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codeName="ThisWorkbook" defaultThemeVersion="202300"/>
  <mc:AlternateContent xmlns:mc="http://schemas.openxmlformats.org/markup-compatibility/2006">
    <mc:Choice Requires="x15">
      <x15ac:absPath xmlns:x15ac="http://schemas.microsoft.com/office/spreadsheetml/2010/11/ac" url="/Users/brunomarco/Downloads/"/>
    </mc:Choice>
  </mc:AlternateContent>
  <xr:revisionPtr revIDLastSave="0" documentId="13_ncr:1_{4CBEC203-4801-D24B-8DBC-5CBB3E497CB9}" xr6:coauthVersionLast="47" xr6:coauthVersionMax="47" xr10:uidLastSave="{00000000-0000-0000-0000-000000000000}"/>
  <bookViews>
    <workbookView xWindow="0" yWindow="780" windowWidth="29040" windowHeight="17520" activeTab="2" xr2:uid="{AF55C7A2-3F00-498D-8737-E54E1058D69F}"/>
  </bookViews>
  <sheets>
    <sheet name="Bid Analysis" sheetId="9" r:id="rId1"/>
    <sheet name="Bid Details" sheetId="7" r:id="rId2"/>
    <sheet name="Airline Bids" sheetId="5" r:id="rId3"/>
    <sheet name="Sheet2" sheetId="10" r:id="rId4"/>
    <sheet name="Lanes Covered" sheetId="6" r:id="rId5"/>
    <sheet name="RFP Stats" sheetId="8" r:id="rId6"/>
    <sheet name="Data" sheetId="3" state="hidden" r:id="rId7"/>
    <sheet name="Weight View" sheetId="2" state="hidden" r:id="rId8"/>
  </sheets>
  <calcPr calcId="191029"/>
  <pivotCaches>
    <pivotCache cacheId="18" r:id="rId9"/>
    <pivotCache cacheId="19"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207" i="5" l="1" a="1"/>
  <c r="BE207" i="5" s="1"/>
  <c r="BF207" i="5" s="1"/>
  <c r="BE208" i="5" a="1"/>
  <c r="BE208" i="5" s="1"/>
  <c r="BF208" i="5" s="1"/>
  <c r="BE240" i="5" a="1"/>
  <c r="BE240" i="5" s="1"/>
  <c r="BF240" i="5" s="1"/>
  <c r="BE482" i="5" a="1"/>
  <c r="BE482" i="5" s="1"/>
  <c r="BF482" i="5" s="1"/>
  <c r="BE483" i="5" a="1"/>
  <c r="BE483" i="5" s="1"/>
  <c r="BF483" i="5" s="1"/>
  <c r="BE577" i="5" a="1"/>
  <c r="BE577" i="5" s="1"/>
  <c r="BF577" i="5" s="1"/>
  <c r="BE579" i="5" a="1"/>
  <c r="BE579" i="5" s="1"/>
  <c r="BF579" i="5" s="1"/>
  <c r="BE687" i="5" a="1"/>
  <c r="BE687" i="5" s="1"/>
  <c r="BF687" i="5" s="1"/>
  <c r="BE710" i="5" a="1"/>
  <c r="BE710" i="5" s="1"/>
  <c r="BF710" i="5" s="1"/>
  <c r="BE754" i="5" a="1"/>
  <c r="BE754" i="5" s="1"/>
  <c r="BF754" i="5" s="1"/>
  <c r="BE822" i="5" a="1"/>
  <c r="BE822" i="5" s="1"/>
  <c r="BF822" i="5" s="1"/>
  <c r="BE823" i="5" a="1"/>
  <c r="BE823" i="5" s="1"/>
  <c r="BF823" i="5" s="1"/>
  <c r="BE824" i="5" a="1"/>
  <c r="BE824" i="5" s="1"/>
  <c r="BF824" i="5" s="1"/>
  <c r="BE847" i="5" a="1"/>
  <c r="BE847" i="5" s="1"/>
  <c r="BF847" i="5" s="1"/>
  <c r="BE850" i="5" a="1"/>
  <c r="BE850" i="5" s="1"/>
  <c r="BF850" i="5" s="1"/>
  <c r="BE858" i="5" a="1"/>
  <c r="BE858" i="5" s="1"/>
  <c r="BF858" i="5" s="1"/>
  <c r="BE859" i="5" a="1"/>
  <c r="BE859" i="5" s="1"/>
  <c r="BF859" i="5" s="1"/>
  <c r="BE907" i="5" a="1"/>
  <c r="BE907" i="5" s="1"/>
  <c r="BF907" i="5" s="1"/>
  <c r="BE909" i="5" a="1"/>
  <c r="BE909" i="5" s="1"/>
  <c r="BF909" i="5" s="1"/>
  <c r="BE977" i="5" a="1"/>
  <c r="BE977" i="5" s="1"/>
  <c r="BF977" i="5" s="1"/>
  <c r="BE978" i="5" a="1"/>
  <c r="BE978" i="5" s="1"/>
  <c r="BF978" i="5" s="1"/>
  <c r="BE983" i="5" a="1"/>
  <c r="BE983" i="5" s="1"/>
  <c r="BF983" i="5" s="1"/>
  <c r="BE985" i="5" a="1"/>
  <c r="BE985" i="5" s="1"/>
  <c r="BF985" i="5" s="1"/>
  <c r="BE989" i="5" a="1"/>
  <c r="BE989" i="5" s="1"/>
  <c r="BF989" i="5" s="1"/>
  <c r="BE1001" i="5" a="1"/>
  <c r="BE1001" i="5" s="1"/>
  <c r="BF1001" i="5" s="1"/>
  <c r="BE1010" i="5" a="1"/>
  <c r="BE1010" i="5" s="1"/>
  <c r="BF1010" i="5" s="1"/>
  <c r="BE1022" i="5" a="1"/>
  <c r="BE1022" i="5" s="1"/>
  <c r="BF1022" i="5" s="1"/>
  <c r="BE1027" i="5" a="1"/>
  <c r="BE1027" i="5" s="1"/>
  <c r="BF1027" i="5" s="1"/>
  <c r="BE1028" i="5" a="1"/>
  <c r="BE1028" i="5" s="1"/>
  <c r="BF1028" i="5" s="1"/>
  <c r="BE1052" i="5" a="1"/>
  <c r="BE1052" i="5" s="1"/>
  <c r="BF1052" i="5" s="1"/>
  <c r="BE1055" i="5" a="1"/>
  <c r="BE1055" i="5" s="1"/>
  <c r="BF1055" i="5" s="1"/>
  <c r="BE1068" i="5" a="1"/>
  <c r="BE1068" i="5" s="1"/>
  <c r="BF1068" i="5" s="1"/>
  <c r="AX12" i="5"/>
  <c r="AX13" i="5"/>
  <c r="AX14" i="5"/>
  <c r="AX15" i="5"/>
  <c r="AX16" i="5"/>
  <c r="AX17" i="5"/>
  <c r="AX18" i="5"/>
  <c r="AX19" i="5"/>
  <c r="AX20" i="5"/>
  <c r="AX21" i="5"/>
  <c r="AX22" i="5"/>
  <c r="AX23" i="5"/>
  <c r="AX24" i="5"/>
  <c r="AX25" i="5"/>
  <c r="AX26" i="5"/>
  <c r="AX27" i="5"/>
  <c r="AX28" i="5"/>
  <c r="AX29" i="5"/>
  <c r="AX30" i="5"/>
  <c r="AX31" i="5"/>
  <c r="AX32" i="5"/>
  <c r="AX33" i="5"/>
  <c r="AX34" i="5"/>
  <c r="AX35" i="5"/>
  <c r="AX36" i="5"/>
  <c r="AX37" i="5"/>
  <c r="AX38" i="5"/>
  <c r="AX39" i="5"/>
  <c r="AX40" i="5"/>
  <c r="AX41" i="5"/>
  <c r="AX42" i="5"/>
  <c r="AX43" i="5"/>
  <c r="AX44" i="5"/>
  <c r="AX45" i="5"/>
  <c r="AX46" i="5"/>
  <c r="AX47" i="5"/>
  <c r="AX48" i="5"/>
  <c r="AX49" i="5"/>
  <c r="AX50" i="5"/>
  <c r="AX51" i="5"/>
  <c r="AX52" i="5"/>
  <c r="AX53" i="5"/>
  <c r="AX54" i="5"/>
  <c r="AX55" i="5"/>
  <c r="AX56" i="5"/>
  <c r="AX57" i="5"/>
  <c r="AX58" i="5"/>
  <c r="AX59" i="5"/>
  <c r="AX60" i="5"/>
  <c r="AX61" i="5"/>
  <c r="AX62" i="5"/>
  <c r="AX63" i="5"/>
  <c r="AX64" i="5"/>
  <c r="AX65" i="5"/>
  <c r="AX66" i="5"/>
  <c r="AX67" i="5"/>
  <c r="AX68" i="5"/>
  <c r="AX69" i="5"/>
  <c r="AX70" i="5"/>
  <c r="AX71" i="5"/>
  <c r="AX72" i="5"/>
  <c r="AX73" i="5"/>
  <c r="AX74" i="5"/>
  <c r="AX75" i="5"/>
  <c r="AX76" i="5"/>
  <c r="AX77" i="5"/>
  <c r="AX78" i="5"/>
  <c r="AX79" i="5"/>
  <c r="AX80" i="5"/>
  <c r="AX81" i="5"/>
  <c r="AX82" i="5"/>
  <c r="AX83" i="5"/>
  <c r="AX84" i="5"/>
  <c r="AX85" i="5"/>
  <c r="AX86" i="5"/>
  <c r="AX87" i="5"/>
  <c r="AX88" i="5"/>
  <c r="AX89" i="5"/>
  <c r="AX90" i="5"/>
  <c r="AX91" i="5"/>
  <c r="AX92" i="5"/>
  <c r="AX93" i="5"/>
  <c r="AX94" i="5"/>
  <c r="AX95" i="5"/>
  <c r="AX96" i="5"/>
  <c r="AX97" i="5"/>
  <c r="AX98" i="5"/>
  <c r="AX99" i="5"/>
  <c r="AX100" i="5"/>
  <c r="AX101" i="5"/>
  <c r="AX102" i="5"/>
  <c r="AX103" i="5"/>
  <c r="AX104" i="5"/>
  <c r="AX105" i="5"/>
  <c r="AX106" i="5"/>
  <c r="AX107" i="5"/>
  <c r="AX108" i="5"/>
  <c r="AX109" i="5"/>
  <c r="AX110" i="5"/>
  <c r="AX111" i="5"/>
  <c r="AX112" i="5"/>
  <c r="AX113" i="5"/>
  <c r="AX114" i="5"/>
  <c r="AX115" i="5"/>
  <c r="AX116" i="5"/>
  <c r="AX117" i="5"/>
  <c r="AX118" i="5"/>
  <c r="AX119" i="5"/>
  <c r="AX120" i="5"/>
  <c r="AX121" i="5"/>
  <c r="AX122" i="5"/>
  <c r="AX123" i="5"/>
  <c r="AX124" i="5"/>
  <c r="AX125" i="5"/>
  <c r="AX126" i="5"/>
  <c r="AX127" i="5"/>
  <c r="AX128" i="5"/>
  <c r="AX129" i="5"/>
  <c r="AX130" i="5"/>
  <c r="AX131" i="5"/>
  <c r="AX132" i="5"/>
  <c r="AX133" i="5"/>
  <c r="AX134" i="5"/>
  <c r="AX135" i="5"/>
  <c r="AX136" i="5"/>
  <c r="AX137" i="5"/>
  <c r="AX138" i="5"/>
  <c r="AX139" i="5"/>
  <c r="AX140" i="5"/>
  <c r="AX141" i="5"/>
  <c r="AX142" i="5"/>
  <c r="AX143" i="5"/>
  <c r="AX144" i="5"/>
  <c r="AX145" i="5"/>
  <c r="AX146" i="5"/>
  <c r="AX147" i="5"/>
  <c r="AX148" i="5"/>
  <c r="AX149" i="5"/>
  <c r="AX150" i="5"/>
  <c r="AX151" i="5"/>
  <c r="AX152" i="5"/>
  <c r="AX153" i="5"/>
  <c r="AX154" i="5"/>
  <c r="AX155" i="5"/>
  <c r="AX156" i="5"/>
  <c r="AX157" i="5"/>
  <c r="AX158" i="5"/>
  <c r="AX159" i="5"/>
  <c r="AX160" i="5"/>
  <c r="AX161" i="5"/>
  <c r="AX162" i="5"/>
  <c r="AX163" i="5"/>
  <c r="AX164" i="5"/>
  <c r="AX165" i="5"/>
  <c r="AX166" i="5"/>
  <c r="AX167" i="5"/>
  <c r="AX168" i="5"/>
  <c r="AX169" i="5"/>
  <c r="AX170" i="5"/>
  <c r="AX171" i="5"/>
  <c r="AX172" i="5"/>
  <c r="AX173" i="5"/>
  <c r="AX174" i="5"/>
  <c r="AX175" i="5"/>
  <c r="AX176" i="5"/>
  <c r="AX177" i="5"/>
  <c r="AX178" i="5"/>
  <c r="AX179" i="5"/>
  <c r="AX180" i="5"/>
  <c r="AX181" i="5"/>
  <c r="AX182" i="5"/>
  <c r="AX183" i="5"/>
  <c r="AX184" i="5"/>
  <c r="AX185" i="5"/>
  <c r="AX186" i="5"/>
  <c r="AX187" i="5"/>
  <c r="AX188" i="5"/>
  <c r="AX189" i="5"/>
  <c r="AX190" i="5"/>
  <c r="AX191" i="5"/>
  <c r="AX192" i="5"/>
  <c r="AX193" i="5"/>
  <c r="AX194" i="5"/>
  <c r="AX195" i="5"/>
  <c r="AX196" i="5"/>
  <c r="AX197" i="5"/>
  <c r="AX198" i="5"/>
  <c r="AX199" i="5"/>
  <c r="AX200" i="5"/>
  <c r="AX201" i="5"/>
  <c r="AX202" i="5"/>
  <c r="AX203" i="5"/>
  <c r="AX204" i="5"/>
  <c r="AX205" i="5"/>
  <c r="AX206" i="5"/>
  <c r="AX207" i="5"/>
  <c r="AX208" i="5"/>
  <c r="AX209" i="5"/>
  <c r="AX210" i="5"/>
  <c r="AX211" i="5"/>
  <c r="AX212" i="5"/>
  <c r="AX213" i="5"/>
  <c r="AX214" i="5"/>
  <c r="AX215" i="5"/>
  <c r="AX216" i="5"/>
  <c r="AX217" i="5"/>
  <c r="AX218" i="5"/>
  <c r="AX219" i="5"/>
  <c r="AX220" i="5"/>
  <c r="AX221" i="5"/>
  <c r="AX222" i="5"/>
  <c r="AX223" i="5"/>
  <c r="AX224" i="5"/>
  <c r="AX225" i="5"/>
  <c r="AX226" i="5"/>
  <c r="AX227" i="5"/>
  <c r="AX228" i="5"/>
  <c r="AX229" i="5"/>
  <c r="AX230" i="5"/>
  <c r="AX231" i="5"/>
  <c r="AX232" i="5"/>
  <c r="AX233" i="5"/>
  <c r="AX234" i="5"/>
  <c r="AX235" i="5"/>
  <c r="AX236" i="5"/>
  <c r="AX237" i="5"/>
  <c r="AX238" i="5"/>
  <c r="AX239" i="5"/>
  <c r="AX240" i="5"/>
  <c r="AX241" i="5"/>
  <c r="AX242" i="5"/>
  <c r="AX243" i="5"/>
  <c r="AX244" i="5"/>
  <c r="AX245" i="5"/>
  <c r="AX246" i="5"/>
  <c r="AX247" i="5"/>
  <c r="AX248" i="5"/>
  <c r="AX249" i="5"/>
  <c r="AX250" i="5"/>
  <c r="AX251" i="5"/>
  <c r="AX252" i="5"/>
  <c r="AX253" i="5"/>
  <c r="AX254" i="5"/>
  <c r="AX255" i="5"/>
  <c r="AX256" i="5"/>
  <c r="AX257" i="5"/>
  <c r="AX258" i="5"/>
  <c r="AX259" i="5"/>
  <c r="AX260" i="5"/>
  <c r="AX261" i="5"/>
  <c r="AX262" i="5"/>
  <c r="AX263" i="5"/>
  <c r="AX264" i="5"/>
  <c r="AX265" i="5"/>
  <c r="AX266" i="5"/>
  <c r="AX267" i="5"/>
  <c r="AX268" i="5"/>
  <c r="AX269" i="5"/>
  <c r="AX270" i="5"/>
  <c r="AX271" i="5"/>
  <c r="AX272" i="5"/>
  <c r="AX273" i="5"/>
  <c r="AX274" i="5"/>
  <c r="AX275" i="5"/>
  <c r="AX276" i="5"/>
  <c r="AX277" i="5"/>
  <c r="AX278" i="5"/>
  <c r="AX279" i="5"/>
  <c r="AX280" i="5"/>
  <c r="AX281" i="5"/>
  <c r="AX282" i="5"/>
  <c r="AX283" i="5"/>
  <c r="AX284" i="5"/>
  <c r="AX285" i="5"/>
  <c r="AX286" i="5"/>
  <c r="AX287" i="5"/>
  <c r="AX288" i="5"/>
  <c r="AX289" i="5"/>
  <c r="AX290" i="5"/>
  <c r="AX291" i="5"/>
  <c r="AX292" i="5"/>
  <c r="AX293" i="5"/>
  <c r="AX294" i="5"/>
  <c r="AX295" i="5"/>
  <c r="AX296" i="5"/>
  <c r="AX297" i="5"/>
  <c r="AX298" i="5"/>
  <c r="AX299" i="5"/>
  <c r="AX300" i="5"/>
  <c r="AX301" i="5"/>
  <c r="AX302" i="5"/>
  <c r="AX303" i="5"/>
  <c r="AX304" i="5"/>
  <c r="AX305" i="5"/>
  <c r="AX306" i="5"/>
  <c r="AX307" i="5"/>
  <c r="AX308" i="5"/>
  <c r="AX309" i="5"/>
  <c r="AX310" i="5"/>
  <c r="AX311" i="5"/>
  <c r="AX312" i="5"/>
  <c r="AX313" i="5"/>
  <c r="AX314" i="5"/>
  <c r="AX315" i="5"/>
  <c r="AX316" i="5"/>
  <c r="AX317" i="5"/>
  <c r="AX318" i="5"/>
  <c r="AX319" i="5"/>
  <c r="AX320" i="5"/>
  <c r="AX321" i="5"/>
  <c r="AX322" i="5"/>
  <c r="AX323" i="5"/>
  <c r="AX324" i="5"/>
  <c r="AX325" i="5"/>
  <c r="AX326" i="5"/>
  <c r="AX327" i="5"/>
  <c r="AX328" i="5"/>
  <c r="AX329" i="5"/>
  <c r="AX330" i="5"/>
  <c r="AX331" i="5"/>
  <c r="AX332" i="5"/>
  <c r="AX333" i="5"/>
  <c r="AX334" i="5"/>
  <c r="AX335" i="5"/>
  <c r="AX336" i="5"/>
  <c r="AX337" i="5"/>
  <c r="AX338" i="5"/>
  <c r="AX339" i="5"/>
  <c r="AX340" i="5"/>
  <c r="AX341" i="5"/>
  <c r="AX342" i="5"/>
  <c r="AX343" i="5"/>
  <c r="AX344" i="5"/>
  <c r="AX345" i="5"/>
  <c r="AX346" i="5"/>
  <c r="AX347" i="5"/>
  <c r="AX348" i="5"/>
  <c r="AX349" i="5"/>
  <c r="AX350" i="5"/>
  <c r="AX351" i="5"/>
  <c r="AX352" i="5"/>
  <c r="AX353" i="5"/>
  <c r="AX354" i="5"/>
  <c r="AX355" i="5"/>
  <c r="AX356" i="5"/>
  <c r="AX357" i="5"/>
  <c r="AX358" i="5"/>
  <c r="AX359" i="5"/>
  <c r="AX360" i="5"/>
  <c r="AX361" i="5"/>
  <c r="AX362" i="5"/>
  <c r="AX363" i="5"/>
  <c r="AX364" i="5"/>
  <c r="AX365" i="5"/>
  <c r="AX366" i="5"/>
  <c r="AX367" i="5"/>
  <c r="AX368" i="5"/>
  <c r="AX369" i="5"/>
  <c r="AX370" i="5"/>
  <c r="AX371" i="5"/>
  <c r="AX372" i="5"/>
  <c r="AX373" i="5"/>
  <c r="AX374" i="5"/>
  <c r="AX375" i="5"/>
  <c r="AX376" i="5"/>
  <c r="AX377" i="5"/>
  <c r="AX378" i="5"/>
  <c r="AX379" i="5"/>
  <c r="AX380" i="5"/>
  <c r="AX381" i="5"/>
  <c r="AX382" i="5"/>
  <c r="AX383" i="5"/>
  <c r="AX384" i="5"/>
  <c r="AX385" i="5"/>
  <c r="AX386" i="5"/>
  <c r="AX387" i="5"/>
  <c r="AX388" i="5"/>
  <c r="AX389" i="5"/>
  <c r="AX390" i="5"/>
  <c r="AX391" i="5"/>
  <c r="AX392" i="5"/>
  <c r="AX393" i="5"/>
  <c r="AX394" i="5"/>
  <c r="AX395" i="5"/>
  <c r="AX396" i="5"/>
  <c r="AX397" i="5"/>
  <c r="AX398" i="5"/>
  <c r="AX399" i="5"/>
  <c r="AX400" i="5"/>
  <c r="AX401" i="5"/>
  <c r="AX402" i="5"/>
  <c r="AX403" i="5"/>
  <c r="AX404" i="5"/>
  <c r="AX405" i="5"/>
  <c r="AX406" i="5"/>
  <c r="AX407" i="5"/>
  <c r="AX408" i="5"/>
  <c r="AX409" i="5"/>
  <c r="AX410" i="5"/>
  <c r="AX411" i="5"/>
  <c r="AX412" i="5"/>
  <c r="AX413" i="5"/>
  <c r="AX414" i="5"/>
  <c r="AX415" i="5"/>
  <c r="AX416" i="5"/>
  <c r="AX417" i="5"/>
  <c r="AX418" i="5"/>
  <c r="AX419" i="5"/>
  <c r="AX420" i="5"/>
  <c r="AX421" i="5"/>
  <c r="AX422" i="5"/>
  <c r="AX423" i="5"/>
  <c r="AX424" i="5"/>
  <c r="AX425" i="5"/>
  <c r="AX426" i="5"/>
  <c r="AX427" i="5"/>
  <c r="AX428" i="5"/>
  <c r="AX429" i="5"/>
  <c r="AX430" i="5"/>
  <c r="AX431" i="5"/>
  <c r="AX432" i="5"/>
  <c r="AX433" i="5"/>
  <c r="AX434" i="5"/>
  <c r="AX435" i="5"/>
  <c r="AX436" i="5"/>
  <c r="AX437" i="5"/>
  <c r="AX438" i="5"/>
  <c r="AX439" i="5"/>
  <c r="AX440" i="5"/>
  <c r="AX441" i="5"/>
  <c r="AX442" i="5"/>
  <c r="AX443" i="5"/>
  <c r="AX444" i="5"/>
  <c r="AX445" i="5"/>
  <c r="AX446" i="5"/>
  <c r="AX447" i="5"/>
  <c r="AX448" i="5"/>
  <c r="AX449" i="5"/>
  <c r="AX450" i="5"/>
  <c r="AX451" i="5"/>
  <c r="AX452" i="5"/>
  <c r="AX453" i="5"/>
  <c r="AX454" i="5"/>
  <c r="AX455" i="5"/>
  <c r="AX456" i="5"/>
  <c r="AX457" i="5"/>
  <c r="AX458" i="5"/>
  <c r="AX459" i="5"/>
  <c r="AX460" i="5"/>
  <c r="AX461" i="5"/>
  <c r="AX462" i="5"/>
  <c r="AX463" i="5"/>
  <c r="AX464" i="5"/>
  <c r="AX465" i="5"/>
  <c r="AX466" i="5"/>
  <c r="AX467" i="5"/>
  <c r="AX468" i="5"/>
  <c r="AX469" i="5"/>
  <c r="AX470" i="5"/>
  <c r="AX471" i="5"/>
  <c r="AX472" i="5"/>
  <c r="AX473" i="5"/>
  <c r="AX474" i="5"/>
  <c r="AX475" i="5"/>
  <c r="AX476" i="5"/>
  <c r="AX477" i="5"/>
  <c r="AX478" i="5"/>
  <c r="AX479" i="5"/>
  <c r="AX480" i="5"/>
  <c r="AX481" i="5"/>
  <c r="AX482" i="5"/>
  <c r="AX483" i="5"/>
  <c r="AX484" i="5"/>
  <c r="AX485" i="5"/>
  <c r="AX486" i="5"/>
  <c r="AX487" i="5"/>
  <c r="AX488" i="5"/>
  <c r="AX489" i="5"/>
  <c r="AX490" i="5"/>
  <c r="AX491" i="5"/>
  <c r="AX492" i="5"/>
  <c r="AX493" i="5"/>
  <c r="AX494" i="5"/>
  <c r="AX495" i="5"/>
  <c r="AX496" i="5"/>
  <c r="AX497" i="5"/>
  <c r="AX498" i="5"/>
  <c r="AX499" i="5"/>
  <c r="AX500" i="5"/>
  <c r="AX501" i="5"/>
  <c r="AX502" i="5"/>
  <c r="AX503" i="5"/>
  <c r="AX504" i="5"/>
  <c r="AX505" i="5"/>
  <c r="AX506" i="5"/>
  <c r="AX507" i="5"/>
  <c r="AX508" i="5"/>
  <c r="AX509" i="5"/>
  <c r="AX510" i="5"/>
  <c r="AX511" i="5"/>
  <c r="AX512" i="5"/>
  <c r="AX513" i="5"/>
  <c r="AX514" i="5"/>
  <c r="AX515" i="5"/>
  <c r="AX516" i="5"/>
  <c r="AX517" i="5"/>
  <c r="AX518" i="5"/>
  <c r="AX519" i="5"/>
  <c r="AX520" i="5"/>
  <c r="AX521" i="5"/>
  <c r="AX522" i="5"/>
  <c r="AX523" i="5"/>
  <c r="AX524" i="5"/>
  <c r="AX525" i="5"/>
  <c r="AX526" i="5"/>
  <c r="AX527" i="5"/>
  <c r="AX528" i="5"/>
  <c r="AX529" i="5"/>
  <c r="AX530" i="5"/>
  <c r="AX531" i="5"/>
  <c r="AX532" i="5"/>
  <c r="AX533" i="5"/>
  <c r="AX534" i="5"/>
  <c r="AX535" i="5"/>
  <c r="AX536" i="5"/>
  <c r="AX537" i="5"/>
  <c r="AX538" i="5"/>
  <c r="AX539" i="5"/>
  <c r="AX540" i="5"/>
  <c r="AX541" i="5"/>
  <c r="AX542" i="5"/>
  <c r="AX543" i="5"/>
  <c r="AX544" i="5"/>
  <c r="AX545" i="5"/>
  <c r="AX546" i="5"/>
  <c r="AX547" i="5"/>
  <c r="AX548" i="5"/>
  <c r="AX549" i="5"/>
  <c r="AX550" i="5"/>
  <c r="AX551" i="5"/>
  <c r="AX552" i="5"/>
  <c r="AX553" i="5"/>
  <c r="AX554" i="5"/>
  <c r="AX555" i="5"/>
  <c r="AX556" i="5"/>
  <c r="AX557" i="5"/>
  <c r="AX558" i="5"/>
  <c r="AX559" i="5"/>
  <c r="AX560" i="5"/>
  <c r="AX561" i="5"/>
  <c r="AX562" i="5"/>
  <c r="AX563" i="5"/>
  <c r="AX564" i="5"/>
  <c r="AX565" i="5"/>
  <c r="AX566" i="5"/>
  <c r="AX567" i="5"/>
  <c r="AX568" i="5"/>
  <c r="AX569" i="5"/>
  <c r="AX570" i="5"/>
  <c r="AX571" i="5"/>
  <c r="AX572" i="5"/>
  <c r="AX573" i="5"/>
  <c r="AX574" i="5"/>
  <c r="AX575" i="5"/>
  <c r="AX576" i="5"/>
  <c r="AX577" i="5"/>
  <c r="AX578" i="5"/>
  <c r="AX579" i="5"/>
  <c r="AX580" i="5"/>
  <c r="AX581" i="5"/>
  <c r="AX582" i="5"/>
  <c r="AX583" i="5"/>
  <c r="AX584" i="5"/>
  <c r="AX585" i="5"/>
  <c r="AX586" i="5"/>
  <c r="AX587" i="5"/>
  <c r="AX588" i="5"/>
  <c r="AX589" i="5"/>
  <c r="AX590" i="5"/>
  <c r="AX591" i="5"/>
  <c r="AX592" i="5"/>
  <c r="AX593" i="5"/>
  <c r="AX594" i="5"/>
  <c r="AX595" i="5"/>
  <c r="AX596" i="5"/>
  <c r="AX597" i="5"/>
  <c r="AX598" i="5"/>
  <c r="AX599" i="5"/>
  <c r="AX600" i="5"/>
  <c r="AX601" i="5"/>
  <c r="AX602" i="5"/>
  <c r="AX603" i="5"/>
  <c r="AX604" i="5"/>
  <c r="AX605" i="5"/>
  <c r="AX606" i="5"/>
  <c r="AX607" i="5"/>
  <c r="AX608" i="5"/>
  <c r="AX609" i="5"/>
  <c r="AX610" i="5"/>
  <c r="AX611" i="5"/>
  <c r="AX612" i="5"/>
  <c r="AX613" i="5"/>
  <c r="AX614" i="5"/>
  <c r="AX615" i="5"/>
  <c r="AX616" i="5"/>
  <c r="AX617" i="5"/>
  <c r="AX618" i="5"/>
  <c r="AX619" i="5"/>
  <c r="AX620" i="5"/>
  <c r="AX621" i="5"/>
  <c r="AX622" i="5"/>
  <c r="AX623" i="5"/>
  <c r="AX624" i="5"/>
  <c r="AX625" i="5"/>
  <c r="AX626" i="5"/>
  <c r="AX627" i="5"/>
  <c r="AX628" i="5"/>
  <c r="AX629" i="5"/>
  <c r="AX630" i="5"/>
  <c r="AX631" i="5"/>
  <c r="AX632" i="5"/>
  <c r="AX633" i="5"/>
  <c r="AX634" i="5"/>
  <c r="AX635" i="5"/>
  <c r="AX636" i="5"/>
  <c r="AX637" i="5"/>
  <c r="AX638" i="5"/>
  <c r="AX639" i="5"/>
  <c r="AX640" i="5"/>
  <c r="AX641" i="5"/>
  <c r="AX642" i="5"/>
  <c r="AX643" i="5"/>
  <c r="AX644" i="5"/>
  <c r="AX645" i="5"/>
  <c r="AX646" i="5"/>
  <c r="AX647" i="5"/>
  <c r="AX648" i="5"/>
  <c r="AX649" i="5"/>
  <c r="AX650" i="5"/>
  <c r="AX651" i="5"/>
  <c r="AX652" i="5"/>
  <c r="AX653" i="5"/>
  <c r="AX654" i="5"/>
  <c r="AX655" i="5"/>
  <c r="AX656" i="5"/>
  <c r="AX657" i="5"/>
  <c r="AX658" i="5"/>
  <c r="AX659" i="5"/>
  <c r="AX660" i="5"/>
  <c r="AX661" i="5"/>
  <c r="AX662" i="5"/>
  <c r="AX663" i="5"/>
  <c r="AX664" i="5"/>
  <c r="AX665" i="5"/>
  <c r="AX666" i="5"/>
  <c r="AX667" i="5"/>
  <c r="AX668" i="5"/>
  <c r="AX669" i="5"/>
  <c r="AX670" i="5"/>
  <c r="AX671" i="5"/>
  <c r="AX672" i="5"/>
  <c r="AX673" i="5"/>
  <c r="AX674" i="5"/>
  <c r="AX675" i="5"/>
  <c r="AX676" i="5"/>
  <c r="AX677" i="5"/>
  <c r="AX678" i="5"/>
  <c r="AX679" i="5"/>
  <c r="AX680" i="5"/>
  <c r="AX681" i="5"/>
  <c r="AX682" i="5"/>
  <c r="AX683" i="5"/>
  <c r="AX684" i="5"/>
  <c r="AX685" i="5"/>
  <c r="AX686" i="5"/>
  <c r="AX687" i="5"/>
  <c r="AX688" i="5"/>
  <c r="AX689" i="5"/>
  <c r="AX690" i="5"/>
  <c r="AX691" i="5"/>
  <c r="AX692" i="5"/>
  <c r="AX693" i="5"/>
  <c r="AX694" i="5"/>
  <c r="AX695" i="5"/>
  <c r="AX696" i="5"/>
  <c r="AX697" i="5"/>
  <c r="AX698" i="5"/>
  <c r="AX699" i="5"/>
  <c r="AX700" i="5"/>
  <c r="AX701" i="5"/>
  <c r="AX702" i="5"/>
  <c r="AX703" i="5"/>
  <c r="AX704" i="5"/>
  <c r="AX705" i="5"/>
  <c r="AX706" i="5"/>
  <c r="AX707" i="5"/>
  <c r="AX708" i="5"/>
  <c r="AX709" i="5"/>
  <c r="AX710" i="5"/>
  <c r="AX711" i="5"/>
  <c r="AX712" i="5"/>
  <c r="AX713" i="5"/>
  <c r="AX714" i="5"/>
  <c r="AX715" i="5"/>
  <c r="AX716" i="5"/>
  <c r="AX717" i="5"/>
  <c r="AX718" i="5"/>
  <c r="AX719" i="5"/>
  <c r="AX720" i="5"/>
  <c r="AX721" i="5"/>
  <c r="AX722" i="5"/>
  <c r="AX723" i="5"/>
  <c r="AX724" i="5"/>
  <c r="AX725" i="5"/>
  <c r="AX726" i="5"/>
  <c r="AX727" i="5"/>
  <c r="AX728" i="5"/>
  <c r="AX729" i="5"/>
  <c r="AX730" i="5"/>
  <c r="AX731" i="5"/>
  <c r="AX732" i="5"/>
  <c r="AX733" i="5"/>
  <c r="AX734" i="5"/>
  <c r="AX735" i="5"/>
  <c r="AX736" i="5"/>
  <c r="AX737" i="5"/>
  <c r="AX738" i="5"/>
  <c r="AX739" i="5"/>
  <c r="AX740" i="5"/>
  <c r="AX741" i="5"/>
  <c r="AX742" i="5"/>
  <c r="AX743" i="5"/>
  <c r="AX744" i="5"/>
  <c r="AX745" i="5"/>
  <c r="AX746" i="5"/>
  <c r="AX747" i="5"/>
  <c r="AX748" i="5"/>
  <c r="AX749" i="5"/>
  <c r="AX750" i="5"/>
  <c r="AX751" i="5"/>
  <c r="AX752" i="5"/>
  <c r="AX753" i="5"/>
  <c r="AX754" i="5"/>
  <c r="AX755" i="5"/>
  <c r="AX756" i="5"/>
  <c r="AX757" i="5"/>
  <c r="AX758" i="5"/>
  <c r="AX759" i="5"/>
  <c r="AX760" i="5"/>
  <c r="AX761" i="5"/>
  <c r="AX762" i="5"/>
  <c r="AX763" i="5"/>
  <c r="AX764" i="5"/>
  <c r="AX765" i="5"/>
  <c r="AX766" i="5"/>
  <c r="AX767" i="5"/>
  <c r="AX768" i="5"/>
  <c r="AX769" i="5"/>
  <c r="AX770" i="5"/>
  <c r="AX771" i="5"/>
  <c r="AX772" i="5"/>
  <c r="AX773" i="5"/>
  <c r="AX774" i="5"/>
  <c r="AX775" i="5"/>
  <c r="AX776" i="5"/>
  <c r="AX777" i="5"/>
  <c r="AX778" i="5"/>
  <c r="AX779" i="5"/>
  <c r="AX780" i="5"/>
  <c r="AX781" i="5"/>
  <c r="AX782" i="5"/>
  <c r="AX783" i="5"/>
  <c r="AX784" i="5"/>
  <c r="AX785" i="5"/>
  <c r="AX786" i="5"/>
  <c r="AX787" i="5"/>
  <c r="AX788" i="5"/>
  <c r="AX789" i="5"/>
  <c r="AX790" i="5"/>
  <c r="AX791" i="5"/>
  <c r="AX792" i="5"/>
  <c r="AX793" i="5"/>
  <c r="AX794" i="5"/>
  <c r="AX795" i="5"/>
  <c r="AX796" i="5"/>
  <c r="AX797" i="5"/>
  <c r="AX798" i="5"/>
  <c r="AX799" i="5"/>
  <c r="AX800" i="5"/>
  <c r="AX801" i="5"/>
  <c r="AX802" i="5"/>
  <c r="AX803" i="5"/>
  <c r="AX804" i="5"/>
  <c r="AX805" i="5"/>
  <c r="AX806" i="5"/>
  <c r="AX807" i="5"/>
  <c r="AX808" i="5"/>
  <c r="AX809" i="5"/>
  <c r="AX810" i="5"/>
  <c r="AX811" i="5"/>
  <c r="AX812" i="5"/>
  <c r="AX813" i="5"/>
  <c r="AX814" i="5"/>
  <c r="AX815" i="5"/>
  <c r="AX816" i="5"/>
  <c r="AX817" i="5"/>
  <c r="AX818" i="5"/>
  <c r="AX819" i="5"/>
  <c r="AX820" i="5"/>
  <c r="AX821" i="5"/>
  <c r="AX822" i="5"/>
  <c r="AX823" i="5"/>
  <c r="AX824" i="5"/>
  <c r="AX825" i="5"/>
  <c r="AX826" i="5"/>
  <c r="AX827" i="5"/>
  <c r="AX828" i="5"/>
  <c r="AX829" i="5"/>
  <c r="AX830" i="5"/>
  <c r="AX831" i="5"/>
  <c r="AX832" i="5"/>
  <c r="AX833" i="5"/>
  <c r="AX834" i="5"/>
  <c r="AX835" i="5"/>
  <c r="AX836" i="5"/>
  <c r="AX837" i="5"/>
  <c r="AX838" i="5"/>
  <c r="AX839" i="5"/>
  <c r="AX840" i="5"/>
  <c r="AX841" i="5"/>
  <c r="AX842" i="5"/>
  <c r="AX843" i="5"/>
  <c r="AX844" i="5"/>
  <c r="AX845" i="5"/>
  <c r="AX846" i="5"/>
  <c r="AX847" i="5"/>
  <c r="AX848" i="5"/>
  <c r="AX849" i="5"/>
  <c r="AX850" i="5"/>
  <c r="AX851" i="5"/>
  <c r="AX852" i="5"/>
  <c r="AX853" i="5"/>
  <c r="AX854" i="5"/>
  <c r="AX855" i="5"/>
  <c r="AX856" i="5"/>
  <c r="AX857" i="5"/>
  <c r="AX858" i="5"/>
  <c r="AX859" i="5"/>
  <c r="AX860" i="5"/>
  <c r="AX861" i="5"/>
  <c r="AX862" i="5"/>
  <c r="AX863" i="5"/>
  <c r="AX864" i="5"/>
  <c r="AX865" i="5"/>
  <c r="AX866" i="5"/>
  <c r="AX867" i="5"/>
  <c r="AX868" i="5"/>
  <c r="AX869" i="5"/>
  <c r="AX870" i="5"/>
  <c r="AX871" i="5"/>
  <c r="AX872" i="5"/>
  <c r="AX873" i="5"/>
  <c r="AX874" i="5"/>
  <c r="AX875" i="5"/>
  <c r="AX876" i="5"/>
  <c r="AX877" i="5"/>
  <c r="AX878" i="5"/>
  <c r="AX879" i="5"/>
  <c r="AX880" i="5"/>
  <c r="AX881" i="5"/>
  <c r="AX882" i="5"/>
  <c r="AX883" i="5"/>
  <c r="AX884" i="5"/>
  <c r="AX885" i="5"/>
  <c r="AX886" i="5"/>
  <c r="AX887" i="5"/>
  <c r="AX888" i="5"/>
  <c r="AX889" i="5"/>
  <c r="AX890" i="5"/>
  <c r="AX891" i="5"/>
  <c r="AX892" i="5"/>
  <c r="AX893" i="5"/>
  <c r="AX894" i="5"/>
  <c r="AX895" i="5"/>
  <c r="AX896" i="5"/>
  <c r="AX897" i="5"/>
  <c r="AX898" i="5"/>
  <c r="AX899" i="5"/>
  <c r="AX900" i="5"/>
  <c r="AX901" i="5"/>
  <c r="AX902" i="5"/>
  <c r="AX903" i="5"/>
  <c r="AX904" i="5"/>
  <c r="AX905" i="5"/>
  <c r="AX906" i="5"/>
  <c r="AX907" i="5"/>
  <c r="AX908" i="5"/>
  <c r="AX909" i="5"/>
  <c r="AX910" i="5"/>
  <c r="AX911" i="5"/>
  <c r="AX912" i="5"/>
  <c r="AX913" i="5"/>
  <c r="AX914" i="5"/>
  <c r="AX915" i="5"/>
  <c r="AX916" i="5"/>
  <c r="AX917" i="5"/>
  <c r="AX918" i="5"/>
  <c r="AX919" i="5"/>
  <c r="AX920" i="5"/>
  <c r="AX921" i="5"/>
  <c r="AX922" i="5"/>
  <c r="AX923" i="5"/>
  <c r="AX924" i="5"/>
  <c r="AX925" i="5"/>
  <c r="AX926" i="5"/>
  <c r="AX927" i="5"/>
  <c r="AX928" i="5"/>
  <c r="AX929" i="5"/>
  <c r="AX930" i="5"/>
  <c r="AX931" i="5"/>
  <c r="AX932" i="5"/>
  <c r="AX933" i="5"/>
  <c r="AX934" i="5"/>
  <c r="AX935" i="5"/>
  <c r="AX936" i="5"/>
  <c r="AX937" i="5"/>
  <c r="AX938" i="5"/>
  <c r="AX939" i="5"/>
  <c r="AX940" i="5"/>
  <c r="AX941" i="5"/>
  <c r="AX942" i="5"/>
  <c r="AX943" i="5"/>
  <c r="AX944" i="5"/>
  <c r="AX945" i="5"/>
  <c r="AX946" i="5"/>
  <c r="AX947" i="5"/>
  <c r="AX948" i="5"/>
  <c r="AX949" i="5"/>
  <c r="AX950" i="5"/>
  <c r="AX951" i="5"/>
  <c r="AX952" i="5"/>
  <c r="AX953" i="5"/>
  <c r="AX954" i="5"/>
  <c r="AX955" i="5"/>
  <c r="AX956" i="5"/>
  <c r="AX957" i="5"/>
  <c r="AX958" i="5"/>
  <c r="AX959" i="5"/>
  <c r="AX960" i="5"/>
  <c r="AX961" i="5"/>
  <c r="AX962" i="5"/>
  <c r="AX963" i="5"/>
  <c r="AX964" i="5"/>
  <c r="AX965" i="5"/>
  <c r="AX966" i="5"/>
  <c r="AX967" i="5"/>
  <c r="AX968" i="5"/>
  <c r="AX969" i="5"/>
  <c r="AX970" i="5"/>
  <c r="AX971" i="5"/>
  <c r="AX972" i="5"/>
  <c r="AX973" i="5"/>
  <c r="AX974" i="5"/>
  <c r="AX975" i="5"/>
  <c r="AX976" i="5"/>
  <c r="AX977" i="5"/>
  <c r="AX978" i="5"/>
  <c r="AX979" i="5"/>
  <c r="AX980" i="5"/>
  <c r="AX981" i="5"/>
  <c r="AX982" i="5"/>
  <c r="AX983" i="5"/>
  <c r="AX984" i="5"/>
  <c r="AX985" i="5"/>
  <c r="AX986" i="5"/>
  <c r="AX987" i="5"/>
  <c r="AX988" i="5"/>
  <c r="AX989" i="5"/>
  <c r="AX990" i="5"/>
  <c r="AX991" i="5"/>
  <c r="AX992" i="5"/>
  <c r="AX993" i="5"/>
  <c r="AX994" i="5"/>
  <c r="AX995" i="5"/>
  <c r="AX996" i="5"/>
  <c r="AX997" i="5"/>
  <c r="AX998" i="5"/>
  <c r="AX999" i="5"/>
  <c r="AX1000" i="5"/>
  <c r="AX1001" i="5"/>
  <c r="AX1002" i="5"/>
  <c r="AX1003" i="5"/>
  <c r="AX1004" i="5"/>
  <c r="AX1005" i="5"/>
  <c r="AX1006" i="5"/>
  <c r="AX1007" i="5"/>
  <c r="AX1008" i="5"/>
  <c r="AX1009" i="5"/>
  <c r="AX1010" i="5"/>
  <c r="AX1011" i="5"/>
  <c r="AX1012" i="5"/>
  <c r="AX1013" i="5"/>
  <c r="AX1014" i="5"/>
  <c r="AX1015" i="5"/>
  <c r="AX1016" i="5"/>
  <c r="AX1017" i="5"/>
  <c r="AX1018" i="5"/>
  <c r="AX1019" i="5"/>
  <c r="AX1020" i="5"/>
  <c r="AX1021" i="5"/>
  <c r="AX1022" i="5"/>
  <c r="AX1023" i="5"/>
  <c r="AX1024" i="5"/>
  <c r="AX1025" i="5"/>
  <c r="AX1026" i="5"/>
  <c r="AX1027" i="5"/>
  <c r="AX1028" i="5"/>
  <c r="AX1029" i="5"/>
  <c r="AX1030" i="5"/>
  <c r="AX1031" i="5"/>
  <c r="AX1032" i="5"/>
  <c r="AX1033" i="5"/>
  <c r="AX1034" i="5"/>
  <c r="AX1035" i="5"/>
  <c r="AX1036" i="5"/>
  <c r="AX1037" i="5"/>
  <c r="AX1038" i="5"/>
  <c r="AX1039" i="5"/>
  <c r="AX1040" i="5"/>
  <c r="AX1041" i="5"/>
  <c r="AX1042" i="5"/>
  <c r="AX1043" i="5"/>
  <c r="AX1044" i="5"/>
  <c r="AX1045" i="5"/>
  <c r="AX1046" i="5"/>
  <c r="AX1047" i="5"/>
  <c r="AX1048" i="5"/>
  <c r="AX1049" i="5"/>
  <c r="AX1050" i="5"/>
  <c r="AX1051" i="5"/>
  <c r="AX1052" i="5"/>
  <c r="AX1053" i="5"/>
  <c r="AX1054" i="5"/>
  <c r="AX1055" i="5"/>
  <c r="AX1056" i="5"/>
  <c r="AX1057" i="5"/>
  <c r="AX1058" i="5"/>
  <c r="AX1059" i="5"/>
  <c r="AX1060" i="5"/>
  <c r="AX1061" i="5"/>
  <c r="AX1062" i="5"/>
  <c r="AX1063" i="5"/>
  <c r="AX1064" i="5"/>
  <c r="AX1065" i="5"/>
  <c r="AX1066" i="5"/>
  <c r="AX1067" i="5"/>
  <c r="AX1068" i="5"/>
  <c r="AX1069" i="5"/>
  <c r="AX1070" i="5"/>
  <c r="AX1071" i="5"/>
  <c r="AX1072" i="5"/>
  <c r="AX1073" i="5"/>
  <c r="AX1074" i="5"/>
  <c r="AX1075" i="5"/>
  <c r="AX1076" i="5"/>
  <c r="AX1077" i="5"/>
  <c r="AX1078" i="5"/>
  <c r="AX1079" i="5"/>
  <c r="AX1080" i="5"/>
  <c r="AX1081" i="5"/>
  <c r="AX1082" i="5"/>
  <c r="AX1083" i="5"/>
  <c r="AX1084" i="5"/>
  <c r="AX1085" i="5"/>
  <c r="AX1086" i="5"/>
  <c r="AX1087" i="5"/>
  <c r="AX1088" i="5"/>
  <c r="AX1089" i="5"/>
  <c r="AX1090" i="5"/>
  <c r="AX1091" i="5"/>
  <c r="AX1092" i="5"/>
  <c r="AX1093" i="5"/>
  <c r="AX1094" i="5"/>
  <c r="AX1095" i="5"/>
  <c r="AX1096" i="5"/>
  <c r="AX1097" i="5"/>
  <c r="AX1098" i="5"/>
  <c r="AX1099" i="5"/>
  <c r="AX1100" i="5"/>
  <c r="AX1101" i="5"/>
  <c r="AX1102" i="5"/>
  <c r="AX1103" i="5"/>
  <c r="AX1104" i="5"/>
  <c r="AX1105" i="5"/>
  <c r="AX1106" i="5"/>
  <c r="AX1107" i="5"/>
  <c r="AX1108" i="5"/>
  <c r="AX1109" i="5"/>
  <c r="AX1110" i="5"/>
  <c r="AX1111" i="5"/>
  <c r="AX1112" i="5"/>
  <c r="AX1113" i="5"/>
  <c r="AX1114" i="5"/>
  <c r="AX1115" i="5"/>
  <c r="AX1116" i="5"/>
  <c r="AX1117" i="5"/>
  <c r="AX1118" i="5"/>
  <c r="AX1119" i="5"/>
  <c r="AX1120" i="5"/>
  <c r="AX1121" i="5"/>
  <c r="AX1122" i="5"/>
  <c r="AX1123" i="5"/>
  <c r="AX1124" i="5"/>
  <c r="AX1125" i="5"/>
  <c r="AX1126" i="5"/>
  <c r="AX1127" i="5"/>
  <c r="AX1128" i="5"/>
  <c r="AX1129" i="5"/>
  <c r="AX1130" i="5"/>
  <c r="AX1131" i="5"/>
  <c r="AX1132" i="5"/>
  <c r="AX1133" i="5"/>
  <c r="AX1134" i="5"/>
  <c r="AX1135" i="5"/>
  <c r="AX1136" i="5"/>
  <c r="AX1137" i="5"/>
  <c r="AX1138" i="5"/>
  <c r="AX1139" i="5"/>
  <c r="AX1140" i="5"/>
  <c r="AX1141" i="5"/>
  <c r="AX1142" i="5"/>
  <c r="AX1143" i="5"/>
  <c r="AX1144" i="5"/>
  <c r="AX1145" i="5"/>
  <c r="AX1146" i="5"/>
  <c r="AX1147" i="5"/>
  <c r="AX1148" i="5"/>
  <c r="AX1149" i="5"/>
  <c r="AX1150" i="5"/>
  <c r="AX1151" i="5"/>
  <c r="AX1152" i="5"/>
  <c r="AX1153" i="5"/>
  <c r="AX1154" i="5"/>
  <c r="AX1155" i="5"/>
  <c r="AX1156" i="5"/>
  <c r="AX1157" i="5"/>
  <c r="AX1158" i="5"/>
  <c r="AX1159" i="5"/>
  <c r="AX1160" i="5"/>
  <c r="AX1161" i="5"/>
  <c r="AX1162" i="5"/>
  <c r="AX1163" i="5"/>
  <c r="AX1164" i="5"/>
  <c r="AX1165" i="5"/>
  <c r="AX1166" i="5"/>
  <c r="AX1167" i="5"/>
  <c r="AX1168" i="5"/>
  <c r="AX1169" i="5"/>
  <c r="AX1170" i="5"/>
  <c r="AX1171" i="5"/>
  <c r="AX1172" i="5"/>
  <c r="AX1173" i="5"/>
  <c r="AX1174" i="5"/>
  <c r="AX1175" i="5"/>
  <c r="AX1176" i="5"/>
  <c r="AX1177" i="5"/>
  <c r="AX1178" i="5"/>
  <c r="AX1179" i="5"/>
  <c r="AX1180" i="5"/>
  <c r="AX1181" i="5"/>
  <c r="AX1182" i="5"/>
  <c r="AX1183" i="5"/>
  <c r="AX1184" i="5"/>
  <c r="AX1185" i="5"/>
  <c r="AX1186" i="5"/>
  <c r="AX1187" i="5"/>
  <c r="AX1188" i="5"/>
  <c r="AX1189" i="5"/>
  <c r="AX1190" i="5"/>
  <c r="AX1191" i="5"/>
  <c r="AX1192" i="5"/>
  <c r="AX1193" i="5"/>
  <c r="AX1194" i="5"/>
  <c r="AX1195" i="5"/>
  <c r="AX1196" i="5"/>
  <c r="AX1197" i="5"/>
  <c r="AX1198" i="5"/>
  <c r="AX1199" i="5"/>
  <c r="AX1200" i="5"/>
  <c r="AX1201" i="5"/>
  <c r="AX1202" i="5"/>
  <c r="AX1203" i="5"/>
  <c r="AX1204" i="5"/>
  <c r="AX1205" i="5"/>
  <c r="AX1206" i="5"/>
  <c r="AX1207" i="5"/>
  <c r="AX1208" i="5"/>
  <c r="AX1209" i="5"/>
  <c r="AX1210" i="5"/>
  <c r="AX1211" i="5"/>
  <c r="AX1212" i="5"/>
  <c r="AX1213" i="5"/>
  <c r="AX1214" i="5"/>
  <c r="AX1215" i="5"/>
  <c r="AX1216" i="5"/>
  <c r="AX1217" i="5"/>
  <c r="AX1218" i="5"/>
  <c r="AN12" i="5"/>
  <c r="AU12" i="5" s="1"/>
  <c r="AN13" i="5"/>
  <c r="AP13" i="5" s="1"/>
  <c r="AN14" i="5"/>
  <c r="AN15" i="5"/>
  <c r="AN16" i="5"/>
  <c r="AN17" i="5"/>
  <c r="AP17" i="5" s="1"/>
  <c r="AN18" i="5"/>
  <c r="AQ18" i="5" s="1"/>
  <c r="AN19" i="5"/>
  <c r="AR19" i="5" s="1"/>
  <c r="AN20" i="5"/>
  <c r="AP20" i="5" s="1"/>
  <c r="AN21" i="5"/>
  <c r="AO21" i="5" s="1"/>
  <c r="AN22" i="5"/>
  <c r="AN23" i="5"/>
  <c r="AO23" i="5" s="1"/>
  <c r="AN24" i="5"/>
  <c r="AN25" i="5"/>
  <c r="AU25" i="5" s="1"/>
  <c r="AN26" i="5"/>
  <c r="AN27" i="5"/>
  <c r="AN28" i="5"/>
  <c r="AP28" i="5" s="1"/>
  <c r="AN29" i="5"/>
  <c r="AO29" i="5" s="1"/>
  <c r="AN30" i="5"/>
  <c r="AN31" i="5"/>
  <c r="AT31" i="5" s="1"/>
  <c r="AN32" i="5"/>
  <c r="AO32" i="5" s="1"/>
  <c r="AN33" i="5"/>
  <c r="AP33" i="5" s="1"/>
  <c r="AN34" i="5"/>
  <c r="AR34" i="5" s="1"/>
  <c r="AN35" i="5"/>
  <c r="AP35" i="5" s="1"/>
  <c r="AN36" i="5"/>
  <c r="AP36" i="5" s="1"/>
  <c r="AN37" i="5"/>
  <c r="AN38" i="5"/>
  <c r="AN39" i="5"/>
  <c r="AN40" i="5"/>
  <c r="AQ40" i="5" s="1"/>
  <c r="AN41" i="5"/>
  <c r="AQ41" i="5" s="1"/>
  <c r="AN42" i="5"/>
  <c r="AQ42" i="5" s="1"/>
  <c r="AN43" i="5"/>
  <c r="AN44" i="5"/>
  <c r="AQ44" i="5" s="1"/>
  <c r="AN45" i="5"/>
  <c r="AS45" i="5" s="1"/>
  <c r="AN46" i="5"/>
  <c r="AN47" i="5"/>
  <c r="AV47" i="5" s="1"/>
  <c r="AN48" i="5"/>
  <c r="AN49" i="5"/>
  <c r="AN50" i="5"/>
  <c r="AN51" i="5"/>
  <c r="AP51" i="5" s="1"/>
  <c r="AN52" i="5"/>
  <c r="AP52" i="5" s="1"/>
  <c r="AN53" i="5"/>
  <c r="AN54" i="5"/>
  <c r="AT54" i="5" s="1"/>
  <c r="AN55" i="5"/>
  <c r="AR55" i="5" s="1"/>
  <c r="AN56" i="5"/>
  <c r="AO56" i="5" s="1"/>
  <c r="AN57" i="5"/>
  <c r="AT57" i="5" s="1"/>
  <c r="AN58" i="5"/>
  <c r="AS58" i="5" s="1"/>
  <c r="AN59" i="5"/>
  <c r="AR59" i="5" s="1"/>
  <c r="AN60" i="5"/>
  <c r="AN61" i="5"/>
  <c r="AN62" i="5"/>
  <c r="AN63" i="5"/>
  <c r="AN64" i="5"/>
  <c r="AQ64" i="5" s="1"/>
  <c r="AN65" i="5"/>
  <c r="AP65" i="5" s="1"/>
  <c r="AN66" i="5"/>
  <c r="AQ66" i="5" s="1"/>
  <c r="AN67" i="5"/>
  <c r="AV67" i="5" s="1"/>
  <c r="AN68" i="5"/>
  <c r="AP68" i="5" s="1"/>
  <c r="AN69" i="5"/>
  <c r="AU69" i="5" s="1"/>
  <c r="AN70" i="5"/>
  <c r="AP70" i="5" s="1"/>
  <c r="AN71" i="5"/>
  <c r="AN72" i="5"/>
  <c r="AN73" i="5"/>
  <c r="AO73" i="5" s="1"/>
  <c r="AN74" i="5"/>
  <c r="AN75" i="5"/>
  <c r="AN76" i="5"/>
  <c r="AR76" i="5" s="1"/>
  <c r="AN77" i="5"/>
  <c r="AO77" i="5" s="1"/>
  <c r="AN78" i="5"/>
  <c r="AN79" i="5"/>
  <c r="AN80" i="5"/>
  <c r="AO80" i="5" s="1"/>
  <c r="AN81" i="5"/>
  <c r="AO81" i="5" s="1"/>
  <c r="AN82" i="5"/>
  <c r="AO82" i="5" s="1"/>
  <c r="AN83" i="5"/>
  <c r="AO83" i="5" s="1"/>
  <c r="AN84" i="5"/>
  <c r="AP84" i="5" s="1"/>
  <c r="AN85" i="5"/>
  <c r="AP85" i="5" s="1"/>
  <c r="AN86" i="5"/>
  <c r="AS86" i="5" s="1"/>
  <c r="AN87" i="5"/>
  <c r="AN88" i="5"/>
  <c r="AP88" i="5" s="1"/>
  <c r="AN89" i="5"/>
  <c r="AN90" i="5"/>
  <c r="AN91" i="5"/>
  <c r="AN92" i="5"/>
  <c r="AQ92" i="5" s="1"/>
  <c r="AN93" i="5"/>
  <c r="AO93" i="5" s="1"/>
  <c r="AN94" i="5"/>
  <c r="AP94" i="5" s="1"/>
  <c r="AN95" i="5"/>
  <c r="BA95" i="5" s="1"/>
  <c r="AN96" i="5"/>
  <c r="AN97" i="5"/>
  <c r="AN98" i="5"/>
  <c r="AV98" i="5" s="1"/>
  <c r="AN99" i="5"/>
  <c r="AP99" i="5" s="1"/>
  <c r="AN100" i="5"/>
  <c r="AN101" i="5"/>
  <c r="AN102" i="5"/>
  <c r="AQ102" i="5" s="1"/>
  <c r="AN103" i="5"/>
  <c r="AR103" i="5" s="1"/>
  <c r="AN104" i="5"/>
  <c r="AO104" i="5" s="1"/>
  <c r="AN105" i="5"/>
  <c r="AN106" i="5"/>
  <c r="AO106" i="5" s="1"/>
  <c r="AN107" i="5"/>
  <c r="AO107" i="5" s="1"/>
  <c r="AN108" i="5"/>
  <c r="AQ108" i="5" s="1"/>
  <c r="AN109" i="5"/>
  <c r="AN110" i="5"/>
  <c r="AU110" i="5" s="1"/>
  <c r="AN111" i="5"/>
  <c r="AN112" i="5"/>
  <c r="AW112" i="5" s="1"/>
  <c r="AN113" i="5"/>
  <c r="AN114" i="5"/>
  <c r="AQ114" i="5" s="1"/>
  <c r="AN115" i="5"/>
  <c r="AT115" i="5" s="1"/>
  <c r="AN116" i="5"/>
  <c r="AO116" i="5" s="1"/>
  <c r="AN117" i="5"/>
  <c r="AO117" i="5" s="1"/>
  <c r="AN118" i="5"/>
  <c r="AP118" i="5" s="1"/>
  <c r="AN119" i="5"/>
  <c r="AO119" i="5" s="1"/>
  <c r="AN120" i="5"/>
  <c r="AN121" i="5"/>
  <c r="AN122" i="5"/>
  <c r="AN123" i="5"/>
  <c r="AN124" i="5"/>
  <c r="AS124" i="5" s="1"/>
  <c r="AN125" i="5"/>
  <c r="AO125" i="5" s="1"/>
  <c r="AN126" i="5"/>
  <c r="AN127" i="5"/>
  <c r="AT127" i="5" s="1"/>
  <c r="AN128" i="5"/>
  <c r="AO128" i="5" s="1"/>
  <c r="AN129" i="5"/>
  <c r="AO129" i="5" s="1"/>
  <c r="AN130" i="5"/>
  <c r="AO130" i="5" s="1"/>
  <c r="AN131" i="5"/>
  <c r="AO131" i="5" s="1"/>
  <c r="AN132" i="5"/>
  <c r="AP132" i="5" s="1"/>
  <c r="AN133" i="5"/>
  <c r="AP133" i="5" s="1"/>
  <c r="AN134" i="5"/>
  <c r="AN135" i="5"/>
  <c r="AN136" i="5"/>
  <c r="AW136" i="5" s="1"/>
  <c r="AN137" i="5"/>
  <c r="AN138" i="5"/>
  <c r="AN139" i="5"/>
  <c r="AR139" i="5" s="1"/>
  <c r="AN140" i="5"/>
  <c r="AR140" i="5" s="1"/>
  <c r="AN141" i="5"/>
  <c r="AO141" i="5" s="1"/>
  <c r="AN142" i="5"/>
  <c r="AN143" i="5"/>
  <c r="AN144" i="5"/>
  <c r="AN145" i="5"/>
  <c r="AS145" i="5" s="1"/>
  <c r="AN146" i="5"/>
  <c r="AN147" i="5"/>
  <c r="AP147" i="5" s="1"/>
  <c r="AN148" i="5"/>
  <c r="AP148" i="5" s="1"/>
  <c r="AN149" i="5"/>
  <c r="AO149" i="5" s="1"/>
  <c r="AN150" i="5"/>
  <c r="AN151" i="5"/>
  <c r="AS151" i="5" s="1"/>
  <c r="AN152" i="5"/>
  <c r="AO152" i="5" s="1"/>
  <c r="AN153" i="5"/>
  <c r="AP153" i="5" s="1"/>
  <c r="AN154" i="5"/>
  <c r="AN155" i="5"/>
  <c r="AO155" i="5" s="1"/>
  <c r="AN156" i="5"/>
  <c r="AN157" i="5"/>
  <c r="AN158" i="5"/>
  <c r="AN159" i="5"/>
  <c r="AN160" i="5"/>
  <c r="AN161" i="5"/>
  <c r="AU161" i="5" s="1"/>
  <c r="AN162" i="5"/>
  <c r="AQ162" i="5" s="1"/>
  <c r="AN163" i="5"/>
  <c r="AQ163" i="5" s="1"/>
  <c r="AN164" i="5"/>
  <c r="AO164" i="5" s="1"/>
  <c r="AN165" i="5"/>
  <c r="AO165" i="5" s="1"/>
  <c r="AN166" i="5"/>
  <c r="AP166" i="5" s="1"/>
  <c r="AN167" i="5"/>
  <c r="AO167" i="5" s="1"/>
  <c r="AN168" i="5"/>
  <c r="AR168" i="5" s="1"/>
  <c r="AN169" i="5"/>
  <c r="AO169" i="5" s="1"/>
  <c r="AN170" i="5"/>
  <c r="AN171" i="5"/>
  <c r="AN172" i="5"/>
  <c r="AN173" i="5"/>
  <c r="AO173" i="5" s="1"/>
  <c r="AN174" i="5"/>
  <c r="AN175" i="5"/>
  <c r="AN176" i="5"/>
  <c r="AR176" i="5" s="1"/>
  <c r="AN177" i="5"/>
  <c r="AS177" i="5" s="1"/>
  <c r="AN178" i="5"/>
  <c r="AO178" i="5" s="1"/>
  <c r="AN179" i="5"/>
  <c r="AR179" i="5" s="1"/>
  <c r="AN180" i="5"/>
  <c r="AP180" i="5" s="1"/>
  <c r="AN181" i="5"/>
  <c r="AN182" i="5"/>
  <c r="AN183" i="5"/>
  <c r="AT183" i="5" s="1"/>
  <c r="AN184" i="5"/>
  <c r="AT184" i="5" s="1"/>
  <c r="AN185" i="5"/>
  <c r="AN186" i="5"/>
  <c r="AQ186" i="5" s="1"/>
  <c r="AN187" i="5"/>
  <c r="AN188" i="5"/>
  <c r="AQ188" i="5" s="1"/>
  <c r="AN189" i="5"/>
  <c r="AO189" i="5" s="1"/>
  <c r="AN190" i="5"/>
  <c r="AP190" i="5" s="1"/>
  <c r="AN191" i="5"/>
  <c r="AO191" i="5" s="1"/>
  <c r="AN192" i="5"/>
  <c r="AN193" i="5"/>
  <c r="AO193" i="5" s="1"/>
  <c r="AN194" i="5"/>
  <c r="AN195" i="5"/>
  <c r="AP195" i="5" s="1"/>
  <c r="AN196" i="5"/>
  <c r="AR196" i="5" s="1"/>
  <c r="AN197" i="5"/>
  <c r="AN198" i="5"/>
  <c r="AN199" i="5"/>
  <c r="AN200" i="5"/>
  <c r="AO200" i="5" s="1"/>
  <c r="AN201" i="5"/>
  <c r="AS201" i="5" s="1"/>
  <c r="AN202" i="5"/>
  <c r="AN203" i="5"/>
  <c r="AO203" i="5" s="1"/>
  <c r="AN204" i="5"/>
  <c r="AS204" i="5" s="1"/>
  <c r="AN205" i="5"/>
  <c r="AN206" i="5"/>
  <c r="AN207" i="5"/>
  <c r="AQ207" i="5" s="1"/>
  <c r="AN208" i="5"/>
  <c r="AS208" i="5" s="1"/>
  <c r="AN209" i="5"/>
  <c r="AP209" i="5" s="1"/>
  <c r="AN210" i="5"/>
  <c r="AQ210" i="5" s="1"/>
  <c r="AN211" i="5"/>
  <c r="AU211" i="5" s="1"/>
  <c r="AN212" i="5"/>
  <c r="AR212" i="5" s="1"/>
  <c r="AN213" i="5"/>
  <c r="AO213" i="5" s="1"/>
  <c r="AN214" i="5"/>
  <c r="AP214" i="5" s="1"/>
  <c r="AN215" i="5"/>
  <c r="AO215" i="5" s="1"/>
  <c r="AN216" i="5"/>
  <c r="AR216" i="5" s="1"/>
  <c r="AN217" i="5"/>
  <c r="AO217" i="5" s="1"/>
  <c r="AN218" i="5"/>
  <c r="AN219" i="5"/>
  <c r="AN220" i="5"/>
  <c r="AN221" i="5"/>
  <c r="AP221" i="5" s="1"/>
  <c r="AN222" i="5"/>
  <c r="AN223" i="5"/>
  <c r="AN224" i="5"/>
  <c r="AO224" i="5" s="1"/>
  <c r="AN225" i="5"/>
  <c r="AO225" i="5" s="1"/>
  <c r="AN226" i="5"/>
  <c r="AN227" i="5"/>
  <c r="AO227" i="5" s="1"/>
  <c r="AN228" i="5"/>
  <c r="AQ228" i="5" s="1"/>
  <c r="AN229" i="5"/>
  <c r="AP229" i="5" s="1"/>
  <c r="AN230" i="5"/>
  <c r="AN231" i="5"/>
  <c r="AN232" i="5"/>
  <c r="AQ232" i="5" s="1"/>
  <c r="AN233" i="5"/>
  <c r="AN234" i="5"/>
  <c r="AN235" i="5"/>
  <c r="AN236" i="5"/>
  <c r="AO236" i="5" s="1"/>
  <c r="AN237" i="5"/>
  <c r="AO237" i="5" s="1"/>
  <c r="AN238" i="5"/>
  <c r="AN239" i="5"/>
  <c r="AO239" i="5" s="1"/>
  <c r="AN240" i="5"/>
  <c r="AN241" i="5"/>
  <c r="AO241" i="5" s="1"/>
  <c r="AN242" i="5"/>
  <c r="AN243" i="5"/>
  <c r="AP243" i="5" s="1"/>
  <c r="AN244" i="5"/>
  <c r="AR244" i="5" s="1"/>
  <c r="AN245" i="5"/>
  <c r="AN246" i="5"/>
  <c r="AQ246" i="5" s="1"/>
  <c r="AN247" i="5"/>
  <c r="AQ247" i="5" s="1"/>
  <c r="AN248" i="5"/>
  <c r="AO248" i="5" s="1"/>
  <c r="AN249" i="5"/>
  <c r="AO249" i="5" s="1"/>
  <c r="AN250" i="5"/>
  <c r="AS250" i="5" s="1"/>
  <c r="AN251" i="5"/>
  <c r="AO251" i="5" s="1"/>
  <c r="AN252" i="5"/>
  <c r="AN253" i="5"/>
  <c r="AN254" i="5"/>
  <c r="AN255" i="5"/>
  <c r="AN256" i="5"/>
  <c r="AN257" i="5"/>
  <c r="AP257" i="5" s="1"/>
  <c r="AN258" i="5"/>
  <c r="AQ258" i="5" s="1"/>
  <c r="AN259" i="5"/>
  <c r="AN260" i="5"/>
  <c r="AP260" i="5" s="1"/>
  <c r="AN261" i="5"/>
  <c r="AP261" i="5" s="1"/>
  <c r="AN262" i="5"/>
  <c r="AP262" i="5" s="1"/>
  <c r="AN263" i="5"/>
  <c r="AN264" i="5"/>
  <c r="AN265" i="5"/>
  <c r="AO265" i="5" s="1"/>
  <c r="AN266" i="5"/>
  <c r="AN267" i="5"/>
  <c r="AS267" i="5" s="1"/>
  <c r="AN268" i="5"/>
  <c r="AQ268" i="5" s="1"/>
  <c r="AN269" i="5"/>
  <c r="AN270" i="5"/>
  <c r="AN271" i="5"/>
  <c r="AN272" i="5"/>
  <c r="AO272" i="5" s="1"/>
  <c r="AN273" i="5"/>
  <c r="AO273" i="5" s="1"/>
  <c r="AN274" i="5"/>
  <c r="AO274" i="5" s="1"/>
  <c r="AN275" i="5"/>
  <c r="AO275" i="5" s="1"/>
  <c r="AN276" i="5"/>
  <c r="AP276" i="5" s="1"/>
  <c r="AN277" i="5"/>
  <c r="AP277" i="5" s="1"/>
  <c r="AN278" i="5"/>
  <c r="AN279" i="5"/>
  <c r="AN280" i="5"/>
  <c r="AS280" i="5" s="1"/>
  <c r="AN281" i="5"/>
  <c r="AN282" i="5"/>
  <c r="AV282" i="5" s="1"/>
  <c r="AN283" i="5"/>
  <c r="AS283" i="5" s="1"/>
  <c r="AN284" i="5"/>
  <c r="AO284" i="5" s="1"/>
  <c r="AN285" i="5"/>
  <c r="AN286" i="5"/>
  <c r="AP286" i="5" s="1"/>
  <c r="AN287" i="5"/>
  <c r="AO287" i="5" s="1"/>
  <c r="AN288" i="5"/>
  <c r="AN289" i="5"/>
  <c r="AN290" i="5"/>
  <c r="AN291" i="5"/>
  <c r="AP291" i="5" s="1"/>
  <c r="AN292" i="5"/>
  <c r="AP292" i="5" s="1"/>
  <c r="AN293" i="5"/>
  <c r="AN294" i="5"/>
  <c r="AN295" i="5"/>
  <c r="AN296" i="5"/>
  <c r="AO296" i="5" s="1"/>
  <c r="AN297" i="5"/>
  <c r="AN298" i="5"/>
  <c r="AO298" i="5" s="1"/>
  <c r="AN299" i="5"/>
  <c r="AT299" i="5" s="1"/>
  <c r="AN300" i="5"/>
  <c r="AQ300" i="5" s="1"/>
  <c r="AN301" i="5"/>
  <c r="AN302" i="5"/>
  <c r="AN303" i="5"/>
  <c r="AT303" i="5" s="1"/>
  <c r="AN304" i="5"/>
  <c r="AN305" i="5"/>
  <c r="AN306" i="5"/>
  <c r="AQ306" i="5" s="1"/>
  <c r="AN307" i="5"/>
  <c r="AQ307" i="5" s="1"/>
  <c r="AN308" i="5"/>
  <c r="AQ308" i="5" s="1"/>
  <c r="AN309" i="5"/>
  <c r="AO309" i="5" s="1"/>
  <c r="AN310" i="5"/>
  <c r="AN311" i="5"/>
  <c r="AO311" i="5" s="1"/>
  <c r="AN312" i="5"/>
  <c r="AP312" i="5" s="1"/>
  <c r="AN313" i="5"/>
  <c r="AO313" i="5" s="1"/>
  <c r="AN314" i="5"/>
  <c r="AN315" i="5"/>
  <c r="AU315" i="5" s="1"/>
  <c r="AN316" i="5"/>
  <c r="AN317" i="5"/>
  <c r="AN318" i="5"/>
  <c r="AN319" i="5"/>
  <c r="AN320" i="5"/>
  <c r="AO320" i="5" s="1"/>
  <c r="AN321" i="5"/>
  <c r="AO321" i="5" s="1"/>
  <c r="AN322" i="5"/>
  <c r="AN323" i="5"/>
  <c r="AO323" i="5" s="1"/>
  <c r="AN324" i="5"/>
  <c r="AP324" i="5" s="1"/>
  <c r="AN325" i="5"/>
  <c r="AP325" i="5" s="1"/>
  <c r="AN326" i="5"/>
  <c r="AN327" i="5"/>
  <c r="AN328" i="5"/>
  <c r="AQ328" i="5" s="1"/>
  <c r="AN329" i="5"/>
  <c r="AQ329" i="5" s="1"/>
  <c r="AN330" i="5"/>
  <c r="AT330" i="5" s="1"/>
  <c r="AN331" i="5"/>
  <c r="AZ331" i="5" s="1"/>
  <c r="AN332" i="5"/>
  <c r="AN333" i="5"/>
  <c r="AO333" i="5" s="1"/>
  <c r="AN334" i="5"/>
  <c r="AN335" i="5"/>
  <c r="AS335" i="5" s="1"/>
  <c r="AN336" i="5"/>
  <c r="AN337" i="5"/>
  <c r="AN338" i="5"/>
  <c r="AN339" i="5"/>
  <c r="AP339" i="5" s="1"/>
  <c r="AN340" i="5"/>
  <c r="AP340" i="5" s="1"/>
  <c r="AN341" i="5"/>
  <c r="AQ341" i="5" s="1"/>
  <c r="AN342" i="5"/>
  <c r="AV342" i="5" s="1"/>
  <c r="AN343" i="5"/>
  <c r="AN344" i="5"/>
  <c r="AY344" i="5" s="1"/>
  <c r="AN345" i="5"/>
  <c r="AP345" i="5" s="1"/>
  <c r="AN346" i="5"/>
  <c r="AO346" i="5" s="1"/>
  <c r="AN347" i="5"/>
  <c r="AR347" i="5" s="1"/>
  <c r="AN348" i="5"/>
  <c r="AN349" i="5"/>
  <c r="AN350" i="5"/>
  <c r="AN351" i="5"/>
  <c r="AQ351" i="5" s="1"/>
  <c r="AN352" i="5"/>
  <c r="AN353" i="5"/>
  <c r="AP353" i="5" s="1"/>
  <c r="AN354" i="5"/>
  <c r="AQ354" i="5" s="1"/>
  <c r="AN355" i="5"/>
  <c r="AV355" i="5" s="1"/>
  <c r="AN356" i="5"/>
  <c r="AP356" i="5" s="1"/>
  <c r="AN357" i="5"/>
  <c r="AO357" i="5" s="1"/>
  <c r="AN358" i="5"/>
  <c r="AP358" i="5" s="1"/>
  <c r="AN359" i="5"/>
  <c r="AO359" i="5" s="1"/>
  <c r="AN360" i="5"/>
  <c r="AN361" i="5"/>
  <c r="AO361" i="5" s="1"/>
  <c r="AN362" i="5"/>
  <c r="AU362" i="5" s="1"/>
  <c r="AN363" i="5"/>
  <c r="AN364" i="5"/>
  <c r="AN365" i="5"/>
  <c r="AO365" i="5" s="1"/>
  <c r="AN366" i="5"/>
  <c r="AN367" i="5"/>
  <c r="AS367" i="5" s="1"/>
  <c r="AN368" i="5"/>
  <c r="AO368" i="5" s="1"/>
  <c r="AN369" i="5"/>
  <c r="AO369" i="5" s="1"/>
  <c r="AN370" i="5"/>
  <c r="AO370" i="5" s="1"/>
  <c r="AN371" i="5"/>
  <c r="AP371" i="5" s="1"/>
  <c r="AN372" i="5"/>
  <c r="AP372" i="5" s="1"/>
  <c r="AN373" i="5"/>
  <c r="AP373" i="5" s="1"/>
  <c r="AN374" i="5"/>
  <c r="AS374" i="5" s="1"/>
  <c r="AN375" i="5"/>
  <c r="AN376" i="5"/>
  <c r="AQ376" i="5" s="1"/>
  <c r="AN377" i="5"/>
  <c r="AS377" i="5" s="1"/>
  <c r="AN378" i="5"/>
  <c r="AN379" i="5"/>
  <c r="AN380" i="5"/>
  <c r="AS380" i="5" s="1"/>
  <c r="AN381" i="5"/>
  <c r="AO381" i="5" s="1"/>
  <c r="AN382" i="5"/>
  <c r="AN383" i="5"/>
  <c r="AO383" i="5" s="1"/>
  <c r="AN384" i="5"/>
  <c r="AR384" i="5" s="1"/>
  <c r="AN385" i="5"/>
  <c r="AN386" i="5"/>
  <c r="AN387" i="5"/>
  <c r="AP387" i="5" s="1"/>
  <c r="AN388" i="5"/>
  <c r="AP388" i="5" s="1"/>
  <c r="AN389" i="5"/>
  <c r="AN390" i="5"/>
  <c r="AQ390" i="5" s="1"/>
  <c r="AN391" i="5"/>
  <c r="AQ391" i="5" s="1"/>
  <c r="AN392" i="5"/>
  <c r="AO392" i="5" s="1"/>
  <c r="AN393" i="5"/>
  <c r="AO393" i="5" s="1"/>
  <c r="AN394" i="5"/>
  <c r="AO394" i="5" s="1"/>
  <c r="AN395" i="5"/>
  <c r="AO395" i="5" s="1"/>
  <c r="AN396" i="5"/>
  <c r="AQ396" i="5" s="1"/>
  <c r="AN397" i="5"/>
  <c r="AN398" i="5"/>
  <c r="AN399" i="5"/>
  <c r="AN400" i="5"/>
  <c r="AN401" i="5"/>
  <c r="AP401" i="5" s="1"/>
  <c r="AN402" i="5"/>
  <c r="AQ402" i="5" s="1"/>
  <c r="AN403" i="5"/>
  <c r="AN404" i="5"/>
  <c r="AP404" i="5" s="1"/>
  <c r="AN405" i="5"/>
  <c r="AO405" i="5" s="1"/>
  <c r="AN406" i="5"/>
  <c r="AS406" i="5" s="1"/>
  <c r="AN407" i="5"/>
  <c r="AO407" i="5" s="1"/>
  <c r="AN408" i="5"/>
  <c r="AN409" i="5"/>
  <c r="AN410" i="5"/>
  <c r="AN411" i="5"/>
  <c r="AQ411" i="5" s="1"/>
  <c r="AN412" i="5"/>
  <c r="AQ412" i="5" s="1"/>
  <c r="AN413" i="5"/>
  <c r="AQ413" i="5" s="1"/>
  <c r="AN414" i="5"/>
  <c r="AT414" i="5" s="1"/>
  <c r="AN415" i="5"/>
  <c r="AN416" i="5"/>
  <c r="AO416" i="5" s="1"/>
  <c r="AN417" i="5"/>
  <c r="AN418" i="5"/>
  <c r="AN419" i="5"/>
  <c r="AO419" i="5" s="1"/>
  <c r="AN420" i="5"/>
  <c r="AR420" i="5" s="1"/>
  <c r="AN421" i="5"/>
  <c r="AP421" i="5" s="1"/>
  <c r="AN422" i="5"/>
  <c r="AN423" i="5"/>
  <c r="AN424" i="5"/>
  <c r="AQ424" i="5" s="1"/>
  <c r="AN425" i="5"/>
  <c r="AN426" i="5"/>
  <c r="AN427" i="5"/>
  <c r="AN428" i="5"/>
  <c r="AN429" i="5"/>
  <c r="AO429" i="5" s="1"/>
  <c r="AN430" i="5"/>
  <c r="AN431" i="5"/>
  <c r="AO431" i="5" s="1"/>
  <c r="AN432" i="5"/>
  <c r="AN433" i="5"/>
  <c r="AO433" i="5" s="1"/>
  <c r="AN434" i="5"/>
  <c r="AN435" i="5"/>
  <c r="AP435" i="5" s="1"/>
  <c r="AN436" i="5"/>
  <c r="AP436" i="5" s="1"/>
  <c r="AN437" i="5"/>
  <c r="AN438" i="5"/>
  <c r="AN439" i="5"/>
  <c r="AN440" i="5"/>
  <c r="AO440" i="5" s="1"/>
  <c r="AN441" i="5"/>
  <c r="AN442" i="5"/>
  <c r="AR442" i="5" s="1"/>
  <c r="AN443" i="5"/>
  <c r="AV443" i="5" s="1"/>
  <c r="AN444" i="5"/>
  <c r="AN445" i="5"/>
  <c r="AN446" i="5"/>
  <c r="AN447" i="5"/>
  <c r="AN448" i="5"/>
  <c r="AU448" i="5" s="1"/>
  <c r="AN449" i="5"/>
  <c r="AN450" i="5"/>
  <c r="AQ450" i="5" s="1"/>
  <c r="AN451" i="5"/>
  <c r="AR451" i="5" s="1"/>
  <c r="AN452" i="5"/>
  <c r="AQ452" i="5" s="1"/>
  <c r="AN453" i="5"/>
  <c r="AP453" i="5" s="1"/>
  <c r="AN454" i="5"/>
  <c r="AP454" i="5" s="1"/>
  <c r="AN455" i="5"/>
  <c r="AO455" i="5" s="1"/>
  <c r="AN456" i="5"/>
  <c r="AN457" i="5"/>
  <c r="AU457" i="5" s="1"/>
  <c r="AN458" i="5"/>
  <c r="AN459" i="5"/>
  <c r="AS459" i="5" s="1"/>
  <c r="AN460" i="5"/>
  <c r="AN461" i="5"/>
  <c r="AO461" i="5" s="1"/>
  <c r="AN462" i="5"/>
  <c r="AN463" i="5"/>
  <c r="AQ463" i="5" s="1"/>
  <c r="AN464" i="5"/>
  <c r="AO464" i="5" s="1"/>
  <c r="AN465" i="5"/>
  <c r="AO465" i="5" s="1"/>
  <c r="AN466" i="5"/>
  <c r="AO466" i="5" s="1"/>
  <c r="AN467" i="5"/>
  <c r="AP467" i="5" s="1"/>
  <c r="AN468" i="5"/>
  <c r="AN469" i="5"/>
  <c r="AP469" i="5" s="1"/>
  <c r="AN470" i="5"/>
  <c r="AN471" i="5"/>
  <c r="AS471" i="5" s="1"/>
  <c r="AN472" i="5"/>
  <c r="AN473" i="5"/>
  <c r="AT473" i="5" s="1"/>
  <c r="AN474" i="5"/>
  <c r="AN475" i="5"/>
  <c r="AN476" i="5"/>
  <c r="AQ476" i="5" s="1"/>
  <c r="AN477" i="5"/>
  <c r="AO477" i="5" s="1"/>
  <c r="AN478" i="5"/>
  <c r="AP478" i="5" s="1"/>
  <c r="AN479" i="5"/>
  <c r="AO479" i="5" s="1"/>
  <c r="AN480" i="5"/>
  <c r="AN481" i="5"/>
  <c r="AO481" i="5" s="1"/>
  <c r="AN482" i="5"/>
  <c r="AN483" i="5"/>
  <c r="AP483" i="5" s="1"/>
  <c r="AN484" i="5"/>
  <c r="AN485" i="5"/>
  <c r="AP485" i="5" s="1"/>
  <c r="AN486" i="5"/>
  <c r="AN487" i="5"/>
  <c r="AS487" i="5" s="1"/>
  <c r="AN488" i="5"/>
  <c r="AO488" i="5" s="1"/>
  <c r="AN489" i="5"/>
  <c r="AO489" i="5" s="1"/>
  <c r="AN490" i="5"/>
  <c r="AO490" i="5" s="1"/>
  <c r="AN491" i="5"/>
  <c r="AO491" i="5" s="1"/>
  <c r="AN492" i="5"/>
  <c r="AQ492" i="5" s="1"/>
  <c r="AN493" i="5"/>
  <c r="AN494" i="5"/>
  <c r="AN495" i="5"/>
  <c r="AN496" i="5"/>
  <c r="AN497" i="5"/>
  <c r="AP497" i="5" s="1"/>
  <c r="AN498" i="5"/>
  <c r="AQ498" i="5" s="1"/>
  <c r="AN499" i="5"/>
  <c r="AN500" i="5"/>
  <c r="AO500" i="5" s="1"/>
  <c r="AN501" i="5"/>
  <c r="AO501" i="5" s="1"/>
  <c r="AN502" i="5"/>
  <c r="AN503" i="5"/>
  <c r="AO503" i="5" s="1"/>
  <c r="AN504" i="5"/>
  <c r="AP504" i="5" s="1"/>
  <c r="AN505" i="5"/>
  <c r="AN506" i="5"/>
  <c r="AN507" i="5"/>
  <c r="AQ507" i="5" s="1"/>
  <c r="AN508" i="5"/>
  <c r="AN509" i="5"/>
  <c r="AN510" i="5"/>
  <c r="AN511" i="5"/>
  <c r="AQ511" i="5" s="1"/>
  <c r="AN512" i="5"/>
  <c r="AQ512" i="5" s="1"/>
  <c r="AN513" i="5"/>
  <c r="AU513" i="5" s="1"/>
  <c r="AN514" i="5"/>
  <c r="AN515" i="5"/>
  <c r="AT515" i="5" s="1"/>
  <c r="AN516" i="5"/>
  <c r="AP516" i="5" s="1"/>
  <c r="AN517" i="5"/>
  <c r="AP517" i="5" s="1"/>
  <c r="AN518" i="5"/>
  <c r="AN519" i="5"/>
  <c r="AN520" i="5"/>
  <c r="AN521" i="5"/>
  <c r="AN522" i="5"/>
  <c r="AN523" i="5"/>
  <c r="AN524" i="5"/>
  <c r="AO524" i="5" s="1"/>
  <c r="AN525" i="5"/>
  <c r="AO525" i="5" s="1"/>
  <c r="AN526" i="5"/>
  <c r="AN527" i="5"/>
  <c r="AR527" i="5" s="1"/>
  <c r="AN528" i="5"/>
  <c r="AN529" i="5"/>
  <c r="AN530" i="5"/>
  <c r="AN531" i="5"/>
  <c r="AP531" i="5" s="1"/>
  <c r="AN532" i="5"/>
  <c r="AN533" i="5"/>
  <c r="AN534" i="5"/>
  <c r="AQ534" i="5" s="1"/>
  <c r="AN535" i="5"/>
  <c r="AQ535" i="5" s="1"/>
  <c r="AN536" i="5"/>
  <c r="AO536" i="5" s="1"/>
  <c r="AN537" i="5"/>
  <c r="AN538" i="5"/>
  <c r="AO538" i="5" s="1"/>
  <c r="AN539" i="5"/>
  <c r="AO539" i="5" s="1"/>
  <c r="AN540" i="5"/>
  <c r="AN541" i="5"/>
  <c r="AN542" i="5"/>
  <c r="AN543" i="5"/>
  <c r="AN544" i="5"/>
  <c r="AN545" i="5"/>
  <c r="AP545" i="5" s="1"/>
  <c r="AN546" i="5"/>
  <c r="AQ546" i="5" s="1"/>
  <c r="AN547" i="5"/>
  <c r="AU547" i="5" s="1"/>
  <c r="AN548" i="5"/>
  <c r="AO548" i="5" s="1"/>
  <c r="AN549" i="5"/>
  <c r="AO549" i="5" s="1"/>
  <c r="AN550" i="5"/>
  <c r="AP550" i="5" s="1"/>
  <c r="AN551" i="5"/>
  <c r="AT551" i="5" s="1"/>
  <c r="AN552" i="5"/>
  <c r="AN553" i="5"/>
  <c r="AO553" i="5" s="1"/>
  <c r="AN554" i="5"/>
  <c r="AZ554" i="5" s="1"/>
  <c r="AN555" i="5"/>
  <c r="AQ555" i="5" s="1"/>
  <c r="AN556" i="5"/>
  <c r="AQ556" i="5" s="1"/>
  <c r="AN557" i="5"/>
  <c r="AN558" i="5"/>
  <c r="AN559" i="5"/>
  <c r="AR559" i="5" s="1"/>
  <c r="AN560" i="5"/>
  <c r="AO560" i="5" s="1"/>
  <c r="AN561" i="5"/>
  <c r="AO561" i="5" s="1"/>
  <c r="AN562" i="5"/>
  <c r="AO562" i="5" s="1"/>
  <c r="AN563" i="5"/>
  <c r="AP563" i="5" s="1"/>
  <c r="AN564" i="5"/>
  <c r="AS564" i="5" s="1"/>
  <c r="AN565" i="5"/>
  <c r="AP565" i="5" s="1"/>
  <c r="AN566" i="5"/>
  <c r="AN567" i="5"/>
  <c r="AN568" i="5"/>
  <c r="AN569" i="5"/>
  <c r="AN570" i="5"/>
  <c r="AN571" i="5"/>
  <c r="AN572" i="5"/>
  <c r="AV572" i="5" s="1"/>
  <c r="AN573" i="5"/>
  <c r="AO573" i="5" s="1"/>
  <c r="AN574" i="5"/>
  <c r="AT574" i="5" s="1"/>
  <c r="AN575" i="5"/>
  <c r="AO575" i="5" s="1"/>
  <c r="AN576" i="5"/>
  <c r="AN577" i="5"/>
  <c r="AV577" i="5" s="1"/>
  <c r="AN578" i="5"/>
  <c r="AN579" i="5"/>
  <c r="AP579" i="5" s="1"/>
  <c r="AN580" i="5"/>
  <c r="AN581" i="5"/>
  <c r="AP581" i="5" s="1"/>
  <c r="AN582" i="5"/>
  <c r="AN583" i="5"/>
  <c r="AN584" i="5"/>
  <c r="AO584" i="5" s="1"/>
  <c r="AN585" i="5"/>
  <c r="AN586" i="5"/>
  <c r="AO586" i="5" s="1"/>
  <c r="AN587" i="5"/>
  <c r="AR587" i="5" s="1"/>
  <c r="AN588" i="5"/>
  <c r="AQ588" i="5" s="1"/>
  <c r="AN589" i="5"/>
  <c r="AN590" i="5"/>
  <c r="AN591" i="5"/>
  <c r="AN592" i="5"/>
  <c r="AN593" i="5"/>
  <c r="AN594" i="5"/>
  <c r="AQ594" i="5" s="1"/>
  <c r="AN595" i="5"/>
  <c r="AQ595" i="5" s="1"/>
  <c r="AN596" i="5"/>
  <c r="AP596" i="5" s="1"/>
  <c r="AN597" i="5"/>
  <c r="AN598" i="5"/>
  <c r="AR598" i="5" s="1"/>
  <c r="AN599" i="5"/>
  <c r="AN600" i="5"/>
  <c r="AP600" i="5" s="1"/>
  <c r="AN601" i="5"/>
  <c r="AN602" i="5"/>
  <c r="AN603" i="5"/>
  <c r="AQ603" i="5" s="1"/>
  <c r="AN604" i="5"/>
  <c r="AN605" i="5"/>
  <c r="AN606" i="5"/>
  <c r="AW606" i="5" s="1"/>
  <c r="AN607" i="5"/>
  <c r="AU607" i="5" s="1"/>
  <c r="AN608" i="5"/>
  <c r="AO608" i="5" s="1"/>
  <c r="AN609" i="5"/>
  <c r="AN610" i="5"/>
  <c r="AN611" i="5"/>
  <c r="AO611" i="5" s="1"/>
  <c r="AN612" i="5"/>
  <c r="AP612" i="5" s="1"/>
  <c r="AN613" i="5"/>
  <c r="AV613" i="5" s="1"/>
  <c r="AN614" i="5"/>
  <c r="AN615" i="5"/>
  <c r="AN616" i="5"/>
  <c r="AN617" i="5"/>
  <c r="AO617" i="5" s="1"/>
  <c r="AN618" i="5"/>
  <c r="AN619" i="5"/>
  <c r="AR619" i="5" s="1"/>
  <c r="AN620" i="5"/>
  <c r="AO620" i="5" s="1"/>
  <c r="AN621" i="5"/>
  <c r="AN622" i="5"/>
  <c r="AO622" i="5" s="1"/>
  <c r="AN623" i="5"/>
  <c r="AR623" i="5" s="1"/>
  <c r="AN624" i="5"/>
  <c r="AN625" i="5"/>
  <c r="AP625" i="5" s="1"/>
  <c r="AN626" i="5"/>
  <c r="AN627" i="5"/>
  <c r="AN628" i="5"/>
  <c r="AN629" i="5"/>
  <c r="AW629" i="5" s="1"/>
  <c r="AN630" i="5"/>
  <c r="AN631" i="5"/>
  <c r="AN632" i="5"/>
  <c r="AO632" i="5" s="1"/>
  <c r="AN633" i="5"/>
  <c r="AP633" i="5" s="1"/>
  <c r="AN634" i="5"/>
  <c r="AN635" i="5"/>
  <c r="AO635" i="5" s="1"/>
  <c r="AN636" i="5"/>
  <c r="AR636" i="5" s="1"/>
  <c r="AN637" i="5"/>
  <c r="AO637" i="5" s="1"/>
  <c r="AN638" i="5"/>
  <c r="AN639" i="5"/>
  <c r="AO639" i="5" s="1"/>
  <c r="AN640" i="5"/>
  <c r="AO640" i="5" s="1"/>
  <c r="AN641" i="5"/>
  <c r="AN642" i="5"/>
  <c r="AN643" i="5"/>
  <c r="AU643" i="5" s="1"/>
  <c r="AN644" i="5"/>
  <c r="AV644" i="5" s="1"/>
  <c r="AN645" i="5"/>
  <c r="AP645" i="5" s="1"/>
  <c r="AN646" i="5"/>
  <c r="AP646" i="5" s="1"/>
  <c r="AN647" i="5"/>
  <c r="AS647" i="5" s="1"/>
  <c r="AN648" i="5"/>
  <c r="AN649" i="5"/>
  <c r="AN650" i="5"/>
  <c r="AN651" i="5"/>
  <c r="AQ651" i="5" s="1"/>
  <c r="AN652" i="5"/>
  <c r="AN653" i="5"/>
  <c r="AO653" i="5" s="1"/>
  <c r="AN654" i="5"/>
  <c r="AN655" i="5"/>
  <c r="AR655" i="5" s="1"/>
  <c r="AN656" i="5"/>
  <c r="AO656" i="5" s="1"/>
  <c r="AN657" i="5"/>
  <c r="AR657" i="5" s="1"/>
  <c r="AN658" i="5"/>
  <c r="AO658" i="5" s="1"/>
  <c r="AN659" i="5"/>
  <c r="AO659" i="5" s="1"/>
  <c r="AN660" i="5"/>
  <c r="AP660" i="5" s="1"/>
  <c r="AN661" i="5"/>
  <c r="AP661" i="5" s="1"/>
  <c r="AN662" i="5"/>
  <c r="AN663" i="5"/>
  <c r="AS663" i="5" s="1"/>
  <c r="AN664" i="5"/>
  <c r="AN665" i="5"/>
  <c r="AO665" i="5" s="1"/>
  <c r="AN666" i="5"/>
  <c r="AN667" i="5"/>
  <c r="AS667" i="5" s="1"/>
  <c r="AN668" i="5"/>
  <c r="AO668" i="5" s="1"/>
  <c r="AN669" i="5"/>
  <c r="AN670" i="5"/>
  <c r="AP670" i="5" s="1"/>
  <c r="AN671" i="5"/>
  <c r="AY671" i="5" s="1"/>
  <c r="AN672" i="5"/>
  <c r="AN673" i="5"/>
  <c r="AN674" i="5"/>
  <c r="AN675" i="5"/>
  <c r="AO675" i="5" s="1"/>
  <c r="AN676" i="5"/>
  <c r="AO676" i="5" s="1"/>
  <c r="AN677" i="5"/>
  <c r="AN678" i="5"/>
  <c r="AQ678" i="5" s="1"/>
  <c r="AN679" i="5"/>
  <c r="AR679" i="5" s="1"/>
  <c r="AN680" i="5"/>
  <c r="AO680" i="5" s="1"/>
  <c r="AN681" i="5"/>
  <c r="AN682" i="5"/>
  <c r="AN683" i="5"/>
  <c r="AR683" i="5" s="1"/>
  <c r="AN684" i="5"/>
  <c r="AQ684" i="5" s="1"/>
  <c r="AN685" i="5"/>
  <c r="AN686" i="5"/>
  <c r="AN687" i="5"/>
  <c r="AN688" i="5"/>
  <c r="AN689" i="5"/>
  <c r="AN690" i="5"/>
  <c r="AQ690" i="5" s="1"/>
  <c r="AN691" i="5"/>
  <c r="AV691" i="5" s="1"/>
  <c r="AN692" i="5"/>
  <c r="AV692" i="5" s="1"/>
  <c r="AN693" i="5"/>
  <c r="AU693" i="5" s="1"/>
  <c r="AN694" i="5"/>
  <c r="AO694" i="5" s="1"/>
  <c r="AN695" i="5"/>
  <c r="AO695" i="5" s="1"/>
  <c r="AN696" i="5"/>
  <c r="AP696" i="5" s="1"/>
  <c r="AN697" i="5"/>
  <c r="AO697" i="5" s="1"/>
  <c r="AN698" i="5"/>
  <c r="AN699" i="5"/>
  <c r="AQ699" i="5" s="1"/>
  <c r="AN700" i="5"/>
  <c r="AN701" i="5"/>
  <c r="AQ701" i="5" s="1"/>
  <c r="AN702" i="5"/>
  <c r="AT702" i="5" s="1"/>
  <c r="AN703" i="5"/>
  <c r="AN704" i="5"/>
  <c r="AO704" i="5" s="1"/>
  <c r="AN705" i="5"/>
  <c r="AV705" i="5" s="1"/>
  <c r="AN706" i="5"/>
  <c r="AN707" i="5"/>
  <c r="AP707" i="5" s="1"/>
  <c r="AN708" i="5"/>
  <c r="AR708" i="5" s="1"/>
  <c r="AN709" i="5"/>
  <c r="AP709" i="5" s="1"/>
  <c r="AN710" i="5"/>
  <c r="AR710" i="5" s="1"/>
  <c r="AN711" i="5"/>
  <c r="AO711" i="5" s="1"/>
  <c r="AN712" i="5"/>
  <c r="AO712" i="5" s="1"/>
  <c r="AN713" i="5"/>
  <c r="AO713" i="5" s="1"/>
  <c r="AN714" i="5"/>
  <c r="AN715" i="5"/>
  <c r="AU715" i="5" s="1"/>
  <c r="AN716" i="5"/>
  <c r="AO716" i="5" s="1"/>
  <c r="AN717" i="5"/>
  <c r="AN718" i="5"/>
  <c r="AN719" i="5"/>
  <c r="AO719" i="5" s="1"/>
  <c r="AN720" i="5"/>
  <c r="AQ720" i="5" s="1"/>
  <c r="AN721" i="5"/>
  <c r="AN722" i="5"/>
  <c r="AN723" i="5"/>
  <c r="AN724" i="5"/>
  <c r="AN725" i="5"/>
  <c r="AT725" i="5" s="1"/>
  <c r="AN726" i="5"/>
  <c r="AN727" i="5"/>
  <c r="AS727" i="5" s="1"/>
  <c r="AN728" i="5"/>
  <c r="AO728" i="5" s="1"/>
  <c r="AN729" i="5"/>
  <c r="AO729" i="5" s="1"/>
  <c r="AN730" i="5"/>
  <c r="AO730" i="5" s="1"/>
  <c r="AN731" i="5"/>
  <c r="AQ731" i="5" s="1"/>
  <c r="AN732" i="5"/>
  <c r="AN733" i="5"/>
  <c r="AO733" i="5" s="1"/>
  <c r="AN734" i="5"/>
  <c r="AN735" i="5"/>
  <c r="AN736" i="5"/>
  <c r="AQ736" i="5" s="1"/>
  <c r="AN737" i="5"/>
  <c r="AN738" i="5"/>
  <c r="AQ738" i="5" s="1"/>
  <c r="AN739" i="5"/>
  <c r="AQ739" i="5" s="1"/>
  <c r="AN740" i="5"/>
  <c r="AP740" i="5" s="1"/>
  <c r="AN741" i="5"/>
  <c r="AP741" i="5" s="1"/>
  <c r="AN742" i="5"/>
  <c r="AT742" i="5" s="1"/>
  <c r="AN743" i="5"/>
  <c r="AN744" i="5"/>
  <c r="AR744" i="5" s="1"/>
  <c r="AN745" i="5"/>
  <c r="AN746" i="5"/>
  <c r="AS746" i="5" s="1"/>
  <c r="AN747" i="5"/>
  <c r="AS747" i="5" s="1"/>
  <c r="AN748" i="5"/>
  <c r="AO748" i="5" s="1"/>
  <c r="AN749" i="5"/>
  <c r="AO749" i="5" s="1"/>
  <c r="AN750" i="5"/>
  <c r="AN751" i="5"/>
  <c r="AN752" i="5"/>
  <c r="AO752" i="5" s="1"/>
  <c r="AN753" i="5"/>
  <c r="AN754" i="5"/>
  <c r="AN755" i="5"/>
  <c r="AO755" i="5" s="1"/>
  <c r="AN756" i="5"/>
  <c r="AQ756" i="5" s="1"/>
  <c r="AN757" i="5"/>
  <c r="AN758" i="5"/>
  <c r="AN759" i="5"/>
  <c r="AN760" i="5"/>
  <c r="AN761" i="5"/>
  <c r="AN762" i="5"/>
  <c r="AN763" i="5"/>
  <c r="AR763" i="5" s="1"/>
  <c r="AN764" i="5"/>
  <c r="AO764" i="5" s="1"/>
  <c r="AN765" i="5"/>
  <c r="AO765" i="5" s="1"/>
  <c r="AN766" i="5"/>
  <c r="AN767" i="5"/>
  <c r="AO767" i="5" s="1"/>
  <c r="AN768" i="5"/>
  <c r="AN769" i="5"/>
  <c r="AO769" i="5" s="1"/>
  <c r="AN770" i="5"/>
  <c r="AN771" i="5"/>
  <c r="AP771" i="5" s="1"/>
  <c r="AN772" i="5"/>
  <c r="AQ772" i="5" s="1"/>
  <c r="AN773" i="5"/>
  <c r="AP773" i="5" s="1"/>
  <c r="AN774" i="5"/>
  <c r="AQ774" i="5" s="1"/>
  <c r="AN775" i="5"/>
  <c r="AQ775" i="5" s="1"/>
  <c r="AN776" i="5"/>
  <c r="AO776" i="5" s="1"/>
  <c r="AN777" i="5"/>
  <c r="AR777" i="5" s="1"/>
  <c r="AN778" i="5"/>
  <c r="AO778" i="5" s="1"/>
  <c r="AN779" i="5"/>
  <c r="AO779" i="5" s="1"/>
  <c r="AN780" i="5"/>
  <c r="AN781" i="5"/>
  <c r="AO781" i="5" s="1"/>
  <c r="AN782" i="5"/>
  <c r="AN783" i="5"/>
  <c r="AO783" i="5" s="1"/>
  <c r="AN784" i="5"/>
  <c r="AO784" i="5" s="1"/>
  <c r="AN785" i="5"/>
  <c r="AN786" i="5"/>
  <c r="AN787" i="5"/>
  <c r="AS787" i="5" s="1"/>
  <c r="AN788" i="5"/>
  <c r="AO788" i="5" s="1"/>
  <c r="AN789" i="5"/>
  <c r="AN790" i="5"/>
  <c r="AP790" i="5" s="1"/>
  <c r="AN791" i="5"/>
  <c r="AO791" i="5" s="1"/>
  <c r="AN792" i="5"/>
  <c r="AN793" i="5"/>
  <c r="AN794" i="5"/>
  <c r="AN795" i="5"/>
  <c r="AN796" i="5"/>
  <c r="AN797" i="5"/>
  <c r="AN798" i="5"/>
  <c r="AN799" i="5"/>
  <c r="AU799" i="5" s="1"/>
  <c r="AN800" i="5"/>
  <c r="AO800" i="5" s="1"/>
  <c r="AN801" i="5"/>
  <c r="AO801" i="5" s="1"/>
  <c r="AN802" i="5"/>
  <c r="AP802" i="5" s="1"/>
  <c r="AN803" i="5"/>
  <c r="AO803" i="5" s="1"/>
  <c r="AN804" i="5"/>
  <c r="AT804" i="5" s="1"/>
  <c r="AN805" i="5"/>
  <c r="AP805" i="5" s="1"/>
  <c r="AN806" i="5"/>
  <c r="AN807" i="5"/>
  <c r="AN808" i="5"/>
  <c r="AQ808" i="5" s="1"/>
  <c r="AN809" i="5"/>
  <c r="AO809" i="5" s="1"/>
  <c r="AN810" i="5"/>
  <c r="AN811" i="5"/>
  <c r="AQ811" i="5" s="1"/>
  <c r="AN812" i="5"/>
  <c r="AO812" i="5" s="1"/>
  <c r="AN813" i="5"/>
  <c r="AN814" i="5"/>
  <c r="AO814" i="5" s="1"/>
  <c r="AN815" i="5"/>
  <c r="AR815" i="5" s="1"/>
  <c r="AN816" i="5"/>
  <c r="AT816" i="5" s="1"/>
  <c r="AN817" i="5"/>
  <c r="AN818" i="5"/>
  <c r="AN819" i="5"/>
  <c r="AN820" i="5"/>
  <c r="AO820" i="5" s="1"/>
  <c r="AN821" i="5"/>
  <c r="AP821" i="5" s="1"/>
  <c r="AN822" i="5"/>
  <c r="AN823" i="5"/>
  <c r="AV823" i="5" s="1"/>
  <c r="AN824" i="5"/>
  <c r="AO824" i="5" s="1"/>
  <c r="AN825" i="5"/>
  <c r="AP825" i="5" s="1"/>
  <c r="AN826" i="5"/>
  <c r="AN827" i="5"/>
  <c r="AS827" i="5" s="1"/>
  <c r="AN828" i="5"/>
  <c r="AR828" i="5" s="1"/>
  <c r="AN829" i="5"/>
  <c r="AO829" i="5" s="1"/>
  <c r="AN830" i="5"/>
  <c r="AN831" i="5"/>
  <c r="AN832" i="5"/>
  <c r="AN833" i="5"/>
  <c r="AN834" i="5"/>
  <c r="AW834" i="5" s="1"/>
  <c r="AN835" i="5"/>
  <c r="AR835" i="5" s="1"/>
  <c r="AN836" i="5"/>
  <c r="AO836" i="5" s="1"/>
  <c r="AN837" i="5"/>
  <c r="AN838" i="5"/>
  <c r="AO838" i="5" s="1"/>
  <c r="AN839" i="5"/>
  <c r="AT839" i="5" s="1"/>
  <c r="AN840" i="5"/>
  <c r="AN841" i="5"/>
  <c r="AN842" i="5"/>
  <c r="AN843" i="5"/>
  <c r="AN844" i="5"/>
  <c r="AQ844" i="5" s="1"/>
  <c r="AN845" i="5"/>
  <c r="AN846" i="5"/>
  <c r="AQ846" i="5" s="1"/>
  <c r="AN847" i="5"/>
  <c r="AU847" i="5" s="1"/>
  <c r="AN848" i="5"/>
  <c r="AO848" i="5" s="1"/>
  <c r="AN849" i="5"/>
  <c r="AO849" i="5" s="1"/>
  <c r="AN850" i="5"/>
  <c r="AO850" i="5" s="1"/>
  <c r="AN851" i="5"/>
  <c r="AO851" i="5" s="1"/>
  <c r="AN852" i="5"/>
  <c r="AO852" i="5" s="1"/>
  <c r="AN853" i="5"/>
  <c r="AO853" i="5" s="1"/>
  <c r="AN854" i="5"/>
  <c r="AN855" i="5"/>
  <c r="AN856" i="5"/>
  <c r="AN857" i="5"/>
  <c r="AT857" i="5" s="1"/>
  <c r="AN858" i="5"/>
  <c r="AN859" i="5"/>
  <c r="AR859" i="5" s="1"/>
  <c r="AN860" i="5"/>
  <c r="AO860" i="5" s="1"/>
  <c r="AN861" i="5"/>
  <c r="AO861" i="5" s="1"/>
  <c r="AN862" i="5"/>
  <c r="AN863" i="5"/>
  <c r="AO863" i="5" s="1"/>
  <c r="AN864" i="5"/>
  <c r="AQ864" i="5" s="1"/>
  <c r="AN865" i="5"/>
  <c r="AO865" i="5" s="1"/>
  <c r="AN866" i="5"/>
  <c r="AU866" i="5" s="1"/>
  <c r="AN867" i="5"/>
  <c r="AN868" i="5"/>
  <c r="AO868" i="5" s="1"/>
  <c r="AN869" i="5"/>
  <c r="AN870" i="5"/>
  <c r="AS870" i="5" s="1"/>
  <c r="AN871" i="5"/>
  <c r="AN872" i="5"/>
  <c r="AO872" i="5" s="1"/>
  <c r="AN873" i="5"/>
  <c r="AN874" i="5"/>
  <c r="AN875" i="5"/>
  <c r="AT875" i="5" s="1"/>
  <c r="AN876" i="5"/>
  <c r="AR876" i="5" s="1"/>
  <c r="AN877" i="5"/>
  <c r="AO877" i="5" s="1"/>
  <c r="AN878" i="5"/>
  <c r="AR878" i="5" s="1"/>
  <c r="AN879" i="5"/>
  <c r="AN880" i="5"/>
  <c r="AQ880" i="5" s="1"/>
  <c r="AN881" i="5"/>
  <c r="AN882" i="5"/>
  <c r="AS882" i="5" s="1"/>
  <c r="AN883" i="5"/>
  <c r="AQ883" i="5" s="1"/>
  <c r="AN884" i="5"/>
  <c r="AO884" i="5" s="1"/>
  <c r="AN885" i="5"/>
  <c r="AO885" i="5" s="1"/>
  <c r="AN886" i="5"/>
  <c r="AO886" i="5" s="1"/>
  <c r="AN887" i="5"/>
  <c r="AO887" i="5" s="1"/>
  <c r="AN888" i="5"/>
  <c r="AN889" i="5"/>
  <c r="AN890" i="5"/>
  <c r="AN891" i="5"/>
  <c r="AN892" i="5"/>
  <c r="AU892" i="5" s="1"/>
  <c r="AN893" i="5"/>
  <c r="AN894" i="5"/>
  <c r="AN895" i="5"/>
  <c r="AN896" i="5"/>
  <c r="AO896" i="5" s="1"/>
  <c r="AN897" i="5"/>
  <c r="AO897" i="5" s="1"/>
  <c r="AN898" i="5"/>
  <c r="AO898" i="5" s="1"/>
  <c r="AN899" i="5"/>
  <c r="AV899" i="5" s="1"/>
  <c r="AN900" i="5"/>
  <c r="AR900" i="5" s="1"/>
  <c r="AN901" i="5"/>
  <c r="AO901" i="5" s="1"/>
  <c r="AN902" i="5"/>
  <c r="AN903" i="5"/>
  <c r="AN904" i="5"/>
  <c r="AN905" i="5"/>
  <c r="AQ905" i="5" s="1"/>
  <c r="AN906" i="5"/>
  <c r="AN907" i="5"/>
  <c r="AS907" i="5" s="1"/>
  <c r="AN908" i="5"/>
  <c r="AZ908" i="5" s="1"/>
  <c r="AN909" i="5"/>
  <c r="AO909" i="5" s="1"/>
  <c r="AN910" i="5"/>
  <c r="AN911" i="5"/>
  <c r="AO911" i="5" s="1"/>
  <c r="AN912" i="5"/>
  <c r="AO912" i="5" s="1"/>
  <c r="AN913" i="5"/>
  <c r="AN914" i="5"/>
  <c r="AN915" i="5"/>
  <c r="AW915" i="5" s="1"/>
  <c r="AN916" i="5"/>
  <c r="AO916" i="5" s="1"/>
  <c r="AN917" i="5"/>
  <c r="AN918" i="5"/>
  <c r="AQ918" i="5" s="1"/>
  <c r="AN919" i="5"/>
  <c r="AU919" i="5" s="1"/>
  <c r="AN920" i="5"/>
  <c r="AP920" i="5" s="1"/>
  <c r="AN921" i="5"/>
  <c r="AN922" i="5"/>
  <c r="AR922" i="5" s="1"/>
  <c r="AN923" i="5"/>
  <c r="AN924" i="5"/>
  <c r="AP924" i="5" s="1"/>
  <c r="AN925" i="5"/>
  <c r="AO925" i="5" s="1"/>
  <c r="AN926" i="5"/>
  <c r="AS926" i="5" s="1"/>
  <c r="AN927" i="5"/>
  <c r="AP927" i="5" s="1"/>
  <c r="AN928" i="5"/>
  <c r="AP928" i="5" s="1"/>
  <c r="AN929" i="5"/>
  <c r="AN930" i="5"/>
  <c r="AP930" i="5" s="1"/>
  <c r="AN931" i="5"/>
  <c r="AR931" i="5" s="1"/>
  <c r="AN932" i="5"/>
  <c r="AO932" i="5" s="1"/>
  <c r="AN933" i="5"/>
  <c r="AO933" i="5" s="1"/>
  <c r="AN934" i="5"/>
  <c r="AN935" i="5"/>
  <c r="AQ935" i="5" s="1"/>
  <c r="AN936" i="5"/>
  <c r="AQ936" i="5" s="1"/>
  <c r="AN937" i="5"/>
  <c r="AN938" i="5"/>
  <c r="AN939" i="5"/>
  <c r="AN940" i="5"/>
  <c r="AN941" i="5"/>
  <c r="AN942" i="5"/>
  <c r="AP942" i="5" s="1"/>
  <c r="AN943" i="5"/>
  <c r="AN944" i="5"/>
  <c r="AO944" i="5" s="1"/>
  <c r="AN945" i="5"/>
  <c r="AO945" i="5" s="1"/>
  <c r="AN946" i="5"/>
  <c r="AN947" i="5"/>
  <c r="AO947" i="5" s="1"/>
  <c r="AN948" i="5"/>
  <c r="AO948" i="5" s="1"/>
  <c r="AN949" i="5"/>
  <c r="AO949" i="5" s="1"/>
  <c r="AN950" i="5"/>
  <c r="AN951" i="5"/>
  <c r="AP951" i="5" s="1"/>
  <c r="AN952" i="5"/>
  <c r="AN953" i="5"/>
  <c r="AS953" i="5" s="1"/>
  <c r="AN954" i="5"/>
  <c r="AS954" i="5" s="1"/>
  <c r="AN955" i="5"/>
  <c r="AS955" i="5" s="1"/>
  <c r="AN956" i="5"/>
  <c r="AO956" i="5" s="1"/>
  <c r="AN957" i="5"/>
  <c r="AO957" i="5" s="1"/>
  <c r="AN958" i="5"/>
  <c r="AN959" i="5"/>
  <c r="AR959" i="5" s="1"/>
  <c r="AN960" i="5"/>
  <c r="AR960" i="5" s="1"/>
  <c r="AN961" i="5"/>
  <c r="AN962" i="5"/>
  <c r="AN963" i="5"/>
  <c r="AO963" i="5" s="1"/>
  <c r="AN964" i="5"/>
  <c r="AY964" i="5" s="1"/>
  <c r="AN965" i="5"/>
  <c r="AP965" i="5" s="1"/>
  <c r="AN966" i="5"/>
  <c r="AP966" i="5" s="1"/>
  <c r="AN967" i="5"/>
  <c r="AN968" i="5"/>
  <c r="AO968" i="5" s="1"/>
  <c r="AN969" i="5"/>
  <c r="AN970" i="5"/>
  <c r="AN971" i="5"/>
  <c r="AT971" i="5" s="1"/>
  <c r="AN972" i="5"/>
  <c r="AT972" i="5" s="1"/>
  <c r="AN973" i="5"/>
  <c r="AN974" i="5"/>
  <c r="AN975" i="5"/>
  <c r="AP975" i="5" s="1"/>
  <c r="AN976" i="5"/>
  <c r="AP976" i="5" s="1"/>
  <c r="AN977" i="5"/>
  <c r="AN978" i="5"/>
  <c r="AP978" i="5" s="1"/>
  <c r="AN979" i="5"/>
  <c r="AR979" i="5" s="1"/>
  <c r="AN980" i="5"/>
  <c r="AO980" i="5" s="1"/>
  <c r="AN981" i="5"/>
  <c r="AO981" i="5" s="1"/>
  <c r="AN982" i="5"/>
  <c r="AO982" i="5" s="1"/>
  <c r="AN983" i="5"/>
  <c r="AQ983" i="5" s="1"/>
  <c r="AN984" i="5"/>
  <c r="AN985" i="5"/>
  <c r="AN986" i="5"/>
  <c r="AN987" i="5"/>
  <c r="AN988" i="5"/>
  <c r="AQ988" i="5" s="1"/>
  <c r="AN989" i="5"/>
  <c r="AN990" i="5"/>
  <c r="AN991" i="5"/>
  <c r="AQ991" i="5" s="1"/>
  <c r="AN992" i="5"/>
  <c r="AO992" i="5" s="1"/>
  <c r="AN993" i="5"/>
  <c r="AU993" i="5" s="1"/>
  <c r="AN994" i="5"/>
  <c r="AO994" i="5" s="1"/>
  <c r="AN995" i="5"/>
  <c r="AO995" i="5" s="1"/>
  <c r="AN996" i="5"/>
  <c r="AP996" i="5" s="1"/>
  <c r="AN997" i="5"/>
  <c r="AO997" i="5" s="1"/>
  <c r="AN998" i="5"/>
  <c r="AR998" i="5" s="1"/>
  <c r="AN999" i="5"/>
  <c r="AP999" i="5" s="1"/>
  <c r="AN1000" i="5"/>
  <c r="AP1000" i="5" s="1"/>
  <c r="AN1001" i="5"/>
  <c r="AP1001" i="5" s="1"/>
  <c r="AN1002" i="5"/>
  <c r="AP1002" i="5" s="1"/>
  <c r="AN1003" i="5"/>
  <c r="AR1003" i="5" s="1"/>
  <c r="AN1004" i="5"/>
  <c r="AO1004" i="5" s="1"/>
  <c r="AN1005" i="5"/>
  <c r="AO1005" i="5" s="1"/>
  <c r="AN1006" i="5"/>
  <c r="AN1007" i="5"/>
  <c r="AT1007" i="5" s="1"/>
  <c r="AN1008" i="5"/>
  <c r="AN1009" i="5"/>
  <c r="AN1010" i="5"/>
  <c r="AN1011" i="5"/>
  <c r="AO1011" i="5" s="1"/>
  <c r="AN1012" i="5"/>
  <c r="AO1012" i="5" s="1"/>
  <c r="AN1013" i="5"/>
  <c r="AN1014" i="5"/>
  <c r="AN1015" i="5"/>
  <c r="AN1016" i="5"/>
  <c r="AW1016" i="5" s="1"/>
  <c r="AN1017" i="5"/>
  <c r="AW1017" i="5" s="1"/>
  <c r="AN1018" i="5"/>
  <c r="AN1019" i="5"/>
  <c r="AQ1019" i="5" s="1"/>
  <c r="AN1020" i="5"/>
  <c r="AP1020" i="5" s="1"/>
  <c r="AN1021" i="5"/>
  <c r="AN1022" i="5"/>
  <c r="AN1023" i="5"/>
  <c r="AP1023" i="5" s="1"/>
  <c r="AN1024" i="5"/>
  <c r="AN1025" i="5"/>
  <c r="AN1026" i="5"/>
  <c r="AN1027" i="5"/>
  <c r="AR1027" i="5" s="1"/>
  <c r="AN1028" i="5"/>
  <c r="AO1028" i="5" s="1"/>
  <c r="AN1029" i="5"/>
  <c r="AO1029" i="5" s="1"/>
  <c r="AN1030" i="5"/>
  <c r="AO1030" i="5" s="1"/>
  <c r="AN1031" i="5"/>
  <c r="AO1031" i="5" s="1"/>
  <c r="AN1032" i="5"/>
  <c r="AN1033" i="5"/>
  <c r="AN1034" i="5"/>
  <c r="AU1034" i="5" s="1"/>
  <c r="AN1035" i="5"/>
  <c r="AN1036" i="5"/>
  <c r="AN1037" i="5"/>
  <c r="AP1037" i="5" s="1"/>
  <c r="AN1038" i="5"/>
  <c r="AP1038" i="5" s="1"/>
  <c r="AN1039" i="5"/>
  <c r="AN1040" i="5"/>
  <c r="AO1040" i="5" s="1"/>
  <c r="AN1041" i="5"/>
  <c r="AO1041" i="5" s="1"/>
  <c r="AN1042" i="5"/>
  <c r="AO1042" i="5" s="1"/>
  <c r="AN1043" i="5"/>
  <c r="AO1043" i="5" s="1"/>
  <c r="AN1044" i="5"/>
  <c r="AP1044" i="5" s="1"/>
  <c r="AN1045" i="5"/>
  <c r="AO1045" i="5" s="1"/>
  <c r="AN1046" i="5"/>
  <c r="AN1047" i="5"/>
  <c r="AP1047" i="5" s="1"/>
  <c r="AN1048" i="5"/>
  <c r="AP1048" i="5" s="1"/>
  <c r="AN1049" i="5"/>
  <c r="AP1049" i="5" s="1"/>
  <c r="AN1050" i="5"/>
  <c r="AP1050" i="5" s="1"/>
  <c r="AN1051" i="5"/>
  <c r="AN1052" i="5"/>
  <c r="AU1052" i="5" s="1"/>
  <c r="AN1053" i="5"/>
  <c r="AO1053" i="5" s="1"/>
  <c r="AN1054" i="5"/>
  <c r="AN1055" i="5"/>
  <c r="AR1055" i="5" s="1"/>
  <c r="AN1056" i="5"/>
  <c r="AO1056" i="5" s="1"/>
  <c r="AN1057" i="5"/>
  <c r="AN1058" i="5"/>
  <c r="AU1058" i="5" s="1"/>
  <c r="AN1059" i="5"/>
  <c r="AO1059" i="5" s="1"/>
  <c r="AN1060" i="5"/>
  <c r="AQ1060" i="5" s="1"/>
  <c r="AN1061" i="5"/>
  <c r="AN1062" i="5"/>
  <c r="AP1062" i="5" s="1"/>
  <c r="AN1063" i="5"/>
  <c r="AV1063" i="5" s="1"/>
  <c r="AN1064" i="5"/>
  <c r="AP1064" i="5" s="1"/>
  <c r="AN1065" i="5"/>
  <c r="AN1066" i="5"/>
  <c r="AR1066" i="5" s="1"/>
  <c r="AN1067" i="5"/>
  <c r="AO1067" i="5" s="1"/>
  <c r="AN1068" i="5"/>
  <c r="AP1068" i="5" s="1"/>
  <c r="AN1069" i="5"/>
  <c r="AO1069" i="5" s="1"/>
  <c r="AN1070" i="5"/>
  <c r="AN1071" i="5"/>
  <c r="AP1071" i="5" s="1"/>
  <c r="AN1072" i="5"/>
  <c r="AP1072" i="5" s="1"/>
  <c r="AN1073" i="5"/>
  <c r="AN1074" i="5"/>
  <c r="AP1074" i="5" s="1"/>
  <c r="AN1075" i="5"/>
  <c r="AR1075" i="5" s="1"/>
  <c r="AN1076" i="5"/>
  <c r="AO1076" i="5" s="1"/>
  <c r="AN1077" i="5"/>
  <c r="AO1077" i="5" s="1"/>
  <c r="AN1078" i="5"/>
  <c r="AO1078" i="5" s="1"/>
  <c r="AN1079" i="5"/>
  <c r="AO1079" i="5" s="1"/>
  <c r="AN1080" i="5"/>
  <c r="AU1080" i="5" s="1"/>
  <c r="AN1081" i="5"/>
  <c r="AR1081" i="5" s="1"/>
  <c r="AN1082" i="5"/>
  <c r="AS1082" i="5" s="1"/>
  <c r="AN1083" i="5"/>
  <c r="AN1084" i="5"/>
  <c r="AN1085" i="5"/>
  <c r="AN1086" i="5"/>
  <c r="AP1086" i="5" s="1"/>
  <c r="AN1087" i="5"/>
  <c r="AY1087" i="5" s="1"/>
  <c r="AN1088" i="5"/>
  <c r="AT1088" i="5" s="1"/>
  <c r="AN1089" i="5"/>
  <c r="AO1089" i="5" s="1"/>
  <c r="AN1090" i="5"/>
  <c r="AO1090" i="5" s="1"/>
  <c r="AN1091" i="5"/>
  <c r="AO1091" i="5" s="1"/>
  <c r="AN1092" i="5"/>
  <c r="AO1092" i="5" s="1"/>
  <c r="AN1093" i="5"/>
  <c r="AO1093" i="5" s="1"/>
  <c r="AN1094" i="5"/>
  <c r="AR1094" i="5" s="1"/>
  <c r="AN1095" i="5"/>
  <c r="AP1095" i="5" s="1"/>
  <c r="AN1096" i="5"/>
  <c r="AN1097" i="5"/>
  <c r="AN1098" i="5"/>
  <c r="AN1099" i="5"/>
  <c r="AQ1099" i="5" s="1"/>
  <c r="AN1100" i="5"/>
  <c r="AO1100" i="5" s="1"/>
  <c r="AN1101" i="5"/>
  <c r="AN1102" i="5"/>
  <c r="AN1103" i="5"/>
  <c r="AR1103" i="5" s="1"/>
  <c r="AN1104" i="5"/>
  <c r="AN1105" i="5"/>
  <c r="AN1106" i="5"/>
  <c r="AN1107" i="5"/>
  <c r="AO1107" i="5" s="1"/>
  <c r="AN1108" i="5"/>
  <c r="AO1108" i="5" s="1"/>
  <c r="AN1109" i="5"/>
  <c r="AP1109" i="5" s="1"/>
  <c r="AN1110" i="5"/>
  <c r="AP1110" i="5" s="1"/>
  <c r="AN1111" i="5"/>
  <c r="AN1112" i="5"/>
  <c r="AO1112" i="5" s="1"/>
  <c r="AN1113" i="5"/>
  <c r="AN1114" i="5"/>
  <c r="AV1114" i="5" s="1"/>
  <c r="AN1115" i="5"/>
  <c r="AO1115" i="5" s="1"/>
  <c r="AN1116" i="5"/>
  <c r="AQ1116" i="5" s="1"/>
  <c r="AN1117" i="5"/>
  <c r="AN1118" i="5"/>
  <c r="AN1119" i="5"/>
  <c r="AP1119" i="5" s="1"/>
  <c r="AN1120" i="5"/>
  <c r="AP1120" i="5" s="1"/>
  <c r="AN1121" i="5"/>
  <c r="AN1122" i="5"/>
  <c r="AN1123" i="5"/>
  <c r="AR1123" i="5" s="1"/>
  <c r="AN1124" i="5"/>
  <c r="AO1124" i="5" s="1"/>
  <c r="AN1125" i="5"/>
  <c r="AO1125" i="5" s="1"/>
  <c r="AN1126" i="5"/>
  <c r="AR1126" i="5" s="1"/>
  <c r="AN1127" i="5"/>
  <c r="AQ1127" i="5" s="1"/>
  <c r="AN1128" i="5"/>
  <c r="AN1129" i="5"/>
  <c r="AN1130" i="5"/>
  <c r="AN1131" i="5"/>
  <c r="AN1132" i="5"/>
  <c r="AV1132" i="5" s="1"/>
  <c r="AN1133" i="5"/>
  <c r="AP1133" i="5" s="1"/>
  <c r="AN1134" i="5"/>
  <c r="AS1134" i="5" s="1"/>
  <c r="AN1135" i="5"/>
  <c r="AS1135" i="5" s="1"/>
  <c r="AN1136" i="5"/>
  <c r="AO1136" i="5" s="1"/>
  <c r="AN1137" i="5"/>
  <c r="AO1137" i="5" s="1"/>
  <c r="AN1138" i="5"/>
  <c r="AO1138" i="5" s="1"/>
  <c r="AN1139" i="5"/>
  <c r="AO1139" i="5" s="1"/>
  <c r="AN1140" i="5"/>
  <c r="AO1140" i="5" s="1"/>
  <c r="AN1141" i="5"/>
  <c r="AO1141" i="5" s="1"/>
  <c r="AN1142" i="5"/>
  <c r="AS1142" i="5" s="1"/>
  <c r="AN1143" i="5"/>
  <c r="AP1143" i="5" s="1"/>
  <c r="AN1144" i="5"/>
  <c r="AP1144" i="5" s="1"/>
  <c r="AN1145" i="5"/>
  <c r="AW1145" i="5" s="1"/>
  <c r="AN1146" i="5"/>
  <c r="AP1146" i="5" s="1"/>
  <c r="AN1147" i="5"/>
  <c r="AR1147" i="5" s="1"/>
  <c r="AN1148" i="5"/>
  <c r="AO1148" i="5" s="1"/>
  <c r="AN1149" i="5"/>
  <c r="AN1150" i="5"/>
  <c r="AN1151" i="5"/>
  <c r="AN1152" i="5"/>
  <c r="AN1153" i="5"/>
  <c r="AZ1153" i="5" s="1"/>
  <c r="AN1154" i="5"/>
  <c r="AZ1154" i="5" s="1"/>
  <c r="AN1155" i="5"/>
  <c r="AO1155" i="5" s="1"/>
  <c r="AN1156" i="5"/>
  <c r="AO1156" i="5" s="1"/>
  <c r="AN1157" i="5"/>
  <c r="AP1157" i="5" s="1"/>
  <c r="AN1158" i="5"/>
  <c r="AP1158" i="5" s="1"/>
  <c r="AN1159" i="5"/>
  <c r="AN1160" i="5"/>
  <c r="AP1160" i="5" s="1"/>
  <c r="AN1161" i="5"/>
  <c r="AW1161" i="5" s="1"/>
  <c r="AN1162" i="5"/>
  <c r="AN1163" i="5"/>
  <c r="AS1163" i="5" s="1"/>
  <c r="AN1164" i="5"/>
  <c r="AR1164" i="5" s="1"/>
  <c r="AN1165" i="5"/>
  <c r="AN1166" i="5"/>
  <c r="AN1167" i="5"/>
  <c r="AP1167" i="5" s="1"/>
  <c r="AN1168" i="5"/>
  <c r="AN1169" i="5"/>
  <c r="AN1170" i="5"/>
  <c r="AS1170" i="5" s="1"/>
  <c r="AN1171" i="5"/>
  <c r="AR1171" i="5" s="1"/>
  <c r="AN1172" i="5"/>
  <c r="AO1172" i="5" s="1"/>
  <c r="AN1173" i="5"/>
  <c r="AO1173" i="5" s="1"/>
  <c r="AN1174" i="5"/>
  <c r="AN1175" i="5"/>
  <c r="AO1175" i="5" s="1"/>
  <c r="AN1176" i="5"/>
  <c r="AN1177" i="5"/>
  <c r="AR1177" i="5" s="1"/>
  <c r="AN1178" i="5"/>
  <c r="AN1179" i="5"/>
  <c r="AN1180" i="5"/>
  <c r="AN1181" i="5"/>
  <c r="AP1181" i="5" s="1"/>
  <c r="AN1182" i="5"/>
  <c r="AP1182" i="5" s="1"/>
  <c r="AN1183" i="5"/>
  <c r="AN1184" i="5"/>
  <c r="AO1184" i="5" s="1"/>
  <c r="AN1185" i="5"/>
  <c r="AO1185" i="5" s="1"/>
  <c r="AN1186" i="5"/>
  <c r="AO1186" i="5" s="1"/>
  <c r="AN1187" i="5"/>
  <c r="AO1187" i="5" s="1"/>
  <c r="AN1188" i="5"/>
  <c r="AR1188" i="5" s="1"/>
  <c r="AN1189" i="5"/>
  <c r="AO1189" i="5" s="1"/>
  <c r="AN1190" i="5"/>
  <c r="AR1190" i="5" s="1"/>
  <c r="AN1191" i="5"/>
  <c r="AP1191" i="5" s="1"/>
  <c r="AN1192" i="5"/>
  <c r="AP1192" i="5" s="1"/>
  <c r="AN1193" i="5"/>
  <c r="AP1193" i="5" s="1"/>
  <c r="AN1194" i="5"/>
  <c r="AP1194" i="5" s="1"/>
  <c r="AN1195" i="5"/>
  <c r="AU1195" i="5" s="1"/>
  <c r="AN1196" i="5"/>
  <c r="AU1196" i="5" s="1"/>
  <c r="AN1197" i="5"/>
  <c r="AO1197" i="5" s="1"/>
  <c r="AN1198" i="5"/>
  <c r="AN1199" i="5"/>
  <c r="AN1200" i="5"/>
  <c r="AN1201" i="5"/>
  <c r="AN1202" i="5"/>
  <c r="AT1202" i="5" s="1"/>
  <c r="AN1203" i="5"/>
  <c r="AO1203" i="5" s="1"/>
  <c r="AN1204" i="5"/>
  <c r="AO1204" i="5" s="1"/>
  <c r="AN1205" i="5"/>
  <c r="AN1206" i="5"/>
  <c r="AT1206" i="5" s="1"/>
  <c r="AN1207" i="5"/>
  <c r="AR1207" i="5" s="1"/>
  <c r="AN1208" i="5"/>
  <c r="AP1208" i="5" s="1"/>
  <c r="AN1209" i="5"/>
  <c r="AN1210" i="5"/>
  <c r="AR1210" i="5" s="1"/>
  <c r="AN1211" i="5"/>
  <c r="AN1212" i="5"/>
  <c r="AN1213" i="5"/>
  <c r="AO1213" i="5" s="1"/>
  <c r="AN1214" i="5"/>
  <c r="AN1215" i="5"/>
  <c r="AP1215" i="5" s="1"/>
  <c r="AN1216" i="5"/>
  <c r="AP1216" i="5" s="1"/>
  <c r="AN1217" i="5"/>
  <c r="AN1218" i="5"/>
  <c r="AP1218" i="5" s="1"/>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O27" i="7"/>
  <c r="O35" i="7"/>
  <c r="O39" i="7"/>
  <c r="O47" i="7"/>
  <c r="O63" i="7"/>
  <c r="O71" i="7"/>
  <c r="O72" i="7"/>
  <c r="O73" i="7"/>
  <c r="O87" i="7"/>
  <c r="O99" i="7"/>
  <c r="O105" i="7"/>
  <c r="O120" i="7"/>
  <c r="O123" i="7"/>
  <c r="O131" i="7"/>
  <c r="O132" i="7"/>
  <c r="O147" i="7"/>
  <c r="O159" i="7"/>
  <c r="O171" i="7"/>
  <c r="O179" i="7"/>
  <c r="O183" i="7"/>
  <c r="O191" i="7"/>
  <c r="O207" i="7"/>
  <c r="O215" i="7"/>
  <c r="O216" i="7"/>
  <c r="O217" i="7"/>
  <c r="O231" i="7"/>
  <c r="O239" i="7"/>
  <c r="O243" i="7"/>
  <c r="O251" i="7"/>
  <c r="O252" i="7"/>
  <c r="O267" i="7"/>
  <c r="O279" i="7"/>
  <c r="O291" i="7"/>
  <c r="O299" i="7"/>
  <c r="O303" i="7"/>
  <c r="O311" i="7"/>
  <c r="O312" i="7"/>
  <c r="O327" i="7"/>
  <c r="O339" i="7"/>
  <c r="O342" i="7"/>
  <c r="O351" i="7"/>
  <c r="O359" i="7"/>
  <c r="O363" i="7"/>
  <c r="O371" i="7"/>
  <c r="O387" i="7"/>
  <c r="O399" i="7"/>
  <c r="O402" i="7"/>
  <c r="O405" i="7"/>
  <c r="O420" i="7"/>
  <c r="O423" i="7"/>
  <c r="N12" i="7"/>
  <c r="O12" i="7" s="1"/>
  <c r="N13" i="7"/>
  <c r="O13" i="7" s="1"/>
  <c r="N14" i="7"/>
  <c r="O14" i="7" s="1"/>
  <c r="N15" i="7"/>
  <c r="O15" i="7" s="1"/>
  <c r="N16" i="7"/>
  <c r="O16" i="7" s="1"/>
  <c r="N17" i="7"/>
  <c r="O17" i="7" s="1"/>
  <c r="N18" i="7"/>
  <c r="O18" i="7" s="1"/>
  <c r="N19" i="7"/>
  <c r="O19" i="7" s="1"/>
  <c r="N20" i="7"/>
  <c r="O20" i="7" s="1"/>
  <c r="N21" i="7"/>
  <c r="O21" i="7" s="1"/>
  <c r="N22" i="7"/>
  <c r="O22" i="7" s="1"/>
  <c r="N23" i="7"/>
  <c r="O23" i="7" s="1"/>
  <c r="N24" i="7"/>
  <c r="O24" i="7" s="1"/>
  <c r="N25" i="7"/>
  <c r="O25" i="7" s="1"/>
  <c r="N26" i="7"/>
  <c r="O26" i="7" s="1"/>
  <c r="N27" i="7"/>
  <c r="N28" i="7"/>
  <c r="O28" i="7" s="1"/>
  <c r="N29" i="7"/>
  <c r="O29" i="7" s="1"/>
  <c r="N30" i="7"/>
  <c r="O30" i="7" s="1"/>
  <c r="N31" i="7"/>
  <c r="O31" i="7" s="1"/>
  <c r="N32" i="7"/>
  <c r="O32" i="7" s="1"/>
  <c r="N33" i="7"/>
  <c r="O33" i="7" s="1"/>
  <c r="N34" i="7"/>
  <c r="O34" i="7" s="1"/>
  <c r="N35" i="7"/>
  <c r="N36" i="7"/>
  <c r="O36" i="7" s="1"/>
  <c r="N37" i="7"/>
  <c r="O37" i="7" s="1"/>
  <c r="N38" i="7"/>
  <c r="O38" i="7" s="1"/>
  <c r="N39" i="7"/>
  <c r="N40" i="7"/>
  <c r="O40" i="7" s="1"/>
  <c r="N41" i="7"/>
  <c r="O41" i="7" s="1"/>
  <c r="N42" i="7"/>
  <c r="O42" i="7" s="1"/>
  <c r="N43" i="7"/>
  <c r="O43" i="7" s="1"/>
  <c r="N44" i="7"/>
  <c r="O44" i="7" s="1"/>
  <c r="N45" i="7"/>
  <c r="O45" i="7" s="1"/>
  <c r="N46" i="7"/>
  <c r="O46" i="7" s="1"/>
  <c r="N47" i="7"/>
  <c r="N48" i="7"/>
  <c r="O48" i="7" s="1"/>
  <c r="N49" i="7"/>
  <c r="O49" i="7" s="1"/>
  <c r="N50" i="7"/>
  <c r="O50" i="7" s="1"/>
  <c r="N51" i="7"/>
  <c r="O51" i="7" s="1"/>
  <c r="N52" i="7"/>
  <c r="O52" i="7" s="1"/>
  <c r="N53" i="7"/>
  <c r="O53" i="7" s="1"/>
  <c r="N54" i="7"/>
  <c r="O54" i="7" s="1"/>
  <c r="N55" i="7"/>
  <c r="O55" i="7" s="1"/>
  <c r="N56" i="7"/>
  <c r="O56" i="7" s="1"/>
  <c r="N57" i="7"/>
  <c r="O57" i="7" s="1"/>
  <c r="N58" i="7"/>
  <c r="O58" i="7" s="1"/>
  <c r="N59" i="7"/>
  <c r="O59" i="7" s="1"/>
  <c r="N60" i="7"/>
  <c r="O60" i="7" s="1"/>
  <c r="N61" i="7"/>
  <c r="O61" i="7" s="1"/>
  <c r="N62" i="7"/>
  <c r="O62" i="7" s="1"/>
  <c r="N63" i="7"/>
  <c r="N64" i="7"/>
  <c r="O64" i="7" s="1"/>
  <c r="N65" i="7"/>
  <c r="O65" i="7" s="1"/>
  <c r="N66" i="7"/>
  <c r="O66" i="7" s="1"/>
  <c r="N67" i="7"/>
  <c r="O67" i="7" s="1"/>
  <c r="N68" i="7"/>
  <c r="O68" i="7" s="1"/>
  <c r="N69" i="7"/>
  <c r="O69" i="7" s="1"/>
  <c r="N70" i="7"/>
  <c r="O70" i="7" s="1"/>
  <c r="N71" i="7"/>
  <c r="N72" i="7"/>
  <c r="N73" i="7"/>
  <c r="N74" i="7"/>
  <c r="O74" i="7" s="1"/>
  <c r="N75" i="7"/>
  <c r="O75" i="7" s="1"/>
  <c r="N76" i="7"/>
  <c r="O76" i="7" s="1"/>
  <c r="N77" i="7"/>
  <c r="O77" i="7" s="1"/>
  <c r="N78" i="7"/>
  <c r="O78" i="7" s="1"/>
  <c r="N79" i="7"/>
  <c r="O79" i="7" s="1"/>
  <c r="N80" i="7"/>
  <c r="O80" i="7" s="1"/>
  <c r="N81" i="7"/>
  <c r="O81" i="7" s="1"/>
  <c r="N82" i="7"/>
  <c r="O82" i="7" s="1"/>
  <c r="N83" i="7"/>
  <c r="O83" i="7" s="1"/>
  <c r="N84" i="7"/>
  <c r="O84" i="7" s="1"/>
  <c r="N85" i="7"/>
  <c r="O85" i="7" s="1"/>
  <c r="N86" i="7"/>
  <c r="O86" i="7" s="1"/>
  <c r="N87" i="7"/>
  <c r="N88" i="7"/>
  <c r="O88" i="7" s="1"/>
  <c r="N89" i="7"/>
  <c r="O89" i="7" s="1"/>
  <c r="N90" i="7"/>
  <c r="O90" i="7" s="1"/>
  <c r="N91" i="7"/>
  <c r="O91" i="7" s="1"/>
  <c r="N92" i="7"/>
  <c r="O92" i="7" s="1"/>
  <c r="N93" i="7"/>
  <c r="O93" i="7" s="1"/>
  <c r="N94" i="7"/>
  <c r="O94" i="7" s="1"/>
  <c r="N95" i="7"/>
  <c r="O95" i="7" s="1"/>
  <c r="N96" i="7"/>
  <c r="O96" i="7" s="1"/>
  <c r="N97" i="7"/>
  <c r="O97" i="7" s="1"/>
  <c r="N98" i="7"/>
  <c r="O98" i="7" s="1"/>
  <c r="N99" i="7"/>
  <c r="N100" i="7"/>
  <c r="O100" i="7" s="1"/>
  <c r="N101" i="7"/>
  <c r="O101" i="7" s="1"/>
  <c r="N102" i="7"/>
  <c r="O102" i="7" s="1"/>
  <c r="N103" i="7"/>
  <c r="O103" i="7" s="1"/>
  <c r="N104" i="7"/>
  <c r="O104" i="7" s="1"/>
  <c r="N105" i="7"/>
  <c r="N106" i="7"/>
  <c r="O106" i="7" s="1"/>
  <c r="N107" i="7"/>
  <c r="O107" i="7" s="1"/>
  <c r="N108" i="7"/>
  <c r="O108" i="7" s="1"/>
  <c r="N109" i="7"/>
  <c r="O109" i="7" s="1"/>
  <c r="N110" i="7"/>
  <c r="O110" i="7" s="1"/>
  <c r="N111" i="7"/>
  <c r="O111" i="7" s="1"/>
  <c r="N112" i="7"/>
  <c r="O112" i="7" s="1"/>
  <c r="N113" i="7"/>
  <c r="O113" i="7" s="1"/>
  <c r="N114" i="7"/>
  <c r="O114" i="7" s="1"/>
  <c r="N115" i="7"/>
  <c r="O115" i="7" s="1"/>
  <c r="N116" i="7"/>
  <c r="O116" i="7" s="1"/>
  <c r="N117" i="7"/>
  <c r="O117" i="7" s="1"/>
  <c r="N118" i="7"/>
  <c r="O118" i="7" s="1"/>
  <c r="N119" i="7"/>
  <c r="O119" i="7" s="1"/>
  <c r="N120" i="7"/>
  <c r="N121" i="7"/>
  <c r="O121" i="7" s="1"/>
  <c r="N122" i="7"/>
  <c r="O122" i="7" s="1"/>
  <c r="N123" i="7"/>
  <c r="N124" i="7"/>
  <c r="O124" i="7" s="1"/>
  <c r="N125" i="7"/>
  <c r="O125" i="7" s="1"/>
  <c r="N126" i="7"/>
  <c r="O126" i="7" s="1"/>
  <c r="N127" i="7"/>
  <c r="O127" i="7" s="1"/>
  <c r="N128" i="7"/>
  <c r="O128" i="7" s="1"/>
  <c r="N129" i="7"/>
  <c r="O129" i="7" s="1"/>
  <c r="N130" i="7"/>
  <c r="O130" i="7" s="1"/>
  <c r="N131" i="7"/>
  <c r="N132" i="7"/>
  <c r="N133" i="7"/>
  <c r="O133" i="7" s="1"/>
  <c r="N134" i="7"/>
  <c r="O134" i="7" s="1"/>
  <c r="N135" i="7"/>
  <c r="O135" i="7" s="1"/>
  <c r="N136" i="7"/>
  <c r="O136" i="7" s="1"/>
  <c r="N137" i="7"/>
  <c r="O137" i="7" s="1"/>
  <c r="N138" i="7"/>
  <c r="O138" i="7" s="1"/>
  <c r="N139" i="7"/>
  <c r="O139" i="7" s="1"/>
  <c r="N140" i="7"/>
  <c r="O140" i="7" s="1"/>
  <c r="N141" i="7"/>
  <c r="O141" i="7" s="1"/>
  <c r="N142" i="7"/>
  <c r="O142" i="7" s="1"/>
  <c r="N143" i="7"/>
  <c r="O143" i="7" s="1"/>
  <c r="N144" i="7"/>
  <c r="O144" i="7" s="1"/>
  <c r="N145" i="7"/>
  <c r="O145" i="7" s="1"/>
  <c r="N146" i="7"/>
  <c r="O146" i="7" s="1"/>
  <c r="N147" i="7"/>
  <c r="N148" i="7"/>
  <c r="O148" i="7" s="1"/>
  <c r="N149" i="7"/>
  <c r="O149" i="7" s="1"/>
  <c r="N150" i="7"/>
  <c r="O150" i="7" s="1"/>
  <c r="N151" i="7"/>
  <c r="O151" i="7" s="1"/>
  <c r="N152" i="7"/>
  <c r="O152" i="7" s="1"/>
  <c r="N153" i="7"/>
  <c r="O153" i="7" s="1"/>
  <c r="N154" i="7"/>
  <c r="O154" i="7" s="1"/>
  <c r="N155" i="7"/>
  <c r="O155" i="7" s="1"/>
  <c r="N156" i="7"/>
  <c r="O156" i="7" s="1"/>
  <c r="N157" i="7"/>
  <c r="O157" i="7" s="1"/>
  <c r="N158" i="7"/>
  <c r="O158" i="7" s="1"/>
  <c r="N159" i="7"/>
  <c r="N160" i="7"/>
  <c r="O160" i="7" s="1"/>
  <c r="N161" i="7"/>
  <c r="O161" i="7" s="1"/>
  <c r="N162" i="7"/>
  <c r="O162" i="7" s="1"/>
  <c r="N163" i="7"/>
  <c r="O163" i="7" s="1"/>
  <c r="N164" i="7"/>
  <c r="O164" i="7" s="1"/>
  <c r="N165" i="7"/>
  <c r="O165" i="7" s="1"/>
  <c r="N166" i="7"/>
  <c r="O166" i="7" s="1"/>
  <c r="N167" i="7"/>
  <c r="O167" i="7" s="1"/>
  <c r="N168" i="7"/>
  <c r="O168" i="7" s="1"/>
  <c r="N169" i="7"/>
  <c r="O169" i="7" s="1"/>
  <c r="N170" i="7"/>
  <c r="O170" i="7" s="1"/>
  <c r="N171" i="7"/>
  <c r="N172" i="7"/>
  <c r="O172" i="7" s="1"/>
  <c r="N173" i="7"/>
  <c r="O173" i="7" s="1"/>
  <c r="N174" i="7"/>
  <c r="O174" i="7" s="1"/>
  <c r="N175" i="7"/>
  <c r="O175" i="7" s="1"/>
  <c r="N176" i="7"/>
  <c r="O176" i="7" s="1"/>
  <c r="N177" i="7"/>
  <c r="O177" i="7" s="1"/>
  <c r="N178" i="7"/>
  <c r="O178" i="7" s="1"/>
  <c r="N179" i="7"/>
  <c r="N180" i="7"/>
  <c r="O180" i="7" s="1"/>
  <c r="N181" i="7"/>
  <c r="O181" i="7" s="1"/>
  <c r="N182" i="7"/>
  <c r="O182" i="7" s="1"/>
  <c r="N183" i="7"/>
  <c r="N184" i="7"/>
  <c r="O184" i="7" s="1"/>
  <c r="N185" i="7"/>
  <c r="O185" i="7" s="1"/>
  <c r="N186" i="7"/>
  <c r="O186" i="7" s="1"/>
  <c r="N187" i="7"/>
  <c r="O187" i="7" s="1"/>
  <c r="N188" i="7"/>
  <c r="O188" i="7" s="1"/>
  <c r="N189" i="7"/>
  <c r="O189" i="7" s="1"/>
  <c r="N190" i="7"/>
  <c r="O190" i="7" s="1"/>
  <c r="N191" i="7"/>
  <c r="N192" i="7"/>
  <c r="O192" i="7" s="1"/>
  <c r="N193" i="7"/>
  <c r="O193" i="7" s="1"/>
  <c r="N194" i="7"/>
  <c r="O194" i="7" s="1"/>
  <c r="N195" i="7"/>
  <c r="O195" i="7" s="1"/>
  <c r="N196" i="7"/>
  <c r="O196" i="7" s="1"/>
  <c r="N197" i="7"/>
  <c r="O197" i="7" s="1"/>
  <c r="N198" i="7"/>
  <c r="O198" i="7" s="1"/>
  <c r="N199" i="7"/>
  <c r="O199" i="7" s="1"/>
  <c r="N200" i="7"/>
  <c r="O200" i="7" s="1"/>
  <c r="N201" i="7"/>
  <c r="O201" i="7" s="1"/>
  <c r="N202" i="7"/>
  <c r="O202" i="7" s="1"/>
  <c r="N203" i="7"/>
  <c r="O203" i="7" s="1"/>
  <c r="N204" i="7"/>
  <c r="O204" i="7" s="1"/>
  <c r="N205" i="7"/>
  <c r="O205" i="7" s="1"/>
  <c r="N206" i="7"/>
  <c r="O206" i="7" s="1"/>
  <c r="N207" i="7"/>
  <c r="N208" i="7"/>
  <c r="O208" i="7" s="1"/>
  <c r="N209" i="7"/>
  <c r="O209" i="7" s="1"/>
  <c r="N210" i="7"/>
  <c r="O210" i="7" s="1"/>
  <c r="N211" i="7"/>
  <c r="O211" i="7" s="1"/>
  <c r="N212" i="7"/>
  <c r="O212" i="7" s="1"/>
  <c r="N213" i="7"/>
  <c r="O213" i="7" s="1"/>
  <c r="N214" i="7"/>
  <c r="O214" i="7" s="1"/>
  <c r="N215" i="7"/>
  <c r="N216" i="7"/>
  <c r="N217" i="7"/>
  <c r="N218" i="7"/>
  <c r="O218" i="7" s="1"/>
  <c r="N219" i="7"/>
  <c r="O219" i="7" s="1"/>
  <c r="N220" i="7"/>
  <c r="O220" i="7" s="1"/>
  <c r="N221" i="7"/>
  <c r="O221" i="7" s="1"/>
  <c r="N222" i="7"/>
  <c r="O222" i="7" s="1"/>
  <c r="N223" i="7"/>
  <c r="O223" i="7" s="1"/>
  <c r="N224" i="7"/>
  <c r="O224" i="7" s="1"/>
  <c r="N225" i="7"/>
  <c r="O225" i="7" s="1"/>
  <c r="N226" i="7"/>
  <c r="O226" i="7" s="1"/>
  <c r="N227" i="7"/>
  <c r="O227" i="7" s="1"/>
  <c r="N228" i="7"/>
  <c r="O228" i="7" s="1"/>
  <c r="N229" i="7"/>
  <c r="O229" i="7" s="1"/>
  <c r="N230" i="7"/>
  <c r="O230" i="7" s="1"/>
  <c r="N231" i="7"/>
  <c r="N232" i="7"/>
  <c r="O232" i="7" s="1"/>
  <c r="N233" i="7"/>
  <c r="O233" i="7" s="1"/>
  <c r="N234" i="7"/>
  <c r="O234" i="7" s="1"/>
  <c r="N235" i="7"/>
  <c r="O235" i="7" s="1"/>
  <c r="N236" i="7"/>
  <c r="O236" i="7" s="1"/>
  <c r="N237" i="7"/>
  <c r="O237" i="7" s="1"/>
  <c r="N238" i="7"/>
  <c r="O238" i="7" s="1"/>
  <c r="N239" i="7"/>
  <c r="N240" i="7"/>
  <c r="O240" i="7" s="1"/>
  <c r="N241" i="7"/>
  <c r="O241" i="7" s="1"/>
  <c r="N242" i="7"/>
  <c r="O242" i="7" s="1"/>
  <c r="N243" i="7"/>
  <c r="N244" i="7"/>
  <c r="O244" i="7" s="1"/>
  <c r="N245" i="7"/>
  <c r="O245" i="7" s="1"/>
  <c r="N246" i="7"/>
  <c r="O246" i="7" s="1"/>
  <c r="N247" i="7"/>
  <c r="O247" i="7" s="1"/>
  <c r="N248" i="7"/>
  <c r="O248" i="7" s="1"/>
  <c r="N249" i="7"/>
  <c r="O249" i="7" s="1"/>
  <c r="N250" i="7"/>
  <c r="O250" i="7" s="1"/>
  <c r="N251" i="7"/>
  <c r="N252" i="7"/>
  <c r="N253" i="7"/>
  <c r="O253" i="7" s="1"/>
  <c r="N254" i="7"/>
  <c r="O254" i="7" s="1"/>
  <c r="N255" i="7"/>
  <c r="O255" i="7" s="1"/>
  <c r="N256" i="7"/>
  <c r="O256" i="7" s="1"/>
  <c r="N257" i="7"/>
  <c r="O257" i="7" s="1"/>
  <c r="N258" i="7"/>
  <c r="O258" i="7" s="1"/>
  <c r="N259" i="7"/>
  <c r="O259" i="7" s="1"/>
  <c r="N260" i="7"/>
  <c r="O260" i="7" s="1"/>
  <c r="N261" i="7"/>
  <c r="O261" i="7" s="1"/>
  <c r="N262" i="7"/>
  <c r="O262" i="7" s="1"/>
  <c r="N263" i="7"/>
  <c r="O263" i="7" s="1"/>
  <c r="N264" i="7"/>
  <c r="O264" i="7" s="1"/>
  <c r="N265" i="7"/>
  <c r="O265" i="7" s="1"/>
  <c r="N266" i="7"/>
  <c r="O266" i="7" s="1"/>
  <c r="N267" i="7"/>
  <c r="N268" i="7"/>
  <c r="O268" i="7" s="1"/>
  <c r="N269" i="7"/>
  <c r="O269" i="7" s="1"/>
  <c r="N270" i="7"/>
  <c r="O270" i="7" s="1"/>
  <c r="N271" i="7"/>
  <c r="O271" i="7" s="1"/>
  <c r="N272" i="7"/>
  <c r="O272" i="7" s="1"/>
  <c r="N273" i="7"/>
  <c r="O273" i="7" s="1"/>
  <c r="N274" i="7"/>
  <c r="O274" i="7" s="1"/>
  <c r="N275" i="7"/>
  <c r="O275" i="7" s="1"/>
  <c r="N276" i="7"/>
  <c r="O276" i="7" s="1"/>
  <c r="N277" i="7"/>
  <c r="O277" i="7" s="1"/>
  <c r="N278" i="7"/>
  <c r="O278" i="7" s="1"/>
  <c r="N279" i="7"/>
  <c r="N280" i="7"/>
  <c r="O280" i="7" s="1"/>
  <c r="N281" i="7"/>
  <c r="O281" i="7" s="1"/>
  <c r="N282" i="7"/>
  <c r="O282" i="7" s="1"/>
  <c r="N283" i="7"/>
  <c r="O283" i="7" s="1"/>
  <c r="N284" i="7"/>
  <c r="O284" i="7" s="1"/>
  <c r="N285" i="7"/>
  <c r="O285" i="7" s="1"/>
  <c r="N286" i="7"/>
  <c r="O286" i="7" s="1"/>
  <c r="N287" i="7"/>
  <c r="O287" i="7" s="1"/>
  <c r="N288" i="7"/>
  <c r="O288" i="7" s="1"/>
  <c r="N289" i="7"/>
  <c r="O289" i="7" s="1"/>
  <c r="N290" i="7"/>
  <c r="O290" i="7" s="1"/>
  <c r="N291" i="7"/>
  <c r="N292" i="7"/>
  <c r="O292" i="7" s="1"/>
  <c r="N293" i="7"/>
  <c r="O293" i="7" s="1"/>
  <c r="N294" i="7"/>
  <c r="O294" i="7" s="1"/>
  <c r="N295" i="7"/>
  <c r="O295" i="7" s="1"/>
  <c r="N296" i="7"/>
  <c r="O296" i="7" s="1"/>
  <c r="N297" i="7"/>
  <c r="O297" i="7" s="1"/>
  <c r="N298" i="7"/>
  <c r="O298" i="7" s="1"/>
  <c r="N299" i="7"/>
  <c r="N300" i="7"/>
  <c r="O300" i="7" s="1"/>
  <c r="N301" i="7"/>
  <c r="O301" i="7" s="1"/>
  <c r="N302" i="7"/>
  <c r="O302" i="7" s="1"/>
  <c r="N303" i="7"/>
  <c r="N304" i="7"/>
  <c r="O304" i="7" s="1"/>
  <c r="N305" i="7"/>
  <c r="O305" i="7" s="1"/>
  <c r="N306" i="7"/>
  <c r="O306" i="7" s="1"/>
  <c r="N307" i="7"/>
  <c r="O307" i="7" s="1"/>
  <c r="N308" i="7"/>
  <c r="O308" i="7" s="1"/>
  <c r="N309" i="7"/>
  <c r="O309" i="7" s="1"/>
  <c r="N310" i="7"/>
  <c r="O310" i="7" s="1"/>
  <c r="N311" i="7"/>
  <c r="N312" i="7"/>
  <c r="N313" i="7"/>
  <c r="O313" i="7" s="1"/>
  <c r="N314" i="7"/>
  <c r="O314" i="7" s="1"/>
  <c r="N315" i="7"/>
  <c r="O315" i="7" s="1"/>
  <c r="N316" i="7"/>
  <c r="O316" i="7" s="1"/>
  <c r="N317" i="7"/>
  <c r="O317" i="7" s="1"/>
  <c r="N318" i="7"/>
  <c r="O318" i="7" s="1"/>
  <c r="N319" i="7"/>
  <c r="O319" i="7" s="1"/>
  <c r="N320" i="7"/>
  <c r="O320" i="7" s="1"/>
  <c r="N321" i="7"/>
  <c r="O321" i="7" s="1"/>
  <c r="N322" i="7"/>
  <c r="O322" i="7" s="1"/>
  <c r="N323" i="7"/>
  <c r="O323" i="7" s="1"/>
  <c r="N324" i="7"/>
  <c r="O324" i="7" s="1"/>
  <c r="N325" i="7"/>
  <c r="O325" i="7" s="1"/>
  <c r="N326" i="7"/>
  <c r="O326" i="7" s="1"/>
  <c r="N327" i="7"/>
  <c r="N328" i="7"/>
  <c r="O328" i="7" s="1"/>
  <c r="N329" i="7"/>
  <c r="O329" i="7" s="1"/>
  <c r="N330" i="7"/>
  <c r="O330" i="7" s="1"/>
  <c r="N331" i="7"/>
  <c r="O331" i="7" s="1"/>
  <c r="N332" i="7"/>
  <c r="O332" i="7" s="1"/>
  <c r="N333" i="7"/>
  <c r="O333" i="7" s="1"/>
  <c r="N334" i="7"/>
  <c r="O334" i="7" s="1"/>
  <c r="N335" i="7"/>
  <c r="O335" i="7" s="1"/>
  <c r="N336" i="7"/>
  <c r="O336" i="7" s="1"/>
  <c r="N337" i="7"/>
  <c r="O337" i="7" s="1"/>
  <c r="N338" i="7"/>
  <c r="O338" i="7" s="1"/>
  <c r="N339" i="7"/>
  <c r="N340" i="7"/>
  <c r="O340" i="7" s="1"/>
  <c r="N341" i="7"/>
  <c r="O341" i="7" s="1"/>
  <c r="N342" i="7"/>
  <c r="N343" i="7"/>
  <c r="O343" i="7" s="1"/>
  <c r="N344" i="7"/>
  <c r="O344" i="7" s="1"/>
  <c r="N345" i="7"/>
  <c r="O345" i="7" s="1"/>
  <c r="N346" i="7"/>
  <c r="O346" i="7" s="1"/>
  <c r="N347" i="7"/>
  <c r="O347" i="7" s="1"/>
  <c r="N348" i="7"/>
  <c r="O348" i="7" s="1"/>
  <c r="N349" i="7"/>
  <c r="O349" i="7" s="1"/>
  <c r="N350" i="7"/>
  <c r="O350" i="7" s="1"/>
  <c r="N351" i="7"/>
  <c r="N352" i="7"/>
  <c r="O352" i="7" s="1"/>
  <c r="N353" i="7"/>
  <c r="O353" i="7" s="1"/>
  <c r="N354" i="7"/>
  <c r="O354" i="7" s="1"/>
  <c r="N355" i="7"/>
  <c r="O355" i="7" s="1"/>
  <c r="N356" i="7"/>
  <c r="O356" i="7" s="1"/>
  <c r="N357" i="7"/>
  <c r="O357" i="7" s="1"/>
  <c r="N358" i="7"/>
  <c r="O358" i="7" s="1"/>
  <c r="N359" i="7"/>
  <c r="N360" i="7"/>
  <c r="O360" i="7" s="1"/>
  <c r="N361" i="7"/>
  <c r="O361" i="7" s="1"/>
  <c r="N362" i="7"/>
  <c r="O362" i="7" s="1"/>
  <c r="N363" i="7"/>
  <c r="N364" i="7"/>
  <c r="O364" i="7" s="1"/>
  <c r="N365" i="7"/>
  <c r="O365" i="7" s="1"/>
  <c r="N366" i="7"/>
  <c r="O366" i="7" s="1"/>
  <c r="N367" i="7"/>
  <c r="O367" i="7" s="1"/>
  <c r="N368" i="7"/>
  <c r="O368" i="7" s="1"/>
  <c r="N369" i="7"/>
  <c r="O369" i="7" s="1"/>
  <c r="N370" i="7"/>
  <c r="O370" i="7" s="1"/>
  <c r="N371" i="7"/>
  <c r="N372" i="7"/>
  <c r="O372" i="7" s="1"/>
  <c r="N373" i="7"/>
  <c r="O373" i="7" s="1"/>
  <c r="N374" i="7"/>
  <c r="O374" i="7" s="1"/>
  <c r="N375" i="7"/>
  <c r="O375" i="7" s="1"/>
  <c r="N376" i="7"/>
  <c r="O376" i="7" s="1"/>
  <c r="N377" i="7"/>
  <c r="O377" i="7" s="1"/>
  <c r="N378" i="7"/>
  <c r="O378" i="7" s="1"/>
  <c r="N379" i="7"/>
  <c r="O379" i="7" s="1"/>
  <c r="N380" i="7"/>
  <c r="O380" i="7" s="1"/>
  <c r="N381" i="7"/>
  <c r="O381" i="7" s="1"/>
  <c r="N382" i="7"/>
  <c r="O382" i="7" s="1"/>
  <c r="N383" i="7"/>
  <c r="O383" i="7" s="1"/>
  <c r="N384" i="7"/>
  <c r="O384" i="7" s="1"/>
  <c r="N385" i="7"/>
  <c r="O385" i="7" s="1"/>
  <c r="N386" i="7"/>
  <c r="O386" i="7" s="1"/>
  <c r="N387" i="7"/>
  <c r="N388" i="7"/>
  <c r="O388" i="7" s="1"/>
  <c r="N389" i="7"/>
  <c r="O389" i="7" s="1"/>
  <c r="N390" i="7"/>
  <c r="O390" i="7" s="1"/>
  <c r="N391" i="7"/>
  <c r="O391" i="7" s="1"/>
  <c r="N392" i="7"/>
  <c r="O392" i="7" s="1"/>
  <c r="N393" i="7"/>
  <c r="O393" i="7" s="1"/>
  <c r="N394" i="7"/>
  <c r="O394" i="7" s="1"/>
  <c r="N395" i="7"/>
  <c r="O395" i="7" s="1"/>
  <c r="N396" i="7"/>
  <c r="O396" i="7" s="1"/>
  <c r="N397" i="7"/>
  <c r="O397" i="7" s="1"/>
  <c r="N398" i="7"/>
  <c r="O398" i="7" s="1"/>
  <c r="N399" i="7"/>
  <c r="N400" i="7"/>
  <c r="O400" i="7" s="1"/>
  <c r="N401" i="7"/>
  <c r="O401" i="7" s="1"/>
  <c r="N402" i="7"/>
  <c r="N403" i="7"/>
  <c r="O403" i="7" s="1"/>
  <c r="N404" i="7"/>
  <c r="O404" i="7" s="1"/>
  <c r="N405" i="7"/>
  <c r="N406" i="7"/>
  <c r="O406" i="7" s="1"/>
  <c r="N407" i="7"/>
  <c r="O407" i="7" s="1"/>
  <c r="N408" i="7"/>
  <c r="O408" i="7" s="1"/>
  <c r="N409" i="7"/>
  <c r="O409" i="7" s="1"/>
  <c r="N410" i="7"/>
  <c r="O410" i="7" s="1"/>
  <c r="N411" i="7"/>
  <c r="O411" i="7" s="1"/>
  <c r="N412" i="7"/>
  <c r="O412" i="7" s="1"/>
  <c r="N413" i="7"/>
  <c r="O413" i="7" s="1"/>
  <c r="N414" i="7"/>
  <c r="O414" i="7" s="1"/>
  <c r="N415" i="7"/>
  <c r="O415" i="7" s="1"/>
  <c r="N416" i="7"/>
  <c r="O416" i="7" s="1"/>
  <c r="N417" i="7"/>
  <c r="O417" i="7" s="1"/>
  <c r="N418" i="7"/>
  <c r="O418" i="7" s="1"/>
  <c r="N419" i="7"/>
  <c r="O419" i="7" s="1"/>
  <c r="N420" i="7"/>
  <c r="N421" i="7"/>
  <c r="O421" i="7" s="1"/>
  <c r="N422" i="7"/>
  <c r="O422" i="7" s="1"/>
  <c r="N423" i="7"/>
  <c r="N424" i="7"/>
  <c r="O424" i="7" s="1"/>
  <c r="AV128" i="5" l="1"/>
  <c r="AO92" i="5"/>
  <c r="AR972" i="5"/>
  <c r="AO177" i="5"/>
  <c r="AT152" i="5"/>
  <c r="AO644" i="5"/>
  <c r="AP968" i="5"/>
  <c r="AV1160" i="5"/>
  <c r="AP884" i="5"/>
  <c r="AV356" i="5"/>
  <c r="AP549" i="5"/>
  <c r="AP548" i="5"/>
  <c r="AR620" i="5"/>
  <c r="AR488" i="5"/>
  <c r="AR465" i="5"/>
  <c r="AR452" i="5"/>
  <c r="AO212" i="5"/>
  <c r="AS488" i="5"/>
  <c r="AP515" i="5"/>
  <c r="AO1064" i="5"/>
  <c r="AO140" i="5"/>
  <c r="AP419" i="5"/>
  <c r="AO1052" i="5"/>
  <c r="AO453" i="5"/>
  <c r="AS562" i="5"/>
  <c r="AO572" i="5"/>
  <c r="AS995" i="5"/>
  <c r="AO452" i="5"/>
  <c r="AP116" i="5"/>
  <c r="AS489" i="5"/>
  <c r="AO899" i="5"/>
  <c r="AQ716" i="5"/>
  <c r="AS236" i="5"/>
  <c r="AO900" i="5"/>
  <c r="AP57" i="5"/>
  <c r="AP1184" i="5"/>
  <c r="AQ596" i="5"/>
  <c r="AS56" i="5"/>
  <c r="AP1112" i="5"/>
  <c r="AQ284" i="5"/>
  <c r="AT573" i="5"/>
  <c r="AO603" i="5"/>
  <c r="AR383" i="5"/>
  <c r="AO996" i="5"/>
  <c r="AP898" i="5"/>
  <c r="AR119" i="5"/>
  <c r="AT459" i="5"/>
  <c r="AO68" i="5"/>
  <c r="AP308" i="5"/>
  <c r="AT440" i="5"/>
  <c r="AO993" i="5"/>
  <c r="AO45" i="5"/>
  <c r="AP164" i="5"/>
  <c r="AR33" i="5"/>
  <c r="AO476" i="5"/>
  <c r="AP611" i="5"/>
  <c r="AQ12" i="5"/>
  <c r="AR32" i="5"/>
  <c r="AT344" i="5"/>
  <c r="AO579" i="5"/>
  <c r="AP899" i="5"/>
  <c r="AR36" i="5"/>
  <c r="AO1160" i="5"/>
  <c r="AO747" i="5"/>
  <c r="AO260" i="5"/>
  <c r="AP836" i="5"/>
  <c r="AO740" i="5"/>
  <c r="AP788" i="5"/>
  <c r="AQ164" i="5"/>
  <c r="AT381" i="5"/>
  <c r="AO692" i="5"/>
  <c r="AP131" i="5"/>
  <c r="AR1107" i="5"/>
  <c r="AT201" i="5"/>
  <c r="AQ19" i="5"/>
  <c r="AU535" i="5"/>
  <c r="AR1063" i="5"/>
  <c r="AR963" i="5"/>
  <c r="AO1044" i="5"/>
  <c r="AO657" i="5"/>
  <c r="AO341" i="5"/>
  <c r="AO57" i="5"/>
  <c r="AP500" i="5"/>
  <c r="AQ1204" i="5"/>
  <c r="AR308" i="5"/>
  <c r="AS991" i="5"/>
  <c r="AQ136" i="5"/>
  <c r="AO1208" i="5"/>
  <c r="AP729" i="5"/>
  <c r="AQ1132" i="5"/>
  <c r="AQ451" i="5"/>
  <c r="AQ103" i="5"/>
  <c r="AR767" i="5"/>
  <c r="AR299" i="5"/>
  <c r="AT1137" i="5"/>
  <c r="AV1064" i="5"/>
  <c r="AO1060" i="5"/>
  <c r="AO920" i="5"/>
  <c r="AO512" i="5"/>
  <c r="AO176" i="5"/>
  <c r="AO44" i="5"/>
  <c r="AP1040" i="5"/>
  <c r="AP692" i="5"/>
  <c r="AP249" i="5"/>
  <c r="AQ916" i="5"/>
  <c r="AR280" i="5"/>
  <c r="AT975" i="5"/>
  <c r="AU1207" i="5"/>
  <c r="AR1011" i="5"/>
  <c r="AU112" i="5"/>
  <c r="AO1196" i="5"/>
  <c r="AO33" i="5"/>
  <c r="AP452" i="5"/>
  <c r="AP212" i="5"/>
  <c r="AQ380" i="5"/>
  <c r="AR695" i="5"/>
  <c r="AT920" i="5"/>
  <c r="AY931" i="5"/>
  <c r="AQ208" i="5"/>
  <c r="AP1170" i="5"/>
  <c r="AR424" i="5"/>
  <c r="AO1188" i="5"/>
  <c r="AO1016" i="5"/>
  <c r="AO908" i="5"/>
  <c r="AP196" i="5"/>
  <c r="AQ809" i="5"/>
  <c r="AR691" i="5"/>
  <c r="AR203" i="5"/>
  <c r="AS563" i="5"/>
  <c r="AT705" i="5"/>
  <c r="AV416" i="5"/>
  <c r="AY312" i="5"/>
  <c r="AQ1098" i="5"/>
  <c r="AP1098" i="5"/>
  <c r="AS642" i="5"/>
  <c r="AQ642" i="5"/>
  <c r="AP1097" i="5"/>
  <c r="AS1097" i="5"/>
  <c r="AQ1097" i="5"/>
  <c r="AP1085" i="5"/>
  <c r="AQ1085" i="5"/>
  <c r="AT1073" i="5"/>
  <c r="AO1073" i="5"/>
  <c r="AP1061" i="5"/>
  <c r="AS1061" i="5"/>
  <c r="AQ1061" i="5"/>
  <c r="AT869" i="5"/>
  <c r="AP869" i="5"/>
  <c r="AQ869" i="5"/>
  <c r="AS833" i="5"/>
  <c r="AO833" i="5"/>
  <c r="AQ833" i="5"/>
  <c r="AP785" i="5"/>
  <c r="AS785" i="5"/>
  <c r="AO737" i="5"/>
  <c r="AQ737" i="5"/>
  <c r="AP689" i="5"/>
  <c r="AT689" i="5"/>
  <c r="AO689" i="5"/>
  <c r="AO641" i="5"/>
  <c r="AP641" i="5"/>
  <c r="AS641" i="5"/>
  <c r="AQ485" i="5"/>
  <c r="AO485" i="5"/>
  <c r="AW485" i="5"/>
  <c r="AQ437" i="5"/>
  <c r="AO437" i="5"/>
  <c r="AQ389" i="5"/>
  <c r="AO389" i="5"/>
  <c r="AP389" i="5"/>
  <c r="AQ293" i="5"/>
  <c r="AO293" i="5"/>
  <c r="AQ197" i="5"/>
  <c r="AO197" i="5"/>
  <c r="AR1166" i="5"/>
  <c r="AS1166" i="5"/>
  <c r="AQ1157" i="5"/>
  <c r="AP574" i="5"/>
  <c r="AQ1133" i="5"/>
  <c r="AS1073" i="5"/>
  <c r="AU1073" i="5"/>
  <c r="AP1014" i="5"/>
  <c r="AW1014" i="5"/>
  <c r="AP1205" i="5"/>
  <c r="AQ1205" i="5"/>
  <c r="AP1121" i="5"/>
  <c r="AO1121" i="5"/>
  <c r="AQ1121" i="5"/>
  <c r="AP1025" i="5"/>
  <c r="AQ1025" i="5"/>
  <c r="AO1025" i="5"/>
  <c r="AP977" i="5"/>
  <c r="AO977" i="5"/>
  <c r="AP917" i="5"/>
  <c r="AQ917" i="5"/>
  <c r="AU917" i="5"/>
  <c r="AP593" i="5"/>
  <c r="AO593" i="5"/>
  <c r="AP305" i="5"/>
  <c r="AU305" i="5"/>
  <c r="AW305" i="5"/>
  <c r="AP161" i="5"/>
  <c r="AS161" i="5"/>
  <c r="AT101" i="5"/>
  <c r="AQ101" i="5"/>
  <c r="AP101" i="5"/>
  <c r="AO101" i="5"/>
  <c r="AQ1193" i="5"/>
  <c r="AP833" i="5"/>
  <c r="AR774" i="5"/>
  <c r="AZ1122" i="5"/>
  <c r="AP1122" i="5"/>
  <c r="AT1122" i="5"/>
  <c r="AY1026" i="5"/>
  <c r="AP1026" i="5"/>
  <c r="AP990" i="5"/>
  <c r="AS990" i="5"/>
  <c r="AT990" i="5"/>
  <c r="AQ810" i="5"/>
  <c r="AS810" i="5"/>
  <c r="AP1217" i="5"/>
  <c r="AO1217" i="5"/>
  <c r="AP1169" i="5"/>
  <c r="AQ1169" i="5"/>
  <c r="AO1169" i="5"/>
  <c r="AP941" i="5"/>
  <c r="AQ941" i="5"/>
  <c r="AO893" i="5"/>
  <c r="AS893" i="5"/>
  <c r="AP893" i="5"/>
  <c r="AO761" i="5"/>
  <c r="AQ761" i="5"/>
  <c r="AO701" i="5"/>
  <c r="AU701" i="5"/>
  <c r="AP701" i="5"/>
  <c r="AP533" i="5"/>
  <c r="AQ533" i="5"/>
  <c r="BA281" i="5"/>
  <c r="AS281" i="5"/>
  <c r="AQ245" i="5"/>
  <c r="AO245" i="5"/>
  <c r="AT862" i="5"/>
  <c r="AP862" i="5"/>
  <c r="AP766" i="5"/>
  <c r="AO766" i="5"/>
  <c r="AO706" i="5"/>
  <c r="AP706" i="5"/>
  <c r="AT610" i="5"/>
  <c r="AP610" i="5"/>
  <c r="AO514" i="5"/>
  <c r="AP514" i="5"/>
  <c r="AO418" i="5"/>
  <c r="AP418" i="5"/>
  <c r="AR382" i="5"/>
  <c r="AP382" i="5"/>
  <c r="AO322" i="5"/>
  <c r="AP322" i="5"/>
  <c r="AO226" i="5"/>
  <c r="AP226" i="5"/>
  <c r="AO202" i="5"/>
  <c r="AR202" i="5"/>
  <c r="AO154" i="5"/>
  <c r="AS154" i="5"/>
  <c r="AO34" i="5"/>
  <c r="AP34" i="5"/>
  <c r="AP737" i="5"/>
  <c r="AP130" i="5"/>
  <c r="AQ977" i="5"/>
  <c r="AQ954" i="5"/>
  <c r="AP954" i="5"/>
  <c r="AP1013" i="5"/>
  <c r="AS1013" i="5"/>
  <c r="AQ1013" i="5"/>
  <c r="AQ797" i="5"/>
  <c r="AP797" i="5"/>
  <c r="AO797" i="5"/>
  <c r="AO773" i="5"/>
  <c r="AQ773" i="5"/>
  <c r="AU773" i="5"/>
  <c r="AP725" i="5"/>
  <c r="AO725" i="5"/>
  <c r="AQ725" i="5"/>
  <c r="AO677" i="5"/>
  <c r="AQ677" i="5"/>
  <c r="AP677" i="5"/>
  <c r="AO629" i="5"/>
  <c r="AQ629" i="5"/>
  <c r="AQ581" i="5"/>
  <c r="AT581" i="5"/>
  <c r="AO581" i="5"/>
  <c r="AT413" i="5"/>
  <c r="AP413" i="5"/>
  <c r="AO413" i="5"/>
  <c r="AP317" i="5"/>
  <c r="AO317" i="5"/>
  <c r="AU269" i="5"/>
  <c r="AO269" i="5"/>
  <c r="AT185" i="5"/>
  <c r="AQ185" i="5"/>
  <c r="AY185" i="5"/>
  <c r="AP149" i="5"/>
  <c r="AQ149" i="5"/>
  <c r="AP197" i="5"/>
  <c r="AQ1049" i="5"/>
  <c r="AO1174" i="5"/>
  <c r="BA1174" i="5"/>
  <c r="AO533" i="5"/>
  <c r="AO221" i="5"/>
  <c r="AP293" i="5"/>
  <c r="AP125" i="5"/>
  <c r="AQ953" i="5"/>
  <c r="AV358" i="5"/>
  <c r="AY353" i="5"/>
  <c r="AY750" i="5"/>
  <c r="AS750" i="5"/>
  <c r="AP989" i="5"/>
  <c r="AQ989" i="5"/>
  <c r="AP929" i="5"/>
  <c r="AO929" i="5"/>
  <c r="AP881" i="5"/>
  <c r="AQ881" i="5"/>
  <c r="AO881" i="5"/>
  <c r="AO845" i="5"/>
  <c r="AQ845" i="5"/>
  <c r="AO605" i="5"/>
  <c r="AP605" i="5"/>
  <c r="AQ557" i="5"/>
  <c r="AO557" i="5"/>
  <c r="AP509" i="5"/>
  <c r="AO509" i="5"/>
  <c r="AU449" i="5"/>
  <c r="AP449" i="5"/>
  <c r="AP113" i="5"/>
  <c r="AW113" i="5"/>
  <c r="AQ330" i="5"/>
  <c r="AT946" i="5"/>
  <c r="AO946" i="5"/>
  <c r="AO934" i="5"/>
  <c r="AW934" i="5"/>
  <c r="AO802" i="5"/>
  <c r="AO1149" i="5"/>
  <c r="AU1149" i="5"/>
  <c r="AU1101" i="5"/>
  <c r="AO1101" i="5"/>
  <c r="AP837" i="5"/>
  <c r="AO837" i="5"/>
  <c r="AR621" i="5"/>
  <c r="AO621" i="5"/>
  <c r="AO585" i="5"/>
  <c r="AS585" i="5"/>
  <c r="AO537" i="5"/>
  <c r="AP537" i="5"/>
  <c r="AP441" i="5"/>
  <c r="AO441" i="5"/>
  <c r="AO417" i="5"/>
  <c r="AT417" i="5"/>
  <c r="AU357" i="5"/>
  <c r="AP357" i="5"/>
  <c r="AO345" i="5"/>
  <c r="AR345" i="5"/>
  <c r="AS297" i="5"/>
  <c r="AO297" i="5"/>
  <c r="AR285" i="5"/>
  <c r="AO285" i="5"/>
  <c r="AU285" i="5"/>
  <c r="AU105" i="5"/>
  <c r="AO105" i="5"/>
  <c r="AP69" i="5"/>
  <c r="AO69" i="5"/>
  <c r="AU17" i="5"/>
  <c r="AO964" i="5"/>
  <c r="AO513" i="5"/>
  <c r="AO201" i="5"/>
  <c r="AT285" i="5"/>
  <c r="AO693" i="5"/>
  <c r="AP675" i="5"/>
  <c r="AP376" i="5"/>
  <c r="AR225" i="5"/>
  <c r="AT244" i="5"/>
  <c r="AP53" i="5"/>
  <c r="AQ53" i="5"/>
  <c r="AO53" i="5"/>
  <c r="AS53" i="5"/>
  <c r="AZ53" i="5"/>
  <c r="AS352" i="5"/>
  <c r="AQ352" i="5"/>
  <c r="AQ280" i="5"/>
  <c r="AP280" i="5"/>
  <c r="AQ184" i="5"/>
  <c r="AP184" i="5"/>
  <c r="AR100" i="5"/>
  <c r="AP100" i="5"/>
  <c r="AQ88" i="5"/>
  <c r="AR88" i="5"/>
  <c r="AU16" i="5"/>
  <c r="AP16" i="5"/>
  <c r="AP165" i="5"/>
  <c r="AV885" i="5"/>
  <c r="AQ1168" i="5"/>
  <c r="AP1168" i="5"/>
  <c r="AP1096" i="5"/>
  <c r="AQ1096" i="5"/>
  <c r="AQ1024" i="5"/>
  <c r="AP1024" i="5"/>
  <c r="AQ952" i="5"/>
  <c r="AP952" i="5"/>
  <c r="AV916" i="5"/>
  <c r="AS916" i="5"/>
  <c r="AO915" i="5"/>
  <c r="AR915" i="5"/>
  <c r="AR867" i="5"/>
  <c r="AO867" i="5"/>
  <c r="AP867" i="5"/>
  <c r="AR819" i="5"/>
  <c r="AO819" i="5"/>
  <c r="AQ63" i="5"/>
  <c r="AV63" i="5"/>
  <c r="AO261" i="5"/>
  <c r="AO153" i="5"/>
  <c r="AR136" i="5"/>
  <c r="AU501" i="5"/>
  <c r="AO308" i="5"/>
  <c r="AP644" i="5"/>
  <c r="AQ656" i="5"/>
  <c r="AR919" i="5"/>
  <c r="AR368" i="5"/>
  <c r="AO188" i="5"/>
  <c r="AO20" i="5"/>
  <c r="AP1088" i="5"/>
  <c r="AP1016" i="5"/>
  <c r="AP944" i="5"/>
  <c r="AQ655" i="5"/>
  <c r="AS116" i="5"/>
  <c r="AP323" i="5"/>
  <c r="AR1068" i="5"/>
  <c r="AR551" i="5"/>
  <c r="AR115" i="5"/>
  <c r="AS815" i="5"/>
  <c r="AT312" i="5"/>
  <c r="AO344" i="5"/>
  <c r="AP1136" i="5"/>
  <c r="AP992" i="5"/>
  <c r="AP803" i="5"/>
  <c r="AP227" i="5"/>
  <c r="AR547" i="5"/>
  <c r="AR283" i="5"/>
  <c r="AS811" i="5"/>
  <c r="BA1040" i="5"/>
  <c r="BD1216" i="5"/>
  <c r="BC1216" i="5"/>
  <c r="BA1216" i="5"/>
  <c r="BB1216" i="5"/>
  <c r="AZ1216" i="5"/>
  <c r="AY1216" i="5"/>
  <c r="AW1216" i="5"/>
  <c r="AU1216" i="5"/>
  <c r="AV1216" i="5"/>
  <c r="AT1216" i="5"/>
  <c r="AR1216" i="5"/>
  <c r="AS1216" i="5"/>
  <c r="AQ1216" i="5"/>
  <c r="BD1204" i="5"/>
  <c r="BC1204" i="5"/>
  <c r="BA1204" i="5"/>
  <c r="BB1204" i="5"/>
  <c r="AW1204" i="5"/>
  <c r="AY1204" i="5"/>
  <c r="AT1204" i="5"/>
  <c r="AZ1204" i="5"/>
  <c r="AU1204" i="5"/>
  <c r="AR1204" i="5"/>
  <c r="AV1204" i="5"/>
  <c r="BD1192" i="5"/>
  <c r="BC1192" i="5"/>
  <c r="BA1192" i="5"/>
  <c r="AY1192" i="5"/>
  <c r="AZ1192" i="5"/>
  <c r="BB1192" i="5"/>
  <c r="AV1192" i="5"/>
  <c r="AT1192" i="5"/>
  <c r="AW1192" i="5"/>
  <c r="AR1192" i="5"/>
  <c r="AS1192" i="5"/>
  <c r="AQ1192" i="5"/>
  <c r="BC1180" i="5"/>
  <c r="BD1180" i="5"/>
  <c r="BA1180" i="5"/>
  <c r="BB1180" i="5"/>
  <c r="AZ1180" i="5"/>
  <c r="AY1180" i="5"/>
  <c r="AU1180" i="5"/>
  <c r="AV1180" i="5"/>
  <c r="AW1180" i="5"/>
  <c r="AT1180" i="5"/>
  <c r="AR1180" i="5"/>
  <c r="AS1180" i="5"/>
  <c r="AQ1180" i="5"/>
  <c r="BD1168" i="5"/>
  <c r="BC1168" i="5"/>
  <c r="BA1168" i="5"/>
  <c r="AZ1168" i="5"/>
  <c r="BB1168" i="5"/>
  <c r="AY1168" i="5"/>
  <c r="AT1168" i="5"/>
  <c r="AW1168" i="5"/>
  <c r="AR1168" i="5"/>
  <c r="AS1168" i="5"/>
  <c r="AU1168" i="5"/>
  <c r="AV1168" i="5"/>
  <c r="BD1156" i="5"/>
  <c r="BA1156" i="5"/>
  <c r="BC1156" i="5"/>
  <c r="BB1156" i="5"/>
  <c r="AW1156" i="5"/>
  <c r="AV1156" i="5"/>
  <c r="AY1156" i="5"/>
  <c r="AU1156" i="5"/>
  <c r="AT1156" i="5"/>
  <c r="AR1156" i="5"/>
  <c r="AZ1156" i="5"/>
  <c r="AQ1156" i="5"/>
  <c r="BA1144" i="5"/>
  <c r="BC1144" i="5"/>
  <c r="BB1144" i="5"/>
  <c r="AY1144" i="5"/>
  <c r="BD1144" i="5"/>
  <c r="AZ1144" i="5"/>
  <c r="AW1144" i="5"/>
  <c r="AR1144" i="5"/>
  <c r="AV1144" i="5"/>
  <c r="AU1144" i="5"/>
  <c r="AS1144" i="5"/>
  <c r="AQ1144" i="5"/>
  <c r="BD1132" i="5"/>
  <c r="BA1132" i="5"/>
  <c r="BB1132" i="5"/>
  <c r="BC1132" i="5"/>
  <c r="AZ1132" i="5"/>
  <c r="AY1132" i="5"/>
  <c r="AT1132" i="5"/>
  <c r="AU1132" i="5"/>
  <c r="AW1132" i="5"/>
  <c r="AR1132" i="5"/>
  <c r="AS1132" i="5"/>
  <c r="BD1120" i="5"/>
  <c r="BC1120" i="5"/>
  <c r="BA1120" i="5"/>
  <c r="BB1120" i="5"/>
  <c r="AZ1120" i="5"/>
  <c r="AV1120" i="5"/>
  <c r="AW1120" i="5"/>
  <c r="AT1120" i="5"/>
  <c r="AR1120" i="5"/>
  <c r="AY1120" i="5"/>
  <c r="AS1120" i="5"/>
  <c r="AU1120" i="5"/>
  <c r="AQ1120" i="5"/>
  <c r="BD1108" i="5"/>
  <c r="BC1108" i="5"/>
  <c r="BA1108" i="5"/>
  <c r="BB1108" i="5"/>
  <c r="AW1108" i="5"/>
  <c r="AV1108" i="5"/>
  <c r="AU1108" i="5"/>
  <c r="AY1108" i="5"/>
  <c r="AZ1108" i="5"/>
  <c r="AR1108" i="5"/>
  <c r="AS1108" i="5"/>
  <c r="AT1108" i="5"/>
  <c r="AQ1108" i="5"/>
  <c r="BD1096" i="5"/>
  <c r="BA1096" i="5"/>
  <c r="AY1096" i="5"/>
  <c r="AZ1096" i="5"/>
  <c r="BB1096" i="5"/>
  <c r="BC1096" i="5"/>
  <c r="AT1096" i="5"/>
  <c r="AV1096" i="5"/>
  <c r="AW1096" i="5"/>
  <c r="AU1096" i="5"/>
  <c r="AR1096" i="5"/>
  <c r="BA1084" i="5"/>
  <c r="BD1084" i="5"/>
  <c r="BB1084" i="5"/>
  <c r="BC1084" i="5"/>
  <c r="AZ1084" i="5"/>
  <c r="AY1084" i="5"/>
  <c r="AV1084" i="5"/>
  <c r="AU1084" i="5"/>
  <c r="AW1084" i="5"/>
  <c r="AT1084" i="5"/>
  <c r="AS1084" i="5"/>
  <c r="AR1084" i="5"/>
  <c r="AQ1084" i="5"/>
  <c r="BA1072" i="5"/>
  <c r="BD1072" i="5"/>
  <c r="BC1072" i="5"/>
  <c r="AZ1072" i="5"/>
  <c r="BB1072" i="5"/>
  <c r="AY1072" i="5"/>
  <c r="AW1072" i="5"/>
  <c r="AU1072" i="5"/>
  <c r="AR1072" i="5"/>
  <c r="AS1072" i="5"/>
  <c r="AQ1072" i="5"/>
  <c r="AT1072" i="5"/>
  <c r="AV1072" i="5"/>
  <c r="BD1060" i="5"/>
  <c r="BC1060" i="5"/>
  <c r="BA1060" i="5"/>
  <c r="BB1060" i="5"/>
  <c r="AY1060" i="5"/>
  <c r="AW1060" i="5"/>
  <c r="AU1060" i="5"/>
  <c r="AT1060" i="5"/>
  <c r="AZ1060" i="5"/>
  <c r="AR1060" i="5"/>
  <c r="BD1048" i="5"/>
  <c r="BA1048" i="5"/>
  <c r="BC1048" i="5"/>
  <c r="BB1048" i="5"/>
  <c r="AY1048" i="5"/>
  <c r="AZ1048" i="5"/>
  <c r="AV1048" i="5"/>
  <c r="AW1048" i="5"/>
  <c r="AU1048" i="5"/>
  <c r="AT1048" i="5"/>
  <c r="AR1048" i="5"/>
  <c r="AQ1048" i="5"/>
  <c r="BC1036" i="5"/>
  <c r="BA1036" i="5"/>
  <c r="BB1036" i="5"/>
  <c r="AZ1036" i="5"/>
  <c r="BD1036" i="5"/>
  <c r="AY1036" i="5"/>
  <c r="AT1036" i="5"/>
  <c r="AW1036" i="5"/>
  <c r="AR1036" i="5"/>
  <c r="AV1036" i="5"/>
  <c r="AQ1036" i="5"/>
  <c r="AU1036" i="5"/>
  <c r="BD1024" i="5"/>
  <c r="BC1024" i="5"/>
  <c r="BA1024" i="5"/>
  <c r="AZ1024" i="5"/>
  <c r="AY1024" i="5"/>
  <c r="BB1024" i="5"/>
  <c r="AW1024" i="5"/>
  <c r="AU1024" i="5"/>
  <c r="AT1024" i="5"/>
  <c r="AR1024" i="5"/>
  <c r="AS1024" i="5"/>
  <c r="AV1024" i="5"/>
  <c r="BD1012" i="5"/>
  <c r="BA1012" i="5"/>
  <c r="BC1012" i="5"/>
  <c r="BB1012" i="5"/>
  <c r="AW1012" i="5"/>
  <c r="AZ1012" i="5"/>
  <c r="AY1012" i="5"/>
  <c r="AV1012" i="5"/>
  <c r="AR1012" i="5"/>
  <c r="AU1012" i="5"/>
  <c r="AS1012" i="5"/>
  <c r="AT1012" i="5"/>
  <c r="AQ1012" i="5"/>
  <c r="BD1000" i="5"/>
  <c r="BC1000" i="5"/>
  <c r="BA1000" i="5"/>
  <c r="AY1000" i="5"/>
  <c r="BB1000" i="5"/>
  <c r="AZ1000" i="5"/>
  <c r="AV1000" i="5"/>
  <c r="AT1000" i="5"/>
  <c r="AW1000" i="5"/>
  <c r="AR1000" i="5"/>
  <c r="AS1000" i="5"/>
  <c r="AQ1000" i="5"/>
  <c r="BD988" i="5"/>
  <c r="BA988" i="5"/>
  <c r="BB988" i="5"/>
  <c r="BC988" i="5"/>
  <c r="AZ988" i="5"/>
  <c r="AY988" i="5"/>
  <c r="AT988" i="5"/>
  <c r="AW988" i="5"/>
  <c r="AV988" i="5"/>
  <c r="AR988" i="5"/>
  <c r="AS988" i="5"/>
  <c r="BD976" i="5"/>
  <c r="BA976" i="5"/>
  <c r="BC976" i="5"/>
  <c r="AZ976" i="5"/>
  <c r="AY976" i="5"/>
  <c r="BB976" i="5"/>
  <c r="AV976" i="5"/>
  <c r="AW976" i="5"/>
  <c r="AR976" i="5"/>
  <c r="AU976" i="5"/>
  <c r="AT976" i="5"/>
  <c r="AQ976" i="5"/>
  <c r="BD964" i="5"/>
  <c r="BC964" i="5"/>
  <c r="BA964" i="5"/>
  <c r="BB964" i="5"/>
  <c r="AZ964" i="5"/>
  <c r="AW964" i="5"/>
  <c r="AU964" i="5"/>
  <c r="AR964" i="5"/>
  <c r="AS964" i="5"/>
  <c r="AQ964" i="5"/>
  <c r="AV964" i="5"/>
  <c r="AT964" i="5"/>
  <c r="BD952" i="5"/>
  <c r="BA952" i="5"/>
  <c r="BC952" i="5"/>
  <c r="BB952" i="5"/>
  <c r="AY952" i="5"/>
  <c r="AZ952" i="5"/>
  <c r="AT952" i="5"/>
  <c r="AV952" i="5"/>
  <c r="AR952" i="5"/>
  <c r="AU952" i="5"/>
  <c r="AW952" i="5"/>
  <c r="AS952" i="5"/>
  <c r="BD940" i="5"/>
  <c r="BA940" i="5"/>
  <c r="BC940" i="5"/>
  <c r="BB940" i="5"/>
  <c r="AZ940" i="5"/>
  <c r="AY940" i="5"/>
  <c r="AW940" i="5"/>
  <c r="AV940" i="5"/>
  <c r="AS940" i="5"/>
  <c r="AR940" i="5"/>
  <c r="AU940" i="5"/>
  <c r="AT940" i="5"/>
  <c r="AQ940" i="5"/>
  <c r="BD928" i="5"/>
  <c r="BC928" i="5"/>
  <c r="BA928" i="5"/>
  <c r="AZ928" i="5"/>
  <c r="AY928" i="5"/>
  <c r="AW928" i="5"/>
  <c r="AV928" i="5"/>
  <c r="AU928" i="5"/>
  <c r="AT928" i="5"/>
  <c r="AR928" i="5"/>
  <c r="BB928" i="5"/>
  <c r="AS928" i="5"/>
  <c r="AQ928" i="5"/>
  <c r="BD916" i="5"/>
  <c r="BC916" i="5"/>
  <c r="BA916" i="5"/>
  <c r="BB916" i="5"/>
  <c r="AZ916" i="5"/>
  <c r="AT916" i="5"/>
  <c r="AY916" i="5"/>
  <c r="AR916" i="5"/>
  <c r="AW916" i="5"/>
  <c r="AU916" i="5"/>
  <c r="BD904" i="5"/>
  <c r="BC904" i="5"/>
  <c r="BA904" i="5"/>
  <c r="AY904" i="5"/>
  <c r="AZ904" i="5"/>
  <c r="BB904" i="5"/>
  <c r="AW904" i="5"/>
  <c r="AV904" i="5"/>
  <c r="AU904" i="5"/>
  <c r="AT904" i="5"/>
  <c r="AR904" i="5"/>
  <c r="AS904" i="5"/>
  <c r="AQ904" i="5"/>
  <c r="BD892" i="5"/>
  <c r="BA892" i="5"/>
  <c r="BB892" i="5"/>
  <c r="BC892" i="5"/>
  <c r="AZ892" i="5"/>
  <c r="AY892" i="5"/>
  <c r="AW892" i="5"/>
  <c r="AV892" i="5"/>
  <c r="AR892" i="5"/>
  <c r="AT892" i="5"/>
  <c r="AQ892" i="5"/>
  <c r="AP892" i="5"/>
  <c r="AS892" i="5"/>
  <c r="BD880" i="5"/>
  <c r="BA880" i="5"/>
  <c r="BC880" i="5"/>
  <c r="BB880" i="5"/>
  <c r="AZ880" i="5"/>
  <c r="AT880" i="5"/>
  <c r="AY880" i="5"/>
  <c r="AW880" i="5"/>
  <c r="AU880" i="5"/>
  <c r="AR880" i="5"/>
  <c r="AS880" i="5"/>
  <c r="AP880" i="5"/>
  <c r="BD868" i="5"/>
  <c r="BA868" i="5"/>
  <c r="BB868" i="5"/>
  <c r="BC868" i="5"/>
  <c r="AY868" i="5"/>
  <c r="AZ868" i="5"/>
  <c r="AV868" i="5"/>
  <c r="AU868" i="5"/>
  <c r="AW868" i="5"/>
  <c r="AT868" i="5"/>
  <c r="AR868" i="5"/>
  <c r="AS868" i="5"/>
  <c r="AQ868" i="5"/>
  <c r="BD856" i="5"/>
  <c r="BC856" i="5"/>
  <c r="BA856" i="5"/>
  <c r="BB856" i="5"/>
  <c r="AY856" i="5"/>
  <c r="AZ856" i="5"/>
  <c r="AU856" i="5"/>
  <c r="AW856" i="5"/>
  <c r="AR856" i="5"/>
  <c r="AT856" i="5"/>
  <c r="AV856" i="5"/>
  <c r="AQ856" i="5"/>
  <c r="BD844" i="5"/>
  <c r="BA844" i="5"/>
  <c r="BB844" i="5"/>
  <c r="BC844" i="5"/>
  <c r="AZ844" i="5"/>
  <c r="AY844" i="5"/>
  <c r="AW844" i="5"/>
  <c r="AT844" i="5"/>
  <c r="AR844" i="5"/>
  <c r="AV844" i="5"/>
  <c r="AS844" i="5"/>
  <c r="AP844" i="5"/>
  <c r="AU844" i="5"/>
  <c r="BD832" i="5"/>
  <c r="BA832" i="5"/>
  <c r="BC832" i="5"/>
  <c r="BB832" i="5"/>
  <c r="AZ832" i="5"/>
  <c r="AV832" i="5"/>
  <c r="AW832" i="5"/>
  <c r="AU832" i="5"/>
  <c r="AY832" i="5"/>
  <c r="AT832" i="5"/>
  <c r="AR832" i="5"/>
  <c r="AS832" i="5"/>
  <c r="AP832" i="5"/>
  <c r="AQ832" i="5"/>
  <c r="BD820" i="5"/>
  <c r="BC820" i="5"/>
  <c r="BA820" i="5"/>
  <c r="BB820" i="5"/>
  <c r="AY820" i="5"/>
  <c r="AZ820" i="5"/>
  <c r="AW820" i="5"/>
  <c r="AV820" i="5"/>
  <c r="AR820" i="5"/>
  <c r="AU820" i="5"/>
  <c r="AT820" i="5"/>
  <c r="AS820" i="5"/>
  <c r="AQ820" i="5"/>
  <c r="BD808" i="5"/>
  <c r="BA808" i="5"/>
  <c r="BC808" i="5"/>
  <c r="AY808" i="5"/>
  <c r="AZ808" i="5"/>
  <c r="AW808" i="5"/>
  <c r="AU808" i="5"/>
  <c r="AT808" i="5"/>
  <c r="AV808" i="5"/>
  <c r="AR808" i="5"/>
  <c r="BB808" i="5"/>
  <c r="AS808" i="5"/>
  <c r="BD796" i="5"/>
  <c r="BA796" i="5"/>
  <c r="BB796" i="5"/>
  <c r="BC796" i="5"/>
  <c r="AZ796" i="5"/>
  <c r="AY796" i="5"/>
  <c r="AV796" i="5"/>
  <c r="AW796" i="5"/>
  <c r="AU796" i="5"/>
  <c r="AT796" i="5"/>
  <c r="AS796" i="5"/>
  <c r="AR796" i="5"/>
  <c r="AP796" i="5"/>
  <c r="AQ796" i="5"/>
  <c r="BD784" i="5"/>
  <c r="BA784" i="5"/>
  <c r="BC784" i="5"/>
  <c r="AZ784" i="5"/>
  <c r="AV784" i="5"/>
  <c r="AY784" i="5"/>
  <c r="AW784" i="5"/>
  <c r="AU784" i="5"/>
  <c r="BB784" i="5"/>
  <c r="AR784" i="5"/>
  <c r="AT784" i="5"/>
  <c r="AS784" i="5"/>
  <c r="AQ784" i="5"/>
  <c r="AP784" i="5"/>
  <c r="BD772" i="5"/>
  <c r="BA772" i="5"/>
  <c r="BC772" i="5"/>
  <c r="BB772" i="5"/>
  <c r="AV772" i="5"/>
  <c r="AZ772" i="5"/>
  <c r="AT772" i="5"/>
  <c r="AW772" i="5"/>
  <c r="AU772" i="5"/>
  <c r="AR772" i="5"/>
  <c r="AY772" i="5"/>
  <c r="AS772" i="5"/>
  <c r="BD760" i="5"/>
  <c r="BC760" i="5"/>
  <c r="BA760" i="5"/>
  <c r="BB760" i="5"/>
  <c r="AY760" i="5"/>
  <c r="AZ760" i="5"/>
  <c r="AV760" i="5"/>
  <c r="AW760" i="5"/>
  <c r="AS760" i="5"/>
  <c r="AR760" i="5"/>
  <c r="AU760" i="5"/>
  <c r="AT760" i="5"/>
  <c r="AQ760" i="5"/>
  <c r="BD748" i="5"/>
  <c r="BA748" i="5"/>
  <c r="BB748" i="5"/>
  <c r="BC748" i="5"/>
  <c r="AZ748" i="5"/>
  <c r="AY748" i="5"/>
  <c r="AV748" i="5"/>
  <c r="AW748" i="5"/>
  <c r="AT748" i="5"/>
  <c r="AQ748" i="5"/>
  <c r="AP748" i="5"/>
  <c r="AU748" i="5"/>
  <c r="BD736" i="5"/>
  <c r="BC736" i="5"/>
  <c r="BA736" i="5"/>
  <c r="BB736" i="5"/>
  <c r="AZ736" i="5"/>
  <c r="AV736" i="5"/>
  <c r="AY736" i="5"/>
  <c r="AW736" i="5"/>
  <c r="AT736" i="5"/>
  <c r="AU736" i="5"/>
  <c r="AS736" i="5"/>
  <c r="AR736" i="5"/>
  <c r="AP736" i="5"/>
  <c r="BD724" i="5"/>
  <c r="BC724" i="5"/>
  <c r="BA724" i="5"/>
  <c r="BB724" i="5"/>
  <c r="AV724" i="5"/>
  <c r="AZ724" i="5"/>
  <c r="AY724" i="5"/>
  <c r="AW724" i="5"/>
  <c r="AU724" i="5"/>
  <c r="AT724" i="5"/>
  <c r="AS724" i="5"/>
  <c r="AR724" i="5"/>
  <c r="AQ724" i="5"/>
  <c r="BD712" i="5"/>
  <c r="BC712" i="5"/>
  <c r="BA712" i="5"/>
  <c r="BB712" i="5"/>
  <c r="AY712" i="5"/>
  <c r="AZ712" i="5"/>
  <c r="AV712" i="5"/>
  <c r="AU712" i="5"/>
  <c r="AT712" i="5"/>
  <c r="AW712" i="5"/>
  <c r="AS712" i="5"/>
  <c r="BD700" i="5"/>
  <c r="BA700" i="5"/>
  <c r="BB700" i="5"/>
  <c r="AZ700" i="5"/>
  <c r="AY700" i="5"/>
  <c r="AV700" i="5"/>
  <c r="BC700" i="5"/>
  <c r="AU700" i="5"/>
  <c r="AT700" i="5"/>
  <c r="AW700" i="5"/>
  <c r="AR700" i="5"/>
  <c r="AS700" i="5"/>
  <c r="AP700" i="5"/>
  <c r="BD688" i="5"/>
  <c r="BC688" i="5"/>
  <c r="BA688" i="5"/>
  <c r="BB688" i="5"/>
  <c r="AZ688" i="5"/>
  <c r="AV688" i="5"/>
  <c r="AY688" i="5"/>
  <c r="AT688" i="5"/>
  <c r="AW688" i="5"/>
  <c r="AS688" i="5"/>
  <c r="AQ688" i="5"/>
  <c r="AP688" i="5"/>
  <c r="AU688" i="5"/>
  <c r="AR688" i="5"/>
  <c r="BD676" i="5"/>
  <c r="BC676" i="5"/>
  <c r="BA676" i="5"/>
  <c r="BB676" i="5"/>
  <c r="AV676" i="5"/>
  <c r="AY676" i="5"/>
  <c r="AZ676" i="5"/>
  <c r="AU676" i="5"/>
  <c r="AS676" i="5"/>
  <c r="AW676" i="5"/>
  <c r="AT676" i="5"/>
  <c r="BD664" i="5"/>
  <c r="BC664" i="5"/>
  <c r="BA664" i="5"/>
  <c r="BB664" i="5"/>
  <c r="AY664" i="5"/>
  <c r="AZ664" i="5"/>
  <c r="AV664" i="5"/>
  <c r="AW664" i="5"/>
  <c r="AT664" i="5"/>
  <c r="AU664" i="5"/>
  <c r="AR664" i="5"/>
  <c r="AS664" i="5"/>
  <c r="BD652" i="5"/>
  <c r="BA652" i="5"/>
  <c r="BC652" i="5"/>
  <c r="BB652" i="5"/>
  <c r="AZ652" i="5"/>
  <c r="AY652" i="5"/>
  <c r="AV652" i="5"/>
  <c r="AW652" i="5"/>
  <c r="AS652" i="5"/>
  <c r="AT652" i="5"/>
  <c r="AU652" i="5"/>
  <c r="AP652" i="5"/>
  <c r="AQ652" i="5"/>
  <c r="BD640" i="5"/>
  <c r="BC640" i="5"/>
  <c r="BA640" i="5"/>
  <c r="BB640" i="5"/>
  <c r="AZ640" i="5"/>
  <c r="AV640" i="5"/>
  <c r="AW640" i="5"/>
  <c r="AU640" i="5"/>
  <c r="AT640" i="5"/>
  <c r="AY640" i="5"/>
  <c r="AS640" i="5"/>
  <c r="AR640" i="5"/>
  <c r="AP640" i="5"/>
  <c r="BD628" i="5"/>
  <c r="BA628" i="5"/>
  <c r="BC628" i="5"/>
  <c r="BB628" i="5"/>
  <c r="AV628" i="5"/>
  <c r="AZ628" i="5"/>
  <c r="AY628" i="5"/>
  <c r="AW628" i="5"/>
  <c r="AT628" i="5"/>
  <c r="AU628" i="5"/>
  <c r="AR628" i="5"/>
  <c r="AQ628" i="5"/>
  <c r="AS628" i="5"/>
  <c r="BD616" i="5"/>
  <c r="BA616" i="5"/>
  <c r="BC616" i="5"/>
  <c r="BB616" i="5"/>
  <c r="AY616" i="5"/>
  <c r="AZ616" i="5"/>
  <c r="AV616" i="5"/>
  <c r="AW616" i="5"/>
  <c r="AT616" i="5"/>
  <c r="AS616" i="5"/>
  <c r="AR616" i="5"/>
  <c r="BD604" i="5"/>
  <c r="BC604" i="5"/>
  <c r="BA604" i="5"/>
  <c r="BB604" i="5"/>
  <c r="AZ604" i="5"/>
  <c r="AY604" i="5"/>
  <c r="AV604" i="5"/>
  <c r="AW604" i="5"/>
  <c r="AU604" i="5"/>
  <c r="AT604" i="5"/>
  <c r="AQ604" i="5"/>
  <c r="AP604" i="5"/>
  <c r="AO604" i="5"/>
  <c r="BD592" i="5"/>
  <c r="BC592" i="5"/>
  <c r="BA592" i="5"/>
  <c r="BB592" i="5"/>
  <c r="AZ592" i="5"/>
  <c r="AV592" i="5"/>
  <c r="AY592" i="5"/>
  <c r="AT592" i="5"/>
  <c r="AU592" i="5"/>
  <c r="AW592" i="5"/>
  <c r="AR592" i="5"/>
  <c r="AO592" i="5"/>
  <c r="AS592" i="5"/>
  <c r="AQ592" i="5"/>
  <c r="AP592" i="5"/>
  <c r="BD580" i="5"/>
  <c r="BC580" i="5"/>
  <c r="BA580" i="5"/>
  <c r="BB580" i="5"/>
  <c r="AV580" i="5"/>
  <c r="AZ580" i="5"/>
  <c r="AW580" i="5"/>
  <c r="AU580" i="5"/>
  <c r="AT580" i="5"/>
  <c r="AS580" i="5"/>
  <c r="AO580" i="5"/>
  <c r="AR580" i="5"/>
  <c r="AQ580" i="5"/>
  <c r="BD568" i="5"/>
  <c r="BC568" i="5"/>
  <c r="BA568" i="5"/>
  <c r="AY568" i="5"/>
  <c r="AZ568" i="5"/>
  <c r="AV568" i="5"/>
  <c r="AS568" i="5"/>
  <c r="AU568" i="5"/>
  <c r="AW568" i="5"/>
  <c r="AT568" i="5"/>
  <c r="AR568" i="5"/>
  <c r="AO568" i="5"/>
  <c r="BB568" i="5"/>
  <c r="BD556" i="5"/>
  <c r="BC556" i="5"/>
  <c r="BA556" i="5"/>
  <c r="BB556" i="5"/>
  <c r="AZ556" i="5"/>
  <c r="AY556" i="5"/>
  <c r="AV556" i="5"/>
  <c r="AW556" i="5"/>
  <c r="AT556" i="5"/>
  <c r="AS556" i="5"/>
  <c r="AR556" i="5"/>
  <c r="AU556" i="5"/>
  <c r="AP556" i="5"/>
  <c r="AO556" i="5"/>
  <c r="BD544" i="5"/>
  <c r="BC544" i="5"/>
  <c r="BA544" i="5"/>
  <c r="BB544" i="5"/>
  <c r="AV544" i="5"/>
  <c r="AZ544" i="5"/>
  <c r="AY544" i="5"/>
  <c r="AS544" i="5"/>
  <c r="AT544" i="5"/>
  <c r="AW544" i="5"/>
  <c r="AQ544" i="5"/>
  <c r="AR544" i="5"/>
  <c r="AO544" i="5"/>
  <c r="AP544" i="5"/>
  <c r="BD532" i="5"/>
  <c r="BB532" i="5"/>
  <c r="BA532" i="5"/>
  <c r="AZ532" i="5"/>
  <c r="AV532" i="5"/>
  <c r="BC532" i="5"/>
  <c r="AW532" i="5"/>
  <c r="AU532" i="5"/>
  <c r="AY532" i="5"/>
  <c r="AT532" i="5"/>
  <c r="AO532" i="5"/>
  <c r="AQ532" i="5"/>
  <c r="BD520" i="5"/>
  <c r="BC520" i="5"/>
  <c r="BA520" i="5"/>
  <c r="AZ520" i="5"/>
  <c r="AY520" i="5"/>
  <c r="BB520" i="5"/>
  <c r="AV520" i="5"/>
  <c r="AW520" i="5"/>
  <c r="AT520" i="5"/>
  <c r="AS520" i="5"/>
  <c r="AU520" i="5"/>
  <c r="AO520" i="5"/>
  <c r="AR520" i="5"/>
  <c r="BD508" i="5"/>
  <c r="BA508" i="5"/>
  <c r="BC508" i="5"/>
  <c r="AZ508" i="5"/>
  <c r="BB508" i="5"/>
  <c r="AY508" i="5"/>
  <c r="AV508" i="5"/>
  <c r="AW508" i="5"/>
  <c r="AT508" i="5"/>
  <c r="AS508" i="5"/>
  <c r="AR508" i="5"/>
  <c r="AP508" i="5"/>
  <c r="AO508" i="5"/>
  <c r="AU508" i="5"/>
  <c r="AQ508" i="5"/>
  <c r="BD496" i="5"/>
  <c r="BC496" i="5"/>
  <c r="BA496" i="5"/>
  <c r="AZ496" i="5"/>
  <c r="AV496" i="5"/>
  <c r="AW496" i="5"/>
  <c r="BB496" i="5"/>
  <c r="AU496" i="5"/>
  <c r="AY496" i="5"/>
  <c r="AR496" i="5"/>
  <c r="AT496" i="5"/>
  <c r="AO496" i="5"/>
  <c r="AP496" i="5"/>
  <c r="BD484" i="5"/>
  <c r="BC484" i="5"/>
  <c r="BA484" i="5"/>
  <c r="BB484" i="5"/>
  <c r="AZ484" i="5"/>
  <c r="AV484" i="5"/>
  <c r="AY484" i="5"/>
  <c r="AU484" i="5"/>
  <c r="AT484" i="5"/>
  <c r="AS484" i="5"/>
  <c r="AW484" i="5"/>
  <c r="AQ484" i="5"/>
  <c r="AO484" i="5"/>
  <c r="AR484" i="5"/>
  <c r="BD472" i="5"/>
  <c r="BC472" i="5"/>
  <c r="BA472" i="5"/>
  <c r="BB472" i="5"/>
  <c r="AY472" i="5"/>
  <c r="AV472" i="5"/>
  <c r="AW472" i="5"/>
  <c r="AZ472" i="5"/>
  <c r="AU472" i="5"/>
  <c r="AO472" i="5"/>
  <c r="AS472" i="5"/>
  <c r="BD460" i="5"/>
  <c r="BC460" i="5"/>
  <c r="BA460" i="5"/>
  <c r="BB460" i="5"/>
  <c r="AY460" i="5"/>
  <c r="AV460" i="5"/>
  <c r="AZ460" i="5"/>
  <c r="AW460" i="5"/>
  <c r="AT460" i="5"/>
  <c r="AS460" i="5"/>
  <c r="AR460" i="5"/>
  <c r="AU460" i="5"/>
  <c r="AQ460" i="5"/>
  <c r="AP460" i="5"/>
  <c r="AO460" i="5"/>
  <c r="BD1215" i="5"/>
  <c r="BB1215" i="5"/>
  <c r="BC1215" i="5"/>
  <c r="BA1215" i="5"/>
  <c r="AZ1215" i="5"/>
  <c r="AW1215" i="5"/>
  <c r="AV1215" i="5"/>
  <c r="AU1215" i="5"/>
  <c r="AT1215" i="5"/>
  <c r="AS1215" i="5"/>
  <c r="AY1215" i="5"/>
  <c r="AQ1215" i="5"/>
  <c r="AR1215" i="5"/>
  <c r="BD1203" i="5"/>
  <c r="BB1203" i="5"/>
  <c r="BC1203" i="5"/>
  <c r="BA1203" i="5"/>
  <c r="AZ1203" i="5"/>
  <c r="AV1203" i="5"/>
  <c r="AY1203" i="5"/>
  <c r="AW1203" i="5"/>
  <c r="AU1203" i="5"/>
  <c r="AQ1203" i="5"/>
  <c r="BD1191" i="5"/>
  <c r="BC1191" i="5"/>
  <c r="BB1191" i="5"/>
  <c r="AZ1191" i="5"/>
  <c r="AY1191" i="5"/>
  <c r="BA1191" i="5"/>
  <c r="AV1191" i="5"/>
  <c r="AW1191" i="5"/>
  <c r="AT1191" i="5"/>
  <c r="AS1191" i="5"/>
  <c r="AR1191" i="5"/>
  <c r="AU1191" i="5"/>
  <c r="BD1179" i="5"/>
  <c r="BC1179" i="5"/>
  <c r="BB1179" i="5"/>
  <c r="BA1179" i="5"/>
  <c r="AZ1179" i="5"/>
  <c r="AV1179" i="5"/>
  <c r="AY1179" i="5"/>
  <c r="AU1179" i="5"/>
  <c r="AW1179" i="5"/>
  <c r="AT1179" i="5"/>
  <c r="AQ1179" i="5"/>
  <c r="AR1179" i="5"/>
  <c r="BD1167" i="5"/>
  <c r="BB1167" i="5"/>
  <c r="BC1167" i="5"/>
  <c r="BA1167" i="5"/>
  <c r="AZ1167" i="5"/>
  <c r="AW1167" i="5"/>
  <c r="AV1167" i="5"/>
  <c r="AY1167" i="5"/>
  <c r="AS1167" i="5"/>
  <c r="AT1167" i="5"/>
  <c r="AQ1167" i="5"/>
  <c r="AR1167" i="5"/>
  <c r="BD1155" i="5"/>
  <c r="BB1155" i="5"/>
  <c r="BC1155" i="5"/>
  <c r="BA1155" i="5"/>
  <c r="AV1155" i="5"/>
  <c r="AZ1155" i="5"/>
  <c r="AW1155" i="5"/>
  <c r="AT1155" i="5"/>
  <c r="AU1155" i="5"/>
  <c r="AY1155" i="5"/>
  <c r="AS1155" i="5"/>
  <c r="BD1143" i="5"/>
  <c r="BB1143" i="5"/>
  <c r="BC1143" i="5"/>
  <c r="BA1143" i="5"/>
  <c r="AZ1143" i="5"/>
  <c r="AY1143" i="5"/>
  <c r="AV1143" i="5"/>
  <c r="AU1143" i="5"/>
  <c r="AW1143" i="5"/>
  <c r="AS1143" i="5"/>
  <c r="AQ1143" i="5"/>
  <c r="BD1131" i="5"/>
  <c r="BB1131" i="5"/>
  <c r="BC1131" i="5"/>
  <c r="BA1131" i="5"/>
  <c r="AZ1131" i="5"/>
  <c r="AV1131" i="5"/>
  <c r="AY1131" i="5"/>
  <c r="AW1131" i="5"/>
  <c r="AU1131" i="5"/>
  <c r="AR1131" i="5"/>
  <c r="AQ1131" i="5"/>
  <c r="AT1131" i="5"/>
  <c r="BD1119" i="5"/>
  <c r="BC1119" i="5"/>
  <c r="BB1119" i="5"/>
  <c r="AW1119" i="5"/>
  <c r="AY1119" i="5"/>
  <c r="AV1119" i="5"/>
  <c r="BA1119" i="5"/>
  <c r="AU1119" i="5"/>
  <c r="AT1119" i="5"/>
  <c r="AZ1119" i="5"/>
  <c r="AR1119" i="5"/>
  <c r="BD1107" i="5"/>
  <c r="BC1107" i="5"/>
  <c r="BB1107" i="5"/>
  <c r="AV1107" i="5"/>
  <c r="BA1107" i="5"/>
  <c r="AZ1107" i="5"/>
  <c r="AY1107" i="5"/>
  <c r="AU1107" i="5"/>
  <c r="AW1107" i="5"/>
  <c r="AS1107" i="5"/>
  <c r="AT1107" i="5"/>
  <c r="AQ1107" i="5"/>
  <c r="BD1095" i="5"/>
  <c r="BB1095" i="5"/>
  <c r="AZ1095" i="5"/>
  <c r="AY1095" i="5"/>
  <c r="BA1095" i="5"/>
  <c r="BC1095" i="5"/>
  <c r="AV1095" i="5"/>
  <c r="AW1095" i="5"/>
  <c r="AU1095" i="5"/>
  <c r="AT1095" i="5"/>
  <c r="AR1095" i="5"/>
  <c r="AQ1095" i="5"/>
  <c r="AS1095" i="5"/>
  <c r="BD1083" i="5"/>
  <c r="BB1083" i="5"/>
  <c r="BC1083" i="5"/>
  <c r="AZ1083" i="5"/>
  <c r="BA1083" i="5"/>
  <c r="AV1083" i="5"/>
  <c r="AY1083" i="5"/>
  <c r="AT1083" i="5"/>
  <c r="AW1083" i="5"/>
  <c r="AU1083" i="5"/>
  <c r="AS1083" i="5"/>
  <c r="BD1071" i="5"/>
  <c r="BB1071" i="5"/>
  <c r="BC1071" i="5"/>
  <c r="BA1071" i="5"/>
  <c r="AW1071" i="5"/>
  <c r="AV1071" i="5"/>
  <c r="AY1071" i="5"/>
  <c r="AU1071" i="5"/>
  <c r="AZ1071" i="5"/>
  <c r="AS1071" i="5"/>
  <c r="AQ1071" i="5"/>
  <c r="AR1071" i="5"/>
  <c r="AT1071" i="5"/>
  <c r="BD1059" i="5"/>
  <c r="BB1059" i="5"/>
  <c r="BC1059" i="5"/>
  <c r="BA1059" i="5"/>
  <c r="AV1059" i="5"/>
  <c r="AU1059" i="5"/>
  <c r="AW1059" i="5"/>
  <c r="AY1059" i="5"/>
  <c r="AZ1059" i="5"/>
  <c r="AT1059" i="5"/>
  <c r="AQ1059" i="5"/>
  <c r="BD1047" i="5"/>
  <c r="BC1047" i="5"/>
  <c r="BB1047" i="5"/>
  <c r="AZ1047" i="5"/>
  <c r="AY1047" i="5"/>
  <c r="BA1047" i="5"/>
  <c r="AV1047" i="5"/>
  <c r="AW1047" i="5"/>
  <c r="AU1047" i="5"/>
  <c r="AS1047" i="5"/>
  <c r="AT1047" i="5"/>
  <c r="AR1047" i="5"/>
  <c r="BD1035" i="5"/>
  <c r="BC1035" i="5"/>
  <c r="BB1035" i="5"/>
  <c r="AZ1035" i="5"/>
  <c r="BA1035" i="5"/>
  <c r="AY1035" i="5"/>
  <c r="AV1035" i="5"/>
  <c r="AU1035" i="5"/>
  <c r="AW1035" i="5"/>
  <c r="AQ1035" i="5"/>
  <c r="AR1035" i="5"/>
  <c r="AT1035" i="5"/>
  <c r="AS1035" i="5"/>
  <c r="BD1023" i="5"/>
  <c r="BB1023" i="5"/>
  <c r="BC1023" i="5"/>
  <c r="BA1023" i="5"/>
  <c r="AW1023" i="5"/>
  <c r="AV1023" i="5"/>
  <c r="AZ1023" i="5"/>
  <c r="AY1023" i="5"/>
  <c r="AU1023" i="5"/>
  <c r="AT1023" i="5"/>
  <c r="AS1023" i="5"/>
  <c r="AQ1023" i="5"/>
  <c r="AR1023" i="5"/>
  <c r="BB1011" i="5"/>
  <c r="BD1011" i="5"/>
  <c r="BC1011" i="5"/>
  <c r="BA1011" i="5"/>
  <c r="AV1011" i="5"/>
  <c r="AZ1011" i="5"/>
  <c r="AY1011" i="5"/>
  <c r="AT1011" i="5"/>
  <c r="AW1011" i="5"/>
  <c r="AU1011" i="5"/>
  <c r="AS1011" i="5"/>
  <c r="BD999" i="5"/>
  <c r="BB999" i="5"/>
  <c r="BC999" i="5"/>
  <c r="AZ999" i="5"/>
  <c r="AY999" i="5"/>
  <c r="BA999" i="5"/>
  <c r="AV999" i="5"/>
  <c r="AU999" i="5"/>
  <c r="AW999" i="5"/>
  <c r="AT999" i="5"/>
  <c r="AQ999" i="5"/>
  <c r="BD987" i="5"/>
  <c r="BB987" i="5"/>
  <c r="BC987" i="5"/>
  <c r="BA987" i="5"/>
  <c r="AZ987" i="5"/>
  <c r="AV987" i="5"/>
  <c r="AY987" i="5"/>
  <c r="AW987" i="5"/>
  <c r="AT987" i="5"/>
  <c r="AU987" i="5"/>
  <c r="AR987" i="5"/>
  <c r="AQ987" i="5"/>
  <c r="AS987" i="5"/>
  <c r="BD975" i="5"/>
  <c r="BC975" i="5"/>
  <c r="BB975" i="5"/>
  <c r="AW975" i="5"/>
  <c r="AV975" i="5"/>
  <c r="AZ975" i="5"/>
  <c r="AY975" i="5"/>
  <c r="BA975" i="5"/>
  <c r="AU975" i="5"/>
  <c r="AS975" i="5"/>
  <c r="AR975" i="5"/>
  <c r="BD963" i="5"/>
  <c r="BC963" i="5"/>
  <c r="BB963" i="5"/>
  <c r="BA963" i="5"/>
  <c r="AZ963" i="5"/>
  <c r="AV963" i="5"/>
  <c r="AY963" i="5"/>
  <c r="AU963" i="5"/>
  <c r="AW963" i="5"/>
  <c r="AT963" i="5"/>
  <c r="AS963" i="5"/>
  <c r="AQ963" i="5"/>
  <c r="BD951" i="5"/>
  <c r="BB951" i="5"/>
  <c r="BC951" i="5"/>
  <c r="AZ951" i="5"/>
  <c r="BA951" i="5"/>
  <c r="AY951" i="5"/>
  <c r="AV951" i="5"/>
  <c r="AW951" i="5"/>
  <c r="AU951" i="5"/>
  <c r="AT951" i="5"/>
  <c r="AR951" i="5"/>
  <c r="AS951" i="5"/>
  <c r="AQ951" i="5"/>
  <c r="BD939" i="5"/>
  <c r="BB939" i="5"/>
  <c r="BC939" i="5"/>
  <c r="AZ939" i="5"/>
  <c r="BA939" i="5"/>
  <c r="AV939" i="5"/>
  <c r="AU939" i="5"/>
  <c r="AT939" i="5"/>
  <c r="AY939" i="5"/>
  <c r="AW939" i="5"/>
  <c r="BD927" i="5"/>
  <c r="BB927" i="5"/>
  <c r="BC927" i="5"/>
  <c r="BA927" i="5"/>
  <c r="AZ927" i="5"/>
  <c r="AY927" i="5"/>
  <c r="AV927" i="5"/>
  <c r="AU927" i="5"/>
  <c r="AW927" i="5"/>
  <c r="AT927" i="5"/>
  <c r="AS927" i="5"/>
  <c r="AQ927" i="5"/>
  <c r="AR927" i="5"/>
  <c r="BD915" i="5"/>
  <c r="BB915" i="5"/>
  <c r="BC915" i="5"/>
  <c r="BA915" i="5"/>
  <c r="AZ915" i="5"/>
  <c r="AV915" i="5"/>
  <c r="AY915" i="5"/>
  <c r="AT915" i="5"/>
  <c r="AU915" i="5"/>
  <c r="AQ915" i="5"/>
  <c r="AS915" i="5"/>
  <c r="BD903" i="5"/>
  <c r="BB903" i="5"/>
  <c r="BC903" i="5"/>
  <c r="AZ903" i="5"/>
  <c r="AY903" i="5"/>
  <c r="BA903" i="5"/>
  <c r="AV903" i="5"/>
  <c r="AW903" i="5"/>
  <c r="AU903" i="5"/>
  <c r="AT903" i="5"/>
  <c r="AS903" i="5"/>
  <c r="AR903" i="5"/>
  <c r="AP903" i="5"/>
  <c r="BD891" i="5"/>
  <c r="BB891" i="5"/>
  <c r="BC891" i="5"/>
  <c r="BA891" i="5"/>
  <c r="AZ891" i="5"/>
  <c r="AV891" i="5"/>
  <c r="AW891" i="5"/>
  <c r="AY891" i="5"/>
  <c r="AU891" i="5"/>
  <c r="AT891" i="5"/>
  <c r="AQ891" i="5"/>
  <c r="AP891" i="5"/>
  <c r="AR891" i="5"/>
  <c r="BD879" i="5"/>
  <c r="BB879" i="5"/>
  <c r="BC879" i="5"/>
  <c r="BA879" i="5"/>
  <c r="AZ879" i="5"/>
  <c r="AV879" i="5"/>
  <c r="AY879" i="5"/>
  <c r="AW879" i="5"/>
  <c r="AU879" i="5"/>
  <c r="AT879" i="5"/>
  <c r="AS879" i="5"/>
  <c r="AP879" i="5"/>
  <c r="AQ879" i="5"/>
  <c r="AR879" i="5"/>
  <c r="BD867" i="5"/>
  <c r="BB867" i="5"/>
  <c r="BA867" i="5"/>
  <c r="BC867" i="5"/>
  <c r="AW867" i="5"/>
  <c r="AV867" i="5"/>
  <c r="AY867" i="5"/>
  <c r="AZ867" i="5"/>
  <c r="AT867" i="5"/>
  <c r="AU867" i="5"/>
  <c r="AS867" i="5"/>
  <c r="BC855" i="5"/>
  <c r="BB855" i="5"/>
  <c r="BD855" i="5"/>
  <c r="AZ855" i="5"/>
  <c r="AY855" i="5"/>
  <c r="AV855" i="5"/>
  <c r="AU855" i="5"/>
  <c r="BA855" i="5"/>
  <c r="AT855" i="5"/>
  <c r="AQ855" i="5"/>
  <c r="AS855" i="5"/>
  <c r="AP855" i="5"/>
  <c r="BD843" i="5"/>
  <c r="BB843" i="5"/>
  <c r="BC843" i="5"/>
  <c r="BA843" i="5"/>
  <c r="AZ843" i="5"/>
  <c r="AW843" i="5"/>
  <c r="AY843" i="5"/>
  <c r="AV843" i="5"/>
  <c r="AU843" i="5"/>
  <c r="AR843" i="5"/>
  <c r="AP843" i="5"/>
  <c r="AS843" i="5"/>
  <c r="AQ843" i="5"/>
  <c r="AT843" i="5"/>
  <c r="BD831" i="5"/>
  <c r="BB831" i="5"/>
  <c r="BC831" i="5"/>
  <c r="BA831" i="5"/>
  <c r="AV831" i="5"/>
  <c r="AW831" i="5"/>
  <c r="AZ831" i="5"/>
  <c r="AU831" i="5"/>
  <c r="AY831" i="5"/>
  <c r="AT831" i="5"/>
  <c r="AS831" i="5"/>
  <c r="AP831" i="5"/>
  <c r="AR831" i="5"/>
  <c r="BD819" i="5"/>
  <c r="BC819" i="5"/>
  <c r="BB819" i="5"/>
  <c r="BA819" i="5"/>
  <c r="AV819" i="5"/>
  <c r="AY819" i="5"/>
  <c r="AZ819" i="5"/>
  <c r="AW819" i="5"/>
  <c r="AU819" i="5"/>
  <c r="AT819" i="5"/>
  <c r="AS819" i="5"/>
  <c r="AQ819" i="5"/>
  <c r="BD807" i="5"/>
  <c r="BB807" i="5"/>
  <c r="AZ807" i="5"/>
  <c r="AY807" i="5"/>
  <c r="BC807" i="5"/>
  <c r="BA807" i="5"/>
  <c r="AV807" i="5"/>
  <c r="AW807" i="5"/>
  <c r="AU807" i="5"/>
  <c r="AT807" i="5"/>
  <c r="AS807" i="5"/>
  <c r="AR807" i="5"/>
  <c r="AQ807" i="5"/>
  <c r="AP807" i="5"/>
  <c r="BD795" i="5"/>
  <c r="BB795" i="5"/>
  <c r="BA795" i="5"/>
  <c r="AZ795" i="5"/>
  <c r="BC795" i="5"/>
  <c r="AY795" i="5"/>
  <c r="AV795" i="5"/>
  <c r="AU795" i="5"/>
  <c r="AT795" i="5"/>
  <c r="AW795" i="5"/>
  <c r="AP795" i="5"/>
  <c r="AS795" i="5"/>
  <c r="BD783" i="5"/>
  <c r="BC783" i="5"/>
  <c r="BB783" i="5"/>
  <c r="AW783" i="5"/>
  <c r="AU783" i="5"/>
  <c r="AT783" i="5"/>
  <c r="AS783" i="5"/>
  <c r="AZ783" i="5"/>
  <c r="AQ783" i="5"/>
  <c r="AR783" i="5"/>
  <c r="AP783" i="5"/>
  <c r="BA783" i="5"/>
  <c r="AV783" i="5"/>
  <c r="BD771" i="5"/>
  <c r="BB771" i="5"/>
  <c r="BC771" i="5"/>
  <c r="BA771" i="5"/>
  <c r="AV771" i="5"/>
  <c r="AW771" i="5"/>
  <c r="AZ771" i="5"/>
  <c r="AY771" i="5"/>
  <c r="AT771" i="5"/>
  <c r="AR771" i="5"/>
  <c r="AU771" i="5"/>
  <c r="AS771" i="5"/>
  <c r="AQ771" i="5"/>
  <c r="BD759" i="5"/>
  <c r="BB759" i="5"/>
  <c r="BC759" i="5"/>
  <c r="AZ759" i="5"/>
  <c r="AY759" i="5"/>
  <c r="AV759" i="5"/>
  <c r="BA759" i="5"/>
  <c r="AU759" i="5"/>
  <c r="AW759" i="5"/>
  <c r="AR759" i="5"/>
  <c r="AT759" i="5"/>
  <c r="AS759" i="5"/>
  <c r="AP759" i="5"/>
  <c r="BD747" i="5"/>
  <c r="BB747" i="5"/>
  <c r="BA747" i="5"/>
  <c r="AZ747" i="5"/>
  <c r="BC747" i="5"/>
  <c r="AW747" i="5"/>
  <c r="AY747" i="5"/>
  <c r="AV747" i="5"/>
  <c r="AR747" i="5"/>
  <c r="AT747" i="5"/>
  <c r="AQ747" i="5"/>
  <c r="AP747" i="5"/>
  <c r="BD735" i="5"/>
  <c r="BB735" i="5"/>
  <c r="BC735" i="5"/>
  <c r="AY735" i="5"/>
  <c r="BA735" i="5"/>
  <c r="AW735" i="5"/>
  <c r="AZ735" i="5"/>
  <c r="AU735" i="5"/>
  <c r="AV735" i="5"/>
  <c r="AR735" i="5"/>
  <c r="AT735" i="5"/>
  <c r="AS735" i="5"/>
  <c r="AP735" i="5"/>
  <c r="AQ735" i="5"/>
  <c r="BD723" i="5"/>
  <c r="BC723" i="5"/>
  <c r="BB723" i="5"/>
  <c r="BA723" i="5"/>
  <c r="AW723" i="5"/>
  <c r="AZ723" i="5"/>
  <c r="AV723" i="5"/>
  <c r="AU723" i="5"/>
  <c r="AT723" i="5"/>
  <c r="AY723" i="5"/>
  <c r="AR723" i="5"/>
  <c r="AS723" i="5"/>
  <c r="BD711" i="5"/>
  <c r="BB711" i="5"/>
  <c r="BC711" i="5"/>
  <c r="AZ711" i="5"/>
  <c r="AY711" i="5"/>
  <c r="BA711" i="5"/>
  <c r="AV711" i="5"/>
  <c r="AU711" i="5"/>
  <c r="AT711" i="5"/>
  <c r="AW711" i="5"/>
  <c r="AR711" i="5"/>
  <c r="AQ711" i="5"/>
  <c r="AP711" i="5"/>
  <c r="BD699" i="5"/>
  <c r="BC699" i="5"/>
  <c r="BB699" i="5"/>
  <c r="BA699" i="5"/>
  <c r="AZ699" i="5"/>
  <c r="AW699" i="5"/>
  <c r="AV699" i="5"/>
  <c r="AY699" i="5"/>
  <c r="AU699" i="5"/>
  <c r="AR699" i="5"/>
  <c r="AT699" i="5"/>
  <c r="AP699" i="5"/>
  <c r="AS699" i="5"/>
  <c r="BD687" i="5"/>
  <c r="BB687" i="5"/>
  <c r="BC687" i="5"/>
  <c r="BA687" i="5"/>
  <c r="AY687" i="5"/>
  <c r="AW687" i="5"/>
  <c r="AU687" i="5"/>
  <c r="AZ687" i="5"/>
  <c r="AR687" i="5"/>
  <c r="AT687" i="5"/>
  <c r="AS687" i="5"/>
  <c r="AQ687" i="5"/>
  <c r="AP687" i="5"/>
  <c r="AV687" i="5"/>
  <c r="BD675" i="5"/>
  <c r="BC675" i="5"/>
  <c r="BB675" i="5"/>
  <c r="BA675" i="5"/>
  <c r="AZ675" i="5"/>
  <c r="AV675" i="5"/>
  <c r="AW675" i="5"/>
  <c r="AT675" i="5"/>
  <c r="AR675" i="5"/>
  <c r="AU675" i="5"/>
  <c r="AS675" i="5"/>
  <c r="AY675" i="5"/>
  <c r="AQ675" i="5"/>
  <c r="BD663" i="5"/>
  <c r="BC663" i="5"/>
  <c r="BB663" i="5"/>
  <c r="AZ663" i="5"/>
  <c r="BA663" i="5"/>
  <c r="AY663" i="5"/>
  <c r="AV663" i="5"/>
  <c r="AW663" i="5"/>
  <c r="AR663" i="5"/>
  <c r="AU663" i="5"/>
  <c r="AT663" i="5"/>
  <c r="AQ663" i="5"/>
  <c r="AP663" i="5"/>
  <c r="BD651" i="5"/>
  <c r="BB651" i="5"/>
  <c r="BA651" i="5"/>
  <c r="AZ651" i="5"/>
  <c r="BC651" i="5"/>
  <c r="AY651" i="5"/>
  <c r="AV651" i="5"/>
  <c r="AU651" i="5"/>
  <c r="AT651" i="5"/>
  <c r="AR651" i="5"/>
  <c r="AW651" i="5"/>
  <c r="AS651" i="5"/>
  <c r="AP651" i="5"/>
  <c r="BD639" i="5"/>
  <c r="BB639" i="5"/>
  <c r="BC639" i="5"/>
  <c r="BA639" i="5"/>
  <c r="AZ639" i="5"/>
  <c r="AY639" i="5"/>
  <c r="AW639" i="5"/>
  <c r="AU639" i="5"/>
  <c r="AR639" i="5"/>
  <c r="AS639" i="5"/>
  <c r="AV639" i="5"/>
  <c r="AP639" i="5"/>
  <c r="BD627" i="5"/>
  <c r="BB627" i="5"/>
  <c r="BC627" i="5"/>
  <c r="BA627" i="5"/>
  <c r="AZ627" i="5"/>
  <c r="AY627" i="5"/>
  <c r="AV627" i="5"/>
  <c r="AU627" i="5"/>
  <c r="AR627" i="5"/>
  <c r="AQ627" i="5"/>
  <c r="AS627" i="5"/>
  <c r="AW627" i="5"/>
  <c r="AT627" i="5"/>
  <c r="BD615" i="5"/>
  <c r="BB615" i="5"/>
  <c r="BC615" i="5"/>
  <c r="AZ615" i="5"/>
  <c r="AY615" i="5"/>
  <c r="AV615" i="5"/>
  <c r="AU615" i="5"/>
  <c r="BA615" i="5"/>
  <c r="AT615" i="5"/>
  <c r="AR615" i="5"/>
  <c r="AS615" i="5"/>
  <c r="AW615" i="5"/>
  <c r="AQ615" i="5"/>
  <c r="AP615" i="5"/>
  <c r="BD603" i="5"/>
  <c r="BC603" i="5"/>
  <c r="BB603" i="5"/>
  <c r="BA603" i="5"/>
  <c r="AZ603" i="5"/>
  <c r="AW603" i="5"/>
  <c r="AY603" i="5"/>
  <c r="AV603" i="5"/>
  <c r="AU603" i="5"/>
  <c r="AR603" i="5"/>
  <c r="AT603" i="5"/>
  <c r="AP603" i="5"/>
  <c r="BD591" i="5"/>
  <c r="BB591" i="5"/>
  <c r="BC591" i="5"/>
  <c r="BA591" i="5"/>
  <c r="AZ591" i="5"/>
  <c r="AY591" i="5"/>
  <c r="AR591" i="5"/>
  <c r="AW591" i="5"/>
  <c r="AV591" i="5"/>
  <c r="AU591" i="5"/>
  <c r="AS591" i="5"/>
  <c r="AQ591" i="5"/>
  <c r="AP591" i="5"/>
  <c r="BD579" i="5"/>
  <c r="BC579" i="5"/>
  <c r="BB579" i="5"/>
  <c r="BA579" i="5"/>
  <c r="AW579" i="5"/>
  <c r="AZ579" i="5"/>
  <c r="AV579" i="5"/>
  <c r="AU579" i="5"/>
  <c r="AT579" i="5"/>
  <c r="AR579" i="5"/>
  <c r="AS579" i="5"/>
  <c r="AY579" i="5"/>
  <c r="BD567" i="5"/>
  <c r="BB567" i="5"/>
  <c r="BC567" i="5"/>
  <c r="AZ567" i="5"/>
  <c r="AY567" i="5"/>
  <c r="AV567" i="5"/>
  <c r="BA567" i="5"/>
  <c r="AW567" i="5"/>
  <c r="AR567" i="5"/>
  <c r="AS567" i="5"/>
  <c r="AT567" i="5"/>
  <c r="AO567" i="5"/>
  <c r="AU567" i="5"/>
  <c r="AQ567" i="5"/>
  <c r="AP567" i="5"/>
  <c r="BD555" i="5"/>
  <c r="BC555" i="5"/>
  <c r="BB555" i="5"/>
  <c r="BA555" i="5"/>
  <c r="AZ555" i="5"/>
  <c r="AW555" i="5"/>
  <c r="AV555" i="5"/>
  <c r="AY555" i="5"/>
  <c r="AS555" i="5"/>
  <c r="AU555" i="5"/>
  <c r="AR555" i="5"/>
  <c r="AT555" i="5"/>
  <c r="AP555" i="5"/>
  <c r="AO555" i="5"/>
  <c r="BD543" i="5"/>
  <c r="BC543" i="5"/>
  <c r="BB543" i="5"/>
  <c r="BA543" i="5"/>
  <c r="AZ543" i="5"/>
  <c r="AY543" i="5"/>
  <c r="AW543" i="5"/>
  <c r="AU543" i="5"/>
  <c r="AV543" i="5"/>
  <c r="AS543" i="5"/>
  <c r="AR543" i="5"/>
  <c r="AT543" i="5"/>
  <c r="AQ543" i="5"/>
  <c r="AO543" i="5"/>
  <c r="AP543" i="5"/>
  <c r="BB531" i="5"/>
  <c r="BC531" i="5"/>
  <c r="AZ531" i="5"/>
  <c r="BA531" i="5"/>
  <c r="BD531" i="5"/>
  <c r="AV531" i="5"/>
  <c r="AS531" i="5"/>
  <c r="AR531" i="5"/>
  <c r="AU531" i="5"/>
  <c r="AY531" i="5"/>
  <c r="AW531" i="5"/>
  <c r="AT531" i="5"/>
  <c r="AO531" i="5"/>
  <c r="AQ531" i="5"/>
  <c r="BD519" i="5"/>
  <c r="BC519" i="5"/>
  <c r="BB519" i="5"/>
  <c r="AZ519" i="5"/>
  <c r="AY519" i="5"/>
  <c r="BA519" i="5"/>
  <c r="AV519" i="5"/>
  <c r="AW519" i="5"/>
  <c r="AU519" i="5"/>
  <c r="AT519" i="5"/>
  <c r="AR519" i="5"/>
  <c r="AO519" i="5"/>
  <c r="AQ519" i="5"/>
  <c r="AP519" i="5"/>
  <c r="BD507" i="5"/>
  <c r="BB507" i="5"/>
  <c r="BA507" i="5"/>
  <c r="BC507" i="5"/>
  <c r="AY507" i="5"/>
  <c r="AV507" i="5"/>
  <c r="AU507" i="5"/>
  <c r="AT507" i="5"/>
  <c r="AR507" i="5"/>
  <c r="AZ507" i="5"/>
  <c r="AS507" i="5"/>
  <c r="AP507" i="5"/>
  <c r="AO507" i="5"/>
  <c r="AW507" i="5"/>
  <c r="BC495" i="5"/>
  <c r="BB495" i="5"/>
  <c r="BD495" i="5"/>
  <c r="BA495" i="5"/>
  <c r="AY495" i="5"/>
  <c r="AZ495" i="5"/>
  <c r="AU495" i="5"/>
  <c r="AW495" i="5"/>
  <c r="AV495" i="5"/>
  <c r="AR495" i="5"/>
  <c r="AS495" i="5"/>
  <c r="AO495" i="5"/>
  <c r="AT495" i="5"/>
  <c r="AP495" i="5"/>
  <c r="BD483" i="5"/>
  <c r="BC483" i="5"/>
  <c r="BB483" i="5"/>
  <c r="BA483" i="5"/>
  <c r="AZ483" i="5"/>
  <c r="AV483" i="5"/>
  <c r="AY483" i="5"/>
  <c r="AT483" i="5"/>
  <c r="AR483" i="5"/>
  <c r="AW483" i="5"/>
  <c r="AU483" i="5"/>
  <c r="AQ483" i="5"/>
  <c r="AO483" i="5"/>
  <c r="AS483" i="5"/>
  <c r="BD471" i="5"/>
  <c r="BC471" i="5"/>
  <c r="BB471" i="5"/>
  <c r="AZ471" i="5"/>
  <c r="AY471" i="5"/>
  <c r="BA471" i="5"/>
  <c r="AV471" i="5"/>
  <c r="AU471" i="5"/>
  <c r="AW471" i="5"/>
  <c r="AR471" i="5"/>
  <c r="AT471" i="5"/>
  <c r="AO471" i="5"/>
  <c r="AQ471" i="5"/>
  <c r="AP471" i="5"/>
  <c r="BC459" i="5"/>
  <c r="BD459" i="5"/>
  <c r="BB459" i="5"/>
  <c r="BA459" i="5"/>
  <c r="AZ459" i="5"/>
  <c r="AY459" i="5"/>
  <c r="AW459" i="5"/>
  <c r="AV459" i="5"/>
  <c r="AR459" i="5"/>
  <c r="AP459" i="5"/>
  <c r="AO459" i="5"/>
  <c r="BD447" i="5"/>
  <c r="BB447" i="5"/>
  <c r="AZ447" i="5"/>
  <c r="BC447" i="5"/>
  <c r="BA447" i="5"/>
  <c r="AY447" i="5"/>
  <c r="AW447" i="5"/>
  <c r="AR447" i="5"/>
  <c r="AT447" i="5"/>
  <c r="AU447" i="5"/>
  <c r="AV447" i="5"/>
  <c r="AO447" i="5"/>
  <c r="AQ447" i="5"/>
  <c r="AP447" i="5"/>
  <c r="BD435" i="5"/>
  <c r="BC435" i="5"/>
  <c r="BB435" i="5"/>
  <c r="BA435" i="5"/>
  <c r="AW435" i="5"/>
  <c r="AY435" i="5"/>
  <c r="AV435" i="5"/>
  <c r="AU435" i="5"/>
  <c r="AT435" i="5"/>
  <c r="AR435" i="5"/>
  <c r="AO435" i="5"/>
  <c r="AS435" i="5"/>
  <c r="AZ435" i="5"/>
  <c r="BD423" i="5"/>
  <c r="BB423" i="5"/>
  <c r="BC423" i="5"/>
  <c r="AZ423" i="5"/>
  <c r="AY423" i="5"/>
  <c r="BA423" i="5"/>
  <c r="AV423" i="5"/>
  <c r="AT423" i="5"/>
  <c r="AR423" i="5"/>
  <c r="AU423" i="5"/>
  <c r="AS423" i="5"/>
  <c r="AO423" i="5"/>
  <c r="AQ423" i="5"/>
  <c r="AW423" i="5"/>
  <c r="AP423" i="5"/>
  <c r="BD411" i="5"/>
  <c r="BC411" i="5"/>
  <c r="BB411" i="5"/>
  <c r="BA411" i="5"/>
  <c r="AZ411" i="5"/>
  <c r="AY411" i="5"/>
  <c r="AW411" i="5"/>
  <c r="AV411" i="5"/>
  <c r="AU411" i="5"/>
  <c r="AS411" i="5"/>
  <c r="AR411" i="5"/>
  <c r="AT411" i="5"/>
  <c r="AP411" i="5"/>
  <c r="AO411" i="5"/>
  <c r="BD399" i="5"/>
  <c r="BB399" i="5"/>
  <c r="BC399" i="5"/>
  <c r="AZ399" i="5"/>
  <c r="BA399" i="5"/>
  <c r="AY399" i="5"/>
  <c r="AW399" i="5"/>
  <c r="AU399" i="5"/>
  <c r="AS399" i="5"/>
  <c r="AR399" i="5"/>
  <c r="AT399" i="5"/>
  <c r="AQ399" i="5"/>
  <c r="AV399" i="5"/>
  <c r="AO399" i="5"/>
  <c r="AP399" i="5"/>
  <c r="BD387" i="5"/>
  <c r="BC387" i="5"/>
  <c r="BB387" i="5"/>
  <c r="BA387" i="5"/>
  <c r="AY387" i="5"/>
  <c r="AZ387" i="5"/>
  <c r="AV387" i="5"/>
  <c r="AU387" i="5"/>
  <c r="AW387" i="5"/>
  <c r="AT387" i="5"/>
  <c r="AS387" i="5"/>
  <c r="AR387" i="5"/>
  <c r="AO387" i="5"/>
  <c r="AQ387" i="5"/>
  <c r="BD375" i="5"/>
  <c r="BC375" i="5"/>
  <c r="BB375" i="5"/>
  <c r="AZ375" i="5"/>
  <c r="BA375" i="5"/>
  <c r="AV375" i="5"/>
  <c r="AY375" i="5"/>
  <c r="AW375" i="5"/>
  <c r="AR375" i="5"/>
  <c r="AS375" i="5"/>
  <c r="AU375" i="5"/>
  <c r="AT375" i="5"/>
  <c r="AO375" i="5"/>
  <c r="AQ375" i="5"/>
  <c r="AP375" i="5"/>
  <c r="BD363" i="5"/>
  <c r="BC363" i="5"/>
  <c r="BB363" i="5"/>
  <c r="BA363" i="5"/>
  <c r="AZ363" i="5"/>
  <c r="AY363" i="5"/>
  <c r="AV363" i="5"/>
  <c r="AU363" i="5"/>
  <c r="AT363" i="5"/>
  <c r="AR363" i="5"/>
  <c r="AS363" i="5"/>
  <c r="AW363" i="5"/>
  <c r="AP363" i="5"/>
  <c r="AO363" i="5"/>
  <c r="BB351" i="5"/>
  <c r="BC351" i="5"/>
  <c r="BD351" i="5"/>
  <c r="AY351" i="5"/>
  <c r="BA351" i="5"/>
  <c r="AZ351" i="5"/>
  <c r="AW351" i="5"/>
  <c r="AV351" i="5"/>
  <c r="AU351" i="5"/>
  <c r="AR351" i="5"/>
  <c r="AO351" i="5"/>
  <c r="AS351" i="5"/>
  <c r="AP351" i="5"/>
  <c r="BD339" i="5"/>
  <c r="BC339" i="5"/>
  <c r="BB339" i="5"/>
  <c r="AZ339" i="5"/>
  <c r="BA339" i="5"/>
  <c r="AY339" i="5"/>
  <c r="AV339" i="5"/>
  <c r="AW339" i="5"/>
  <c r="AR339" i="5"/>
  <c r="AS339" i="5"/>
  <c r="AU339" i="5"/>
  <c r="AQ339" i="5"/>
  <c r="AO339" i="5"/>
  <c r="AT339" i="5"/>
  <c r="BD327" i="5"/>
  <c r="BC327" i="5"/>
  <c r="BB327" i="5"/>
  <c r="AZ327" i="5"/>
  <c r="AY327" i="5"/>
  <c r="AV327" i="5"/>
  <c r="BA327" i="5"/>
  <c r="AU327" i="5"/>
  <c r="AW327" i="5"/>
  <c r="AT327" i="5"/>
  <c r="AS327" i="5"/>
  <c r="AR327" i="5"/>
  <c r="AO327" i="5"/>
  <c r="AQ327" i="5"/>
  <c r="AP327" i="5"/>
  <c r="BB315" i="5"/>
  <c r="BA315" i="5"/>
  <c r="BD315" i="5"/>
  <c r="BC315" i="5"/>
  <c r="AY315" i="5"/>
  <c r="AW315" i="5"/>
  <c r="AZ315" i="5"/>
  <c r="AV315" i="5"/>
  <c r="AS315" i="5"/>
  <c r="AR315" i="5"/>
  <c r="AT315" i="5"/>
  <c r="AP315" i="5"/>
  <c r="AO315" i="5"/>
  <c r="BD303" i="5"/>
  <c r="BC303" i="5"/>
  <c r="BB303" i="5"/>
  <c r="AZ303" i="5"/>
  <c r="BA303" i="5"/>
  <c r="AY303" i="5"/>
  <c r="AW303" i="5"/>
  <c r="AU303" i="5"/>
  <c r="AR303" i="5"/>
  <c r="AS303" i="5"/>
  <c r="AV303" i="5"/>
  <c r="AO303" i="5"/>
  <c r="AQ303" i="5"/>
  <c r="AP303" i="5"/>
  <c r="BD291" i="5"/>
  <c r="BC291" i="5"/>
  <c r="BB291" i="5"/>
  <c r="BA291" i="5"/>
  <c r="AY291" i="5"/>
  <c r="AZ291" i="5"/>
  <c r="AW291" i="5"/>
  <c r="AV291" i="5"/>
  <c r="AU291" i="5"/>
  <c r="AT291" i="5"/>
  <c r="AR291" i="5"/>
  <c r="AS291" i="5"/>
  <c r="AO291" i="5"/>
  <c r="BB279" i="5"/>
  <c r="BC279" i="5"/>
  <c r="AZ279" i="5"/>
  <c r="BD279" i="5"/>
  <c r="AY279" i="5"/>
  <c r="AV279" i="5"/>
  <c r="BA279" i="5"/>
  <c r="AU279" i="5"/>
  <c r="AW279" i="5"/>
  <c r="AR279" i="5"/>
  <c r="AO279" i="5"/>
  <c r="AQ279" i="5"/>
  <c r="AS279" i="5"/>
  <c r="AP279" i="5"/>
  <c r="BD267" i="5"/>
  <c r="BC267" i="5"/>
  <c r="BB267" i="5"/>
  <c r="BA267" i="5"/>
  <c r="AW267" i="5"/>
  <c r="AY267" i="5"/>
  <c r="AV267" i="5"/>
  <c r="AU267" i="5"/>
  <c r="AR267" i="5"/>
  <c r="AZ267" i="5"/>
  <c r="AT267" i="5"/>
  <c r="AP267" i="5"/>
  <c r="AO267" i="5"/>
  <c r="BD255" i="5"/>
  <c r="BC255" i="5"/>
  <c r="AZ255" i="5"/>
  <c r="BA255" i="5"/>
  <c r="BB255" i="5"/>
  <c r="AW255" i="5"/>
  <c r="AY255" i="5"/>
  <c r="AU255" i="5"/>
  <c r="AS255" i="5"/>
  <c r="AR255" i="5"/>
  <c r="AV255" i="5"/>
  <c r="AT255" i="5"/>
  <c r="AQ255" i="5"/>
  <c r="AO255" i="5"/>
  <c r="AP255" i="5"/>
  <c r="BD243" i="5"/>
  <c r="BC243" i="5"/>
  <c r="BB243" i="5"/>
  <c r="BA243" i="5"/>
  <c r="AZ243" i="5"/>
  <c r="AY243" i="5"/>
  <c r="AV243" i="5"/>
  <c r="AW243" i="5"/>
  <c r="AS243" i="5"/>
  <c r="AR243" i="5"/>
  <c r="AU243" i="5"/>
  <c r="AO243" i="5"/>
  <c r="AQ243" i="5"/>
  <c r="BD231" i="5"/>
  <c r="BC231" i="5"/>
  <c r="BB231" i="5"/>
  <c r="AZ231" i="5"/>
  <c r="AY231" i="5"/>
  <c r="BA231" i="5"/>
  <c r="AV231" i="5"/>
  <c r="AW231" i="5"/>
  <c r="AT231" i="5"/>
  <c r="AR231" i="5"/>
  <c r="AS231" i="5"/>
  <c r="AO231" i="5"/>
  <c r="AU231" i="5"/>
  <c r="AQ231" i="5"/>
  <c r="AP231" i="5"/>
  <c r="BD219" i="5"/>
  <c r="BC219" i="5"/>
  <c r="BB219" i="5"/>
  <c r="BA219" i="5"/>
  <c r="AZ219" i="5"/>
  <c r="AY219" i="5"/>
  <c r="AV219" i="5"/>
  <c r="AU219" i="5"/>
  <c r="AT219" i="5"/>
  <c r="AR219" i="5"/>
  <c r="AS219" i="5"/>
  <c r="AP219" i="5"/>
  <c r="AO219" i="5"/>
  <c r="BD207" i="5"/>
  <c r="BC207" i="5"/>
  <c r="BB207" i="5"/>
  <c r="AZ207" i="5"/>
  <c r="AY207" i="5"/>
  <c r="AW207" i="5"/>
  <c r="AV207" i="5"/>
  <c r="AU207" i="5"/>
  <c r="AR207" i="5"/>
  <c r="BA207" i="5"/>
  <c r="AT207" i="5"/>
  <c r="AO207" i="5"/>
  <c r="AP207" i="5"/>
  <c r="AS207" i="5"/>
  <c r="BD195" i="5"/>
  <c r="BC195" i="5"/>
  <c r="BB195" i="5"/>
  <c r="BA195" i="5"/>
  <c r="AY195" i="5"/>
  <c r="AZ195" i="5"/>
  <c r="AV195" i="5"/>
  <c r="AU195" i="5"/>
  <c r="AT195" i="5"/>
  <c r="AR195" i="5"/>
  <c r="AS195" i="5"/>
  <c r="AW195" i="5"/>
  <c r="AQ195" i="5"/>
  <c r="AO195" i="5"/>
  <c r="BD183" i="5"/>
  <c r="AZ183" i="5"/>
  <c r="AV183" i="5"/>
  <c r="AU183" i="5"/>
  <c r="BB183" i="5"/>
  <c r="BC183" i="5"/>
  <c r="BA183" i="5"/>
  <c r="AS183" i="5"/>
  <c r="AR183" i="5"/>
  <c r="AY183" i="5"/>
  <c r="AW183" i="5"/>
  <c r="AO183" i="5"/>
  <c r="AQ183" i="5"/>
  <c r="AP183" i="5"/>
  <c r="BD171" i="5"/>
  <c r="BC171" i="5"/>
  <c r="BB171" i="5"/>
  <c r="BA171" i="5"/>
  <c r="AZ171" i="5"/>
  <c r="AY171" i="5"/>
  <c r="AW171" i="5"/>
  <c r="AV171" i="5"/>
  <c r="AU171" i="5"/>
  <c r="AR171" i="5"/>
  <c r="AS171" i="5"/>
  <c r="AP171" i="5"/>
  <c r="AO171" i="5"/>
  <c r="AT171" i="5"/>
  <c r="BD159" i="5"/>
  <c r="BC159" i="5"/>
  <c r="BB159" i="5"/>
  <c r="AZ159" i="5"/>
  <c r="BA159" i="5"/>
  <c r="AY159" i="5"/>
  <c r="AV159" i="5"/>
  <c r="AR159" i="5"/>
  <c r="AW159" i="5"/>
  <c r="AT159" i="5"/>
  <c r="AU159" i="5"/>
  <c r="AS159" i="5"/>
  <c r="AO159" i="5"/>
  <c r="AQ159" i="5"/>
  <c r="AP159" i="5"/>
  <c r="BD147" i="5"/>
  <c r="BC147" i="5"/>
  <c r="BA147" i="5"/>
  <c r="AZ147" i="5"/>
  <c r="BB147" i="5"/>
  <c r="AW147" i="5"/>
  <c r="AY147" i="5"/>
  <c r="AV147" i="5"/>
  <c r="AU147" i="5"/>
  <c r="AT147" i="5"/>
  <c r="AS147" i="5"/>
  <c r="AR147" i="5"/>
  <c r="AO147" i="5"/>
  <c r="BD135" i="5"/>
  <c r="BC135" i="5"/>
  <c r="AZ135" i="5"/>
  <c r="BB135" i="5"/>
  <c r="AY135" i="5"/>
  <c r="BA135" i="5"/>
  <c r="AV135" i="5"/>
  <c r="AT135" i="5"/>
  <c r="AW135" i="5"/>
  <c r="AS135" i="5"/>
  <c r="AR135" i="5"/>
  <c r="AU135" i="5"/>
  <c r="AO135" i="5"/>
  <c r="AQ135" i="5"/>
  <c r="AP135" i="5"/>
  <c r="BD123" i="5"/>
  <c r="BC123" i="5"/>
  <c r="BB123" i="5"/>
  <c r="BA123" i="5"/>
  <c r="AY123" i="5"/>
  <c r="AW123" i="5"/>
  <c r="AZ123" i="5"/>
  <c r="AT123" i="5"/>
  <c r="AV123" i="5"/>
  <c r="AU123" i="5"/>
  <c r="AR123" i="5"/>
  <c r="AP123" i="5"/>
  <c r="AO123" i="5"/>
  <c r="AS123" i="5"/>
  <c r="BD111" i="5"/>
  <c r="BC111" i="5"/>
  <c r="BB111" i="5"/>
  <c r="BA111" i="5"/>
  <c r="AT111" i="5"/>
  <c r="AY111" i="5"/>
  <c r="AW111" i="5"/>
  <c r="AU111" i="5"/>
  <c r="AS111" i="5"/>
  <c r="AR111" i="5"/>
  <c r="AQ111" i="5"/>
  <c r="AZ111" i="5"/>
  <c r="AO111" i="5"/>
  <c r="AP111" i="5"/>
  <c r="AV111" i="5"/>
  <c r="BC99" i="5"/>
  <c r="BD99" i="5"/>
  <c r="BB99" i="5"/>
  <c r="BA99" i="5"/>
  <c r="AZ99" i="5"/>
  <c r="AY99" i="5"/>
  <c r="AT99" i="5"/>
  <c r="AV99" i="5"/>
  <c r="AR99" i="5"/>
  <c r="AU99" i="5"/>
  <c r="AW99" i="5"/>
  <c r="AS99" i="5"/>
  <c r="AO99" i="5"/>
  <c r="AQ99" i="5"/>
  <c r="BD87" i="5"/>
  <c r="BB87" i="5"/>
  <c r="BC87" i="5"/>
  <c r="AZ87" i="5"/>
  <c r="BA87" i="5"/>
  <c r="AV87" i="5"/>
  <c r="AT87" i="5"/>
  <c r="AW87" i="5"/>
  <c r="AU87" i="5"/>
  <c r="AR87" i="5"/>
  <c r="AY87" i="5"/>
  <c r="AO87" i="5"/>
  <c r="AS87" i="5"/>
  <c r="AQ87" i="5"/>
  <c r="AP87" i="5"/>
  <c r="BD75" i="5"/>
  <c r="BC75" i="5"/>
  <c r="BB75" i="5"/>
  <c r="BA75" i="5"/>
  <c r="AZ75" i="5"/>
  <c r="AT75" i="5"/>
  <c r="AY75" i="5"/>
  <c r="AV75" i="5"/>
  <c r="AU75" i="5"/>
  <c r="AR75" i="5"/>
  <c r="AS75" i="5"/>
  <c r="AP75" i="5"/>
  <c r="AO75" i="5"/>
  <c r="AW75" i="5"/>
  <c r="BC63" i="5"/>
  <c r="BD63" i="5"/>
  <c r="BB63" i="5"/>
  <c r="AZ63" i="5"/>
  <c r="AY63" i="5"/>
  <c r="BA63" i="5"/>
  <c r="AT63" i="5"/>
  <c r="AW63" i="5"/>
  <c r="AU63" i="5"/>
  <c r="AS63" i="5"/>
  <c r="AR63" i="5"/>
  <c r="AO63" i="5"/>
  <c r="AP63" i="5"/>
  <c r="BD51" i="5"/>
  <c r="BC51" i="5"/>
  <c r="BB51" i="5"/>
  <c r="BA51" i="5"/>
  <c r="AZ51" i="5"/>
  <c r="AT51" i="5"/>
  <c r="AV51" i="5"/>
  <c r="AR51" i="5"/>
  <c r="AY51" i="5"/>
  <c r="AS51" i="5"/>
  <c r="AQ51" i="5"/>
  <c r="AO51" i="5"/>
  <c r="AW51" i="5"/>
  <c r="BD39" i="5"/>
  <c r="BC39" i="5"/>
  <c r="AZ39" i="5"/>
  <c r="BB39" i="5"/>
  <c r="AY39" i="5"/>
  <c r="AV39" i="5"/>
  <c r="AT39" i="5"/>
  <c r="BA39" i="5"/>
  <c r="AU39" i="5"/>
  <c r="AW39" i="5"/>
  <c r="AR39" i="5"/>
  <c r="AP39" i="5"/>
  <c r="AS39" i="5"/>
  <c r="AO39" i="5"/>
  <c r="AQ39" i="5"/>
  <c r="BD27" i="5"/>
  <c r="BC27" i="5"/>
  <c r="BB27" i="5"/>
  <c r="BA27" i="5"/>
  <c r="AZ27" i="5"/>
  <c r="AY27" i="5"/>
  <c r="AW27" i="5"/>
  <c r="AT27" i="5"/>
  <c r="AV27" i="5"/>
  <c r="AR27" i="5"/>
  <c r="AU27" i="5"/>
  <c r="AP27" i="5"/>
  <c r="AO27" i="5"/>
  <c r="BD15" i="5"/>
  <c r="BC15" i="5"/>
  <c r="BB15" i="5"/>
  <c r="AZ15" i="5"/>
  <c r="AT15" i="5"/>
  <c r="AW15" i="5"/>
  <c r="AY15" i="5"/>
  <c r="AR15" i="5"/>
  <c r="AU15" i="5"/>
  <c r="AP15" i="5"/>
  <c r="AS15" i="5"/>
  <c r="AO15" i="5"/>
  <c r="AV15" i="5"/>
  <c r="AQ15" i="5"/>
  <c r="AO1191" i="5"/>
  <c r="AO1143" i="5"/>
  <c r="AO1127" i="5"/>
  <c r="AO1095" i="5"/>
  <c r="AO1047" i="5"/>
  <c r="AO999" i="5"/>
  <c r="AO983" i="5"/>
  <c r="AO951" i="5"/>
  <c r="AO935" i="5"/>
  <c r="AO903" i="5"/>
  <c r="AO855" i="5"/>
  <c r="AO839" i="5"/>
  <c r="AO805" i="5"/>
  <c r="AO661" i="5"/>
  <c r="AO625" i="5"/>
  <c r="AO563" i="5"/>
  <c r="AO515" i="5"/>
  <c r="AO467" i="5"/>
  <c r="AO443" i="5"/>
  <c r="AO371" i="5"/>
  <c r="AO347" i="5"/>
  <c r="AO299" i="5"/>
  <c r="AO179" i="5"/>
  <c r="AO59" i="5"/>
  <c r="AO35" i="5"/>
  <c r="AP901" i="5"/>
  <c r="AP838" i="5"/>
  <c r="AP742" i="5"/>
  <c r="AP613" i="5"/>
  <c r="AQ1207" i="5"/>
  <c r="AQ1171" i="5"/>
  <c r="AQ1135" i="5"/>
  <c r="AQ1063" i="5"/>
  <c r="AQ1027" i="5"/>
  <c r="AQ955" i="5"/>
  <c r="AQ919" i="5"/>
  <c r="AQ847" i="5"/>
  <c r="AQ660" i="5"/>
  <c r="AQ616" i="5"/>
  <c r="AQ559" i="5"/>
  <c r="AQ367" i="5"/>
  <c r="AQ315" i="5"/>
  <c r="AQ219" i="5"/>
  <c r="AQ123" i="5"/>
  <c r="AR1127" i="5"/>
  <c r="AR982" i="5"/>
  <c r="AR779" i="5"/>
  <c r="AR562" i="5"/>
  <c r="AR391" i="5"/>
  <c r="AR312" i="5"/>
  <c r="AS1179" i="5"/>
  <c r="AS847" i="5"/>
  <c r="AS671" i="5"/>
  <c r="AT1144" i="5"/>
  <c r="AT1030" i="5"/>
  <c r="AT744" i="5"/>
  <c r="AU924" i="5"/>
  <c r="AV971" i="5"/>
  <c r="AV719" i="5"/>
  <c r="AV469" i="5"/>
  <c r="AV145" i="5"/>
  <c r="AW178" i="5"/>
  <c r="BD1214" i="5"/>
  <c r="BC1214" i="5"/>
  <c r="BB1214" i="5"/>
  <c r="BA1214" i="5"/>
  <c r="AY1214" i="5"/>
  <c r="AZ1214" i="5"/>
  <c r="AU1214" i="5"/>
  <c r="AV1214" i="5"/>
  <c r="AT1214" i="5"/>
  <c r="AW1214" i="5"/>
  <c r="AQ1214" i="5"/>
  <c r="AO1214" i="5"/>
  <c r="AR1214" i="5"/>
  <c r="AP1214" i="5"/>
  <c r="BC1202" i="5"/>
  <c r="BB1202" i="5"/>
  <c r="BD1202" i="5"/>
  <c r="BA1202" i="5"/>
  <c r="AY1202" i="5"/>
  <c r="AW1202" i="5"/>
  <c r="AZ1202" i="5"/>
  <c r="AU1202" i="5"/>
  <c r="AV1202" i="5"/>
  <c r="AQ1202" i="5"/>
  <c r="AO1202" i="5"/>
  <c r="AP1202" i="5"/>
  <c r="AR1202" i="5"/>
  <c r="BD1190" i="5"/>
  <c r="BC1190" i="5"/>
  <c r="BB1190" i="5"/>
  <c r="AZ1190" i="5"/>
  <c r="AY1190" i="5"/>
  <c r="BA1190" i="5"/>
  <c r="AW1190" i="5"/>
  <c r="AT1190" i="5"/>
  <c r="AV1190" i="5"/>
  <c r="AS1190" i="5"/>
  <c r="AU1190" i="5"/>
  <c r="AQ1190" i="5"/>
  <c r="AO1190" i="5"/>
  <c r="AP1190" i="5"/>
  <c r="BD1178" i="5"/>
  <c r="BC1178" i="5"/>
  <c r="BB1178" i="5"/>
  <c r="BA1178" i="5"/>
  <c r="AY1178" i="5"/>
  <c r="AZ1178" i="5"/>
  <c r="AU1178" i="5"/>
  <c r="AT1178" i="5"/>
  <c r="AV1178" i="5"/>
  <c r="AQ1178" i="5"/>
  <c r="AO1178" i="5"/>
  <c r="AR1178" i="5"/>
  <c r="AP1178" i="5"/>
  <c r="AS1178" i="5"/>
  <c r="BD1166" i="5"/>
  <c r="BC1166" i="5"/>
  <c r="BB1166" i="5"/>
  <c r="AY1166" i="5"/>
  <c r="AZ1166" i="5"/>
  <c r="BA1166" i="5"/>
  <c r="AV1166" i="5"/>
  <c r="AU1166" i="5"/>
  <c r="AQ1166" i="5"/>
  <c r="AO1166" i="5"/>
  <c r="AT1166" i="5"/>
  <c r="AP1166" i="5"/>
  <c r="BD1154" i="5"/>
  <c r="BC1154" i="5"/>
  <c r="BB1154" i="5"/>
  <c r="AY1154" i="5"/>
  <c r="BA1154" i="5"/>
  <c r="AW1154" i="5"/>
  <c r="AT1154" i="5"/>
  <c r="AU1154" i="5"/>
  <c r="AV1154" i="5"/>
  <c r="AS1154" i="5"/>
  <c r="AQ1154" i="5"/>
  <c r="AO1154" i="5"/>
  <c r="AR1154" i="5"/>
  <c r="AP1154" i="5"/>
  <c r="BD1142" i="5"/>
  <c r="BC1142" i="5"/>
  <c r="BB1142" i="5"/>
  <c r="AZ1142" i="5"/>
  <c r="AY1142" i="5"/>
  <c r="BA1142" i="5"/>
  <c r="AW1142" i="5"/>
  <c r="AV1142" i="5"/>
  <c r="AT1142" i="5"/>
  <c r="AQ1142" i="5"/>
  <c r="AO1142" i="5"/>
  <c r="AP1142" i="5"/>
  <c r="AU1142" i="5"/>
  <c r="BD1130" i="5"/>
  <c r="BC1130" i="5"/>
  <c r="BB1130" i="5"/>
  <c r="AY1130" i="5"/>
  <c r="BA1130" i="5"/>
  <c r="AZ1130" i="5"/>
  <c r="AU1130" i="5"/>
  <c r="AV1130" i="5"/>
  <c r="AW1130" i="5"/>
  <c r="AS1130" i="5"/>
  <c r="AQ1130" i="5"/>
  <c r="AR1130" i="5"/>
  <c r="AO1130" i="5"/>
  <c r="AT1130" i="5"/>
  <c r="AP1130" i="5"/>
  <c r="BC1118" i="5"/>
  <c r="BB1118" i="5"/>
  <c r="BD1118" i="5"/>
  <c r="AY1118" i="5"/>
  <c r="AZ1118" i="5"/>
  <c r="AV1118" i="5"/>
  <c r="AT1118" i="5"/>
  <c r="BA1118" i="5"/>
  <c r="AU1118" i="5"/>
  <c r="AW1118" i="5"/>
  <c r="AQ1118" i="5"/>
  <c r="AO1118" i="5"/>
  <c r="AS1118" i="5"/>
  <c r="AR1118" i="5"/>
  <c r="AP1118" i="5"/>
  <c r="BC1106" i="5"/>
  <c r="BB1106" i="5"/>
  <c r="BD1106" i="5"/>
  <c r="AY1106" i="5"/>
  <c r="BA1106" i="5"/>
  <c r="AW1106" i="5"/>
  <c r="AZ1106" i="5"/>
  <c r="AV1106" i="5"/>
  <c r="AS1106" i="5"/>
  <c r="AQ1106" i="5"/>
  <c r="AT1106" i="5"/>
  <c r="AO1106" i="5"/>
  <c r="AU1106" i="5"/>
  <c r="AP1106" i="5"/>
  <c r="AR1106" i="5"/>
  <c r="BD1094" i="5"/>
  <c r="BC1094" i="5"/>
  <c r="BB1094" i="5"/>
  <c r="AZ1094" i="5"/>
  <c r="BA1094" i="5"/>
  <c r="AY1094" i="5"/>
  <c r="AW1094" i="5"/>
  <c r="AU1094" i="5"/>
  <c r="AV1094" i="5"/>
  <c r="AT1094" i="5"/>
  <c r="AS1094" i="5"/>
  <c r="AQ1094" i="5"/>
  <c r="AO1094" i="5"/>
  <c r="AP1094" i="5"/>
  <c r="BD1082" i="5"/>
  <c r="BC1082" i="5"/>
  <c r="BB1082" i="5"/>
  <c r="AY1082" i="5"/>
  <c r="AZ1082" i="5"/>
  <c r="BA1082" i="5"/>
  <c r="AT1082" i="5"/>
  <c r="AQ1082" i="5"/>
  <c r="AV1082" i="5"/>
  <c r="AO1082" i="5"/>
  <c r="AU1082" i="5"/>
  <c r="AW1082" i="5"/>
  <c r="AP1082" i="5"/>
  <c r="BC1070" i="5"/>
  <c r="BB1070" i="5"/>
  <c r="BD1070" i="5"/>
  <c r="AY1070" i="5"/>
  <c r="AZ1070" i="5"/>
  <c r="BA1070" i="5"/>
  <c r="AV1070" i="5"/>
  <c r="AU1070" i="5"/>
  <c r="AW1070" i="5"/>
  <c r="AQ1070" i="5"/>
  <c r="AO1070" i="5"/>
  <c r="AR1070" i="5"/>
  <c r="AT1070" i="5"/>
  <c r="AP1070" i="5"/>
  <c r="AS1070" i="5"/>
  <c r="BD1058" i="5"/>
  <c r="BC1058" i="5"/>
  <c r="BB1058" i="5"/>
  <c r="BA1058" i="5"/>
  <c r="AY1058" i="5"/>
  <c r="AW1058" i="5"/>
  <c r="AZ1058" i="5"/>
  <c r="AT1058" i="5"/>
  <c r="AV1058" i="5"/>
  <c r="AQ1058" i="5"/>
  <c r="AO1058" i="5"/>
  <c r="AP1058" i="5"/>
  <c r="AS1058" i="5"/>
  <c r="AR1058" i="5"/>
  <c r="BD1046" i="5"/>
  <c r="BC1046" i="5"/>
  <c r="BB1046" i="5"/>
  <c r="AZ1046" i="5"/>
  <c r="BA1046" i="5"/>
  <c r="AY1046" i="5"/>
  <c r="AW1046" i="5"/>
  <c r="AT1046" i="5"/>
  <c r="AV1046" i="5"/>
  <c r="AS1046" i="5"/>
  <c r="AQ1046" i="5"/>
  <c r="AO1046" i="5"/>
  <c r="AP1046" i="5"/>
  <c r="AU1046" i="5"/>
  <c r="BD1034" i="5"/>
  <c r="BC1034" i="5"/>
  <c r="BB1034" i="5"/>
  <c r="AY1034" i="5"/>
  <c r="BA1034" i="5"/>
  <c r="AZ1034" i="5"/>
  <c r="AV1034" i="5"/>
  <c r="AW1034" i="5"/>
  <c r="AQ1034" i="5"/>
  <c r="AO1034" i="5"/>
  <c r="AR1034" i="5"/>
  <c r="AP1034" i="5"/>
  <c r="BD1022" i="5"/>
  <c r="BC1022" i="5"/>
  <c r="BB1022" i="5"/>
  <c r="BA1022" i="5"/>
  <c r="AY1022" i="5"/>
  <c r="AZ1022" i="5"/>
  <c r="AV1022" i="5"/>
  <c r="AQ1022" i="5"/>
  <c r="AO1022" i="5"/>
  <c r="AU1022" i="5"/>
  <c r="AP1022" i="5"/>
  <c r="AT1022" i="5"/>
  <c r="AW1022" i="5"/>
  <c r="BD1010" i="5"/>
  <c r="BC1010" i="5"/>
  <c r="BB1010" i="5"/>
  <c r="BA1010" i="5"/>
  <c r="AY1010" i="5"/>
  <c r="AW1010" i="5"/>
  <c r="AZ1010" i="5"/>
  <c r="AV1010" i="5"/>
  <c r="AT1010" i="5"/>
  <c r="AS1010" i="5"/>
  <c r="AQ1010" i="5"/>
  <c r="AU1010" i="5"/>
  <c r="AO1010" i="5"/>
  <c r="AR1010" i="5"/>
  <c r="AP1010" i="5"/>
  <c r="BD998" i="5"/>
  <c r="BC998" i="5"/>
  <c r="BB998" i="5"/>
  <c r="AZ998" i="5"/>
  <c r="AY998" i="5"/>
  <c r="BA998" i="5"/>
  <c r="AW998" i="5"/>
  <c r="AU998" i="5"/>
  <c r="AQ998" i="5"/>
  <c r="AO998" i="5"/>
  <c r="AT998" i="5"/>
  <c r="AP998" i="5"/>
  <c r="AS998" i="5"/>
  <c r="BD986" i="5"/>
  <c r="BC986" i="5"/>
  <c r="BB986" i="5"/>
  <c r="AY986" i="5"/>
  <c r="BA986" i="5"/>
  <c r="AZ986" i="5"/>
  <c r="AT986" i="5"/>
  <c r="AV986" i="5"/>
  <c r="AS986" i="5"/>
  <c r="AU986" i="5"/>
  <c r="AW986" i="5"/>
  <c r="AQ986" i="5"/>
  <c r="AR986" i="5"/>
  <c r="AO986" i="5"/>
  <c r="AP986" i="5"/>
  <c r="BD974" i="5"/>
  <c r="BC974" i="5"/>
  <c r="BB974" i="5"/>
  <c r="AY974" i="5"/>
  <c r="BA974" i="5"/>
  <c r="AZ974" i="5"/>
  <c r="AU974" i="5"/>
  <c r="AT974" i="5"/>
  <c r="AQ974" i="5"/>
  <c r="AO974" i="5"/>
  <c r="AS974" i="5"/>
  <c r="AW974" i="5"/>
  <c r="AR974" i="5"/>
  <c r="AP974" i="5"/>
  <c r="BC962" i="5"/>
  <c r="BB962" i="5"/>
  <c r="BA962" i="5"/>
  <c r="AY962" i="5"/>
  <c r="BD962" i="5"/>
  <c r="AW962" i="5"/>
  <c r="AZ962" i="5"/>
  <c r="AT962" i="5"/>
  <c r="AV962" i="5"/>
  <c r="AS962" i="5"/>
  <c r="AQ962" i="5"/>
  <c r="AO962" i="5"/>
  <c r="AP962" i="5"/>
  <c r="AR962" i="5"/>
  <c r="BD950" i="5"/>
  <c r="BC950" i="5"/>
  <c r="BB950" i="5"/>
  <c r="AZ950" i="5"/>
  <c r="BA950" i="5"/>
  <c r="AY950" i="5"/>
  <c r="AW950" i="5"/>
  <c r="AU950" i="5"/>
  <c r="AT950" i="5"/>
  <c r="AV950" i="5"/>
  <c r="AS950" i="5"/>
  <c r="AQ950" i="5"/>
  <c r="AO950" i="5"/>
  <c r="AP950" i="5"/>
  <c r="BD938" i="5"/>
  <c r="BC938" i="5"/>
  <c r="BB938" i="5"/>
  <c r="AY938" i="5"/>
  <c r="BA938" i="5"/>
  <c r="AU938" i="5"/>
  <c r="AT938" i="5"/>
  <c r="AZ938" i="5"/>
  <c r="AW938" i="5"/>
  <c r="AV938" i="5"/>
  <c r="AQ938" i="5"/>
  <c r="AO938" i="5"/>
  <c r="AS938" i="5"/>
  <c r="AP938" i="5"/>
  <c r="BD926" i="5"/>
  <c r="BC926" i="5"/>
  <c r="BB926" i="5"/>
  <c r="BA926" i="5"/>
  <c r="AY926" i="5"/>
  <c r="AZ926" i="5"/>
  <c r="AW926" i="5"/>
  <c r="AV926" i="5"/>
  <c r="AU926" i="5"/>
  <c r="AT926" i="5"/>
  <c r="AQ926" i="5"/>
  <c r="AO926" i="5"/>
  <c r="AR926" i="5"/>
  <c r="AP926" i="5"/>
  <c r="BD914" i="5"/>
  <c r="BC914" i="5"/>
  <c r="BB914" i="5"/>
  <c r="BA914" i="5"/>
  <c r="AY914" i="5"/>
  <c r="AZ914" i="5"/>
  <c r="AV914" i="5"/>
  <c r="AP914" i="5"/>
  <c r="AW914" i="5"/>
  <c r="AU914" i="5"/>
  <c r="AQ914" i="5"/>
  <c r="AO914" i="5"/>
  <c r="AS914" i="5"/>
  <c r="AR914" i="5"/>
  <c r="BD902" i="5"/>
  <c r="BC902" i="5"/>
  <c r="BB902" i="5"/>
  <c r="AZ902" i="5"/>
  <c r="AY902" i="5"/>
  <c r="BA902" i="5"/>
  <c r="AV902" i="5"/>
  <c r="AT902" i="5"/>
  <c r="AU902" i="5"/>
  <c r="AW902" i="5"/>
  <c r="AP902" i="5"/>
  <c r="AS902" i="5"/>
  <c r="AQ902" i="5"/>
  <c r="AO902" i="5"/>
  <c r="BD890" i="5"/>
  <c r="BC890" i="5"/>
  <c r="BB890" i="5"/>
  <c r="AY890" i="5"/>
  <c r="BA890" i="5"/>
  <c r="AZ890" i="5"/>
  <c r="AW890" i="5"/>
  <c r="AT890" i="5"/>
  <c r="AP890" i="5"/>
  <c r="AV890" i="5"/>
  <c r="AQ890" i="5"/>
  <c r="AO890" i="5"/>
  <c r="AU890" i="5"/>
  <c r="AR890" i="5"/>
  <c r="BD878" i="5"/>
  <c r="BC878" i="5"/>
  <c r="BB878" i="5"/>
  <c r="AY878" i="5"/>
  <c r="AZ878" i="5"/>
  <c r="BA878" i="5"/>
  <c r="AU878" i="5"/>
  <c r="AP878" i="5"/>
  <c r="AQ878" i="5"/>
  <c r="AO878" i="5"/>
  <c r="AT878" i="5"/>
  <c r="AV878" i="5"/>
  <c r="AS878" i="5"/>
  <c r="AW878" i="5"/>
  <c r="BD866" i="5"/>
  <c r="BC866" i="5"/>
  <c r="BB866" i="5"/>
  <c r="BA866" i="5"/>
  <c r="AY866" i="5"/>
  <c r="AZ866" i="5"/>
  <c r="AT866" i="5"/>
  <c r="AW866" i="5"/>
  <c r="AV866" i="5"/>
  <c r="AP866" i="5"/>
  <c r="AS866" i="5"/>
  <c r="AQ866" i="5"/>
  <c r="AO866" i="5"/>
  <c r="AR866" i="5"/>
  <c r="BC854" i="5"/>
  <c r="BB854" i="5"/>
  <c r="BD854" i="5"/>
  <c r="AZ854" i="5"/>
  <c r="AY854" i="5"/>
  <c r="BA854" i="5"/>
  <c r="AT854" i="5"/>
  <c r="AP854" i="5"/>
  <c r="AU854" i="5"/>
  <c r="AV854" i="5"/>
  <c r="AQ854" i="5"/>
  <c r="AO854" i="5"/>
  <c r="BD842" i="5"/>
  <c r="BC842" i="5"/>
  <c r="BB842" i="5"/>
  <c r="BA842" i="5"/>
  <c r="AY842" i="5"/>
  <c r="AZ842" i="5"/>
  <c r="AW842" i="5"/>
  <c r="AV842" i="5"/>
  <c r="AU842" i="5"/>
  <c r="AP842" i="5"/>
  <c r="AS842" i="5"/>
  <c r="AQ842" i="5"/>
  <c r="AR842" i="5"/>
  <c r="AO842" i="5"/>
  <c r="AT842" i="5"/>
  <c r="BD830" i="5"/>
  <c r="BC830" i="5"/>
  <c r="BB830" i="5"/>
  <c r="BA830" i="5"/>
  <c r="AY830" i="5"/>
  <c r="AZ830" i="5"/>
  <c r="AW830" i="5"/>
  <c r="AT830" i="5"/>
  <c r="AU830" i="5"/>
  <c r="AP830" i="5"/>
  <c r="AQ830" i="5"/>
  <c r="AS830" i="5"/>
  <c r="AO830" i="5"/>
  <c r="AV830" i="5"/>
  <c r="AR830" i="5"/>
  <c r="BD818" i="5"/>
  <c r="BC818" i="5"/>
  <c r="BB818" i="5"/>
  <c r="BA818" i="5"/>
  <c r="AY818" i="5"/>
  <c r="AV818" i="5"/>
  <c r="AZ818" i="5"/>
  <c r="AW818" i="5"/>
  <c r="AU818" i="5"/>
  <c r="AT818" i="5"/>
  <c r="AS818" i="5"/>
  <c r="AP818" i="5"/>
  <c r="AQ818" i="5"/>
  <c r="AO818" i="5"/>
  <c r="AR818" i="5"/>
  <c r="BD806" i="5"/>
  <c r="BC806" i="5"/>
  <c r="BB806" i="5"/>
  <c r="BA806" i="5"/>
  <c r="AZ806" i="5"/>
  <c r="AY806" i="5"/>
  <c r="AW806" i="5"/>
  <c r="AV806" i="5"/>
  <c r="AU806" i="5"/>
  <c r="AT806" i="5"/>
  <c r="AP806" i="5"/>
  <c r="AS806" i="5"/>
  <c r="AQ806" i="5"/>
  <c r="AO806" i="5"/>
  <c r="BD794" i="5"/>
  <c r="BC794" i="5"/>
  <c r="BB794" i="5"/>
  <c r="BA794" i="5"/>
  <c r="AY794" i="5"/>
  <c r="AZ794" i="5"/>
  <c r="AV794" i="5"/>
  <c r="AT794" i="5"/>
  <c r="AP794" i="5"/>
  <c r="AW794" i="5"/>
  <c r="AQ794" i="5"/>
  <c r="AO794" i="5"/>
  <c r="AS794" i="5"/>
  <c r="BD782" i="5"/>
  <c r="BC782" i="5"/>
  <c r="BB782" i="5"/>
  <c r="AY782" i="5"/>
  <c r="AZ782" i="5"/>
  <c r="AW782" i="5"/>
  <c r="AV782" i="5"/>
  <c r="BA782" i="5"/>
  <c r="AU782" i="5"/>
  <c r="AP782" i="5"/>
  <c r="AQ782" i="5"/>
  <c r="AO782" i="5"/>
  <c r="AR782" i="5"/>
  <c r="AT782" i="5"/>
  <c r="BD770" i="5"/>
  <c r="BB770" i="5"/>
  <c r="BA770" i="5"/>
  <c r="AY770" i="5"/>
  <c r="BC770" i="5"/>
  <c r="AZ770" i="5"/>
  <c r="AW770" i="5"/>
  <c r="AT770" i="5"/>
  <c r="AU770" i="5"/>
  <c r="AP770" i="5"/>
  <c r="AR770" i="5"/>
  <c r="AQ770" i="5"/>
  <c r="AO770" i="5"/>
  <c r="AS770" i="5"/>
  <c r="AV770" i="5"/>
  <c r="BD758" i="5"/>
  <c r="BC758" i="5"/>
  <c r="BB758" i="5"/>
  <c r="BA758" i="5"/>
  <c r="AZ758" i="5"/>
  <c r="AY758" i="5"/>
  <c r="AV758" i="5"/>
  <c r="AT758" i="5"/>
  <c r="AW758" i="5"/>
  <c r="AU758" i="5"/>
  <c r="AP758" i="5"/>
  <c r="AS758" i="5"/>
  <c r="AR758" i="5"/>
  <c r="AQ758" i="5"/>
  <c r="AO758" i="5"/>
  <c r="BD746" i="5"/>
  <c r="BB746" i="5"/>
  <c r="BC746" i="5"/>
  <c r="BA746" i="5"/>
  <c r="AY746" i="5"/>
  <c r="AV746" i="5"/>
  <c r="AZ746" i="5"/>
  <c r="AW746" i="5"/>
  <c r="AP746" i="5"/>
  <c r="AQ746" i="5"/>
  <c r="AO746" i="5"/>
  <c r="AU746" i="5"/>
  <c r="AR746" i="5"/>
  <c r="BD734" i="5"/>
  <c r="BB734" i="5"/>
  <c r="BA734" i="5"/>
  <c r="BC734" i="5"/>
  <c r="AY734" i="5"/>
  <c r="AZ734" i="5"/>
  <c r="AV734" i="5"/>
  <c r="AU734" i="5"/>
  <c r="AP734" i="5"/>
  <c r="AR734" i="5"/>
  <c r="AQ734" i="5"/>
  <c r="AO734" i="5"/>
  <c r="AW734" i="5"/>
  <c r="AT734" i="5"/>
  <c r="AS734" i="5"/>
  <c r="BD722" i="5"/>
  <c r="BB722" i="5"/>
  <c r="BC722" i="5"/>
  <c r="BA722" i="5"/>
  <c r="AY722" i="5"/>
  <c r="AZ722" i="5"/>
  <c r="AW722" i="5"/>
  <c r="AT722" i="5"/>
  <c r="AV722" i="5"/>
  <c r="AU722" i="5"/>
  <c r="AP722" i="5"/>
  <c r="AS722" i="5"/>
  <c r="AR722" i="5"/>
  <c r="AQ722" i="5"/>
  <c r="AO722" i="5"/>
  <c r="BD710" i="5"/>
  <c r="BC710" i="5"/>
  <c r="BB710" i="5"/>
  <c r="AZ710" i="5"/>
  <c r="AY710" i="5"/>
  <c r="BA710" i="5"/>
  <c r="AW710" i="5"/>
  <c r="AV710" i="5"/>
  <c r="AP710" i="5"/>
  <c r="AQ710" i="5"/>
  <c r="AO710" i="5"/>
  <c r="AT710" i="5"/>
  <c r="AU710" i="5"/>
  <c r="BD698" i="5"/>
  <c r="BC698" i="5"/>
  <c r="BB698" i="5"/>
  <c r="BA698" i="5"/>
  <c r="AY698" i="5"/>
  <c r="AV698" i="5"/>
  <c r="AW698" i="5"/>
  <c r="AU698" i="5"/>
  <c r="AT698" i="5"/>
  <c r="AP698" i="5"/>
  <c r="AR698" i="5"/>
  <c r="AS698" i="5"/>
  <c r="AQ698" i="5"/>
  <c r="AO698" i="5"/>
  <c r="AZ698" i="5"/>
  <c r="BD686" i="5"/>
  <c r="BC686" i="5"/>
  <c r="BB686" i="5"/>
  <c r="BA686" i="5"/>
  <c r="AY686" i="5"/>
  <c r="AZ686" i="5"/>
  <c r="AW686" i="5"/>
  <c r="AV686" i="5"/>
  <c r="AT686" i="5"/>
  <c r="AP686" i="5"/>
  <c r="AU686" i="5"/>
  <c r="AR686" i="5"/>
  <c r="AQ686" i="5"/>
  <c r="AO686" i="5"/>
  <c r="BD674" i="5"/>
  <c r="BB674" i="5"/>
  <c r="BA674" i="5"/>
  <c r="AY674" i="5"/>
  <c r="BC674" i="5"/>
  <c r="AZ674" i="5"/>
  <c r="AW674" i="5"/>
  <c r="AT674" i="5"/>
  <c r="AS674" i="5"/>
  <c r="AP674" i="5"/>
  <c r="AU674" i="5"/>
  <c r="AQ674" i="5"/>
  <c r="AO674" i="5"/>
  <c r="AV674" i="5"/>
  <c r="AR674" i="5"/>
  <c r="BD662" i="5"/>
  <c r="BC662" i="5"/>
  <c r="BB662" i="5"/>
  <c r="BA662" i="5"/>
  <c r="AZ662" i="5"/>
  <c r="AY662" i="5"/>
  <c r="AW662" i="5"/>
  <c r="AV662" i="5"/>
  <c r="AP662" i="5"/>
  <c r="AR662" i="5"/>
  <c r="AS662" i="5"/>
  <c r="AQ662" i="5"/>
  <c r="AO662" i="5"/>
  <c r="AT662" i="5"/>
  <c r="AU662" i="5"/>
  <c r="BD650" i="5"/>
  <c r="BC650" i="5"/>
  <c r="BB650" i="5"/>
  <c r="BA650" i="5"/>
  <c r="AY650" i="5"/>
  <c r="AV650" i="5"/>
  <c r="AT650" i="5"/>
  <c r="AZ650" i="5"/>
  <c r="AW650" i="5"/>
  <c r="AU650" i="5"/>
  <c r="AP650" i="5"/>
  <c r="AR650" i="5"/>
  <c r="AQ650" i="5"/>
  <c r="AS650" i="5"/>
  <c r="AO650" i="5"/>
  <c r="BB638" i="5"/>
  <c r="BD638" i="5"/>
  <c r="BC638" i="5"/>
  <c r="AY638" i="5"/>
  <c r="AZ638" i="5"/>
  <c r="BA638" i="5"/>
  <c r="AW638" i="5"/>
  <c r="AV638" i="5"/>
  <c r="AU638" i="5"/>
  <c r="AT638" i="5"/>
  <c r="AP638" i="5"/>
  <c r="AQ638" i="5"/>
  <c r="AO638" i="5"/>
  <c r="AR638" i="5"/>
  <c r="BD626" i="5"/>
  <c r="BB626" i="5"/>
  <c r="BC626" i="5"/>
  <c r="BA626" i="5"/>
  <c r="AY626" i="5"/>
  <c r="AZ626" i="5"/>
  <c r="AW626" i="5"/>
  <c r="AU626" i="5"/>
  <c r="AV626" i="5"/>
  <c r="AP626" i="5"/>
  <c r="AR626" i="5"/>
  <c r="AT626" i="5"/>
  <c r="AQ626" i="5"/>
  <c r="AO626" i="5"/>
  <c r="BD614" i="5"/>
  <c r="BB614" i="5"/>
  <c r="BC614" i="5"/>
  <c r="BA614" i="5"/>
  <c r="AZ614" i="5"/>
  <c r="AY614" i="5"/>
  <c r="AW614" i="5"/>
  <c r="AV614" i="5"/>
  <c r="AU614" i="5"/>
  <c r="AT614" i="5"/>
  <c r="AP614" i="5"/>
  <c r="AS614" i="5"/>
  <c r="AR614" i="5"/>
  <c r="AQ614" i="5"/>
  <c r="AO614" i="5"/>
  <c r="BD602" i="5"/>
  <c r="BB602" i="5"/>
  <c r="BC602" i="5"/>
  <c r="BA602" i="5"/>
  <c r="AY602" i="5"/>
  <c r="AV602" i="5"/>
  <c r="AW602" i="5"/>
  <c r="AZ602" i="5"/>
  <c r="AT602" i="5"/>
  <c r="AP602" i="5"/>
  <c r="AQ602" i="5"/>
  <c r="AO602" i="5"/>
  <c r="AR602" i="5"/>
  <c r="BD590" i="5"/>
  <c r="BB590" i="5"/>
  <c r="BA590" i="5"/>
  <c r="AY590" i="5"/>
  <c r="AZ590" i="5"/>
  <c r="AV590" i="5"/>
  <c r="AU590" i="5"/>
  <c r="AP590" i="5"/>
  <c r="BC590" i="5"/>
  <c r="AS590" i="5"/>
  <c r="AR590" i="5"/>
  <c r="AT590" i="5"/>
  <c r="AW590" i="5"/>
  <c r="AQ590" i="5"/>
  <c r="AO590" i="5"/>
  <c r="BD578" i="5"/>
  <c r="BB578" i="5"/>
  <c r="BC578" i="5"/>
  <c r="BA578" i="5"/>
  <c r="AY578" i="5"/>
  <c r="AZ578" i="5"/>
  <c r="AT578" i="5"/>
  <c r="AV578" i="5"/>
  <c r="AW578" i="5"/>
  <c r="AU578" i="5"/>
  <c r="AP578" i="5"/>
  <c r="AR578" i="5"/>
  <c r="AQ578" i="5"/>
  <c r="AS578" i="5"/>
  <c r="AO578" i="5"/>
  <c r="BD566" i="5"/>
  <c r="BC566" i="5"/>
  <c r="BB566" i="5"/>
  <c r="AZ566" i="5"/>
  <c r="AY566" i="5"/>
  <c r="AV566" i="5"/>
  <c r="BA566" i="5"/>
  <c r="AT566" i="5"/>
  <c r="AP566" i="5"/>
  <c r="AS566" i="5"/>
  <c r="AQ566" i="5"/>
  <c r="AR566" i="5"/>
  <c r="AO566" i="5"/>
  <c r="AW566" i="5"/>
  <c r="AU566" i="5"/>
  <c r="BD554" i="5"/>
  <c r="BB554" i="5"/>
  <c r="BC554" i="5"/>
  <c r="BA554" i="5"/>
  <c r="AY554" i="5"/>
  <c r="AV554" i="5"/>
  <c r="AU554" i="5"/>
  <c r="AP554" i="5"/>
  <c r="AT554" i="5"/>
  <c r="AR554" i="5"/>
  <c r="AW554" i="5"/>
  <c r="AQ554" i="5"/>
  <c r="AO554" i="5"/>
  <c r="AS554" i="5"/>
  <c r="BD542" i="5"/>
  <c r="BB542" i="5"/>
  <c r="BC542" i="5"/>
  <c r="BA542" i="5"/>
  <c r="AY542" i="5"/>
  <c r="AW542" i="5"/>
  <c r="AV542" i="5"/>
  <c r="AZ542" i="5"/>
  <c r="AT542" i="5"/>
  <c r="AS542" i="5"/>
  <c r="AP542" i="5"/>
  <c r="AU542" i="5"/>
  <c r="AR542" i="5"/>
  <c r="AQ542" i="5"/>
  <c r="AO542" i="5"/>
  <c r="BC530" i="5"/>
  <c r="BB530" i="5"/>
  <c r="BD530" i="5"/>
  <c r="BA530" i="5"/>
  <c r="AY530" i="5"/>
  <c r="AZ530" i="5"/>
  <c r="AS530" i="5"/>
  <c r="AR530" i="5"/>
  <c r="AW530" i="5"/>
  <c r="AP530" i="5"/>
  <c r="AV530" i="5"/>
  <c r="AU530" i="5"/>
  <c r="AQ530" i="5"/>
  <c r="AO530" i="5"/>
  <c r="BD518" i="5"/>
  <c r="BB518" i="5"/>
  <c r="BA518" i="5"/>
  <c r="BC518" i="5"/>
  <c r="AY518" i="5"/>
  <c r="AZ518" i="5"/>
  <c r="AW518" i="5"/>
  <c r="AV518" i="5"/>
  <c r="AU518" i="5"/>
  <c r="AT518" i="5"/>
  <c r="AR518" i="5"/>
  <c r="AS518" i="5"/>
  <c r="AP518" i="5"/>
  <c r="AQ518" i="5"/>
  <c r="AO518" i="5"/>
  <c r="BD506" i="5"/>
  <c r="BB506" i="5"/>
  <c r="BA506" i="5"/>
  <c r="BC506" i="5"/>
  <c r="AY506" i="5"/>
  <c r="AV506" i="5"/>
  <c r="AZ506" i="5"/>
  <c r="AW506" i="5"/>
  <c r="AT506" i="5"/>
  <c r="AU506" i="5"/>
  <c r="AR506" i="5"/>
  <c r="AP506" i="5"/>
  <c r="AS506" i="5"/>
  <c r="AQ506" i="5"/>
  <c r="AO506" i="5"/>
  <c r="BD494" i="5"/>
  <c r="BB494" i="5"/>
  <c r="BC494" i="5"/>
  <c r="AY494" i="5"/>
  <c r="AZ494" i="5"/>
  <c r="AW494" i="5"/>
  <c r="BA494" i="5"/>
  <c r="AV494" i="5"/>
  <c r="AU494" i="5"/>
  <c r="AR494" i="5"/>
  <c r="AS494" i="5"/>
  <c r="AP494" i="5"/>
  <c r="AT494" i="5"/>
  <c r="AQ494" i="5"/>
  <c r="AO494" i="5"/>
  <c r="BD482" i="5"/>
  <c r="BB482" i="5"/>
  <c r="BC482" i="5"/>
  <c r="BA482" i="5"/>
  <c r="AY482" i="5"/>
  <c r="AZ482" i="5"/>
  <c r="AW482" i="5"/>
  <c r="AT482" i="5"/>
  <c r="AR482" i="5"/>
  <c r="AS482" i="5"/>
  <c r="AP482" i="5"/>
  <c r="AU482" i="5"/>
  <c r="AV482" i="5"/>
  <c r="AQ482" i="5"/>
  <c r="AO482" i="5"/>
  <c r="BD470" i="5"/>
  <c r="BB470" i="5"/>
  <c r="BC470" i="5"/>
  <c r="BA470" i="5"/>
  <c r="AY470" i="5"/>
  <c r="AZ470" i="5"/>
  <c r="AV470" i="5"/>
  <c r="AT470" i="5"/>
  <c r="AR470" i="5"/>
  <c r="AW470" i="5"/>
  <c r="AU470" i="5"/>
  <c r="AP470" i="5"/>
  <c r="AQ470" i="5"/>
  <c r="AO470" i="5"/>
  <c r="AS470" i="5"/>
  <c r="BD458" i="5"/>
  <c r="BC458" i="5"/>
  <c r="BB458" i="5"/>
  <c r="BA458" i="5"/>
  <c r="AY458" i="5"/>
  <c r="AZ458" i="5"/>
  <c r="AV458" i="5"/>
  <c r="AW458" i="5"/>
  <c r="AR458" i="5"/>
  <c r="AP458" i="5"/>
  <c r="AT458" i="5"/>
  <c r="AS458" i="5"/>
  <c r="AQ458" i="5"/>
  <c r="AO458" i="5"/>
  <c r="AU458" i="5"/>
  <c r="BD446" i="5"/>
  <c r="BC446" i="5"/>
  <c r="BB446" i="5"/>
  <c r="BA446" i="5"/>
  <c r="AZ446" i="5"/>
  <c r="AY446" i="5"/>
  <c r="AV446" i="5"/>
  <c r="AR446" i="5"/>
  <c r="AU446" i="5"/>
  <c r="AP446" i="5"/>
  <c r="AW446" i="5"/>
  <c r="AQ446" i="5"/>
  <c r="AO446" i="5"/>
  <c r="AT446" i="5"/>
  <c r="BD434" i="5"/>
  <c r="BB434" i="5"/>
  <c r="BC434" i="5"/>
  <c r="BA434" i="5"/>
  <c r="AZ434" i="5"/>
  <c r="AY434" i="5"/>
  <c r="AW434" i="5"/>
  <c r="AT434" i="5"/>
  <c r="AV434" i="5"/>
  <c r="AR434" i="5"/>
  <c r="AP434" i="5"/>
  <c r="AS434" i="5"/>
  <c r="AU434" i="5"/>
  <c r="AQ434" i="5"/>
  <c r="AO434" i="5"/>
  <c r="BD422" i="5"/>
  <c r="BC422" i="5"/>
  <c r="BB422" i="5"/>
  <c r="AY422" i="5"/>
  <c r="BA422" i="5"/>
  <c r="AZ422" i="5"/>
  <c r="AV422" i="5"/>
  <c r="AR422" i="5"/>
  <c r="AP422" i="5"/>
  <c r="AT422" i="5"/>
  <c r="AQ422" i="5"/>
  <c r="AS422" i="5"/>
  <c r="AO422" i="5"/>
  <c r="AU422" i="5"/>
  <c r="BD410" i="5"/>
  <c r="BB410" i="5"/>
  <c r="BC410" i="5"/>
  <c r="AY410" i="5"/>
  <c r="BA410" i="5"/>
  <c r="AZ410" i="5"/>
  <c r="AV410" i="5"/>
  <c r="AW410" i="5"/>
  <c r="AU410" i="5"/>
  <c r="AR410" i="5"/>
  <c r="AT410" i="5"/>
  <c r="AP410" i="5"/>
  <c r="AS410" i="5"/>
  <c r="AQ410" i="5"/>
  <c r="AO410" i="5"/>
  <c r="BD398" i="5"/>
  <c r="BB398" i="5"/>
  <c r="AY398" i="5"/>
  <c r="BA398" i="5"/>
  <c r="BC398" i="5"/>
  <c r="AZ398" i="5"/>
  <c r="AW398" i="5"/>
  <c r="AV398" i="5"/>
  <c r="AU398" i="5"/>
  <c r="AT398" i="5"/>
  <c r="AS398" i="5"/>
  <c r="AR398" i="5"/>
  <c r="AP398" i="5"/>
  <c r="AQ398" i="5"/>
  <c r="AO398" i="5"/>
  <c r="BC386" i="5"/>
  <c r="BB386" i="5"/>
  <c r="AY386" i="5"/>
  <c r="BD386" i="5"/>
  <c r="BA386" i="5"/>
  <c r="AZ386" i="5"/>
  <c r="AW386" i="5"/>
  <c r="AT386" i="5"/>
  <c r="AS386" i="5"/>
  <c r="AR386" i="5"/>
  <c r="AV386" i="5"/>
  <c r="AU386" i="5"/>
  <c r="AP386" i="5"/>
  <c r="AQ386" i="5"/>
  <c r="AO386" i="5"/>
  <c r="BD374" i="5"/>
  <c r="BC374" i="5"/>
  <c r="BB374" i="5"/>
  <c r="AY374" i="5"/>
  <c r="BA374" i="5"/>
  <c r="AZ374" i="5"/>
  <c r="AW374" i="5"/>
  <c r="AV374" i="5"/>
  <c r="AR374" i="5"/>
  <c r="AP374" i="5"/>
  <c r="AU374" i="5"/>
  <c r="AQ374" i="5"/>
  <c r="AO374" i="5"/>
  <c r="BD362" i="5"/>
  <c r="BB362" i="5"/>
  <c r="BC362" i="5"/>
  <c r="AY362" i="5"/>
  <c r="BA362" i="5"/>
  <c r="AV362" i="5"/>
  <c r="AZ362" i="5"/>
  <c r="AT362" i="5"/>
  <c r="AR362" i="5"/>
  <c r="AS362" i="5"/>
  <c r="AP362" i="5"/>
  <c r="AQ362" i="5"/>
  <c r="AO362" i="5"/>
  <c r="BB350" i="5"/>
  <c r="BD350" i="5"/>
  <c r="AY350" i="5"/>
  <c r="BC350" i="5"/>
  <c r="BA350" i="5"/>
  <c r="AZ350" i="5"/>
  <c r="AW350" i="5"/>
  <c r="AV350" i="5"/>
  <c r="AU350" i="5"/>
  <c r="AR350" i="5"/>
  <c r="AT350" i="5"/>
  <c r="AP350" i="5"/>
  <c r="AQ350" i="5"/>
  <c r="AO350" i="5"/>
  <c r="AS350" i="5"/>
  <c r="BD338" i="5"/>
  <c r="BC338" i="5"/>
  <c r="BB338" i="5"/>
  <c r="AY338" i="5"/>
  <c r="BA338" i="5"/>
  <c r="AZ338" i="5"/>
  <c r="AW338" i="5"/>
  <c r="AR338" i="5"/>
  <c r="AV338" i="5"/>
  <c r="AP338" i="5"/>
  <c r="AS338" i="5"/>
  <c r="AT338" i="5"/>
  <c r="AQ338" i="5"/>
  <c r="AO338" i="5"/>
  <c r="AU338" i="5"/>
  <c r="BD326" i="5"/>
  <c r="BB326" i="5"/>
  <c r="BC326" i="5"/>
  <c r="AY326" i="5"/>
  <c r="BA326" i="5"/>
  <c r="AV326" i="5"/>
  <c r="AT326" i="5"/>
  <c r="AZ326" i="5"/>
  <c r="AW326" i="5"/>
  <c r="AR326" i="5"/>
  <c r="AU326" i="5"/>
  <c r="AP326" i="5"/>
  <c r="AQ326" i="5"/>
  <c r="AO326" i="5"/>
  <c r="BB314" i="5"/>
  <c r="BD314" i="5"/>
  <c r="AY314" i="5"/>
  <c r="BA314" i="5"/>
  <c r="BC314" i="5"/>
  <c r="AZ314" i="5"/>
  <c r="AV314" i="5"/>
  <c r="AW314" i="5"/>
  <c r="AS314" i="5"/>
  <c r="AR314" i="5"/>
  <c r="AT314" i="5"/>
  <c r="AP314" i="5"/>
  <c r="AQ314" i="5"/>
  <c r="AO314" i="5"/>
  <c r="AU314" i="5"/>
  <c r="BD302" i="5"/>
  <c r="BC302" i="5"/>
  <c r="BB302" i="5"/>
  <c r="AY302" i="5"/>
  <c r="BA302" i="5"/>
  <c r="AZ302" i="5"/>
  <c r="AV302" i="5"/>
  <c r="AU302" i="5"/>
  <c r="AR302" i="5"/>
  <c r="AP302" i="5"/>
  <c r="AT302" i="5"/>
  <c r="AQ302" i="5"/>
  <c r="AS302" i="5"/>
  <c r="AO302" i="5"/>
  <c r="BD290" i="5"/>
  <c r="BC290" i="5"/>
  <c r="BB290" i="5"/>
  <c r="AY290" i="5"/>
  <c r="BA290" i="5"/>
  <c r="AZ290" i="5"/>
  <c r="AT290" i="5"/>
  <c r="AW290" i="5"/>
  <c r="AV290" i="5"/>
  <c r="AU290" i="5"/>
  <c r="AR290" i="5"/>
  <c r="AS290" i="5"/>
  <c r="AP290" i="5"/>
  <c r="AQ290" i="5"/>
  <c r="AO290" i="5"/>
  <c r="BD278" i="5"/>
  <c r="BB278" i="5"/>
  <c r="BC278" i="5"/>
  <c r="AY278" i="5"/>
  <c r="AZ278" i="5"/>
  <c r="AW278" i="5"/>
  <c r="AV278" i="5"/>
  <c r="BA278" i="5"/>
  <c r="AR278" i="5"/>
  <c r="AT278" i="5"/>
  <c r="AP278" i="5"/>
  <c r="AU278" i="5"/>
  <c r="AQ278" i="5"/>
  <c r="AO278" i="5"/>
  <c r="AS278" i="5"/>
  <c r="BD266" i="5"/>
  <c r="BB266" i="5"/>
  <c r="BC266" i="5"/>
  <c r="AY266" i="5"/>
  <c r="BA266" i="5"/>
  <c r="AV266" i="5"/>
  <c r="AW266" i="5"/>
  <c r="AU266" i="5"/>
  <c r="AR266" i="5"/>
  <c r="AZ266" i="5"/>
  <c r="AP266" i="5"/>
  <c r="AS266" i="5"/>
  <c r="AT266" i="5"/>
  <c r="AQ266" i="5"/>
  <c r="AO266" i="5"/>
  <c r="BD254" i="5"/>
  <c r="BB254" i="5"/>
  <c r="BC254" i="5"/>
  <c r="AY254" i="5"/>
  <c r="BA254" i="5"/>
  <c r="AZ254" i="5"/>
  <c r="AW254" i="5"/>
  <c r="AV254" i="5"/>
  <c r="AT254" i="5"/>
  <c r="AR254" i="5"/>
  <c r="AP254" i="5"/>
  <c r="AQ254" i="5"/>
  <c r="AS254" i="5"/>
  <c r="AO254" i="5"/>
  <c r="AU254" i="5"/>
  <c r="BB242" i="5"/>
  <c r="BD242" i="5"/>
  <c r="AY242" i="5"/>
  <c r="BC242" i="5"/>
  <c r="BA242" i="5"/>
  <c r="AZ242" i="5"/>
  <c r="AW242" i="5"/>
  <c r="AV242" i="5"/>
  <c r="AS242" i="5"/>
  <c r="AR242" i="5"/>
  <c r="AP242" i="5"/>
  <c r="AU242" i="5"/>
  <c r="AQ242" i="5"/>
  <c r="AO242" i="5"/>
  <c r="BD230" i="5"/>
  <c r="BC230" i="5"/>
  <c r="BB230" i="5"/>
  <c r="AY230" i="5"/>
  <c r="BA230" i="5"/>
  <c r="AZ230" i="5"/>
  <c r="AW230" i="5"/>
  <c r="AV230" i="5"/>
  <c r="AT230" i="5"/>
  <c r="AR230" i="5"/>
  <c r="AP230" i="5"/>
  <c r="AU230" i="5"/>
  <c r="AQ230" i="5"/>
  <c r="AO230" i="5"/>
  <c r="AS230" i="5"/>
  <c r="BD218" i="5"/>
  <c r="BC218" i="5"/>
  <c r="BB218" i="5"/>
  <c r="AY218" i="5"/>
  <c r="BA218" i="5"/>
  <c r="AZ218" i="5"/>
  <c r="AV218" i="5"/>
  <c r="AT218" i="5"/>
  <c r="AR218" i="5"/>
  <c r="AW218" i="5"/>
  <c r="AU218" i="5"/>
  <c r="AS218" i="5"/>
  <c r="AP218" i="5"/>
  <c r="AQ218" i="5"/>
  <c r="AO218" i="5"/>
  <c r="BD206" i="5"/>
  <c r="BB206" i="5"/>
  <c r="BC206" i="5"/>
  <c r="AY206" i="5"/>
  <c r="AZ206" i="5"/>
  <c r="AW206" i="5"/>
  <c r="AV206" i="5"/>
  <c r="AU206" i="5"/>
  <c r="AR206" i="5"/>
  <c r="BA206" i="5"/>
  <c r="AP206" i="5"/>
  <c r="AT206" i="5"/>
  <c r="AQ206" i="5"/>
  <c r="AO206" i="5"/>
  <c r="BD194" i="5"/>
  <c r="BB194" i="5"/>
  <c r="BC194" i="5"/>
  <c r="AY194" i="5"/>
  <c r="BA194" i="5"/>
  <c r="AW194" i="5"/>
  <c r="AZ194" i="5"/>
  <c r="AU194" i="5"/>
  <c r="AT194" i="5"/>
  <c r="AR194" i="5"/>
  <c r="AP194" i="5"/>
  <c r="AQ194" i="5"/>
  <c r="AO194" i="5"/>
  <c r="AV194" i="5"/>
  <c r="AS194" i="5"/>
  <c r="BD182" i="5"/>
  <c r="BB182" i="5"/>
  <c r="AY182" i="5"/>
  <c r="BA182" i="5"/>
  <c r="BC182" i="5"/>
  <c r="AZ182" i="5"/>
  <c r="AW182" i="5"/>
  <c r="AV182" i="5"/>
  <c r="AU182" i="5"/>
  <c r="AT182" i="5"/>
  <c r="AS182" i="5"/>
  <c r="AR182" i="5"/>
  <c r="AP182" i="5"/>
  <c r="AQ182" i="5"/>
  <c r="AO182" i="5"/>
  <c r="BB170" i="5"/>
  <c r="BC170" i="5"/>
  <c r="AY170" i="5"/>
  <c r="BA170" i="5"/>
  <c r="BD170" i="5"/>
  <c r="AZ170" i="5"/>
  <c r="AV170" i="5"/>
  <c r="AS170" i="5"/>
  <c r="AW170" i="5"/>
  <c r="AR170" i="5"/>
  <c r="AU170" i="5"/>
  <c r="AP170" i="5"/>
  <c r="AT170" i="5"/>
  <c r="AQ170" i="5"/>
  <c r="AO170" i="5"/>
  <c r="BD158" i="5"/>
  <c r="BC158" i="5"/>
  <c r="BB158" i="5"/>
  <c r="AY158" i="5"/>
  <c r="BA158" i="5"/>
  <c r="AZ158" i="5"/>
  <c r="AV158" i="5"/>
  <c r="AR158" i="5"/>
  <c r="AU158" i="5"/>
  <c r="AT158" i="5"/>
  <c r="AS158" i="5"/>
  <c r="AP158" i="5"/>
  <c r="AW158" i="5"/>
  <c r="AQ158" i="5"/>
  <c r="AO158" i="5"/>
  <c r="BD146" i="5"/>
  <c r="BB146" i="5"/>
  <c r="BC146" i="5"/>
  <c r="AY146" i="5"/>
  <c r="BA146" i="5"/>
  <c r="AZ146" i="5"/>
  <c r="AT146" i="5"/>
  <c r="AW146" i="5"/>
  <c r="AV146" i="5"/>
  <c r="AU146" i="5"/>
  <c r="AS146" i="5"/>
  <c r="AR146" i="5"/>
  <c r="AP146" i="5"/>
  <c r="AQ146" i="5"/>
  <c r="AO146" i="5"/>
  <c r="BB134" i="5"/>
  <c r="BD134" i="5"/>
  <c r="AY134" i="5"/>
  <c r="BC134" i="5"/>
  <c r="BA134" i="5"/>
  <c r="AV134" i="5"/>
  <c r="AT134" i="5"/>
  <c r="AR134" i="5"/>
  <c r="AS134" i="5"/>
  <c r="AP134" i="5"/>
  <c r="AU134" i="5"/>
  <c r="AW134" i="5"/>
  <c r="AQ134" i="5"/>
  <c r="AO134" i="5"/>
  <c r="AZ134" i="5"/>
  <c r="BD122" i="5"/>
  <c r="BB122" i="5"/>
  <c r="AY122" i="5"/>
  <c r="BC122" i="5"/>
  <c r="BA122" i="5"/>
  <c r="AV122" i="5"/>
  <c r="AZ122" i="5"/>
  <c r="AU122" i="5"/>
  <c r="AR122" i="5"/>
  <c r="AT122" i="5"/>
  <c r="AP122" i="5"/>
  <c r="AW122" i="5"/>
  <c r="AQ122" i="5"/>
  <c r="AO122" i="5"/>
  <c r="AS122" i="5"/>
  <c r="BD110" i="5"/>
  <c r="BC110" i="5"/>
  <c r="BB110" i="5"/>
  <c r="AY110" i="5"/>
  <c r="BA110" i="5"/>
  <c r="AZ110" i="5"/>
  <c r="AW110" i="5"/>
  <c r="AV110" i="5"/>
  <c r="AT110" i="5"/>
  <c r="AR110" i="5"/>
  <c r="AP110" i="5"/>
  <c r="AQ110" i="5"/>
  <c r="AO110" i="5"/>
  <c r="AS110" i="5"/>
  <c r="BB98" i="5"/>
  <c r="BD98" i="5"/>
  <c r="BC98" i="5"/>
  <c r="AY98" i="5"/>
  <c r="BA98" i="5"/>
  <c r="AZ98" i="5"/>
  <c r="AS98" i="5"/>
  <c r="AR98" i="5"/>
  <c r="AW98" i="5"/>
  <c r="AP98" i="5"/>
  <c r="AT98" i="5"/>
  <c r="AU98" i="5"/>
  <c r="AQ98" i="5"/>
  <c r="AO98" i="5"/>
  <c r="BD86" i="5"/>
  <c r="BB86" i="5"/>
  <c r="BC86" i="5"/>
  <c r="AY86" i="5"/>
  <c r="BA86" i="5"/>
  <c r="AW86" i="5"/>
  <c r="AV86" i="5"/>
  <c r="AU86" i="5"/>
  <c r="AZ86" i="5"/>
  <c r="AT86" i="5"/>
  <c r="AR86" i="5"/>
  <c r="AP86" i="5"/>
  <c r="AQ86" i="5"/>
  <c r="AO86" i="5"/>
  <c r="BD74" i="5"/>
  <c r="BB74" i="5"/>
  <c r="AY74" i="5"/>
  <c r="BA74" i="5"/>
  <c r="BC74" i="5"/>
  <c r="AV74" i="5"/>
  <c r="AW74" i="5"/>
  <c r="AZ74" i="5"/>
  <c r="AU74" i="5"/>
  <c r="AR74" i="5"/>
  <c r="AP74" i="5"/>
  <c r="AQ74" i="5"/>
  <c r="AO74" i="5"/>
  <c r="AS74" i="5"/>
  <c r="BC62" i="5"/>
  <c r="BD62" i="5"/>
  <c r="BB62" i="5"/>
  <c r="AY62" i="5"/>
  <c r="AZ62" i="5"/>
  <c r="BA62" i="5"/>
  <c r="AW62" i="5"/>
  <c r="AV62" i="5"/>
  <c r="AU62" i="5"/>
  <c r="AR62" i="5"/>
  <c r="AS62" i="5"/>
  <c r="AP62" i="5"/>
  <c r="AQ62" i="5"/>
  <c r="AO62" i="5"/>
  <c r="BD50" i="5"/>
  <c r="BB50" i="5"/>
  <c r="BC50" i="5"/>
  <c r="AY50" i="5"/>
  <c r="BA50" i="5"/>
  <c r="AZ50" i="5"/>
  <c r="AW50" i="5"/>
  <c r="AT50" i="5"/>
  <c r="AR50" i="5"/>
  <c r="AS50" i="5"/>
  <c r="AP50" i="5"/>
  <c r="AU50" i="5"/>
  <c r="AQ50" i="5"/>
  <c r="AO50" i="5"/>
  <c r="AV50" i="5"/>
  <c r="BD38" i="5"/>
  <c r="BB38" i="5"/>
  <c r="BC38" i="5"/>
  <c r="AY38" i="5"/>
  <c r="BA38" i="5"/>
  <c r="AZ38" i="5"/>
  <c r="AV38" i="5"/>
  <c r="AR38" i="5"/>
  <c r="AW38" i="5"/>
  <c r="AT38" i="5"/>
  <c r="AP38" i="5"/>
  <c r="AS38" i="5"/>
  <c r="AQ38" i="5"/>
  <c r="AO38" i="5"/>
  <c r="AU38" i="5"/>
  <c r="BD26" i="5"/>
  <c r="BB26" i="5"/>
  <c r="AY26" i="5"/>
  <c r="BC26" i="5"/>
  <c r="BA26" i="5"/>
  <c r="AZ26" i="5"/>
  <c r="AV26" i="5"/>
  <c r="AW26" i="5"/>
  <c r="AT26" i="5"/>
  <c r="AS26" i="5"/>
  <c r="AR26" i="5"/>
  <c r="AU26" i="5"/>
  <c r="AP26" i="5"/>
  <c r="AQ26" i="5"/>
  <c r="AO26" i="5"/>
  <c r="BD14" i="5"/>
  <c r="BC14" i="5"/>
  <c r="BB14" i="5"/>
  <c r="AY14" i="5"/>
  <c r="BA14" i="5"/>
  <c r="AZ14" i="5"/>
  <c r="AV14" i="5"/>
  <c r="AR14" i="5"/>
  <c r="AU14" i="5"/>
  <c r="AP14" i="5"/>
  <c r="AW14" i="5"/>
  <c r="AT14" i="5"/>
  <c r="AQ14" i="5"/>
  <c r="AS14" i="5"/>
  <c r="AO14" i="5"/>
  <c r="AO1205" i="5"/>
  <c r="AO1157" i="5"/>
  <c r="AO1126" i="5"/>
  <c r="AO1109" i="5"/>
  <c r="AO1061" i="5"/>
  <c r="AO1013" i="5"/>
  <c r="AO965" i="5"/>
  <c r="AO917" i="5"/>
  <c r="AO869" i="5"/>
  <c r="AO821" i="5"/>
  <c r="AO785" i="5"/>
  <c r="AO731" i="5"/>
  <c r="AO623" i="5"/>
  <c r="AO442" i="5"/>
  <c r="AO250" i="5"/>
  <c r="AO58" i="5"/>
  <c r="AP1145" i="5"/>
  <c r="AP1073" i="5"/>
  <c r="AP953" i="5"/>
  <c r="AP900" i="5"/>
  <c r="AP868" i="5"/>
  <c r="AP804" i="5"/>
  <c r="AP772" i="5"/>
  <c r="AP708" i="5"/>
  <c r="AP676" i="5"/>
  <c r="AP580" i="5"/>
  <c r="AP484" i="5"/>
  <c r="AP420" i="5"/>
  <c r="AP228" i="5"/>
  <c r="AQ1206" i="5"/>
  <c r="AQ1170" i="5"/>
  <c r="AQ1134" i="5"/>
  <c r="AQ1062" i="5"/>
  <c r="AQ1026" i="5"/>
  <c r="AQ990" i="5"/>
  <c r="AQ882" i="5"/>
  <c r="AQ700" i="5"/>
  <c r="AQ607" i="5"/>
  <c r="AQ459" i="5"/>
  <c r="AQ363" i="5"/>
  <c r="AQ267" i="5"/>
  <c r="AR1022" i="5"/>
  <c r="AR924" i="5"/>
  <c r="AR877" i="5"/>
  <c r="AR472" i="5"/>
  <c r="AS1096" i="5"/>
  <c r="AS999" i="5"/>
  <c r="AS917" i="5"/>
  <c r="AS748" i="5"/>
  <c r="AS577" i="5"/>
  <c r="AS396" i="5"/>
  <c r="AT1143" i="5"/>
  <c r="AT591" i="5"/>
  <c r="AT472" i="5"/>
  <c r="AU747" i="5"/>
  <c r="AU544" i="5"/>
  <c r="AU115" i="5"/>
  <c r="AV1147" i="5"/>
  <c r="AV936" i="5"/>
  <c r="BC1165" i="5"/>
  <c r="BD1165" i="5"/>
  <c r="BA1165" i="5"/>
  <c r="AY1165" i="5"/>
  <c r="AZ1165" i="5"/>
  <c r="BB1165" i="5"/>
  <c r="AV1165" i="5"/>
  <c r="AW1165" i="5"/>
  <c r="AU1165" i="5"/>
  <c r="AT1165" i="5"/>
  <c r="AS1165" i="5"/>
  <c r="AQ1165" i="5"/>
  <c r="AP1165" i="5"/>
  <c r="BC1117" i="5"/>
  <c r="BA1117" i="5"/>
  <c r="BD1117" i="5"/>
  <c r="BB1117" i="5"/>
  <c r="AY1117" i="5"/>
  <c r="AZ1117" i="5"/>
  <c r="AV1117" i="5"/>
  <c r="AW1117" i="5"/>
  <c r="AT1117" i="5"/>
  <c r="AU1117" i="5"/>
  <c r="AS1117" i="5"/>
  <c r="AQ1117" i="5"/>
  <c r="AR1117" i="5"/>
  <c r="AP1117" i="5"/>
  <c r="BD1057" i="5"/>
  <c r="BC1057" i="5"/>
  <c r="BB1057" i="5"/>
  <c r="BA1057" i="5"/>
  <c r="AY1057" i="5"/>
  <c r="AV1057" i="5"/>
  <c r="AZ1057" i="5"/>
  <c r="AU1057" i="5"/>
  <c r="AT1057" i="5"/>
  <c r="AW1057" i="5"/>
  <c r="AS1057" i="5"/>
  <c r="AQ1057" i="5"/>
  <c r="AP1057" i="5"/>
  <c r="AR1057" i="5"/>
  <c r="BD1021" i="5"/>
  <c r="BC1021" i="5"/>
  <c r="BA1021" i="5"/>
  <c r="BB1021" i="5"/>
  <c r="AY1021" i="5"/>
  <c r="AZ1021" i="5"/>
  <c r="AV1021" i="5"/>
  <c r="AW1021" i="5"/>
  <c r="AU1021" i="5"/>
  <c r="AT1021" i="5"/>
  <c r="AS1021" i="5"/>
  <c r="AQ1021" i="5"/>
  <c r="AP1021" i="5"/>
  <c r="BD961" i="5"/>
  <c r="BC961" i="5"/>
  <c r="BB961" i="5"/>
  <c r="AY961" i="5"/>
  <c r="AZ961" i="5"/>
  <c r="AV961" i="5"/>
  <c r="BA961" i="5"/>
  <c r="AT961" i="5"/>
  <c r="AW961" i="5"/>
  <c r="AS961" i="5"/>
  <c r="AQ961" i="5"/>
  <c r="AU961" i="5"/>
  <c r="AP961" i="5"/>
  <c r="BD913" i="5"/>
  <c r="BC913" i="5"/>
  <c r="BB913" i="5"/>
  <c r="AY913" i="5"/>
  <c r="BA913" i="5"/>
  <c r="AV913" i="5"/>
  <c r="AW913" i="5"/>
  <c r="AU913" i="5"/>
  <c r="AT913" i="5"/>
  <c r="AZ913" i="5"/>
  <c r="AS913" i="5"/>
  <c r="AQ913" i="5"/>
  <c r="AR913" i="5"/>
  <c r="BD853" i="5"/>
  <c r="BC853" i="5"/>
  <c r="BB853" i="5"/>
  <c r="AY853" i="5"/>
  <c r="BA853" i="5"/>
  <c r="AV853" i="5"/>
  <c r="AZ853" i="5"/>
  <c r="AW853" i="5"/>
  <c r="AT853" i="5"/>
  <c r="AU853" i="5"/>
  <c r="AS853" i="5"/>
  <c r="AQ853" i="5"/>
  <c r="AR853" i="5"/>
  <c r="BD793" i="5"/>
  <c r="BC793" i="5"/>
  <c r="BB793" i="5"/>
  <c r="AY793" i="5"/>
  <c r="BA793" i="5"/>
  <c r="AU793" i="5"/>
  <c r="AT793" i="5"/>
  <c r="AV793" i="5"/>
  <c r="AS793" i="5"/>
  <c r="AQ793" i="5"/>
  <c r="AZ793" i="5"/>
  <c r="AP793" i="5"/>
  <c r="BD733" i="5"/>
  <c r="BC733" i="5"/>
  <c r="BB733" i="5"/>
  <c r="AY733" i="5"/>
  <c r="AZ733" i="5"/>
  <c r="BA733" i="5"/>
  <c r="AV733" i="5"/>
  <c r="AU733" i="5"/>
  <c r="AT733" i="5"/>
  <c r="AR733" i="5"/>
  <c r="AS733" i="5"/>
  <c r="AQ733" i="5"/>
  <c r="AW733" i="5"/>
  <c r="BD697" i="5"/>
  <c r="BC697" i="5"/>
  <c r="BB697" i="5"/>
  <c r="BA697" i="5"/>
  <c r="AY697" i="5"/>
  <c r="AU697" i="5"/>
  <c r="AT697" i="5"/>
  <c r="AR697" i="5"/>
  <c r="AW697" i="5"/>
  <c r="AV697" i="5"/>
  <c r="AZ697" i="5"/>
  <c r="AS697" i="5"/>
  <c r="AQ697" i="5"/>
  <c r="AP697" i="5"/>
  <c r="BD649" i="5"/>
  <c r="BC649" i="5"/>
  <c r="AY649" i="5"/>
  <c r="BB649" i="5"/>
  <c r="BA649" i="5"/>
  <c r="AW649" i="5"/>
  <c r="AT649" i="5"/>
  <c r="AZ649" i="5"/>
  <c r="AV649" i="5"/>
  <c r="AU649" i="5"/>
  <c r="AR649" i="5"/>
  <c r="AS649" i="5"/>
  <c r="AQ649" i="5"/>
  <c r="AP649" i="5"/>
  <c r="BD589" i="5"/>
  <c r="BB589" i="5"/>
  <c r="AY589" i="5"/>
  <c r="AZ589" i="5"/>
  <c r="BA589" i="5"/>
  <c r="AV589" i="5"/>
  <c r="AU589" i="5"/>
  <c r="AT589" i="5"/>
  <c r="AR589" i="5"/>
  <c r="AW589" i="5"/>
  <c r="BC589" i="5"/>
  <c r="AS589" i="5"/>
  <c r="AQ589" i="5"/>
  <c r="BD541" i="5"/>
  <c r="BC541" i="5"/>
  <c r="BB541" i="5"/>
  <c r="AY541" i="5"/>
  <c r="BA541" i="5"/>
  <c r="AZ541" i="5"/>
  <c r="AV541" i="5"/>
  <c r="AT541" i="5"/>
  <c r="AU541" i="5"/>
  <c r="AW541" i="5"/>
  <c r="AR541" i="5"/>
  <c r="AS541" i="5"/>
  <c r="AQ541" i="5"/>
  <c r="BD493" i="5"/>
  <c r="BB493" i="5"/>
  <c r="AY493" i="5"/>
  <c r="BA493" i="5"/>
  <c r="BC493" i="5"/>
  <c r="AZ493" i="5"/>
  <c r="AV493" i="5"/>
  <c r="AT493" i="5"/>
  <c r="AU493" i="5"/>
  <c r="AR493" i="5"/>
  <c r="AQ493" i="5"/>
  <c r="AS493" i="5"/>
  <c r="BD445" i="5"/>
  <c r="BC445" i="5"/>
  <c r="BB445" i="5"/>
  <c r="AZ445" i="5"/>
  <c r="AY445" i="5"/>
  <c r="AV445" i="5"/>
  <c r="BA445" i="5"/>
  <c r="AW445" i="5"/>
  <c r="AU445" i="5"/>
  <c r="AT445" i="5"/>
  <c r="AR445" i="5"/>
  <c r="AQ445" i="5"/>
  <c r="AS445" i="5"/>
  <c r="BD385" i="5"/>
  <c r="BB385" i="5"/>
  <c r="BC385" i="5"/>
  <c r="AY385" i="5"/>
  <c r="BA385" i="5"/>
  <c r="AT385" i="5"/>
  <c r="AZ385" i="5"/>
  <c r="AS385" i="5"/>
  <c r="AR385" i="5"/>
  <c r="AV385" i="5"/>
  <c r="AQ385" i="5"/>
  <c r="AW385" i="5"/>
  <c r="BD349" i="5"/>
  <c r="BB349" i="5"/>
  <c r="BC349" i="5"/>
  <c r="AY349" i="5"/>
  <c r="BA349" i="5"/>
  <c r="AZ349" i="5"/>
  <c r="AV349" i="5"/>
  <c r="AW349" i="5"/>
  <c r="AT349" i="5"/>
  <c r="AS349" i="5"/>
  <c r="AR349" i="5"/>
  <c r="AQ349" i="5"/>
  <c r="AU349" i="5"/>
  <c r="BD289" i="5"/>
  <c r="BC289" i="5"/>
  <c r="BB289" i="5"/>
  <c r="AZ289" i="5"/>
  <c r="BA289" i="5"/>
  <c r="AY289" i="5"/>
  <c r="AW289" i="5"/>
  <c r="AT289" i="5"/>
  <c r="AS289" i="5"/>
  <c r="AR289" i="5"/>
  <c r="AV289" i="5"/>
  <c r="AQ289" i="5"/>
  <c r="AU289" i="5"/>
  <c r="BD229" i="5"/>
  <c r="BC229" i="5"/>
  <c r="AY229" i="5"/>
  <c r="BB229" i="5"/>
  <c r="BA229" i="5"/>
  <c r="AZ229" i="5"/>
  <c r="AU229" i="5"/>
  <c r="AT229" i="5"/>
  <c r="AW229" i="5"/>
  <c r="AS229" i="5"/>
  <c r="AR229" i="5"/>
  <c r="AV229" i="5"/>
  <c r="AQ229" i="5"/>
  <c r="BD181" i="5"/>
  <c r="BB181" i="5"/>
  <c r="BC181" i="5"/>
  <c r="BA181" i="5"/>
  <c r="AY181" i="5"/>
  <c r="AZ181" i="5"/>
  <c r="AW181" i="5"/>
  <c r="AT181" i="5"/>
  <c r="AS181" i="5"/>
  <c r="AR181" i="5"/>
  <c r="AU181" i="5"/>
  <c r="AV181" i="5"/>
  <c r="AQ181" i="5"/>
  <c r="BD121" i="5"/>
  <c r="BC121" i="5"/>
  <c r="BB121" i="5"/>
  <c r="BA121" i="5"/>
  <c r="AZ121" i="5"/>
  <c r="AW121" i="5"/>
  <c r="AU121" i="5"/>
  <c r="AS121" i="5"/>
  <c r="AY121" i="5"/>
  <c r="AR121" i="5"/>
  <c r="AV121" i="5"/>
  <c r="AQ121" i="5"/>
  <c r="AP121" i="5"/>
  <c r="BD61" i="5"/>
  <c r="BC61" i="5"/>
  <c r="AZ61" i="5"/>
  <c r="BB61" i="5"/>
  <c r="AY61" i="5"/>
  <c r="BA61" i="5"/>
  <c r="AV61" i="5"/>
  <c r="AT61" i="5"/>
  <c r="AU61" i="5"/>
  <c r="AR61" i="5"/>
  <c r="AS61" i="5"/>
  <c r="AQ61" i="5"/>
  <c r="BB1200" i="5"/>
  <c r="BD1200" i="5"/>
  <c r="BC1200" i="5"/>
  <c r="AZ1200" i="5"/>
  <c r="BA1200" i="5"/>
  <c r="AW1200" i="5"/>
  <c r="AV1200" i="5"/>
  <c r="AY1200" i="5"/>
  <c r="AS1200" i="5"/>
  <c r="AR1200" i="5"/>
  <c r="AQ1200" i="5"/>
  <c r="AU1200" i="5"/>
  <c r="BB1152" i="5"/>
  <c r="BD1152" i="5"/>
  <c r="AZ1152" i="5"/>
  <c r="BC1152" i="5"/>
  <c r="BA1152" i="5"/>
  <c r="AW1152" i="5"/>
  <c r="AY1152" i="5"/>
  <c r="AV1152" i="5"/>
  <c r="AT1152" i="5"/>
  <c r="AS1152" i="5"/>
  <c r="AU1152" i="5"/>
  <c r="AR1152" i="5"/>
  <c r="BD1104" i="5"/>
  <c r="BC1104" i="5"/>
  <c r="BB1104" i="5"/>
  <c r="AZ1104" i="5"/>
  <c r="BA1104" i="5"/>
  <c r="AW1104" i="5"/>
  <c r="AY1104" i="5"/>
  <c r="AV1104" i="5"/>
  <c r="AS1104" i="5"/>
  <c r="AU1104" i="5"/>
  <c r="AQ1104" i="5"/>
  <c r="BC1032" i="5"/>
  <c r="BB1032" i="5"/>
  <c r="AZ1032" i="5"/>
  <c r="BD1032" i="5"/>
  <c r="AY1032" i="5"/>
  <c r="AW1032" i="5"/>
  <c r="BA1032" i="5"/>
  <c r="AV1032" i="5"/>
  <c r="AS1032" i="5"/>
  <c r="AQ1032" i="5"/>
  <c r="AU1032" i="5"/>
  <c r="AR1032" i="5"/>
  <c r="BD876" i="5"/>
  <c r="BB876" i="5"/>
  <c r="BC876" i="5"/>
  <c r="AZ876" i="5"/>
  <c r="BA876" i="5"/>
  <c r="AY876" i="5"/>
  <c r="AW876" i="5"/>
  <c r="AV876" i="5"/>
  <c r="AS876" i="5"/>
  <c r="AU876" i="5"/>
  <c r="AT876" i="5"/>
  <c r="AP876" i="5"/>
  <c r="AQ876" i="5"/>
  <c r="BD192" i="5"/>
  <c r="BC192" i="5"/>
  <c r="AZ192" i="5"/>
  <c r="BA192" i="5"/>
  <c r="BB192" i="5"/>
  <c r="AY192" i="5"/>
  <c r="AV192" i="5"/>
  <c r="AW192" i="5"/>
  <c r="AS192" i="5"/>
  <c r="AT192" i="5"/>
  <c r="AU192" i="5"/>
  <c r="AR192" i="5"/>
  <c r="AQ192" i="5"/>
  <c r="AP192" i="5"/>
  <c r="AO192" i="5"/>
  <c r="BD1189" i="5"/>
  <c r="BC1189" i="5"/>
  <c r="AY1189" i="5"/>
  <c r="BA1189" i="5"/>
  <c r="AV1189" i="5"/>
  <c r="AW1189" i="5"/>
  <c r="AT1189" i="5"/>
  <c r="AU1189" i="5"/>
  <c r="AS1189" i="5"/>
  <c r="AQ1189" i="5"/>
  <c r="AP1189" i="5"/>
  <c r="AR1189" i="5"/>
  <c r="BD1105" i="5"/>
  <c r="BC1105" i="5"/>
  <c r="BB1105" i="5"/>
  <c r="AY1105" i="5"/>
  <c r="BA1105" i="5"/>
  <c r="AV1105" i="5"/>
  <c r="AT1105" i="5"/>
  <c r="AW1105" i="5"/>
  <c r="AZ1105" i="5"/>
  <c r="AS1105" i="5"/>
  <c r="AQ1105" i="5"/>
  <c r="AU1105" i="5"/>
  <c r="AP1105" i="5"/>
  <c r="BD1033" i="5"/>
  <c r="BB1033" i="5"/>
  <c r="BC1033" i="5"/>
  <c r="AY1033" i="5"/>
  <c r="BA1033" i="5"/>
  <c r="AV1033" i="5"/>
  <c r="AZ1033" i="5"/>
  <c r="AW1033" i="5"/>
  <c r="AT1033" i="5"/>
  <c r="AU1033" i="5"/>
  <c r="AS1033" i="5"/>
  <c r="AQ1033" i="5"/>
  <c r="AP1033" i="5"/>
  <c r="BD973" i="5"/>
  <c r="BC973" i="5"/>
  <c r="BA973" i="5"/>
  <c r="AY973" i="5"/>
  <c r="AZ973" i="5"/>
  <c r="AV973" i="5"/>
  <c r="BB973" i="5"/>
  <c r="AW973" i="5"/>
  <c r="AT973" i="5"/>
  <c r="AU973" i="5"/>
  <c r="AS973" i="5"/>
  <c r="AQ973" i="5"/>
  <c r="AR973" i="5"/>
  <c r="AP973" i="5"/>
  <c r="BD901" i="5"/>
  <c r="BC901" i="5"/>
  <c r="AY901" i="5"/>
  <c r="BA901" i="5"/>
  <c r="BB901" i="5"/>
  <c r="AV901" i="5"/>
  <c r="AZ901" i="5"/>
  <c r="AT901" i="5"/>
  <c r="AU901" i="5"/>
  <c r="AW901" i="5"/>
  <c r="AS901" i="5"/>
  <c r="AQ901" i="5"/>
  <c r="AR901" i="5"/>
  <c r="BD817" i="5"/>
  <c r="BC817" i="5"/>
  <c r="BB817" i="5"/>
  <c r="AY817" i="5"/>
  <c r="AV817" i="5"/>
  <c r="BA817" i="5"/>
  <c r="AZ817" i="5"/>
  <c r="AU817" i="5"/>
  <c r="AT817" i="5"/>
  <c r="AS817" i="5"/>
  <c r="AQ817" i="5"/>
  <c r="AW817" i="5"/>
  <c r="BD757" i="5"/>
  <c r="BB757" i="5"/>
  <c r="AY757" i="5"/>
  <c r="BA757" i="5"/>
  <c r="BC757" i="5"/>
  <c r="AT757" i="5"/>
  <c r="AU757" i="5"/>
  <c r="AW757" i="5"/>
  <c r="AR757" i="5"/>
  <c r="AS757" i="5"/>
  <c r="AZ757" i="5"/>
  <c r="AQ757" i="5"/>
  <c r="AV757" i="5"/>
  <c r="BD673" i="5"/>
  <c r="BC673" i="5"/>
  <c r="AY673" i="5"/>
  <c r="BB673" i="5"/>
  <c r="BA673" i="5"/>
  <c r="AZ673" i="5"/>
  <c r="AT673" i="5"/>
  <c r="AR673" i="5"/>
  <c r="AU673" i="5"/>
  <c r="AV673" i="5"/>
  <c r="AS673" i="5"/>
  <c r="AQ673" i="5"/>
  <c r="BD601" i="5"/>
  <c r="BC601" i="5"/>
  <c r="AY601" i="5"/>
  <c r="BB601" i="5"/>
  <c r="AW601" i="5"/>
  <c r="AZ601" i="5"/>
  <c r="AT601" i="5"/>
  <c r="AR601" i="5"/>
  <c r="BA601" i="5"/>
  <c r="AV601" i="5"/>
  <c r="AQ601" i="5"/>
  <c r="AP601" i="5"/>
  <c r="AU601" i="5"/>
  <c r="AS601" i="5"/>
  <c r="BD505" i="5"/>
  <c r="BC505" i="5"/>
  <c r="BB505" i="5"/>
  <c r="AY505" i="5"/>
  <c r="AZ505" i="5"/>
  <c r="AT505" i="5"/>
  <c r="BA505" i="5"/>
  <c r="AV505" i="5"/>
  <c r="AR505" i="5"/>
  <c r="AS505" i="5"/>
  <c r="AU505" i="5"/>
  <c r="AQ505" i="5"/>
  <c r="AP505" i="5"/>
  <c r="BD421" i="5"/>
  <c r="BC421" i="5"/>
  <c r="AY421" i="5"/>
  <c r="BA421" i="5"/>
  <c r="BB421" i="5"/>
  <c r="AZ421" i="5"/>
  <c r="AW421" i="5"/>
  <c r="AT421" i="5"/>
  <c r="AV421" i="5"/>
  <c r="AU421" i="5"/>
  <c r="AR421" i="5"/>
  <c r="AQ421" i="5"/>
  <c r="BD337" i="5"/>
  <c r="BC337" i="5"/>
  <c r="BB337" i="5"/>
  <c r="BA337" i="5"/>
  <c r="AZ337" i="5"/>
  <c r="AY337" i="5"/>
  <c r="AW337" i="5"/>
  <c r="AU337" i="5"/>
  <c r="AT337" i="5"/>
  <c r="AV337" i="5"/>
  <c r="AS337" i="5"/>
  <c r="AR337" i="5"/>
  <c r="AQ337" i="5"/>
  <c r="BD253" i="5"/>
  <c r="BC253" i="5"/>
  <c r="BB253" i="5"/>
  <c r="AZ253" i="5"/>
  <c r="BA253" i="5"/>
  <c r="AY253" i="5"/>
  <c r="AV253" i="5"/>
  <c r="AT253" i="5"/>
  <c r="AS253" i="5"/>
  <c r="AW253" i="5"/>
  <c r="AR253" i="5"/>
  <c r="AQ253" i="5"/>
  <c r="AU253" i="5"/>
  <c r="BD133" i="5"/>
  <c r="BC133" i="5"/>
  <c r="BB133" i="5"/>
  <c r="AZ133" i="5"/>
  <c r="AY133" i="5"/>
  <c r="BA133" i="5"/>
  <c r="AW133" i="5"/>
  <c r="AV133" i="5"/>
  <c r="AT133" i="5"/>
  <c r="AR133" i="5"/>
  <c r="AU133" i="5"/>
  <c r="AS133" i="5"/>
  <c r="AQ133" i="5"/>
  <c r="BD37" i="5"/>
  <c r="BC37" i="5"/>
  <c r="BA37" i="5"/>
  <c r="AZ37" i="5"/>
  <c r="BB37" i="5"/>
  <c r="AY37" i="5"/>
  <c r="AT37" i="5"/>
  <c r="AR37" i="5"/>
  <c r="AU37" i="5"/>
  <c r="AW37" i="5"/>
  <c r="AV37" i="5"/>
  <c r="AS37" i="5"/>
  <c r="AQ37" i="5"/>
  <c r="AP37" i="5"/>
  <c r="BB1212" i="5"/>
  <c r="BC1212" i="5"/>
  <c r="AZ1212" i="5"/>
  <c r="BD1212" i="5"/>
  <c r="BA1212" i="5"/>
  <c r="AY1212" i="5"/>
  <c r="AW1212" i="5"/>
  <c r="AT1212" i="5"/>
  <c r="AV1212" i="5"/>
  <c r="AS1212" i="5"/>
  <c r="AU1212" i="5"/>
  <c r="AQ1212" i="5"/>
  <c r="BD1140" i="5"/>
  <c r="BB1140" i="5"/>
  <c r="BC1140" i="5"/>
  <c r="AZ1140" i="5"/>
  <c r="AW1140" i="5"/>
  <c r="AY1140" i="5"/>
  <c r="AV1140" i="5"/>
  <c r="AT1140" i="5"/>
  <c r="BA1140" i="5"/>
  <c r="AU1140" i="5"/>
  <c r="AS1140" i="5"/>
  <c r="AQ1140" i="5"/>
  <c r="AR1140" i="5"/>
  <c r="BD1080" i="5"/>
  <c r="BB1080" i="5"/>
  <c r="BC1080" i="5"/>
  <c r="AZ1080" i="5"/>
  <c r="BA1080" i="5"/>
  <c r="AY1080" i="5"/>
  <c r="AW1080" i="5"/>
  <c r="AT1080" i="5"/>
  <c r="AS1080" i="5"/>
  <c r="AR1080" i="5"/>
  <c r="BD1008" i="5"/>
  <c r="BB1008" i="5"/>
  <c r="AZ1008" i="5"/>
  <c r="BC1008" i="5"/>
  <c r="BA1008" i="5"/>
  <c r="AW1008" i="5"/>
  <c r="AU1008" i="5"/>
  <c r="AY1008" i="5"/>
  <c r="AV1008" i="5"/>
  <c r="AS1008" i="5"/>
  <c r="AR1008" i="5"/>
  <c r="AT1008" i="5"/>
  <c r="BD948" i="5"/>
  <c r="BB948" i="5"/>
  <c r="BC948" i="5"/>
  <c r="AZ948" i="5"/>
  <c r="BA948" i="5"/>
  <c r="AW948" i="5"/>
  <c r="AY948" i="5"/>
  <c r="AV948" i="5"/>
  <c r="AU948" i="5"/>
  <c r="AS948" i="5"/>
  <c r="AT948" i="5"/>
  <c r="AR948" i="5"/>
  <c r="AQ948" i="5"/>
  <c r="BD888" i="5"/>
  <c r="BB888" i="5"/>
  <c r="BC888" i="5"/>
  <c r="AZ888" i="5"/>
  <c r="BA888" i="5"/>
  <c r="AY888" i="5"/>
  <c r="AW888" i="5"/>
  <c r="AU888" i="5"/>
  <c r="AS888" i="5"/>
  <c r="AV888" i="5"/>
  <c r="AT888" i="5"/>
  <c r="AQ888" i="5"/>
  <c r="AR888" i="5"/>
  <c r="BD828" i="5"/>
  <c r="BB828" i="5"/>
  <c r="AZ828" i="5"/>
  <c r="BA828" i="5"/>
  <c r="AY828" i="5"/>
  <c r="AW828" i="5"/>
  <c r="BC828" i="5"/>
  <c r="AT828" i="5"/>
  <c r="AS828" i="5"/>
  <c r="AU828" i="5"/>
  <c r="AV828" i="5"/>
  <c r="AP828" i="5"/>
  <c r="BD780" i="5"/>
  <c r="BC780" i="5"/>
  <c r="BB780" i="5"/>
  <c r="AZ780" i="5"/>
  <c r="BA780" i="5"/>
  <c r="AV780" i="5"/>
  <c r="AY780" i="5"/>
  <c r="AW780" i="5"/>
  <c r="AT780" i="5"/>
  <c r="AS780" i="5"/>
  <c r="AU780" i="5"/>
  <c r="AR780" i="5"/>
  <c r="AQ780" i="5"/>
  <c r="AP780" i="5"/>
  <c r="AO780" i="5"/>
  <c r="BD732" i="5"/>
  <c r="BB732" i="5"/>
  <c r="BC732" i="5"/>
  <c r="AZ732" i="5"/>
  <c r="BA732" i="5"/>
  <c r="AV732" i="5"/>
  <c r="AY732" i="5"/>
  <c r="AW732" i="5"/>
  <c r="AT732" i="5"/>
  <c r="AU732" i="5"/>
  <c r="AS732" i="5"/>
  <c r="AR732" i="5"/>
  <c r="AP732" i="5"/>
  <c r="AQ732" i="5"/>
  <c r="AO732" i="5"/>
  <c r="BD672" i="5"/>
  <c r="BB672" i="5"/>
  <c r="BC672" i="5"/>
  <c r="AZ672" i="5"/>
  <c r="BA672" i="5"/>
  <c r="AV672" i="5"/>
  <c r="AW672" i="5"/>
  <c r="AY672" i="5"/>
  <c r="AU672" i="5"/>
  <c r="AT672" i="5"/>
  <c r="AS672" i="5"/>
  <c r="AQ672" i="5"/>
  <c r="AR672" i="5"/>
  <c r="AP672" i="5"/>
  <c r="AO672" i="5"/>
  <c r="BD612" i="5"/>
  <c r="BB612" i="5"/>
  <c r="BC612" i="5"/>
  <c r="AZ612" i="5"/>
  <c r="BA612" i="5"/>
  <c r="AV612" i="5"/>
  <c r="AW612" i="5"/>
  <c r="AU612" i="5"/>
  <c r="AS612" i="5"/>
  <c r="AR612" i="5"/>
  <c r="AT612" i="5"/>
  <c r="AQ612" i="5"/>
  <c r="AO612" i="5"/>
  <c r="BD564" i="5"/>
  <c r="BB564" i="5"/>
  <c r="BC564" i="5"/>
  <c r="AZ564" i="5"/>
  <c r="BA564" i="5"/>
  <c r="AV564" i="5"/>
  <c r="AW564" i="5"/>
  <c r="AY564" i="5"/>
  <c r="AU564" i="5"/>
  <c r="AT564" i="5"/>
  <c r="AQ564" i="5"/>
  <c r="AO564" i="5"/>
  <c r="BD516" i="5"/>
  <c r="BC516" i="5"/>
  <c r="BB516" i="5"/>
  <c r="AZ516" i="5"/>
  <c r="BA516" i="5"/>
  <c r="AV516" i="5"/>
  <c r="AW516" i="5"/>
  <c r="AY516" i="5"/>
  <c r="AS516" i="5"/>
  <c r="AU516" i="5"/>
  <c r="AT516" i="5"/>
  <c r="AR516" i="5"/>
  <c r="AO516" i="5"/>
  <c r="BD468" i="5"/>
  <c r="BB468" i="5"/>
  <c r="BC468" i="5"/>
  <c r="AZ468" i="5"/>
  <c r="BA468" i="5"/>
  <c r="AV468" i="5"/>
  <c r="AW468" i="5"/>
  <c r="AY468" i="5"/>
  <c r="AU468" i="5"/>
  <c r="AS468" i="5"/>
  <c r="AT468" i="5"/>
  <c r="AR468" i="5"/>
  <c r="AQ468" i="5"/>
  <c r="AO468" i="5"/>
  <c r="BD408" i="5"/>
  <c r="BC408" i="5"/>
  <c r="BB408" i="5"/>
  <c r="AZ408" i="5"/>
  <c r="BA408" i="5"/>
  <c r="AY408" i="5"/>
  <c r="AV408" i="5"/>
  <c r="AW408" i="5"/>
  <c r="AU408" i="5"/>
  <c r="AS408" i="5"/>
  <c r="AR408" i="5"/>
  <c r="AQ408" i="5"/>
  <c r="AO408" i="5"/>
  <c r="BD336" i="5"/>
  <c r="BC336" i="5"/>
  <c r="AZ336" i="5"/>
  <c r="BA336" i="5"/>
  <c r="BB336" i="5"/>
  <c r="AY336" i="5"/>
  <c r="AV336" i="5"/>
  <c r="AW336" i="5"/>
  <c r="AS336" i="5"/>
  <c r="AU336" i="5"/>
  <c r="AT336" i="5"/>
  <c r="AR336" i="5"/>
  <c r="AQ336" i="5"/>
  <c r="AP336" i="5"/>
  <c r="AO336" i="5"/>
  <c r="BD288" i="5"/>
  <c r="BC288" i="5"/>
  <c r="BB288" i="5"/>
  <c r="AZ288" i="5"/>
  <c r="BA288" i="5"/>
  <c r="AY288" i="5"/>
  <c r="AV288" i="5"/>
  <c r="AW288" i="5"/>
  <c r="AT288" i="5"/>
  <c r="AS288" i="5"/>
  <c r="AR288" i="5"/>
  <c r="AU288" i="5"/>
  <c r="AP288" i="5"/>
  <c r="AO288" i="5"/>
  <c r="BD216" i="5"/>
  <c r="BC216" i="5"/>
  <c r="BB216" i="5"/>
  <c r="AZ216" i="5"/>
  <c r="BA216" i="5"/>
  <c r="AV216" i="5"/>
  <c r="AW216" i="5"/>
  <c r="AU216" i="5"/>
  <c r="AT216" i="5"/>
  <c r="AS216" i="5"/>
  <c r="AQ216" i="5"/>
  <c r="AY216" i="5"/>
  <c r="AO216" i="5"/>
  <c r="BD144" i="5"/>
  <c r="BC144" i="5"/>
  <c r="BB144" i="5"/>
  <c r="AZ144" i="5"/>
  <c r="BA144" i="5"/>
  <c r="AV144" i="5"/>
  <c r="AW144" i="5"/>
  <c r="AY144" i="5"/>
  <c r="AS144" i="5"/>
  <c r="AR144" i="5"/>
  <c r="AU144" i="5"/>
  <c r="AP144" i="5"/>
  <c r="AO144" i="5"/>
  <c r="BD60" i="5"/>
  <c r="BC60" i="5"/>
  <c r="AZ60" i="5"/>
  <c r="BA60" i="5"/>
  <c r="BB60" i="5"/>
  <c r="AV60" i="5"/>
  <c r="AY60" i="5"/>
  <c r="AW60" i="5"/>
  <c r="AS60" i="5"/>
  <c r="AT60" i="5"/>
  <c r="AR60" i="5"/>
  <c r="AU60" i="5"/>
  <c r="AP60" i="5"/>
  <c r="AO60" i="5"/>
  <c r="BD1199" i="5"/>
  <c r="AZ1199" i="5"/>
  <c r="BC1199" i="5"/>
  <c r="BA1199" i="5"/>
  <c r="AW1199" i="5"/>
  <c r="AY1199" i="5"/>
  <c r="BB1199" i="5"/>
  <c r="AU1199" i="5"/>
  <c r="AT1199" i="5"/>
  <c r="AV1199" i="5"/>
  <c r="AP1199" i="5"/>
  <c r="AS1199" i="5"/>
  <c r="BD1151" i="5"/>
  <c r="BC1151" i="5"/>
  <c r="AZ1151" i="5"/>
  <c r="BB1151" i="5"/>
  <c r="BA1151" i="5"/>
  <c r="AW1151" i="5"/>
  <c r="AY1151" i="5"/>
  <c r="AU1151" i="5"/>
  <c r="AV1151" i="5"/>
  <c r="AT1151" i="5"/>
  <c r="AS1151" i="5"/>
  <c r="AP1151" i="5"/>
  <c r="BD1091" i="5"/>
  <c r="AZ1091" i="5"/>
  <c r="BB1091" i="5"/>
  <c r="BA1091" i="5"/>
  <c r="BC1091" i="5"/>
  <c r="AW1091" i="5"/>
  <c r="AY1091" i="5"/>
  <c r="AU1091" i="5"/>
  <c r="AS1091" i="5"/>
  <c r="AT1091" i="5"/>
  <c r="AR1091" i="5"/>
  <c r="AV1091" i="5"/>
  <c r="AP1091" i="5"/>
  <c r="BD1007" i="5"/>
  <c r="BC1007" i="5"/>
  <c r="AZ1007" i="5"/>
  <c r="BA1007" i="5"/>
  <c r="AW1007" i="5"/>
  <c r="BB1007" i="5"/>
  <c r="AY1007" i="5"/>
  <c r="AU1007" i="5"/>
  <c r="AV1007" i="5"/>
  <c r="AS1007" i="5"/>
  <c r="AP1007" i="5"/>
  <c r="BC947" i="5"/>
  <c r="BD947" i="5"/>
  <c r="AZ947" i="5"/>
  <c r="BA947" i="5"/>
  <c r="BB947" i="5"/>
  <c r="AW947" i="5"/>
  <c r="AV947" i="5"/>
  <c r="AU947" i="5"/>
  <c r="AY947" i="5"/>
  <c r="AT947" i="5"/>
  <c r="AS947" i="5"/>
  <c r="AR947" i="5"/>
  <c r="AP947" i="5"/>
  <c r="BD875" i="5"/>
  <c r="BC875" i="5"/>
  <c r="AZ875" i="5"/>
  <c r="BB875" i="5"/>
  <c r="BA875" i="5"/>
  <c r="AY875" i="5"/>
  <c r="AW875" i="5"/>
  <c r="AV875" i="5"/>
  <c r="AP875" i="5"/>
  <c r="AS875" i="5"/>
  <c r="AR875" i="5"/>
  <c r="BD827" i="5"/>
  <c r="BC827" i="5"/>
  <c r="AZ827" i="5"/>
  <c r="BB827" i="5"/>
  <c r="BA827" i="5"/>
  <c r="AY827" i="5"/>
  <c r="AW827" i="5"/>
  <c r="AU827" i="5"/>
  <c r="AV827" i="5"/>
  <c r="AT827" i="5"/>
  <c r="AP827" i="5"/>
  <c r="AR827" i="5"/>
  <c r="BC767" i="5"/>
  <c r="BD767" i="5"/>
  <c r="AZ767" i="5"/>
  <c r="BB767" i="5"/>
  <c r="AW767" i="5"/>
  <c r="AY767" i="5"/>
  <c r="AU767" i="5"/>
  <c r="AV767" i="5"/>
  <c r="AT767" i="5"/>
  <c r="AP767" i="5"/>
  <c r="BA767" i="5"/>
  <c r="BC695" i="5"/>
  <c r="BD695" i="5"/>
  <c r="BB695" i="5"/>
  <c r="AZ695" i="5"/>
  <c r="AY695" i="5"/>
  <c r="AW695" i="5"/>
  <c r="AV695" i="5"/>
  <c r="AU695" i="5"/>
  <c r="BA695" i="5"/>
  <c r="AT695" i="5"/>
  <c r="AS695" i="5"/>
  <c r="AQ695" i="5"/>
  <c r="AP695" i="5"/>
  <c r="BC647" i="5"/>
  <c r="BD647" i="5"/>
  <c r="AZ647" i="5"/>
  <c r="BB647" i="5"/>
  <c r="BA647" i="5"/>
  <c r="AY647" i="5"/>
  <c r="AW647" i="5"/>
  <c r="AV647" i="5"/>
  <c r="AU647" i="5"/>
  <c r="AQ647" i="5"/>
  <c r="AT647" i="5"/>
  <c r="AP647" i="5"/>
  <c r="BC599" i="5"/>
  <c r="BD599" i="5"/>
  <c r="AZ599" i="5"/>
  <c r="AY599" i="5"/>
  <c r="AW599" i="5"/>
  <c r="BA599" i="5"/>
  <c r="BB599" i="5"/>
  <c r="AV599" i="5"/>
  <c r="AU599" i="5"/>
  <c r="AT599" i="5"/>
  <c r="AS599" i="5"/>
  <c r="AQ599" i="5"/>
  <c r="AR599" i="5"/>
  <c r="AP599" i="5"/>
  <c r="BC539" i="5"/>
  <c r="BD539" i="5"/>
  <c r="BB539" i="5"/>
  <c r="AZ539" i="5"/>
  <c r="BA539" i="5"/>
  <c r="AY539" i="5"/>
  <c r="AW539" i="5"/>
  <c r="AU539" i="5"/>
  <c r="AT539" i="5"/>
  <c r="AQ539" i="5"/>
  <c r="AV539" i="5"/>
  <c r="AS539" i="5"/>
  <c r="AR539" i="5"/>
  <c r="AP539" i="5"/>
  <c r="BC491" i="5"/>
  <c r="BD491" i="5"/>
  <c r="BB491" i="5"/>
  <c r="AZ491" i="5"/>
  <c r="BA491" i="5"/>
  <c r="AY491" i="5"/>
  <c r="AW491" i="5"/>
  <c r="AU491" i="5"/>
  <c r="AT491" i="5"/>
  <c r="AV491" i="5"/>
  <c r="AS491" i="5"/>
  <c r="AQ491" i="5"/>
  <c r="AP491" i="5"/>
  <c r="AR491" i="5"/>
  <c r="BC443" i="5"/>
  <c r="BD443" i="5"/>
  <c r="BB443" i="5"/>
  <c r="AZ443" i="5"/>
  <c r="BA443" i="5"/>
  <c r="AY443" i="5"/>
  <c r="AW443" i="5"/>
  <c r="AU443" i="5"/>
  <c r="AT443" i="5"/>
  <c r="AS443" i="5"/>
  <c r="AQ443" i="5"/>
  <c r="AP443" i="5"/>
  <c r="AR443" i="5"/>
  <c r="BC395" i="5"/>
  <c r="BD395" i="5"/>
  <c r="BB395" i="5"/>
  <c r="AZ395" i="5"/>
  <c r="BA395" i="5"/>
  <c r="AW395" i="5"/>
  <c r="AU395" i="5"/>
  <c r="AY395" i="5"/>
  <c r="AV395" i="5"/>
  <c r="AT395" i="5"/>
  <c r="AQ395" i="5"/>
  <c r="AS395" i="5"/>
  <c r="AR395" i="5"/>
  <c r="AP395" i="5"/>
  <c r="BC323" i="5"/>
  <c r="BD323" i="5"/>
  <c r="AZ323" i="5"/>
  <c r="BB323" i="5"/>
  <c r="BA323" i="5"/>
  <c r="AW323" i="5"/>
  <c r="AU323" i="5"/>
  <c r="AY323" i="5"/>
  <c r="AT323" i="5"/>
  <c r="AQ323" i="5"/>
  <c r="AV323" i="5"/>
  <c r="AR323" i="5"/>
  <c r="AS323" i="5"/>
  <c r="BC263" i="5"/>
  <c r="BD263" i="5"/>
  <c r="AZ263" i="5"/>
  <c r="BB263" i="5"/>
  <c r="AY263" i="5"/>
  <c r="AW263" i="5"/>
  <c r="BA263" i="5"/>
  <c r="AV263" i="5"/>
  <c r="AU263" i="5"/>
  <c r="AS263" i="5"/>
  <c r="AT263" i="5"/>
  <c r="AQ263" i="5"/>
  <c r="AR263" i="5"/>
  <c r="AP263" i="5"/>
  <c r="BC203" i="5"/>
  <c r="BD203" i="5"/>
  <c r="BB203" i="5"/>
  <c r="AZ203" i="5"/>
  <c r="BA203" i="5"/>
  <c r="AW203" i="5"/>
  <c r="AY203" i="5"/>
  <c r="AU203" i="5"/>
  <c r="AT203" i="5"/>
  <c r="AV203" i="5"/>
  <c r="AS203" i="5"/>
  <c r="AQ203" i="5"/>
  <c r="AP203" i="5"/>
  <c r="BC143" i="5"/>
  <c r="BD143" i="5"/>
  <c r="BB143" i="5"/>
  <c r="AZ143" i="5"/>
  <c r="BA143" i="5"/>
  <c r="AY143" i="5"/>
  <c r="AW143" i="5"/>
  <c r="AT143" i="5"/>
  <c r="AU143" i="5"/>
  <c r="AR143" i="5"/>
  <c r="AQ143" i="5"/>
  <c r="AV143" i="5"/>
  <c r="AP143" i="5"/>
  <c r="AS143" i="5"/>
  <c r="BC71" i="5"/>
  <c r="BD71" i="5"/>
  <c r="AZ71" i="5"/>
  <c r="BB71" i="5"/>
  <c r="BA71" i="5"/>
  <c r="AY71" i="5"/>
  <c r="AW71" i="5"/>
  <c r="AV71" i="5"/>
  <c r="AT71" i="5"/>
  <c r="AU71" i="5"/>
  <c r="AS71" i="5"/>
  <c r="AQ71" i="5"/>
  <c r="AP71" i="5"/>
  <c r="AO1153" i="5"/>
  <c r="AO961" i="5"/>
  <c r="AO817" i="5"/>
  <c r="AP1188" i="5"/>
  <c r="AP1164" i="5"/>
  <c r="AP1116" i="5"/>
  <c r="AP972" i="5"/>
  <c r="AP733" i="5"/>
  <c r="AP445" i="5"/>
  <c r="AP253" i="5"/>
  <c r="AQ1055" i="5"/>
  <c r="AQ947" i="5"/>
  <c r="AQ911" i="5"/>
  <c r="AQ839" i="5"/>
  <c r="AR863" i="5"/>
  <c r="AR532" i="5"/>
  <c r="AZ1189" i="5"/>
  <c r="BD1186" i="5"/>
  <c r="BC1186" i="5"/>
  <c r="BB1186" i="5"/>
  <c r="BA1186" i="5"/>
  <c r="AZ1186" i="5"/>
  <c r="AU1186" i="5"/>
  <c r="AY1186" i="5"/>
  <c r="AW1186" i="5"/>
  <c r="AV1186" i="5"/>
  <c r="AS1186" i="5"/>
  <c r="AQ1186" i="5"/>
  <c r="AP1186" i="5"/>
  <c r="AT1186" i="5"/>
  <c r="BD1162" i="5"/>
  <c r="BC1162" i="5"/>
  <c r="BB1162" i="5"/>
  <c r="BA1162" i="5"/>
  <c r="AZ1162" i="5"/>
  <c r="AU1162" i="5"/>
  <c r="AW1162" i="5"/>
  <c r="AV1162" i="5"/>
  <c r="AS1162" i="5"/>
  <c r="AY1162" i="5"/>
  <c r="AQ1162" i="5"/>
  <c r="AT1162" i="5"/>
  <c r="AP1162" i="5"/>
  <c r="AR1162" i="5"/>
  <c r="BD1138" i="5"/>
  <c r="BC1138" i="5"/>
  <c r="BB1138" i="5"/>
  <c r="AZ1138" i="5"/>
  <c r="BA1138" i="5"/>
  <c r="AY1138" i="5"/>
  <c r="AU1138" i="5"/>
  <c r="AW1138" i="5"/>
  <c r="AV1138" i="5"/>
  <c r="AS1138" i="5"/>
  <c r="AT1138" i="5"/>
  <c r="AQ1138" i="5"/>
  <c r="AP1138" i="5"/>
  <c r="BD1114" i="5"/>
  <c r="BB1114" i="5"/>
  <c r="BC1114" i="5"/>
  <c r="AZ1114" i="5"/>
  <c r="AU1114" i="5"/>
  <c r="AW1114" i="5"/>
  <c r="BA1114" i="5"/>
  <c r="AT1114" i="5"/>
  <c r="AY1114" i="5"/>
  <c r="AS1114" i="5"/>
  <c r="AQ1114" i="5"/>
  <c r="AR1114" i="5"/>
  <c r="AP1114" i="5"/>
  <c r="BC1090" i="5"/>
  <c r="BB1090" i="5"/>
  <c r="BD1090" i="5"/>
  <c r="AZ1090" i="5"/>
  <c r="AU1090" i="5"/>
  <c r="BA1090" i="5"/>
  <c r="AW1090" i="5"/>
  <c r="AY1090" i="5"/>
  <c r="AS1090" i="5"/>
  <c r="AQ1090" i="5"/>
  <c r="AV1090" i="5"/>
  <c r="AT1090" i="5"/>
  <c r="AP1090" i="5"/>
  <c r="BD1066" i="5"/>
  <c r="BB1066" i="5"/>
  <c r="BC1066" i="5"/>
  <c r="AZ1066" i="5"/>
  <c r="BA1066" i="5"/>
  <c r="AY1066" i="5"/>
  <c r="AU1066" i="5"/>
  <c r="AW1066" i="5"/>
  <c r="AV1066" i="5"/>
  <c r="AS1066" i="5"/>
  <c r="AQ1066" i="5"/>
  <c r="AP1066" i="5"/>
  <c r="BD1030" i="5"/>
  <c r="AZ1030" i="5"/>
  <c r="BA1030" i="5"/>
  <c r="AY1030" i="5"/>
  <c r="BC1030" i="5"/>
  <c r="AU1030" i="5"/>
  <c r="BB1030" i="5"/>
  <c r="AV1030" i="5"/>
  <c r="AS1030" i="5"/>
  <c r="AQ1030" i="5"/>
  <c r="AR1030" i="5"/>
  <c r="AP1030" i="5"/>
  <c r="BD1006" i="5"/>
  <c r="BC1006" i="5"/>
  <c r="BB1006" i="5"/>
  <c r="BA1006" i="5"/>
  <c r="AW1006" i="5"/>
  <c r="AU1006" i="5"/>
  <c r="AY1006" i="5"/>
  <c r="AS1006" i="5"/>
  <c r="AT1006" i="5"/>
  <c r="AQ1006" i="5"/>
  <c r="AZ1006" i="5"/>
  <c r="AV1006" i="5"/>
  <c r="AP1006" i="5"/>
  <c r="AR1006" i="5"/>
  <c r="BD982" i="5"/>
  <c r="BC982" i="5"/>
  <c r="BB982" i="5"/>
  <c r="AZ982" i="5"/>
  <c r="AY982" i="5"/>
  <c r="BA982" i="5"/>
  <c r="AU982" i="5"/>
  <c r="AT982" i="5"/>
  <c r="AV982" i="5"/>
  <c r="AS982" i="5"/>
  <c r="AQ982" i="5"/>
  <c r="AW982" i="5"/>
  <c r="AP982" i="5"/>
  <c r="BD958" i="5"/>
  <c r="BB958" i="5"/>
  <c r="BA958" i="5"/>
  <c r="BC958" i="5"/>
  <c r="AW958" i="5"/>
  <c r="AY958" i="5"/>
  <c r="AU958" i="5"/>
  <c r="AZ958" i="5"/>
  <c r="AV958" i="5"/>
  <c r="AS958" i="5"/>
  <c r="AQ958" i="5"/>
  <c r="AT958" i="5"/>
  <c r="AP958" i="5"/>
  <c r="AR958" i="5"/>
  <c r="BD934" i="5"/>
  <c r="BC934" i="5"/>
  <c r="AZ934" i="5"/>
  <c r="BA934" i="5"/>
  <c r="BB934" i="5"/>
  <c r="AY934" i="5"/>
  <c r="AU934" i="5"/>
  <c r="AS934" i="5"/>
  <c r="AV934" i="5"/>
  <c r="AQ934" i="5"/>
  <c r="AP934" i="5"/>
  <c r="AR934" i="5"/>
  <c r="BD910" i="5"/>
  <c r="BB910" i="5"/>
  <c r="BA910" i="5"/>
  <c r="BC910" i="5"/>
  <c r="AW910" i="5"/>
  <c r="AU910" i="5"/>
  <c r="AY910" i="5"/>
  <c r="AT910" i="5"/>
  <c r="AS910" i="5"/>
  <c r="AZ910" i="5"/>
  <c r="AQ910" i="5"/>
  <c r="AV910" i="5"/>
  <c r="AR910" i="5"/>
  <c r="BD886" i="5"/>
  <c r="BC886" i="5"/>
  <c r="BB886" i="5"/>
  <c r="AZ886" i="5"/>
  <c r="AY886" i="5"/>
  <c r="AU886" i="5"/>
  <c r="AV886" i="5"/>
  <c r="BA886" i="5"/>
  <c r="AW886" i="5"/>
  <c r="AT886" i="5"/>
  <c r="AS886" i="5"/>
  <c r="AQ886" i="5"/>
  <c r="AR886" i="5"/>
  <c r="BD862" i="5"/>
  <c r="BC862" i="5"/>
  <c r="BB862" i="5"/>
  <c r="AU862" i="5"/>
  <c r="BA862" i="5"/>
  <c r="AZ862" i="5"/>
  <c r="AV862" i="5"/>
  <c r="AS862" i="5"/>
  <c r="AW862" i="5"/>
  <c r="AQ862" i="5"/>
  <c r="AY862" i="5"/>
  <c r="AR862" i="5"/>
  <c r="BD826" i="5"/>
  <c r="BC826" i="5"/>
  <c r="BB826" i="5"/>
  <c r="BA826" i="5"/>
  <c r="AZ826" i="5"/>
  <c r="AW826" i="5"/>
  <c r="AU826" i="5"/>
  <c r="AY826" i="5"/>
  <c r="AT826" i="5"/>
  <c r="AS826" i="5"/>
  <c r="AQ826" i="5"/>
  <c r="AP826" i="5"/>
  <c r="AR826" i="5"/>
  <c r="BC802" i="5"/>
  <c r="BD802" i="5"/>
  <c r="BB802" i="5"/>
  <c r="BA802" i="5"/>
  <c r="AZ802" i="5"/>
  <c r="AW802" i="5"/>
  <c r="AU802" i="5"/>
  <c r="AY802" i="5"/>
  <c r="AS802" i="5"/>
  <c r="AQ802" i="5"/>
  <c r="AV802" i="5"/>
  <c r="BC766" i="5"/>
  <c r="BD766" i="5"/>
  <c r="BB766" i="5"/>
  <c r="AZ766" i="5"/>
  <c r="AY766" i="5"/>
  <c r="AU766" i="5"/>
  <c r="AV766" i="5"/>
  <c r="AW766" i="5"/>
  <c r="BA766" i="5"/>
  <c r="AT766" i="5"/>
  <c r="AS766" i="5"/>
  <c r="AQ766" i="5"/>
  <c r="AR766" i="5"/>
  <c r="BD742" i="5"/>
  <c r="BC742" i="5"/>
  <c r="AZ742" i="5"/>
  <c r="AY742" i="5"/>
  <c r="BB742" i="5"/>
  <c r="AU742" i="5"/>
  <c r="BA742" i="5"/>
  <c r="AW742" i="5"/>
  <c r="AS742" i="5"/>
  <c r="AQ742" i="5"/>
  <c r="AV742" i="5"/>
  <c r="BC718" i="5"/>
  <c r="BD718" i="5"/>
  <c r="BB718" i="5"/>
  <c r="BA718" i="5"/>
  <c r="AU718" i="5"/>
  <c r="AV718" i="5"/>
  <c r="AW718" i="5"/>
  <c r="AZ718" i="5"/>
  <c r="AY718" i="5"/>
  <c r="AS718" i="5"/>
  <c r="AT718" i="5"/>
  <c r="AQ718" i="5"/>
  <c r="AR718" i="5"/>
  <c r="BB694" i="5"/>
  <c r="BD694" i="5"/>
  <c r="AZ694" i="5"/>
  <c r="AY694" i="5"/>
  <c r="BC694" i="5"/>
  <c r="AU694" i="5"/>
  <c r="AT694" i="5"/>
  <c r="AW694" i="5"/>
  <c r="AV694" i="5"/>
  <c r="AS694" i="5"/>
  <c r="AQ694" i="5"/>
  <c r="AR694" i="5"/>
  <c r="BC670" i="5"/>
  <c r="BD670" i="5"/>
  <c r="BB670" i="5"/>
  <c r="BA670" i="5"/>
  <c r="AU670" i="5"/>
  <c r="AV670" i="5"/>
  <c r="AZ670" i="5"/>
  <c r="AS670" i="5"/>
  <c r="AQ670" i="5"/>
  <c r="AY670" i="5"/>
  <c r="AW670" i="5"/>
  <c r="AT670" i="5"/>
  <c r="BC634" i="5"/>
  <c r="BD634" i="5"/>
  <c r="AZ634" i="5"/>
  <c r="BA634" i="5"/>
  <c r="AV634" i="5"/>
  <c r="BB634" i="5"/>
  <c r="AU634" i="5"/>
  <c r="AW634" i="5"/>
  <c r="AT634" i="5"/>
  <c r="AS634" i="5"/>
  <c r="AY634" i="5"/>
  <c r="AQ634" i="5"/>
  <c r="AP634" i="5"/>
  <c r="AR634" i="5"/>
  <c r="BD610" i="5"/>
  <c r="BC610" i="5"/>
  <c r="BB610" i="5"/>
  <c r="BA610" i="5"/>
  <c r="AZ610" i="5"/>
  <c r="AU610" i="5"/>
  <c r="AY610" i="5"/>
  <c r="AS610" i="5"/>
  <c r="AQ610" i="5"/>
  <c r="AR610" i="5"/>
  <c r="AV610" i="5"/>
  <c r="AW610" i="5"/>
  <c r="BD586" i="5"/>
  <c r="BC586" i="5"/>
  <c r="BB586" i="5"/>
  <c r="BA586" i="5"/>
  <c r="AZ586" i="5"/>
  <c r="AV586" i="5"/>
  <c r="AU586" i="5"/>
  <c r="AW586" i="5"/>
  <c r="AY586" i="5"/>
  <c r="AS586" i="5"/>
  <c r="AQ586" i="5"/>
  <c r="AP586" i="5"/>
  <c r="AT586" i="5"/>
  <c r="BD562" i="5"/>
  <c r="BB562" i="5"/>
  <c r="BC562" i="5"/>
  <c r="AZ562" i="5"/>
  <c r="BA562" i="5"/>
  <c r="AY562" i="5"/>
  <c r="AW562" i="5"/>
  <c r="AU562" i="5"/>
  <c r="AT562" i="5"/>
  <c r="AQ562" i="5"/>
  <c r="AV562" i="5"/>
  <c r="BC526" i="5"/>
  <c r="BD526" i="5"/>
  <c r="BB526" i="5"/>
  <c r="AZ526" i="5"/>
  <c r="AU526" i="5"/>
  <c r="AV526" i="5"/>
  <c r="AY526" i="5"/>
  <c r="BA526" i="5"/>
  <c r="AW526" i="5"/>
  <c r="AT526" i="5"/>
  <c r="AQ526" i="5"/>
  <c r="BD502" i="5"/>
  <c r="BC502" i="5"/>
  <c r="BB502" i="5"/>
  <c r="AZ502" i="5"/>
  <c r="AY502" i="5"/>
  <c r="BA502" i="5"/>
  <c r="AU502" i="5"/>
  <c r="AW502" i="5"/>
  <c r="AV502" i="5"/>
  <c r="AT502" i="5"/>
  <c r="AQ502" i="5"/>
  <c r="AR502" i="5"/>
  <c r="AS502" i="5"/>
  <c r="BD478" i="5"/>
  <c r="BC478" i="5"/>
  <c r="AZ478" i="5"/>
  <c r="BB478" i="5"/>
  <c r="AU478" i="5"/>
  <c r="AV478" i="5"/>
  <c r="AW478" i="5"/>
  <c r="AT478" i="5"/>
  <c r="BA478" i="5"/>
  <c r="AS478" i="5"/>
  <c r="AQ478" i="5"/>
  <c r="AY478" i="5"/>
  <c r="AR478" i="5"/>
  <c r="BD454" i="5"/>
  <c r="BC454" i="5"/>
  <c r="AZ454" i="5"/>
  <c r="AY454" i="5"/>
  <c r="BB454" i="5"/>
  <c r="AU454" i="5"/>
  <c r="BA454" i="5"/>
  <c r="AW454" i="5"/>
  <c r="AT454" i="5"/>
  <c r="AS454" i="5"/>
  <c r="AR454" i="5"/>
  <c r="AQ454" i="5"/>
  <c r="AV454" i="5"/>
  <c r="BD430" i="5"/>
  <c r="BC430" i="5"/>
  <c r="BB430" i="5"/>
  <c r="AZ430" i="5"/>
  <c r="BA430" i="5"/>
  <c r="AU430" i="5"/>
  <c r="AV430" i="5"/>
  <c r="AY430" i="5"/>
  <c r="AT430" i="5"/>
  <c r="AS430" i="5"/>
  <c r="AW430" i="5"/>
  <c r="AQ430" i="5"/>
  <c r="AR430" i="5"/>
  <c r="BC406" i="5"/>
  <c r="BB406" i="5"/>
  <c r="AZ406" i="5"/>
  <c r="BD406" i="5"/>
  <c r="AY406" i="5"/>
  <c r="BA406" i="5"/>
  <c r="AU406" i="5"/>
  <c r="AT406" i="5"/>
  <c r="AV406" i="5"/>
  <c r="AW406" i="5"/>
  <c r="AQ406" i="5"/>
  <c r="AR406" i="5"/>
  <c r="BD382" i="5"/>
  <c r="BB382" i="5"/>
  <c r="BA382" i="5"/>
  <c r="AZ382" i="5"/>
  <c r="BC382" i="5"/>
  <c r="AU382" i="5"/>
  <c r="AV382" i="5"/>
  <c r="AW382" i="5"/>
  <c r="AY382" i="5"/>
  <c r="AQ382" i="5"/>
  <c r="AS382" i="5"/>
  <c r="AT382" i="5"/>
  <c r="BD358" i="5"/>
  <c r="BB358" i="5"/>
  <c r="AZ358" i="5"/>
  <c r="BC358" i="5"/>
  <c r="AU358" i="5"/>
  <c r="AW358" i="5"/>
  <c r="BA358" i="5"/>
  <c r="AY358" i="5"/>
  <c r="AS358" i="5"/>
  <c r="AT358" i="5"/>
  <c r="AQ358" i="5"/>
  <c r="AR358" i="5"/>
  <c r="BD334" i="5"/>
  <c r="BC334" i="5"/>
  <c r="BB334" i="5"/>
  <c r="AZ334" i="5"/>
  <c r="BA334" i="5"/>
  <c r="AY334" i="5"/>
  <c r="AU334" i="5"/>
  <c r="AV334" i="5"/>
  <c r="AW334" i="5"/>
  <c r="AT334" i="5"/>
  <c r="AQ334" i="5"/>
  <c r="AS334" i="5"/>
  <c r="BD310" i="5"/>
  <c r="BC310" i="5"/>
  <c r="BB310" i="5"/>
  <c r="AZ310" i="5"/>
  <c r="AY310" i="5"/>
  <c r="BA310" i="5"/>
  <c r="AU310" i="5"/>
  <c r="AW310" i="5"/>
  <c r="AT310" i="5"/>
  <c r="AS310" i="5"/>
  <c r="AV310" i="5"/>
  <c r="AR310" i="5"/>
  <c r="AQ310" i="5"/>
  <c r="BD286" i="5"/>
  <c r="BB286" i="5"/>
  <c r="BC286" i="5"/>
  <c r="AZ286" i="5"/>
  <c r="AU286" i="5"/>
  <c r="AV286" i="5"/>
  <c r="AW286" i="5"/>
  <c r="AS286" i="5"/>
  <c r="AY286" i="5"/>
  <c r="AT286" i="5"/>
  <c r="AQ286" i="5"/>
  <c r="BA286" i="5"/>
  <c r="AR286" i="5"/>
  <c r="BD262" i="5"/>
  <c r="AZ262" i="5"/>
  <c r="BB262" i="5"/>
  <c r="BC262" i="5"/>
  <c r="BA262" i="5"/>
  <c r="AY262" i="5"/>
  <c r="AU262" i="5"/>
  <c r="AT262" i="5"/>
  <c r="AV262" i="5"/>
  <c r="AW262" i="5"/>
  <c r="AQ262" i="5"/>
  <c r="AS262" i="5"/>
  <c r="BD238" i="5"/>
  <c r="BB238" i="5"/>
  <c r="BC238" i="5"/>
  <c r="AY238" i="5"/>
  <c r="BA238" i="5"/>
  <c r="AZ238" i="5"/>
  <c r="AU238" i="5"/>
  <c r="AV238" i="5"/>
  <c r="AT238" i="5"/>
  <c r="AW238" i="5"/>
  <c r="AS238" i="5"/>
  <c r="AQ238" i="5"/>
  <c r="AR238" i="5"/>
  <c r="BD202" i="5"/>
  <c r="BC202" i="5"/>
  <c r="BB202" i="5"/>
  <c r="AZ202" i="5"/>
  <c r="AV202" i="5"/>
  <c r="AU202" i="5"/>
  <c r="AY202" i="5"/>
  <c r="AW202" i="5"/>
  <c r="AS202" i="5"/>
  <c r="AQ202" i="5"/>
  <c r="AT202" i="5"/>
  <c r="AP202" i="5"/>
  <c r="BA202" i="5"/>
  <c r="BC178" i="5"/>
  <c r="BD178" i="5"/>
  <c r="BB178" i="5"/>
  <c r="BA178" i="5"/>
  <c r="AY178" i="5"/>
  <c r="AZ178" i="5"/>
  <c r="AU178" i="5"/>
  <c r="AS178" i="5"/>
  <c r="AV178" i="5"/>
  <c r="AQ178" i="5"/>
  <c r="AT178" i="5"/>
  <c r="AR178" i="5"/>
  <c r="BD154" i="5"/>
  <c r="BC154" i="5"/>
  <c r="BB154" i="5"/>
  <c r="BA154" i="5"/>
  <c r="AZ154" i="5"/>
  <c r="AY154" i="5"/>
  <c r="AV154" i="5"/>
  <c r="AU154" i="5"/>
  <c r="AW154" i="5"/>
  <c r="AT154" i="5"/>
  <c r="AQ154" i="5"/>
  <c r="AP154" i="5"/>
  <c r="AR154" i="5"/>
  <c r="BD130" i="5"/>
  <c r="BC130" i="5"/>
  <c r="BB130" i="5"/>
  <c r="AZ130" i="5"/>
  <c r="BA130" i="5"/>
  <c r="AY130" i="5"/>
  <c r="AW130" i="5"/>
  <c r="AU130" i="5"/>
  <c r="AT130" i="5"/>
  <c r="AS130" i="5"/>
  <c r="AV130" i="5"/>
  <c r="AQ130" i="5"/>
  <c r="AR130" i="5"/>
  <c r="BC106" i="5"/>
  <c r="BB106" i="5"/>
  <c r="BD106" i="5"/>
  <c r="BA106" i="5"/>
  <c r="AY106" i="5"/>
  <c r="AZ106" i="5"/>
  <c r="AW106" i="5"/>
  <c r="AV106" i="5"/>
  <c r="AU106" i="5"/>
  <c r="AS106" i="5"/>
  <c r="AQ106" i="5"/>
  <c r="AR106" i="5"/>
  <c r="AP106" i="5"/>
  <c r="AT106" i="5"/>
  <c r="BD82" i="5"/>
  <c r="BC82" i="5"/>
  <c r="BA82" i="5"/>
  <c r="AZ82" i="5"/>
  <c r="AW82" i="5"/>
  <c r="BB82" i="5"/>
  <c r="AU82" i="5"/>
  <c r="AY82" i="5"/>
  <c r="AS82" i="5"/>
  <c r="AV82" i="5"/>
  <c r="AR82" i="5"/>
  <c r="AT82" i="5"/>
  <c r="AQ82" i="5"/>
  <c r="BD58" i="5"/>
  <c r="BC58" i="5"/>
  <c r="BB58" i="5"/>
  <c r="AY58" i="5"/>
  <c r="BA58" i="5"/>
  <c r="AV58" i="5"/>
  <c r="AZ58" i="5"/>
  <c r="AU58" i="5"/>
  <c r="AW58" i="5"/>
  <c r="AT58" i="5"/>
  <c r="AQ58" i="5"/>
  <c r="AP58" i="5"/>
  <c r="AR58" i="5"/>
  <c r="BD22" i="5"/>
  <c r="BB22" i="5"/>
  <c r="AZ22" i="5"/>
  <c r="AY22" i="5"/>
  <c r="BA22" i="5"/>
  <c r="AU22" i="5"/>
  <c r="AT22" i="5"/>
  <c r="AW22" i="5"/>
  <c r="AV22" i="5"/>
  <c r="AS22" i="5"/>
  <c r="BC22" i="5"/>
  <c r="AR22" i="5"/>
  <c r="AQ22" i="5"/>
  <c r="AO1216" i="5"/>
  <c r="AO1104" i="5"/>
  <c r="AO1072" i="5"/>
  <c r="AO1024" i="5"/>
  <c r="AO960" i="5"/>
  <c r="AO880" i="5"/>
  <c r="AO598" i="5"/>
  <c r="AO505" i="5"/>
  <c r="AO457" i="5"/>
  <c r="AO289" i="5"/>
  <c r="AO145" i="5"/>
  <c r="AO25" i="5"/>
  <c r="AP888" i="5"/>
  <c r="AP760" i="5"/>
  <c r="AP216" i="5"/>
  <c r="BC1209" i="5"/>
  <c r="AZ1209" i="5"/>
  <c r="BD1209" i="5"/>
  <c r="AY1209" i="5"/>
  <c r="BB1209" i="5"/>
  <c r="BA1209" i="5"/>
  <c r="AT1209" i="5"/>
  <c r="AS1209" i="5"/>
  <c r="AU1209" i="5"/>
  <c r="AQ1209" i="5"/>
  <c r="AW1209" i="5"/>
  <c r="AR1209" i="5"/>
  <c r="AP1209" i="5"/>
  <c r="AV1209" i="5"/>
  <c r="BC1197" i="5"/>
  <c r="BD1197" i="5"/>
  <c r="AZ1197" i="5"/>
  <c r="BA1197" i="5"/>
  <c r="AY1197" i="5"/>
  <c r="BB1197" i="5"/>
  <c r="AW1197" i="5"/>
  <c r="AU1197" i="5"/>
  <c r="AT1197" i="5"/>
  <c r="AS1197" i="5"/>
  <c r="AQ1197" i="5"/>
  <c r="AV1197" i="5"/>
  <c r="AR1197" i="5"/>
  <c r="AP1197" i="5"/>
  <c r="BD1185" i="5"/>
  <c r="BC1185" i="5"/>
  <c r="AZ1185" i="5"/>
  <c r="AY1185" i="5"/>
  <c r="BB1185" i="5"/>
  <c r="BA1185" i="5"/>
  <c r="AW1185" i="5"/>
  <c r="AV1185" i="5"/>
  <c r="AS1185" i="5"/>
  <c r="AU1185" i="5"/>
  <c r="AQ1185" i="5"/>
  <c r="AT1185" i="5"/>
  <c r="AR1185" i="5"/>
  <c r="AP1185" i="5"/>
  <c r="BD1173" i="5"/>
  <c r="BC1173" i="5"/>
  <c r="AZ1173" i="5"/>
  <c r="BB1173" i="5"/>
  <c r="AY1173" i="5"/>
  <c r="AW1173" i="5"/>
  <c r="AV1173" i="5"/>
  <c r="AT1173" i="5"/>
  <c r="AS1173" i="5"/>
  <c r="BA1173" i="5"/>
  <c r="AQ1173" i="5"/>
  <c r="AU1173" i="5"/>
  <c r="AR1173" i="5"/>
  <c r="AP1173" i="5"/>
  <c r="BC1161" i="5"/>
  <c r="BD1161" i="5"/>
  <c r="AZ1161" i="5"/>
  <c r="AY1161" i="5"/>
  <c r="BB1161" i="5"/>
  <c r="BA1161" i="5"/>
  <c r="AT1161" i="5"/>
  <c r="AS1161" i="5"/>
  <c r="AV1161" i="5"/>
  <c r="AU1161" i="5"/>
  <c r="AQ1161" i="5"/>
  <c r="AR1161" i="5"/>
  <c r="AP1161" i="5"/>
  <c r="BC1149" i="5"/>
  <c r="BD1149" i="5"/>
  <c r="AZ1149" i="5"/>
  <c r="AY1149" i="5"/>
  <c r="BA1149" i="5"/>
  <c r="AW1149" i="5"/>
  <c r="AS1149" i="5"/>
  <c r="AQ1149" i="5"/>
  <c r="AT1149" i="5"/>
  <c r="AV1149" i="5"/>
  <c r="BB1149" i="5"/>
  <c r="AR1149" i="5"/>
  <c r="AP1149" i="5"/>
  <c r="BC1137" i="5"/>
  <c r="AZ1137" i="5"/>
  <c r="AY1137" i="5"/>
  <c r="BA1137" i="5"/>
  <c r="AW1137" i="5"/>
  <c r="AU1137" i="5"/>
  <c r="BD1137" i="5"/>
  <c r="AS1137" i="5"/>
  <c r="AV1137" i="5"/>
  <c r="AQ1137" i="5"/>
  <c r="BB1137" i="5"/>
  <c r="AR1137" i="5"/>
  <c r="AP1137" i="5"/>
  <c r="BD1125" i="5"/>
  <c r="BC1125" i="5"/>
  <c r="AZ1125" i="5"/>
  <c r="BB1125" i="5"/>
  <c r="AY1125" i="5"/>
  <c r="BA1125" i="5"/>
  <c r="AW1125" i="5"/>
  <c r="AT1125" i="5"/>
  <c r="AV1125" i="5"/>
  <c r="AS1125" i="5"/>
  <c r="AQ1125" i="5"/>
  <c r="AR1125" i="5"/>
  <c r="AP1125" i="5"/>
  <c r="BC1113" i="5"/>
  <c r="BD1113" i="5"/>
  <c r="AZ1113" i="5"/>
  <c r="AY1113" i="5"/>
  <c r="BB1113" i="5"/>
  <c r="BA1113" i="5"/>
  <c r="AS1113" i="5"/>
  <c r="AU1113" i="5"/>
  <c r="AQ1113" i="5"/>
  <c r="AT1113" i="5"/>
  <c r="AR1113" i="5"/>
  <c r="AP1113" i="5"/>
  <c r="AV1113" i="5"/>
  <c r="AW1113" i="5"/>
  <c r="BC1101" i="5"/>
  <c r="AZ1101" i="5"/>
  <c r="BD1101" i="5"/>
  <c r="AY1101" i="5"/>
  <c r="BB1101" i="5"/>
  <c r="BA1101" i="5"/>
  <c r="AW1101" i="5"/>
  <c r="AS1101" i="5"/>
  <c r="AV1101" i="5"/>
  <c r="AT1101" i="5"/>
  <c r="AQ1101" i="5"/>
  <c r="AR1101" i="5"/>
  <c r="AP1101" i="5"/>
  <c r="BC1089" i="5"/>
  <c r="AZ1089" i="5"/>
  <c r="BD1089" i="5"/>
  <c r="AY1089" i="5"/>
  <c r="BB1089" i="5"/>
  <c r="AW1089" i="5"/>
  <c r="BA1089" i="5"/>
  <c r="AT1089" i="5"/>
  <c r="AS1089" i="5"/>
  <c r="AU1089" i="5"/>
  <c r="AQ1089" i="5"/>
  <c r="AV1089" i="5"/>
  <c r="AR1089" i="5"/>
  <c r="AP1089" i="5"/>
  <c r="BD1077" i="5"/>
  <c r="BC1077" i="5"/>
  <c r="AZ1077" i="5"/>
  <c r="BB1077" i="5"/>
  <c r="AY1077" i="5"/>
  <c r="BA1077" i="5"/>
  <c r="AW1077" i="5"/>
  <c r="AV1077" i="5"/>
  <c r="AU1077" i="5"/>
  <c r="AT1077" i="5"/>
  <c r="AS1077" i="5"/>
  <c r="AQ1077" i="5"/>
  <c r="AR1077" i="5"/>
  <c r="AP1077" i="5"/>
  <c r="BC1065" i="5"/>
  <c r="BD1065" i="5"/>
  <c r="AZ1065" i="5"/>
  <c r="AY1065" i="5"/>
  <c r="BA1065" i="5"/>
  <c r="BB1065" i="5"/>
  <c r="AV1065" i="5"/>
  <c r="AU1065" i="5"/>
  <c r="AS1065" i="5"/>
  <c r="AQ1065" i="5"/>
  <c r="AW1065" i="5"/>
  <c r="AR1065" i="5"/>
  <c r="AP1065" i="5"/>
  <c r="AT1065" i="5"/>
  <c r="BC1053" i="5"/>
  <c r="BD1053" i="5"/>
  <c r="AZ1053" i="5"/>
  <c r="AY1053" i="5"/>
  <c r="BB1053" i="5"/>
  <c r="BA1053" i="5"/>
  <c r="AW1053" i="5"/>
  <c r="AT1053" i="5"/>
  <c r="AS1053" i="5"/>
  <c r="AU1053" i="5"/>
  <c r="AQ1053" i="5"/>
  <c r="AV1053" i="5"/>
  <c r="AR1053" i="5"/>
  <c r="AP1053" i="5"/>
  <c r="BC1041" i="5"/>
  <c r="BD1041" i="5"/>
  <c r="AZ1041" i="5"/>
  <c r="BA1041" i="5"/>
  <c r="AY1041" i="5"/>
  <c r="BB1041" i="5"/>
  <c r="AW1041" i="5"/>
  <c r="AU1041" i="5"/>
  <c r="AV1041" i="5"/>
  <c r="AS1041" i="5"/>
  <c r="AT1041" i="5"/>
  <c r="AQ1041" i="5"/>
  <c r="AR1041" i="5"/>
  <c r="AP1041" i="5"/>
  <c r="BC1029" i="5"/>
  <c r="BD1029" i="5"/>
  <c r="AZ1029" i="5"/>
  <c r="BB1029" i="5"/>
  <c r="AY1029" i="5"/>
  <c r="BA1029" i="5"/>
  <c r="AW1029" i="5"/>
  <c r="AS1029" i="5"/>
  <c r="AQ1029" i="5"/>
  <c r="AU1029" i="5"/>
  <c r="AT1029" i="5"/>
  <c r="AR1029" i="5"/>
  <c r="AP1029" i="5"/>
  <c r="AV1029" i="5"/>
  <c r="BC1017" i="5"/>
  <c r="AZ1017" i="5"/>
  <c r="AY1017" i="5"/>
  <c r="BB1017" i="5"/>
  <c r="BD1017" i="5"/>
  <c r="BA1017" i="5"/>
  <c r="AT1017" i="5"/>
  <c r="AU1017" i="5"/>
  <c r="AS1017" i="5"/>
  <c r="AQ1017" i="5"/>
  <c r="AR1017" i="5"/>
  <c r="AP1017" i="5"/>
  <c r="AV1017" i="5"/>
  <c r="BD1005" i="5"/>
  <c r="BC1005" i="5"/>
  <c r="AZ1005" i="5"/>
  <c r="AY1005" i="5"/>
  <c r="BA1005" i="5"/>
  <c r="BB1005" i="5"/>
  <c r="AW1005" i="5"/>
  <c r="AS1005" i="5"/>
  <c r="AT1005" i="5"/>
  <c r="AQ1005" i="5"/>
  <c r="AV1005" i="5"/>
  <c r="AR1005" i="5"/>
  <c r="AP1005" i="5"/>
  <c r="BD993" i="5"/>
  <c r="BC993" i="5"/>
  <c r="AZ993" i="5"/>
  <c r="AY993" i="5"/>
  <c r="BB993" i="5"/>
  <c r="AW993" i="5"/>
  <c r="AS993" i="5"/>
  <c r="AV993" i="5"/>
  <c r="BA993" i="5"/>
  <c r="AQ993" i="5"/>
  <c r="AT993" i="5"/>
  <c r="AR993" i="5"/>
  <c r="AP993" i="5"/>
  <c r="BD981" i="5"/>
  <c r="BC981" i="5"/>
  <c r="AZ981" i="5"/>
  <c r="BB981" i="5"/>
  <c r="AY981" i="5"/>
  <c r="BA981" i="5"/>
  <c r="AW981" i="5"/>
  <c r="AT981" i="5"/>
  <c r="AU981" i="5"/>
  <c r="AV981" i="5"/>
  <c r="AS981" i="5"/>
  <c r="AQ981" i="5"/>
  <c r="AR981" i="5"/>
  <c r="AP981" i="5"/>
  <c r="BD969" i="5"/>
  <c r="BC969" i="5"/>
  <c r="AZ969" i="5"/>
  <c r="AY969" i="5"/>
  <c r="BA969" i="5"/>
  <c r="BB969" i="5"/>
  <c r="AV969" i="5"/>
  <c r="AU969" i="5"/>
  <c r="AS969" i="5"/>
  <c r="AT969" i="5"/>
  <c r="AQ969" i="5"/>
  <c r="AW969" i="5"/>
  <c r="AR969" i="5"/>
  <c r="AP969" i="5"/>
  <c r="BD957" i="5"/>
  <c r="BC957" i="5"/>
  <c r="AZ957" i="5"/>
  <c r="AY957" i="5"/>
  <c r="AW957" i="5"/>
  <c r="BB957" i="5"/>
  <c r="BA957" i="5"/>
  <c r="AU957" i="5"/>
  <c r="AV957" i="5"/>
  <c r="AS957" i="5"/>
  <c r="AQ957" i="5"/>
  <c r="AT957" i="5"/>
  <c r="AR957" i="5"/>
  <c r="AP957" i="5"/>
  <c r="BD945" i="5"/>
  <c r="BC945" i="5"/>
  <c r="AZ945" i="5"/>
  <c r="BA945" i="5"/>
  <c r="AY945" i="5"/>
  <c r="AW945" i="5"/>
  <c r="BB945" i="5"/>
  <c r="AT945" i="5"/>
  <c r="AS945" i="5"/>
  <c r="AQ945" i="5"/>
  <c r="AU945" i="5"/>
  <c r="AR945" i="5"/>
  <c r="AP945" i="5"/>
  <c r="AV945" i="5"/>
  <c r="BD933" i="5"/>
  <c r="BC933" i="5"/>
  <c r="AZ933" i="5"/>
  <c r="BB933" i="5"/>
  <c r="AY933" i="5"/>
  <c r="BA933" i="5"/>
  <c r="AW933" i="5"/>
  <c r="AS933" i="5"/>
  <c r="AV933" i="5"/>
  <c r="AU933" i="5"/>
  <c r="AQ933" i="5"/>
  <c r="AR933" i="5"/>
  <c r="AP933" i="5"/>
  <c r="AT933" i="5"/>
  <c r="BD921" i="5"/>
  <c r="BC921" i="5"/>
  <c r="AZ921" i="5"/>
  <c r="AY921" i="5"/>
  <c r="BB921" i="5"/>
  <c r="AW921" i="5"/>
  <c r="BA921" i="5"/>
  <c r="AU921" i="5"/>
  <c r="AV921" i="5"/>
  <c r="AT921" i="5"/>
  <c r="AS921" i="5"/>
  <c r="AQ921" i="5"/>
  <c r="AR921" i="5"/>
  <c r="AP921" i="5"/>
  <c r="BC909" i="5"/>
  <c r="BD909" i="5"/>
  <c r="AZ909" i="5"/>
  <c r="AY909" i="5"/>
  <c r="BA909" i="5"/>
  <c r="AW909" i="5"/>
  <c r="BB909" i="5"/>
  <c r="AT909" i="5"/>
  <c r="AS909" i="5"/>
  <c r="AU909" i="5"/>
  <c r="AQ909" i="5"/>
  <c r="AV909" i="5"/>
  <c r="AR909" i="5"/>
  <c r="AP909" i="5"/>
  <c r="BD897" i="5"/>
  <c r="BC897" i="5"/>
  <c r="AZ897" i="5"/>
  <c r="AY897" i="5"/>
  <c r="BB897" i="5"/>
  <c r="AW897" i="5"/>
  <c r="BA897" i="5"/>
  <c r="AV897" i="5"/>
  <c r="AS897" i="5"/>
  <c r="AQ897" i="5"/>
  <c r="AU897" i="5"/>
  <c r="AT897" i="5"/>
  <c r="AR897" i="5"/>
  <c r="AP897" i="5"/>
  <c r="BD885" i="5"/>
  <c r="BC885" i="5"/>
  <c r="AZ885" i="5"/>
  <c r="BB885" i="5"/>
  <c r="AY885" i="5"/>
  <c r="AW885" i="5"/>
  <c r="BA885" i="5"/>
  <c r="AT885" i="5"/>
  <c r="AS885" i="5"/>
  <c r="AU885" i="5"/>
  <c r="AQ885" i="5"/>
  <c r="AR885" i="5"/>
  <c r="BD873" i="5"/>
  <c r="BC873" i="5"/>
  <c r="AZ873" i="5"/>
  <c r="AY873" i="5"/>
  <c r="BA873" i="5"/>
  <c r="AW873" i="5"/>
  <c r="BB873" i="5"/>
  <c r="AT873" i="5"/>
  <c r="AS873" i="5"/>
  <c r="AQ873" i="5"/>
  <c r="AR873" i="5"/>
  <c r="AV873" i="5"/>
  <c r="AU873" i="5"/>
  <c r="BD861" i="5"/>
  <c r="BC861" i="5"/>
  <c r="AZ861" i="5"/>
  <c r="BA861" i="5"/>
  <c r="AY861" i="5"/>
  <c r="AW861" i="5"/>
  <c r="BB861" i="5"/>
  <c r="AV861" i="5"/>
  <c r="AS861" i="5"/>
  <c r="AQ861" i="5"/>
  <c r="AU861" i="5"/>
  <c r="AT861" i="5"/>
  <c r="AR861" i="5"/>
  <c r="AP861" i="5"/>
  <c r="BD849" i="5"/>
  <c r="BC849" i="5"/>
  <c r="AZ849" i="5"/>
  <c r="BA849" i="5"/>
  <c r="AY849" i="5"/>
  <c r="AW849" i="5"/>
  <c r="BB849" i="5"/>
  <c r="AV849" i="5"/>
  <c r="AS849" i="5"/>
  <c r="AT849" i="5"/>
  <c r="AQ849" i="5"/>
  <c r="AR849" i="5"/>
  <c r="AP849" i="5"/>
  <c r="BD837" i="5"/>
  <c r="BC837" i="5"/>
  <c r="AZ837" i="5"/>
  <c r="BB837" i="5"/>
  <c r="AY837" i="5"/>
  <c r="AW837" i="5"/>
  <c r="AT837" i="5"/>
  <c r="BA837" i="5"/>
  <c r="AV837" i="5"/>
  <c r="AS837" i="5"/>
  <c r="AQ837" i="5"/>
  <c r="AR837" i="5"/>
  <c r="AU837" i="5"/>
  <c r="BD825" i="5"/>
  <c r="BC825" i="5"/>
  <c r="AZ825" i="5"/>
  <c r="BA825" i="5"/>
  <c r="AY825" i="5"/>
  <c r="BB825" i="5"/>
  <c r="AW825" i="5"/>
  <c r="AS825" i="5"/>
  <c r="AQ825" i="5"/>
  <c r="AU825" i="5"/>
  <c r="AT825" i="5"/>
  <c r="AR825" i="5"/>
  <c r="AV825" i="5"/>
  <c r="BD813" i="5"/>
  <c r="BC813" i="5"/>
  <c r="AZ813" i="5"/>
  <c r="BA813" i="5"/>
  <c r="AY813" i="5"/>
  <c r="AW813" i="5"/>
  <c r="AU813" i="5"/>
  <c r="BB813" i="5"/>
  <c r="AS813" i="5"/>
  <c r="AT813" i="5"/>
  <c r="AQ813" i="5"/>
  <c r="AR813" i="5"/>
  <c r="AP813" i="5"/>
  <c r="BC801" i="5"/>
  <c r="AZ801" i="5"/>
  <c r="BD801" i="5"/>
  <c r="AY801" i="5"/>
  <c r="BB801" i="5"/>
  <c r="AW801" i="5"/>
  <c r="BA801" i="5"/>
  <c r="AT801" i="5"/>
  <c r="AS801" i="5"/>
  <c r="AQ801" i="5"/>
  <c r="AR801" i="5"/>
  <c r="AU801" i="5"/>
  <c r="AP801" i="5"/>
  <c r="BD789" i="5"/>
  <c r="BC789" i="5"/>
  <c r="AZ789" i="5"/>
  <c r="BB789" i="5"/>
  <c r="BA789" i="5"/>
  <c r="AY789" i="5"/>
  <c r="AW789" i="5"/>
  <c r="AT789" i="5"/>
  <c r="AS789" i="5"/>
  <c r="AU789" i="5"/>
  <c r="AV789" i="5"/>
  <c r="AQ789" i="5"/>
  <c r="AR789" i="5"/>
  <c r="BD777" i="5"/>
  <c r="BC777" i="5"/>
  <c r="AZ777" i="5"/>
  <c r="BA777" i="5"/>
  <c r="AY777" i="5"/>
  <c r="BB777" i="5"/>
  <c r="AW777" i="5"/>
  <c r="AU777" i="5"/>
  <c r="AS777" i="5"/>
  <c r="AV777" i="5"/>
  <c r="AQ777" i="5"/>
  <c r="AT777" i="5"/>
  <c r="BD765" i="5"/>
  <c r="BC765" i="5"/>
  <c r="AZ765" i="5"/>
  <c r="AY765" i="5"/>
  <c r="AW765" i="5"/>
  <c r="BA765" i="5"/>
  <c r="AV765" i="5"/>
  <c r="BB765" i="5"/>
  <c r="AT765" i="5"/>
  <c r="AU765" i="5"/>
  <c r="AS765" i="5"/>
  <c r="AQ765" i="5"/>
  <c r="AP765" i="5"/>
  <c r="AR765" i="5"/>
  <c r="BD753" i="5"/>
  <c r="BC753" i="5"/>
  <c r="AZ753" i="5"/>
  <c r="BA753" i="5"/>
  <c r="AY753" i="5"/>
  <c r="AW753" i="5"/>
  <c r="BB753" i="5"/>
  <c r="AV753" i="5"/>
  <c r="AU753" i="5"/>
  <c r="AS753" i="5"/>
  <c r="AT753" i="5"/>
  <c r="AQ753" i="5"/>
  <c r="AR753" i="5"/>
  <c r="AP753" i="5"/>
  <c r="BD741" i="5"/>
  <c r="BC741" i="5"/>
  <c r="AZ741" i="5"/>
  <c r="BB741" i="5"/>
  <c r="BA741" i="5"/>
  <c r="AY741" i="5"/>
  <c r="AW741" i="5"/>
  <c r="AU741" i="5"/>
  <c r="AS741" i="5"/>
  <c r="AV741" i="5"/>
  <c r="AQ741" i="5"/>
  <c r="AR741" i="5"/>
  <c r="AT741" i="5"/>
  <c r="BD729" i="5"/>
  <c r="AZ729" i="5"/>
  <c r="BC729" i="5"/>
  <c r="AY729" i="5"/>
  <c r="BB729" i="5"/>
  <c r="AW729" i="5"/>
  <c r="AT729" i="5"/>
  <c r="AS729" i="5"/>
  <c r="AQ729" i="5"/>
  <c r="AV729" i="5"/>
  <c r="AU729" i="5"/>
  <c r="BA729" i="5"/>
  <c r="BD717" i="5"/>
  <c r="AZ717" i="5"/>
  <c r="BC717" i="5"/>
  <c r="BA717" i="5"/>
  <c r="AY717" i="5"/>
  <c r="BB717" i="5"/>
  <c r="AW717" i="5"/>
  <c r="AV717" i="5"/>
  <c r="AS717" i="5"/>
  <c r="AT717" i="5"/>
  <c r="AU717" i="5"/>
  <c r="AQ717" i="5"/>
  <c r="AR717" i="5"/>
  <c r="AP717" i="5"/>
  <c r="BD705" i="5"/>
  <c r="AZ705" i="5"/>
  <c r="BA705" i="5"/>
  <c r="AY705" i="5"/>
  <c r="BB705" i="5"/>
  <c r="AW705" i="5"/>
  <c r="BC705" i="5"/>
  <c r="AU705" i="5"/>
  <c r="AS705" i="5"/>
  <c r="AQ705" i="5"/>
  <c r="AR705" i="5"/>
  <c r="AP705" i="5"/>
  <c r="BD693" i="5"/>
  <c r="AZ693" i="5"/>
  <c r="BC693" i="5"/>
  <c r="BB693" i="5"/>
  <c r="AY693" i="5"/>
  <c r="AW693" i="5"/>
  <c r="BA693" i="5"/>
  <c r="AT693" i="5"/>
  <c r="AV693" i="5"/>
  <c r="AS693" i="5"/>
  <c r="AQ693" i="5"/>
  <c r="AR693" i="5"/>
  <c r="BD681" i="5"/>
  <c r="BC681" i="5"/>
  <c r="AZ681" i="5"/>
  <c r="BB681" i="5"/>
  <c r="BA681" i="5"/>
  <c r="AY681" i="5"/>
  <c r="AW681" i="5"/>
  <c r="AV681" i="5"/>
  <c r="AS681" i="5"/>
  <c r="AT681" i="5"/>
  <c r="AQ681" i="5"/>
  <c r="AR681" i="5"/>
  <c r="AU681" i="5"/>
  <c r="BD669" i="5"/>
  <c r="AZ669" i="5"/>
  <c r="BC669" i="5"/>
  <c r="BB669" i="5"/>
  <c r="BA669" i="5"/>
  <c r="AY669" i="5"/>
  <c r="AW669" i="5"/>
  <c r="AV669" i="5"/>
  <c r="AU669" i="5"/>
  <c r="AS669" i="5"/>
  <c r="AQ669" i="5"/>
  <c r="AR669" i="5"/>
  <c r="AP669" i="5"/>
  <c r="BD657" i="5"/>
  <c r="BC657" i="5"/>
  <c r="AZ657" i="5"/>
  <c r="AY657" i="5"/>
  <c r="BB657" i="5"/>
  <c r="AW657" i="5"/>
  <c r="BA657" i="5"/>
  <c r="AU657" i="5"/>
  <c r="AT657" i="5"/>
  <c r="AS657" i="5"/>
  <c r="AQ657" i="5"/>
  <c r="AV657" i="5"/>
  <c r="AP657" i="5"/>
  <c r="BD645" i="5"/>
  <c r="BC645" i="5"/>
  <c r="AZ645" i="5"/>
  <c r="BA645" i="5"/>
  <c r="BB645" i="5"/>
  <c r="AY645" i="5"/>
  <c r="AW645" i="5"/>
  <c r="AS645" i="5"/>
  <c r="AU645" i="5"/>
  <c r="AQ645" i="5"/>
  <c r="AR645" i="5"/>
  <c r="AV645" i="5"/>
  <c r="AT645" i="5"/>
  <c r="BD633" i="5"/>
  <c r="BC633" i="5"/>
  <c r="AZ633" i="5"/>
  <c r="BA633" i="5"/>
  <c r="AY633" i="5"/>
  <c r="AW633" i="5"/>
  <c r="BB633" i="5"/>
  <c r="AU633" i="5"/>
  <c r="AT633" i="5"/>
  <c r="AS633" i="5"/>
  <c r="AV633" i="5"/>
  <c r="AQ633" i="5"/>
  <c r="AR633" i="5"/>
  <c r="BD621" i="5"/>
  <c r="AZ621" i="5"/>
  <c r="BC621" i="5"/>
  <c r="AY621" i="5"/>
  <c r="BA621" i="5"/>
  <c r="AW621" i="5"/>
  <c r="AV621" i="5"/>
  <c r="AT621" i="5"/>
  <c r="AS621" i="5"/>
  <c r="AU621" i="5"/>
  <c r="AQ621" i="5"/>
  <c r="BB621" i="5"/>
  <c r="AP621" i="5"/>
  <c r="BD609" i="5"/>
  <c r="BC609" i="5"/>
  <c r="AZ609" i="5"/>
  <c r="BA609" i="5"/>
  <c r="AY609" i="5"/>
  <c r="BB609" i="5"/>
  <c r="AW609" i="5"/>
  <c r="AV609" i="5"/>
  <c r="AU609" i="5"/>
  <c r="AS609" i="5"/>
  <c r="AQ609" i="5"/>
  <c r="AR609" i="5"/>
  <c r="AT609" i="5"/>
  <c r="AP609" i="5"/>
  <c r="BD597" i="5"/>
  <c r="BC597" i="5"/>
  <c r="AZ597" i="5"/>
  <c r="BA597" i="5"/>
  <c r="AY597" i="5"/>
  <c r="BB597" i="5"/>
  <c r="AW597" i="5"/>
  <c r="AU597" i="5"/>
  <c r="AT597" i="5"/>
  <c r="AS597" i="5"/>
  <c r="AV597" i="5"/>
  <c r="AQ597" i="5"/>
  <c r="AR597" i="5"/>
  <c r="BC585" i="5"/>
  <c r="AZ585" i="5"/>
  <c r="BD585" i="5"/>
  <c r="AY585" i="5"/>
  <c r="BB585" i="5"/>
  <c r="BA585" i="5"/>
  <c r="AW585" i="5"/>
  <c r="AT585" i="5"/>
  <c r="AV585" i="5"/>
  <c r="AU585" i="5"/>
  <c r="AQ585" i="5"/>
  <c r="BD573" i="5"/>
  <c r="AZ573" i="5"/>
  <c r="BC573" i="5"/>
  <c r="BB573" i="5"/>
  <c r="BA573" i="5"/>
  <c r="AY573" i="5"/>
  <c r="AW573" i="5"/>
  <c r="AV573" i="5"/>
  <c r="AS573" i="5"/>
  <c r="AQ573" i="5"/>
  <c r="AU573" i="5"/>
  <c r="AR573" i="5"/>
  <c r="AP573" i="5"/>
  <c r="BD561" i="5"/>
  <c r="BC561" i="5"/>
  <c r="BB561" i="5"/>
  <c r="AZ561" i="5"/>
  <c r="BA561" i="5"/>
  <c r="AY561" i="5"/>
  <c r="AW561" i="5"/>
  <c r="AU561" i="5"/>
  <c r="AS561" i="5"/>
  <c r="AQ561" i="5"/>
  <c r="AR561" i="5"/>
  <c r="AV561" i="5"/>
  <c r="AT561" i="5"/>
  <c r="AP561" i="5"/>
  <c r="BD549" i="5"/>
  <c r="BC549" i="5"/>
  <c r="AZ549" i="5"/>
  <c r="AY549" i="5"/>
  <c r="AW549" i="5"/>
  <c r="BA549" i="5"/>
  <c r="AT549" i="5"/>
  <c r="BB549" i="5"/>
  <c r="AV549" i="5"/>
  <c r="AU549" i="5"/>
  <c r="AQ549" i="5"/>
  <c r="AS549" i="5"/>
  <c r="AR549" i="5"/>
  <c r="BD537" i="5"/>
  <c r="BC537" i="5"/>
  <c r="AZ537" i="5"/>
  <c r="BA537" i="5"/>
  <c r="AY537" i="5"/>
  <c r="AW537" i="5"/>
  <c r="BB537" i="5"/>
  <c r="AV537" i="5"/>
  <c r="AQ537" i="5"/>
  <c r="AR537" i="5"/>
  <c r="AU537" i="5"/>
  <c r="BD525" i="5"/>
  <c r="BC525" i="5"/>
  <c r="AZ525" i="5"/>
  <c r="BA525" i="5"/>
  <c r="AY525" i="5"/>
  <c r="BB525" i="5"/>
  <c r="AW525" i="5"/>
  <c r="AV525" i="5"/>
  <c r="AU525" i="5"/>
  <c r="AT525" i="5"/>
  <c r="AQ525" i="5"/>
  <c r="AS525" i="5"/>
  <c r="AP525" i="5"/>
  <c r="BD513" i="5"/>
  <c r="BB513" i="5"/>
  <c r="AZ513" i="5"/>
  <c r="BC513" i="5"/>
  <c r="AY513" i="5"/>
  <c r="AW513" i="5"/>
  <c r="BA513" i="5"/>
  <c r="AT513" i="5"/>
  <c r="AV513" i="5"/>
  <c r="AQ513" i="5"/>
  <c r="AS513" i="5"/>
  <c r="AR513" i="5"/>
  <c r="AP513" i="5"/>
  <c r="BD501" i="5"/>
  <c r="BC501" i="5"/>
  <c r="AZ501" i="5"/>
  <c r="BA501" i="5"/>
  <c r="BB501" i="5"/>
  <c r="AY501" i="5"/>
  <c r="AW501" i="5"/>
  <c r="AV501" i="5"/>
  <c r="AT501" i="5"/>
  <c r="AQ501" i="5"/>
  <c r="AS501" i="5"/>
  <c r="AR501" i="5"/>
  <c r="BD489" i="5"/>
  <c r="AZ489" i="5"/>
  <c r="BC489" i="5"/>
  <c r="BA489" i="5"/>
  <c r="AY489" i="5"/>
  <c r="BB489" i="5"/>
  <c r="AW489" i="5"/>
  <c r="AU489" i="5"/>
  <c r="AT489" i="5"/>
  <c r="AQ489" i="5"/>
  <c r="AV489" i="5"/>
  <c r="AZ477" i="5"/>
  <c r="BD477" i="5"/>
  <c r="BC477" i="5"/>
  <c r="BB477" i="5"/>
  <c r="AY477" i="5"/>
  <c r="AW477" i="5"/>
  <c r="BA477" i="5"/>
  <c r="AV477" i="5"/>
  <c r="AT477" i="5"/>
  <c r="AS477" i="5"/>
  <c r="AU477" i="5"/>
  <c r="AQ477" i="5"/>
  <c r="AR477" i="5"/>
  <c r="AP477" i="5"/>
  <c r="BD465" i="5"/>
  <c r="BB465" i="5"/>
  <c r="AZ465" i="5"/>
  <c r="BC465" i="5"/>
  <c r="BA465" i="5"/>
  <c r="AY465" i="5"/>
  <c r="AW465" i="5"/>
  <c r="AV465" i="5"/>
  <c r="AU465" i="5"/>
  <c r="AS465" i="5"/>
  <c r="AT465" i="5"/>
  <c r="AQ465" i="5"/>
  <c r="AP465" i="5"/>
  <c r="BD453" i="5"/>
  <c r="BC453" i="5"/>
  <c r="AZ453" i="5"/>
  <c r="BA453" i="5"/>
  <c r="AY453" i="5"/>
  <c r="AW453" i="5"/>
  <c r="BB453" i="5"/>
  <c r="AU453" i="5"/>
  <c r="AS453" i="5"/>
  <c r="AR453" i="5"/>
  <c r="AQ453" i="5"/>
  <c r="AV453" i="5"/>
  <c r="AT453" i="5"/>
  <c r="BD441" i="5"/>
  <c r="BC441" i="5"/>
  <c r="AZ441" i="5"/>
  <c r="BB441" i="5"/>
  <c r="AY441" i="5"/>
  <c r="AW441" i="5"/>
  <c r="AU441" i="5"/>
  <c r="AT441" i="5"/>
  <c r="BA441" i="5"/>
  <c r="AQ441" i="5"/>
  <c r="AS441" i="5"/>
  <c r="AR441" i="5"/>
  <c r="AV441" i="5"/>
  <c r="BD429" i="5"/>
  <c r="AZ429" i="5"/>
  <c r="BB429" i="5"/>
  <c r="BA429" i="5"/>
  <c r="BC429" i="5"/>
  <c r="AY429" i="5"/>
  <c r="AW429" i="5"/>
  <c r="AV429" i="5"/>
  <c r="AT429" i="5"/>
  <c r="AS429" i="5"/>
  <c r="AQ429" i="5"/>
  <c r="AR429" i="5"/>
  <c r="AP429" i="5"/>
  <c r="AU429" i="5"/>
  <c r="BD417" i="5"/>
  <c r="BC417" i="5"/>
  <c r="BB417" i="5"/>
  <c r="AZ417" i="5"/>
  <c r="BA417" i="5"/>
  <c r="AY417" i="5"/>
  <c r="AW417" i="5"/>
  <c r="AU417" i="5"/>
  <c r="AV417" i="5"/>
  <c r="AS417" i="5"/>
  <c r="AQ417" i="5"/>
  <c r="AP417" i="5"/>
  <c r="BD405" i="5"/>
  <c r="BC405" i="5"/>
  <c r="AZ405" i="5"/>
  <c r="BB405" i="5"/>
  <c r="AY405" i="5"/>
  <c r="AW405" i="5"/>
  <c r="BA405" i="5"/>
  <c r="AT405" i="5"/>
  <c r="AV405" i="5"/>
  <c r="AU405" i="5"/>
  <c r="AQ405" i="5"/>
  <c r="AS405" i="5"/>
  <c r="BD393" i="5"/>
  <c r="BC393" i="5"/>
  <c r="AZ393" i="5"/>
  <c r="BA393" i="5"/>
  <c r="AY393" i="5"/>
  <c r="BB393" i="5"/>
  <c r="AW393" i="5"/>
  <c r="AV393" i="5"/>
  <c r="AT393" i="5"/>
  <c r="AQ393" i="5"/>
  <c r="AR393" i="5"/>
  <c r="AU393" i="5"/>
  <c r="AS393" i="5"/>
  <c r="BD381" i="5"/>
  <c r="BB381" i="5"/>
  <c r="AZ381" i="5"/>
  <c r="BA381" i="5"/>
  <c r="AW381" i="5"/>
  <c r="BC381" i="5"/>
  <c r="AV381" i="5"/>
  <c r="AU381" i="5"/>
  <c r="AY381" i="5"/>
  <c r="AQ381" i="5"/>
  <c r="AS381" i="5"/>
  <c r="AP381" i="5"/>
  <c r="AR381" i="5"/>
  <c r="BD369" i="5"/>
  <c r="BC369" i="5"/>
  <c r="BB369" i="5"/>
  <c r="AZ369" i="5"/>
  <c r="AY369" i="5"/>
  <c r="AW369" i="5"/>
  <c r="AT369" i="5"/>
  <c r="AQ369" i="5"/>
  <c r="BA369" i="5"/>
  <c r="AS369" i="5"/>
  <c r="AV369" i="5"/>
  <c r="AR369" i="5"/>
  <c r="AP369" i="5"/>
  <c r="AU369" i="5"/>
  <c r="BD357" i="5"/>
  <c r="BC357" i="5"/>
  <c r="BB357" i="5"/>
  <c r="AZ357" i="5"/>
  <c r="BA357" i="5"/>
  <c r="AW357" i="5"/>
  <c r="AY357" i="5"/>
  <c r="AS357" i="5"/>
  <c r="AT357" i="5"/>
  <c r="AQ357" i="5"/>
  <c r="AR357" i="5"/>
  <c r="AV357" i="5"/>
  <c r="BD345" i="5"/>
  <c r="BC345" i="5"/>
  <c r="AZ345" i="5"/>
  <c r="BA345" i="5"/>
  <c r="AY345" i="5"/>
  <c r="BB345" i="5"/>
  <c r="AW345" i="5"/>
  <c r="AU345" i="5"/>
  <c r="AT345" i="5"/>
  <c r="AV345" i="5"/>
  <c r="AQ345" i="5"/>
  <c r="AS345" i="5"/>
  <c r="BC333" i="5"/>
  <c r="BD333" i="5"/>
  <c r="BB333" i="5"/>
  <c r="AZ333" i="5"/>
  <c r="BA333" i="5"/>
  <c r="AW333" i="5"/>
  <c r="AY333" i="5"/>
  <c r="AV333" i="5"/>
  <c r="AT333" i="5"/>
  <c r="AU333" i="5"/>
  <c r="AS333" i="5"/>
  <c r="AQ333" i="5"/>
  <c r="AR333" i="5"/>
  <c r="AP333" i="5"/>
  <c r="BD321" i="5"/>
  <c r="BC321" i="5"/>
  <c r="AZ321" i="5"/>
  <c r="BA321" i="5"/>
  <c r="BB321" i="5"/>
  <c r="AY321" i="5"/>
  <c r="AW321" i="5"/>
  <c r="AV321" i="5"/>
  <c r="AU321" i="5"/>
  <c r="AQ321" i="5"/>
  <c r="AS321" i="5"/>
  <c r="AT321" i="5"/>
  <c r="AP321" i="5"/>
  <c r="AR321" i="5"/>
  <c r="BD309" i="5"/>
  <c r="BC309" i="5"/>
  <c r="AZ309" i="5"/>
  <c r="BB309" i="5"/>
  <c r="BA309" i="5"/>
  <c r="AY309" i="5"/>
  <c r="AW309" i="5"/>
  <c r="AU309" i="5"/>
  <c r="AT309" i="5"/>
  <c r="AV309" i="5"/>
  <c r="AR309" i="5"/>
  <c r="AQ309" i="5"/>
  <c r="AS309" i="5"/>
  <c r="BD297" i="5"/>
  <c r="BC297" i="5"/>
  <c r="BB297" i="5"/>
  <c r="AZ297" i="5"/>
  <c r="BA297" i="5"/>
  <c r="AW297" i="5"/>
  <c r="AY297" i="5"/>
  <c r="AT297" i="5"/>
  <c r="AQ297" i="5"/>
  <c r="AR297" i="5"/>
  <c r="AV297" i="5"/>
  <c r="AU297" i="5"/>
  <c r="BD285" i="5"/>
  <c r="BC285" i="5"/>
  <c r="BB285" i="5"/>
  <c r="AZ285" i="5"/>
  <c r="BA285" i="5"/>
  <c r="AW285" i="5"/>
  <c r="AV285" i="5"/>
  <c r="AY285" i="5"/>
  <c r="AS285" i="5"/>
  <c r="AQ285" i="5"/>
  <c r="AP285" i="5"/>
  <c r="BD273" i="5"/>
  <c r="BC273" i="5"/>
  <c r="BB273" i="5"/>
  <c r="AZ273" i="5"/>
  <c r="BA273" i="5"/>
  <c r="AY273" i="5"/>
  <c r="AW273" i="5"/>
  <c r="AU273" i="5"/>
  <c r="AQ273" i="5"/>
  <c r="AS273" i="5"/>
  <c r="AV273" i="5"/>
  <c r="AT273" i="5"/>
  <c r="AP273" i="5"/>
  <c r="AR273" i="5"/>
  <c r="BC261" i="5"/>
  <c r="BB261" i="5"/>
  <c r="BD261" i="5"/>
  <c r="AZ261" i="5"/>
  <c r="AW261" i="5"/>
  <c r="BA261" i="5"/>
  <c r="AT261" i="5"/>
  <c r="AV261" i="5"/>
  <c r="AY261" i="5"/>
  <c r="AS261" i="5"/>
  <c r="AQ261" i="5"/>
  <c r="AR261" i="5"/>
  <c r="BD249" i="5"/>
  <c r="BC249" i="5"/>
  <c r="BB249" i="5"/>
  <c r="AZ249" i="5"/>
  <c r="BA249" i="5"/>
  <c r="AY249" i="5"/>
  <c r="AW249" i="5"/>
  <c r="AV249" i="5"/>
  <c r="AQ249" i="5"/>
  <c r="AR249" i="5"/>
  <c r="AU249" i="5"/>
  <c r="AS249" i="5"/>
  <c r="BD237" i="5"/>
  <c r="BC237" i="5"/>
  <c r="AZ237" i="5"/>
  <c r="BB237" i="5"/>
  <c r="BA237" i="5"/>
  <c r="AW237" i="5"/>
  <c r="AY237" i="5"/>
  <c r="AV237" i="5"/>
  <c r="AU237" i="5"/>
  <c r="AT237" i="5"/>
  <c r="AS237" i="5"/>
  <c r="AQ237" i="5"/>
  <c r="AP237" i="5"/>
  <c r="AR237" i="5"/>
  <c r="BC225" i="5"/>
  <c r="BD225" i="5"/>
  <c r="AZ225" i="5"/>
  <c r="BB225" i="5"/>
  <c r="AW225" i="5"/>
  <c r="BA225" i="5"/>
  <c r="AY225" i="5"/>
  <c r="AU225" i="5"/>
  <c r="AT225" i="5"/>
  <c r="AQ225" i="5"/>
  <c r="AP225" i="5"/>
  <c r="BD213" i="5"/>
  <c r="BC213" i="5"/>
  <c r="AZ213" i="5"/>
  <c r="BA213" i="5"/>
  <c r="BB213" i="5"/>
  <c r="AY213" i="5"/>
  <c r="AW213" i="5"/>
  <c r="AT213" i="5"/>
  <c r="AS213" i="5"/>
  <c r="AV213" i="5"/>
  <c r="AU213" i="5"/>
  <c r="AQ213" i="5"/>
  <c r="AR213" i="5"/>
  <c r="BD201" i="5"/>
  <c r="BC201" i="5"/>
  <c r="BB201" i="5"/>
  <c r="AZ201" i="5"/>
  <c r="BA201" i="5"/>
  <c r="AY201" i="5"/>
  <c r="AW201" i="5"/>
  <c r="AU201" i="5"/>
  <c r="AV201" i="5"/>
  <c r="AQ201" i="5"/>
  <c r="AR201" i="5"/>
  <c r="BC189" i="5"/>
  <c r="BD189" i="5"/>
  <c r="BB189" i="5"/>
  <c r="AZ189" i="5"/>
  <c r="AW189" i="5"/>
  <c r="BA189" i="5"/>
  <c r="AV189" i="5"/>
  <c r="AT189" i="5"/>
  <c r="AY189" i="5"/>
  <c r="AS189" i="5"/>
  <c r="AQ189" i="5"/>
  <c r="AR189" i="5"/>
  <c r="AP189" i="5"/>
  <c r="BD177" i="5"/>
  <c r="BC177" i="5"/>
  <c r="AZ177" i="5"/>
  <c r="BA177" i="5"/>
  <c r="AY177" i="5"/>
  <c r="AW177" i="5"/>
  <c r="AV177" i="5"/>
  <c r="BB177" i="5"/>
  <c r="AU177" i="5"/>
  <c r="AT177" i="5"/>
  <c r="AQ177" i="5"/>
  <c r="AP177" i="5"/>
  <c r="BD165" i="5"/>
  <c r="BC165" i="5"/>
  <c r="AZ165" i="5"/>
  <c r="BB165" i="5"/>
  <c r="BA165" i="5"/>
  <c r="AW165" i="5"/>
  <c r="AU165" i="5"/>
  <c r="AS165" i="5"/>
  <c r="AV165" i="5"/>
  <c r="AY165" i="5"/>
  <c r="AR165" i="5"/>
  <c r="AQ165" i="5"/>
  <c r="AT165" i="5"/>
  <c r="BD153" i="5"/>
  <c r="AZ153" i="5"/>
  <c r="BC153" i="5"/>
  <c r="AW153" i="5"/>
  <c r="BB153" i="5"/>
  <c r="BA153" i="5"/>
  <c r="AY153" i="5"/>
  <c r="AT153" i="5"/>
  <c r="AU153" i="5"/>
  <c r="AS153" i="5"/>
  <c r="AQ153" i="5"/>
  <c r="AV153" i="5"/>
  <c r="AR153" i="5"/>
  <c r="BD141" i="5"/>
  <c r="BC141" i="5"/>
  <c r="BB141" i="5"/>
  <c r="AZ141" i="5"/>
  <c r="BA141" i="5"/>
  <c r="AW141" i="5"/>
  <c r="AY141" i="5"/>
  <c r="AV141" i="5"/>
  <c r="AS141" i="5"/>
  <c r="AT141" i="5"/>
  <c r="AQ141" i="5"/>
  <c r="AU141" i="5"/>
  <c r="AP141" i="5"/>
  <c r="AR141" i="5"/>
  <c r="BD129" i="5"/>
  <c r="BC129" i="5"/>
  <c r="AZ129" i="5"/>
  <c r="BA129" i="5"/>
  <c r="BB129" i="5"/>
  <c r="AY129" i="5"/>
  <c r="AW129" i="5"/>
  <c r="AU129" i="5"/>
  <c r="AT129" i="5"/>
  <c r="AS129" i="5"/>
  <c r="AV129" i="5"/>
  <c r="AQ129" i="5"/>
  <c r="AR129" i="5"/>
  <c r="AP129" i="5"/>
  <c r="BC117" i="5"/>
  <c r="BB117" i="5"/>
  <c r="AZ117" i="5"/>
  <c r="BD117" i="5"/>
  <c r="AY117" i="5"/>
  <c r="AW117" i="5"/>
  <c r="AV117" i="5"/>
  <c r="AU117" i="5"/>
  <c r="BA117" i="5"/>
  <c r="AT117" i="5"/>
  <c r="AS117" i="5"/>
  <c r="AQ117" i="5"/>
  <c r="AR117" i="5"/>
  <c r="BD105" i="5"/>
  <c r="BB105" i="5"/>
  <c r="AZ105" i="5"/>
  <c r="BC105" i="5"/>
  <c r="BA105" i="5"/>
  <c r="AY105" i="5"/>
  <c r="AW105" i="5"/>
  <c r="AV105" i="5"/>
  <c r="AQ105" i="5"/>
  <c r="AR105" i="5"/>
  <c r="AT105" i="5"/>
  <c r="BD93" i="5"/>
  <c r="BC93" i="5"/>
  <c r="AZ93" i="5"/>
  <c r="BB93" i="5"/>
  <c r="BA93" i="5"/>
  <c r="AW93" i="5"/>
  <c r="AV93" i="5"/>
  <c r="AU93" i="5"/>
  <c r="AT93" i="5"/>
  <c r="AQ93" i="5"/>
  <c r="AY93" i="5"/>
  <c r="AP93" i="5"/>
  <c r="AR93" i="5"/>
  <c r="BD81" i="5"/>
  <c r="BB81" i="5"/>
  <c r="AZ81" i="5"/>
  <c r="BC81" i="5"/>
  <c r="AY81" i="5"/>
  <c r="AW81" i="5"/>
  <c r="BA81" i="5"/>
  <c r="AV81" i="5"/>
  <c r="AT81" i="5"/>
  <c r="AQ81" i="5"/>
  <c r="AU81" i="5"/>
  <c r="AS81" i="5"/>
  <c r="AR81" i="5"/>
  <c r="AP81" i="5"/>
  <c r="BD69" i="5"/>
  <c r="AZ69" i="5"/>
  <c r="BC69" i="5"/>
  <c r="BB69" i="5"/>
  <c r="BA69" i="5"/>
  <c r="AW69" i="5"/>
  <c r="AY69" i="5"/>
  <c r="AS69" i="5"/>
  <c r="AV69" i="5"/>
  <c r="AQ69" i="5"/>
  <c r="AR69" i="5"/>
  <c r="AT69" i="5"/>
  <c r="BD57" i="5"/>
  <c r="AZ57" i="5"/>
  <c r="BC57" i="5"/>
  <c r="BA57" i="5"/>
  <c r="AY57" i="5"/>
  <c r="AW57" i="5"/>
  <c r="BB57" i="5"/>
  <c r="AU57" i="5"/>
  <c r="AV57" i="5"/>
  <c r="AQ57" i="5"/>
  <c r="AR57" i="5"/>
  <c r="AS57" i="5"/>
  <c r="BC45" i="5"/>
  <c r="BB45" i="5"/>
  <c r="AZ45" i="5"/>
  <c r="BD45" i="5"/>
  <c r="BA45" i="5"/>
  <c r="AW45" i="5"/>
  <c r="AY45" i="5"/>
  <c r="AV45" i="5"/>
  <c r="AT45" i="5"/>
  <c r="AU45" i="5"/>
  <c r="AQ45" i="5"/>
  <c r="AR45" i="5"/>
  <c r="AP45" i="5"/>
  <c r="BD33" i="5"/>
  <c r="BC33" i="5"/>
  <c r="AZ33" i="5"/>
  <c r="BA33" i="5"/>
  <c r="BB33" i="5"/>
  <c r="AY33" i="5"/>
  <c r="AW33" i="5"/>
  <c r="AS33" i="5"/>
  <c r="AT33" i="5"/>
  <c r="AU33" i="5"/>
  <c r="AV33" i="5"/>
  <c r="AQ33" i="5"/>
  <c r="BD21" i="5"/>
  <c r="BC21" i="5"/>
  <c r="AZ21" i="5"/>
  <c r="BB21" i="5"/>
  <c r="BA21" i="5"/>
  <c r="AY21" i="5"/>
  <c r="AW21" i="5"/>
  <c r="AU21" i="5"/>
  <c r="AV21" i="5"/>
  <c r="AR21" i="5"/>
  <c r="AQ21" i="5"/>
  <c r="AT21" i="5"/>
  <c r="AS21" i="5"/>
  <c r="AP21" i="5"/>
  <c r="AO1215" i="5"/>
  <c r="AO1199" i="5"/>
  <c r="AO1167" i="5"/>
  <c r="AO1151" i="5"/>
  <c r="AO1119" i="5"/>
  <c r="AO1103" i="5"/>
  <c r="AO1088" i="5"/>
  <c r="AO1071" i="5"/>
  <c r="AO1055" i="5"/>
  <c r="AO1023" i="5"/>
  <c r="AO1007" i="5"/>
  <c r="AO975" i="5"/>
  <c r="AO959" i="5"/>
  <c r="AO927" i="5"/>
  <c r="AO879" i="5"/>
  <c r="AO831" i="5"/>
  <c r="AO796" i="5"/>
  <c r="AO760" i="5"/>
  <c r="AO742" i="5"/>
  <c r="AO724" i="5"/>
  <c r="AO688" i="5"/>
  <c r="AO670" i="5"/>
  <c r="AO652" i="5"/>
  <c r="AO634" i="5"/>
  <c r="AO616" i="5"/>
  <c r="AO597" i="5"/>
  <c r="AO551" i="5"/>
  <c r="AO527" i="5"/>
  <c r="AO335" i="5"/>
  <c r="AO263" i="5"/>
  <c r="AO143" i="5"/>
  <c r="AO95" i="5"/>
  <c r="AO71" i="5"/>
  <c r="AO47" i="5"/>
  <c r="AP1206" i="5"/>
  <c r="AP1134" i="5"/>
  <c r="AP886" i="5"/>
  <c r="AP853" i="5"/>
  <c r="AP757" i="5"/>
  <c r="AP694" i="5"/>
  <c r="AP629" i="5"/>
  <c r="AP598" i="5"/>
  <c r="AP502" i="5"/>
  <c r="AP437" i="5"/>
  <c r="AP406" i="5"/>
  <c r="AP341" i="5"/>
  <c r="AP310" i="5"/>
  <c r="AP245" i="5"/>
  <c r="AP181" i="5"/>
  <c r="AQ1191" i="5"/>
  <c r="AQ1155" i="5"/>
  <c r="AQ1119" i="5"/>
  <c r="AQ1083" i="5"/>
  <c r="AQ1047" i="5"/>
  <c r="AQ1011" i="5"/>
  <c r="AQ975" i="5"/>
  <c r="AQ939" i="5"/>
  <c r="AQ903" i="5"/>
  <c r="AQ867" i="5"/>
  <c r="AQ831" i="5"/>
  <c r="AQ795" i="5"/>
  <c r="AQ759" i="5"/>
  <c r="AQ723" i="5"/>
  <c r="AQ679" i="5"/>
  <c r="AQ639" i="5"/>
  <c r="AQ291" i="5"/>
  <c r="AQ144" i="5"/>
  <c r="AR1203" i="5"/>
  <c r="AR1151" i="5"/>
  <c r="AR1104" i="5"/>
  <c r="AR902" i="5"/>
  <c r="AR855" i="5"/>
  <c r="AR806" i="5"/>
  <c r="AR676" i="5"/>
  <c r="AR526" i="5"/>
  <c r="AR276" i="5"/>
  <c r="AR16" i="5"/>
  <c r="AS1059" i="5"/>
  <c r="AS965" i="5"/>
  <c r="AS890" i="5"/>
  <c r="AS799" i="5"/>
  <c r="AS711" i="5"/>
  <c r="AS638" i="5"/>
  <c r="AS537" i="5"/>
  <c r="AS447" i="5"/>
  <c r="AT683" i="5"/>
  <c r="AT537" i="5"/>
  <c r="AT279" i="5"/>
  <c r="AU1192" i="5"/>
  <c r="AU1005" i="5"/>
  <c r="AU849" i="5"/>
  <c r="AU660" i="5"/>
  <c r="AU261" i="5"/>
  <c r="AU51" i="5"/>
  <c r="AV859" i="5"/>
  <c r="AW1178" i="5"/>
  <c r="AW854" i="5"/>
  <c r="AW422" i="5"/>
  <c r="BA694" i="5"/>
  <c r="BD1201" i="5"/>
  <c r="BC1201" i="5"/>
  <c r="BB1201" i="5"/>
  <c r="AY1201" i="5"/>
  <c r="AV1201" i="5"/>
  <c r="BA1201" i="5"/>
  <c r="AU1201" i="5"/>
  <c r="AT1201" i="5"/>
  <c r="AW1201" i="5"/>
  <c r="AZ1201" i="5"/>
  <c r="AS1201" i="5"/>
  <c r="AQ1201" i="5"/>
  <c r="AP1201" i="5"/>
  <c r="AR1201" i="5"/>
  <c r="BD1141" i="5"/>
  <c r="BB1141" i="5"/>
  <c r="AY1141" i="5"/>
  <c r="AV1141" i="5"/>
  <c r="BA1141" i="5"/>
  <c r="AW1141" i="5"/>
  <c r="AZ1141" i="5"/>
  <c r="AT1141" i="5"/>
  <c r="AU1141" i="5"/>
  <c r="AS1141" i="5"/>
  <c r="BC1141" i="5"/>
  <c r="AQ1141" i="5"/>
  <c r="AP1141" i="5"/>
  <c r="AR1141" i="5"/>
  <c r="BD1081" i="5"/>
  <c r="BC1081" i="5"/>
  <c r="BB1081" i="5"/>
  <c r="AY1081" i="5"/>
  <c r="BA1081" i="5"/>
  <c r="AV1081" i="5"/>
  <c r="AW1081" i="5"/>
  <c r="AT1081" i="5"/>
  <c r="AZ1081" i="5"/>
  <c r="AS1081" i="5"/>
  <c r="AQ1081" i="5"/>
  <c r="AU1081" i="5"/>
  <c r="AP1081" i="5"/>
  <c r="BD997" i="5"/>
  <c r="BC997" i="5"/>
  <c r="AY997" i="5"/>
  <c r="BB997" i="5"/>
  <c r="AV997" i="5"/>
  <c r="AW997" i="5"/>
  <c r="AT997" i="5"/>
  <c r="AU997" i="5"/>
  <c r="AS997" i="5"/>
  <c r="BA997" i="5"/>
  <c r="AQ997" i="5"/>
  <c r="AP997" i="5"/>
  <c r="AZ997" i="5"/>
  <c r="AR997" i="5"/>
  <c r="BD949" i="5"/>
  <c r="BC949" i="5"/>
  <c r="BB949" i="5"/>
  <c r="AY949" i="5"/>
  <c r="BA949" i="5"/>
  <c r="AV949" i="5"/>
  <c r="AW949" i="5"/>
  <c r="AZ949" i="5"/>
  <c r="AU949" i="5"/>
  <c r="AT949" i="5"/>
  <c r="AS949" i="5"/>
  <c r="AQ949" i="5"/>
  <c r="AR949" i="5"/>
  <c r="AP949" i="5"/>
  <c r="BD889" i="5"/>
  <c r="BC889" i="5"/>
  <c r="BB889" i="5"/>
  <c r="BA889" i="5"/>
  <c r="AY889" i="5"/>
  <c r="AV889" i="5"/>
  <c r="AW889" i="5"/>
  <c r="AZ889" i="5"/>
  <c r="AT889" i="5"/>
  <c r="AU889" i="5"/>
  <c r="AS889" i="5"/>
  <c r="AQ889" i="5"/>
  <c r="AP889" i="5"/>
  <c r="BD841" i="5"/>
  <c r="BC841" i="5"/>
  <c r="BB841" i="5"/>
  <c r="BA841" i="5"/>
  <c r="AY841" i="5"/>
  <c r="AV841" i="5"/>
  <c r="AU841" i="5"/>
  <c r="AT841" i="5"/>
  <c r="AW841" i="5"/>
  <c r="AS841" i="5"/>
  <c r="AQ841" i="5"/>
  <c r="AP841" i="5"/>
  <c r="AZ841" i="5"/>
  <c r="BD769" i="5"/>
  <c r="BC769" i="5"/>
  <c r="BB769" i="5"/>
  <c r="BA769" i="5"/>
  <c r="AY769" i="5"/>
  <c r="AZ769" i="5"/>
  <c r="AW769" i="5"/>
  <c r="AU769" i="5"/>
  <c r="AT769" i="5"/>
  <c r="AV769" i="5"/>
  <c r="AR769" i="5"/>
  <c r="AS769" i="5"/>
  <c r="AQ769" i="5"/>
  <c r="BD709" i="5"/>
  <c r="BC709" i="5"/>
  <c r="AY709" i="5"/>
  <c r="BA709" i="5"/>
  <c r="AZ709" i="5"/>
  <c r="AW709" i="5"/>
  <c r="AT709" i="5"/>
  <c r="BB709" i="5"/>
  <c r="AV709" i="5"/>
  <c r="AR709" i="5"/>
  <c r="AS709" i="5"/>
  <c r="AQ709" i="5"/>
  <c r="BD637" i="5"/>
  <c r="BC637" i="5"/>
  <c r="BB637" i="5"/>
  <c r="AY637" i="5"/>
  <c r="BA637" i="5"/>
  <c r="AZ637" i="5"/>
  <c r="AV637" i="5"/>
  <c r="AT637" i="5"/>
  <c r="AW637" i="5"/>
  <c r="AU637" i="5"/>
  <c r="AR637" i="5"/>
  <c r="AS637" i="5"/>
  <c r="AQ637" i="5"/>
  <c r="BD577" i="5"/>
  <c r="BB577" i="5"/>
  <c r="AY577" i="5"/>
  <c r="BA577" i="5"/>
  <c r="AW577" i="5"/>
  <c r="AZ577" i="5"/>
  <c r="BC577" i="5"/>
  <c r="AT577" i="5"/>
  <c r="AR577" i="5"/>
  <c r="AQ577" i="5"/>
  <c r="BD529" i="5"/>
  <c r="BC529" i="5"/>
  <c r="BB529" i="5"/>
  <c r="AY529" i="5"/>
  <c r="AZ529" i="5"/>
  <c r="AT529" i="5"/>
  <c r="AU529" i="5"/>
  <c r="AS529" i="5"/>
  <c r="AR529" i="5"/>
  <c r="AV529" i="5"/>
  <c r="BA529" i="5"/>
  <c r="AQ529" i="5"/>
  <c r="BD469" i="5"/>
  <c r="BC469" i="5"/>
  <c r="BB469" i="5"/>
  <c r="AY469" i="5"/>
  <c r="BA469" i="5"/>
  <c r="AZ469" i="5"/>
  <c r="AT469" i="5"/>
  <c r="AR469" i="5"/>
  <c r="AU469" i="5"/>
  <c r="AW469" i="5"/>
  <c r="AS469" i="5"/>
  <c r="AQ469" i="5"/>
  <c r="BD409" i="5"/>
  <c r="BC409" i="5"/>
  <c r="BA409" i="5"/>
  <c r="AZ409" i="5"/>
  <c r="AY409" i="5"/>
  <c r="BB409" i="5"/>
  <c r="AU409" i="5"/>
  <c r="AT409" i="5"/>
  <c r="AR409" i="5"/>
  <c r="AW409" i="5"/>
  <c r="AS409" i="5"/>
  <c r="AQ409" i="5"/>
  <c r="AP409" i="5"/>
  <c r="AV409" i="5"/>
  <c r="BD361" i="5"/>
  <c r="BC361" i="5"/>
  <c r="BB361" i="5"/>
  <c r="AZ361" i="5"/>
  <c r="AY361" i="5"/>
  <c r="AT361" i="5"/>
  <c r="AV361" i="5"/>
  <c r="BA361" i="5"/>
  <c r="AS361" i="5"/>
  <c r="AR361" i="5"/>
  <c r="AU361" i="5"/>
  <c r="AW361" i="5"/>
  <c r="AQ361" i="5"/>
  <c r="AP361" i="5"/>
  <c r="BD301" i="5"/>
  <c r="BC301" i="5"/>
  <c r="AY301" i="5"/>
  <c r="BA301" i="5"/>
  <c r="BB301" i="5"/>
  <c r="AZ301" i="5"/>
  <c r="AV301" i="5"/>
  <c r="AU301" i="5"/>
  <c r="AT301" i="5"/>
  <c r="AS301" i="5"/>
  <c r="AR301" i="5"/>
  <c r="AQ301" i="5"/>
  <c r="BD241" i="5"/>
  <c r="BC241" i="5"/>
  <c r="BB241" i="5"/>
  <c r="AZ241" i="5"/>
  <c r="BA241" i="5"/>
  <c r="AY241" i="5"/>
  <c r="AT241" i="5"/>
  <c r="AS241" i="5"/>
  <c r="AR241" i="5"/>
  <c r="AU241" i="5"/>
  <c r="AW241" i="5"/>
  <c r="AQ241" i="5"/>
  <c r="BD193" i="5"/>
  <c r="BC193" i="5"/>
  <c r="BB193" i="5"/>
  <c r="BA193" i="5"/>
  <c r="AY193" i="5"/>
  <c r="AZ193" i="5"/>
  <c r="AW193" i="5"/>
  <c r="AU193" i="5"/>
  <c r="AT193" i="5"/>
  <c r="AV193" i="5"/>
  <c r="AS193" i="5"/>
  <c r="AR193" i="5"/>
  <c r="AQ193" i="5"/>
  <c r="BD157" i="5"/>
  <c r="BC157" i="5"/>
  <c r="BB157" i="5"/>
  <c r="AY157" i="5"/>
  <c r="BA157" i="5"/>
  <c r="AV157" i="5"/>
  <c r="AU157" i="5"/>
  <c r="AT157" i="5"/>
  <c r="AZ157" i="5"/>
  <c r="AR157" i="5"/>
  <c r="AW157" i="5"/>
  <c r="AQ157" i="5"/>
  <c r="AS157" i="5"/>
  <c r="BD97" i="5"/>
  <c r="BC97" i="5"/>
  <c r="AZ97" i="5"/>
  <c r="BB97" i="5"/>
  <c r="AY97" i="5"/>
  <c r="BA97" i="5"/>
  <c r="AU97" i="5"/>
  <c r="AR97" i="5"/>
  <c r="AS97" i="5"/>
  <c r="AT97" i="5"/>
  <c r="AV97" i="5"/>
  <c r="AQ97" i="5"/>
  <c r="AW97" i="5"/>
  <c r="BD49" i="5"/>
  <c r="BC49" i="5"/>
  <c r="BA49" i="5"/>
  <c r="AZ49" i="5"/>
  <c r="BB49" i="5"/>
  <c r="AW49" i="5"/>
  <c r="AY49" i="5"/>
  <c r="AU49" i="5"/>
  <c r="AS49" i="5"/>
  <c r="AR49" i="5"/>
  <c r="AT49" i="5"/>
  <c r="AQ49" i="5"/>
  <c r="AV49" i="5"/>
  <c r="AR1021" i="5"/>
  <c r="BD1164" i="5"/>
  <c r="BB1164" i="5"/>
  <c r="BC1164" i="5"/>
  <c r="AZ1164" i="5"/>
  <c r="BA1164" i="5"/>
  <c r="AY1164" i="5"/>
  <c r="AW1164" i="5"/>
  <c r="AV1164" i="5"/>
  <c r="AU1164" i="5"/>
  <c r="AS1164" i="5"/>
  <c r="AT1164" i="5"/>
  <c r="AQ1164" i="5"/>
  <c r="BD1092" i="5"/>
  <c r="BB1092" i="5"/>
  <c r="BC1092" i="5"/>
  <c r="AZ1092" i="5"/>
  <c r="BA1092" i="5"/>
  <c r="AW1092" i="5"/>
  <c r="AY1092" i="5"/>
  <c r="AV1092" i="5"/>
  <c r="AU1092" i="5"/>
  <c r="AS1092" i="5"/>
  <c r="AR1092" i="5"/>
  <c r="AQ1092" i="5"/>
  <c r="BD1044" i="5"/>
  <c r="BB1044" i="5"/>
  <c r="AZ1044" i="5"/>
  <c r="BA1044" i="5"/>
  <c r="AW1044" i="5"/>
  <c r="BC1044" i="5"/>
  <c r="AU1044" i="5"/>
  <c r="AS1044" i="5"/>
  <c r="AY1044" i="5"/>
  <c r="AT1044" i="5"/>
  <c r="AV1044" i="5"/>
  <c r="BD972" i="5"/>
  <c r="BB972" i="5"/>
  <c r="AZ972" i="5"/>
  <c r="BC972" i="5"/>
  <c r="BA972" i="5"/>
  <c r="AY972" i="5"/>
  <c r="AW972" i="5"/>
  <c r="AU972" i="5"/>
  <c r="AS972" i="5"/>
  <c r="BD912" i="5"/>
  <c r="BB912" i="5"/>
  <c r="BC912" i="5"/>
  <c r="AZ912" i="5"/>
  <c r="BA912" i="5"/>
  <c r="AW912" i="5"/>
  <c r="AV912" i="5"/>
  <c r="AU912" i="5"/>
  <c r="AY912" i="5"/>
  <c r="AS912" i="5"/>
  <c r="AR912" i="5"/>
  <c r="AQ912" i="5"/>
  <c r="AP912" i="5"/>
  <c r="BD852" i="5"/>
  <c r="BB852" i="5"/>
  <c r="AZ852" i="5"/>
  <c r="BA852" i="5"/>
  <c r="BC852" i="5"/>
  <c r="AW852" i="5"/>
  <c r="AU852" i="5"/>
  <c r="AT852" i="5"/>
  <c r="AS852" i="5"/>
  <c r="AY852" i="5"/>
  <c r="AQ852" i="5"/>
  <c r="AV852" i="5"/>
  <c r="AR852" i="5"/>
  <c r="BD792" i="5"/>
  <c r="BB792" i="5"/>
  <c r="BC792" i="5"/>
  <c r="AZ792" i="5"/>
  <c r="BA792" i="5"/>
  <c r="AV792" i="5"/>
  <c r="AY792" i="5"/>
  <c r="AW792" i="5"/>
  <c r="AT792" i="5"/>
  <c r="AS792" i="5"/>
  <c r="AR792" i="5"/>
  <c r="AO792" i="5"/>
  <c r="BD744" i="5"/>
  <c r="BB744" i="5"/>
  <c r="BC744" i="5"/>
  <c r="AZ744" i="5"/>
  <c r="BA744" i="5"/>
  <c r="AV744" i="5"/>
  <c r="AY744" i="5"/>
  <c r="AW744" i="5"/>
  <c r="AS744" i="5"/>
  <c r="AQ744" i="5"/>
  <c r="AU744" i="5"/>
  <c r="AO744" i="5"/>
  <c r="BD696" i="5"/>
  <c r="BB696" i="5"/>
  <c r="BC696" i="5"/>
  <c r="AZ696" i="5"/>
  <c r="BA696" i="5"/>
  <c r="AV696" i="5"/>
  <c r="AY696" i="5"/>
  <c r="AW696" i="5"/>
  <c r="AU696" i="5"/>
  <c r="AS696" i="5"/>
  <c r="AR696" i="5"/>
  <c r="AT696" i="5"/>
  <c r="AO696" i="5"/>
  <c r="BD636" i="5"/>
  <c r="BC636" i="5"/>
  <c r="BB636" i="5"/>
  <c r="AZ636" i="5"/>
  <c r="BA636" i="5"/>
  <c r="AV636" i="5"/>
  <c r="AY636" i="5"/>
  <c r="AW636" i="5"/>
  <c r="AT636" i="5"/>
  <c r="AS636" i="5"/>
  <c r="AU636" i="5"/>
  <c r="AP636" i="5"/>
  <c r="AO636" i="5"/>
  <c r="BD588" i="5"/>
  <c r="BB588" i="5"/>
  <c r="AZ588" i="5"/>
  <c r="BA588" i="5"/>
  <c r="AV588" i="5"/>
  <c r="AY588" i="5"/>
  <c r="AW588" i="5"/>
  <c r="BC588" i="5"/>
  <c r="AR588" i="5"/>
  <c r="AT588" i="5"/>
  <c r="AU588" i="5"/>
  <c r="AP588" i="5"/>
  <c r="AS588" i="5"/>
  <c r="AO588" i="5"/>
  <c r="BD540" i="5"/>
  <c r="BC540" i="5"/>
  <c r="BB540" i="5"/>
  <c r="AZ540" i="5"/>
  <c r="BA540" i="5"/>
  <c r="AV540" i="5"/>
  <c r="AY540" i="5"/>
  <c r="AW540" i="5"/>
  <c r="AU540" i="5"/>
  <c r="AT540" i="5"/>
  <c r="AR540" i="5"/>
  <c r="AS540" i="5"/>
  <c r="AP540" i="5"/>
  <c r="AO540" i="5"/>
  <c r="BD492" i="5"/>
  <c r="BB492" i="5"/>
  <c r="BC492" i="5"/>
  <c r="AZ492" i="5"/>
  <c r="BA492" i="5"/>
  <c r="AV492" i="5"/>
  <c r="AY492" i="5"/>
  <c r="AW492" i="5"/>
  <c r="AT492" i="5"/>
  <c r="AS492" i="5"/>
  <c r="AR492" i="5"/>
  <c r="AU492" i="5"/>
  <c r="AP492" i="5"/>
  <c r="AO492" i="5"/>
  <c r="BD444" i="5"/>
  <c r="BC444" i="5"/>
  <c r="BB444" i="5"/>
  <c r="AZ444" i="5"/>
  <c r="BA444" i="5"/>
  <c r="AV444" i="5"/>
  <c r="AY444" i="5"/>
  <c r="AW444" i="5"/>
  <c r="AT444" i="5"/>
  <c r="AU444" i="5"/>
  <c r="AP444" i="5"/>
  <c r="AS444" i="5"/>
  <c r="AR444" i="5"/>
  <c r="AO444" i="5"/>
  <c r="BD384" i="5"/>
  <c r="BC384" i="5"/>
  <c r="BB384" i="5"/>
  <c r="AZ384" i="5"/>
  <c r="BA384" i="5"/>
  <c r="AY384" i="5"/>
  <c r="AV384" i="5"/>
  <c r="AW384" i="5"/>
  <c r="AT384" i="5"/>
  <c r="AS384" i="5"/>
  <c r="AU384" i="5"/>
  <c r="AQ384" i="5"/>
  <c r="AP384" i="5"/>
  <c r="AO384" i="5"/>
  <c r="BD348" i="5"/>
  <c r="BC348" i="5"/>
  <c r="AZ348" i="5"/>
  <c r="BA348" i="5"/>
  <c r="BB348" i="5"/>
  <c r="AV348" i="5"/>
  <c r="AY348" i="5"/>
  <c r="AW348" i="5"/>
  <c r="AU348" i="5"/>
  <c r="AT348" i="5"/>
  <c r="AR348" i="5"/>
  <c r="AS348" i="5"/>
  <c r="AP348" i="5"/>
  <c r="AO348" i="5"/>
  <c r="BD300" i="5"/>
  <c r="BB300" i="5"/>
  <c r="BC300" i="5"/>
  <c r="AZ300" i="5"/>
  <c r="BA300" i="5"/>
  <c r="AV300" i="5"/>
  <c r="AW300" i="5"/>
  <c r="AY300" i="5"/>
  <c r="AS300" i="5"/>
  <c r="AU300" i="5"/>
  <c r="AT300" i="5"/>
  <c r="AP300" i="5"/>
  <c r="AR300" i="5"/>
  <c r="AO300" i="5"/>
  <c r="BD252" i="5"/>
  <c r="BC252" i="5"/>
  <c r="BB252" i="5"/>
  <c r="AZ252" i="5"/>
  <c r="BA252" i="5"/>
  <c r="AV252" i="5"/>
  <c r="AY252" i="5"/>
  <c r="AW252" i="5"/>
  <c r="AT252" i="5"/>
  <c r="AR252" i="5"/>
  <c r="AP252" i="5"/>
  <c r="AO252" i="5"/>
  <c r="BD204" i="5"/>
  <c r="BC204" i="5"/>
  <c r="AZ204" i="5"/>
  <c r="BA204" i="5"/>
  <c r="BB204" i="5"/>
  <c r="AV204" i="5"/>
  <c r="AW204" i="5"/>
  <c r="AY204" i="5"/>
  <c r="AT204" i="5"/>
  <c r="AR204" i="5"/>
  <c r="AP204" i="5"/>
  <c r="AU204" i="5"/>
  <c r="AO204" i="5"/>
  <c r="BD156" i="5"/>
  <c r="BC156" i="5"/>
  <c r="BB156" i="5"/>
  <c r="AZ156" i="5"/>
  <c r="BA156" i="5"/>
  <c r="AV156" i="5"/>
  <c r="AY156" i="5"/>
  <c r="AW156" i="5"/>
  <c r="AS156" i="5"/>
  <c r="AT156" i="5"/>
  <c r="AU156" i="5"/>
  <c r="AP156" i="5"/>
  <c r="AO156" i="5"/>
  <c r="BD120" i="5"/>
  <c r="BC120" i="5"/>
  <c r="BB120" i="5"/>
  <c r="AZ120" i="5"/>
  <c r="BA120" i="5"/>
  <c r="AY120" i="5"/>
  <c r="AV120" i="5"/>
  <c r="AW120" i="5"/>
  <c r="AS120" i="5"/>
  <c r="AT120" i="5"/>
  <c r="AU120" i="5"/>
  <c r="AR120" i="5"/>
  <c r="AQ120" i="5"/>
  <c r="AO120" i="5"/>
  <c r="BD96" i="5"/>
  <c r="BC96" i="5"/>
  <c r="AZ96" i="5"/>
  <c r="BA96" i="5"/>
  <c r="AY96" i="5"/>
  <c r="AV96" i="5"/>
  <c r="AW96" i="5"/>
  <c r="BB96" i="5"/>
  <c r="AS96" i="5"/>
  <c r="AT96" i="5"/>
  <c r="AU96" i="5"/>
  <c r="AQ96" i="5"/>
  <c r="AP96" i="5"/>
  <c r="AO96" i="5"/>
  <c r="BD48" i="5"/>
  <c r="BC48" i="5"/>
  <c r="BB48" i="5"/>
  <c r="AZ48" i="5"/>
  <c r="BA48" i="5"/>
  <c r="AY48" i="5"/>
  <c r="AV48" i="5"/>
  <c r="AW48" i="5"/>
  <c r="AS48" i="5"/>
  <c r="AT48" i="5"/>
  <c r="AU48" i="5"/>
  <c r="AR48" i="5"/>
  <c r="AQ48" i="5"/>
  <c r="AP48" i="5"/>
  <c r="AO48" i="5"/>
  <c r="AP865" i="5"/>
  <c r="AP481" i="5"/>
  <c r="AP385" i="5"/>
  <c r="AP193" i="5"/>
  <c r="AQ696" i="5"/>
  <c r="AQ156" i="5"/>
  <c r="AR1212" i="5"/>
  <c r="AW505" i="5"/>
  <c r="BD1211" i="5"/>
  <c r="AZ1211" i="5"/>
  <c r="BB1211" i="5"/>
  <c r="BC1211" i="5"/>
  <c r="BA1211" i="5"/>
  <c r="AY1211" i="5"/>
  <c r="AW1211" i="5"/>
  <c r="AT1211" i="5"/>
  <c r="AV1211" i="5"/>
  <c r="AU1211" i="5"/>
  <c r="AS1211" i="5"/>
  <c r="AP1211" i="5"/>
  <c r="AR1211" i="5"/>
  <c r="BD1163" i="5"/>
  <c r="AZ1163" i="5"/>
  <c r="BB1163" i="5"/>
  <c r="BC1163" i="5"/>
  <c r="BA1163" i="5"/>
  <c r="AY1163" i="5"/>
  <c r="AW1163" i="5"/>
  <c r="AU1163" i="5"/>
  <c r="AV1163" i="5"/>
  <c r="AP1163" i="5"/>
  <c r="AR1163" i="5"/>
  <c r="BD1127" i="5"/>
  <c r="BB1127" i="5"/>
  <c r="AZ1127" i="5"/>
  <c r="BC1127" i="5"/>
  <c r="BA1127" i="5"/>
  <c r="AY1127" i="5"/>
  <c r="AW1127" i="5"/>
  <c r="AV1127" i="5"/>
  <c r="AU1127" i="5"/>
  <c r="AS1127" i="5"/>
  <c r="AT1127" i="5"/>
  <c r="AP1127" i="5"/>
  <c r="BD1079" i="5"/>
  <c r="BC1079" i="5"/>
  <c r="BB1079" i="5"/>
  <c r="AZ1079" i="5"/>
  <c r="AY1079" i="5"/>
  <c r="AW1079" i="5"/>
  <c r="BA1079" i="5"/>
  <c r="AU1079" i="5"/>
  <c r="AV1079" i="5"/>
  <c r="AT1079" i="5"/>
  <c r="AS1079" i="5"/>
  <c r="AP1079" i="5"/>
  <c r="AR1079" i="5"/>
  <c r="BD1043" i="5"/>
  <c r="BC1043" i="5"/>
  <c r="AZ1043" i="5"/>
  <c r="BA1043" i="5"/>
  <c r="BB1043" i="5"/>
  <c r="AW1043" i="5"/>
  <c r="AU1043" i="5"/>
  <c r="AY1043" i="5"/>
  <c r="AV1043" i="5"/>
  <c r="AT1043" i="5"/>
  <c r="AS1043" i="5"/>
  <c r="AP1043" i="5"/>
  <c r="BD995" i="5"/>
  <c r="BC995" i="5"/>
  <c r="AZ995" i="5"/>
  <c r="BA995" i="5"/>
  <c r="BB995" i="5"/>
  <c r="AW995" i="5"/>
  <c r="AT995" i="5"/>
  <c r="AY995" i="5"/>
  <c r="AU995" i="5"/>
  <c r="AV995" i="5"/>
  <c r="AP995" i="5"/>
  <c r="AR995" i="5"/>
  <c r="BD959" i="5"/>
  <c r="AZ959" i="5"/>
  <c r="BB959" i="5"/>
  <c r="AW959" i="5"/>
  <c r="BC959" i="5"/>
  <c r="BA959" i="5"/>
  <c r="AY959" i="5"/>
  <c r="AT959" i="5"/>
  <c r="AU959" i="5"/>
  <c r="AV959" i="5"/>
  <c r="AP959" i="5"/>
  <c r="AS959" i="5"/>
  <c r="BD911" i="5"/>
  <c r="BC911" i="5"/>
  <c r="AZ911" i="5"/>
  <c r="AW911" i="5"/>
  <c r="AY911" i="5"/>
  <c r="BA911" i="5"/>
  <c r="BB911" i="5"/>
  <c r="AU911" i="5"/>
  <c r="AT911" i="5"/>
  <c r="AS911" i="5"/>
  <c r="AP911" i="5"/>
  <c r="AV911" i="5"/>
  <c r="BC851" i="5"/>
  <c r="BD851" i="5"/>
  <c r="AZ851" i="5"/>
  <c r="BA851" i="5"/>
  <c r="AW851" i="5"/>
  <c r="AY851" i="5"/>
  <c r="AT851" i="5"/>
  <c r="BB851" i="5"/>
  <c r="AU851" i="5"/>
  <c r="AV851" i="5"/>
  <c r="AR851" i="5"/>
  <c r="BC803" i="5"/>
  <c r="AZ803" i="5"/>
  <c r="BB803" i="5"/>
  <c r="BA803" i="5"/>
  <c r="AW803" i="5"/>
  <c r="BD803" i="5"/>
  <c r="AU803" i="5"/>
  <c r="AY803" i="5"/>
  <c r="AS803" i="5"/>
  <c r="AV803" i="5"/>
  <c r="AR803" i="5"/>
  <c r="BC743" i="5"/>
  <c r="BD743" i="5"/>
  <c r="BB743" i="5"/>
  <c r="AZ743" i="5"/>
  <c r="BA743" i="5"/>
  <c r="AY743" i="5"/>
  <c r="AW743" i="5"/>
  <c r="AV743" i="5"/>
  <c r="AU743" i="5"/>
  <c r="AT743" i="5"/>
  <c r="AS743" i="5"/>
  <c r="AP743" i="5"/>
  <c r="BC707" i="5"/>
  <c r="BD707" i="5"/>
  <c r="AZ707" i="5"/>
  <c r="BA707" i="5"/>
  <c r="AW707" i="5"/>
  <c r="AY707" i="5"/>
  <c r="AU707" i="5"/>
  <c r="AV707" i="5"/>
  <c r="AT707" i="5"/>
  <c r="BB707" i="5"/>
  <c r="AQ707" i="5"/>
  <c r="AR707" i="5"/>
  <c r="BC659" i="5"/>
  <c r="BD659" i="5"/>
  <c r="BB659" i="5"/>
  <c r="AZ659" i="5"/>
  <c r="BA659" i="5"/>
  <c r="AW659" i="5"/>
  <c r="AU659" i="5"/>
  <c r="AY659" i="5"/>
  <c r="AV659" i="5"/>
  <c r="AT659" i="5"/>
  <c r="AQ659" i="5"/>
  <c r="AS659" i="5"/>
  <c r="AR659" i="5"/>
  <c r="BC623" i="5"/>
  <c r="AZ623" i="5"/>
  <c r="BD623" i="5"/>
  <c r="BB623" i="5"/>
  <c r="BA623" i="5"/>
  <c r="AW623" i="5"/>
  <c r="AY623" i="5"/>
  <c r="AU623" i="5"/>
  <c r="AV623" i="5"/>
  <c r="AT623" i="5"/>
  <c r="AQ623" i="5"/>
  <c r="AS623" i="5"/>
  <c r="AP623" i="5"/>
  <c r="BC575" i="5"/>
  <c r="BD575" i="5"/>
  <c r="AZ575" i="5"/>
  <c r="BA575" i="5"/>
  <c r="BB575" i="5"/>
  <c r="AW575" i="5"/>
  <c r="AY575" i="5"/>
  <c r="AU575" i="5"/>
  <c r="AT575" i="5"/>
  <c r="AQ575" i="5"/>
  <c r="AS575" i="5"/>
  <c r="AP575" i="5"/>
  <c r="BC503" i="5"/>
  <c r="BD503" i="5"/>
  <c r="AZ503" i="5"/>
  <c r="BA503" i="5"/>
  <c r="BB503" i="5"/>
  <c r="AY503" i="5"/>
  <c r="AW503" i="5"/>
  <c r="AV503" i="5"/>
  <c r="AU503" i="5"/>
  <c r="AS503" i="5"/>
  <c r="AQ503" i="5"/>
  <c r="AR503" i="5"/>
  <c r="AP503" i="5"/>
  <c r="BC455" i="5"/>
  <c r="BD455" i="5"/>
  <c r="AZ455" i="5"/>
  <c r="BA455" i="5"/>
  <c r="AY455" i="5"/>
  <c r="AW455" i="5"/>
  <c r="BB455" i="5"/>
  <c r="AV455" i="5"/>
  <c r="AU455" i="5"/>
  <c r="AT455" i="5"/>
  <c r="AS455" i="5"/>
  <c r="AR455" i="5"/>
  <c r="AQ455" i="5"/>
  <c r="AP455" i="5"/>
  <c r="BC407" i="5"/>
  <c r="BD407" i="5"/>
  <c r="AZ407" i="5"/>
  <c r="BB407" i="5"/>
  <c r="AY407" i="5"/>
  <c r="AW407" i="5"/>
  <c r="AV407" i="5"/>
  <c r="BA407" i="5"/>
  <c r="AU407" i="5"/>
  <c r="AT407" i="5"/>
  <c r="AQ407" i="5"/>
  <c r="AR407" i="5"/>
  <c r="AP407" i="5"/>
  <c r="BC359" i="5"/>
  <c r="BD359" i="5"/>
  <c r="AZ359" i="5"/>
  <c r="BA359" i="5"/>
  <c r="AY359" i="5"/>
  <c r="AW359" i="5"/>
  <c r="BB359" i="5"/>
  <c r="AV359" i="5"/>
  <c r="AU359" i="5"/>
  <c r="AT359" i="5"/>
  <c r="AQ359" i="5"/>
  <c r="AS359" i="5"/>
  <c r="AP359" i="5"/>
  <c r="BC311" i="5"/>
  <c r="BD311" i="5"/>
  <c r="BB311" i="5"/>
  <c r="AZ311" i="5"/>
  <c r="AY311" i="5"/>
  <c r="AW311" i="5"/>
  <c r="BA311" i="5"/>
  <c r="AV311" i="5"/>
  <c r="AU311" i="5"/>
  <c r="AT311" i="5"/>
  <c r="AS311" i="5"/>
  <c r="AR311" i="5"/>
  <c r="AQ311" i="5"/>
  <c r="AP311" i="5"/>
  <c r="BC275" i="5"/>
  <c r="BD275" i="5"/>
  <c r="BB275" i="5"/>
  <c r="AZ275" i="5"/>
  <c r="BA275" i="5"/>
  <c r="AY275" i="5"/>
  <c r="AW275" i="5"/>
  <c r="AU275" i="5"/>
  <c r="AV275" i="5"/>
  <c r="AT275" i="5"/>
  <c r="AS275" i="5"/>
  <c r="AQ275" i="5"/>
  <c r="AR275" i="5"/>
  <c r="BC227" i="5"/>
  <c r="BD227" i="5"/>
  <c r="BB227" i="5"/>
  <c r="AZ227" i="5"/>
  <c r="BA227" i="5"/>
  <c r="AW227" i="5"/>
  <c r="AY227" i="5"/>
  <c r="AU227" i="5"/>
  <c r="AS227" i="5"/>
  <c r="AV227" i="5"/>
  <c r="AR227" i="5"/>
  <c r="AT227" i="5"/>
  <c r="AQ227" i="5"/>
  <c r="BC179" i="5"/>
  <c r="BD179" i="5"/>
  <c r="AZ179" i="5"/>
  <c r="BB179" i="5"/>
  <c r="BA179" i="5"/>
  <c r="AW179" i="5"/>
  <c r="AY179" i="5"/>
  <c r="AU179" i="5"/>
  <c r="AT179" i="5"/>
  <c r="AQ179" i="5"/>
  <c r="AV179" i="5"/>
  <c r="AS179" i="5"/>
  <c r="BC155" i="5"/>
  <c r="AZ155" i="5"/>
  <c r="BB155" i="5"/>
  <c r="BD155" i="5"/>
  <c r="BA155" i="5"/>
  <c r="AY155" i="5"/>
  <c r="AW155" i="5"/>
  <c r="AU155" i="5"/>
  <c r="AS155" i="5"/>
  <c r="AV155" i="5"/>
  <c r="AT155" i="5"/>
  <c r="AQ155" i="5"/>
  <c r="AP155" i="5"/>
  <c r="AR155" i="5"/>
  <c r="BC107" i="5"/>
  <c r="BD107" i="5"/>
  <c r="AZ107" i="5"/>
  <c r="BA107" i="5"/>
  <c r="BB107" i="5"/>
  <c r="AW107" i="5"/>
  <c r="AT107" i="5"/>
  <c r="AY107" i="5"/>
  <c r="AU107" i="5"/>
  <c r="AQ107" i="5"/>
  <c r="AS107" i="5"/>
  <c r="AV107" i="5"/>
  <c r="AP107" i="5"/>
  <c r="AR107" i="5"/>
  <c r="BC59" i="5"/>
  <c r="BD59" i="5"/>
  <c r="BB59" i="5"/>
  <c r="AZ59" i="5"/>
  <c r="BA59" i="5"/>
  <c r="AY59" i="5"/>
  <c r="AW59" i="5"/>
  <c r="AT59" i="5"/>
  <c r="AU59" i="5"/>
  <c r="AV59" i="5"/>
  <c r="AS59" i="5"/>
  <c r="AQ59" i="5"/>
  <c r="AP59" i="5"/>
  <c r="AO673" i="5"/>
  <c r="AP1212" i="5"/>
  <c r="AP1140" i="5"/>
  <c r="AP1092" i="5"/>
  <c r="AP948" i="5"/>
  <c r="AP829" i="5"/>
  <c r="AP637" i="5"/>
  <c r="AP541" i="5"/>
  <c r="AP349" i="5"/>
  <c r="AP157" i="5"/>
  <c r="AP61" i="5"/>
  <c r="AQ1199" i="5"/>
  <c r="AQ1163" i="5"/>
  <c r="AQ1091" i="5"/>
  <c r="AQ875" i="5"/>
  <c r="AQ803" i="5"/>
  <c r="AQ496" i="5"/>
  <c r="AQ204" i="5"/>
  <c r="AR961" i="5"/>
  <c r="AR816" i="5"/>
  <c r="AS1156" i="5"/>
  <c r="AT1104" i="5"/>
  <c r="AU875" i="5"/>
  <c r="AV1080" i="5"/>
  <c r="AW493" i="5"/>
  <c r="AW61" i="5"/>
  <c r="BD1210" i="5"/>
  <c r="BB1210" i="5"/>
  <c r="BC1210" i="5"/>
  <c r="AZ1210" i="5"/>
  <c r="AU1210" i="5"/>
  <c r="BA1210" i="5"/>
  <c r="AW1210" i="5"/>
  <c r="AV1210" i="5"/>
  <c r="AY1210" i="5"/>
  <c r="AT1210" i="5"/>
  <c r="AS1210" i="5"/>
  <c r="AQ1210" i="5"/>
  <c r="AP1210" i="5"/>
  <c r="BD1198" i="5"/>
  <c r="BC1198" i="5"/>
  <c r="BB1198" i="5"/>
  <c r="BA1198" i="5"/>
  <c r="AW1198" i="5"/>
  <c r="AU1198" i="5"/>
  <c r="AZ1198" i="5"/>
  <c r="AT1198" i="5"/>
  <c r="AY1198" i="5"/>
  <c r="AS1198" i="5"/>
  <c r="AQ1198" i="5"/>
  <c r="AP1198" i="5"/>
  <c r="AR1198" i="5"/>
  <c r="BD1174" i="5"/>
  <c r="BB1174" i="5"/>
  <c r="AZ1174" i="5"/>
  <c r="AY1174" i="5"/>
  <c r="AU1174" i="5"/>
  <c r="AV1174" i="5"/>
  <c r="BC1174" i="5"/>
  <c r="AT1174" i="5"/>
  <c r="AS1174" i="5"/>
  <c r="AQ1174" i="5"/>
  <c r="AR1174" i="5"/>
  <c r="AP1174" i="5"/>
  <c r="AW1174" i="5"/>
  <c r="BC1150" i="5"/>
  <c r="BB1150" i="5"/>
  <c r="BA1150" i="5"/>
  <c r="BD1150" i="5"/>
  <c r="AW1150" i="5"/>
  <c r="AY1150" i="5"/>
  <c r="AU1150" i="5"/>
  <c r="AZ1150" i="5"/>
  <c r="AS1150" i="5"/>
  <c r="AQ1150" i="5"/>
  <c r="AV1150" i="5"/>
  <c r="AP1150" i="5"/>
  <c r="AT1150" i="5"/>
  <c r="AR1150" i="5"/>
  <c r="BD1126" i="5"/>
  <c r="AZ1126" i="5"/>
  <c r="AY1126" i="5"/>
  <c r="BA1126" i="5"/>
  <c r="BC1126" i="5"/>
  <c r="BB1126" i="5"/>
  <c r="AU1126" i="5"/>
  <c r="AT1126" i="5"/>
  <c r="AV1126" i="5"/>
  <c r="AS1126" i="5"/>
  <c r="AW1126" i="5"/>
  <c r="AQ1126" i="5"/>
  <c r="AP1126" i="5"/>
  <c r="BD1102" i="5"/>
  <c r="BB1102" i="5"/>
  <c r="BA1102" i="5"/>
  <c r="BC1102" i="5"/>
  <c r="AW1102" i="5"/>
  <c r="AU1102" i="5"/>
  <c r="AZ1102" i="5"/>
  <c r="AY1102" i="5"/>
  <c r="AV1102" i="5"/>
  <c r="AS1102" i="5"/>
  <c r="AT1102" i="5"/>
  <c r="AQ1102" i="5"/>
  <c r="AP1102" i="5"/>
  <c r="AR1102" i="5"/>
  <c r="BD1078" i="5"/>
  <c r="BC1078" i="5"/>
  <c r="BB1078" i="5"/>
  <c r="AZ1078" i="5"/>
  <c r="BA1078" i="5"/>
  <c r="AY1078" i="5"/>
  <c r="AU1078" i="5"/>
  <c r="AV1078" i="5"/>
  <c r="AT1078" i="5"/>
  <c r="AS1078" i="5"/>
  <c r="AQ1078" i="5"/>
  <c r="AW1078" i="5"/>
  <c r="AP1078" i="5"/>
  <c r="AR1078" i="5"/>
  <c r="BD1054" i="5"/>
  <c r="BB1054" i="5"/>
  <c r="BA1054" i="5"/>
  <c r="BC1054" i="5"/>
  <c r="AW1054" i="5"/>
  <c r="AZ1054" i="5"/>
  <c r="AU1054" i="5"/>
  <c r="AV1054" i="5"/>
  <c r="AT1054" i="5"/>
  <c r="AS1054" i="5"/>
  <c r="AQ1054" i="5"/>
  <c r="AY1054" i="5"/>
  <c r="AP1054" i="5"/>
  <c r="AR1054" i="5"/>
  <c r="BD1042" i="5"/>
  <c r="BC1042" i="5"/>
  <c r="BB1042" i="5"/>
  <c r="BA1042" i="5"/>
  <c r="AZ1042" i="5"/>
  <c r="AU1042" i="5"/>
  <c r="AW1042" i="5"/>
  <c r="AV1042" i="5"/>
  <c r="AS1042" i="5"/>
  <c r="AY1042" i="5"/>
  <c r="AQ1042" i="5"/>
  <c r="AP1042" i="5"/>
  <c r="BD1018" i="5"/>
  <c r="BC1018" i="5"/>
  <c r="BB1018" i="5"/>
  <c r="AZ1018" i="5"/>
  <c r="AU1018" i="5"/>
  <c r="AY1018" i="5"/>
  <c r="AW1018" i="5"/>
  <c r="AT1018" i="5"/>
  <c r="AS1018" i="5"/>
  <c r="AV1018" i="5"/>
  <c r="AQ1018" i="5"/>
  <c r="BA1018" i="5"/>
  <c r="AP1018" i="5"/>
  <c r="AR1018" i="5"/>
  <c r="BD994" i="5"/>
  <c r="BC994" i="5"/>
  <c r="BB994" i="5"/>
  <c r="AZ994" i="5"/>
  <c r="AU994" i="5"/>
  <c r="BA994" i="5"/>
  <c r="AW994" i="5"/>
  <c r="AV994" i="5"/>
  <c r="AS994" i="5"/>
  <c r="AQ994" i="5"/>
  <c r="AY994" i="5"/>
  <c r="AT994" i="5"/>
  <c r="AP994" i="5"/>
  <c r="BD970" i="5"/>
  <c r="BC970" i="5"/>
  <c r="BB970" i="5"/>
  <c r="BA970" i="5"/>
  <c r="AZ970" i="5"/>
  <c r="AU970" i="5"/>
  <c r="AW970" i="5"/>
  <c r="AY970" i="5"/>
  <c r="AV970" i="5"/>
  <c r="AS970" i="5"/>
  <c r="AQ970" i="5"/>
  <c r="AR970" i="5"/>
  <c r="AP970" i="5"/>
  <c r="AT970" i="5"/>
  <c r="BD946" i="5"/>
  <c r="BC946" i="5"/>
  <c r="BB946" i="5"/>
  <c r="BA946" i="5"/>
  <c r="AZ946" i="5"/>
  <c r="AY946" i="5"/>
  <c r="AW946" i="5"/>
  <c r="AU946" i="5"/>
  <c r="AV946" i="5"/>
  <c r="AS946" i="5"/>
  <c r="AQ946" i="5"/>
  <c r="AP946" i="5"/>
  <c r="BD922" i="5"/>
  <c r="BB922" i="5"/>
  <c r="AZ922" i="5"/>
  <c r="AW922" i="5"/>
  <c r="AU922" i="5"/>
  <c r="AV922" i="5"/>
  <c r="BC922" i="5"/>
  <c r="AT922" i="5"/>
  <c r="AY922" i="5"/>
  <c r="AS922" i="5"/>
  <c r="AQ922" i="5"/>
  <c r="AP922" i="5"/>
  <c r="BD898" i="5"/>
  <c r="BB898" i="5"/>
  <c r="BC898" i="5"/>
  <c r="AZ898" i="5"/>
  <c r="AY898" i="5"/>
  <c r="BA898" i="5"/>
  <c r="AU898" i="5"/>
  <c r="AV898" i="5"/>
  <c r="AS898" i="5"/>
  <c r="AQ898" i="5"/>
  <c r="AW898" i="5"/>
  <c r="BD874" i="5"/>
  <c r="BC874" i="5"/>
  <c r="BB874" i="5"/>
  <c r="BA874" i="5"/>
  <c r="AZ874" i="5"/>
  <c r="AY874" i="5"/>
  <c r="AU874" i="5"/>
  <c r="AS874" i="5"/>
  <c r="AV874" i="5"/>
  <c r="AQ874" i="5"/>
  <c r="AW874" i="5"/>
  <c r="AP874" i="5"/>
  <c r="AR874" i="5"/>
  <c r="AT874" i="5"/>
  <c r="BD850" i="5"/>
  <c r="BC850" i="5"/>
  <c r="BB850" i="5"/>
  <c r="AZ850" i="5"/>
  <c r="BA850" i="5"/>
  <c r="AW850" i="5"/>
  <c r="AU850" i="5"/>
  <c r="AY850" i="5"/>
  <c r="AV850" i="5"/>
  <c r="AS850" i="5"/>
  <c r="AT850" i="5"/>
  <c r="AQ850" i="5"/>
  <c r="BD838" i="5"/>
  <c r="BC838" i="5"/>
  <c r="AZ838" i="5"/>
  <c r="AY838" i="5"/>
  <c r="BA838" i="5"/>
  <c r="BB838" i="5"/>
  <c r="AU838" i="5"/>
  <c r="AV838" i="5"/>
  <c r="AT838" i="5"/>
  <c r="AS838" i="5"/>
  <c r="AW838" i="5"/>
  <c r="AQ838" i="5"/>
  <c r="BD814" i="5"/>
  <c r="BC814" i="5"/>
  <c r="BB814" i="5"/>
  <c r="BA814" i="5"/>
  <c r="AU814" i="5"/>
  <c r="AZ814" i="5"/>
  <c r="AV814" i="5"/>
  <c r="AW814" i="5"/>
  <c r="AY814" i="5"/>
  <c r="AS814" i="5"/>
  <c r="AT814" i="5"/>
  <c r="AQ814" i="5"/>
  <c r="AR814" i="5"/>
  <c r="BD790" i="5"/>
  <c r="BC790" i="5"/>
  <c r="BB790" i="5"/>
  <c r="AZ790" i="5"/>
  <c r="AY790" i="5"/>
  <c r="BA790" i="5"/>
  <c r="AU790" i="5"/>
  <c r="AW790" i="5"/>
  <c r="AT790" i="5"/>
  <c r="AS790" i="5"/>
  <c r="AV790" i="5"/>
  <c r="AQ790" i="5"/>
  <c r="AR790" i="5"/>
  <c r="BD778" i="5"/>
  <c r="BB778" i="5"/>
  <c r="BC778" i="5"/>
  <c r="AZ778" i="5"/>
  <c r="AV778" i="5"/>
  <c r="AU778" i="5"/>
  <c r="BA778" i="5"/>
  <c r="AS778" i="5"/>
  <c r="AW778" i="5"/>
  <c r="AQ778" i="5"/>
  <c r="AP778" i="5"/>
  <c r="AY778" i="5"/>
  <c r="AR778" i="5"/>
  <c r="BD754" i="5"/>
  <c r="BC754" i="5"/>
  <c r="BB754" i="5"/>
  <c r="BA754" i="5"/>
  <c r="AZ754" i="5"/>
  <c r="AY754" i="5"/>
  <c r="AU754" i="5"/>
  <c r="AS754" i="5"/>
  <c r="AW754" i="5"/>
  <c r="AT754" i="5"/>
  <c r="AQ754" i="5"/>
  <c r="AR754" i="5"/>
  <c r="AV754" i="5"/>
  <c r="BD730" i="5"/>
  <c r="BC730" i="5"/>
  <c r="BB730" i="5"/>
  <c r="BA730" i="5"/>
  <c r="AZ730" i="5"/>
  <c r="AV730" i="5"/>
  <c r="AU730" i="5"/>
  <c r="AY730" i="5"/>
  <c r="AT730" i="5"/>
  <c r="AS730" i="5"/>
  <c r="AQ730" i="5"/>
  <c r="AP730" i="5"/>
  <c r="AR730" i="5"/>
  <c r="BD706" i="5"/>
  <c r="BB706" i="5"/>
  <c r="BC706" i="5"/>
  <c r="BA706" i="5"/>
  <c r="AZ706" i="5"/>
  <c r="AY706" i="5"/>
  <c r="AW706" i="5"/>
  <c r="AU706" i="5"/>
  <c r="AS706" i="5"/>
  <c r="AV706" i="5"/>
  <c r="AQ706" i="5"/>
  <c r="AT706" i="5"/>
  <c r="AR706" i="5"/>
  <c r="BD682" i="5"/>
  <c r="BC682" i="5"/>
  <c r="BB682" i="5"/>
  <c r="BA682" i="5"/>
  <c r="AZ682" i="5"/>
  <c r="AW682" i="5"/>
  <c r="AV682" i="5"/>
  <c r="AY682" i="5"/>
  <c r="AU682" i="5"/>
  <c r="AS682" i="5"/>
  <c r="AQ682" i="5"/>
  <c r="AR682" i="5"/>
  <c r="AP682" i="5"/>
  <c r="AT682" i="5"/>
  <c r="BD658" i="5"/>
  <c r="BC658" i="5"/>
  <c r="BB658" i="5"/>
  <c r="BA658" i="5"/>
  <c r="AZ658" i="5"/>
  <c r="AW658" i="5"/>
  <c r="AU658" i="5"/>
  <c r="AY658" i="5"/>
  <c r="AV658" i="5"/>
  <c r="AS658" i="5"/>
  <c r="AQ658" i="5"/>
  <c r="AT658" i="5"/>
  <c r="AR658" i="5"/>
  <c r="BD646" i="5"/>
  <c r="BC646" i="5"/>
  <c r="BB646" i="5"/>
  <c r="AZ646" i="5"/>
  <c r="AY646" i="5"/>
  <c r="BA646" i="5"/>
  <c r="AU646" i="5"/>
  <c r="AW646" i="5"/>
  <c r="AS646" i="5"/>
  <c r="AV646" i="5"/>
  <c r="AQ646" i="5"/>
  <c r="AR646" i="5"/>
  <c r="BD622" i="5"/>
  <c r="BC622" i="5"/>
  <c r="BB622" i="5"/>
  <c r="BA622" i="5"/>
  <c r="AU622" i="5"/>
  <c r="AV622" i="5"/>
  <c r="AY622" i="5"/>
  <c r="AT622" i="5"/>
  <c r="AW622" i="5"/>
  <c r="AS622" i="5"/>
  <c r="AZ622" i="5"/>
  <c r="AQ622" i="5"/>
  <c r="AR622" i="5"/>
  <c r="BD598" i="5"/>
  <c r="BC598" i="5"/>
  <c r="BB598" i="5"/>
  <c r="AZ598" i="5"/>
  <c r="AY598" i="5"/>
  <c r="BA598" i="5"/>
  <c r="AU598" i="5"/>
  <c r="AW598" i="5"/>
  <c r="AT598" i="5"/>
  <c r="AV598" i="5"/>
  <c r="AQ598" i="5"/>
  <c r="AS598" i="5"/>
  <c r="BD574" i="5"/>
  <c r="BC574" i="5"/>
  <c r="BB574" i="5"/>
  <c r="AY574" i="5"/>
  <c r="AU574" i="5"/>
  <c r="BA574" i="5"/>
  <c r="AV574" i="5"/>
  <c r="AZ574" i="5"/>
  <c r="AW574" i="5"/>
  <c r="AS574" i="5"/>
  <c r="AQ574" i="5"/>
  <c r="AR574" i="5"/>
  <c r="BC550" i="5"/>
  <c r="BD550" i="5"/>
  <c r="AZ550" i="5"/>
  <c r="AY550" i="5"/>
  <c r="BA550" i="5"/>
  <c r="AU550" i="5"/>
  <c r="AW550" i="5"/>
  <c r="AT550" i="5"/>
  <c r="BB550" i="5"/>
  <c r="AQ550" i="5"/>
  <c r="AV550" i="5"/>
  <c r="AR550" i="5"/>
  <c r="BD538" i="5"/>
  <c r="BC538" i="5"/>
  <c r="BB538" i="5"/>
  <c r="BA538" i="5"/>
  <c r="AZ538" i="5"/>
  <c r="AW538" i="5"/>
  <c r="AV538" i="5"/>
  <c r="AU538" i="5"/>
  <c r="AY538" i="5"/>
  <c r="AT538" i="5"/>
  <c r="AQ538" i="5"/>
  <c r="AR538" i="5"/>
  <c r="AS538" i="5"/>
  <c r="AP538" i="5"/>
  <c r="BD514" i="5"/>
  <c r="BC514" i="5"/>
  <c r="BB514" i="5"/>
  <c r="AZ514" i="5"/>
  <c r="BA514" i="5"/>
  <c r="AW514" i="5"/>
  <c r="AY514" i="5"/>
  <c r="AU514" i="5"/>
  <c r="AR514" i="5"/>
  <c r="AQ514" i="5"/>
  <c r="AV514" i="5"/>
  <c r="AS514" i="5"/>
  <c r="BD490" i="5"/>
  <c r="BB490" i="5"/>
  <c r="BC490" i="5"/>
  <c r="AZ490" i="5"/>
  <c r="AV490" i="5"/>
  <c r="BA490" i="5"/>
  <c r="AY490" i="5"/>
  <c r="AU490" i="5"/>
  <c r="AW490" i="5"/>
  <c r="AS490" i="5"/>
  <c r="AT490" i="5"/>
  <c r="AQ490" i="5"/>
  <c r="AP490" i="5"/>
  <c r="BC466" i="5"/>
  <c r="BD466" i="5"/>
  <c r="BB466" i="5"/>
  <c r="BA466" i="5"/>
  <c r="AZ466" i="5"/>
  <c r="AU466" i="5"/>
  <c r="AY466" i="5"/>
  <c r="AV466" i="5"/>
  <c r="AS466" i="5"/>
  <c r="AQ466" i="5"/>
  <c r="AT466" i="5"/>
  <c r="AR466" i="5"/>
  <c r="AW466" i="5"/>
  <c r="BD442" i="5"/>
  <c r="BC442" i="5"/>
  <c r="BB442" i="5"/>
  <c r="BA442" i="5"/>
  <c r="AV442" i="5"/>
  <c r="AU442" i="5"/>
  <c r="AT442" i="5"/>
  <c r="AZ442" i="5"/>
  <c r="AS442" i="5"/>
  <c r="AW442" i="5"/>
  <c r="AQ442" i="5"/>
  <c r="AP442" i="5"/>
  <c r="AY442" i="5"/>
  <c r="BD418" i="5"/>
  <c r="BC418" i="5"/>
  <c r="BA418" i="5"/>
  <c r="BB418" i="5"/>
  <c r="AZ418" i="5"/>
  <c r="AW418" i="5"/>
  <c r="AU418" i="5"/>
  <c r="AV418" i="5"/>
  <c r="AY418" i="5"/>
  <c r="AT418" i="5"/>
  <c r="AQ418" i="5"/>
  <c r="AS418" i="5"/>
  <c r="AR418" i="5"/>
  <c r="BD394" i="5"/>
  <c r="BC394" i="5"/>
  <c r="BB394" i="5"/>
  <c r="AZ394" i="5"/>
  <c r="BA394" i="5"/>
  <c r="AY394" i="5"/>
  <c r="AW394" i="5"/>
  <c r="AV394" i="5"/>
  <c r="AU394" i="5"/>
  <c r="AT394" i="5"/>
  <c r="AQ394" i="5"/>
  <c r="AR394" i="5"/>
  <c r="AS394" i="5"/>
  <c r="AP394" i="5"/>
  <c r="BC370" i="5"/>
  <c r="BD370" i="5"/>
  <c r="BB370" i="5"/>
  <c r="BA370" i="5"/>
  <c r="AW370" i="5"/>
  <c r="AY370" i="5"/>
  <c r="AU370" i="5"/>
  <c r="AS370" i="5"/>
  <c r="AV370" i="5"/>
  <c r="AR370" i="5"/>
  <c r="AQ370" i="5"/>
  <c r="AZ370" i="5"/>
  <c r="AT370" i="5"/>
  <c r="BD346" i="5"/>
  <c r="BC346" i="5"/>
  <c r="BB346" i="5"/>
  <c r="AZ346" i="5"/>
  <c r="AY346" i="5"/>
  <c r="AV346" i="5"/>
  <c r="AU346" i="5"/>
  <c r="BA346" i="5"/>
  <c r="AT346" i="5"/>
  <c r="AS346" i="5"/>
  <c r="AW346" i="5"/>
  <c r="AQ346" i="5"/>
  <c r="AP346" i="5"/>
  <c r="BC322" i="5"/>
  <c r="BD322" i="5"/>
  <c r="BB322" i="5"/>
  <c r="AZ322" i="5"/>
  <c r="BA322" i="5"/>
  <c r="AY322" i="5"/>
  <c r="AU322" i="5"/>
  <c r="AV322" i="5"/>
  <c r="AW322" i="5"/>
  <c r="AT322" i="5"/>
  <c r="AQ322" i="5"/>
  <c r="AS322" i="5"/>
  <c r="BD298" i="5"/>
  <c r="BC298" i="5"/>
  <c r="BA298" i="5"/>
  <c r="AY298" i="5"/>
  <c r="BB298" i="5"/>
  <c r="AV298" i="5"/>
  <c r="AZ298" i="5"/>
  <c r="AU298" i="5"/>
  <c r="AS298" i="5"/>
  <c r="AQ298" i="5"/>
  <c r="AT298" i="5"/>
  <c r="AP298" i="5"/>
  <c r="AR298" i="5"/>
  <c r="AW298" i="5"/>
  <c r="BD274" i="5"/>
  <c r="BC274" i="5"/>
  <c r="BB274" i="5"/>
  <c r="AZ274" i="5"/>
  <c r="BA274" i="5"/>
  <c r="AY274" i="5"/>
  <c r="AW274" i="5"/>
  <c r="AU274" i="5"/>
  <c r="AT274" i="5"/>
  <c r="AS274" i="5"/>
  <c r="AQ274" i="5"/>
  <c r="AR274" i="5"/>
  <c r="AV274" i="5"/>
  <c r="BD250" i="5"/>
  <c r="BC250" i="5"/>
  <c r="BB250" i="5"/>
  <c r="BA250" i="5"/>
  <c r="AY250" i="5"/>
  <c r="AW250" i="5"/>
  <c r="AV250" i="5"/>
  <c r="AU250" i="5"/>
  <c r="AT250" i="5"/>
  <c r="AZ250" i="5"/>
  <c r="AQ250" i="5"/>
  <c r="AR250" i="5"/>
  <c r="AP250" i="5"/>
  <c r="BC226" i="5"/>
  <c r="BD226" i="5"/>
  <c r="BA226" i="5"/>
  <c r="BB226" i="5"/>
  <c r="AZ226" i="5"/>
  <c r="AW226" i="5"/>
  <c r="AU226" i="5"/>
  <c r="AS226" i="5"/>
  <c r="AR226" i="5"/>
  <c r="AY226" i="5"/>
  <c r="AT226" i="5"/>
  <c r="AQ226" i="5"/>
  <c r="AV226" i="5"/>
  <c r="BD214" i="5"/>
  <c r="BB214" i="5"/>
  <c r="BC214" i="5"/>
  <c r="AZ214" i="5"/>
  <c r="BA214" i="5"/>
  <c r="AY214" i="5"/>
  <c r="AU214" i="5"/>
  <c r="AW214" i="5"/>
  <c r="AT214" i="5"/>
  <c r="AS214" i="5"/>
  <c r="AV214" i="5"/>
  <c r="AQ214" i="5"/>
  <c r="AR214" i="5"/>
  <c r="BC190" i="5"/>
  <c r="BD190" i="5"/>
  <c r="BB190" i="5"/>
  <c r="AZ190" i="5"/>
  <c r="AU190" i="5"/>
  <c r="AV190" i="5"/>
  <c r="BA190" i="5"/>
  <c r="AY190" i="5"/>
  <c r="AW190" i="5"/>
  <c r="AT190" i="5"/>
  <c r="AS190" i="5"/>
  <c r="AQ190" i="5"/>
  <c r="AR190" i="5"/>
  <c r="BD166" i="5"/>
  <c r="BC166" i="5"/>
  <c r="BB166" i="5"/>
  <c r="AZ166" i="5"/>
  <c r="AY166" i="5"/>
  <c r="AU166" i="5"/>
  <c r="BA166" i="5"/>
  <c r="AW166" i="5"/>
  <c r="AS166" i="5"/>
  <c r="AR166" i="5"/>
  <c r="AQ166" i="5"/>
  <c r="AV166" i="5"/>
  <c r="AT166" i="5"/>
  <c r="BD142" i="5"/>
  <c r="BC142" i="5"/>
  <c r="BB142" i="5"/>
  <c r="BA142" i="5"/>
  <c r="AY142" i="5"/>
  <c r="AU142" i="5"/>
  <c r="AV142" i="5"/>
  <c r="AW142" i="5"/>
  <c r="AZ142" i="5"/>
  <c r="AQ142" i="5"/>
  <c r="AS142" i="5"/>
  <c r="AT142" i="5"/>
  <c r="BD118" i="5"/>
  <c r="BC118" i="5"/>
  <c r="AZ118" i="5"/>
  <c r="BB118" i="5"/>
  <c r="AY118" i="5"/>
  <c r="AU118" i="5"/>
  <c r="AW118" i="5"/>
  <c r="BA118" i="5"/>
  <c r="AV118" i="5"/>
  <c r="AT118" i="5"/>
  <c r="AS118" i="5"/>
  <c r="AQ118" i="5"/>
  <c r="AR118" i="5"/>
  <c r="BD94" i="5"/>
  <c r="BC94" i="5"/>
  <c r="BB94" i="5"/>
  <c r="AZ94" i="5"/>
  <c r="BA94" i="5"/>
  <c r="AU94" i="5"/>
  <c r="AV94" i="5"/>
  <c r="AT94" i="5"/>
  <c r="AS94" i="5"/>
  <c r="AW94" i="5"/>
  <c r="AQ94" i="5"/>
  <c r="AY94" i="5"/>
  <c r="AR94" i="5"/>
  <c r="BC70" i="5"/>
  <c r="BB70" i="5"/>
  <c r="BD70" i="5"/>
  <c r="AZ70" i="5"/>
  <c r="BA70" i="5"/>
  <c r="AY70" i="5"/>
  <c r="AU70" i="5"/>
  <c r="AW70" i="5"/>
  <c r="AV70" i="5"/>
  <c r="AT70" i="5"/>
  <c r="AS70" i="5"/>
  <c r="AQ70" i="5"/>
  <c r="AR70" i="5"/>
  <c r="BD46" i="5"/>
  <c r="BC46" i="5"/>
  <c r="BB46" i="5"/>
  <c r="BA46" i="5"/>
  <c r="AZ46" i="5"/>
  <c r="AY46" i="5"/>
  <c r="AU46" i="5"/>
  <c r="AV46" i="5"/>
  <c r="AW46" i="5"/>
  <c r="AS46" i="5"/>
  <c r="AT46" i="5"/>
  <c r="AQ46" i="5"/>
  <c r="AR46" i="5"/>
  <c r="BC34" i="5"/>
  <c r="BD34" i="5"/>
  <c r="BB34" i="5"/>
  <c r="BA34" i="5"/>
  <c r="AY34" i="5"/>
  <c r="AU34" i="5"/>
  <c r="AZ34" i="5"/>
  <c r="AS34" i="5"/>
  <c r="AQ34" i="5"/>
  <c r="AW34" i="5"/>
  <c r="AV34" i="5"/>
  <c r="AT34" i="5"/>
  <c r="AO1200" i="5"/>
  <c r="AO1168" i="5"/>
  <c r="AO1152" i="5"/>
  <c r="AO1120" i="5"/>
  <c r="AO1008" i="5"/>
  <c r="AO976" i="5"/>
  <c r="AO928" i="5"/>
  <c r="AO864" i="5"/>
  <c r="AO832" i="5"/>
  <c r="AO815" i="5"/>
  <c r="AO743" i="5"/>
  <c r="AO707" i="5"/>
  <c r="AO671" i="5"/>
  <c r="AO577" i="5"/>
  <c r="AO529" i="5"/>
  <c r="AO409" i="5"/>
  <c r="AO385" i="5"/>
  <c r="AO337" i="5"/>
  <c r="AO121" i="5"/>
  <c r="AO97" i="5"/>
  <c r="AO49" i="5"/>
  <c r="AP856" i="5"/>
  <c r="AP792" i="5"/>
  <c r="AP664" i="5"/>
  <c r="AP568" i="5"/>
  <c r="AP472" i="5"/>
  <c r="AP408" i="5"/>
  <c r="AP120" i="5"/>
  <c r="AP22" i="5"/>
  <c r="AQ640" i="5"/>
  <c r="AQ540" i="5"/>
  <c r="AQ495" i="5"/>
  <c r="AQ444" i="5"/>
  <c r="AQ348" i="5"/>
  <c r="AQ147" i="5"/>
  <c r="AR1155" i="5"/>
  <c r="AR1105" i="5"/>
  <c r="AR1059" i="5"/>
  <c r="AR1007" i="5"/>
  <c r="AR911" i="5"/>
  <c r="AR748" i="5"/>
  <c r="AR604" i="5"/>
  <c r="AR359" i="5"/>
  <c r="AS1060" i="5"/>
  <c r="AS976" i="5"/>
  <c r="AS891" i="5"/>
  <c r="AS719" i="5"/>
  <c r="AS550" i="5"/>
  <c r="AS448" i="5"/>
  <c r="AS252" i="5"/>
  <c r="AS27" i="5"/>
  <c r="AT1092" i="5"/>
  <c r="AT144" i="5"/>
  <c r="AU459" i="5"/>
  <c r="AV880" i="5"/>
  <c r="AW855" i="5"/>
  <c r="AY783" i="5"/>
  <c r="BA922" i="5"/>
  <c r="BD1208" i="5"/>
  <c r="BC1208" i="5"/>
  <c r="BB1208" i="5"/>
  <c r="AZ1208" i="5"/>
  <c r="AY1208" i="5"/>
  <c r="BA1208" i="5"/>
  <c r="AU1208" i="5"/>
  <c r="AV1208" i="5"/>
  <c r="AS1208" i="5"/>
  <c r="AW1208" i="5"/>
  <c r="AT1208" i="5"/>
  <c r="AR1208" i="5"/>
  <c r="AQ1208" i="5"/>
  <c r="BD1196" i="5"/>
  <c r="BC1196" i="5"/>
  <c r="BB1196" i="5"/>
  <c r="AY1196" i="5"/>
  <c r="BA1196" i="5"/>
  <c r="AZ1196" i="5"/>
  <c r="AV1196" i="5"/>
  <c r="AS1196" i="5"/>
  <c r="AT1196" i="5"/>
  <c r="AW1196" i="5"/>
  <c r="AR1196" i="5"/>
  <c r="AQ1196" i="5"/>
  <c r="BD1184" i="5"/>
  <c r="BC1184" i="5"/>
  <c r="BA1184" i="5"/>
  <c r="AZ1184" i="5"/>
  <c r="BB1184" i="5"/>
  <c r="AV1184" i="5"/>
  <c r="AW1184" i="5"/>
  <c r="AT1184" i="5"/>
  <c r="AY1184" i="5"/>
  <c r="AS1184" i="5"/>
  <c r="AU1184" i="5"/>
  <c r="AR1184" i="5"/>
  <c r="BC1172" i="5"/>
  <c r="BD1172" i="5"/>
  <c r="BB1172" i="5"/>
  <c r="AZ1172" i="5"/>
  <c r="BA1172" i="5"/>
  <c r="AY1172" i="5"/>
  <c r="AW1172" i="5"/>
  <c r="AU1172" i="5"/>
  <c r="AT1172" i="5"/>
  <c r="AS1172" i="5"/>
  <c r="AR1172" i="5"/>
  <c r="AV1172" i="5"/>
  <c r="AQ1172" i="5"/>
  <c r="BD1160" i="5"/>
  <c r="BB1160" i="5"/>
  <c r="BC1160" i="5"/>
  <c r="AZ1160" i="5"/>
  <c r="AY1160" i="5"/>
  <c r="BA1160" i="5"/>
  <c r="AS1160" i="5"/>
  <c r="AT1160" i="5"/>
  <c r="AR1160" i="5"/>
  <c r="AW1160" i="5"/>
  <c r="AU1160" i="5"/>
  <c r="AQ1160" i="5"/>
  <c r="BD1148" i="5"/>
  <c r="BB1148" i="5"/>
  <c r="BC1148" i="5"/>
  <c r="BA1148" i="5"/>
  <c r="AY1148" i="5"/>
  <c r="AZ1148" i="5"/>
  <c r="AV1148" i="5"/>
  <c r="AS1148" i="5"/>
  <c r="AW1148" i="5"/>
  <c r="AT1148" i="5"/>
  <c r="AR1148" i="5"/>
  <c r="AU1148" i="5"/>
  <c r="BD1136" i="5"/>
  <c r="BC1136" i="5"/>
  <c r="BA1136" i="5"/>
  <c r="AZ1136" i="5"/>
  <c r="AY1136" i="5"/>
  <c r="AU1136" i="5"/>
  <c r="BB1136" i="5"/>
  <c r="AW1136" i="5"/>
  <c r="AS1136" i="5"/>
  <c r="AT1136" i="5"/>
  <c r="AV1136" i="5"/>
  <c r="AR1136" i="5"/>
  <c r="AQ1136" i="5"/>
  <c r="BD1124" i="5"/>
  <c r="BC1124" i="5"/>
  <c r="AZ1124" i="5"/>
  <c r="BA1124" i="5"/>
  <c r="BB1124" i="5"/>
  <c r="AW1124" i="5"/>
  <c r="AY1124" i="5"/>
  <c r="AS1124" i="5"/>
  <c r="AT1124" i="5"/>
  <c r="AR1124" i="5"/>
  <c r="AQ1124" i="5"/>
  <c r="AV1124" i="5"/>
  <c r="BD1112" i="5"/>
  <c r="BB1112" i="5"/>
  <c r="BC1112" i="5"/>
  <c r="BA1112" i="5"/>
  <c r="AZ1112" i="5"/>
  <c r="AY1112" i="5"/>
  <c r="AV1112" i="5"/>
  <c r="AU1112" i="5"/>
  <c r="AT1112" i="5"/>
  <c r="AS1112" i="5"/>
  <c r="AR1112" i="5"/>
  <c r="AW1112" i="5"/>
  <c r="BD1100" i="5"/>
  <c r="BC1100" i="5"/>
  <c r="BB1100" i="5"/>
  <c r="BA1100" i="5"/>
  <c r="AY1100" i="5"/>
  <c r="AZ1100" i="5"/>
  <c r="AU1100" i="5"/>
  <c r="AV1100" i="5"/>
  <c r="AS1100" i="5"/>
  <c r="AW1100" i="5"/>
  <c r="AR1100" i="5"/>
  <c r="AT1100" i="5"/>
  <c r="AQ1100" i="5"/>
  <c r="BD1088" i="5"/>
  <c r="BC1088" i="5"/>
  <c r="AZ1088" i="5"/>
  <c r="AY1088" i="5"/>
  <c r="BB1088" i="5"/>
  <c r="BA1088" i="5"/>
  <c r="AW1088" i="5"/>
  <c r="AV1088" i="5"/>
  <c r="AS1088" i="5"/>
  <c r="AU1088" i="5"/>
  <c r="AR1088" i="5"/>
  <c r="AQ1088" i="5"/>
  <c r="BD1076" i="5"/>
  <c r="BC1076" i="5"/>
  <c r="BB1076" i="5"/>
  <c r="BA1076" i="5"/>
  <c r="AZ1076" i="5"/>
  <c r="AW1076" i="5"/>
  <c r="AV1076" i="5"/>
  <c r="AU1076" i="5"/>
  <c r="AT1076" i="5"/>
  <c r="AS1076" i="5"/>
  <c r="AR1076" i="5"/>
  <c r="AY1076" i="5"/>
  <c r="BD1064" i="5"/>
  <c r="BC1064" i="5"/>
  <c r="BB1064" i="5"/>
  <c r="BA1064" i="5"/>
  <c r="AZ1064" i="5"/>
  <c r="AY1064" i="5"/>
  <c r="AU1064" i="5"/>
  <c r="AS1064" i="5"/>
  <c r="AT1064" i="5"/>
  <c r="AR1064" i="5"/>
  <c r="AW1064" i="5"/>
  <c r="AQ1064" i="5"/>
  <c r="BD1052" i="5"/>
  <c r="BC1052" i="5"/>
  <c r="BB1052" i="5"/>
  <c r="AY1052" i="5"/>
  <c r="AZ1052" i="5"/>
  <c r="BA1052" i="5"/>
  <c r="AS1052" i="5"/>
  <c r="AW1052" i="5"/>
  <c r="AR1052" i="5"/>
  <c r="AT1052" i="5"/>
  <c r="AQ1052" i="5"/>
  <c r="AV1052" i="5"/>
  <c r="BC1040" i="5"/>
  <c r="BD1040" i="5"/>
  <c r="AZ1040" i="5"/>
  <c r="AY1040" i="5"/>
  <c r="BB1040" i="5"/>
  <c r="AV1040" i="5"/>
  <c r="AT1040" i="5"/>
  <c r="AW1040" i="5"/>
  <c r="AS1040" i="5"/>
  <c r="AU1040" i="5"/>
  <c r="AR1040" i="5"/>
  <c r="BD1028" i="5"/>
  <c r="BC1028" i="5"/>
  <c r="BA1028" i="5"/>
  <c r="AZ1028" i="5"/>
  <c r="AW1028" i="5"/>
  <c r="AU1028" i="5"/>
  <c r="AY1028" i="5"/>
  <c r="AS1028" i="5"/>
  <c r="BB1028" i="5"/>
  <c r="AT1028" i="5"/>
  <c r="AR1028" i="5"/>
  <c r="AV1028" i="5"/>
  <c r="AQ1028" i="5"/>
  <c r="BD1016" i="5"/>
  <c r="BB1016" i="5"/>
  <c r="BC1016" i="5"/>
  <c r="AZ1016" i="5"/>
  <c r="AY1016" i="5"/>
  <c r="BA1016" i="5"/>
  <c r="AU1016" i="5"/>
  <c r="AS1016" i="5"/>
  <c r="AV1016" i="5"/>
  <c r="AT1016" i="5"/>
  <c r="AR1016" i="5"/>
  <c r="AQ1016" i="5"/>
  <c r="BD1004" i="5"/>
  <c r="BC1004" i="5"/>
  <c r="BB1004" i="5"/>
  <c r="BA1004" i="5"/>
  <c r="AY1004" i="5"/>
  <c r="AZ1004" i="5"/>
  <c r="AV1004" i="5"/>
  <c r="AS1004" i="5"/>
  <c r="AW1004" i="5"/>
  <c r="AR1004" i="5"/>
  <c r="AT1004" i="5"/>
  <c r="AU1004" i="5"/>
  <c r="BD992" i="5"/>
  <c r="BC992" i="5"/>
  <c r="BA992" i="5"/>
  <c r="BB992" i="5"/>
  <c r="AZ992" i="5"/>
  <c r="AU992" i="5"/>
  <c r="AW992" i="5"/>
  <c r="AV992" i="5"/>
  <c r="AS992" i="5"/>
  <c r="AY992" i="5"/>
  <c r="AT992" i="5"/>
  <c r="AR992" i="5"/>
  <c r="AQ992" i="5"/>
  <c r="BD980" i="5"/>
  <c r="BC980" i="5"/>
  <c r="BA980" i="5"/>
  <c r="BB980" i="5"/>
  <c r="AZ980" i="5"/>
  <c r="AY980" i="5"/>
  <c r="AW980" i="5"/>
  <c r="AV980" i="5"/>
  <c r="AS980" i="5"/>
  <c r="AT980" i="5"/>
  <c r="AU980" i="5"/>
  <c r="AR980" i="5"/>
  <c r="AQ980" i="5"/>
  <c r="BD968" i="5"/>
  <c r="BB968" i="5"/>
  <c r="BA968" i="5"/>
  <c r="AZ968" i="5"/>
  <c r="AY968" i="5"/>
  <c r="BC968" i="5"/>
  <c r="AV968" i="5"/>
  <c r="AT968" i="5"/>
  <c r="AS968" i="5"/>
  <c r="AU968" i="5"/>
  <c r="AW968" i="5"/>
  <c r="AR968" i="5"/>
  <c r="BD956" i="5"/>
  <c r="BB956" i="5"/>
  <c r="BC956" i="5"/>
  <c r="AY956" i="5"/>
  <c r="AU956" i="5"/>
  <c r="AW956" i="5"/>
  <c r="BA956" i="5"/>
  <c r="AS956" i="5"/>
  <c r="AV956" i="5"/>
  <c r="AZ956" i="5"/>
  <c r="AR956" i="5"/>
  <c r="AT956" i="5"/>
  <c r="AQ956" i="5"/>
  <c r="BD944" i="5"/>
  <c r="BC944" i="5"/>
  <c r="AZ944" i="5"/>
  <c r="BB944" i="5"/>
  <c r="BA944" i="5"/>
  <c r="AW944" i="5"/>
  <c r="AY944" i="5"/>
  <c r="AS944" i="5"/>
  <c r="AT944" i="5"/>
  <c r="AV944" i="5"/>
  <c r="AU944" i="5"/>
  <c r="AR944" i="5"/>
  <c r="AQ944" i="5"/>
  <c r="BD932" i="5"/>
  <c r="BC932" i="5"/>
  <c r="BA932" i="5"/>
  <c r="AZ932" i="5"/>
  <c r="AY932" i="5"/>
  <c r="AW932" i="5"/>
  <c r="AV932" i="5"/>
  <c r="BB932" i="5"/>
  <c r="AS932" i="5"/>
  <c r="AU932" i="5"/>
  <c r="AR932" i="5"/>
  <c r="AT932" i="5"/>
  <c r="BD920" i="5"/>
  <c r="BC920" i="5"/>
  <c r="BB920" i="5"/>
  <c r="AZ920" i="5"/>
  <c r="AY920" i="5"/>
  <c r="BA920" i="5"/>
  <c r="AU920" i="5"/>
  <c r="AS920" i="5"/>
  <c r="AR920" i="5"/>
  <c r="AW920" i="5"/>
  <c r="AV920" i="5"/>
  <c r="AQ920" i="5"/>
  <c r="BC908" i="5"/>
  <c r="BB908" i="5"/>
  <c r="BD908" i="5"/>
  <c r="BA908" i="5"/>
  <c r="AY908" i="5"/>
  <c r="AW908" i="5"/>
  <c r="AS908" i="5"/>
  <c r="AT908" i="5"/>
  <c r="AV908" i="5"/>
  <c r="AU908" i="5"/>
  <c r="AR908" i="5"/>
  <c r="AP908" i="5"/>
  <c r="AQ908" i="5"/>
  <c r="BD896" i="5"/>
  <c r="BA896" i="5"/>
  <c r="AZ896" i="5"/>
  <c r="AW896" i="5"/>
  <c r="AY896" i="5"/>
  <c r="BB896" i="5"/>
  <c r="AV896" i="5"/>
  <c r="AT896" i="5"/>
  <c r="BC896" i="5"/>
  <c r="AS896" i="5"/>
  <c r="AU896" i="5"/>
  <c r="AR896" i="5"/>
  <c r="AP896" i="5"/>
  <c r="BD884" i="5"/>
  <c r="BC884" i="5"/>
  <c r="BA884" i="5"/>
  <c r="BB884" i="5"/>
  <c r="AZ884" i="5"/>
  <c r="AW884" i="5"/>
  <c r="AU884" i="5"/>
  <c r="AV884" i="5"/>
  <c r="AT884" i="5"/>
  <c r="AS884" i="5"/>
  <c r="AR884" i="5"/>
  <c r="AY884" i="5"/>
  <c r="AQ884" i="5"/>
  <c r="BD872" i="5"/>
  <c r="BC872" i="5"/>
  <c r="BB872" i="5"/>
  <c r="BA872" i="5"/>
  <c r="AZ872" i="5"/>
  <c r="AW872" i="5"/>
  <c r="AY872" i="5"/>
  <c r="AV872" i="5"/>
  <c r="AS872" i="5"/>
  <c r="AT872" i="5"/>
  <c r="AR872" i="5"/>
  <c r="AU872" i="5"/>
  <c r="AQ872" i="5"/>
  <c r="AP872" i="5"/>
  <c r="BD860" i="5"/>
  <c r="BB860" i="5"/>
  <c r="BC860" i="5"/>
  <c r="AW860" i="5"/>
  <c r="AY860" i="5"/>
  <c r="AV860" i="5"/>
  <c r="BA860" i="5"/>
  <c r="AU860" i="5"/>
  <c r="AZ860" i="5"/>
  <c r="AS860" i="5"/>
  <c r="AT860" i="5"/>
  <c r="AR860" i="5"/>
  <c r="AP860" i="5"/>
  <c r="BD848" i="5"/>
  <c r="BC848" i="5"/>
  <c r="BA848" i="5"/>
  <c r="AZ848" i="5"/>
  <c r="AW848" i="5"/>
  <c r="BB848" i="5"/>
  <c r="AY848" i="5"/>
  <c r="AU848" i="5"/>
  <c r="AS848" i="5"/>
  <c r="AT848" i="5"/>
  <c r="AV848" i="5"/>
  <c r="AR848" i="5"/>
  <c r="AP848" i="5"/>
  <c r="AQ848" i="5"/>
  <c r="BD836" i="5"/>
  <c r="BC836" i="5"/>
  <c r="AZ836" i="5"/>
  <c r="AW836" i="5"/>
  <c r="BB836" i="5"/>
  <c r="BA836" i="5"/>
  <c r="AV836" i="5"/>
  <c r="AS836" i="5"/>
  <c r="AU836" i="5"/>
  <c r="AY836" i="5"/>
  <c r="AR836" i="5"/>
  <c r="AT836" i="5"/>
  <c r="AQ836" i="5"/>
  <c r="BD824" i="5"/>
  <c r="BB824" i="5"/>
  <c r="BC824" i="5"/>
  <c r="AZ824" i="5"/>
  <c r="AW824" i="5"/>
  <c r="AY824" i="5"/>
  <c r="BA824" i="5"/>
  <c r="AU824" i="5"/>
  <c r="AV824" i="5"/>
  <c r="AT824" i="5"/>
  <c r="AS824" i="5"/>
  <c r="AR824" i="5"/>
  <c r="AP824" i="5"/>
  <c r="BD812" i="5"/>
  <c r="BC812" i="5"/>
  <c r="BB812" i="5"/>
  <c r="AW812" i="5"/>
  <c r="AY812" i="5"/>
  <c r="AZ812" i="5"/>
  <c r="BA812" i="5"/>
  <c r="AS812" i="5"/>
  <c r="AV812" i="5"/>
  <c r="AU812" i="5"/>
  <c r="AR812" i="5"/>
  <c r="AP812" i="5"/>
  <c r="AT812" i="5"/>
  <c r="AQ812" i="5"/>
  <c r="BD800" i="5"/>
  <c r="BC800" i="5"/>
  <c r="BA800" i="5"/>
  <c r="AZ800" i="5"/>
  <c r="AW800" i="5"/>
  <c r="BB800" i="5"/>
  <c r="AY800" i="5"/>
  <c r="AU800" i="5"/>
  <c r="AS800" i="5"/>
  <c r="AV800" i="5"/>
  <c r="AR800" i="5"/>
  <c r="AQ800" i="5"/>
  <c r="AP800" i="5"/>
  <c r="AT800" i="5"/>
  <c r="BD788" i="5"/>
  <c r="BC788" i="5"/>
  <c r="BB788" i="5"/>
  <c r="AZ788" i="5"/>
  <c r="BA788" i="5"/>
  <c r="AW788" i="5"/>
  <c r="AY788" i="5"/>
  <c r="AT788" i="5"/>
  <c r="AS788" i="5"/>
  <c r="AU788" i="5"/>
  <c r="AV788" i="5"/>
  <c r="AR788" i="5"/>
  <c r="BD776" i="5"/>
  <c r="BC776" i="5"/>
  <c r="BB776" i="5"/>
  <c r="BA776" i="5"/>
  <c r="AZ776" i="5"/>
  <c r="AW776" i="5"/>
  <c r="AY776" i="5"/>
  <c r="AV776" i="5"/>
  <c r="AU776" i="5"/>
  <c r="AS776" i="5"/>
  <c r="AT776" i="5"/>
  <c r="AR776" i="5"/>
  <c r="AQ776" i="5"/>
  <c r="AP776" i="5"/>
  <c r="BD764" i="5"/>
  <c r="BC764" i="5"/>
  <c r="BB764" i="5"/>
  <c r="AW764" i="5"/>
  <c r="BA764" i="5"/>
  <c r="AY764" i="5"/>
  <c r="AZ764" i="5"/>
  <c r="AU764" i="5"/>
  <c r="AS764" i="5"/>
  <c r="AP764" i="5"/>
  <c r="AQ764" i="5"/>
  <c r="AV764" i="5"/>
  <c r="AR764" i="5"/>
  <c r="BD752" i="5"/>
  <c r="BC752" i="5"/>
  <c r="AZ752" i="5"/>
  <c r="AW752" i="5"/>
  <c r="BA752" i="5"/>
  <c r="BB752" i="5"/>
  <c r="AU752" i="5"/>
  <c r="AY752" i="5"/>
  <c r="AT752" i="5"/>
  <c r="AS752" i="5"/>
  <c r="AV752" i="5"/>
  <c r="AR752" i="5"/>
  <c r="AP752" i="5"/>
  <c r="BD740" i="5"/>
  <c r="BC740" i="5"/>
  <c r="AZ740" i="5"/>
  <c r="AW740" i="5"/>
  <c r="BB740" i="5"/>
  <c r="AU740" i="5"/>
  <c r="BA740" i="5"/>
  <c r="AV740" i="5"/>
  <c r="AS740" i="5"/>
  <c r="AY740" i="5"/>
  <c r="AR740" i="5"/>
  <c r="AT740" i="5"/>
  <c r="AQ740" i="5"/>
  <c r="BD728" i="5"/>
  <c r="BC728" i="5"/>
  <c r="BB728" i="5"/>
  <c r="BA728" i="5"/>
  <c r="AZ728" i="5"/>
  <c r="AW728" i="5"/>
  <c r="AY728" i="5"/>
  <c r="AV728" i="5"/>
  <c r="AU728" i="5"/>
  <c r="AS728" i="5"/>
  <c r="AT728" i="5"/>
  <c r="AR728" i="5"/>
  <c r="AQ728" i="5"/>
  <c r="AP728" i="5"/>
  <c r="BD716" i="5"/>
  <c r="BB716" i="5"/>
  <c r="BC716" i="5"/>
  <c r="AW716" i="5"/>
  <c r="BA716" i="5"/>
  <c r="AY716" i="5"/>
  <c r="AZ716" i="5"/>
  <c r="AU716" i="5"/>
  <c r="AS716" i="5"/>
  <c r="AR716" i="5"/>
  <c r="AP716" i="5"/>
  <c r="AT716" i="5"/>
  <c r="AV716" i="5"/>
  <c r="BD704" i="5"/>
  <c r="BC704" i="5"/>
  <c r="BA704" i="5"/>
  <c r="BB704" i="5"/>
  <c r="AZ704" i="5"/>
  <c r="AW704" i="5"/>
  <c r="AY704" i="5"/>
  <c r="AU704" i="5"/>
  <c r="AS704" i="5"/>
  <c r="AV704" i="5"/>
  <c r="AR704" i="5"/>
  <c r="AQ704" i="5"/>
  <c r="AP704" i="5"/>
  <c r="AT704" i="5"/>
  <c r="BD692" i="5"/>
  <c r="BB692" i="5"/>
  <c r="BC692" i="5"/>
  <c r="AZ692" i="5"/>
  <c r="AW692" i="5"/>
  <c r="AU692" i="5"/>
  <c r="AY692" i="5"/>
  <c r="BA692" i="5"/>
  <c r="AS692" i="5"/>
  <c r="AT692" i="5"/>
  <c r="AR692" i="5"/>
  <c r="AQ692" i="5"/>
  <c r="BD680" i="5"/>
  <c r="BC680" i="5"/>
  <c r="AZ680" i="5"/>
  <c r="AW680" i="5"/>
  <c r="AY680" i="5"/>
  <c r="BA680" i="5"/>
  <c r="BB680" i="5"/>
  <c r="AV680" i="5"/>
  <c r="AU680" i="5"/>
  <c r="AT680" i="5"/>
  <c r="AS680" i="5"/>
  <c r="AR680" i="5"/>
  <c r="AQ680" i="5"/>
  <c r="AP680" i="5"/>
  <c r="BD668" i="5"/>
  <c r="BB668" i="5"/>
  <c r="BC668" i="5"/>
  <c r="BA668" i="5"/>
  <c r="AW668" i="5"/>
  <c r="AY668" i="5"/>
  <c r="AZ668" i="5"/>
  <c r="AU668" i="5"/>
  <c r="AS668" i="5"/>
  <c r="AV668" i="5"/>
  <c r="AR668" i="5"/>
  <c r="AP668" i="5"/>
  <c r="AT668" i="5"/>
  <c r="BD656" i="5"/>
  <c r="BC656" i="5"/>
  <c r="BB656" i="5"/>
  <c r="BA656" i="5"/>
  <c r="AZ656" i="5"/>
  <c r="AW656" i="5"/>
  <c r="AU656" i="5"/>
  <c r="AY656" i="5"/>
  <c r="AV656" i="5"/>
  <c r="AS656" i="5"/>
  <c r="AT656" i="5"/>
  <c r="AP656" i="5"/>
  <c r="AR656" i="5"/>
  <c r="BD644" i="5"/>
  <c r="BC644" i="5"/>
  <c r="BB644" i="5"/>
  <c r="AZ644" i="5"/>
  <c r="AW644" i="5"/>
  <c r="AU644" i="5"/>
  <c r="AY644" i="5"/>
  <c r="AS644" i="5"/>
  <c r="AR644" i="5"/>
  <c r="AQ644" i="5"/>
  <c r="BA644" i="5"/>
  <c r="BD632" i="5"/>
  <c r="BC632" i="5"/>
  <c r="BA632" i="5"/>
  <c r="AZ632" i="5"/>
  <c r="AW632" i="5"/>
  <c r="AY632" i="5"/>
  <c r="AV632" i="5"/>
  <c r="BB632" i="5"/>
  <c r="AU632" i="5"/>
  <c r="AS632" i="5"/>
  <c r="AR632" i="5"/>
  <c r="AQ632" i="5"/>
  <c r="AP632" i="5"/>
  <c r="BD620" i="5"/>
  <c r="BC620" i="5"/>
  <c r="BB620" i="5"/>
  <c r="AW620" i="5"/>
  <c r="AY620" i="5"/>
  <c r="AZ620" i="5"/>
  <c r="AU620" i="5"/>
  <c r="AS620" i="5"/>
  <c r="AV620" i="5"/>
  <c r="AT620" i="5"/>
  <c r="BA620" i="5"/>
  <c r="AP620" i="5"/>
  <c r="BD608" i="5"/>
  <c r="BC608" i="5"/>
  <c r="BB608" i="5"/>
  <c r="AZ608" i="5"/>
  <c r="AW608" i="5"/>
  <c r="AU608" i="5"/>
  <c r="BA608" i="5"/>
  <c r="AT608" i="5"/>
  <c r="AS608" i="5"/>
  <c r="AY608" i="5"/>
  <c r="AR608" i="5"/>
  <c r="AQ608" i="5"/>
  <c r="AP608" i="5"/>
  <c r="AV608" i="5"/>
  <c r="BD596" i="5"/>
  <c r="BC596" i="5"/>
  <c r="BB596" i="5"/>
  <c r="AZ596" i="5"/>
  <c r="AW596" i="5"/>
  <c r="BA596" i="5"/>
  <c r="AU596" i="5"/>
  <c r="AY596" i="5"/>
  <c r="AV596" i="5"/>
  <c r="AT596" i="5"/>
  <c r="AS596" i="5"/>
  <c r="AR596" i="5"/>
  <c r="BC584" i="5"/>
  <c r="BD584" i="5"/>
  <c r="BB584" i="5"/>
  <c r="BA584" i="5"/>
  <c r="AZ584" i="5"/>
  <c r="AW584" i="5"/>
  <c r="AY584" i="5"/>
  <c r="AV584" i="5"/>
  <c r="AU584" i="5"/>
  <c r="AS584" i="5"/>
  <c r="AT584" i="5"/>
  <c r="AQ584" i="5"/>
  <c r="AR584" i="5"/>
  <c r="AP584" i="5"/>
  <c r="BD572" i="5"/>
  <c r="BB572" i="5"/>
  <c r="AW572" i="5"/>
  <c r="AY572" i="5"/>
  <c r="AZ572" i="5"/>
  <c r="AU572" i="5"/>
  <c r="BA572" i="5"/>
  <c r="BC572" i="5"/>
  <c r="AR572" i="5"/>
  <c r="AP572" i="5"/>
  <c r="AT572" i="5"/>
  <c r="AS572" i="5"/>
  <c r="BD560" i="5"/>
  <c r="BB560" i="5"/>
  <c r="BC560" i="5"/>
  <c r="BA560" i="5"/>
  <c r="AZ560" i="5"/>
  <c r="AW560" i="5"/>
  <c r="AU560" i="5"/>
  <c r="AY560" i="5"/>
  <c r="AT560" i="5"/>
  <c r="AS560" i="5"/>
  <c r="AV560" i="5"/>
  <c r="AR560" i="5"/>
  <c r="AQ560" i="5"/>
  <c r="AP560" i="5"/>
  <c r="BD548" i="5"/>
  <c r="BB548" i="5"/>
  <c r="BC548" i="5"/>
  <c r="AZ548" i="5"/>
  <c r="AW548" i="5"/>
  <c r="BA548" i="5"/>
  <c r="AU548" i="5"/>
  <c r="AY548" i="5"/>
  <c r="AV548" i="5"/>
  <c r="AS548" i="5"/>
  <c r="AT548" i="5"/>
  <c r="AR548" i="5"/>
  <c r="AQ548" i="5"/>
  <c r="BD536" i="5"/>
  <c r="BC536" i="5"/>
  <c r="BB536" i="5"/>
  <c r="AZ536" i="5"/>
  <c r="AW536" i="5"/>
  <c r="AY536" i="5"/>
  <c r="AV536" i="5"/>
  <c r="AU536" i="5"/>
  <c r="BA536" i="5"/>
  <c r="AT536" i="5"/>
  <c r="AR536" i="5"/>
  <c r="AS536" i="5"/>
  <c r="AQ536" i="5"/>
  <c r="AP536" i="5"/>
  <c r="BD524" i="5"/>
  <c r="BC524" i="5"/>
  <c r="BB524" i="5"/>
  <c r="AW524" i="5"/>
  <c r="AY524" i="5"/>
  <c r="AZ524" i="5"/>
  <c r="AU524" i="5"/>
  <c r="BA524" i="5"/>
  <c r="AT524" i="5"/>
  <c r="AS524" i="5"/>
  <c r="AR524" i="5"/>
  <c r="AP524" i="5"/>
  <c r="AV524" i="5"/>
  <c r="BD512" i="5"/>
  <c r="BC512" i="5"/>
  <c r="BB512" i="5"/>
  <c r="AZ512" i="5"/>
  <c r="BA512" i="5"/>
  <c r="AW512" i="5"/>
  <c r="AY512" i="5"/>
  <c r="AU512" i="5"/>
  <c r="AV512" i="5"/>
  <c r="AR512" i="5"/>
  <c r="AP512" i="5"/>
  <c r="AT512" i="5"/>
  <c r="BD500" i="5"/>
  <c r="BC500" i="5"/>
  <c r="BB500" i="5"/>
  <c r="AZ500" i="5"/>
  <c r="BA500" i="5"/>
  <c r="AW500" i="5"/>
  <c r="AU500" i="5"/>
  <c r="AT500" i="5"/>
  <c r="AS500" i="5"/>
  <c r="AY500" i="5"/>
  <c r="AV500" i="5"/>
  <c r="AQ500" i="5"/>
  <c r="BD488" i="5"/>
  <c r="BB488" i="5"/>
  <c r="BC488" i="5"/>
  <c r="BA488" i="5"/>
  <c r="AW488" i="5"/>
  <c r="AY488" i="5"/>
  <c r="AV488" i="5"/>
  <c r="AU488" i="5"/>
  <c r="AZ488" i="5"/>
  <c r="AT488" i="5"/>
  <c r="AQ488" i="5"/>
  <c r="AP488" i="5"/>
  <c r="BC476" i="5"/>
  <c r="BB476" i="5"/>
  <c r="BD476" i="5"/>
  <c r="AW476" i="5"/>
  <c r="BA476" i="5"/>
  <c r="AY476" i="5"/>
  <c r="AU476" i="5"/>
  <c r="AZ476" i="5"/>
  <c r="AV476" i="5"/>
  <c r="AS476" i="5"/>
  <c r="AR476" i="5"/>
  <c r="AP476" i="5"/>
  <c r="BD464" i="5"/>
  <c r="BC464" i="5"/>
  <c r="BB464" i="5"/>
  <c r="AW464" i="5"/>
  <c r="BA464" i="5"/>
  <c r="AZ464" i="5"/>
  <c r="AU464" i="5"/>
  <c r="AY464" i="5"/>
  <c r="AT464" i="5"/>
  <c r="AS464" i="5"/>
  <c r="AV464" i="5"/>
  <c r="AQ464" i="5"/>
  <c r="AP464" i="5"/>
  <c r="AR464" i="5"/>
  <c r="BD452" i="5"/>
  <c r="BC452" i="5"/>
  <c r="BB452" i="5"/>
  <c r="AW452" i="5"/>
  <c r="AU452" i="5"/>
  <c r="BA452" i="5"/>
  <c r="AV452" i="5"/>
  <c r="AZ452" i="5"/>
  <c r="AS452" i="5"/>
  <c r="AY452" i="5"/>
  <c r="AT452" i="5"/>
  <c r="BC440" i="5"/>
  <c r="BD440" i="5"/>
  <c r="BA440" i="5"/>
  <c r="AW440" i="5"/>
  <c r="AY440" i="5"/>
  <c r="BB440" i="5"/>
  <c r="AV440" i="5"/>
  <c r="AU440" i="5"/>
  <c r="AZ440" i="5"/>
  <c r="AS440" i="5"/>
  <c r="AR440" i="5"/>
  <c r="AQ440" i="5"/>
  <c r="AP440" i="5"/>
  <c r="BD428" i="5"/>
  <c r="BC428" i="5"/>
  <c r="BB428" i="5"/>
  <c r="AZ428" i="5"/>
  <c r="AW428" i="5"/>
  <c r="BA428" i="5"/>
  <c r="AY428" i="5"/>
  <c r="AU428" i="5"/>
  <c r="AT428" i="5"/>
  <c r="AP428" i="5"/>
  <c r="AS428" i="5"/>
  <c r="AV428" i="5"/>
  <c r="BC416" i="5"/>
  <c r="BD416" i="5"/>
  <c r="BB416" i="5"/>
  <c r="BA416" i="5"/>
  <c r="AW416" i="5"/>
  <c r="AZ416" i="5"/>
  <c r="AU416" i="5"/>
  <c r="AY416" i="5"/>
  <c r="AS416" i="5"/>
  <c r="AR416" i="5"/>
  <c r="AQ416" i="5"/>
  <c r="AP416" i="5"/>
  <c r="AT416" i="5"/>
  <c r="BC404" i="5"/>
  <c r="BD404" i="5"/>
  <c r="BB404" i="5"/>
  <c r="AY404" i="5"/>
  <c r="AW404" i="5"/>
  <c r="AZ404" i="5"/>
  <c r="BA404" i="5"/>
  <c r="AU404" i="5"/>
  <c r="AT404" i="5"/>
  <c r="AS404" i="5"/>
  <c r="AV404" i="5"/>
  <c r="AR404" i="5"/>
  <c r="AQ404" i="5"/>
  <c r="BD392" i="5"/>
  <c r="BC392" i="5"/>
  <c r="AZ392" i="5"/>
  <c r="BB392" i="5"/>
  <c r="AW392" i="5"/>
  <c r="BA392" i="5"/>
  <c r="AY392" i="5"/>
  <c r="AV392" i="5"/>
  <c r="AU392" i="5"/>
  <c r="AT392" i="5"/>
  <c r="AR392" i="5"/>
  <c r="AS392" i="5"/>
  <c r="AQ392" i="5"/>
  <c r="AP392" i="5"/>
  <c r="BC380" i="5"/>
  <c r="BD380" i="5"/>
  <c r="BB380" i="5"/>
  <c r="AZ380" i="5"/>
  <c r="AY380" i="5"/>
  <c r="BA380" i="5"/>
  <c r="AW380" i="5"/>
  <c r="AU380" i="5"/>
  <c r="AV380" i="5"/>
  <c r="AR380" i="5"/>
  <c r="AP380" i="5"/>
  <c r="AT380" i="5"/>
  <c r="BC368" i="5"/>
  <c r="BD368" i="5"/>
  <c r="BB368" i="5"/>
  <c r="BA368" i="5"/>
  <c r="AY368" i="5"/>
  <c r="AW368" i="5"/>
  <c r="AZ368" i="5"/>
  <c r="AU368" i="5"/>
  <c r="AV368" i="5"/>
  <c r="AT368" i="5"/>
  <c r="AS368" i="5"/>
  <c r="AP368" i="5"/>
  <c r="BD356" i="5"/>
  <c r="BC356" i="5"/>
  <c r="AZ356" i="5"/>
  <c r="AW356" i="5"/>
  <c r="BB356" i="5"/>
  <c r="AU356" i="5"/>
  <c r="AS356" i="5"/>
  <c r="BA356" i="5"/>
  <c r="AQ356" i="5"/>
  <c r="AY356" i="5"/>
  <c r="AR356" i="5"/>
  <c r="BC344" i="5"/>
  <c r="BD344" i="5"/>
  <c r="BB344" i="5"/>
  <c r="BA344" i="5"/>
  <c r="AZ344" i="5"/>
  <c r="AW344" i="5"/>
  <c r="AV344" i="5"/>
  <c r="AU344" i="5"/>
  <c r="AS344" i="5"/>
  <c r="AR344" i="5"/>
  <c r="AQ344" i="5"/>
  <c r="AP344" i="5"/>
  <c r="BC332" i="5"/>
  <c r="BD332" i="5"/>
  <c r="BB332" i="5"/>
  <c r="AW332" i="5"/>
  <c r="AU332" i="5"/>
  <c r="BA332" i="5"/>
  <c r="AV332" i="5"/>
  <c r="AT332" i="5"/>
  <c r="AS332" i="5"/>
  <c r="AR332" i="5"/>
  <c r="AZ332" i="5"/>
  <c r="AY332" i="5"/>
  <c r="AP332" i="5"/>
  <c r="BD320" i="5"/>
  <c r="BC320" i="5"/>
  <c r="AZ320" i="5"/>
  <c r="BB320" i="5"/>
  <c r="AW320" i="5"/>
  <c r="BA320" i="5"/>
  <c r="AU320" i="5"/>
  <c r="AT320" i="5"/>
  <c r="AY320" i="5"/>
  <c r="AQ320" i="5"/>
  <c r="AP320" i="5"/>
  <c r="AS320" i="5"/>
  <c r="AV320" i="5"/>
  <c r="BC308" i="5"/>
  <c r="BD308" i="5"/>
  <c r="AZ308" i="5"/>
  <c r="AY308" i="5"/>
  <c r="AW308" i="5"/>
  <c r="BA308" i="5"/>
  <c r="AU308" i="5"/>
  <c r="BB308" i="5"/>
  <c r="AV308" i="5"/>
  <c r="AT308" i="5"/>
  <c r="BC296" i="5"/>
  <c r="BD296" i="5"/>
  <c r="BB296" i="5"/>
  <c r="BA296" i="5"/>
  <c r="AW296" i="5"/>
  <c r="AY296" i="5"/>
  <c r="AV296" i="5"/>
  <c r="AZ296" i="5"/>
  <c r="AU296" i="5"/>
  <c r="AT296" i="5"/>
  <c r="AR296" i="5"/>
  <c r="AS296" i="5"/>
  <c r="AQ296" i="5"/>
  <c r="AP296" i="5"/>
  <c r="BD284" i="5"/>
  <c r="BC284" i="5"/>
  <c r="AW284" i="5"/>
  <c r="AZ284" i="5"/>
  <c r="AU284" i="5"/>
  <c r="BA284" i="5"/>
  <c r="AY284" i="5"/>
  <c r="BB284" i="5"/>
  <c r="AS284" i="5"/>
  <c r="AP284" i="5"/>
  <c r="AV284" i="5"/>
  <c r="AT284" i="5"/>
  <c r="AR284" i="5"/>
  <c r="BC272" i="5"/>
  <c r="BD272" i="5"/>
  <c r="BB272" i="5"/>
  <c r="BA272" i="5"/>
  <c r="AW272" i="5"/>
  <c r="AY272" i="5"/>
  <c r="AU272" i="5"/>
  <c r="AZ272" i="5"/>
  <c r="AT272" i="5"/>
  <c r="AS272" i="5"/>
  <c r="AR272" i="5"/>
  <c r="AV272" i="5"/>
  <c r="AQ272" i="5"/>
  <c r="AP272" i="5"/>
  <c r="BC260" i="5"/>
  <c r="BB260" i="5"/>
  <c r="BD260" i="5"/>
  <c r="AW260" i="5"/>
  <c r="BA260" i="5"/>
  <c r="AZ260" i="5"/>
  <c r="AU260" i="5"/>
  <c r="AY260" i="5"/>
  <c r="AS260" i="5"/>
  <c r="AV260" i="5"/>
  <c r="AT260" i="5"/>
  <c r="AR260" i="5"/>
  <c r="AQ260" i="5"/>
  <c r="BD248" i="5"/>
  <c r="BC248" i="5"/>
  <c r="BB248" i="5"/>
  <c r="AW248" i="5"/>
  <c r="AZ248" i="5"/>
  <c r="AV248" i="5"/>
  <c r="AU248" i="5"/>
  <c r="BA248" i="5"/>
  <c r="AT248" i="5"/>
  <c r="AY248" i="5"/>
  <c r="AR248" i="5"/>
  <c r="AS248" i="5"/>
  <c r="AQ248" i="5"/>
  <c r="AP248" i="5"/>
  <c r="BC236" i="5"/>
  <c r="BD236" i="5"/>
  <c r="BB236" i="5"/>
  <c r="AZ236" i="5"/>
  <c r="AY236" i="5"/>
  <c r="AW236" i="5"/>
  <c r="AU236" i="5"/>
  <c r="BA236" i="5"/>
  <c r="AV236" i="5"/>
  <c r="AT236" i="5"/>
  <c r="AR236" i="5"/>
  <c r="AP236" i="5"/>
  <c r="BC224" i="5"/>
  <c r="BB224" i="5"/>
  <c r="BA224" i="5"/>
  <c r="BD224" i="5"/>
  <c r="AW224" i="5"/>
  <c r="AZ224" i="5"/>
  <c r="AU224" i="5"/>
  <c r="AV224" i="5"/>
  <c r="AY224" i="5"/>
  <c r="AT224" i="5"/>
  <c r="AS224" i="5"/>
  <c r="AR224" i="5"/>
  <c r="AP224" i="5"/>
  <c r="BD212" i="5"/>
  <c r="BC212" i="5"/>
  <c r="BB212" i="5"/>
  <c r="AZ212" i="5"/>
  <c r="AY212" i="5"/>
  <c r="BA212" i="5"/>
  <c r="AW212" i="5"/>
  <c r="AU212" i="5"/>
  <c r="AT212" i="5"/>
  <c r="AS212" i="5"/>
  <c r="AQ212" i="5"/>
  <c r="BC200" i="5"/>
  <c r="BD200" i="5"/>
  <c r="BB200" i="5"/>
  <c r="AZ200" i="5"/>
  <c r="BA200" i="5"/>
  <c r="AW200" i="5"/>
  <c r="AY200" i="5"/>
  <c r="AV200" i="5"/>
  <c r="AU200" i="5"/>
  <c r="AS200" i="5"/>
  <c r="AT200" i="5"/>
  <c r="AR200" i="5"/>
  <c r="AQ200" i="5"/>
  <c r="AP200" i="5"/>
  <c r="BC188" i="5"/>
  <c r="BD188" i="5"/>
  <c r="BB188" i="5"/>
  <c r="AZ188" i="5"/>
  <c r="AW188" i="5"/>
  <c r="BA188" i="5"/>
  <c r="AU188" i="5"/>
  <c r="AY188" i="5"/>
  <c r="AS188" i="5"/>
  <c r="AT188" i="5"/>
  <c r="AR188" i="5"/>
  <c r="AP188" i="5"/>
  <c r="AV188" i="5"/>
  <c r="BD176" i="5"/>
  <c r="BC176" i="5"/>
  <c r="AW176" i="5"/>
  <c r="BA176" i="5"/>
  <c r="AY176" i="5"/>
  <c r="AU176" i="5"/>
  <c r="AZ176" i="5"/>
  <c r="AT176" i="5"/>
  <c r="AV176" i="5"/>
  <c r="BB176" i="5"/>
  <c r="AS176" i="5"/>
  <c r="AQ176" i="5"/>
  <c r="AP176" i="5"/>
  <c r="BC164" i="5"/>
  <c r="BD164" i="5"/>
  <c r="BB164" i="5"/>
  <c r="AZ164" i="5"/>
  <c r="AY164" i="5"/>
  <c r="AW164" i="5"/>
  <c r="AU164" i="5"/>
  <c r="BA164" i="5"/>
  <c r="AV164" i="5"/>
  <c r="AS164" i="5"/>
  <c r="AT164" i="5"/>
  <c r="AR164" i="5"/>
  <c r="BC152" i="5"/>
  <c r="BD152" i="5"/>
  <c r="BB152" i="5"/>
  <c r="BA152" i="5"/>
  <c r="AZ152" i="5"/>
  <c r="AW152" i="5"/>
  <c r="AV152" i="5"/>
  <c r="AU152" i="5"/>
  <c r="AS152" i="5"/>
  <c r="AR152" i="5"/>
  <c r="AY152" i="5"/>
  <c r="AQ152" i="5"/>
  <c r="AP152" i="5"/>
  <c r="BD140" i="5"/>
  <c r="BC140" i="5"/>
  <c r="BB140" i="5"/>
  <c r="AW140" i="5"/>
  <c r="BA140" i="5"/>
  <c r="AZ140" i="5"/>
  <c r="AU140" i="5"/>
  <c r="AY140" i="5"/>
  <c r="AT140" i="5"/>
  <c r="AS140" i="5"/>
  <c r="AV140" i="5"/>
  <c r="AP140" i="5"/>
  <c r="BC128" i="5"/>
  <c r="BD128" i="5"/>
  <c r="BB128" i="5"/>
  <c r="AZ128" i="5"/>
  <c r="BA128" i="5"/>
  <c r="AW128" i="5"/>
  <c r="AU128" i="5"/>
  <c r="AY128" i="5"/>
  <c r="AT128" i="5"/>
  <c r="AS128" i="5"/>
  <c r="AR128" i="5"/>
  <c r="AQ128" i="5"/>
  <c r="AP128" i="5"/>
  <c r="BC116" i="5"/>
  <c r="BD116" i="5"/>
  <c r="BB116" i="5"/>
  <c r="AZ116" i="5"/>
  <c r="AY116" i="5"/>
  <c r="AW116" i="5"/>
  <c r="AU116" i="5"/>
  <c r="BA116" i="5"/>
  <c r="AT116" i="5"/>
  <c r="AV116" i="5"/>
  <c r="AR116" i="5"/>
  <c r="AQ116" i="5"/>
  <c r="BD104" i="5"/>
  <c r="BC104" i="5"/>
  <c r="BB104" i="5"/>
  <c r="AW104" i="5"/>
  <c r="BA104" i="5"/>
  <c r="AY104" i="5"/>
  <c r="AZ104" i="5"/>
  <c r="AV104" i="5"/>
  <c r="AU104" i="5"/>
  <c r="AR104" i="5"/>
  <c r="AS104" i="5"/>
  <c r="AT104" i="5"/>
  <c r="AQ104" i="5"/>
  <c r="AP104" i="5"/>
  <c r="BC92" i="5"/>
  <c r="BD92" i="5"/>
  <c r="BB92" i="5"/>
  <c r="AY92" i="5"/>
  <c r="AZ92" i="5"/>
  <c r="BA92" i="5"/>
  <c r="AW92" i="5"/>
  <c r="AU92" i="5"/>
  <c r="AS92" i="5"/>
  <c r="AV92" i="5"/>
  <c r="AT92" i="5"/>
  <c r="AR92" i="5"/>
  <c r="AP92" i="5"/>
  <c r="BC80" i="5"/>
  <c r="BD80" i="5"/>
  <c r="BB80" i="5"/>
  <c r="BA80" i="5"/>
  <c r="AY80" i="5"/>
  <c r="AW80" i="5"/>
  <c r="AZ80" i="5"/>
  <c r="AU80" i="5"/>
  <c r="AT80" i="5"/>
  <c r="AV80" i="5"/>
  <c r="AS80" i="5"/>
  <c r="AR80" i="5"/>
  <c r="AP80" i="5"/>
  <c r="BD68" i="5"/>
  <c r="BC68" i="5"/>
  <c r="BB68" i="5"/>
  <c r="AZ68" i="5"/>
  <c r="AW68" i="5"/>
  <c r="AY68" i="5"/>
  <c r="AU68" i="5"/>
  <c r="BA68" i="5"/>
  <c r="AT68" i="5"/>
  <c r="AV68" i="5"/>
  <c r="AS68" i="5"/>
  <c r="AQ68" i="5"/>
  <c r="BC56" i="5"/>
  <c r="BD56" i="5"/>
  <c r="BB56" i="5"/>
  <c r="BA56" i="5"/>
  <c r="AW56" i="5"/>
  <c r="AV56" i="5"/>
  <c r="AU56" i="5"/>
  <c r="AZ56" i="5"/>
  <c r="AY56" i="5"/>
  <c r="AT56" i="5"/>
  <c r="AR56" i="5"/>
  <c r="AQ56" i="5"/>
  <c r="AP56" i="5"/>
  <c r="BC44" i="5"/>
  <c r="BD44" i="5"/>
  <c r="BB44" i="5"/>
  <c r="AZ44" i="5"/>
  <c r="AW44" i="5"/>
  <c r="AU44" i="5"/>
  <c r="AY44" i="5"/>
  <c r="AT44" i="5"/>
  <c r="AV44" i="5"/>
  <c r="BA44" i="5"/>
  <c r="AS44" i="5"/>
  <c r="AR44" i="5"/>
  <c r="AP44" i="5"/>
  <c r="BD32" i="5"/>
  <c r="BC32" i="5"/>
  <c r="BB32" i="5"/>
  <c r="AW32" i="5"/>
  <c r="AY32" i="5"/>
  <c r="AU32" i="5"/>
  <c r="AV32" i="5"/>
  <c r="BA32" i="5"/>
  <c r="AT32" i="5"/>
  <c r="AQ32" i="5"/>
  <c r="AS32" i="5"/>
  <c r="AP32" i="5"/>
  <c r="AZ32" i="5"/>
  <c r="BC20" i="5"/>
  <c r="BD20" i="5"/>
  <c r="BB20" i="5"/>
  <c r="AY20" i="5"/>
  <c r="AW20" i="5"/>
  <c r="BA20" i="5"/>
  <c r="AU20" i="5"/>
  <c r="AS20" i="5"/>
  <c r="AZ20" i="5"/>
  <c r="AV20" i="5"/>
  <c r="AT20" i="5"/>
  <c r="AR20" i="5"/>
  <c r="AO1198" i="5"/>
  <c r="AO1181" i="5"/>
  <c r="AO1165" i="5"/>
  <c r="AO1150" i="5"/>
  <c r="AO1133" i="5"/>
  <c r="AO1117" i="5"/>
  <c r="AO1102" i="5"/>
  <c r="AO1085" i="5"/>
  <c r="AO1054" i="5"/>
  <c r="AO1037" i="5"/>
  <c r="AO1021" i="5"/>
  <c r="AO1006" i="5"/>
  <c r="AO989" i="5"/>
  <c r="AO973" i="5"/>
  <c r="AO958" i="5"/>
  <c r="AO941" i="5"/>
  <c r="AO910" i="5"/>
  <c r="AO862" i="5"/>
  <c r="AO813" i="5"/>
  <c r="AO795" i="5"/>
  <c r="AO777" i="5"/>
  <c r="AO759" i="5"/>
  <c r="AO741" i="5"/>
  <c r="AO723" i="5"/>
  <c r="AO705" i="5"/>
  <c r="AO687" i="5"/>
  <c r="AO669" i="5"/>
  <c r="AO651" i="5"/>
  <c r="AO633" i="5"/>
  <c r="AO615" i="5"/>
  <c r="AO596" i="5"/>
  <c r="AO574" i="5"/>
  <c r="AO550" i="5"/>
  <c r="AO526" i="5"/>
  <c r="AO502" i="5"/>
  <c r="AO478" i="5"/>
  <c r="AO454" i="5"/>
  <c r="AO430" i="5"/>
  <c r="AO406" i="5"/>
  <c r="AO382" i="5"/>
  <c r="AO358" i="5"/>
  <c r="AO334" i="5"/>
  <c r="AO310" i="5"/>
  <c r="AO286" i="5"/>
  <c r="AO262" i="5"/>
  <c r="AO238" i="5"/>
  <c r="AO214" i="5"/>
  <c r="AO190" i="5"/>
  <c r="AO166" i="5"/>
  <c r="AO142" i="5"/>
  <c r="AO118" i="5"/>
  <c r="AO94" i="5"/>
  <c r="AO70" i="5"/>
  <c r="AO46" i="5"/>
  <c r="AO22" i="5"/>
  <c r="AP916" i="5"/>
  <c r="AP885" i="5"/>
  <c r="AP852" i="5"/>
  <c r="AP820" i="5"/>
  <c r="AP789" i="5"/>
  <c r="AP756" i="5"/>
  <c r="AP724" i="5"/>
  <c r="AP693" i="5"/>
  <c r="AP628" i="5"/>
  <c r="AP597" i="5"/>
  <c r="AP564" i="5"/>
  <c r="AP532" i="5"/>
  <c r="AP501" i="5"/>
  <c r="AP468" i="5"/>
  <c r="AP405" i="5"/>
  <c r="AP309" i="5"/>
  <c r="AP244" i="5"/>
  <c r="AP213" i="5"/>
  <c r="AP117" i="5"/>
  <c r="AQ1188" i="5"/>
  <c r="AQ1152" i="5"/>
  <c r="AQ1080" i="5"/>
  <c r="AQ1044" i="5"/>
  <c r="AQ1008" i="5"/>
  <c r="AQ972" i="5"/>
  <c r="AQ900" i="5"/>
  <c r="AQ828" i="5"/>
  <c r="AQ792" i="5"/>
  <c r="AQ636" i="5"/>
  <c r="AQ435" i="5"/>
  <c r="AQ332" i="5"/>
  <c r="AQ288" i="5"/>
  <c r="AQ236" i="5"/>
  <c r="AQ140" i="5"/>
  <c r="AR1199" i="5"/>
  <c r="AR1046" i="5"/>
  <c r="AR999" i="5"/>
  <c r="AR950" i="5"/>
  <c r="AR854" i="5"/>
  <c r="AR802" i="5"/>
  <c r="AR743" i="5"/>
  <c r="AR670" i="5"/>
  <c r="AR525" i="5"/>
  <c r="AR428" i="5"/>
  <c r="AR346" i="5"/>
  <c r="AR262" i="5"/>
  <c r="AR177" i="5"/>
  <c r="AR96" i="5"/>
  <c r="AS1214" i="5"/>
  <c r="AS1048" i="5"/>
  <c r="AS710" i="5"/>
  <c r="AS626" i="5"/>
  <c r="AS532" i="5"/>
  <c r="AS446" i="5"/>
  <c r="AS244" i="5"/>
  <c r="AT1203" i="5"/>
  <c r="AT934" i="5"/>
  <c r="AT803" i="5"/>
  <c r="AT669" i="5"/>
  <c r="AT530" i="5"/>
  <c r="AT408" i="5"/>
  <c r="AT249" i="5"/>
  <c r="AT121" i="5"/>
  <c r="AU1167" i="5"/>
  <c r="AU1000" i="5"/>
  <c r="AU252" i="5"/>
  <c r="AV1060" i="5"/>
  <c r="AV826" i="5"/>
  <c r="AV575" i="5"/>
  <c r="AW1166" i="5"/>
  <c r="AW362" i="5"/>
  <c r="BD1177" i="5"/>
  <c r="BC1177" i="5"/>
  <c r="BB1177" i="5"/>
  <c r="AY1177" i="5"/>
  <c r="AV1177" i="5"/>
  <c r="AZ1177" i="5"/>
  <c r="AW1177" i="5"/>
  <c r="AT1177" i="5"/>
  <c r="BA1177" i="5"/>
  <c r="AU1177" i="5"/>
  <c r="AS1177" i="5"/>
  <c r="AQ1177" i="5"/>
  <c r="AP1177" i="5"/>
  <c r="BD1129" i="5"/>
  <c r="BB1129" i="5"/>
  <c r="BC1129" i="5"/>
  <c r="BA1129" i="5"/>
  <c r="AY1129" i="5"/>
  <c r="AV1129" i="5"/>
  <c r="AU1129" i="5"/>
  <c r="AW1129" i="5"/>
  <c r="AT1129" i="5"/>
  <c r="AZ1129" i="5"/>
  <c r="AS1129" i="5"/>
  <c r="AQ1129" i="5"/>
  <c r="AP1129" i="5"/>
  <c r="BD1069" i="5"/>
  <c r="BC1069" i="5"/>
  <c r="BA1069" i="5"/>
  <c r="AY1069" i="5"/>
  <c r="AZ1069" i="5"/>
  <c r="BB1069" i="5"/>
  <c r="AV1069" i="5"/>
  <c r="AW1069" i="5"/>
  <c r="AT1069" i="5"/>
  <c r="AS1069" i="5"/>
  <c r="AQ1069" i="5"/>
  <c r="AU1069" i="5"/>
  <c r="AR1069" i="5"/>
  <c r="AP1069" i="5"/>
  <c r="BD1009" i="5"/>
  <c r="BB1009" i="5"/>
  <c r="AY1009" i="5"/>
  <c r="BC1009" i="5"/>
  <c r="BA1009" i="5"/>
  <c r="AV1009" i="5"/>
  <c r="AZ1009" i="5"/>
  <c r="AT1009" i="5"/>
  <c r="AU1009" i="5"/>
  <c r="AW1009" i="5"/>
  <c r="AS1009" i="5"/>
  <c r="AQ1009" i="5"/>
  <c r="AR1009" i="5"/>
  <c r="AP1009" i="5"/>
  <c r="BD937" i="5"/>
  <c r="BC937" i="5"/>
  <c r="BB937" i="5"/>
  <c r="AY937" i="5"/>
  <c r="BA937" i="5"/>
  <c r="AV937" i="5"/>
  <c r="AZ937" i="5"/>
  <c r="AT937" i="5"/>
  <c r="AW937" i="5"/>
  <c r="AS937" i="5"/>
  <c r="AU937" i="5"/>
  <c r="AQ937" i="5"/>
  <c r="AP937" i="5"/>
  <c r="BD877" i="5"/>
  <c r="BA877" i="5"/>
  <c r="AY877" i="5"/>
  <c r="AZ877" i="5"/>
  <c r="AV877" i="5"/>
  <c r="BB877" i="5"/>
  <c r="BC877" i="5"/>
  <c r="AW877" i="5"/>
  <c r="AU877" i="5"/>
  <c r="AT877" i="5"/>
  <c r="AS877" i="5"/>
  <c r="AQ877" i="5"/>
  <c r="BD829" i="5"/>
  <c r="BC829" i="5"/>
  <c r="BB829" i="5"/>
  <c r="AY829" i="5"/>
  <c r="BA829" i="5"/>
  <c r="AZ829" i="5"/>
  <c r="AV829" i="5"/>
  <c r="AW829" i="5"/>
  <c r="AT829" i="5"/>
  <c r="AS829" i="5"/>
  <c r="AQ829" i="5"/>
  <c r="AR829" i="5"/>
  <c r="BD781" i="5"/>
  <c r="BC781" i="5"/>
  <c r="AY781" i="5"/>
  <c r="BA781" i="5"/>
  <c r="AZ781" i="5"/>
  <c r="BB781" i="5"/>
  <c r="AV781" i="5"/>
  <c r="AW781" i="5"/>
  <c r="AT781" i="5"/>
  <c r="AU781" i="5"/>
  <c r="AR781" i="5"/>
  <c r="AS781" i="5"/>
  <c r="AQ781" i="5"/>
  <c r="BD721" i="5"/>
  <c r="BC721" i="5"/>
  <c r="BB721" i="5"/>
  <c r="AY721" i="5"/>
  <c r="BA721" i="5"/>
  <c r="AW721" i="5"/>
  <c r="AZ721" i="5"/>
  <c r="AT721" i="5"/>
  <c r="AR721" i="5"/>
  <c r="AS721" i="5"/>
  <c r="AV721" i="5"/>
  <c r="AU721" i="5"/>
  <c r="AQ721" i="5"/>
  <c r="BD661" i="5"/>
  <c r="BC661" i="5"/>
  <c r="BB661" i="5"/>
  <c r="AY661" i="5"/>
  <c r="AZ661" i="5"/>
  <c r="BA661" i="5"/>
  <c r="AU661" i="5"/>
  <c r="AT661" i="5"/>
  <c r="AW661" i="5"/>
  <c r="AR661" i="5"/>
  <c r="AV661" i="5"/>
  <c r="AS661" i="5"/>
  <c r="AQ661" i="5"/>
  <c r="BD613" i="5"/>
  <c r="BB613" i="5"/>
  <c r="BC613" i="5"/>
  <c r="AY613" i="5"/>
  <c r="BA613" i="5"/>
  <c r="AZ613" i="5"/>
  <c r="AW613" i="5"/>
  <c r="AT613" i="5"/>
  <c r="AR613" i="5"/>
  <c r="AU613" i="5"/>
  <c r="AS613" i="5"/>
  <c r="AQ613" i="5"/>
  <c r="BD553" i="5"/>
  <c r="BC553" i="5"/>
  <c r="BA553" i="5"/>
  <c r="AY553" i="5"/>
  <c r="AW553" i="5"/>
  <c r="BB553" i="5"/>
  <c r="AZ553" i="5"/>
  <c r="AU553" i="5"/>
  <c r="AT553" i="5"/>
  <c r="AR553" i="5"/>
  <c r="AV553" i="5"/>
  <c r="AQ553" i="5"/>
  <c r="AP553" i="5"/>
  <c r="AS553" i="5"/>
  <c r="BD481" i="5"/>
  <c r="BC481" i="5"/>
  <c r="BB481" i="5"/>
  <c r="BA481" i="5"/>
  <c r="AZ481" i="5"/>
  <c r="AY481" i="5"/>
  <c r="AW481" i="5"/>
  <c r="AU481" i="5"/>
  <c r="AT481" i="5"/>
  <c r="AV481" i="5"/>
  <c r="AR481" i="5"/>
  <c r="AS481" i="5"/>
  <c r="AQ481" i="5"/>
  <c r="BD433" i="5"/>
  <c r="BC433" i="5"/>
  <c r="BB433" i="5"/>
  <c r="AZ433" i="5"/>
  <c r="AY433" i="5"/>
  <c r="BA433" i="5"/>
  <c r="AW433" i="5"/>
  <c r="AT433" i="5"/>
  <c r="AU433" i="5"/>
  <c r="AR433" i="5"/>
  <c r="AV433" i="5"/>
  <c r="AS433" i="5"/>
  <c r="AQ433" i="5"/>
  <c r="BD373" i="5"/>
  <c r="BC373" i="5"/>
  <c r="BB373" i="5"/>
  <c r="AY373" i="5"/>
  <c r="AZ373" i="5"/>
  <c r="BA373" i="5"/>
  <c r="AU373" i="5"/>
  <c r="AT373" i="5"/>
  <c r="AS373" i="5"/>
  <c r="AW373" i="5"/>
  <c r="AR373" i="5"/>
  <c r="AV373" i="5"/>
  <c r="AQ373" i="5"/>
  <c r="BD313" i="5"/>
  <c r="BB313" i="5"/>
  <c r="BC313" i="5"/>
  <c r="AZ313" i="5"/>
  <c r="AY313" i="5"/>
  <c r="AW313" i="5"/>
  <c r="BA313" i="5"/>
  <c r="AT313" i="5"/>
  <c r="AS313" i="5"/>
  <c r="AU313" i="5"/>
  <c r="AR313" i="5"/>
  <c r="AV313" i="5"/>
  <c r="AQ313" i="5"/>
  <c r="AP313" i="5"/>
  <c r="BD277" i="5"/>
  <c r="BC277" i="5"/>
  <c r="BB277" i="5"/>
  <c r="AY277" i="5"/>
  <c r="BA277" i="5"/>
  <c r="AZ277" i="5"/>
  <c r="AW277" i="5"/>
  <c r="AT277" i="5"/>
  <c r="AV277" i="5"/>
  <c r="AS277" i="5"/>
  <c r="AR277" i="5"/>
  <c r="AU277" i="5"/>
  <c r="AQ277" i="5"/>
  <c r="BD217" i="5"/>
  <c r="BC217" i="5"/>
  <c r="BB217" i="5"/>
  <c r="AZ217" i="5"/>
  <c r="AY217" i="5"/>
  <c r="BA217" i="5"/>
  <c r="AW217" i="5"/>
  <c r="AT217" i="5"/>
  <c r="AV217" i="5"/>
  <c r="AU217" i="5"/>
  <c r="AS217" i="5"/>
  <c r="AR217" i="5"/>
  <c r="AQ217" i="5"/>
  <c r="AP217" i="5"/>
  <c r="BD145" i="5"/>
  <c r="BC145" i="5"/>
  <c r="BB145" i="5"/>
  <c r="BA145" i="5"/>
  <c r="AW145" i="5"/>
  <c r="AY145" i="5"/>
  <c r="AT145" i="5"/>
  <c r="AZ145" i="5"/>
  <c r="AR145" i="5"/>
  <c r="AQ145" i="5"/>
  <c r="AU145" i="5"/>
  <c r="BD85" i="5"/>
  <c r="BC85" i="5"/>
  <c r="BB85" i="5"/>
  <c r="AY85" i="5"/>
  <c r="AZ85" i="5"/>
  <c r="BA85" i="5"/>
  <c r="AU85" i="5"/>
  <c r="AT85" i="5"/>
  <c r="AW85" i="5"/>
  <c r="AR85" i="5"/>
  <c r="AV85" i="5"/>
  <c r="AS85" i="5"/>
  <c r="AQ85" i="5"/>
  <c r="BD25" i="5"/>
  <c r="BB25" i="5"/>
  <c r="BC25" i="5"/>
  <c r="AY25" i="5"/>
  <c r="AW25" i="5"/>
  <c r="BA25" i="5"/>
  <c r="AZ25" i="5"/>
  <c r="AT25" i="5"/>
  <c r="AV25" i="5"/>
  <c r="AR25" i="5"/>
  <c r="AS25" i="5"/>
  <c r="AQ25" i="5"/>
  <c r="AP25" i="5"/>
  <c r="BC1176" i="5"/>
  <c r="BB1176" i="5"/>
  <c r="BD1176" i="5"/>
  <c r="AZ1176" i="5"/>
  <c r="AY1176" i="5"/>
  <c r="AW1176" i="5"/>
  <c r="BA1176" i="5"/>
  <c r="AS1176" i="5"/>
  <c r="AQ1176" i="5"/>
  <c r="AV1176" i="5"/>
  <c r="AR1176" i="5"/>
  <c r="AT1176" i="5"/>
  <c r="AU1176" i="5"/>
  <c r="BD1116" i="5"/>
  <c r="BB1116" i="5"/>
  <c r="AZ1116" i="5"/>
  <c r="BA1116" i="5"/>
  <c r="BC1116" i="5"/>
  <c r="AY1116" i="5"/>
  <c r="AW1116" i="5"/>
  <c r="AT1116" i="5"/>
  <c r="AS1116" i="5"/>
  <c r="AV1116" i="5"/>
  <c r="AU1116" i="5"/>
  <c r="BD1056" i="5"/>
  <c r="BB1056" i="5"/>
  <c r="BC1056" i="5"/>
  <c r="AZ1056" i="5"/>
  <c r="AW1056" i="5"/>
  <c r="AY1056" i="5"/>
  <c r="AV1056" i="5"/>
  <c r="BA1056" i="5"/>
  <c r="AT1056" i="5"/>
  <c r="AS1056" i="5"/>
  <c r="AU1056" i="5"/>
  <c r="AR1056" i="5"/>
  <c r="AQ1056" i="5"/>
  <c r="BD996" i="5"/>
  <c r="BB996" i="5"/>
  <c r="AZ996" i="5"/>
  <c r="BC996" i="5"/>
  <c r="AW996" i="5"/>
  <c r="BA996" i="5"/>
  <c r="AY996" i="5"/>
  <c r="AT996" i="5"/>
  <c r="AU996" i="5"/>
  <c r="AS996" i="5"/>
  <c r="AV996" i="5"/>
  <c r="AQ996" i="5"/>
  <c r="AR996" i="5"/>
  <c r="BD960" i="5"/>
  <c r="BC960" i="5"/>
  <c r="BB960" i="5"/>
  <c r="AZ960" i="5"/>
  <c r="AW960" i="5"/>
  <c r="BA960" i="5"/>
  <c r="AT960" i="5"/>
  <c r="AV960" i="5"/>
  <c r="AS960" i="5"/>
  <c r="AQ960" i="5"/>
  <c r="AU960" i="5"/>
  <c r="BD924" i="5"/>
  <c r="BB924" i="5"/>
  <c r="BC924" i="5"/>
  <c r="AZ924" i="5"/>
  <c r="BA924" i="5"/>
  <c r="AY924" i="5"/>
  <c r="AW924" i="5"/>
  <c r="AV924" i="5"/>
  <c r="AT924" i="5"/>
  <c r="AS924" i="5"/>
  <c r="AQ924" i="5"/>
  <c r="BD864" i="5"/>
  <c r="BB864" i="5"/>
  <c r="BC864" i="5"/>
  <c r="AZ864" i="5"/>
  <c r="BA864" i="5"/>
  <c r="AW864" i="5"/>
  <c r="AY864" i="5"/>
  <c r="AV864" i="5"/>
  <c r="AT864" i="5"/>
  <c r="AU864" i="5"/>
  <c r="AS864" i="5"/>
  <c r="AR864" i="5"/>
  <c r="AP864" i="5"/>
  <c r="BD804" i="5"/>
  <c r="BB804" i="5"/>
  <c r="BC804" i="5"/>
  <c r="AZ804" i="5"/>
  <c r="BA804" i="5"/>
  <c r="AW804" i="5"/>
  <c r="AV804" i="5"/>
  <c r="AY804" i="5"/>
  <c r="AS804" i="5"/>
  <c r="AU804" i="5"/>
  <c r="AR804" i="5"/>
  <c r="AQ804" i="5"/>
  <c r="AO804" i="5"/>
  <c r="BD756" i="5"/>
  <c r="BB756" i="5"/>
  <c r="AZ756" i="5"/>
  <c r="BA756" i="5"/>
  <c r="BC756" i="5"/>
  <c r="AV756" i="5"/>
  <c r="AW756" i="5"/>
  <c r="AY756" i="5"/>
  <c r="AU756" i="5"/>
  <c r="AS756" i="5"/>
  <c r="AT756" i="5"/>
  <c r="AR756" i="5"/>
  <c r="AO756" i="5"/>
  <c r="BD708" i="5"/>
  <c r="BB708" i="5"/>
  <c r="BC708" i="5"/>
  <c r="AZ708" i="5"/>
  <c r="BA708" i="5"/>
  <c r="AV708" i="5"/>
  <c r="AW708" i="5"/>
  <c r="AY708" i="5"/>
  <c r="AT708" i="5"/>
  <c r="AS708" i="5"/>
  <c r="AU708" i="5"/>
  <c r="AQ708" i="5"/>
  <c r="AO708" i="5"/>
  <c r="BD660" i="5"/>
  <c r="BC660" i="5"/>
  <c r="BB660" i="5"/>
  <c r="AZ660" i="5"/>
  <c r="BA660" i="5"/>
  <c r="AV660" i="5"/>
  <c r="AW660" i="5"/>
  <c r="AY660" i="5"/>
  <c r="AS660" i="5"/>
  <c r="AT660" i="5"/>
  <c r="AR660" i="5"/>
  <c r="AO660" i="5"/>
  <c r="BD624" i="5"/>
  <c r="BC624" i="5"/>
  <c r="BB624" i="5"/>
  <c r="AZ624" i="5"/>
  <c r="BA624" i="5"/>
  <c r="AV624" i="5"/>
  <c r="AW624" i="5"/>
  <c r="AY624" i="5"/>
  <c r="AS624" i="5"/>
  <c r="AR624" i="5"/>
  <c r="AU624" i="5"/>
  <c r="AT624" i="5"/>
  <c r="AQ624" i="5"/>
  <c r="AP624" i="5"/>
  <c r="AO624" i="5"/>
  <c r="BD576" i="5"/>
  <c r="BB576" i="5"/>
  <c r="BC576" i="5"/>
  <c r="AZ576" i="5"/>
  <c r="BA576" i="5"/>
  <c r="AV576" i="5"/>
  <c r="AW576" i="5"/>
  <c r="AT576" i="5"/>
  <c r="AU576" i="5"/>
  <c r="AR576" i="5"/>
  <c r="AS576" i="5"/>
  <c r="AY576" i="5"/>
  <c r="AP576" i="5"/>
  <c r="AO576" i="5"/>
  <c r="BD528" i="5"/>
  <c r="BB528" i="5"/>
  <c r="BC528" i="5"/>
  <c r="AZ528" i="5"/>
  <c r="BA528" i="5"/>
  <c r="AV528" i="5"/>
  <c r="AW528" i="5"/>
  <c r="AU528" i="5"/>
  <c r="AY528" i="5"/>
  <c r="AT528" i="5"/>
  <c r="AS528" i="5"/>
  <c r="AQ528" i="5"/>
  <c r="AP528" i="5"/>
  <c r="AR528" i="5"/>
  <c r="AO528" i="5"/>
  <c r="BD480" i="5"/>
  <c r="BB480" i="5"/>
  <c r="BC480" i="5"/>
  <c r="AZ480" i="5"/>
  <c r="BA480" i="5"/>
  <c r="AV480" i="5"/>
  <c r="AW480" i="5"/>
  <c r="AY480" i="5"/>
  <c r="AT480" i="5"/>
  <c r="AU480" i="5"/>
  <c r="AS480" i="5"/>
  <c r="AR480" i="5"/>
  <c r="AQ480" i="5"/>
  <c r="AP480" i="5"/>
  <c r="AO480" i="5"/>
  <c r="BD432" i="5"/>
  <c r="BC432" i="5"/>
  <c r="BB432" i="5"/>
  <c r="AZ432" i="5"/>
  <c r="BA432" i="5"/>
  <c r="AV432" i="5"/>
  <c r="AW432" i="5"/>
  <c r="AY432" i="5"/>
  <c r="AU432" i="5"/>
  <c r="AS432" i="5"/>
  <c r="AR432" i="5"/>
  <c r="AT432" i="5"/>
  <c r="AP432" i="5"/>
  <c r="AO432" i="5"/>
  <c r="BD396" i="5"/>
  <c r="BC396" i="5"/>
  <c r="BB396" i="5"/>
  <c r="AZ396" i="5"/>
  <c r="BA396" i="5"/>
  <c r="AV396" i="5"/>
  <c r="AW396" i="5"/>
  <c r="AY396" i="5"/>
  <c r="AR396" i="5"/>
  <c r="AU396" i="5"/>
  <c r="AP396" i="5"/>
  <c r="AT396" i="5"/>
  <c r="AO396" i="5"/>
  <c r="BD360" i="5"/>
  <c r="BC360" i="5"/>
  <c r="BB360" i="5"/>
  <c r="AZ360" i="5"/>
  <c r="BA360" i="5"/>
  <c r="AV360" i="5"/>
  <c r="AW360" i="5"/>
  <c r="AY360" i="5"/>
  <c r="AU360" i="5"/>
  <c r="AS360" i="5"/>
  <c r="AR360" i="5"/>
  <c r="AQ360" i="5"/>
  <c r="AT360" i="5"/>
  <c r="AO360" i="5"/>
  <c r="BD312" i="5"/>
  <c r="BC312" i="5"/>
  <c r="AZ312" i="5"/>
  <c r="BA312" i="5"/>
  <c r="AV312" i="5"/>
  <c r="AW312" i="5"/>
  <c r="BB312" i="5"/>
  <c r="AS312" i="5"/>
  <c r="AU312" i="5"/>
  <c r="AQ312" i="5"/>
  <c r="AO312" i="5"/>
  <c r="BD264" i="5"/>
  <c r="AZ264" i="5"/>
  <c r="BA264" i="5"/>
  <c r="BC264" i="5"/>
  <c r="BB264" i="5"/>
  <c r="AY264" i="5"/>
  <c r="AV264" i="5"/>
  <c r="AW264" i="5"/>
  <c r="AU264" i="5"/>
  <c r="AS264" i="5"/>
  <c r="AT264" i="5"/>
  <c r="AR264" i="5"/>
  <c r="AQ264" i="5"/>
  <c r="AO264" i="5"/>
  <c r="BD240" i="5"/>
  <c r="BC240" i="5"/>
  <c r="AZ240" i="5"/>
  <c r="BA240" i="5"/>
  <c r="AV240" i="5"/>
  <c r="BB240" i="5"/>
  <c r="AW240" i="5"/>
  <c r="AY240" i="5"/>
  <c r="AU240" i="5"/>
  <c r="AS240" i="5"/>
  <c r="AT240" i="5"/>
  <c r="AQ240" i="5"/>
  <c r="AP240" i="5"/>
  <c r="AO240" i="5"/>
  <c r="BD180" i="5"/>
  <c r="BC180" i="5"/>
  <c r="BB180" i="5"/>
  <c r="AZ180" i="5"/>
  <c r="BA180" i="5"/>
  <c r="AV180" i="5"/>
  <c r="AY180" i="5"/>
  <c r="AW180" i="5"/>
  <c r="AS180" i="5"/>
  <c r="AU180" i="5"/>
  <c r="AT180" i="5"/>
  <c r="AR180" i="5"/>
  <c r="AQ180" i="5"/>
  <c r="AO180" i="5"/>
  <c r="BD132" i="5"/>
  <c r="BC132" i="5"/>
  <c r="BB132" i="5"/>
  <c r="AZ132" i="5"/>
  <c r="BA132" i="5"/>
  <c r="AV132" i="5"/>
  <c r="AW132" i="5"/>
  <c r="AY132" i="5"/>
  <c r="AS132" i="5"/>
  <c r="AU132" i="5"/>
  <c r="AT132" i="5"/>
  <c r="AQ132" i="5"/>
  <c r="AR132" i="5"/>
  <c r="AO132" i="5"/>
  <c r="BD84" i="5"/>
  <c r="BC84" i="5"/>
  <c r="BB84" i="5"/>
  <c r="AZ84" i="5"/>
  <c r="BA84" i="5"/>
  <c r="AV84" i="5"/>
  <c r="AY84" i="5"/>
  <c r="AW84" i="5"/>
  <c r="AS84" i="5"/>
  <c r="AT84" i="5"/>
  <c r="AR84" i="5"/>
  <c r="AU84" i="5"/>
  <c r="AO84" i="5"/>
  <c r="BD24" i="5"/>
  <c r="BC24" i="5"/>
  <c r="AZ24" i="5"/>
  <c r="BA24" i="5"/>
  <c r="AV24" i="5"/>
  <c r="AW24" i="5"/>
  <c r="BB24" i="5"/>
  <c r="AS24" i="5"/>
  <c r="AU24" i="5"/>
  <c r="AY24" i="5"/>
  <c r="AT24" i="5"/>
  <c r="AP24" i="5"/>
  <c r="AR24" i="5"/>
  <c r="AQ24" i="5"/>
  <c r="AO24" i="5"/>
  <c r="AP577" i="5"/>
  <c r="AP289" i="5"/>
  <c r="AQ252" i="5"/>
  <c r="AQ60" i="5"/>
  <c r="AR1116" i="5"/>
  <c r="AU709" i="5"/>
  <c r="AY960" i="5"/>
  <c r="BD1187" i="5"/>
  <c r="AZ1187" i="5"/>
  <c r="BB1187" i="5"/>
  <c r="BA1187" i="5"/>
  <c r="BC1187" i="5"/>
  <c r="AW1187" i="5"/>
  <c r="AU1187" i="5"/>
  <c r="AY1187" i="5"/>
  <c r="AV1187" i="5"/>
  <c r="AS1187" i="5"/>
  <c r="AT1187" i="5"/>
  <c r="AP1187" i="5"/>
  <c r="BD1139" i="5"/>
  <c r="BC1139" i="5"/>
  <c r="AZ1139" i="5"/>
  <c r="AW1139" i="5"/>
  <c r="BA1139" i="5"/>
  <c r="BB1139" i="5"/>
  <c r="AT1139" i="5"/>
  <c r="AV1139" i="5"/>
  <c r="AU1139" i="5"/>
  <c r="AP1139" i="5"/>
  <c r="AR1139" i="5"/>
  <c r="AY1139" i="5"/>
  <c r="AS1139" i="5"/>
  <c r="BD1103" i="5"/>
  <c r="AZ1103" i="5"/>
  <c r="BC1103" i="5"/>
  <c r="BB1103" i="5"/>
  <c r="AW1103" i="5"/>
  <c r="AU1103" i="5"/>
  <c r="AT1103" i="5"/>
  <c r="AY1103" i="5"/>
  <c r="AV1103" i="5"/>
  <c r="BA1103" i="5"/>
  <c r="AP1103" i="5"/>
  <c r="BD1055" i="5"/>
  <c r="BC1055" i="5"/>
  <c r="AZ1055" i="5"/>
  <c r="BB1055" i="5"/>
  <c r="AW1055" i="5"/>
  <c r="AY1055" i="5"/>
  <c r="AV1055" i="5"/>
  <c r="BA1055" i="5"/>
  <c r="AU1055" i="5"/>
  <c r="AT1055" i="5"/>
  <c r="AP1055" i="5"/>
  <c r="AS1055" i="5"/>
  <c r="BD1019" i="5"/>
  <c r="BC1019" i="5"/>
  <c r="AZ1019" i="5"/>
  <c r="BB1019" i="5"/>
  <c r="AY1019" i="5"/>
  <c r="AW1019" i="5"/>
  <c r="BA1019" i="5"/>
  <c r="AU1019" i="5"/>
  <c r="AT1019" i="5"/>
  <c r="AV1019" i="5"/>
  <c r="AP1019" i="5"/>
  <c r="AS1019" i="5"/>
  <c r="AR1019" i="5"/>
  <c r="BD971" i="5"/>
  <c r="AZ971" i="5"/>
  <c r="BC971" i="5"/>
  <c r="BB971" i="5"/>
  <c r="BA971" i="5"/>
  <c r="AY971" i="5"/>
  <c r="AW971" i="5"/>
  <c r="AU971" i="5"/>
  <c r="AS971" i="5"/>
  <c r="AR971" i="5"/>
  <c r="AP971" i="5"/>
  <c r="BD923" i="5"/>
  <c r="AZ923" i="5"/>
  <c r="BB923" i="5"/>
  <c r="BC923" i="5"/>
  <c r="AY923" i="5"/>
  <c r="AW923" i="5"/>
  <c r="AT923" i="5"/>
  <c r="AU923" i="5"/>
  <c r="AV923" i="5"/>
  <c r="BA923" i="5"/>
  <c r="AS923" i="5"/>
  <c r="AP923" i="5"/>
  <c r="AR923" i="5"/>
  <c r="BD899" i="5"/>
  <c r="BC899" i="5"/>
  <c r="AZ899" i="5"/>
  <c r="BA899" i="5"/>
  <c r="BB899" i="5"/>
  <c r="AW899" i="5"/>
  <c r="AY899" i="5"/>
  <c r="AU899" i="5"/>
  <c r="AS899" i="5"/>
  <c r="AT899" i="5"/>
  <c r="BD863" i="5"/>
  <c r="BC863" i="5"/>
  <c r="AZ863" i="5"/>
  <c r="BA863" i="5"/>
  <c r="BB863" i="5"/>
  <c r="AW863" i="5"/>
  <c r="AU863" i="5"/>
  <c r="AY863" i="5"/>
  <c r="AT863" i="5"/>
  <c r="AS863" i="5"/>
  <c r="AV863" i="5"/>
  <c r="AP863" i="5"/>
  <c r="BC815" i="5"/>
  <c r="BD815" i="5"/>
  <c r="AZ815" i="5"/>
  <c r="AW815" i="5"/>
  <c r="AY815" i="5"/>
  <c r="BA815" i="5"/>
  <c r="AU815" i="5"/>
  <c r="BB815" i="5"/>
  <c r="AT815" i="5"/>
  <c r="AV815" i="5"/>
  <c r="AP815" i="5"/>
  <c r="BC779" i="5"/>
  <c r="BD779" i="5"/>
  <c r="AZ779" i="5"/>
  <c r="BB779" i="5"/>
  <c r="BA779" i="5"/>
  <c r="AY779" i="5"/>
  <c r="AW779" i="5"/>
  <c r="AU779" i="5"/>
  <c r="AT779" i="5"/>
  <c r="AV779" i="5"/>
  <c r="AS779" i="5"/>
  <c r="AP779" i="5"/>
  <c r="BC731" i="5"/>
  <c r="BD731" i="5"/>
  <c r="AZ731" i="5"/>
  <c r="BB731" i="5"/>
  <c r="BA731" i="5"/>
  <c r="AY731" i="5"/>
  <c r="AW731" i="5"/>
  <c r="AU731" i="5"/>
  <c r="AV731" i="5"/>
  <c r="AT731" i="5"/>
  <c r="AP731" i="5"/>
  <c r="AS731" i="5"/>
  <c r="AR731" i="5"/>
  <c r="BC683" i="5"/>
  <c r="BD683" i="5"/>
  <c r="AZ683" i="5"/>
  <c r="BA683" i="5"/>
  <c r="AY683" i="5"/>
  <c r="AW683" i="5"/>
  <c r="AU683" i="5"/>
  <c r="BB683" i="5"/>
  <c r="AQ683" i="5"/>
  <c r="AV683" i="5"/>
  <c r="AP683" i="5"/>
  <c r="AS683" i="5"/>
  <c r="BC635" i="5"/>
  <c r="AZ635" i="5"/>
  <c r="BD635" i="5"/>
  <c r="BA635" i="5"/>
  <c r="AY635" i="5"/>
  <c r="AW635" i="5"/>
  <c r="BB635" i="5"/>
  <c r="AU635" i="5"/>
  <c r="AT635" i="5"/>
  <c r="AV635" i="5"/>
  <c r="AS635" i="5"/>
  <c r="AQ635" i="5"/>
  <c r="AP635" i="5"/>
  <c r="AR635" i="5"/>
  <c r="BC587" i="5"/>
  <c r="BD587" i="5"/>
  <c r="AZ587" i="5"/>
  <c r="BB587" i="5"/>
  <c r="BA587" i="5"/>
  <c r="AY587" i="5"/>
  <c r="AW587" i="5"/>
  <c r="AU587" i="5"/>
  <c r="AS587" i="5"/>
  <c r="AV587" i="5"/>
  <c r="AT587" i="5"/>
  <c r="AQ587" i="5"/>
  <c r="AP587" i="5"/>
  <c r="BC551" i="5"/>
  <c r="BD551" i="5"/>
  <c r="BB551" i="5"/>
  <c r="AZ551" i="5"/>
  <c r="AY551" i="5"/>
  <c r="AW551" i="5"/>
  <c r="BA551" i="5"/>
  <c r="AV551" i="5"/>
  <c r="AU551" i="5"/>
  <c r="AQ551" i="5"/>
  <c r="AS551" i="5"/>
  <c r="AP551" i="5"/>
  <c r="BC527" i="5"/>
  <c r="BD527" i="5"/>
  <c r="AZ527" i="5"/>
  <c r="BB527" i="5"/>
  <c r="AW527" i="5"/>
  <c r="AU527" i="5"/>
  <c r="BA527" i="5"/>
  <c r="AT527" i="5"/>
  <c r="AY527" i="5"/>
  <c r="AV527" i="5"/>
  <c r="AQ527" i="5"/>
  <c r="AS527" i="5"/>
  <c r="AP527" i="5"/>
  <c r="BC479" i="5"/>
  <c r="BD479" i="5"/>
  <c r="AZ479" i="5"/>
  <c r="BB479" i="5"/>
  <c r="AW479" i="5"/>
  <c r="BA479" i="5"/>
  <c r="AU479" i="5"/>
  <c r="AY479" i="5"/>
  <c r="AV479" i="5"/>
  <c r="AS479" i="5"/>
  <c r="AQ479" i="5"/>
  <c r="AR479" i="5"/>
  <c r="AT479" i="5"/>
  <c r="AP479" i="5"/>
  <c r="BC431" i="5"/>
  <c r="BD431" i="5"/>
  <c r="AZ431" i="5"/>
  <c r="BB431" i="5"/>
  <c r="BA431" i="5"/>
  <c r="AW431" i="5"/>
  <c r="AY431" i="5"/>
  <c r="AU431" i="5"/>
  <c r="AV431" i="5"/>
  <c r="AR431" i="5"/>
  <c r="AQ431" i="5"/>
  <c r="AT431" i="5"/>
  <c r="AP431" i="5"/>
  <c r="BC383" i="5"/>
  <c r="BB383" i="5"/>
  <c r="AZ383" i="5"/>
  <c r="BD383" i="5"/>
  <c r="AW383" i="5"/>
  <c r="BA383" i="5"/>
  <c r="AU383" i="5"/>
  <c r="AT383" i="5"/>
  <c r="AY383" i="5"/>
  <c r="AV383" i="5"/>
  <c r="AS383" i="5"/>
  <c r="AQ383" i="5"/>
  <c r="AP383" i="5"/>
  <c r="BC347" i="5"/>
  <c r="BD347" i="5"/>
  <c r="BB347" i="5"/>
  <c r="AZ347" i="5"/>
  <c r="BA347" i="5"/>
  <c r="AY347" i="5"/>
  <c r="AW347" i="5"/>
  <c r="AU347" i="5"/>
  <c r="AT347" i="5"/>
  <c r="AV347" i="5"/>
  <c r="AS347" i="5"/>
  <c r="AQ347" i="5"/>
  <c r="AP347" i="5"/>
  <c r="BC299" i="5"/>
  <c r="BD299" i="5"/>
  <c r="AZ299" i="5"/>
  <c r="BB299" i="5"/>
  <c r="BA299" i="5"/>
  <c r="AW299" i="5"/>
  <c r="AU299" i="5"/>
  <c r="AY299" i="5"/>
  <c r="AS299" i="5"/>
  <c r="AV299" i="5"/>
  <c r="AQ299" i="5"/>
  <c r="AP299" i="5"/>
  <c r="BC251" i="5"/>
  <c r="BD251" i="5"/>
  <c r="BB251" i="5"/>
  <c r="AZ251" i="5"/>
  <c r="BA251" i="5"/>
  <c r="AY251" i="5"/>
  <c r="AW251" i="5"/>
  <c r="AU251" i="5"/>
  <c r="AT251" i="5"/>
  <c r="AV251" i="5"/>
  <c r="AQ251" i="5"/>
  <c r="AP251" i="5"/>
  <c r="AS251" i="5"/>
  <c r="BC215" i="5"/>
  <c r="BB215" i="5"/>
  <c r="BD215" i="5"/>
  <c r="AZ215" i="5"/>
  <c r="BA215" i="5"/>
  <c r="AY215" i="5"/>
  <c r="AW215" i="5"/>
  <c r="AV215" i="5"/>
  <c r="AU215" i="5"/>
  <c r="AS215" i="5"/>
  <c r="AQ215" i="5"/>
  <c r="AR215" i="5"/>
  <c r="AP215" i="5"/>
  <c r="BC167" i="5"/>
  <c r="AZ167" i="5"/>
  <c r="BB167" i="5"/>
  <c r="BD167" i="5"/>
  <c r="BA167" i="5"/>
  <c r="AW167" i="5"/>
  <c r="AV167" i="5"/>
  <c r="AU167" i="5"/>
  <c r="AY167" i="5"/>
  <c r="AT167" i="5"/>
  <c r="AR167" i="5"/>
  <c r="AQ167" i="5"/>
  <c r="AS167" i="5"/>
  <c r="AP167" i="5"/>
  <c r="BC119" i="5"/>
  <c r="BD119" i="5"/>
  <c r="AZ119" i="5"/>
  <c r="BB119" i="5"/>
  <c r="AY119" i="5"/>
  <c r="AW119" i="5"/>
  <c r="AV119" i="5"/>
  <c r="AT119" i="5"/>
  <c r="AU119" i="5"/>
  <c r="BA119" i="5"/>
  <c r="AQ119" i="5"/>
  <c r="AS119" i="5"/>
  <c r="AP119" i="5"/>
  <c r="BC83" i="5"/>
  <c r="BD83" i="5"/>
  <c r="BB83" i="5"/>
  <c r="AZ83" i="5"/>
  <c r="BA83" i="5"/>
  <c r="AY83" i="5"/>
  <c r="AW83" i="5"/>
  <c r="AT83" i="5"/>
  <c r="AU83" i="5"/>
  <c r="AS83" i="5"/>
  <c r="AV83" i="5"/>
  <c r="AR83" i="5"/>
  <c r="AQ83" i="5"/>
  <c r="BC35" i="5"/>
  <c r="AZ35" i="5"/>
  <c r="BB35" i="5"/>
  <c r="BD35" i="5"/>
  <c r="BA35" i="5"/>
  <c r="AW35" i="5"/>
  <c r="AT35" i="5"/>
  <c r="AU35" i="5"/>
  <c r="AY35" i="5"/>
  <c r="AV35" i="5"/>
  <c r="AQ35" i="5"/>
  <c r="AS35" i="5"/>
  <c r="AR35" i="5"/>
  <c r="AO1105" i="5"/>
  <c r="AO1009" i="5"/>
  <c r="AO709" i="5"/>
  <c r="AO599" i="5"/>
  <c r="AQ767" i="5"/>
  <c r="BD1195" i="5"/>
  <c r="BC1195" i="5"/>
  <c r="BB1195" i="5"/>
  <c r="BA1195" i="5"/>
  <c r="AZ1195" i="5"/>
  <c r="AW1195" i="5"/>
  <c r="AY1195" i="5"/>
  <c r="AT1195" i="5"/>
  <c r="AV1195" i="5"/>
  <c r="AR1195" i="5"/>
  <c r="AQ1195" i="5"/>
  <c r="AS1195" i="5"/>
  <c r="AO1195" i="5"/>
  <c r="AP1195" i="5"/>
  <c r="BD1171" i="5"/>
  <c r="BC1171" i="5"/>
  <c r="BA1171" i="5"/>
  <c r="BB1171" i="5"/>
  <c r="AW1171" i="5"/>
  <c r="AZ1171" i="5"/>
  <c r="AT1171" i="5"/>
  <c r="AU1171" i="5"/>
  <c r="AS1171" i="5"/>
  <c r="AO1171" i="5"/>
  <c r="AY1171" i="5"/>
  <c r="AP1171" i="5"/>
  <c r="BD1147" i="5"/>
  <c r="BC1147" i="5"/>
  <c r="BB1147" i="5"/>
  <c r="BA1147" i="5"/>
  <c r="AZ1147" i="5"/>
  <c r="AW1147" i="5"/>
  <c r="AY1147" i="5"/>
  <c r="AT1147" i="5"/>
  <c r="AU1147" i="5"/>
  <c r="AS1147" i="5"/>
  <c r="AQ1147" i="5"/>
  <c r="AO1147" i="5"/>
  <c r="AP1147" i="5"/>
  <c r="BD1123" i="5"/>
  <c r="BA1123" i="5"/>
  <c r="BB1123" i="5"/>
  <c r="BC1123" i="5"/>
  <c r="AW1123" i="5"/>
  <c r="AZ1123" i="5"/>
  <c r="AT1123" i="5"/>
  <c r="AV1123" i="5"/>
  <c r="AY1123" i="5"/>
  <c r="AS1123" i="5"/>
  <c r="AQ1123" i="5"/>
  <c r="AO1123" i="5"/>
  <c r="AP1123" i="5"/>
  <c r="BD1099" i="5"/>
  <c r="BC1099" i="5"/>
  <c r="BB1099" i="5"/>
  <c r="BA1099" i="5"/>
  <c r="AZ1099" i="5"/>
  <c r="AW1099" i="5"/>
  <c r="AY1099" i="5"/>
  <c r="AT1099" i="5"/>
  <c r="AV1099" i="5"/>
  <c r="AU1099" i="5"/>
  <c r="AR1099" i="5"/>
  <c r="AO1099" i="5"/>
  <c r="AS1099" i="5"/>
  <c r="AP1099" i="5"/>
  <c r="BD1075" i="5"/>
  <c r="BC1075" i="5"/>
  <c r="BA1075" i="5"/>
  <c r="BB1075" i="5"/>
  <c r="AW1075" i="5"/>
  <c r="AT1075" i="5"/>
  <c r="AZ1075" i="5"/>
  <c r="AV1075" i="5"/>
  <c r="AY1075" i="5"/>
  <c r="AS1075" i="5"/>
  <c r="AQ1075" i="5"/>
  <c r="AO1075" i="5"/>
  <c r="AU1075" i="5"/>
  <c r="AP1075" i="5"/>
  <c r="BD1051" i="5"/>
  <c r="BC1051" i="5"/>
  <c r="BB1051" i="5"/>
  <c r="BA1051" i="5"/>
  <c r="AZ1051" i="5"/>
  <c r="AW1051" i="5"/>
  <c r="AY1051" i="5"/>
  <c r="AT1051" i="5"/>
  <c r="AU1051" i="5"/>
  <c r="AV1051" i="5"/>
  <c r="AR1051" i="5"/>
  <c r="AQ1051" i="5"/>
  <c r="AS1051" i="5"/>
  <c r="AO1051" i="5"/>
  <c r="AP1051" i="5"/>
  <c r="BD1027" i="5"/>
  <c r="BC1027" i="5"/>
  <c r="BA1027" i="5"/>
  <c r="BB1027" i="5"/>
  <c r="AW1027" i="5"/>
  <c r="AY1027" i="5"/>
  <c r="AT1027" i="5"/>
  <c r="AZ1027" i="5"/>
  <c r="AU1027" i="5"/>
  <c r="AS1027" i="5"/>
  <c r="AO1027" i="5"/>
  <c r="AP1027" i="5"/>
  <c r="BC1003" i="5"/>
  <c r="BB1003" i="5"/>
  <c r="BA1003" i="5"/>
  <c r="BD1003" i="5"/>
  <c r="AZ1003" i="5"/>
  <c r="AW1003" i="5"/>
  <c r="AY1003" i="5"/>
  <c r="AT1003" i="5"/>
  <c r="AU1003" i="5"/>
  <c r="AS1003" i="5"/>
  <c r="AV1003" i="5"/>
  <c r="AQ1003" i="5"/>
  <c r="AO1003" i="5"/>
  <c r="AP1003" i="5"/>
  <c r="BD979" i="5"/>
  <c r="BA979" i="5"/>
  <c r="BB979" i="5"/>
  <c r="BC979" i="5"/>
  <c r="AW979" i="5"/>
  <c r="AY979" i="5"/>
  <c r="AT979" i="5"/>
  <c r="AU979" i="5"/>
  <c r="AS979" i="5"/>
  <c r="AZ979" i="5"/>
  <c r="AQ979" i="5"/>
  <c r="AO979" i="5"/>
  <c r="AV979" i="5"/>
  <c r="AP979" i="5"/>
  <c r="BD955" i="5"/>
  <c r="BC955" i="5"/>
  <c r="BB955" i="5"/>
  <c r="BA955" i="5"/>
  <c r="AZ955" i="5"/>
  <c r="AW955" i="5"/>
  <c r="AY955" i="5"/>
  <c r="AT955" i="5"/>
  <c r="AU955" i="5"/>
  <c r="AV955" i="5"/>
  <c r="AR955" i="5"/>
  <c r="AO955" i="5"/>
  <c r="AP955" i="5"/>
  <c r="BC931" i="5"/>
  <c r="BD931" i="5"/>
  <c r="BA931" i="5"/>
  <c r="BB931" i="5"/>
  <c r="AW931" i="5"/>
  <c r="AZ931" i="5"/>
  <c r="AT931" i="5"/>
  <c r="AS931" i="5"/>
  <c r="AV931" i="5"/>
  <c r="AQ931" i="5"/>
  <c r="AO931" i="5"/>
  <c r="AU931" i="5"/>
  <c r="AP931" i="5"/>
  <c r="BD907" i="5"/>
  <c r="BC907" i="5"/>
  <c r="BB907" i="5"/>
  <c r="BA907" i="5"/>
  <c r="AZ907" i="5"/>
  <c r="AW907" i="5"/>
  <c r="AY907" i="5"/>
  <c r="AT907" i="5"/>
  <c r="AV907" i="5"/>
  <c r="AU907" i="5"/>
  <c r="AP907" i="5"/>
  <c r="AR907" i="5"/>
  <c r="AQ907" i="5"/>
  <c r="AO907" i="5"/>
  <c r="BC883" i="5"/>
  <c r="BD883" i="5"/>
  <c r="BA883" i="5"/>
  <c r="BB883" i="5"/>
  <c r="AW883" i="5"/>
  <c r="AZ883" i="5"/>
  <c r="AY883" i="5"/>
  <c r="AT883" i="5"/>
  <c r="AV883" i="5"/>
  <c r="AS883" i="5"/>
  <c r="AP883" i="5"/>
  <c r="AU883" i="5"/>
  <c r="AO883" i="5"/>
  <c r="BC859" i="5"/>
  <c r="BB859" i="5"/>
  <c r="BA859" i="5"/>
  <c r="BD859" i="5"/>
  <c r="AZ859" i="5"/>
  <c r="AW859" i="5"/>
  <c r="AY859" i="5"/>
  <c r="AT859" i="5"/>
  <c r="AU859" i="5"/>
  <c r="AS859" i="5"/>
  <c r="AP859" i="5"/>
  <c r="AQ859" i="5"/>
  <c r="AO859" i="5"/>
  <c r="BD835" i="5"/>
  <c r="BC835" i="5"/>
  <c r="BA835" i="5"/>
  <c r="BB835" i="5"/>
  <c r="AW835" i="5"/>
  <c r="AZ835" i="5"/>
  <c r="AY835" i="5"/>
  <c r="AT835" i="5"/>
  <c r="AU835" i="5"/>
  <c r="AV835" i="5"/>
  <c r="AS835" i="5"/>
  <c r="AP835" i="5"/>
  <c r="AQ835" i="5"/>
  <c r="AO835" i="5"/>
  <c r="BD811" i="5"/>
  <c r="BB811" i="5"/>
  <c r="BA811" i="5"/>
  <c r="AZ811" i="5"/>
  <c r="AW811" i="5"/>
  <c r="BC811" i="5"/>
  <c r="AY811" i="5"/>
  <c r="AT811" i="5"/>
  <c r="AV811" i="5"/>
  <c r="AU811" i="5"/>
  <c r="AP811" i="5"/>
  <c r="AR811" i="5"/>
  <c r="AO811" i="5"/>
  <c r="BD787" i="5"/>
  <c r="BA787" i="5"/>
  <c r="BC787" i="5"/>
  <c r="BB787" i="5"/>
  <c r="AW787" i="5"/>
  <c r="AY787" i="5"/>
  <c r="AT787" i="5"/>
  <c r="AV787" i="5"/>
  <c r="AU787" i="5"/>
  <c r="AP787" i="5"/>
  <c r="AQ787" i="5"/>
  <c r="AO787" i="5"/>
  <c r="BD763" i="5"/>
  <c r="BC763" i="5"/>
  <c r="BB763" i="5"/>
  <c r="BA763" i="5"/>
  <c r="AZ763" i="5"/>
  <c r="AW763" i="5"/>
  <c r="AY763" i="5"/>
  <c r="AV763" i="5"/>
  <c r="AT763" i="5"/>
  <c r="AU763" i="5"/>
  <c r="AP763" i="5"/>
  <c r="AQ763" i="5"/>
  <c r="AS763" i="5"/>
  <c r="AO763" i="5"/>
  <c r="BD739" i="5"/>
  <c r="BC739" i="5"/>
  <c r="BA739" i="5"/>
  <c r="BB739" i="5"/>
  <c r="AW739" i="5"/>
  <c r="AZ739" i="5"/>
  <c r="AT739" i="5"/>
  <c r="AV739" i="5"/>
  <c r="AY739" i="5"/>
  <c r="AS739" i="5"/>
  <c r="AU739" i="5"/>
  <c r="AP739" i="5"/>
  <c r="AO739" i="5"/>
  <c r="AR739" i="5"/>
  <c r="BC715" i="5"/>
  <c r="BB715" i="5"/>
  <c r="BA715" i="5"/>
  <c r="BD715" i="5"/>
  <c r="AZ715" i="5"/>
  <c r="AW715" i="5"/>
  <c r="AY715" i="5"/>
  <c r="AV715" i="5"/>
  <c r="AT715" i="5"/>
  <c r="AS715" i="5"/>
  <c r="AP715" i="5"/>
  <c r="AO715" i="5"/>
  <c r="AR715" i="5"/>
  <c r="BD691" i="5"/>
  <c r="BA691" i="5"/>
  <c r="BB691" i="5"/>
  <c r="AW691" i="5"/>
  <c r="BC691" i="5"/>
  <c r="AT691" i="5"/>
  <c r="AY691" i="5"/>
  <c r="AU691" i="5"/>
  <c r="AZ691" i="5"/>
  <c r="AS691" i="5"/>
  <c r="AP691" i="5"/>
  <c r="AQ691" i="5"/>
  <c r="AO691" i="5"/>
  <c r="BD667" i="5"/>
  <c r="BA667" i="5"/>
  <c r="BC667" i="5"/>
  <c r="AZ667" i="5"/>
  <c r="AW667" i="5"/>
  <c r="AY667" i="5"/>
  <c r="AV667" i="5"/>
  <c r="BB667" i="5"/>
  <c r="AT667" i="5"/>
  <c r="AU667" i="5"/>
  <c r="AP667" i="5"/>
  <c r="AR667" i="5"/>
  <c r="AQ667" i="5"/>
  <c r="AO667" i="5"/>
  <c r="BD643" i="5"/>
  <c r="BC643" i="5"/>
  <c r="BB643" i="5"/>
  <c r="BA643" i="5"/>
  <c r="AW643" i="5"/>
  <c r="AY643" i="5"/>
  <c r="AT643" i="5"/>
  <c r="AZ643" i="5"/>
  <c r="AP643" i="5"/>
  <c r="AQ643" i="5"/>
  <c r="AV643" i="5"/>
  <c r="AO643" i="5"/>
  <c r="AR643" i="5"/>
  <c r="AS643" i="5"/>
  <c r="BC619" i="5"/>
  <c r="BD619" i="5"/>
  <c r="BA619" i="5"/>
  <c r="BB619" i="5"/>
  <c r="AZ619" i="5"/>
  <c r="AW619" i="5"/>
  <c r="AY619" i="5"/>
  <c r="AV619" i="5"/>
  <c r="AT619" i="5"/>
  <c r="AU619" i="5"/>
  <c r="AP619" i="5"/>
  <c r="AS619" i="5"/>
  <c r="AO619" i="5"/>
  <c r="AQ619" i="5"/>
  <c r="BC583" i="5"/>
  <c r="BA583" i="5"/>
  <c r="BD583" i="5"/>
  <c r="BB583" i="5"/>
  <c r="AZ583" i="5"/>
  <c r="AW583" i="5"/>
  <c r="AY583" i="5"/>
  <c r="AT583" i="5"/>
  <c r="AU583" i="5"/>
  <c r="AV583" i="5"/>
  <c r="AS583" i="5"/>
  <c r="AP583" i="5"/>
  <c r="AQ583" i="5"/>
  <c r="AR583" i="5"/>
  <c r="AO583" i="5"/>
  <c r="BD559" i="5"/>
  <c r="BA559" i="5"/>
  <c r="BB559" i="5"/>
  <c r="BC559" i="5"/>
  <c r="AZ559" i="5"/>
  <c r="AW559" i="5"/>
  <c r="AV559" i="5"/>
  <c r="AT559" i="5"/>
  <c r="AU559" i="5"/>
  <c r="AP559" i="5"/>
  <c r="AY559" i="5"/>
  <c r="AO559" i="5"/>
  <c r="AS559" i="5"/>
  <c r="BD535" i="5"/>
  <c r="BB535" i="5"/>
  <c r="BA535" i="5"/>
  <c r="BC535" i="5"/>
  <c r="AW535" i="5"/>
  <c r="AZ535" i="5"/>
  <c r="AY535" i="5"/>
  <c r="AT535" i="5"/>
  <c r="AV535" i="5"/>
  <c r="AS535" i="5"/>
  <c r="AP535" i="5"/>
  <c r="AR535" i="5"/>
  <c r="AO535" i="5"/>
  <c r="BC511" i="5"/>
  <c r="BA511" i="5"/>
  <c r="AW511" i="5"/>
  <c r="BB511" i="5"/>
  <c r="BD511" i="5"/>
  <c r="AZ511" i="5"/>
  <c r="AV511" i="5"/>
  <c r="AT511" i="5"/>
  <c r="AY511" i="5"/>
  <c r="AP511" i="5"/>
  <c r="AS511" i="5"/>
  <c r="AO511" i="5"/>
  <c r="AU511" i="5"/>
  <c r="BC487" i="5"/>
  <c r="BA487" i="5"/>
  <c r="BB487" i="5"/>
  <c r="AW487" i="5"/>
  <c r="AY487" i="5"/>
  <c r="AZ487" i="5"/>
  <c r="BD487" i="5"/>
  <c r="AT487" i="5"/>
  <c r="AU487" i="5"/>
  <c r="AP487" i="5"/>
  <c r="AQ487" i="5"/>
  <c r="AO487" i="5"/>
  <c r="AR487" i="5"/>
  <c r="BD463" i="5"/>
  <c r="BA463" i="5"/>
  <c r="BB463" i="5"/>
  <c r="AW463" i="5"/>
  <c r="BC463" i="5"/>
  <c r="AZ463" i="5"/>
  <c r="AY463" i="5"/>
  <c r="AV463" i="5"/>
  <c r="AT463" i="5"/>
  <c r="AU463" i="5"/>
  <c r="AR463" i="5"/>
  <c r="AP463" i="5"/>
  <c r="AS463" i="5"/>
  <c r="AO463" i="5"/>
  <c r="BC439" i="5"/>
  <c r="BD439" i="5"/>
  <c r="BA439" i="5"/>
  <c r="BB439" i="5"/>
  <c r="AW439" i="5"/>
  <c r="AY439" i="5"/>
  <c r="AZ439" i="5"/>
  <c r="AT439" i="5"/>
  <c r="AS439" i="5"/>
  <c r="AU439" i="5"/>
  <c r="AP439" i="5"/>
  <c r="AQ439" i="5"/>
  <c r="AR439" i="5"/>
  <c r="AV439" i="5"/>
  <c r="AO439" i="5"/>
  <c r="BD403" i="5"/>
  <c r="BB403" i="5"/>
  <c r="BA403" i="5"/>
  <c r="AY403" i="5"/>
  <c r="BC403" i="5"/>
  <c r="AW403" i="5"/>
  <c r="AZ403" i="5"/>
  <c r="AT403" i="5"/>
  <c r="AS403" i="5"/>
  <c r="AV403" i="5"/>
  <c r="AP403" i="5"/>
  <c r="AR403" i="5"/>
  <c r="AQ403" i="5"/>
  <c r="AO403" i="5"/>
  <c r="BC379" i="5"/>
  <c r="BD379" i="5"/>
  <c r="BA379" i="5"/>
  <c r="BB379" i="5"/>
  <c r="AZ379" i="5"/>
  <c r="AY379" i="5"/>
  <c r="AW379" i="5"/>
  <c r="AV379" i="5"/>
  <c r="AT379" i="5"/>
  <c r="AU379" i="5"/>
  <c r="AR379" i="5"/>
  <c r="AP379" i="5"/>
  <c r="AQ379" i="5"/>
  <c r="AO379" i="5"/>
  <c r="AS379" i="5"/>
  <c r="BD355" i="5"/>
  <c r="BB355" i="5"/>
  <c r="BC355" i="5"/>
  <c r="BA355" i="5"/>
  <c r="AZ355" i="5"/>
  <c r="AW355" i="5"/>
  <c r="AY355" i="5"/>
  <c r="AT355" i="5"/>
  <c r="AU355" i="5"/>
  <c r="AR355" i="5"/>
  <c r="AP355" i="5"/>
  <c r="AQ355" i="5"/>
  <c r="AS355" i="5"/>
  <c r="AO355" i="5"/>
  <c r="BD331" i="5"/>
  <c r="BC331" i="5"/>
  <c r="BB331" i="5"/>
  <c r="BA331" i="5"/>
  <c r="AY331" i="5"/>
  <c r="AW331" i="5"/>
  <c r="AV331" i="5"/>
  <c r="AT331" i="5"/>
  <c r="AU331" i="5"/>
  <c r="AR331" i="5"/>
  <c r="AP331" i="5"/>
  <c r="AO331" i="5"/>
  <c r="AQ331" i="5"/>
  <c r="BD307" i="5"/>
  <c r="BB307" i="5"/>
  <c r="BC307" i="5"/>
  <c r="BA307" i="5"/>
  <c r="AY307" i="5"/>
  <c r="AW307" i="5"/>
  <c r="AZ307" i="5"/>
  <c r="AT307" i="5"/>
  <c r="AV307" i="5"/>
  <c r="AP307" i="5"/>
  <c r="AU307" i="5"/>
  <c r="AS307" i="5"/>
  <c r="AO307" i="5"/>
  <c r="AR307" i="5"/>
  <c r="BC283" i="5"/>
  <c r="BB283" i="5"/>
  <c r="BD283" i="5"/>
  <c r="BA283" i="5"/>
  <c r="AW283" i="5"/>
  <c r="AZ283" i="5"/>
  <c r="AV283" i="5"/>
  <c r="AT283" i="5"/>
  <c r="AY283" i="5"/>
  <c r="AU283" i="5"/>
  <c r="AP283" i="5"/>
  <c r="AO283" i="5"/>
  <c r="AQ283" i="5"/>
  <c r="BC259" i="5"/>
  <c r="BD259" i="5"/>
  <c r="BB259" i="5"/>
  <c r="BA259" i="5"/>
  <c r="AY259" i="5"/>
  <c r="AW259" i="5"/>
  <c r="AZ259" i="5"/>
  <c r="AT259" i="5"/>
  <c r="AU259" i="5"/>
  <c r="AV259" i="5"/>
  <c r="AP259" i="5"/>
  <c r="AR259" i="5"/>
  <c r="AS259" i="5"/>
  <c r="AQ259" i="5"/>
  <c r="AO259" i="5"/>
  <c r="BD235" i="5"/>
  <c r="BB235" i="5"/>
  <c r="BC235" i="5"/>
  <c r="BA235" i="5"/>
  <c r="AZ235" i="5"/>
  <c r="AY235" i="5"/>
  <c r="AW235" i="5"/>
  <c r="AV235" i="5"/>
  <c r="AT235" i="5"/>
  <c r="AU235" i="5"/>
  <c r="AR235" i="5"/>
  <c r="AP235" i="5"/>
  <c r="AQ235" i="5"/>
  <c r="AO235" i="5"/>
  <c r="AS235" i="5"/>
  <c r="BD199" i="5"/>
  <c r="BB199" i="5"/>
  <c r="BC199" i="5"/>
  <c r="BA199" i="5"/>
  <c r="AZ199" i="5"/>
  <c r="AW199" i="5"/>
  <c r="AY199" i="5"/>
  <c r="AT199" i="5"/>
  <c r="AV199" i="5"/>
  <c r="AS199" i="5"/>
  <c r="AP199" i="5"/>
  <c r="AR199" i="5"/>
  <c r="AQ199" i="5"/>
  <c r="AO199" i="5"/>
  <c r="BD175" i="5"/>
  <c r="BC175" i="5"/>
  <c r="BB175" i="5"/>
  <c r="BA175" i="5"/>
  <c r="AW175" i="5"/>
  <c r="AY175" i="5"/>
  <c r="AZ175" i="5"/>
  <c r="AV175" i="5"/>
  <c r="AT175" i="5"/>
  <c r="AU175" i="5"/>
  <c r="AR175" i="5"/>
  <c r="AP175" i="5"/>
  <c r="AS175" i="5"/>
  <c r="AO175" i="5"/>
  <c r="BD151" i="5"/>
  <c r="BC151" i="5"/>
  <c r="BB151" i="5"/>
  <c r="BA151" i="5"/>
  <c r="AW151" i="5"/>
  <c r="AT151" i="5"/>
  <c r="AY151" i="5"/>
  <c r="AU151" i="5"/>
  <c r="AZ151" i="5"/>
  <c r="AV151" i="5"/>
  <c r="AP151" i="5"/>
  <c r="AR151" i="5"/>
  <c r="AQ151" i="5"/>
  <c r="AO151" i="5"/>
  <c r="BC127" i="5"/>
  <c r="BB127" i="5"/>
  <c r="BD127" i="5"/>
  <c r="BA127" i="5"/>
  <c r="AW127" i="5"/>
  <c r="AZ127" i="5"/>
  <c r="AV127" i="5"/>
  <c r="AU127" i="5"/>
  <c r="AS127" i="5"/>
  <c r="AY127" i="5"/>
  <c r="AR127" i="5"/>
  <c r="AP127" i="5"/>
  <c r="AO127" i="5"/>
  <c r="BB103" i="5"/>
  <c r="BC103" i="5"/>
  <c r="BA103" i="5"/>
  <c r="BD103" i="5"/>
  <c r="AW103" i="5"/>
  <c r="AZ103" i="5"/>
  <c r="AY103" i="5"/>
  <c r="AV103" i="5"/>
  <c r="AT103" i="5"/>
  <c r="AS103" i="5"/>
  <c r="AP103" i="5"/>
  <c r="AO103" i="5"/>
  <c r="AU103" i="5"/>
  <c r="BC79" i="5"/>
  <c r="BD79" i="5"/>
  <c r="BB79" i="5"/>
  <c r="BA79" i="5"/>
  <c r="AZ79" i="5"/>
  <c r="AY79" i="5"/>
  <c r="AW79" i="5"/>
  <c r="AV79" i="5"/>
  <c r="AS79" i="5"/>
  <c r="AU79" i="5"/>
  <c r="AP79" i="5"/>
  <c r="AR79" i="5"/>
  <c r="AT79" i="5"/>
  <c r="AO79" i="5"/>
  <c r="BC31" i="5"/>
  <c r="BD31" i="5"/>
  <c r="BB31" i="5"/>
  <c r="BA31" i="5"/>
  <c r="AZ31" i="5"/>
  <c r="AW31" i="5"/>
  <c r="AV31" i="5"/>
  <c r="AY31" i="5"/>
  <c r="AU31" i="5"/>
  <c r="AR31" i="5"/>
  <c r="AP31" i="5"/>
  <c r="AS31" i="5"/>
  <c r="AO31" i="5"/>
  <c r="AO1180" i="5"/>
  <c r="AO1116" i="5"/>
  <c r="AO1084" i="5"/>
  <c r="AO972" i="5"/>
  <c r="AO940" i="5"/>
  <c r="AO924" i="5"/>
  <c r="AO876" i="5"/>
  <c r="AO649" i="5"/>
  <c r="AO613" i="5"/>
  <c r="AP1204" i="5"/>
  <c r="AP1180" i="5"/>
  <c r="AP1156" i="5"/>
  <c r="AP1132" i="5"/>
  <c r="AP1108" i="5"/>
  <c r="AP1084" i="5"/>
  <c r="AP1060" i="5"/>
  <c r="AP1036" i="5"/>
  <c r="AP1012" i="5"/>
  <c r="AP988" i="5"/>
  <c r="AP964" i="5"/>
  <c r="AP940" i="5"/>
  <c r="AP915" i="5"/>
  <c r="AP851" i="5"/>
  <c r="AP819" i="5"/>
  <c r="AP755" i="5"/>
  <c r="AP723" i="5"/>
  <c r="AP659" i="5"/>
  <c r="AP627" i="5"/>
  <c r="AP275" i="5"/>
  <c r="AP179" i="5"/>
  <c r="AP83" i="5"/>
  <c r="AQ1187" i="5"/>
  <c r="AQ1151" i="5"/>
  <c r="AQ1115" i="5"/>
  <c r="AQ1079" i="5"/>
  <c r="AQ1043" i="5"/>
  <c r="AQ1007" i="5"/>
  <c r="AQ971" i="5"/>
  <c r="AQ899" i="5"/>
  <c r="AQ863" i="5"/>
  <c r="AQ827" i="5"/>
  <c r="AQ791" i="5"/>
  <c r="AQ755" i="5"/>
  <c r="AQ579" i="5"/>
  <c r="AQ432" i="5"/>
  <c r="AQ84" i="5"/>
  <c r="AR1143" i="5"/>
  <c r="AR1044" i="5"/>
  <c r="AR946" i="5"/>
  <c r="AR899" i="5"/>
  <c r="AR850" i="5"/>
  <c r="AR795" i="5"/>
  <c r="AR742" i="5"/>
  <c r="AR586" i="5"/>
  <c r="AR511" i="5"/>
  <c r="AR251" i="5"/>
  <c r="AS1204" i="5"/>
  <c r="AS1131" i="5"/>
  <c r="AS1036" i="5"/>
  <c r="AS707" i="5"/>
  <c r="AS607" i="5"/>
  <c r="AS526" i="5"/>
  <c r="AS431" i="5"/>
  <c r="AS331" i="5"/>
  <c r="AT1066" i="5"/>
  <c r="AT802" i="5"/>
  <c r="AT646" i="5"/>
  <c r="AU829" i="5"/>
  <c r="AU616" i="5"/>
  <c r="AV1027" i="5"/>
  <c r="AV241" i="5"/>
  <c r="AW793" i="5"/>
  <c r="AY612" i="5"/>
  <c r="BD1218" i="5"/>
  <c r="BA1218" i="5"/>
  <c r="BB1218" i="5"/>
  <c r="BC1218" i="5"/>
  <c r="AU1218" i="5"/>
  <c r="AZ1218" i="5"/>
  <c r="AV1218" i="5"/>
  <c r="AY1218" i="5"/>
  <c r="AW1218" i="5"/>
  <c r="AT1218" i="5"/>
  <c r="AR1218" i="5"/>
  <c r="AS1218" i="5"/>
  <c r="AQ1218" i="5"/>
  <c r="AO1218" i="5"/>
  <c r="BD1206" i="5"/>
  <c r="BA1206" i="5"/>
  <c r="BC1206" i="5"/>
  <c r="BB1206" i="5"/>
  <c r="AZ1206" i="5"/>
  <c r="AY1206" i="5"/>
  <c r="AU1206" i="5"/>
  <c r="AV1206" i="5"/>
  <c r="AS1206" i="5"/>
  <c r="AR1206" i="5"/>
  <c r="AW1206" i="5"/>
  <c r="AO1206" i="5"/>
  <c r="BD1194" i="5"/>
  <c r="BC1194" i="5"/>
  <c r="BA1194" i="5"/>
  <c r="AZ1194" i="5"/>
  <c r="AY1194" i="5"/>
  <c r="AU1194" i="5"/>
  <c r="BB1194" i="5"/>
  <c r="AV1194" i="5"/>
  <c r="AW1194" i="5"/>
  <c r="AR1194" i="5"/>
  <c r="AS1194" i="5"/>
  <c r="AQ1194" i="5"/>
  <c r="AO1194" i="5"/>
  <c r="AT1194" i="5"/>
  <c r="BD1182" i="5"/>
  <c r="BA1182" i="5"/>
  <c r="BB1182" i="5"/>
  <c r="AW1182" i="5"/>
  <c r="AU1182" i="5"/>
  <c r="AV1182" i="5"/>
  <c r="AZ1182" i="5"/>
  <c r="AT1182" i="5"/>
  <c r="AR1182" i="5"/>
  <c r="AY1182" i="5"/>
  <c r="BC1182" i="5"/>
  <c r="AS1182" i="5"/>
  <c r="AQ1182" i="5"/>
  <c r="AO1182" i="5"/>
  <c r="BD1170" i="5"/>
  <c r="BC1170" i="5"/>
  <c r="BA1170" i="5"/>
  <c r="BB1170" i="5"/>
  <c r="AU1170" i="5"/>
  <c r="AY1170" i="5"/>
  <c r="AV1170" i="5"/>
  <c r="AZ1170" i="5"/>
  <c r="AW1170" i="5"/>
  <c r="AR1170" i="5"/>
  <c r="AO1170" i="5"/>
  <c r="BD1158" i="5"/>
  <c r="BC1158" i="5"/>
  <c r="BA1158" i="5"/>
  <c r="BB1158" i="5"/>
  <c r="AZ1158" i="5"/>
  <c r="AY1158" i="5"/>
  <c r="AU1158" i="5"/>
  <c r="AV1158" i="5"/>
  <c r="AT1158" i="5"/>
  <c r="AR1158" i="5"/>
  <c r="AW1158" i="5"/>
  <c r="AQ1158" i="5"/>
  <c r="AO1158" i="5"/>
  <c r="AS1158" i="5"/>
  <c r="BD1146" i="5"/>
  <c r="BC1146" i="5"/>
  <c r="BA1146" i="5"/>
  <c r="BB1146" i="5"/>
  <c r="AZ1146" i="5"/>
  <c r="AU1146" i="5"/>
  <c r="AV1146" i="5"/>
  <c r="AY1146" i="5"/>
  <c r="AT1146" i="5"/>
  <c r="AW1146" i="5"/>
  <c r="AS1146" i="5"/>
  <c r="AR1146" i="5"/>
  <c r="AQ1146" i="5"/>
  <c r="AO1146" i="5"/>
  <c r="BD1134" i="5"/>
  <c r="BC1134" i="5"/>
  <c r="BA1134" i="5"/>
  <c r="AW1134" i="5"/>
  <c r="AU1134" i="5"/>
  <c r="AZ1134" i="5"/>
  <c r="AV1134" i="5"/>
  <c r="BB1134" i="5"/>
  <c r="AT1134" i="5"/>
  <c r="AY1134" i="5"/>
  <c r="AR1134" i="5"/>
  <c r="AO1134" i="5"/>
  <c r="BD1122" i="5"/>
  <c r="BC1122" i="5"/>
  <c r="BA1122" i="5"/>
  <c r="BB1122" i="5"/>
  <c r="AU1122" i="5"/>
  <c r="AY1122" i="5"/>
  <c r="AV1122" i="5"/>
  <c r="AW1122" i="5"/>
  <c r="AR1122" i="5"/>
  <c r="AQ1122" i="5"/>
  <c r="AO1122" i="5"/>
  <c r="AS1122" i="5"/>
  <c r="BD1110" i="5"/>
  <c r="BC1110" i="5"/>
  <c r="BA1110" i="5"/>
  <c r="BB1110" i="5"/>
  <c r="AZ1110" i="5"/>
  <c r="AY1110" i="5"/>
  <c r="AU1110" i="5"/>
  <c r="AV1110" i="5"/>
  <c r="AT1110" i="5"/>
  <c r="AR1110" i="5"/>
  <c r="AS1110" i="5"/>
  <c r="AW1110" i="5"/>
  <c r="AQ1110" i="5"/>
  <c r="AO1110" i="5"/>
  <c r="BD1098" i="5"/>
  <c r="BA1098" i="5"/>
  <c r="BC1098" i="5"/>
  <c r="AZ1098" i="5"/>
  <c r="BB1098" i="5"/>
  <c r="AU1098" i="5"/>
  <c r="AV1098" i="5"/>
  <c r="AY1098" i="5"/>
  <c r="AT1098" i="5"/>
  <c r="AW1098" i="5"/>
  <c r="AR1098" i="5"/>
  <c r="AO1098" i="5"/>
  <c r="BD1086" i="5"/>
  <c r="BA1086" i="5"/>
  <c r="BC1086" i="5"/>
  <c r="BB1086" i="5"/>
  <c r="AY1086" i="5"/>
  <c r="AW1086" i="5"/>
  <c r="AU1086" i="5"/>
  <c r="AZ1086" i="5"/>
  <c r="AV1086" i="5"/>
  <c r="AT1086" i="5"/>
  <c r="AS1086" i="5"/>
  <c r="AR1086" i="5"/>
  <c r="AQ1086" i="5"/>
  <c r="AO1086" i="5"/>
  <c r="BD1074" i="5"/>
  <c r="BA1074" i="5"/>
  <c r="BC1074" i="5"/>
  <c r="AU1074" i="5"/>
  <c r="BB1074" i="5"/>
  <c r="AV1074" i="5"/>
  <c r="AT1074" i="5"/>
  <c r="AW1074" i="5"/>
  <c r="AR1074" i="5"/>
  <c r="AZ1074" i="5"/>
  <c r="AY1074" i="5"/>
  <c r="AS1074" i="5"/>
  <c r="AQ1074" i="5"/>
  <c r="AO1074" i="5"/>
  <c r="BD1062" i="5"/>
  <c r="BC1062" i="5"/>
  <c r="BA1062" i="5"/>
  <c r="BB1062" i="5"/>
  <c r="AZ1062" i="5"/>
  <c r="AY1062" i="5"/>
  <c r="AU1062" i="5"/>
  <c r="AV1062" i="5"/>
  <c r="AT1062" i="5"/>
  <c r="AS1062" i="5"/>
  <c r="AW1062" i="5"/>
  <c r="AR1062" i="5"/>
  <c r="AO1062" i="5"/>
  <c r="BD1050" i="5"/>
  <c r="BC1050" i="5"/>
  <c r="BA1050" i="5"/>
  <c r="BB1050" i="5"/>
  <c r="AZ1050" i="5"/>
  <c r="AU1050" i="5"/>
  <c r="AV1050" i="5"/>
  <c r="AW1050" i="5"/>
  <c r="AT1050" i="5"/>
  <c r="AR1050" i="5"/>
  <c r="AY1050" i="5"/>
  <c r="AS1050" i="5"/>
  <c r="AQ1050" i="5"/>
  <c r="AO1050" i="5"/>
  <c r="BD1038" i="5"/>
  <c r="BA1038" i="5"/>
  <c r="AZ1038" i="5"/>
  <c r="AW1038" i="5"/>
  <c r="AU1038" i="5"/>
  <c r="BC1038" i="5"/>
  <c r="AV1038" i="5"/>
  <c r="AT1038" i="5"/>
  <c r="AY1038" i="5"/>
  <c r="BB1038" i="5"/>
  <c r="AR1038" i="5"/>
  <c r="AS1038" i="5"/>
  <c r="AQ1038" i="5"/>
  <c r="AO1038" i="5"/>
  <c r="BD1026" i="5"/>
  <c r="BA1026" i="5"/>
  <c r="BC1026" i="5"/>
  <c r="BB1026" i="5"/>
  <c r="AU1026" i="5"/>
  <c r="AV1026" i="5"/>
  <c r="AZ1026" i="5"/>
  <c r="AW1026" i="5"/>
  <c r="AT1026" i="5"/>
  <c r="AR1026" i="5"/>
  <c r="AO1026" i="5"/>
  <c r="BD1014" i="5"/>
  <c r="BA1014" i="5"/>
  <c r="BB1014" i="5"/>
  <c r="AZ1014" i="5"/>
  <c r="AY1014" i="5"/>
  <c r="AU1014" i="5"/>
  <c r="AV1014" i="5"/>
  <c r="AT1014" i="5"/>
  <c r="AR1014" i="5"/>
  <c r="BC1014" i="5"/>
  <c r="AQ1014" i="5"/>
  <c r="AS1014" i="5"/>
  <c r="AO1014" i="5"/>
  <c r="BD1002" i="5"/>
  <c r="BC1002" i="5"/>
  <c r="BA1002" i="5"/>
  <c r="AZ1002" i="5"/>
  <c r="AY1002" i="5"/>
  <c r="AU1002" i="5"/>
  <c r="AV1002" i="5"/>
  <c r="AT1002" i="5"/>
  <c r="BB1002" i="5"/>
  <c r="AW1002" i="5"/>
  <c r="AS1002" i="5"/>
  <c r="AR1002" i="5"/>
  <c r="AQ1002" i="5"/>
  <c r="AO1002" i="5"/>
  <c r="BD990" i="5"/>
  <c r="BA990" i="5"/>
  <c r="BC990" i="5"/>
  <c r="BB990" i="5"/>
  <c r="AW990" i="5"/>
  <c r="AU990" i="5"/>
  <c r="AV990" i="5"/>
  <c r="AY990" i="5"/>
  <c r="AZ990" i="5"/>
  <c r="AR990" i="5"/>
  <c r="AO990" i="5"/>
  <c r="BD978" i="5"/>
  <c r="BC978" i="5"/>
  <c r="BA978" i="5"/>
  <c r="AU978" i="5"/>
  <c r="AY978" i="5"/>
  <c r="BB978" i="5"/>
  <c r="AZ978" i="5"/>
  <c r="AV978" i="5"/>
  <c r="AW978" i="5"/>
  <c r="AT978" i="5"/>
  <c r="AR978" i="5"/>
  <c r="AQ978" i="5"/>
  <c r="AO978" i="5"/>
  <c r="AS978" i="5"/>
  <c r="BD966" i="5"/>
  <c r="BC966" i="5"/>
  <c r="BA966" i="5"/>
  <c r="BB966" i="5"/>
  <c r="AZ966" i="5"/>
  <c r="AY966" i="5"/>
  <c r="AU966" i="5"/>
  <c r="AV966" i="5"/>
  <c r="AT966" i="5"/>
  <c r="AW966" i="5"/>
  <c r="AR966" i="5"/>
  <c r="AS966" i="5"/>
  <c r="AQ966" i="5"/>
  <c r="AO966" i="5"/>
  <c r="BD954" i="5"/>
  <c r="BA954" i="5"/>
  <c r="BC954" i="5"/>
  <c r="BB954" i="5"/>
  <c r="AZ954" i="5"/>
  <c r="AU954" i="5"/>
  <c r="AV954" i="5"/>
  <c r="AY954" i="5"/>
  <c r="AW954" i="5"/>
  <c r="AT954" i="5"/>
  <c r="AR954" i="5"/>
  <c r="AO954" i="5"/>
  <c r="BD942" i="5"/>
  <c r="BC942" i="5"/>
  <c r="BA942" i="5"/>
  <c r="BB942" i="5"/>
  <c r="AU942" i="5"/>
  <c r="AW942" i="5"/>
  <c r="AV942" i="5"/>
  <c r="AY942" i="5"/>
  <c r="AT942" i="5"/>
  <c r="AS942" i="5"/>
  <c r="AR942" i="5"/>
  <c r="AQ942" i="5"/>
  <c r="AZ942" i="5"/>
  <c r="AO942" i="5"/>
  <c r="BD930" i="5"/>
  <c r="BA930" i="5"/>
  <c r="BC930" i="5"/>
  <c r="BB930" i="5"/>
  <c r="AU930" i="5"/>
  <c r="AZ930" i="5"/>
  <c r="AY930" i="5"/>
  <c r="AV930" i="5"/>
  <c r="AT930" i="5"/>
  <c r="AR930" i="5"/>
  <c r="AW930" i="5"/>
  <c r="AQ930" i="5"/>
  <c r="AO930" i="5"/>
  <c r="BD918" i="5"/>
  <c r="BA918" i="5"/>
  <c r="BB918" i="5"/>
  <c r="AZ918" i="5"/>
  <c r="BC918" i="5"/>
  <c r="AY918" i="5"/>
  <c r="AU918" i="5"/>
  <c r="AV918" i="5"/>
  <c r="AW918" i="5"/>
  <c r="AS918" i="5"/>
  <c r="AT918" i="5"/>
  <c r="AR918" i="5"/>
  <c r="AP918" i="5"/>
  <c r="AO918" i="5"/>
  <c r="BD906" i="5"/>
  <c r="BC906" i="5"/>
  <c r="BA906" i="5"/>
  <c r="AZ906" i="5"/>
  <c r="BB906" i="5"/>
  <c r="AU906" i="5"/>
  <c r="AW906" i="5"/>
  <c r="AV906" i="5"/>
  <c r="AR906" i="5"/>
  <c r="AP906" i="5"/>
  <c r="AS906" i="5"/>
  <c r="AQ906" i="5"/>
  <c r="AO906" i="5"/>
  <c r="AY906" i="5"/>
  <c r="AT906" i="5"/>
  <c r="BD894" i="5"/>
  <c r="BA894" i="5"/>
  <c r="BC894" i="5"/>
  <c r="BB894" i="5"/>
  <c r="AY894" i="5"/>
  <c r="AU894" i="5"/>
  <c r="AV894" i="5"/>
  <c r="AZ894" i="5"/>
  <c r="AT894" i="5"/>
  <c r="AW894" i="5"/>
  <c r="AR894" i="5"/>
  <c r="AP894" i="5"/>
  <c r="AS894" i="5"/>
  <c r="AQ894" i="5"/>
  <c r="AO894" i="5"/>
  <c r="BD882" i="5"/>
  <c r="BA882" i="5"/>
  <c r="BB882" i="5"/>
  <c r="AW882" i="5"/>
  <c r="AU882" i="5"/>
  <c r="AV882" i="5"/>
  <c r="BC882" i="5"/>
  <c r="AZ882" i="5"/>
  <c r="AT882" i="5"/>
  <c r="AR882" i="5"/>
  <c r="AP882" i="5"/>
  <c r="AY882" i="5"/>
  <c r="AO882" i="5"/>
  <c r="BD870" i="5"/>
  <c r="BA870" i="5"/>
  <c r="BB870" i="5"/>
  <c r="AZ870" i="5"/>
  <c r="AY870" i="5"/>
  <c r="BC870" i="5"/>
  <c r="AU870" i="5"/>
  <c r="AW870" i="5"/>
  <c r="AV870" i="5"/>
  <c r="AT870" i="5"/>
  <c r="AR870" i="5"/>
  <c r="AP870" i="5"/>
  <c r="AQ870" i="5"/>
  <c r="AO870" i="5"/>
  <c r="BD858" i="5"/>
  <c r="BA858" i="5"/>
  <c r="BB858" i="5"/>
  <c r="AZ858" i="5"/>
  <c r="BC858" i="5"/>
  <c r="AU858" i="5"/>
  <c r="AV858" i="5"/>
  <c r="AW858" i="5"/>
  <c r="AT858" i="5"/>
  <c r="AS858" i="5"/>
  <c r="AY858" i="5"/>
  <c r="AR858" i="5"/>
  <c r="AP858" i="5"/>
  <c r="AQ858" i="5"/>
  <c r="AO858" i="5"/>
  <c r="BD846" i="5"/>
  <c r="BA846" i="5"/>
  <c r="BC846" i="5"/>
  <c r="BB846" i="5"/>
  <c r="AU846" i="5"/>
  <c r="AY846" i="5"/>
  <c r="AZ846" i="5"/>
  <c r="AV846" i="5"/>
  <c r="AW846" i="5"/>
  <c r="AT846" i="5"/>
  <c r="AR846" i="5"/>
  <c r="AP846" i="5"/>
  <c r="AO846" i="5"/>
  <c r="AS846" i="5"/>
  <c r="BD834" i="5"/>
  <c r="BC834" i="5"/>
  <c r="BA834" i="5"/>
  <c r="BB834" i="5"/>
  <c r="AU834" i="5"/>
  <c r="AV834" i="5"/>
  <c r="AY834" i="5"/>
  <c r="AZ834" i="5"/>
  <c r="AR834" i="5"/>
  <c r="AP834" i="5"/>
  <c r="AQ834" i="5"/>
  <c r="AT834" i="5"/>
  <c r="AS834" i="5"/>
  <c r="AO834" i="5"/>
  <c r="BD822" i="5"/>
  <c r="BA822" i="5"/>
  <c r="BB822" i="5"/>
  <c r="BC822" i="5"/>
  <c r="AZ822" i="5"/>
  <c r="AY822" i="5"/>
  <c r="AU822" i="5"/>
  <c r="AV822" i="5"/>
  <c r="AT822" i="5"/>
  <c r="AW822" i="5"/>
  <c r="AR822" i="5"/>
  <c r="AS822" i="5"/>
  <c r="AP822" i="5"/>
  <c r="AQ822" i="5"/>
  <c r="AO822" i="5"/>
  <c r="BD810" i="5"/>
  <c r="BC810" i="5"/>
  <c r="BA810" i="5"/>
  <c r="AZ810" i="5"/>
  <c r="AY810" i="5"/>
  <c r="AU810" i="5"/>
  <c r="AV810" i="5"/>
  <c r="BB810" i="5"/>
  <c r="AT810" i="5"/>
  <c r="AR810" i="5"/>
  <c r="AP810" i="5"/>
  <c r="AO810" i="5"/>
  <c r="AW810" i="5"/>
  <c r="BD798" i="5"/>
  <c r="BA798" i="5"/>
  <c r="BC798" i="5"/>
  <c r="BB798" i="5"/>
  <c r="AU798" i="5"/>
  <c r="AZ798" i="5"/>
  <c r="AV798" i="5"/>
  <c r="AY798" i="5"/>
  <c r="AS798" i="5"/>
  <c r="AR798" i="5"/>
  <c r="AP798" i="5"/>
  <c r="AT798" i="5"/>
  <c r="AQ798" i="5"/>
  <c r="AW798" i="5"/>
  <c r="AO798" i="5"/>
  <c r="BD786" i="5"/>
  <c r="BC786" i="5"/>
  <c r="BA786" i="5"/>
  <c r="BB786" i="5"/>
  <c r="AU786" i="5"/>
  <c r="AY786" i="5"/>
  <c r="AW786" i="5"/>
  <c r="AZ786" i="5"/>
  <c r="AV786" i="5"/>
  <c r="AT786" i="5"/>
  <c r="AR786" i="5"/>
  <c r="AP786" i="5"/>
  <c r="AQ786" i="5"/>
  <c r="AO786" i="5"/>
  <c r="AS786" i="5"/>
  <c r="BD774" i="5"/>
  <c r="BC774" i="5"/>
  <c r="BA774" i="5"/>
  <c r="BB774" i="5"/>
  <c r="AZ774" i="5"/>
  <c r="AY774" i="5"/>
  <c r="AU774" i="5"/>
  <c r="AV774" i="5"/>
  <c r="AW774" i="5"/>
  <c r="AT774" i="5"/>
  <c r="AS774" i="5"/>
  <c r="AP774" i="5"/>
  <c r="AO774" i="5"/>
  <c r="BD762" i="5"/>
  <c r="BC762" i="5"/>
  <c r="BA762" i="5"/>
  <c r="BB762" i="5"/>
  <c r="AZ762" i="5"/>
  <c r="AU762" i="5"/>
  <c r="AW762" i="5"/>
  <c r="AY762" i="5"/>
  <c r="AR762" i="5"/>
  <c r="AP762" i="5"/>
  <c r="AT762" i="5"/>
  <c r="AS762" i="5"/>
  <c r="AQ762" i="5"/>
  <c r="AO762" i="5"/>
  <c r="BD750" i="5"/>
  <c r="BC750" i="5"/>
  <c r="BA750" i="5"/>
  <c r="AZ750" i="5"/>
  <c r="AU750" i="5"/>
  <c r="AV750" i="5"/>
  <c r="AW750" i="5"/>
  <c r="AT750" i="5"/>
  <c r="AR750" i="5"/>
  <c r="AP750" i="5"/>
  <c r="AQ750" i="5"/>
  <c r="AO750" i="5"/>
  <c r="BB750" i="5"/>
  <c r="BD738" i="5"/>
  <c r="BC738" i="5"/>
  <c r="BA738" i="5"/>
  <c r="BB738" i="5"/>
  <c r="AW738" i="5"/>
  <c r="AU738" i="5"/>
  <c r="AY738" i="5"/>
  <c r="AV738" i="5"/>
  <c r="AZ738" i="5"/>
  <c r="AT738" i="5"/>
  <c r="AR738" i="5"/>
  <c r="AP738" i="5"/>
  <c r="AO738" i="5"/>
  <c r="AS738" i="5"/>
  <c r="BD726" i="5"/>
  <c r="BC726" i="5"/>
  <c r="BA726" i="5"/>
  <c r="BB726" i="5"/>
  <c r="AZ726" i="5"/>
  <c r="AY726" i="5"/>
  <c r="AU726" i="5"/>
  <c r="AW726" i="5"/>
  <c r="AR726" i="5"/>
  <c r="AV726" i="5"/>
  <c r="AT726" i="5"/>
  <c r="AP726" i="5"/>
  <c r="AQ726" i="5"/>
  <c r="AS726" i="5"/>
  <c r="AO726" i="5"/>
  <c r="BD714" i="5"/>
  <c r="BC714" i="5"/>
  <c r="BA714" i="5"/>
  <c r="AZ714" i="5"/>
  <c r="BB714" i="5"/>
  <c r="AU714" i="5"/>
  <c r="AY714" i="5"/>
  <c r="AT714" i="5"/>
  <c r="AW714" i="5"/>
  <c r="AV714" i="5"/>
  <c r="AR714" i="5"/>
  <c r="AS714" i="5"/>
  <c r="AP714" i="5"/>
  <c r="AO714" i="5"/>
  <c r="AQ714" i="5"/>
  <c r="BD702" i="5"/>
  <c r="BC702" i="5"/>
  <c r="BA702" i="5"/>
  <c r="AY702" i="5"/>
  <c r="AU702" i="5"/>
  <c r="AV702" i="5"/>
  <c r="AW702" i="5"/>
  <c r="BB702" i="5"/>
  <c r="AZ702" i="5"/>
  <c r="AR702" i="5"/>
  <c r="AP702" i="5"/>
  <c r="AO702" i="5"/>
  <c r="AS702" i="5"/>
  <c r="AQ702" i="5"/>
  <c r="BD690" i="5"/>
  <c r="BC690" i="5"/>
  <c r="BA690" i="5"/>
  <c r="BB690" i="5"/>
  <c r="AZ690" i="5"/>
  <c r="AU690" i="5"/>
  <c r="AV690" i="5"/>
  <c r="AY690" i="5"/>
  <c r="AT690" i="5"/>
  <c r="AR690" i="5"/>
  <c r="AP690" i="5"/>
  <c r="AO690" i="5"/>
  <c r="BD678" i="5"/>
  <c r="BA678" i="5"/>
  <c r="BC678" i="5"/>
  <c r="AZ678" i="5"/>
  <c r="AY678" i="5"/>
  <c r="BB678" i="5"/>
  <c r="AU678" i="5"/>
  <c r="AW678" i="5"/>
  <c r="AT678" i="5"/>
  <c r="AR678" i="5"/>
  <c r="AV678" i="5"/>
  <c r="AS678" i="5"/>
  <c r="AP678" i="5"/>
  <c r="AO678" i="5"/>
  <c r="BD666" i="5"/>
  <c r="BA666" i="5"/>
  <c r="BB666" i="5"/>
  <c r="BC666" i="5"/>
  <c r="AZ666" i="5"/>
  <c r="AU666" i="5"/>
  <c r="AV666" i="5"/>
  <c r="AY666" i="5"/>
  <c r="AR666" i="5"/>
  <c r="AW666" i="5"/>
  <c r="AP666" i="5"/>
  <c r="AT666" i="5"/>
  <c r="AQ666" i="5"/>
  <c r="AO666" i="5"/>
  <c r="AS666" i="5"/>
  <c r="BD654" i="5"/>
  <c r="BC654" i="5"/>
  <c r="BA654" i="5"/>
  <c r="BB654" i="5"/>
  <c r="AU654" i="5"/>
  <c r="AY654" i="5"/>
  <c r="AV654" i="5"/>
  <c r="AW654" i="5"/>
  <c r="AZ654" i="5"/>
  <c r="AT654" i="5"/>
  <c r="AR654" i="5"/>
  <c r="AS654" i="5"/>
  <c r="AP654" i="5"/>
  <c r="AO654" i="5"/>
  <c r="AQ654" i="5"/>
  <c r="BD642" i="5"/>
  <c r="BC642" i="5"/>
  <c r="BA642" i="5"/>
  <c r="BB642" i="5"/>
  <c r="AZ642" i="5"/>
  <c r="AU642" i="5"/>
  <c r="AW642" i="5"/>
  <c r="AV642" i="5"/>
  <c r="AT642" i="5"/>
  <c r="AR642" i="5"/>
  <c r="AY642" i="5"/>
  <c r="AP642" i="5"/>
  <c r="AO642" i="5"/>
  <c r="BD630" i="5"/>
  <c r="BB630" i="5"/>
  <c r="BA630" i="5"/>
  <c r="BC630" i="5"/>
  <c r="AZ630" i="5"/>
  <c r="AY630" i="5"/>
  <c r="AU630" i="5"/>
  <c r="AW630" i="5"/>
  <c r="AR630" i="5"/>
  <c r="AS630" i="5"/>
  <c r="AP630" i="5"/>
  <c r="AT630" i="5"/>
  <c r="AV630" i="5"/>
  <c r="AQ630" i="5"/>
  <c r="AO630" i="5"/>
  <c r="BD618" i="5"/>
  <c r="BC618" i="5"/>
  <c r="BA618" i="5"/>
  <c r="BB618" i="5"/>
  <c r="AZ618" i="5"/>
  <c r="AY618" i="5"/>
  <c r="AU618" i="5"/>
  <c r="AW618" i="5"/>
  <c r="AV618" i="5"/>
  <c r="AR618" i="5"/>
  <c r="AT618" i="5"/>
  <c r="AP618" i="5"/>
  <c r="AS618" i="5"/>
  <c r="AO618" i="5"/>
  <c r="BD606" i="5"/>
  <c r="BC606" i="5"/>
  <c r="BA606" i="5"/>
  <c r="BB606" i="5"/>
  <c r="AU606" i="5"/>
  <c r="AV606" i="5"/>
  <c r="AT606" i="5"/>
  <c r="AS606" i="5"/>
  <c r="AY606" i="5"/>
  <c r="AR606" i="5"/>
  <c r="AZ606" i="5"/>
  <c r="AP606" i="5"/>
  <c r="AQ606" i="5"/>
  <c r="AO606" i="5"/>
  <c r="BD594" i="5"/>
  <c r="BC594" i="5"/>
  <c r="BB594" i="5"/>
  <c r="BA594" i="5"/>
  <c r="AZ594" i="5"/>
  <c r="AW594" i="5"/>
  <c r="AU594" i="5"/>
  <c r="AY594" i="5"/>
  <c r="AV594" i="5"/>
  <c r="AS594" i="5"/>
  <c r="AR594" i="5"/>
  <c r="AT594" i="5"/>
  <c r="AP594" i="5"/>
  <c r="AO594" i="5"/>
  <c r="BD582" i="5"/>
  <c r="BC582" i="5"/>
  <c r="BA582" i="5"/>
  <c r="AZ582" i="5"/>
  <c r="BB582" i="5"/>
  <c r="AY582" i="5"/>
  <c r="AU582" i="5"/>
  <c r="AW582" i="5"/>
  <c r="AS582" i="5"/>
  <c r="AV582" i="5"/>
  <c r="AT582" i="5"/>
  <c r="AR582" i="5"/>
  <c r="AP582" i="5"/>
  <c r="AQ582" i="5"/>
  <c r="AO582" i="5"/>
  <c r="BD570" i="5"/>
  <c r="BC570" i="5"/>
  <c r="BA570" i="5"/>
  <c r="BB570" i="5"/>
  <c r="AZ570" i="5"/>
  <c r="AU570" i="5"/>
  <c r="AY570" i="5"/>
  <c r="AT570" i="5"/>
  <c r="AS570" i="5"/>
  <c r="AW570" i="5"/>
  <c r="AR570" i="5"/>
  <c r="AP570" i="5"/>
  <c r="AO570" i="5"/>
  <c r="AQ570" i="5"/>
  <c r="AV570" i="5"/>
  <c r="BD558" i="5"/>
  <c r="BC558" i="5"/>
  <c r="BA558" i="5"/>
  <c r="AU558" i="5"/>
  <c r="AV558" i="5"/>
  <c r="AY558" i="5"/>
  <c r="AW558" i="5"/>
  <c r="AS558" i="5"/>
  <c r="AT558" i="5"/>
  <c r="AR558" i="5"/>
  <c r="AP558" i="5"/>
  <c r="AO558" i="5"/>
  <c r="AQ558" i="5"/>
  <c r="BD546" i="5"/>
  <c r="BC546" i="5"/>
  <c r="BB546" i="5"/>
  <c r="BA546" i="5"/>
  <c r="AU546" i="5"/>
  <c r="AY546" i="5"/>
  <c r="AV546" i="5"/>
  <c r="AS546" i="5"/>
  <c r="AZ546" i="5"/>
  <c r="AR546" i="5"/>
  <c r="AW546" i="5"/>
  <c r="AP546" i="5"/>
  <c r="AT546" i="5"/>
  <c r="AO546" i="5"/>
  <c r="BD534" i="5"/>
  <c r="BA534" i="5"/>
  <c r="BC534" i="5"/>
  <c r="AZ534" i="5"/>
  <c r="BB534" i="5"/>
  <c r="AY534" i="5"/>
  <c r="AU534" i="5"/>
  <c r="AT534" i="5"/>
  <c r="AW534" i="5"/>
  <c r="AS534" i="5"/>
  <c r="AR534" i="5"/>
  <c r="AP534" i="5"/>
  <c r="AO534" i="5"/>
  <c r="BD522" i="5"/>
  <c r="BC522" i="5"/>
  <c r="BA522" i="5"/>
  <c r="BB522" i="5"/>
  <c r="AZ522" i="5"/>
  <c r="AU522" i="5"/>
  <c r="AY522" i="5"/>
  <c r="AW522" i="5"/>
  <c r="AV522" i="5"/>
  <c r="AS522" i="5"/>
  <c r="AT522" i="5"/>
  <c r="AR522" i="5"/>
  <c r="AP522" i="5"/>
  <c r="AQ522" i="5"/>
  <c r="AO522" i="5"/>
  <c r="BD510" i="5"/>
  <c r="BC510" i="5"/>
  <c r="BB510" i="5"/>
  <c r="BA510" i="5"/>
  <c r="AZ510" i="5"/>
  <c r="AY510" i="5"/>
  <c r="AU510" i="5"/>
  <c r="AV510" i="5"/>
  <c r="AW510" i="5"/>
  <c r="AS510" i="5"/>
  <c r="AR510" i="5"/>
  <c r="AP510" i="5"/>
  <c r="AO510" i="5"/>
  <c r="AT510" i="5"/>
  <c r="AQ510" i="5"/>
  <c r="BD498" i="5"/>
  <c r="BC498" i="5"/>
  <c r="BB498" i="5"/>
  <c r="BA498" i="5"/>
  <c r="AU498" i="5"/>
  <c r="AW498" i="5"/>
  <c r="AV498" i="5"/>
  <c r="AT498" i="5"/>
  <c r="AS498" i="5"/>
  <c r="AY498" i="5"/>
  <c r="AR498" i="5"/>
  <c r="AP498" i="5"/>
  <c r="AO498" i="5"/>
  <c r="AZ498" i="5"/>
  <c r="BD486" i="5"/>
  <c r="BC486" i="5"/>
  <c r="BA486" i="5"/>
  <c r="AZ486" i="5"/>
  <c r="AY486" i="5"/>
  <c r="AU486" i="5"/>
  <c r="BB486" i="5"/>
  <c r="AW486" i="5"/>
  <c r="AS486" i="5"/>
  <c r="AT486" i="5"/>
  <c r="AR486" i="5"/>
  <c r="AP486" i="5"/>
  <c r="AV486" i="5"/>
  <c r="AQ486" i="5"/>
  <c r="AO486" i="5"/>
  <c r="BD474" i="5"/>
  <c r="BA474" i="5"/>
  <c r="AU474" i="5"/>
  <c r="AW474" i="5"/>
  <c r="BB474" i="5"/>
  <c r="AZ474" i="5"/>
  <c r="AY474" i="5"/>
  <c r="BC474" i="5"/>
  <c r="AS474" i="5"/>
  <c r="AV474" i="5"/>
  <c r="AR474" i="5"/>
  <c r="AP474" i="5"/>
  <c r="AO474" i="5"/>
  <c r="AT474" i="5"/>
  <c r="BD462" i="5"/>
  <c r="BA462" i="5"/>
  <c r="AZ462" i="5"/>
  <c r="BC462" i="5"/>
  <c r="AU462" i="5"/>
  <c r="BB462" i="5"/>
  <c r="AY462" i="5"/>
  <c r="AV462" i="5"/>
  <c r="AT462" i="5"/>
  <c r="AS462" i="5"/>
  <c r="AW462" i="5"/>
  <c r="AR462" i="5"/>
  <c r="AP462" i="5"/>
  <c r="AQ462" i="5"/>
  <c r="AO462" i="5"/>
  <c r="BD450" i="5"/>
  <c r="BB450" i="5"/>
  <c r="BA450" i="5"/>
  <c r="BC450" i="5"/>
  <c r="AZ450" i="5"/>
  <c r="AW450" i="5"/>
  <c r="AU450" i="5"/>
  <c r="AV450" i="5"/>
  <c r="AS450" i="5"/>
  <c r="AT450" i="5"/>
  <c r="AR450" i="5"/>
  <c r="AY450" i="5"/>
  <c r="AP450" i="5"/>
  <c r="AO450" i="5"/>
  <c r="BD438" i="5"/>
  <c r="BC438" i="5"/>
  <c r="BA438" i="5"/>
  <c r="AZ438" i="5"/>
  <c r="BB438" i="5"/>
  <c r="AY438" i="5"/>
  <c r="AU438" i="5"/>
  <c r="AW438" i="5"/>
  <c r="AS438" i="5"/>
  <c r="AV438" i="5"/>
  <c r="AR438" i="5"/>
  <c r="AP438" i="5"/>
  <c r="AQ438" i="5"/>
  <c r="AT438" i="5"/>
  <c r="AO438" i="5"/>
  <c r="BD426" i="5"/>
  <c r="BC426" i="5"/>
  <c r="BA426" i="5"/>
  <c r="AZ426" i="5"/>
  <c r="BB426" i="5"/>
  <c r="AY426" i="5"/>
  <c r="AU426" i="5"/>
  <c r="AW426" i="5"/>
  <c r="AT426" i="5"/>
  <c r="AS426" i="5"/>
  <c r="AV426" i="5"/>
  <c r="AR426" i="5"/>
  <c r="AP426" i="5"/>
  <c r="AO426" i="5"/>
  <c r="AQ426" i="5"/>
  <c r="BD414" i="5"/>
  <c r="BC414" i="5"/>
  <c r="BA414" i="5"/>
  <c r="AZ414" i="5"/>
  <c r="AU414" i="5"/>
  <c r="AV414" i="5"/>
  <c r="BB414" i="5"/>
  <c r="AY414" i="5"/>
  <c r="AS414" i="5"/>
  <c r="AW414" i="5"/>
  <c r="AR414" i="5"/>
  <c r="AP414" i="5"/>
  <c r="AO414" i="5"/>
  <c r="AQ414" i="5"/>
  <c r="BD402" i="5"/>
  <c r="BC402" i="5"/>
  <c r="BB402" i="5"/>
  <c r="BA402" i="5"/>
  <c r="AZ402" i="5"/>
  <c r="AU402" i="5"/>
  <c r="AY402" i="5"/>
  <c r="AV402" i="5"/>
  <c r="AS402" i="5"/>
  <c r="AT402" i="5"/>
  <c r="AR402" i="5"/>
  <c r="AP402" i="5"/>
  <c r="AW402" i="5"/>
  <c r="AO402" i="5"/>
  <c r="BD390" i="5"/>
  <c r="BC390" i="5"/>
  <c r="BA390" i="5"/>
  <c r="AZ390" i="5"/>
  <c r="BB390" i="5"/>
  <c r="AU390" i="5"/>
  <c r="AT390" i="5"/>
  <c r="AW390" i="5"/>
  <c r="AS390" i="5"/>
  <c r="AY390" i="5"/>
  <c r="AV390" i="5"/>
  <c r="AR390" i="5"/>
  <c r="AP390" i="5"/>
  <c r="AO390" i="5"/>
  <c r="BD378" i="5"/>
  <c r="BC378" i="5"/>
  <c r="BA378" i="5"/>
  <c r="BB378" i="5"/>
  <c r="AZ378" i="5"/>
  <c r="AU378" i="5"/>
  <c r="AY378" i="5"/>
  <c r="AV378" i="5"/>
  <c r="AS378" i="5"/>
  <c r="AR378" i="5"/>
  <c r="AP378" i="5"/>
  <c r="AW378" i="5"/>
  <c r="AT378" i="5"/>
  <c r="AQ378" i="5"/>
  <c r="AO378" i="5"/>
  <c r="BD366" i="5"/>
  <c r="BA366" i="5"/>
  <c r="BC366" i="5"/>
  <c r="AY366" i="5"/>
  <c r="AZ366" i="5"/>
  <c r="BB366" i="5"/>
  <c r="AU366" i="5"/>
  <c r="AV366" i="5"/>
  <c r="AS366" i="5"/>
  <c r="AT366" i="5"/>
  <c r="AR366" i="5"/>
  <c r="AP366" i="5"/>
  <c r="AW366" i="5"/>
  <c r="AO366" i="5"/>
  <c r="AQ366" i="5"/>
  <c r="BD354" i="5"/>
  <c r="BC354" i="5"/>
  <c r="BA354" i="5"/>
  <c r="AY354" i="5"/>
  <c r="AU354" i="5"/>
  <c r="AZ354" i="5"/>
  <c r="AW354" i="5"/>
  <c r="AV354" i="5"/>
  <c r="BB354" i="5"/>
  <c r="AT354" i="5"/>
  <c r="AS354" i="5"/>
  <c r="AR354" i="5"/>
  <c r="AP354" i="5"/>
  <c r="AO354" i="5"/>
  <c r="BD342" i="5"/>
  <c r="BC342" i="5"/>
  <c r="BB342" i="5"/>
  <c r="BA342" i="5"/>
  <c r="AZ342" i="5"/>
  <c r="AU342" i="5"/>
  <c r="AY342" i="5"/>
  <c r="AS342" i="5"/>
  <c r="AW342" i="5"/>
  <c r="AR342" i="5"/>
  <c r="AP342" i="5"/>
  <c r="AQ342" i="5"/>
  <c r="AO342" i="5"/>
  <c r="AT342" i="5"/>
  <c r="BD330" i="5"/>
  <c r="BC330" i="5"/>
  <c r="BB330" i="5"/>
  <c r="BA330" i="5"/>
  <c r="AY330" i="5"/>
  <c r="AU330" i="5"/>
  <c r="AW330" i="5"/>
  <c r="AZ330" i="5"/>
  <c r="AS330" i="5"/>
  <c r="AV330" i="5"/>
  <c r="AR330" i="5"/>
  <c r="AP330" i="5"/>
  <c r="AO330" i="5"/>
  <c r="BD318" i="5"/>
  <c r="BB318" i="5"/>
  <c r="BA318" i="5"/>
  <c r="BC318" i="5"/>
  <c r="AZ318" i="5"/>
  <c r="AU318" i="5"/>
  <c r="AV318" i="5"/>
  <c r="AY318" i="5"/>
  <c r="AW318" i="5"/>
  <c r="AT318" i="5"/>
  <c r="AS318" i="5"/>
  <c r="AR318" i="5"/>
  <c r="AP318" i="5"/>
  <c r="AQ318" i="5"/>
  <c r="AO318" i="5"/>
  <c r="BD306" i="5"/>
  <c r="BC306" i="5"/>
  <c r="BB306" i="5"/>
  <c r="BA306" i="5"/>
  <c r="AZ306" i="5"/>
  <c r="AW306" i="5"/>
  <c r="AU306" i="5"/>
  <c r="AY306" i="5"/>
  <c r="AV306" i="5"/>
  <c r="AS306" i="5"/>
  <c r="AR306" i="5"/>
  <c r="AP306" i="5"/>
  <c r="AO306" i="5"/>
  <c r="AT306" i="5"/>
  <c r="BD294" i="5"/>
  <c r="BC294" i="5"/>
  <c r="BA294" i="5"/>
  <c r="BB294" i="5"/>
  <c r="AZ294" i="5"/>
  <c r="AY294" i="5"/>
  <c r="AU294" i="5"/>
  <c r="AW294" i="5"/>
  <c r="AS294" i="5"/>
  <c r="AV294" i="5"/>
  <c r="AT294" i="5"/>
  <c r="AR294" i="5"/>
  <c r="AP294" i="5"/>
  <c r="AQ294" i="5"/>
  <c r="AO294" i="5"/>
  <c r="BD282" i="5"/>
  <c r="BC282" i="5"/>
  <c r="BA282" i="5"/>
  <c r="BB282" i="5"/>
  <c r="AZ282" i="5"/>
  <c r="AU282" i="5"/>
  <c r="AT282" i="5"/>
  <c r="AS282" i="5"/>
  <c r="AW282" i="5"/>
  <c r="AR282" i="5"/>
  <c r="AY282" i="5"/>
  <c r="AP282" i="5"/>
  <c r="AO282" i="5"/>
  <c r="AQ282" i="5"/>
  <c r="BD270" i="5"/>
  <c r="BC270" i="5"/>
  <c r="BA270" i="5"/>
  <c r="AZ270" i="5"/>
  <c r="BB270" i="5"/>
  <c r="AY270" i="5"/>
  <c r="AU270" i="5"/>
  <c r="AV270" i="5"/>
  <c r="AW270" i="5"/>
  <c r="AS270" i="5"/>
  <c r="AT270" i="5"/>
  <c r="AR270" i="5"/>
  <c r="AP270" i="5"/>
  <c r="AO270" i="5"/>
  <c r="AQ270" i="5"/>
  <c r="BD258" i="5"/>
  <c r="BC258" i="5"/>
  <c r="BB258" i="5"/>
  <c r="BA258" i="5"/>
  <c r="AZ258" i="5"/>
  <c r="AY258" i="5"/>
  <c r="AU258" i="5"/>
  <c r="AV258" i="5"/>
  <c r="AS258" i="5"/>
  <c r="AR258" i="5"/>
  <c r="AT258" i="5"/>
  <c r="AP258" i="5"/>
  <c r="AW258" i="5"/>
  <c r="AO258" i="5"/>
  <c r="BD246" i="5"/>
  <c r="BC246" i="5"/>
  <c r="BB246" i="5"/>
  <c r="BA246" i="5"/>
  <c r="AZ246" i="5"/>
  <c r="AU246" i="5"/>
  <c r="AT246" i="5"/>
  <c r="AY246" i="5"/>
  <c r="AW246" i="5"/>
  <c r="AS246" i="5"/>
  <c r="AV246" i="5"/>
  <c r="AR246" i="5"/>
  <c r="AP246" i="5"/>
  <c r="AO246" i="5"/>
  <c r="BD234" i="5"/>
  <c r="BC234" i="5"/>
  <c r="BA234" i="5"/>
  <c r="AZ234" i="5"/>
  <c r="AY234" i="5"/>
  <c r="BB234" i="5"/>
  <c r="AU234" i="5"/>
  <c r="AV234" i="5"/>
  <c r="AS234" i="5"/>
  <c r="AT234" i="5"/>
  <c r="AR234" i="5"/>
  <c r="AW234" i="5"/>
  <c r="AP234" i="5"/>
  <c r="AQ234" i="5"/>
  <c r="AO234" i="5"/>
  <c r="BD222" i="5"/>
  <c r="BC222" i="5"/>
  <c r="BA222" i="5"/>
  <c r="AZ222" i="5"/>
  <c r="BB222" i="5"/>
  <c r="AY222" i="5"/>
  <c r="AU222" i="5"/>
  <c r="AV222" i="5"/>
  <c r="AW222" i="5"/>
  <c r="AS222" i="5"/>
  <c r="AR222" i="5"/>
  <c r="AP222" i="5"/>
  <c r="AO222" i="5"/>
  <c r="AT222" i="5"/>
  <c r="AQ222" i="5"/>
  <c r="BD210" i="5"/>
  <c r="BC210" i="5"/>
  <c r="BA210" i="5"/>
  <c r="AU210" i="5"/>
  <c r="AW210" i="5"/>
  <c r="AY210" i="5"/>
  <c r="BB210" i="5"/>
  <c r="AV210" i="5"/>
  <c r="AT210" i="5"/>
  <c r="AS210" i="5"/>
  <c r="AZ210" i="5"/>
  <c r="AR210" i="5"/>
  <c r="AP210" i="5"/>
  <c r="AO210" i="5"/>
  <c r="BD198" i="5"/>
  <c r="BB198" i="5"/>
  <c r="BA198" i="5"/>
  <c r="AZ198" i="5"/>
  <c r="BC198" i="5"/>
  <c r="AY198" i="5"/>
  <c r="AU198" i="5"/>
  <c r="AS198" i="5"/>
  <c r="AW198" i="5"/>
  <c r="AT198" i="5"/>
  <c r="AR198" i="5"/>
  <c r="AP198" i="5"/>
  <c r="AQ198" i="5"/>
  <c r="AO198" i="5"/>
  <c r="BD186" i="5"/>
  <c r="BC186" i="5"/>
  <c r="BA186" i="5"/>
  <c r="BB186" i="5"/>
  <c r="AZ186" i="5"/>
  <c r="AU186" i="5"/>
  <c r="AW186" i="5"/>
  <c r="AS186" i="5"/>
  <c r="AR186" i="5"/>
  <c r="AP186" i="5"/>
  <c r="AV186" i="5"/>
  <c r="AY186" i="5"/>
  <c r="AO186" i="5"/>
  <c r="AT186" i="5"/>
  <c r="BD174" i="5"/>
  <c r="BC174" i="5"/>
  <c r="BB174" i="5"/>
  <c r="BA174" i="5"/>
  <c r="AY174" i="5"/>
  <c r="AU174" i="5"/>
  <c r="AV174" i="5"/>
  <c r="AS174" i="5"/>
  <c r="AT174" i="5"/>
  <c r="AZ174" i="5"/>
  <c r="AR174" i="5"/>
  <c r="AP174" i="5"/>
  <c r="AQ174" i="5"/>
  <c r="AO174" i="5"/>
  <c r="AW174" i="5"/>
  <c r="BD162" i="5"/>
  <c r="BC162" i="5"/>
  <c r="BB162" i="5"/>
  <c r="BA162" i="5"/>
  <c r="AZ162" i="5"/>
  <c r="AY162" i="5"/>
  <c r="AW162" i="5"/>
  <c r="AU162" i="5"/>
  <c r="AV162" i="5"/>
  <c r="AS162" i="5"/>
  <c r="AT162" i="5"/>
  <c r="AR162" i="5"/>
  <c r="AP162" i="5"/>
  <c r="AO162" i="5"/>
  <c r="BD150" i="5"/>
  <c r="BC150" i="5"/>
  <c r="BA150" i="5"/>
  <c r="BB150" i="5"/>
  <c r="AZ150" i="5"/>
  <c r="AY150" i="5"/>
  <c r="AU150" i="5"/>
  <c r="AW150" i="5"/>
  <c r="AS150" i="5"/>
  <c r="AV150" i="5"/>
  <c r="AR150" i="5"/>
  <c r="AP150" i="5"/>
  <c r="AQ150" i="5"/>
  <c r="AT150" i="5"/>
  <c r="AO150" i="5"/>
  <c r="BD138" i="5"/>
  <c r="BB138" i="5"/>
  <c r="BC138" i="5"/>
  <c r="BA138" i="5"/>
  <c r="AY138" i="5"/>
  <c r="AZ138" i="5"/>
  <c r="AU138" i="5"/>
  <c r="AT138" i="5"/>
  <c r="AS138" i="5"/>
  <c r="AW138" i="5"/>
  <c r="AR138" i="5"/>
  <c r="AP138" i="5"/>
  <c r="AV138" i="5"/>
  <c r="AO138" i="5"/>
  <c r="AQ138" i="5"/>
  <c r="BD126" i="5"/>
  <c r="BC126" i="5"/>
  <c r="BA126" i="5"/>
  <c r="BB126" i="5"/>
  <c r="AZ126" i="5"/>
  <c r="AU126" i="5"/>
  <c r="AV126" i="5"/>
  <c r="AS126" i="5"/>
  <c r="AW126" i="5"/>
  <c r="AY126" i="5"/>
  <c r="AR126" i="5"/>
  <c r="AT126" i="5"/>
  <c r="AP126" i="5"/>
  <c r="AO126" i="5"/>
  <c r="AQ126" i="5"/>
  <c r="BD114" i="5"/>
  <c r="BC114" i="5"/>
  <c r="BA114" i="5"/>
  <c r="BB114" i="5"/>
  <c r="AZ114" i="5"/>
  <c r="AU114" i="5"/>
  <c r="AY114" i="5"/>
  <c r="AV114" i="5"/>
  <c r="AS114" i="5"/>
  <c r="AT114" i="5"/>
  <c r="AR114" i="5"/>
  <c r="AW114" i="5"/>
  <c r="AP114" i="5"/>
  <c r="AO114" i="5"/>
  <c r="BD102" i="5"/>
  <c r="BB102" i="5"/>
  <c r="BA102" i="5"/>
  <c r="AZ102" i="5"/>
  <c r="BC102" i="5"/>
  <c r="AU102" i="5"/>
  <c r="AT102" i="5"/>
  <c r="AS102" i="5"/>
  <c r="AW102" i="5"/>
  <c r="AR102" i="5"/>
  <c r="AV102" i="5"/>
  <c r="AP102" i="5"/>
  <c r="AY102" i="5"/>
  <c r="AO102" i="5"/>
  <c r="BD90" i="5"/>
  <c r="BC90" i="5"/>
  <c r="BA90" i="5"/>
  <c r="BB90" i="5"/>
  <c r="AU90" i="5"/>
  <c r="AZ90" i="5"/>
  <c r="AY90" i="5"/>
  <c r="AW90" i="5"/>
  <c r="AS90" i="5"/>
  <c r="AV90" i="5"/>
  <c r="AT90" i="5"/>
  <c r="AR90" i="5"/>
  <c r="AP90" i="5"/>
  <c r="AQ90" i="5"/>
  <c r="AO90" i="5"/>
  <c r="BD78" i="5"/>
  <c r="BC78" i="5"/>
  <c r="BB78" i="5"/>
  <c r="BA78" i="5"/>
  <c r="AZ78" i="5"/>
  <c r="AY78" i="5"/>
  <c r="AU78" i="5"/>
  <c r="AV78" i="5"/>
  <c r="AS78" i="5"/>
  <c r="AT78" i="5"/>
  <c r="AW78" i="5"/>
  <c r="AR78" i="5"/>
  <c r="AP78" i="5"/>
  <c r="AO78" i="5"/>
  <c r="AQ78" i="5"/>
  <c r="BD66" i="5"/>
  <c r="BC66" i="5"/>
  <c r="BB66" i="5"/>
  <c r="BA66" i="5"/>
  <c r="AZ66" i="5"/>
  <c r="AY66" i="5"/>
  <c r="AU66" i="5"/>
  <c r="AW66" i="5"/>
  <c r="AT66" i="5"/>
  <c r="AV66" i="5"/>
  <c r="AS66" i="5"/>
  <c r="AR66" i="5"/>
  <c r="AP66" i="5"/>
  <c r="AO66" i="5"/>
  <c r="BD54" i="5"/>
  <c r="BC54" i="5"/>
  <c r="BB54" i="5"/>
  <c r="BA54" i="5"/>
  <c r="AZ54" i="5"/>
  <c r="AU54" i="5"/>
  <c r="AW54" i="5"/>
  <c r="AV54" i="5"/>
  <c r="AS54" i="5"/>
  <c r="AR54" i="5"/>
  <c r="AY54" i="5"/>
  <c r="AP54" i="5"/>
  <c r="AQ54" i="5"/>
  <c r="AO54" i="5"/>
  <c r="BD42" i="5"/>
  <c r="BC42" i="5"/>
  <c r="BB42" i="5"/>
  <c r="BA42" i="5"/>
  <c r="AZ42" i="5"/>
  <c r="AY42" i="5"/>
  <c r="AU42" i="5"/>
  <c r="AW42" i="5"/>
  <c r="AS42" i="5"/>
  <c r="AV42" i="5"/>
  <c r="AT42" i="5"/>
  <c r="AR42" i="5"/>
  <c r="AP42" i="5"/>
  <c r="AO42" i="5"/>
  <c r="BD30" i="5"/>
  <c r="BC30" i="5"/>
  <c r="BB30" i="5"/>
  <c r="BA30" i="5"/>
  <c r="AZ30" i="5"/>
  <c r="AU30" i="5"/>
  <c r="AV30" i="5"/>
  <c r="AY30" i="5"/>
  <c r="AT30" i="5"/>
  <c r="AS30" i="5"/>
  <c r="AW30" i="5"/>
  <c r="AR30" i="5"/>
  <c r="AP30" i="5"/>
  <c r="AQ30" i="5"/>
  <c r="AO30" i="5"/>
  <c r="BD18" i="5"/>
  <c r="BC18" i="5"/>
  <c r="BB18" i="5"/>
  <c r="BA18" i="5"/>
  <c r="AZ18" i="5"/>
  <c r="AW18" i="5"/>
  <c r="AU18" i="5"/>
  <c r="AY18" i="5"/>
  <c r="AV18" i="5"/>
  <c r="AS18" i="5"/>
  <c r="AT18" i="5"/>
  <c r="AR18" i="5"/>
  <c r="AP18" i="5"/>
  <c r="AO18" i="5"/>
  <c r="AO1211" i="5"/>
  <c r="AO1179" i="5"/>
  <c r="AO1163" i="5"/>
  <c r="AO1131" i="5"/>
  <c r="AO1083" i="5"/>
  <c r="AO1035" i="5"/>
  <c r="AO1019" i="5"/>
  <c r="AO987" i="5"/>
  <c r="AO971" i="5"/>
  <c r="AO939" i="5"/>
  <c r="AO923" i="5"/>
  <c r="AO891" i="5"/>
  <c r="AO875" i="5"/>
  <c r="AO843" i="5"/>
  <c r="AO827" i="5"/>
  <c r="AO683" i="5"/>
  <c r="AO647" i="5"/>
  <c r="AO591" i="5"/>
  <c r="AO428" i="5"/>
  <c r="AO404" i="5"/>
  <c r="AO380" i="5"/>
  <c r="AO356" i="5"/>
  <c r="AO332" i="5"/>
  <c r="AP1203" i="5"/>
  <c r="AP1179" i="5"/>
  <c r="AP1155" i="5"/>
  <c r="AP1131" i="5"/>
  <c r="AP1107" i="5"/>
  <c r="AP1083" i="5"/>
  <c r="AP1059" i="5"/>
  <c r="AP1035" i="5"/>
  <c r="AP1011" i="5"/>
  <c r="AP987" i="5"/>
  <c r="AP963" i="5"/>
  <c r="AP939" i="5"/>
  <c r="AP913" i="5"/>
  <c r="AP850" i="5"/>
  <c r="AP817" i="5"/>
  <c r="AP754" i="5"/>
  <c r="AP721" i="5"/>
  <c r="AP658" i="5"/>
  <c r="AP562" i="5"/>
  <c r="AP529" i="5"/>
  <c r="AP466" i="5"/>
  <c r="AP433" i="5"/>
  <c r="AP370" i="5"/>
  <c r="AP337" i="5"/>
  <c r="AP274" i="5"/>
  <c r="AP241" i="5"/>
  <c r="AP178" i="5"/>
  <c r="AP145" i="5"/>
  <c r="AP82" i="5"/>
  <c r="AP49" i="5"/>
  <c r="AQ1184" i="5"/>
  <c r="AQ1148" i="5"/>
  <c r="AQ1112" i="5"/>
  <c r="AQ1076" i="5"/>
  <c r="AQ1040" i="5"/>
  <c r="AQ1004" i="5"/>
  <c r="AQ968" i="5"/>
  <c r="AQ932" i="5"/>
  <c r="AQ896" i="5"/>
  <c r="AQ860" i="5"/>
  <c r="AQ824" i="5"/>
  <c r="AQ788" i="5"/>
  <c r="AQ752" i="5"/>
  <c r="AQ715" i="5"/>
  <c r="AQ676" i="5"/>
  <c r="AQ620" i="5"/>
  <c r="AQ576" i="5"/>
  <c r="AQ524" i="5"/>
  <c r="AQ474" i="5"/>
  <c r="AQ428" i="5"/>
  <c r="AQ127" i="5"/>
  <c r="AQ80" i="5"/>
  <c r="AQ31" i="5"/>
  <c r="AR1142" i="5"/>
  <c r="AR1090" i="5"/>
  <c r="AR1043" i="5"/>
  <c r="AR994" i="5"/>
  <c r="AR939" i="5"/>
  <c r="AR898" i="5"/>
  <c r="AR841" i="5"/>
  <c r="AR794" i="5"/>
  <c r="AR729" i="5"/>
  <c r="AR585" i="5"/>
  <c r="AR500" i="5"/>
  <c r="AR334" i="5"/>
  <c r="AS1203" i="5"/>
  <c r="AS1119" i="5"/>
  <c r="AS1034" i="5"/>
  <c r="AS856" i="5"/>
  <c r="AS782" i="5"/>
  <c r="AS690" i="5"/>
  <c r="AS604" i="5"/>
  <c r="AS519" i="5"/>
  <c r="AS421" i="5"/>
  <c r="AS326" i="5"/>
  <c r="AS225" i="5"/>
  <c r="AS105" i="5"/>
  <c r="AT1200" i="5"/>
  <c r="AT1042" i="5"/>
  <c r="AT914" i="5"/>
  <c r="AT778" i="5"/>
  <c r="AT644" i="5"/>
  <c r="AT514" i="5"/>
  <c r="AT374" i="5"/>
  <c r="AT243" i="5"/>
  <c r="AU1125" i="5"/>
  <c r="AU988" i="5"/>
  <c r="AU403" i="5"/>
  <c r="AU199" i="5"/>
  <c r="AV998" i="5"/>
  <c r="AV813" i="5"/>
  <c r="AV534" i="5"/>
  <c r="AV225" i="5"/>
  <c r="AW730" i="5"/>
  <c r="AW302" i="5"/>
  <c r="AY580" i="5"/>
  <c r="AZ787" i="5"/>
  <c r="BA15" i="5"/>
  <c r="BD1213" i="5"/>
  <c r="BC1213" i="5"/>
  <c r="BA1213" i="5"/>
  <c r="BB1213" i="5"/>
  <c r="AY1213" i="5"/>
  <c r="AZ1213" i="5"/>
  <c r="AV1213" i="5"/>
  <c r="AW1213" i="5"/>
  <c r="AT1213" i="5"/>
  <c r="AS1213" i="5"/>
  <c r="AU1213" i="5"/>
  <c r="AQ1213" i="5"/>
  <c r="AR1213" i="5"/>
  <c r="AP1213" i="5"/>
  <c r="BD1153" i="5"/>
  <c r="BC1153" i="5"/>
  <c r="BB1153" i="5"/>
  <c r="AY1153" i="5"/>
  <c r="AV1153" i="5"/>
  <c r="BA1153" i="5"/>
  <c r="AT1153" i="5"/>
  <c r="AW1153" i="5"/>
  <c r="AS1153" i="5"/>
  <c r="AQ1153" i="5"/>
  <c r="AU1153" i="5"/>
  <c r="AR1153" i="5"/>
  <c r="AP1153" i="5"/>
  <c r="BD1093" i="5"/>
  <c r="BC1093" i="5"/>
  <c r="BA1093" i="5"/>
  <c r="AY1093" i="5"/>
  <c r="AV1093" i="5"/>
  <c r="AZ1093" i="5"/>
  <c r="BB1093" i="5"/>
  <c r="AW1093" i="5"/>
  <c r="AU1093" i="5"/>
  <c r="AT1093" i="5"/>
  <c r="AS1093" i="5"/>
  <c r="AQ1093" i="5"/>
  <c r="AR1093" i="5"/>
  <c r="AP1093" i="5"/>
  <c r="BD1045" i="5"/>
  <c r="BB1045" i="5"/>
  <c r="BA1045" i="5"/>
  <c r="AY1045" i="5"/>
  <c r="AV1045" i="5"/>
  <c r="AW1045" i="5"/>
  <c r="BC1045" i="5"/>
  <c r="AT1045" i="5"/>
  <c r="AZ1045" i="5"/>
  <c r="AU1045" i="5"/>
  <c r="AS1045" i="5"/>
  <c r="AQ1045" i="5"/>
  <c r="AP1045" i="5"/>
  <c r="AR1045" i="5"/>
  <c r="BD985" i="5"/>
  <c r="BC985" i="5"/>
  <c r="BB985" i="5"/>
  <c r="BA985" i="5"/>
  <c r="AY985" i="5"/>
  <c r="AV985" i="5"/>
  <c r="AU985" i="5"/>
  <c r="AW985" i="5"/>
  <c r="AT985" i="5"/>
  <c r="AZ985" i="5"/>
  <c r="AS985" i="5"/>
  <c r="AQ985" i="5"/>
  <c r="AP985" i="5"/>
  <c r="BD925" i="5"/>
  <c r="BC925" i="5"/>
  <c r="BA925" i="5"/>
  <c r="BB925" i="5"/>
  <c r="AY925" i="5"/>
  <c r="AZ925" i="5"/>
  <c r="AV925" i="5"/>
  <c r="AT925" i="5"/>
  <c r="AW925" i="5"/>
  <c r="AU925" i="5"/>
  <c r="AS925" i="5"/>
  <c r="AQ925" i="5"/>
  <c r="AR925" i="5"/>
  <c r="AP925" i="5"/>
  <c r="BD865" i="5"/>
  <c r="BC865" i="5"/>
  <c r="BB865" i="5"/>
  <c r="AY865" i="5"/>
  <c r="BA865" i="5"/>
  <c r="AW865" i="5"/>
  <c r="AV865" i="5"/>
  <c r="AT865" i="5"/>
  <c r="AZ865" i="5"/>
  <c r="AU865" i="5"/>
  <c r="AS865" i="5"/>
  <c r="AQ865" i="5"/>
  <c r="AR865" i="5"/>
  <c r="BD805" i="5"/>
  <c r="BC805" i="5"/>
  <c r="AY805" i="5"/>
  <c r="BA805" i="5"/>
  <c r="AV805" i="5"/>
  <c r="AZ805" i="5"/>
  <c r="BB805" i="5"/>
  <c r="AT805" i="5"/>
  <c r="AW805" i="5"/>
  <c r="AU805" i="5"/>
  <c r="AS805" i="5"/>
  <c r="AQ805" i="5"/>
  <c r="AR805" i="5"/>
  <c r="BD745" i="5"/>
  <c r="BB745" i="5"/>
  <c r="BC745" i="5"/>
  <c r="AY745" i="5"/>
  <c r="BA745" i="5"/>
  <c r="AW745" i="5"/>
  <c r="AT745" i="5"/>
  <c r="AU745" i="5"/>
  <c r="AR745" i="5"/>
  <c r="AV745" i="5"/>
  <c r="AZ745" i="5"/>
  <c r="AS745" i="5"/>
  <c r="AQ745" i="5"/>
  <c r="AP745" i="5"/>
  <c r="BD685" i="5"/>
  <c r="BC685" i="5"/>
  <c r="AY685" i="5"/>
  <c r="BA685" i="5"/>
  <c r="AZ685" i="5"/>
  <c r="AV685" i="5"/>
  <c r="BB685" i="5"/>
  <c r="AT685" i="5"/>
  <c r="AW685" i="5"/>
  <c r="AR685" i="5"/>
  <c r="AS685" i="5"/>
  <c r="AU685" i="5"/>
  <c r="AQ685" i="5"/>
  <c r="BD625" i="5"/>
  <c r="BC625" i="5"/>
  <c r="BB625" i="5"/>
  <c r="BA625" i="5"/>
  <c r="AY625" i="5"/>
  <c r="AZ625" i="5"/>
  <c r="AW625" i="5"/>
  <c r="AU625" i="5"/>
  <c r="AT625" i="5"/>
  <c r="AV625" i="5"/>
  <c r="AR625" i="5"/>
  <c r="AS625" i="5"/>
  <c r="AQ625" i="5"/>
  <c r="BD565" i="5"/>
  <c r="BC565" i="5"/>
  <c r="BB565" i="5"/>
  <c r="AY565" i="5"/>
  <c r="BA565" i="5"/>
  <c r="AZ565" i="5"/>
  <c r="AW565" i="5"/>
  <c r="AT565" i="5"/>
  <c r="AV565" i="5"/>
  <c r="AR565" i="5"/>
  <c r="AU565" i="5"/>
  <c r="AS565" i="5"/>
  <c r="AQ565" i="5"/>
  <c r="BD517" i="5"/>
  <c r="BC517" i="5"/>
  <c r="AY517" i="5"/>
  <c r="AZ517" i="5"/>
  <c r="BA517" i="5"/>
  <c r="AU517" i="5"/>
  <c r="AT517" i="5"/>
  <c r="BB517" i="5"/>
  <c r="AW517" i="5"/>
  <c r="AR517" i="5"/>
  <c r="AS517" i="5"/>
  <c r="AV517" i="5"/>
  <c r="AQ517" i="5"/>
  <c r="BD457" i="5"/>
  <c r="BC457" i="5"/>
  <c r="AY457" i="5"/>
  <c r="AZ457" i="5"/>
  <c r="BA457" i="5"/>
  <c r="AW457" i="5"/>
  <c r="AT457" i="5"/>
  <c r="AV457" i="5"/>
  <c r="AR457" i="5"/>
  <c r="BB457" i="5"/>
  <c r="AS457" i="5"/>
  <c r="AQ457" i="5"/>
  <c r="AP457" i="5"/>
  <c r="BD397" i="5"/>
  <c r="BC397" i="5"/>
  <c r="BA397" i="5"/>
  <c r="AZ397" i="5"/>
  <c r="AV397" i="5"/>
  <c r="AW397" i="5"/>
  <c r="AT397" i="5"/>
  <c r="AR397" i="5"/>
  <c r="AQ397" i="5"/>
  <c r="AU397" i="5"/>
  <c r="BB397" i="5"/>
  <c r="AS397" i="5"/>
  <c r="BD325" i="5"/>
  <c r="BB325" i="5"/>
  <c r="AZ325" i="5"/>
  <c r="BA325" i="5"/>
  <c r="BC325" i="5"/>
  <c r="AY325" i="5"/>
  <c r="AT325" i="5"/>
  <c r="AU325" i="5"/>
  <c r="AS325" i="5"/>
  <c r="AW325" i="5"/>
  <c r="AR325" i="5"/>
  <c r="AQ325" i="5"/>
  <c r="AV325" i="5"/>
  <c r="BD265" i="5"/>
  <c r="BC265" i="5"/>
  <c r="BB265" i="5"/>
  <c r="BA265" i="5"/>
  <c r="AZ265" i="5"/>
  <c r="AU265" i="5"/>
  <c r="AT265" i="5"/>
  <c r="AS265" i="5"/>
  <c r="AR265" i="5"/>
  <c r="AW265" i="5"/>
  <c r="AY265" i="5"/>
  <c r="AQ265" i="5"/>
  <c r="AV265" i="5"/>
  <c r="AP265" i="5"/>
  <c r="BD205" i="5"/>
  <c r="BC205" i="5"/>
  <c r="BB205" i="5"/>
  <c r="AY205" i="5"/>
  <c r="BA205" i="5"/>
  <c r="AV205" i="5"/>
  <c r="AT205" i="5"/>
  <c r="AS205" i="5"/>
  <c r="AW205" i="5"/>
  <c r="AU205" i="5"/>
  <c r="AR205" i="5"/>
  <c r="AZ205" i="5"/>
  <c r="AQ205" i="5"/>
  <c r="BD169" i="5"/>
  <c r="BC169" i="5"/>
  <c r="BB169" i="5"/>
  <c r="AZ169" i="5"/>
  <c r="BA169" i="5"/>
  <c r="AW169" i="5"/>
  <c r="AY169" i="5"/>
  <c r="AT169" i="5"/>
  <c r="AR169" i="5"/>
  <c r="AV169" i="5"/>
  <c r="AS169" i="5"/>
  <c r="AQ169" i="5"/>
  <c r="AP169" i="5"/>
  <c r="AU169" i="5"/>
  <c r="BD109" i="5"/>
  <c r="BC109" i="5"/>
  <c r="BB109" i="5"/>
  <c r="BA109" i="5"/>
  <c r="AZ109" i="5"/>
  <c r="AY109" i="5"/>
  <c r="AV109" i="5"/>
  <c r="AT109" i="5"/>
  <c r="AW109" i="5"/>
  <c r="AU109" i="5"/>
  <c r="AR109" i="5"/>
  <c r="AQ109" i="5"/>
  <c r="AS109" i="5"/>
  <c r="BD73" i="5"/>
  <c r="BC73" i="5"/>
  <c r="BB73" i="5"/>
  <c r="AZ73" i="5"/>
  <c r="BA73" i="5"/>
  <c r="AY73" i="5"/>
  <c r="AT73" i="5"/>
  <c r="AV73" i="5"/>
  <c r="AR73" i="5"/>
  <c r="AU73" i="5"/>
  <c r="AS73" i="5"/>
  <c r="AQ73" i="5"/>
  <c r="AP73" i="5"/>
  <c r="AW73" i="5"/>
  <c r="BD13" i="5"/>
  <c r="BC13" i="5"/>
  <c r="AY13" i="5"/>
  <c r="BB13" i="5"/>
  <c r="BA13" i="5"/>
  <c r="AZ13" i="5"/>
  <c r="AV13" i="5"/>
  <c r="AW13" i="5"/>
  <c r="AU13" i="5"/>
  <c r="AR13" i="5"/>
  <c r="AS13" i="5"/>
  <c r="AT13" i="5"/>
  <c r="AQ13" i="5"/>
  <c r="AW529" i="5"/>
  <c r="BD1188" i="5"/>
  <c r="BB1188" i="5"/>
  <c r="AZ1188" i="5"/>
  <c r="BC1188" i="5"/>
  <c r="BA1188" i="5"/>
  <c r="AW1188" i="5"/>
  <c r="AY1188" i="5"/>
  <c r="AS1188" i="5"/>
  <c r="AU1188" i="5"/>
  <c r="AV1188" i="5"/>
  <c r="AT1188" i="5"/>
  <c r="BB1128" i="5"/>
  <c r="BD1128" i="5"/>
  <c r="BC1128" i="5"/>
  <c r="AZ1128" i="5"/>
  <c r="BA1128" i="5"/>
  <c r="AY1128" i="5"/>
  <c r="AW1128" i="5"/>
  <c r="AV1128" i="5"/>
  <c r="AU1128" i="5"/>
  <c r="AS1128" i="5"/>
  <c r="AT1128" i="5"/>
  <c r="AQ1128" i="5"/>
  <c r="AR1128" i="5"/>
  <c r="BB1068" i="5"/>
  <c r="BD1068" i="5"/>
  <c r="AZ1068" i="5"/>
  <c r="BC1068" i="5"/>
  <c r="BA1068" i="5"/>
  <c r="AY1068" i="5"/>
  <c r="AW1068" i="5"/>
  <c r="AT1068" i="5"/>
  <c r="AU1068" i="5"/>
  <c r="AV1068" i="5"/>
  <c r="AS1068" i="5"/>
  <c r="AQ1068" i="5"/>
  <c r="BD1020" i="5"/>
  <c r="BB1020" i="5"/>
  <c r="BC1020" i="5"/>
  <c r="AZ1020" i="5"/>
  <c r="BA1020" i="5"/>
  <c r="AY1020" i="5"/>
  <c r="AW1020" i="5"/>
  <c r="AV1020" i="5"/>
  <c r="AU1020" i="5"/>
  <c r="AT1020" i="5"/>
  <c r="AS1020" i="5"/>
  <c r="AQ1020" i="5"/>
  <c r="BD984" i="5"/>
  <c r="BB984" i="5"/>
  <c r="BC984" i="5"/>
  <c r="AZ984" i="5"/>
  <c r="BA984" i="5"/>
  <c r="AY984" i="5"/>
  <c r="AW984" i="5"/>
  <c r="AV984" i="5"/>
  <c r="AS984" i="5"/>
  <c r="AT984" i="5"/>
  <c r="AQ984" i="5"/>
  <c r="AU984" i="5"/>
  <c r="AR984" i="5"/>
  <c r="BD936" i="5"/>
  <c r="BB936" i="5"/>
  <c r="BC936" i="5"/>
  <c r="AZ936" i="5"/>
  <c r="BA936" i="5"/>
  <c r="AY936" i="5"/>
  <c r="AW936" i="5"/>
  <c r="AS936" i="5"/>
  <c r="AU936" i="5"/>
  <c r="AT936" i="5"/>
  <c r="AR936" i="5"/>
  <c r="BD900" i="5"/>
  <c r="BB900" i="5"/>
  <c r="AZ900" i="5"/>
  <c r="BC900" i="5"/>
  <c r="AW900" i="5"/>
  <c r="BA900" i="5"/>
  <c r="AY900" i="5"/>
  <c r="AV900" i="5"/>
  <c r="AS900" i="5"/>
  <c r="AU900" i="5"/>
  <c r="AT900" i="5"/>
  <c r="BD840" i="5"/>
  <c r="BB840" i="5"/>
  <c r="BC840" i="5"/>
  <c r="AZ840" i="5"/>
  <c r="BA840" i="5"/>
  <c r="AY840" i="5"/>
  <c r="AW840" i="5"/>
  <c r="AV840" i="5"/>
  <c r="AU840" i="5"/>
  <c r="AS840" i="5"/>
  <c r="AT840" i="5"/>
  <c r="AQ840" i="5"/>
  <c r="AR840" i="5"/>
  <c r="BD816" i="5"/>
  <c r="BB816" i="5"/>
  <c r="BC816" i="5"/>
  <c r="AZ816" i="5"/>
  <c r="BA816" i="5"/>
  <c r="AW816" i="5"/>
  <c r="AY816" i="5"/>
  <c r="AV816" i="5"/>
  <c r="AU816" i="5"/>
  <c r="AS816" i="5"/>
  <c r="AQ816" i="5"/>
  <c r="AP816" i="5"/>
  <c r="AO816" i="5"/>
  <c r="BD768" i="5"/>
  <c r="BC768" i="5"/>
  <c r="BB768" i="5"/>
  <c r="AZ768" i="5"/>
  <c r="BA768" i="5"/>
  <c r="AV768" i="5"/>
  <c r="AW768" i="5"/>
  <c r="AY768" i="5"/>
  <c r="AT768" i="5"/>
  <c r="AS768" i="5"/>
  <c r="AR768" i="5"/>
  <c r="AQ768" i="5"/>
  <c r="AP768" i="5"/>
  <c r="AU768" i="5"/>
  <c r="AO768" i="5"/>
  <c r="BD720" i="5"/>
  <c r="BB720" i="5"/>
  <c r="AZ720" i="5"/>
  <c r="BA720" i="5"/>
  <c r="BC720" i="5"/>
  <c r="AV720" i="5"/>
  <c r="AW720" i="5"/>
  <c r="AS720" i="5"/>
  <c r="AU720" i="5"/>
  <c r="AT720" i="5"/>
  <c r="AR720" i="5"/>
  <c r="AP720" i="5"/>
  <c r="AY720" i="5"/>
  <c r="AO720" i="5"/>
  <c r="BD684" i="5"/>
  <c r="BC684" i="5"/>
  <c r="BB684" i="5"/>
  <c r="AZ684" i="5"/>
  <c r="BA684" i="5"/>
  <c r="AV684" i="5"/>
  <c r="AY684" i="5"/>
  <c r="AW684" i="5"/>
  <c r="AS684" i="5"/>
  <c r="AT684" i="5"/>
  <c r="AR684" i="5"/>
  <c r="AP684" i="5"/>
  <c r="AU684" i="5"/>
  <c r="AO684" i="5"/>
  <c r="BD648" i="5"/>
  <c r="BB648" i="5"/>
  <c r="BC648" i="5"/>
  <c r="AZ648" i="5"/>
  <c r="BA648" i="5"/>
  <c r="AV648" i="5"/>
  <c r="AY648" i="5"/>
  <c r="AW648" i="5"/>
  <c r="AU648" i="5"/>
  <c r="AS648" i="5"/>
  <c r="AT648" i="5"/>
  <c r="AR648" i="5"/>
  <c r="AQ648" i="5"/>
  <c r="AO648" i="5"/>
  <c r="BD600" i="5"/>
  <c r="BB600" i="5"/>
  <c r="AZ600" i="5"/>
  <c r="BA600" i="5"/>
  <c r="BC600" i="5"/>
  <c r="AV600" i="5"/>
  <c r="AY600" i="5"/>
  <c r="AW600" i="5"/>
  <c r="AS600" i="5"/>
  <c r="AT600" i="5"/>
  <c r="AR600" i="5"/>
  <c r="AU600" i="5"/>
  <c r="AQ600" i="5"/>
  <c r="AO600" i="5"/>
  <c r="BD552" i="5"/>
  <c r="BB552" i="5"/>
  <c r="AZ552" i="5"/>
  <c r="BC552" i="5"/>
  <c r="BA552" i="5"/>
  <c r="AV552" i="5"/>
  <c r="AY552" i="5"/>
  <c r="AW552" i="5"/>
  <c r="AU552" i="5"/>
  <c r="AT552" i="5"/>
  <c r="AR552" i="5"/>
  <c r="AS552" i="5"/>
  <c r="AQ552" i="5"/>
  <c r="AO552" i="5"/>
  <c r="BD504" i="5"/>
  <c r="BB504" i="5"/>
  <c r="BC504" i="5"/>
  <c r="AZ504" i="5"/>
  <c r="BA504" i="5"/>
  <c r="AV504" i="5"/>
  <c r="AY504" i="5"/>
  <c r="AW504" i="5"/>
  <c r="AS504" i="5"/>
  <c r="AU504" i="5"/>
  <c r="AT504" i="5"/>
  <c r="AR504" i="5"/>
  <c r="AQ504" i="5"/>
  <c r="AO504" i="5"/>
  <c r="BD456" i="5"/>
  <c r="BB456" i="5"/>
  <c r="AZ456" i="5"/>
  <c r="BA456" i="5"/>
  <c r="BC456" i="5"/>
  <c r="AV456" i="5"/>
  <c r="AY456" i="5"/>
  <c r="AW456" i="5"/>
  <c r="AU456" i="5"/>
  <c r="AS456" i="5"/>
  <c r="AT456" i="5"/>
  <c r="AQ456" i="5"/>
  <c r="AO456" i="5"/>
  <c r="BD420" i="5"/>
  <c r="BB420" i="5"/>
  <c r="AZ420" i="5"/>
  <c r="BA420" i="5"/>
  <c r="BC420" i="5"/>
  <c r="AV420" i="5"/>
  <c r="AW420" i="5"/>
  <c r="AY420" i="5"/>
  <c r="AT420" i="5"/>
  <c r="AU420" i="5"/>
  <c r="AQ420" i="5"/>
  <c r="AS420" i="5"/>
  <c r="AO420" i="5"/>
  <c r="BD372" i="5"/>
  <c r="BC372" i="5"/>
  <c r="BB372" i="5"/>
  <c r="AZ372" i="5"/>
  <c r="BA372" i="5"/>
  <c r="AV372" i="5"/>
  <c r="AY372" i="5"/>
  <c r="AW372" i="5"/>
  <c r="AS372" i="5"/>
  <c r="AT372" i="5"/>
  <c r="AU372" i="5"/>
  <c r="AR372" i="5"/>
  <c r="AO372" i="5"/>
  <c r="BD324" i="5"/>
  <c r="BC324" i="5"/>
  <c r="BB324" i="5"/>
  <c r="AZ324" i="5"/>
  <c r="BA324" i="5"/>
  <c r="AV324" i="5"/>
  <c r="AW324" i="5"/>
  <c r="AU324" i="5"/>
  <c r="AY324" i="5"/>
  <c r="AT324" i="5"/>
  <c r="AR324" i="5"/>
  <c r="AQ324" i="5"/>
  <c r="AO324" i="5"/>
  <c r="BD276" i="5"/>
  <c r="BC276" i="5"/>
  <c r="BB276" i="5"/>
  <c r="AZ276" i="5"/>
  <c r="BA276" i="5"/>
  <c r="AV276" i="5"/>
  <c r="AY276" i="5"/>
  <c r="AW276" i="5"/>
  <c r="AT276" i="5"/>
  <c r="AU276" i="5"/>
  <c r="AQ276" i="5"/>
  <c r="AS276" i="5"/>
  <c r="AO276" i="5"/>
  <c r="BD228" i="5"/>
  <c r="BC228" i="5"/>
  <c r="BB228" i="5"/>
  <c r="AZ228" i="5"/>
  <c r="BA228" i="5"/>
  <c r="AV228" i="5"/>
  <c r="AW228" i="5"/>
  <c r="AY228" i="5"/>
  <c r="AS228" i="5"/>
  <c r="AU228" i="5"/>
  <c r="AR228" i="5"/>
  <c r="AT228" i="5"/>
  <c r="AO228" i="5"/>
  <c r="BD168" i="5"/>
  <c r="BC168" i="5"/>
  <c r="AZ168" i="5"/>
  <c r="BA168" i="5"/>
  <c r="AV168" i="5"/>
  <c r="AW168" i="5"/>
  <c r="BB168" i="5"/>
  <c r="AY168" i="5"/>
  <c r="AS168" i="5"/>
  <c r="AT168" i="5"/>
  <c r="AU168" i="5"/>
  <c r="AQ168" i="5"/>
  <c r="AO168" i="5"/>
  <c r="BD108" i="5"/>
  <c r="BC108" i="5"/>
  <c r="BB108" i="5"/>
  <c r="AZ108" i="5"/>
  <c r="BA108" i="5"/>
  <c r="AV108" i="5"/>
  <c r="AW108" i="5"/>
  <c r="AY108" i="5"/>
  <c r="AS108" i="5"/>
  <c r="AU108" i="5"/>
  <c r="AT108" i="5"/>
  <c r="AR108" i="5"/>
  <c r="AP108" i="5"/>
  <c r="AO108" i="5"/>
  <c r="BD72" i="5"/>
  <c r="BC72" i="5"/>
  <c r="BB72" i="5"/>
  <c r="AZ72" i="5"/>
  <c r="BA72" i="5"/>
  <c r="AV72" i="5"/>
  <c r="AW72" i="5"/>
  <c r="AY72" i="5"/>
  <c r="AS72" i="5"/>
  <c r="AU72" i="5"/>
  <c r="AT72" i="5"/>
  <c r="AQ72" i="5"/>
  <c r="AR72" i="5"/>
  <c r="AO72" i="5"/>
  <c r="BD36" i="5"/>
  <c r="BC36" i="5"/>
  <c r="BB36" i="5"/>
  <c r="AZ36" i="5"/>
  <c r="BA36" i="5"/>
  <c r="AV36" i="5"/>
  <c r="AW36" i="5"/>
  <c r="AY36" i="5"/>
  <c r="AS36" i="5"/>
  <c r="AU36" i="5"/>
  <c r="AQ36" i="5"/>
  <c r="AT36" i="5"/>
  <c r="AO36" i="5"/>
  <c r="AO601" i="5"/>
  <c r="AP769" i="5"/>
  <c r="AP673" i="5"/>
  <c r="AP97" i="5"/>
  <c r="AR1165" i="5"/>
  <c r="AR1020" i="5"/>
  <c r="AR817" i="5"/>
  <c r="AR456" i="5"/>
  <c r="BD1175" i="5"/>
  <c r="BC1175" i="5"/>
  <c r="BB1175" i="5"/>
  <c r="AZ1175" i="5"/>
  <c r="AY1175" i="5"/>
  <c r="AW1175" i="5"/>
  <c r="AT1175" i="5"/>
  <c r="BA1175" i="5"/>
  <c r="AU1175" i="5"/>
  <c r="AS1175" i="5"/>
  <c r="AV1175" i="5"/>
  <c r="AR1175" i="5"/>
  <c r="AP1175" i="5"/>
  <c r="BD1115" i="5"/>
  <c r="BC1115" i="5"/>
  <c r="AZ1115" i="5"/>
  <c r="BB1115" i="5"/>
  <c r="BA1115" i="5"/>
  <c r="AY1115" i="5"/>
  <c r="AW1115" i="5"/>
  <c r="AU1115" i="5"/>
  <c r="AT1115" i="5"/>
  <c r="AS1115" i="5"/>
  <c r="AR1115" i="5"/>
  <c r="AP1115" i="5"/>
  <c r="AV1115" i="5"/>
  <c r="BD1067" i="5"/>
  <c r="AZ1067" i="5"/>
  <c r="BB1067" i="5"/>
  <c r="BC1067" i="5"/>
  <c r="BA1067" i="5"/>
  <c r="AY1067" i="5"/>
  <c r="AW1067" i="5"/>
  <c r="AT1067" i="5"/>
  <c r="AV1067" i="5"/>
  <c r="AU1067" i="5"/>
  <c r="AS1067" i="5"/>
  <c r="AP1067" i="5"/>
  <c r="AR1067" i="5"/>
  <c r="BD1031" i="5"/>
  <c r="BC1031" i="5"/>
  <c r="BB1031" i="5"/>
  <c r="AZ1031" i="5"/>
  <c r="AY1031" i="5"/>
  <c r="AW1031" i="5"/>
  <c r="BA1031" i="5"/>
  <c r="AT1031" i="5"/>
  <c r="AV1031" i="5"/>
  <c r="AU1031" i="5"/>
  <c r="AS1031" i="5"/>
  <c r="AR1031" i="5"/>
  <c r="AP1031" i="5"/>
  <c r="BD983" i="5"/>
  <c r="BB983" i="5"/>
  <c r="AZ983" i="5"/>
  <c r="BC983" i="5"/>
  <c r="BA983" i="5"/>
  <c r="AY983" i="5"/>
  <c r="AW983" i="5"/>
  <c r="AV983" i="5"/>
  <c r="AT983" i="5"/>
  <c r="AS983" i="5"/>
  <c r="AU983" i="5"/>
  <c r="AP983" i="5"/>
  <c r="BD935" i="5"/>
  <c r="BC935" i="5"/>
  <c r="BB935" i="5"/>
  <c r="AZ935" i="5"/>
  <c r="AY935" i="5"/>
  <c r="AW935" i="5"/>
  <c r="AU935" i="5"/>
  <c r="AV935" i="5"/>
  <c r="BA935" i="5"/>
  <c r="AT935" i="5"/>
  <c r="AS935" i="5"/>
  <c r="AP935" i="5"/>
  <c r="AR935" i="5"/>
  <c r="BC887" i="5"/>
  <c r="BD887" i="5"/>
  <c r="BB887" i="5"/>
  <c r="AZ887" i="5"/>
  <c r="BA887" i="5"/>
  <c r="AY887" i="5"/>
  <c r="AW887" i="5"/>
  <c r="AU887" i="5"/>
  <c r="AT887" i="5"/>
  <c r="AV887" i="5"/>
  <c r="AS887" i="5"/>
  <c r="AR887" i="5"/>
  <c r="AP887" i="5"/>
  <c r="BC839" i="5"/>
  <c r="BD839" i="5"/>
  <c r="BB839" i="5"/>
  <c r="AZ839" i="5"/>
  <c r="AY839" i="5"/>
  <c r="AW839" i="5"/>
  <c r="BA839" i="5"/>
  <c r="AU839" i="5"/>
  <c r="AV839" i="5"/>
  <c r="AS839" i="5"/>
  <c r="AP839" i="5"/>
  <c r="BC791" i="5"/>
  <c r="BD791" i="5"/>
  <c r="BB791" i="5"/>
  <c r="AZ791" i="5"/>
  <c r="BA791" i="5"/>
  <c r="AY791" i="5"/>
  <c r="AW791" i="5"/>
  <c r="AV791" i="5"/>
  <c r="AU791" i="5"/>
  <c r="AS791" i="5"/>
  <c r="AT791" i="5"/>
  <c r="AR791" i="5"/>
  <c r="AP791" i="5"/>
  <c r="BC755" i="5"/>
  <c r="BD755" i="5"/>
  <c r="AZ755" i="5"/>
  <c r="BA755" i="5"/>
  <c r="AW755" i="5"/>
  <c r="BB755" i="5"/>
  <c r="AU755" i="5"/>
  <c r="AT755" i="5"/>
  <c r="AS755" i="5"/>
  <c r="AY755" i="5"/>
  <c r="AV755" i="5"/>
  <c r="AR755" i="5"/>
  <c r="BC719" i="5"/>
  <c r="AZ719" i="5"/>
  <c r="BB719" i="5"/>
  <c r="BA719" i="5"/>
  <c r="BD719" i="5"/>
  <c r="AW719" i="5"/>
  <c r="AU719" i="5"/>
  <c r="AY719" i="5"/>
  <c r="AT719" i="5"/>
  <c r="AQ719" i="5"/>
  <c r="AP719" i="5"/>
  <c r="BC671" i="5"/>
  <c r="BD671" i="5"/>
  <c r="AZ671" i="5"/>
  <c r="BB671" i="5"/>
  <c r="AW671" i="5"/>
  <c r="AU671" i="5"/>
  <c r="BA671" i="5"/>
  <c r="AT671" i="5"/>
  <c r="AV671" i="5"/>
  <c r="AQ671" i="5"/>
  <c r="AR671" i="5"/>
  <c r="AP671" i="5"/>
  <c r="BC611" i="5"/>
  <c r="BD611" i="5"/>
  <c r="BB611" i="5"/>
  <c r="AZ611" i="5"/>
  <c r="BA611" i="5"/>
  <c r="AW611" i="5"/>
  <c r="AU611" i="5"/>
  <c r="AY611" i="5"/>
  <c r="AS611" i="5"/>
  <c r="AQ611" i="5"/>
  <c r="AV611" i="5"/>
  <c r="AT611" i="5"/>
  <c r="AR611" i="5"/>
  <c r="BC563" i="5"/>
  <c r="BD563" i="5"/>
  <c r="BB563" i="5"/>
  <c r="AZ563" i="5"/>
  <c r="BA563" i="5"/>
  <c r="AW563" i="5"/>
  <c r="AU563" i="5"/>
  <c r="AY563" i="5"/>
  <c r="AV563" i="5"/>
  <c r="AT563" i="5"/>
  <c r="AQ563" i="5"/>
  <c r="AR563" i="5"/>
  <c r="BC515" i="5"/>
  <c r="BD515" i="5"/>
  <c r="BB515" i="5"/>
  <c r="AZ515" i="5"/>
  <c r="BA515" i="5"/>
  <c r="AW515" i="5"/>
  <c r="AY515" i="5"/>
  <c r="AU515" i="5"/>
  <c r="AV515" i="5"/>
  <c r="AR515" i="5"/>
  <c r="AQ515" i="5"/>
  <c r="AS515" i="5"/>
  <c r="BC467" i="5"/>
  <c r="BD467" i="5"/>
  <c r="BB467" i="5"/>
  <c r="AZ467" i="5"/>
  <c r="BA467" i="5"/>
  <c r="AW467" i="5"/>
  <c r="AU467" i="5"/>
  <c r="AV467" i="5"/>
  <c r="AT467" i="5"/>
  <c r="AY467" i="5"/>
  <c r="AQ467" i="5"/>
  <c r="AS467" i="5"/>
  <c r="AR467" i="5"/>
  <c r="BC419" i="5"/>
  <c r="BD419" i="5"/>
  <c r="BB419" i="5"/>
  <c r="AZ419" i="5"/>
  <c r="BA419" i="5"/>
  <c r="AW419" i="5"/>
  <c r="AU419" i="5"/>
  <c r="AY419" i="5"/>
  <c r="AV419" i="5"/>
  <c r="AT419" i="5"/>
  <c r="AQ419" i="5"/>
  <c r="AS419" i="5"/>
  <c r="AR419" i="5"/>
  <c r="BC371" i="5"/>
  <c r="BB371" i="5"/>
  <c r="AZ371" i="5"/>
  <c r="BD371" i="5"/>
  <c r="BA371" i="5"/>
  <c r="AY371" i="5"/>
  <c r="AW371" i="5"/>
  <c r="AU371" i="5"/>
  <c r="AV371" i="5"/>
  <c r="AS371" i="5"/>
  <c r="AT371" i="5"/>
  <c r="AR371" i="5"/>
  <c r="AQ371" i="5"/>
  <c r="BC335" i="5"/>
  <c r="BD335" i="5"/>
  <c r="BB335" i="5"/>
  <c r="AZ335" i="5"/>
  <c r="AY335" i="5"/>
  <c r="BA335" i="5"/>
  <c r="AW335" i="5"/>
  <c r="AU335" i="5"/>
  <c r="AV335" i="5"/>
  <c r="AT335" i="5"/>
  <c r="AQ335" i="5"/>
  <c r="AR335" i="5"/>
  <c r="AP335" i="5"/>
  <c r="BC287" i="5"/>
  <c r="BD287" i="5"/>
  <c r="AZ287" i="5"/>
  <c r="BB287" i="5"/>
  <c r="BA287" i="5"/>
  <c r="AY287" i="5"/>
  <c r="AW287" i="5"/>
  <c r="AU287" i="5"/>
  <c r="AV287" i="5"/>
  <c r="AT287" i="5"/>
  <c r="AS287" i="5"/>
  <c r="AR287" i="5"/>
  <c r="AQ287" i="5"/>
  <c r="AP287" i="5"/>
  <c r="BC239" i="5"/>
  <c r="BD239" i="5"/>
  <c r="BB239" i="5"/>
  <c r="AZ239" i="5"/>
  <c r="AW239" i="5"/>
  <c r="AY239" i="5"/>
  <c r="BA239" i="5"/>
  <c r="AU239" i="5"/>
  <c r="AT239" i="5"/>
  <c r="AV239" i="5"/>
  <c r="AS239" i="5"/>
  <c r="AQ239" i="5"/>
  <c r="AP239" i="5"/>
  <c r="BC191" i="5"/>
  <c r="BB191" i="5"/>
  <c r="AZ191" i="5"/>
  <c r="BD191" i="5"/>
  <c r="AY191" i="5"/>
  <c r="AW191" i="5"/>
  <c r="AU191" i="5"/>
  <c r="BA191" i="5"/>
  <c r="AV191" i="5"/>
  <c r="AT191" i="5"/>
  <c r="AS191" i="5"/>
  <c r="AQ191" i="5"/>
  <c r="AR191" i="5"/>
  <c r="AP191" i="5"/>
  <c r="BC131" i="5"/>
  <c r="BD131" i="5"/>
  <c r="BB131" i="5"/>
  <c r="AZ131" i="5"/>
  <c r="BA131" i="5"/>
  <c r="AW131" i="5"/>
  <c r="AT131" i="5"/>
  <c r="AU131" i="5"/>
  <c r="AV131" i="5"/>
  <c r="AY131" i="5"/>
  <c r="AS131" i="5"/>
  <c r="AQ131" i="5"/>
  <c r="AR131" i="5"/>
  <c r="BC95" i="5"/>
  <c r="BD95" i="5"/>
  <c r="AZ95" i="5"/>
  <c r="AW95" i="5"/>
  <c r="AY95" i="5"/>
  <c r="AT95" i="5"/>
  <c r="BB95" i="5"/>
  <c r="AU95" i="5"/>
  <c r="AS95" i="5"/>
  <c r="AV95" i="5"/>
  <c r="AQ95" i="5"/>
  <c r="AP95" i="5"/>
  <c r="AR95" i="5"/>
  <c r="BC47" i="5"/>
  <c r="BD47" i="5"/>
  <c r="BB47" i="5"/>
  <c r="AZ47" i="5"/>
  <c r="AY47" i="5"/>
  <c r="BA47" i="5"/>
  <c r="AW47" i="5"/>
  <c r="AT47" i="5"/>
  <c r="AU47" i="5"/>
  <c r="AS47" i="5"/>
  <c r="AQ47" i="5"/>
  <c r="AR47" i="5"/>
  <c r="AP47" i="5"/>
  <c r="AO1201" i="5"/>
  <c r="AO1057" i="5"/>
  <c r="AO913" i="5"/>
  <c r="AO745" i="5"/>
  <c r="BD1207" i="5"/>
  <c r="BC1207" i="5"/>
  <c r="BA1207" i="5"/>
  <c r="BB1207" i="5"/>
  <c r="AW1207" i="5"/>
  <c r="AZ1207" i="5"/>
  <c r="AY1207" i="5"/>
  <c r="AT1207" i="5"/>
  <c r="AV1207" i="5"/>
  <c r="AS1207" i="5"/>
  <c r="AO1207" i="5"/>
  <c r="AP1207" i="5"/>
  <c r="BD1183" i="5"/>
  <c r="BA1183" i="5"/>
  <c r="BB1183" i="5"/>
  <c r="BC1183" i="5"/>
  <c r="AZ1183" i="5"/>
  <c r="AW1183" i="5"/>
  <c r="AY1183" i="5"/>
  <c r="AT1183" i="5"/>
  <c r="AV1183" i="5"/>
  <c r="AU1183" i="5"/>
  <c r="AQ1183" i="5"/>
  <c r="AO1183" i="5"/>
  <c r="AR1183" i="5"/>
  <c r="AP1183" i="5"/>
  <c r="BD1159" i="5"/>
  <c r="BA1159" i="5"/>
  <c r="BC1159" i="5"/>
  <c r="BB1159" i="5"/>
  <c r="AZ1159" i="5"/>
  <c r="AW1159" i="5"/>
  <c r="AY1159" i="5"/>
  <c r="AT1159" i="5"/>
  <c r="AV1159" i="5"/>
  <c r="AU1159" i="5"/>
  <c r="AQ1159" i="5"/>
  <c r="AR1159" i="5"/>
  <c r="AO1159" i="5"/>
  <c r="AS1159" i="5"/>
  <c r="AP1159" i="5"/>
  <c r="BD1135" i="5"/>
  <c r="BC1135" i="5"/>
  <c r="BA1135" i="5"/>
  <c r="BB1135" i="5"/>
  <c r="AZ1135" i="5"/>
  <c r="AW1135" i="5"/>
  <c r="AT1135" i="5"/>
  <c r="AU1135" i="5"/>
  <c r="AV1135" i="5"/>
  <c r="AY1135" i="5"/>
  <c r="AR1135" i="5"/>
  <c r="AO1135" i="5"/>
  <c r="AP1135" i="5"/>
  <c r="BD1111" i="5"/>
  <c r="BA1111" i="5"/>
  <c r="BC1111" i="5"/>
  <c r="BB1111" i="5"/>
  <c r="AZ1111" i="5"/>
  <c r="AW1111" i="5"/>
  <c r="AY1111" i="5"/>
  <c r="AT1111" i="5"/>
  <c r="AU1111" i="5"/>
  <c r="AV1111" i="5"/>
  <c r="AS1111" i="5"/>
  <c r="AR1111" i="5"/>
  <c r="AQ1111" i="5"/>
  <c r="AO1111" i="5"/>
  <c r="AP1111" i="5"/>
  <c r="BD1087" i="5"/>
  <c r="BA1087" i="5"/>
  <c r="BB1087" i="5"/>
  <c r="BC1087" i="5"/>
  <c r="AZ1087" i="5"/>
  <c r="AW1087" i="5"/>
  <c r="AT1087" i="5"/>
  <c r="AU1087" i="5"/>
  <c r="AV1087" i="5"/>
  <c r="AQ1087" i="5"/>
  <c r="AS1087" i="5"/>
  <c r="AO1087" i="5"/>
  <c r="AR1087" i="5"/>
  <c r="AP1087" i="5"/>
  <c r="BD1063" i="5"/>
  <c r="BC1063" i="5"/>
  <c r="BA1063" i="5"/>
  <c r="AZ1063" i="5"/>
  <c r="AW1063" i="5"/>
  <c r="AY1063" i="5"/>
  <c r="BB1063" i="5"/>
  <c r="AT1063" i="5"/>
  <c r="AU1063" i="5"/>
  <c r="AS1063" i="5"/>
  <c r="AO1063" i="5"/>
  <c r="AP1063" i="5"/>
  <c r="BD1039" i="5"/>
  <c r="BC1039" i="5"/>
  <c r="BA1039" i="5"/>
  <c r="BB1039" i="5"/>
  <c r="AZ1039" i="5"/>
  <c r="AW1039" i="5"/>
  <c r="AY1039" i="5"/>
  <c r="AT1039" i="5"/>
  <c r="AV1039" i="5"/>
  <c r="AU1039" i="5"/>
  <c r="AS1039" i="5"/>
  <c r="AQ1039" i="5"/>
  <c r="AO1039" i="5"/>
  <c r="AR1039" i="5"/>
  <c r="AP1039" i="5"/>
  <c r="BD1015" i="5"/>
  <c r="BA1015" i="5"/>
  <c r="BC1015" i="5"/>
  <c r="BB1015" i="5"/>
  <c r="AZ1015" i="5"/>
  <c r="AW1015" i="5"/>
  <c r="AY1015" i="5"/>
  <c r="AT1015" i="5"/>
  <c r="AV1015" i="5"/>
  <c r="AU1015" i="5"/>
  <c r="AQ1015" i="5"/>
  <c r="AR1015" i="5"/>
  <c r="AS1015" i="5"/>
  <c r="AO1015" i="5"/>
  <c r="AP1015" i="5"/>
  <c r="BC991" i="5"/>
  <c r="BD991" i="5"/>
  <c r="BA991" i="5"/>
  <c r="BB991" i="5"/>
  <c r="AZ991" i="5"/>
  <c r="AW991" i="5"/>
  <c r="AT991" i="5"/>
  <c r="AV991" i="5"/>
  <c r="AU991" i="5"/>
  <c r="AY991" i="5"/>
  <c r="AR991" i="5"/>
  <c r="AO991" i="5"/>
  <c r="AP991" i="5"/>
  <c r="BD967" i="5"/>
  <c r="BC967" i="5"/>
  <c r="BA967" i="5"/>
  <c r="AZ967" i="5"/>
  <c r="AW967" i="5"/>
  <c r="AY967" i="5"/>
  <c r="BB967" i="5"/>
  <c r="AT967" i="5"/>
  <c r="AS967" i="5"/>
  <c r="AR967" i="5"/>
  <c r="AU967" i="5"/>
  <c r="AQ967" i="5"/>
  <c r="AO967" i="5"/>
  <c r="AV967" i="5"/>
  <c r="AP967" i="5"/>
  <c r="BA943" i="5"/>
  <c r="BB943" i="5"/>
  <c r="BD943" i="5"/>
  <c r="AZ943" i="5"/>
  <c r="AW943" i="5"/>
  <c r="AT943" i="5"/>
  <c r="AY943" i="5"/>
  <c r="AV943" i="5"/>
  <c r="BC943" i="5"/>
  <c r="AQ943" i="5"/>
  <c r="AS943" i="5"/>
  <c r="AO943" i="5"/>
  <c r="AR943" i="5"/>
  <c r="AP943" i="5"/>
  <c r="BD919" i="5"/>
  <c r="BC919" i="5"/>
  <c r="BA919" i="5"/>
  <c r="BB919" i="5"/>
  <c r="AZ919" i="5"/>
  <c r="AW919" i="5"/>
  <c r="AY919" i="5"/>
  <c r="AT919" i="5"/>
  <c r="AS919" i="5"/>
  <c r="AV919" i="5"/>
  <c r="AO919" i="5"/>
  <c r="AP919" i="5"/>
  <c r="BC895" i="5"/>
  <c r="BA895" i="5"/>
  <c r="BB895" i="5"/>
  <c r="AZ895" i="5"/>
  <c r="AW895" i="5"/>
  <c r="BD895" i="5"/>
  <c r="AT895" i="5"/>
  <c r="AY895" i="5"/>
  <c r="AU895" i="5"/>
  <c r="AV895" i="5"/>
  <c r="AP895" i="5"/>
  <c r="AS895" i="5"/>
  <c r="AQ895" i="5"/>
  <c r="AO895" i="5"/>
  <c r="AR895" i="5"/>
  <c r="BC871" i="5"/>
  <c r="BD871" i="5"/>
  <c r="BA871" i="5"/>
  <c r="AZ871" i="5"/>
  <c r="AW871" i="5"/>
  <c r="AY871" i="5"/>
  <c r="BB871" i="5"/>
  <c r="AT871" i="5"/>
  <c r="AU871" i="5"/>
  <c r="AV871" i="5"/>
  <c r="AP871" i="5"/>
  <c r="AQ871" i="5"/>
  <c r="AS871" i="5"/>
  <c r="AR871" i="5"/>
  <c r="AO871" i="5"/>
  <c r="BD847" i="5"/>
  <c r="BA847" i="5"/>
  <c r="BB847" i="5"/>
  <c r="BC847" i="5"/>
  <c r="AZ847" i="5"/>
  <c r="AW847" i="5"/>
  <c r="AY847" i="5"/>
  <c r="AT847" i="5"/>
  <c r="AV847" i="5"/>
  <c r="AP847" i="5"/>
  <c r="AR847" i="5"/>
  <c r="AO847" i="5"/>
  <c r="BA823" i="5"/>
  <c r="BD823" i="5"/>
  <c r="BB823" i="5"/>
  <c r="BC823" i="5"/>
  <c r="AZ823" i="5"/>
  <c r="AW823" i="5"/>
  <c r="AY823" i="5"/>
  <c r="AT823" i="5"/>
  <c r="AU823" i="5"/>
  <c r="AS823" i="5"/>
  <c r="AP823" i="5"/>
  <c r="AR823" i="5"/>
  <c r="AQ823" i="5"/>
  <c r="AO823" i="5"/>
  <c r="BD799" i="5"/>
  <c r="BC799" i="5"/>
  <c r="BA799" i="5"/>
  <c r="BB799" i="5"/>
  <c r="AZ799" i="5"/>
  <c r="AW799" i="5"/>
  <c r="AT799" i="5"/>
  <c r="AV799" i="5"/>
  <c r="AY799" i="5"/>
  <c r="AP799" i="5"/>
  <c r="AQ799" i="5"/>
  <c r="AO799" i="5"/>
  <c r="AR799" i="5"/>
  <c r="BC775" i="5"/>
  <c r="BD775" i="5"/>
  <c r="BA775" i="5"/>
  <c r="BB775" i="5"/>
  <c r="AZ775" i="5"/>
  <c r="AW775" i="5"/>
  <c r="AY775" i="5"/>
  <c r="AT775" i="5"/>
  <c r="AU775" i="5"/>
  <c r="AV775" i="5"/>
  <c r="AS775" i="5"/>
  <c r="AR775" i="5"/>
  <c r="AP775" i="5"/>
  <c r="AO775" i="5"/>
  <c r="BC751" i="5"/>
  <c r="BD751" i="5"/>
  <c r="BA751" i="5"/>
  <c r="BB751" i="5"/>
  <c r="AZ751" i="5"/>
  <c r="AW751" i="5"/>
  <c r="AV751" i="5"/>
  <c r="AY751" i="5"/>
  <c r="AT751" i="5"/>
  <c r="AU751" i="5"/>
  <c r="AP751" i="5"/>
  <c r="AS751" i="5"/>
  <c r="AR751" i="5"/>
  <c r="AQ751" i="5"/>
  <c r="AO751" i="5"/>
  <c r="BC727" i="5"/>
  <c r="BA727" i="5"/>
  <c r="BB727" i="5"/>
  <c r="AZ727" i="5"/>
  <c r="AW727" i="5"/>
  <c r="AY727" i="5"/>
  <c r="BD727" i="5"/>
  <c r="AT727" i="5"/>
  <c r="AU727" i="5"/>
  <c r="AV727" i="5"/>
  <c r="AP727" i="5"/>
  <c r="AR727" i="5"/>
  <c r="AQ727" i="5"/>
  <c r="AO727" i="5"/>
  <c r="BD703" i="5"/>
  <c r="BC703" i="5"/>
  <c r="BA703" i="5"/>
  <c r="BB703" i="5"/>
  <c r="AZ703" i="5"/>
  <c r="AW703" i="5"/>
  <c r="AV703" i="5"/>
  <c r="AY703" i="5"/>
  <c r="AT703" i="5"/>
  <c r="AU703" i="5"/>
  <c r="AP703" i="5"/>
  <c r="AR703" i="5"/>
  <c r="AO703" i="5"/>
  <c r="AS703" i="5"/>
  <c r="BC679" i="5"/>
  <c r="BD679" i="5"/>
  <c r="BB679" i="5"/>
  <c r="BA679" i="5"/>
  <c r="AZ679" i="5"/>
  <c r="AW679" i="5"/>
  <c r="AY679" i="5"/>
  <c r="AT679" i="5"/>
  <c r="AV679" i="5"/>
  <c r="AU679" i="5"/>
  <c r="AS679" i="5"/>
  <c r="AP679" i="5"/>
  <c r="AO679" i="5"/>
  <c r="BA655" i="5"/>
  <c r="BB655" i="5"/>
  <c r="BD655" i="5"/>
  <c r="AZ655" i="5"/>
  <c r="AW655" i="5"/>
  <c r="BC655" i="5"/>
  <c r="AY655" i="5"/>
  <c r="AV655" i="5"/>
  <c r="AT655" i="5"/>
  <c r="AP655" i="5"/>
  <c r="AU655" i="5"/>
  <c r="AS655" i="5"/>
  <c r="AO655" i="5"/>
  <c r="BD631" i="5"/>
  <c r="BC631" i="5"/>
  <c r="BB631" i="5"/>
  <c r="BA631" i="5"/>
  <c r="AZ631" i="5"/>
  <c r="AW631" i="5"/>
  <c r="AY631" i="5"/>
  <c r="AT631" i="5"/>
  <c r="AV631" i="5"/>
  <c r="AS631" i="5"/>
  <c r="AU631" i="5"/>
  <c r="AP631" i="5"/>
  <c r="AR631" i="5"/>
  <c r="AQ631" i="5"/>
  <c r="AO631" i="5"/>
  <c r="BC607" i="5"/>
  <c r="BD607" i="5"/>
  <c r="BA607" i="5"/>
  <c r="BB607" i="5"/>
  <c r="AZ607" i="5"/>
  <c r="AW607" i="5"/>
  <c r="AV607" i="5"/>
  <c r="AY607" i="5"/>
  <c r="AT607" i="5"/>
  <c r="AP607" i="5"/>
  <c r="AR607" i="5"/>
  <c r="AO607" i="5"/>
  <c r="BD595" i="5"/>
  <c r="BB595" i="5"/>
  <c r="BA595" i="5"/>
  <c r="BC595" i="5"/>
  <c r="AW595" i="5"/>
  <c r="AY595" i="5"/>
  <c r="AZ595" i="5"/>
  <c r="AT595" i="5"/>
  <c r="AV595" i="5"/>
  <c r="AS595" i="5"/>
  <c r="AP595" i="5"/>
  <c r="AU595" i="5"/>
  <c r="AO595" i="5"/>
  <c r="AR595" i="5"/>
  <c r="BC571" i="5"/>
  <c r="BD571" i="5"/>
  <c r="BB571" i="5"/>
  <c r="BA571" i="5"/>
  <c r="AZ571" i="5"/>
  <c r="AW571" i="5"/>
  <c r="AY571" i="5"/>
  <c r="AV571" i="5"/>
  <c r="AT571" i="5"/>
  <c r="AU571" i="5"/>
  <c r="AS571" i="5"/>
  <c r="AP571" i="5"/>
  <c r="AR571" i="5"/>
  <c r="AO571" i="5"/>
  <c r="AQ571" i="5"/>
  <c r="BA547" i="5"/>
  <c r="BD547" i="5"/>
  <c r="BC547" i="5"/>
  <c r="AZ547" i="5"/>
  <c r="AW547" i="5"/>
  <c r="BB547" i="5"/>
  <c r="AT547" i="5"/>
  <c r="AV547" i="5"/>
  <c r="AS547" i="5"/>
  <c r="AP547" i="5"/>
  <c r="AQ547" i="5"/>
  <c r="AO547" i="5"/>
  <c r="BD523" i="5"/>
  <c r="BC523" i="5"/>
  <c r="BA523" i="5"/>
  <c r="BB523" i="5"/>
  <c r="AW523" i="5"/>
  <c r="AY523" i="5"/>
  <c r="AV523" i="5"/>
  <c r="AT523" i="5"/>
  <c r="AZ523" i="5"/>
  <c r="AU523" i="5"/>
  <c r="AS523" i="5"/>
  <c r="AR523" i="5"/>
  <c r="AP523" i="5"/>
  <c r="AQ523" i="5"/>
  <c r="AO523" i="5"/>
  <c r="BD499" i="5"/>
  <c r="BC499" i="5"/>
  <c r="BA499" i="5"/>
  <c r="BB499" i="5"/>
  <c r="AW499" i="5"/>
  <c r="AZ499" i="5"/>
  <c r="AT499" i="5"/>
  <c r="AY499" i="5"/>
  <c r="AU499" i="5"/>
  <c r="AS499" i="5"/>
  <c r="AR499" i="5"/>
  <c r="AP499" i="5"/>
  <c r="AQ499" i="5"/>
  <c r="AO499" i="5"/>
  <c r="BA475" i="5"/>
  <c r="BC475" i="5"/>
  <c r="BB475" i="5"/>
  <c r="AW475" i="5"/>
  <c r="AY475" i="5"/>
  <c r="BD475" i="5"/>
  <c r="AV475" i="5"/>
  <c r="AZ475" i="5"/>
  <c r="AT475" i="5"/>
  <c r="AU475" i="5"/>
  <c r="AS475" i="5"/>
  <c r="AR475" i="5"/>
  <c r="AP475" i="5"/>
  <c r="AO475" i="5"/>
  <c r="AQ475" i="5"/>
  <c r="BD451" i="5"/>
  <c r="BC451" i="5"/>
  <c r="BB451" i="5"/>
  <c r="BA451" i="5"/>
  <c r="AW451" i="5"/>
  <c r="AY451" i="5"/>
  <c r="AT451" i="5"/>
  <c r="AZ451" i="5"/>
  <c r="AV451" i="5"/>
  <c r="AU451" i="5"/>
  <c r="AS451" i="5"/>
  <c r="AP451" i="5"/>
  <c r="AO451" i="5"/>
  <c r="BD427" i="5"/>
  <c r="BC427" i="5"/>
  <c r="BB427" i="5"/>
  <c r="BA427" i="5"/>
  <c r="AZ427" i="5"/>
  <c r="AW427" i="5"/>
  <c r="AY427" i="5"/>
  <c r="AV427" i="5"/>
  <c r="AT427" i="5"/>
  <c r="AS427" i="5"/>
  <c r="AU427" i="5"/>
  <c r="AP427" i="5"/>
  <c r="AO427" i="5"/>
  <c r="AQ427" i="5"/>
  <c r="AR427" i="5"/>
  <c r="BD415" i="5"/>
  <c r="BA415" i="5"/>
  <c r="BC415" i="5"/>
  <c r="AZ415" i="5"/>
  <c r="BB415" i="5"/>
  <c r="AW415" i="5"/>
  <c r="AV415" i="5"/>
  <c r="AT415" i="5"/>
  <c r="AY415" i="5"/>
  <c r="AU415" i="5"/>
  <c r="AR415" i="5"/>
  <c r="AP415" i="5"/>
  <c r="AO415" i="5"/>
  <c r="BD391" i="5"/>
  <c r="BC391" i="5"/>
  <c r="BA391" i="5"/>
  <c r="AZ391" i="5"/>
  <c r="AW391" i="5"/>
  <c r="AY391" i="5"/>
  <c r="BB391" i="5"/>
  <c r="AT391" i="5"/>
  <c r="AV391" i="5"/>
  <c r="AU391" i="5"/>
  <c r="AS391" i="5"/>
  <c r="AP391" i="5"/>
  <c r="AO391" i="5"/>
  <c r="BD367" i="5"/>
  <c r="BB367" i="5"/>
  <c r="BA367" i="5"/>
  <c r="AY367" i="5"/>
  <c r="AW367" i="5"/>
  <c r="AZ367" i="5"/>
  <c r="BC367" i="5"/>
  <c r="AV367" i="5"/>
  <c r="AT367" i="5"/>
  <c r="AU367" i="5"/>
  <c r="AP367" i="5"/>
  <c r="AR367" i="5"/>
  <c r="AO367" i="5"/>
  <c r="BD343" i="5"/>
  <c r="BC343" i="5"/>
  <c r="BB343" i="5"/>
  <c r="BA343" i="5"/>
  <c r="AW343" i="5"/>
  <c r="AZ343" i="5"/>
  <c r="AT343" i="5"/>
  <c r="AY343" i="5"/>
  <c r="AU343" i="5"/>
  <c r="AS343" i="5"/>
  <c r="AV343" i="5"/>
  <c r="AP343" i="5"/>
  <c r="AR343" i="5"/>
  <c r="AQ343" i="5"/>
  <c r="AO343" i="5"/>
  <c r="BB319" i="5"/>
  <c r="BD319" i="5"/>
  <c r="BC319" i="5"/>
  <c r="BA319" i="5"/>
  <c r="AW319" i="5"/>
  <c r="AV319" i="5"/>
  <c r="AT319" i="5"/>
  <c r="AZ319" i="5"/>
  <c r="AY319" i="5"/>
  <c r="AU319" i="5"/>
  <c r="AS319" i="5"/>
  <c r="AR319" i="5"/>
  <c r="AP319" i="5"/>
  <c r="AO319" i="5"/>
  <c r="BD295" i="5"/>
  <c r="BB295" i="5"/>
  <c r="BA295" i="5"/>
  <c r="AW295" i="5"/>
  <c r="BC295" i="5"/>
  <c r="AT295" i="5"/>
  <c r="AZ295" i="5"/>
  <c r="AV295" i="5"/>
  <c r="AU295" i="5"/>
  <c r="AY295" i="5"/>
  <c r="AS295" i="5"/>
  <c r="AP295" i="5"/>
  <c r="AR295" i="5"/>
  <c r="AQ295" i="5"/>
  <c r="AO295" i="5"/>
  <c r="BB271" i="5"/>
  <c r="BD271" i="5"/>
  <c r="BA271" i="5"/>
  <c r="BC271" i="5"/>
  <c r="AZ271" i="5"/>
  <c r="AW271" i="5"/>
  <c r="AY271" i="5"/>
  <c r="AV271" i="5"/>
  <c r="AT271" i="5"/>
  <c r="AS271" i="5"/>
  <c r="AU271" i="5"/>
  <c r="AR271" i="5"/>
  <c r="AP271" i="5"/>
  <c r="AO271" i="5"/>
  <c r="BC247" i="5"/>
  <c r="BD247" i="5"/>
  <c r="BB247" i="5"/>
  <c r="BA247" i="5"/>
  <c r="AW247" i="5"/>
  <c r="AZ247" i="5"/>
  <c r="AY247" i="5"/>
  <c r="AT247" i="5"/>
  <c r="AV247" i="5"/>
  <c r="AU247" i="5"/>
  <c r="AS247" i="5"/>
  <c r="AP247" i="5"/>
  <c r="AO247" i="5"/>
  <c r="AR247" i="5"/>
  <c r="BB223" i="5"/>
  <c r="BC223" i="5"/>
  <c r="BA223" i="5"/>
  <c r="BD223" i="5"/>
  <c r="AZ223" i="5"/>
  <c r="AW223" i="5"/>
  <c r="AV223" i="5"/>
  <c r="AT223" i="5"/>
  <c r="AU223" i="5"/>
  <c r="AS223" i="5"/>
  <c r="AP223" i="5"/>
  <c r="AR223" i="5"/>
  <c r="AO223" i="5"/>
  <c r="AY223" i="5"/>
  <c r="BD211" i="5"/>
  <c r="BC211" i="5"/>
  <c r="BB211" i="5"/>
  <c r="BA211" i="5"/>
  <c r="AW211" i="5"/>
  <c r="AT211" i="5"/>
  <c r="AZ211" i="5"/>
  <c r="AY211" i="5"/>
  <c r="AV211" i="5"/>
  <c r="AS211" i="5"/>
  <c r="AR211" i="5"/>
  <c r="AP211" i="5"/>
  <c r="AQ211" i="5"/>
  <c r="AO211" i="5"/>
  <c r="BC187" i="5"/>
  <c r="BD187" i="5"/>
  <c r="BB187" i="5"/>
  <c r="BA187" i="5"/>
  <c r="AY187" i="5"/>
  <c r="AZ187" i="5"/>
  <c r="AW187" i="5"/>
  <c r="AV187" i="5"/>
  <c r="AT187" i="5"/>
  <c r="AS187" i="5"/>
  <c r="AU187" i="5"/>
  <c r="AR187" i="5"/>
  <c r="AP187" i="5"/>
  <c r="AO187" i="5"/>
  <c r="AQ187" i="5"/>
  <c r="BC163" i="5"/>
  <c r="BB163" i="5"/>
  <c r="BD163" i="5"/>
  <c r="BA163" i="5"/>
  <c r="AZ163" i="5"/>
  <c r="AY163" i="5"/>
  <c r="AW163" i="5"/>
  <c r="AT163" i="5"/>
  <c r="AV163" i="5"/>
  <c r="AS163" i="5"/>
  <c r="AP163" i="5"/>
  <c r="AU163" i="5"/>
  <c r="AR163" i="5"/>
  <c r="AO163" i="5"/>
  <c r="BD139" i="5"/>
  <c r="BC139" i="5"/>
  <c r="BB139" i="5"/>
  <c r="BA139" i="5"/>
  <c r="AW139" i="5"/>
  <c r="AY139" i="5"/>
  <c r="AZ139" i="5"/>
  <c r="AV139" i="5"/>
  <c r="AU139" i="5"/>
  <c r="AS139" i="5"/>
  <c r="AT139" i="5"/>
  <c r="AP139" i="5"/>
  <c r="AO139" i="5"/>
  <c r="AQ139" i="5"/>
  <c r="BD115" i="5"/>
  <c r="BC115" i="5"/>
  <c r="BB115" i="5"/>
  <c r="BA115" i="5"/>
  <c r="AY115" i="5"/>
  <c r="AW115" i="5"/>
  <c r="AZ115" i="5"/>
  <c r="AV115" i="5"/>
  <c r="AS115" i="5"/>
  <c r="AP115" i="5"/>
  <c r="AQ115" i="5"/>
  <c r="AO115" i="5"/>
  <c r="BD91" i="5"/>
  <c r="BB91" i="5"/>
  <c r="BA91" i="5"/>
  <c r="AY91" i="5"/>
  <c r="AW91" i="5"/>
  <c r="AV91" i="5"/>
  <c r="BC91" i="5"/>
  <c r="AZ91" i="5"/>
  <c r="AU91" i="5"/>
  <c r="AR91" i="5"/>
  <c r="AP91" i="5"/>
  <c r="AT91" i="5"/>
  <c r="AQ91" i="5"/>
  <c r="AO91" i="5"/>
  <c r="BC67" i="5"/>
  <c r="BB67" i="5"/>
  <c r="BD67" i="5"/>
  <c r="BA67" i="5"/>
  <c r="AZ67" i="5"/>
  <c r="AW67" i="5"/>
  <c r="AY67" i="5"/>
  <c r="AU67" i="5"/>
  <c r="AT67" i="5"/>
  <c r="AS67" i="5"/>
  <c r="AR67" i="5"/>
  <c r="AP67" i="5"/>
  <c r="AQ67" i="5"/>
  <c r="AO67" i="5"/>
  <c r="BB55" i="5"/>
  <c r="BD55" i="5"/>
  <c r="BA55" i="5"/>
  <c r="BC55" i="5"/>
  <c r="AW55" i="5"/>
  <c r="AZ55" i="5"/>
  <c r="AY55" i="5"/>
  <c r="AS55" i="5"/>
  <c r="AT55" i="5"/>
  <c r="AP55" i="5"/>
  <c r="AU55" i="5"/>
  <c r="AQ55" i="5"/>
  <c r="AO55" i="5"/>
  <c r="AV55" i="5"/>
  <c r="BD43" i="5"/>
  <c r="BB43" i="5"/>
  <c r="BC43" i="5"/>
  <c r="BA43" i="5"/>
  <c r="AY43" i="5"/>
  <c r="AZ43" i="5"/>
  <c r="AW43" i="5"/>
  <c r="AV43" i="5"/>
  <c r="AU43" i="5"/>
  <c r="AT43" i="5"/>
  <c r="AS43" i="5"/>
  <c r="AR43" i="5"/>
  <c r="AP43" i="5"/>
  <c r="AO43" i="5"/>
  <c r="AQ43" i="5"/>
  <c r="AO1212" i="5"/>
  <c r="AO1164" i="5"/>
  <c r="AO1132" i="5"/>
  <c r="AO1068" i="5"/>
  <c r="AO1036" i="5"/>
  <c r="AO1020" i="5"/>
  <c r="AO988" i="5"/>
  <c r="AO892" i="5"/>
  <c r="AO844" i="5"/>
  <c r="AO828" i="5"/>
  <c r="AO793" i="5"/>
  <c r="AO757" i="5"/>
  <c r="AO721" i="5"/>
  <c r="AO685" i="5"/>
  <c r="BD1217" i="5"/>
  <c r="BC1217" i="5"/>
  <c r="BA1217" i="5"/>
  <c r="BB1217" i="5"/>
  <c r="AW1217" i="5"/>
  <c r="AZ1217" i="5"/>
  <c r="AV1217" i="5"/>
  <c r="AY1217" i="5"/>
  <c r="AT1217" i="5"/>
  <c r="AR1217" i="5"/>
  <c r="AU1217" i="5"/>
  <c r="AS1217" i="5"/>
  <c r="BD1205" i="5"/>
  <c r="BC1205" i="5"/>
  <c r="AZ1205" i="5"/>
  <c r="BB1205" i="5"/>
  <c r="BA1205" i="5"/>
  <c r="AV1205" i="5"/>
  <c r="AW1205" i="5"/>
  <c r="AU1205" i="5"/>
  <c r="AY1205" i="5"/>
  <c r="AR1205" i="5"/>
  <c r="AT1205" i="5"/>
  <c r="AS1205" i="5"/>
  <c r="BD1193" i="5"/>
  <c r="BC1193" i="5"/>
  <c r="BB1193" i="5"/>
  <c r="AY1193" i="5"/>
  <c r="BA1193" i="5"/>
  <c r="AZ1193" i="5"/>
  <c r="AV1193" i="5"/>
  <c r="AU1193" i="5"/>
  <c r="AT1193" i="5"/>
  <c r="AR1193" i="5"/>
  <c r="AS1193" i="5"/>
  <c r="AW1193" i="5"/>
  <c r="BB1181" i="5"/>
  <c r="BA1181" i="5"/>
  <c r="AY1181" i="5"/>
  <c r="AV1181" i="5"/>
  <c r="AZ1181" i="5"/>
  <c r="BD1181" i="5"/>
  <c r="BC1181" i="5"/>
  <c r="AW1181" i="5"/>
  <c r="AU1181" i="5"/>
  <c r="AT1181" i="5"/>
  <c r="AR1181" i="5"/>
  <c r="AS1181" i="5"/>
  <c r="BA1169" i="5"/>
  <c r="BB1169" i="5"/>
  <c r="AZ1169" i="5"/>
  <c r="BD1169" i="5"/>
  <c r="AW1169" i="5"/>
  <c r="AV1169" i="5"/>
  <c r="BC1169" i="5"/>
  <c r="AT1169" i="5"/>
  <c r="AU1169" i="5"/>
  <c r="AR1169" i="5"/>
  <c r="AY1169" i="5"/>
  <c r="AS1169" i="5"/>
  <c r="BD1157" i="5"/>
  <c r="BC1157" i="5"/>
  <c r="AZ1157" i="5"/>
  <c r="BB1157" i="5"/>
  <c r="BA1157" i="5"/>
  <c r="AV1157" i="5"/>
  <c r="AW1157" i="5"/>
  <c r="AU1157" i="5"/>
  <c r="AY1157" i="5"/>
  <c r="AR1157" i="5"/>
  <c r="AT1157" i="5"/>
  <c r="AS1157" i="5"/>
  <c r="BD1145" i="5"/>
  <c r="BB1145" i="5"/>
  <c r="BA1145" i="5"/>
  <c r="BC1145" i="5"/>
  <c r="AY1145" i="5"/>
  <c r="AZ1145" i="5"/>
  <c r="AV1145" i="5"/>
  <c r="AU1145" i="5"/>
  <c r="AT1145" i="5"/>
  <c r="AS1145" i="5"/>
  <c r="AR1145" i="5"/>
  <c r="BD1133" i="5"/>
  <c r="BC1133" i="5"/>
  <c r="BB1133" i="5"/>
  <c r="BA1133" i="5"/>
  <c r="AY1133" i="5"/>
  <c r="AZ1133" i="5"/>
  <c r="AV1133" i="5"/>
  <c r="AW1133" i="5"/>
  <c r="AT1133" i="5"/>
  <c r="AU1133" i="5"/>
  <c r="AR1133" i="5"/>
  <c r="AS1133" i="5"/>
  <c r="BC1121" i="5"/>
  <c r="BD1121" i="5"/>
  <c r="BB1121" i="5"/>
  <c r="AZ1121" i="5"/>
  <c r="AW1121" i="5"/>
  <c r="AY1121" i="5"/>
  <c r="AV1121" i="5"/>
  <c r="AU1121" i="5"/>
  <c r="BA1121" i="5"/>
  <c r="AT1121" i="5"/>
  <c r="AR1121" i="5"/>
  <c r="AS1121" i="5"/>
  <c r="BD1109" i="5"/>
  <c r="BC1109" i="5"/>
  <c r="BA1109" i="5"/>
  <c r="AZ1109" i="5"/>
  <c r="AY1109" i="5"/>
  <c r="AV1109" i="5"/>
  <c r="AW1109" i="5"/>
  <c r="AU1109" i="5"/>
  <c r="AT1109" i="5"/>
  <c r="AR1109" i="5"/>
  <c r="AS1109" i="5"/>
  <c r="BB1109" i="5"/>
  <c r="BD1097" i="5"/>
  <c r="BC1097" i="5"/>
  <c r="BB1097" i="5"/>
  <c r="BA1097" i="5"/>
  <c r="AY1097" i="5"/>
  <c r="AZ1097" i="5"/>
  <c r="AV1097" i="5"/>
  <c r="AT1097" i="5"/>
  <c r="AU1097" i="5"/>
  <c r="AR1097" i="5"/>
  <c r="BD1085" i="5"/>
  <c r="BC1085" i="5"/>
  <c r="BB1085" i="5"/>
  <c r="BA1085" i="5"/>
  <c r="AY1085" i="5"/>
  <c r="AV1085" i="5"/>
  <c r="AZ1085" i="5"/>
  <c r="AU1085" i="5"/>
  <c r="AW1085" i="5"/>
  <c r="AT1085" i="5"/>
  <c r="AS1085" i="5"/>
  <c r="AR1085" i="5"/>
  <c r="BD1073" i="5"/>
  <c r="BC1073" i="5"/>
  <c r="BA1073" i="5"/>
  <c r="AZ1073" i="5"/>
  <c r="AW1073" i="5"/>
  <c r="AV1073" i="5"/>
  <c r="BB1073" i="5"/>
  <c r="AY1073" i="5"/>
  <c r="AR1073" i="5"/>
  <c r="BD1061" i="5"/>
  <c r="BC1061" i="5"/>
  <c r="AZ1061" i="5"/>
  <c r="BB1061" i="5"/>
  <c r="AV1061" i="5"/>
  <c r="AW1061" i="5"/>
  <c r="AY1061" i="5"/>
  <c r="AR1061" i="5"/>
  <c r="BA1061" i="5"/>
  <c r="AU1061" i="5"/>
  <c r="AT1061" i="5"/>
  <c r="BD1049" i="5"/>
  <c r="BC1049" i="5"/>
  <c r="BB1049" i="5"/>
  <c r="AY1049" i="5"/>
  <c r="AZ1049" i="5"/>
  <c r="BA1049" i="5"/>
  <c r="AV1049" i="5"/>
  <c r="AU1049" i="5"/>
  <c r="AW1049" i="5"/>
  <c r="AT1049" i="5"/>
  <c r="AR1049" i="5"/>
  <c r="AS1049" i="5"/>
  <c r="BB1037" i="5"/>
  <c r="BD1037" i="5"/>
  <c r="BA1037" i="5"/>
  <c r="BC1037" i="5"/>
  <c r="AY1037" i="5"/>
  <c r="AV1037" i="5"/>
  <c r="AW1037" i="5"/>
  <c r="AZ1037" i="5"/>
  <c r="AT1037" i="5"/>
  <c r="AR1037" i="5"/>
  <c r="AS1037" i="5"/>
  <c r="AU1037" i="5"/>
  <c r="BD1025" i="5"/>
  <c r="BC1025" i="5"/>
  <c r="BB1025" i="5"/>
  <c r="AZ1025" i="5"/>
  <c r="AW1025" i="5"/>
  <c r="BA1025" i="5"/>
  <c r="AV1025" i="5"/>
  <c r="AY1025" i="5"/>
  <c r="AU1025" i="5"/>
  <c r="AT1025" i="5"/>
  <c r="AR1025" i="5"/>
  <c r="AS1025" i="5"/>
  <c r="BD1013" i="5"/>
  <c r="BC1013" i="5"/>
  <c r="AZ1013" i="5"/>
  <c r="BA1013" i="5"/>
  <c r="BB1013" i="5"/>
  <c r="AV1013" i="5"/>
  <c r="AW1013" i="5"/>
  <c r="AU1013" i="5"/>
  <c r="AY1013" i="5"/>
  <c r="AT1013" i="5"/>
  <c r="AR1013" i="5"/>
  <c r="BD1001" i="5"/>
  <c r="BB1001" i="5"/>
  <c r="BA1001" i="5"/>
  <c r="AY1001" i="5"/>
  <c r="BC1001" i="5"/>
  <c r="AZ1001" i="5"/>
  <c r="AV1001" i="5"/>
  <c r="AT1001" i="5"/>
  <c r="AU1001" i="5"/>
  <c r="AS1001" i="5"/>
  <c r="AR1001" i="5"/>
  <c r="AW1001" i="5"/>
  <c r="BD989" i="5"/>
  <c r="BC989" i="5"/>
  <c r="BB989" i="5"/>
  <c r="BA989" i="5"/>
  <c r="AY989" i="5"/>
  <c r="AV989" i="5"/>
  <c r="AW989" i="5"/>
  <c r="AU989" i="5"/>
  <c r="AR989" i="5"/>
  <c r="AZ989" i="5"/>
  <c r="AT989" i="5"/>
  <c r="AS989" i="5"/>
  <c r="BD977" i="5"/>
  <c r="BC977" i="5"/>
  <c r="BA977" i="5"/>
  <c r="AZ977" i="5"/>
  <c r="AW977" i="5"/>
  <c r="BB977" i="5"/>
  <c r="AV977" i="5"/>
  <c r="AU977" i="5"/>
  <c r="AT977" i="5"/>
  <c r="AR977" i="5"/>
  <c r="AS977" i="5"/>
  <c r="AY977" i="5"/>
  <c r="BD965" i="5"/>
  <c r="BC965" i="5"/>
  <c r="AZ965" i="5"/>
  <c r="BA965" i="5"/>
  <c r="BB965" i="5"/>
  <c r="AV965" i="5"/>
  <c r="AW965" i="5"/>
  <c r="AY965" i="5"/>
  <c r="AT965" i="5"/>
  <c r="AR965" i="5"/>
  <c r="AU965" i="5"/>
  <c r="BD953" i="5"/>
  <c r="BB953" i="5"/>
  <c r="BC953" i="5"/>
  <c r="AY953" i="5"/>
  <c r="AZ953" i="5"/>
  <c r="BA953" i="5"/>
  <c r="AV953" i="5"/>
  <c r="AT953" i="5"/>
  <c r="AW953" i="5"/>
  <c r="AU953" i="5"/>
  <c r="AR953" i="5"/>
  <c r="BD941" i="5"/>
  <c r="BC941" i="5"/>
  <c r="BB941" i="5"/>
  <c r="BA941" i="5"/>
  <c r="AY941" i="5"/>
  <c r="AV941" i="5"/>
  <c r="AU941" i="5"/>
  <c r="AZ941" i="5"/>
  <c r="AW941" i="5"/>
  <c r="AT941" i="5"/>
  <c r="AS941" i="5"/>
  <c r="AR941" i="5"/>
  <c r="BD929" i="5"/>
  <c r="BB929" i="5"/>
  <c r="BC929" i="5"/>
  <c r="AZ929" i="5"/>
  <c r="AY929" i="5"/>
  <c r="AV929" i="5"/>
  <c r="AW929" i="5"/>
  <c r="BA929" i="5"/>
  <c r="AU929" i="5"/>
  <c r="AT929" i="5"/>
  <c r="AR929" i="5"/>
  <c r="AS929" i="5"/>
  <c r="BD917" i="5"/>
  <c r="BC917" i="5"/>
  <c r="AZ917" i="5"/>
  <c r="BA917" i="5"/>
  <c r="AY917" i="5"/>
  <c r="AV917" i="5"/>
  <c r="AW917" i="5"/>
  <c r="BB917" i="5"/>
  <c r="AT917" i="5"/>
  <c r="AR917" i="5"/>
  <c r="BC905" i="5"/>
  <c r="BB905" i="5"/>
  <c r="BD905" i="5"/>
  <c r="BA905" i="5"/>
  <c r="AY905" i="5"/>
  <c r="AZ905" i="5"/>
  <c r="AV905" i="5"/>
  <c r="AU905" i="5"/>
  <c r="AW905" i="5"/>
  <c r="AT905" i="5"/>
  <c r="AR905" i="5"/>
  <c r="AS905" i="5"/>
  <c r="AP905" i="5"/>
  <c r="BD893" i="5"/>
  <c r="BB893" i="5"/>
  <c r="BA893" i="5"/>
  <c r="BC893" i="5"/>
  <c r="AY893" i="5"/>
  <c r="AV893" i="5"/>
  <c r="AZ893" i="5"/>
  <c r="AW893" i="5"/>
  <c r="AU893" i="5"/>
  <c r="AR893" i="5"/>
  <c r="AT893" i="5"/>
  <c r="BD881" i="5"/>
  <c r="BC881" i="5"/>
  <c r="BB881" i="5"/>
  <c r="BA881" i="5"/>
  <c r="AZ881" i="5"/>
  <c r="AV881" i="5"/>
  <c r="AW881" i="5"/>
  <c r="AT881" i="5"/>
  <c r="AU881" i="5"/>
  <c r="AR881" i="5"/>
  <c r="AS881" i="5"/>
  <c r="AY881" i="5"/>
  <c r="BD869" i="5"/>
  <c r="BC869" i="5"/>
  <c r="AZ869" i="5"/>
  <c r="BA869" i="5"/>
  <c r="BB869" i="5"/>
  <c r="AY869" i="5"/>
  <c r="AW869" i="5"/>
  <c r="AV869" i="5"/>
  <c r="AU869" i="5"/>
  <c r="AR869" i="5"/>
  <c r="AS869" i="5"/>
  <c r="BD857" i="5"/>
  <c r="BB857" i="5"/>
  <c r="BC857" i="5"/>
  <c r="AY857" i="5"/>
  <c r="AZ857" i="5"/>
  <c r="AV857" i="5"/>
  <c r="BA857" i="5"/>
  <c r="AW857" i="5"/>
  <c r="AU857" i="5"/>
  <c r="AS857" i="5"/>
  <c r="AR857" i="5"/>
  <c r="AP857" i="5"/>
  <c r="BD845" i="5"/>
  <c r="BC845" i="5"/>
  <c r="BB845" i="5"/>
  <c r="BA845" i="5"/>
  <c r="AY845" i="5"/>
  <c r="AW845" i="5"/>
  <c r="AZ845" i="5"/>
  <c r="AV845" i="5"/>
  <c r="AT845" i="5"/>
  <c r="AR845" i="5"/>
  <c r="AS845" i="5"/>
  <c r="AU845" i="5"/>
  <c r="BD833" i="5"/>
  <c r="BC833" i="5"/>
  <c r="BB833" i="5"/>
  <c r="BA833" i="5"/>
  <c r="AZ833" i="5"/>
  <c r="AV833" i="5"/>
  <c r="AU833" i="5"/>
  <c r="AY833" i="5"/>
  <c r="AW833" i="5"/>
  <c r="AT833" i="5"/>
  <c r="AR833" i="5"/>
  <c r="BD821" i="5"/>
  <c r="BC821" i="5"/>
  <c r="AZ821" i="5"/>
  <c r="BA821" i="5"/>
  <c r="BB821" i="5"/>
  <c r="AW821" i="5"/>
  <c r="AV821" i="5"/>
  <c r="AY821" i="5"/>
  <c r="AR821" i="5"/>
  <c r="AT821" i="5"/>
  <c r="AU821" i="5"/>
  <c r="AS821" i="5"/>
  <c r="BD809" i="5"/>
  <c r="BB809" i="5"/>
  <c r="BC809" i="5"/>
  <c r="BA809" i="5"/>
  <c r="AY809" i="5"/>
  <c r="AZ809" i="5"/>
  <c r="AV809" i="5"/>
  <c r="AW809" i="5"/>
  <c r="AT809" i="5"/>
  <c r="AU809" i="5"/>
  <c r="AR809" i="5"/>
  <c r="AP809" i="5"/>
  <c r="AS809" i="5"/>
  <c r="BC797" i="5"/>
  <c r="BB797" i="5"/>
  <c r="BA797" i="5"/>
  <c r="AY797" i="5"/>
  <c r="BD797" i="5"/>
  <c r="AV797" i="5"/>
  <c r="AW797" i="5"/>
  <c r="AS797" i="5"/>
  <c r="AR797" i="5"/>
  <c r="AT797" i="5"/>
  <c r="AZ797" i="5"/>
  <c r="AU797" i="5"/>
  <c r="BD785" i="5"/>
  <c r="BC785" i="5"/>
  <c r="BA785" i="5"/>
  <c r="BB785" i="5"/>
  <c r="AZ785" i="5"/>
  <c r="AV785" i="5"/>
  <c r="AU785" i="5"/>
  <c r="AW785" i="5"/>
  <c r="AY785" i="5"/>
  <c r="AR785" i="5"/>
  <c r="AT785" i="5"/>
  <c r="BD773" i="5"/>
  <c r="BA773" i="5"/>
  <c r="AZ773" i="5"/>
  <c r="BB773" i="5"/>
  <c r="AV773" i="5"/>
  <c r="BC773" i="5"/>
  <c r="AY773" i="5"/>
  <c r="AR773" i="5"/>
  <c r="AW773" i="5"/>
  <c r="AT773" i="5"/>
  <c r="BD761" i="5"/>
  <c r="BC761" i="5"/>
  <c r="BB761" i="5"/>
  <c r="AY761" i="5"/>
  <c r="BA761" i="5"/>
  <c r="AZ761" i="5"/>
  <c r="AV761" i="5"/>
  <c r="AW761" i="5"/>
  <c r="AU761" i="5"/>
  <c r="AR761" i="5"/>
  <c r="AT761" i="5"/>
  <c r="AS761" i="5"/>
  <c r="AP761" i="5"/>
  <c r="BC749" i="5"/>
  <c r="BD749" i="5"/>
  <c r="BB749" i="5"/>
  <c r="BA749" i="5"/>
  <c r="AY749" i="5"/>
  <c r="AV749" i="5"/>
  <c r="AZ749" i="5"/>
  <c r="AU749" i="5"/>
  <c r="AT749" i="5"/>
  <c r="AR749" i="5"/>
  <c r="AW749" i="5"/>
  <c r="AS749" i="5"/>
  <c r="BD737" i="5"/>
  <c r="BC737" i="5"/>
  <c r="BA737" i="5"/>
  <c r="BB737" i="5"/>
  <c r="AZ737" i="5"/>
  <c r="AV737" i="5"/>
  <c r="AY737" i="5"/>
  <c r="AT737" i="5"/>
  <c r="AR737" i="5"/>
  <c r="AS737" i="5"/>
  <c r="AU737" i="5"/>
  <c r="AW737" i="5"/>
  <c r="BC725" i="5"/>
  <c r="AZ725" i="5"/>
  <c r="BA725" i="5"/>
  <c r="BD725" i="5"/>
  <c r="AV725" i="5"/>
  <c r="BB725" i="5"/>
  <c r="AY725" i="5"/>
  <c r="AW725" i="5"/>
  <c r="AU725" i="5"/>
  <c r="AR725" i="5"/>
  <c r="AS725" i="5"/>
  <c r="BC713" i="5"/>
  <c r="BB713" i="5"/>
  <c r="AY713" i="5"/>
  <c r="AZ713" i="5"/>
  <c r="AV713" i="5"/>
  <c r="BA713" i="5"/>
  <c r="AU713" i="5"/>
  <c r="BD713" i="5"/>
  <c r="AT713" i="5"/>
  <c r="AW713" i="5"/>
  <c r="AR713" i="5"/>
  <c r="AS713" i="5"/>
  <c r="AP713" i="5"/>
  <c r="AQ713" i="5"/>
  <c r="BD701" i="5"/>
  <c r="BC701" i="5"/>
  <c r="BB701" i="5"/>
  <c r="BA701" i="5"/>
  <c r="AY701" i="5"/>
  <c r="AV701" i="5"/>
  <c r="AW701" i="5"/>
  <c r="AZ701" i="5"/>
  <c r="AR701" i="5"/>
  <c r="AT701" i="5"/>
  <c r="AS701" i="5"/>
  <c r="BC689" i="5"/>
  <c r="BD689" i="5"/>
  <c r="BB689" i="5"/>
  <c r="AZ689" i="5"/>
  <c r="AV689" i="5"/>
  <c r="BA689" i="5"/>
  <c r="AW689" i="5"/>
  <c r="AU689" i="5"/>
  <c r="AR689" i="5"/>
  <c r="AY689" i="5"/>
  <c r="AS689" i="5"/>
  <c r="AQ689" i="5"/>
  <c r="BD677" i="5"/>
  <c r="BB677" i="5"/>
  <c r="BC677" i="5"/>
  <c r="AZ677" i="5"/>
  <c r="BA677" i="5"/>
  <c r="AV677" i="5"/>
  <c r="AW677" i="5"/>
  <c r="AY677" i="5"/>
  <c r="AU677" i="5"/>
  <c r="AT677" i="5"/>
  <c r="AR677" i="5"/>
  <c r="BC665" i="5"/>
  <c r="BD665" i="5"/>
  <c r="BB665" i="5"/>
  <c r="BA665" i="5"/>
  <c r="AY665" i="5"/>
  <c r="AZ665" i="5"/>
  <c r="AV665" i="5"/>
  <c r="AW665" i="5"/>
  <c r="AT665" i="5"/>
  <c r="AU665" i="5"/>
  <c r="AR665" i="5"/>
  <c r="AQ665" i="5"/>
  <c r="AP665" i="5"/>
  <c r="AS665" i="5"/>
  <c r="BD653" i="5"/>
  <c r="BC653" i="5"/>
  <c r="BB653" i="5"/>
  <c r="BA653" i="5"/>
  <c r="AY653" i="5"/>
  <c r="AV653" i="5"/>
  <c r="AZ653" i="5"/>
  <c r="AT653" i="5"/>
  <c r="AR653" i="5"/>
  <c r="AW653" i="5"/>
  <c r="AS653" i="5"/>
  <c r="AU653" i="5"/>
  <c r="AQ653" i="5"/>
  <c r="BD641" i="5"/>
  <c r="BB641" i="5"/>
  <c r="BC641" i="5"/>
  <c r="AZ641" i="5"/>
  <c r="AV641" i="5"/>
  <c r="BA641" i="5"/>
  <c r="AW641" i="5"/>
  <c r="AU641" i="5"/>
  <c r="AR641" i="5"/>
  <c r="AT641" i="5"/>
  <c r="AY641" i="5"/>
  <c r="AQ641" i="5"/>
  <c r="BD629" i="5"/>
  <c r="BC629" i="5"/>
  <c r="BB629" i="5"/>
  <c r="BA629" i="5"/>
  <c r="AZ629" i="5"/>
  <c r="AV629" i="5"/>
  <c r="AY629" i="5"/>
  <c r="AR629" i="5"/>
  <c r="AT629" i="5"/>
  <c r="AS629" i="5"/>
  <c r="AU629" i="5"/>
  <c r="BC617" i="5"/>
  <c r="BD617" i="5"/>
  <c r="BB617" i="5"/>
  <c r="AY617" i="5"/>
  <c r="AZ617" i="5"/>
  <c r="AV617" i="5"/>
  <c r="AW617" i="5"/>
  <c r="AT617" i="5"/>
  <c r="AU617" i="5"/>
  <c r="AR617" i="5"/>
  <c r="BA617" i="5"/>
  <c r="AS617" i="5"/>
  <c r="AP617" i="5"/>
  <c r="BC605" i="5"/>
  <c r="BD605" i="5"/>
  <c r="BA605" i="5"/>
  <c r="BB605" i="5"/>
  <c r="AY605" i="5"/>
  <c r="AV605" i="5"/>
  <c r="AU605" i="5"/>
  <c r="AZ605" i="5"/>
  <c r="AR605" i="5"/>
  <c r="AT605" i="5"/>
  <c r="AQ605" i="5"/>
  <c r="AW605" i="5"/>
  <c r="AS605" i="5"/>
  <c r="BD593" i="5"/>
  <c r="BC593" i="5"/>
  <c r="BB593" i="5"/>
  <c r="BA593" i="5"/>
  <c r="AZ593" i="5"/>
  <c r="AV593" i="5"/>
  <c r="AW593" i="5"/>
  <c r="AT593" i="5"/>
  <c r="AY593" i="5"/>
  <c r="AR593" i="5"/>
  <c r="AS593" i="5"/>
  <c r="AU593" i="5"/>
  <c r="AQ593" i="5"/>
  <c r="BC581" i="5"/>
  <c r="BB581" i="5"/>
  <c r="AZ581" i="5"/>
  <c r="BD581" i="5"/>
  <c r="BA581" i="5"/>
  <c r="AV581" i="5"/>
  <c r="AW581" i="5"/>
  <c r="AU581" i="5"/>
  <c r="AY581" i="5"/>
  <c r="AS581" i="5"/>
  <c r="AR581" i="5"/>
  <c r="BD569" i="5"/>
  <c r="BC569" i="5"/>
  <c r="BB569" i="5"/>
  <c r="AY569" i="5"/>
  <c r="AZ569" i="5"/>
  <c r="AV569" i="5"/>
  <c r="BA569" i="5"/>
  <c r="AU569" i="5"/>
  <c r="AW569" i="5"/>
  <c r="AS569" i="5"/>
  <c r="AR569" i="5"/>
  <c r="AP569" i="5"/>
  <c r="AQ569" i="5"/>
  <c r="AT569" i="5"/>
  <c r="BD557" i="5"/>
  <c r="BC557" i="5"/>
  <c r="BB557" i="5"/>
  <c r="BA557" i="5"/>
  <c r="AY557" i="5"/>
  <c r="AV557" i="5"/>
  <c r="AW557" i="5"/>
  <c r="AT557" i="5"/>
  <c r="AS557" i="5"/>
  <c r="AU557" i="5"/>
  <c r="AR557" i="5"/>
  <c r="BD545" i="5"/>
  <c r="BC545" i="5"/>
  <c r="BB545" i="5"/>
  <c r="BA545" i="5"/>
  <c r="AV545" i="5"/>
  <c r="AZ545" i="5"/>
  <c r="AY545" i="5"/>
  <c r="AR545" i="5"/>
  <c r="AT545" i="5"/>
  <c r="AW545" i="5"/>
  <c r="AS545" i="5"/>
  <c r="AQ545" i="5"/>
  <c r="AU545" i="5"/>
  <c r="BB533" i="5"/>
  <c r="BC533" i="5"/>
  <c r="BD533" i="5"/>
  <c r="BA533" i="5"/>
  <c r="AZ533" i="5"/>
  <c r="AV533" i="5"/>
  <c r="AY533" i="5"/>
  <c r="AW533" i="5"/>
  <c r="AU533" i="5"/>
  <c r="AS533" i="5"/>
  <c r="AR533" i="5"/>
  <c r="AT533" i="5"/>
  <c r="BD521" i="5"/>
  <c r="BC521" i="5"/>
  <c r="BA521" i="5"/>
  <c r="BB521" i="5"/>
  <c r="AZ521" i="5"/>
  <c r="AY521" i="5"/>
  <c r="AV521" i="5"/>
  <c r="AW521" i="5"/>
  <c r="AT521" i="5"/>
  <c r="AU521" i="5"/>
  <c r="AR521" i="5"/>
  <c r="AS521" i="5"/>
  <c r="AQ521" i="5"/>
  <c r="AP521" i="5"/>
  <c r="BD509" i="5"/>
  <c r="BC509" i="5"/>
  <c r="BB509" i="5"/>
  <c r="BA509" i="5"/>
  <c r="AZ509" i="5"/>
  <c r="AY509" i="5"/>
  <c r="AV509" i="5"/>
  <c r="AW509" i="5"/>
  <c r="AR509" i="5"/>
  <c r="AS509" i="5"/>
  <c r="AT509" i="5"/>
  <c r="AU509" i="5"/>
  <c r="AQ509" i="5"/>
  <c r="BC497" i="5"/>
  <c r="BD497" i="5"/>
  <c r="BB497" i="5"/>
  <c r="AZ497" i="5"/>
  <c r="BA497" i="5"/>
  <c r="AV497" i="5"/>
  <c r="AY497" i="5"/>
  <c r="AU497" i="5"/>
  <c r="AW497" i="5"/>
  <c r="AR497" i="5"/>
  <c r="AT497" i="5"/>
  <c r="AS497" i="5"/>
  <c r="AQ497" i="5"/>
  <c r="BC485" i="5"/>
  <c r="BD485" i="5"/>
  <c r="BB485" i="5"/>
  <c r="BA485" i="5"/>
  <c r="AZ485" i="5"/>
  <c r="AV485" i="5"/>
  <c r="AY485" i="5"/>
  <c r="AR485" i="5"/>
  <c r="AU485" i="5"/>
  <c r="AS485" i="5"/>
  <c r="AT485" i="5"/>
  <c r="BD473" i="5"/>
  <c r="BC473" i="5"/>
  <c r="BB473" i="5"/>
  <c r="AY473" i="5"/>
  <c r="BA473" i="5"/>
  <c r="AV473" i="5"/>
  <c r="AZ473" i="5"/>
  <c r="AW473" i="5"/>
  <c r="AU473" i="5"/>
  <c r="AR473" i="5"/>
  <c r="AP473" i="5"/>
  <c r="AS473" i="5"/>
  <c r="BD461" i="5"/>
  <c r="BC461" i="5"/>
  <c r="BB461" i="5"/>
  <c r="AZ461" i="5"/>
  <c r="BA461" i="5"/>
  <c r="AY461" i="5"/>
  <c r="AV461" i="5"/>
  <c r="AW461" i="5"/>
  <c r="AU461" i="5"/>
  <c r="AT461" i="5"/>
  <c r="AR461" i="5"/>
  <c r="AS461" i="5"/>
  <c r="AQ461" i="5"/>
  <c r="BD449" i="5"/>
  <c r="BB449" i="5"/>
  <c r="BC449" i="5"/>
  <c r="BA449" i="5"/>
  <c r="AZ449" i="5"/>
  <c r="AV449" i="5"/>
  <c r="AT449" i="5"/>
  <c r="AW449" i="5"/>
  <c r="AY449" i="5"/>
  <c r="AR449" i="5"/>
  <c r="AQ449" i="5"/>
  <c r="AS449" i="5"/>
  <c r="BD437" i="5"/>
  <c r="BC437" i="5"/>
  <c r="BB437" i="5"/>
  <c r="BA437" i="5"/>
  <c r="AZ437" i="5"/>
  <c r="AV437" i="5"/>
  <c r="AW437" i="5"/>
  <c r="AS437" i="5"/>
  <c r="AU437" i="5"/>
  <c r="AR437" i="5"/>
  <c r="AY437" i="5"/>
  <c r="AT437" i="5"/>
  <c r="BD425" i="5"/>
  <c r="BB425" i="5"/>
  <c r="AZ425" i="5"/>
  <c r="AY425" i="5"/>
  <c r="AV425" i="5"/>
  <c r="BC425" i="5"/>
  <c r="AW425" i="5"/>
  <c r="AU425" i="5"/>
  <c r="AS425" i="5"/>
  <c r="AT425" i="5"/>
  <c r="AR425" i="5"/>
  <c r="AP425" i="5"/>
  <c r="BA425" i="5"/>
  <c r="AQ425" i="5"/>
  <c r="BD413" i="5"/>
  <c r="BC413" i="5"/>
  <c r="BB413" i="5"/>
  <c r="BA413" i="5"/>
  <c r="AY413" i="5"/>
  <c r="AV413" i="5"/>
  <c r="AW413" i="5"/>
  <c r="AZ413" i="5"/>
  <c r="AS413" i="5"/>
  <c r="AR413" i="5"/>
  <c r="AU413" i="5"/>
  <c r="BD401" i="5"/>
  <c r="BC401" i="5"/>
  <c r="BB401" i="5"/>
  <c r="AZ401" i="5"/>
  <c r="AV401" i="5"/>
  <c r="AY401" i="5"/>
  <c r="AW401" i="5"/>
  <c r="AR401" i="5"/>
  <c r="BA401" i="5"/>
  <c r="AU401" i="5"/>
  <c r="AQ401" i="5"/>
  <c r="AS401" i="5"/>
  <c r="AT401" i="5"/>
  <c r="BD389" i="5"/>
  <c r="BC389" i="5"/>
  <c r="BB389" i="5"/>
  <c r="AY389" i="5"/>
  <c r="BA389" i="5"/>
  <c r="AV389" i="5"/>
  <c r="AW389" i="5"/>
  <c r="AZ389" i="5"/>
  <c r="AU389" i="5"/>
  <c r="AT389" i="5"/>
  <c r="AS389" i="5"/>
  <c r="AR389" i="5"/>
  <c r="BC377" i="5"/>
  <c r="BD377" i="5"/>
  <c r="BA377" i="5"/>
  <c r="AZ377" i="5"/>
  <c r="AV377" i="5"/>
  <c r="AY377" i="5"/>
  <c r="AW377" i="5"/>
  <c r="AT377" i="5"/>
  <c r="AU377" i="5"/>
  <c r="BB377" i="5"/>
  <c r="AR377" i="5"/>
  <c r="AQ377" i="5"/>
  <c r="AP377" i="5"/>
  <c r="BD365" i="5"/>
  <c r="BC365" i="5"/>
  <c r="BB365" i="5"/>
  <c r="BA365" i="5"/>
  <c r="AY365" i="5"/>
  <c r="AV365" i="5"/>
  <c r="AZ365" i="5"/>
  <c r="AW365" i="5"/>
  <c r="AU365" i="5"/>
  <c r="AT365" i="5"/>
  <c r="AR365" i="5"/>
  <c r="AS365" i="5"/>
  <c r="AQ365" i="5"/>
  <c r="BD353" i="5"/>
  <c r="BB353" i="5"/>
  <c r="BC353" i="5"/>
  <c r="AV353" i="5"/>
  <c r="BA353" i="5"/>
  <c r="AZ353" i="5"/>
  <c r="AU353" i="5"/>
  <c r="AW353" i="5"/>
  <c r="AR353" i="5"/>
  <c r="AT353" i="5"/>
  <c r="AS353" i="5"/>
  <c r="AQ353" i="5"/>
  <c r="BD341" i="5"/>
  <c r="BC341" i="5"/>
  <c r="BA341" i="5"/>
  <c r="BB341" i="5"/>
  <c r="AZ341" i="5"/>
  <c r="AV341" i="5"/>
  <c r="AY341" i="5"/>
  <c r="AS341" i="5"/>
  <c r="AR341" i="5"/>
  <c r="AW341" i="5"/>
  <c r="AU341" i="5"/>
  <c r="AT341" i="5"/>
  <c r="BD329" i="5"/>
  <c r="BB329" i="5"/>
  <c r="BC329" i="5"/>
  <c r="AZ329" i="5"/>
  <c r="AY329" i="5"/>
  <c r="AV329" i="5"/>
  <c r="BA329" i="5"/>
  <c r="AW329" i="5"/>
  <c r="AT329" i="5"/>
  <c r="AS329" i="5"/>
  <c r="AU329" i="5"/>
  <c r="AR329" i="5"/>
  <c r="AP329" i="5"/>
  <c r="BC317" i="5"/>
  <c r="BB317" i="5"/>
  <c r="BD317" i="5"/>
  <c r="AY317" i="5"/>
  <c r="BA317" i="5"/>
  <c r="AZ317" i="5"/>
  <c r="AV317" i="5"/>
  <c r="AU317" i="5"/>
  <c r="AS317" i="5"/>
  <c r="AR317" i="5"/>
  <c r="AT317" i="5"/>
  <c r="AQ317" i="5"/>
  <c r="AW317" i="5"/>
  <c r="BD305" i="5"/>
  <c r="BC305" i="5"/>
  <c r="BB305" i="5"/>
  <c r="BA305" i="5"/>
  <c r="AZ305" i="5"/>
  <c r="AV305" i="5"/>
  <c r="AY305" i="5"/>
  <c r="AT305" i="5"/>
  <c r="AR305" i="5"/>
  <c r="AS305" i="5"/>
  <c r="AQ305" i="5"/>
  <c r="BD293" i="5"/>
  <c r="BB293" i="5"/>
  <c r="BC293" i="5"/>
  <c r="BA293" i="5"/>
  <c r="AY293" i="5"/>
  <c r="AZ293" i="5"/>
  <c r="AV293" i="5"/>
  <c r="AW293" i="5"/>
  <c r="AU293" i="5"/>
  <c r="AR293" i="5"/>
  <c r="AT293" i="5"/>
  <c r="AS293" i="5"/>
  <c r="BD281" i="5"/>
  <c r="BB281" i="5"/>
  <c r="BC281" i="5"/>
  <c r="AZ281" i="5"/>
  <c r="AV281" i="5"/>
  <c r="AY281" i="5"/>
  <c r="AU281" i="5"/>
  <c r="AW281" i="5"/>
  <c r="AR281" i="5"/>
  <c r="AP281" i="5"/>
  <c r="AQ281" i="5"/>
  <c r="AT281" i="5"/>
  <c r="BD269" i="5"/>
  <c r="BC269" i="5"/>
  <c r="BA269" i="5"/>
  <c r="AZ269" i="5"/>
  <c r="AV269" i="5"/>
  <c r="BB269" i="5"/>
  <c r="AW269" i="5"/>
  <c r="AY269" i="5"/>
  <c r="AT269" i="5"/>
  <c r="AS269" i="5"/>
  <c r="AR269" i="5"/>
  <c r="BD257" i="5"/>
  <c r="BB257" i="5"/>
  <c r="BC257" i="5"/>
  <c r="AZ257" i="5"/>
  <c r="BA257" i="5"/>
  <c r="AY257" i="5"/>
  <c r="AV257" i="5"/>
  <c r="AW257" i="5"/>
  <c r="AU257" i="5"/>
  <c r="AS257" i="5"/>
  <c r="AR257" i="5"/>
  <c r="AT257" i="5"/>
  <c r="AQ257" i="5"/>
  <c r="BC245" i="5"/>
  <c r="BD245" i="5"/>
  <c r="BB245" i="5"/>
  <c r="AY245" i="5"/>
  <c r="BA245" i="5"/>
  <c r="AZ245" i="5"/>
  <c r="AV245" i="5"/>
  <c r="AW245" i="5"/>
  <c r="AU245" i="5"/>
  <c r="AS245" i="5"/>
  <c r="AR245" i="5"/>
  <c r="AT245" i="5"/>
  <c r="BD233" i="5"/>
  <c r="BC233" i="5"/>
  <c r="BA233" i="5"/>
  <c r="AY233" i="5"/>
  <c r="BB233" i="5"/>
  <c r="AV233" i="5"/>
  <c r="AZ233" i="5"/>
  <c r="AW233" i="5"/>
  <c r="AT233" i="5"/>
  <c r="AU233" i="5"/>
  <c r="AR233" i="5"/>
  <c r="AQ233" i="5"/>
  <c r="AP233" i="5"/>
  <c r="AS233" i="5"/>
  <c r="BD221" i="5"/>
  <c r="BB221" i="5"/>
  <c r="BA221" i="5"/>
  <c r="AY221" i="5"/>
  <c r="AZ221" i="5"/>
  <c r="AV221" i="5"/>
  <c r="BC221" i="5"/>
  <c r="AR221" i="5"/>
  <c r="AW221" i="5"/>
  <c r="AS221" i="5"/>
  <c r="AU221" i="5"/>
  <c r="AT221" i="5"/>
  <c r="AQ221" i="5"/>
  <c r="BC209" i="5"/>
  <c r="BD209" i="5"/>
  <c r="BB209" i="5"/>
  <c r="BA209" i="5"/>
  <c r="AV209" i="5"/>
  <c r="AY209" i="5"/>
  <c r="AW209" i="5"/>
  <c r="AZ209" i="5"/>
  <c r="AU209" i="5"/>
  <c r="AR209" i="5"/>
  <c r="AS209" i="5"/>
  <c r="AT209" i="5"/>
  <c r="AQ209" i="5"/>
  <c r="BD197" i="5"/>
  <c r="BA197" i="5"/>
  <c r="BB197" i="5"/>
  <c r="BC197" i="5"/>
  <c r="AY197" i="5"/>
  <c r="AV197" i="5"/>
  <c r="AZ197" i="5"/>
  <c r="AS197" i="5"/>
  <c r="AR197" i="5"/>
  <c r="AT197" i="5"/>
  <c r="AW197" i="5"/>
  <c r="BD185" i="5"/>
  <c r="BC185" i="5"/>
  <c r="BB185" i="5"/>
  <c r="AZ185" i="5"/>
  <c r="BA185" i="5"/>
  <c r="AV185" i="5"/>
  <c r="AW185" i="5"/>
  <c r="AU185" i="5"/>
  <c r="AR185" i="5"/>
  <c r="AP185" i="5"/>
  <c r="AS185" i="5"/>
  <c r="BD173" i="5"/>
  <c r="BC173" i="5"/>
  <c r="BB173" i="5"/>
  <c r="AY173" i="5"/>
  <c r="BA173" i="5"/>
  <c r="AV173" i="5"/>
  <c r="AZ173" i="5"/>
  <c r="AU173" i="5"/>
  <c r="AT173" i="5"/>
  <c r="AR173" i="5"/>
  <c r="AW173" i="5"/>
  <c r="AS173" i="5"/>
  <c r="AQ173" i="5"/>
  <c r="BD161" i="5"/>
  <c r="BB161" i="5"/>
  <c r="BA161" i="5"/>
  <c r="AY161" i="5"/>
  <c r="AV161" i="5"/>
  <c r="AZ161" i="5"/>
  <c r="BC161" i="5"/>
  <c r="AW161" i="5"/>
  <c r="AT161" i="5"/>
  <c r="AR161" i="5"/>
  <c r="AQ161" i="5"/>
  <c r="BD149" i="5"/>
  <c r="BC149" i="5"/>
  <c r="BA149" i="5"/>
  <c r="AZ149" i="5"/>
  <c r="AY149" i="5"/>
  <c r="BB149" i="5"/>
  <c r="AV149" i="5"/>
  <c r="AW149" i="5"/>
  <c r="AU149" i="5"/>
  <c r="AS149" i="5"/>
  <c r="AR149" i="5"/>
  <c r="AT149" i="5"/>
  <c r="BD137" i="5"/>
  <c r="BC137" i="5"/>
  <c r="BB137" i="5"/>
  <c r="AZ137" i="5"/>
  <c r="AY137" i="5"/>
  <c r="AV137" i="5"/>
  <c r="BA137" i="5"/>
  <c r="AU137" i="5"/>
  <c r="AT137" i="5"/>
  <c r="AW137" i="5"/>
  <c r="AR137" i="5"/>
  <c r="AP137" i="5"/>
  <c r="AS137" i="5"/>
  <c r="AQ137" i="5"/>
  <c r="BC125" i="5"/>
  <c r="BA125" i="5"/>
  <c r="BD125" i="5"/>
  <c r="AZ125" i="5"/>
  <c r="AY125" i="5"/>
  <c r="AV125" i="5"/>
  <c r="AW125" i="5"/>
  <c r="BB125" i="5"/>
  <c r="AU125" i="5"/>
  <c r="AR125" i="5"/>
  <c r="AS125" i="5"/>
  <c r="AT125" i="5"/>
  <c r="BD113" i="5"/>
  <c r="BB113" i="5"/>
  <c r="AZ113" i="5"/>
  <c r="BC113" i="5"/>
  <c r="AV113" i="5"/>
  <c r="AT113" i="5"/>
  <c r="AY113" i="5"/>
  <c r="BA113" i="5"/>
  <c r="AS113" i="5"/>
  <c r="AR113" i="5"/>
  <c r="AQ113" i="5"/>
  <c r="AU113" i="5"/>
  <c r="BC101" i="5"/>
  <c r="BB101" i="5"/>
  <c r="BD101" i="5"/>
  <c r="AY101" i="5"/>
  <c r="BA101" i="5"/>
  <c r="AZ101" i="5"/>
  <c r="AV101" i="5"/>
  <c r="AW101" i="5"/>
  <c r="AU101" i="5"/>
  <c r="AR101" i="5"/>
  <c r="AS101" i="5"/>
  <c r="BD89" i="5"/>
  <c r="BC89" i="5"/>
  <c r="BA89" i="5"/>
  <c r="BB89" i="5"/>
  <c r="AV89" i="5"/>
  <c r="AW89" i="5"/>
  <c r="AY89" i="5"/>
  <c r="AU89" i="5"/>
  <c r="AT89" i="5"/>
  <c r="AR89" i="5"/>
  <c r="AZ89" i="5"/>
  <c r="AQ89" i="5"/>
  <c r="AP89" i="5"/>
  <c r="AS89" i="5"/>
  <c r="BD77" i="5"/>
  <c r="BC77" i="5"/>
  <c r="BB77" i="5"/>
  <c r="AZ77" i="5"/>
  <c r="BA77" i="5"/>
  <c r="AY77" i="5"/>
  <c r="AV77" i="5"/>
  <c r="AT77" i="5"/>
  <c r="AS77" i="5"/>
  <c r="AW77" i="5"/>
  <c r="AR77" i="5"/>
  <c r="AU77" i="5"/>
  <c r="AQ77" i="5"/>
  <c r="BC65" i="5"/>
  <c r="BD65" i="5"/>
  <c r="BB65" i="5"/>
  <c r="AZ65" i="5"/>
  <c r="AV65" i="5"/>
  <c r="BA65" i="5"/>
  <c r="AU65" i="5"/>
  <c r="AY65" i="5"/>
  <c r="AW65" i="5"/>
  <c r="AT65" i="5"/>
  <c r="AS65" i="5"/>
  <c r="AR65" i="5"/>
  <c r="AQ65" i="5"/>
  <c r="BD53" i="5"/>
  <c r="BC53" i="5"/>
  <c r="BA53" i="5"/>
  <c r="AV53" i="5"/>
  <c r="BB53" i="5"/>
  <c r="AR53" i="5"/>
  <c r="AY53" i="5"/>
  <c r="AT53" i="5"/>
  <c r="AW53" i="5"/>
  <c r="AU53" i="5"/>
  <c r="BD41" i="5"/>
  <c r="BC41" i="5"/>
  <c r="BB41" i="5"/>
  <c r="AY41" i="5"/>
  <c r="AV41" i="5"/>
  <c r="AZ41" i="5"/>
  <c r="BA41" i="5"/>
  <c r="AU41" i="5"/>
  <c r="AW41" i="5"/>
  <c r="AS41" i="5"/>
  <c r="AT41" i="5"/>
  <c r="AR41" i="5"/>
  <c r="AP41" i="5"/>
  <c r="BC29" i="5"/>
  <c r="BD29" i="5"/>
  <c r="BB29" i="5"/>
  <c r="AY29" i="5"/>
  <c r="BA29" i="5"/>
  <c r="AV29" i="5"/>
  <c r="AW29" i="5"/>
  <c r="AU29" i="5"/>
  <c r="AR29" i="5"/>
  <c r="AZ29" i="5"/>
  <c r="AS29" i="5"/>
  <c r="AQ29" i="5"/>
  <c r="AT29" i="5"/>
  <c r="AP29" i="5"/>
  <c r="BD17" i="5"/>
  <c r="BC17" i="5"/>
  <c r="BB17" i="5"/>
  <c r="BA17" i="5"/>
  <c r="AZ17" i="5"/>
  <c r="AV17" i="5"/>
  <c r="AW17" i="5"/>
  <c r="AT17" i="5"/>
  <c r="AR17" i="5"/>
  <c r="AY17" i="5"/>
  <c r="AS17" i="5"/>
  <c r="AQ17" i="5"/>
  <c r="AO1210" i="5"/>
  <c r="AO1193" i="5"/>
  <c r="AO1177" i="5"/>
  <c r="AO1162" i="5"/>
  <c r="AO1145" i="5"/>
  <c r="AO1129" i="5"/>
  <c r="AO1114" i="5"/>
  <c r="AO1097" i="5"/>
  <c r="AO1081" i="5"/>
  <c r="AO1066" i="5"/>
  <c r="AO1049" i="5"/>
  <c r="AO1033" i="5"/>
  <c r="AO1018" i="5"/>
  <c r="AO1001" i="5"/>
  <c r="AO985" i="5"/>
  <c r="AO970" i="5"/>
  <c r="AO953" i="5"/>
  <c r="AO937" i="5"/>
  <c r="AO922" i="5"/>
  <c r="AO905" i="5"/>
  <c r="AO889" i="5"/>
  <c r="AO874" i="5"/>
  <c r="AO857" i="5"/>
  <c r="AO841" i="5"/>
  <c r="AO826" i="5"/>
  <c r="AO808" i="5"/>
  <c r="AO790" i="5"/>
  <c r="AO772" i="5"/>
  <c r="AO754" i="5"/>
  <c r="AO736" i="5"/>
  <c r="AO718" i="5"/>
  <c r="AO700" i="5"/>
  <c r="AO682" i="5"/>
  <c r="AO664" i="5"/>
  <c r="AO646" i="5"/>
  <c r="AO628" i="5"/>
  <c r="AO610" i="5"/>
  <c r="AO589" i="5"/>
  <c r="AO569" i="5"/>
  <c r="AO545" i="5"/>
  <c r="AO521" i="5"/>
  <c r="AO497" i="5"/>
  <c r="AO473" i="5"/>
  <c r="AO449" i="5"/>
  <c r="AO425" i="5"/>
  <c r="AO401" i="5"/>
  <c r="AO377" i="5"/>
  <c r="AO353" i="5"/>
  <c r="AO329" i="5"/>
  <c r="AO305" i="5"/>
  <c r="AO281" i="5"/>
  <c r="AO257" i="5"/>
  <c r="AO233" i="5"/>
  <c r="AO209" i="5"/>
  <c r="AO185" i="5"/>
  <c r="AO161" i="5"/>
  <c r="AO137" i="5"/>
  <c r="AO113" i="5"/>
  <c r="AO89" i="5"/>
  <c r="AO65" i="5"/>
  <c r="AO41" i="5"/>
  <c r="AO17" i="5"/>
  <c r="AP1200" i="5"/>
  <c r="AP1176" i="5"/>
  <c r="AP1152" i="5"/>
  <c r="AP1128" i="5"/>
  <c r="AP1104" i="5"/>
  <c r="AP1080" i="5"/>
  <c r="AP1056" i="5"/>
  <c r="AP1032" i="5"/>
  <c r="AP1008" i="5"/>
  <c r="AP984" i="5"/>
  <c r="AP960" i="5"/>
  <c r="AP936" i="5"/>
  <c r="AP910" i="5"/>
  <c r="AP877" i="5"/>
  <c r="AP845" i="5"/>
  <c r="AP814" i="5"/>
  <c r="AP781" i="5"/>
  <c r="AP749" i="5"/>
  <c r="AP718" i="5"/>
  <c r="AP685" i="5"/>
  <c r="AP653" i="5"/>
  <c r="AP622" i="5"/>
  <c r="AP589" i="5"/>
  <c r="AP557" i="5"/>
  <c r="AP526" i="5"/>
  <c r="AP493" i="5"/>
  <c r="AP461" i="5"/>
  <c r="AP430" i="5"/>
  <c r="AP397" i="5"/>
  <c r="AP365" i="5"/>
  <c r="AP334" i="5"/>
  <c r="AP301" i="5"/>
  <c r="AP269" i="5"/>
  <c r="AP238" i="5"/>
  <c r="AP205" i="5"/>
  <c r="AP173" i="5"/>
  <c r="AP142" i="5"/>
  <c r="AP109" i="5"/>
  <c r="AP77" i="5"/>
  <c r="AP46" i="5"/>
  <c r="AQ1217" i="5"/>
  <c r="AQ1181" i="5"/>
  <c r="AQ1145" i="5"/>
  <c r="AQ1109" i="5"/>
  <c r="AQ1073" i="5"/>
  <c r="AQ1037" i="5"/>
  <c r="AQ1001" i="5"/>
  <c r="AQ965" i="5"/>
  <c r="AQ929" i="5"/>
  <c r="AQ893" i="5"/>
  <c r="AQ857" i="5"/>
  <c r="AQ821" i="5"/>
  <c r="AQ785" i="5"/>
  <c r="AQ749" i="5"/>
  <c r="AQ712" i="5"/>
  <c r="AQ668" i="5"/>
  <c r="AQ618" i="5"/>
  <c r="AQ572" i="5"/>
  <c r="AQ520" i="5"/>
  <c r="AQ473" i="5"/>
  <c r="AQ372" i="5"/>
  <c r="AQ271" i="5"/>
  <c r="AQ224" i="5"/>
  <c r="AQ175" i="5"/>
  <c r="AQ125" i="5"/>
  <c r="AQ79" i="5"/>
  <c r="AQ27" i="5"/>
  <c r="AR1187" i="5"/>
  <c r="AR1138" i="5"/>
  <c r="AR1083" i="5"/>
  <c r="AR1042" i="5"/>
  <c r="AR985" i="5"/>
  <c r="AR938" i="5"/>
  <c r="AR889" i="5"/>
  <c r="AR839" i="5"/>
  <c r="AR793" i="5"/>
  <c r="AR719" i="5"/>
  <c r="AR652" i="5"/>
  <c r="AR575" i="5"/>
  <c r="AR490" i="5"/>
  <c r="AR417" i="5"/>
  <c r="AR322" i="5"/>
  <c r="AR240" i="5"/>
  <c r="AR156" i="5"/>
  <c r="AR71" i="5"/>
  <c r="AS1202" i="5"/>
  <c r="AS1103" i="5"/>
  <c r="AS1026" i="5"/>
  <c r="AS939" i="5"/>
  <c r="AS854" i="5"/>
  <c r="AS773" i="5"/>
  <c r="AS686" i="5"/>
  <c r="AS603" i="5"/>
  <c r="AS512" i="5"/>
  <c r="AS415" i="5"/>
  <c r="AS324" i="5"/>
  <c r="AS93" i="5"/>
  <c r="AT1170" i="5"/>
  <c r="AT1034" i="5"/>
  <c r="AT912" i="5"/>
  <c r="AT764" i="5"/>
  <c r="AT639" i="5"/>
  <c r="AT503" i="5"/>
  <c r="AT356" i="5"/>
  <c r="AT242" i="5"/>
  <c r="AT74" i="5"/>
  <c r="AU1124" i="5"/>
  <c r="AU962" i="5"/>
  <c r="AU794" i="5"/>
  <c r="AU602" i="5"/>
  <c r="AU385" i="5"/>
  <c r="AU197" i="5"/>
  <c r="AV1198" i="5"/>
  <c r="AV974" i="5"/>
  <c r="AV801" i="5"/>
  <c r="AV499" i="5"/>
  <c r="AV212" i="5"/>
  <c r="AW1097" i="5"/>
  <c r="AW690" i="5"/>
  <c r="AW301" i="5"/>
  <c r="AY547" i="5"/>
  <c r="AZ558" i="5"/>
  <c r="BB1189" i="5"/>
  <c r="BD448" i="5"/>
  <c r="BA448" i="5"/>
  <c r="BC448" i="5"/>
  <c r="BB448" i="5"/>
  <c r="AV448" i="5"/>
  <c r="AY448" i="5"/>
  <c r="AT448" i="5"/>
  <c r="AZ448" i="5"/>
  <c r="AW448" i="5"/>
  <c r="AO448" i="5"/>
  <c r="AQ448" i="5"/>
  <c r="AP448" i="5"/>
  <c r="AR448" i="5"/>
  <c r="BD436" i="5"/>
  <c r="BC436" i="5"/>
  <c r="BA436" i="5"/>
  <c r="BB436" i="5"/>
  <c r="AZ436" i="5"/>
  <c r="AV436" i="5"/>
  <c r="AY436" i="5"/>
  <c r="AW436" i="5"/>
  <c r="AU436" i="5"/>
  <c r="AR436" i="5"/>
  <c r="AS436" i="5"/>
  <c r="AT436" i="5"/>
  <c r="AO436" i="5"/>
  <c r="AQ436" i="5"/>
  <c r="BD424" i="5"/>
  <c r="BC424" i="5"/>
  <c r="BA424" i="5"/>
  <c r="BB424" i="5"/>
  <c r="AZ424" i="5"/>
  <c r="AY424" i="5"/>
  <c r="AV424" i="5"/>
  <c r="AS424" i="5"/>
  <c r="AT424" i="5"/>
  <c r="AU424" i="5"/>
  <c r="AO424" i="5"/>
  <c r="AW424" i="5"/>
  <c r="BD412" i="5"/>
  <c r="BC412" i="5"/>
  <c r="BA412" i="5"/>
  <c r="AY412" i="5"/>
  <c r="BB412" i="5"/>
  <c r="AZ412" i="5"/>
  <c r="AV412" i="5"/>
  <c r="AW412" i="5"/>
  <c r="AT412" i="5"/>
  <c r="AS412" i="5"/>
  <c r="AU412" i="5"/>
  <c r="AR412" i="5"/>
  <c r="AP412" i="5"/>
  <c r="AO412" i="5"/>
  <c r="BD400" i="5"/>
  <c r="BA400" i="5"/>
  <c r="AY400" i="5"/>
  <c r="BC400" i="5"/>
  <c r="BB400" i="5"/>
  <c r="AZ400" i="5"/>
  <c r="AV400" i="5"/>
  <c r="AW400" i="5"/>
  <c r="AS400" i="5"/>
  <c r="AT400" i="5"/>
  <c r="AR400" i="5"/>
  <c r="AU400" i="5"/>
  <c r="AQ400" i="5"/>
  <c r="AO400" i="5"/>
  <c r="AP400" i="5"/>
  <c r="BD388" i="5"/>
  <c r="BC388" i="5"/>
  <c r="BA388" i="5"/>
  <c r="AY388" i="5"/>
  <c r="BB388" i="5"/>
  <c r="AV388" i="5"/>
  <c r="AW388" i="5"/>
  <c r="AU388" i="5"/>
  <c r="AT388" i="5"/>
  <c r="AS388" i="5"/>
  <c r="AO388" i="5"/>
  <c r="AZ388" i="5"/>
  <c r="AQ388" i="5"/>
  <c r="AR388" i="5"/>
  <c r="BD376" i="5"/>
  <c r="BC376" i="5"/>
  <c r="BA376" i="5"/>
  <c r="AY376" i="5"/>
  <c r="BB376" i="5"/>
  <c r="AZ376" i="5"/>
  <c r="AV376" i="5"/>
  <c r="AW376" i="5"/>
  <c r="AT376" i="5"/>
  <c r="AU376" i="5"/>
  <c r="AS376" i="5"/>
  <c r="AO376" i="5"/>
  <c r="AR376" i="5"/>
  <c r="BD364" i="5"/>
  <c r="BC364" i="5"/>
  <c r="BB364" i="5"/>
  <c r="BA364" i="5"/>
  <c r="AY364" i="5"/>
  <c r="AZ364" i="5"/>
  <c r="AV364" i="5"/>
  <c r="AW364" i="5"/>
  <c r="AS364" i="5"/>
  <c r="AT364" i="5"/>
  <c r="AR364" i="5"/>
  <c r="AP364" i="5"/>
  <c r="AO364" i="5"/>
  <c r="AQ364" i="5"/>
  <c r="BD352" i="5"/>
  <c r="BA352" i="5"/>
  <c r="AY352" i="5"/>
  <c r="BB352" i="5"/>
  <c r="AV352" i="5"/>
  <c r="AW352" i="5"/>
  <c r="AZ352" i="5"/>
  <c r="BC352" i="5"/>
  <c r="AU352" i="5"/>
  <c r="AT352" i="5"/>
  <c r="AR352" i="5"/>
  <c r="AO352" i="5"/>
  <c r="AP352" i="5"/>
  <c r="BD340" i="5"/>
  <c r="BC340" i="5"/>
  <c r="BA340" i="5"/>
  <c r="AY340" i="5"/>
  <c r="AZ340" i="5"/>
  <c r="BB340" i="5"/>
  <c r="AV340" i="5"/>
  <c r="AT340" i="5"/>
  <c r="AW340" i="5"/>
  <c r="AU340" i="5"/>
  <c r="AS340" i="5"/>
  <c r="AQ340" i="5"/>
  <c r="AO340" i="5"/>
  <c r="AR340" i="5"/>
  <c r="BD328" i="5"/>
  <c r="BA328" i="5"/>
  <c r="AY328" i="5"/>
  <c r="BC328" i="5"/>
  <c r="BB328" i="5"/>
  <c r="AZ328" i="5"/>
  <c r="AV328" i="5"/>
  <c r="AW328" i="5"/>
  <c r="AT328" i="5"/>
  <c r="AS328" i="5"/>
  <c r="AU328" i="5"/>
  <c r="AR328" i="5"/>
  <c r="AO328" i="5"/>
  <c r="BD316" i="5"/>
  <c r="BC316" i="5"/>
  <c r="BB316" i="5"/>
  <c r="BA316" i="5"/>
  <c r="AY316" i="5"/>
  <c r="AZ316" i="5"/>
  <c r="AV316" i="5"/>
  <c r="AW316" i="5"/>
  <c r="AU316" i="5"/>
  <c r="AS316" i="5"/>
  <c r="AR316" i="5"/>
  <c r="AT316" i="5"/>
  <c r="AQ316" i="5"/>
  <c r="AP316" i="5"/>
  <c r="AO316" i="5"/>
  <c r="BD304" i="5"/>
  <c r="BC304" i="5"/>
  <c r="BB304" i="5"/>
  <c r="BA304" i="5"/>
  <c r="AY304" i="5"/>
  <c r="AZ304" i="5"/>
  <c r="AV304" i="5"/>
  <c r="AW304" i="5"/>
  <c r="AT304" i="5"/>
  <c r="AU304" i="5"/>
  <c r="AS304" i="5"/>
  <c r="AO304" i="5"/>
  <c r="AR304" i="5"/>
  <c r="AQ304" i="5"/>
  <c r="AP304" i="5"/>
  <c r="BD292" i="5"/>
  <c r="BC292" i="5"/>
  <c r="BA292" i="5"/>
  <c r="AY292" i="5"/>
  <c r="BB292" i="5"/>
  <c r="AZ292" i="5"/>
  <c r="AV292" i="5"/>
  <c r="AW292" i="5"/>
  <c r="AU292" i="5"/>
  <c r="AT292" i="5"/>
  <c r="AS292" i="5"/>
  <c r="AR292" i="5"/>
  <c r="AO292" i="5"/>
  <c r="AQ292" i="5"/>
  <c r="BD280" i="5"/>
  <c r="BC280" i="5"/>
  <c r="BA280" i="5"/>
  <c r="AY280" i="5"/>
  <c r="BB280" i="5"/>
  <c r="AZ280" i="5"/>
  <c r="AV280" i="5"/>
  <c r="AU280" i="5"/>
  <c r="AO280" i="5"/>
  <c r="AT280" i="5"/>
  <c r="AW280" i="5"/>
  <c r="BD268" i="5"/>
  <c r="BC268" i="5"/>
  <c r="BA268" i="5"/>
  <c r="AY268" i="5"/>
  <c r="BB268" i="5"/>
  <c r="AV268" i="5"/>
  <c r="AW268" i="5"/>
  <c r="AU268" i="5"/>
  <c r="AT268" i="5"/>
  <c r="AR268" i="5"/>
  <c r="AZ268" i="5"/>
  <c r="AS268" i="5"/>
  <c r="AP268" i="5"/>
  <c r="AO268" i="5"/>
  <c r="BD256" i="5"/>
  <c r="BC256" i="5"/>
  <c r="BB256" i="5"/>
  <c r="BA256" i="5"/>
  <c r="AY256" i="5"/>
  <c r="AZ256" i="5"/>
  <c r="AV256" i="5"/>
  <c r="AS256" i="5"/>
  <c r="AT256" i="5"/>
  <c r="AW256" i="5"/>
  <c r="AR256" i="5"/>
  <c r="AQ256" i="5"/>
  <c r="AO256" i="5"/>
  <c r="AP256" i="5"/>
  <c r="AU256" i="5"/>
  <c r="BD244" i="5"/>
  <c r="BC244" i="5"/>
  <c r="BA244" i="5"/>
  <c r="AY244" i="5"/>
  <c r="BB244" i="5"/>
  <c r="AV244" i="5"/>
  <c r="AZ244" i="5"/>
  <c r="AU244" i="5"/>
  <c r="AO244" i="5"/>
  <c r="AW244" i="5"/>
  <c r="AQ244" i="5"/>
  <c r="BD232" i="5"/>
  <c r="BC232" i="5"/>
  <c r="BB232" i="5"/>
  <c r="BA232" i="5"/>
  <c r="AY232" i="5"/>
  <c r="AV232" i="5"/>
  <c r="AW232" i="5"/>
  <c r="AT232" i="5"/>
  <c r="AZ232" i="5"/>
  <c r="AU232" i="5"/>
  <c r="AS232" i="5"/>
  <c r="AO232" i="5"/>
  <c r="AR232" i="5"/>
  <c r="BD220" i="5"/>
  <c r="BB220" i="5"/>
  <c r="BC220" i="5"/>
  <c r="BA220" i="5"/>
  <c r="AY220" i="5"/>
  <c r="AZ220" i="5"/>
  <c r="AV220" i="5"/>
  <c r="AW220" i="5"/>
  <c r="AT220" i="5"/>
  <c r="AU220" i="5"/>
  <c r="AR220" i="5"/>
  <c r="AS220" i="5"/>
  <c r="AP220" i="5"/>
  <c r="AO220" i="5"/>
  <c r="AQ220" i="5"/>
  <c r="BD208" i="5"/>
  <c r="BC208" i="5"/>
  <c r="BA208" i="5"/>
  <c r="AY208" i="5"/>
  <c r="BB208" i="5"/>
  <c r="AV208" i="5"/>
  <c r="AW208" i="5"/>
  <c r="AZ208" i="5"/>
  <c r="AU208" i="5"/>
  <c r="AR208" i="5"/>
  <c r="AT208" i="5"/>
  <c r="AO208" i="5"/>
  <c r="AP208" i="5"/>
  <c r="BD196" i="5"/>
  <c r="BB196" i="5"/>
  <c r="BA196" i="5"/>
  <c r="AY196" i="5"/>
  <c r="BC196" i="5"/>
  <c r="AV196" i="5"/>
  <c r="AZ196" i="5"/>
  <c r="AW196" i="5"/>
  <c r="AT196" i="5"/>
  <c r="AU196" i="5"/>
  <c r="AS196" i="5"/>
  <c r="AQ196" i="5"/>
  <c r="AO196" i="5"/>
  <c r="BD184" i="5"/>
  <c r="BA184" i="5"/>
  <c r="AY184" i="5"/>
  <c r="BC184" i="5"/>
  <c r="AZ184" i="5"/>
  <c r="AV184" i="5"/>
  <c r="AW184" i="5"/>
  <c r="BB184" i="5"/>
  <c r="AS184" i="5"/>
  <c r="AU184" i="5"/>
  <c r="AR184" i="5"/>
  <c r="AO184" i="5"/>
  <c r="BD172" i="5"/>
  <c r="BC172" i="5"/>
  <c r="BA172" i="5"/>
  <c r="AY172" i="5"/>
  <c r="BB172" i="5"/>
  <c r="AZ172" i="5"/>
  <c r="AV172" i="5"/>
  <c r="AW172" i="5"/>
  <c r="AU172" i="5"/>
  <c r="AT172" i="5"/>
  <c r="AR172" i="5"/>
  <c r="AS172" i="5"/>
  <c r="AQ172" i="5"/>
  <c r="AP172" i="5"/>
  <c r="AO172" i="5"/>
  <c r="BD160" i="5"/>
  <c r="BC160" i="5"/>
  <c r="BB160" i="5"/>
  <c r="BA160" i="5"/>
  <c r="AY160" i="5"/>
  <c r="AZ160" i="5"/>
  <c r="AV160" i="5"/>
  <c r="AT160" i="5"/>
  <c r="AU160" i="5"/>
  <c r="AW160" i="5"/>
  <c r="AS160" i="5"/>
  <c r="AO160" i="5"/>
  <c r="AR160" i="5"/>
  <c r="AQ160" i="5"/>
  <c r="AP160" i="5"/>
  <c r="BD148" i="5"/>
  <c r="BC148" i="5"/>
  <c r="BA148" i="5"/>
  <c r="AY148" i="5"/>
  <c r="AZ148" i="5"/>
  <c r="BB148" i="5"/>
  <c r="AV148" i="5"/>
  <c r="AW148" i="5"/>
  <c r="AU148" i="5"/>
  <c r="AS148" i="5"/>
  <c r="AR148" i="5"/>
  <c r="AT148" i="5"/>
  <c r="AO148" i="5"/>
  <c r="AQ148" i="5"/>
  <c r="BD136" i="5"/>
  <c r="BC136" i="5"/>
  <c r="BA136" i="5"/>
  <c r="BB136" i="5"/>
  <c r="AY136" i="5"/>
  <c r="AZ136" i="5"/>
  <c r="AV136" i="5"/>
  <c r="AT136" i="5"/>
  <c r="AS136" i="5"/>
  <c r="AU136" i="5"/>
  <c r="AO136" i="5"/>
  <c r="BD124" i="5"/>
  <c r="BC124" i="5"/>
  <c r="BB124" i="5"/>
  <c r="BA124" i="5"/>
  <c r="AY124" i="5"/>
  <c r="AV124" i="5"/>
  <c r="AZ124" i="5"/>
  <c r="AT124" i="5"/>
  <c r="AW124" i="5"/>
  <c r="AU124" i="5"/>
  <c r="AR124" i="5"/>
  <c r="AP124" i="5"/>
  <c r="AO124" i="5"/>
  <c r="BD112" i="5"/>
  <c r="BC112" i="5"/>
  <c r="BB112" i="5"/>
  <c r="BA112" i="5"/>
  <c r="AY112" i="5"/>
  <c r="AZ112" i="5"/>
  <c r="AV112" i="5"/>
  <c r="AT112" i="5"/>
  <c r="AS112" i="5"/>
  <c r="AR112" i="5"/>
  <c r="AQ112" i="5"/>
  <c r="AO112" i="5"/>
  <c r="AP112" i="5"/>
  <c r="BD100" i="5"/>
  <c r="BC100" i="5"/>
  <c r="BB100" i="5"/>
  <c r="BA100" i="5"/>
  <c r="AY100" i="5"/>
  <c r="AZ100" i="5"/>
  <c r="AV100" i="5"/>
  <c r="AW100" i="5"/>
  <c r="AS100" i="5"/>
  <c r="AU100" i="5"/>
  <c r="AT100" i="5"/>
  <c r="AO100" i="5"/>
  <c r="AQ100" i="5"/>
  <c r="BD88" i="5"/>
  <c r="BC88" i="5"/>
  <c r="BB88" i="5"/>
  <c r="BA88" i="5"/>
  <c r="AY88" i="5"/>
  <c r="AV88" i="5"/>
  <c r="AW88" i="5"/>
  <c r="AZ88" i="5"/>
  <c r="AT88" i="5"/>
  <c r="AU88" i="5"/>
  <c r="AO88" i="5"/>
  <c r="AS88" i="5"/>
  <c r="BD76" i="5"/>
  <c r="BC76" i="5"/>
  <c r="BB76" i="5"/>
  <c r="BA76" i="5"/>
  <c r="AY76" i="5"/>
  <c r="AV76" i="5"/>
  <c r="AZ76" i="5"/>
  <c r="AW76" i="5"/>
  <c r="AS76" i="5"/>
  <c r="AT76" i="5"/>
  <c r="AP76" i="5"/>
  <c r="AO76" i="5"/>
  <c r="AU76" i="5"/>
  <c r="AQ76" i="5"/>
  <c r="BD64" i="5"/>
  <c r="BC64" i="5"/>
  <c r="BA64" i="5"/>
  <c r="AY64" i="5"/>
  <c r="BB64" i="5"/>
  <c r="AV64" i="5"/>
  <c r="AW64" i="5"/>
  <c r="AZ64" i="5"/>
  <c r="AU64" i="5"/>
  <c r="AT64" i="5"/>
  <c r="AR64" i="5"/>
  <c r="AS64" i="5"/>
  <c r="AO64" i="5"/>
  <c r="AP64" i="5"/>
  <c r="BD52" i="5"/>
  <c r="BC52" i="5"/>
  <c r="BA52" i="5"/>
  <c r="AY52" i="5"/>
  <c r="BB52" i="5"/>
  <c r="AV52" i="5"/>
  <c r="AZ52" i="5"/>
  <c r="AT52" i="5"/>
  <c r="AU52" i="5"/>
  <c r="AW52" i="5"/>
  <c r="AS52" i="5"/>
  <c r="AR52" i="5"/>
  <c r="AQ52" i="5"/>
  <c r="AO52" i="5"/>
  <c r="BD40" i="5"/>
  <c r="BC40" i="5"/>
  <c r="BA40" i="5"/>
  <c r="AY40" i="5"/>
  <c r="AZ40" i="5"/>
  <c r="AV40" i="5"/>
  <c r="BB40" i="5"/>
  <c r="AW40" i="5"/>
  <c r="AS40" i="5"/>
  <c r="AT40" i="5"/>
  <c r="AU40" i="5"/>
  <c r="AR40" i="5"/>
  <c r="AO40" i="5"/>
  <c r="BD28" i="5"/>
  <c r="BC28" i="5"/>
  <c r="BB28" i="5"/>
  <c r="BA28" i="5"/>
  <c r="AY28" i="5"/>
  <c r="AZ28" i="5"/>
  <c r="AV28" i="5"/>
  <c r="AW28" i="5"/>
  <c r="AS28" i="5"/>
  <c r="AT28" i="5"/>
  <c r="AU28" i="5"/>
  <c r="AR28" i="5"/>
  <c r="AQ28" i="5"/>
  <c r="AO28" i="5"/>
  <c r="BD16" i="5"/>
  <c r="BC16" i="5"/>
  <c r="BB16" i="5"/>
  <c r="BA16" i="5"/>
  <c r="AY16" i="5"/>
  <c r="AV16" i="5"/>
  <c r="AZ16" i="5"/>
  <c r="AT16" i="5"/>
  <c r="AW16" i="5"/>
  <c r="AS16" i="5"/>
  <c r="AO16" i="5"/>
  <c r="AQ16" i="5"/>
  <c r="AO1209" i="5"/>
  <c r="AO1192" i="5"/>
  <c r="AO1176" i="5"/>
  <c r="AO1161" i="5"/>
  <c r="AO1144" i="5"/>
  <c r="AO1128" i="5"/>
  <c r="AO1113" i="5"/>
  <c r="AO1096" i="5"/>
  <c r="AO1080" i="5"/>
  <c r="AO1065" i="5"/>
  <c r="AO1048" i="5"/>
  <c r="AO1032" i="5"/>
  <c r="AO1017" i="5"/>
  <c r="AO1000" i="5"/>
  <c r="AO984" i="5"/>
  <c r="AO969" i="5"/>
  <c r="AO952" i="5"/>
  <c r="AO936" i="5"/>
  <c r="AO921" i="5"/>
  <c r="AO904" i="5"/>
  <c r="AO888" i="5"/>
  <c r="AO873" i="5"/>
  <c r="AO856" i="5"/>
  <c r="AO840" i="5"/>
  <c r="AO825" i="5"/>
  <c r="AO807" i="5"/>
  <c r="AO789" i="5"/>
  <c r="AO771" i="5"/>
  <c r="AO753" i="5"/>
  <c r="AO735" i="5"/>
  <c r="AO717" i="5"/>
  <c r="AO699" i="5"/>
  <c r="AO681" i="5"/>
  <c r="AO663" i="5"/>
  <c r="AO645" i="5"/>
  <c r="AO627" i="5"/>
  <c r="AO609" i="5"/>
  <c r="AO587" i="5"/>
  <c r="AO565" i="5"/>
  <c r="AO541" i="5"/>
  <c r="AO517" i="5"/>
  <c r="AO493" i="5"/>
  <c r="AO469" i="5"/>
  <c r="AO445" i="5"/>
  <c r="AO421" i="5"/>
  <c r="AO397" i="5"/>
  <c r="AO373" i="5"/>
  <c r="AO349" i="5"/>
  <c r="AO325" i="5"/>
  <c r="AO301" i="5"/>
  <c r="AO277" i="5"/>
  <c r="AO253" i="5"/>
  <c r="AO229" i="5"/>
  <c r="AO205" i="5"/>
  <c r="AO181" i="5"/>
  <c r="AO157" i="5"/>
  <c r="AO133" i="5"/>
  <c r="AO109" i="5"/>
  <c r="AO85" i="5"/>
  <c r="AO61" i="5"/>
  <c r="AO37" i="5"/>
  <c r="AO13" i="5"/>
  <c r="AP1196" i="5"/>
  <c r="AP1172" i="5"/>
  <c r="AP1148" i="5"/>
  <c r="AP1124" i="5"/>
  <c r="AP1100" i="5"/>
  <c r="AP1076" i="5"/>
  <c r="AP1052" i="5"/>
  <c r="AP1028" i="5"/>
  <c r="AP1004" i="5"/>
  <c r="AP980" i="5"/>
  <c r="AP956" i="5"/>
  <c r="AP932" i="5"/>
  <c r="AP904" i="5"/>
  <c r="AP873" i="5"/>
  <c r="AP840" i="5"/>
  <c r="AP808" i="5"/>
  <c r="AP777" i="5"/>
  <c r="AP744" i="5"/>
  <c r="AP712" i="5"/>
  <c r="AP681" i="5"/>
  <c r="AP648" i="5"/>
  <c r="AP616" i="5"/>
  <c r="AP585" i="5"/>
  <c r="AP552" i="5"/>
  <c r="AP520" i="5"/>
  <c r="AP489" i="5"/>
  <c r="AP456" i="5"/>
  <c r="AP424" i="5"/>
  <c r="AP393" i="5"/>
  <c r="AP360" i="5"/>
  <c r="AP328" i="5"/>
  <c r="AP297" i="5"/>
  <c r="AP264" i="5"/>
  <c r="AP232" i="5"/>
  <c r="AP201" i="5"/>
  <c r="AP168" i="5"/>
  <c r="AP136" i="5"/>
  <c r="AP105" i="5"/>
  <c r="AP72" i="5"/>
  <c r="AP40" i="5"/>
  <c r="AQ1211" i="5"/>
  <c r="AQ1175" i="5"/>
  <c r="AQ1139" i="5"/>
  <c r="AQ1103" i="5"/>
  <c r="AQ1067" i="5"/>
  <c r="AQ1031" i="5"/>
  <c r="AQ995" i="5"/>
  <c r="AQ959" i="5"/>
  <c r="AQ923" i="5"/>
  <c r="AQ887" i="5"/>
  <c r="AQ851" i="5"/>
  <c r="AQ815" i="5"/>
  <c r="AQ779" i="5"/>
  <c r="AQ743" i="5"/>
  <c r="AQ703" i="5"/>
  <c r="AQ664" i="5"/>
  <c r="AQ617" i="5"/>
  <c r="AQ568" i="5"/>
  <c r="AQ516" i="5"/>
  <c r="AQ472" i="5"/>
  <c r="AQ415" i="5"/>
  <c r="AQ368" i="5"/>
  <c r="AQ319" i="5"/>
  <c r="AQ269" i="5"/>
  <c r="AQ223" i="5"/>
  <c r="AQ171" i="5"/>
  <c r="AQ124" i="5"/>
  <c r="AQ75" i="5"/>
  <c r="AQ20" i="5"/>
  <c r="AR1186" i="5"/>
  <c r="AR1129" i="5"/>
  <c r="AR1082" i="5"/>
  <c r="AR1033" i="5"/>
  <c r="AR983" i="5"/>
  <c r="AR937" i="5"/>
  <c r="AR883" i="5"/>
  <c r="AR838" i="5"/>
  <c r="AR787" i="5"/>
  <c r="AR712" i="5"/>
  <c r="AR647" i="5"/>
  <c r="AR564" i="5"/>
  <c r="AR489" i="5"/>
  <c r="AR405" i="5"/>
  <c r="AR320" i="5"/>
  <c r="AR239" i="5"/>
  <c r="AR142" i="5"/>
  <c r="AR68" i="5"/>
  <c r="AS1183" i="5"/>
  <c r="AS1098" i="5"/>
  <c r="AS1022" i="5"/>
  <c r="AS930" i="5"/>
  <c r="AS851" i="5"/>
  <c r="AS767" i="5"/>
  <c r="AS677" i="5"/>
  <c r="AS602" i="5"/>
  <c r="AS496" i="5"/>
  <c r="AS407" i="5"/>
  <c r="AS308" i="5"/>
  <c r="AS206" i="5"/>
  <c r="AS91" i="5"/>
  <c r="AT1163" i="5"/>
  <c r="AT1032" i="5"/>
  <c r="AT898" i="5"/>
  <c r="AT746" i="5"/>
  <c r="AT632" i="5"/>
  <c r="AT476" i="5"/>
  <c r="AT351" i="5"/>
  <c r="AT215" i="5"/>
  <c r="AT62" i="5"/>
  <c r="AU1123" i="5"/>
  <c r="AU943" i="5"/>
  <c r="AU792" i="5"/>
  <c r="AU577" i="5"/>
  <c r="AU364" i="5"/>
  <c r="AU189" i="5"/>
  <c r="AV1171" i="5"/>
  <c r="AV972" i="5"/>
  <c r="AV762" i="5"/>
  <c r="AV487" i="5"/>
  <c r="AV198" i="5"/>
  <c r="AW1030" i="5"/>
  <c r="AW673" i="5"/>
  <c r="AW219" i="5"/>
  <c r="AY397" i="5"/>
  <c r="AZ557" i="5"/>
  <c r="BB558" i="5"/>
  <c r="AO12" i="5"/>
  <c r="BD12" i="5"/>
  <c r="BC12" i="5"/>
  <c r="BB12" i="5"/>
  <c r="AZ12" i="5"/>
  <c r="BA12" i="5"/>
  <c r="AV12" i="5"/>
  <c r="AW12" i="5"/>
  <c r="AY12" i="5"/>
  <c r="AS12" i="5"/>
  <c r="AO19" i="5"/>
  <c r="AP12" i="5"/>
  <c r="BC23" i="5"/>
  <c r="BD23" i="5"/>
  <c r="BB23" i="5"/>
  <c r="AZ23" i="5"/>
  <c r="AY23" i="5"/>
  <c r="AW23" i="5"/>
  <c r="BA23" i="5"/>
  <c r="AV23" i="5"/>
  <c r="AT23" i="5"/>
  <c r="AU23" i="5"/>
  <c r="AS23" i="5"/>
  <c r="AR23" i="5"/>
  <c r="AQ23" i="5"/>
  <c r="AR12" i="5"/>
  <c r="BD19" i="5"/>
  <c r="BC19" i="5"/>
  <c r="BB19" i="5"/>
  <c r="BA19" i="5"/>
  <c r="AY19" i="5"/>
  <c r="AW19" i="5"/>
  <c r="AZ19" i="5"/>
  <c r="AU19" i="5"/>
  <c r="AS19" i="5"/>
  <c r="AT19" i="5"/>
  <c r="AV19" i="5"/>
  <c r="AP19" i="5"/>
  <c r="AP23" i="5"/>
  <c r="AT12" i="5"/>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 i="6"/>
  <c r="K17697" i="2"/>
  <c r="J17697" i="2"/>
  <c r="G17698" i="2" s="1"/>
  <c r="I17697" i="2"/>
  <c r="D17698" i="2" s="1"/>
  <c r="M17696" i="2"/>
  <c r="M17695" i="2"/>
  <c r="M17694" i="2"/>
  <c r="M17693" i="2"/>
  <c r="M17692" i="2"/>
  <c r="M17691" i="2"/>
  <c r="M17690" i="2"/>
  <c r="M17689" i="2"/>
  <c r="M17688" i="2"/>
  <c r="M17687" i="2"/>
  <c r="M17686" i="2"/>
  <c r="M17685" i="2"/>
  <c r="M17684" i="2"/>
  <c r="M17683" i="2"/>
  <c r="M17682" i="2"/>
  <c r="M17681" i="2"/>
  <c r="M17680" i="2"/>
  <c r="M17679" i="2"/>
  <c r="M17678" i="2"/>
  <c r="M17677" i="2"/>
  <c r="M17676" i="2"/>
  <c r="M17675" i="2"/>
  <c r="M17674" i="2"/>
  <c r="M17673" i="2"/>
  <c r="M17672" i="2"/>
  <c r="M17671" i="2"/>
  <c r="M17670" i="2"/>
  <c r="M17669" i="2"/>
  <c r="M17668" i="2"/>
  <c r="M17667" i="2"/>
  <c r="M17666" i="2"/>
  <c r="M17665" i="2"/>
  <c r="M17664" i="2"/>
  <c r="M17663" i="2"/>
  <c r="M17662" i="2"/>
  <c r="M17661" i="2"/>
  <c r="M17660" i="2"/>
  <c r="M17659" i="2"/>
  <c r="M17658" i="2"/>
  <c r="M17657" i="2"/>
  <c r="M17656" i="2"/>
  <c r="M17655" i="2"/>
  <c r="M17654" i="2"/>
  <c r="M17653" i="2"/>
  <c r="M17652" i="2"/>
  <c r="M17651" i="2"/>
  <c r="M17650" i="2"/>
  <c r="M17649" i="2"/>
  <c r="M17648" i="2"/>
  <c r="M17647" i="2"/>
  <c r="M17646" i="2"/>
  <c r="M17645" i="2"/>
  <c r="M17644" i="2"/>
  <c r="M17643" i="2"/>
  <c r="M17642" i="2"/>
  <c r="M17641" i="2"/>
  <c r="M17640" i="2"/>
  <c r="M17639" i="2"/>
  <c r="M17638" i="2"/>
  <c r="M17637" i="2"/>
  <c r="M17636" i="2"/>
  <c r="M17635" i="2"/>
  <c r="M17634" i="2"/>
  <c r="M17633" i="2"/>
  <c r="M17632" i="2"/>
  <c r="M17631" i="2"/>
  <c r="M17630" i="2"/>
  <c r="M17629" i="2"/>
  <c r="M17628" i="2"/>
  <c r="M17627" i="2"/>
  <c r="M17626" i="2"/>
  <c r="M17625" i="2"/>
  <c r="M17624" i="2"/>
  <c r="M17623" i="2"/>
  <c r="M17622" i="2"/>
  <c r="M17621" i="2"/>
  <c r="M17620" i="2"/>
  <c r="M17619" i="2"/>
  <c r="M17618" i="2"/>
  <c r="M17617" i="2"/>
  <c r="M17616" i="2"/>
  <c r="M17615" i="2"/>
  <c r="M17614" i="2"/>
  <c r="M17613" i="2"/>
  <c r="M17612" i="2"/>
  <c r="M17611" i="2"/>
  <c r="M17610" i="2"/>
  <c r="M17609" i="2"/>
  <c r="M17608" i="2"/>
  <c r="M17607" i="2"/>
  <c r="M17606" i="2"/>
  <c r="M17605" i="2"/>
  <c r="M17604" i="2"/>
  <c r="M17603" i="2"/>
  <c r="M17602" i="2"/>
  <c r="M17601" i="2"/>
  <c r="M17600" i="2"/>
  <c r="M17599" i="2"/>
  <c r="M17598" i="2"/>
  <c r="M17597" i="2"/>
  <c r="M17596" i="2"/>
  <c r="M17595" i="2"/>
  <c r="M17594" i="2"/>
  <c r="M17593" i="2"/>
  <c r="M17592" i="2"/>
  <c r="M17591" i="2"/>
  <c r="M17590" i="2"/>
  <c r="M17589" i="2"/>
  <c r="M17588" i="2"/>
  <c r="M17587" i="2"/>
  <c r="M17586" i="2"/>
  <c r="M17585" i="2"/>
  <c r="M17584" i="2"/>
  <c r="M17583" i="2"/>
  <c r="M17582" i="2"/>
  <c r="M17581" i="2"/>
  <c r="M17580" i="2"/>
  <c r="M17579" i="2"/>
  <c r="M17578" i="2"/>
  <c r="M17577" i="2"/>
  <c r="M17576" i="2"/>
  <c r="M17575" i="2"/>
  <c r="M17574" i="2"/>
  <c r="M17573" i="2"/>
  <c r="M17572" i="2"/>
  <c r="M17571" i="2"/>
  <c r="M17570" i="2"/>
  <c r="M17569" i="2"/>
  <c r="M17568" i="2"/>
  <c r="M17567" i="2"/>
  <c r="M17566" i="2"/>
  <c r="M17565" i="2"/>
  <c r="M17564" i="2"/>
  <c r="M17563" i="2"/>
  <c r="M17562" i="2"/>
  <c r="M17561" i="2"/>
  <c r="M17560" i="2"/>
  <c r="M17559" i="2"/>
  <c r="M17558" i="2"/>
  <c r="M17557" i="2"/>
  <c r="M17556" i="2"/>
  <c r="M17555" i="2"/>
  <c r="M17554" i="2"/>
  <c r="M17553" i="2"/>
  <c r="M17552" i="2"/>
  <c r="M17551" i="2"/>
  <c r="M17550" i="2"/>
  <c r="M17549" i="2"/>
  <c r="M17548" i="2"/>
  <c r="M17547" i="2"/>
  <c r="M17546" i="2"/>
  <c r="M17545" i="2"/>
  <c r="M17544" i="2"/>
  <c r="M17543" i="2"/>
  <c r="M17542" i="2"/>
  <c r="M17541" i="2"/>
  <c r="M17540" i="2"/>
  <c r="M17539" i="2"/>
  <c r="M17538" i="2"/>
  <c r="M17537" i="2"/>
  <c r="M17536" i="2"/>
  <c r="M17535" i="2"/>
  <c r="M17534" i="2"/>
  <c r="M17533" i="2"/>
  <c r="M17532" i="2"/>
  <c r="M17531" i="2"/>
  <c r="M17530" i="2"/>
  <c r="M17529" i="2"/>
  <c r="M17528" i="2"/>
  <c r="M17527" i="2"/>
  <c r="M17526" i="2"/>
  <c r="M17525" i="2"/>
  <c r="M17524" i="2"/>
  <c r="M17523" i="2"/>
  <c r="M17522" i="2"/>
  <c r="M17521" i="2"/>
  <c r="M17520" i="2"/>
  <c r="M17519" i="2"/>
  <c r="M17518" i="2"/>
  <c r="M17517" i="2"/>
  <c r="M17516" i="2"/>
  <c r="M17515" i="2"/>
  <c r="M17514" i="2"/>
  <c r="M17513" i="2"/>
  <c r="M17512" i="2"/>
  <c r="M17511" i="2"/>
  <c r="M17510" i="2"/>
  <c r="M17509" i="2"/>
  <c r="M17508" i="2"/>
  <c r="M17507" i="2"/>
  <c r="M17506" i="2"/>
  <c r="M17505" i="2"/>
  <c r="M17504" i="2"/>
  <c r="M17503" i="2"/>
  <c r="M17502" i="2"/>
  <c r="M17501" i="2"/>
  <c r="M17500" i="2"/>
  <c r="M17499" i="2"/>
  <c r="M17498" i="2"/>
  <c r="M17497" i="2"/>
  <c r="M17496" i="2"/>
  <c r="M17495" i="2"/>
  <c r="M17494" i="2"/>
  <c r="M17493" i="2"/>
  <c r="M17492" i="2"/>
  <c r="M17491" i="2"/>
  <c r="M17490" i="2"/>
  <c r="M17489" i="2"/>
  <c r="M17488" i="2"/>
  <c r="M17487" i="2"/>
  <c r="M17486" i="2"/>
  <c r="M17485" i="2"/>
  <c r="M17484" i="2"/>
  <c r="M17483" i="2"/>
  <c r="M17482" i="2"/>
  <c r="M17481" i="2"/>
  <c r="M17480" i="2"/>
  <c r="M17479" i="2"/>
  <c r="M17478" i="2"/>
  <c r="M17477" i="2"/>
  <c r="M17476" i="2"/>
  <c r="M17475" i="2"/>
  <c r="M17474" i="2"/>
  <c r="M17473" i="2"/>
  <c r="M17472" i="2"/>
  <c r="M17471" i="2"/>
  <c r="M17470" i="2"/>
  <c r="M17469" i="2"/>
  <c r="M17468" i="2"/>
  <c r="M17467" i="2"/>
  <c r="M17466" i="2"/>
  <c r="M17465" i="2"/>
  <c r="M17464" i="2"/>
  <c r="M17463" i="2"/>
  <c r="M17462" i="2"/>
  <c r="M17461" i="2"/>
  <c r="M17460" i="2"/>
  <c r="M17459" i="2"/>
  <c r="M17458" i="2"/>
  <c r="M17457" i="2"/>
  <c r="M17456" i="2"/>
  <c r="M17455" i="2"/>
  <c r="M17454" i="2"/>
  <c r="M17453" i="2"/>
  <c r="M17452" i="2"/>
  <c r="M17451" i="2"/>
  <c r="M17450" i="2"/>
  <c r="M17449" i="2"/>
  <c r="M17448" i="2"/>
  <c r="M17447" i="2"/>
  <c r="M17446" i="2"/>
  <c r="M17445" i="2"/>
  <c r="M17444" i="2"/>
  <c r="M17443" i="2"/>
  <c r="M17442" i="2"/>
  <c r="M17441" i="2"/>
  <c r="M17440" i="2"/>
  <c r="M17439" i="2"/>
  <c r="M17438" i="2"/>
  <c r="M17437" i="2"/>
  <c r="M17436" i="2"/>
  <c r="M17435" i="2"/>
  <c r="M17434" i="2"/>
  <c r="M17433" i="2"/>
  <c r="M17432" i="2"/>
  <c r="M17431" i="2"/>
  <c r="M17430" i="2"/>
  <c r="M17429" i="2"/>
  <c r="M17428" i="2"/>
  <c r="M17427" i="2"/>
  <c r="M17426" i="2"/>
  <c r="M17425" i="2"/>
  <c r="M17424" i="2"/>
  <c r="M17423" i="2"/>
  <c r="M17422" i="2"/>
  <c r="M17421" i="2"/>
  <c r="M17420" i="2"/>
  <c r="M17419" i="2"/>
  <c r="M17418" i="2"/>
  <c r="M17417" i="2"/>
  <c r="M17416" i="2"/>
  <c r="M17415" i="2"/>
  <c r="M17414" i="2"/>
  <c r="M17413" i="2"/>
  <c r="M17412" i="2"/>
  <c r="M17411" i="2"/>
  <c r="M17410" i="2"/>
  <c r="M17409" i="2"/>
  <c r="M17408" i="2"/>
  <c r="M17407" i="2"/>
  <c r="M17406" i="2"/>
  <c r="M17405" i="2"/>
  <c r="M17404" i="2"/>
  <c r="M17403" i="2"/>
  <c r="M17402" i="2"/>
  <c r="M17401" i="2"/>
  <c r="M17400" i="2"/>
  <c r="M17399" i="2"/>
  <c r="M17398" i="2"/>
  <c r="M17397" i="2"/>
  <c r="M17396" i="2"/>
  <c r="M17395" i="2"/>
  <c r="M17394" i="2"/>
  <c r="M17393" i="2"/>
  <c r="M17392" i="2"/>
  <c r="M17391" i="2"/>
  <c r="M17390" i="2"/>
  <c r="M17389" i="2"/>
  <c r="M17388" i="2"/>
  <c r="M17387" i="2"/>
  <c r="M17386" i="2"/>
  <c r="M17385" i="2"/>
  <c r="M17384" i="2"/>
  <c r="M17383" i="2"/>
  <c r="M17382" i="2"/>
  <c r="M17381" i="2"/>
  <c r="M17380" i="2"/>
  <c r="M17379" i="2"/>
  <c r="M17378" i="2"/>
  <c r="M17377" i="2"/>
  <c r="M17376" i="2"/>
  <c r="M17375" i="2"/>
  <c r="M17374" i="2"/>
  <c r="M17373" i="2"/>
  <c r="M17372" i="2"/>
  <c r="M17371" i="2"/>
  <c r="M17370" i="2"/>
  <c r="M17369" i="2"/>
  <c r="M17368" i="2"/>
  <c r="M17367" i="2"/>
  <c r="M17366" i="2"/>
  <c r="M17365" i="2"/>
  <c r="M17364" i="2"/>
  <c r="M17363" i="2"/>
  <c r="M17362" i="2"/>
  <c r="M17361" i="2"/>
  <c r="M17360" i="2"/>
  <c r="M17359" i="2"/>
  <c r="M17358" i="2"/>
  <c r="M17357" i="2"/>
  <c r="M17356" i="2"/>
  <c r="M17355" i="2"/>
  <c r="M17354" i="2"/>
  <c r="M17353" i="2"/>
  <c r="M17352" i="2"/>
  <c r="M17351" i="2"/>
  <c r="M17350" i="2"/>
  <c r="M17349" i="2"/>
  <c r="M17348" i="2"/>
  <c r="M17347" i="2"/>
  <c r="M17346" i="2"/>
  <c r="M17345" i="2"/>
  <c r="M17344" i="2"/>
  <c r="M17343" i="2"/>
  <c r="M17342" i="2"/>
  <c r="M17341" i="2"/>
  <c r="M17340" i="2"/>
  <c r="M17339" i="2"/>
  <c r="M17338" i="2"/>
  <c r="M17337" i="2"/>
  <c r="M17336" i="2"/>
  <c r="M17335" i="2"/>
  <c r="M17334" i="2"/>
  <c r="M17333" i="2"/>
  <c r="M17332" i="2"/>
  <c r="M17331" i="2"/>
  <c r="M17330" i="2"/>
  <c r="M17329" i="2"/>
  <c r="M17328" i="2"/>
  <c r="M17327" i="2"/>
  <c r="M17326" i="2"/>
  <c r="M17325" i="2"/>
  <c r="M17324" i="2"/>
  <c r="M17323" i="2"/>
  <c r="M17322" i="2"/>
  <c r="M17321" i="2"/>
  <c r="M17320" i="2"/>
  <c r="M17319" i="2"/>
  <c r="M17318" i="2"/>
  <c r="M17317" i="2"/>
  <c r="M17316" i="2"/>
  <c r="M17315" i="2"/>
  <c r="M17314" i="2"/>
  <c r="M17313" i="2"/>
  <c r="M17312" i="2"/>
  <c r="M17311" i="2"/>
  <c r="M17310" i="2"/>
  <c r="M17309" i="2"/>
  <c r="M17308" i="2"/>
  <c r="M17307" i="2"/>
  <c r="M17306" i="2"/>
  <c r="M17305" i="2"/>
  <c r="M17304" i="2"/>
  <c r="M17303" i="2"/>
  <c r="M17302" i="2"/>
  <c r="M17301" i="2"/>
  <c r="M17300" i="2"/>
  <c r="M17299" i="2"/>
  <c r="M17298" i="2"/>
  <c r="M17297" i="2"/>
  <c r="M17296" i="2"/>
  <c r="M17295" i="2"/>
  <c r="M17294" i="2"/>
  <c r="M17293" i="2"/>
  <c r="M17292" i="2"/>
  <c r="M17291" i="2"/>
  <c r="M17290" i="2"/>
  <c r="M17289" i="2"/>
  <c r="M17288" i="2"/>
  <c r="M17287" i="2"/>
  <c r="M17286" i="2"/>
  <c r="M17285" i="2"/>
  <c r="M17284" i="2"/>
  <c r="M17283" i="2"/>
  <c r="M17282" i="2"/>
  <c r="M17281" i="2"/>
  <c r="M17280" i="2"/>
  <c r="M17279" i="2"/>
  <c r="M17278" i="2"/>
  <c r="M17277" i="2"/>
  <c r="M17276" i="2"/>
  <c r="M17275" i="2"/>
  <c r="M17274" i="2"/>
  <c r="M17273" i="2"/>
  <c r="M17272" i="2"/>
  <c r="M17271" i="2"/>
  <c r="M17270" i="2"/>
  <c r="M17269" i="2"/>
  <c r="M17268" i="2"/>
  <c r="M17267" i="2"/>
  <c r="M17266" i="2"/>
  <c r="M17265" i="2"/>
  <c r="M17264" i="2"/>
  <c r="M17263" i="2"/>
  <c r="M17262" i="2"/>
  <c r="M17261" i="2"/>
  <c r="M17260" i="2"/>
  <c r="M17259" i="2"/>
  <c r="M17258" i="2"/>
  <c r="M17257" i="2"/>
  <c r="M17256" i="2"/>
  <c r="M17255" i="2"/>
  <c r="M17254" i="2"/>
  <c r="M17253" i="2"/>
  <c r="M17252" i="2"/>
  <c r="M17251" i="2"/>
  <c r="M17250" i="2"/>
  <c r="M17249" i="2"/>
  <c r="M17248" i="2"/>
  <c r="M17247" i="2"/>
  <c r="M17246" i="2"/>
  <c r="M17245" i="2"/>
  <c r="M17244" i="2"/>
  <c r="M17243" i="2"/>
  <c r="M17242" i="2"/>
  <c r="M17241" i="2"/>
  <c r="M17240" i="2"/>
  <c r="M17239" i="2"/>
  <c r="M17238" i="2"/>
  <c r="M17237" i="2"/>
  <c r="M17236" i="2"/>
  <c r="M17235" i="2"/>
  <c r="M17234" i="2"/>
  <c r="M17233" i="2"/>
  <c r="M17232" i="2"/>
  <c r="M17231" i="2"/>
  <c r="M17230" i="2"/>
  <c r="M17229" i="2"/>
  <c r="M17228" i="2"/>
  <c r="M17227" i="2"/>
  <c r="M17226" i="2"/>
  <c r="M17225" i="2"/>
  <c r="M17224" i="2"/>
  <c r="M17223" i="2"/>
  <c r="M17222" i="2"/>
  <c r="M17221" i="2"/>
  <c r="M17220" i="2"/>
  <c r="M17219" i="2"/>
  <c r="M17218" i="2"/>
  <c r="M17217" i="2"/>
  <c r="M17216" i="2"/>
  <c r="M17215" i="2"/>
  <c r="M17214" i="2"/>
  <c r="M17213" i="2"/>
  <c r="M17212" i="2"/>
  <c r="M17211" i="2"/>
  <c r="M17210" i="2"/>
  <c r="M17209" i="2"/>
  <c r="M17208" i="2"/>
  <c r="M17207" i="2"/>
  <c r="M17206" i="2"/>
  <c r="M17205" i="2"/>
  <c r="M17204" i="2"/>
  <c r="M17203" i="2"/>
  <c r="M17202" i="2"/>
  <c r="M17201" i="2"/>
  <c r="M17200" i="2"/>
  <c r="M17199" i="2"/>
  <c r="M17198" i="2"/>
  <c r="M17197" i="2"/>
  <c r="M17196" i="2"/>
  <c r="M17195" i="2"/>
  <c r="M17194" i="2"/>
  <c r="M17193" i="2"/>
  <c r="M17192" i="2"/>
  <c r="M17191" i="2"/>
  <c r="M17190" i="2"/>
  <c r="M17189" i="2"/>
  <c r="M17188" i="2"/>
  <c r="M17187" i="2"/>
  <c r="M17186" i="2"/>
  <c r="M17185" i="2"/>
  <c r="M17184" i="2"/>
  <c r="M17183" i="2"/>
  <c r="M17182" i="2"/>
  <c r="M17181" i="2"/>
  <c r="M17180" i="2"/>
  <c r="M17179" i="2"/>
  <c r="M17178" i="2"/>
  <c r="M17177" i="2"/>
  <c r="M17176" i="2"/>
  <c r="M17175" i="2"/>
  <c r="M17174" i="2"/>
  <c r="M17173" i="2"/>
  <c r="M17172" i="2"/>
  <c r="M17171" i="2"/>
  <c r="M17170" i="2"/>
  <c r="M17169" i="2"/>
  <c r="M17168" i="2"/>
  <c r="M17167" i="2"/>
  <c r="M17166" i="2"/>
  <c r="M17165" i="2"/>
  <c r="M17164" i="2"/>
  <c r="M17163" i="2"/>
  <c r="M17162" i="2"/>
  <c r="M17161" i="2"/>
  <c r="M17160" i="2"/>
  <c r="M17159" i="2"/>
  <c r="M17158" i="2"/>
  <c r="M17157" i="2"/>
  <c r="M17156" i="2"/>
  <c r="M17155" i="2"/>
  <c r="M17154" i="2"/>
  <c r="M17153" i="2"/>
  <c r="M17152" i="2"/>
  <c r="M17151" i="2"/>
  <c r="M17150" i="2"/>
  <c r="M17149" i="2"/>
  <c r="M17148" i="2"/>
  <c r="M17147" i="2"/>
  <c r="M17146" i="2"/>
  <c r="M17145" i="2"/>
  <c r="M17144" i="2"/>
  <c r="M17143" i="2"/>
  <c r="M17142" i="2"/>
  <c r="M17141" i="2"/>
  <c r="M17140" i="2"/>
  <c r="M17139" i="2"/>
  <c r="M17138" i="2"/>
  <c r="M17137" i="2"/>
  <c r="M17136" i="2"/>
  <c r="M17135" i="2"/>
  <c r="M17134" i="2"/>
  <c r="M17133" i="2"/>
  <c r="M17132" i="2"/>
  <c r="M17131" i="2"/>
  <c r="M17130" i="2"/>
  <c r="M17129" i="2"/>
  <c r="M17128" i="2"/>
  <c r="M17127" i="2"/>
  <c r="M17126" i="2"/>
  <c r="M17125" i="2"/>
  <c r="M17124" i="2"/>
  <c r="M17123" i="2"/>
  <c r="M17122" i="2"/>
  <c r="M17121" i="2"/>
  <c r="M17120" i="2"/>
  <c r="M17119" i="2"/>
  <c r="M17118" i="2"/>
  <c r="M17117" i="2"/>
  <c r="M17116" i="2"/>
  <c r="M17115" i="2"/>
  <c r="M17114" i="2"/>
  <c r="M17113" i="2"/>
  <c r="M17112" i="2"/>
  <c r="M17111" i="2"/>
  <c r="M17110" i="2"/>
  <c r="M17109" i="2"/>
  <c r="M17108" i="2"/>
  <c r="M17107" i="2"/>
  <c r="M17106" i="2"/>
  <c r="M17105" i="2"/>
  <c r="M17104" i="2"/>
  <c r="M17103" i="2"/>
  <c r="M17102" i="2"/>
  <c r="M17101" i="2"/>
  <c r="M17100" i="2"/>
  <c r="M17099" i="2"/>
  <c r="M17098" i="2"/>
  <c r="M17097" i="2"/>
  <c r="M17096" i="2"/>
  <c r="M17095" i="2"/>
  <c r="M17094" i="2"/>
  <c r="M17093" i="2"/>
  <c r="M17092" i="2"/>
  <c r="M17091" i="2"/>
  <c r="M17090" i="2"/>
  <c r="M17089" i="2"/>
  <c r="M17088" i="2"/>
  <c r="M17087" i="2"/>
  <c r="M17086" i="2"/>
  <c r="M17085" i="2"/>
  <c r="M17084" i="2"/>
  <c r="M17083" i="2"/>
  <c r="M17082" i="2"/>
  <c r="M17081" i="2"/>
  <c r="M17080" i="2"/>
  <c r="M17079" i="2"/>
  <c r="M17078" i="2"/>
  <c r="M17077" i="2"/>
  <c r="M17076" i="2"/>
  <c r="M17075" i="2"/>
  <c r="M17074" i="2"/>
  <c r="M17073" i="2"/>
  <c r="M17072" i="2"/>
  <c r="M17071" i="2"/>
  <c r="M17070" i="2"/>
  <c r="M17069" i="2"/>
  <c r="M17068" i="2"/>
  <c r="M17067" i="2"/>
  <c r="M17066" i="2"/>
  <c r="M17065" i="2"/>
  <c r="M17064" i="2"/>
  <c r="M17063" i="2"/>
  <c r="M17062" i="2"/>
  <c r="M17061" i="2"/>
  <c r="M17060" i="2"/>
  <c r="M17059" i="2"/>
  <c r="M17058" i="2"/>
  <c r="M17057" i="2"/>
  <c r="M17056" i="2"/>
  <c r="M17055" i="2"/>
  <c r="M17054" i="2"/>
  <c r="M17053" i="2"/>
  <c r="M17052" i="2"/>
  <c r="M17051" i="2"/>
  <c r="M17050" i="2"/>
  <c r="M17049" i="2"/>
  <c r="M17048" i="2"/>
  <c r="M17047" i="2"/>
  <c r="M17046" i="2"/>
  <c r="M17045" i="2"/>
  <c r="M17044" i="2"/>
  <c r="M17043" i="2"/>
  <c r="M17042" i="2"/>
  <c r="M17041" i="2"/>
  <c r="M17040" i="2"/>
  <c r="M17039" i="2"/>
  <c r="M17038" i="2"/>
  <c r="M17037" i="2"/>
  <c r="M17036" i="2"/>
  <c r="M17035" i="2"/>
  <c r="M17034" i="2"/>
  <c r="M17033" i="2"/>
  <c r="M17032" i="2"/>
  <c r="M17031" i="2"/>
  <c r="M17030" i="2"/>
  <c r="M17029" i="2"/>
  <c r="M17028" i="2"/>
  <c r="M17027" i="2"/>
  <c r="M17026" i="2"/>
  <c r="M17025" i="2"/>
  <c r="M17024" i="2"/>
  <c r="M17023" i="2"/>
  <c r="M17022" i="2"/>
  <c r="M17021" i="2"/>
  <c r="M17020" i="2"/>
  <c r="M17019" i="2"/>
  <c r="M17018" i="2"/>
  <c r="M17017" i="2"/>
  <c r="M17016" i="2"/>
  <c r="M17015" i="2"/>
  <c r="M17014" i="2"/>
  <c r="M17013" i="2"/>
  <c r="M17012" i="2"/>
  <c r="M17011" i="2"/>
  <c r="M17010" i="2"/>
  <c r="M17009" i="2"/>
  <c r="M17008" i="2"/>
  <c r="M17007" i="2"/>
  <c r="M17006" i="2"/>
  <c r="M17005" i="2"/>
  <c r="M17004" i="2"/>
  <c r="M17003" i="2"/>
  <c r="M17002" i="2"/>
  <c r="M17001" i="2"/>
  <c r="M17000" i="2"/>
  <c r="M16999" i="2"/>
  <c r="M16998" i="2"/>
  <c r="M16997" i="2"/>
  <c r="M16996" i="2"/>
  <c r="M16995" i="2"/>
  <c r="M16994" i="2"/>
  <c r="M16993" i="2"/>
  <c r="M16992" i="2"/>
  <c r="M16991" i="2"/>
  <c r="M16990" i="2"/>
  <c r="M16989" i="2"/>
  <c r="M16988" i="2"/>
  <c r="M16987" i="2"/>
  <c r="M16986" i="2"/>
  <c r="M16985" i="2"/>
  <c r="M16984" i="2"/>
  <c r="M16983" i="2"/>
  <c r="M16982" i="2"/>
  <c r="M16981" i="2"/>
  <c r="M16980" i="2"/>
  <c r="M16979" i="2"/>
  <c r="M16978" i="2"/>
  <c r="M16977" i="2"/>
  <c r="M16976" i="2"/>
  <c r="M16975" i="2"/>
  <c r="M16974" i="2"/>
  <c r="M16973" i="2"/>
  <c r="M16972" i="2"/>
  <c r="M16971" i="2"/>
  <c r="M16970" i="2"/>
  <c r="M16969" i="2"/>
  <c r="M16968" i="2"/>
  <c r="M16967" i="2"/>
  <c r="M16966" i="2"/>
  <c r="M16965" i="2"/>
  <c r="M16964" i="2"/>
  <c r="M16963" i="2"/>
  <c r="M16962" i="2"/>
  <c r="M16961" i="2"/>
  <c r="M16960" i="2"/>
  <c r="M16959" i="2"/>
  <c r="M16958" i="2"/>
  <c r="M16957" i="2"/>
  <c r="M16956" i="2"/>
  <c r="M16955" i="2"/>
  <c r="M16954" i="2"/>
  <c r="M16953" i="2"/>
  <c r="M16952" i="2"/>
  <c r="M16951" i="2"/>
  <c r="M16950" i="2"/>
  <c r="M16949" i="2"/>
  <c r="M16948" i="2"/>
  <c r="M16947" i="2"/>
  <c r="M16946" i="2"/>
  <c r="M16945" i="2"/>
  <c r="M16944" i="2"/>
  <c r="M16943" i="2"/>
  <c r="M16942" i="2"/>
  <c r="M16941" i="2"/>
  <c r="M16940" i="2"/>
  <c r="M16939" i="2"/>
  <c r="M16938" i="2"/>
  <c r="M16937" i="2"/>
  <c r="M16936" i="2"/>
  <c r="M16935" i="2"/>
  <c r="M16934" i="2"/>
  <c r="M16933" i="2"/>
  <c r="M16932" i="2"/>
  <c r="M16931" i="2"/>
  <c r="M16930" i="2"/>
  <c r="M16929" i="2"/>
  <c r="M16928" i="2"/>
  <c r="M16927" i="2"/>
  <c r="M16926" i="2"/>
  <c r="M16925" i="2"/>
  <c r="M16924" i="2"/>
  <c r="M16923" i="2"/>
  <c r="M16922" i="2"/>
  <c r="M16921" i="2"/>
  <c r="M16920" i="2"/>
  <c r="M16919" i="2"/>
  <c r="M16918" i="2"/>
  <c r="M16917" i="2"/>
  <c r="M16916" i="2"/>
  <c r="M16915" i="2"/>
  <c r="M16914" i="2"/>
  <c r="M16913" i="2"/>
  <c r="M16912" i="2"/>
  <c r="M16911" i="2"/>
  <c r="M16910" i="2"/>
  <c r="M16909" i="2"/>
  <c r="M16908" i="2"/>
  <c r="M16907" i="2"/>
  <c r="M16906" i="2"/>
  <c r="M16905" i="2"/>
  <c r="M16904" i="2"/>
  <c r="M16903" i="2"/>
  <c r="M16902" i="2"/>
  <c r="M16901" i="2"/>
  <c r="M16900" i="2"/>
  <c r="M16899" i="2"/>
  <c r="M16898" i="2"/>
  <c r="M16897" i="2"/>
  <c r="M16896" i="2"/>
  <c r="M16895" i="2"/>
  <c r="M16894" i="2"/>
  <c r="M16893" i="2"/>
  <c r="M16892" i="2"/>
  <c r="M16891" i="2"/>
  <c r="M16890" i="2"/>
  <c r="M16889" i="2"/>
  <c r="M16888" i="2"/>
  <c r="M16887" i="2"/>
  <c r="M16886" i="2"/>
  <c r="M16885" i="2"/>
  <c r="M16884" i="2"/>
  <c r="M16883" i="2"/>
  <c r="M16882" i="2"/>
  <c r="M16881" i="2"/>
  <c r="M16880" i="2"/>
  <c r="M16879" i="2"/>
  <c r="M16878" i="2"/>
  <c r="M16877" i="2"/>
  <c r="M16876" i="2"/>
  <c r="M16875" i="2"/>
  <c r="M16874" i="2"/>
  <c r="M16873" i="2"/>
  <c r="M16872" i="2"/>
  <c r="M16871" i="2"/>
  <c r="M16870" i="2"/>
  <c r="M16869" i="2"/>
  <c r="M16868" i="2"/>
  <c r="M16867" i="2"/>
  <c r="M16866" i="2"/>
  <c r="M16865" i="2"/>
  <c r="M16864" i="2"/>
  <c r="M16863" i="2"/>
  <c r="M16862" i="2"/>
  <c r="M16861" i="2"/>
  <c r="M16860" i="2"/>
  <c r="M16859" i="2"/>
  <c r="M16858" i="2"/>
  <c r="M16857" i="2"/>
  <c r="M16856" i="2"/>
  <c r="M16855" i="2"/>
  <c r="M16854" i="2"/>
  <c r="M16853" i="2"/>
  <c r="M16852" i="2"/>
  <c r="M16851" i="2"/>
  <c r="M16850" i="2"/>
  <c r="M16849" i="2"/>
  <c r="M16848" i="2"/>
  <c r="M16847" i="2"/>
  <c r="M16846" i="2"/>
  <c r="M16845" i="2"/>
  <c r="M16844" i="2"/>
  <c r="M16843" i="2"/>
  <c r="M16842" i="2"/>
  <c r="M16841" i="2"/>
  <c r="M16840" i="2"/>
  <c r="M16839" i="2"/>
  <c r="M16838" i="2"/>
  <c r="M16837" i="2"/>
  <c r="M16836" i="2"/>
  <c r="M16835" i="2"/>
  <c r="M16834" i="2"/>
  <c r="M16833" i="2"/>
  <c r="M16832" i="2"/>
  <c r="M16831" i="2"/>
  <c r="M16830" i="2"/>
  <c r="M16829" i="2"/>
  <c r="M16828" i="2"/>
  <c r="M16827" i="2"/>
  <c r="M16826" i="2"/>
  <c r="M16825" i="2"/>
  <c r="M16824" i="2"/>
  <c r="M16823" i="2"/>
  <c r="M16822" i="2"/>
  <c r="M16821" i="2"/>
  <c r="M16820" i="2"/>
  <c r="M16819" i="2"/>
  <c r="M16818" i="2"/>
  <c r="M16817" i="2"/>
  <c r="M16816" i="2"/>
  <c r="M16815" i="2"/>
  <c r="M16814" i="2"/>
  <c r="M16813" i="2"/>
  <c r="M16812" i="2"/>
  <c r="M16811" i="2"/>
  <c r="M16810" i="2"/>
  <c r="M16809" i="2"/>
  <c r="M16808" i="2"/>
  <c r="M16807" i="2"/>
  <c r="M16806" i="2"/>
  <c r="M16805" i="2"/>
  <c r="M16804" i="2"/>
  <c r="M16803" i="2"/>
  <c r="M16802" i="2"/>
  <c r="M16801" i="2"/>
  <c r="M16800" i="2"/>
  <c r="M16799" i="2"/>
  <c r="M16798" i="2"/>
  <c r="M16797" i="2"/>
  <c r="M16796" i="2"/>
  <c r="M16795" i="2"/>
  <c r="M16794" i="2"/>
  <c r="M16793" i="2"/>
  <c r="M16792" i="2"/>
  <c r="M16791" i="2"/>
  <c r="M16790" i="2"/>
  <c r="M16789" i="2"/>
  <c r="M16788" i="2"/>
  <c r="M16787" i="2"/>
  <c r="M16786" i="2"/>
  <c r="M16785" i="2"/>
  <c r="M16784" i="2"/>
  <c r="M16783" i="2"/>
  <c r="M16782" i="2"/>
  <c r="M16781" i="2"/>
  <c r="M16780" i="2"/>
  <c r="M16779" i="2"/>
  <c r="M16778" i="2"/>
  <c r="M16777" i="2"/>
  <c r="M16776" i="2"/>
  <c r="M16775" i="2"/>
  <c r="M16774" i="2"/>
  <c r="M16773" i="2"/>
  <c r="M16772" i="2"/>
  <c r="M16771" i="2"/>
  <c r="M16770" i="2"/>
  <c r="M16769" i="2"/>
  <c r="M16768" i="2"/>
  <c r="M16767" i="2"/>
  <c r="M16766" i="2"/>
  <c r="M16765" i="2"/>
  <c r="M16764" i="2"/>
  <c r="M16763" i="2"/>
  <c r="M16762" i="2"/>
  <c r="M16761" i="2"/>
  <c r="M16760" i="2"/>
  <c r="M16759" i="2"/>
  <c r="M16758" i="2"/>
  <c r="M16757" i="2"/>
  <c r="M16756" i="2"/>
  <c r="M16755" i="2"/>
  <c r="M16754" i="2"/>
  <c r="M16753" i="2"/>
  <c r="M16752" i="2"/>
  <c r="M16751" i="2"/>
  <c r="M16750" i="2"/>
  <c r="M16749" i="2"/>
  <c r="M16748" i="2"/>
  <c r="M16747" i="2"/>
  <c r="M16746" i="2"/>
  <c r="M16745" i="2"/>
  <c r="M16744" i="2"/>
  <c r="M16743" i="2"/>
  <c r="M16742" i="2"/>
  <c r="M16741" i="2"/>
  <c r="M16740" i="2"/>
  <c r="M16739" i="2"/>
  <c r="M16738" i="2"/>
  <c r="M16737" i="2"/>
  <c r="M16736" i="2"/>
  <c r="M16735" i="2"/>
  <c r="M16734" i="2"/>
  <c r="M16733" i="2"/>
  <c r="M16732" i="2"/>
  <c r="M16731" i="2"/>
  <c r="M16730" i="2"/>
  <c r="M16729" i="2"/>
  <c r="M16728" i="2"/>
  <c r="M16727" i="2"/>
  <c r="M16726" i="2"/>
  <c r="M16725" i="2"/>
  <c r="M16724" i="2"/>
  <c r="M16723" i="2"/>
  <c r="M16722" i="2"/>
  <c r="M16721" i="2"/>
  <c r="M16720" i="2"/>
  <c r="M16719" i="2"/>
  <c r="M16718" i="2"/>
  <c r="M16717" i="2"/>
  <c r="M16716" i="2"/>
  <c r="M16715" i="2"/>
  <c r="M16714" i="2"/>
  <c r="M16713" i="2"/>
  <c r="M16712" i="2"/>
  <c r="M16711" i="2"/>
  <c r="M16710" i="2"/>
  <c r="M16709" i="2"/>
  <c r="M16708" i="2"/>
  <c r="M16707" i="2"/>
  <c r="M16706" i="2"/>
  <c r="M16705" i="2"/>
  <c r="M16704" i="2"/>
  <c r="M16703" i="2"/>
  <c r="M16702" i="2"/>
  <c r="M16701" i="2"/>
  <c r="M16700" i="2"/>
  <c r="M16699" i="2"/>
  <c r="M16698" i="2"/>
  <c r="M16697" i="2"/>
  <c r="M16696" i="2"/>
  <c r="M16695" i="2"/>
  <c r="M16694" i="2"/>
  <c r="M16693" i="2"/>
  <c r="M16692" i="2"/>
  <c r="M16691" i="2"/>
  <c r="M16690" i="2"/>
  <c r="M16689" i="2"/>
  <c r="M16688" i="2"/>
  <c r="M16687" i="2"/>
  <c r="M16686" i="2"/>
  <c r="M16685" i="2"/>
  <c r="M16684" i="2"/>
  <c r="M16683" i="2"/>
  <c r="M16682" i="2"/>
  <c r="M16681" i="2"/>
  <c r="M16680" i="2"/>
  <c r="M16679" i="2"/>
  <c r="M16678" i="2"/>
  <c r="M16677" i="2"/>
  <c r="M16676" i="2"/>
  <c r="M16675" i="2"/>
  <c r="M16674" i="2"/>
  <c r="M16673" i="2"/>
  <c r="M16672" i="2"/>
  <c r="M16671" i="2"/>
  <c r="M16670" i="2"/>
  <c r="M16669" i="2"/>
  <c r="M16668" i="2"/>
  <c r="M16667" i="2"/>
  <c r="M16666" i="2"/>
  <c r="M16665" i="2"/>
  <c r="M16664" i="2"/>
  <c r="M16663" i="2"/>
  <c r="M16662" i="2"/>
  <c r="M16661" i="2"/>
  <c r="M16660" i="2"/>
  <c r="M16659" i="2"/>
  <c r="M16658" i="2"/>
  <c r="M16657" i="2"/>
  <c r="M16656" i="2"/>
  <c r="M16655" i="2"/>
  <c r="M16654" i="2"/>
  <c r="M16653" i="2"/>
  <c r="M16652" i="2"/>
  <c r="M16651" i="2"/>
  <c r="M16650" i="2"/>
  <c r="M16649" i="2"/>
  <c r="M16648" i="2"/>
  <c r="M16647" i="2"/>
  <c r="M16646" i="2"/>
  <c r="M16645" i="2"/>
  <c r="M16644" i="2"/>
  <c r="M16643" i="2"/>
  <c r="M16642" i="2"/>
  <c r="M16641" i="2"/>
  <c r="M16640" i="2"/>
  <c r="M16639" i="2"/>
  <c r="M16638" i="2"/>
  <c r="M16637" i="2"/>
  <c r="M16636" i="2"/>
  <c r="M16635" i="2"/>
  <c r="M16634" i="2"/>
  <c r="M16633" i="2"/>
  <c r="M16632" i="2"/>
  <c r="M16631" i="2"/>
  <c r="M16630" i="2"/>
  <c r="M16629" i="2"/>
  <c r="M16628" i="2"/>
  <c r="M16627" i="2"/>
  <c r="M16626" i="2"/>
  <c r="M16625" i="2"/>
  <c r="M16624" i="2"/>
  <c r="M16623" i="2"/>
  <c r="M16622" i="2"/>
  <c r="M16621" i="2"/>
  <c r="M16620" i="2"/>
  <c r="M16619" i="2"/>
  <c r="M16618" i="2"/>
  <c r="M16617" i="2"/>
  <c r="M16616" i="2"/>
  <c r="M16615" i="2"/>
  <c r="M16614" i="2"/>
  <c r="M16613" i="2"/>
  <c r="M16612" i="2"/>
  <c r="M16611" i="2"/>
  <c r="M16610" i="2"/>
  <c r="M16609" i="2"/>
  <c r="M16608" i="2"/>
  <c r="M16607" i="2"/>
  <c r="M16606" i="2"/>
  <c r="M16605" i="2"/>
  <c r="M16604" i="2"/>
  <c r="M16603" i="2"/>
  <c r="M16602" i="2"/>
  <c r="M16601" i="2"/>
  <c r="M16600" i="2"/>
  <c r="M16599" i="2"/>
  <c r="M16598" i="2"/>
  <c r="M16597" i="2"/>
  <c r="M16596" i="2"/>
  <c r="M16595" i="2"/>
  <c r="M16594" i="2"/>
  <c r="M16593" i="2"/>
  <c r="M16592" i="2"/>
  <c r="M16591" i="2"/>
  <c r="M16590" i="2"/>
  <c r="M16589" i="2"/>
  <c r="M16588" i="2"/>
  <c r="M16587" i="2"/>
  <c r="M16586" i="2"/>
  <c r="M16585" i="2"/>
  <c r="M16584" i="2"/>
  <c r="M16583" i="2"/>
  <c r="M16582" i="2"/>
  <c r="M16581" i="2"/>
  <c r="M16580" i="2"/>
  <c r="M16579" i="2"/>
  <c r="M16578" i="2"/>
  <c r="M16577" i="2"/>
  <c r="M16576" i="2"/>
  <c r="M16575" i="2"/>
  <c r="M16574" i="2"/>
  <c r="M16573" i="2"/>
  <c r="M16572" i="2"/>
  <c r="M16571" i="2"/>
  <c r="M16570" i="2"/>
  <c r="M16569" i="2"/>
  <c r="M16568" i="2"/>
  <c r="M16567" i="2"/>
  <c r="M16566" i="2"/>
  <c r="M16565" i="2"/>
  <c r="M16564" i="2"/>
  <c r="M16563" i="2"/>
  <c r="M16562" i="2"/>
  <c r="M16561" i="2"/>
  <c r="M16560" i="2"/>
  <c r="M16559" i="2"/>
  <c r="M16558" i="2"/>
  <c r="M16557" i="2"/>
  <c r="M16556" i="2"/>
  <c r="M16555" i="2"/>
  <c r="M16554" i="2"/>
  <c r="M16553" i="2"/>
  <c r="M16552" i="2"/>
  <c r="M16551" i="2"/>
  <c r="M16550" i="2"/>
  <c r="M16549" i="2"/>
  <c r="M16548" i="2"/>
  <c r="M16547" i="2"/>
  <c r="M16546" i="2"/>
  <c r="M16545" i="2"/>
  <c r="M16544" i="2"/>
  <c r="M16543" i="2"/>
  <c r="M16542" i="2"/>
  <c r="M16541" i="2"/>
  <c r="M16540" i="2"/>
  <c r="M16539" i="2"/>
  <c r="M16538" i="2"/>
  <c r="M16537" i="2"/>
  <c r="M16536" i="2"/>
  <c r="M16535" i="2"/>
  <c r="M16534" i="2"/>
  <c r="M16533" i="2"/>
  <c r="M16532" i="2"/>
  <c r="M16531" i="2"/>
  <c r="M16530" i="2"/>
  <c r="M16529" i="2"/>
  <c r="M16528" i="2"/>
  <c r="M16527" i="2"/>
  <c r="M16526" i="2"/>
  <c r="M16525" i="2"/>
  <c r="M16524" i="2"/>
  <c r="M16523" i="2"/>
  <c r="M16522" i="2"/>
  <c r="M16521" i="2"/>
  <c r="M16520" i="2"/>
  <c r="M16519" i="2"/>
  <c r="M16518" i="2"/>
  <c r="M16517" i="2"/>
  <c r="M16516" i="2"/>
  <c r="M16515" i="2"/>
  <c r="M16514" i="2"/>
  <c r="M16513" i="2"/>
  <c r="M16512" i="2"/>
  <c r="M16511" i="2"/>
  <c r="M16510" i="2"/>
  <c r="M16509" i="2"/>
  <c r="M16508" i="2"/>
  <c r="M16507" i="2"/>
  <c r="M16506" i="2"/>
  <c r="M16505" i="2"/>
  <c r="M16504" i="2"/>
  <c r="M16503" i="2"/>
  <c r="M16502" i="2"/>
  <c r="M16501" i="2"/>
  <c r="M16500" i="2"/>
  <c r="M16499" i="2"/>
  <c r="M16498" i="2"/>
  <c r="M16497" i="2"/>
  <c r="M16496" i="2"/>
  <c r="M16495" i="2"/>
  <c r="M16494" i="2"/>
  <c r="M16493" i="2"/>
  <c r="M16492" i="2"/>
  <c r="M16491" i="2"/>
  <c r="M16490" i="2"/>
  <c r="M16489" i="2"/>
  <c r="M16488" i="2"/>
  <c r="M16487" i="2"/>
  <c r="M16486" i="2"/>
  <c r="M16485" i="2"/>
  <c r="M16484" i="2"/>
  <c r="M16483" i="2"/>
  <c r="M16482" i="2"/>
  <c r="M16481" i="2"/>
  <c r="M16480" i="2"/>
  <c r="M16479" i="2"/>
  <c r="M16478" i="2"/>
  <c r="M16477" i="2"/>
  <c r="M16476" i="2"/>
  <c r="M16475" i="2"/>
  <c r="M16474" i="2"/>
  <c r="M16473" i="2"/>
  <c r="M16472" i="2"/>
  <c r="M16471" i="2"/>
  <c r="M16470" i="2"/>
  <c r="M16469" i="2"/>
  <c r="M16468" i="2"/>
  <c r="M16467" i="2"/>
  <c r="M16466" i="2"/>
  <c r="M16465" i="2"/>
  <c r="M16464" i="2"/>
  <c r="M16463" i="2"/>
  <c r="M16462" i="2"/>
  <c r="M16461" i="2"/>
  <c r="M16460" i="2"/>
  <c r="M16459" i="2"/>
  <c r="M16458" i="2"/>
  <c r="M16457" i="2"/>
  <c r="M16456" i="2"/>
  <c r="M16455" i="2"/>
  <c r="M16454" i="2"/>
  <c r="M16453" i="2"/>
  <c r="M16452" i="2"/>
  <c r="M16451" i="2"/>
  <c r="M16450" i="2"/>
  <c r="M16449" i="2"/>
  <c r="M16448" i="2"/>
  <c r="M16447" i="2"/>
  <c r="M16446" i="2"/>
  <c r="M16445" i="2"/>
  <c r="M16444" i="2"/>
  <c r="M16443" i="2"/>
  <c r="M16442" i="2"/>
  <c r="M16441" i="2"/>
  <c r="M16440" i="2"/>
  <c r="M16439" i="2"/>
  <c r="M16438" i="2"/>
  <c r="M16437" i="2"/>
  <c r="M16436" i="2"/>
  <c r="M16435" i="2"/>
  <c r="M16434" i="2"/>
  <c r="M16433" i="2"/>
  <c r="M16432" i="2"/>
  <c r="M16431" i="2"/>
  <c r="M16430" i="2"/>
  <c r="M16429" i="2"/>
  <c r="M16428" i="2"/>
  <c r="M16427" i="2"/>
  <c r="M16426" i="2"/>
  <c r="M16425" i="2"/>
  <c r="M16424" i="2"/>
  <c r="M16423" i="2"/>
  <c r="M16422" i="2"/>
  <c r="M16421" i="2"/>
  <c r="M16420" i="2"/>
  <c r="M16419" i="2"/>
  <c r="M16418" i="2"/>
  <c r="M16417" i="2"/>
  <c r="M16416" i="2"/>
  <c r="M16415" i="2"/>
  <c r="M16414" i="2"/>
  <c r="M16413" i="2"/>
  <c r="M16412" i="2"/>
  <c r="M16411" i="2"/>
  <c r="M16410" i="2"/>
  <c r="M16409" i="2"/>
  <c r="M16408" i="2"/>
  <c r="M16407" i="2"/>
  <c r="M16406" i="2"/>
  <c r="M16405" i="2"/>
  <c r="M16404" i="2"/>
  <c r="M16403" i="2"/>
  <c r="M16402" i="2"/>
  <c r="M16401" i="2"/>
  <c r="M16400" i="2"/>
  <c r="M16399" i="2"/>
  <c r="M16398" i="2"/>
  <c r="M16397" i="2"/>
  <c r="M16396" i="2"/>
  <c r="M16395" i="2"/>
  <c r="M16394" i="2"/>
  <c r="M16393" i="2"/>
  <c r="M16392" i="2"/>
  <c r="M16391" i="2"/>
  <c r="M16390" i="2"/>
  <c r="M16389" i="2"/>
  <c r="M16388" i="2"/>
  <c r="M16387" i="2"/>
  <c r="M16386" i="2"/>
  <c r="M16385" i="2"/>
  <c r="M16384" i="2"/>
  <c r="M16383" i="2"/>
  <c r="M16382" i="2"/>
  <c r="M16381" i="2"/>
  <c r="M16380" i="2"/>
  <c r="M16379" i="2"/>
  <c r="M16378" i="2"/>
  <c r="M16377" i="2"/>
  <c r="M16376" i="2"/>
  <c r="M16375" i="2"/>
  <c r="M16374" i="2"/>
  <c r="M16373" i="2"/>
  <c r="M16372" i="2"/>
  <c r="M16371" i="2"/>
  <c r="M16370" i="2"/>
  <c r="M16369" i="2"/>
  <c r="M16368" i="2"/>
  <c r="M16367" i="2"/>
  <c r="M16366" i="2"/>
  <c r="M16365" i="2"/>
  <c r="M16364" i="2"/>
  <c r="M16363" i="2"/>
  <c r="M16362" i="2"/>
  <c r="M16361" i="2"/>
  <c r="M16360" i="2"/>
  <c r="M16359" i="2"/>
  <c r="M16358" i="2"/>
  <c r="M16357" i="2"/>
  <c r="M16356" i="2"/>
  <c r="M16355" i="2"/>
  <c r="M16354" i="2"/>
  <c r="M16353" i="2"/>
  <c r="M16352" i="2"/>
  <c r="M16351" i="2"/>
  <c r="M16350" i="2"/>
  <c r="M16349" i="2"/>
  <c r="M16348" i="2"/>
  <c r="M16347" i="2"/>
  <c r="M16346" i="2"/>
  <c r="M16345" i="2"/>
  <c r="M16344" i="2"/>
  <c r="M16343" i="2"/>
  <c r="M16342" i="2"/>
  <c r="M16341" i="2"/>
  <c r="M16340" i="2"/>
  <c r="M16339" i="2"/>
  <c r="M16338" i="2"/>
  <c r="M16337" i="2"/>
  <c r="M16336" i="2"/>
  <c r="M16335" i="2"/>
  <c r="M16334" i="2"/>
  <c r="M16333" i="2"/>
  <c r="M16332" i="2"/>
  <c r="M16331" i="2"/>
  <c r="M16330" i="2"/>
  <c r="M16329" i="2"/>
  <c r="M16328" i="2"/>
  <c r="M16327" i="2"/>
  <c r="M16326" i="2"/>
  <c r="M16325" i="2"/>
  <c r="M16324" i="2"/>
  <c r="M16323" i="2"/>
  <c r="M16322" i="2"/>
  <c r="M16321" i="2"/>
  <c r="M16320" i="2"/>
  <c r="M16319" i="2"/>
  <c r="M16318" i="2"/>
  <c r="M16317" i="2"/>
  <c r="M16316" i="2"/>
  <c r="M16315" i="2"/>
  <c r="M16314" i="2"/>
  <c r="M16313" i="2"/>
  <c r="M16312" i="2"/>
  <c r="M16311" i="2"/>
  <c r="M16310" i="2"/>
  <c r="M16309" i="2"/>
  <c r="M16308" i="2"/>
  <c r="M16307" i="2"/>
  <c r="M16306" i="2"/>
  <c r="M16305" i="2"/>
  <c r="M16304" i="2"/>
  <c r="M16303" i="2"/>
  <c r="M16302" i="2"/>
  <c r="M16301" i="2"/>
  <c r="M16300" i="2"/>
  <c r="M16299" i="2"/>
  <c r="M16298" i="2"/>
  <c r="M16297" i="2"/>
  <c r="M16296" i="2"/>
  <c r="M16295" i="2"/>
  <c r="M16294" i="2"/>
  <c r="M16293" i="2"/>
  <c r="M16292" i="2"/>
  <c r="M16291" i="2"/>
  <c r="M16290" i="2"/>
  <c r="M16289" i="2"/>
  <c r="M16288" i="2"/>
  <c r="M16287" i="2"/>
  <c r="M16286" i="2"/>
  <c r="M16285" i="2"/>
  <c r="M16284" i="2"/>
  <c r="M16283" i="2"/>
  <c r="M16282" i="2"/>
  <c r="M16281" i="2"/>
  <c r="M16280" i="2"/>
  <c r="M16279" i="2"/>
  <c r="M16278" i="2"/>
  <c r="M16277" i="2"/>
  <c r="M16276" i="2"/>
  <c r="M16275" i="2"/>
  <c r="M16274" i="2"/>
  <c r="M16273" i="2"/>
  <c r="M16272" i="2"/>
  <c r="M16271" i="2"/>
  <c r="M16270" i="2"/>
  <c r="M16269" i="2"/>
  <c r="M16268" i="2"/>
  <c r="M16267" i="2"/>
  <c r="M16266" i="2"/>
  <c r="M16265" i="2"/>
  <c r="M16264" i="2"/>
  <c r="M16263" i="2"/>
  <c r="M16262" i="2"/>
  <c r="M16261" i="2"/>
  <c r="M16260" i="2"/>
  <c r="M16259" i="2"/>
  <c r="M16258" i="2"/>
  <c r="M16257" i="2"/>
  <c r="M16256" i="2"/>
  <c r="M16255" i="2"/>
  <c r="M16254" i="2"/>
  <c r="M16253" i="2"/>
  <c r="M16252" i="2"/>
  <c r="M16251" i="2"/>
  <c r="M16250" i="2"/>
  <c r="M16249" i="2"/>
  <c r="M16248" i="2"/>
  <c r="M16247" i="2"/>
  <c r="M16246" i="2"/>
  <c r="M16245" i="2"/>
  <c r="M16244" i="2"/>
  <c r="M16243" i="2"/>
  <c r="M16242" i="2"/>
  <c r="M16241" i="2"/>
  <c r="M16240" i="2"/>
  <c r="M16239" i="2"/>
  <c r="M16238" i="2"/>
  <c r="M16237" i="2"/>
  <c r="M16236" i="2"/>
  <c r="M16235" i="2"/>
  <c r="M16234" i="2"/>
  <c r="M16233" i="2"/>
  <c r="M16232" i="2"/>
  <c r="M16231" i="2"/>
  <c r="M16230" i="2"/>
  <c r="M16229" i="2"/>
  <c r="M16228" i="2"/>
  <c r="M16227" i="2"/>
  <c r="M16226" i="2"/>
  <c r="M16225" i="2"/>
  <c r="M16224" i="2"/>
  <c r="M16223" i="2"/>
  <c r="M16222" i="2"/>
  <c r="M16221" i="2"/>
  <c r="M16220" i="2"/>
  <c r="M16219" i="2"/>
  <c r="M16218" i="2"/>
  <c r="M16217" i="2"/>
  <c r="M16216" i="2"/>
  <c r="M16215" i="2"/>
  <c r="M16214" i="2"/>
  <c r="M16213" i="2"/>
  <c r="M16212" i="2"/>
  <c r="M16211" i="2"/>
  <c r="M16210" i="2"/>
  <c r="M16209" i="2"/>
  <c r="M16208" i="2"/>
  <c r="M16207" i="2"/>
  <c r="M16206" i="2"/>
  <c r="M16205" i="2"/>
  <c r="M16204" i="2"/>
  <c r="M16203" i="2"/>
  <c r="M16202" i="2"/>
  <c r="M16201" i="2"/>
  <c r="M16200" i="2"/>
  <c r="M16199" i="2"/>
  <c r="M16198" i="2"/>
  <c r="M16197" i="2"/>
  <c r="M16196" i="2"/>
  <c r="M16195" i="2"/>
  <c r="M16194" i="2"/>
  <c r="M16193" i="2"/>
  <c r="M16192" i="2"/>
  <c r="M16191" i="2"/>
  <c r="M16190" i="2"/>
  <c r="M16189" i="2"/>
  <c r="M16188" i="2"/>
  <c r="M16187" i="2"/>
  <c r="M16186" i="2"/>
  <c r="M16185" i="2"/>
  <c r="M16184" i="2"/>
  <c r="M16183" i="2"/>
  <c r="M16182" i="2"/>
  <c r="M16181" i="2"/>
  <c r="M16180" i="2"/>
  <c r="M16179" i="2"/>
  <c r="M16178" i="2"/>
  <c r="M16177" i="2"/>
  <c r="M16176" i="2"/>
  <c r="M16175" i="2"/>
  <c r="M16174" i="2"/>
  <c r="M16173" i="2"/>
  <c r="M16172" i="2"/>
  <c r="M16171" i="2"/>
  <c r="M16170" i="2"/>
  <c r="M16169" i="2"/>
  <c r="M16168" i="2"/>
  <c r="M16167" i="2"/>
  <c r="M16166" i="2"/>
  <c r="M16165" i="2"/>
  <c r="M16164" i="2"/>
  <c r="M16163" i="2"/>
  <c r="M16162" i="2"/>
  <c r="M16161" i="2"/>
  <c r="M16160" i="2"/>
  <c r="M16159" i="2"/>
  <c r="M16158" i="2"/>
  <c r="M16157" i="2"/>
  <c r="M16156" i="2"/>
  <c r="M16155" i="2"/>
  <c r="M16154" i="2"/>
  <c r="M16153" i="2"/>
  <c r="M16152" i="2"/>
  <c r="M16151" i="2"/>
  <c r="M16150" i="2"/>
  <c r="M16149" i="2"/>
  <c r="M16148" i="2"/>
  <c r="M16147" i="2"/>
  <c r="M16146" i="2"/>
  <c r="M16145" i="2"/>
  <c r="M16144" i="2"/>
  <c r="M16143" i="2"/>
  <c r="M16142" i="2"/>
  <c r="M16141" i="2"/>
  <c r="M16140" i="2"/>
  <c r="M16139" i="2"/>
  <c r="M16138" i="2"/>
  <c r="M16137" i="2"/>
  <c r="M16136" i="2"/>
  <c r="M16135" i="2"/>
  <c r="M16134" i="2"/>
  <c r="M16133" i="2"/>
  <c r="M16132" i="2"/>
  <c r="M16131" i="2"/>
  <c r="M16130" i="2"/>
  <c r="M16129" i="2"/>
  <c r="M16128" i="2"/>
  <c r="M16127" i="2"/>
  <c r="M16126" i="2"/>
  <c r="M16125" i="2"/>
  <c r="M16124" i="2"/>
  <c r="M16123" i="2"/>
  <c r="M16122" i="2"/>
  <c r="M16121" i="2"/>
  <c r="M16120" i="2"/>
  <c r="M16119" i="2"/>
  <c r="M16118" i="2"/>
  <c r="M16117" i="2"/>
  <c r="M16116" i="2"/>
  <c r="M16115" i="2"/>
  <c r="M16114" i="2"/>
  <c r="M16113" i="2"/>
  <c r="M16112" i="2"/>
  <c r="M16111" i="2"/>
  <c r="M16110" i="2"/>
  <c r="M16109" i="2"/>
  <c r="M16108" i="2"/>
  <c r="M16107" i="2"/>
  <c r="M16106" i="2"/>
  <c r="M16105" i="2"/>
  <c r="M16104" i="2"/>
  <c r="M16103" i="2"/>
  <c r="M16102" i="2"/>
  <c r="M16101" i="2"/>
  <c r="M16100" i="2"/>
  <c r="M16099" i="2"/>
  <c r="M16098" i="2"/>
  <c r="M16097" i="2"/>
  <c r="M16096" i="2"/>
  <c r="M16095" i="2"/>
  <c r="M16094" i="2"/>
  <c r="M16093" i="2"/>
  <c r="M16092" i="2"/>
  <c r="M16091" i="2"/>
  <c r="M16090" i="2"/>
  <c r="M16089" i="2"/>
  <c r="M16088" i="2"/>
  <c r="M16087" i="2"/>
  <c r="M16086" i="2"/>
  <c r="M16085" i="2"/>
  <c r="M16084" i="2"/>
  <c r="M16083" i="2"/>
  <c r="M16082" i="2"/>
  <c r="M16081" i="2"/>
  <c r="M16080" i="2"/>
  <c r="M16079" i="2"/>
  <c r="M16078" i="2"/>
  <c r="M16077" i="2"/>
  <c r="M16076" i="2"/>
  <c r="M16075" i="2"/>
  <c r="M16074" i="2"/>
  <c r="M16073" i="2"/>
  <c r="M16072" i="2"/>
  <c r="M16071" i="2"/>
  <c r="M16070" i="2"/>
  <c r="M16069" i="2"/>
  <c r="M16068" i="2"/>
  <c r="M16067" i="2"/>
  <c r="M16066" i="2"/>
  <c r="M16065" i="2"/>
  <c r="M16064" i="2"/>
  <c r="M16063" i="2"/>
  <c r="M16062" i="2"/>
  <c r="M16061" i="2"/>
  <c r="M16060" i="2"/>
  <c r="M16059" i="2"/>
  <c r="M16058" i="2"/>
  <c r="M16057" i="2"/>
  <c r="M16056" i="2"/>
  <c r="M16055" i="2"/>
  <c r="M16054" i="2"/>
  <c r="M16053" i="2"/>
  <c r="M16052" i="2"/>
  <c r="M16051" i="2"/>
  <c r="M16050" i="2"/>
  <c r="M16049" i="2"/>
  <c r="M16048" i="2"/>
  <c r="M16047" i="2"/>
  <c r="M16046" i="2"/>
  <c r="M16045" i="2"/>
  <c r="M16044" i="2"/>
  <c r="M16043" i="2"/>
  <c r="M16042" i="2"/>
  <c r="M16041" i="2"/>
  <c r="M16040" i="2"/>
  <c r="M16039" i="2"/>
  <c r="M16038" i="2"/>
  <c r="M16037" i="2"/>
  <c r="M16036" i="2"/>
  <c r="M16035" i="2"/>
  <c r="M16034" i="2"/>
  <c r="M16033" i="2"/>
  <c r="M16032" i="2"/>
  <c r="M16031" i="2"/>
  <c r="M16030" i="2"/>
  <c r="M16029" i="2"/>
  <c r="M16028" i="2"/>
  <c r="M16027" i="2"/>
  <c r="M16026" i="2"/>
  <c r="M16025" i="2"/>
  <c r="M16024" i="2"/>
  <c r="M16023" i="2"/>
  <c r="M16022" i="2"/>
  <c r="M16021" i="2"/>
  <c r="M16020" i="2"/>
  <c r="M16019" i="2"/>
  <c r="M16018" i="2"/>
  <c r="M16017" i="2"/>
  <c r="M16016" i="2"/>
  <c r="M16015" i="2"/>
  <c r="M16014" i="2"/>
  <c r="M16013" i="2"/>
  <c r="M16012" i="2"/>
  <c r="M16011" i="2"/>
  <c r="M16010" i="2"/>
  <c r="M16009" i="2"/>
  <c r="M16008" i="2"/>
  <c r="M16007" i="2"/>
  <c r="M16006" i="2"/>
  <c r="M16005" i="2"/>
  <c r="M16004" i="2"/>
  <c r="M16003" i="2"/>
  <c r="M16002" i="2"/>
  <c r="M16001" i="2"/>
  <c r="M16000" i="2"/>
  <c r="M15999" i="2"/>
  <c r="M15998" i="2"/>
  <c r="M15997" i="2"/>
  <c r="M15996" i="2"/>
  <c r="M15995" i="2"/>
  <c r="M15994" i="2"/>
  <c r="M15993" i="2"/>
  <c r="M15992" i="2"/>
  <c r="M15991" i="2"/>
  <c r="M15990" i="2"/>
  <c r="M15989" i="2"/>
  <c r="M15988" i="2"/>
  <c r="M15987" i="2"/>
  <c r="M15986" i="2"/>
  <c r="M15985" i="2"/>
  <c r="M15984" i="2"/>
  <c r="M15983" i="2"/>
  <c r="M15982" i="2"/>
  <c r="M15981" i="2"/>
  <c r="M15980" i="2"/>
  <c r="M15979" i="2"/>
  <c r="M15978" i="2"/>
  <c r="M15977" i="2"/>
  <c r="M15976" i="2"/>
  <c r="M15975" i="2"/>
  <c r="M15974" i="2"/>
  <c r="M15973" i="2"/>
  <c r="M15972" i="2"/>
  <c r="M15971" i="2"/>
  <c r="M15970" i="2"/>
  <c r="M15969" i="2"/>
  <c r="M15968" i="2"/>
  <c r="M15967" i="2"/>
  <c r="M15966" i="2"/>
  <c r="M15965" i="2"/>
  <c r="M15964" i="2"/>
  <c r="M15963" i="2"/>
  <c r="M15962" i="2"/>
  <c r="M15961" i="2"/>
  <c r="M15960" i="2"/>
  <c r="M15959" i="2"/>
  <c r="M15958" i="2"/>
  <c r="M15957" i="2"/>
  <c r="M15956" i="2"/>
  <c r="M15955" i="2"/>
  <c r="M15954" i="2"/>
  <c r="M15953" i="2"/>
  <c r="M15952" i="2"/>
  <c r="M15951" i="2"/>
  <c r="M15950" i="2"/>
  <c r="M15949" i="2"/>
  <c r="M15948" i="2"/>
  <c r="M15947" i="2"/>
  <c r="M15946" i="2"/>
  <c r="M15945" i="2"/>
  <c r="M15944" i="2"/>
  <c r="M15943" i="2"/>
  <c r="M15942" i="2"/>
  <c r="M15941" i="2"/>
  <c r="M15940" i="2"/>
  <c r="M15939" i="2"/>
  <c r="M15938" i="2"/>
  <c r="M15937" i="2"/>
  <c r="M15936" i="2"/>
  <c r="M15935" i="2"/>
  <c r="M15934" i="2"/>
  <c r="M15933" i="2"/>
  <c r="M15932" i="2"/>
  <c r="M15931" i="2"/>
  <c r="M15930" i="2"/>
  <c r="M15929" i="2"/>
  <c r="M15928" i="2"/>
  <c r="M15927" i="2"/>
  <c r="M15926" i="2"/>
  <c r="M15925" i="2"/>
  <c r="M15924" i="2"/>
  <c r="M15923" i="2"/>
  <c r="M15922" i="2"/>
  <c r="M15921" i="2"/>
  <c r="M15920" i="2"/>
  <c r="M15919" i="2"/>
  <c r="M15918" i="2"/>
  <c r="M15917" i="2"/>
  <c r="M15916" i="2"/>
  <c r="M15915" i="2"/>
  <c r="M15914" i="2"/>
  <c r="M15913" i="2"/>
  <c r="M15912" i="2"/>
  <c r="M15911" i="2"/>
  <c r="M15910" i="2"/>
  <c r="M15909" i="2"/>
  <c r="M15908" i="2"/>
  <c r="M15907" i="2"/>
  <c r="M15906" i="2"/>
  <c r="M15905" i="2"/>
  <c r="M15904" i="2"/>
  <c r="M15903" i="2"/>
  <c r="M15902" i="2"/>
  <c r="M15901" i="2"/>
  <c r="M15900" i="2"/>
  <c r="M15899" i="2"/>
  <c r="M15898" i="2"/>
  <c r="M15897" i="2"/>
  <c r="M15896" i="2"/>
  <c r="M15895" i="2"/>
  <c r="M15894" i="2"/>
  <c r="M15893" i="2"/>
  <c r="M15892" i="2"/>
  <c r="M15891" i="2"/>
  <c r="M15890" i="2"/>
  <c r="M15889" i="2"/>
  <c r="M15888" i="2"/>
  <c r="M15887" i="2"/>
  <c r="M15886" i="2"/>
  <c r="M15885" i="2"/>
  <c r="M15884" i="2"/>
  <c r="M15883" i="2"/>
  <c r="M15882" i="2"/>
  <c r="M15881" i="2"/>
  <c r="M15880" i="2"/>
  <c r="M15879" i="2"/>
  <c r="M15878" i="2"/>
  <c r="M15877" i="2"/>
  <c r="M15876" i="2"/>
  <c r="M15875" i="2"/>
  <c r="M15874" i="2"/>
  <c r="M15873" i="2"/>
  <c r="M15872" i="2"/>
  <c r="M15871" i="2"/>
  <c r="M15870" i="2"/>
  <c r="M15869" i="2"/>
  <c r="M15868" i="2"/>
  <c r="M15867" i="2"/>
  <c r="M15866" i="2"/>
  <c r="M15865" i="2"/>
  <c r="M15864" i="2"/>
  <c r="M15863" i="2"/>
  <c r="M15862" i="2"/>
  <c r="M15861" i="2"/>
  <c r="M15860" i="2"/>
  <c r="M15859" i="2"/>
  <c r="M15858" i="2"/>
  <c r="M15857" i="2"/>
  <c r="M15856" i="2"/>
  <c r="M15855" i="2"/>
  <c r="M15854" i="2"/>
  <c r="M15853" i="2"/>
  <c r="M15852" i="2"/>
  <c r="M15851" i="2"/>
  <c r="M15850" i="2"/>
  <c r="M15849" i="2"/>
  <c r="M15848" i="2"/>
  <c r="M15847" i="2"/>
  <c r="M15846" i="2"/>
  <c r="M15845" i="2"/>
  <c r="M15844" i="2"/>
  <c r="M15843" i="2"/>
  <c r="M15842" i="2"/>
  <c r="M15841" i="2"/>
  <c r="M15840" i="2"/>
  <c r="M15839" i="2"/>
  <c r="M15838" i="2"/>
  <c r="M15837" i="2"/>
  <c r="M15836" i="2"/>
  <c r="M15835" i="2"/>
  <c r="M15834" i="2"/>
  <c r="M15833" i="2"/>
  <c r="M15832" i="2"/>
  <c r="M15831" i="2"/>
  <c r="M15830" i="2"/>
  <c r="M15829" i="2"/>
  <c r="M15828" i="2"/>
  <c r="M15827" i="2"/>
  <c r="M15826" i="2"/>
  <c r="M15825" i="2"/>
  <c r="M15824" i="2"/>
  <c r="M15823" i="2"/>
  <c r="M15822" i="2"/>
  <c r="M15821" i="2"/>
  <c r="M15820" i="2"/>
  <c r="M15819" i="2"/>
  <c r="M15818" i="2"/>
  <c r="M15817" i="2"/>
  <c r="M15816" i="2"/>
  <c r="M15815" i="2"/>
  <c r="M15814" i="2"/>
  <c r="M15813" i="2"/>
  <c r="M15812" i="2"/>
  <c r="M15811" i="2"/>
  <c r="M15810" i="2"/>
  <c r="M15809" i="2"/>
  <c r="M15808" i="2"/>
  <c r="M15807" i="2"/>
  <c r="M15806" i="2"/>
  <c r="M15805" i="2"/>
  <c r="M15804" i="2"/>
  <c r="M15803" i="2"/>
  <c r="M15802" i="2"/>
  <c r="M15801" i="2"/>
  <c r="M15800" i="2"/>
  <c r="M15799" i="2"/>
  <c r="M15798" i="2"/>
  <c r="M15797" i="2"/>
  <c r="M15796" i="2"/>
  <c r="M15795" i="2"/>
  <c r="M15794" i="2"/>
  <c r="M15793" i="2"/>
  <c r="M15792" i="2"/>
  <c r="M15791" i="2"/>
  <c r="M15790" i="2"/>
  <c r="M15789" i="2"/>
  <c r="M15788" i="2"/>
  <c r="M15787" i="2"/>
  <c r="M15786" i="2"/>
  <c r="M15785" i="2"/>
  <c r="M15784" i="2"/>
  <c r="M15783" i="2"/>
  <c r="M15782" i="2"/>
  <c r="M15781" i="2"/>
  <c r="M15780" i="2"/>
  <c r="M15779" i="2"/>
  <c r="M15778" i="2"/>
  <c r="M15777" i="2"/>
  <c r="M15776" i="2"/>
  <c r="M15775" i="2"/>
  <c r="M15774" i="2"/>
  <c r="M15773" i="2"/>
  <c r="M15772" i="2"/>
  <c r="M15771" i="2"/>
  <c r="M15770" i="2"/>
  <c r="M15769" i="2"/>
  <c r="M15768" i="2"/>
  <c r="M15767" i="2"/>
  <c r="M15766" i="2"/>
  <c r="M15765" i="2"/>
  <c r="M15764" i="2"/>
  <c r="M15763" i="2"/>
  <c r="M15762" i="2"/>
  <c r="M15761" i="2"/>
  <c r="M15760" i="2"/>
  <c r="M15759" i="2"/>
  <c r="M15758" i="2"/>
  <c r="M15757" i="2"/>
  <c r="M15756" i="2"/>
  <c r="M15755" i="2"/>
  <c r="M15754" i="2"/>
  <c r="M15753" i="2"/>
  <c r="M15752" i="2"/>
  <c r="M15751" i="2"/>
  <c r="M15750" i="2"/>
  <c r="M15749" i="2"/>
  <c r="M15748" i="2"/>
  <c r="M15747" i="2"/>
  <c r="M15746" i="2"/>
  <c r="M15745" i="2"/>
  <c r="M15744" i="2"/>
  <c r="M15743" i="2"/>
  <c r="M15742" i="2"/>
  <c r="M15741" i="2"/>
  <c r="M15740" i="2"/>
  <c r="M15739" i="2"/>
  <c r="M15738" i="2"/>
  <c r="M15737" i="2"/>
  <c r="M15736" i="2"/>
  <c r="M15735" i="2"/>
  <c r="M15734" i="2"/>
  <c r="M15733" i="2"/>
  <c r="M15732" i="2"/>
  <c r="M15731" i="2"/>
  <c r="M15730" i="2"/>
  <c r="M15729" i="2"/>
  <c r="M15728" i="2"/>
  <c r="M15727" i="2"/>
  <c r="M15726" i="2"/>
  <c r="M15725" i="2"/>
  <c r="M15724" i="2"/>
  <c r="M15723" i="2"/>
  <c r="M15722" i="2"/>
  <c r="M15721" i="2"/>
  <c r="M15720" i="2"/>
  <c r="M15719" i="2"/>
  <c r="M15718" i="2"/>
  <c r="M15717" i="2"/>
  <c r="M15716" i="2"/>
  <c r="M15715" i="2"/>
  <c r="M15714" i="2"/>
  <c r="M15713" i="2"/>
  <c r="M15712" i="2"/>
  <c r="M15711" i="2"/>
  <c r="M15710" i="2"/>
  <c r="M15709" i="2"/>
  <c r="M15708" i="2"/>
  <c r="M15707" i="2"/>
  <c r="M15706" i="2"/>
  <c r="M15705" i="2"/>
  <c r="M15704" i="2"/>
  <c r="M15703" i="2"/>
  <c r="M15702" i="2"/>
  <c r="M15701" i="2"/>
  <c r="M15700" i="2"/>
  <c r="M15699" i="2"/>
  <c r="M15698" i="2"/>
  <c r="M15697" i="2"/>
  <c r="M15696" i="2"/>
  <c r="M15695" i="2"/>
  <c r="M15694" i="2"/>
  <c r="M15693" i="2"/>
  <c r="M15692" i="2"/>
  <c r="M15691" i="2"/>
  <c r="M15690" i="2"/>
  <c r="M15689" i="2"/>
  <c r="M15688" i="2"/>
  <c r="M15687" i="2"/>
  <c r="M15686" i="2"/>
  <c r="M15685" i="2"/>
  <c r="M15684" i="2"/>
  <c r="M15683" i="2"/>
  <c r="M15682" i="2"/>
  <c r="M15681" i="2"/>
  <c r="M15680" i="2"/>
  <c r="M15679" i="2"/>
  <c r="M15678" i="2"/>
  <c r="M15677" i="2"/>
  <c r="M15676" i="2"/>
  <c r="M15675" i="2"/>
  <c r="M15674" i="2"/>
  <c r="M15673" i="2"/>
  <c r="M15672" i="2"/>
  <c r="M15671" i="2"/>
  <c r="M15670" i="2"/>
  <c r="M15669" i="2"/>
  <c r="M15668" i="2"/>
  <c r="M15667" i="2"/>
  <c r="M15666" i="2"/>
  <c r="M15665" i="2"/>
  <c r="M15664" i="2"/>
  <c r="M15663" i="2"/>
  <c r="M15662" i="2"/>
  <c r="M15661" i="2"/>
  <c r="M15660" i="2"/>
  <c r="M15659" i="2"/>
  <c r="M15658" i="2"/>
  <c r="M15657" i="2"/>
  <c r="M15656" i="2"/>
  <c r="M15655" i="2"/>
  <c r="M15654" i="2"/>
  <c r="M15653" i="2"/>
  <c r="M15652" i="2"/>
  <c r="M15651" i="2"/>
  <c r="M15650" i="2"/>
  <c r="M15649" i="2"/>
  <c r="M15648" i="2"/>
  <c r="M15647" i="2"/>
  <c r="M15646" i="2"/>
  <c r="M15645" i="2"/>
  <c r="M15644" i="2"/>
  <c r="M15643" i="2"/>
  <c r="M15642" i="2"/>
  <c r="M15641" i="2"/>
  <c r="M15640" i="2"/>
  <c r="M15639" i="2"/>
  <c r="M15638" i="2"/>
  <c r="M15637" i="2"/>
  <c r="M15636" i="2"/>
  <c r="M15635" i="2"/>
  <c r="M15634" i="2"/>
  <c r="M15633" i="2"/>
  <c r="M15632" i="2"/>
  <c r="M15631" i="2"/>
  <c r="M15630" i="2"/>
  <c r="M15629" i="2"/>
  <c r="M15628" i="2"/>
  <c r="M15627" i="2"/>
  <c r="M15626" i="2"/>
  <c r="M15625" i="2"/>
  <c r="M15624" i="2"/>
  <c r="M15623" i="2"/>
  <c r="M15622" i="2"/>
  <c r="M15621" i="2"/>
  <c r="M15620" i="2"/>
  <c r="M15619" i="2"/>
  <c r="M15618" i="2"/>
  <c r="M15617" i="2"/>
  <c r="M15616" i="2"/>
  <c r="M15615" i="2"/>
  <c r="M15614" i="2"/>
  <c r="M15613" i="2"/>
  <c r="M15612" i="2"/>
  <c r="M15611" i="2"/>
  <c r="M15610" i="2"/>
  <c r="M15609" i="2"/>
  <c r="M15608" i="2"/>
  <c r="M15607" i="2"/>
  <c r="M15606" i="2"/>
  <c r="M15605" i="2"/>
  <c r="M15604" i="2"/>
  <c r="M15603" i="2"/>
  <c r="M15602" i="2"/>
  <c r="M15601" i="2"/>
  <c r="M15600" i="2"/>
  <c r="M15599" i="2"/>
  <c r="M15598" i="2"/>
  <c r="M15597" i="2"/>
  <c r="M15596" i="2"/>
  <c r="M15595" i="2"/>
  <c r="M15594" i="2"/>
  <c r="M15593" i="2"/>
  <c r="M15592" i="2"/>
  <c r="M15591" i="2"/>
  <c r="M15590" i="2"/>
  <c r="M15589" i="2"/>
  <c r="M15588" i="2"/>
  <c r="M15587" i="2"/>
  <c r="M15586" i="2"/>
  <c r="M15585" i="2"/>
  <c r="M15584" i="2"/>
  <c r="M15583" i="2"/>
  <c r="M15582" i="2"/>
  <c r="M15581" i="2"/>
  <c r="M15580" i="2"/>
  <c r="M15579" i="2"/>
  <c r="M15578" i="2"/>
  <c r="M15577" i="2"/>
  <c r="M15576" i="2"/>
  <c r="M15575" i="2"/>
  <c r="M15574" i="2"/>
  <c r="M15573" i="2"/>
  <c r="M15572" i="2"/>
  <c r="M15571" i="2"/>
  <c r="M15570" i="2"/>
  <c r="M15569" i="2"/>
  <c r="M15568" i="2"/>
  <c r="M15567" i="2"/>
  <c r="M15566" i="2"/>
  <c r="M15565" i="2"/>
  <c r="M15564" i="2"/>
  <c r="M15563" i="2"/>
  <c r="M15562" i="2"/>
  <c r="M15561" i="2"/>
  <c r="M15560" i="2"/>
  <c r="M15559" i="2"/>
  <c r="M15558" i="2"/>
  <c r="M15557" i="2"/>
  <c r="M15556" i="2"/>
  <c r="M15555" i="2"/>
  <c r="M15554" i="2"/>
  <c r="M15553" i="2"/>
  <c r="M15552" i="2"/>
  <c r="M15551" i="2"/>
  <c r="M15550" i="2"/>
  <c r="M15549" i="2"/>
  <c r="M15548" i="2"/>
  <c r="M15547" i="2"/>
  <c r="M15546" i="2"/>
  <c r="M15545" i="2"/>
  <c r="M15544" i="2"/>
  <c r="M15543" i="2"/>
  <c r="M15542" i="2"/>
  <c r="M15541" i="2"/>
  <c r="M15540" i="2"/>
  <c r="M15539" i="2"/>
  <c r="M15538" i="2"/>
  <c r="M15537" i="2"/>
  <c r="M15536" i="2"/>
  <c r="M15535" i="2"/>
  <c r="M15534" i="2"/>
  <c r="M15533" i="2"/>
  <c r="M15532" i="2"/>
  <c r="M15531" i="2"/>
  <c r="M15530" i="2"/>
  <c r="M15529" i="2"/>
  <c r="M15528" i="2"/>
  <c r="M15527" i="2"/>
  <c r="M15526" i="2"/>
  <c r="M15525" i="2"/>
  <c r="M15524" i="2"/>
  <c r="M15523" i="2"/>
  <c r="M15522" i="2"/>
  <c r="M15521" i="2"/>
  <c r="M15520" i="2"/>
  <c r="M15519" i="2"/>
  <c r="M15518" i="2"/>
  <c r="M15517" i="2"/>
  <c r="M15516" i="2"/>
  <c r="M15515" i="2"/>
  <c r="M15514" i="2"/>
  <c r="M15513" i="2"/>
  <c r="M15512" i="2"/>
  <c r="M15511" i="2"/>
  <c r="M15510" i="2"/>
  <c r="M15509" i="2"/>
  <c r="M15508" i="2"/>
  <c r="M15507" i="2"/>
  <c r="M15506" i="2"/>
  <c r="M15505" i="2"/>
  <c r="M15504" i="2"/>
  <c r="M15503" i="2"/>
  <c r="M15502" i="2"/>
  <c r="M15501" i="2"/>
  <c r="M15500" i="2"/>
  <c r="M15499" i="2"/>
  <c r="M15498" i="2"/>
  <c r="M15497" i="2"/>
  <c r="M15496" i="2"/>
  <c r="M15495" i="2"/>
  <c r="M15494" i="2"/>
  <c r="M15493" i="2"/>
  <c r="M15492" i="2"/>
  <c r="M15491" i="2"/>
  <c r="M15490" i="2"/>
  <c r="M15489" i="2"/>
  <c r="M15488" i="2"/>
  <c r="M15487" i="2"/>
  <c r="M15486" i="2"/>
  <c r="M15485" i="2"/>
  <c r="M15484" i="2"/>
  <c r="M15483" i="2"/>
  <c r="M15482" i="2"/>
  <c r="M15481" i="2"/>
  <c r="M15480" i="2"/>
  <c r="M15479" i="2"/>
  <c r="M15478" i="2"/>
  <c r="M15477" i="2"/>
  <c r="M15476" i="2"/>
  <c r="M15475" i="2"/>
  <c r="M15474" i="2"/>
  <c r="M15473" i="2"/>
  <c r="M15472" i="2"/>
  <c r="M15471" i="2"/>
  <c r="M15470" i="2"/>
  <c r="M15469" i="2"/>
  <c r="M15468" i="2"/>
  <c r="M15467" i="2"/>
  <c r="M15466" i="2"/>
  <c r="M15465" i="2"/>
  <c r="M15464" i="2"/>
  <c r="M15463" i="2"/>
  <c r="M15462" i="2"/>
  <c r="M15461" i="2"/>
  <c r="M15460" i="2"/>
  <c r="M15459" i="2"/>
  <c r="M15458" i="2"/>
  <c r="M15457" i="2"/>
  <c r="M15456" i="2"/>
  <c r="M15455" i="2"/>
  <c r="M15454" i="2"/>
  <c r="M15453" i="2"/>
  <c r="M15452" i="2"/>
  <c r="M15451" i="2"/>
  <c r="M15450" i="2"/>
  <c r="M15449" i="2"/>
  <c r="M15448" i="2"/>
  <c r="M15447" i="2"/>
  <c r="M15446" i="2"/>
  <c r="M15445" i="2"/>
  <c r="M15444" i="2"/>
  <c r="M15443" i="2"/>
  <c r="M15442" i="2"/>
  <c r="M15441" i="2"/>
  <c r="M15440" i="2"/>
  <c r="M15439" i="2"/>
  <c r="M15438" i="2"/>
  <c r="M15437" i="2"/>
  <c r="M15436" i="2"/>
  <c r="M15435" i="2"/>
  <c r="M15434" i="2"/>
  <c r="M15433" i="2"/>
  <c r="M15432" i="2"/>
  <c r="M15431" i="2"/>
  <c r="M15430" i="2"/>
  <c r="M15429" i="2"/>
  <c r="M15428" i="2"/>
  <c r="M15427" i="2"/>
  <c r="M15426" i="2"/>
  <c r="M15425" i="2"/>
  <c r="M15424" i="2"/>
  <c r="M15423" i="2"/>
  <c r="M15422" i="2"/>
  <c r="M15421" i="2"/>
  <c r="M15420" i="2"/>
  <c r="M15419" i="2"/>
  <c r="M15418" i="2"/>
  <c r="M15417" i="2"/>
  <c r="M15416" i="2"/>
  <c r="M15415" i="2"/>
  <c r="M15414" i="2"/>
  <c r="M15413" i="2"/>
  <c r="M15412" i="2"/>
  <c r="M15411" i="2"/>
  <c r="M15410" i="2"/>
  <c r="M15409" i="2"/>
  <c r="M15408" i="2"/>
  <c r="M15407" i="2"/>
  <c r="M15406" i="2"/>
  <c r="M15405" i="2"/>
  <c r="M15404" i="2"/>
  <c r="M15403" i="2"/>
  <c r="M15402" i="2"/>
  <c r="M15401" i="2"/>
  <c r="M15400" i="2"/>
  <c r="M15399" i="2"/>
  <c r="M15398" i="2"/>
  <c r="M15397" i="2"/>
  <c r="M15396" i="2"/>
  <c r="M15395" i="2"/>
  <c r="M15394" i="2"/>
  <c r="M15393" i="2"/>
  <c r="M15392" i="2"/>
  <c r="M15391" i="2"/>
  <c r="M15390" i="2"/>
  <c r="M15389" i="2"/>
  <c r="M15388" i="2"/>
  <c r="M15387" i="2"/>
  <c r="M15386" i="2"/>
  <c r="M15385" i="2"/>
  <c r="M15384" i="2"/>
  <c r="M15383" i="2"/>
  <c r="M15382" i="2"/>
  <c r="M15381" i="2"/>
  <c r="M15380" i="2"/>
  <c r="M15379" i="2"/>
  <c r="M15378" i="2"/>
  <c r="M15377" i="2"/>
  <c r="M15376" i="2"/>
  <c r="M15375" i="2"/>
  <c r="M15374" i="2"/>
  <c r="M15373" i="2"/>
  <c r="M15372" i="2"/>
  <c r="M15371" i="2"/>
  <c r="M15370" i="2"/>
  <c r="M15369" i="2"/>
  <c r="M15368" i="2"/>
  <c r="M15367" i="2"/>
  <c r="M15366" i="2"/>
  <c r="M15365" i="2"/>
  <c r="M15364" i="2"/>
  <c r="M15363" i="2"/>
  <c r="M15362" i="2"/>
  <c r="M15361" i="2"/>
  <c r="M15360" i="2"/>
  <c r="M15359" i="2"/>
  <c r="M15358" i="2"/>
  <c r="M15357" i="2"/>
  <c r="M15356" i="2"/>
  <c r="M15355" i="2"/>
  <c r="M15354" i="2"/>
  <c r="M15353" i="2"/>
  <c r="M15352" i="2"/>
  <c r="M15351" i="2"/>
  <c r="M15350" i="2"/>
  <c r="M15349" i="2"/>
  <c r="M15348" i="2"/>
  <c r="M15347" i="2"/>
  <c r="M15346" i="2"/>
  <c r="M15345" i="2"/>
  <c r="M15344" i="2"/>
  <c r="M15343" i="2"/>
  <c r="M15342" i="2"/>
  <c r="M15341" i="2"/>
  <c r="M15340" i="2"/>
  <c r="M15339" i="2"/>
  <c r="M15338" i="2"/>
  <c r="M15337" i="2"/>
  <c r="M15336" i="2"/>
  <c r="M15335" i="2"/>
  <c r="M15334" i="2"/>
  <c r="M15333" i="2"/>
  <c r="M15332" i="2"/>
  <c r="M15331" i="2"/>
  <c r="M15330" i="2"/>
  <c r="M15329" i="2"/>
  <c r="M15328" i="2"/>
  <c r="M15327" i="2"/>
  <c r="M15326" i="2"/>
  <c r="M15325" i="2"/>
  <c r="M15324" i="2"/>
  <c r="M15323" i="2"/>
  <c r="M15322" i="2"/>
  <c r="M15321" i="2"/>
  <c r="M15320" i="2"/>
  <c r="M15319" i="2"/>
  <c r="M15318" i="2"/>
  <c r="M15317" i="2"/>
  <c r="M15316" i="2"/>
  <c r="M15315" i="2"/>
  <c r="M15314" i="2"/>
  <c r="M15313" i="2"/>
  <c r="M15312" i="2"/>
  <c r="M15311" i="2"/>
  <c r="M15310" i="2"/>
  <c r="M15309" i="2"/>
  <c r="M15308" i="2"/>
  <c r="M15307" i="2"/>
  <c r="M15306" i="2"/>
  <c r="M15305" i="2"/>
  <c r="M15304" i="2"/>
  <c r="M15303" i="2"/>
  <c r="M15302" i="2"/>
  <c r="M15301" i="2"/>
  <c r="M15300" i="2"/>
  <c r="M15299" i="2"/>
  <c r="M15298" i="2"/>
  <c r="M15297" i="2"/>
  <c r="M15296" i="2"/>
  <c r="M15295" i="2"/>
  <c r="M15294" i="2"/>
  <c r="M15293" i="2"/>
  <c r="M15292" i="2"/>
  <c r="M15291" i="2"/>
  <c r="M15290" i="2"/>
  <c r="M15289" i="2"/>
  <c r="M15288" i="2"/>
  <c r="M15287" i="2"/>
  <c r="M15286" i="2"/>
  <c r="M15285" i="2"/>
  <c r="M15284" i="2"/>
  <c r="M15283" i="2"/>
  <c r="M15282" i="2"/>
  <c r="M15281" i="2"/>
  <c r="M15280" i="2"/>
  <c r="M15279" i="2"/>
  <c r="M15278" i="2"/>
  <c r="M15277" i="2"/>
  <c r="M15276" i="2"/>
  <c r="M15275" i="2"/>
  <c r="M15274" i="2"/>
  <c r="M15273" i="2"/>
  <c r="M15272" i="2"/>
  <c r="M15271" i="2"/>
  <c r="M15270" i="2"/>
  <c r="M15269" i="2"/>
  <c r="M15268" i="2"/>
  <c r="M15267" i="2"/>
  <c r="M15266" i="2"/>
  <c r="M15265" i="2"/>
  <c r="M15264" i="2"/>
  <c r="M15263" i="2"/>
  <c r="M15262" i="2"/>
  <c r="M15261" i="2"/>
  <c r="M15260" i="2"/>
  <c r="M15259" i="2"/>
  <c r="M15258" i="2"/>
  <c r="M15257" i="2"/>
  <c r="M15256" i="2"/>
  <c r="M15255" i="2"/>
  <c r="M15254" i="2"/>
  <c r="M15253" i="2"/>
  <c r="M15252" i="2"/>
  <c r="M15251" i="2"/>
  <c r="M15250" i="2"/>
  <c r="M15249" i="2"/>
  <c r="M15248" i="2"/>
  <c r="M15247" i="2"/>
  <c r="M15246" i="2"/>
  <c r="M15245" i="2"/>
  <c r="M15244" i="2"/>
  <c r="M15243" i="2"/>
  <c r="M15242" i="2"/>
  <c r="M15241" i="2"/>
  <c r="M15240" i="2"/>
  <c r="M15239" i="2"/>
  <c r="M15238" i="2"/>
  <c r="M15237" i="2"/>
  <c r="M15236" i="2"/>
  <c r="M15235" i="2"/>
  <c r="M15234" i="2"/>
  <c r="M15233" i="2"/>
  <c r="M15232" i="2"/>
  <c r="M15231" i="2"/>
  <c r="M15230" i="2"/>
  <c r="M15229" i="2"/>
  <c r="M15228" i="2"/>
  <c r="M15227" i="2"/>
  <c r="M15226" i="2"/>
  <c r="M15225" i="2"/>
  <c r="M15224" i="2"/>
  <c r="M15223" i="2"/>
  <c r="M15222" i="2"/>
  <c r="M15221" i="2"/>
  <c r="M15220" i="2"/>
  <c r="M15219" i="2"/>
  <c r="M15218" i="2"/>
  <c r="M15217" i="2"/>
  <c r="M15216" i="2"/>
  <c r="M15215" i="2"/>
  <c r="M15214" i="2"/>
  <c r="M15213" i="2"/>
  <c r="M15212" i="2"/>
  <c r="M15211" i="2"/>
  <c r="M15210" i="2"/>
  <c r="M15209" i="2"/>
  <c r="M15208" i="2"/>
  <c r="M15207" i="2"/>
  <c r="M15206" i="2"/>
  <c r="M15205" i="2"/>
  <c r="M15204" i="2"/>
  <c r="M15203" i="2"/>
  <c r="M15202" i="2"/>
  <c r="M15201" i="2"/>
  <c r="M15200" i="2"/>
  <c r="M15199" i="2"/>
  <c r="M15198" i="2"/>
  <c r="M15197" i="2"/>
  <c r="M15196" i="2"/>
  <c r="M15195" i="2"/>
  <c r="M15194" i="2"/>
  <c r="M15193" i="2"/>
  <c r="M15192" i="2"/>
  <c r="M15191" i="2"/>
  <c r="M15190" i="2"/>
  <c r="M15189" i="2"/>
  <c r="M15188" i="2"/>
  <c r="M15187" i="2"/>
  <c r="M15186" i="2"/>
  <c r="M15185" i="2"/>
  <c r="M15184" i="2"/>
  <c r="M15183" i="2"/>
  <c r="M15182" i="2"/>
  <c r="M15181" i="2"/>
  <c r="M15180" i="2"/>
  <c r="M15179" i="2"/>
  <c r="M15178" i="2"/>
  <c r="M15177" i="2"/>
  <c r="M15176" i="2"/>
  <c r="M15175" i="2"/>
  <c r="M15174" i="2"/>
  <c r="M15173" i="2"/>
  <c r="M15172" i="2"/>
  <c r="M15171" i="2"/>
  <c r="M15170" i="2"/>
  <c r="M15169" i="2"/>
  <c r="M15168" i="2"/>
  <c r="M15167" i="2"/>
  <c r="M15166" i="2"/>
  <c r="M15165" i="2"/>
  <c r="M15164" i="2"/>
  <c r="M15163" i="2"/>
  <c r="M15162" i="2"/>
  <c r="M15161" i="2"/>
  <c r="M15160" i="2"/>
  <c r="M15159" i="2"/>
  <c r="M15158" i="2"/>
  <c r="M15157" i="2"/>
  <c r="M15156" i="2"/>
  <c r="M15155" i="2"/>
  <c r="M15154" i="2"/>
  <c r="M15153" i="2"/>
  <c r="M15152" i="2"/>
  <c r="M15151" i="2"/>
  <c r="M15150" i="2"/>
  <c r="M15149" i="2"/>
  <c r="M15148" i="2"/>
  <c r="M15147" i="2"/>
  <c r="M15146" i="2"/>
  <c r="M15145" i="2"/>
  <c r="M15144" i="2"/>
  <c r="M15143" i="2"/>
  <c r="M15142" i="2"/>
  <c r="M15141" i="2"/>
  <c r="M15140" i="2"/>
  <c r="M15139" i="2"/>
  <c r="M15138" i="2"/>
  <c r="M15137" i="2"/>
  <c r="M15136" i="2"/>
  <c r="M15135" i="2"/>
  <c r="M15134" i="2"/>
  <c r="M15133" i="2"/>
  <c r="M15132" i="2"/>
  <c r="M15131" i="2"/>
  <c r="M15130" i="2"/>
  <c r="M15129" i="2"/>
  <c r="M15128" i="2"/>
  <c r="M15127" i="2"/>
  <c r="M15126" i="2"/>
  <c r="M15125" i="2"/>
  <c r="M15124" i="2"/>
  <c r="M15123" i="2"/>
  <c r="M15122" i="2"/>
  <c r="M15121" i="2"/>
  <c r="M15120" i="2"/>
  <c r="M15119" i="2"/>
  <c r="M15118" i="2"/>
  <c r="M15117" i="2"/>
  <c r="M15116" i="2"/>
  <c r="M15115" i="2"/>
  <c r="M15114" i="2"/>
  <c r="M15113" i="2"/>
  <c r="M15112" i="2"/>
  <c r="M15111" i="2"/>
  <c r="M15110" i="2"/>
  <c r="M15109" i="2"/>
  <c r="M15108" i="2"/>
  <c r="M15107" i="2"/>
  <c r="M15106" i="2"/>
  <c r="M15105" i="2"/>
  <c r="M15104" i="2"/>
  <c r="M15103" i="2"/>
  <c r="M15102" i="2"/>
  <c r="M15101" i="2"/>
  <c r="M15100" i="2"/>
  <c r="M15099" i="2"/>
  <c r="M15098" i="2"/>
  <c r="M15097" i="2"/>
  <c r="M15096" i="2"/>
  <c r="M15095" i="2"/>
  <c r="M15094" i="2"/>
  <c r="M15093" i="2"/>
  <c r="M15092" i="2"/>
  <c r="M15091" i="2"/>
  <c r="M15090" i="2"/>
  <c r="M15089" i="2"/>
  <c r="M15088" i="2"/>
  <c r="M15087" i="2"/>
  <c r="M15086" i="2"/>
  <c r="M15085" i="2"/>
  <c r="M15084" i="2"/>
  <c r="M15083" i="2"/>
  <c r="M15082" i="2"/>
  <c r="M15081" i="2"/>
  <c r="M15080" i="2"/>
  <c r="M15079" i="2"/>
  <c r="M15078" i="2"/>
  <c r="M15077" i="2"/>
  <c r="M15076" i="2"/>
  <c r="M15075" i="2"/>
  <c r="M15074" i="2"/>
  <c r="M15073" i="2"/>
  <c r="M15072" i="2"/>
  <c r="M15071" i="2"/>
  <c r="M15070" i="2"/>
  <c r="M15069" i="2"/>
  <c r="M15068" i="2"/>
  <c r="M15067" i="2"/>
  <c r="M15066" i="2"/>
  <c r="M15065" i="2"/>
  <c r="M15064" i="2"/>
  <c r="M15063" i="2"/>
  <c r="M15062" i="2"/>
  <c r="M15061" i="2"/>
  <c r="M15060" i="2"/>
  <c r="M15059" i="2"/>
  <c r="M15058" i="2"/>
  <c r="M15057" i="2"/>
  <c r="M15056" i="2"/>
  <c r="M15055" i="2"/>
  <c r="M15054" i="2"/>
  <c r="M15053" i="2"/>
  <c r="M15052" i="2"/>
  <c r="M15051" i="2"/>
  <c r="M15050" i="2"/>
  <c r="M15049" i="2"/>
  <c r="M15048" i="2"/>
  <c r="M15047" i="2"/>
  <c r="M15046" i="2"/>
  <c r="M15045" i="2"/>
  <c r="M15044" i="2"/>
  <c r="M15043" i="2"/>
  <c r="M15042" i="2"/>
  <c r="M15041" i="2"/>
  <c r="M15040" i="2"/>
  <c r="M15039" i="2"/>
  <c r="M15038" i="2"/>
  <c r="M15037" i="2"/>
  <c r="M15036" i="2"/>
  <c r="M15035" i="2"/>
  <c r="M15034" i="2"/>
  <c r="M15033" i="2"/>
  <c r="M15032" i="2"/>
  <c r="M15031" i="2"/>
  <c r="M15030" i="2"/>
  <c r="M15029" i="2"/>
  <c r="M15028" i="2"/>
  <c r="M15027" i="2"/>
  <c r="M15026" i="2"/>
  <c r="M15025" i="2"/>
  <c r="M15024" i="2"/>
  <c r="M15023" i="2"/>
  <c r="M15022" i="2"/>
  <c r="M15021" i="2"/>
  <c r="M15020" i="2"/>
  <c r="M15019" i="2"/>
  <c r="M15018" i="2"/>
  <c r="M15017" i="2"/>
  <c r="M15016" i="2"/>
  <c r="M15015" i="2"/>
  <c r="M15014" i="2"/>
  <c r="M15013" i="2"/>
  <c r="M15012" i="2"/>
  <c r="M15011" i="2"/>
  <c r="M15010" i="2"/>
  <c r="M15009" i="2"/>
  <c r="M15008" i="2"/>
  <c r="M15007" i="2"/>
  <c r="M15006" i="2"/>
  <c r="M15005" i="2"/>
  <c r="M15004" i="2"/>
  <c r="M15003" i="2"/>
  <c r="M15002" i="2"/>
  <c r="M15001" i="2"/>
  <c r="M15000" i="2"/>
  <c r="M14999" i="2"/>
  <c r="M14998" i="2"/>
  <c r="M14997" i="2"/>
  <c r="M14996" i="2"/>
  <c r="M14995" i="2"/>
  <c r="M14994" i="2"/>
  <c r="M14993" i="2"/>
  <c r="M14992" i="2"/>
  <c r="M14991" i="2"/>
  <c r="M14990" i="2"/>
  <c r="M14989" i="2"/>
  <c r="M14988" i="2"/>
  <c r="M14987" i="2"/>
  <c r="M14986" i="2"/>
  <c r="M14985" i="2"/>
  <c r="M14984" i="2"/>
  <c r="M14983" i="2"/>
  <c r="M14982" i="2"/>
  <c r="M14981" i="2"/>
  <c r="M14980" i="2"/>
  <c r="M14979" i="2"/>
  <c r="M14978" i="2"/>
  <c r="M14977" i="2"/>
  <c r="M14976" i="2"/>
  <c r="M14975" i="2"/>
  <c r="M14974" i="2"/>
  <c r="M14973" i="2"/>
  <c r="M14972" i="2"/>
  <c r="M14971" i="2"/>
  <c r="M14970" i="2"/>
  <c r="M14969" i="2"/>
  <c r="M14968" i="2"/>
  <c r="M14967" i="2"/>
  <c r="M14966" i="2"/>
  <c r="M14965" i="2"/>
  <c r="M14964" i="2"/>
  <c r="M14963" i="2"/>
  <c r="M14962" i="2"/>
  <c r="M14961" i="2"/>
  <c r="M14960" i="2"/>
  <c r="M14959" i="2"/>
  <c r="M14958" i="2"/>
  <c r="M14957" i="2"/>
  <c r="M14956" i="2"/>
  <c r="M14955" i="2"/>
  <c r="M14954" i="2"/>
  <c r="M14953" i="2"/>
  <c r="M14952" i="2"/>
  <c r="M14951" i="2"/>
  <c r="M14950" i="2"/>
  <c r="M14949" i="2"/>
  <c r="M14948" i="2"/>
  <c r="M14947" i="2"/>
  <c r="M14946" i="2"/>
  <c r="M14945" i="2"/>
  <c r="M14944" i="2"/>
  <c r="M14943" i="2"/>
  <c r="M14942" i="2"/>
  <c r="M14941" i="2"/>
  <c r="M14940" i="2"/>
  <c r="M14939" i="2"/>
  <c r="M14938" i="2"/>
  <c r="M14937" i="2"/>
  <c r="M14936" i="2"/>
  <c r="M14935" i="2"/>
  <c r="M14934" i="2"/>
  <c r="M14933" i="2"/>
  <c r="M14932" i="2"/>
  <c r="M14931" i="2"/>
  <c r="M14930" i="2"/>
  <c r="M14929" i="2"/>
  <c r="M14928" i="2"/>
  <c r="M14927" i="2"/>
  <c r="M14926" i="2"/>
  <c r="M14925" i="2"/>
  <c r="M14924" i="2"/>
  <c r="M14923" i="2"/>
  <c r="M14922" i="2"/>
  <c r="M14921" i="2"/>
  <c r="M14920" i="2"/>
  <c r="M14919" i="2"/>
  <c r="M14918" i="2"/>
  <c r="M14917" i="2"/>
  <c r="M14916" i="2"/>
  <c r="M14915" i="2"/>
  <c r="M14914" i="2"/>
  <c r="M14913" i="2"/>
  <c r="M14912" i="2"/>
  <c r="M14911" i="2"/>
  <c r="M14910" i="2"/>
  <c r="M14909" i="2"/>
  <c r="M14908" i="2"/>
  <c r="M14907" i="2"/>
  <c r="M14906" i="2"/>
  <c r="M14905" i="2"/>
  <c r="M14904" i="2"/>
  <c r="M14903" i="2"/>
  <c r="M14902" i="2"/>
  <c r="M14901" i="2"/>
  <c r="M14900" i="2"/>
  <c r="M14899" i="2"/>
  <c r="M14898" i="2"/>
  <c r="M14897" i="2"/>
  <c r="M14896" i="2"/>
  <c r="M14895" i="2"/>
  <c r="M14894" i="2"/>
  <c r="M14893" i="2"/>
  <c r="M14892" i="2"/>
  <c r="M14891" i="2"/>
  <c r="M14890" i="2"/>
  <c r="M14889" i="2"/>
  <c r="M14888" i="2"/>
  <c r="M14887" i="2"/>
  <c r="M14886" i="2"/>
  <c r="M14885" i="2"/>
  <c r="M14884" i="2"/>
  <c r="M14883" i="2"/>
  <c r="M14882" i="2"/>
  <c r="M14881" i="2"/>
  <c r="M14880" i="2"/>
  <c r="M14879" i="2"/>
  <c r="M14878" i="2"/>
  <c r="M14877" i="2"/>
  <c r="M14876" i="2"/>
  <c r="M14875" i="2"/>
  <c r="M14874" i="2"/>
  <c r="M14873" i="2"/>
  <c r="M14872" i="2"/>
  <c r="M14871" i="2"/>
  <c r="M14870" i="2"/>
  <c r="M14869" i="2"/>
  <c r="M14868" i="2"/>
  <c r="M14867" i="2"/>
  <c r="M14866" i="2"/>
  <c r="M14865" i="2"/>
  <c r="M14864" i="2"/>
  <c r="M14863" i="2"/>
  <c r="M14862" i="2"/>
  <c r="M14861" i="2"/>
  <c r="M14860" i="2"/>
  <c r="M14859" i="2"/>
  <c r="M14858" i="2"/>
  <c r="M14857" i="2"/>
  <c r="M14856" i="2"/>
  <c r="M14855" i="2"/>
  <c r="M14854" i="2"/>
  <c r="M14853" i="2"/>
  <c r="M14852" i="2"/>
  <c r="M14851" i="2"/>
  <c r="M14850" i="2"/>
  <c r="M14849" i="2"/>
  <c r="M14848" i="2"/>
  <c r="M14847" i="2"/>
  <c r="M14846" i="2"/>
  <c r="M14845" i="2"/>
  <c r="M14844" i="2"/>
  <c r="M14843" i="2"/>
  <c r="M14842" i="2"/>
  <c r="M14841" i="2"/>
  <c r="M14840" i="2"/>
  <c r="M14839" i="2"/>
  <c r="M14838" i="2"/>
  <c r="M14837" i="2"/>
  <c r="M14836" i="2"/>
  <c r="M14835" i="2"/>
  <c r="M14834" i="2"/>
  <c r="M14833" i="2"/>
  <c r="M14832" i="2"/>
  <c r="M14831" i="2"/>
  <c r="M14830" i="2"/>
  <c r="M14829" i="2"/>
  <c r="M14828" i="2"/>
  <c r="M14827" i="2"/>
  <c r="M14826" i="2"/>
  <c r="M14825" i="2"/>
  <c r="M14824" i="2"/>
  <c r="M14823" i="2"/>
  <c r="M14822" i="2"/>
  <c r="M14821" i="2"/>
  <c r="M14820" i="2"/>
  <c r="M14819" i="2"/>
  <c r="M14818" i="2"/>
  <c r="M14817" i="2"/>
  <c r="M14816" i="2"/>
  <c r="M14815" i="2"/>
  <c r="M14814" i="2"/>
  <c r="M14813" i="2"/>
  <c r="M14812" i="2"/>
  <c r="M14811" i="2"/>
  <c r="M14810" i="2"/>
  <c r="M14809" i="2"/>
  <c r="M14808" i="2"/>
  <c r="M14807" i="2"/>
  <c r="M14806" i="2"/>
  <c r="M14805" i="2"/>
  <c r="M14804" i="2"/>
  <c r="M14803" i="2"/>
  <c r="M14802" i="2"/>
  <c r="M14801" i="2"/>
  <c r="M14800" i="2"/>
  <c r="M14799" i="2"/>
  <c r="M14798" i="2"/>
  <c r="M14797" i="2"/>
  <c r="M14796" i="2"/>
  <c r="M14795" i="2"/>
  <c r="M14794" i="2"/>
  <c r="M14793" i="2"/>
  <c r="M14792" i="2"/>
  <c r="M14791" i="2"/>
  <c r="M14790" i="2"/>
  <c r="M14789" i="2"/>
  <c r="M14788" i="2"/>
  <c r="M14787" i="2"/>
  <c r="M14786" i="2"/>
  <c r="M14785" i="2"/>
  <c r="M14784" i="2"/>
  <c r="M14783" i="2"/>
  <c r="M14782" i="2"/>
  <c r="M14781" i="2"/>
  <c r="M14780" i="2"/>
  <c r="M14779" i="2"/>
  <c r="M14778" i="2"/>
  <c r="M14777" i="2"/>
  <c r="M14776" i="2"/>
  <c r="M14775" i="2"/>
  <c r="M14774" i="2"/>
  <c r="M14773" i="2"/>
  <c r="M14772" i="2"/>
  <c r="M14771" i="2"/>
  <c r="M14770" i="2"/>
  <c r="M14769" i="2"/>
  <c r="M14768" i="2"/>
  <c r="M14767" i="2"/>
  <c r="M14766" i="2"/>
  <c r="M14765" i="2"/>
  <c r="M14764" i="2"/>
  <c r="M14763" i="2"/>
  <c r="M14762" i="2"/>
  <c r="M14761" i="2"/>
  <c r="M14760" i="2"/>
  <c r="M14759" i="2"/>
  <c r="M14758" i="2"/>
  <c r="M14757" i="2"/>
  <c r="M14756" i="2"/>
  <c r="M14755" i="2"/>
  <c r="M14754" i="2"/>
  <c r="M14753" i="2"/>
  <c r="M14752" i="2"/>
  <c r="M14751" i="2"/>
  <c r="M14750" i="2"/>
  <c r="M14749" i="2"/>
  <c r="M14748" i="2"/>
  <c r="M14747" i="2"/>
  <c r="M14746" i="2"/>
  <c r="M14745" i="2"/>
  <c r="M14744" i="2"/>
  <c r="M14743" i="2"/>
  <c r="M14742" i="2"/>
  <c r="M14741" i="2"/>
  <c r="M14740" i="2"/>
  <c r="M14739" i="2"/>
  <c r="M14738" i="2"/>
  <c r="M14737" i="2"/>
  <c r="M14736" i="2"/>
  <c r="M14735" i="2"/>
  <c r="M14734" i="2"/>
  <c r="M14733" i="2"/>
  <c r="M14732" i="2"/>
  <c r="M14731" i="2"/>
  <c r="M14730" i="2"/>
  <c r="M14729" i="2"/>
  <c r="M14728" i="2"/>
  <c r="M14727" i="2"/>
  <c r="M14726" i="2"/>
  <c r="M14725" i="2"/>
  <c r="M14724" i="2"/>
  <c r="M14723" i="2"/>
  <c r="M14722" i="2"/>
  <c r="M14721" i="2"/>
  <c r="M14720" i="2"/>
  <c r="M14719" i="2"/>
  <c r="M14718" i="2"/>
  <c r="M14717" i="2"/>
  <c r="M14716" i="2"/>
  <c r="M14715" i="2"/>
  <c r="M14714" i="2"/>
  <c r="M14713" i="2"/>
  <c r="M14712" i="2"/>
  <c r="M14711" i="2"/>
  <c r="M14710" i="2"/>
  <c r="M14709" i="2"/>
  <c r="M14708" i="2"/>
  <c r="M14707" i="2"/>
  <c r="M14706" i="2"/>
  <c r="M14705" i="2"/>
  <c r="M14704" i="2"/>
  <c r="M14703" i="2"/>
  <c r="M14702" i="2"/>
  <c r="M14701" i="2"/>
  <c r="M14700" i="2"/>
  <c r="M14699" i="2"/>
  <c r="M14698" i="2"/>
  <c r="M14697" i="2"/>
  <c r="M14696" i="2"/>
  <c r="M14695" i="2"/>
  <c r="M14694" i="2"/>
  <c r="M14693" i="2"/>
  <c r="M14692" i="2"/>
  <c r="M14691" i="2"/>
  <c r="M14690" i="2"/>
  <c r="M14689" i="2"/>
  <c r="M14688" i="2"/>
  <c r="M14687" i="2"/>
  <c r="M14686" i="2"/>
  <c r="M14685" i="2"/>
  <c r="M14684" i="2"/>
  <c r="M14683" i="2"/>
  <c r="M14682" i="2"/>
  <c r="M14681" i="2"/>
  <c r="M14680" i="2"/>
  <c r="M14679" i="2"/>
  <c r="M14678" i="2"/>
  <c r="M14677" i="2"/>
  <c r="M14676" i="2"/>
  <c r="M14675" i="2"/>
  <c r="M14674" i="2"/>
  <c r="M14673" i="2"/>
  <c r="M14672" i="2"/>
  <c r="M14671" i="2"/>
  <c r="M14670" i="2"/>
  <c r="M14669" i="2"/>
  <c r="M14668" i="2"/>
  <c r="M14667" i="2"/>
  <c r="M14666" i="2"/>
  <c r="M14665" i="2"/>
  <c r="M14664" i="2"/>
  <c r="M14663" i="2"/>
  <c r="M14662" i="2"/>
  <c r="M14661" i="2"/>
  <c r="M14660" i="2"/>
  <c r="M14659" i="2"/>
  <c r="M14658" i="2"/>
  <c r="M14657" i="2"/>
  <c r="M14656" i="2"/>
  <c r="M14655" i="2"/>
  <c r="M14654" i="2"/>
  <c r="M14653" i="2"/>
  <c r="M14652" i="2"/>
  <c r="M14651" i="2"/>
  <c r="M14650" i="2"/>
  <c r="M14649" i="2"/>
  <c r="M14648" i="2"/>
  <c r="M14647" i="2"/>
  <c r="M14646" i="2"/>
  <c r="M14645" i="2"/>
  <c r="M14644" i="2"/>
  <c r="M14643" i="2"/>
  <c r="M14642" i="2"/>
  <c r="M14641" i="2"/>
  <c r="M14640" i="2"/>
  <c r="M14639" i="2"/>
  <c r="M14638" i="2"/>
  <c r="M14637" i="2"/>
  <c r="M14636" i="2"/>
  <c r="M14635" i="2"/>
  <c r="M14634" i="2"/>
  <c r="M14633" i="2"/>
  <c r="M14632" i="2"/>
  <c r="M14631" i="2"/>
  <c r="M14630" i="2"/>
  <c r="M14629" i="2"/>
  <c r="M14628" i="2"/>
  <c r="M14627" i="2"/>
  <c r="M14626" i="2"/>
  <c r="M14625" i="2"/>
  <c r="M14624" i="2"/>
  <c r="M14623" i="2"/>
  <c r="M14622" i="2"/>
  <c r="M14621" i="2"/>
  <c r="M14620" i="2"/>
  <c r="M14619" i="2"/>
  <c r="M14618" i="2"/>
  <c r="M14617" i="2"/>
  <c r="M14616" i="2"/>
  <c r="M14615" i="2"/>
  <c r="M14614" i="2"/>
  <c r="M14613" i="2"/>
  <c r="M14612" i="2"/>
  <c r="M14611" i="2"/>
  <c r="M14610" i="2"/>
  <c r="M14609" i="2"/>
  <c r="M14608" i="2"/>
  <c r="M14607" i="2"/>
  <c r="M14606" i="2"/>
  <c r="M14605" i="2"/>
  <c r="M14604" i="2"/>
  <c r="M14603" i="2"/>
  <c r="M14602" i="2"/>
  <c r="M14601" i="2"/>
  <c r="M14600" i="2"/>
  <c r="M14599" i="2"/>
  <c r="M14598" i="2"/>
  <c r="M14597" i="2"/>
  <c r="M14596" i="2"/>
  <c r="M14595" i="2"/>
  <c r="M14594" i="2"/>
  <c r="M14593" i="2"/>
  <c r="M14592" i="2"/>
  <c r="M14591" i="2"/>
  <c r="M14590" i="2"/>
  <c r="M14589" i="2"/>
  <c r="M14588" i="2"/>
  <c r="M14587" i="2"/>
  <c r="M14586" i="2"/>
  <c r="M14585" i="2"/>
  <c r="M14584" i="2"/>
  <c r="M14583" i="2"/>
  <c r="M14582" i="2"/>
  <c r="M14581" i="2"/>
  <c r="M14580" i="2"/>
  <c r="M14579" i="2"/>
  <c r="M14578" i="2"/>
  <c r="M14577" i="2"/>
  <c r="M14576" i="2"/>
  <c r="M14575" i="2"/>
  <c r="M14574" i="2"/>
  <c r="M14573" i="2"/>
  <c r="M14572" i="2"/>
  <c r="M14571" i="2"/>
  <c r="M14570" i="2"/>
  <c r="M14569" i="2"/>
  <c r="M14568" i="2"/>
  <c r="M14567" i="2"/>
  <c r="M14566" i="2"/>
  <c r="M14565" i="2"/>
  <c r="M14564" i="2"/>
  <c r="M14563" i="2"/>
  <c r="M14562" i="2"/>
  <c r="M14561" i="2"/>
  <c r="M14560" i="2"/>
  <c r="M14559" i="2"/>
  <c r="M14558" i="2"/>
  <c r="M14557" i="2"/>
  <c r="M14556" i="2"/>
  <c r="M14555" i="2"/>
  <c r="M14554" i="2"/>
  <c r="M14553" i="2"/>
  <c r="M14552" i="2"/>
  <c r="M14551" i="2"/>
  <c r="M14550" i="2"/>
  <c r="M14549" i="2"/>
  <c r="M14548" i="2"/>
  <c r="M14547" i="2"/>
  <c r="M14546" i="2"/>
  <c r="M14545" i="2"/>
  <c r="M14544" i="2"/>
  <c r="M14543" i="2"/>
  <c r="M14542" i="2"/>
  <c r="M14541" i="2"/>
  <c r="M14540" i="2"/>
  <c r="M14539" i="2"/>
  <c r="M14538" i="2"/>
  <c r="M14537" i="2"/>
  <c r="M14536" i="2"/>
  <c r="M14535" i="2"/>
  <c r="M14534" i="2"/>
  <c r="M14533" i="2"/>
  <c r="M14532" i="2"/>
  <c r="M14531" i="2"/>
  <c r="M14530" i="2"/>
  <c r="M14529" i="2"/>
  <c r="M14528" i="2"/>
  <c r="M14527" i="2"/>
  <c r="M14526" i="2"/>
  <c r="M14525" i="2"/>
  <c r="M14524" i="2"/>
  <c r="M14523" i="2"/>
  <c r="M14522" i="2"/>
  <c r="M14521" i="2"/>
  <c r="M14520" i="2"/>
  <c r="M14519" i="2"/>
  <c r="M14518" i="2"/>
  <c r="M14517" i="2"/>
  <c r="M14516" i="2"/>
  <c r="M14515" i="2"/>
  <c r="M14514" i="2"/>
  <c r="M14513" i="2"/>
  <c r="M14512" i="2"/>
  <c r="M14511" i="2"/>
  <c r="M14510" i="2"/>
  <c r="M14509" i="2"/>
  <c r="M14508" i="2"/>
  <c r="M14507" i="2"/>
  <c r="M14506" i="2"/>
  <c r="M14505" i="2"/>
  <c r="M14504" i="2"/>
  <c r="M14503" i="2"/>
  <c r="M14502" i="2"/>
  <c r="M14501" i="2"/>
  <c r="M14500" i="2"/>
  <c r="M14499" i="2"/>
  <c r="M14498" i="2"/>
  <c r="M14497" i="2"/>
  <c r="M14496" i="2"/>
  <c r="M14495" i="2"/>
  <c r="M14494" i="2"/>
  <c r="M14493" i="2"/>
  <c r="M14492" i="2"/>
  <c r="M14491" i="2"/>
  <c r="M14490" i="2"/>
  <c r="M14489" i="2"/>
  <c r="M14488" i="2"/>
  <c r="M14487" i="2"/>
  <c r="M14486" i="2"/>
  <c r="M14485" i="2"/>
  <c r="M14484" i="2"/>
  <c r="M14483" i="2"/>
  <c r="M14482" i="2"/>
  <c r="M14481" i="2"/>
  <c r="M14480" i="2"/>
  <c r="M14479" i="2"/>
  <c r="M14478" i="2"/>
  <c r="M14477" i="2"/>
  <c r="M14476" i="2"/>
  <c r="M14475" i="2"/>
  <c r="M14474" i="2"/>
  <c r="M14473" i="2"/>
  <c r="M14472" i="2"/>
  <c r="M14471" i="2"/>
  <c r="M14470" i="2"/>
  <c r="M14469" i="2"/>
  <c r="M14468" i="2"/>
  <c r="M14467" i="2"/>
  <c r="M14466" i="2"/>
  <c r="M14465" i="2"/>
  <c r="M14464" i="2"/>
  <c r="M14463" i="2"/>
  <c r="M14462" i="2"/>
  <c r="M14461" i="2"/>
  <c r="M14460" i="2"/>
  <c r="M14459" i="2"/>
  <c r="M14458" i="2"/>
  <c r="M14457" i="2"/>
  <c r="M14456" i="2"/>
  <c r="M14455" i="2"/>
  <c r="M14454" i="2"/>
  <c r="M14453" i="2"/>
  <c r="M14452" i="2"/>
  <c r="M14451" i="2"/>
  <c r="M14450" i="2"/>
  <c r="M14449" i="2"/>
  <c r="M14448" i="2"/>
  <c r="M14447" i="2"/>
  <c r="M14446" i="2"/>
  <c r="M14445" i="2"/>
  <c r="M14444" i="2"/>
  <c r="M14443" i="2"/>
  <c r="M14442" i="2"/>
  <c r="M14441" i="2"/>
  <c r="M14440" i="2"/>
  <c r="M14439" i="2"/>
  <c r="M14438" i="2"/>
  <c r="M14437" i="2"/>
  <c r="M14436" i="2"/>
  <c r="M14435" i="2"/>
  <c r="M14434" i="2"/>
  <c r="M14433" i="2"/>
  <c r="M14432" i="2"/>
  <c r="M14431" i="2"/>
  <c r="M14430" i="2"/>
  <c r="M14429" i="2"/>
  <c r="M14428" i="2"/>
  <c r="M14427" i="2"/>
  <c r="M14426" i="2"/>
  <c r="M14425" i="2"/>
  <c r="M14424" i="2"/>
  <c r="M14423" i="2"/>
  <c r="M14422" i="2"/>
  <c r="M14421" i="2"/>
  <c r="M14420" i="2"/>
  <c r="M14419" i="2"/>
  <c r="M14418" i="2"/>
  <c r="M14417" i="2"/>
  <c r="M14416" i="2"/>
  <c r="M14415" i="2"/>
  <c r="M14414" i="2"/>
  <c r="M14413" i="2"/>
  <c r="M14412" i="2"/>
  <c r="M14411" i="2"/>
  <c r="M14410" i="2"/>
  <c r="M14409" i="2"/>
  <c r="M14408" i="2"/>
  <c r="M14407" i="2"/>
  <c r="M14406" i="2"/>
  <c r="M14405" i="2"/>
  <c r="M14404" i="2"/>
  <c r="M14403" i="2"/>
  <c r="M14402" i="2"/>
  <c r="M14401" i="2"/>
  <c r="M14400" i="2"/>
  <c r="M14399" i="2"/>
  <c r="M14398" i="2"/>
  <c r="M14397" i="2"/>
  <c r="M14396" i="2"/>
  <c r="M14395" i="2"/>
  <c r="M14394" i="2"/>
  <c r="M14393" i="2"/>
  <c r="M14392" i="2"/>
  <c r="M14391" i="2"/>
  <c r="M14390" i="2"/>
  <c r="M14389" i="2"/>
  <c r="M14388" i="2"/>
  <c r="M14387" i="2"/>
  <c r="M14386" i="2"/>
  <c r="M14385" i="2"/>
  <c r="M14384" i="2"/>
  <c r="M14383" i="2"/>
  <c r="M14382" i="2"/>
  <c r="M14381" i="2"/>
  <c r="M14380" i="2"/>
  <c r="M14379" i="2"/>
  <c r="M14378" i="2"/>
  <c r="M14377" i="2"/>
  <c r="M14376" i="2"/>
  <c r="M14375" i="2"/>
  <c r="M14374" i="2"/>
  <c r="M14373" i="2"/>
  <c r="M14372" i="2"/>
  <c r="M14371" i="2"/>
  <c r="M14370" i="2"/>
  <c r="M14369" i="2"/>
  <c r="M14368" i="2"/>
  <c r="M14367" i="2"/>
  <c r="M14366" i="2"/>
  <c r="M14365" i="2"/>
  <c r="M14364" i="2"/>
  <c r="M14363" i="2"/>
  <c r="M14362" i="2"/>
  <c r="M14361" i="2"/>
  <c r="M14360" i="2"/>
  <c r="M14359" i="2"/>
  <c r="M14358" i="2"/>
  <c r="M14357" i="2"/>
  <c r="M14356" i="2"/>
  <c r="M14355" i="2"/>
  <c r="M14354" i="2"/>
  <c r="M14353" i="2"/>
  <c r="M14352" i="2"/>
  <c r="M14351" i="2"/>
  <c r="M14350" i="2"/>
  <c r="M14349" i="2"/>
  <c r="M14348" i="2"/>
  <c r="M14347" i="2"/>
  <c r="M14346" i="2"/>
  <c r="M14345" i="2"/>
  <c r="M14344" i="2"/>
  <c r="M14343" i="2"/>
  <c r="M14342" i="2"/>
  <c r="M14341" i="2"/>
  <c r="M14340" i="2"/>
  <c r="M14339" i="2"/>
  <c r="M14338" i="2"/>
  <c r="M14337" i="2"/>
  <c r="M14336" i="2"/>
  <c r="M14335" i="2"/>
  <c r="M14334" i="2"/>
  <c r="M14333" i="2"/>
  <c r="M14332" i="2"/>
  <c r="M14331" i="2"/>
  <c r="M14330" i="2"/>
  <c r="M14329" i="2"/>
  <c r="M14328" i="2"/>
  <c r="M14327" i="2"/>
  <c r="M14326" i="2"/>
  <c r="M14325" i="2"/>
  <c r="M14324" i="2"/>
  <c r="M14323" i="2"/>
  <c r="M14322" i="2"/>
  <c r="M14321" i="2"/>
  <c r="M14320" i="2"/>
  <c r="M14319" i="2"/>
  <c r="M14318" i="2"/>
  <c r="M14317" i="2"/>
  <c r="M14316" i="2"/>
  <c r="M14315" i="2"/>
  <c r="M14314" i="2"/>
  <c r="M14313" i="2"/>
  <c r="M14312" i="2"/>
  <c r="M14311" i="2"/>
  <c r="M14310" i="2"/>
  <c r="M14309" i="2"/>
  <c r="M14308" i="2"/>
  <c r="M14307" i="2"/>
  <c r="M14306" i="2"/>
  <c r="M14305" i="2"/>
  <c r="M14304" i="2"/>
  <c r="M14303" i="2"/>
  <c r="M14302" i="2"/>
  <c r="M14301" i="2"/>
  <c r="M14300" i="2"/>
  <c r="M14299" i="2"/>
  <c r="M14298" i="2"/>
  <c r="M14297" i="2"/>
  <c r="M14296" i="2"/>
  <c r="M14295" i="2"/>
  <c r="M14294" i="2"/>
  <c r="M14293" i="2"/>
  <c r="M14292" i="2"/>
  <c r="M14291" i="2"/>
  <c r="M14290" i="2"/>
  <c r="M14289" i="2"/>
  <c r="M14288" i="2"/>
  <c r="M14287" i="2"/>
  <c r="M14286" i="2"/>
  <c r="M14285" i="2"/>
  <c r="M14284" i="2"/>
  <c r="M14283" i="2"/>
  <c r="M14282" i="2"/>
  <c r="M14281" i="2"/>
  <c r="M14280" i="2"/>
  <c r="M14279" i="2"/>
  <c r="M14278" i="2"/>
  <c r="M14277" i="2"/>
  <c r="M14276" i="2"/>
  <c r="M14275" i="2"/>
  <c r="M14274" i="2"/>
  <c r="M14273" i="2"/>
  <c r="M14272" i="2"/>
  <c r="M14271" i="2"/>
  <c r="M14270" i="2"/>
  <c r="M14269" i="2"/>
  <c r="M14268" i="2"/>
  <c r="M14267" i="2"/>
  <c r="M14266" i="2"/>
  <c r="M14265" i="2"/>
  <c r="M14264" i="2"/>
  <c r="M14263" i="2"/>
  <c r="M14262" i="2"/>
  <c r="M14261" i="2"/>
  <c r="M14260" i="2"/>
  <c r="M14259" i="2"/>
  <c r="M14258" i="2"/>
  <c r="M14257" i="2"/>
  <c r="M14256" i="2"/>
  <c r="M14255" i="2"/>
  <c r="M14254" i="2"/>
  <c r="M14253" i="2"/>
  <c r="M14252" i="2"/>
  <c r="M14251" i="2"/>
  <c r="M14250" i="2"/>
  <c r="M14249" i="2"/>
  <c r="M14248" i="2"/>
  <c r="M14247" i="2"/>
  <c r="M14246" i="2"/>
  <c r="M14245" i="2"/>
  <c r="M14244" i="2"/>
  <c r="M14243" i="2"/>
  <c r="M14242" i="2"/>
  <c r="M14241" i="2"/>
  <c r="M14240" i="2"/>
  <c r="M14239" i="2"/>
  <c r="M14238" i="2"/>
  <c r="M14237" i="2"/>
  <c r="M14236" i="2"/>
  <c r="M14235" i="2"/>
  <c r="M14234" i="2"/>
  <c r="M14233" i="2"/>
  <c r="M14232" i="2"/>
  <c r="M14231" i="2"/>
  <c r="M14230" i="2"/>
  <c r="M14229" i="2"/>
  <c r="M14228" i="2"/>
  <c r="M14227" i="2"/>
  <c r="M14226" i="2"/>
  <c r="M14225" i="2"/>
  <c r="M14224" i="2"/>
  <c r="M14223" i="2"/>
  <c r="M14222" i="2"/>
  <c r="M14221" i="2"/>
  <c r="M14220" i="2"/>
  <c r="M14219" i="2"/>
  <c r="M14218" i="2"/>
  <c r="M14217" i="2"/>
  <c r="M14216" i="2"/>
  <c r="M14215" i="2"/>
  <c r="M14214" i="2"/>
  <c r="M14213" i="2"/>
  <c r="M14212" i="2"/>
  <c r="M14211" i="2"/>
  <c r="M14210" i="2"/>
  <c r="M14209" i="2"/>
  <c r="M14208" i="2"/>
  <c r="M14207" i="2"/>
  <c r="M14206" i="2"/>
  <c r="M14205" i="2"/>
  <c r="M14204" i="2"/>
  <c r="M14203" i="2"/>
  <c r="M14202" i="2"/>
  <c r="M14201" i="2"/>
  <c r="M14200" i="2"/>
  <c r="M14199" i="2"/>
  <c r="M14198" i="2"/>
  <c r="M14197" i="2"/>
  <c r="M14196" i="2"/>
  <c r="M14195" i="2"/>
  <c r="M14194" i="2"/>
  <c r="M14193" i="2"/>
  <c r="M14192" i="2"/>
  <c r="M14191" i="2"/>
  <c r="M14190" i="2"/>
  <c r="M14189" i="2"/>
  <c r="M14188" i="2"/>
  <c r="M14187" i="2"/>
  <c r="M14186" i="2"/>
  <c r="M14185" i="2"/>
  <c r="M14184" i="2"/>
  <c r="M14183" i="2"/>
  <c r="M14182" i="2"/>
  <c r="M14181" i="2"/>
  <c r="M14180" i="2"/>
  <c r="M14179" i="2"/>
  <c r="M14178" i="2"/>
  <c r="M14177" i="2"/>
  <c r="M14176" i="2"/>
  <c r="M14175" i="2"/>
  <c r="M14174" i="2"/>
  <c r="M14173" i="2"/>
  <c r="M14172" i="2"/>
  <c r="M14171" i="2"/>
  <c r="M14170" i="2"/>
  <c r="M14169" i="2"/>
  <c r="M14168" i="2"/>
  <c r="M14167" i="2"/>
  <c r="M14166" i="2"/>
  <c r="M14165" i="2"/>
  <c r="M14164" i="2"/>
  <c r="M14163" i="2"/>
  <c r="M14162" i="2"/>
  <c r="M14161" i="2"/>
  <c r="M14160" i="2"/>
  <c r="M14159" i="2"/>
  <c r="M14158" i="2"/>
  <c r="M14157" i="2"/>
  <c r="M14156" i="2"/>
  <c r="M14155" i="2"/>
  <c r="M14154" i="2"/>
  <c r="M14153" i="2"/>
  <c r="M14152" i="2"/>
  <c r="M14151" i="2"/>
  <c r="M14150" i="2"/>
  <c r="M14149" i="2"/>
  <c r="M14148" i="2"/>
  <c r="M14147" i="2"/>
  <c r="M14146" i="2"/>
  <c r="M14145" i="2"/>
  <c r="M14144" i="2"/>
  <c r="M14143" i="2"/>
  <c r="M14142" i="2"/>
  <c r="M14141" i="2"/>
  <c r="M14140" i="2"/>
  <c r="M14139" i="2"/>
  <c r="M14138" i="2"/>
  <c r="M14137" i="2"/>
  <c r="M14136" i="2"/>
  <c r="M14135" i="2"/>
  <c r="M14134" i="2"/>
  <c r="M14133" i="2"/>
  <c r="M14132" i="2"/>
  <c r="M14131" i="2"/>
  <c r="M14130" i="2"/>
  <c r="M14129" i="2"/>
  <c r="M14128" i="2"/>
  <c r="M14127" i="2"/>
  <c r="M14126" i="2"/>
  <c r="M14125" i="2"/>
  <c r="M14124" i="2"/>
  <c r="M14123" i="2"/>
  <c r="M14122" i="2"/>
  <c r="M14121" i="2"/>
  <c r="M14120" i="2"/>
  <c r="M14119" i="2"/>
  <c r="M14118" i="2"/>
  <c r="M14117" i="2"/>
  <c r="M14116" i="2"/>
  <c r="M14115" i="2"/>
  <c r="M14114" i="2"/>
  <c r="M14113" i="2"/>
  <c r="M14112" i="2"/>
  <c r="M14111" i="2"/>
  <c r="M14110" i="2"/>
  <c r="M14109" i="2"/>
  <c r="M14108" i="2"/>
  <c r="M14107" i="2"/>
  <c r="M14106" i="2"/>
  <c r="M14105" i="2"/>
  <c r="M14104" i="2"/>
  <c r="M14103" i="2"/>
  <c r="M14102" i="2"/>
  <c r="M14101" i="2"/>
  <c r="M14100" i="2"/>
  <c r="M14099" i="2"/>
  <c r="M14098" i="2"/>
  <c r="M14097" i="2"/>
  <c r="M14096" i="2"/>
  <c r="M14095" i="2"/>
  <c r="M14094" i="2"/>
  <c r="M14093" i="2"/>
  <c r="M14092" i="2"/>
  <c r="M14091" i="2"/>
  <c r="M14090" i="2"/>
  <c r="M14089" i="2"/>
  <c r="M14088" i="2"/>
  <c r="M14087" i="2"/>
  <c r="M14086" i="2"/>
  <c r="M14085" i="2"/>
  <c r="M14084" i="2"/>
  <c r="M14083" i="2"/>
  <c r="M14082" i="2"/>
  <c r="M14081" i="2"/>
  <c r="M14080" i="2"/>
  <c r="M14079" i="2"/>
  <c r="M14078" i="2"/>
  <c r="M14077" i="2"/>
  <c r="M14076" i="2"/>
  <c r="M14075" i="2"/>
  <c r="M14074" i="2"/>
  <c r="M14073" i="2"/>
  <c r="M14072" i="2"/>
  <c r="M14071" i="2"/>
  <c r="M14070" i="2"/>
  <c r="M14069" i="2"/>
  <c r="M14068" i="2"/>
  <c r="M14067" i="2"/>
  <c r="M14066" i="2"/>
  <c r="M14065" i="2"/>
  <c r="M14064" i="2"/>
  <c r="M14063" i="2"/>
  <c r="M14062" i="2"/>
  <c r="M14061" i="2"/>
  <c r="M14060" i="2"/>
  <c r="M14059" i="2"/>
  <c r="M14058" i="2"/>
  <c r="M14057" i="2"/>
  <c r="M14056" i="2"/>
  <c r="M14055" i="2"/>
  <c r="M14054" i="2"/>
  <c r="M14053" i="2"/>
  <c r="M14052" i="2"/>
  <c r="M14051" i="2"/>
  <c r="M14050" i="2"/>
  <c r="M14049" i="2"/>
  <c r="M14048" i="2"/>
  <c r="M14047" i="2"/>
  <c r="M14046" i="2"/>
  <c r="M14045" i="2"/>
  <c r="M14044" i="2"/>
  <c r="M14043" i="2"/>
  <c r="M14042" i="2"/>
  <c r="M14041" i="2"/>
  <c r="M14040" i="2"/>
  <c r="M14039" i="2"/>
  <c r="M14038" i="2"/>
  <c r="M14037" i="2"/>
  <c r="M14036" i="2"/>
  <c r="M14035" i="2"/>
  <c r="M14034" i="2"/>
  <c r="M14033" i="2"/>
  <c r="M14032" i="2"/>
  <c r="M14031" i="2"/>
  <c r="M14030" i="2"/>
  <c r="M14029" i="2"/>
  <c r="M14028" i="2"/>
  <c r="M14027" i="2"/>
  <c r="M14026" i="2"/>
  <c r="M14025" i="2"/>
  <c r="M14024" i="2"/>
  <c r="M14023" i="2"/>
  <c r="M14022" i="2"/>
  <c r="M14021" i="2"/>
  <c r="M14020" i="2"/>
  <c r="M14019" i="2"/>
  <c r="M14018" i="2"/>
  <c r="M14017" i="2"/>
  <c r="M14016" i="2"/>
  <c r="M14015" i="2"/>
  <c r="M14014" i="2"/>
  <c r="M14013" i="2"/>
  <c r="M14012" i="2"/>
  <c r="M14011" i="2"/>
  <c r="M14010" i="2"/>
  <c r="M14009" i="2"/>
  <c r="M14008" i="2"/>
  <c r="M14007" i="2"/>
  <c r="M14006" i="2"/>
  <c r="M14005" i="2"/>
  <c r="M14004" i="2"/>
  <c r="M14003" i="2"/>
  <c r="M14002" i="2"/>
  <c r="M14001" i="2"/>
  <c r="M14000" i="2"/>
  <c r="M13999" i="2"/>
  <c r="M13998" i="2"/>
  <c r="M13997" i="2"/>
  <c r="M13996" i="2"/>
  <c r="M13995" i="2"/>
  <c r="M13994" i="2"/>
  <c r="M13993" i="2"/>
  <c r="M13992" i="2"/>
  <c r="M13991" i="2"/>
  <c r="M13990" i="2"/>
  <c r="M13989" i="2"/>
  <c r="M13988" i="2"/>
  <c r="M13987" i="2"/>
  <c r="M13986" i="2"/>
  <c r="M13985" i="2"/>
  <c r="M13984" i="2"/>
  <c r="M13983" i="2"/>
  <c r="M13982" i="2"/>
  <c r="M13981" i="2"/>
  <c r="M13980" i="2"/>
  <c r="M13979" i="2"/>
  <c r="M13978" i="2"/>
  <c r="M13977" i="2"/>
  <c r="M13976" i="2"/>
  <c r="M13975" i="2"/>
  <c r="M13974" i="2"/>
  <c r="M13973" i="2"/>
  <c r="M13972" i="2"/>
  <c r="M13971" i="2"/>
  <c r="M13970" i="2"/>
  <c r="M13969" i="2"/>
  <c r="M13968" i="2"/>
  <c r="M13967" i="2"/>
  <c r="M13966" i="2"/>
  <c r="M13965" i="2"/>
  <c r="M13964" i="2"/>
  <c r="M13963" i="2"/>
  <c r="M13962" i="2"/>
  <c r="M13961" i="2"/>
  <c r="M13960" i="2"/>
  <c r="M13959" i="2"/>
  <c r="M13958" i="2"/>
  <c r="M13957" i="2"/>
  <c r="M13956" i="2"/>
  <c r="M13955" i="2"/>
  <c r="M13954" i="2"/>
  <c r="M13953" i="2"/>
  <c r="M13952" i="2"/>
  <c r="M13951" i="2"/>
  <c r="M13950" i="2"/>
  <c r="M13949" i="2"/>
  <c r="M13948" i="2"/>
  <c r="M13947" i="2"/>
  <c r="M13946" i="2"/>
  <c r="M13945" i="2"/>
  <c r="M13944" i="2"/>
  <c r="M13943" i="2"/>
  <c r="M13942" i="2"/>
  <c r="M13941" i="2"/>
  <c r="M13940" i="2"/>
  <c r="M13939" i="2"/>
  <c r="M13938" i="2"/>
  <c r="M13937" i="2"/>
  <c r="M13936" i="2"/>
  <c r="M13935" i="2"/>
  <c r="M13934" i="2"/>
  <c r="M13933" i="2"/>
  <c r="M13932" i="2"/>
  <c r="M13931" i="2"/>
  <c r="M13930" i="2"/>
  <c r="M13929" i="2"/>
  <c r="M13928" i="2"/>
  <c r="M13927" i="2"/>
  <c r="M13926" i="2"/>
  <c r="M13925" i="2"/>
  <c r="M13924" i="2"/>
  <c r="M13923" i="2"/>
  <c r="M13922" i="2"/>
  <c r="M13921" i="2"/>
  <c r="M13920" i="2"/>
  <c r="M13919" i="2"/>
  <c r="M13918" i="2"/>
  <c r="M13917" i="2"/>
  <c r="M13916" i="2"/>
  <c r="M13915" i="2"/>
  <c r="M13914" i="2"/>
  <c r="M13913" i="2"/>
  <c r="M13912" i="2"/>
  <c r="M13911" i="2"/>
  <c r="M13910" i="2"/>
  <c r="M13909" i="2"/>
  <c r="M13908" i="2"/>
  <c r="M13907" i="2"/>
  <c r="M13906" i="2"/>
  <c r="M13905" i="2"/>
  <c r="M13904" i="2"/>
  <c r="M13903" i="2"/>
  <c r="M13902" i="2"/>
  <c r="M13901" i="2"/>
  <c r="M13900" i="2"/>
  <c r="M13899" i="2"/>
  <c r="M13898" i="2"/>
  <c r="M13897" i="2"/>
  <c r="M13896" i="2"/>
  <c r="M13895" i="2"/>
  <c r="M13894" i="2"/>
  <c r="M13893" i="2"/>
  <c r="M13892" i="2"/>
  <c r="M13891" i="2"/>
  <c r="M13890" i="2"/>
  <c r="M13889" i="2"/>
  <c r="M13888" i="2"/>
  <c r="M13887" i="2"/>
  <c r="M13886" i="2"/>
  <c r="M13885" i="2"/>
  <c r="M13884" i="2"/>
  <c r="M13883" i="2"/>
  <c r="M13882" i="2"/>
  <c r="M13881" i="2"/>
  <c r="M13880" i="2"/>
  <c r="M13879" i="2"/>
  <c r="M13878" i="2"/>
  <c r="M13877" i="2"/>
  <c r="M13876" i="2"/>
  <c r="M13875" i="2"/>
  <c r="M13874" i="2"/>
  <c r="M13873" i="2"/>
  <c r="M13872" i="2"/>
  <c r="M13871" i="2"/>
  <c r="M13870" i="2"/>
  <c r="M13869" i="2"/>
  <c r="M13868" i="2"/>
  <c r="M13867" i="2"/>
  <c r="M13866" i="2"/>
  <c r="M13865" i="2"/>
  <c r="M13864" i="2"/>
  <c r="M13863" i="2"/>
  <c r="M13862" i="2"/>
  <c r="M13861" i="2"/>
  <c r="M13860" i="2"/>
  <c r="M13859" i="2"/>
  <c r="M13858" i="2"/>
  <c r="M13857" i="2"/>
  <c r="M13856" i="2"/>
  <c r="M13855" i="2"/>
  <c r="M13854" i="2"/>
  <c r="M13853" i="2"/>
  <c r="M13852" i="2"/>
  <c r="M13851" i="2"/>
  <c r="M13850" i="2"/>
  <c r="M13849" i="2"/>
  <c r="M13848" i="2"/>
  <c r="M13847" i="2"/>
  <c r="M13846" i="2"/>
  <c r="M13845" i="2"/>
  <c r="M13844" i="2"/>
  <c r="M13843" i="2"/>
  <c r="M13842" i="2"/>
  <c r="M13841" i="2"/>
  <c r="M13840" i="2"/>
  <c r="M13839" i="2"/>
  <c r="M13838" i="2"/>
  <c r="M13837" i="2"/>
  <c r="M13836" i="2"/>
  <c r="M13835" i="2"/>
  <c r="M13834" i="2"/>
  <c r="M13833" i="2"/>
  <c r="M13832" i="2"/>
  <c r="M13831" i="2"/>
  <c r="M13830" i="2"/>
  <c r="M13829" i="2"/>
  <c r="M13828" i="2"/>
  <c r="M13827" i="2"/>
  <c r="M13826" i="2"/>
  <c r="M13825" i="2"/>
  <c r="M13824" i="2"/>
  <c r="M13823" i="2"/>
  <c r="M13822" i="2"/>
  <c r="M13821" i="2"/>
  <c r="M13820" i="2"/>
  <c r="M13819" i="2"/>
  <c r="M13818" i="2"/>
  <c r="M13817" i="2"/>
  <c r="M13816" i="2"/>
  <c r="M13815" i="2"/>
  <c r="M13814" i="2"/>
  <c r="M13813" i="2"/>
  <c r="M13812" i="2"/>
  <c r="M13811" i="2"/>
  <c r="M13810" i="2"/>
  <c r="M13809" i="2"/>
  <c r="M13808" i="2"/>
  <c r="M13807" i="2"/>
  <c r="M13806" i="2"/>
  <c r="M13805" i="2"/>
  <c r="M13804" i="2"/>
  <c r="M13803" i="2"/>
  <c r="M13802" i="2"/>
  <c r="M13801" i="2"/>
  <c r="M13800" i="2"/>
  <c r="M13799" i="2"/>
  <c r="M13798" i="2"/>
  <c r="M13797" i="2"/>
  <c r="M13796" i="2"/>
  <c r="M13795" i="2"/>
  <c r="M13794" i="2"/>
  <c r="M13793" i="2"/>
  <c r="M13792" i="2"/>
  <c r="M13791" i="2"/>
  <c r="M13790" i="2"/>
  <c r="M13789" i="2"/>
  <c r="M13788" i="2"/>
  <c r="M13787" i="2"/>
  <c r="M13786" i="2"/>
  <c r="M13785" i="2"/>
  <c r="M13784" i="2"/>
  <c r="M13783" i="2"/>
  <c r="M13782" i="2"/>
  <c r="M13781" i="2"/>
  <c r="M13780" i="2"/>
  <c r="M13779" i="2"/>
  <c r="M13778" i="2"/>
  <c r="M13777" i="2"/>
  <c r="M13776" i="2"/>
  <c r="M13775" i="2"/>
  <c r="M13774" i="2"/>
  <c r="M13773" i="2"/>
  <c r="M13772" i="2"/>
  <c r="M13771" i="2"/>
  <c r="M13770" i="2"/>
  <c r="M13769" i="2"/>
  <c r="M13768" i="2"/>
  <c r="M13767" i="2"/>
  <c r="M13766" i="2"/>
  <c r="M13765" i="2"/>
  <c r="M13764" i="2"/>
  <c r="M13763" i="2"/>
  <c r="M13762" i="2"/>
  <c r="M13761" i="2"/>
  <c r="M13760" i="2"/>
  <c r="M13759" i="2"/>
  <c r="M13758" i="2"/>
  <c r="M13757" i="2"/>
  <c r="M13756" i="2"/>
  <c r="M13755" i="2"/>
  <c r="M13754" i="2"/>
  <c r="M13753" i="2"/>
  <c r="M13752" i="2"/>
  <c r="M13751" i="2"/>
  <c r="M13750" i="2"/>
  <c r="M13749" i="2"/>
  <c r="M13748" i="2"/>
  <c r="M13747" i="2"/>
  <c r="M13746" i="2"/>
  <c r="M13745" i="2"/>
  <c r="M13744" i="2"/>
  <c r="M13743" i="2"/>
  <c r="M13742" i="2"/>
  <c r="M13741" i="2"/>
  <c r="M13740" i="2"/>
  <c r="M13739" i="2"/>
  <c r="M13738" i="2"/>
  <c r="M13737" i="2"/>
  <c r="M13736" i="2"/>
  <c r="M13735" i="2"/>
  <c r="M13734" i="2"/>
  <c r="M13733" i="2"/>
  <c r="M13732" i="2"/>
  <c r="M13731" i="2"/>
  <c r="M13730" i="2"/>
  <c r="M13729" i="2"/>
  <c r="M13728" i="2"/>
  <c r="M13727" i="2"/>
  <c r="M13726" i="2"/>
  <c r="M13725" i="2"/>
  <c r="M13724" i="2"/>
  <c r="M13723" i="2"/>
  <c r="M13722" i="2"/>
  <c r="M13721" i="2"/>
  <c r="M13720" i="2"/>
  <c r="M13719" i="2"/>
  <c r="M13718" i="2"/>
  <c r="M13717" i="2"/>
  <c r="M13716" i="2"/>
  <c r="M13715" i="2"/>
  <c r="M13714" i="2"/>
  <c r="M13713" i="2"/>
  <c r="M13712" i="2"/>
  <c r="M13711" i="2"/>
  <c r="M13710" i="2"/>
  <c r="M13709" i="2"/>
  <c r="M13708" i="2"/>
  <c r="M13707" i="2"/>
  <c r="M13706" i="2"/>
  <c r="M13705" i="2"/>
  <c r="M13704" i="2"/>
  <c r="M13703" i="2"/>
  <c r="M13702" i="2"/>
  <c r="M13701" i="2"/>
  <c r="M13700" i="2"/>
  <c r="M13699" i="2"/>
  <c r="M13698" i="2"/>
  <c r="M13697" i="2"/>
  <c r="M13696" i="2"/>
  <c r="M13695" i="2"/>
  <c r="M13694" i="2"/>
  <c r="M13693" i="2"/>
  <c r="M13692" i="2"/>
  <c r="M13691" i="2"/>
  <c r="M13690" i="2"/>
  <c r="M13689" i="2"/>
  <c r="M13688" i="2"/>
  <c r="M13687" i="2"/>
  <c r="M13686" i="2"/>
  <c r="M13685" i="2"/>
  <c r="M13684" i="2"/>
  <c r="M13683" i="2"/>
  <c r="M13682" i="2"/>
  <c r="M13681" i="2"/>
  <c r="M13680" i="2"/>
  <c r="M13679" i="2"/>
  <c r="M13678" i="2"/>
  <c r="M13677" i="2"/>
  <c r="M13676" i="2"/>
  <c r="M13675" i="2"/>
  <c r="M13674" i="2"/>
  <c r="M13673" i="2"/>
  <c r="M13672" i="2"/>
  <c r="M13671" i="2"/>
  <c r="M13670" i="2"/>
  <c r="M13669" i="2"/>
  <c r="M13668" i="2"/>
  <c r="M13667" i="2"/>
  <c r="M13666" i="2"/>
  <c r="M13665" i="2"/>
  <c r="M13664" i="2"/>
  <c r="M13663" i="2"/>
  <c r="M13662" i="2"/>
  <c r="M13661" i="2"/>
  <c r="M13660" i="2"/>
  <c r="M13659" i="2"/>
  <c r="M13658" i="2"/>
  <c r="M13657" i="2"/>
  <c r="M13656" i="2"/>
  <c r="M13655" i="2"/>
  <c r="M13654" i="2"/>
  <c r="M13653" i="2"/>
  <c r="M13652" i="2"/>
  <c r="M13651" i="2"/>
  <c r="M13650" i="2"/>
  <c r="M13649" i="2"/>
  <c r="M13648" i="2"/>
  <c r="M13647" i="2"/>
  <c r="M13646" i="2"/>
  <c r="M13645" i="2"/>
  <c r="M13644" i="2"/>
  <c r="M13643" i="2"/>
  <c r="M13642" i="2"/>
  <c r="M13641" i="2"/>
  <c r="M13640" i="2"/>
  <c r="M13639" i="2"/>
  <c r="M13638" i="2"/>
  <c r="M13637" i="2"/>
  <c r="M13636" i="2"/>
  <c r="M13635" i="2"/>
  <c r="M13634" i="2"/>
  <c r="M13633" i="2"/>
  <c r="M13632" i="2"/>
  <c r="M13631" i="2"/>
  <c r="M13630" i="2"/>
  <c r="M13629" i="2"/>
  <c r="M13628" i="2"/>
  <c r="M13627" i="2"/>
  <c r="M13626" i="2"/>
  <c r="M13625" i="2"/>
  <c r="M13624" i="2"/>
  <c r="M13623" i="2"/>
  <c r="M13622" i="2"/>
  <c r="M13621" i="2"/>
  <c r="M13620" i="2"/>
  <c r="M13619" i="2"/>
  <c r="M13618" i="2"/>
  <c r="M13617" i="2"/>
  <c r="M13616" i="2"/>
  <c r="M13615" i="2"/>
  <c r="M13614" i="2"/>
  <c r="M13613" i="2"/>
  <c r="M13612" i="2"/>
  <c r="M13611" i="2"/>
  <c r="M13610" i="2"/>
  <c r="M13609" i="2"/>
  <c r="M13608" i="2"/>
  <c r="M13607" i="2"/>
  <c r="M13606" i="2"/>
  <c r="M13605" i="2"/>
  <c r="M13604" i="2"/>
  <c r="M13603" i="2"/>
  <c r="M13602" i="2"/>
  <c r="M13601" i="2"/>
  <c r="M13600" i="2"/>
  <c r="M13599" i="2"/>
  <c r="M13598" i="2"/>
  <c r="M13597" i="2"/>
  <c r="M13596" i="2"/>
  <c r="M13595" i="2"/>
  <c r="M13594" i="2"/>
  <c r="M13593" i="2"/>
  <c r="M13592" i="2"/>
  <c r="M13591" i="2"/>
  <c r="M13590" i="2"/>
  <c r="M13589" i="2"/>
  <c r="M13588" i="2"/>
  <c r="M13587" i="2"/>
  <c r="M13586" i="2"/>
  <c r="M13585" i="2"/>
  <c r="M13584" i="2"/>
  <c r="M13583" i="2"/>
  <c r="M13582" i="2"/>
  <c r="M13581" i="2"/>
  <c r="M13580" i="2"/>
  <c r="M13579" i="2"/>
  <c r="M13578" i="2"/>
  <c r="M13577" i="2"/>
  <c r="M13576" i="2"/>
  <c r="M13575" i="2"/>
  <c r="M13574" i="2"/>
  <c r="M13573" i="2"/>
  <c r="M13572" i="2"/>
  <c r="M13571" i="2"/>
  <c r="M13570" i="2"/>
  <c r="M13569" i="2"/>
  <c r="M13568" i="2"/>
  <c r="M13567" i="2"/>
  <c r="M13566" i="2"/>
  <c r="M13565" i="2"/>
  <c r="M13564" i="2"/>
  <c r="M13563" i="2"/>
  <c r="M13562" i="2"/>
  <c r="M13561" i="2"/>
  <c r="M13560" i="2"/>
  <c r="M13559" i="2"/>
  <c r="M13558" i="2"/>
  <c r="M13557" i="2"/>
  <c r="M13556" i="2"/>
  <c r="M13555" i="2"/>
  <c r="M13554" i="2"/>
  <c r="M13553" i="2"/>
  <c r="M13552" i="2"/>
  <c r="M13551" i="2"/>
  <c r="M13550" i="2"/>
  <c r="M13549" i="2"/>
  <c r="M13548" i="2"/>
  <c r="M13547" i="2"/>
  <c r="M13546" i="2"/>
  <c r="M13545" i="2"/>
  <c r="M13544" i="2"/>
  <c r="M13543" i="2"/>
  <c r="M13542" i="2"/>
  <c r="M13541" i="2"/>
  <c r="M13540" i="2"/>
  <c r="M13539" i="2"/>
  <c r="M13538" i="2"/>
  <c r="M13537" i="2"/>
  <c r="M13536" i="2"/>
  <c r="M13535" i="2"/>
  <c r="M13534" i="2"/>
  <c r="M13533" i="2"/>
  <c r="M13532" i="2"/>
  <c r="M13531" i="2"/>
  <c r="M13530" i="2"/>
  <c r="M13529" i="2"/>
  <c r="M13528" i="2"/>
  <c r="M13527" i="2"/>
  <c r="M13526" i="2"/>
  <c r="M13525" i="2"/>
  <c r="M13524" i="2"/>
  <c r="M13523" i="2"/>
  <c r="M13522" i="2"/>
  <c r="M13521" i="2"/>
  <c r="M13520" i="2"/>
  <c r="M13519" i="2"/>
  <c r="M13518" i="2"/>
  <c r="M13517" i="2"/>
  <c r="M13516" i="2"/>
  <c r="M13515" i="2"/>
  <c r="M13514" i="2"/>
  <c r="M13513" i="2"/>
  <c r="M13512" i="2"/>
  <c r="M13511" i="2"/>
  <c r="M13510" i="2"/>
  <c r="M13509" i="2"/>
  <c r="M13508" i="2"/>
  <c r="M13507" i="2"/>
  <c r="M13506" i="2"/>
  <c r="M13505" i="2"/>
  <c r="M13504" i="2"/>
  <c r="M13503" i="2"/>
  <c r="M13502" i="2"/>
  <c r="M13501" i="2"/>
  <c r="M13500" i="2"/>
  <c r="M13499" i="2"/>
  <c r="M13498" i="2"/>
  <c r="M13497" i="2"/>
  <c r="M13496" i="2"/>
  <c r="M13495" i="2"/>
  <c r="M13494" i="2"/>
  <c r="M13493" i="2"/>
  <c r="M13492" i="2"/>
  <c r="M13491" i="2"/>
  <c r="M13490" i="2"/>
  <c r="M13489" i="2"/>
  <c r="M13488" i="2"/>
  <c r="M13487" i="2"/>
  <c r="M13486" i="2"/>
  <c r="M13485" i="2"/>
  <c r="M13484" i="2"/>
  <c r="M13483" i="2"/>
  <c r="M13482" i="2"/>
  <c r="M13481" i="2"/>
  <c r="M13480" i="2"/>
  <c r="M13479" i="2"/>
  <c r="M13478" i="2"/>
  <c r="M13477" i="2"/>
  <c r="M13476" i="2"/>
  <c r="M13475" i="2"/>
  <c r="M13474" i="2"/>
  <c r="M13473" i="2"/>
  <c r="M13472" i="2"/>
  <c r="M13471" i="2"/>
  <c r="M13470" i="2"/>
  <c r="M13469" i="2"/>
  <c r="M13468" i="2"/>
  <c r="M13467" i="2"/>
  <c r="M13466" i="2"/>
  <c r="M13465" i="2"/>
  <c r="M13464" i="2"/>
  <c r="M13463" i="2"/>
  <c r="M13462" i="2"/>
  <c r="M13461" i="2"/>
  <c r="M13460" i="2"/>
  <c r="M13459" i="2"/>
  <c r="M13458" i="2"/>
  <c r="M13457" i="2"/>
  <c r="M13456" i="2"/>
  <c r="M13455" i="2"/>
  <c r="M13454" i="2"/>
  <c r="M13453" i="2"/>
  <c r="M13452" i="2"/>
  <c r="M13451" i="2"/>
  <c r="M13450" i="2"/>
  <c r="M13449" i="2"/>
  <c r="M13448" i="2"/>
  <c r="M13447" i="2"/>
  <c r="M13446" i="2"/>
  <c r="M13445" i="2"/>
  <c r="M13444" i="2"/>
  <c r="M13443" i="2"/>
  <c r="M13442" i="2"/>
  <c r="M13441" i="2"/>
  <c r="M13440" i="2"/>
  <c r="M13439" i="2"/>
  <c r="M13438" i="2"/>
  <c r="M13437" i="2"/>
  <c r="M13436" i="2"/>
  <c r="M13435" i="2"/>
  <c r="M13434" i="2"/>
  <c r="M13433" i="2"/>
  <c r="M13432" i="2"/>
  <c r="M13431" i="2"/>
  <c r="M13430" i="2"/>
  <c r="M13429" i="2"/>
  <c r="M13428" i="2"/>
  <c r="M13427" i="2"/>
  <c r="M13426" i="2"/>
  <c r="M13425" i="2"/>
  <c r="M13424" i="2"/>
  <c r="M13423" i="2"/>
  <c r="M13422" i="2"/>
  <c r="M13421" i="2"/>
  <c r="M13420" i="2"/>
  <c r="M13419" i="2"/>
  <c r="M13418" i="2"/>
  <c r="M13417" i="2"/>
  <c r="M13416" i="2"/>
  <c r="M13415" i="2"/>
  <c r="M13414" i="2"/>
  <c r="M13413" i="2"/>
  <c r="M13412" i="2"/>
  <c r="M13411" i="2"/>
  <c r="M13410" i="2"/>
  <c r="M13409" i="2"/>
  <c r="M13408" i="2"/>
  <c r="M13407" i="2"/>
  <c r="M13406" i="2"/>
  <c r="M13405" i="2"/>
  <c r="M13404" i="2"/>
  <c r="M13403" i="2"/>
  <c r="M13402" i="2"/>
  <c r="M13401" i="2"/>
  <c r="M13400" i="2"/>
  <c r="M13399" i="2"/>
  <c r="M13398" i="2"/>
  <c r="M13397" i="2"/>
  <c r="M13396" i="2"/>
  <c r="M13395" i="2"/>
  <c r="M13394" i="2"/>
  <c r="M13393" i="2"/>
  <c r="M13392" i="2"/>
  <c r="M13391" i="2"/>
  <c r="M13390" i="2"/>
  <c r="M13389" i="2"/>
  <c r="M13388" i="2"/>
  <c r="M13387" i="2"/>
  <c r="M13386" i="2"/>
  <c r="M13385" i="2"/>
  <c r="M13384" i="2"/>
  <c r="M13383" i="2"/>
  <c r="M13382" i="2"/>
  <c r="M13381" i="2"/>
  <c r="M13380" i="2"/>
  <c r="M13379" i="2"/>
  <c r="M13378" i="2"/>
  <c r="M13377" i="2"/>
  <c r="M13376" i="2"/>
  <c r="M13375" i="2"/>
  <c r="M13374" i="2"/>
  <c r="M13373" i="2"/>
  <c r="M13372" i="2"/>
  <c r="M13371" i="2"/>
  <c r="M13370" i="2"/>
  <c r="M13369" i="2"/>
  <c r="M13368" i="2"/>
  <c r="M13367" i="2"/>
  <c r="M13366" i="2"/>
  <c r="M13365" i="2"/>
  <c r="M13364" i="2"/>
  <c r="M13363" i="2"/>
  <c r="M13362" i="2"/>
  <c r="M13361" i="2"/>
  <c r="M13360" i="2"/>
  <c r="M13359" i="2"/>
  <c r="M13358" i="2"/>
  <c r="M13357" i="2"/>
  <c r="M13356" i="2"/>
  <c r="M13355" i="2"/>
  <c r="M13354" i="2"/>
  <c r="M13353" i="2"/>
  <c r="M13352" i="2"/>
  <c r="M13351" i="2"/>
  <c r="M13350" i="2"/>
  <c r="M13349" i="2"/>
  <c r="M13348" i="2"/>
  <c r="M13347" i="2"/>
  <c r="M13346" i="2"/>
  <c r="M13345" i="2"/>
  <c r="M13344" i="2"/>
  <c r="M13343" i="2"/>
  <c r="M13342" i="2"/>
  <c r="M13341" i="2"/>
  <c r="M13340" i="2"/>
  <c r="M13339" i="2"/>
  <c r="M13338" i="2"/>
  <c r="M13337" i="2"/>
  <c r="M13336" i="2"/>
  <c r="M13335" i="2"/>
  <c r="M13334" i="2"/>
  <c r="M13333" i="2"/>
  <c r="M13332" i="2"/>
  <c r="M13331" i="2"/>
  <c r="M13330" i="2"/>
  <c r="M13329" i="2"/>
  <c r="M13328" i="2"/>
  <c r="M13327" i="2"/>
  <c r="M13326" i="2"/>
  <c r="M13325" i="2"/>
  <c r="M13324" i="2"/>
  <c r="M13323" i="2"/>
  <c r="M13322" i="2"/>
  <c r="M13321" i="2"/>
  <c r="M13320" i="2"/>
  <c r="M13319" i="2"/>
  <c r="M13318" i="2"/>
  <c r="M13317" i="2"/>
  <c r="M13316" i="2"/>
  <c r="M13315" i="2"/>
  <c r="M13314" i="2"/>
  <c r="M13313" i="2"/>
  <c r="M13312" i="2"/>
  <c r="M13311" i="2"/>
  <c r="M13310" i="2"/>
  <c r="M13309" i="2"/>
  <c r="M13308" i="2"/>
  <c r="M13307" i="2"/>
  <c r="M13306" i="2"/>
  <c r="M13305" i="2"/>
  <c r="M13304" i="2"/>
  <c r="M13303" i="2"/>
  <c r="M13302" i="2"/>
  <c r="M13301" i="2"/>
  <c r="M13300" i="2"/>
  <c r="M13299" i="2"/>
  <c r="M13298" i="2"/>
  <c r="M13297" i="2"/>
  <c r="M13296" i="2"/>
  <c r="M13295" i="2"/>
  <c r="M13294" i="2"/>
  <c r="M13293" i="2"/>
  <c r="M13292" i="2"/>
  <c r="M13291" i="2"/>
  <c r="M13290" i="2"/>
  <c r="M13289" i="2"/>
  <c r="M13288" i="2"/>
  <c r="M13287" i="2"/>
  <c r="M13286" i="2"/>
  <c r="M13285" i="2"/>
  <c r="M13284" i="2"/>
  <c r="M13283" i="2"/>
  <c r="M13282" i="2"/>
  <c r="M13281" i="2"/>
  <c r="M13280" i="2"/>
  <c r="M13279" i="2"/>
  <c r="M13278" i="2"/>
  <c r="M13277" i="2"/>
  <c r="M13276" i="2"/>
  <c r="M13275" i="2"/>
  <c r="M13274" i="2"/>
  <c r="M13273" i="2"/>
  <c r="M13272" i="2"/>
  <c r="M13271" i="2"/>
  <c r="M13270" i="2"/>
  <c r="M13269" i="2"/>
  <c r="M13268" i="2"/>
  <c r="M13267" i="2"/>
  <c r="M13266" i="2"/>
  <c r="M13265" i="2"/>
  <c r="M13264" i="2"/>
  <c r="M13263" i="2"/>
  <c r="M13262" i="2"/>
  <c r="M13261" i="2"/>
  <c r="M13260" i="2"/>
  <c r="M13259" i="2"/>
  <c r="M13258" i="2"/>
  <c r="M13257" i="2"/>
  <c r="M13256" i="2"/>
  <c r="M13255" i="2"/>
  <c r="M13254" i="2"/>
  <c r="M13253" i="2"/>
  <c r="M13252" i="2"/>
  <c r="M13251" i="2"/>
  <c r="M13250" i="2"/>
  <c r="M13249" i="2"/>
  <c r="M13248" i="2"/>
  <c r="M13247" i="2"/>
  <c r="M13246" i="2"/>
  <c r="M13245" i="2"/>
  <c r="M13244" i="2"/>
  <c r="M13243" i="2"/>
  <c r="M13242" i="2"/>
  <c r="M13241" i="2"/>
  <c r="M13240" i="2"/>
  <c r="M13239" i="2"/>
  <c r="M13238" i="2"/>
  <c r="M13237" i="2"/>
  <c r="M13236" i="2"/>
  <c r="M13235" i="2"/>
  <c r="M13234" i="2"/>
  <c r="M13233" i="2"/>
  <c r="M13232" i="2"/>
  <c r="M13231" i="2"/>
  <c r="M13230" i="2"/>
  <c r="M13229" i="2"/>
  <c r="M13228" i="2"/>
  <c r="M13227" i="2"/>
  <c r="M13226" i="2"/>
  <c r="M13225" i="2"/>
  <c r="M13224" i="2"/>
  <c r="M13223" i="2"/>
  <c r="M13222" i="2"/>
  <c r="M13221" i="2"/>
  <c r="M13220" i="2"/>
  <c r="M13219" i="2"/>
  <c r="M13218" i="2"/>
  <c r="M13217" i="2"/>
  <c r="M13216" i="2"/>
  <c r="M13215" i="2"/>
  <c r="M13214" i="2"/>
  <c r="M13213" i="2"/>
  <c r="M13212" i="2"/>
  <c r="M13211" i="2"/>
  <c r="M13210" i="2"/>
  <c r="M13209" i="2"/>
  <c r="M13208" i="2"/>
  <c r="M13207" i="2"/>
  <c r="M13206" i="2"/>
  <c r="M13205" i="2"/>
  <c r="M13204" i="2"/>
  <c r="M13203" i="2"/>
  <c r="M13202" i="2"/>
  <c r="M13201" i="2"/>
  <c r="M13200" i="2"/>
  <c r="M13199" i="2"/>
  <c r="M13198" i="2"/>
  <c r="M13197" i="2"/>
  <c r="M13196" i="2"/>
  <c r="M13195" i="2"/>
  <c r="M13194" i="2"/>
  <c r="M13193" i="2"/>
  <c r="M13192" i="2"/>
  <c r="M13191" i="2"/>
  <c r="M13190" i="2"/>
  <c r="M13189" i="2"/>
  <c r="M13188" i="2"/>
  <c r="M13187" i="2"/>
  <c r="M13186" i="2"/>
  <c r="M13185" i="2"/>
  <c r="M13184" i="2"/>
  <c r="M13183" i="2"/>
  <c r="M13182" i="2"/>
  <c r="M13181" i="2"/>
  <c r="M13180" i="2"/>
  <c r="M13179" i="2"/>
  <c r="M13178" i="2"/>
  <c r="M13177" i="2"/>
  <c r="M13176" i="2"/>
  <c r="M13175" i="2"/>
  <c r="M13174" i="2"/>
  <c r="M13173" i="2"/>
  <c r="M13172" i="2"/>
  <c r="M13171" i="2"/>
  <c r="M13170" i="2"/>
  <c r="M13169" i="2"/>
  <c r="M13168" i="2"/>
  <c r="M13167" i="2"/>
  <c r="M13166" i="2"/>
  <c r="M13165" i="2"/>
  <c r="M13164" i="2"/>
  <c r="M13163" i="2"/>
  <c r="M13162" i="2"/>
  <c r="M13161" i="2"/>
  <c r="M13160" i="2"/>
  <c r="M13159" i="2"/>
  <c r="M13158" i="2"/>
  <c r="M13157" i="2"/>
  <c r="M13156" i="2"/>
  <c r="M13155" i="2"/>
  <c r="M13154" i="2"/>
  <c r="M13153" i="2"/>
  <c r="M13152" i="2"/>
  <c r="M13151" i="2"/>
  <c r="M13150" i="2"/>
  <c r="M13149" i="2"/>
  <c r="M13148" i="2"/>
  <c r="M13147" i="2"/>
  <c r="M13146" i="2"/>
  <c r="M13145" i="2"/>
  <c r="M13144" i="2"/>
  <c r="M13143" i="2"/>
  <c r="M13142" i="2"/>
  <c r="M13141" i="2"/>
  <c r="M13140" i="2"/>
  <c r="M13139" i="2"/>
  <c r="M13138" i="2"/>
  <c r="M13137" i="2"/>
  <c r="M13136" i="2"/>
  <c r="M13135" i="2"/>
  <c r="M13134" i="2"/>
  <c r="M13133" i="2"/>
  <c r="M13132" i="2"/>
  <c r="M13131" i="2"/>
  <c r="M13130" i="2"/>
  <c r="M13129" i="2"/>
  <c r="M13128" i="2"/>
  <c r="M13127" i="2"/>
  <c r="M13126" i="2"/>
  <c r="M13125" i="2"/>
  <c r="M13124" i="2"/>
  <c r="M13123" i="2"/>
  <c r="M13122" i="2"/>
  <c r="M13121" i="2"/>
  <c r="M13120" i="2"/>
  <c r="M13119" i="2"/>
  <c r="M13118" i="2"/>
  <c r="M13117" i="2"/>
  <c r="M13116" i="2"/>
  <c r="M13115" i="2"/>
  <c r="M13114" i="2"/>
  <c r="M13113" i="2"/>
  <c r="M13112" i="2"/>
  <c r="M13111" i="2"/>
  <c r="M13110" i="2"/>
  <c r="M13109" i="2"/>
  <c r="M13108" i="2"/>
  <c r="M13107" i="2"/>
  <c r="M13106" i="2"/>
  <c r="M13105" i="2"/>
  <c r="M13104" i="2"/>
  <c r="M13103" i="2"/>
  <c r="M13102" i="2"/>
  <c r="M13101" i="2"/>
  <c r="M13100" i="2"/>
  <c r="M13099" i="2"/>
  <c r="M13098" i="2"/>
  <c r="M13097" i="2"/>
  <c r="M13096" i="2"/>
  <c r="M13095" i="2"/>
  <c r="M13094" i="2"/>
  <c r="M13093" i="2"/>
  <c r="M13092" i="2"/>
  <c r="M13091" i="2"/>
  <c r="M13090" i="2"/>
  <c r="M13089" i="2"/>
  <c r="M13088" i="2"/>
  <c r="M13087" i="2"/>
  <c r="M13086" i="2"/>
  <c r="M13085" i="2"/>
  <c r="M13084" i="2"/>
  <c r="M13083" i="2"/>
  <c r="M13082" i="2"/>
  <c r="M13081" i="2"/>
  <c r="M13080" i="2"/>
  <c r="M13079" i="2"/>
  <c r="M13078" i="2"/>
  <c r="M13077" i="2"/>
  <c r="M13076" i="2"/>
  <c r="M13075" i="2"/>
  <c r="M13074" i="2"/>
  <c r="M13073" i="2"/>
  <c r="M13072" i="2"/>
  <c r="M13071" i="2"/>
  <c r="M13070" i="2"/>
  <c r="M13069" i="2"/>
  <c r="M13068" i="2"/>
  <c r="M13067" i="2"/>
  <c r="M13066" i="2"/>
  <c r="M13065" i="2"/>
  <c r="M13064" i="2"/>
  <c r="M13063" i="2"/>
  <c r="M13062" i="2"/>
  <c r="M13061" i="2"/>
  <c r="M13060" i="2"/>
  <c r="M13059" i="2"/>
  <c r="M13058" i="2"/>
  <c r="M13057" i="2"/>
  <c r="M13056" i="2"/>
  <c r="M13055" i="2"/>
  <c r="M13054" i="2"/>
  <c r="M13053" i="2"/>
  <c r="M13052" i="2"/>
  <c r="M13051" i="2"/>
  <c r="M13050" i="2"/>
  <c r="M13049" i="2"/>
  <c r="M13048" i="2"/>
  <c r="M13047" i="2"/>
  <c r="M13046" i="2"/>
  <c r="M13045" i="2"/>
  <c r="M13044" i="2"/>
  <c r="M13043" i="2"/>
  <c r="M13042" i="2"/>
  <c r="M13041" i="2"/>
  <c r="M13040" i="2"/>
  <c r="M13039" i="2"/>
  <c r="M13038" i="2"/>
  <c r="M13037" i="2"/>
  <c r="M13036" i="2"/>
  <c r="M13035" i="2"/>
  <c r="M13034" i="2"/>
  <c r="M13033" i="2"/>
  <c r="M13032" i="2"/>
  <c r="M13031" i="2"/>
  <c r="M13030" i="2"/>
  <c r="M13029" i="2"/>
  <c r="M13028" i="2"/>
  <c r="M13027" i="2"/>
  <c r="M13026" i="2"/>
  <c r="M13025" i="2"/>
  <c r="M13024" i="2"/>
  <c r="M13023" i="2"/>
  <c r="M13022" i="2"/>
  <c r="M13021" i="2"/>
  <c r="M13020" i="2"/>
  <c r="M13019" i="2"/>
  <c r="M13018" i="2"/>
  <c r="M13017" i="2"/>
  <c r="M13016" i="2"/>
  <c r="M13015" i="2"/>
  <c r="M13014" i="2"/>
  <c r="M13013" i="2"/>
  <c r="M13012" i="2"/>
  <c r="M13011" i="2"/>
  <c r="M13010" i="2"/>
  <c r="M13009" i="2"/>
  <c r="M13008" i="2"/>
  <c r="M13007" i="2"/>
  <c r="M13006" i="2"/>
  <c r="M13005" i="2"/>
  <c r="M13004" i="2"/>
  <c r="M13003" i="2"/>
  <c r="M13002" i="2"/>
  <c r="M13001" i="2"/>
  <c r="M13000" i="2"/>
  <c r="M12999" i="2"/>
  <c r="M12998" i="2"/>
  <c r="M12997" i="2"/>
  <c r="M12996" i="2"/>
  <c r="M12995" i="2"/>
  <c r="M12994" i="2"/>
  <c r="M12993" i="2"/>
  <c r="M12992" i="2"/>
  <c r="M12991" i="2"/>
  <c r="M12990" i="2"/>
  <c r="M12989" i="2"/>
  <c r="M12988" i="2"/>
  <c r="M12987" i="2"/>
  <c r="M12986" i="2"/>
  <c r="M12985" i="2"/>
  <c r="M12984" i="2"/>
  <c r="M12983" i="2"/>
  <c r="M12982" i="2"/>
  <c r="M12981" i="2"/>
  <c r="M12980" i="2"/>
  <c r="M12979" i="2"/>
  <c r="M12978" i="2"/>
  <c r="M12977" i="2"/>
  <c r="M12976" i="2"/>
  <c r="M12975" i="2"/>
  <c r="M12974" i="2"/>
  <c r="M12973" i="2"/>
  <c r="M12972" i="2"/>
  <c r="M12971" i="2"/>
  <c r="M12970" i="2"/>
  <c r="M12969" i="2"/>
  <c r="M12968" i="2"/>
  <c r="M12967" i="2"/>
  <c r="M12966" i="2"/>
  <c r="M12965" i="2"/>
  <c r="M12964" i="2"/>
  <c r="M12963" i="2"/>
  <c r="M12962" i="2"/>
  <c r="M12961" i="2"/>
  <c r="M12960" i="2"/>
  <c r="M12959" i="2"/>
  <c r="M12958" i="2"/>
  <c r="M12957" i="2"/>
  <c r="M12956" i="2"/>
  <c r="M12955" i="2"/>
  <c r="M12954" i="2"/>
  <c r="M12953" i="2"/>
  <c r="M12952" i="2"/>
  <c r="M12951" i="2"/>
  <c r="M12950" i="2"/>
  <c r="M12949" i="2"/>
  <c r="M12948" i="2"/>
  <c r="M12947" i="2"/>
  <c r="M12946" i="2"/>
  <c r="M12945" i="2"/>
  <c r="M12944" i="2"/>
  <c r="M12943" i="2"/>
  <c r="M12942" i="2"/>
  <c r="M12941" i="2"/>
  <c r="M12940" i="2"/>
  <c r="M12939" i="2"/>
  <c r="M12938" i="2"/>
  <c r="M12937" i="2"/>
  <c r="M12936" i="2"/>
  <c r="M12935" i="2"/>
  <c r="M12934" i="2"/>
  <c r="M12933" i="2"/>
  <c r="M12932" i="2"/>
  <c r="M12931" i="2"/>
  <c r="M12930" i="2"/>
  <c r="M12929" i="2"/>
  <c r="M12928" i="2"/>
  <c r="M12927" i="2"/>
  <c r="M12926" i="2"/>
  <c r="M12925" i="2"/>
  <c r="M12924" i="2"/>
  <c r="M12923" i="2"/>
  <c r="M12922" i="2"/>
  <c r="M12921" i="2"/>
  <c r="M12920" i="2"/>
  <c r="M12919" i="2"/>
  <c r="M12918" i="2"/>
  <c r="M12917" i="2"/>
  <c r="M12916" i="2"/>
  <c r="M12915" i="2"/>
  <c r="M12914" i="2"/>
  <c r="M12913" i="2"/>
  <c r="M12912" i="2"/>
  <c r="M12911" i="2"/>
  <c r="M12910" i="2"/>
  <c r="M12909" i="2"/>
  <c r="M12908" i="2"/>
  <c r="M12907" i="2"/>
  <c r="M12906" i="2"/>
  <c r="M12905" i="2"/>
  <c r="M12904" i="2"/>
  <c r="M12903" i="2"/>
  <c r="M12902" i="2"/>
  <c r="M12901" i="2"/>
  <c r="M12900" i="2"/>
  <c r="M12899" i="2"/>
  <c r="M12898" i="2"/>
  <c r="M12897" i="2"/>
  <c r="M12896" i="2"/>
  <c r="M12895" i="2"/>
  <c r="M12894" i="2"/>
  <c r="M12893" i="2"/>
  <c r="M12892" i="2"/>
  <c r="M12891" i="2"/>
  <c r="M12890" i="2"/>
  <c r="M12889" i="2"/>
  <c r="M12888" i="2"/>
  <c r="M12887" i="2"/>
  <c r="M12886" i="2"/>
  <c r="M12885" i="2"/>
  <c r="M12884" i="2"/>
  <c r="M12883" i="2"/>
  <c r="M12882" i="2"/>
  <c r="M12881" i="2"/>
  <c r="M12880" i="2"/>
  <c r="M12879" i="2"/>
  <c r="M12878" i="2"/>
  <c r="M12877" i="2"/>
  <c r="M12876" i="2"/>
  <c r="M12875" i="2"/>
  <c r="M12874" i="2"/>
  <c r="M12873" i="2"/>
  <c r="M12872" i="2"/>
  <c r="M12871" i="2"/>
  <c r="M12870" i="2"/>
  <c r="M12869" i="2"/>
  <c r="M12868" i="2"/>
  <c r="M12867" i="2"/>
  <c r="M12866" i="2"/>
  <c r="M12865" i="2"/>
  <c r="M12864" i="2"/>
  <c r="M12863" i="2"/>
  <c r="M12862" i="2"/>
  <c r="M12861" i="2"/>
  <c r="M12860" i="2"/>
  <c r="M12859" i="2"/>
  <c r="M12858" i="2"/>
  <c r="M12857" i="2"/>
  <c r="M12856" i="2"/>
  <c r="M12855" i="2"/>
  <c r="M12854" i="2"/>
  <c r="M12853" i="2"/>
  <c r="M12852" i="2"/>
  <c r="M12851" i="2"/>
  <c r="M12850" i="2"/>
  <c r="M12849" i="2"/>
  <c r="M12848" i="2"/>
  <c r="M12847" i="2"/>
  <c r="M12846" i="2"/>
  <c r="M12845" i="2"/>
  <c r="M12844" i="2"/>
  <c r="M12843" i="2"/>
  <c r="M12842" i="2"/>
  <c r="M12841" i="2"/>
  <c r="M12840" i="2"/>
  <c r="M12839" i="2"/>
  <c r="M12838" i="2"/>
  <c r="M12837" i="2"/>
  <c r="M12836" i="2"/>
  <c r="M12835" i="2"/>
  <c r="M12834" i="2"/>
  <c r="M12833" i="2"/>
  <c r="M12832" i="2"/>
  <c r="M12831" i="2"/>
  <c r="M12830" i="2"/>
  <c r="M12829" i="2"/>
  <c r="M12828" i="2"/>
  <c r="M12827" i="2"/>
  <c r="M12826" i="2"/>
  <c r="M12825" i="2"/>
  <c r="M12824" i="2"/>
  <c r="M12823" i="2"/>
  <c r="M12822" i="2"/>
  <c r="M12821" i="2"/>
  <c r="M12820" i="2"/>
  <c r="M12819" i="2"/>
  <c r="M12818" i="2"/>
  <c r="M12817" i="2"/>
  <c r="M12816" i="2"/>
  <c r="M12815" i="2"/>
  <c r="M12814" i="2"/>
  <c r="M12813" i="2"/>
  <c r="M12812" i="2"/>
  <c r="M12811" i="2"/>
  <c r="M12810" i="2"/>
  <c r="M12809" i="2"/>
  <c r="M12808" i="2"/>
  <c r="M12807" i="2"/>
  <c r="M12806" i="2"/>
  <c r="M12805" i="2"/>
  <c r="M12804" i="2"/>
  <c r="M12803" i="2"/>
  <c r="M12802" i="2"/>
  <c r="M12801" i="2"/>
  <c r="M12800" i="2"/>
  <c r="M12799" i="2"/>
  <c r="M12798" i="2"/>
  <c r="M12797" i="2"/>
  <c r="M12796" i="2"/>
  <c r="M12795" i="2"/>
  <c r="M12794" i="2"/>
  <c r="M12793" i="2"/>
  <c r="M12792" i="2"/>
  <c r="M12791" i="2"/>
  <c r="M12790" i="2"/>
  <c r="M12789" i="2"/>
  <c r="M12788" i="2"/>
  <c r="M12787" i="2"/>
  <c r="M12786" i="2"/>
  <c r="M12785" i="2"/>
  <c r="M12784" i="2"/>
  <c r="M12783" i="2"/>
  <c r="M12782" i="2"/>
  <c r="M12781" i="2"/>
  <c r="M12780" i="2"/>
  <c r="M12779" i="2"/>
  <c r="M12778" i="2"/>
  <c r="M12777" i="2"/>
  <c r="M12776" i="2"/>
  <c r="M12775" i="2"/>
  <c r="M12774" i="2"/>
  <c r="M12773" i="2"/>
  <c r="M12772" i="2"/>
  <c r="M12771" i="2"/>
  <c r="M12770" i="2"/>
  <c r="M12769" i="2"/>
  <c r="M12768" i="2"/>
  <c r="M12767" i="2"/>
  <c r="M12766" i="2"/>
  <c r="M12765" i="2"/>
  <c r="M12764" i="2"/>
  <c r="M12763" i="2"/>
  <c r="M12762" i="2"/>
  <c r="M12761" i="2"/>
  <c r="M12760" i="2"/>
  <c r="M12759" i="2"/>
  <c r="M12758" i="2"/>
  <c r="M12757" i="2"/>
  <c r="M12756" i="2"/>
  <c r="M12755" i="2"/>
  <c r="M12754" i="2"/>
  <c r="M12753" i="2"/>
  <c r="M12752" i="2"/>
  <c r="M12751" i="2"/>
  <c r="M12750" i="2"/>
  <c r="M12749" i="2"/>
  <c r="M12748" i="2"/>
  <c r="M12747" i="2"/>
  <c r="M12746" i="2"/>
  <c r="M12745" i="2"/>
  <c r="M12744" i="2"/>
  <c r="M12743" i="2"/>
  <c r="M12742" i="2"/>
  <c r="M12741" i="2"/>
  <c r="M12740" i="2"/>
  <c r="M12739" i="2"/>
  <c r="M12738" i="2"/>
  <c r="M12737" i="2"/>
  <c r="M12736" i="2"/>
  <c r="M12735" i="2"/>
  <c r="M12734" i="2"/>
  <c r="M12733" i="2"/>
  <c r="M12732" i="2"/>
  <c r="M12731" i="2"/>
  <c r="M12730" i="2"/>
  <c r="M12729" i="2"/>
  <c r="M12728" i="2"/>
  <c r="M12727" i="2"/>
  <c r="M12726" i="2"/>
  <c r="M12725" i="2"/>
  <c r="M12724" i="2"/>
  <c r="M12723" i="2"/>
  <c r="M12722" i="2"/>
  <c r="M12721" i="2"/>
  <c r="M12720" i="2"/>
  <c r="M12719" i="2"/>
  <c r="M12718" i="2"/>
  <c r="M12717" i="2"/>
  <c r="M12716" i="2"/>
  <c r="M12715" i="2"/>
  <c r="M12714" i="2"/>
  <c r="M12713" i="2"/>
  <c r="M12712" i="2"/>
  <c r="M12711" i="2"/>
  <c r="M12710" i="2"/>
  <c r="M12709" i="2"/>
  <c r="M12708" i="2"/>
  <c r="M12707" i="2"/>
  <c r="M12706" i="2"/>
  <c r="M12705" i="2"/>
  <c r="M12704" i="2"/>
  <c r="M12703" i="2"/>
  <c r="M12702" i="2"/>
  <c r="M12701" i="2"/>
  <c r="M12700" i="2"/>
  <c r="M12699" i="2"/>
  <c r="M12698" i="2"/>
  <c r="M12697" i="2"/>
  <c r="M12696" i="2"/>
  <c r="M12695" i="2"/>
  <c r="M12694" i="2"/>
  <c r="M12693" i="2"/>
  <c r="M12692" i="2"/>
  <c r="M12691" i="2"/>
  <c r="M12690" i="2"/>
  <c r="M12689" i="2"/>
  <c r="M12688" i="2"/>
  <c r="M12687" i="2"/>
  <c r="M12686" i="2"/>
  <c r="M12685" i="2"/>
  <c r="M12684" i="2"/>
  <c r="M12683" i="2"/>
  <c r="M12682" i="2"/>
  <c r="M12681" i="2"/>
  <c r="M12680" i="2"/>
  <c r="M12679" i="2"/>
  <c r="M12678" i="2"/>
  <c r="M12677" i="2"/>
  <c r="M12676" i="2"/>
  <c r="M12675" i="2"/>
  <c r="M12674" i="2"/>
  <c r="M12673" i="2"/>
  <c r="M12672" i="2"/>
  <c r="M12671" i="2"/>
  <c r="M12670" i="2"/>
  <c r="M12669" i="2"/>
  <c r="M12668" i="2"/>
  <c r="M12667" i="2"/>
  <c r="M12666" i="2"/>
  <c r="M12665" i="2"/>
  <c r="M12664" i="2"/>
  <c r="M12663" i="2"/>
  <c r="M12662" i="2"/>
  <c r="M12661" i="2"/>
  <c r="M12660" i="2"/>
  <c r="M12659" i="2"/>
  <c r="M12658" i="2"/>
  <c r="M12657" i="2"/>
  <c r="M12656" i="2"/>
  <c r="M12655" i="2"/>
  <c r="M12654" i="2"/>
  <c r="M12653" i="2"/>
  <c r="M12652" i="2"/>
  <c r="M12651" i="2"/>
  <c r="M12650" i="2"/>
  <c r="M12649" i="2"/>
  <c r="M12648" i="2"/>
  <c r="M12647" i="2"/>
  <c r="M12646" i="2"/>
  <c r="M12645" i="2"/>
  <c r="M12644" i="2"/>
  <c r="M12643" i="2"/>
  <c r="M12642" i="2"/>
  <c r="M12641" i="2"/>
  <c r="M12640" i="2"/>
  <c r="M12639" i="2"/>
  <c r="M12638" i="2"/>
  <c r="M12637" i="2"/>
  <c r="M12636" i="2"/>
  <c r="M12635" i="2"/>
  <c r="M12634" i="2"/>
  <c r="M12633" i="2"/>
  <c r="M12632" i="2"/>
  <c r="M12631" i="2"/>
  <c r="M12630" i="2"/>
  <c r="M12629" i="2"/>
  <c r="M12628" i="2"/>
  <c r="M12627" i="2"/>
  <c r="M12626" i="2"/>
  <c r="M12625" i="2"/>
  <c r="M12624" i="2"/>
  <c r="M12623" i="2"/>
  <c r="M12622" i="2"/>
  <c r="M12621" i="2"/>
  <c r="M12620" i="2"/>
  <c r="M12619" i="2"/>
  <c r="M12618" i="2"/>
  <c r="M12617" i="2"/>
  <c r="M12616" i="2"/>
  <c r="M12615" i="2"/>
  <c r="M12614" i="2"/>
  <c r="M12613" i="2"/>
  <c r="M12612" i="2"/>
  <c r="M12611" i="2"/>
  <c r="M12610" i="2"/>
  <c r="M12609" i="2"/>
  <c r="M12608" i="2"/>
  <c r="M12607" i="2"/>
  <c r="M12606" i="2"/>
  <c r="M12605" i="2"/>
  <c r="M12604" i="2"/>
  <c r="M12603" i="2"/>
  <c r="M12602" i="2"/>
  <c r="M12601" i="2"/>
  <c r="M12600" i="2"/>
  <c r="M12599" i="2"/>
  <c r="M12598" i="2"/>
  <c r="M12597" i="2"/>
  <c r="M12596" i="2"/>
  <c r="M12595" i="2"/>
  <c r="M12594" i="2"/>
  <c r="M12593" i="2"/>
  <c r="M12592" i="2"/>
  <c r="M12591" i="2"/>
  <c r="M12590" i="2"/>
  <c r="M12589" i="2"/>
  <c r="M12588" i="2"/>
  <c r="M12587" i="2"/>
  <c r="M12586" i="2"/>
  <c r="M12585" i="2"/>
  <c r="M12584" i="2"/>
  <c r="M12583" i="2"/>
  <c r="M12582" i="2"/>
  <c r="M12581" i="2"/>
  <c r="M12580" i="2"/>
  <c r="M12579" i="2"/>
  <c r="M12578" i="2"/>
  <c r="M12577" i="2"/>
  <c r="M12576" i="2"/>
  <c r="M12575" i="2"/>
  <c r="M12574" i="2"/>
  <c r="M12573" i="2"/>
  <c r="M12572" i="2"/>
  <c r="M12571" i="2"/>
  <c r="M12570" i="2"/>
  <c r="M12569" i="2"/>
  <c r="M12568" i="2"/>
  <c r="M12567" i="2"/>
  <c r="M12566" i="2"/>
  <c r="M12565" i="2"/>
  <c r="M12564" i="2"/>
  <c r="M12563" i="2"/>
  <c r="M12562" i="2"/>
  <c r="M12561" i="2"/>
  <c r="M12560" i="2"/>
  <c r="M12559" i="2"/>
  <c r="M12558" i="2"/>
  <c r="M12557" i="2"/>
  <c r="M12556" i="2"/>
  <c r="M12555" i="2"/>
  <c r="M12554" i="2"/>
  <c r="M12553" i="2"/>
  <c r="M12552" i="2"/>
  <c r="M12551" i="2"/>
  <c r="M12550" i="2"/>
  <c r="M12549" i="2"/>
  <c r="M12548" i="2"/>
  <c r="M12547" i="2"/>
  <c r="M12546" i="2"/>
  <c r="M12545" i="2"/>
  <c r="M12544" i="2"/>
  <c r="M12543" i="2"/>
  <c r="M12542" i="2"/>
  <c r="M12541" i="2"/>
  <c r="M12540" i="2"/>
  <c r="M12539" i="2"/>
  <c r="M12538" i="2"/>
  <c r="M12537" i="2"/>
  <c r="M12536" i="2"/>
  <c r="M12535" i="2"/>
  <c r="M12534" i="2"/>
  <c r="M12533" i="2"/>
  <c r="M12532" i="2"/>
  <c r="M12531" i="2"/>
  <c r="M12530" i="2"/>
  <c r="M12529" i="2"/>
  <c r="M12528" i="2"/>
  <c r="M12527" i="2"/>
  <c r="M12526" i="2"/>
  <c r="M12525" i="2"/>
  <c r="M12524" i="2"/>
  <c r="M12523" i="2"/>
  <c r="M12522" i="2"/>
  <c r="M12521" i="2"/>
  <c r="M12520" i="2"/>
  <c r="M12519" i="2"/>
  <c r="M12518" i="2"/>
  <c r="M12517" i="2"/>
  <c r="M12516" i="2"/>
  <c r="M12515" i="2"/>
  <c r="M12514" i="2"/>
  <c r="M12513" i="2"/>
  <c r="M12512" i="2"/>
  <c r="M12511" i="2"/>
  <c r="M12510" i="2"/>
  <c r="M12509" i="2"/>
  <c r="M12508" i="2"/>
  <c r="M12507" i="2"/>
  <c r="M12506" i="2"/>
  <c r="M12505" i="2"/>
  <c r="M12504" i="2"/>
  <c r="M12503" i="2"/>
  <c r="M12502" i="2"/>
  <c r="M12501" i="2"/>
  <c r="M12500" i="2"/>
  <c r="M12499" i="2"/>
  <c r="M12498" i="2"/>
  <c r="M12497" i="2"/>
  <c r="M12496" i="2"/>
  <c r="M12495" i="2"/>
  <c r="M12494" i="2"/>
  <c r="M12493" i="2"/>
  <c r="M12492" i="2"/>
  <c r="M12491" i="2"/>
  <c r="M12490" i="2"/>
  <c r="M12489" i="2"/>
  <c r="M12488" i="2"/>
  <c r="M12487" i="2"/>
  <c r="M12486" i="2"/>
  <c r="M12485" i="2"/>
  <c r="M12484" i="2"/>
  <c r="M12483" i="2"/>
  <c r="M12482" i="2"/>
  <c r="M12481" i="2"/>
  <c r="M12480" i="2"/>
  <c r="M12479" i="2"/>
  <c r="M12478" i="2"/>
  <c r="M12477" i="2"/>
  <c r="M12476" i="2"/>
  <c r="M12475" i="2"/>
  <c r="M12474" i="2"/>
  <c r="M12473" i="2"/>
  <c r="M12472" i="2"/>
  <c r="M12471" i="2"/>
  <c r="M12470" i="2"/>
  <c r="M12469" i="2"/>
  <c r="M12468" i="2"/>
  <c r="M12467" i="2"/>
  <c r="M12466" i="2"/>
  <c r="M12465" i="2"/>
  <c r="M12464" i="2"/>
  <c r="M12463" i="2"/>
  <c r="M12462" i="2"/>
  <c r="M12461" i="2"/>
  <c r="M12460" i="2"/>
  <c r="M12459" i="2"/>
  <c r="M12458" i="2"/>
  <c r="M12457" i="2"/>
  <c r="M12456" i="2"/>
  <c r="M12455" i="2"/>
  <c r="M12454" i="2"/>
  <c r="M12453" i="2"/>
  <c r="M12452" i="2"/>
  <c r="M12451" i="2"/>
  <c r="M12450" i="2"/>
  <c r="M12449" i="2"/>
  <c r="M12448" i="2"/>
  <c r="M12447" i="2"/>
  <c r="M12446" i="2"/>
  <c r="M12445" i="2"/>
  <c r="M12444" i="2"/>
  <c r="M12443" i="2"/>
  <c r="M12442" i="2"/>
  <c r="M12441" i="2"/>
  <c r="M12440" i="2"/>
  <c r="M12439" i="2"/>
  <c r="M12438" i="2"/>
  <c r="M12437" i="2"/>
  <c r="M12436" i="2"/>
  <c r="M12435" i="2"/>
  <c r="M12434" i="2"/>
  <c r="M12433" i="2"/>
  <c r="M12432" i="2"/>
  <c r="M12431" i="2"/>
  <c r="M12430" i="2"/>
  <c r="M12429" i="2"/>
  <c r="M12428" i="2"/>
  <c r="M12427" i="2"/>
  <c r="M12426" i="2"/>
  <c r="M12425" i="2"/>
  <c r="M12424" i="2"/>
  <c r="M12423" i="2"/>
  <c r="M12422" i="2"/>
  <c r="M12421" i="2"/>
  <c r="M12420" i="2"/>
  <c r="M12419" i="2"/>
  <c r="M12418" i="2"/>
  <c r="M12417" i="2"/>
  <c r="M12416" i="2"/>
  <c r="M12415" i="2"/>
  <c r="M12414" i="2"/>
  <c r="M12413" i="2"/>
  <c r="M12412" i="2"/>
  <c r="M12411" i="2"/>
  <c r="M12410" i="2"/>
  <c r="M12409" i="2"/>
  <c r="M12408" i="2"/>
  <c r="M12407" i="2"/>
  <c r="M12406" i="2"/>
  <c r="M12405" i="2"/>
  <c r="M12404" i="2"/>
  <c r="M12403" i="2"/>
  <c r="M12402" i="2"/>
  <c r="M12401" i="2"/>
  <c r="M12400" i="2"/>
  <c r="M12399" i="2"/>
  <c r="M12398" i="2"/>
  <c r="M12397" i="2"/>
  <c r="M12396" i="2"/>
  <c r="M12395" i="2"/>
  <c r="M12394" i="2"/>
  <c r="M12393" i="2"/>
  <c r="M12392" i="2"/>
  <c r="M12391" i="2"/>
  <c r="M12390" i="2"/>
  <c r="M12389" i="2"/>
  <c r="M12388" i="2"/>
  <c r="M12387" i="2"/>
  <c r="M12386" i="2"/>
  <c r="M12385" i="2"/>
  <c r="M12384" i="2"/>
  <c r="M12383" i="2"/>
  <c r="M12382" i="2"/>
  <c r="M12381" i="2"/>
  <c r="M12380" i="2"/>
  <c r="M12379" i="2"/>
  <c r="M12378" i="2"/>
  <c r="M12377" i="2"/>
  <c r="M12376" i="2"/>
  <c r="M12375" i="2"/>
  <c r="M12374" i="2"/>
  <c r="M12373" i="2"/>
  <c r="M12372" i="2"/>
  <c r="M12371" i="2"/>
  <c r="M12370" i="2"/>
  <c r="M12369" i="2"/>
  <c r="M12368" i="2"/>
  <c r="M12367" i="2"/>
  <c r="M12366" i="2"/>
  <c r="M12365" i="2"/>
  <c r="M12364" i="2"/>
  <c r="M12363" i="2"/>
  <c r="M12362" i="2"/>
  <c r="M12361" i="2"/>
  <c r="M12360" i="2"/>
  <c r="M12359" i="2"/>
  <c r="M12358" i="2"/>
  <c r="M12357" i="2"/>
  <c r="M12356" i="2"/>
  <c r="M12355" i="2"/>
  <c r="M12354" i="2"/>
  <c r="M12353" i="2"/>
  <c r="M12352" i="2"/>
  <c r="M12351" i="2"/>
  <c r="M12350" i="2"/>
  <c r="M12349" i="2"/>
  <c r="M12348" i="2"/>
  <c r="M12347" i="2"/>
  <c r="M12346" i="2"/>
  <c r="M12345" i="2"/>
  <c r="M12344" i="2"/>
  <c r="M12343" i="2"/>
  <c r="M12342" i="2"/>
  <c r="M12341" i="2"/>
  <c r="M12340" i="2"/>
  <c r="M12339" i="2"/>
  <c r="M12338" i="2"/>
  <c r="M12337" i="2"/>
  <c r="M12336" i="2"/>
  <c r="M12335" i="2"/>
  <c r="M12334" i="2"/>
  <c r="M12333" i="2"/>
  <c r="M12332" i="2"/>
  <c r="M12331" i="2"/>
  <c r="M12330" i="2"/>
  <c r="M12329" i="2"/>
  <c r="M12328" i="2"/>
  <c r="M12327" i="2"/>
  <c r="M12326" i="2"/>
  <c r="M12325" i="2"/>
  <c r="M12324" i="2"/>
  <c r="M12323" i="2"/>
  <c r="M12322" i="2"/>
  <c r="M12321" i="2"/>
  <c r="M12320" i="2"/>
  <c r="M12319" i="2"/>
  <c r="M12318" i="2"/>
  <c r="M12317" i="2"/>
  <c r="M12316" i="2"/>
  <c r="M12315" i="2"/>
  <c r="M12314" i="2"/>
  <c r="M12313" i="2"/>
  <c r="M12312" i="2"/>
  <c r="M12311" i="2"/>
  <c r="M12310" i="2"/>
  <c r="M12309" i="2"/>
  <c r="M12308" i="2"/>
  <c r="M12307" i="2"/>
  <c r="M12306" i="2"/>
  <c r="M12305" i="2"/>
  <c r="M12304" i="2"/>
  <c r="M12303" i="2"/>
  <c r="M12302" i="2"/>
  <c r="M12301" i="2"/>
  <c r="M12300" i="2"/>
  <c r="M12299" i="2"/>
  <c r="M12298" i="2"/>
  <c r="M12297" i="2"/>
  <c r="M12296" i="2"/>
  <c r="M12295" i="2"/>
  <c r="M12294" i="2"/>
  <c r="M12293" i="2"/>
  <c r="M12292" i="2"/>
  <c r="M12291" i="2"/>
  <c r="M12290" i="2"/>
  <c r="M12289" i="2"/>
  <c r="M12288" i="2"/>
  <c r="M12287" i="2"/>
  <c r="M12286" i="2"/>
  <c r="M12285" i="2"/>
  <c r="M12284" i="2"/>
  <c r="M12283" i="2"/>
  <c r="M12282" i="2"/>
  <c r="M12281" i="2"/>
  <c r="M12280" i="2"/>
  <c r="M12279" i="2"/>
  <c r="M12278" i="2"/>
  <c r="M12277" i="2"/>
  <c r="M12276" i="2"/>
  <c r="M12275" i="2"/>
  <c r="M12274" i="2"/>
  <c r="M12273" i="2"/>
  <c r="M12272" i="2"/>
  <c r="M12271" i="2"/>
  <c r="M12270" i="2"/>
  <c r="M12269" i="2"/>
  <c r="M12268" i="2"/>
  <c r="M12267" i="2"/>
  <c r="M12266" i="2"/>
  <c r="M12265" i="2"/>
  <c r="M12264" i="2"/>
  <c r="M12263" i="2"/>
  <c r="M12262" i="2"/>
  <c r="M12261" i="2"/>
  <c r="M12260" i="2"/>
  <c r="M12259" i="2"/>
  <c r="M12258" i="2"/>
  <c r="M12257" i="2"/>
  <c r="M12256" i="2"/>
  <c r="M12255" i="2"/>
  <c r="M12254" i="2"/>
  <c r="M12253" i="2"/>
  <c r="M12252" i="2"/>
  <c r="M12251" i="2"/>
  <c r="M12250" i="2"/>
  <c r="M12249" i="2"/>
  <c r="M12248" i="2"/>
  <c r="M12247" i="2"/>
  <c r="M12246" i="2"/>
  <c r="M12245" i="2"/>
  <c r="M12244" i="2"/>
  <c r="M12243" i="2"/>
  <c r="M12242" i="2"/>
  <c r="M12241" i="2"/>
  <c r="M12240" i="2"/>
  <c r="M12239" i="2"/>
  <c r="M12238" i="2"/>
  <c r="M12237" i="2"/>
  <c r="M12236" i="2"/>
  <c r="M12235" i="2"/>
  <c r="M12234" i="2"/>
  <c r="M12233" i="2"/>
  <c r="M12232" i="2"/>
  <c r="M12231" i="2"/>
  <c r="M12230" i="2"/>
  <c r="M12229" i="2"/>
  <c r="M12228" i="2"/>
  <c r="M12227" i="2"/>
  <c r="M12226" i="2"/>
  <c r="M12225" i="2"/>
  <c r="M12224" i="2"/>
  <c r="M12223" i="2"/>
  <c r="M12222" i="2"/>
  <c r="M12221" i="2"/>
  <c r="M12220" i="2"/>
  <c r="M12219" i="2"/>
  <c r="M12218" i="2"/>
  <c r="M12217" i="2"/>
  <c r="M12216" i="2"/>
  <c r="M12215" i="2"/>
  <c r="M12214" i="2"/>
  <c r="M12213" i="2"/>
  <c r="M12212" i="2"/>
  <c r="M12211" i="2"/>
  <c r="M12210" i="2"/>
  <c r="M12209" i="2"/>
  <c r="M12208" i="2"/>
  <c r="M12207" i="2"/>
  <c r="M12206" i="2"/>
  <c r="M12205" i="2"/>
  <c r="M12204" i="2"/>
  <c r="M12203" i="2"/>
  <c r="M12202" i="2"/>
  <c r="M12201" i="2"/>
  <c r="M12200" i="2"/>
  <c r="M12199" i="2"/>
  <c r="M12198" i="2"/>
  <c r="M12197" i="2"/>
  <c r="M12196" i="2"/>
  <c r="M12195" i="2"/>
  <c r="M12194" i="2"/>
  <c r="M12193" i="2"/>
  <c r="M12192" i="2"/>
  <c r="M12191" i="2"/>
  <c r="M12190" i="2"/>
  <c r="M12189" i="2"/>
  <c r="M12188" i="2"/>
  <c r="M12187" i="2"/>
  <c r="M12186" i="2"/>
  <c r="M12185" i="2"/>
  <c r="M12184" i="2"/>
  <c r="M12183" i="2"/>
  <c r="M12182" i="2"/>
  <c r="M12181" i="2"/>
  <c r="M12180" i="2"/>
  <c r="M12179" i="2"/>
  <c r="M12178" i="2"/>
  <c r="M12177" i="2"/>
  <c r="M12176" i="2"/>
  <c r="M12175" i="2"/>
  <c r="M12174" i="2"/>
  <c r="M12173" i="2"/>
  <c r="M12172" i="2"/>
  <c r="M12171" i="2"/>
  <c r="M12170" i="2"/>
  <c r="M12169" i="2"/>
  <c r="M12168" i="2"/>
  <c r="M12167" i="2"/>
  <c r="M12166" i="2"/>
  <c r="M12165" i="2"/>
  <c r="M12164" i="2"/>
  <c r="M12163" i="2"/>
  <c r="M12162" i="2"/>
  <c r="M12161" i="2"/>
  <c r="M12160" i="2"/>
  <c r="M12159" i="2"/>
  <c r="M12158" i="2"/>
  <c r="M12157" i="2"/>
  <c r="M12156" i="2"/>
  <c r="M12155" i="2"/>
  <c r="M12154" i="2"/>
  <c r="M12153" i="2"/>
  <c r="M12152" i="2"/>
  <c r="M12151" i="2"/>
  <c r="M12150" i="2"/>
  <c r="M12149" i="2"/>
  <c r="M12148" i="2"/>
  <c r="M12147" i="2"/>
  <c r="M12146" i="2"/>
  <c r="M12145" i="2"/>
  <c r="M12144" i="2"/>
  <c r="M12143" i="2"/>
  <c r="M12142" i="2"/>
  <c r="M12141" i="2"/>
  <c r="M12140" i="2"/>
  <c r="M12139" i="2"/>
  <c r="M12138" i="2"/>
  <c r="M12137" i="2"/>
  <c r="M12136" i="2"/>
  <c r="M12135" i="2"/>
  <c r="M12134" i="2"/>
  <c r="M12133" i="2"/>
  <c r="M12132" i="2"/>
  <c r="M12131" i="2"/>
  <c r="M12130" i="2"/>
  <c r="M12129" i="2"/>
  <c r="M12128" i="2"/>
  <c r="M12127" i="2"/>
  <c r="M12126" i="2"/>
  <c r="M12125" i="2"/>
  <c r="M12124" i="2"/>
  <c r="M12123" i="2"/>
  <c r="M12122" i="2"/>
  <c r="M12121" i="2"/>
  <c r="M12120" i="2"/>
  <c r="M12119" i="2"/>
  <c r="M12118" i="2"/>
  <c r="M12117" i="2"/>
  <c r="M12116" i="2"/>
  <c r="M12115" i="2"/>
  <c r="M12114" i="2"/>
  <c r="M12113" i="2"/>
  <c r="M12112" i="2"/>
  <c r="M12111" i="2"/>
  <c r="M12110" i="2"/>
  <c r="M12109" i="2"/>
  <c r="M12108" i="2"/>
  <c r="M12107" i="2"/>
  <c r="M12106" i="2"/>
  <c r="M12105" i="2"/>
  <c r="M12104" i="2"/>
  <c r="M12103" i="2"/>
  <c r="M12102" i="2"/>
  <c r="M12101" i="2"/>
  <c r="M12100" i="2"/>
  <c r="M12099" i="2"/>
  <c r="M12098" i="2"/>
  <c r="M12097" i="2"/>
  <c r="M12096" i="2"/>
  <c r="M12095" i="2"/>
  <c r="M12094" i="2"/>
  <c r="M12093" i="2"/>
  <c r="M12092" i="2"/>
  <c r="M12091" i="2"/>
  <c r="M12090" i="2"/>
  <c r="M12089" i="2"/>
  <c r="M12088" i="2"/>
  <c r="M12087" i="2"/>
  <c r="M12086" i="2"/>
  <c r="M12085" i="2"/>
  <c r="M12084" i="2"/>
  <c r="M12083" i="2"/>
  <c r="M12082" i="2"/>
  <c r="M12081" i="2"/>
  <c r="M12080" i="2"/>
  <c r="M12079" i="2"/>
  <c r="M12078" i="2"/>
  <c r="M12077" i="2"/>
  <c r="M12076" i="2"/>
  <c r="M12075" i="2"/>
  <c r="M12074" i="2"/>
  <c r="M12073" i="2"/>
  <c r="M12072" i="2"/>
  <c r="M12071" i="2"/>
  <c r="M12070" i="2"/>
  <c r="M12069" i="2"/>
  <c r="M12068" i="2"/>
  <c r="M12067" i="2"/>
  <c r="M12066" i="2"/>
  <c r="M12065" i="2"/>
  <c r="M12064" i="2"/>
  <c r="M12063" i="2"/>
  <c r="M12062" i="2"/>
  <c r="M12061" i="2"/>
  <c r="M12060" i="2"/>
  <c r="M12059" i="2"/>
  <c r="M12058" i="2"/>
  <c r="M12057" i="2"/>
  <c r="M12056" i="2"/>
  <c r="M12055" i="2"/>
  <c r="M12054" i="2"/>
  <c r="M12053" i="2"/>
  <c r="M12052" i="2"/>
  <c r="M12051" i="2"/>
  <c r="M12050" i="2"/>
  <c r="M12049" i="2"/>
  <c r="M12048" i="2"/>
  <c r="M12047" i="2"/>
  <c r="M12046" i="2"/>
  <c r="M12045" i="2"/>
  <c r="M12044" i="2"/>
  <c r="M12043" i="2"/>
  <c r="M12042" i="2"/>
  <c r="M12041" i="2"/>
  <c r="M12040" i="2"/>
  <c r="M12039" i="2"/>
  <c r="M12038" i="2"/>
  <c r="M12037" i="2"/>
  <c r="M12036" i="2"/>
  <c r="M12035" i="2"/>
  <c r="M12034" i="2"/>
  <c r="M12033" i="2"/>
  <c r="M12032" i="2"/>
  <c r="M12031" i="2"/>
  <c r="M12030" i="2"/>
  <c r="M12029" i="2"/>
  <c r="M12028" i="2"/>
  <c r="M12027" i="2"/>
  <c r="M12026" i="2"/>
  <c r="M12025" i="2"/>
  <c r="M12024" i="2"/>
  <c r="M12023" i="2"/>
  <c r="M12022" i="2"/>
  <c r="M12021" i="2"/>
  <c r="M12020" i="2"/>
  <c r="M12019" i="2"/>
  <c r="M12018" i="2"/>
  <c r="M12017" i="2"/>
  <c r="M12016" i="2"/>
  <c r="M12015" i="2"/>
  <c r="M12014" i="2"/>
  <c r="M12013" i="2"/>
  <c r="M12012" i="2"/>
  <c r="M12011" i="2"/>
  <c r="M12010" i="2"/>
  <c r="M12009" i="2"/>
  <c r="M12008" i="2"/>
  <c r="M12007" i="2"/>
  <c r="M12006" i="2"/>
  <c r="M12005" i="2"/>
  <c r="M12004" i="2"/>
  <c r="M12003" i="2"/>
  <c r="M12002" i="2"/>
  <c r="M12001" i="2"/>
  <c r="M12000" i="2"/>
  <c r="M11999" i="2"/>
  <c r="M11998" i="2"/>
  <c r="M11997" i="2"/>
  <c r="M11996" i="2"/>
  <c r="M11995" i="2"/>
  <c r="M11994" i="2"/>
  <c r="M11993" i="2"/>
  <c r="M11992" i="2"/>
  <c r="M11991" i="2"/>
  <c r="M11990" i="2"/>
  <c r="M11989" i="2"/>
  <c r="M11988" i="2"/>
  <c r="M11987" i="2"/>
  <c r="M11986" i="2"/>
  <c r="M11985" i="2"/>
  <c r="M11984" i="2"/>
  <c r="M11983" i="2"/>
  <c r="M11982" i="2"/>
  <c r="M11981" i="2"/>
  <c r="M11980" i="2"/>
  <c r="M11979" i="2"/>
  <c r="M11978" i="2"/>
  <c r="M11977" i="2"/>
  <c r="M11976" i="2"/>
  <c r="M11975" i="2"/>
  <c r="M11974" i="2"/>
  <c r="M11973" i="2"/>
  <c r="M11972" i="2"/>
  <c r="M11971" i="2"/>
  <c r="M11970" i="2"/>
  <c r="M11969" i="2"/>
  <c r="M11968" i="2"/>
  <c r="M11967" i="2"/>
  <c r="M11966" i="2"/>
  <c r="M11965" i="2"/>
  <c r="M11964" i="2"/>
  <c r="M11963" i="2"/>
  <c r="M11962" i="2"/>
  <c r="M11961" i="2"/>
  <c r="M11960" i="2"/>
  <c r="M11959" i="2"/>
  <c r="M11958" i="2"/>
  <c r="M11957" i="2"/>
  <c r="M11956" i="2"/>
  <c r="M11955" i="2"/>
  <c r="M11954" i="2"/>
  <c r="M11953" i="2"/>
  <c r="M11952" i="2"/>
  <c r="M11951" i="2"/>
  <c r="M11950" i="2"/>
  <c r="M11949" i="2"/>
  <c r="M11948" i="2"/>
  <c r="M11947" i="2"/>
  <c r="M11946" i="2"/>
  <c r="M11945" i="2"/>
  <c r="M11944" i="2"/>
  <c r="M11943" i="2"/>
  <c r="M11942" i="2"/>
  <c r="M11941" i="2"/>
  <c r="M11940" i="2"/>
  <c r="M11939" i="2"/>
  <c r="M11938" i="2"/>
  <c r="M11937" i="2"/>
  <c r="M11936" i="2"/>
  <c r="M11935" i="2"/>
  <c r="M11934" i="2"/>
  <c r="M11933" i="2"/>
  <c r="M11932" i="2"/>
  <c r="M11931" i="2"/>
  <c r="M11930" i="2"/>
  <c r="M11929" i="2"/>
  <c r="M11928" i="2"/>
  <c r="M11927" i="2"/>
  <c r="M11926" i="2"/>
  <c r="M11925" i="2"/>
  <c r="M11924" i="2"/>
  <c r="M11923" i="2"/>
  <c r="M11922" i="2"/>
  <c r="M11921" i="2"/>
  <c r="M11920" i="2"/>
  <c r="M11919" i="2"/>
  <c r="M11918" i="2"/>
  <c r="M11917" i="2"/>
  <c r="M11916" i="2"/>
  <c r="M11915" i="2"/>
  <c r="M11914" i="2"/>
  <c r="M11913" i="2"/>
  <c r="M11912" i="2"/>
  <c r="M11911" i="2"/>
  <c r="M11910" i="2"/>
  <c r="M11909" i="2"/>
  <c r="M11908" i="2"/>
  <c r="M11907" i="2"/>
  <c r="M11906" i="2"/>
  <c r="M11905" i="2"/>
  <c r="M11904" i="2"/>
  <c r="M11903" i="2"/>
  <c r="M11902" i="2"/>
  <c r="M11901" i="2"/>
  <c r="M11900" i="2"/>
  <c r="M11899" i="2"/>
  <c r="M11898" i="2"/>
  <c r="M11897" i="2"/>
  <c r="M11896" i="2"/>
  <c r="M11895" i="2"/>
  <c r="M11894" i="2"/>
  <c r="M11893" i="2"/>
  <c r="M11892" i="2"/>
  <c r="M11891" i="2"/>
  <c r="M11890" i="2"/>
  <c r="M11889" i="2"/>
  <c r="M11888" i="2"/>
  <c r="M11887" i="2"/>
  <c r="M11886" i="2"/>
  <c r="M11885" i="2"/>
  <c r="M11884" i="2"/>
  <c r="M11883" i="2"/>
  <c r="M11882" i="2"/>
  <c r="M11881" i="2"/>
  <c r="M11880" i="2"/>
  <c r="M11879" i="2"/>
  <c r="M11878" i="2"/>
  <c r="M11877" i="2"/>
  <c r="M11876" i="2"/>
  <c r="M11875" i="2"/>
  <c r="M11874" i="2"/>
  <c r="M11873" i="2"/>
  <c r="M11872" i="2"/>
  <c r="M11871" i="2"/>
  <c r="M11870" i="2"/>
  <c r="M11869" i="2"/>
  <c r="M11868" i="2"/>
  <c r="M11867" i="2"/>
  <c r="M11866" i="2"/>
  <c r="M11865" i="2"/>
  <c r="M11864" i="2"/>
  <c r="M11863" i="2"/>
  <c r="M11862" i="2"/>
  <c r="M11861" i="2"/>
  <c r="M11860" i="2"/>
  <c r="M11859" i="2"/>
  <c r="M11858" i="2"/>
  <c r="M11857" i="2"/>
  <c r="M11856" i="2"/>
  <c r="M11855" i="2"/>
  <c r="M11854" i="2"/>
  <c r="M11853" i="2"/>
  <c r="M11852" i="2"/>
  <c r="M11851" i="2"/>
  <c r="M11850" i="2"/>
  <c r="M11849" i="2"/>
  <c r="M11848" i="2"/>
  <c r="M11847" i="2"/>
  <c r="M11846" i="2"/>
  <c r="M11845" i="2"/>
  <c r="M11844" i="2"/>
  <c r="M11843" i="2"/>
  <c r="M11842" i="2"/>
  <c r="M11841" i="2"/>
  <c r="M11840" i="2"/>
  <c r="M11839" i="2"/>
  <c r="M11838" i="2"/>
  <c r="M11837" i="2"/>
  <c r="M11836" i="2"/>
  <c r="M11835" i="2"/>
  <c r="M11834" i="2"/>
  <c r="M11833" i="2"/>
  <c r="M11832" i="2"/>
  <c r="M11831" i="2"/>
  <c r="M11830" i="2"/>
  <c r="M11829" i="2"/>
  <c r="M11828" i="2"/>
  <c r="M11827" i="2"/>
  <c r="M11826" i="2"/>
  <c r="M11825" i="2"/>
  <c r="M11824" i="2"/>
  <c r="M11823" i="2"/>
  <c r="M11822" i="2"/>
  <c r="M11821" i="2"/>
  <c r="M11820" i="2"/>
  <c r="M11819" i="2"/>
  <c r="M11818" i="2"/>
  <c r="M11817" i="2"/>
  <c r="M11816" i="2"/>
  <c r="M11815" i="2"/>
  <c r="M11814" i="2"/>
  <c r="M11813" i="2"/>
  <c r="M11812" i="2"/>
  <c r="M11811" i="2"/>
  <c r="M11810" i="2"/>
  <c r="M11809" i="2"/>
  <c r="M11808" i="2"/>
  <c r="M11807" i="2"/>
  <c r="M11806" i="2"/>
  <c r="M11805" i="2"/>
  <c r="M11804" i="2"/>
  <c r="M11803" i="2"/>
  <c r="M11802" i="2"/>
  <c r="M11801" i="2"/>
  <c r="M11800" i="2"/>
  <c r="M11799" i="2"/>
  <c r="M11798" i="2"/>
  <c r="M11797" i="2"/>
  <c r="M11796" i="2"/>
  <c r="M11795" i="2"/>
  <c r="M11794" i="2"/>
  <c r="M11793" i="2"/>
  <c r="M11792" i="2"/>
  <c r="M11791" i="2"/>
  <c r="M11790" i="2"/>
  <c r="M11789" i="2"/>
  <c r="M11788" i="2"/>
  <c r="M11787" i="2"/>
  <c r="M11786" i="2"/>
  <c r="M11785" i="2"/>
  <c r="M11784" i="2"/>
  <c r="M11783" i="2"/>
  <c r="M11782" i="2"/>
  <c r="M11781" i="2"/>
  <c r="M11780" i="2"/>
  <c r="M11779" i="2"/>
  <c r="M11778" i="2"/>
  <c r="M11777" i="2"/>
  <c r="M11776" i="2"/>
  <c r="M11775" i="2"/>
  <c r="M11774" i="2"/>
  <c r="M11773" i="2"/>
  <c r="M11772" i="2"/>
  <c r="M11771" i="2"/>
  <c r="M11770" i="2"/>
  <c r="M11769" i="2"/>
  <c r="M11768" i="2"/>
  <c r="M11767" i="2"/>
  <c r="M11766" i="2"/>
  <c r="M11765" i="2"/>
  <c r="M11764" i="2"/>
  <c r="M11763" i="2"/>
  <c r="M11762" i="2"/>
  <c r="M11761" i="2"/>
  <c r="M11760" i="2"/>
  <c r="M11759" i="2"/>
  <c r="M11758" i="2"/>
  <c r="M11757" i="2"/>
  <c r="M11756" i="2"/>
  <c r="M11755" i="2"/>
  <c r="M11754" i="2"/>
  <c r="M11753" i="2"/>
  <c r="M11752" i="2"/>
  <c r="M11751" i="2"/>
  <c r="M11750" i="2"/>
  <c r="M11749" i="2"/>
  <c r="M11748" i="2"/>
  <c r="M11747" i="2"/>
  <c r="M11746" i="2"/>
  <c r="M11745" i="2"/>
  <c r="M11744" i="2"/>
  <c r="M11743" i="2"/>
  <c r="M11742" i="2"/>
  <c r="M11741" i="2"/>
  <c r="M11740" i="2"/>
  <c r="M11739" i="2"/>
  <c r="M11738" i="2"/>
  <c r="M11737" i="2"/>
  <c r="M11736" i="2"/>
  <c r="M11735" i="2"/>
  <c r="M11734" i="2"/>
  <c r="M11733" i="2"/>
  <c r="M11732" i="2"/>
  <c r="M11731" i="2"/>
  <c r="M11730" i="2"/>
  <c r="M11729" i="2"/>
  <c r="M11728" i="2"/>
  <c r="M11727" i="2"/>
  <c r="M11726" i="2"/>
  <c r="M11725" i="2"/>
  <c r="M11724" i="2"/>
  <c r="M11723" i="2"/>
  <c r="M11722" i="2"/>
  <c r="M11721" i="2"/>
  <c r="M11720" i="2"/>
  <c r="M11719" i="2"/>
  <c r="M11718" i="2"/>
  <c r="M11717" i="2"/>
  <c r="M11716" i="2"/>
  <c r="M11715" i="2"/>
  <c r="M11714" i="2"/>
  <c r="M11713" i="2"/>
  <c r="M11712" i="2"/>
  <c r="M11711" i="2"/>
  <c r="M11710" i="2"/>
  <c r="M11709" i="2"/>
  <c r="M11708" i="2"/>
  <c r="M11707" i="2"/>
  <c r="M11706" i="2"/>
  <c r="M11705" i="2"/>
  <c r="M11704" i="2"/>
  <c r="M11703" i="2"/>
  <c r="M11702" i="2"/>
  <c r="M11701" i="2"/>
  <c r="M11700" i="2"/>
  <c r="M11699" i="2"/>
  <c r="M11698" i="2"/>
  <c r="M11697" i="2"/>
  <c r="M11696" i="2"/>
  <c r="M11695" i="2"/>
  <c r="M11694" i="2"/>
  <c r="M11693" i="2"/>
  <c r="M11692" i="2"/>
  <c r="M11691" i="2"/>
  <c r="M11690" i="2"/>
  <c r="M11689" i="2"/>
  <c r="M11688" i="2"/>
  <c r="M11687" i="2"/>
  <c r="M11686" i="2"/>
  <c r="M11685" i="2"/>
  <c r="M11684" i="2"/>
  <c r="M11683" i="2"/>
  <c r="M11682" i="2"/>
  <c r="M11681" i="2"/>
  <c r="M11680" i="2"/>
  <c r="M11679" i="2"/>
  <c r="M11678" i="2"/>
  <c r="M11677" i="2"/>
  <c r="M11676" i="2"/>
  <c r="M11675" i="2"/>
  <c r="M11674" i="2"/>
  <c r="M11673" i="2"/>
  <c r="M11672" i="2"/>
  <c r="M11671" i="2"/>
  <c r="M11670" i="2"/>
  <c r="M11669" i="2"/>
  <c r="M11668" i="2"/>
  <c r="M11667" i="2"/>
  <c r="M11666" i="2"/>
  <c r="M11665" i="2"/>
  <c r="M11664" i="2"/>
  <c r="M11663" i="2"/>
  <c r="M11662" i="2"/>
  <c r="M11661" i="2"/>
  <c r="M11660" i="2"/>
  <c r="M11659" i="2"/>
  <c r="M11658" i="2"/>
  <c r="M11657" i="2"/>
  <c r="M11656" i="2"/>
  <c r="M11655" i="2"/>
  <c r="M11654" i="2"/>
  <c r="M11653" i="2"/>
  <c r="M11652" i="2"/>
  <c r="M11651" i="2"/>
  <c r="M11650" i="2"/>
  <c r="M11649" i="2"/>
  <c r="M11648" i="2"/>
  <c r="M11647" i="2"/>
  <c r="M11646" i="2"/>
  <c r="M11645" i="2"/>
  <c r="M11644" i="2"/>
  <c r="M11643" i="2"/>
  <c r="M11642" i="2"/>
  <c r="M11641" i="2"/>
  <c r="M11640" i="2"/>
  <c r="M11639" i="2"/>
  <c r="M11638" i="2"/>
  <c r="M11637" i="2"/>
  <c r="M11636" i="2"/>
  <c r="M11635" i="2"/>
  <c r="M11634" i="2"/>
  <c r="M11633" i="2"/>
  <c r="M11632" i="2"/>
  <c r="M11631" i="2"/>
  <c r="M11630" i="2"/>
  <c r="M11629" i="2"/>
  <c r="M11628" i="2"/>
  <c r="M11627" i="2"/>
  <c r="M11626" i="2"/>
  <c r="M11625" i="2"/>
  <c r="M11624" i="2"/>
  <c r="M11623" i="2"/>
  <c r="M11622" i="2"/>
  <c r="M11621" i="2"/>
  <c r="M11620" i="2"/>
  <c r="M11619" i="2"/>
  <c r="M11618" i="2"/>
  <c r="M11617" i="2"/>
  <c r="M11616" i="2"/>
  <c r="M11615" i="2"/>
  <c r="M11614" i="2"/>
  <c r="M11613" i="2"/>
  <c r="M11612" i="2"/>
  <c r="M11611" i="2"/>
  <c r="M11610" i="2"/>
  <c r="M11609" i="2"/>
  <c r="M11608" i="2"/>
  <c r="M11607" i="2"/>
  <c r="M11606" i="2"/>
  <c r="M11605" i="2"/>
  <c r="M11604" i="2"/>
  <c r="M11603" i="2"/>
  <c r="M11602" i="2"/>
  <c r="M11601" i="2"/>
  <c r="M11600" i="2"/>
  <c r="M11599" i="2"/>
  <c r="M11598" i="2"/>
  <c r="M11597" i="2"/>
  <c r="M11596" i="2"/>
  <c r="M11595" i="2"/>
  <c r="M11594" i="2"/>
  <c r="M11593" i="2"/>
  <c r="M11592" i="2"/>
  <c r="M11591" i="2"/>
  <c r="M11590" i="2"/>
  <c r="M11589" i="2"/>
  <c r="M11588" i="2"/>
  <c r="M11587" i="2"/>
  <c r="M11586" i="2"/>
  <c r="M11585" i="2"/>
  <c r="M11584" i="2"/>
  <c r="M11583" i="2"/>
  <c r="M11582" i="2"/>
  <c r="M11581" i="2"/>
  <c r="M11580" i="2"/>
  <c r="M11579" i="2"/>
  <c r="M11578" i="2"/>
  <c r="M11577" i="2"/>
  <c r="M11576" i="2"/>
  <c r="M11575" i="2"/>
  <c r="M11574" i="2"/>
  <c r="M11573" i="2"/>
  <c r="M11572" i="2"/>
  <c r="M11571" i="2"/>
  <c r="M11570" i="2"/>
  <c r="M11569" i="2"/>
  <c r="M11568" i="2"/>
  <c r="M11567" i="2"/>
  <c r="M11566" i="2"/>
  <c r="M11565" i="2"/>
  <c r="M11564" i="2"/>
  <c r="M11563" i="2"/>
  <c r="M11562" i="2"/>
  <c r="M11561" i="2"/>
  <c r="M11560" i="2"/>
  <c r="M11559" i="2"/>
  <c r="M11558" i="2"/>
  <c r="M11557" i="2"/>
  <c r="M11556" i="2"/>
  <c r="M11555" i="2"/>
  <c r="M11554" i="2"/>
  <c r="M11553" i="2"/>
  <c r="M11552" i="2"/>
  <c r="M11551" i="2"/>
  <c r="M11550" i="2"/>
  <c r="M11549" i="2"/>
  <c r="M11548" i="2"/>
  <c r="M11547" i="2"/>
  <c r="M11546" i="2"/>
  <c r="M11545" i="2"/>
  <c r="M11544" i="2"/>
  <c r="M11543" i="2"/>
  <c r="M11542" i="2"/>
  <c r="M11541" i="2"/>
  <c r="M11540" i="2"/>
  <c r="M11539" i="2"/>
  <c r="M11538" i="2"/>
  <c r="M11537" i="2"/>
  <c r="M11536" i="2"/>
  <c r="M11535" i="2"/>
  <c r="M11534" i="2"/>
  <c r="M11533" i="2"/>
  <c r="M11532" i="2"/>
  <c r="M11531" i="2"/>
  <c r="M11530" i="2"/>
  <c r="M11529" i="2"/>
  <c r="M11528" i="2"/>
  <c r="M11527" i="2"/>
  <c r="M11526" i="2"/>
  <c r="M11525" i="2"/>
  <c r="M11524" i="2"/>
  <c r="M11523" i="2"/>
  <c r="M11522" i="2"/>
  <c r="M11521" i="2"/>
  <c r="M11520" i="2"/>
  <c r="M11519" i="2"/>
  <c r="M11518" i="2"/>
  <c r="M11517" i="2"/>
  <c r="M11516" i="2"/>
  <c r="M11515" i="2"/>
  <c r="M11514" i="2"/>
  <c r="M11513" i="2"/>
  <c r="M11512" i="2"/>
  <c r="M11511" i="2"/>
  <c r="M11510" i="2"/>
  <c r="M11509" i="2"/>
  <c r="M11508" i="2"/>
  <c r="M11507" i="2"/>
  <c r="M11506" i="2"/>
  <c r="M11505" i="2"/>
  <c r="M11504" i="2"/>
  <c r="M11503" i="2"/>
  <c r="M11502" i="2"/>
  <c r="M11501" i="2"/>
  <c r="M11500" i="2"/>
  <c r="M11499" i="2"/>
  <c r="M11498" i="2"/>
  <c r="M11497" i="2"/>
  <c r="M11496" i="2"/>
  <c r="M11495" i="2"/>
  <c r="M11494" i="2"/>
  <c r="M11493" i="2"/>
  <c r="M11492" i="2"/>
  <c r="M11491" i="2"/>
  <c r="M11490" i="2"/>
  <c r="M11489" i="2"/>
  <c r="M11488" i="2"/>
  <c r="M11487" i="2"/>
  <c r="M11486" i="2"/>
  <c r="M11485" i="2"/>
  <c r="M11484" i="2"/>
  <c r="M11483" i="2"/>
  <c r="M11482" i="2"/>
  <c r="M11481" i="2"/>
  <c r="M11480" i="2"/>
  <c r="M11479" i="2"/>
  <c r="M11478" i="2"/>
  <c r="M11477" i="2"/>
  <c r="M11476" i="2"/>
  <c r="M11475" i="2"/>
  <c r="M11474" i="2"/>
  <c r="M11473" i="2"/>
  <c r="M11472" i="2"/>
  <c r="M11471" i="2"/>
  <c r="M11470" i="2"/>
  <c r="M11469" i="2"/>
  <c r="M11468" i="2"/>
  <c r="M11467" i="2"/>
  <c r="M11466" i="2"/>
  <c r="M11465" i="2"/>
  <c r="M11464" i="2"/>
  <c r="M11463" i="2"/>
  <c r="M11462" i="2"/>
  <c r="M11461" i="2"/>
  <c r="M11460" i="2"/>
  <c r="M11459" i="2"/>
  <c r="M11458" i="2"/>
  <c r="M11457" i="2"/>
  <c r="M11456" i="2"/>
  <c r="M11455" i="2"/>
  <c r="M11454" i="2"/>
  <c r="M11453" i="2"/>
  <c r="M11452" i="2"/>
  <c r="M11451" i="2"/>
  <c r="M11450" i="2"/>
  <c r="M11449" i="2"/>
  <c r="M11448" i="2"/>
  <c r="M11447" i="2"/>
  <c r="M11446" i="2"/>
  <c r="M11445" i="2"/>
  <c r="M11444" i="2"/>
  <c r="M11443" i="2"/>
  <c r="M11442" i="2"/>
  <c r="M11441" i="2"/>
  <c r="M11440" i="2"/>
  <c r="M11439" i="2"/>
  <c r="M11438" i="2"/>
  <c r="M11437" i="2"/>
  <c r="M11436" i="2"/>
  <c r="M11435" i="2"/>
  <c r="M11434" i="2"/>
  <c r="M11433" i="2"/>
  <c r="M11432" i="2"/>
  <c r="M11431" i="2"/>
  <c r="M11430" i="2"/>
  <c r="M11429" i="2"/>
  <c r="M11428" i="2"/>
  <c r="M11427" i="2"/>
  <c r="M11426" i="2"/>
  <c r="M11425" i="2"/>
  <c r="M11424" i="2"/>
  <c r="M11423" i="2"/>
  <c r="M11422" i="2"/>
  <c r="M11421" i="2"/>
  <c r="M11420" i="2"/>
  <c r="M11419" i="2"/>
  <c r="M11418" i="2"/>
  <c r="M11417" i="2"/>
  <c r="M11416" i="2"/>
  <c r="M11415" i="2"/>
  <c r="M11414" i="2"/>
  <c r="M11413" i="2"/>
  <c r="M11412" i="2"/>
  <c r="M11411" i="2"/>
  <c r="M11410" i="2"/>
  <c r="M11409" i="2"/>
  <c r="M11408" i="2"/>
  <c r="M11407" i="2"/>
  <c r="M11406" i="2"/>
  <c r="M11405" i="2"/>
  <c r="M11404" i="2"/>
  <c r="M11403" i="2"/>
  <c r="M11402" i="2"/>
  <c r="M11401" i="2"/>
  <c r="M11400" i="2"/>
  <c r="M11399" i="2"/>
  <c r="M11398" i="2"/>
  <c r="M11397" i="2"/>
  <c r="M11396" i="2"/>
  <c r="M11395" i="2"/>
  <c r="M11394" i="2"/>
  <c r="M11393" i="2"/>
  <c r="M11392" i="2"/>
  <c r="M11391" i="2"/>
  <c r="M11390" i="2"/>
  <c r="M11389" i="2"/>
  <c r="M11388" i="2"/>
  <c r="M11387" i="2"/>
  <c r="M11386" i="2"/>
  <c r="M11385" i="2"/>
  <c r="M11384" i="2"/>
  <c r="M11383" i="2"/>
  <c r="M11382" i="2"/>
  <c r="M11381" i="2"/>
  <c r="M11380" i="2"/>
  <c r="M11379" i="2"/>
  <c r="M11378" i="2"/>
  <c r="M11377" i="2"/>
  <c r="M11376" i="2"/>
  <c r="M11375" i="2"/>
  <c r="M11374" i="2"/>
  <c r="M11373" i="2"/>
  <c r="M11372" i="2"/>
  <c r="M11371" i="2"/>
  <c r="M11370" i="2"/>
  <c r="M11369" i="2"/>
  <c r="M11368" i="2"/>
  <c r="M11367" i="2"/>
  <c r="M11366" i="2"/>
  <c r="M11365" i="2"/>
  <c r="M11364" i="2"/>
  <c r="M11363" i="2"/>
  <c r="M11362" i="2"/>
  <c r="M11361" i="2"/>
  <c r="M11360" i="2"/>
  <c r="M11359" i="2"/>
  <c r="M11358" i="2"/>
  <c r="M11357" i="2"/>
  <c r="M11356" i="2"/>
  <c r="M11355" i="2"/>
  <c r="M11354" i="2"/>
  <c r="M11353" i="2"/>
  <c r="M11352" i="2"/>
  <c r="M11351" i="2"/>
  <c r="M11350" i="2"/>
  <c r="M11349" i="2"/>
  <c r="M11348" i="2"/>
  <c r="M11347" i="2"/>
  <c r="M11346" i="2"/>
  <c r="M11345" i="2"/>
  <c r="M11344" i="2"/>
  <c r="M11343" i="2"/>
  <c r="M11342" i="2"/>
  <c r="M11341" i="2"/>
  <c r="M11340" i="2"/>
  <c r="M11339" i="2"/>
  <c r="M11338" i="2"/>
  <c r="M11337" i="2"/>
  <c r="M11336" i="2"/>
  <c r="M11335" i="2"/>
  <c r="M11334" i="2"/>
  <c r="M11333" i="2"/>
  <c r="M11332" i="2"/>
  <c r="M11331" i="2"/>
  <c r="M11330" i="2"/>
  <c r="M11329" i="2"/>
  <c r="M11328" i="2"/>
  <c r="M11327" i="2"/>
  <c r="M11326" i="2"/>
  <c r="M11325" i="2"/>
  <c r="M11324" i="2"/>
  <c r="M11323" i="2"/>
  <c r="M11322" i="2"/>
  <c r="M11321" i="2"/>
  <c r="M11320" i="2"/>
  <c r="M11319" i="2"/>
  <c r="M11318" i="2"/>
  <c r="M11317" i="2"/>
  <c r="M11316" i="2"/>
  <c r="M11315" i="2"/>
  <c r="M11314" i="2"/>
  <c r="M11313" i="2"/>
  <c r="M11312" i="2"/>
  <c r="M11311" i="2"/>
  <c r="M11310" i="2"/>
  <c r="M11309" i="2"/>
  <c r="M11308" i="2"/>
  <c r="M11307" i="2"/>
  <c r="M11306" i="2"/>
  <c r="M11305" i="2"/>
  <c r="M11304" i="2"/>
  <c r="M11303" i="2"/>
  <c r="M11302" i="2"/>
  <c r="M11301" i="2"/>
  <c r="M11300" i="2"/>
  <c r="M11299" i="2"/>
  <c r="M11298" i="2"/>
  <c r="M11297" i="2"/>
  <c r="M11296" i="2"/>
  <c r="M11295" i="2"/>
  <c r="M11294" i="2"/>
  <c r="M11293" i="2"/>
  <c r="M11292" i="2"/>
  <c r="M11291" i="2"/>
  <c r="M11290" i="2"/>
  <c r="M11289" i="2"/>
  <c r="M11288" i="2"/>
  <c r="M11287" i="2"/>
  <c r="M11286" i="2"/>
  <c r="M11285" i="2"/>
  <c r="M11284" i="2"/>
  <c r="M11283" i="2"/>
  <c r="M11282" i="2"/>
  <c r="M11281" i="2"/>
  <c r="M11280" i="2"/>
  <c r="M11279" i="2"/>
  <c r="M11278" i="2"/>
  <c r="M11277" i="2"/>
  <c r="M11276" i="2"/>
  <c r="M11275" i="2"/>
  <c r="M11274" i="2"/>
  <c r="M11273" i="2"/>
  <c r="M11272" i="2"/>
  <c r="M11271" i="2"/>
  <c r="M11270" i="2"/>
  <c r="M11269" i="2"/>
  <c r="M11268" i="2"/>
  <c r="M11267" i="2"/>
  <c r="M11266" i="2"/>
  <c r="M11265" i="2"/>
  <c r="M11264" i="2"/>
  <c r="M11263" i="2"/>
  <c r="M11262" i="2"/>
  <c r="M11261" i="2"/>
  <c r="M11260" i="2"/>
  <c r="M11259" i="2"/>
  <c r="M11258" i="2"/>
  <c r="M11257" i="2"/>
  <c r="M11256" i="2"/>
  <c r="M11255" i="2"/>
  <c r="M11254" i="2"/>
  <c r="M11253" i="2"/>
  <c r="M11252" i="2"/>
  <c r="M11251" i="2"/>
  <c r="M11250" i="2"/>
  <c r="M11249" i="2"/>
  <c r="M11248" i="2"/>
  <c r="M11247" i="2"/>
  <c r="M11246" i="2"/>
  <c r="M11245" i="2"/>
  <c r="M11244" i="2"/>
  <c r="M11243" i="2"/>
  <c r="M11242" i="2"/>
  <c r="M11241" i="2"/>
  <c r="M11240" i="2"/>
  <c r="M11239" i="2"/>
  <c r="M11238" i="2"/>
  <c r="M11237" i="2"/>
  <c r="M11236" i="2"/>
  <c r="M11235" i="2"/>
  <c r="M11234" i="2"/>
  <c r="M11233" i="2"/>
  <c r="M11232" i="2"/>
  <c r="M11231" i="2"/>
  <c r="M11230" i="2"/>
  <c r="M11229" i="2"/>
  <c r="M11228" i="2"/>
  <c r="M11227" i="2"/>
  <c r="M11226" i="2"/>
  <c r="M11225" i="2"/>
  <c r="M11224" i="2"/>
  <c r="M11223" i="2"/>
  <c r="M11222" i="2"/>
  <c r="M11221" i="2"/>
  <c r="M11220" i="2"/>
  <c r="M11219" i="2"/>
  <c r="M11218" i="2"/>
  <c r="M11217" i="2"/>
  <c r="M11216" i="2"/>
  <c r="M11215" i="2"/>
  <c r="M11214" i="2"/>
  <c r="M11213" i="2"/>
  <c r="M11212" i="2"/>
  <c r="M11211" i="2"/>
  <c r="M11210" i="2"/>
  <c r="M11209" i="2"/>
  <c r="M11208" i="2"/>
  <c r="M11207" i="2"/>
  <c r="M11206" i="2"/>
  <c r="M11205" i="2"/>
  <c r="M11204" i="2"/>
  <c r="M11203" i="2"/>
  <c r="M11202" i="2"/>
  <c r="M11201" i="2"/>
  <c r="M11200" i="2"/>
  <c r="M11199" i="2"/>
  <c r="M11198" i="2"/>
  <c r="M11197" i="2"/>
  <c r="M11196" i="2"/>
  <c r="M11195" i="2"/>
  <c r="M11194" i="2"/>
  <c r="M11193" i="2"/>
  <c r="M11192" i="2"/>
  <c r="M11191" i="2"/>
  <c r="M11190" i="2"/>
  <c r="M11189" i="2"/>
  <c r="M11188" i="2"/>
  <c r="M11187" i="2"/>
  <c r="M11186" i="2"/>
  <c r="M11185" i="2"/>
  <c r="M11184" i="2"/>
  <c r="M11183" i="2"/>
  <c r="M11182" i="2"/>
  <c r="M11181" i="2"/>
  <c r="M11180" i="2"/>
  <c r="M11179" i="2"/>
  <c r="M11178" i="2"/>
  <c r="M11177" i="2"/>
  <c r="M11176" i="2"/>
  <c r="M11175" i="2"/>
  <c r="M11174" i="2"/>
  <c r="M11173" i="2"/>
  <c r="M11172" i="2"/>
  <c r="M11171" i="2"/>
  <c r="M11170" i="2"/>
  <c r="M11169" i="2"/>
  <c r="M11168" i="2"/>
  <c r="M11167" i="2"/>
  <c r="M11166" i="2"/>
  <c r="M11165" i="2"/>
  <c r="M11164" i="2"/>
  <c r="M11163" i="2"/>
  <c r="M11162" i="2"/>
  <c r="M11161" i="2"/>
  <c r="M11160" i="2"/>
  <c r="M11159" i="2"/>
  <c r="M11158" i="2"/>
  <c r="M11157" i="2"/>
  <c r="M11156" i="2"/>
  <c r="M11155" i="2"/>
  <c r="M11154" i="2"/>
  <c r="M11153" i="2"/>
  <c r="M11152" i="2"/>
  <c r="M11151" i="2"/>
  <c r="M11150" i="2"/>
  <c r="M11149" i="2"/>
  <c r="M11148" i="2"/>
  <c r="M11147" i="2"/>
  <c r="M11146" i="2"/>
  <c r="M11145" i="2"/>
  <c r="M11144" i="2"/>
  <c r="M11143" i="2"/>
  <c r="M11142" i="2"/>
  <c r="M11141" i="2"/>
  <c r="M11140" i="2"/>
  <c r="M11139" i="2"/>
  <c r="M11138" i="2"/>
  <c r="M11137" i="2"/>
  <c r="M11136" i="2"/>
  <c r="M11135" i="2"/>
  <c r="M11134" i="2"/>
  <c r="M11133" i="2"/>
  <c r="M11132" i="2"/>
  <c r="M11131" i="2"/>
  <c r="M11130" i="2"/>
  <c r="M11129" i="2"/>
  <c r="M11128" i="2"/>
  <c r="M11127" i="2"/>
  <c r="M11126" i="2"/>
  <c r="M11125" i="2"/>
  <c r="M11124" i="2"/>
  <c r="M11123" i="2"/>
  <c r="M11122" i="2"/>
  <c r="M11121" i="2"/>
  <c r="M11120" i="2"/>
  <c r="M11119" i="2"/>
  <c r="M11118" i="2"/>
  <c r="M11117" i="2"/>
  <c r="M11116" i="2"/>
  <c r="M11115" i="2"/>
  <c r="M11114" i="2"/>
  <c r="M11113" i="2"/>
  <c r="M11112" i="2"/>
  <c r="M11111" i="2"/>
  <c r="M11110" i="2"/>
  <c r="M11109" i="2"/>
  <c r="M11108" i="2"/>
  <c r="M11107" i="2"/>
  <c r="M11106" i="2"/>
  <c r="M11105" i="2"/>
  <c r="M11104" i="2"/>
  <c r="M11103" i="2"/>
  <c r="M11102" i="2"/>
  <c r="M11101" i="2"/>
  <c r="M11100" i="2"/>
  <c r="M11099" i="2"/>
  <c r="M11098" i="2"/>
  <c r="M11097" i="2"/>
  <c r="M11096" i="2"/>
  <c r="M11095" i="2"/>
  <c r="M11094" i="2"/>
  <c r="M11093" i="2"/>
  <c r="M11092" i="2"/>
  <c r="M11091" i="2"/>
  <c r="M11090" i="2"/>
  <c r="M11089" i="2"/>
  <c r="M11088" i="2"/>
  <c r="M11087" i="2"/>
  <c r="M11086" i="2"/>
  <c r="M11085" i="2"/>
  <c r="M11084" i="2"/>
  <c r="M11083" i="2"/>
  <c r="M11082" i="2"/>
  <c r="M11081" i="2"/>
  <c r="M11080" i="2"/>
  <c r="M11079" i="2"/>
  <c r="M11078" i="2"/>
  <c r="M11077" i="2"/>
  <c r="M11076" i="2"/>
  <c r="M11075" i="2"/>
  <c r="M11074" i="2"/>
  <c r="M11073" i="2"/>
  <c r="M11072" i="2"/>
  <c r="M11071" i="2"/>
  <c r="M11070" i="2"/>
  <c r="M11069" i="2"/>
  <c r="M11068" i="2"/>
  <c r="M11067" i="2"/>
  <c r="M11066" i="2"/>
  <c r="M11065" i="2"/>
  <c r="M11064" i="2"/>
  <c r="M11063" i="2"/>
  <c r="M11062" i="2"/>
  <c r="M11061" i="2"/>
  <c r="M11060" i="2"/>
  <c r="M11059" i="2"/>
  <c r="M11058" i="2"/>
  <c r="M11057" i="2"/>
  <c r="M11056" i="2"/>
  <c r="M11055" i="2"/>
  <c r="M11054" i="2"/>
  <c r="M11053" i="2"/>
  <c r="M11052" i="2"/>
  <c r="M11051" i="2"/>
  <c r="M11050" i="2"/>
  <c r="M11049" i="2"/>
  <c r="M11048" i="2"/>
  <c r="M11047" i="2"/>
  <c r="M11046" i="2"/>
  <c r="M11045" i="2"/>
  <c r="M11044" i="2"/>
  <c r="M11043" i="2"/>
  <c r="M11042" i="2"/>
  <c r="M11041" i="2"/>
  <c r="M11040" i="2"/>
  <c r="M11039" i="2"/>
  <c r="M11038" i="2"/>
  <c r="M11037" i="2"/>
  <c r="M11036" i="2"/>
  <c r="M11035" i="2"/>
  <c r="M11034" i="2"/>
  <c r="M11033" i="2"/>
  <c r="M11032" i="2"/>
  <c r="M11031" i="2"/>
  <c r="M11030" i="2"/>
  <c r="M11029" i="2"/>
  <c r="M11028" i="2"/>
  <c r="M11027" i="2"/>
  <c r="M11026" i="2"/>
  <c r="M11025" i="2"/>
  <c r="M11024" i="2"/>
  <c r="M11023" i="2"/>
  <c r="M11022" i="2"/>
  <c r="M11021" i="2"/>
  <c r="M11020" i="2"/>
  <c r="M11019" i="2"/>
  <c r="M11018" i="2"/>
  <c r="M11017" i="2"/>
  <c r="M11016" i="2"/>
  <c r="M11015" i="2"/>
  <c r="M11014" i="2"/>
  <c r="M11013" i="2"/>
  <c r="M11012" i="2"/>
  <c r="M11011" i="2"/>
  <c r="M11010" i="2"/>
  <c r="M11009" i="2"/>
  <c r="M11008" i="2"/>
  <c r="M11007" i="2"/>
  <c r="M11006" i="2"/>
  <c r="M11005" i="2"/>
  <c r="M11004" i="2"/>
  <c r="M11003" i="2"/>
  <c r="M11002" i="2"/>
  <c r="M11001" i="2"/>
  <c r="M11000" i="2"/>
  <c r="M10999" i="2"/>
  <c r="M10998" i="2"/>
  <c r="M10997" i="2"/>
  <c r="M10996" i="2"/>
  <c r="M10995" i="2"/>
  <c r="M10994" i="2"/>
  <c r="M10993" i="2"/>
  <c r="M10992" i="2"/>
  <c r="M10991" i="2"/>
  <c r="M10990" i="2"/>
  <c r="M10989" i="2"/>
  <c r="M10988" i="2"/>
  <c r="M10987" i="2"/>
  <c r="M10986" i="2"/>
  <c r="M10985" i="2"/>
  <c r="M10984" i="2"/>
  <c r="M10983" i="2"/>
  <c r="M10982" i="2"/>
  <c r="M10981" i="2"/>
  <c r="M10980" i="2"/>
  <c r="M10979" i="2"/>
  <c r="M10978" i="2"/>
  <c r="M10977" i="2"/>
  <c r="M10976" i="2"/>
  <c r="M10975" i="2"/>
  <c r="M10974" i="2"/>
  <c r="M10973" i="2"/>
  <c r="M10972" i="2"/>
  <c r="M10971" i="2"/>
  <c r="M10970" i="2"/>
  <c r="M10969" i="2"/>
  <c r="M10968" i="2"/>
  <c r="M10967" i="2"/>
  <c r="M10966" i="2"/>
  <c r="M10965" i="2"/>
  <c r="M10964" i="2"/>
  <c r="M10963" i="2"/>
  <c r="M10962" i="2"/>
  <c r="M10961" i="2"/>
  <c r="M10960" i="2"/>
  <c r="M10959" i="2"/>
  <c r="M10958" i="2"/>
  <c r="M10957" i="2"/>
  <c r="M10956" i="2"/>
  <c r="M10955" i="2"/>
  <c r="M10954" i="2"/>
  <c r="M10953" i="2"/>
  <c r="M10952" i="2"/>
  <c r="M10951" i="2"/>
  <c r="M10950" i="2"/>
  <c r="M10949" i="2"/>
  <c r="M10948" i="2"/>
  <c r="M10947" i="2"/>
  <c r="M10946" i="2"/>
  <c r="M10945" i="2"/>
  <c r="M10944" i="2"/>
  <c r="M10943" i="2"/>
  <c r="M10942" i="2"/>
  <c r="M10941" i="2"/>
  <c r="M10940" i="2"/>
  <c r="M10939" i="2"/>
  <c r="M10938" i="2"/>
  <c r="M10937" i="2"/>
  <c r="M10936" i="2"/>
  <c r="M10935" i="2"/>
  <c r="M10934" i="2"/>
  <c r="M10933" i="2"/>
  <c r="M10932" i="2"/>
  <c r="M10931" i="2"/>
  <c r="M10930" i="2"/>
  <c r="M10929" i="2"/>
  <c r="M10928" i="2"/>
  <c r="M10927" i="2"/>
  <c r="M10926" i="2"/>
  <c r="M10925" i="2"/>
  <c r="M10924" i="2"/>
  <c r="M10923" i="2"/>
  <c r="M10922" i="2"/>
  <c r="M10921" i="2"/>
  <c r="M10920" i="2"/>
  <c r="M10919" i="2"/>
  <c r="M10918" i="2"/>
  <c r="M10917" i="2"/>
  <c r="M10916" i="2"/>
  <c r="M10915" i="2"/>
  <c r="M10914" i="2"/>
  <c r="M10913" i="2"/>
  <c r="M10912" i="2"/>
  <c r="M10911" i="2"/>
  <c r="M10910" i="2"/>
  <c r="M10909" i="2"/>
  <c r="M10908" i="2"/>
  <c r="M10907" i="2"/>
  <c r="M10906" i="2"/>
  <c r="M10905" i="2"/>
  <c r="M10904" i="2"/>
  <c r="M10903" i="2"/>
  <c r="M10902" i="2"/>
  <c r="M10901" i="2"/>
  <c r="M10900" i="2"/>
  <c r="M10899" i="2"/>
  <c r="M10898" i="2"/>
  <c r="M10897" i="2"/>
  <c r="M10896" i="2"/>
  <c r="M10895" i="2"/>
  <c r="M10894" i="2"/>
  <c r="M10893" i="2"/>
  <c r="M10892" i="2"/>
  <c r="M10891" i="2"/>
  <c r="M10890" i="2"/>
  <c r="M10889" i="2"/>
  <c r="M10888" i="2"/>
  <c r="M10887" i="2"/>
  <c r="M10886" i="2"/>
  <c r="M10885" i="2"/>
  <c r="M10884" i="2"/>
  <c r="M10883" i="2"/>
  <c r="M10882" i="2"/>
  <c r="M10881" i="2"/>
  <c r="M10880" i="2"/>
  <c r="M10879" i="2"/>
  <c r="M10878" i="2"/>
  <c r="M10877" i="2"/>
  <c r="M10876" i="2"/>
  <c r="M10875" i="2"/>
  <c r="M10874" i="2"/>
  <c r="M10873" i="2"/>
  <c r="M10872" i="2"/>
  <c r="M10871" i="2"/>
  <c r="M10870" i="2"/>
  <c r="M10869" i="2"/>
  <c r="M10868" i="2"/>
  <c r="M10867" i="2"/>
  <c r="M10866" i="2"/>
  <c r="M10865" i="2"/>
  <c r="M10864" i="2"/>
  <c r="M10863" i="2"/>
  <c r="M10862" i="2"/>
  <c r="M10861" i="2"/>
  <c r="M10860" i="2"/>
  <c r="M10859" i="2"/>
  <c r="M10858" i="2"/>
  <c r="M10857" i="2"/>
  <c r="M10856" i="2"/>
  <c r="M10855" i="2"/>
  <c r="M10854" i="2"/>
  <c r="M10853" i="2"/>
  <c r="M10852" i="2"/>
  <c r="M10851" i="2"/>
  <c r="M10850" i="2"/>
  <c r="M10849" i="2"/>
  <c r="M10848" i="2"/>
  <c r="M10847" i="2"/>
  <c r="M10846" i="2"/>
  <c r="M10845" i="2"/>
  <c r="M10844" i="2"/>
  <c r="M10843" i="2"/>
  <c r="M10842" i="2"/>
  <c r="M10841" i="2"/>
  <c r="M10840" i="2"/>
  <c r="M10839" i="2"/>
  <c r="M10838" i="2"/>
  <c r="M10837" i="2"/>
  <c r="M10836" i="2"/>
  <c r="M10835" i="2"/>
  <c r="M10834" i="2"/>
  <c r="M10833" i="2"/>
  <c r="M10832" i="2"/>
  <c r="M10831" i="2"/>
  <c r="M10830" i="2"/>
  <c r="M10829" i="2"/>
  <c r="M10828" i="2"/>
  <c r="M10827" i="2"/>
  <c r="M10826" i="2"/>
  <c r="M10825" i="2"/>
  <c r="M10824" i="2"/>
  <c r="M10823" i="2"/>
  <c r="M10822" i="2"/>
  <c r="M10821" i="2"/>
  <c r="M10820" i="2"/>
  <c r="M10819" i="2"/>
  <c r="M10818" i="2"/>
  <c r="M10817" i="2"/>
  <c r="M10816" i="2"/>
  <c r="M10815" i="2"/>
  <c r="M10814" i="2"/>
  <c r="M10813" i="2"/>
  <c r="M10812" i="2"/>
  <c r="M10811" i="2"/>
  <c r="M10810" i="2"/>
  <c r="M10809" i="2"/>
  <c r="M10808" i="2"/>
  <c r="M10807" i="2"/>
  <c r="M10806" i="2"/>
  <c r="M10805" i="2"/>
  <c r="M10804" i="2"/>
  <c r="M10803" i="2"/>
  <c r="M10802" i="2"/>
  <c r="M10801" i="2"/>
  <c r="M10800" i="2"/>
  <c r="M10799" i="2"/>
  <c r="M10798" i="2"/>
  <c r="M10797" i="2"/>
  <c r="M10796" i="2"/>
  <c r="M10795" i="2"/>
  <c r="M10794" i="2"/>
  <c r="M10793" i="2"/>
  <c r="M10792" i="2"/>
  <c r="M10791" i="2"/>
  <c r="M10790" i="2"/>
  <c r="M10789" i="2"/>
  <c r="M10788" i="2"/>
  <c r="M10787" i="2"/>
  <c r="M10786" i="2"/>
  <c r="M10785" i="2"/>
  <c r="M10784" i="2"/>
  <c r="M10783" i="2"/>
  <c r="M10782" i="2"/>
  <c r="M10781" i="2"/>
  <c r="M10780" i="2"/>
  <c r="M10779" i="2"/>
  <c r="M10778" i="2"/>
  <c r="M10777" i="2"/>
  <c r="M10776" i="2"/>
  <c r="M10775" i="2"/>
  <c r="M10774" i="2"/>
  <c r="M10773" i="2"/>
  <c r="M10772" i="2"/>
  <c r="M10771" i="2"/>
  <c r="M10770" i="2"/>
  <c r="M10769" i="2"/>
  <c r="M10768" i="2"/>
  <c r="M10767" i="2"/>
  <c r="M10766" i="2"/>
  <c r="M10765" i="2"/>
  <c r="M10764" i="2"/>
  <c r="M10763" i="2"/>
  <c r="M10762" i="2"/>
  <c r="M10761" i="2"/>
  <c r="M10760" i="2"/>
  <c r="M10759" i="2"/>
  <c r="M10758" i="2"/>
  <c r="M10757" i="2"/>
  <c r="M10756" i="2"/>
  <c r="M10755" i="2"/>
  <c r="M10754" i="2"/>
  <c r="M10753" i="2"/>
  <c r="M10752" i="2"/>
  <c r="M10751" i="2"/>
  <c r="M10750" i="2"/>
  <c r="M10749" i="2"/>
  <c r="M10748" i="2"/>
  <c r="M10747" i="2"/>
  <c r="M10746" i="2"/>
  <c r="M10745" i="2"/>
  <c r="M10744" i="2"/>
  <c r="M10743" i="2"/>
  <c r="M10742" i="2"/>
  <c r="M10741" i="2"/>
  <c r="M10740" i="2"/>
  <c r="M10739" i="2"/>
  <c r="M10738" i="2"/>
  <c r="M10737" i="2"/>
  <c r="M10736" i="2"/>
  <c r="M10735" i="2"/>
  <c r="M10734" i="2"/>
  <c r="M10733" i="2"/>
  <c r="M10732" i="2"/>
  <c r="M10731" i="2"/>
  <c r="M10730" i="2"/>
  <c r="M10729" i="2"/>
  <c r="M10728" i="2"/>
  <c r="M10727" i="2"/>
  <c r="M10726" i="2"/>
  <c r="M10725" i="2"/>
  <c r="M10724" i="2"/>
  <c r="M10723" i="2"/>
  <c r="M10722" i="2"/>
  <c r="M10721" i="2"/>
  <c r="M10720" i="2"/>
  <c r="M10719" i="2"/>
  <c r="M10718" i="2"/>
  <c r="M10717" i="2"/>
  <c r="M10716" i="2"/>
  <c r="M10715" i="2"/>
  <c r="M10714" i="2"/>
  <c r="M10713" i="2"/>
  <c r="M10712" i="2"/>
  <c r="M10711" i="2"/>
  <c r="M10710" i="2"/>
  <c r="M10709" i="2"/>
  <c r="M10708" i="2"/>
  <c r="M10707" i="2"/>
  <c r="M10706" i="2"/>
  <c r="M10705" i="2"/>
  <c r="M10704" i="2"/>
  <c r="M10703" i="2"/>
  <c r="M10702" i="2"/>
  <c r="M10701" i="2"/>
  <c r="M10700" i="2"/>
  <c r="M10699" i="2"/>
  <c r="M10698" i="2"/>
  <c r="M10697" i="2"/>
  <c r="M10696" i="2"/>
  <c r="M10695" i="2"/>
  <c r="M10694" i="2"/>
  <c r="M10693" i="2"/>
  <c r="M10692" i="2"/>
  <c r="M10691" i="2"/>
  <c r="M10690" i="2"/>
  <c r="M10689" i="2"/>
  <c r="M10688" i="2"/>
  <c r="M10687" i="2"/>
  <c r="M10686" i="2"/>
  <c r="M10685" i="2"/>
  <c r="M10684" i="2"/>
  <c r="M10683" i="2"/>
  <c r="M10682" i="2"/>
  <c r="M10681" i="2"/>
  <c r="M10680" i="2"/>
  <c r="M10679" i="2"/>
  <c r="M10678" i="2"/>
  <c r="M10677" i="2"/>
  <c r="M10676" i="2"/>
  <c r="M10675" i="2"/>
  <c r="M10674" i="2"/>
  <c r="M10673" i="2"/>
  <c r="M10672" i="2"/>
  <c r="M10671" i="2"/>
  <c r="M10670" i="2"/>
  <c r="M10669" i="2"/>
  <c r="M10668" i="2"/>
  <c r="M10667" i="2"/>
  <c r="M10666" i="2"/>
  <c r="M10665" i="2"/>
  <c r="M10664" i="2"/>
  <c r="M10663" i="2"/>
  <c r="M10662" i="2"/>
  <c r="M10661" i="2"/>
  <c r="M10660" i="2"/>
  <c r="M10659" i="2"/>
  <c r="M10658" i="2"/>
  <c r="M10657" i="2"/>
  <c r="M10656" i="2"/>
  <c r="M10655" i="2"/>
  <c r="M10654" i="2"/>
  <c r="M10653" i="2"/>
  <c r="M10652" i="2"/>
  <c r="M10651" i="2"/>
  <c r="M10650" i="2"/>
  <c r="M10649" i="2"/>
  <c r="M10648" i="2"/>
  <c r="M10647" i="2"/>
  <c r="M10646" i="2"/>
  <c r="M10645" i="2"/>
  <c r="M10644" i="2"/>
  <c r="M10643" i="2"/>
  <c r="M10642" i="2"/>
  <c r="M10641" i="2"/>
  <c r="M10640" i="2"/>
  <c r="M10639" i="2"/>
  <c r="M10638" i="2"/>
  <c r="M10637" i="2"/>
  <c r="M10636" i="2"/>
  <c r="M10635" i="2"/>
  <c r="M10634" i="2"/>
  <c r="M10633" i="2"/>
  <c r="M10632" i="2"/>
  <c r="M10631" i="2"/>
  <c r="M10630" i="2"/>
  <c r="M10629" i="2"/>
  <c r="M10628" i="2"/>
  <c r="M10627" i="2"/>
  <c r="M10626" i="2"/>
  <c r="M10625" i="2"/>
  <c r="M10624" i="2"/>
  <c r="M10623" i="2"/>
  <c r="M10622" i="2"/>
  <c r="M10621" i="2"/>
  <c r="M10620" i="2"/>
  <c r="M10619" i="2"/>
  <c r="M10618" i="2"/>
  <c r="M10617" i="2"/>
  <c r="M10616" i="2"/>
  <c r="M10615" i="2"/>
  <c r="M10614" i="2"/>
  <c r="M10613" i="2"/>
  <c r="M10612" i="2"/>
  <c r="M10611" i="2"/>
  <c r="M10610" i="2"/>
  <c r="M10609" i="2"/>
  <c r="M10608" i="2"/>
  <c r="M10607" i="2"/>
  <c r="M10606" i="2"/>
  <c r="M10605" i="2"/>
  <c r="M10604" i="2"/>
  <c r="M10603" i="2"/>
  <c r="M10602" i="2"/>
  <c r="M10601" i="2"/>
  <c r="M10600" i="2"/>
  <c r="M10599" i="2"/>
  <c r="M10598" i="2"/>
  <c r="M10597" i="2"/>
  <c r="M10596" i="2"/>
  <c r="M10595" i="2"/>
  <c r="M10594" i="2"/>
  <c r="M10593" i="2"/>
  <c r="M10592" i="2"/>
  <c r="M10591" i="2"/>
  <c r="M10590" i="2"/>
  <c r="M10589" i="2"/>
  <c r="M10588" i="2"/>
  <c r="M10587" i="2"/>
  <c r="M10586" i="2"/>
  <c r="M10585" i="2"/>
  <c r="M10584" i="2"/>
  <c r="M10583" i="2"/>
  <c r="M10582" i="2"/>
  <c r="M10581" i="2"/>
  <c r="M10580" i="2"/>
  <c r="M10579" i="2"/>
  <c r="M10578" i="2"/>
  <c r="M10577" i="2"/>
  <c r="M10576" i="2"/>
  <c r="M10575" i="2"/>
  <c r="M10574" i="2"/>
  <c r="M10573" i="2"/>
  <c r="M10572" i="2"/>
  <c r="M10571" i="2"/>
  <c r="M10570" i="2"/>
  <c r="M10569" i="2"/>
  <c r="M10568" i="2"/>
  <c r="M10567" i="2"/>
  <c r="M10566" i="2"/>
  <c r="M10565" i="2"/>
  <c r="M10564" i="2"/>
  <c r="M10563" i="2"/>
  <c r="M10562" i="2"/>
  <c r="M10561" i="2"/>
  <c r="M10560" i="2"/>
  <c r="M10559" i="2"/>
  <c r="M10558" i="2"/>
  <c r="M10557" i="2"/>
  <c r="M10556" i="2"/>
  <c r="M10555" i="2"/>
  <c r="M10554" i="2"/>
  <c r="M10553" i="2"/>
  <c r="M10552" i="2"/>
  <c r="M10551" i="2"/>
  <c r="M10550" i="2"/>
  <c r="M10549" i="2"/>
  <c r="M10548" i="2"/>
  <c r="M10547" i="2"/>
  <c r="M10546" i="2"/>
  <c r="M10545" i="2"/>
  <c r="M10544" i="2"/>
  <c r="M10543" i="2"/>
  <c r="M10542" i="2"/>
  <c r="M10541" i="2"/>
  <c r="M10540" i="2"/>
  <c r="M10539" i="2"/>
  <c r="M10538" i="2"/>
  <c r="M10537" i="2"/>
  <c r="M10536" i="2"/>
  <c r="M10535" i="2"/>
  <c r="M10534" i="2"/>
  <c r="M10533" i="2"/>
  <c r="M10532" i="2"/>
  <c r="M10531" i="2"/>
  <c r="M10530" i="2"/>
  <c r="M10529" i="2"/>
  <c r="M10528" i="2"/>
  <c r="M10527" i="2"/>
  <c r="M10526" i="2"/>
  <c r="M10525" i="2"/>
  <c r="M10524" i="2"/>
  <c r="M10523" i="2"/>
  <c r="M10522" i="2"/>
  <c r="M10521" i="2"/>
  <c r="M10520" i="2"/>
  <c r="M10519" i="2"/>
  <c r="M10518" i="2"/>
  <c r="M10517" i="2"/>
  <c r="M10516" i="2"/>
  <c r="M10515" i="2"/>
  <c r="M10514" i="2"/>
  <c r="M10513" i="2"/>
  <c r="M10512" i="2"/>
  <c r="M10511" i="2"/>
  <c r="M10510" i="2"/>
  <c r="M10509" i="2"/>
  <c r="M10508" i="2"/>
  <c r="M10507" i="2"/>
  <c r="M10506" i="2"/>
  <c r="M10505" i="2"/>
  <c r="M10504" i="2"/>
  <c r="M10503" i="2"/>
  <c r="M10502" i="2"/>
  <c r="M10501" i="2"/>
  <c r="M10500" i="2"/>
  <c r="M10499" i="2"/>
  <c r="M10498" i="2"/>
  <c r="M10497" i="2"/>
  <c r="M10496" i="2"/>
  <c r="M10495" i="2"/>
  <c r="M10494" i="2"/>
  <c r="M10493" i="2"/>
  <c r="M10492" i="2"/>
  <c r="M10491" i="2"/>
  <c r="M10490" i="2"/>
  <c r="M10489" i="2"/>
  <c r="M10488" i="2"/>
  <c r="M10487" i="2"/>
  <c r="M10486" i="2"/>
  <c r="M10485" i="2"/>
  <c r="M10484" i="2"/>
  <c r="M10483" i="2"/>
  <c r="M10482" i="2"/>
  <c r="M10481" i="2"/>
  <c r="M10480" i="2"/>
  <c r="M10479" i="2"/>
  <c r="M10478" i="2"/>
  <c r="M10477" i="2"/>
  <c r="M10476" i="2"/>
  <c r="M10475" i="2"/>
  <c r="M10474" i="2"/>
  <c r="M10473" i="2"/>
  <c r="M10472" i="2"/>
  <c r="M10471" i="2"/>
  <c r="M10470" i="2"/>
  <c r="M10469" i="2"/>
  <c r="M10468" i="2"/>
  <c r="M10467" i="2"/>
  <c r="M10466" i="2"/>
  <c r="M10465" i="2"/>
  <c r="M10464" i="2"/>
  <c r="M10463" i="2"/>
  <c r="M10462" i="2"/>
  <c r="M10461" i="2"/>
  <c r="M10460" i="2"/>
  <c r="M10459" i="2"/>
  <c r="M10458" i="2"/>
  <c r="M10457" i="2"/>
  <c r="M10456" i="2"/>
  <c r="M10455" i="2"/>
  <c r="M10454" i="2"/>
  <c r="M10453" i="2"/>
  <c r="M10452" i="2"/>
  <c r="M10451" i="2"/>
  <c r="M10450" i="2"/>
  <c r="M10449" i="2"/>
  <c r="M10448" i="2"/>
  <c r="M10447" i="2"/>
  <c r="M10446" i="2"/>
  <c r="M10445" i="2"/>
  <c r="M10444" i="2"/>
  <c r="M10443" i="2"/>
  <c r="M10442" i="2"/>
  <c r="M10441" i="2"/>
  <c r="M10440" i="2"/>
  <c r="M10439" i="2"/>
  <c r="M10438" i="2"/>
  <c r="M10437" i="2"/>
  <c r="M10436" i="2"/>
  <c r="M10435" i="2"/>
  <c r="M10434" i="2"/>
  <c r="M10433" i="2"/>
  <c r="M10432" i="2"/>
  <c r="M10431" i="2"/>
  <c r="M10430" i="2"/>
  <c r="M10429" i="2"/>
  <c r="M10428" i="2"/>
  <c r="M10427" i="2"/>
  <c r="M10426" i="2"/>
  <c r="M10425" i="2"/>
  <c r="M10424" i="2"/>
  <c r="M10423" i="2"/>
  <c r="M10422" i="2"/>
  <c r="M10421" i="2"/>
  <c r="M10420" i="2"/>
  <c r="M10419" i="2"/>
  <c r="M10418" i="2"/>
  <c r="M10417" i="2"/>
  <c r="M10416" i="2"/>
  <c r="M10415" i="2"/>
  <c r="M10414" i="2"/>
  <c r="M10413" i="2"/>
  <c r="M10412" i="2"/>
  <c r="M10411" i="2"/>
  <c r="M10410" i="2"/>
  <c r="M10409" i="2"/>
  <c r="M10408" i="2"/>
  <c r="M10407" i="2"/>
  <c r="M10406" i="2"/>
  <c r="M10405" i="2"/>
  <c r="M10404" i="2"/>
  <c r="M10403" i="2"/>
  <c r="M10402" i="2"/>
  <c r="M10401" i="2"/>
  <c r="M10400" i="2"/>
  <c r="M10399" i="2"/>
  <c r="M10398" i="2"/>
  <c r="M10397" i="2"/>
  <c r="M10396" i="2"/>
  <c r="M10395" i="2"/>
  <c r="M10394" i="2"/>
  <c r="M10393" i="2"/>
  <c r="M10392" i="2"/>
  <c r="M10391" i="2"/>
  <c r="M10390" i="2"/>
  <c r="M10389" i="2"/>
  <c r="M10388" i="2"/>
  <c r="M10387" i="2"/>
  <c r="M10386" i="2"/>
  <c r="M10385" i="2"/>
  <c r="M10384" i="2"/>
  <c r="M10383" i="2"/>
  <c r="M10382" i="2"/>
  <c r="M10381" i="2"/>
  <c r="M10380" i="2"/>
  <c r="M10379" i="2"/>
  <c r="M10378" i="2"/>
  <c r="M10377" i="2"/>
  <c r="M10376" i="2"/>
  <c r="M10375" i="2"/>
  <c r="M10374" i="2"/>
  <c r="M10373" i="2"/>
  <c r="M10372" i="2"/>
  <c r="M10371" i="2"/>
  <c r="M10370" i="2"/>
  <c r="M10369" i="2"/>
  <c r="M10368" i="2"/>
  <c r="M10367" i="2"/>
  <c r="M10366" i="2"/>
  <c r="M10365" i="2"/>
  <c r="M10364" i="2"/>
  <c r="M10363" i="2"/>
  <c r="M10362" i="2"/>
  <c r="M10361" i="2"/>
  <c r="M10360" i="2"/>
  <c r="M10359" i="2"/>
  <c r="M10358" i="2"/>
  <c r="M10357" i="2"/>
  <c r="M10356" i="2"/>
  <c r="M10355" i="2"/>
  <c r="M10354" i="2"/>
  <c r="M10353" i="2"/>
  <c r="M10352" i="2"/>
  <c r="M10351" i="2"/>
  <c r="M10350" i="2"/>
  <c r="M10349" i="2"/>
  <c r="M10348" i="2"/>
  <c r="M10347" i="2"/>
  <c r="M10346" i="2"/>
  <c r="M10345" i="2"/>
  <c r="M10344" i="2"/>
  <c r="M10343" i="2"/>
  <c r="M10342" i="2"/>
  <c r="M10341" i="2"/>
  <c r="M10340" i="2"/>
  <c r="M10339" i="2"/>
  <c r="M10338" i="2"/>
  <c r="M10337" i="2"/>
  <c r="M10336" i="2"/>
  <c r="M10335" i="2"/>
  <c r="M10334" i="2"/>
  <c r="M10333" i="2"/>
  <c r="M10332" i="2"/>
  <c r="M10331" i="2"/>
  <c r="M10330" i="2"/>
  <c r="M10329" i="2"/>
  <c r="M10328" i="2"/>
  <c r="M10327" i="2"/>
  <c r="M10326" i="2"/>
  <c r="M10325" i="2"/>
  <c r="M10324" i="2"/>
  <c r="M10323" i="2"/>
  <c r="M10322" i="2"/>
  <c r="M10321" i="2"/>
  <c r="M10320" i="2"/>
  <c r="M10319" i="2"/>
  <c r="M10318" i="2"/>
  <c r="M10317" i="2"/>
  <c r="M10316" i="2"/>
  <c r="M10315" i="2"/>
  <c r="M10314" i="2"/>
  <c r="M10313" i="2"/>
  <c r="M10312" i="2"/>
  <c r="M10311" i="2"/>
  <c r="M10310" i="2"/>
  <c r="M10309" i="2"/>
  <c r="M10308" i="2"/>
  <c r="M10307" i="2"/>
  <c r="M10306" i="2"/>
  <c r="M10305" i="2"/>
  <c r="M10304" i="2"/>
  <c r="M10303" i="2"/>
  <c r="M10302" i="2"/>
  <c r="M10301" i="2"/>
  <c r="M10300" i="2"/>
  <c r="M10299" i="2"/>
  <c r="M10298" i="2"/>
  <c r="M10297" i="2"/>
  <c r="M10296" i="2"/>
  <c r="M10295" i="2"/>
  <c r="M10294" i="2"/>
  <c r="M10293" i="2"/>
  <c r="M10292" i="2"/>
  <c r="M10291" i="2"/>
  <c r="M10290" i="2"/>
  <c r="M10289" i="2"/>
  <c r="M10288" i="2"/>
  <c r="M10287" i="2"/>
  <c r="M10286" i="2"/>
  <c r="M10285" i="2"/>
  <c r="M10284" i="2"/>
  <c r="M10283" i="2"/>
  <c r="M10282" i="2"/>
  <c r="M10281" i="2"/>
  <c r="M10280" i="2"/>
  <c r="M10279" i="2"/>
  <c r="M10278" i="2"/>
  <c r="M10277" i="2"/>
  <c r="M10276" i="2"/>
  <c r="M10275" i="2"/>
  <c r="M10274" i="2"/>
  <c r="M10273" i="2"/>
  <c r="M10272" i="2"/>
  <c r="M10271" i="2"/>
  <c r="M10270" i="2"/>
  <c r="M10269" i="2"/>
  <c r="M10268" i="2"/>
  <c r="M10267" i="2"/>
  <c r="M10266" i="2"/>
  <c r="M10265" i="2"/>
  <c r="M10264" i="2"/>
  <c r="M10263" i="2"/>
  <c r="M10262" i="2"/>
  <c r="M10261" i="2"/>
  <c r="M10260" i="2"/>
  <c r="M10259" i="2"/>
  <c r="M10258" i="2"/>
  <c r="M10257" i="2"/>
  <c r="M10256" i="2"/>
  <c r="M10255" i="2"/>
  <c r="M10254" i="2"/>
  <c r="M10253" i="2"/>
  <c r="M10252" i="2"/>
  <c r="M10251" i="2"/>
  <c r="M10250" i="2"/>
  <c r="M10249" i="2"/>
  <c r="M10248" i="2"/>
  <c r="M10247" i="2"/>
  <c r="M10246" i="2"/>
  <c r="M10245" i="2"/>
  <c r="M10244" i="2"/>
  <c r="M10243" i="2"/>
  <c r="M10242" i="2"/>
  <c r="M10241" i="2"/>
  <c r="M10240" i="2"/>
  <c r="M10239" i="2"/>
  <c r="M10238" i="2"/>
  <c r="M10237" i="2"/>
  <c r="M10236" i="2"/>
  <c r="M10235" i="2"/>
  <c r="M10234" i="2"/>
  <c r="M10233" i="2"/>
  <c r="M10232" i="2"/>
  <c r="M10231" i="2"/>
  <c r="M10230" i="2"/>
  <c r="M10229" i="2"/>
  <c r="M10228" i="2"/>
  <c r="M10227" i="2"/>
  <c r="M10226" i="2"/>
  <c r="M10225" i="2"/>
  <c r="M10224" i="2"/>
  <c r="M10223" i="2"/>
  <c r="M10222" i="2"/>
  <c r="M10221" i="2"/>
  <c r="M10220" i="2"/>
  <c r="M10219" i="2"/>
  <c r="M10218" i="2"/>
  <c r="M10217" i="2"/>
  <c r="M10216" i="2"/>
  <c r="M10215" i="2"/>
  <c r="M10214" i="2"/>
  <c r="M10213" i="2"/>
  <c r="M10212" i="2"/>
  <c r="M10211" i="2"/>
  <c r="M10210" i="2"/>
  <c r="M10209" i="2"/>
  <c r="M10208" i="2"/>
  <c r="M10207" i="2"/>
  <c r="M10206" i="2"/>
  <c r="M10205" i="2"/>
  <c r="M10204" i="2"/>
  <c r="M10203" i="2"/>
  <c r="M10202" i="2"/>
  <c r="M10201" i="2"/>
  <c r="M10200" i="2"/>
  <c r="M10199" i="2"/>
  <c r="M10198" i="2"/>
  <c r="M10197" i="2"/>
  <c r="M10196" i="2"/>
  <c r="M10195" i="2"/>
  <c r="M10194" i="2"/>
  <c r="M10193" i="2"/>
  <c r="M10192" i="2"/>
  <c r="M10191" i="2"/>
  <c r="M10190" i="2"/>
  <c r="M10189" i="2"/>
  <c r="M10188" i="2"/>
  <c r="M10187" i="2"/>
  <c r="M10186" i="2"/>
  <c r="M10185" i="2"/>
  <c r="M10184" i="2"/>
  <c r="M10183" i="2"/>
  <c r="M10182" i="2"/>
  <c r="M10181" i="2"/>
  <c r="M10180" i="2"/>
  <c r="M10179" i="2"/>
  <c r="M10178" i="2"/>
  <c r="M10177" i="2"/>
  <c r="M10176" i="2"/>
  <c r="M10175" i="2"/>
  <c r="M10174" i="2"/>
  <c r="M10173" i="2"/>
  <c r="M10172" i="2"/>
  <c r="M10171" i="2"/>
  <c r="M10170" i="2"/>
  <c r="M10169" i="2"/>
  <c r="M10168" i="2"/>
  <c r="M10167" i="2"/>
  <c r="M10166" i="2"/>
  <c r="M10165" i="2"/>
  <c r="M10164" i="2"/>
  <c r="M10163" i="2"/>
  <c r="M10162" i="2"/>
  <c r="M10161" i="2"/>
  <c r="M10160" i="2"/>
  <c r="M10159" i="2"/>
  <c r="M10158" i="2"/>
  <c r="M10157" i="2"/>
  <c r="M10156" i="2"/>
  <c r="M10155" i="2"/>
  <c r="M10154" i="2"/>
  <c r="M10153" i="2"/>
  <c r="M10152" i="2"/>
  <c r="M10151" i="2"/>
  <c r="M10150" i="2"/>
  <c r="M10149" i="2"/>
  <c r="M10148" i="2"/>
  <c r="M10147" i="2"/>
  <c r="M10146" i="2"/>
  <c r="M10145" i="2"/>
  <c r="M10144" i="2"/>
  <c r="M10143" i="2"/>
  <c r="M10142" i="2"/>
  <c r="M10141" i="2"/>
  <c r="M10140" i="2"/>
  <c r="M10139" i="2"/>
  <c r="M10138" i="2"/>
  <c r="M10137" i="2"/>
  <c r="M10136" i="2"/>
  <c r="M10135" i="2"/>
  <c r="M10134" i="2"/>
  <c r="M10133" i="2"/>
  <c r="M10132" i="2"/>
  <c r="M10131" i="2"/>
  <c r="M10130" i="2"/>
  <c r="M10129" i="2"/>
  <c r="M10128" i="2"/>
  <c r="M10127" i="2"/>
  <c r="M10126" i="2"/>
  <c r="M10125" i="2"/>
  <c r="M10124" i="2"/>
  <c r="M10123" i="2"/>
  <c r="M10122" i="2"/>
  <c r="M10121" i="2"/>
  <c r="M10120" i="2"/>
  <c r="M10119" i="2"/>
  <c r="M10118" i="2"/>
  <c r="M10117" i="2"/>
  <c r="M10116" i="2"/>
  <c r="M10115" i="2"/>
  <c r="M10114" i="2"/>
  <c r="M10113" i="2"/>
  <c r="M10112" i="2"/>
  <c r="M10111" i="2"/>
  <c r="M10110" i="2"/>
  <c r="M10109" i="2"/>
  <c r="M10108" i="2"/>
  <c r="M10107" i="2"/>
  <c r="M10106" i="2"/>
  <c r="M10105" i="2"/>
  <c r="M10104" i="2"/>
  <c r="M10103" i="2"/>
  <c r="M10102" i="2"/>
  <c r="M10101" i="2"/>
  <c r="M10100" i="2"/>
  <c r="M10099" i="2"/>
  <c r="M10098" i="2"/>
  <c r="M10097" i="2"/>
  <c r="M10096" i="2"/>
  <c r="M10095" i="2"/>
  <c r="M10094" i="2"/>
  <c r="M10093" i="2"/>
  <c r="M10092" i="2"/>
  <c r="M10091" i="2"/>
  <c r="M10090" i="2"/>
  <c r="M10089" i="2"/>
  <c r="M10088" i="2"/>
  <c r="M10087" i="2"/>
  <c r="M10086" i="2"/>
  <c r="M10085" i="2"/>
  <c r="M10084" i="2"/>
  <c r="M10083" i="2"/>
  <c r="M10082" i="2"/>
  <c r="M10081" i="2"/>
  <c r="M10080" i="2"/>
  <c r="M10079" i="2"/>
  <c r="M10078" i="2"/>
  <c r="M10077" i="2"/>
  <c r="M10076" i="2"/>
  <c r="M10075" i="2"/>
  <c r="M10074" i="2"/>
  <c r="M10073" i="2"/>
  <c r="M10072" i="2"/>
  <c r="M10071" i="2"/>
  <c r="M10070" i="2"/>
  <c r="M10069" i="2"/>
  <c r="M10068" i="2"/>
  <c r="M10067" i="2"/>
  <c r="M10066" i="2"/>
  <c r="M10065" i="2"/>
  <c r="M10064" i="2"/>
  <c r="M10063" i="2"/>
  <c r="M10062" i="2"/>
  <c r="M10061" i="2"/>
  <c r="M10060" i="2"/>
  <c r="M10059" i="2"/>
  <c r="M10058" i="2"/>
  <c r="M10057" i="2"/>
  <c r="M10056" i="2"/>
  <c r="M10055" i="2"/>
  <c r="M10054" i="2"/>
  <c r="M10053" i="2"/>
  <c r="M10052" i="2"/>
  <c r="M10051" i="2"/>
  <c r="M10050" i="2"/>
  <c r="M10049" i="2"/>
  <c r="M10048" i="2"/>
  <c r="M10047" i="2"/>
  <c r="M10046" i="2"/>
  <c r="M10045" i="2"/>
  <c r="M10044" i="2"/>
  <c r="M10043" i="2"/>
  <c r="M10042" i="2"/>
  <c r="M10041" i="2"/>
  <c r="M10040" i="2"/>
  <c r="M10039" i="2"/>
  <c r="M10038" i="2"/>
  <c r="M10037" i="2"/>
  <c r="M10036" i="2"/>
  <c r="M10035" i="2"/>
  <c r="M10034" i="2"/>
  <c r="M10033" i="2"/>
  <c r="M10032" i="2"/>
  <c r="M10031" i="2"/>
  <c r="M10030" i="2"/>
  <c r="M10029" i="2"/>
  <c r="M10028" i="2"/>
  <c r="M10027" i="2"/>
  <c r="M10026" i="2"/>
  <c r="M10025" i="2"/>
  <c r="M10024" i="2"/>
  <c r="M10023" i="2"/>
  <c r="M10022" i="2"/>
  <c r="M10021" i="2"/>
  <c r="M10020" i="2"/>
  <c r="M10019" i="2"/>
  <c r="M10018" i="2"/>
  <c r="M10017" i="2"/>
  <c r="M10016" i="2"/>
  <c r="M10015" i="2"/>
  <c r="M10014" i="2"/>
  <c r="M10013" i="2"/>
  <c r="M10012" i="2"/>
  <c r="M10011" i="2"/>
  <c r="M10010" i="2"/>
  <c r="M10009" i="2"/>
  <c r="M10008" i="2"/>
  <c r="M10007" i="2"/>
  <c r="M10006" i="2"/>
  <c r="M10005" i="2"/>
  <c r="M10004" i="2"/>
  <c r="M10003" i="2"/>
  <c r="M10002" i="2"/>
  <c r="M10001" i="2"/>
  <c r="M10000" i="2"/>
  <c r="M9999" i="2"/>
  <c r="M9998" i="2"/>
  <c r="M9997" i="2"/>
  <c r="M9996" i="2"/>
  <c r="M9995" i="2"/>
  <c r="M9994" i="2"/>
  <c r="M9993" i="2"/>
  <c r="M9992" i="2"/>
  <c r="M9991" i="2"/>
  <c r="M9990" i="2"/>
  <c r="M9989" i="2"/>
  <c r="M9988" i="2"/>
  <c r="M9987" i="2"/>
  <c r="M9986" i="2"/>
  <c r="M9985" i="2"/>
  <c r="M9984" i="2"/>
  <c r="M9983" i="2"/>
  <c r="M9982" i="2"/>
  <c r="M9981" i="2"/>
  <c r="M9980" i="2"/>
  <c r="M9979" i="2"/>
  <c r="M9978" i="2"/>
  <c r="M9977" i="2"/>
  <c r="M9976" i="2"/>
  <c r="M9975" i="2"/>
  <c r="M9974" i="2"/>
  <c r="M9973" i="2"/>
  <c r="M9972" i="2"/>
  <c r="M9971" i="2"/>
  <c r="M9970" i="2"/>
  <c r="M9969" i="2"/>
  <c r="M9968" i="2"/>
  <c r="M9967" i="2"/>
  <c r="M9966" i="2"/>
  <c r="M9965" i="2"/>
  <c r="M9964" i="2"/>
  <c r="M9963" i="2"/>
  <c r="M9962" i="2"/>
  <c r="M9961" i="2"/>
  <c r="M9960" i="2"/>
  <c r="M9959" i="2"/>
  <c r="M9958" i="2"/>
  <c r="M9957" i="2"/>
  <c r="M9956" i="2"/>
  <c r="M9955" i="2"/>
  <c r="M9954" i="2"/>
  <c r="M9953" i="2"/>
  <c r="M9952" i="2"/>
  <c r="M9951" i="2"/>
  <c r="M9950" i="2"/>
  <c r="M9949" i="2"/>
  <c r="M9948" i="2"/>
  <c r="M9947" i="2"/>
  <c r="M9946" i="2"/>
  <c r="M9945" i="2"/>
  <c r="M9944" i="2"/>
  <c r="M9943" i="2"/>
  <c r="M9942" i="2"/>
  <c r="M9941" i="2"/>
  <c r="M9940" i="2"/>
  <c r="M9939" i="2"/>
  <c r="M9938" i="2"/>
  <c r="M9937" i="2"/>
  <c r="M9936" i="2"/>
  <c r="M9935" i="2"/>
  <c r="M9934" i="2"/>
  <c r="M9933" i="2"/>
  <c r="M9932" i="2"/>
  <c r="M9931" i="2"/>
  <c r="M9930" i="2"/>
  <c r="M9929" i="2"/>
  <c r="M9928" i="2"/>
  <c r="M9927" i="2"/>
  <c r="M9926" i="2"/>
  <c r="M9925" i="2"/>
  <c r="M9924" i="2"/>
  <c r="M9923" i="2"/>
  <c r="M9922" i="2"/>
  <c r="M9921" i="2"/>
  <c r="M9920" i="2"/>
  <c r="M9919" i="2"/>
  <c r="M9918" i="2"/>
  <c r="M9917" i="2"/>
  <c r="M9916" i="2"/>
  <c r="M9915" i="2"/>
  <c r="M9914" i="2"/>
  <c r="M9913" i="2"/>
  <c r="M9912" i="2"/>
  <c r="M9911" i="2"/>
  <c r="M9910" i="2"/>
  <c r="M9909" i="2"/>
  <c r="M9908" i="2"/>
  <c r="M9907" i="2"/>
  <c r="M9906" i="2"/>
  <c r="M9905" i="2"/>
  <c r="M9904" i="2"/>
  <c r="M9903" i="2"/>
  <c r="M9902" i="2"/>
  <c r="M9901" i="2"/>
  <c r="M9900" i="2"/>
  <c r="M9899" i="2"/>
  <c r="M9898" i="2"/>
  <c r="M9897" i="2"/>
  <c r="M9896" i="2"/>
  <c r="M9895" i="2"/>
  <c r="M9894" i="2"/>
  <c r="M9893" i="2"/>
  <c r="M9892" i="2"/>
  <c r="M9891" i="2"/>
  <c r="M9890" i="2"/>
  <c r="M9889" i="2"/>
  <c r="M9888" i="2"/>
  <c r="M9887" i="2"/>
  <c r="M9886" i="2"/>
  <c r="M9885" i="2"/>
  <c r="M9884" i="2"/>
  <c r="M9883" i="2"/>
  <c r="M9882" i="2"/>
  <c r="M9881" i="2"/>
  <c r="M9880" i="2"/>
  <c r="M9879" i="2"/>
  <c r="M9878" i="2"/>
  <c r="M9877" i="2"/>
  <c r="M9876" i="2"/>
  <c r="M9875" i="2"/>
  <c r="M9874" i="2"/>
  <c r="M9873" i="2"/>
  <c r="M9872" i="2"/>
  <c r="M9871" i="2"/>
  <c r="M9870" i="2"/>
  <c r="M9869" i="2"/>
  <c r="M9868" i="2"/>
  <c r="M9867" i="2"/>
  <c r="M9866" i="2"/>
  <c r="M9865" i="2"/>
  <c r="M9864" i="2"/>
  <c r="M9863" i="2"/>
  <c r="M9862" i="2"/>
  <c r="M9861" i="2"/>
  <c r="M9860" i="2"/>
  <c r="M9859" i="2"/>
  <c r="M9858" i="2"/>
  <c r="M9857" i="2"/>
  <c r="M9856" i="2"/>
  <c r="M9855" i="2"/>
  <c r="M9854" i="2"/>
  <c r="M9853" i="2"/>
  <c r="M9852" i="2"/>
  <c r="M9851" i="2"/>
  <c r="M9850" i="2"/>
  <c r="M9849" i="2"/>
  <c r="M9848" i="2"/>
  <c r="M9847" i="2"/>
  <c r="M9846" i="2"/>
  <c r="M9845" i="2"/>
  <c r="M9844" i="2"/>
  <c r="M9843" i="2"/>
  <c r="M9842" i="2"/>
  <c r="M9841" i="2"/>
  <c r="M9840" i="2"/>
  <c r="M9839" i="2"/>
  <c r="M9838" i="2"/>
  <c r="M9837" i="2"/>
  <c r="M9836" i="2"/>
  <c r="M9835" i="2"/>
  <c r="M9834" i="2"/>
  <c r="M9833" i="2"/>
  <c r="M9832" i="2"/>
  <c r="M9831" i="2"/>
  <c r="M9830" i="2"/>
  <c r="M9829" i="2"/>
  <c r="M9828" i="2"/>
  <c r="M9827" i="2"/>
  <c r="M9826" i="2"/>
  <c r="M9825" i="2"/>
  <c r="M9824" i="2"/>
  <c r="M9823" i="2"/>
  <c r="M9822" i="2"/>
  <c r="M9821" i="2"/>
  <c r="M9820" i="2"/>
  <c r="M9819" i="2"/>
  <c r="M9818" i="2"/>
  <c r="M9817" i="2"/>
  <c r="M9816" i="2"/>
  <c r="M9815" i="2"/>
  <c r="M9814" i="2"/>
  <c r="M9813" i="2"/>
  <c r="M9812" i="2"/>
  <c r="M9811" i="2"/>
  <c r="M9810" i="2"/>
  <c r="M9809" i="2"/>
  <c r="M9808" i="2"/>
  <c r="M9807" i="2"/>
  <c r="M9806" i="2"/>
  <c r="M9805" i="2"/>
  <c r="M9804" i="2"/>
  <c r="M9803" i="2"/>
  <c r="M9802" i="2"/>
  <c r="M9801" i="2"/>
  <c r="M9800" i="2"/>
  <c r="M9799" i="2"/>
  <c r="M9798" i="2"/>
  <c r="M9797" i="2"/>
  <c r="M9796" i="2"/>
  <c r="M9795" i="2"/>
  <c r="M9794" i="2"/>
  <c r="M9793" i="2"/>
  <c r="M9792" i="2"/>
  <c r="M9791" i="2"/>
  <c r="M9790" i="2"/>
  <c r="M9789" i="2"/>
  <c r="M9788" i="2"/>
  <c r="M9787" i="2"/>
  <c r="M9786" i="2"/>
  <c r="M9785" i="2"/>
  <c r="M9784" i="2"/>
  <c r="M9783" i="2"/>
  <c r="M9782" i="2"/>
  <c r="M9781" i="2"/>
  <c r="M9780" i="2"/>
  <c r="M9779" i="2"/>
  <c r="M9778" i="2"/>
  <c r="M9777" i="2"/>
  <c r="M9776" i="2"/>
  <c r="M9775" i="2"/>
  <c r="M9774" i="2"/>
  <c r="M9773" i="2"/>
  <c r="M9772" i="2"/>
  <c r="M9771" i="2"/>
  <c r="M9770" i="2"/>
  <c r="M9769" i="2"/>
  <c r="M9768" i="2"/>
  <c r="M9767" i="2"/>
  <c r="M9766" i="2"/>
  <c r="M9765" i="2"/>
  <c r="M9764" i="2"/>
  <c r="M9763" i="2"/>
  <c r="M9762" i="2"/>
  <c r="M9761" i="2"/>
  <c r="M9760" i="2"/>
  <c r="M9759" i="2"/>
  <c r="M9758" i="2"/>
  <c r="M9757" i="2"/>
  <c r="M9756" i="2"/>
  <c r="M9755" i="2"/>
  <c r="M9754" i="2"/>
  <c r="M9753" i="2"/>
  <c r="M9752" i="2"/>
  <c r="M9751" i="2"/>
  <c r="M9750" i="2"/>
  <c r="M9749" i="2"/>
  <c r="M9748" i="2"/>
  <c r="M9747" i="2"/>
  <c r="M9746" i="2"/>
  <c r="M9745" i="2"/>
  <c r="M9744" i="2"/>
  <c r="M9743" i="2"/>
  <c r="M9742" i="2"/>
  <c r="M9741" i="2"/>
  <c r="M9740" i="2"/>
  <c r="M9739" i="2"/>
  <c r="M9738" i="2"/>
  <c r="M9737" i="2"/>
  <c r="M9736" i="2"/>
  <c r="M9735" i="2"/>
  <c r="M9734" i="2"/>
  <c r="M9733" i="2"/>
  <c r="M9732" i="2"/>
  <c r="M9731" i="2"/>
  <c r="M9730" i="2"/>
  <c r="M9729" i="2"/>
  <c r="M9728" i="2"/>
  <c r="M9727" i="2"/>
  <c r="M9726" i="2"/>
  <c r="M9725" i="2"/>
  <c r="M9724" i="2"/>
  <c r="M9723" i="2"/>
  <c r="M9722" i="2"/>
  <c r="M9721" i="2"/>
  <c r="M9720" i="2"/>
  <c r="M9719" i="2"/>
  <c r="M9718" i="2"/>
  <c r="M9717" i="2"/>
  <c r="M9716" i="2"/>
  <c r="M9715" i="2"/>
  <c r="M9714" i="2"/>
  <c r="M9713" i="2"/>
  <c r="M9712" i="2"/>
  <c r="M9711" i="2"/>
  <c r="M9710" i="2"/>
  <c r="M9709" i="2"/>
  <c r="M9708" i="2"/>
  <c r="M9707" i="2"/>
  <c r="M9706" i="2"/>
  <c r="M9705" i="2"/>
  <c r="M9704" i="2"/>
  <c r="M9703" i="2"/>
  <c r="M9702" i="2"/>
  <c r="M9701" i="2"/>
  <c r="M9700" i="2"/>
  <c r="M9699" i="2"/>
  <c r="M9698" i="2"/>
  <c r="M9697" i="2"/>
  <c r="M9696" i="2"/>
  <c r="M9695" i="2"/>
  <c r="M9694" i="2"/>
  <c r="M9693" i="2"/>
  <c r="M9692" i="2"/>
  <c r="M9691" i="2"/>
  <c r="M9690" i="2"/>
  <c r="M9689" i="2"/>
  <c r="M9688" i="2"/>
  <c r="M9687" i="2"/>
  <c r="M9686" i="2"/>
  <c r="M9685" i="2"/>
  <c r="M9684" i="2"/>
  <c r="M9683" i="2"/>
  <c r="M9682" i="2"/>
  <c r="M9681" i="2"/>
  <c r="M9680" i="2"/>
  <c r="M9679" i="2"/>
  <c r="M9678" i="2"/>
  <c r="M9677" i="2"/>
  <c r="M9676" i="2"/>
  <c r="M9675" i="2"/>
  <c r="M9674" i="2"/>
  <c r="M9673" i="2"/>
  <c r="M9672" i="2"/>
  <c r="M9671" i="2"/>
  <c r="M9670" i="2"/>
  <c r="M9669" i="2"/>
  <c r="M9668" i="2"/>
  <c r="M9667" i="2"/>
  <c r="M9666" i="2"/>
  <c r="M9665" i="2"/>
  <c r="M9664" i="2"/>
  <c r="M9663" i="2"/>
  <c r="M9662" i="2"/>
  <c r="M9661" i="2"/>
  <c r="M9660" i="2"/>
  <c r="M9659" i="2"/>
  <c r="M9658" i="2"/>
  <c r="M9657" i="2"/>
  <c r="M9656" i="2"/>
  <c r="M9655" i="2"/>
  <c r="M9654" i="2"/>
  <c r="M9653" i="2"/>
  <c r="M9652" i="2"/>
  <c r="M9651" i="2"/>
  <c r="M9650" i="2"/>
  <c r="M9649" i="2"/>
  <c r="M9648" i="2"/>
  <c r="M9647" i="2"/>
  <c r="M9646" i="2"/>
  <c r="M9645" i="2"/>
  <c r="M9644" i="2"/>
  <c r="M9643" i="2"/>
  <c r="M9642" i="2"/>
  <c r="M9641" i="2"/>
  <c r="M9640" i="2"/>
  <c r="M9639" i="2"/>
  <c r="M9638" i="2"/>
  <c r="M9637" i="2"/>
  <c r="M9636" i="2"/>
  <c r="M9635" i="2"/>
  <c r="M9634" i="2"/>
  <c r="M9633" i="2"/>
  <c r="M9632" i="2"/>
  <c r="M9631"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2" i="2"/>
  <c r="M9541"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1" i="2"/>
  <c r="M9480"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6" i="2"/>
  <c r="M9455" i="2"/>
  <c r="M9454" i="2"/>
  <c r="M9453" i="2"/>
  <c r="M9452" i="2"/>
  <c r="M9451" i="2"/>
  <c r="M9450" i="2"/>
  <c r="M9449" i="2"/>
  <c r="M9448"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2" i="2"/>
  <c r="M9421"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8" i="2"/>
  <c r="M9387" i="2"/>
  <c r="M9386" i="2"/>
  <c r="M9385" i="2"/>
  <c r="M9384" i="2"/>
  <c r="M9383" i="2"/>
  <c r="M9382" i="2"/>
  <c r="M9381" i="2"/>
  <c r="M9380" i="2"/>
  <c r="M9379" i="2"/>
  <c r="M9378" i="2"/>
  <c r="M9377" i="2"/>
  <c r="M9376" i="2"/>
  <c r="M9375" i="2"/>
  <c r="M9374" i="2"/>
  <c r="M9373" i="2"/>
  <c r="M9372" i="2"/>
  <c r="M9371" i="2"/>
  <c r="M9370" i="2"/>
  <c r="M9369" i="2"/>
  <c r="M9368" i="2"/>
  <c r="M9367" i="2"/>
  <c r="M9366" i="2"/>
  <c r="M9365" i="2"/>
  <c r="M9364" i="2"/>
  <c r="M9363" i="2"/>
  <c r="M9362" i="2"/>
  <c r="M9361" i="2"/>
  <c r="M9360" i="2"/>
  <c r="M9359" i="2"/>
  <c r="M9358" i="2"/>
  <c r="M9357" i="2"/>
  <c r="M9356" i="2"/>
  <c r="M9355" i="2"/>
  <c r="M9354" i="2"/>
  <c r="M9353" i="2"/>
  <c r="M9352" i="2"/>
  <c r="M9351" i="2"/>
  <c r="M9350" i="2"/>
  <c r="M9349" i="2"/>
  <c r="M9348" i="2"/>
  <c r="M9347" i="2"/>
  <c r="M9346" i="2"/>
  <c r="M9345" i="2"/>
  <c r="M9344" i="2"/>
  <c r="M9343" i="2"/>
  <c r="M9342" i="2"/>
  <c r="M9341" i="2"/>
  <c r="M9340" i="2"/>
  <c r="M9339" i="2"/>
  <c r="M9338" i="2"/>
  <c r="M9337" i="2"/>
  <c r="M9336" i="2"/>
  <c r="M9335" i="2"/>
  <c r="M9334" i="2"/>
  <c r="M9333" i="2"/>
  <c r="M9332" i="2"/>
  <c r="M9331" i="2"/>
  <c r="M9330" i="2"/>
  <c r="M9329" i="2"/>
  <c r="M9328" i="2"/>
  <c r="M9327"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3" i="2"/>
  <c r="M9302"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8" i="2"/>
  <c r="M9277"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3" i="2"/>
  <c r="M9232"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9" i="2"/>
  <c r="M9188" i="2"/>
  <c r="M9187" i="2"/>
  <c r="M9186" i="2"/>
  <c r="M9185" i="2"/>
  <c r="M9184" i="2"/>
  <c r="M9183" i="2"/>
  <c r="M9182" i="2"/>
  <c r="M9181"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9" i="2"/>
  <c r="M9058"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8" i="2"/>
  <c r="M8957" i="2"/>
  <c r="M8956" i="2"/>
  <c r="M8955" i="2"/>
  <c r="M8954" i="2"/>
  <c r="M8953" i="2"/>
  <c r="M8952" i="2"/>
  <c r="M8951" i="2"/>
  <c r="M8950" i="2"/>
  <c r="M8949" i="2"/>
  <c r="M8948" i="2"/>
  <c r="M8947" i="2"/>
  <c r="M8946" i="2"/>
  <c r="M8945" i="2"/>
  <c r="M8944" i="2"/>
  <c r="M8943" i="2"/>
  <c r="M8942" i="2"/>
  <c r="M8941" i="2"/>
  <c r="M8940" i="2"/>
  <c r="M8939" i="2"/>
  <c r="M8938" i="2"/>
  <c r="M8937" i="2"/>
  <c r="M8936" i="2"/>
  <c r="M8935" i="2"/>
  <c r="M8934" i="2"/>
  <c r="M8933" i="2"/>
  <c r="M8932" i="2"/>
  <c r="M8931" i="2"/>
  <c r="M8930" i="2"/>
  <c r="M8929" i="2"/>
  <c r="M8928" i="2"/>
  <c r="M8927" i="2"/>
  <c r="M8926"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8" i="2"/>
  <c r="M8867"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2" i="2"/>
  <c r="M8811"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2"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8"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5" i="2"/>
  <c r="M8424"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30" i="2"/>
  <c r="M8329" i="2"/>
  <c r="M8328" i="2"/>
  <c r="M8327" i="2"/>
  <c r="M8326" i="2"/>
  <c r="M8325" i="2"/>
  <c r="M8324"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9"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7"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5" i="2"/>
  <c r="M7974"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2"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1"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6" i="2"/>
  <c r="M7735" i="2"/>
  <c r="M7734" i="2"/>
  <c r="M7733" i="2"/>
  <c r="M7732" i="2"/>
  <c r="M7731"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6"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1"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9" i="2"/>
  <c r="M7268" i="2"/>
  <c r="M7267" i="2"/>
  <c r="M7266" i="2"/>
  <c r="M7265" i="2"/>
  <c r="M7264" i="2"/>
  <c r="M7263" i="2"/>
  <c r="M7262" i="2"/>
  <c r="M7261" i="2"/>
  <c r="M7260" i="2"/>
  <c r="M7259" i="2"/>
  <c r="M7258" i="2"/>
  <c r="M7257" i="2"/>
  <c r="M7256" i="2"/>
  <c r="M7255" i="2"/>
  <c r="M7254" i="2"/>
  <c r="M7253" i="2"/>
  <c r="M7252" i="2"/>
  <c r="M7251" i="2"/>
  <c r="M7250" i="2"/>
  <c r="M7249" i="2"/>
  <c r="M7248" i="2"/>
  <c r="M7247" i="2"/>
  <c r="M7246" i="2"/>
  <c r="M7245" i="2"/>
  <c r="M7244" i="2"/>
  <c r="M7243" i="2"/>
  <c r="M7242" i="2"/>
  <c r="M7241" i="2"/>
  <c r="M7240" i="2"/>
  <c r="M7239" i="2"/>
  <c r="M7238" i="2"/>
  <c r="M7237" i="2"/>
  <c r="M7236"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7"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8"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7"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9"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2"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4"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6"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8" i="2"/>
  <c r="M6687" i="2"/>
  <c r="M6686" i="2"/>
  <c r="M6685" i="2"/>
  <c r="M6684" i="2"/>
  <c r="M6683" i="2"/>
  <c r="M6682" i="2"/>
  <c r="M6681" i="2"/>
  <c r="M6680" i="2"/>
  <c r="M6679" i="2"/>
  <c r="M6678" i="2"/>
  <c r="M6677" i="2"/>
  <c r="M6676"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5" i="2"/>
  <c r="M6644" i="2"/>
  <c r="M6643" i="2"/>
  <c r="M6642" i="2"/>
  <c r="M6641" i="2"/>
  <c r="M6640" i="2"/>
  <c r="M6639" i="2"/>
  <c r="M6638" i="2"/>
  <c r="M6637" i="2"/>
  <c r="M6636" i="2"/>
  <c r="M6635" i="2"/>
  <c r="M6634" i="2"/>
  <c r="M6633" i="2"/>
  <c r="M6632" i="2"/>
  <c r="M6631" i="2"/>
  <c r="M6630" i="2"/>
  <c r="M6629"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7" i="2"/>
  <c r="M6596" i="2"/>
  <c r="M6595" i="2"/>
  <c r="M6594" i="2"/>
  <c r="M6593" i="2"/>
  <c r="M6592" i="2"/>
  <c r="M6591" i="2"/>
  <c r="M6590" i="2"/>
  <c r="M6589" i="2"/>
  <c r="M6588" i="2"/>
  <c r="M6587" i="2"/>
  <c r="M6586" i="2"/>
  <c r="M6585" i="2"/>
  <c r="M6584" i="2"/>
  <c r="M6583" i="2"/>
  <c r="M6582" i="2"/>
  <c r="M6581" i="2"/>
  <c r="M6580" i="2"/>
  <c r="M6579" i="2"/>
  <c r="M6578" i="2"/>
  <c r="M6577" i="2"/>
  <c r="M6576" i="2"/>
  <c r="M6575" i="2"/>
  <c r="M6574"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1" i="2"/>
  <c r="M6520" i="2"/>
  <c r="M6519" i="2"/>
  <c r="M6518" i="2"/>
  <c r="M6517" i="2"/>
  <c r="M6516" i="2"/>
  <c r="M6515" i="2"/>
  <c r="M6514" i="2"/>
  <c r="M6513" i="2"/>
  <c r="M6512" i="2"/>
  <c r="M6511" i="2"/>
  <c r="M6510" i="2"/>
  <c r="M6509" i="2"/>
  <c r="M6508" i="2"/>
  <c r="M6507" i="2"/>
  <c r="M6506" i="2"/>
  <c r="M6505" i="2"/>
  <c r="M6504" i="2"/>
  <c r="M6503" i="2"/>
  <c r="M6502" i="2"/>
  <c r="M6501"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6" i="2"/>
  <c r="M6475" i="2"/>
  <c r="M6474" i="2"/>
  <c r="M6473" i="2"/>
  <c r="M6472" i="2"/>
  <c r="M6471" i="2"/>
  <c r="M6470" i="2"/>
  <c r="M6469"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1" i="2"/>
  <c r="M6430" i="2"/>
  <c r="M6429" i="2"/>
  <c r="M6428" i="2"/>
  <c r="M6427" i="2"/>
  <c r="M6426" i="2"/>
  <c r="M6425" i="2"/>
  <c r="M6424" i="2"/>
  <c r="M6423" i="2"/>
  <c r="M6422" i="2"/>
  <c r="M6421" i="2"/>
  <c r="M6420" i="2"/>
  <c r="M6419" i="2"/>
  <c r="M6418" i="2"/>
  <c r="M6417" i="2"/>
  <c r="M6416" i="2"/>
  <c r="M6415" i="2"/>
  <c r="M6414" i="2"/>
  <c r="M6413" i="2"/>
  <c r="M6412" i="2"/>
  <c r="M6411" i="2"/>
  <c r="M6410" i="2"/>
  <c r="M6409" i="2"/>
  <c r="M6408" i="2"/>
  <c r="M6407" i="2"/>
  <c r="M6406" i="2"/>
  <c r="M6405" i="2"/>
  <c r="M6404" i="2"/>
  <c r="M6403" i="2"/>
  <c r="M6402" i="2"/>
  <c r="M6401" i="2"/>
  <c r="M6400" i="2"/>
  <c r="M6399" i="2"/>
  <c r="M6398" i="2"/>
  <c r="M6397" i="2"/>
  <c r="M6396" i="2"/>
  <c r="M6395" i="2"/>
  <c r="M6394" i="2"/>
  <c r="M6393" i="2"/>
  <c r="M6392" i="2"/>
  <c r="M6391" i="2"/>
  <c r="M6390" i="2"/>
  <c r="M6389" i="2"/>
  <c r="M6388" i="2"/>
  <c r="M6387" i="2"/>
  <c r="M6386" i="2"/>
  <c r="M6385" i="2"/>
  <c r="M6384" i="2"/>
  <c r="M6383" i="2"/>
  <c r="M6382" i="2"/>
  <c r="M6381" i="2"/>
  <c r="M6380" i="2"/>
  <c r="M6379" i="2"/>
  <c r="M6378" i="2"/>
  <c r="M6377" i="2"/>
  <c r="M6376" i="2"/>
  <c r="M6375" i="2"/>
  <c r="M6374" i="2"/>
  <c r="M6373" i="2"/>
  <c r="M6372" i="2"/>
  <c r="M6371" i="2"/>
  <c r="M6370" i="2"/>
  <c r="M6369" i="2"/>
  <c r="M6368" i="2"/>
  <c r="M6367" i="2"/>
  <c r="M6366" i="2"/>
  <c r="M6365" i="2"/>
  <c r="M6364" i="2"/>
  <c r="M6363" i="2"/>
  <c r="M6362" i="2"/>
  <c r="M6361" i="2"/>
  <c r="M6360" i="2"/>
  <c r="M6359" i="2"/>
  <c r="M6358" i="2"/>
  <c r="M6357"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70" i="2"/>
  <c r="M6269" i="2"/>
  <c r="M6268" i="2"/>
  <c r="M6267" i="2"/>
  <c r="M6266" i="2"/>
  <c r="M6265" i="2"/>
  <c r="M6264" i="2"/>
  <c r="M6263" i="2"/>
  <c r="M6262" i="2"/>
  <c r="M6261" i="2"/>
  <c r="M6260" i="2"/>
  <c r="M6259" i="2"/>
  <c r="M6258" i="2"/>
  <c r="M6257" i="2"/>
  <c r="M6256" i="2"/>
  <c r="M6255" i="2"/>
  <c r="M6254" i="2"/>
  <c r="M6253" i="2"/>
  <c r="M6252"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9"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2" i="2"/>
  <c r="M6141" i="2"/>
  <c r="M6140" i="2"/>
  <c r="M6139"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3"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9" i="2"/>
  <c r="M5978" i="2"/>
  <c r="M5977" i="2"/>
  <c r="M5976" i="2"/>
  <c r="M5975" i="2"/>
  <c r="M5974" i="2"/>
  <c r="M5973" i="2"/>
  <c r="M5972" i="2"/>
  <c r="M5971" i="2"/>
  <c r="M5970" i="2"/>
  <c r="M5969" i="2"/>
  <c r="M5968" i="2"/>
  <c r="M5967" i="2"/>
  <c r="M5966"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4" i="2"/>
  <c r="M5893" i="2"/>
  <c r="M5892" i="2"/>
  <c r="M5891" i="2"/>
  <c r="M5890"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3"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6"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3"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7" i="2"/>
  <c r="M5756" i="2"/>
  <c r="M5755" i="2"/>
  <c r="M5754" i="2"/>
  <c r="M5753" i="2"/>
  <c r="M5752" i="2"/>
  <c r="M5751" i="2"/>
  <c r="M5750" i="2"/>
  <c r="M5749" i="2"/>
  <c r="M5748" i="2"/>
  <c r="M5747" i="2"/>
  <c r="M5746" i="2"/>
  <c r="M5745"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4"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4"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6" i="2"/>
  <c r="M5575" i="2"/>
  <c r="M5574" i="2"/>
  <c r="M5573" i="2"/>
  <c r="M5572" i="2"/>
  <c r="M5571" i="2"/>
  <c r="M5570" i="2"/>
  <c r="M5569" i="2"/>
  <c r="M5568" i="2"/>
  <c r="M5567" i="2"/>
  <c r="M5566" i="2"/>
  <c r="M5565" i="2"/>
  <c r="M5564"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7" i="2"/>
  <c r="M5476" i="2"/>
  <c r="M5475" i="2"/>
  <c r="M5474" i="2"/>
  <c r="M5473" i="2"/>
  <c r="M5472" i="2"/>
  <c r="M5471" i="2"/>
  <c r="M5470" i="2"/>
  <c r="M5469" i="2"/>
  <c r="M5468" i="2"/>
  <c r="M5467" i="2"/>
  <c r="M5466" i="2"/>
  <c r="M5465" i="2"/>
  <c r="M5464" i="2"/>
  <c r="M5463" i="2"/>
  <c r="M5462" i="2"/>
  <c r="M5461" i="2"/>
  <c r="M5460" i="2"/>
  <c r="M5459" i="2"/>
  <c r="M5458" i="2"/>
  <c r="M5457" i="2"/>
  <c r="M5456" i="2"/>
  <c r="M5455" i="2"/>
  <c r="M5454" i="2"/>
  <c r="M5453" i="2"/>
  <c r="M5452" i="2"/>
  <c r="M5451" i="2"/>
  <c r="M5450" i="2"/>
  <c r="M5449" i="2"/>
  <c r="M5448" i="2"/>
  <c r="M5447" i="2"/>
  <c r="M5446" i="2"/>
  <c r="M5445" i="2"/>
  <c r="M5444" i="2"/>
  <c r="M5443" i="2"/>
  <c r="M5442" i="2"/>
  <c r="M5441" i="2"/>
  <c r="M5440" i="2"/>
  <c r="M5439" i="2"/>
  <c r="M5438" i="2"/>
  <c r="M5437" i="2"/>
  <c r="M5436" i="2"/>
  <c r="M5435" i="2"/>
  <c r="M5434" i="2"/>
  <c r="M5433" i="2"/>
  <c r="M5432" i="2"/>
  <c r="M5431" i="2"/>
  <c r="M5430" i="2"/>
  <c r="M5429" i="2"/>
  <c r="M5428" i="2"/>
  <c r="M5427" i="2"/>
  <c r="M5426" i="2"/>
  <c r="M5425" i="2"/>
  <c r="M5424" i="2"/>
  <c r="M5423" i="2"/>
  <c r="M5422" i="2"/>
  <c r="M5421" i="2"/>
  <c r="M5420" i="2"/>
  <c r="M5419" i="2"/>
  <c r="M5418" i="2"/>
  <c r="M5417"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5"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8" i="2"/>
  <c r="M5267" i="2"/>
  <c r="M5266" i="2"/>
  <c r="M5265" i="2"/>
  <c r="M5264" i="2"/>
  <c r="M5263" i="2"/>
  <c r="M5262"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8"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60"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7" i="2"/>
  <c r="M5066" i="2"/>
  <c r="M5065" i="2"/>
  <c r="M5064" i="2"/>
  <c r="M5063"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1" i="2"/>
  <c r="M5030" i="2"/>
  <c r="M5029" i="2"/>
  <c r="M5028" i="2"/>
  <c r="M5027" i="2"/>
  <c r="M5026" i="2"/>
  <c r="M5025" i="2"/>
  <c r="M5024" i="2"/>
  <c r="M5023"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9" i="2"/>
  <c r="M4968"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8" i="2"/>
  <c r="M4897" i="2"/>
  <c r="M4896" i="2"/>
  <c r="M4895" i="2"/>
  <c r="M4894" i="2"/>
  <c r="M4893" i="2"/>
  <c r="M4892" i="2"/>
  <c r="M4891" i="2"/>
  <c r="M4890" i="2"/>
  <c r="M4889" i="2"/>
  <c r="M4888" i="2"/>
  <c r="M4887" i="2"/>
  <c r="M4886" i="2"/>
  <c r="M4885" i="2"/>
  <c r="M4884" i="2"/>
  <c r="M4883" i="2"/>
  <c r="M4882" i="2"/>
  <c r="M4881" i="2"/>
  <c r="M4880" i="2"/>
  <c r="M4879" i="2"/>
  <c r="M4878" i="2"/>
  <c r="M4877" i="2"/>
  <c r="M4876" i="2"/>
  <c r="M4875" i="2"/>
  <c r="M4874" i="2"/>
  <c r="M4873" i="2"/>
  <c r="M4872" i="2"/>
  <c r="M4871" i="2"/>
  <c r="M4870" i="2"/>
  <c r="M4869" i="2"/>
  <c r="M4868"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5" i="2"/>
  <c r="M4834" i="2"/>
  <c r="M4833" i="2"/>
  <c r="M4832" i="2"/>
  <c r="M4831" i="2"/>
  <c r="M4830" i="2"/>
  <c r="M4829" i="2"/>
  <c r="M4828" i="2"/>
  <c r="M4827" i="2"/>
  <c r="M4826" i="2"/>
  <c r="M4825" i="2"/>
  <c r="M4824" i="2"/>
  <c r="M4823" i="2"/>
  <c r="M4822" i="2"/>
  <c r="M4821" i="2"/>
  <c r="M4820" i="2"/>
  <c r="M4819" i="2"/>
  <c r="M4818" i="2"/>
  <c r="M4817" i="2"/>
  <c r="M4816" i="2"/>
  <c r="M4815" i="2"/>
  <c r="M4814" i="2"/>
  <c r="M4813" i="2"/>
  <c r="M4812" i="2"/>
  <c r="M4811" i="2"/>
  <c r="M4810" i="2"/>
  <c r="M4809" i="2"/>
  <c r="M4808" i="2"/>
  <c r="M4807" i="2"/>
  <c r="M4806" i="2"/>
  <c r="M4805" i="2"/>
  <c r="M4804"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6" i="2"/>
  <c r="M4755"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6" i="2"/>
  <c r="M4715"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3" i="2"/>
  <c r="M4682"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6" i="2"/>
  <c r="M4655" i="2"/>
  <c r="M4654"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7" i="2"/>
  <c r="M4606"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80" i="2"/>
  <c r="M4479"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7" i="2"/>
  <c r="M4406" i="2"/>
  <c r="M4405" i="2"/>
  <c r="M4404" i="2"/>
  <c r="M4403" i="2"/>
  <c r="M4402" i="2"/>
  <c r="M4401" i="2"/>
  <c r="M4400" i="2"/>
  <c r="M4399" i="2"/>
  <c r="M4398" i="2"/>
  <c r="M4397" i="2"/>
  <c r="M4396" i="2"/>
  <c r="M4395" i="2"/>
  <c r="M4394" i="2"/>
  <c r="M4393" i="2"/>
  <c r="M4392" i="2"/>
  <c r="M4391" i="2"/>
  <c r="M4390" i="2"/>
  <c r="M4389" i="2"/>
  <c r="M4388" i="2"/>
  <c r="M4387" i="2"/>
  <c r="M4386"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50" i="2"/>
  <c r="M4349" i="2"/>
  <c r="M4348" i="2"/>
  <c r="M4347" i="2"/>
  <c r="M4346" i="2"/>
  <c r="M4345" i="2"/>
  <c r="M4344" i="2"/>
  <c r="M4343" i="2"/>
  <c r="M4342" i="2"/>
  <c r="M4341" i="2"/>
  <c r="M4340"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70" i="2"/>
  <c r="M4269"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30" i="2"/>
  <c r="M4229" i="2"/>
  <c r="M4228" i="2"/>
  <c r="M4227" i="2"/>
  <c r="M4226" i="2"/>
  <c r="M4225" i="2"/>
  <c r="M4224"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4" i="2"/>
  <c r="M4163"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30" i="2"/>
  <c r="M4129"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6" i="2"/>
  <c r="M4075" i="2"/>
  <c r="M4074" i="2"/>
  <c r="M4073" i="2"/>
  <c r="M4072" i="2"/>
  <c r="M4071" i="2"/>
  <c r="M4070" i="2"/>
  <c r="M4069" i="2"/>
  <c r="M4068" i="2"/>
  <c r="M4067" i="2"/>
  <c r="M4066" i="2"/>
  <c r="M4065" i="2"/>
  <c r="M4064" i="2"/>
  <c r="M4063" i="2"/>
  <c r="M4062" i="2"/>
  <c r="M4061" i="2"/>
  <c r="M4060" i="2"/>
  <c r="M4059" i="2"/>
  <c r="M4058" i="2"/>
  <c r="M4057" i="2"/>
  <c r="M4056" i="2"/>
  <c r="M4055" i="2"/>
  <c r="M4054" i="2"/>
  <c r="M4053" i="2"/>
  <c r="M4052" i="2"/>
  <c r="M4051" i="2"/>
  <c r="M4050" i="2"/>
  <c r="M4049" i="2"/>
  <c r="M4048" i="2"/>
  <c r="M4047" i="2"/>
  <c r="M4046" i="2"/>
  <c r="M4045" i="2"/>
  <c r="M4044" i="2"/>
  <c r="M4043" i="2"/>
  <c r="M4042" i="2"/>
  <c r="M4041" i="2"/>
  <c r="M4040" i="2"/>
  <c r="M4039" i="2"/>
  <c r="M4038" i="2"/>
  <c r="M4037" i="2"/>
  <c r="M4036" i="2"/>
  <c r="M4035" i="2"/>
  <c r="M4034" i="2"/>
  <c r="M4033" i="2"/>
  <c r="M4032" i="2"/>
  <c r="M4031" i="2"/>
  <c r="M4030" i="2"/>
  <c r="M4029" i="2"/>
  <c r="M4028" i="2"/>
  <c r="M4027" i="2"/>
  <c r="M4026"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60" i="2"/>
  <c r="M3959" i="2"/>
  <c r="M3958" i="2"/>
  <c r="M3957" i="2"/>
  <c r="M3956"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2" i="2"/>
  <c r="M3931"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7" i="2"/>
  <c r="M3906"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80" i="2"/>
  <c r="M3879"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5" i="2"/>
  <c r="M3814"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4" i="2"/>
  <c r="M3783"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6" i="2"/>
  <c r="M3555" i="2"/>
  <c r="M3554" i="2"/>
  <c r="M3553" i="2"/>
  <c r="M3552" i="2"/>
  <c r="M3551" i="2"/>
  <c r="M3550" i="2"/>
  <c r="M3549" i="2"/>
  <c r="M3548" i="2"/>
  <c r="M3547" i="2"/>
  <c r="M3546" i="2"/>
  <c r="M3545" i="2"/>
  <c r="M3544" i="2"/>
  <c r="M3543" i="2"/>
  <c r="M3542" i="2"/>
  <c r="M3541" i="2"/>
  <c r="M3540" i="2"/>
  <c r="M3539" i="2"/>
  <c r="M3538" i="2"/>
  <c r="M3537" i="2"/>
  <c r="M3536" i="2"/>
  <c r="M3535"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6"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1" i="2"/>
  <c r="M3410"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2"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3" i="2"/>
  <c r="M3202" i="2"/>
  <c r="M3201" i="2"/>
  <c r="M3200" i="2"/>
  <c r="M3199" i="2"/>
  <c r="M3198" i="2"/>
  <c r="M3197" i="2"/>
  <c r="M3196"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7"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5" i="2"/>
  <c r="M3034" i="2"/>
  <c r="M3033" i="2"/>
  <c r="M3032" i="2"/>
  <c r="M3031" i="2"/>
  <c r="M3030" i="2"/>
  <c r="M3029" i="2"/>
  <c r="M3028"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3" i="2"/>
  <c r="M2992"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50" i="2"/>
  <c r="M2949"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BE12" i="5" l="1" a="1"/>
  <c r="BE12" i="5" s="1"/>
  <c r="BF12" i="5" s="1"/>
  <c r="BE13" i="5" a="1"/>
  <c r="BE13" i="5" s="1"/>
  <c r="BF13" i="5" s="1"/>
  <c r="BE28" i="5" a="1"/>
  <c r="BE28" i="5" s="1"/>
  <c r="BF28" i="5" s="1"/>
  <c r="BE33" i="5" a="1"/>
  <c r="BE33" i="5" s="1"/>
  <c r="BF33" i="5" s="1"/>
  <c r="BE42" i="5" a="1"/>
  <c r="BE42" i="5" s="1"/>
  <c r="BF42" i="5" s="1"/>
  <c r="BE51" i="5" a="1"/>
  <c r="BE51" i="5" s="1"/>
  <c r="BF51" i="5" s="1"/>
  <c r="BE60" i="5" a="1"/>
  <c r="BE60" i="5" s="1"/>
  <c r="BF60" i="5" s="1"/>
  <c r="BE65" i="5" a="1"/>
  <c r="BE65" i="5" s="1"/>
  <c r="BF65" i="5" s="1"/>
  <c r="BE74" i="5" a="1"/>
  <c r="BE74" i="5" s="1"/>
  <c r="BF74" i="5" s="1"/>
  <c r="BE83" i="5" a="1"/>
  <c r="BE83" i="5" s="1"/>
  <c r="BF83" i="5" s="1"/>
  <c r="BE92" i="5" a="1"/>
  <c r="BE92" i="5" s="1"/>
  <c r="BF92" i="5" s="1"/>
  <c r="BE97" i="5" a="1"/>
  <c r="BE97" i="5" s="1"/>
  <c r="BF97" i="5" s="1"/>
  <c r="BE106" i="5" a="1"/>
  <c r="BE106" i="5" s="1"/>
  <c r="BF106" i="5" s="1"/>
  <c r="BE115" i="5" a="1"/>
  <c r="BE115" i="5" s="1"/>
  <c r="BF115" i="5" s="1"/>
  <c r="BE124" i="5" a="1"/>
  <c r="BE124" i="5" s="1"/>
  <c r="BF124" i="5" s="1"/>
  <c r="BE129" i="5" a="1"/>
  <c r="BE129" i="5" s="1"/>
  <c r="BF129" i="5" s="1"/>
  <c r="BE138" i="5" a="1"/>
  <c r="BE138" i="5" s="1"/>
  <c r="BF138" i="5" s="1"/>
  <c r="BE147" i="5" a="1"/>
  <c r="BE147" i="5" s="1"/>
  <c r="BF147" i="5" s="1"/>
  <c r="BE156" i="5" a="1"/>
  <c r="BE156" i="5" s="1"/>
  <c r="BF156" i="5" s="1"/>
  <c r="BE161" i="5" a="1"/>
  <c r="BE161" i="5" s="1"/>
  <c r="BF161" i="5" s="1"/>
  <c r="BE170" i="5" a="1"/>
  <c r="BE170" i="5" s="1"/>
  <c r="BF170" i="5" s="1"/>
  <c r="BE179" i="5" a="1"/>
  <c r="BE179" i="5" s="1"/>
  <c r="BF179" i="5" s="1"/>
  <c r="BE188" i="5" a="1"/>
  <c r="BE188" i="5" s="1"/>
  <c r="BF188" i="5" s="1"/>
  <c r="BE193" i="5" a="1"/>
  <c r="BE193" i="5" s="1"/>
  <c r="BF193" i="5" s="1"/>
  <c r="BE202" i="5" a="1"/>
  <c r="BE202" i="5" s="1"/>
  <c r="BF202" i="5" s="1"/>
  <c r="BE211" i="5" a="1"/>
  <c r="BE211" i="5" s="1"/>
  <c r="BF211" i="5" s="1"/>
  <c r="BE220" i="5" a="1"/>
  <c r="BE220" i="5" s="1"/>
  <c r="BF220" i="5" s="1"/>
  <c r="BE225" i="5" a="1"/>
  <c r="BE225" i="5" s="1"/>
  <c r="BF225" i="5" s="1"/>
  <c r="BE234" i="5" a="1"/>
  <c r="BE234" i="5" s="1"/>
  <c r="BF234" i="5" s="1"/>
  <c r="BE243" i="5" a="1"/>
  <c r="BE243" i="5" s="1"/>
  <c r="BF243" i="5" s="1"/>
  <c r="BE252" i="5" a="1"/>
  <c r="BE252" i="5" s="1"/>
  <c r="BF252" i="5" s="1"/>
  <c r="BE257" i="5" a="1"/>
  <c r="BE257" i="5" s="1"/>
  <c r="BF257" i="5" s="1"/>
  <c r="BE266" i="5" a="1"/>
  <c r="BE266" i="5" s="1"/>
  <c r="BF266" i="5" s="1"/>
  <c r="BE275" i="5" a="1"/>
  <c r="BE275" i="5" s="1"/>
  <c r="BF275" i="5" s="1"/>
  <c r="BE284" i="5" a="1"/>
  <c r="BE284" i="5" s="1"/>
  <c r="BF284" i="5" s="1"/>
  <c r="BE289" i="5" a="1"/>
  <c r="BE289" i="5" s="1"/>
  <c r="BF289" i="5" s="1"/>
  <c r="BE298" i="5" a="1"/>
  <c r="BE298" i="5" s="1"/>
  <c r="BF298" i="5" s="1"/>
  <c r="BE307" i="5" a="1"/>
  <c r="BE307" i="5" s="1"/>
  <c r="BF307" i="5" s="1"/>
  <c r="BE316" i="5" a="1"/>
  <c r="BE316" i="5" s="1"/>
  <c r="BF316" i="5" s="1"/>
  <c r="BE321" i="5" a="1"/>
  <c r="BE321" i="5" s="1"/>
  <c r="BF321" i="5" s="1"/>
  <c r="BE330" i="5" a="1"/>
  <c r="BE330" i="5" s="1"/>
  <c r="BF330" i="5" s="1"/>
  <c r="BE339" i="5" a="1"/>
  <c r="BE339" i="5" s="1"/>
  <c r="BF339" i="5" s="1"/>
  <c r="BE14" i="5" a="1"/>
  <c r="BE14" i="5" s="1"/>
  <c r="BF14" i="5" s="1"/>
  <c r="BE19" i="5" a="1"/>
  <c r="BE19" i="5" s="1"/>
  <c r="BF19" i="5" s="1"/>
  <c r="BE24" i="5" a="1"/>
  <c r="BE24" i="5" s="1"/>
  <c r="BF24" i="5" s="1"/>
  <c r="BE29" i="5" a="1"/>
  <c r="BE29" i="5" s="1"/>
  <c r="BF29" i="5" s="1"/>
  <c r="BE38" i="5" a="1"/>
  <c r="BE38" i="5" s="1"/>
  <c r="BF38" i="5" s="1"/>
  <c r="BE47" i="5" a="1"/>
  <c r="BE47" i="5" s="1"/>
  <c r="BF47" i="5" s="1"/>
  <c r="BE56" i="5" a="1"/>
  <c r="BE56" i="5" s="1"/>
  <c r="BF56" i="5" s="1"/>
  <c r="BE61" i="5" a="1"/>
  <c r="BE61" i="5" s="1"/>
  <c r="BF61" i="5" s="1"/>
  <c r="BE70" i="5" a="1"/>
  <c r="BE70" i="5" s="1"/>
  <c r="BF70" i="5" s="1"/>
  <c r="BE79" i="5" a="1"/>
  <c r="BE79" i="5" s="1"/>
  <c r="BF79" i="5" s="1"/>
  <c r="BE88" i="5" a="1"/>
  <c r="BE88" i="5" s="1"/>
  <c r="BF88" i="5" s="1"/>
  <c r="BE93" i="5" a="1"/>
  <c r="BE93" i="5" s="1"/>
  <c r="BF93" i="5" s="1"/>
  <c r="BE102" i="5" a="1"/>
  <c r="BE102" i="5" s="1"/>
  <c r="BF102" i="5" s="1"/>
  <c r="BE111" i="5" a="1"/>
  <c r="BE111" i="5" s="1"/>
  <c r="BF111" i="5" s="1"/>
  <c r="BE120" i="5" a="1"/>
  <c r="BE120" i="5" s="1"/>
  <c r="BF120" i="5" s="1"/>
  <c r="BE125" i="5" a="1"/>
  <c r="BE125" i="5" s="1"/>
  <c r="BF125" i="5" s="1"/>
  <c r="BE134" i="5" a="1"/>
  <c r="BE134" i="5" s="1"/>
  <c r="BF134" i="5" s="1"/>
  <c r="BE143" i="5" a="1"/>
  <c r="BE143" i="5" s="1"/>
  <c r="BF143" i="5" s="1"/>
  <c r="BE152" i="5" a="1"/>
  <c r="BE152" i="5" s="1"/>
  <c r="BF152" i="5" s="1"/>
  <c r="BE157" i="5" a="1"/>
  <c r="BE157" i="5" s="1"/>
  <c r="BF157" i="5" s="1"/>
  <c r="BE166" i="5" a="1"/>
  <c r="BE166" i="5" s="1"/>
  <c r="BF166" i="5" s="1"/>
  <c r="BE175" i="5" a="1"/>
  <c r="BE175" i="5" s="1"/>
  <c r="BF175" i="5" s="1"/>
  <c r="BE184" i="5" a="1"/>
  <c r="BE184" i="5" s="1"/>
  <c r="BF184" i="5" s="1"/>
  <c r="BE189" i="5" a="1"/>
  <c r="BE189" i="5" s="1"/>
  <c r="BF189" i="5" s="1"/>
  <c r="BE198" i="5" a="1"/>
  <c r="BE198" i="5" s="1"/>
  <c r="BF198" i="5" s="1"/>
  <c r="BE216" i="5" a="1"/>
  <c r="BE216" i="5" s="1"/>
  <c r="BF216" i="5" s="1"/>
  <c r="BE221" i="5" a="1"/>
  <c r="BE221" i="5" s="1"/>
  <c r="BF221" i="5" s="1"/>
  <c r="BE230" i="5" a="1"/>
  <c r="BE230" i="5" s="1"/>
  <c r="BF230" i="5" s="1"/>
  <c r="BE239" i="5" a="1"/>
  <c r="BE239" i="5" s="1"/>
  <c r="BF239" i="5" s="1"/>
  <c r="BE248" i="5" a="1"/>
  <c r="BE248" i="5" s="1"/>
  <c r="BF248" i="5" s="1"/>
  <c r="BE253" i="5" a="1"/>
  <c r="BE253" i="5" s="1"/>
  <c r="BF253" i="5" s="1"/>
  <c r="BE262" i="5" a="1"/>
  <c r="BE262" i="5" s="1"/>
  <c r="BF262" i="5" s="1"/>
  <c r="BE271" i="5" a="1"/>
  <c r="BE271" i="5" s="1"/>
  <c r="BF271" i="5" s="1"/>
  <c r="BE280" i="5" a="1"/>
  <c r="BE280" i="5" s="1"/>
  <c r="BF280" i="5" s="1"/>
  <c r="BE285" i="5" a="1"/>
  <c r="BE285" i="5" s="1"/>
  <c r="BF285" i="5" s="1"/>
  <c r="BE294" i="5" a="1"/>
  <c r="BE294" i="5" s="1"/>
  <c r="BF294" i="5" s="1"/>
  <c r="BE303" i="5" a="1"/>
  <c r="BE303" i="5" s="1"/>
  <c r="BF303" i="5" s="1"/>
  <c r="BE312" i="5" a="1"/>
  <c r="BE312" i="5" s="1"/>
  <c r="BF312" i="5" s="1"/>
  <c r="BE317" i="5" a="1"/>
  <c r="BE317" i="5" s="1"/>
  <c r="BF317" i="5" s="1"/>
  <c r="BE20" i="5" a="1"/>
  <c r="BE20" i="5" s="1"/>
  <c r="BF20" i="5" s="1"/>
  <c r="BE25" i="5" a="1"/>
  <c r="BE25" i="5" s="1"/>
  <c r="BF25" i="5" s="1"/>
  <c r="BE34" i="5" a="1"/>
  <c r="BE34" i="5" s="1"/>
  <c r="BF34" i="5" s="1"/>
  <c r="BE43" i="5" a="1"/>
  <c r="BE43" i="5" s="1"/>
  <c r="BF43" i="5" s="1"/>
  <c r="BE52" i="5" a="1"/>
  <c r="BE52" i="5" s="1"/>
  <c r="BF52" i="5" s="1"/>
  <c r="BE57" i="5" a="1"/>
  <c r="BE57" i="5" s="1"/>
  <c r="BF57" i="5" s="1"/>
  <c r="BE66" i="5" a="1"/>
  <c r="BE66" i="5" s="1"/>
  <c r="BF66" i="5" s="1"/>
  <c r="BE75" i="5" a="1"/>
  <c r="BE75" i="5" s="1"/>
  <c r="BF75" i="5" s="1"/>
  <c r="BE84" i="5" a="1"/>
  <c r="BE84" i="5" s="1"/>
  <c r="BF84" i="5" s="1"/>
  <c r="BE89" i="5" a="1"/>
  <c r="BE89" i="5" s="1"/>
  <c r="BF89" i="5" s="1"/>
  <c r="BE98" i="5" a="1"/>
  <c r="BE98" i="5" s="1"/>
  <c r="BF98" i="5" s="1"/>
  <c r="BE107" i="5" a="1"/>
  <c r="BE107" i="5" s="1"/>
  <c r="BF107" i="5" s="1"/>
  <c r="BE116" i="5" a="1"/>
  <c r="BE116" i="5" s="1"/>
  <c r="BF116" i="5" s="1"/>
  <c r="BE121" i="5" a="1"/>
  <c r="BE121" i="5" s="1"/>
  <c r="BF121" i="5" s="1"/>
  <c r="BE130" i="5" a="1"/>
  <c r="BE130" i="5" s="1"/>
  <c r="BF130" i="5" s="1"/>
  <c r="BE139" i="5" a="1"/>
  <c r="BE139" i="5" s="1"/>
  <c r="BF139" i="5" s="1"/>
  <c r="BE148" i="5" a="1"/>
  <c r="BE148" i="5" s="1"/>
  <c r="BF148" i="5" s="1"/>
  <c r="BE153" i="5" a="1"/>
  <c r="BE153" i="5" s="1"/>
  <c r="BF153" i="5" s="1"/>
  <c r="BE162" i="5" a="1"/>
  <c r="BE162" i="5" s="1"/>
  <c r="BF162" i="5" s="1"/>
  <c r="BE171" i="5" a="1"/>
  <c r="BE171" i="5" s="1"/>
  <c r="BF171" i="5" s="1"/>
  <c r="BE180" i="5" a="1"/>
  <c r="BE180" i="5" s="1"/>
  <c r="BF180" i="5" s="1"/>
  <c r="BE185" i="5" a="1"/>
  <c r="BE185" i="5" s="1"/>
  <c r="BF185" i="5" s="1"/>
  <c r="BE194" i="5" a="1"/>
  <c r="BE194" i="5" s="1"/>
  <c r="BF194" i="5" s="1"/>
  <c r="BE203" i="5" a="1"/>
  <c r="BE203" i="5" s="1"/>
  <c r="BF203" i="5" s="1"/>
  <c r="BE212" i="5" a="1"/>
  <c r="BE212" i="5" s="1"/>
  <c r="BF212" i="5" s="1"/>
  <c r="BE217" i="5" a="1"/>
  <c r="BE217" i="5" s="1"/>
  <c r="BF217" i="5" s="1"/>
  <c r="BE226" i="5" a="1"/>
  <c r="BE226" i="5" s="1"/>
  <c r="BF226" i="5" s="1"/>
  <c r="BE235" i="5" a="1"/>
  <c r="BE235" i="5" s="1"/>
  <c r="BF235" i="5" s="1"/>
  <c r="BE244" i="5" a="1"/>
  <c r="BE244" i="5" s="1"/>
  <c r="BF244" i="5" s="1"/>
  <c r="BE249" i="5" a="1"/>
  <c r="BE249" i="5" s="1"/>
  <c r="BF249" i="5" s="1"/>
  <c r="BE258" i="5" a="1"/>
  <c r="BE258" i="5" s="1"/>
  <c r="BF258" i="5" s="1"/>
  <c r="BE267" i="5" a="1"/>
  <c r="BE267" i="5" s="1"/>
  <c r="BF267" i="5" s="1"/>
  <c r="BE276" i="5" a="1"/>
  <c r="BE276" i="5" s="1"/>
  <c r="BF276" i="5" s="1"/>
  <c r="BE281" i="5" a="1"/>
  <c r="BE281" i="5" s="1"/>
  <c r="BF281" i="5" s="1"/>
  <c r="BE290" i="5" a="1"/>
  <c r="BE290" i="5" s="1"/>
  <c r="BF290" i="5" s="1"/>
  <c r="BE299" i="5" a="1"/>
  <c r="BE299" i="5" s="1"/>
  <c r="BF299" i="5" s="1"/>
  <c r="BE308" i="5" a="1"/>
  <c r="BE308" i="5" s="1"/>
  <c r="BF308" i="5" s="1"/>
  <c r="BE313" i="5" a="1"/>
  <c r="BE313" i="5" s="1"/>
  <c r="BF313" i="5" s="1"/>
  <c r="BE322" i="5" a="1"/>
  <c r="BE322" i="5" s="1"/>
  <c r="BF322" i="5" s="1"/>
  <c r="BE331" i="5" a="1"/>
  <c r="BE331" i="5" s="1"/>
  <c r="BF331" i="5" s="1"/>
  <c r="BE340" i="5" a="1"/>
  <c r="BE340" i="5" s="1"/>
  <c r="BF340" i="5" s="1"/>
  <c r="BE345" i="5" a="1"/>
  <c r="BE345" i="5" s="1"/>
  <c r="BF345" i="5" s="1"/>
  <c r="BE15" i="5" a="1"/>
  <c r="BE15" i="5" s="1"/>
  <c r="BF15" i="5" s="1"/>
  <c r="BE21" i="5" a="1"/>
  <c r="BE21" i="5" s="1"/>
  <c r="BF21" i="5" s="1"/>
  <c r="BE30" i="5" a="1"/>
  <c r="BE30" i="5" s="1"/>
  <c r="BF30" i="5" s="1"/>
  <c r="BE39" i="5" a="1"/>
  <c r="BE39" i="5" s="1"/>
  <c r="BF39" i="5" s="1"/>
  <c r="BE48" i="5" a="1"/>
  <c r="BE48" i="5" s="1"/>
  <c r="BF48" i="5" s="1"/>
  <c r="BE53" i="5" a="1"/>
  <c r="BE53" i="5" s="1"/>
  <c r="BF53" i="5" s="1"/>
  <c r="BE62" i="5" a="1"/>
  <c r="BE62" i="5" s="1"/>
  <c r="BF62" i="5" s="1"/>
  <c r="BE71" i="5" a="1"/>
  <c r="BE71" i="5" s="1"/>
  <c r="BF71" i="5" s="1"/>
  <c r="BE80" i="5" a="1"/>
  <c r="BE80" i="5" s="1"/>
  <c r="BF80" i="5" s="1"/>
  <c r="BE85" i="5" a="1"/>
  <c r="BE85" i="5" s="1"/>
  <c r="BF85" i="5" s="1"/>
  <c r="BE94" i="5" a="1"/>
  <c r="BE94" i="5" s="1"/>
  <c r="BF94" i="5" s="1"/>
  <c r="BE103" i="5" a="1"/>
  <c r="BE103" i="5" s="1"/>
  <c r="BF103" i="5" s="1"/>
  <c r="BE112" i="5" a="1"/>
  <c r="BE112" i="5" s="1"/>
  <c r="BF112" i="5" s="1"/>
  <c r="BE117" i="5" a="1"/>
  <c r="BE117" i="5" s="1"/>
  <c r="BF117" i="5" s="1"/>
  <c r="BE126" i="5" a="1"/>
  <c r="BE126" i="5" s="1"/>
  <c r="BF126" i="5" s="1"/>
  <c r="BE135" i="5" a="1"/>
  <c r="BE135" i="5" s="1"/>
  <c r="BF135" i="5" s="1"/>
  <c r="BE144" i="5" a="1"/>
  <c r="BE144" i="5" s="1"/>
  <c r="BF144" i="5" s="1"/>
  <c r="BE149" i="5" a="1"/>
  <c r="BE149" i="5" s="1"/>
  <c r="BF149" i="5" s="1"/>
  <c r="BE158" i="5" a="1"/>
  <c r="BE158" i="5" s="1"/>
  <c r="BF158" i="5" s="1"/>
  <c r="BE167" i="5" a="1"/>
  <c r="BE167" i="5" s="1"/>
  <c r="BF167" i="5" s="1"/>
  <c r="BE16" i="5" a="1"/>
  <c r="BE16" i="5" s="1"/>
  <c r="BF16" i="5" s="1"/>
  <c r="BE26" i="5" a="1"/>
  <c r="BE26" i="5" s="1"/>
  <c r="BF26" i="5" s="1"/>
  <c r="BE35" i="5" a="1"/>
  <c r="BE35" i="5" s="1"/>
  <c r="BF35" i="5" s="1"/>
  <c r="BE44" i="5" a="1"/>
  <c r="BE44" i="5" s="1"/>
  <c r="BF44" i="5" s="1"/>
  <c r="BE49" i="5" a="1"/>
  <c r="BE49" i="5" s="1"/>
  <c r="BF49" i="5" s="1"/>
  <c r="BE58" i="5" a="1"/>
  <c r="BE58" i="5" s="1"/>
  <c r="BF58" i="5" s="1"/>
  <c r="BE67" i="5" a="1"/>
  <c r="BE67" i="5" s="1"/>
  <c r="BF67" i="5" s="1"/>
  <c r="BE76" i="5" a="1"/>
  <c r="BE76" i="5" s="1"/>
  <c r="BF76" i="5" s="1"/>
  <c r="BE81" i="5" a="1"/>
  <c r="BE81" i="5" s="1"/>
  <c r="BF81" i="5" s="1"/>
  <c r="BE90" i="5" a="1"/>
  <c r="BE90" i="5" s="1"/>
  <c r="BF90" i="5" s="1"/>
  <c r="BE99" i="5" a="1"/>
  <c r="BE99" i="5" s="1"/>
  <c r="BF99" i="5" s="1"/>
  <c r="BE108" i="5" a="1"/>
  <c r="BE108" i="5" s="1"/>
  <c r="BF108" i="5" s="1"/>
  <c r="BE113" i="5" a="1"/>
  <c r="BE113" i="5" s="1"/>
  <c r="BF113" i="5" s="1"/>
  <c r="BE122" i="5" a="1"/>
  <c r="BE122" i="5" s="1"/>
  <c r="BF122" i="5" s="1"/>
  <c r="BE131" i="5" a="1"/>
  <c r="BE131" i="5" s="1"/>
  <c r="BF131" i="5" s="1"/>
  <c r="BE140" i="5" a="1"/>
  <c r="BE140" i="5" s="1"/>
  <c r="BF140" i="5" s="1"/>
  <c r="BE145" i="5" a="1"/>
  <c r="BE145" i="5" s="1"/>
  <c r="BF145" i="5" s="1"/>
  <c r="BE154" i="5" a="1"/>
  <c r="BE154" i="5" s="1"/>
  <c r="BF154" i="5" s="1"/>
  <c r="BE163" i="5" a="1"/>
  <c r="BE163" i="5" s="1"/>
  <c r="BF163" i="5" s="1"/>
  <c r="BE172" i="5" a="1"/>
  <c r="BE172" i="5" s="1"/>
  <c r="BF172" i="5" s="1"/>
  <c r="BE177" i="5" a="1"/>
  <c r="BE177" i="5" s="1"/>
  <c r="BF177" i="5" s="1"/>
  <c r="BE186" i="5" a="1"/>
  <c r="BE186" i="5" s="1"/>
  <c r="BF186" i="5" s="1"/>
  <c r="BE195" i="5" a="1"/>
  <c r="BE195" i="5" s="1"/>
  <c r="BF195" i="5" s="1"/>
  <c r="BE204" i="5" a="1"/>
  <c r="BE204" i="5" s="1"/>
  <c r="BF204" i="5" s="1"/>
  <c r="BE209" i="5" a="1"/>
  <c r="BE209" i="5" s="1"/>
  <c r="BF209" i="5" s="1"/>
  <c r="BE218" i="5" a="1"/>
  <c r="BE218" i="5" s="1"/>
  <c r="BF218" i="5" s="1"/>
  <c r="BE227" i="5" a="1"/>
  <c r="BE227" i="5" s="1"/>
  <c r="BF227" i="5" s="1"/>
  <c r="BE236" i="5" a="1"/>
  <c r="BE236" i="5" s="1"/>
  <c r="BF236" i="5" s="1"/>
  <c r="BE241" i="5" a="1"/>
  <c r="BE241" i="5" s="1"/>
  <c r="BF241" i="5" s="1"/>
  <c r="BE250" i="5" a="1"/>
  <c r="BE250" i="5" s="1"/>
  <c r="BF250" i="5" s="1"/>
  <c r="BE259" i="5" a="1"/>
  <c r="BE259" i="5" s="1"/>
  <c r="BF259" i="5" s="1"/>
  <c r="BE268" i="5" a="1"/>
  <c r="BE268" i="5" s="1"/>
  <c r="BF268" i="5" s="1"/>
  <c r="BE273" i="5" a="1"/>
  <c r="BE273" i="5" s="1"/>
  <c r="BF273" i="5" s="1"/>
  <c r="BE282" i="5" a="1"/>
  <c r="BE282" i="5" s="1"/>
  <c r="BF282" i="5" s="1"/>
  <c r="BE291" i="5" a="1"/>
  <c r="BE291" i="5" s="1"/>
  <c r="BF291" i="5" s="1"/>
  <c r="BE300" i="5" a="1"/>
  <c r="BE300" i="5" s="1"/>
  <c r="BF300" i="5" s="1"/>
  <c r="BE305" i="5" a="1"/>
  <c r="BE305" i="5" s="1"/>
  <c r="BF305" i="5" s="1"/>
  <c r="BE314" i="5" a="1"/>
  <c r="BE314" i="5" s="1"/>
  <c r="BF314" i="5" s="1"/>
  <c r="BE323" i="5" a="1"/>
  <c r="BE323" i="5" s="1"/>
  <c r="BF323" i="5" s="1"/>
  <c r="BE332" i="5" a="1"/>
  <c r="BE332" i="5" s="1"/>
  <c r="BF332" i="5" s="1"/>
  <c r="BE337" i="5" a="1"/>
  <c r="BE337" i="5" s="1"/>
  <c r="BF337" i="5" s="1"/>
  <c r="BE17" i="5" a="1"/>
  <c r="BE17" i="5" s="1"/>
  <c r="BF17" i="5" s="1"/>
  <c r="BE22" i="5" a="1"/>
  <c r="BE22" i="5" s="1"/>
  <c r="BF22" i="5" s="1"/>
  <c r="BE31" i="5" a="1"/>
  <c r="BE31" i="5" s="1"/>
  <c r="BF31" i="5" s="1"/>
  <c r="BE40" i="5" a="1"/>
  <c r="BE40" i="5" s="1"/>
  <c r="BF40" i="5" s="1"/>
  <c r="BE45" i="5" a="1"/>
  <c r="BE45" i="5" s="1"/>
  <c r="BF45" i="5" s="1"/>
  <c r="BE54" i="5" a="1"/>
  <c r="BE54" i="5" s="1"/>
  <c r="BF54" i="5" s="1"/>
  <c r="BE63" i="5" a="1"/>
  <c r="BE63" i="5" s="1"/>
  <c r="BF63" i="5" s="1"/>
  <c r="BE72" i="5" a="1"/>
  <c r="BE72" i="5" s="1"/>
  <c r="BF72" i="5" s="1"/>
  <c r="BE77" i="5" a="1"/>
  <c r="BE77" i="5" s="1"/>
  <c r="BF77" i="5" s="1"/>
  <c r="BE86" i="5" a="1"/>
  <c r="BE86" i="5" s="1"/>
  <c r="BF86" i="5" s="1"/>
  <c r="BE95" i="5" a="1"/>
  <c r="BE95" i="5" s="1"/>
  <c r="BF95" i="5" s="1"/>
  <c r="BE104" i="5" a="1"/>
  <c r="BE104" i="5" s="1"/>
  <c r="BF104" i="5" s="1"/>
  <c r="BE109" i="5" a="1"/>
  <c r="BE109" i="5" s="1"/>
  <c r="BF109" i="5" s="1"/>
  <c r="BE118" i="5" a="1"/>
  <c r="BE118" i="5" s="1"/>
  <c r="BF118" i="5" s="1"/>
  <c r="BE127" i="5" a="1"/>
  <c r="BE127" i="5" s="1"/>
  <c r="BF127" i="5" s="1"/>
  <c r="BE136" i="5" a="1"/>
  <c r="BE136" i="5" s="1"/>
  <c r="BF136" i="5" s="1"/>
  <c r="BE141" i="5" a="1"/>
  <c r="BE141" i="5" s="1"/>
  <c r="BF141" i="5" s="1"/>
  <c r="BE150" i="5" a="1"/>
  <c r="BE150" i="5" s="1"/>
  <c r="BF150" i="5" s="1"/>
  <c r="BE159" i="5" a="1"/>
  <c r="BE159" i="5" s="1"/>
  <c r="BF159" i="5" s="1"/>
  <c r="BE168" i="5" a="1"/>
  <c r="BE168" i="5" s="1"/>
  <c r="BF168" i="5" s="1"/>
  <c r="BE27" i="5" a="1"/>
  <c r="BE27" i="5" s="1"/>
  <c r="BF27" i="5" s="1"/>
  <c r="BE36" i="5" a="1"/>
  <c r="BE36" i="5" s="1"/>
  <c r="BF36" i="5" s="1"/>
  <c r="BE41" i="5" a="1"/>
  <c r="BE41" i="5" s="1"/>
  <c r="BF41" i="5" s="1"/>
  <c r="BE50" i="5" a="1"/>
  <c r="BE50" i="5" s="1"/>
  <c r="BF50" i="5" s="1"/>
  <c r="BE59" i="5" a="1"/>
  <c r="BE59" i="5" s="1"/>
  <c r="BF59" i="5" s="1"/>
  <c r="BE68" i="5" a="1"/>
  <c r="BE68" i="5" s="1"/>
  <c r="BF68" i="5" s="1"/>
  <c r="BE73" i="5" a="1"/>
  <c r="BE73" i="5" s="1"/>
  <c r="BF73" i="5" s="1"/>
  <c r="BE82" i="5" a="1"/>
  <c r="BE82" i="5" s="1"/>
  <c r="BF82" i="5" s="1"/>
  <c r="BE91" i="5" a="1"/>
  <c r="BE91" i="5" s="1"/>
  <c r="BF91" i="5" s="1"/>
  <c r="BE100" i="5" a="1"/>
  <c r="BE100" i="5" s="1"/>
  <c r="BF100" i="5" s="1"/>
  <c r="BE105" i="5" a="1"/>
  <c r="BE105" i="5" s="1"/>
  <c r="BF105" i="5" s="1"/>
  <c r="BE114" i="5" a="1"/>
  <c r="BE114" i="5" s="1"/>
  <c r="BF114" i="5" s="1"/>
  <c r="BE123" i="5" a="1"/>
  <c r="BE123" i="5" s="1"/>
  <c r="BF123" i="5" s="1"/>
  <c r="BE132" i="5" a="1"/>
  <c r="BE132" i="5" s="1"/>
  <c r="BF132" i="5" s="1"/>
  <c r="BE137" i="5" a="1"/>
  <c r="BE137" i="5" s="1"/>
  <c r="BF137" i="5" s="1"/>
  <c r="BE146" i="5" a="1"/>
  <c r="BE146" i="5" s="1"/>
  <c r="BF146" i="5" s="1"/>
  <c r="BE155" i="5" a="1"/>
  <c r="BE155" i="5" s="1"/>
  <c r="BF155" i="5" s="1"/>
  <c r="BE164" i="5" a="1"/>
  <c r="BE164" i="5" s="1"/>
  <c r="BF164" i="5" s="1"/>
  <c r="BE169" i="5" a="1"/>
  <c r="BE169" i="5" s="1"/>
  <c r="BF169" i="5" s="1"/>
  <c r="BE178" i="5" a="1"/>
  <c r="BE178" i="5" s="1"/>
  <c r="BF178" i="5" s="1"/>
  <c r="BE18" i="5" a="1"/>
  <c r="BE18" i="5" s="1"/>
  <c r="BF18" i="5" s="1"/>
  <c r="BE23" i="5" a="1"/>
  <c r="BE23" i="5" s="1"/>
  <c r="BF23" i="5" s="1"/>
  <c r="BE32" i="5" a="1"/>
  <c r="BE32" i="5" s="1"/>
  <c r="BF32" i="5" s="1"/>
  <c r="BE37" i="5" a="1"/>
  <c r="BE37" i="5" s="1"/>
  <c r="BF37" i="5" s="1"/>
  <c r="BE46" i="5" a="1"/>
  <c r="BE46" i="5" s="1"/>
  <c r="BF46" i="5" s="1"/>
  <c r="BE55" i="5" a="1"/>
  <c r="BE55" i="5" s="1"/>
  <c r="BF55" i="5" s="1"/>
  <c r="BE64" i="5" a="1"/>
  <c r="BE64" i="5" s="1"/>
  <c r="BF64" i="5" s="1"/>
  <c r="BE69" i="5" a="1"/>
  <c r="BE69" i="5" s="1"/>
  <c r="BF69" i="5" s="1"/>
  <c r="BE78" i="5" a="1"/>
  <c r="BE78" i="5" s="1"/>
  <c r="BF78" i="5" s="1"/>
  <c r="BE87" i="5" a="1"/>
  <c r="BE87" i="5" s="1"/>
  <c r="BF87" i="5" s="1"/>
  <c r="BE96" i="5" a="1"/>
  <c r="BE96" i="5" s="1"/>
  <c r="BF96" i="5" s="1"/>
  <c r="BE101" i="5" a="1"/>
  <c r="BE101" i="5" s="1"/>
  <c r="BF101" i="5" s="1"/>
  <c r="BE110" i="5" a="1"/>
  <c r="BE110" i="5" s="1"/>
  <c r="BF110" i="5" s="1"/>
  <c r="BE119" i="5" a="1"/>
  <c r="BE119" i="5" s="1"/>
  <c r="BF119" i="5" s="1"/>
  <c r="BE128" i="5" a="1"/>
  <c r="BE128" i="5" s="1"/>
  <c r="BF128" i="5" s="1"/>
  <c r="BE133" i="5" a="1"/>
  <c r="BE133" i="5" s="1"/>
  <c r="BF133" i="5" s="1"/>
  <c r="BE142" i="5" a="1"/>
  <c r="BE142" i="5" s="1"/>
  <c r="BF142" i="5" s="1"/>
  <c r="BE151" i="5" a="1"/>
  <c r="BE151" i="5" s="1"/>
  <c r="BF151" i="5" s="1"/>
  <c r="BE160" i="5" a="1"/>
  <c r="BE160" i="5" s="1"/>
  <c r="BF160" i="5" s="1"/>
  <c r="BE165" i="5" a="1"/>
  <c r="BE165" i="5" s="1"/>
  <c r="BF165" i="5" s="1"/>
  <c r="BE182" i="5" a="1"/>
  <c r="BE182" i="5" s="1"/>
  <c r="BF182" i="5" s="1"/>
  <c r="BE191" i="5" a="1"/>
  <c r="BE191" i="5" s="1"/>
  <c r="BF191" i="5" s="1"/>
  <c r="BE200" i="5" a="1"/>
  <c r="BE200" i="5" s="1"/>
  <c r="BF200" i="5" s="1"/>
  <c r="BE245" i="5" a="1"/>
  <c r="BE245" i="5" s="1"/>
  <c r="BF245" i="5" s="1"/>
  <c r="BE254" i="5" a="1"/>
  <c r="BE254" i="5" s="1"/>
  <c r="BF254" i="5" s="1"/>
  <c r="BE263" i="5" a="1"/>
  <c r="BE263" i="5" s="1"/>
  <c r="BF263" i="5" s="1"/>
  <c r="BE272" i="5" a="1"/>
  <c r="BE272" i="5" s="1"/>
  <c r="BF272" i="5" s="1"/>
  <c r="BE309" i="5" a="1"/>
  <c r="BE309" i="5" s="1"/>
  <c r="BF309" i="5" s="1"/>
  <c r="BE318" i="5" a="1"/>
  <c r="BE318" i="5" s="1"/>
  <c r="BF318" i="5" s="1"/>
  <c r="BE325" i="5" a="1"/>
  <c r="BE325" i="5" s="1"/>
  <c r="BF325" i="5" s="1"/>
  <c r="BE333" i="5" a="1"/>
  <c r="BE333" i="5" s="1"/>
  <c r="BF333" i="5" s="1"/>
  <c r="BE355" i="5" a="1"/>
  <c r="BE355" i="5" s="1"/>
  <c r="BF355" i="5" s="1"/>
  <c r="BE364" i="5" a="1"/>
  <c r="BE364" i="5" s="1"/>
  <c r="BF364" i="5" s="1"/>
  <c r="BE373" i="5" a="1"/>
  <c r="BE373" i="5" s="1"/>
  <c r="BF373" i="5" s="1"/>
  <c r="BE378" i="5" a="1"/>
  <c r="BE378" i="5" s="1"/>
  <c r="BF378" i="5" s="1"/>
  <c r="BE387" i="5" a="1"/>
  <c r="BE387" i="5" s="1"/>
  <c r="BF387" i="5" s="1"/>
  <c r="BE396" i="5" a="1"/>
  <c r="BE396" i="5" s="1"/>
  <c r="BF396" i="5" s="1"/>
  <c r="BE400" i="5" a="1"/>
  <c r="BE400" i="5" s="1"/>
  <c r="BF400" i="5" s="1"/>
  <c r="BE201" i="5" a="1"/>
  <c r="BE201" i="5" s="1"/>
  <c r="BF201" i="5" s="1"/>
  <c r="BE237" i="5" a="1"/>
  <c r="BE237" i="5" s="1"/>
  <c r="BF237" i="5" s="1"/>
  <c r="BE246" i="5" a="1"/>
  <c r="BE246" i="5" s="1"/>
  <c r="BF246" i="5" s="1"/>
  <c r="BE255" i="5" a="1"/>
  <c r="BE255" i="5" s="1"/>
  <c r="BF255" i="5" s="1"/>
  <c r="BE264" i="5" a="1"/>
  <c r="BE264" i="5" s="1"/>
  <c r="BF264" i="5" s="1"/>
  <c r="BE301" i="5" a="1"/>
  <c r="BE301" i="5" s="1"/>
  <c r="BF301" i="5" s="1"/>
  <c r="BE310" i="5" a="1"/>
  <c r="BE310" i="5" s="1"/>
  <c r="BF310" i="5" s="1"/>
  <c r="BE319" i="5" a="1"/>
  <c r="BE319" i="5" s="1"/>
  <c r="BF319" i="5" s="1"/>
  <c r="BE326" i="5" a="1"/>
  <c r="BE326" i="5" s="1"/>
  <c r="BF326" i="5" s="1"/>
  <c r="BE341" i="5" a="1"/>
  <c r="BE341" i="5" s="1"/>
  <c r="BF341" i="5" s="1"/>
  <c r="BE346" i="5" a="1"/>
  <c r="BE346" i="5" s="1"/>
  <c r="BF346" i="5" s="1"/>
  <c r="BE351" i="5" a="1"/>
  <c r="BE351" i="5" s="1"/>
  <c r="BF351" i="5" s="1"/>
  <c r="BE360" i="5" a="1"/>
  <c r="BE360" i="5" s="1"/>
  <c r="BF360" i="5" s="1"/>
  <c r="BE369" i="5" a="1"/>
  <c r="BE369" i="5" s="1"/>
  <c r="BF369" i="5" s="1"/>
  <c r="BE374" i="5" a="1"/>
  <c r="BE374" i="5" s="1"/>
  <c r="BF374" i="5" s="1"/>
  <c r="BE383" i="5" a="1"/>
  <c r="BE383" i="5" s="1"/>
  <c r="BF383" i="5" s="1"/>
  <c r="BE392" i="5" a="1"/>
  <c r="BE392" i="5" s="1"/>
  <c r="BF392" i="5" s="1"/>
  <c r="BE173" i="5" a="1"/>
  <c r="BE173" i="5" s="1"/>
  <c r="BF173" i="5" s="1"/>
  <c r="BE183" i="5" a="1"/>
  <c r="BE183" i="5" s="1"/>
  <c r="BF183" i="5" s="1"/>
  <c r="BE192" i="5" a="1"/>
  <c r="BE192" i="5" s="1"/>
  <c r="BF192" i="5" s="1"/>
  <c r="BE210" i="5" a="1"/>
  <c r="BE210" i="5" s="1"/>
  <c r="BF210" i="5" s="1"/>
  <c r="BE219" i="5" a="1"/>
  <c r="BE219" i="5" s="1"/>
  <c r="BF219" i="5" s="1"/>
  <c r="BE228" i="5" a="1"/>
  <c r="BE228" i="5" s="1"/>
  <c r="BF228" i="5" s="1"/>
  <c r="BE265" i="5" a="1"/>
  <c r="BE265" i="5" s="1"/>
  <c r="BF265" i="5" s="1"/>
  <c r="BE274" i="5" a="1"/>
  <c r="BE274" i="5" s="1"/>
  <c r="BF274" i="5" s="1"/>
  <c r="BE283" i="5" a="1"/>
  <c r="BE283" i="5" s="1"/>
  <c r="BF283" i="5" s="1"/>
  <c r="BE292" i="5" a="1"/>
  <c r="BE292" i="5" s="1"/>
  <c r="BF292" i="5" s="1"/>
  <c r="BE327" i="5" a="1"/>
  <c r="BE327" i="5" s="1"/>
  <c r="BF327" i="5" s="1"/>
  <c r="BE334" i="5" a="1"/>
  <c r="BE334" i="5" s="1"/>
  <c r="BF334" i="5" s="1"/>
  <c r="BE356" i="5" a="1"/>
  <c r="BE356" i="5" s="1"/>
  <c r="BF356" i="5" s="1"/>
  <c r="BE365" i="5" a="1"/>
  <c r="BE365" i="5" s="1"/>
  <c r="BF365" i="5" s="1"/>
  <c r="BE370" i="5" a="1"/>
  <c r="BE370" i="5" s="1"/>
  <c r="BF370" i="5" s="1"/>
  <c r="BE379" i="5" a="1"/>
  <c r="BE379" i="5" s="1"/>
  <c r="BF379" i="5" s="1"/>
  <c r="BE388" i="5" a="1"/>
  <c r="BE388" i="5" s="1"/>
  <c r="BF388" i="5" s="1"/>
  <c r="BE397" i="5" a="1"/>
  <c r="BE397" i="5" s="1"/>
  <c r="BF397" i="5" s="1"/>
  <c r="BE174" i="5" a="1"/>
  <c r="BE174" i="5" s="1"/>
  <c r="BF174" i="5" s="1"/>
  <c r="BE229" i="5" a="1"/>
  <c r="BE229" i="5" s="1"/>
  <c r="BF229" i="5" s="1"/>
  <c r="BE238" i="5" a="1"/>
  <c r="BE238" i="5" s="1"/>
  <c r="BF238" i="5" s="1"/>
  <c r="BE247" i="5" a="1"/>
  <c r="BE247" i="5" s="1"/>
  <c r="BF247" i="5" s="1"/>
  <c r="BE256" i="5" a="1"/>
  <c r="BE256" i="5" s="1"/>
  <c r="BF256" i="5" s="1"/>
  <c r="BE293" i="5" a="1"/>
  <c r="BE293" i="5" s="1"/>
  <c r="BF293" i="5" s="1"/>
  <c r="BE302" i="5" a="1"/>
  <c r="BE302" i="5" s="1"/>
  <c r="BF302" i="5" s="1"/>
  <c r="BE311" i="5" a="1"/>
  <c r="BE311" i="5" s="1"/>
  <c r="BF311" i="5" s="1"/>
  <c r="BE320" i="5" a="1"/>
  <c r="BE320" i="5" s="1"/>
  <c r="BF320" i="5" s="1"/>
  <c r="BE328" i="5" a="1"/>
  <c r="BE328" i="5" s="1"/>
  <c r="BF328" i="5" s="1"/>
  <c r="BE335" i="5" a="1"/>
  <c r="BE335" i="5" s="1"/>
  <c r="BF335" i="5" s="1"/>
  <c r="BE342" i="5" a="1"/>
  <c r="BE342" i="5" s="1"/>
  <c r="BF342" i="5" s="1"/>
  <c r="BE347" i="5" a="1"/>
  <c r="BE347" i="5" s="1"/>
  <c r="BF347" i="5" s="1"/>
  <c r="BE352" i="5" a="1"/>
  <c r="BE352" i="5" s="1"/>
  <c r="BF352" i="5" s="1"/>
  <c r="BE361" i="5" a="1"/>
  <c r="BE361" i="5" s="1"/>
  <c r="BF361" i="5" s="1"/>
  <c r="BE366" i="5" a="1"/>
  <c r="BE366" i="5" s="1"/>
  <c r="BF366" i="5" s="1"/>
  <c r="BE375" i="5" a="1"/>
  <c r="BE375" i="5" s="1"/>
  <c r="BF375" i="5" s="1"/>
  <c r="BE176" i="5" a="1"/>
  <c r="BE176" i="5" s="1"/>
  <c r="BF176" i="5" s="1"/>
  <c r="BE205" i="5" a="1"/>
  <c r="BE205" i="5" s="1"/>
  <c r="BF205" i="5" s="1"/>
  <c r="BE213" i="5" a="1"/>
  <c r="BE213" i="5" s="1"/>
  <c r="BF213" i="5" s="1"/>
  <c r="BE222" i="5" a="1"/>
  <c r="BE222" i="5" s="1"/>
  <c r="BF222" i="5" s="1"/>
  <c r="BE231" i="5" a="1"/>
  <c r="BE231" i="5" s="1"/>
  <c r="BF231" i="5" s="1"/>
  <c r="BE277" i="5" a="1"/>
  <c r="BE277" i="5" s="1"/>
  <c r="BF277" i="5" s="1"/>
  <c r="BE286" i="5" a="1"/>
  <c r="BE286" i="5" s="1"/>
  <c r="BF286" i="5" s="1"/>
  <c r="BE295" i="5" a="1"/>
  <c r="BE295" i="5" s="1"/>
  <c r="BF295" i="5" s="1"/>
  <c r="BE187" i="5" a="1"/>
  <c r="BE187" i="5" s="1"/>
  <c r="BF187" i="5" s="1"/>
  <c r="BE196" i="5" a="1"/>
  <c r="BE196" i="5" s="1"/>
  <c r="BF196" i="5" s="1"/>
  <c r="BE214" i="5" a="1"/>
  <c r="BE214" i="5" s="1"/>
  <c r="BF214" i="5" s="1"/>
  <c r="BE223" i="5" a="1"/>
  <c r="BE223" i="5" s="1"/>
  <c r="BF223" i="5" s="1"/>
  <c r="BE232" i="5" a="1"/>
  <c r="BE232" i="5" s="1"/>
  <c r="BF232" i="5" s="1"/>
  <c r="BE269" i="5" a="1"/>
  <c r="BE269" i="5" s="1"/>
  <c r="BF269" i="5" s="1"/>
  <c r="BE278" i="5" a="1"/>
  <c r="BE278" i="5" s="1"/>
  <c r="BF278" i="5" s="1"/>
  <c r="BE287" i="5" a="1"/>
  <c r="BE287" i="5" s="1"/>
  <c r="BF287" i="5" s="1"/>
  <c r="BE197" i="5" a="1"/>
  <c r="BE197" i="5" s="1"/>
  <c r="BF197" i="5" s="1"/>
  <c r="BE206" i="5" a="1"/>
  <c r="BE206" i="5" s="1"/>
  <c r="BF206" i="5" s="1"/>
  <c r="BE233" i="5" a="1"/>
  <c r="BE233" i="5" s="1"/>
  <c r="BF233" i="5" s="1"/>
  <c r="BE242" i="5" a="1"/>
  <c r="BE242" i="5" s="1"/>
  <c r="BF242" i="5" s="1"/>
  <c r="BE251" i="5" a="1"/>
  <c r="BE251" i="5" s="1"/>
  <c r="BF251" i="5" s="1"/>
  <c r="BE260" i="5" a="1"/>
  <c r="BE260" i="5" s="1"/>
  <c r="BF260" i="5" s="1"/>
  <c r="BE297" i="5" a="1"/>
  <c r="BE297" i="5" s="1"/>
  <c r="BF297" i="5" s="1"/>
  <c r="BE306" i="5" a="1"/>
  <c r="BE306" i="5" s="1"/>
  <c r="BF306" i="5" s="1"/>
  <c r="BE181" i="5" a="1"/>
  <c r="BE181" i="5" s="1"/>
  <c r="BF181" i="5" s="1"/>
  <c r="BE190" i="5" a="1"/>
  <c r="BE190" i="5" s="1"/>
  <c r="BF190" i="5" s="1"/>
  <c r="BE199" i="5" a="1"/>
  <c r="BE199" i="5" s="1"/>
  <c r="BF199" i="5" s="1"/>
  <c r="BE215" i="5" a="1"/>
  <c r="BE215" i="5" s="1"/>
  <c r="BF215" i="5" s="1"/>
  <c r="BE224" i="5" a="1"/>
  <c r="BE224" i="5" s="1"/>
  <c r="BF224" i="5" s="1"/>
  <c r="BE261" i="5" a="1"/>
  <c r="BE261" i="5" s="1"/>
  <c r="BF261" i="5" s="1"/>
  <c r="BE270" i="5" a="1"/>
  <c r="BE270" i="5" s="1"/>
  <c r="BF270" i="5" s="1"/>
  <c r="BE279" i="5" a="1"/>
  <c r="BE279" i="5" s="1"/>
  <c r="BF279" i="5" s="1"/>
  <c r="BE324" i="5" a="1"/>
  <c r="BE324" i="5" s="1"/>
  <c r="BF324" i="5" s="1"/>
  <c r="BE350" i="5" a="1"/>
  <c r="BE350" i="5" s="1"/>
  <c r="BF350" i="5" s="1"/>
  <c r="BE359" i="5" a="1"/>
  <c r="BE359" i="5" s="1"/>
  <c r="BF359" i="5" s="1"/>
  <c r="BE368" i="5" a="1"/>
  <c r="BE368" i="5" s="1"/>
  <c r="BF368" i="5" s="1"/>
  <c r="BE377" i="5" a="1"/>
  <c r="BE377" i="5" s="1"/>
  <c r="BF377" i="5" s="1"/>
  <c r="BE385" i="5" a="1"/>
  <c r="BE385" i="5" s="1"/>
  <c r="BF385" i="5" s="1"/>
  <c r="BE393" i="5" a="1"/>
  <c r="BE393" i="5" s="1"/>
  <c r="BF393" i="5" s="1"/>
  <c r="BE399" i="5" a="1"/>
  <c r="BE399" i="5" s="1"/>
  <c r="BF399" i="5" s="1"/>
  <c r="BE404" i="5" a="1"/>
  <c r="BE404" i="5" s="1"/>
  <c r="BF404" i="5" s="1"/>
  <c r="BE409" i="5" a="1"/>
  <c r="BE409" i="5" s="1"/>
  <c r="BF409" i="5" s="1"/>
  <c r="BE418" i="5" a="1"/>
  <c r="BE418" i="5" s="1"/>
  <c r="BF418" i="5" s="1"/>
  <c r="BE427" i="5" a="1"/>
  <c r="BE427" i="5" s="1"/>
  <c r="BF427" i="5" s="1"/>
  <c r="BE436" i="5" a="1"/>
  <c r="BE436" i="5" s="1"/>
  <c r="BF436" i="5" s="1"/>
  <c r="BE441" i="5" a="1"/>
  <c r="BE441" i="5" s="1"/>
  <c r="BF441" i="5" s="1"/>
  <c r="BE450" i="5" a="1"/>
  <c r="BE450" i="5" s="1"/>
  <c r="BF450" i="5" s="1"/>
  <c r="BE459" i="5" a="1"/>
  <c r="BE459" i="5" s="1"/>
  <c r="BF459" i="5" s="1"/>
  <c r="BE468" i="5" a="1"/>
  <c r="BE468" i="5" s="1"/>
  <c r="BF468" i="5" s="1"/>
  <c r="BE473" i="5" a="1"/>
  <c r="BE473" i="5" s="1"/>
  <c r="BF473" i="5" s="1"/>
  <c r="BE491" i="5" a="1"/>
  <c r="BE491" i="5" s="1"/>
  <c r="BF491" i="5" s="1"/>
  <c r="BE500" i="5" a="1"/>
  <c r="BE500" i="5" s="1"/>
  <c r="BF500" i="5" s="1"/>
  <c r="BE505" i="5" a="1"/>
  <c r="BE505" i="5" s="1"/>
  <c r="BF505" i="5" s="1"/>
  <c r="BE514" i="5" a="1"/>
  <c r="BE514" i="5" s="1"/>
  <c r="BF514" i="5" s="1"/>
  <c r="BE523" i="5" a="1"/>
  <c r="BE523" i="5" s="1"/>
  <c r="BF523" i="5" s="1"/>
  <c r="BE532" i="5" a="1"/>
  <c r="BE532" i="5" s="1"/>
  <c r="BF532" i="5" s="1"/>
  <c r="BE537" i="5" a="1"/>
  <c r="BE537" i="5" s="1"/>
  <c r="BF537" i="5" s="1"/>
  <c r="BE546" i="5" a="1"/>
  <c r="BE546" i="5" s="1"/>
  <c r="BF546" i="5" s="1"/>
  <c r="BE555" i="5" a="1"/>
  <c r="BE555" i="5" s="1"/>
  <c r="BF555" i="5" s="1"/>
  <c r="BE564" i="5" a="1"/>
  <c r="BE564" i="5" s="1"/>
  <c r="BF564" i="5" s="1"/>
  <c r="BE569" i="5" a="1"/>
  <c r="BE569" i="5" s="1"/>
  <c r="BF569" i="5" s="1"/>
  <c r="BE578" i="5" a="1"/>
  <c r="BE578" i="5" s="1"/>
  <c r="BF578" i="5" s="1"/>
  <c r="BE587" i="5" a="1"/>
  <c r="BE587" i="5" s="1"/>
  <c r="BF587" i="5" s="1"/>
  <c r="BE596" i="5" a="1"/>
  <c r="BE596" i="5" s="1"/>
  <c r="BF596" i="5" s="1"/>
  <c r="BE601" i="5" a="1"/>
  <c r="BE601" i="5" s="1"/>
  <c r="BF601" i="5" s="1"/>
  <c r="BE610" i="5" a="1"/>
  <c r="BE610" i="5" s="1"/>
  <c r="BF610" i="5" s="1"/>
  <c r="BE619" i="5" a="1"/>
  <c r="BE619" i="5" s="1"/>
  <c r="BF619" i="5" s="1"/>
  <c r="BE628" i="5" a="1"/>
  <c r="BE628" i="5" s="1"/>
  <c r="BF628" i="5" s="1"/>
  <c r="BE633" i="5" a="1"/>
  <c r="BE633" i="5" s="1"/>
  <c r="BF633" i="5" s="1"/>
  <c r="BE642" i="5" a="1"/>
  <c r="BE642" i="5" s="1"/>
  <c r="BF642" i="5" s="1"/>
  <c r="BE651" i="5" a="1"/>
  <c r="BE651" i="5" s="1"/>
  <c r="BF651" i="5" s="1"/>
  <c r="BE660" i="5" a="1"/>
  <c r="BE660" i="5" s="1"/>
  <c r="BF660" i="5" s="1"/>
  <c r="BE665" i="5" a="1"/>
  <c r="BE665" i="5" s="1"/>
  <c r="BF665" i="5" s="1"/>
  <c r="BE674" i="5" a="1"/>
  <c r="BE674" i="5" s="1"/>
  <c r="BF674" i="5" s="1"/>
  <c r="BE683" i="5" a="1"/>
  <c r="BE683" i="5" s="1"/>
  <c r="BF683" i="5" s="1"/>
  <c r="BE692" i="5" a="1"/>
  <c r="BE692" i="5" s="1"/>
  <c r="BF692" i="5" s="1"/>
  <c r="BE697" i="5" a="1"/>
  <c r="BE697" i="5" s="1"/>
  <c r="BF697" i="5" s="1"/>
  <c r="BE706" i="5" a="1"/>
  <c r="BE706" i="5" s="1"/>
  <c r="BF706" i="5" s="1"/>
  <c r="BE715" i="5" a="1"/>
  <c r="BE715" i="5" s="1"/>
  <c r="BF715" i="5" s="1"/>
  <c r="BE724" i="5" a="1"/>
  <c r="BE724" i="5" s="1"/>
  <c r="BF724" i="5" s="1"/>
  <c r="BE729" i="5" a="1"/>
  <c r="BE729" i="5" s="1"/>
  <c r="BF729" i="5" s="1"/>
  <c r="BE738" i="5" a="1"/>
  <c r="BE738" i="5" s="1"/>
  <c r="BF738" i="5" s="1"/>
  <c r="BE747" i="5" a="1"/>
  <c r="BE747" i="5" s="1"/>
  <c r="BF747" i="5" s="1"/>
  <c r="BE329" i="5" a="1"/>
  <c r="BE329" i="5" s="1"/>
  <c r="BF329" i="5" s="1"/>
  <c r="BE362" i="5" a="1"/>
  <c r="BE362" i="5" s="1"/>
  <c r="BF362" i="5" s="1"/>
  <c r="BE371" i="5" a="1"/>
  <c r="BE371" i="5" s="1"/>
  <c r="BF371" i="5" s="1"/>
  <c r="BE386" i="5" a="1"/>
  <c r="BE386" i="5" s="1"/>
  <c r="BF386" i="5" s="1"/>
  <c r="BE394" i="5" a="1"/>
  <c r="BE394" i="5" s="1"/>
  <c r="BF394" i="5" s="1"/>
  <c r="BE405" i="5" a="1"/>
  <c r="BE405" i="5" s="1"/>
  <c r="BF405" i="5" s="1"/>
  <c r="BE414" i="5" a="1"/>
  <c r="BE414" i="5" s="1"/>
  <c r="BF414" i="5" s="1"/>
  <c r="BE423" i="5" a="1"/>
  <c r="BE423" i="5" s="1"/>
  <c r="BF423" i="5" s="1"/>
  <c r="BE432" i="5" a="1"/>
  <c r="BE432" i="5" s="1"/>
  <c r="BF432" i="5" s="1"/>
  <c r="BE437" i="5" a="1"/>
  <c r="BE437" i="5" s="1"/>
  <c r="BF437" i="5" s="1"/>
  <c r="BE446" i="5" a="1"/>
  <c r="BE446" i="5" s="1"/>
  <c r="BF446" i="5" s="1"/>
  <c r="BE455" i="5" a="1"/>
  <c r="BE455" i="5" s="1"/>
  <c r="BF455" i="5" s="1"/>
  <c r="BE464" i="5" a="1"/>
  <c r="BE464" i="5" s="1"/>
  <c r="BF464" i="5" s="1"/>
  <c r="BE469" i="5" a="1"/>
  <c r="BE469" i="5" s="1"/>
  <c r="BF469" i="5" s="1"/>
  <c r="BE478" i="5" a="1"/>
  <c r="BE478" i="5" s="1"/>
  <c r="BF478" i="5" s="1"/>
  <c r="BE487" i="5" a="1"/>
  <c r="BE487" i="5" s="1"/>
  <c r="BF487" i="5" s="1"/>
  <c r="BE496" i="5" a="1"/>
  <c r="BE496" i="5" s="1"/>
  <c r="BF496" i="5" s="1"/>
  <c r="BE501" i="5" a="1"/>
  <c r="BE501" i="5" s="1"/>
  <c r="BF501" i="5" s="1"/>
  <c r="BE510" i="5" a="1"/>
  <c r="BE510" i="5" s="1"/>
  <c r="BF510" i="5" s="1"/>
  <c r="BE519" i="5" a="1"/>
  <c r="BE519" i="5" s="1"/>
  <c r="BF519" i="5" s="1"/>
  <c r="BE528" i="5" a="1"/>
  <c r="BE528" i="5" s="1"/>
  <c r="BF528" i="5" s="1"/>
  <c r="BE533" i="5" a="1"/>
  <c r="BE533" i="5" s="1"/>
  <c r="BF533" i="5" s="1"/>
  <c r="BE542" i="5" a="1"/>
  <c r="BE542" i="5" s="1"/>
  <c r="BF542" i="5" s="1"/>
  <c r="BE551" i="5" a="1"/>
  <c r="BE551" i="5" s="1"/>
  <c r="BF551" i="5" s="1"/>
  <c r="BE560" i="5" a="1"/>
  <c r="BE560" i="5" s="1"/>
  <c r="BF560" i="5" s="1"/>
  <c r="BE565" i="5" a="1"/>
  <c r="BE565" i="5" s="1"/>
  <c r="BF565" i="5" s="1"/>
  <c r="BE574" i="5" a="1"/>
  <c r="BE574" i="5" s="1"/>
  <c r="BF574" i="5" s="1"/>
  <c r="BE583" i="5" a="1"/>
  <c r="BE583" i="5" s="1"/>
  <c r="BF583" i="5" s="1"/>
  <c r="BE592" i="5" a="1"/>
  <c r="BE592" i="5" s="1"/>
  <c r="BF592" i="5" s="1"/>
  <c r="BE597" i="5" a="1"/>
  <c r="BE597" i="5" s="1"/>
  <c r="BF597" i="5" s="1"/>
  <c r="BE606" i="5" a="1"/>
  <c r="BE606" i="5" s="1"/>
  <c r="BF606" i="5" s="1"/>
  <c r="BE615" i="5" a="1"/>
  <c r="BE615" i="5" s="1"/>
  <c r="BF615" i="5" s="1"/>
  <c r="BE624" i="5" a="1"/>
  <c r="BE624" i="5" s="1"/>
  <c r="BF624" i="5" s="1"/>
  <c r="BE629" i="5" a="1"/>
  <c r="BE629" i="5" s="1"/>
  <c r="BF629" i="5" s="1"/>
  <c r="BE638" i="5" a="1"/>
  <c r="BE638" i="5" s="1"/>
  <c r="BF638" i="5" s="1"/>
  <c r="BE647" i="5" a="1"/>
  <c r="BE647" i="5" s="1"/>
  <c r="BF647" i="5" s="1"/>
  <c r="BE656" i="5" a="1"/>
  <c r="BE656" i="5" s="1"/>
  <c r="BF656" i="5" s="1"/>
  <c r="BE661" i="5" a="1"/>
  <c r="BE661" i="5" s="1"/>
  <c r="BF661" i="5" s="1"/>
  <c r="BE670" i="5" a="1"/>
  <c r="BE670" i="5" s="1"/>
  <c r="BF670" i="5" s="1"/>
  <c r="BE679" i="5" a="1"/>
  <c r="BE679" i="5" s="1"/>
  <c r="BF679" i="5" s="1"/>
  <c r="BE688" i="5" a="1"/>
  <c r="BE688" i="5" s="1"/>
  <c r="BF688" i="5" s="1"/>
  <c r="BE693" i="5" a="1"/>
  <c r="BE693" i="5" s="1"/>
  <c r="BF693" i="5" s="1"/>
  <c r="BE702" i="5" a="1"/>
  <c r="BE702" i="5" s="1"/>
  <c r="BF702" i="5" s="1"/>
  <c r="BE711" i="5" a="1"/>
  <c r="BE711" i="5" s="1"/>
  <c r="BF711" i="5" s="1"/>
  <c r="BE720" i="5" a="1"/>
  <c r="BE720" i="5" s="1"/>
  <c r="BF720" i="5" s="1"/>
  <c r="BE725" i="5" a="1"/>
  <c r="BE725" i="5" s="1"/>
  <c r="BF725" i="5" s="1"/>
  <c r="BE734" i="5" a="1"/>
  <c r="BE734" i="5" s="1"/>
  <c r="BF734" i="5" s="1"/>
  <c r="BE743" i="5" a="1"/>
  <c r="BE743" i="5" s="1"/>
  <c r="BF743" i="5" s="1"/>
  <c r="BE752" i="5" a="1"/>
  <c r="BE752" i="5" s="1"/>
  <c r="BF752" i="5" s="1"/>
  <c r="BE757" i="5" a="1"/>
  <c r="BE757" i="5" s="1"/>
  <c r="BF757" i="5" s="1"/>
  <c r="BE766" i="5" a="1"/>
  <c r="BE766" i="5" s="1"/>
  <c r="BF766" i="5" s="1"/>
  <c r="BE343" i="5" a="1"/>
  <c r="BE343" i="5" s="1"/>
  <c r="BF343" i="5" s="1"/>
  <c r="BE353" i="5" a="1"/>
  <c r="BE353" i="5" s="1"/>
  <c r="BF353" i="5" s="1"/>
  <c r="BE380" i="5" a="1"/>
  <c r="BE380" i="5" s="1"/>
  <c r="BF380" i="5" s="1"/>
  <c r="BE401" i="5" a="1"/>
  <c r="BE401" i="5" s="1"/>
  <c r="BF401" i="5" s="1"/>
  <c r="BE410" i="5" a="1"/>
  <c r="BE410" i="5" s="1"/>
  <c r="BF410" i="5" s="1"/>
  <c r="BE419" i="5" a="1"/>
  <c r="BE419" i="5" s="1"/>
  <c r="BF419" i="5" s="1"/>
  <c r="BE428" i="5" a="1"/>
  <c r="BE428" i="5" s="1"/>
  <c r="BF428" i="5" s="1"/>
  <c r="BE433" i="5" a="1"/>
  <c r="BE433" i="5" s="1"/>
  <c r="BF433" i="5" s="1"/>
  <c r="BE442" i="5" a="1"/>
  <c r="BE442" i="5" s="1"/>
  <c r="BF442" i="5" s="1"/>
  <c r="BE451" i="5" a="1"/>
  <c r="BE451" i="5" s="1"/>
  <c r="BF451" i="5" s="1"/>
  <c r="BE460" i="5" a="1"/>
  <c r="BE460" i="5" s="1"/>
  <c r="BF460" i="5" s="1"/>
  <c r="BE465" i="5" a="1"/>
  <c r="BE465" i="5" s="1"/>
  <c r="BF465" i="5" s="1"/>
  <c r="BE474" i="5" a="1"/>
  <c r="BE474" i="5" s="1"/>
  <c r="BF474" i="5" s="1"/>
  <c r="BE492" i="5" a="1"/>
  <c r="BE492" i="5" s="1"/>
  <c r="BF492" i="5" s="1"/>
  <c r="BE497" i="5" a="1"/>
  <c r="BE497" i="5" s="1"/>
  <c r="BF497" i="5" s="1"/>
  <c r="BE506" i="5" a="1"/>
  <c r="BE506" i="5" s="1"/>
  <c r="BF506" i="5" s="1"/>
  <c r="BE515" i="5" a="1"/>
  <c r="BE515" i="5" s="1"/>
  <c r="BF515" i="5" s="1"/>
  <c r="BE524" i="5" a="1"/>
  <c r="BE524" i="5" s="1"/>
  <c r="BF524" i="5" s="1"/>
  <c r="BE529" i="5" a="1"/>
  <c r="BE529" i="5" s="1"/>
  <c r="BF529" i="5" s="1"/>
  <c r="BE538" i="5" a="1"/>
  <c r="BE538" i="5" s="1"/>
  <c r="BF538" i="5" s="1"/>
  <c r="BE547" i="5" a="1"/>
  <c r="BE547" i="5" s="1"/>
  <c r="BF547" i="5" s="1"/>
  <c r="BE556" i="5" a="1"/>
  <c r="BE556" i="5" s="1"/>
  <c r="BF556" i="5" s="1"/>
  <c r="BE561" i="5" a="1"/>
  <c r="BE561" i="5" s="1"/>
  <c r="BF561" i="5" s="1"/>
  <c r="BE570" i="5" a="1"/>
  <c r="BE570" i="5" s="1"/>
  <c r="BF570" i="5" s="1"/>
  <c r="BE588" i="5" a="1"/>
  <c r="BE588" i="5" s="1"/>
  <c r="BF588" i="5" s="1"/>
  <c r="BE593" i="5" a="1"/>
  <c r="BE593" i="5" s="1"/>
  <c r="BF593" i="5" s="1"/>
  <c r="BE602" i="5" a="1"/>
  <c r="BE602" i="5" s="1"/>
  <c r="BF602" i="5" s="1"/>
  <c r="BE611" i="5" a="1"/>
  <c r="BE611" i="5" s="1"/>
  <c r="BF611" i="5" s="1"/>
  <c r="BE620" i="5" a="1"/>
  <c r="BE620" i="5" s="1"/>
  <c r="BF620" i="5" s="1"/>
  <c r="BE625" i="5" a="1"/>
  <c r="BE625" i="5" s="1"/>
  <c r="BF625" i="5" s="1"/>
  <c r="BE634" i="5" a="1"/>
  <c r="BE634" i="5" s="1"/>
  <c r="BF634" i="5" s="1"/>
  <c r="BE643" i="5" a="1"/>
  <c r="BE643" i="5" s="1"/>
  <c r="BF643" i="5" s="1"/>
  <c r="BE652" i="5" a="1"/>
  <c r="BE652" i="5" s="1"/>
  <c r="BF652" i="5" s="1"/>
  <c r="BE657" i="5" a="1"/>
  <c r="BE657" i="5" s="1"/>
  <c r="BF657" i="5" s="1"/>
  <c r="BE666" i="5" a="1"/>
  <c r="BE666" i="5" s="1"/>
  <c r="BF666" i="5" s="1"/>
  <c r="BE675" i="5" a="1"/>
  <c r="BE675" i="5" s="1"/>
  <c r="BF675" i="5" s="1"/>
  <c r="BE684" i="5" a="1"/>
  <c r="BE684" i="5" s="1"/>
  <c r="BF684" i="5" s="1"/>
  <c r="BE689" i="5" a="1"/>
  <c r="BE689" i="5" s="1"/>
  <c r="BF689" i="5" s="1"/>
  <c r="BE698" i="5" a="1"/>
  <c r="BE698" i="5" s="1"/>
  <c r="BF698" i="5" s="1"/>
  <c r="BE707" i="5" a="1"/>
  <c r="BE707" i="5" s="1"/>
  <c r="BF707" i="5" s="1"/>
  <c r="BE716" i="5" a="1"/>
  <c r="BE716" i="5" s="1"/>
  <c r="BF716" i="5" s="1"/>
  <c r="BE721" i="5" a="1"/>
  <c r="BE721" i="5" s="1"/>
  <c r="BF721" i="5" s="1"/>
  <c r="BE730" i="5" a="1"/>
  <c r="BE730" i="5" s="1"/>
  <c r="BF730" i="5" s="1"/>
  <c r="BE739" i="5" a="1"/>
  <c r="BE739" i="5" s="1"/>
  <c r="BF739" i="5" s="1"/>
  <c r="BE748" i="5" a="1"/>
  <c r="BE748" i="5" s="1"/>
  <c r="BF748" i="5" s="1"/>
  <c r="BE753" i="5" a="1"/>
  <c r="BE753" i="5" s="1"/>
  <c r="BF753" i="5" s="1"/>
  <c r="BE762" i="5" a="1"/>
  <c r="BE762" i="5" s="1"/>
  <c r="BF762" i="5" s="1"/>
  <c r="BE771" i="5" a="1"/>
  <c r="BE771" i="5" s="1"/>
  <c r="BF771" i="5" s="1"/>
  <c r="BE780" i="5" a="1"/>
  <c r="BE780" i="5" s="1"/>
  <c r="BF780" i="5" s="1"/>
  <c r="BE785" i="5" a="1"/>
  <c r="BE785" i="5" s="1"/>
  <c r="BF785" i="5" s="1"/>
  <c r="BE794" i="5" a="1"/>
  <c r="BE794" i="5" s="1"/>
  <c r="BF794" i="5" s="1"/>
  <c r="BE288" i="5" a="1"/>
  <c r="BE288" i="5" s="1"/>
  <c r="BF288" i="5" s="1"/>
  <c r="BE315" i="5" a="1"/>
  <c r="BE315" i="5" s="1"/>
  <c r="BF315" i="5" s="1"/>
  <c r="BE354" i="5" a="1"/>
  <c r="BE354" i="5" s="1"/>
  <c r="BF354" i="5" s="1"/>
  <c r="BE363" i="5" a="1"/>
  <c r="BE363" i="5" s="1"/>
  <c r="BF363" i="5" s="1"/>
  <c r="BE372" i="5" a="1"/>
  <c r="BE372" i="5" s="1"/>
  <c r="BF372" i="5" s="1"/>
  <c r="BE395" i="5" a="1"/>
  <c r="BE395" i="5" s="1"/>
  <c r="BF395" i="5" s="1"/>
  <c r="BE406" i="5" a="1"/>
  <c r="BE406" i="5" s="1"/>
  <c r="BF406" i="5" s="1"/>
  <c r="BE415" i="5" a="1"/>
  <c r="BE415" i="5" s="1"/>
  <c r="BF415" i="5" s="1"/>
  <c r="BE424" i="5" a="1"/>
  <c r="BE424" i="5" s="1"/>
  <c r="BF424" i="5" s="1"/>
  <c r="BE429" i="5" a="1"/>
  <c r="BE429" i="5" s="1"/>
  <c r="BF429" i="5" s="1"/>
  <c r="BE438" i="5" a="1"/>
  <c r="BE438" i="5" s="1"/>
  <c r="BF438" i="5" s="1"/>
  <c r="BE447" i="5" a="1"/>
  <c r="BE447" i="5" s="1"/>
  <c r="BF447" i="5" s="1"/>
  <c r="BE456" i="5" a="1"/>
  <c r="BE456" i="5" s="1"/>
  <c r="BF456" i="5" s="1"/>
  <c r="BE461" i="5" a="1"/>
  <c r="BE461" i="5" s="1"/>
  <c r="BF461" i="5" s="1"/>
  <c r="BE470" i="5" a="1"/>
  <c r="BE470" i="5" s="1"/>
  <c r="BF470" i="5" s="1"/>
  <c r="BE479" i="5" a="1"/>
  <c r="BE479" i="5" s="1"/>
  <c r="BF479" i="5" s="1"/>
  <c r="BE488" i="5" a="1"/>
  <c r="BE488" i="5" s="1"/>
  <c r="BF488" i="5" s="1"/>
  <c r="BE493" i="5" a="1"/>
  <c r="BE493" i="5" s="1"/>
  <c r="BF493" i="5" s="1"/>
  <c r="BE502" i="5" a="1"/>
  <c r="BE502" i="5" s="1"/>
  <c r="BF502" i="5" s="1"/>
  <c r="BE511" i="5" a="1"/>
  <c r="BE511" i="5" s="1"/>
  <c r="BF511" i="5" s="1"/>
  <c r="BE520" i="5" a="1"/>
  <c r="BE520" i="5" s="1"/>
  <c r="BF520" i="5" s="1"/>
  <c r="BE525" i="5" a="1"/>
  <c r="BE525" i="5" s="1"/>
  <c r="BF525" i="5" s="1"/>
  <c r="BE534" i="5" a="1"/>
  <c r="BE534" i="5" s="1"/>
  <c r="BF534" i="5" s="1"/>
  <c r="BE543" i="5" a="1"/>
  <c r="BE543" i="5" s="1"/>
  <c r="BF543" i="5" s="1"/>
  <c r="BE296" i="5" a="1"/>
  <c r="BE296" i="5" s="1"/>
  <c r="BF296" i="5" s="1"/>
  <c r="BE344" i="5" a="1"/>
  <c r="BE344" i="5" s="1"/>
  <c r="BF344" i="5" s="1"/>
  <c r="BE381" i="5" a="1"/>
  <c r="BE381" i="5" s="1"/>
  <c r="BF381" i="5" s="1"/>
  <c r="BE389" i="5" a="1"/>
  <c r="BE389" i="5" s="1"/>
  <c r="BF389" i="5" s="1"/>
  <c r="BE402" i="5" a="1"/>
  <c r="BE402" i="5" s="1"/>
  <c r="BF402" i="5" s="1"/>
  <c r="BE411" i="5" a="1"/>
  <c r="BE411" i="5" s="1"/>
  <c r="BF411" i="5" s="1"/>
  <c r="BE420" i="5" a="1"/>
  <c r="BE420" i="5" s="1"/>
  <c r="BF420" i="5" s="1"/>
  <c r="BE425" i="5" a="1"/>
  <c r="BE425" i="5" s="1"/>
  <c r="BF425" i="5" s="1"/>
  <c r="BE434" i="5" a="1"/>
  <c r="BE434" i="5" s="1"/>
  <c r="BF434" i="5" s="1"/>
  <c r="BE443" i="5" a="1"/>
  <c r="BE443" i="5" s="1"/>
  <c r="BF443" i="5" s="1"/>
  <c r="BE452" i="5" a="1"/>
  <c r="BE452" i="5" s="1"/>
  <c r="BF452" i="5" s="1"/>
  <c r="BE457" i="5" a="1"/>
  <c r="BE457" i="5" s="1"/>
  <c r="BF457" i="5" s="1"/>
  <c r="BE466" i="5" a="1"/>
  <c r="BE466" i="5" s="1"/>
  <c r="BF466" i="5" s="1"/>
  <c r="BE475" i="5" a="1"/>
  <c r="BE475" i="5" s="1"/>
  <c r="BF475" i="5" s="1"/>
  <c r="BE484" i="5" a="1"/>
  <c r="BE484" i="5" s="1"/>
  <c r="BF484" i="5" s="1"/>
  <c r="BE489" i="5" a="1"/>
  <c r="BE489" i="5" s="1"/>
  <c r="BF489" i="5" s="1"/>
  <c r="BE498" i="5" a="1"/>
  <c r="BE498" i="5" s="1"/>
  <c r="BF498" i="5" s="1"/>
  <c r="BE507" i="5" a="1"/>
  <c r="BE507" i="5" s="1"/>
  <c r="BF507" i="5" s="1"/>
  <c r="BE516" i="5" a="1"/>
  <c r="BE516" i="5" s="1"/>
  <c r="BF516" i="5" s="1"/>
  <c r="BE521" i="5" a="1"/>
  <c r="BE521" i="5" s="1"/>
  <c r="BF521" i="5" s="1"/>
  <c r="BE530" i="5" a="1"/>
  <c r="BE530" i="5" s="1"/>
  <c r="BF530" i="5" s="1"/>
  <c r="BE539" i="5" a="1"/>
  <c r="BE539" i="5" s="1"/>
  <c r="BF539" i="5" s="1"/>
  <c r="BE548" i="5" a="1"/>
  <c r="BE548" i="5" s="1"/>
  <c r="BF548" i="5" s="1"/>
  <c r="BE336" i="5" a="1"/>
  <c r="BE336" i="5" s="1"/>
  <c r="BF336" i="5" s="1"/>
  <c r="BE357" i="5" a="1"/>
  <c r="BE357" i="5" s="1"/>
  <c r="BF357" i="5" s="1"/>
  <c r="BE382" i="5" a="1"/>
  <c r="BE382" i="5" s="1"/>
  <c r="BF382" i="5" s="1"/>
  <c r="BE390" i="5" a="1"/>
  <c r="BE390" i="5" s="1"/>
  <c r="BF390" i="5" s="1"/>
  <c r="BE407" i="5" a="1"/>
  <c r="BE407" i="5" s="1"/>
  <c r="BF407" i="5" s="1"/>
  <c r="BE416" i="5" a="1"/>
  <c r="BE416" i="5" s="1"/>
  <c r="BF416" i="5" s="1"/>
  <c r="BE421" i="5" a="1"/>
  <c r="BE421" i="5" s="1"/>
  <c r="BF421" i="5" s="1"/>
  <c r="BE430" i="5" a="1"/>
  <c r="BE430" i="5" s="1"/>
  <c r="BF430" i="5" s="1"/>
  <c r="BE439" i="5" a="1"/>
  <c r="BE439" i="5" s="1"/>
  <c r="BF439" i="5" s="1"/>
  <c r="BE448" i="5" a="1"/>
  <c r="BE448" i="5" s="1"/>
  <c r="BF448" i="5" s="1"/>
  <c r="BE453" i="5" a="1"/>
  <c r="BE453" i="5" s="1"/>
  <c r="BF453" i="5" s="1"/>
  <c r="BE462" i="5" a="1"/>
  <c r="BE462" i="5" s="1"/>
  <c r="BF462" i="5" s="1"/>
  <c r="BE471" i="5" a="1"/>
  <c r="BE471" i="5" s="1"/>
  <c r="BF471" i="5" s="1"/>
  <c r="BE480" i="5" a="1"/>
  <c r="BE480" i="5" s="1"/>
  <c r="BF480" i="5" s="1"/>
  <c r="BE485" i="5" a="1"/>
  <c r="BE485" i="5" s="1"/>
  <c r="BF485" i="5" s="1"/>
  <c r="BE494" i="5" a="1"/>
  <c r="BE494" i="5" s="1"/>
  <c r="BF494" i="5" s="1"/>
  <c r="BE503" i="5" a="1"/>
  <c r="BE503" i="5" s="1"/>
  <c r="BF503" i="5" s="1"/>
  <c r="BE512" i="5" a="1"/>
  <c r="BE512" i="5" s="1"/>
  <c r="BF512" i="5" s="1"/>
  <c r="BE517" i="5" a="1"/>
  <c r="BE517" i="5" s="1"/>
  <c r="BF517" i="5" s="1"/>
  <c r="BE526" i="5" a="1"/>
  <c r="BE526" i="5" s="1"/>
  <c r="BF526" i="5" s="1"/>
  <c r="BE535" i="5" a="1"/>
  <c r="BE535" i="5" s="1"/>
  <c r="BF535" i="5" s="1"/>
  <c r="BE544" i="5" a="1"/>
  <c r="BE544" i="5" s="1"/>
  <c r="BF544" i="5" s="1"/>
  <c r="BE549" i="5" a="1"/>
  <c r="BE549" i="5" s="1"/>
  <c r="BF549" i="5" s="1"/>
  <c r="BE304" i="5" a="1"/>
  <c r="BE304" i="5" s="1"/>
  <c r="BF304" i="5" s="1"/>
  <c r="BE348" i="5" a="1"/>
  <c r="BE348" i="5" s="1"/>
  <c r="BF348" i="5" s="1"/>
  <c r="BE358" i="5" a="1"/>
  <c r="BE358" i="5" s="1"/>
  <c r="BF358" i="5" s="1"/>
  <c r="BE367" i="5" a="1"/>
  <c r="BE367" i="5" s="1"/>
  <c r="BF367" i="5" s="1"/>
  <c r="BE376" i="5" a="1"/>
  <c r="BE376" i="5" s="1"/>
  <c r="BF376" i="5" s="1"/>
  <c r="BE384" i="5" a="1"/>
  <c r="BE384" i="5" s="1"/>
  <c r="BF384" i="5" s="1"/>
  <c r="BE398" i="5" a="1"/>
  <c r="BE398" i="5" s="1"/>
  <c r="BF398" i="5" s="1"/>
  <c r="BE403" i="5" a="1"/>
  <c r="BE403" i="5" s="1"/>
  <c r="BF403" i="5" s="1"/>
  <c r="BE412" i="5" a="1"/>
  <c r="BE412" i="5" s="1"/>
  <c r="BF412" i="5" s="1"/>
  <c r="BE417" i="5" a="1"/>
  <c r="BE417" i="5" s="1"/>
  <c r="BF417" i="5" s="1"/>
  <c r="BE426" i="5" a="1"/>
  <c r="BE426" i="5" s="1"/>
  <c r="BF426" i="5" s="1"/>
  <c r="BE435" i="5" a="1"/>
  <c r="BE435" i="5" s="1"/>
  <c r="BF435" i="5" s="1"/>
  <c r="BE444" i="5" a="1"/>
  <c r="BE444" i="5" s="1"/>
  <c r="BF444" i="5" s="1"/>
  <c r="BE449" i="5" a="1"/>
  <c r="BE449" i="5" s="1"/>
  <c r="BF449" i="5" s="1"/>
  <c r="BE458" i="5" a="1"/>
  <c r="BE458" i="5" s="1"/>
  <c r="BF458" i="5" s="1"/>
  <c r="BE467" i="5" a="1"/>
  <c r="BE467" i="5" s="1"/>
  <c r="BF467" i="5" s="1"/>
  <c r="BE476" i="5" a="1"/>
  <c r="BE476" i="5" s="1"/>
  <c r="BF476" i="5" s="1"/>
  <c r="BE481" i="5" a="1"/>
  <c r="BE481" i="5" s="1"/>
  <c r="BF481" i="5" s="1"/>
  <c r="BE490" i="5" a="1"/>
  <c r="BE490" i="5" s="1"/>
  <c r="BF490" i="5" s="1"/>
  <c r="BE499" i="5" a="1"/>
  <c r="BE499" i="5" s="1"/>
  <c r="BF499" i="5" s="1"/>
  <c r="BE508" i="5" a="1"/>
  <c r="BE508" i="5" s="1"/>
  <c r="BF508" i="5" s="1"/>
  <c r="BE513" i="5" a="1"/>
  <c r="BE513" i="5" s="1"/>
  <c r="BF513" i="5" s="1"/>
  <c r="BE522" i="5" a="1"/>
  <c r="BE522" i="5" s="1"/>
  <c r="BF522" i="5" s="1"/>
  <c r="BE531" i="5" a="1"/>
  <c r="BE531" i="5" s="1"/>
  <c r="BF531" i="5" s="1"/>
  <c r="BE540" i="5" a="1"/>
  <c r="BE540" i="5" s="1"/>
  <c r="BF540" i="5" s="1"/>
  <c r="BE545" i="5" a="1"/>
  <c r="BE545" i="5" s="1"/>
  <c r="BF545" i="5" s="1"/>
  <c r="BE554" i="5" a="1"/>
  <c r="BE554" i="5" s="1"/>
  <c r="BF554" i="5" s="1"/>
  <c r="BE563" i="5" a="1"/>
  <c r="BE563" i="5" s="1"/>
  <c r="BF563" i="5" s="1"/>
  <c r="BE572" i="5" a="1"/>
  <c r="BE572" i="5" s="1"/>
  <c r="BF572" i="5" s="1"/>
  <c r="BE586" i="5" a="1"/>
  <c r="BE586" i="5" s="1"/>
  <c r="BF586" i="5" s="1"/>
  <c r="BE595" i="5" a="1"/>
  <c r="BE595" i="5" s="1"/>
  <c r="BF595" i="5" s="1"/>
  <c r="BE604" i="5" a="1"/>
  <c r="BE604" i="5" s="1"/>
  <c r="BF604" i="5" s="1"/>
  <c r="BE609" i="5" a="1"/>
  <c r="BE609" i="5" s="1"/>
  <c r="BF609" i="5" s="1"/>
  <c r="BE618" i="5" a="1"/>
  <c r="BE618" i="5" s="1"/>
  <c r="BF618" i="5" s="1"/>
  <c r="BE627" i="5" a="1"/>
  <c r="BE627" i="5" s="1"/>
  <c r="BF627" i="5" s="1"/>
  <c r="BE636" i="5" a="1"/>
  <c r="BE636" i="5" s="1"/>
  <c r="BF636" i="5" s="1"/>
  <c r="BE641" i="5" a="1"/>
  <c r="BE641" i="5" s="1"/>
  <c r="BF641" i="5" s="1"/>
  <c r="BE650" i="5" a="1"/>
  <c r="BE650" i="5" s="1"/>
  <c r="BF650" i="5" s="1"/>
  <c r="BE659" i="5" a="1"/>
  <c r="BE659" i="5" s="1"/>
  <c r="BF659" i="5" s="1"/>
  <c r="BE668" i="5" a="1"/>
  <c r="BE668" i="5" s="1"/>
  <c r="BF668" i="5" s="1"/>
  <c r="BE673" i="5" a="1"/>
  <c r="BE673" i="5" s="1"/>
  <c r="BF673" i="5" s="1"/>
  <c r="BE682" i="5" a="1"/>
  <c r="BE682" i="5" s="1"/>
  <c r="BF682" i="5" s="1"/>
  <c r="BE691" i="5" a="1"/>
  <c r="BE691" i="5" s="1"/>
  <c r="BF691" i="5" s="1"/>
  <c r="BE700" i="5" a="1"/>
  <c r="BE700" i="5" s="1"/>
  <c r="BF700" i="5" s="1"/>
  <c r="BE705" i="5" a="1"/>
  <c r="BE705" i="5" s="1"/>
  <c r="BF705" i="5" s="1"/>
  <c r="BE714" i="5" a="1"/>
  <c r="BE714" i="5" s="1"/>
  <c r="BF714" i="5" s="1"/>
  <c r="BE723" i="5" a="1"/>
  <c r="BE723" i="5" s="1"/>
  <c r="BF723" i="5" s="1"/>
  <c r="BE732" i="5" a="1"/>
  <c r="BE732" i="5" s="1"/>
  <c r="BF732" i="5" s="1"/>
  <c r="BE737" i="5" a="1"/>
  <c r="BE737" i="5" s="1"/>
  <c r="BF737" i="5" s="1"/>
  <c r="BE746" i="5" a="1"/>
  <c r="BE746" i="5" s="1"/>
  <c r="BF746" i="5" s="1"/>
  <c r="BE338" i="5" a="1"/>
  <c r="BE338" i="5" s="1"/>
  <c r="BF338" i="5" s="1"/>
  <c r="BE349" i="5" a="1"/>
  <c r="BE349" i="5" s="1"/>
  <c r="BF349" i="5" s="1"/>
  <c r="BE391" i="5" a="1"/>
  <c r="BE391" i="5" s="1"/>
  <c r="BF391" i="5" s="1"/>
  <c r="BE408" i="5" a="1"/>
  <c r="BE408" i="5" s="1"/>
  <c r="BF408" i="5" s="1"/>
  <c r="BE413" i="5" a="1"/>
  <c r="BE413" i="5" s="1"/>
  <c r="BF413" i="5" s="1"/>
  <c r="BE422" i="5" a="1"/>
  <c r="BE422" i="5" s="1"/>
  <c r="BF422" i="5" s="1"/>
  <c r="BE431" i="5" a="1"/>
  <c r="BE431" i="5" s="1"/>
  <c r="BF431" i="5" s="1"/>
  <c r="BE440" i="5" a="1"/>
  <c r="BE440" i="5" s="1"/>
  <c r="BF440" i="5" s="1"/>
  <c r="BE445" i="5" a="1"/>
  <c r="BE445" i="5" s="1"/>
  <c r="BF445" i="5" s="1"/>
  <c r="BE454" i="5" a="1"/>
  <c r="BE454" i="5" s="1"/>
  <c r="BF454" i="5" s="1"/>
  <c r="BE463" i="5" a="1"/>
  <c r="BE463" i="5" s="1"/>
  <c r="BF463" i="5" s="1"/>
  <c r="BE472" i="5" a="1"/>
  <c r="BE472" i="5" s="1"/>
  <c r="BF472" i="5" s="1"/>
  <c r="BE477" i="5" a="1"/>
  <c r="BE477" i="5" s="1"/>
  <c r="BF477" i="5" s="1"/>
  <c r="BE486" i="5" a="1"/>
  <c r="BE486" i="5" s="1"/>
  <c r="BF486" i="5" s="1"/>
  <c r="BE495" i="5" a="1"/>
  <c r="BE495" i="5" s="1"/>
  <c r="BF495" i="5" s="1"/>
  <c r="BE504" i="5" a="1"/>
  <c r="BE504" i="5" s="1"/>
  <c r="BF504" i="5" s="1"/>
  <c r="BE509" i="5" a="1"/>
  <c r="BE509" i="5" s="1"/>
  <c r="BF509" i="5" s="1"/>
  <c r="BE518" i="5" a="1"/>
  <c r="BE518" i="5" s="1"/>
  <c r="BF518" i="5" s="1"/>
  <c r="BE527" i="5" a="1"/>
  <c r="BE527" i="5" s="1"/>
  <c r="BF527" i="5" s="1"/>
  <c r="BE536" i="5" a="1"/>
  <c r="BE536" i="5" s="1"/>
  <c r="BF536" i="5" s="1"/>
  <c r="BE541" i="5" a="1"/>
  <c r="BE541" i="5" s="1"/>
  <c r="BF541" i="5" s="1"/>
  <c r="BE550" i="5" a="1"/>
  <c r="BE550" i="5" s="1"/>
  <c r="BF550" i="5" s="1"/>
  <c r="BE559" i="5" a="1"/>
  <c r="BE559" i="5" s="1"/>
  <c r="BF559" i="5" s="1"/>
  <c r="BE568" i="5" a="1"/>
  <c r="BE568" i="5" s="1"/>
  <c r="BF568" i="5" s="1"/>
  <c r="BE553" i="5" a="1"/>
  <c r="BE553" i="5" s="1"/>
  <c r="BF553" i="5" s="1"/>
  <c r="BE566" i="5" a="1"/>
  <c r="BE566" i="5" s="1"/>
  <c r="BF566" i="5" s="1"/>
  <c r="BE582" i="5" a="1"/>
  <c r="BE582" i="5" s="1"/>
  <c r="BF582" i="5" s="1"/>
  <c r="BE591" i="5" a="1"/>
  <c r="BE591" i="5" s="1"/>
  <c r="BF591" i="5" s="1"/>
  <c r="BE600" i="5" a="1"/>
  <c r="BE600" i="5" s="1"/>
  <c r="BF600" i="5" s="1"/>
  <c r="BE637" i="5" a="1"/>
  <c r="BE637" i="5" s="1"/>
  <c r="BF637" i="5" s="1"/>
  <c r="BE646" i="5" a="1"/>
  <c r="BE646" i="5" s="1"/>
  <c r="BF646" i="5" s="1"/>
  <c r="BE655" i="5" a="1"/>
  <c r="BE655" i="5" s="1"/>
  <c r="BF655" i="5" s="1"/>
  <c r="BE664" i="5" a="1"/>
  <c r="BE664" i="5" s="1"/>
  <c r="BF664" i="5" s="1"/>
  <c r="BE701" i="5" a="1"/>
  <c r="BE701" i="5" s="1"/>
  <c r="BF701" i="5" s="1"/>
  <c r="BE719" i="5" a="1"/>
  <c r="BE719" i="5" s="1"/>
  <c r="BF719" i="5" s="1"/>
  <c r="BE728" i="5" a="1"/>
  <c r="BE728" i="5" s="1"/>
  <c r="BF728" i="5" s="1"/>
  <c r="BE777" i="5" a="1"/>
  <c r="BE777" i="5" s="1"/>
  <c r="BF777" i="5" s="1"/>
  <c r="BE782" i="5" a="1"/>
  <c r="BE782" i="5" s="1"/>
  <c r="BF782" i="5" s="1"/>
  <c r="BE787" i="5" a="1"/>
  <c r="BE787" i="5" s="1"/>
  <c r="BF787" i="5" s="1"/>
  <c r="BE792" i="5" a="1"/>
  <c r="BE792" i="5" s="1"/>
  <c r="BF792" i="5" s="1"/>
  <c r="BE802" i="5" a="1"/>
  <c r="BE802" i="5" s="1"/>
  <c r="BF802" i="5" s="1"/>
  <c r="BE811" i="5" a="1"/>
  <c r="BE811" i="5" s="1"/>
  <c r="BF811" i="5" s="1"/>
  <c r="BE820" i="5" a="1"/>
  <c r="BE820" i="5" s="1"/>
  <c r="BF820" i="5" s="1"/>
  <c r="BE825" i="5" a="1"/>
  <c r="BE825" i="5" s="1"/>
  <c r="BF825" i="5" s="1"/>
  <c r="BE834" i="5" a="1"/>
  <c r="BE834" i="5" s="1"/>
  <c r="BF834" i="5" s="1"/>
  <c r="BE843" i="5" a="1"/>
  <c r="BE843" i="5" s="1"/>
  <c r="BF843" i="5" s="1"/>
  <c r="BE852" i="5" a="1"/>
  <c r="BE852" i="5" s="1"/>
  <c r="BF852" i="5" s="1"/>
  <c r="BE857" i="5" a="1"/>
  <c r="BE857" i="5" s="1"/>
  <c r="BF857" i="5" s="1"/>
  <c r="BE866" i="5" a="1"/>
  <c r="BE866" i="5" s="1"/>
  <c r="BF866" i="5" s="1"/>
  <c r="BE875" i="5" a="1"/>
  <c r="BE875" i="5" s="1"/>
  <c r="BF875" i="5" s="1"/>
  <c r="BE884" i="5" a="1"/>
  <c r="BE884" i="5" s="1"/>
  <c r="BF884" i="5" s="1"/>
  <c r="BE889" i="5" a="1"/>
  <c r="BE889" i="5" s="1"/>
  <c r="BF889" i="5" s="1"/>
  <c r="BE898" i="5" a="1"/>
  <c r="BE898" i="5" s="1"/>
  <c r="BF898" i="5" s="1"/>
  <c r="BE916" i="5" a="1"/>
  <c r="BE916" i="5" s="1"/>
  <c r="BF916" i="5" s="1"/>
  <c r="BE921" i="5" a="1"/>
  <c r="BE921" i="5" s="1"/>
  <c r="BF921" i="5" s="1"/>
  <c r="BE930" i="5" a="1"/>
  <c r="BE930" i="5" s="1"/>
  <c r="BF930" i="5" s="1"/>
  <c r="BE939" i="5" a="1"/>
  <c r="BE939" i="5" s="1"/>
  <c r="BF939" i="5" s="1"/>
  <c r="BE948" i="5" a="1"/>
  <c r="BE948" i="5" s="1"/>
  <c r="BF948" i="5" s="1"/>
  <c r="BE576" i="5" a="1"/>
  <c r="BE576" i="5" s="1"/>
  <c r="BF576" i="5" s="1"/>
  <c r="BE584" i="5" a="1"/>
  <c r="BE584" i="5" s="1"/>
  <c r="BF584" i="5" s="1"/>
  <c r="BE621" i="5" a="1"/>
  <c r="BE621" i="5" s="1"/>
  <c r="BF621" i="5" s="1"/>
  <c r="BE630" i="5" a="1"/>
  <c r="BE630" i="5" s="1"/>
  <c r="BF630" i="5" s="1"/>
  <c r="BE639" i="5" a="1"/>
  <c r="BE639" i="5" s="1"/>
  <c r="BF639" i="5" s="1"/>
  <c r="BE648" i="5" a="1"/>
  <c r="BE648" i="5" s="1"/>
  <c r="BF648" i="5" s="1"/>
  <c r="BE685" i="5" a="1"/>
  <c r="BE685" i="5" s="1"/>
  <c r="BF685" i="5" s="1"/>
  <c r="BE694" i="5" a="1"/>
  <c r="BE694" i="5" s="1"/>
  <c r="BF694" i="5" s="1"/>
  <c r="BE703" i="5" a="1"/>
  <c r="BE703" i="5" s="1"/>
  <c r="BF703" i="5" s="1"/>
  <c r="BE712" i="5" a="1"/>
  <c r="BE712" i="5" s="1"/>
  <c r="BF712" i="5" s="1"/>
  <c r="BE749" i="5" a="1"/>
  <c r="BE749" i="5" s="1"/>
  <c r="BF749" i="5" s="1"/>
  <c r="BE760" i="5" a="1"/>
  <c r="BE760" i="5" s="1"/>
  <c r="BF760" i="5" s="1"/>
  <c r="BE767" i="5" a="1"/>
  <c r="BE767" i="5" s="1"/>
  <c r="BF767" i="5" s="1"/>
  <c r="BE772" i="5" a="1"/>
  <c r="BE772" i="5" s="1"/>
  <c r="BF772" i="5" s="1"/>
  <c r="BE793" i="5" a="1"/>
  <c r="BE793" i="5" s="1"/>
  <c r="BF793" i="5" s="1"/>
  <c r="BE798" i="5" a="1"/>
  <c r="BE798" i="5" s="1"/>
  <c r="BF798" i="5" s="1"/>
  <c r="BE807" i="5" a="1"/>
  <c r="BE807" i="5" s="1"/>
  <c r="BF807" i="5" s="1"/>
  <c r="BE816" i="5" a="1"/>
  <c r="BE816" i="5" s="1"/>
  <c r="BF816" i="5" s="1"/>
  <c r="BE821" i="5" a="1"/>
  <c r="BE821" i="5" s="1"/>
  <c r="BF821" i="5" s="1"/>
  <c r="BE830" i="5" a="1"/>
  <c r="BE830" i="5" s="1"/>
  <c r="BF830" i="5" s="1"/>
  <c r="BE839" i="5" a="1"/>
  <c r="BE839" i="5" s="1"/>
  <c r="BF839" i="5" s="1"/>
  <c r="BE848" i="5" a="1"/>
  <c r="BE848" i="5" s="1"/>
  <c r="BF848" i="5" s="1"/>
  <c r="BE853" i="5" a="1"/>
  <c r="BE853" i="5" s="1"/>
  <c r="BF853" i="5" s="1"/>
  <c r="BE862" i="5" a="1"/>
  <c r="BE862" i="5" s="1"/>
  <c r="BF862" i="5" s="1"/>
  <c r="BE871" i="5" a="1"/>
  <c r="BE871" i="5" s="1"/>
  <c r="BF871" i="5" s="1"/>
  <c r="BE880" i="5" a="1"/>
  <c r="BE880" i="5" s="1"/>
  <c r="BF880" i="5" s="1"/>
  <c r="BE885" i="5" a="1"/>
  <c r="BE885" i="5" s="1"/>
  <c r="BF885" i="5" s="1"/>
  <c r="BE894" i="5" a="1"/>
  <c r="BE894" i="5" s="1"/>
  <c r="BF894" i="5" s="1"/>
  <c r="BE903" i="5" a="1"/>
  <c r="BE903" i="5" s="1"/>
  <c r="BF903" i="5" s="1"/>
  <c r="BE912" i="5" a="1"/>
  <c r="BE912" i="5" s="1"/>
  <c r="BF912" i="5" s="1"/>
  <c r="BE917" i="5" a="1"/>
  <c r="BE917" i="5" s="1"/>
  <c r="BF917" i="5" s="1"/>
  <c r="BE926" i="5" a="1"/>
  <c r="BE926" i="5" s="1"/>
  <c r="BF926" i="5" s="1"/>
  <c r="BE935" i="5" a="1"/>
  <c r="BE935" i="5" s="1"/>
  <c r="BF935" i="5" s="1"/>
  <c r="BE944" i="5" a="1"/>
  <c r="BE944" i="5" s="1"/>
  <c r="BF944" i="5" s="1"/>
  <c r="BE949" i="5" a="1"/>
  <c r="BE949" i="5" s="1"/>
  <c r="BF949" i="5" s="1"/>
  <c r="BE557" i="5" a="1"/>
  <c r="BE557" i="5" s="1"/>
  <c r="BF557" i="5" s="1"/>
  <c r="BE567" i="5" a="1"/>
  <c r="BE567" i="5" s="1"/>
  <c r="BF567" i="5" s="1"/>
  <c r="BE585" i="5" a="1"/>
  <c r="BE585" i="5" s="1"/>
  <c r="BF585" i="5" s="1"/>
  <c r="BE594" i="5" a="1"/>
  <c r="BE594" i="5" s="1"/>
  <c r="BF594" i="5" s="1"/>
  <c r="BE603" i="5" a="1"/>
  <c r="BE603" i="5" s="1"/>
  <c r="BF603" i="5" s="1"/>
  <c r="BE612" i="5" a="1"/>
  <c r="BE612" i="5" s="1"/>
  <c r="BF612" i="5" s="1"/>
  <c r="BE649" i="5" a="1"/>
  <c r="BE649" i="5" s="1"/>
  <c r="BF649" i="5" s="1"/>
  <c r="BE658" i="5" a="1"/>
  <c r="BE658" i="5" s="1"/>
  <c r="BF658" i="5" s="1"/>
  <c r="BE667" i="5" a="1"/>
  <c r="BE667" i="5" s="1"/>
  <c r="BF667" i="5" s="1"/>
  <c r="BE676" i="5" a="1"/>
  <c r="BE676" i="5" s="1"/>
  <c r="BF676" i="5" s="1"/>
  <c r="BE713" i="5" a="1"/>
  <c r="BE713" i="5" s="1"/>
  <c r="BF713" i="5" s="1"/>
  <c r="BE722" i="5" a="1"/>
  <c r="BE722" i="5" s="1"/>
  <c r="BF722" i="5" s="1"/>
  <c r="BE731" i="5" a="1"/>
  <c r="BE731" i="5" s="1"/>
  <c r="BF731" i="5" s="1"/>
  <c r="BE740" i="5" a="1"/>
  <c r="BE740" i="5" s="1"/>
  <c r="BF740" i="5" s="1"/>
  <c r="BE755" i="5" a="1"/>
  <c r="BE755" i="5" s="1"/>
  <c r="BF755" i="5" s="1"/>
  <c r="BE761" i="5" a="1"/>
  <c r="BE761" i="5" s="1"/>
  <c r="BF761" i="5" s="1"/>
  <c r="BE773" i="5" a="1"/>
  <c r="BE773" i="5" s="1"/>
  <c r="BF773" i="5" s="1"/>
  <c r="BE778" i="5" a="1"/>
  <c r="BE778" i="5" s="1"/>
  <c r="BF778" i="5" s="1"/>
  <c r="BE783" i="5" a="1"/>
  <c r="BE783" i="5" s="1"/>
  <c r="BF783" i="5" s="1"/>
  <c r="BE788" i="5" a="1"/>
  <c r="BE788" i="5" s="1"/>
  <c r="BF788" i="5" s="1"/>
  <c r="BE803" i="5" a="1"/>
  <c r="BE803" i="5" s="1"/>
  <c r="BF803" i="5" s="1"/>
  <c r="BE812" i="5" a="1"/>
  <c r="BE812" i="5" s="1"/>
  <c r="BF812" i="5" s="1"/>
  <c r="BE817" i="5" a="1"/>
  <c r="BE817" i="5" s="1"/>
  <c r="BF817" i="5" s="1"/>
  <c r="BE826" i="5" a="1"/>
  <c r="BE826" i="5" s="1"/>
  <c r="BF826" i="5" s="1"/>
  <c r="BE835" i="5" a="1"/>
  <c r="BE835" i="5" s="1"/>
  <c r="BF835" i="5" s="1"/>
  <c r="BE844" i="5" a="1"/>
  <c r="BE844" i="5" s="1"/>
  <c r="BF844" i="5" s="1"/>
  <c r="BE849" i="5" a="1"/>
  <c r="BE849" i="5" s="1"/>
  <c r="BF849" i="5" s="1"/>
  <c r="BE867" i="5" a="1"/>
  <c r="BE867" i="5" s="1"/>
  <c r="BF867" i="5" s="1"/>
  <c r="BE876" i="5" a="1"/>
  <c r="BE876" i="5" s="1"/>
  <c r="BF876" i="5" s="1"/>
  <c r="BE881" i="5" a="1"/>
  <c r="BE881" i="5" s="1"/>
  <c r="BF881" i="5" s="1"/>
  <c r="BE890" i="5" a="1"/>
  <c r="BE890" i="5" s="1"/>
  <c r="BF890" i="5" s="1"/>
  <c r="BE899" i="5" a="1"/>
  <c r="BE899" i="5" s="1"/>
  <c r="BF899" i="5" s="1"/>
  <c r="BE908" i="5" a="1"/>
  <c r="BE908" i="5" s="1"/>
  <c r="BF908" i="5" s="1"/>
  <c r="BE913" i="5" a="1"/>
  <c r="BE913" i="5" s="1"/>
  <c r="BF913" i="5" s="1"/>
  <c r="BE613" i="5" a="1"/>
  <c r="BE613" i="5" s="1"/>
  <c r="BF613" i="5" s="1"/>
  <c r="BE622" i="5" a="1"/>
  <c r="BE622" i="5" s="1"/>
  <c r="BF622" i="5" s="1"/>
  <c r="BE631" i="5" a="1"/>
  <c r="BE631" i="5" s="1"/>
  <c r="BF631" i="5" s="1"/>
  <c r="BE640" i="5" a="1"/>
  <c r="BE640" i="5" s="1"/>
  <c r="BF640" i="5" s="1"/>
  <c r="BE677" i="5" a="1"/>
  <c r="BE677" i="5" s="1"/>
  <c r="BF677" i="5" s="1"/>
  <c r="BE686" i="5" a="1"/>
  <c r="BE686" i="5" s="1"/>
  <c r="BF686" i="5" s="1"/>
  <c r="BE695" i="5" a="1"/>
  <c r="BE695" i="5" s="1"/>
  <c r="BF695" i="5" s="1"/>
  <c r="BE704" i="5" a="1"/>
  <c r="BE704" i="5" s="1"/>
  <c r="BF704" i="5" s="1"/>
  <c r="BE741" i="5" a="1"/>
  <c r="BE741" i="5" s="1"/>
  <c r="BF741" i="5" s="1"/>
  <c r="BE750" i="5" a="1"/>
  <c r="BE750" i="5" s="1"/>
  <c r="BF750" i="5" s="1"/>
  <c r="BE768" i="5" a="1"/>
  <c r="BE768" i="5" s="1"/>
  <c r="BF768" i="5" s="1"/>
  <c r="BE789" i="5" a="1"/>
  <c r="BE789" i="5" s="1"/>
  <c r="BF789" i="5" s="1"/>
  <c r="BE799" i="5" a="1"/>
  <c r="BE799" i="5" s="1"/>
  <c r="BF799" i="5" s="1"/>
  <c r="BE808" i="5" a="1"/>
  <c r="BE808" i="5" s="1"/>
  <c r="BF808" i="5" s="1"/>
  <c r="BE813" i="5" a="1"/>
  <c r="BE813" i="5" s="1"/>
  <c r="BF813" i="5" s="1"/>
  <c r="BE558" i="5" a="1"/>
  <c r="BE558" i="5" s="1"/>
  <c r="BF558" i="5" s="1"/>
  <c r="BE571" i="5" a="1"/>
  <c r="BE571" i="5" s="1"/>
  <c r="BF571" i="5" s="1"/>
  <c r="BE605" i="5" a="1"/>
  <c r="BE605" i="5" s="1"/>
  <c r="BF605" i="5" s="1"/>
  <c r="BE614" i="5" a="1"/>
  <c r="BE614" i="5" s="1"/>
  <c r="BF614" i="5" s="1"/>
  <c r="BE623" i="5" a="1"/>
  <c r="BE623" i="5" s="1"/>
  <c r="BF623" i="5" s="1"/>
  <c r="BE632" i="5" a="1"/>
  <c r="BE632" i="5" s="1"/>
  <c r="BF632" i="5" s="1"/>
  <c r="BE669" i="5" a="1"/>
  <c r="BE669" i="5" s="1"/>
  <c r="BF669" i="5" s="1"/>
  <c r="BE678" i="5" a="1"/>
  <c r="BE678" i="5" s="1"/>
  <c r="BF678" i="5" s="1"/>
  <c r="BE696" i="5" a="1"/>
  <c r="BE696" i="5" s="1"/>
  <c r="BF696" i="5" s="1"/>
  <c r="BE733" i="5" a="1"/>
  <c r="BE733" i="5" s="1"/>
  <c r="BF733" i="5" s="1"/>
  <c r="BE742" i="5" a="1"/>
  <c r="BE742" i="5" s="1"/>
  <c r="BF742" i="5" s="1"/>
  <c r="BE756" i="5" a="1"/>
  <c r="BE756" i="5" s="1"/>
  <c r="BF756" i="5" s="1"/>
  <c r="BE763" i="5" a="1"/>
  <c r="BE763" i="5" s="1"/>
  <c r="BF763" i="5" s="1"/>
  <c r="BE769" i="5" a="1"/>
  <c r="BE769" i="5" s="1"/>
  <c r="BF769" i="5" s="1"/>
  <c r="BE774" i="5" a="1"/>
  <c r="BE774" i="5" s="1"/>
  <c r="BF774" i="5" s="1"/>
  <c r="BE779" i="5" a="1"/>
  <c r="BE779" i="5" s="1"/>
  <c r="BF779" i="5" s="1"/>
  <c r="BE589" i="5" a="1"/>
  <c r="BE589" i="5" s="1"/>
  <c r="BF589" i="5" s="1"/>
  <c r="BE598" i="5" a="1"/>
  <c r="BE598" i="5" s="1"/>
  <c r="BF598" i="5" s="1"/>
  <c r="BE607" i="5" a="1"/>
  <c r="BE607" i="5" s="1"/>
  <c r="BF607" i="5" s="1"/>
  <c r="BE616" i="5" a="1"/>
  <c r="BE616" i="5" s="1"/>
  <c r="BF616" i="5" s="1"/>
  <c r="BE653" i="5" a="1"/>
  <c r="BE653" i="5" s="1"/>
  <c r="BF653" i="5" s="1"/>
  <c r="BE662" i="5" a="1"/>
  <c r="BE662" i="5" s="1"/>
  <c r="BF662" i="5" s="1"/>
  <c r="BE671" i="5" a="1"/>
  <c r="BE671" i="5" s="1"/>
  <c r="BF671" i="5" s="1"/>
  <c r="BE680" i="5" a="1"/>
  <c r="BE680" i="5" s="1"/>
  <c r="BF680" i="5" s="1"/>
  <c r="BE717" i="5" a="1"/>
  <c r="BE717" i="5" s="1"/>
  <c r="BF717" i="5" s="1"/>
  <c r="BE726" i="5" a="1"/>
  <c r="BE726" i="5" s="1"/>
  <c r="BF726" i="5" s="1"/>
  <c r="BE735" i="5" a="1"/>
  <c r="BE735" i="5" s="1"/>
  <c r="BF735" i="5" s="1"/>
  <c r="BE744" i="5" a="1"/>
  <c r="BE744" i="5" s="1"/>
  <c r="BF744" i="5" s="1"/>
  <c r="BE751" i="5" a="1"/>
  <c r="BE751" i="5" s="1"/>
  <c r="BF751" i="5" s="1"/>
  <c r="BE758" i="5" a="1"/>
  <c r="BE758" i="5" s="1"/>
  <c r="BF758" i="5" s="1"/>
  <c r="BE800" i="5" a="1"/>
  <c r="BE800" i="5" s="1"/>
  <c r="BF800" i="5" s="1"/>
  <c r="BE805" i="5" a="1"/>
  <c r="BE805" i="5" s="1"/>
  <c r="BF805" i="5" s="1"/>
  <c r="BE814" i="5" a="1"/>
  <c r="BE814" i="5" s="1"/>
  <c r="BF814" i="5" s="1"/>
  <c r="BE832" i="5" a="1"/>
  <c r="BE832" i="5" s="1"/>
  <c r="BF832" i="5" s="1"/>
  <c r="BE837" i="5" a="1"/>
  <c r="BE837" i="5" s="1"/>
  <c r="BF837" i="5" s="1"/>
  <c r="BE846" i="5" a="1"/>
  <c r="BE846" i="5" s="1"/>
  <c r="BF846" i="5" s="1"/>
  <c r="BE855" i="5" a="1"/>
  <c r="BE855" i="5" s="1"/>
  <c r="BF855" i="5" s="1"/>
  <c r="BE864" i="5" a="1"/>
  <c r="BE864" i="5" s="1"/>
  <c r="BF864" i="5" s="1"/>
  <c r="BE869" i="5" a="1"/>
  <c r="BE869" i="5" s="1"/>
  <c r="BF869" i="5" s="1"/>
  <c r="BE878" i="5" a="1"/>
  <c r="BE878" i="5" s="1"/>
  <c r="BF878" i="5" s="1"/>
  <c r="BE887" i="5" a="1"/>
  <c r="BE887" i="5" s="1"/>
  <c r="BF887" i="5" s="1"/>
  <c r="BE896" i="5" a="1"/>
  <c r="BE896" i="5" s="1"/>
  <c r="BF896" i="5" s="1"/>
  <c r="BE901" i="5" a="1"/>
  <c r="BE901" i="5" s="1"/>
  <c r="BF901" i="5" s="1"/>
  <c r="BE910" i="5" a="1"/>
  <c r="BE910" i="5" s="1"/>
  <c r="BF910" i="5" s="1"/>
  <c r="BE919" i="5" a="1"/>
  <c r="BE919" i="5" s="1"/>
  <c r="BF919" i="5" s="1"/>
  <c r="BE928" i="5" a="1"/>
  <c r="BE928" i="5" s="1"/>
  <c r="BF928" i="5" s="1"/>
  <c r="BE933" i="5" a="1"/>
  <c r="BE933" i="5" s="1"/>
  <c r="BF933" i="5" s="1"/>
  <c r="BE942" i="5" a="1"/>
  <c r="BE942" i="5" s="1"/>
  <c r="BF942" i="5" s="1"/>
  <c r="BE951" i="5" a="1"/>
  <c r="BE951" i="5" s="1"/>
  <c r="BF951" i="5" s="1"/>
  <c r="BE955" i="5" a="1"/>
  <c r="BE955" i="5" s="1"/>
  <c r="BF955" i="5" s="1"/>
  <c r="BE562" i="5" a="1"/>
  <c r="BE562" i="5" s="1"/>
  <c r="BF562" i="5" s="1"/>
  <c r="BE573" i="5" a="1"/>
  <c r="BE573" i="5" s="1"/>
  <c r="BF573" i="5" s="1"/>
  <c r="BE580" i="5" a="1"/>
  <c r="BE580" i="5" s="1"/>
  <c r="BF580" i="5" s="1"/>
  <c r="BE617" i="5" a="1"/>
  <c r="BE617" i="5" s="1"/>
  <c r="BF617" i="5" s="1"/>
  <c r="BE626" i="5" a="1"/>
  <c r="BE626" i="5" s="1"/>
  <c r="BF626" i="5" s="1"/>
  <c r="BE635" i="5" a="1"/>
  <c r="BE635" i="5" s="1"/>
  <c r="BF635" i="5" s="1"/>
  <c r="BE644" i="5" a="1"/>
  <c r="BE644" i="5" s="1"/>
  <c r="BF644" i="5" s="1"/>
  <c r="BE681" i="5" a="1"/>
  <c r="BE681" i="5" s="1"/>
  <c r="BF681" i="5" s="1"/>
  <c r="BE690" i="5" a="1"/>
  <c r="BE690" i="5" s="1"/>
  <c r="BF690" i="5" s="1"/>
  <c r="BE699" i="5" a="1"/>
  <c r="BE699" i="5" s="1"/>
  <c r="BF699" i="5" s="1"/>
  <c r="BE708" i="5" a="1"/>
  <c r="BE708" i="5" s="1"/>
  <c r="BF708" i="5" s="1"/>
  <c r="BE745" i="5" a="1"/>
  <c r="BE745" i="5" s="1"/>
  <c r="BF745" i="5" s="1"/>
  <c r="BE764" i="5" a="1"/>
  <c r="BE764" i="5" s="1"/>
  <c r="BF764" i="5" s="1"/>
  <c r="BE770" i="5" a="1"/>
  <c r="BE770" i="5" s="1"/>
  <c r="BF770" i="5" s="1"/>
  <c r="BE775" i="5" a="1"/>
  <c r="BE775" i="5" s="1"/>
  <c r="BF775" i="5" s="1"/>
  <c r="BE781" i="5" a="1"/>
  <c r="BE781" i="5" s="1"/>
  <c r="BF781" i="5" s="1"/>
  <c r="BE552" i="5" a="1"/>
  <c r="BE552" i="5" s="1"/>
  <c r="BF552" i="5" s="1"/>
  <c r="BE575" i="5" a="1"/>
  <c r="BE575" i="5" s="1"/>
  <c r="BF575" i="5" s="1"/>
  <c r="BE581" i="5" a="1"/>
  <c r="BE581" i="5" s="1"/>
  <c r="BF581" i="5" s="1"/>
  <c r="BE590" i="5" a="1"/>
  <c r="BE590" i="5" s="1"/>
  <c r="BF590" i="5" s="1"/>
  <c r="BE599" i="5" a="1"/>
  <c r="BE599" i="5" s="1"/>
  <c r="BF599" i="5" s="1"/>
  <c r="BE608" i="5" a="1"/>
  <c r="BE608" i="5" s="1"/>
  <c r="BF608" i="5" s="1"/>
  <c r="BE645" i="5" a="1"/>
  <c r="BE645" i="5" s="1"/>
  <c r="BF645" i="5" s="1"/>
  <c r="BE654" i="5" a="1"/>
  <c r="BE654" i="5" s="1"/>
  <c r="BF654" i="5" s="1"/>
  <c r="BE663" i="5" a="1"/>
  <c r="BE663" i="5" s="1"/>
  <c r="BF663" i="5" s="1"/>
  <c r="BE672" i="5" a="1"/>
  <c r="BE672" i="5" s="1"/>
  <c r="BF672" i="5" s="1"/>
  <c r="BE709" i="5" a="1"/>
  <c r="BE709" i="5" s="1"/>
  <c r="BF709" i="5" s="1"/>
  <c r="BE718" i="5" a="1"/>
  <c r="BE718" i="5" s="1"/>
  <c r="BF718" i="5" s="1"/>
  <c r="BE727" i="5" a="1"/>
  <c r="BE727" i="5" s="1"/>
  <c r="BF727" i="5" s="1"/>
  <c r="BE736" i="5" a="1"/>
  <c r="BE736" i="5" s="1"/>
  <c r="BF736" i="5" s="1"/>
  <c r="BE759" i="5" a="1"/>
  <c r="BE759" i="5" s="1"/>
  <c r="BF759" i="5" s="1"/>
  <c r="BE765" i="5" a="1"/>
  <c r="BE765" i="5" s="1"/>
  <c r="BF765" i="5" s="1"/>
  <c r="BE784" i="5" a="1"/>
  <c r="BE784" i="5" s="1"/>
  <c r="BF784" i="5" s="1"/>
  <c r="BE797" i="5" a="1"/>
  <c r="BE797" i="5" s="1"/>
  <c r="BF797" i="5" s="1"/>
  <c r="BE810" i="5" a="1"/>
  <c r="BE810" i="5" s="1"/>
  <c r="BF810" i="5" s="1"/>
  <c r="BE828" i="5" a="1"/>
  <c r="BE828" i="5" s="1"/>
  <c r="BF828" i="5" s="1"/>
  <c r="BE873" i="5" a="1"/>
  <c r="BE873" i="5" s="1"/>
  <c r="BF873" i="5" s="1"/>
  <c r="BE882" i="5" a="1"/>
  <c r="BE882" i="5" s="1"/>
  <c r="BF882" i="5" s="1"/>
  <c r="BE891" i="5" a="1"/>
  <c r="BE891" i="5" s="1"/>
  <c r="BF891" i="5" s="1"/>
  <c r="BE900" i="5" a="1"/>
  <c r="BE900" i="5" s="1"/>
  <c r="BF900" i="5" s="1"/>
  <c r="BE924" i="5" a="1"/>
  <c r="BE924" i="5" s="1"/>
  <c r="BF924" i="5" s="1"/>
  <c r="BE946" i="5" a="1"/>
  <c r="BE946" i="5" s="1"/>
  <c r="BF946" i="5" s="1"/>
  <c r="BE953" i="5" a="1"/>
  <c r="BE953" i="5" s="1"/>
  <c r="BF953" i="5" s="1"/>
  <c r="BE958" i="5" a="1"/>
  <c r="BE958" i="5" s="1"/>
  <c r="BF958" i="5" s="1"/>
  <c r="BE967" i="5" a="1"/>
  <c r="BE967" i="5" s="1"/>
  <c r="BF967" i="5" s="1"/>
  <c r="BE976" i="5" a="1"/>
  <c r="BE976" i="5" s="1"/>
  <c r="BF976" i="5" s="1"/>
  <c r="BE981" i="5" a="1"/>
  <c r="BE981" i="5" s="1"/>
  <c r="BF981" i="5" s="1"/>
  <c r="BE990" i="5" a="1"/>
  <c r="BE990" i="5" s="1"/>
  <c r="BF990" i="5" s="1"/>
  <c r="BE999" i="5" a="1"/>
  <c r="BE999" i="5" s="1"/>
  <c r="BF999" i="5" s="1"/>
  <c r="BE1008" i="5" a="1"/>
  <c r="BE1008" i="5" s="1"/>
  <c r="BF1008" i="5" s="1"/>
  <c r="BE1013" i="5" a="1"/>
  <c r="BE1013" i="5" s="1"/>
  <c r="BF1013" i="5" s="1"/>
  <c r="BE1031" i="5" a="1"/>
  <c r="BE1031" i="5" s="1"/>
  <c r="BF1031" i="5" s="1"/>
  <c r="BE1040" i="5" a="1"/>
  <c r="BE1040" i="5" s="1"/>
  <c r="BF1040" i="5" s="1"/>
  <c r="BE1045" i="5" a="1"/>
  <c r="BE1045" i="5" s="1"/>
  <c r="BF1045" i="5" s="1"/>
  <c r="BE1049" i="5" a="1"/>
  <c r="BE1049" i="5" s="1"/>
  <c r="BF1049" i="5" s="1"/>
  <c r="BE1053" i="5" a="1"/>
  <c r="BE1053" i="5" s="1"/>
  <c r="BF1053" i="5" s="1"/>
  <c r="BE1057" i="5" a="1"/>
  <c r="BE1057" i="5" s="1"/>
  <c r="BF1057" i="5" s="1"/>
  <c r="BE786" i="5" a="1"/>
  <c r="BE786" i="5" s="1"/>
  <c r="BF786" i="5" s="1"/>
  <c r="BE829" i="5" a="1"/>
  <c r="BE829" i="5" s="1"/>
  <c r="BF829" i="5" s="1"/>
  <c r="BE838" i="5" a="1"/>
  <c r="BE838" i="5" s="1"/>
  <c r="BF838" i="5" s="1"/>
  <c r="BE856" i="5" a="1"/>
  <c r="BE856" i="5" s="1"/>
  <c r="BF856" i="5" s="1"/>
  <c r="BE865" i="5" a="1"/>
  <c r="BE865" i="5" s="1"/>
  <c r="BF865" i="5" s="1"/>
  <c r="BE874" i="5" a="1"/>
  <c r="BE874" i="5" s="1"/>
  <c r="BF874" i="5" s="1"/>
  <c r="BE883" i="5" a="1"/>
  <c r="BE883" i="5" s="1"/>
  <c r="BF883" i="5" s="1"/>
  <c r="BE892" i="5" a="1"/>
  <c r="BE892" i="5" s="1"/>
  <c r="BF892" i="5" s="1"/>
  <c r="BE918" i="5" a="1"/>
  <c r="BE918" i="5" s="1"/>
  <c r="BF918" i="5" s="1"/>
  <c r="BE925" i="5" a="1"/>
  <c r="BE925" i="5" s="1"/>
  <c r="BF925" i="5" s="1"/>
  <c r="BE932" i="5" a="1"/>
  <c r="BE932" i="5" s="1"/>
  <c r="BF932" i="5" s="1"/>
  <c r="BE940" i="5" a="1"/>
  <c r="BE940" i="5" s="1"/>
  <c r="BF940" i="5" s="1"/>
  <c r="BE947" i="5" a="1"/>
  <c r="BE947" i="5" s="1"/>
  <c r="BF947" i="5" s="1"/>
  <c r="BE963" i="5" a="1"/>
  <c r="BE963" i="5" s="1"/>
  <c r="BF963" i="5" s="1"/>
  <c r="BE972" i="5" a="1"/>
  <c r="BE972" i="5" s="1"/>
  <c r="BF972" i="5" s="1"/>
  <c r="BE986" i="5" a="1"/>
  <c r="BE986" i="5" s="1"/>
  <c r="BF986" i="5" s="1"/>
  <c r="BE995" i="5" a="1"/>
  <c r="BE995" i="5" s="1"/>
  <c r="BF995" i="5" s="1"/>
  <c r="BE1004" i="5" a="1"/>
  <c r="BE1004" i="5" s="1"/>
  <c r="BF1004" i="5" s="1"/>
  <c r="BE1009" i="5" a="1"/>
  <c r="BE1009" i="5" s="1"/>
  <c r="BF1009" i="5" s="1"/>
  <c r="BE1018" i="5" a="1"/>
  <c r="BE1018" i="5" s="1"/>
  <c r="BF1018" i="5" s="1"/>
  <c r="BE1036" i="5" a="1"/>
  <c r="BE1036" i="5" s="1"/>
  <c r="BF1036" i="5" s="1"/>
  <c r="BE1041" i="5" a="1"/>
  <c r="BE1041" i="5" s="1"/>
  <c r="BF1041" i="5" s="1"/>
  <c r="BE801" i="5" a="1"/>
  <c r="BE801" i="5" s="1"/>
  <c r="BF801" i="5" s="1"/>
  <c r="BE831" i="5" a="1"/>
  <c r="BE831" i="5" s="1"/>
  <c r="BF831" i="5" s="1"/>
  <c r="BE840" i="5" a="1"/>
  <c r="BE840" i="5" s="1"/>
  <c r="BF840" i="5" s="1"/>
  <c r="BE893" i="5" a="1"/>
  <c r="BE893" i="5" s="1"/>
  <c r="BF893" i="5" s="1"/>
  <c r="BE902" i="5" a="1"/>
  <c r="BE902" i="5" s="1"/>
  <c r="BF902" i="5" s="1"/>
  <c r="BE941" i="5" a="1"/>
  <c r="BE941" i="5" s="1"/>
  <c r="BF941" i="5" s="1"/>
  <c r="BE954" i="5" a="1"/>
  <c r="BE954" i="5" s="1"/>
  <c r="BF954" i="5" s="1"/>
  <c r="BE959" i="5" a="1"/>
  <c r="BE959" i="5" s="1"/>
  <c r="BF959" i="5" s="1"/>
  <c r="BE968" i="5" a="1"/>
  <c r="BE968" i="5" s="1"/>
  <c r="BF968" i="5" s="1"/>
  <c r="BE973" i="5" a="1"/>
  <c r="BE973" i="5" s="1"/>
  <c r="BF973" i="5" s="1"/>
  <c r="BE982" i="5" a="1"/>
  <c r="BE982" i="5" s="1"/>
  <c r="BF982" i="5" s="1"/>
  <c r="BE991" i="5" a="1"/>
  <c r="BE991" i="5" s="1"/>
  <c r="BF991" i="5" s="1"/>
  <c r="BE1000" i="5" a="1"/>
  <c r="BE1000" i="5" s="1"/>
  <c r="BF1000" i="5" s="1"/>
  <c r="BE1005" i="5" a="1"/>
  <c r="BE1005" i="5" s="1"/>
  <c r="BF1005" i="5" s="1"/>
  <c r="BE1014" i="5" a="1"/>
  <c r="BE1014" i="5" s="1"/>
  <c r="BF1014" i="5" s="1"/>
  <c r="BE1023" i="5" a="1"/>
  <c r="BE1023" i="5" s="1"/>
  <c r="BF1023" i="5" s="1"/>
  <c r="BE1032" i="5" a="1"/>
  <c r="BE1032" i="5" s="1"/>
  <c r="BF1032" i="5" s="1"/>
  <c r="BE1037" i="5" a="1"/>
  <c r="BE1037" i="5" s="1"/>
  <c r="BF1037" i="5" s="1"/>
  <c r="BE1046" i="5" a="1"/>
  <c r="BE1046" i="5" s="1"/>
  <c r="BF1046" i="5" s="1"/>
  <c r="BE1050" i="5" a="1"/>
  <c r="BE1050" i="5" s="1"/>
  <c r="BF1050" i="5" s="1"/>
  <c r="BE1054" i="5" a="1"/>
  <c r="BE1054" i="5" s="1"/>
  <c r="BF1054" i="5" s="1"/>
  <c r="BE1058" i="5" a="1"/>
  <c r="BE1058" i="5" s="1"/>
  <c r="BF1058" i="5" s="1"/>
  <c r="BE1062" i="5" a="1"/>
  <c r="BE1062" i="5" s="1"/>
  <c r="BF1062" i="5" s="1"/>
  <c r="BE1066" i="5" a="1"/>
  <c r="BE1066" i="5" s="1"/>
  <c r="BF1066" i="5" s="1"/>
  <c r="BE1070" i="5" a="1"/>
  <c r="BE1070" i="5" s="1"/>
  <c r="BF1070" i="5" s="1"/>
  <c r="BE1074" i="5" a="1"/>
  <c r="BE1074" i="5" s="1"/>
  <c r="BF1074" i="5" s="1"/>
  <c r="BE790" i="5" a="1"/>
  <c r="BE790" i="5" s="1"/>
  <c r="BF790" i="5" s="1"/>
  <c r="BE841" i="5" a="1"/>
  <c r="BE841" i="5" s="1"/>
  <c r="BF841" i="5" s="1"/>
  <c r="BE877" i="5" a="1"/>
  <c r="BE877" i="5" s="1"/>
  <c r="BF877" i="5" s="1"/>
  <c r="BE886" i="5" a="1"/>
  <c r="BE886" i="5" s="1"/>
  <c r="BF886" i="5" s="1"/>
  <c r="BE895" i="5" a="1"/>
  <c r="BE895" i="5" s="1"/>
  <c r="BF895" i="5" s="1"/>
  <c r="BE904" i="5" a="1"/>
  <c r="BE904" i="5" s="1"/>
  <c r="BF904" i="5" s="1"/>
  <c r="BE911" i="5" a="1"/>
  <c r="BE911" i="5" s="1"/>
  <c r="BF911" i="5" s="1"/>
  <c r="BE927" i="5" a="1"/>
  <c r="BE927" i="5" s="1"/>
  <c r="BF927" i="5" s="1"/>
  <c r="BE934" i="5" a="1"/>
  <c r="BE934" i="5" s="1"/>
  <c r="BF934" i="5" s="1"/>
  <c r="BE964" i="5" a="1"/>
  <c r="BE964" i="5" s="1"/>
  <c r="BF964" i="5" s="1"/>
  <c r="BE969" i="5" a="1"/>
  <c r="BE969" i="5" s="1"/>
  <c r="BF969" i="5" s="1"/>
  <c r="BE791" i="5" a="1"/>
  <c r="BE791" i="5" s="1"/>
  <c r="BF791" i="5" s="1"/>
  <c r="BE804" i="5" a="1"/>
  <c r="BE804" i="5" s="1"/>
  <c r="BF804" i="5" s="1"/>
  <c r="BE815" i="5" a="1"/>
  <c r="BE815" i="5" s="1"/>
  <c r="BF815" i="5" s="1"/>
  <c r="BE833" i="5" a="1"/>
  <c r="BE833" i="5" s="1"/>
  <c r="BF833" i="5" s="1"/>
  <c r="BE842" i="5" a="1"/>
  <c r="BE842" i="5" s="1"/>
  <c r="BF842" i="5" s="1"/>
  <c r="BE851" i="5" a="1"/>
  <c r="BE851" i="5" s="1"/>
  <c r="BF851" i="5" s="1"/>
  <c r="BE868" i="5" a="1"/>
  <c r="BE868" i="5" s="1"/>
  <c r="BF868" i="5" s="1"/>
  <c r="BE905" i="5" a="1"/>
  <c r="BE905" i="5" s="1"/>
  <c r="BF905" i="5" s="1"/>
  <c r="BE920" i="5" a="1"/>
  <c r="BE920" i="5" s="1"/>
  <c r="BF920" i="5" s="1"/>
  <c r="BE950" i="5" a="1"/>
  <c r="BE950" i="5" s="1"/>
  <c r="BF950" i="5" s="1"/>
  <c r="BE960" i="5" a="1"/>
  <c r="BE960" i="5" s="1"/>
  <c r="BF960" i="5" s="1"/>
  <c r="BE860" i="5" a="1"/>
  <c r="BE860" i="5" s="1"/>
  <c r="BF860" i="5" s="1"/>
  <c r="BE897" i="5" a="1"/>
  <c r="BE897" i="5" s="1"/>
  <c r="BF897" i="5" s="1"/>
  <c r="BE906" i="5" a="1"/>
  <c r="BE906" i="5" s="1"/>
  <c r="BF906" i="5" s="1"/>
  <c r="BE914" i="5" a="1"/>
  <c r="BE914" i="5" s="1"/>
  <c r="BF914" i="5" s="1"/>
  <c r="BE922" i="5" a="1"/>
  <c r="BE922" i="5" s="1"/>
  <c r="BF922" i="5" s="1"/>
  <c r="BE929" i="5" a="1"/>
  <c r="BE929" i="5" s="1"/>
  <c r="BF929" i="5" s="1"/>
  <c r="BE936" i="5" a="1"/>
  <c r="BE936" i="5" s="1"/>
  <c r="BF936" i="5" s="1"/>
  <c r="BE943" i="5" a="1"/>
  <c r="BE943" i="5" s="1"/>
  <c r="BF943" i="5" s="1"/>
  <c r="BE956" i="5" a="1"/>
  <c r="BE956" i="5" s="1"/>
  <c r="BF956" i="5" s="1"/>
  <c r="BE961" i="5" a="1"/>
  <c r="BE961" i="5" s="1"/>
  <c r="BF961" i="5" s="1"/>
  <c r="BE970" i="5" a="1"/>
  <c r="BE970" i="5" s="1"/>
  <c r="BF970" i="5" s="1"/>
  <c r="BE979" i="5" a="1"/>
  <c r="BE979" i="5" s="1"/>
  <c r="BF979" i="5" s="1"/>
  <c r="BE988" i="5" a="1"/>
  <c r="BE988" i="5" s="1"/>
  <c r="BF988" i="5" s="1"/>
  <c r="BE993" i="5" a="1"/>
  <c r="BE993" i="5" s="1"/>
  <c r="BF993" i="5" s="1"/>
  <c r="BE1002" i="5" a="1"/>
  <c r="BE1002" i="5" s="1"/>
  <c r="BF1002" i="5" s="1"/>
  <c r="BE1011" i="5" a="1"/>
  <c r="BE1011" i="5" s="1"/>
  <c r="BF1011" i="5" s="1"/>
  <c r="BE1020" i="5" a="1"/>
  <c r="BE1020" i="5" s="1"/>
  <c r="BF1020" i="5" s="1"/>
  <c r="BE1025" i="5" a="1"/>
  <c r="BE1025" i="5" s="1"/>
  <c r="BF1025" i="5" s="1"/>
  <c r="BE1034" i="5" a="1"/>
  <c r="BE1034" i="5" s="1"/>
  <c r="BF1034" i="5" s="1"/>
  <c r="BE1043" i="5" a="1"/>
  <c r="BE1043" i="5" s="1"/>
  <c r="BF1043" i="5" s="1"/>
  <c r="BE937" i="5" a="1"/>
  <c r="BE937" i="5" s="1"/>
  <c r="BF937" i="5" s="1"/>
  <c r="BE776" i="5" a="1"/>
  <c r="BE776" i="5" s="1"/>
  <c r="BF776" i="5" s="1"/>
  <c r="BE795" i="5" a="1"/>
  <c r="BE795" i="5" s="1"/>
  <c r="BF795" i="5" s="1"/>
  <c r="BE806" i="5" a="1"/>
  <c r="BE806" i="5" s="1"/>
  <c r="BF806" i="5" s="1"/>
  <c r="BE818" i="5" a="1"/>
  <c r="BE818" i="5" s="1"/>
  <c r="BF818" i="5" s="1"/>
  <c r="BE845" i="5" a="1"/>
  <c r="BE845" i="5" s="1"/>
  <c r="BF845" i="5" s="1"/>
  <c r="BE854" i="5" a="1"/>
  <c r="BE854" i="5" s="1"/>
  <c r="BF854" i="5" s="1"/>
  <c r="BE861" i="5" a="1"/>
  <c r="BE861" i="5" s="1"/>
  <c r="BF861" i="5" s="1"/>
  <c r="BE870" i="5" a="1"/>
  <c r="BE870" i="5" s="1"/>
  <c r="BF870" i="5" s="1"/>
  <c r="BE879" i="5" a="1"/>
  <c r="BE879" i="5" s="1"/>
  <c r="BF879" i="5" s="1"/>
  <c r="BE888" i="5" a="1"/>
  <c r="BE888" i="5" s="1"/>
  <c r="BF888" i="5" s="1"/>
  <c r="BE915" i="5" a="1"/>
  <c r="BE915" i="5" s="1"/>
  <c r="BF915" i="5" s="1"/>
  <c r="BE796" i="5" a="1"/>
  <c r="BE796" i="5" s="1"/>
  <c r="BF796" i="5" s="1"/>
  <c r="BE809" i="5" a="1"/>
  <c r="BE809" i="5" s="1"/>
  <c r="BF809" i="5" s="1"/>
  <c r="BE819" i="5" a="1"/>
  <c r="BE819" i="5" s="1"/>
  <c r="BF819" i="5" s="1"/>
  <c r="BE827" i="5" a="1"/>
  <c r="BE827" i="5" s="1"/>
  <c r="BF827" i="5" s="1"/>
  <c r="BE836" i="5" a="1"/>
  <c r="BE836" i="5" s="1"/>
  <c r="BF836" i="5" s="1"/>
  <c r="BE863" i="5" a="1"/>
  <c r="BE863" i="5" s="1"/>
  <c r="BF863" i="5" s="1"/>
  <c r="BE872" i="5" a="1"/>
  <c r="BE872" i="5" s="1"/>
  <c r="BF872" i="5" s="1"/>
  <c r="BE923" i="5" a="1"/>
  <c r="BE923" i="5" s="1"/>
  <c r="BF923" i="5" s="1"/>
  <c r="BE931" i="5" a="1"/>
  <c r="BE931" i="5" s="1"/>
  <c r="BF931" i="5" s="1"/>
  <c r="BE938" i="5" a="1"/>
  <c r="BE938" i="5" s="1"/>
  <c r="BF938" i="5" s="1"/>
  <c r="BE952" i="5" a="1"/>
  <c r="BE952" i="5" s="1"/>
  <c r="BF952" i="5" s="1"/>
  <c r="BE966" i="5" a="1"/>
  <c r="BE966" i="5" s="1"/>
  <c r="BF966" i="5" s="1"/>
  <c r="BE984" i="5" a="1"/>
  <c r="BE984" i="5" s="1"/>
  <c r="BF984" i="5" s="1"/>
  <c r="BE1021" i="5" a="1"/>
  <c r="BE1021" i="5" s="1"/>
  <c r="BF1021" i="5" s="1"/>
  <c r="BE1035" i="5" a="1"/>
  <c r="BE1035" i="5" s="1"/>
  <c r="BF1035" i="5" s="1"/>
  <c r="BE1044" i="5" a="1"/>
  <c r="BE1044" i="5" s="1"/>
  <c r="BF1044" i="5" s="1"/>
  <c r="BE1067" i="5" a="1"/>
  <c r="BE1067" i="5" s="1"/>
  <c r="BF1067" i="5" s="1"/>
  <c r="BE1073" i="5" a="1"/>
  <c r="BE1073" i="5" s="1"/>
  <c r="BF1073" i="5" s="1"/>
  <c r="BE1079" i="5" a="1"/>
  <c r="BE1079" i="5" s="1"/>
  <c r="BF1079" i="5" s="1"/>
  <c r="BE1090" i="5" a="1"/>
  <c r="BE1090" i="5" s="1"/>
  <c r="BF1090" i="5" s="1"/>
  <c r="BE1095" i="5" a="1"/>
  <c r="BE1095" i="5" s="1"/>
  <c r="BF1095" i="5" s="1"/>
  <c r="BE1106" i="5" a="1"/>
  <c r="BE1106" i="5" s="1"/>
  <c r="BF1106" i="5" s="1"/>
  <c r="BE1111" i="5" a="1"/>
  <c r="BE1111" i="5" s="1"/>
  <c r="BF1111" i="5" s="1"/>
  <c r="BE1122" i="5" a="1"/>
  <c r="BE1122" i="5" s="1"/>
  <c r="BF1122" i="5" s="1"/>
  <c r="BE1127" i="5" a="1"/>
  <c r="BE1127" i="5" s="1"/>
  <c r="BF1127" i="5" s="1"/>
  <c r="BE1138" i="5" a="1"/>
  <c r="BE1138" i="5" s="1"/>
  <c r="BF1138" i="5" s="1"/>
  <c r="BE1143" i="5" a="1"/>
  <c r="BE1143" i="5" s="1"/>
  <c r="BF1143" i="5" s="1"/>
  <c r="BE1154" i="5" a="1"/>
  <c r="BE1154" i="5" s="1"/>
  <c r="BF1154" i="5" s="1"/>
  <c r="BE1159" i="5" a="1"/>
  <c r="BE1159" i="5" s="1"/>
  <c r="BF1159" i="5" s="1"/>
  <c r="BE1170" i="5" a="1"/>
  <c r="BE1170" i="5" s="1"/>
  <c r="BF1170" i="5" s="1"/>
  <c r="BE1175" i="5" a="1"/>
  <c r="BE1175" i="5" s="1"/>
  <c r="BF1175" i="5" s="1"/>
  <c r="BE1186" i="5" a="1"/>
  <c r="BE1186" i="5" s="1"/>
  <c r="BF1186" i="5" s="1"/>
  <c r="BE1191" i="5" a="1"/>
  <c r="BE1191" i="5" s="1"/>
  <c r="BF1191" i="5" s="1"/>
  <c r="BE1202" i="5" a="1"/>
  <c r="BE1202" i="5" s="1"/>
  <c r="BF1202" i="5" s="1"/>
  <c r="BE1207" i="5" a="1"/>
  <c r="BE1207" i="5" s="1"/>
  <c r="BF1207" i="5" s="1"/>
  <c r="BE1218" i="5" a="1"/>
  <c r="BE1218" i="5" s="1"/>
  <c r="BF1218" i="5" s="1"/>
  <c r="BE1129" i="5" a="1"/>
  <c r="BE1129" i="5" s="1"/>
  <c r="BF1129" i="5" s="1"/>
  <c r="BE1156" i="5" a="1"/>
  <c r="BE1156" i="5" s="1"/>
  <c r="BF1156" i="5" s="1"/>
  <c r="BE1188" i="5" a="1"/>
  <c r="BE1188" i="5" s="1"/>
  <c r="BF1188" i="5" s="1"/>
  <c r="BE1209" i="5" a="1"/>
  <c r="BE1209" i="5" s="1"/>
  <c r="BF1209" i="5" s="1"/>
  <c r="BE1167" i="5" a="1"/>
  <c r="BE1167" i="5" s="1"/>
  <c r="BF1167" i="5" s="1"/>
  <c r="BE1199" i="5" a="1"/>
  <c r="BE1199" i="5" s="1"/>
  <c r="BF1199" i="5" s="1"/>
  <c r="BE1174" i="5" a="1"/>
  <c r="BE1174" i="5" s="1"/>
  <c r="BF1174" i="5" s="1"/>
  <c r="BE1206" i="5" a="1"/>
  <c r="BE1206" i="5" s="1"/>
  <c r="BF1206" i="5" s="1"/>
  <c r="BE1212" i="5" a="1"/>
  <c r="BE1212" i="5" s="1"/>
  <c r="BF1212" i="5" s="1"/>
  <c r="BE945" i="5" a="1"/>
  <c r="BE945" i="5" s="1"/>
  <c r="BF945" i="5" s="1"/>
  <c r="BE994" i="5" a="1"/>
  <c r="BE994" i="5" s="1"/>
  <c r="BF994" i="5" s="1"/>
  <c r="BE1003" i="5" a="1"/>
  <c r="BE1003" i="5" s="1"/>
  <c r="BF1003" i="5" s="1"/>
  <c r="BE1012" i="5" a="1"/>
  <c r="BE1012" i="5" s="1"/>
  <c r="BF1012" i="5" s="1"/>
  <c r="BE1061" i="5" a="1"/>
  <c r="BE1061" i="5" s="1"/>
  <c r="BF1061" i="5" s="1"/>
  <c r="BE1080" i="5" a="1"/>
  <c r="BE1080" i="5" s="1"/>
  <c r="BF1080" i="5" s="1"/>
  <c r="BE1085" i="5" a="1"/>
  <c r="BE1085" i="5" s="1"/>
  <c r="BF1085" i="5" s="1"/>
  <c r="BE1096" i="5" a="1"/>
  <c r="BE1096" i="5" s="1"/>
  <c r="BF1096" i="5" s="1"/>
  <c r="BE1101" i="5" a="1"/>
  <c r="BE1101" i="5" s="1"/>
  <c r="BF1101" i="5" s="1"/>
  <c r="BE1112" i="5" a="1"/>
  <c r="BE1112" i="5" s="1"/>
  <c r="BF1112" i="5" s="1"/>
  <c r="BE1117" i="5" a="1"/>
  <c r="BE1117" i="5" s="1"/>
  <c r="BF1117" i="5" s="1"/>
  <c r="BE1128" i="5" a="1"/>
  <c r="BE1128" i="5" s="1"/>
  <c r="BF1128" i="5" s="1"/>
  <c r="BE1133" i="5" a="1"/>
  <c r="BE1133" i="5" s="1"/>
  <c r="BF1133" i="5" s="1"/>
  <c r="BE1144" i="5" a="1"/>
  <c r="BE1144" i="5" s="1"/>
  <c r="BF1144" i="5" s="1"/>
  <c r="BE1149" i="5" a="1"/>
  <c r="BE1149" i="5" s="1"/>
  <c r="BF1149" i="5" s="1"/>
  <c r="BE1160" i="5" a="1"/>
  <c r="BE1160" i="5" s="1"/>
  <c r="BF1160" i="5" s="1"/>
  <c r="BE1165" i="5" a="1"/>
  <c r="BE1165" i="5" s="1"/>
  <c r="BF1165" i="5" s="1"/>
  <c r="BE1176" i="5" a="1"/>
  <c r="BE1176" i="5" s="1"/>
  <c r="BF1176" i="5" s="1"/>
  <c r="BE1181" i="5" a="1"/>
  <c r="BE1181" i="5" s="1"/>
  <c r="BF1181" i="5" s="1"/>
  <c r="BE1192" i="5" a="1"/>
  <c r="BE1192" i="5" s="1"/>
  <c r="BF1192" i="5" s="1"/>
  <c r="BE1197" i="5" a="1"/>
  <c r="BE1197" i="5" s="1"/>
  <c r="BF1197" i="5" s="1"/>
  <c r="BE1208" i="5" a="1"/>
  <c r="BE1208" i="5" s="1"/>
  <c r="BF1208" i="5" s="1"/>
  <c r="BE1213" i="5" a="1"/>
  <c r="BE1213" i="5" s="1"/>
  <c r="BF1213" i="5" s="1"/>
  <c r="BE1097" i="5" a="1"/>
  <c r="BE1097" i="5" s="1"/>
  <c r="BF1097" i="5" s="1"/>
  <c r="BE1108" i="5" a="1"/>
  <c r="BE1108" i="5" s="1"/>
  <c r="BF1108" i="5" s="1"/>
  <c r="BE1140" i="5" a="1"/>
  <c r="BE1140" i="5" s="1"/>
  <c r="BF1140" i="5" s="1"/>
  <c r="BE1161" i="5" a="1"/>
  <c r="BE1161" i="5" s="1"/>
  <c r="BF1161" i="5" s="1"/>
  <c r="BE1193" i="5" a="1"/>
  <c r="BE1193" i="5" s="1"/>
  <c r="BF1193" i="5" s="1"/>
  <c r="BE1151" i="5" a="1"/>
  <c r="BE1151" i="5" s="1"/>
  <c r="BF1151" i="5" s="1"/>
  <c r="BE1183" i="5" a="1"/>
  <c r="BE1183" i="5" s="1"/>
  <c r="BF1183" i="5" s="1"/>
  <c r="BE1215" i="5" a="1"/>
  <c r="BE1215" i="5" s="1"/>
  <c r="BF1215" i="5" s="1"/>
  <c r="BE1158" i="5" a="1"/>
  <c r="BE1158" i="5" s="1"/>
  <c r="BF1158" i="5" s="1"/>
  <c r="BE1195" i="5" a="1"/>
  <c r="BE1195" i="5" s="1"/>
  <c r="BF1195" i="5" s="1"/>
  <c r="BE1180" i="5" a="1"/>
  <c r="BE1180" i="5" s="1"/>
  <c r="BF1180" i="5" s="1"/>
  <c r="BE987" i="5" a="1"/>
  <c r="BE987" i="5" s="1"/>
  <c r="BF987" i="5" s="1"/>
  <c r="BE996" i="5" a="1"/>
  <c r="BE996" i="5" s="1"/>
  <c r="BF996" i="5" s="1"/>
  <c r="BE1029" i="5" a="1"/>
  <c r="BE1029" i="5" s="1"/>
  <c r="BF1029" i="5" s="1"/>
  <c r="BE1038" i="5" a="1"/>
  <c r="BE1038" i="5" s="1"/>
  <c r="BF1038" i="5" s="1"/>
  <c r="BE1047" i="5" a="1"/>
  <c r="BE1047" i="5" s="1"/>
  <c r="BF1047" i="5" s="1"/>
  <c r="BE1075" i="5" a="1"/>
  <c r="BE1075" i="5" s="1"/>
  <c r="BF1075" i="5" s="1"/>
  <c r="BE1086" i="5" a="1"/>
  <c r="BE1086" i="5" s="1"/>
  <c r="BF1086" i="5" s="1"/>
  <c r="BE1091" i="5" a="1"/>
  <c r="BE1091" i="5" s="1"/>
  <c r="BF1091" i="5" s="1"/>
  <c r="BE1102" i="5" a="1"/>
  <c r="BE1102" i="5" s="1"/>
  <c r="BF1102" i="5" s="1"/>
  <c r="BE1107" i="5" a="1"/>
  <c r="BE1107" i="5" s="1"/>
  <c r="BF1107" i="5" s="1"/>
  <c r="BE1118" i="5" a="1"/>
  <c r="BE1118" i="5" s="1"/>
  <c r="BF1118" i="5" s="1"/>
  <c r="BE1123" i="5" a="1"/>
  <c r="BE1123" i="5" s="1"/>
  <c r="BF1123" i="5" s="1"/>
  <c r="BE1134" i="5" a="1"/>
  <c r="BE1134" i="5" s="1"/>
  <c r="BF1134" i="5" s="1"/>
  <c r="BE1139" i="5" a="1"/>
  <c r="BE1139" i="5" s="1"/>
  <c r="BF1139" i="5" s="1"/>
  <c r="BE1150" i="5" a="1"/>
  <c r="BE1150" i="5" s="1"/>
  <c r="BF1150" i="5" s="1"/>
  <c r="BE1155" i="5" a="1"/>
  <c r="BE1155" i="5" s="1"/>
  <c r="BF1155" i="5" s="1"/>
  <c r="BE1166" i="5" a="1"/>
  <c r="BE1166" i="5" s="1"/>
  <c r="BF1166" i="5" s="1"/>
  <c r="BE1171" i="5" a="1"/>
  <c r="BE1171" i="5" s="1"/>
  <c r="BF1171" i="5" s="1"/>
  <c r="BE1182" i="5" a="1"/>
  <c r="BE1182" i="5" s="1"/>
  <c r="BF1182" i="5" s="1"/>
  <c r="BE1187" i="5" a="1"/>
  <c r="BE1187" i="5" s="1"/>
  <c r="BF1187" i="5" s="1"/>
  <c r="BE1198" i="5" a="1"/>
  <c r="BE1198" i="5" s="1"/>
  <c r="BF1198" i="5" s="1"/>
  <c r="BE1203" i="5" a="1"/>
  <c r="BE1203" i="5" s="1"/>
  <c r="BF1203" i="5" s="1"/>
  <c r="BE1214" i="5" a="1"/>
  <c r="BE1214" i="5" s="1"/>
  <c r="BF1214" i="5" s="1"/>
  <c r="BE1092" i="5" a="1"/>
  <c r="BE1092" i="5" s="1"/>
  <c r="BF1092" i="5" s="1"/>
  <c r="BE1113" i="5" a="1"/>
  <c r="BE1113" i="5" s="1"/>
  <c r="BF1113" i="5" s="1"/>
  <c r="BE1145" i="5" a="1"/>
  <c r="BE1145" i="5" s="1"/>
  <c r="BF1145" i="5" s="1"/>
  <c r="BE1172" i="5" a="1"/>
  <c r="BE1172" i="5" s="1"/>
  <c r="BF1172" i="5" s="1"/>
  <c r="BE1204" i="5" a="1"/>
  <c r="BE1204" i="5" s="1"/>
  <c r="BF1204" i="5" s="1"/>
  <c r="BE1162" i="5" a="1"/>
  <c r="BE1162" i="5" s="1"/>
  <c r="BF1162" i="5" s="1"/>
  <c r="BE1194" i="5" a="1"/>
  <c r="BE1194" i="5" s="1"/>
  <c r="BF1194" i="5" s="1"/>
  <c r="BE1147" i="5" a="1"/>
  <c r="BE1147" i="5" s="1"/>
  <c r="BF1147" i="5" s="1"/>
  <c r="BE1211" i="5" a="1"/>
  <c r="BE1211" i="5" s="1"/>
  <c r="BF1211" i="5" s="1"/>
  <c r="BE1185" i="5" a="1"/>
  <c r="BE1185" i="5" s="1"/>
  <c r="BF1185" i="5" s="1"/>
  <c r="BE957" i="5" a="1"/>
  <c r="BE957" i="5" s="1"/>
  <c r="BF957" i="5" s="1"/>
  <c r="BE997" i="5" a="1"/>
  <c r="BE997" i="5" s="1"/>
  <c r="BF997" i="5" s="1"/>
  <c r="BE1006" i="5" a="1"/>
  <c r="BE1006" i="5" s="1"/>
  <c r="BF1006" i="5" s="1"/>
  <c r="BE1015" i="5" a="1"/>
  <c r="BE1015" i="5" s="1"/>
  <c r="BF1015" i="5" s="1"/>
  <c r="BE1030" i="5" a="1"/>
  <c r="BE1030" i="5" s="1"/>
  <c r="BF1030" i="5" s="1"/>
  <c r="BE1039" i="5" a="1"/>
  <c r="BE1039" i="5" s="1"/>
  <c r="BF1039" i="5" s="1"/>
  <c r="BE1048" i="5" a="1"/>
  <c r="BE1048" i="5" s="1"/>
  <c r="BF1048" i="5" s="1"/>
  <c r="BE1056" i="5" a="1"/>
  <c r="BE1056" i="5" s="1"/>
  <c r="BF1056" i="5" s="1"/>
  <c r="BE1063" i="5" a="1"/>
  <c r="BE1063" i="5" s="1"/>
  <c r="BF1063" i="5" s="1"/>
  <c r="BE1069" i="5" a="1"/>
  <c r="BE1069" i="5" s="1"/>
  <c r="BF1069" i="5" s="1"/>
  <c r="BE1076" i="5" a="1"/>
  <c r="BE1076" i="5" s="1"/>
  <c r="BF1076" i="5" s="1"/>
  <c r="BE1081" i="5" a="1"/>
  <c r="BE1081" i="5" s="1"/>
  <c r="BF1081" i="5" s="1"/>
  <c r="BE1124" i="5" a="1"/>
  <c r="BE1124" i="5" s="1"/>
  <c r="BF1124" i="5" s="1"/>
  <c r="BE1177" i="5" a="1"/>
  <c r="BE1177" i="5" s="1"/>
  <c r="BF1177" i="5" s="1"/>
  <c r="BE1210" i="5" a="1"/>
  <c r="BE1210" i="5" s="1"/>
  <c r="BF1210" i="5" s="1"/>
  <c r="BE1179" i="5" a="1"/>
  <c r="BE1179" i="5" s="1"/>
  <c r="BF1179" i="5" s="1"/>
  <c r="BE1201" i="5" a="1"/>
  <c r="BE1201" i="5" s="1"/>
  <c r="BF1201" i="5" s="1"/>
  <c r="BE971" i="5" a="1"/>
  <c r="BE971" i="5" s="1"/>
  <c r="BF971" i="5" s="1"/>
  <c r="BE998" i="5" a="1"/>
  <c r="BE998" i="5" s="1"/>
  <c r="BF998" i="5" s="1"/>
  <c r="BE1007" i="5" a="1"/>
  <c r="BE1007" i="5" s="1"/>
  <c r="BF1007" i="5" s="1"/>
  <c r="BE1016" i="5" a="1"/>
  <c r="BE1016" i="5" s="1"/>
  <c r="BF1016" i="5" s="1"/>
  <c r="BE1064" i="5" a="1"/>
  <c r="BE1064" i="5" s="1"/>
  <c r="BF1064" i="5" s="1"/>
  <c r="BE1082" i="5" a="1"/>
  <c r="BE1082" i="5" s="1"/>
  <c r="BF1082" i="5" s="1"/>
  <c r="BE1087" i="5" a="1"/>
  <c r="BE1087" i="5" s="1"/>
  <c r="BF1087" i="5" s="1"/>
  <c r="BE1098" i="5" a="1"/>
  <c r="BE1098" i="5" s="1"/>
  <c r="BF1098" i="5" s="1"/>
  <c r="BE1103" i="5" a="1"/>
  <c r="BE1103" i="5" s="1"/>
  <c r="BF1103" i="5" s="1"/>
  <c r="BE1114" i="5" a="1"/>
  <c r="BE1114" i="5" s="1"/>
  <c r="BF1114" i="5" s="1"/>
  <c r="BE1119" i="5" a="1"/>
  <c r="BE1119" i="5" s="1"/>
  <c r="BF1119" i="5" s="1"/>
  <c r="BE1130" i="5" a="1"/>
  <c r="BE1130" i="5" s="1"/>
  <c r="BF1130" i="5" s="1"/>
  <c r="BE1135" i="5" a="1"/>
  <c r="BE1135" i="5" s="1"/>
  <c r="BF1135" i="5" s="1"/>
  <c r="BE1146" i="5" a="1"/>
  <c r="BE1146" i="5" s="1"/>
  <c r="BF1146" i="5" s="1"/>
  <c r="BE1178" i="5" a="1"/>
  <c r="BE1178" i="5" s="1"/>
  <c r="BF1178" i="5" s="1"/>
  <c r="BE1163" i="5" a="1"/>
  <c r="BE1163" i="5" s="1"/>
  <c r="BF1163" i="5" s="1"/>
  <c r="BE1196" i="5" a="1"/>
  <c r="BE1196" i="5" s="1"/>
  <c r="BF1196" i="5" s="1"/>
  <c r="BE980" i="5" a="1"/>
  <c r="BE980" i="5" s="1"/>
  <c r="BF980" i="5" s="1"/>
  <c r="BE1017" i="5" a="1"/>
  <c r="BE1017" i="5" s="1"/>
  <c r="BF1017" i="5" s="1"/>
  <c r="BE1024" i="5" a="1"/>
  <c r="BE1024" i="5" s="1"/>
  <c r="BF1024" i="5" s="1"/>
  <c r="BE1033" i="5" a="1"/>
  <c r="BE1033" i="5" s="1"/>
  <c r="BF1033" i="5" s="1"/>
  <c r="BE1042" i="5" a="1"/>
  <c r="BE1042" i="5" s="1"/>
  <c r="BF1042" i="5" s="1"/>
  <c r="BE1071" i="5" a="1"/>
  <c r="BE1071" i="5" s="1"/>
  <c r="BF1071" i="5" s="1"/>
  <c r="BE1077" i="5" a="1"/>
  <c r="BE1077" i="5" s="1"/>
  <c r="BF1077" i="5" s="1"/>
  <c r="BE1088" i="5" a="1"/>
  <c r="BE1088" i="5" s="1"/>
  <c r="BF1088" i="5" s="1"/>
  <c r="BE1093" i="5" a="1"/>
  <c r="BE1093" i="5" s="1"/>
  <c r="BF1093" i="5" s="1"/>
  <c r="BE1104" i="5" a="1"/>
  <c r="BE1104" i="5" s="1"/>
  <c r="BF1104" i="5" s="1"/>
  <c r="BE1109" i="5" a="1"/>
  <c r="BE1109" i="5" s="1"/>
  <c r="BF1109" i="5" s="1"/>
  <c r="BE1120" i="5" a="1"/>
  <c r="BE1120" i="5" s="1"/>
  <c r="BF1120" i="5" s="1"/>
  <c r="BE1125" i="5" a="1"/>
  <c r="BE1125" i="5" s="1"/>
  <c r="BF1125" i="5" s="1"/>
  <c r="BE1136" i="5" a="1"/>
  <c r="BE1136" i="5" s="1"/>
  <c r="BF1136" i="5" s="1"/>
  <c r="BE1141" i="5" a="1"/>
  <c r="BE1141" i="5" s="1"/>
  <c r="BF1141" i="5" s="1"/>
  <c r="BE1152" i="5" a="1"/>
  <c r="BE1152" i="5" s="1"/>
  <c r="BF1152" i="5" s="1"/>
  <c r="BE1157" i="5" a="1"/>
  <c r="BE1157" i="5" s="1"/>
  <c r="BF1157" i="5" s="1"/>
  <c r="BE1168" i="5" a="1"/>
  <c r="BE1168" i="5" s="1"/>
  <c r="BF1168" i="5" s="1"/>
  <c r="BE1173" i="5" a="1"/>
  <c r="BE1173" i="5" s="1"/>
  <c r="BF1173" i="5" s="1"/>
  <c r="BE1184" i="5" a="1"/>
  <c r="BE1184" i="5" s="1"/>
  <c r="BF1184" i="5" s="1"/>
  <c r="BE1189" i="5" a="1"/>
  <c r="BE1189" i="5" s="1"/>
  <c r="BF1189" i="5" s="1"/>
  <c r="BE1200" i="5" a="1"/>
  <c r="BE1200" i="5" s="1"/>
  <c r="BF1200" i="5" s="1"/>
  <c r="BE1205" i="5" a="1"/>
  <c r="BE1205" i="5" s="1"/>
  <c r="BF1205" i="5" s="1"/>
  <c r="BE1216" i="5" a="1"/>
  <c r="BE1216" i="5" s="1"/>
  <c r="BF1216" i="5" s="1"/>
  <c r="BE962" i="5" a="1"/>
  <c r="BE962" i="5" s="1"/>
  <c r="BF962" i="5" s="1"/>
  <c r="BE974" i="5" a="1"/>
  <c r="BE974" i="5" s="1"/>
  <c r="BF974" i="5" s="1"/>
  <c r="BE1019" i="5" a="1"/>
  <c r="BE1019" i="5" s="1"/>
  <c r="BF1019" i="5" s="1"/>
  <c r="BE1051" i="5" a="1"/>
  <c r="BE1051" i="5" s="1"/>
  <c r="BF1051" i="5" s="1"/>
  <c r="BE1059" i="5" a="1"/>
  <c r="BE1059" i="5" s="1"/>
  <c r="BF1059" i="5" s="1"/>
  <c r="BE1065" i="5" a="1"/>
  <c r="BE1065" i="5" s="1"/>
  <c r="BF1065" i="5" s="1"/>
  <c r="BE1072" i="5" a="1"/>
  <c r="BE1072" i="5" s="1"/>
  <c r="BF1072" i="5" s="1"/>
  <c r="BE1078" i="5" a="1"/>
  <c r="BE1078" i="5" s="1"/>
  <c r="BF1078" i="5" s="1"/>
  <c r="BE1083" i="5" a="1"/>
  <c r="BE1083" i="5" s="1"/>
  <c r="BF1083" i="5" s="1"/>
  <c r="BE1094" i="5" a="1"/>
  <c r="BE1094" i="5" s="1"/>
  <c r="BF1094" i="5" s="1"/>
  <c r="BE1099" i="5" a="1"/>
  <c r="BE1099" i="5" s="1"/>
  <c r="BF1099" i="5" s="1"/>
  <c r="BE1110" i="5" a="1"/>
  <c r="BE1110" i="5" s="1"/>
  <c r="BF1110" i="5" s="1"/>
  <c r="BE1115" i="5" a="1"/>
  <c r="BE1115" i="5" s="1"/>
  <c r="BF1115" i="5" s="1"/>
  <c r="BE1126" i="5" a="1"/>
  <c r="BE1126" i="5" s="1"/>
  <c r="BF1126" i="5" s="1"/>
  <c r="BE1131" i="5" a="1"/>
  <c r="BE1131" i="5" s="1"/>
  <c r="BF1131" i="5" s="1"/>
  <c r="BE1142" i="5" a="1"/>
  <c r="BE1142" i="5" s="1"/>
  <c r="BF1142" i="5" s="1"/>
  <c r="BE1190" i="5" a="1"/>
  <c r="BE1190" i="5" s="1"/>
  <c r="BF1190" i="5" s="1"/>
  <c r="BE1217" i="5" a="1"/>
  <c r="BE1217" i="5" s="1"/>
  <c r="BF1217" i="5" s="1"/>
  <c r="BE965" i="5" a="1"/>
  <c r="BE965" i="5" s="1"/>
  <c r="BF965" i="5" s="1"/>
  <c r="BE975" i="5" a="1"/>
  <c r="BE975" i="5" s="1"/>
  <c r="BF975" i="5" s="1"/>
  <c r="BE992" i="5" a="1"/>
  <c r="BE992" i="5" s="1"/>
  <c r="BF992" i="5" s="1"/>
  <c r="BE1026" i="5" a="1"/>
  <c r="BE1026" i="5" s="1"/>
  <c r="BF1026" i="5" s="1"/>
  <c r="BE1060" i="5" a="1"/>
  <c r="BE1060" i="5" s="1"/>
  <c r="BF1060" i="5" s="1"/>
  <c r="BE1084" i="5" a="1"/>
  <c r="BE1084" i="5" s="1"/>
  <c r="BF1084" i="5" s="1"/>
  <c r="BE1089" i="5" a="1"/>
  <c r="BE1089" i="5" s="1"/>
  <c r="BF1089" i="5" s="1"/>
  <c r="BE1100" i="5" a="1"/>
  <c r="BE1100" i="5" s="1"/>
  <c r="BF1100" i="5" s="1"/>
  <c r="BE1105" i="5" a="1"/>
  <c r="BE1105" i="5" s="1"/>
  <c r="BF1105" i="5" s="1"/>
  <c r="BE1116" i="5" a="1"/>
  <c r="BE1116" i="5" s="1"/>
  <c r="BF1116" i="5" s="1"/>
  <c r="BE1121" i="5" a="1"/>
  <c r="BE1121" i="5" s="1"/>
  <c r="BF1121" i="5" s="1"/>
  <c r="BE1132" i="5" a="1"/>
  <c r="BE1132" i="5" s="1"/>
  <c r="BF1132" i="5" s="1"/>
  <c r="BE1137" i="5" a="1"/>
  <c r="BE1137" i="5" s="1"/>
  <c r="BF1137" i="5" s="1"/>
  <c r="BE1148" i="5" a="1"/>
  <c r="BE1148" i="5" s="1"/>
  <c r="BF1148" i="5" s="1"/>
  <c r="BE1153" i="5" a="1"/>
  <c r="BE1153" i="5" s="1"/>
  <c r="BF1153" i="5" s="1"/>
  <c r="BE1164" i="5" a="1"/>
  <c r="BE1164" i="5" s="1"/>
  <c r="BF1164" i="5" s="1"/>
  <c r="BE1169" i="5" a="1"/>
  <c r="BE1169" i="5" s="1"/>
  <c r="BF1169" i="5" s="1"/>
  <c r="M17697"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<sst xmlns="http://schemas.openxmlformats.org/spreadsheetml/2006/main" count="171251" uniqueCount="1540">
  <si>
    <t>Commodity Group</t>
  </si>
  <si>
    <t>TempControlled</t>
  </si>
  <si>
    <t>Air Mode</t>
  </si>
  <si>
    <t>Origin Airport</t>
  </si>
  <si>
    <t>Destination Airport</t>
  </si>
  <si>
    <t>CHW</t>
  </si>
  <si>
    <t>Rank</t>
  </si>
  <si>
    <t>MNX/Marken</t>
  </si>
  <si>
    <t>Av Weight</t>
  </si>
  <si>
    <t>Intention to Bid (Yes/No)</t>
  </si>
  <si>
    <t>Min Weight</t>
  </si>
  <si>
    <t>Min Charge</t>
  </si>
  <si>
    <t>100</t>
  </si>
  <si>
    <t>200</t>
  </si>
  <si>
    <t>300</t>
  </si>
  <si>
    <t>500</t>
  </si>
  <si>
    <t>1000</t>
  </si>
  <si>
    <t>2500</t>
  </si>
  <si>
    <t>5000</t>
  </si>
  <si>
    <t>Comments</t>
  </si>
  <si>
    <t>Pharma</t>
  </si>
  <si>
    <t>No</t>
  </si>
  <si>
    <t>Express</t>
  </si>
  <si>
    <t>ATL</t>
  </si>
  <si>
    <t>CVG</t>
  </si>
  <si>
    <t>LMNX</t>
  </si>
  <si>
    <t>HKG</t>
  </si>
  <si>
    <t>SIN</t>
  </si>
  <si>
    <t>Aviation</t>
  </si>
  <si>
    <t>TPE</t>
  </si>
  <si>
    <t>Radiopharma</t>
  </si>
  <si>
    <t>EWR</t>
  </si>
  <si>
    <t>ORD</t>
  </si>
  <si>
    <t>IAH</t>
  </si>
  <si>
    <t>SAL</t>
  </si>
  <si>
    <t>GC</t>
  </si>
  <si>
    <t>Standard</t>
  </si>
  <si>
    <t>LAX</t>
  </si>
  <si>
    <t>AKL</t>
  </si>
  <si>
    <t>BOS</t>
  </si>
  <si>
    <t>DTW</t>
  </si>
  <si>
    <t>BWI</t>
  </si>
  <si>
    <t>BUF</t>
  </si>
  <si>
    <t>TPA</t>
  </si>
  <si>
    <t>MEL</t>
  </si>
  <si>
    <t>DFW</t>
  </si>
  <si>
    <t>GSP</t>
  </si>
  <si>
    <t>BNA</t>
  </si>
  <si>
    <t>DEN</t>
  </si>
  <si>
    <t>SFO</t>
  </si>
  <si>
    <t>MCO</t>
  </si>
  <si>
    <t>FRA</t>
  </si>
  <si>
    <t>RUH</t>
  </si>
  <si>
    <t>PHX</t>
  </si>
  <si>
    <t>DSM</t>
  </si>
  <si>
    <t>BNE</t>
  </si>
  <si>
    <t>GNV</t>
  </si>
  <si>
    <t>IAD</t>
  </si>
  <si>
    <t>ANC</t>
  </si>
  <si>
    <t>SEA</t>
  </si>
  <si>
    <t>BIL</t>
  </si>
  <si>
    <t>FLL</t>
  </si>
  <si>
    <t>HAM</t>
  </si>
  <si>
    <t>AUS</t>
  </si>
  <si>
    <t>CLE</t>
  </si>
  <si>
    <t>ATW</t>
  </si>
  <si>
    <t>JFK</t>
  </si>
  <si>
    <t>LAS</t>
  </si>
  <si>
    <t>DAY</t>
  </si>
  <si>
    <t>MSP</t>
  </si>
  <si>
    <t>SAT</t>
  </si>
  <si>
    <t>CLT</t>
  </si>
  <si>
    <t>LGA</t>
  </si>
  <si>
    <t>MLA</t>
  </si>
  <si>
    <t>ABQ</t>
  </si>
  <si>
    <t>CID</t>
  </si>
  <si>
    <t>DAL</t>
  </si>
  <si>
    <t>MCI</t>
  </si>
  <si>
    <t>FAR</t>
  </si>
  <si>
    <t>COU</t>
  </si>
  <si>
    <t>BTV</t>
  </si>
  <si>
    <t>IST</t>
  </si>
  <si>
    <t>AYT</t>
  </si>
  <si>
    <t>PDX</t>
  </si>
  <si>
    <t>MEM</t>
  </si>
  <si>
    <t>MIA</t>
  </si>
  <si>
    <t>LHR</t>
  </si>
  <si>
    <t>GEG</t>
  </si>
  <si>
    <t>SAN</t>
  </si>
  <si>
    <t>RDU</t>
  </si>
  <si>
    <t>MAD</t>
  </si>
  <si>
    <t>LPA</t>
  </si>
  <si>
    <t>PIT</t>
  </si>
  <si>
    <t>HOU</t>
  </si>
  <si>
    <t>CMH</t>
  </si>
  <si>
    <t>SMF</t>
  </si>
  <si>
    <t>OAK</t>
  </si>
  <si>
    <t>HND</t>
  </si>
  <si>
    <t>GSO</t>
  </si>
  <si>
    <t>VIE</t>
  </si>
  <si>
    <t>MDW</t>
  </si>
  <si>
    <t>BUD</t>
  </si>
  <si>
    <t>DCA</t>
  </si>
  <si>
    <t>IND</t>
  </si>
  <si>
    <t>OGG</t>
  </si>
  <si>
    <t>RAP</t>
  </si>
  <si>
    <t>SYD</t>
  </si>
  <si>
    <t>SLC</t>
  </si>
  <si>
    <t>BOI</t>
  </si>
  <si>
    <t>DXB</t>
  </si>
  <si>
    <t>ICN</t>
  </si>
  <si>
    <t>ELP</t>
  </si>
  <si>
    <t>BRU</t>
  </si>
  <si>
    <t>AMS</t>
  </si>
  <si>
    <t>DOH</t>
  </si>
  <si>
    <t>ISB</t>
  </si>
  <si>
    <t>MEX</t>
  </si>
  <si>
    <t>MSY</t>
  </si>
  <si>
    <t>SAV</t>
  </si>
  <si>
    <t>SDF</t>
  </si>
  <si>
    <t>NLU</t>
  </si>
  <si>
    <t>JED</t>
  </si>
  <si>
    <t>GRU</t>
  </si>
  <si>
    <t>PHL</t>
  </si>
  <si>
    <t>ZRH</t>
  </si>
  <si>
    <t>LBB</t>
  </si>
  <si>
    <t>LFT</t>
  </si>
  <si>
    <t>SNA</t>
  </si>
  <si>
    <t>ACV</t>
  </si>
  <si>
    <t>BFL</t>
  </si>
  <si>
    <t>HNL</t>
  </si>
  <si>
    <t>JAX</t>
  </si>
  <si>
    <t>STL</t>
  </si>
  <si>
    <t>BTR</t>
  </si>
  <si>
    <t>AUH</t>
  </si>
  <si>
    <t>FCO</t>
  </si>
  <si>
    <t>OKC</t>
  </si>
  <si>
    <t>LIT</t>
  </si>
  <si>
    <t>BIS</t>
  </si>
  <si>
    <t>Charter</t>
  </si>
  <si>
    <t>HWD</t>
  </si>
  <si>
    <t>BFI</t>
  </si>
  <si>
    <t>SJC</t>
  </si>
  <si>
    <t>SHV</t>
  </si>
  <si>
    <t>ICT</t>
  </si>
  <si>
    <t>BRO</t>
  </si>
  <si>
    <t>BDL</t>
  </si>
  <si>
    <t>ABE</t>
  </si>
  <si>
    <t>BHM</t>
  </si>
  <si>
    <t>GRR</t>
  </si>
  <si>
    <t>CDG</t>
  </si>
  <si>
    <t>ONT</t>
  </si>
  <si>
    <t>SCL</t>
  </si>
  <si>
    <t>EZE</t>
  </si>
  <si>
    <t>KIX</t>
  </si>
  <si>
    <t>MUC</t>
  </si>
  <si>
    <t>AGS</t>
  </si>
  <si>
    <t>KHI</t>
  </si>
  <si>
    <t>TYS</t>
  </si>
  <si>
    <t>PVD</t>
  </si>
  <si>
    <t>RSW</t>
  </si>
  <si>
    <t>HEL</t>
  </si>
  <si>
    <t>PEK</t>
  </si>
  <si>
    <t>GTF</t>
  </si>
  <si>
    <t>CHO</t>
  </si>
  <si>
    <t>BOG</t>
  </si>
  <si>
    <t>PWM</t>
  </si>
  <si>
    <t>CRP</t>
  </si>
  <si>
    <t>PNS</t>
  </si>
  <si>
    <t>TUL</t>
  </si>
  <si>
    <t>OMA</t>
  </si>
  <si>
    <t>DUB</t>
  </si>
  <si>
    <t>MHT</t>
  </si>
  <si>
    <t>CPH</t>
  </si>
  <si>
    <t>LIS</t>
  </si>
  <si>
    <t>SJU</t>
  </si>
  <si>
    <t>Live</t>
  </si>
  <si>
    <t>TUS</t>
  </si>
  <si>
    <t>MDT</t>
  </si>
  <si>
    <t>BKK</t>
  </si>
  <si>
    <t>MLE</t>
  </si>
  <si>
    <t>NRT</t>
  </si>
  <si>
    <t>JAN</t>
  </si>
  <si>
    <t>CAE</t>
  </si>
  <si>
    <t>CRW</t>
  </si>
  <si>
    <t>CAI</t>
  </si>
  <si>
    <t>FAT</t>
  </si>
  <si>
    <t>SJO</t>
  </si>
  <si>
    <t>ALB</t>
  </si>
  <si>
    <t>ROC</t>
  </si>
  <si>
    <t>PVG</t>
  </si>
  <si>
    <t>CHS</t>
  </si>
  <si>
    <t>LIM</t>
  </si>
  <si>
    <t>MKE</t>
  </si>
  <si>
    <t>ZAG</t>
  </si>
  <si>
    <t>CHA</t>
  </si>
  <si>
    <t>BZE</t>
  </si>
  <si>
    <t>XMN</t>
  </si>
  <si>
    <t>MAF</t>
  </si>
  <si>
    <t>RIC</t>
  </si>
  <si>
    <t>ROA</t>
  </si>
  <si>
    <t>LNK</t>
  </si>
  <si>
    <t>LEX</t>
  </si>
  <si>
    <t>EBL</t>
  </si>
  <si>
    <t>EDI</t>
  </si>
  <si>
    <t>MNL</t>
  </si>
  <si>
    <t>ISL</t>
  </si>
  <si>
    <t>DAB</t>
  </si>
  <si>
    <t>EVV</t>
  </si>
  <si>
    <t>AMA</t>
  </si>
  <si>
    <t>BCN</t>
  </si>
  <si>
    <t>YVR</t>
  </si>
  <si>
    <t>MFE</t>
  </si>
  <si>
    <t>LRD</t>
  </si>
  <si>
    <t>TRI</t>
  </si>
  <si>
    <t>TVC</t>
  </si>
  <si>
    <t>YYZ</t>
  </si>
  <si>
    <t>PBI</t>
  </si>
  <si>
    <t>MQT</t>
  </si>
  <si>
    <t>EUG</t>
  </si>
  <si>
    <t>LUX</t>
  </si>
  <si>
    <t>CGN</t>
  </si>
  <si>
    <t>FCA</t>
  </si>
  <si>
    <t>AUG</t>
  </si>
  <si>
    <t>DPA</t>
  </si>
  <si>
    <t>ORH</t>
  </si>
  <si>
    <t>GLA</t>
  </si>
  <si>
    <t>PER</t>
  </si>
  <si>
    <t>FSD</t>
  </si>
  <si>
    <t>HRL</t>
  </si>
  <si>
    <t>KUL</t>
  </si>
  <si>
    <t>PSP</t>
  </si>
  <si>
    <t>SGF</t>
  </si>
  <si>
    <t>ARN</t>
  </si>
  <si>
    <t>SBN</t>
  </si>
  <si>
    <t>FAI</t>
  </si>
  <si>
    <t>RNO</t>
  </si>
  <si>
    <t>APA</t>
  </si>
  <si>
    <t>HIO</t>
  </si>
  <si>
    <t>LEJ</t>
  </si>
  <si>
    <t>GUM</t>
  </si>
  <si>
    <t>MYR</t>
  </si>
  <si>
    <t>CVH</t>
  </si>
  <si>
    <t>Uncontrolled</t>
  </si>
  <si>
    <t>SYR</t>
  </si>
  <si>
    <t>XNA</t>
  </si>
  <si>
    <t>KWI</t>
  </si>
  <si>
    <t>LHE</t>
  </si>
  <si>
    <t>NBO</t>
  </si>
  <si>
    <t>MCT</t>
  </si>
  <si>
    <t>PRG</t>
  </si>
  <si>
    <t>IPL</t>
  </si>
  <si>
    <t>CLD</t>
  </si>
  <si>
    <t>RST</t>
  </si>
  <si>
    <t>SRQ</t>
  </si>
  <si>
    <t>BUR</t>
  </si>
  <si>
    <t>DRO</t>
  </si>
  <si>
    <t>NJF</t>
  </si>
  <si>
    <t>BGR</t>
  </si>
  <si>
    <t>HYD</t>
  </si>
  <si>
    <t>WAW</t>
  </si>
  <si>
    <t>ATH</t>
  </si>
  <si>
    <t>MSN</t>
  </si>
  <si>
    <t>ILM</t>
  </si>
  <si>
    <t>AVP</t>
  </si>
  <si>
    <t>BGM</t>
  </si>
  <si>
    <t>LCK</t>
  </si>
  <si>
    <t>MXP</t>
  </si>
  <si>
    <t>ABI</t>
  </si>
  <si>
    <t>GVA</t>
  </si>
  <si>
    <t>ORF</t>
  </si>
  <si>
    <t>BGO</t>
  </si>
  <si>
    <t>GPT</t>
  </si>
  <si>
    <t>LIH</t>
  </si>
  <si>
    <t>DEL</t>
  </si>
  <si>
    <t>MGM</t>
  </si>
  <si>
    <t>CPR</t>
  </si>
  <si>
    <t>ITO</t>
  </si>
  <si>
    <t>VPS</t>
  </si>
  <si>
    <t>GRB</t>
  </si>
  <si>
    <t>MBS</t>
  </si>
  <si>
    <t>KOA</t>
  </si>
  <si>
    <t>BEY</t>
  </si>
  <si>
    <t>JNB</t>
  </si>
  <si>
    <t>FWA</t>
  </si>
  <si>
    <t>DWC</t>
  </si>
  <si>
    <t>DHN</t>
  </si>
  <si>
    <t>BMI</t>
  </si>
  <si>
    <t>MSO</t>
  </si>
  <si>
    <t>DMM</t>
  </si>
  <si>
    <t>BOM</t>
  </si>
  <si>
    <t>OTP</t>
  </si>
  <si>
    <t>DVL</t>
  </si>
  <si>
    <t>MLU</t>
  </si>
  <si>
    <t>SCE</t>
  </si>
  <si>
    <t>TLS</t>
  </si>
  <si>
    <t>IDA</t>
  </si>
  <si>
    <t>RIX</t>
  </si>
  <si>
    <t>TUN</t>
  </si>
  <si>
    <t>MOD</t>
  </si>
  <si>
    <t>CMB</t>
  </si>
  <si>
    <t>AEX</t>
  </si>
  <si>
    <t>BZN</t>
  </si>
  <si>
    <t>MOB</t>
  </si>
  <si>
    <t>DUS</t>
  </si>
  <si>
    <t>HLN</t>
  </si>
  <si>
    <t>TLV</t>
  </si>
  <si>
    <t>CLL</t>
  </si>
  <si>
    <t>SFF</t>
  </si>
  <si>
    <t>EMA</t>
  </si>
  <si>
    <t>AMM</t>
  </si>
  <si>
    <t>LJU</t>
  </si>
  <si>
    <t>YUL</t>
  </si>
  <si>
    <t>HAJ</t>
  </si>
  <si>
    <t>TFN</t>
  </si>
  <si>
    <t>PIK</t>
  </si>
  <si>
    <t>GYD</t>
  </si>
  <si>
    <t>ADQ</t>
  </si>
  <si>
    <t>AZO</t>
  </si>
  <si>
    <t>HKY</t>
  </si>
  <si>
    <t>ILE</t>
  </si>
  <si>
    <t>TLH</t>
  </si>
  <si>
    <t>FLG</t>
  </si>
  <si>
    <t>GJT</t>
  </si>
  <si>
    <t>CAN</t>
  </si>
  <si>
    <t>KEF</t>
  </si>
  <si>
    <t>SGN</t>
  </si>
  <si>
    <t>BEG</t>
  </si>
  <si>
    <t>MLI</t>
  </si>
  <si>
    <t>ECN</t>
  </si>
  <si>
    <t>BHX</t>
  </si>
  <si>
    <t>DRS</t>
  </si>
  <si>
    <t>CGK</t>
  </si>
  <si>
    <t>VNO</t>
  </si>
  <si>
    <t>ASB</t>
  </si>
  <si>
    <t>BHD</t>
  </si>
  <si>
    <t>CSG</t>
  </si>
  <si>
    <t>HSV</t>
  </si>
  <si>
    <t>COS</t>
  </si>
  <si>
    <t>EAU</t>
  </si>
  <si>
    <t>GRI</t>
  </si>
  <si>
    <t>LAN</t>
  </si>
  <si>
    <t>LCH</t>
  </si>
  <si>
    <t>HGH</t>
  </si>
  <si>
    <t>CIC</t>
  </si>
  <si>
    <t>HVN</t>
  </si>
  <si>
    <t>MCE</t>
  </si>
  <si>
    <t>RFD</t>
  </si>
  <si>
    <t>STS</t>
  </si>
  <si>
    <t>LPL</t>
  </si>
  <si>
    <t>VLD</t>
  </si>
  <si>
    <t>FLO</t>
  </si>
  <si>
    <t>MFR</t>
  </si>
  <si>
    <t>OSL</t>
  </si>
  <si>
    <t>ALG</t>
  </si>
  <si>
    <t>PSC</t>
  </si>
  <si>
    <t>MHK</t>
  </si>
  <si>
    <t>SBP</t>
  </si>
  <si>
    <t>LIN</t>
  </si>
  <si>
    <t>TIW</t>
  </si>
  <si>
    <t>TBS</t>
  </si>
  <si>
    <t>MAN</t>
  </si>
  <si>
    <t>FRU</t>
  </si>
  <si>
    <t>LGG</t>
  </si>
  <si>
    <t>ADD</t>
  </si>
  <si>
    <t>STN</t>
  </si>
  <si>
    <t>BAH</t>
  </si>
  <si>
    <t>BLL</t>
  </si>
  <si>
    <t>SAW</t>
  </si>
  <si>
    <t>LGW</t>
  </si>
  <si>
    <t>FAY</t>
  </si>
  <si>
    <t>ASE</t>
  </si>
  <si>
    <t>SJT</t>
  </si>
  <si>
    <t>TOL</t>
  </si>
  <si>
    <t>BLR</t>
  </si>
  <si>
    <t>BLQ</t>
  </si>
  <si>
    <t>MRY</t>
  </si>
  <si>
    <t>RDD</t>
  </si>
  <si>
    <t>ABY</t>
  </si>
  <si>
    <t>AVL</t>
  </si>
  <si>
    <t>ROW</t>
  </si>
  <si>
    <t>FSM</t>
  </si>
  <si>
    <t>TYR</t>
  </si>
  <si>
    <t>YUM</t>
  </si>
  <si>
    <t>VCE</t>
  </si>
  <si>
    <t>GFK</t>
  </si>
  <si>
    <t>SPN</t>
  </si>
  <si>
    <t>RDM</t>
  </si>
  <si>
    <t>SBA</t>
  </si>
  <si>
    <t>GRO</t>
  </si>
  <si>
    <t>SDR</t>
  </si>
  <si>
    <t>VLC</t>
  </si>
  <si>
    <t>ACT</t>
  </si>
  <si>
    <t>BER</t>
  </si>
  <si>
    <t>BOD</t>
  </si>
  <si>
    <t>ESB</t>
  </si>
  <si>
    <t>DPS</t>
  </si>
  <si>
    <t>YYC</t>
  </si>
  <si>
    <t>SNN</t>
  </si>
  <si>
    <t>ALA</t>
  </si>
  <si>
    <t>BSL</t>
  </si>
  <si>
    <t>TLL</t>
  </si>
  <si>
    <t>ADB</t>
  </si>
  <si>
    <t>ATY</t>
  </si>
  <si>
    <t>SDQ</t>
  </si>
  <si>
    <t>SOF</t>
  </si>
  <si>
    <t>ARH</t>
  </si>
  <si>
    <t>CUN</t>
  </si>
  <si>
    <t>LYS</t>
  </si>
  <si>
    <t>SHJ</t>
  </si>
  <si>
    <t>NCL</t>
  </si>
  <si>
    <t>EWN</t>
  </si>
  <si>
    <t>FKB</t>
  </si>
  <si>
    <t>NUE</t>
  </si>
  <si>
    <t>LTN</t>
  </si>
  <si>
    <t>DGR</t>
  </si>
  <si>
    <t>UIO</t>
  </si>
  <si>
    <t>TSV</t>
  </si>
  <si>
    <t>PIA</t>
  </si>
  <si>
    <t>CNS</t>
  </si>
  <si>
    <t>ERI</t>
  </si>
  <si>
    <t>SPS</t>
  </si>
  <si>
    <t>DLH</t>
  </si>
  <si>
    <t>BFS</t>
  </si>
  <si>
    <t>PTY</t>
  </si>
  <si>
    <t>REG</t>
  </si>
  <si>
    <t>REC</t>
  </si>
  <si>
    <t>SKB</t>
  </si>
  <si>
    <t>SPI</t>
  </si>
  <si>
    <t>ADL</t>
  </si>
  <si>
    <t>MKY</t>
  </si>
  <si>
    <t>CTU</t>
  </si>
  <si>
    <t>GDL</t>
  </si>
  <si>
    <t>PMO</t>
  </si>
  <si>
    <t>LCA</t>
  </si>
  <si>
    <t>GYN</t>
  </si>
  <si>
    <t>HAN</t>
  </si>
  <si>
    <t>KCH</t>
  </si>
  <si>
    <t>EAT</t>
  </si>
  <si>
    <t>ECP</t>
  </si>
  <si>
    <t>ELM</t>
  </si>
  <si>
    <t>FOD</t>
  </si>
  <si>
    <t>FOE</t>
  </si>
  <si>
    <t>LNS</t>
  </si>
  <si>
    <t>OXR</t>
  </si>
  <si>
    <t>PIH</t>
  </si>
  <si>
    <t>PKB</t>
  </si>
  <si>
    <t>PPT</t>
  </si>
  <si>
    <t>GYE</t>
  </si>
  <si>
    <t>MST</t>
  </si>
  <si>
    <t>MMX</t>
  </si>
  <si>
    <t>JAC</t>
  </si>
  <si>
    <t>BLI</t>
  </si>
  <si>
    <t>SBY</t>
  </si>
  <si>
    <t>CWA</t>
  </si>
  <si>
    <t>SMX</t>
  </si>
  <si>
    <t>GUR</t>
  </si>
  <si>
    <t>MRU</t>
  </si>
  <si>
    <t>CAK</t>
  </si>
  <si>
    <t>FLR</t>
  </si>
  <si>
    <t>KTN</t>
  </si>
  <si>
    <t>JNU</t>
  </si>
  <si>
    <t>CMI</t>
  </si>
  <si>
    <t>SGU</t>
  </si>
  <si>
    <t>SAF</t>
  </si>
  <si>
    <t>PMI</t>
  </si>
  <si>
    <t>FFZ</t>
  </si>
  <si>
    <t>BIO</t>
  </si>
  <si>
    <t>TEB</t>
  </si>
  <si>
    <t>YQR</t>
  </si>
  <si>
    <t>ECV</t>
  </si>
  <si>
    <t>LMarken</t>
  </si>
  <si>
    <t>Yes</t>
  </si>
  <si>
    <t>CPT</t>
  </si>
  <si>
    <t>ACC</t>
  </si>
  <si>
    <t>EBB</t>
  </si>
  <si>
    <t>DME</t>
  </si>
  <si>
    <t>MTY</t>
  </si>
  <si>
    <t>OAX</t>
  </si>
  <si>
    <t>CUU</t>
  </si>
  <si>
    <t>MID</t>
  </si>
  <si>
    <t>AMD</t>
  </si>
  <si>
    <t>COK</t>
  </si>
  <si>
    <t>VER</t>
  </si>
  <si>
    <t>CHC</t>
  </si>
  <si>
    <t>GOI</t>
  </si>
  <si>
    <t>CUL</t>
  </si>
  <si>
    <t>WLG</t>
  </si>
  <si>
    <t>TIJ</t>
  </si>
  <si>
    <t>MAA</t>
  </si>
  <si>
    <t>BRI</t>
  </si>
  <si>
    <t>CBR</t>
  </si>
  <si>
    <t>BJX</t>
  </si>
  <si>
    <t>SJJ</t>
  </si>
  <si>
    <t>LOS</t>
  </si>
  <si>
    <t>SKP</t>
  </si>
  <si>
    <t>DUD</t>
  </si>
  <si>
    <t>NSN</t>
  </si>
  <si>
    <t>RMO</t>
  </si>
  <si>
    <t>LKO</t>
  </si>
  <si>
    <t>GUA</t>
  </si>
  <si>
    <t>CNX</t>
  </si>
  <si>
    <t>TAM</t>
  </si>
  <si>
    <t>TRC</t>
  </si>
  <si>
    <t>MXL</t>
  </si>
  <si>
    <t>TRG</t>
  </si>
  <si>
    <t>NAG</t>
  </si>
  <si>
    <t>CTA</t>
  </si>
  <si>
    <t>DGO</t>
  </si>
  <si>
    <t>IXM</t>
  </si>
  <si>
    <t>RZE</t>
  </si>
  <si>
    <t>HBA</t>
  </si>
  <si>
    <t>IXE</t>
  </si>
  <si>
    <t>CJB</t>
  </si>
  <si>
    <t>HDY</t>
  </si>
  <si>
    <t>PMR</t>
  </si>
  <si>
    <t>ORY</t>
  </si>
  <si>
    <t>PNQ</t>
  </si>
  <si>
    <t>VSA</t>
  </si>
  <si>
    <t>ITM</t>
  </si>
  <si>
    <t>KTM</t>
  </si>
  <si>
    <t>GOT</t>
  </si>
  <si>
    <t>YOW</t>
  </si>
  <si>
    <t>KKC</t>
  </si>
  <si>
    <t>HMO</t>
  </si>
  <si>
    <t>SAP</t>
  </si>
  <si>
    <t>SLP</t>
  </si>
  <si>
    <t>MZT</t>
  </si>
  <si>
    <t>VKO</t>
  </si>
  <si>
    <t>LAP</t>
  </si>
  <si>
    <t>ABV</t>
  </si>
  <si>
    <t>NPE</t>
  </si>
  <si>
    <t>CFS</t>
  </si>
  <si>
    <t>YEG</t>
  </si>
  <si>
    <t>JAI</t>
  </si>
  <si>
    <t>DVO</t>
  </si>
  <si>
    <t>KGL</t>
  </si>
  <si>
    <t>PQQ</t>
  </si>
  <si>
    <t>TGZ</t>
  </si>
  <si>
    <t>CAG</t>
  </si>
  <si>
    <t>CCU</t>
  </si>
  <si>
    <t>FUK</t>
  </si>
  <si>
    <t>VNS</t>
  </si>
  <si>
    <t>HRE</t>
  </si>
  <si>
    <t>YQB</t>
  </si>
  <si>
    <t>TIA</t>
  </si>
  <si>
    <t>OPO</t>
  </si>
  <si>
    <t>SUF</t>
  </si>
  <si>
    <t>CMN</t>
  </si>
  <si>
    <t>NQZ</t>
  </si>
  <si>
    <t>ILO</t>
  </si>
  <si>
    <t>VTZ</t>
  </si>
  <si>
    <t>RPR</t>
  </si>
  <si>
    <t>BBI</t>
  </si>
  <si>
    <t>BGW</t>
  </si>
  <si>
    <t>LWS</t>
  </si>
  <si>
    <t>LST</t>
  </si>
  <si>
    <t>NGO</t>
  </si>
  <si>
    <t>YHZ</t>
  </si>
  <si>
    <t>IXC</t>
  </si>
  <si>
    <t>ABJ</t>
  </si>
  <si>
    <t>KIV</t>
  </si>
  <si>
    <t>CEN</t>
  </si>
  <si>
    <t>MHG</t>
  </si>
  <si>
    <t>OKJ</t>
  </si>
  <si>
    <t>EVN</t>
  </si>
  <si>
    <t>VCP</t>
  </si>
  <si>
    <t>DUR</t>
  </si>
  <si>
    <t>DAR</t>
  </si>
  <si>
    <t>CEB</t>
  </si>
  <si>
    <t>IDR</t>
  </si>
  <si>
    <t>STV</t>
  </si>
  <si>
    <t>CJS</t>
  </si>
  <si>
    <t>OAG</t>
  </si>
  <si>
    <t>CEI</t>
  </si>
  <si>
    <t>FIH</t>
  </si>
  <si>
    <t>UBN</t>
  </si>
  <si>
    <t>AGU</t>
  </si>
  <si>
    <t>YWG</t>
  </si>
  <si>
    <t>BDQ</t>
  </si>
  <si>
    <t>OUA</t>
  </si>
  <si>
    <t>CTS</t>
  </si>
  <si>
    <t>GRJ</t>
  </si>
  <si>
    <t>GAU</t>
  </si>
  <si>
    <t>PLZ</t>
  </si>
  <si>
    <t>TGD</t>
  </si>
  <si>
    <t>TSE</t>
  </si>
  <si>
    <t>PPS</t>
  </si>
  <si>
    <t>UME</t>
  </si>
  <si>
    <t>GIB</t>
  </si>
  <si>
    <t>CCJ</t>
  </si>
  <si>
    <t>IKA</t>
  </si>
  <si>
    <t>STR</t>
  </si>
  <si>
    <t>TRV</t>
  </si>
  <si>
    <t>TFS</t>
  </si>
  <si>
    <t>TRD</t>
  </si>
  <si>
    <t>YXE</t>
  </si>
  <si>
    <t>MVD</t>
  </si>
  <si>
    <t>POZ</t>
  </si>
  <si>
    <t>SZX</t>
  </si>
  <si>
    <t>DAC</t>
  </si>
  <si>
    <t>SDJ</t>
  </si>
  <si>
    <t>RUN</t>
  </si>
  <si>
    <t>UBP</t>
  </si>
  <si>
    <t>HIJ</t>
  </si>
  <si>
    <t>ROT</t>
  </si>
  <si>
    <t>BKO</t>
  </si>
  <si>
    <t>LBV</t>
  </si>
  <si>
    <t>PAT</t>
  </si>
  <si>
    <t>XRF</t>
  </si>
  <si>
    <t>PLY2</t>
  </si>
  <si>
    <t>OIT</t>
  </si>
  <si>
    <t>KMQ</t>
  </si>
  <si>
    <t>GOA</t>
  </si>
  <si>
    <t>PVR</t>
  </si>
  <si>
    <t>WRE</t>
  </si>
  <si>
    <t>SSA</t>
  </si>
  <si>
    <t>HFE</t>
  </si>
  <si>
    <t>AOJ</t>
  </si>
  <si>
    <t>BJL</t>
  </si>
  <si>
    <t>KMJ</t>
  </si>
  <si>
    <t>SVG</t>
  </si>
  <si>
    <t>AXT</t>
  </si>
  <si>
    <t>SUB</t>
  </si>
  <si>
    <t>XYL</t>
  </si>
  <si>
    <t>MFM</t>
  </si>
  <si>
    <t>IZO</t>
  </si>
  <si>
    <t>NGS</t>
  </si>
  <si>
    <t>DRW</t>
  </si>
  <si>
    <t>HER</t>
  </si>
  <si>
    <t>YLW</t>
  </si>
  <si>
    <t>NPL</t>
  </si>
  <si>
    <t>GIG</t>
  </si>
  <si>
    <t>ASP</t>
  </si>
  <si>
    <t>QJZ</t>
  </si>
  <si>
    <t>XGB</t>
  </si>
  <si>
    <t>MLH</t>
  </si>
  <si>
    <t>ZFQ</t>
  </si>
  <si>
    <t>KMI</t>
  </si>
  <si>
    <t>FDF</t>
  </si>
  <si>
    <t>PDL</t>
  </si>
  <si>
    <t>ZAM</t>
  </si>
  <si>
    <t>KRK</t>
  </si>
  <si>
    <t>YGJ</t>
  </si>
  <si>
    <t>LLW</t>
  </si>
  <si>
    <t>BTS</t>
  </si>
  <si>
    <t>XPJ</t>
  </si>
  <si>
    <t>CAY</t>
  </si>
  <si>
    <t>MYJ</t>
  </si>
  <si>
    <t>POM</t>
  </si>
  <si>
    <t>BON</t>
  </si>
  <si>
    <t>ASU</t>
  </si>
  <si>
    <t>BGI</t>
  </si>
  <si>
    <t>BKI</t>
  </si>
  <si>
    <t>TAC</t>
  </si>
  <si>
    <t>FAE</t>
  </si>
  <si>
    <t>TAP</t>
  </si>
  <si>
    <t>LED</t>
  </si>
  <si>
    <t>ZFJ</t>
  </si>
  <si>
    <t>IXR</t>
  </si>
  <si>
    <t>NIM</t>
  </si>
  <si>
    <t>ELS</t>
  </si>
  <si>
    <t>HDD</t>
  </si>
  <si>
    <t>IXJ</t>
  </si>
  <si>
    <t>GLT</t>
  </si>
  <si>
    <t>UBJ</t>
  </si>
  <si>
    <t>TOS</t>
  </si>
  <si>
    <t>FOR</t>
  </si>
  <si>
    <t>CUR</t>
  </si>
  <si>
    <t>DSS</t>
  </si>
  <si>
    <t>ROB</t>
  </si>
  <si>
    <t>MPM</t>
  </si>
  <si>
    <t>DZA</t>
  </si>
  <si>
    <t>PAP</t>
  </si>
  <si>
    <t>LPB</t>
  </si>
  <si>
    <t>CKY</t>
  </si>
  <si>
    <t>NCE</t>
  </si>
  <si>
    <t>SKG</t>
  </si>
  <si>
    <t>FNA</t>
  </si>
  <si>
    <t>GBE</t>
  </si>
  <si>
    <t>MYY</t>
  </si>
  <si>
    <t>SXR</t>
  </si>
  <si>
    <t>KOJ</t>
  </si>
  <si>
    <t>OKA</t>
  </si>
  <si>
    <t>TAK</t>
  </si>
  <si>
    <t>SVQ</t>
  </si>
  <si>
    <t>SVO</t>
  </si>
  <si>
    <t>PNH</t>
  </si>
  <si>
    <t>BOO</t>
  </si>
  <si>
    <t>AES</t>
  </si>
  <si>
    <t>TAS</t>
  </si>
  <si>
    <t>HOR</t>
  </si>
  <si>
    <t>DJE</t>
  </si>
  <si>
    <t>TNR</t>
  </si>
  <si>
    <t>IVC</t>
  </si>
  <si>
    <t>TSN</t>
  </si>
  <si>
    <t>AIO</t>
  </si>
  <si>
    <t>PKX</t>
  </si>
  <si>
    <t>AJA</t>
  </si>
  <si>
    <t>NOU</t>
  </si>
  <si>
    <t>VLI</t>
  </si>
  <si>
    <t>LAD</t>
  </si>
  <si>
    <t>COO</t>
  </si>
  <si>
    <t>RGN</t>
  </si>
  <si>
    <t>PSL</t>
  </si>
  <si>
    <t>NAN</t>
  </si>
  <si>
    <t>MGL</t>
  </si>
  <si>
    <t>SJD</t>
  </si>
  <si>
    <t>PTP</t>
  </si>
  <si>
    <t>TFU</t>
  </si>
  <si>
    <t>KIJ</t>
  </si>
  <si>
    <t>ROK</t>
  </si>
  <si>
    <t>PBM</t>
  </si>
  <si>
    <t>KKJ</t>
  </si>
  <si>
    <t>CGH</t>
  </si>
  <si>
    <t>POA</t>
  </si>
  <si>
    <t>FLN</t>
  </si>
  <si>
    <t>MGA</t>
  </si>
  <si>
    <t>YYG</t>
  </si>
  <si>
    <t>LUN</t>
  </si>
  <si>
    <t>MLB</t>
  </si>
  <si>
    <t>BLZ</t>
  </si>
  <si>
    <t>HBX</t>
  </si>
  <si>
    <t>RAJ</t>
  </si>
  <si>
    <t>OSD</t>
  </si>
  <si>
    <t>GEN</t>
  </si>
  <si>
    <t>DED</t>
  </si>
  <si>
    <t>MJI</t>
  </si>
  <si>
    <t>GIZ</t>
  </si>
  <si>
    <t>FNT</t>
  </si>
  <si>
    <t>KHG</t>
  </si>
  <si>
    <t>GDN</t>
  </si>
  <si>
    <t>YIP</t>
  </si>
  <si>
    <t>MRS</t>
  </si>
  <si>
    <t>CBO</t>
  </si>
  <si>
    <t>PRN</t>
  </si>
  <si>
    <t>TDG</t>
  </si>
  <si>
    <t>GIS</t>
  </si>
  <si>
    <t>IXU</t>
  </si>
  <si>
    <t>GTY</t>
  </si>
  <si>
    <t>KLA</t>
  </si>
  <si>
    <t>BWN</t>
  </si>
  <si>
    <t>LBG</t>
  </si>
  <si>
    <t>IXB</t>
  </si>
  <si>
    <t>LVS</t>
  </si>
  <si>
    <t>CXH</t>
  </si>
  <si>
    <t>YQG</t>
  </si>
  <si>
    <t>HAK</t>
  </si>
  <si>
    <t>SBW</t>
  </si>
  <si>
    <t>HHN</t>
  </si>
  <si>
    <t>BEL</t>
  </si>
  <si>
    <t>PFN</t>
  </si>
  <si>
    <t>NSI</t>
  </si>
  <si>
    <t>MFI</t>
  </si>
  <si>
    <t>XOP</t>
  </si>
  <si>
    <t>YQY</t>
  </si>
  <si>
    <t>YYT</t>
  </si>
  <si>
    <t>ALY</t>
  </si>
  <si>
    <t>NOG</t>
  </si>
  <si>
    <t>LFW</t>
  </si>
  <si>
    <t>QRO</t>
  </si>
  <si>
    <t>RAI</t>
  </si>
  <si>
    <t>LLA</t>
  </si>
  <si>
    <t>BMK</t>
  </si>
  <si>
    <t>JKH</t>
  </si>
  <si>
    <t>MLN</t>
  </si>
  <si>
    <t>OLB</t>
  </si>
  <si>
    <t>Total</t>
  </si>
  <si>
    <t>CHW view</t>
  </si>
  <si>
    <t>Temp Controlled Yes/No</t>
  </si>
  <si>
    <t>Count of Airbill Number</t>
  </si>
  <si>
    <t>30853830.25</t>
  </si>
  <si>
    <t>457901</t>
  </si>
  <si>
    <t>%</t>
  </si>
  <si>
    <t>Origin Region</t>
  </si>
  <si>
    <t>Destination Region</t>
  </si>
  <si>
    <t>AMERICAS</t>
  </si>
  <si>
    <t>APAC</t>
  </si>
  <si>
    <t>EMEA</t>
  </si>
  <si>
    <t>Origin Country</t>
  </si>
  <si>
    <t>Destinatin Country</t>
  </si>
  <si>
    <t>Direct / Indirect</t>
  </si>
  <si>
    <t>Via</t>
  </si>
  <si>
    <t>SAF/kg</t>
  </si>
  <si>
    <t>Currency</t>
  </si>
  <si>
    <t>All In/ ++</t>
  </si>
  <si>
    <t>FSC</t>
  </si>
  <si>
    <t>SSC</t>
  </si>
  <si>
    <t>Screening</t>
  </si>
  <si>
    <t>Other Charges</t>
  </si>
  <si>
    <t>Dry Ice Charge</t>
  </si>
  <si>
    <t>Direct</t>
  </si>
  <si>
    <t>Indirect</t>
  </si>
  <si>
    <t>Number of MAWB's</t>
  </si>
  <si>
    <t>FR</t>
  </si>
  <si>
    <t>GB</t>
  </si>
  <si>
    <t>CZ</t>
  </si>
  <si>
    <t>IN</t>
  </si>
  <si>
    <t>IE</t>
  </si>
  <si>
    <t>US</t>
  </si>
  <si>
    <t>DE</t>
  </si>
  <si>
    <t>CN</t>
  </si>
  <si>
    <t>TR</t>
  </si>
  <si>
    <t>BE</t>
  </si>
  <si>
    <t>GE</t>
  </si>
  <si>
    <t>ES</t>
  </si>
  <si>
    <t>CA</t>
  </si>
  <si>
    <t>CH</t>
  </si>
  <si>
    <t>JP</t>
  </si>
  <si>
    <t>KR</t>
  </si>
  <si>
    <t>SG</t>
  </si>
  <si>
    <t>TW</t>
  </si>
  <si>
    <t>BR</t>
  </si>
  <si>
    <t>SV</t>
  </si>
  <si>
    <t>NZ</t>
  </si>
  <si>
    <t>MX</t>
  </si>
  <si>
    <t>AU</t>
  </si>
  <si>
    <t>ZA</t>
  </si>
  <si>
    <t>SA</t>
  </si>
  <si>
    <t>AR</t>
  </si>
  <si>
    <t>NL</t>
  </si>
  <si>
    <t>TH</t>
  </si>
  <si>
    <t>MY</t>
  </si>
  <si>
    <t>MT</t>
  </si>
  <si>
    <t>IT</t>
  </si>
  <si>
    <t>GH</t>
  </si>
  <si>
    <t>CO</t>
  </si>
  <si>
    <t>RU</t>
  </si>
  <si>
    <t>PE</t>
  </si>
  <si>
    <t>CL</t>
  </si>
  <si>
    <t>JO</t>
  </si>
  <si>
    <t>HND/NRT</t>
    <phoneticPr fontId="4"/>
  </si>
  <si>
    <t>HND</t>
    <phoneticPr fontId="4"/>
  </si>
  <si>
    <t>NRT</t>
    <phoneticPr fontId="4"/>
  </si>
  <si>
    <t>NRT/HND</t>
    <phoneticPr fontId="4"/>
  </si>
  <si>
    <r>
      <t>HND/</t>
    </r>
    <r>
      <rPr>
        <sz val="11"/>
        <rFont val="Calibri"/>
        <family val="2"/>
      </rPr>
      <t>NRT</t>
    </r>
    <phoneticPr fontId="4"/>
  </si>
  <si>
    <t>USD</t>
    <phoneticPr fontId="4"/>
  </si>
  <si>
    <t>EUR</t>
  </si>
  <si>
    <t>++</t>
  </si>
  <si>
    <t>125+5p.p.</t>
  </si>
  <si>
    <t>KRW</t>
  </si>
  <si>
    <t>++</t>
    <phoneticPr fontId="4"/>
  </si>
  <si>
    <t>J-Speed</t>
    <phoneticPr fontId="4"/>
  </si>
  <si>
    <t>TWD</t>
    <phoneticPr fontId="4"/>
  </si>
  <si>
    <t>FHL INPUT FEE TWD1,000/EACH HAWB or FHL TRANNMISSION FEE TWD80/EACH HAWB、DATA TRANSIMISSION FEE TWD40/EACH MAWB</t>
    <phoneticPr fontId="4"/>
  </si>
  <si>
    <t>AUD</t>
    <phoneticPr fontId="4"/>
  </si>
  <si>
    <t>All In</t>
    <phoneticPr fontId="4"/>
  </si>
  <si>
    <t>J-Speed</t>
    <phoneticPr fontId="4"/>
  </si>
  <si>
    <t>MYR50/shipment</t>
    <phoneticPr fontId="4"/>
  </si>
  <si>
    <t>SGD</t>
    <phoneticPr fontId="4"/>
  </si>
  <si>
    <t>++</t>
    <phoneticPr fontId="4"/>
  </si>
  <si>
    <t>JPY</t>
    <phoneticPr fontId="4"/>
  </si>
  <si>
    <t>DG NO DGR - JPY5,000/shipment</t>
    <phoneticPr fontId="4"/>
  </si>
  <si>
    <t>under 45kg USD13.02/kg</t>
    <phoneticPr fontId="4"/>
  </si>
  <si>
    <t>SSC &amp; Screening - Min USD10.00/shipment</t>
    <phoneticPr fontId="4"/>
  </si>
  <si>
    <t>EDI: USD2.50/HBL</t>
    <phoneticPr fontId="4"/>
  </si>
  <si>
    <t>DG Class 1,2,6,7 embargo</t>
    <phoneticPr fontId="4"/>
  </si>
  <si>
    <t>Airline</t>
  </si>
  <si>
    <t>JL</t>
  </si>
  <si>
    <t>USD</t>
  </si>
  <si>
    <t>Constant Climate PREF</t>
  </si>
  <si>
    <t>GBP</t>
  </si>
  <si>
    <t>Prioritise PREF</t>
  </si>
  <si>
    <t xml:space="preserve">Direct   </t>
  </si>
  <si>
    <t>Prioritise CPA</t>
  </si>
  <si>
    <t>Constant Climate CPA</t>
  </si>
  <si>
    <t>JPY</t>
  </si>
  <si>
    <t>CZK</t>
  </si>
  <si>
    <t xml:space="preserve">Prioritise </t>
  </si>
  <si>
    <t>AUD</t>
  </si>
  <si>
    <t xml:space="preserve"> </t>
  </si>
  <si>
    <t>INR</t>
  </si>
  <si>
    <t xml:space="preserve">Net net </t>
  </si>
  <si>
    <t>Dry ice charges to be borne by customer.These rates are for non DG shipments . DG acceptance subject to DG checks (Ad-hoc rates will apply). Exact Commodity name would be required to confirm acceptance for carriage.</t>
  </si>
  <si>
    <t xml:space="preserve">INR </t>
  </si>
  <si>
    <t xml:space="preserve">Direct </t>
  </si>
  <si>
    <t xml:space="preserve">Constant Climate </t>
  </si>
  <si>
    <t>CNY</t>
  </si>
  <si>
    <t>SGD</t>
  </si>
  <si>
    <t/>
  </si>
  <si>
    <t>IAG</t>
  </si>
  <si>
    <t>-</t>
  </si>
  <si>
    <t>DG - $85 per UN</t>
  </si>
  <si>
    <t>$25 per Shipment</t>
  </si>
  <si>
    <t>UAP</t>
  </si>
  <si>
    <t>EXP</t>
  </si>
  <si>
    <t>GCR</t>
  </si>
  <si>
    <t>CHF</t>
  </si>
  <si>
    <t>All-in</t>
  </si>
  <si>
    <t>All in</t>
  </si>
  <si>
    <t>Pivot WT per PMC : 1,650KG</t>
  </si>
  <si>
    <t>All In</t>
  </si>
  <si>
    <t>34.05 OR 0.227/KG</t>
  </si>
  <si>
    <t>HANDLING 33.00 OR 0.165/KG</t>
  </si>
  <si>
    <t>EXPRESS</t>
  </si>
  <si>
    <t>N/A</t>
  </si>
  <si>
    <t>QPI</t>
  </si>
  <si>
    <t>2,25</t>
  </si>
  <si>
    <t>TC</t>
  </si>
  <si>
    <t xml:space="preserve">All in </t>
  </si>
  <si>
    <t>all in</t>
  </si>
  <si>
    <t>Min. screening 30EUR</t>
  </si>
  <si>
    <t>TC passive</t>
  </si>
  <si>
    <t>SFO/EWR</t>
  </si>
  <si>
    <t>2°C - 8°C</t>
  </si>
  <si>
    <t>EZ PASSIVE</t>
  </si>
  <si>
    <t>EWR Destination</t>
  </si>
  <si>
    <t>All-IN</t>
  </si>
  <si>
    <t>LGXL</t>
  </si>
  <si>
    <t>UA</t>
  </si>
  <si>
    <t>per lb</t>
  </si>
  <si>
    <t>per kg</t>
  </si>
  <si>
    <t>30 Usd</t>
  </si>
  <si>
    <t>All IN</t>
  </si>
  <si>
    <t>N-JPY2100/45K-JPY1200/EXPEDITEFS/SCC PER AWB/DRY ICE CHARGE PER AWB</t>
  </si>
  <si>
    <t>$20 MIN / 0.20/KG</t>
  </si>
  <si>
    <t>BCNJFK flight ceases operation next 25th of Oct / rates per kg</t>
  </si>
  <si>
    <t>BCNJFK flight ceases operation next 25th of Oct/ rates per kg</t>
  </si>
  <si>
    <t>N-JPY2400/45K-JPY1500/EXPEDITETC/SCC PER AWB</t>
  </si>
  <si>
    <t>AA</t>
  </si>
  <si>
    <t>n/a</t>
  </si>
  <si>
    <t> </t>
  </si>
  <si>
    <t>net rate</t>
  </si>
  <si>
    <t>0,13/kg 50min</t>
  </si>
  <si>
    <t xml:space="preserve">ASC 0,75/kg </t>
  </si>
  <si>
    <t>0,30/kg  60,00 Fee</t>
  </si>
  <si>
    <t>Gen Cargo/ASC subject to change</t>
  </si>
  <si>
    <t>ASC listed under FSC. ASC is subject to change</t>
  </si>
  <si>
    <t>ASC 0.71</t>
  </si>
  <si>
    <t>$45 per AWB</t>
  </si>
  <si>
    <t>ASC subject to change with prior notification, Screening Min $6.00 per shipment.</t>
  </si>
  <si>
    <t>FSC as of JUL25. FSC is subjetc to fluctuations</t>
  </si>
  <si>
    <t>FRA/MUC</t>
  </si>
  <si>
    <t>710/1500</t>
  </si>
  <si>
    <t>85.5/110.5</t>
  </si>
  <si>
    <t>82.5/107.5</t>
  </si>
  <si>
    <t>79/104</t>
  </si>
  <si>
    <t>76/101</t>
  </si>
  <si>
    <t>1. Rate of td.flash / Rate of td.zoom. 2. Current ASC is 7.5CNY. ASC is subject to fluctuation.</t>
  </si>
  <si>
    <t>LH</t>
  </si>
  <si>
    <t>DL</t>
  </si>
  <si>
    <t>Price per LBS</t>
  </si>
  <si>
    <t>DASH Heavy 1lb weight break until &gt;300lbs, then it is STD pricing</t>
  </si>
  <si>
    <t>DASH Heavy 1lb weight break</t>
  </si>
  <si>
    <t>Price per KG</t>
  </si>
  <si>
    <t>Express Heavy</t>
  </si>
  <si>
    <t>DASH Heavy</t>
  </si>
  <si>
    <t>DASH Heavy 1lb weight break until &gt;300, then it is STD pricing</t>
  </si>
  <si>
    <t>Pharma airfreight rate</t>
  </si>
  <si>
    <t xml:space="preserve"> ++</t>
  </si>
  <si>
    <t>Summer Season ONLY; Pharma airfreight rate</t>
  </si>
  <si>
    <t>ALL IN</t>
  </si>
  <si>
    <t>NA</t>
  </si>
  <si>
    <t xml:space="preserve">MIN 27.22 / 0.23pk </t>
  </si>
  <si>
    <t>Handling 33.09 or 0.18p/kg</t>
  </si>
  <si>
    <t>on application</t>
  </si>
  <si>
    <t>plus surcharge</t>
  </si>
  <si>
    <t>29.00/0.24</t>
  </si>
  <si>
    <t>Facility 10.00/Handling 30.00 or 0.21</t>
  </si>
  <si>
    <t>na</t>
  </si>
  <si>
    <t>EY</t>
  </si>
  <si>
    <t>EUr</t>
  </si>
  <si>
    <t>1,60</t>
  </si>
  <si>
    <t>Service starting on SEP 7th</t>
  </si>
  <si>
    <t>valid till end of summer schedule 2025</t>
  </si>
  <si>
    <t>93.09</t>
  </si>
  <si>
    <t>4.66</t>
  </si>
  <si>
    <t>THB</t>
  </si>
  <si>
    <t>VALILD TILL 30SEP 2025</t>
  </si>
  <si>
    <t>RUB</t>
  </si>
  <si>
    <t>DME is offline point for us, we can accept ex VKO</t>
  </si>
  <si>
    <t>SAR</t>
  </si>
  <si>
    <t>GEL</t>
  </si>
  <si>
    <t>TWD</t>
  </si>
  <si>
    <t>262.50</t>
  </si>
  <si>
    <t>8.45</t>
  </si>
  <si>
    <t>0.1</t>
  </si>
  <si>
    <t>120.00</t>
  </si>
  <si>
    <t>5.25</t>
  </si>
  <si>
    <t>CG3100/CC15000</t>
  </si>
  <si>
    <t>159.38</t>
  </si>
  <si>
    <t>4.70</t>
  </si>
  <si>
    <t>140.63</t>
  </si>
  <si>
    <t>4.23</t>
  </si>
  <si>
    <t>168.75</t>
  </si>
  <si>
    <t>150.00</t>
  </si>
  <si>
    <t>3.95</t>
  </si>
  <si>
    <t>178.13</t>
  </si>
  <si>
    <t>4.79</t>
  </si>
  <si>
    <t>147.66</t>
  </si>
  <si>
    <t>3.29</t>
  </si>
  <si>
    <t>TK</t>
  </si>
  <si>
    <t>EK Product - GCR</t>
  </si>
  <si>
    <t>Rates offered for GCR service. All rates are subject to space at the time of booking. Fuel will be additional and applicable as per Skycargo Fuel Index. All other charges are additional as applicable.</t>
  </si>
  <si>
    <t>LAX via FCO on AZ</t>
  </si>
  <si>
    <t>FSC and Local other charges in addition and as applicable. Validity until 31-Mar-2026.</t>
  </si>
  <si>
    <t>Rates offered for AXT service. All rates are subject to space at the time of booking. All other charges are additional as applicable.</t>
  </si>
  <si>
    <t>EK Product - AXT</t>
  </si>
  <si>
    <t>Rates offered for AXT service. All rates are subject to space at the time of booking. Fuel will be additional and applicable as per Skycargo Fuel Index. All other charges are additional as applicable.</t>
  </si>
  <si>
    <t>Rates offered for AXS service. All rates are subject to space at the time of booking. Fuel will be additional and applicable as per Skycargo Fuel Index. All other charges are additional as applicable.</t>
  </si>
  <si>
    <t>SC+MB 4.51/Kg</t>
  </si>
  <si>
    <t>PA - 4.05/Kg</t>
  </si>
  <si>
    <t>MO -  1782/MAWB</t>
  </si>
  <si>
    <t xml:space="preserve">Emirates Product -AXT Offered net rates, FSC and all local charges will be in addition. </t>
  </si>
  <si>
    <t>Via HAM/DUS</t>
  </si>
  <si>
    <t>EK</t>
  </si>
  <si>
    <t>YES</t>
  </si>
  <si>
    <t>FSC could change</t>
  </si>
  <si>
    <t>DIRECT</t>
  </si>
  <si>
    <t>FSC could change, SSC JPY 450 will be added per AWB</t>
  </si>
  <si>
    <t>KE</t>
  </si>
  <si>
    <t>HK</t>
  </si>
  <si>
    <t>CX</t>
  </si>
  <si>
    <t>HKD</t>
  </si>
  <si>
    <t>We plan load in RLP</t>
  </si>
  <si>
    <t>Adhoc</t>
  </si>
  <si>
    <t>At actuals</t>
  </si>
  <si>
    <t>sub to space confirmation, Surcharges are subject to change, and Pharma rates apply to Passive shipments only</t>
  </si>
  <si>
    <t>Landing INR 1</t>
  </si>
  <si>
    <t>INR 2500/Awb</t>
  </si>
  <si>
    <t xml:space="preserve">SSC is per AWB, +100k rate flat </t>
  </si>
  <si>
    <t>ditto</t>
  </si>
  <si>
    <t xml:space="preserve"> FSC will be subject to change on a monthly basis</t>
  </si>
  <si>
    <t>Subject to space</t>
  </si>
  <si>
    <t>5..20</t>
  </si>
  <si>
    <t>Passive</t>
  </si>
  <si>
    <t>FFW</t>
  </si>
  <si>
    <t>Room Temp</t>
  </si>
  <si>
    <t>`</t>
  </si>
  <si>
    <t>250/MAWB</t>
  </si>
  <si>
    <t>quoted ++</t>
  </si>
  <si>
    <t>140 (AWB+CHC+CGC) per MAWB with 1 HAWB</t>
  </si>
  <si>
    <t>650/per MAWB</t>
  </si>
  <si>
    <t>For Passive PIL</t>
  </si>
  <si>
    <t>VN</t>
  </si>
  <si>
    <t>PH</t>
  </si>
  <si>
    <t>FSC and SCC subject to fluctuation. FSC HKD2.2/kg &amp; SCC HKD1.8/kg based on Jun25, all subject to exHKG space</t>
  </si>
  <si>
    <t>$ 100 per FWB/FHL msg , Max $200 per mawb</t>
  </si>
  <si>
    <t>Rate is valid for 6-mnths. Min for FSC is $20.00, Min for SSC is $5.00, Min for Screening is $10.00</t>
  </si>
  <si>
    <t xml:space="preserve">Subject to space availabiltiy </t>
  </si>
  <si>
    <t>Shipper to prepare dry ice by themselves</t>
  </si>
  <si>
    <t>M</t>
  </si>
  <si>
    <t>Under 45K JPY1452++, +45K JPY350++ / Security Charge JPY500 per MAWB / FSC Cost is as of JUL25 and subject to change</t>
  </si>
  <si>
    <t>Under 45K JPY2047++, +45K JPY900++ / Security Charge JPY500 per MAWB / FSC Cost is as of JUL25 and subject to change</t>
  </si>
  <si>
    <t xml:space="preserve">700kg/ AKE. 1600/PMC pivot. </t>
  </si>
  <si>
    <t>SHIPPERS TO ARRANGE TEMP CONTROL</t>
  </si>
  <si>
    <t>Under 45K JPY1749++, +45K JPY850++ / Security Charge JPY500 per MAWB / FSC Cost is as of JUL25 and subject to change</t>
  </si>
  <si>
    <t>booking -48hrs prior to STD</t>
  </si>
  <si>
    <t>Subject to space availabiltiy. For ACT ULD, additional costs shall apply.</t>
  </si>
  <si>
    <t>DG Fee INR15000/-  applies for biosamples
Minimum Screening charges of INR5000/- whichever is higher</t>
  </si>
  <si>
    <t xml:space="preserve">DG fee USD 100 </t>
  </si>
  <si>
    <t>700kg/ AKE. 1600/PMC pivot. Subject to SQHQ acceptance</t>
  </si>
  <si>
    <t>Under 45K JPY1749++, +45K JPY900++ / Security Charge JPY500 per MAWB / FSC Cost is as of JUL25 and subject to change</t>
  </si>
  <si>
    <t>SQ</t>
  </si>
  <si>
    <t>HND/NRT</t>
  </si>
  <si>
    <t>No quotation for other weight break due low min CW for shipment, Less than 45 kg: Normal price applies.</t>
  </si>
  <si>
    <t>Less than 45 kg: Normal price applies.</t>
  </si>
  <si>
    <t>0.20/kg ($20 min)</t>
  </si>
  <si>
    <t>CG:$2/50/HAWB or CC:$10/HAWB, BG $20/AWB</t>
  </si>
  <si>
    <t>NRT/HND</t>
  </si>
  <si>
    <t>ORD/HND/NRT</t>
  </si>
  <si>
    <t>HAWB fee $2.50 EDI or $10 for Manual Entry, $20 NON EAWB fee</t>
  </si>
  <si>
    <t>NIL</t>
  </si>
  <si>
    <t>rate in 100kg column applicable for +45/kg, Less than 45 kg: Normal price applies.</t>
  </si>
  <si>
    <t>HND/SYD</t>
  </si>
  <si>
    <t>Electronic data transmission MAWB / $2.50 per MAWB/HAWB - Manual Data Capture MAWB/HAWB $10.00 per MAWB/HAWB - Non E-awb Fee $20.00 - CCA fee $50.00 - Rebil Fee $30.00</t>
  </si>
  <si>
    <t>Applicable as per GHA</t>
  </si>
  <si>
    <t>AMS 540 per MAWB &amp; HAWB</t>
  </si>
  <si>
    <t>HBSA is selected, Less than 45 kg: Normal price applies.</t>
  </si>
  <si>
    <t>+45kg: 4.90, Less than 45 kg: Normal price applies.</t>
  </si>
  <si>
    <t>+45kg: 2.25, Less than 45 kg: Normal price applies.</t>
  </si>
  <si>
    <t>Rates valid +1kg and up</t>
  </si>
  <si>
    <t>+45kg: 5.90, Less than 45 kg: Normal price applies.</t>
  </si>
  <si>
    <t>+45kg: 4.40, Less than 45 kg: Normal price applies.</t>
  </si>
  <si>
    <t>+45kg: 3.05, Less than 45 kg: Normal price applies.</t>
  </si>
  <si>
    <t>rates valid +45kg and up, Less than 45 kg: Normal price applies.</t>
  </si>
  <si>
    <t>NH</t>
  </si>
  <si>
    <t>45</t>
  </si>
  <si>
    <t>As per FSC document</t>
  </si>
  <si>
    <t>QR</t>
  </si>
  <si>
    <t>UG</t>
  </si>
  <si>
    <t>Rates valid from 01/08/2025 - 31/10/2025</t>
  </si>
  <si>
    <t>JOD</t>
  </si>
  <si>
    <t>Additional WB to be considered as per attached spreadsheet</t>
  </si>
  <si>
    <t>/++</t>
  </si>
  <si>
    <t>due carrier ; import fee</t>
  </si>
  <si>
    <t>Due carrier AW usd 30 per awb. FA usd 25 per awb.</t>
  </si>
  <si>
    <t>We do not have service to add dry ice</t>
  </si>
  <si>
    <t>Taxa CCC (Customs Clearance - AMS/USA) USD 5,00 por HAWB ou USD5,00 por AWB direto = cargas destino e via USA.</t>
  </si>
  <si>
    <t>OPTION 1 PAX: $2.60// OPTION 2 CAO: $4.10</t>
  </si>
  <si>
    <t>OPTION 1 PAX: $2.80// OPTION 2 CAO: $2.80</t>
  </si>
  <si>
    <t>NO</t>
  </si>
  <si>
    <t>RATE VALID FOR MOVING MEDICAL DEVICES AS GENERAL CARGO</t>
  </si>
  <si>
    <t>Rate is only valid for cargo being delivered directly to JFK</t>
  </si>
  <si>
    <t>Only servpharma passive. We do not have service to add dry ice. Does not apply to cargo in containers or similar refrigeration equipment. The price is valid for shipments under 300 kg, as indicated. If the load per shipment is higher, we must check whether an additional capacity is charged for occupancy and movement, based on the cargo details. pcs kg dims</t>
  </si>
  <si>
    <t xml:space="preserve"> /++</t>
  </si>
  <si>
    <t xml:space="preserve">Minimum € 65 and € 0,12/kg </t>
  </si>
  <si>
    <t>0,12/kg</t>
  </si>
  <si>
    <t>Minimum GBP 28,43 and 0,24kg</t>
  </si>
  <si>
    <t>OTHER CHARGES APPLICABLE DEPENDING ON THE TYPE OF THE CARGO // Fuel Surcharge &amp; SAF Surcharge might suffer changes and applies on Chargeable Weight, AWB issuance date. Must be added in Due Carrier with Code MYC (FSC)/ ZDC (SAF)</t>
  </si>
  <si>
    <t>LA</t>
  </si>
  <si>
    <t>USD 0.18</t>
  </si>
  <si>
    <t>YYZ/YUL</t>
  </si>
  <si>
    <t>+</t>
  </si>
  <si>
    <t>CGC 3000</t>
  </si>
  <si>
    <t>YYZLAX WB operate until 07Mar26 // +45kg rate: KRW8500</t>
  </si>
  <si>
    <t>+45kg rate: USD10.08</t>
  </si>
  <si>
    <t>YUL/YYZ</t>
  </si>
  <si>
    <t>pharmacair fee (approx $110.00)</t>
  </si>
  <si>
    <t>YYZ/YUL/YVR</t>
  </si>
  <si>
    <t>AC</t>
  </si>
  <si>
    <t>Row Labels</t>
  </si>
  <si>
    <t>Grand Total</t>
  </si>
  <si>
    <t>Lane Identifier</t>
  </si>
  <si>
    <t>Lane in Bid File</t>
  </si>
  <si>
    <t>IL</t>
  </si>
  <si>
    <t>RS</t>
  </si>
  <si>
    <t>DK</t>
  </si>
  <si>
    <t>Airline Bid Available</t>
  </si>
  <si>
    <t>Most Lanes Offered</t>
  </si>
  <si>
    <t>Count of Intention to Bid (Yes/No)</t>
  </si>
  <si>
    <t>Bids Per Region</t>
  </si>
  <si>
    <t>Airline Bids Per Region</t>
  </si>
  <si>
    <t>Column Labels</t>
  </si>
  <si>
    <t>Lanes Offered</t>
  </si>
  <si>
    <t>(All)</t>
  </si>
  <si>
    <t>Count of Origin Airport</t>
  </si>
  <si>
    <t>Count of Destination Region</t>
  </si>
  <si>
    <t>AviationNoExpressDFWIAHUSUSAMERICASAMERICAS</t>
  </si>
  <si>
    <t>AviationNoExpressFRAMLADEMTEMEAEMEA</t>
  </si>
  <si>
    <t>AviationNoExpressHKGTPEHKTWAPACAPAC</t>
  </si>
  <si>
    <t>AviationNoExpressIADATLUSUSAMERICASAMERICAS</t>
  </si>
  <si>
    <t>AviationNoExpressIAHSALUSSVAMERICASAMERICAS</t>
  </si>
  <si>
    <t>AviationNoExpressLAXATLUSUSAMERICASAMERICAS</t>
  </si>
  <si>
    <t>AviationNoStandardFRARUHDESAEMEAAPAC</t>
  </si>
  <si>
    <t>AviationNoStandardHKGSINHKSGAPACAPAC</t>
  </si>
  <si>
    <t>AviationNoStandardLAXFRAUSDEAMERICASEMEA</t>
  </si>
  <si>
    <t>GCNoExpressBOSBWIUSUSAMERICASAMERICAS</t>
  </si>
  <si>
    <t>GCNoExpressBWIBUFUSUSAMERICASAMERICAS</t>
  </si>
  <si>
    <t>GCNoExpressDFWLAXUSUSAMERICASAMERICAS</t>
  </si>
  <si>
    <t>GCNoExpressDTWDENUSUSAMERICASAMERICAS</t>
  </si>
  <si>
    <t>GCNoExpressDTWIADUSUSAMERICASAMERICAS</t>
  </si>
  <si>
    <t>GCNoExpressIADBUFUSUSAMERICASAMERICAS</t>
  </si>
  <si>
    <t>GCNoExpressLAXLASUSUSAMERICASAMERICAS</t>
  </si>
  <si>
    <t>GCNoExpressLAXPHXUSUSAMERICASAMERICAS</t>
  </si>
  <si>
    <t>GCNoStandardLAXAKLUSNZAMERICASAPAC</t>
  </si>
  <si>
    <t>PharmaNoExpressABQDENUSUSAMERICASAMERICAS</t>
  </si>
  <si>
    <t>PharmaNoExpressAMMGVAJOCHEMEAEMEA</t>
  </si>
  <si>
    <t>PharmaNoExpressANCSEAUSUSAMERICASAMERICAS</t>
  </si>
  <si>
    <t>PharmaNoExpressATLBOSUSUSAMERICASAMERICAS</t>
  </si>
  <si>
    <t>PharmaNoExpressATLCLEUSUSAMERICASAMERICAS</t>
  </si>
  <si>
    <t>PharmaNoExpressATLCVGUSUSAMERICASAMERICAS</t>
  </si>
  <si>
    <t>PharmaNoExpressATLDAYUSUSAMERICASAMERICAS</t>
  </si>
  <si>
    <t>PharmaNoExpressATLDFWUSUSAMERICASAMERICAS</t>
  </si>
  <si>
    <t>PharmaNoExpressATLDTWUSUSAMERICASAMERICAS</t>
  </si>
  <si>
    <t>PharmaNoExpressATLIAHUSUSAMERICASAMERICAS</t>
  </si>
  <si>
    <t>PharmaNoExpressATLMCOUSUSAMERICASAMERICAS</t>
  </si>
  <si>
    <t>PharmaNoExpressATLMIAUSUSAMERICASAMERICAS</t>
  </si>
  <si>
    <t>PharmaNoExpressATLSATUSUSAMERICASAMERICAS</t>
  </si>
  <si>
    <t>PharmaNoExpressATLSEAUSUSAMERICASAMERICAS</t>
  </si>
  <si>
    <t>PharmaNoExpressATLTPAUSUSAMERICASAMERICAS</t>
  </si>
  <si>
    <t>PharmaNoExpressATWORDUSUSAMERICASAMERICAS</t>
  </si>
  <si>
    <t>PharmaNoExpressAUSATLUSUSAMERICASAMERICAS</t>
  </si>
  <si>
    <t>PharmaNoExpressBILPHXUSUSAMERICASAMERICAS</t>
  </si>
  <si>
    <t>PharmaNoExpressBKKLAXTHUSAPACAMERICAS</t>
  </si>
  <si>
    <t>PharmaNoExpressBKKSINTHSGAPACAPAC</t>
  </si>
  <si>
    <t>PharmaNoExpressBNAATLUSUSAMERICASAMERICAS</t>
  </si>
  <si>
    <t>PharmaNoExpressBNADENUSUSAMERICASAMERICAS</t>
  </si>
  <si>
    <t>PharmaNoExpressBNESINAUSGAPACAPAC</t>
  </si>
  <si>
    <t>PharmaNoExpressBOGMIACOUSAMERICASAMERICAS</t>
  </si>
  <si>
    <t>PharmaNoExpressBOMSININSGAPACAPAC</t>
  </si>
  <si>
    <t>PharmaNoExpressBOSDTWUSUSAMERICASAMERICAS</t>
  </si>
  <si>
    <t>PharmaNoExpressBRUBOMBEINEMEAAPAC</t>
  </si>
  <si>
    <t>PharmaNoExpressBRUDELBEINEMEAAPAC</t>
  </si>
  <si>
    <t>PharmaNoExpressBWIDTWUSUSAMERICASAMERICAS</t>
  </si>
  <si>
    <t>PharmaNoExpressCIDMSPUSUSAMERICASAMERICAS</t>
  </si>
  <si>
    <t>PharmaNoExpressCLTDAYUSUSAMERICASAMERICAS</t>
  </si>
  <si>
    <t>PharmaNoExpressCOUBTVUSUSAMERICASAMERICAS</t>
  </si>
  <si>
    <t>PharmaNoExpressCPTAMSZANLEMEAEMEA</t>
  </si>
  <si>
    <t>PharmaNoExpressCVGATLUSUSAMERICASAMERICAS</t>
  </si>
  <si>
    <t>PharmaNoExpressDALATLUSUSAMERICASAMERICAS</t>
  </si>
  <si>
    <t>PharmaNoExpressDALTPAUSUSAMERICASAMERICAS</t>
  </si>
  <si>
    <t>PharmaNoExpressDELSININSGAPACAPAC</t>
  </si>
  <si>
    <t>PharmaNoExpressDFWATLUSUSAMERICASAMERICAS</t>
  </si>
  <si>
    <t>PharmaNoExpressDMEGVARUCHEMEAEMEA</t>
  </si>
  <si>
    <t>PharmaNoExpressDSMATLUSUSAMERICASAMERICAS</t>
  </si>
  <si>
    <t>PharmaNoExpressDTWCVGUSUSAMERICASAMERICAS</t>
  </si>
  <si>
    <t>PharmaNoExpressDTWIAHUSUSAMERICASAMERICAS</t>
  </si>
  <si>
    <t>PharmaNoExpressDTWMSPUSUSAMERICASAMERICAS</t>
  </si>
  <si>
    <t>PharmaNoExpressDTWORDUSUSAMERICASAMERICAS</t>
  </si>
  <si>
    <t>PharmaNoExpressEWRATLUSUSAMERICASAMERICAS</t>
  </si>
  <si>
    <t>PharmaNoExpressEWRDENUSUSAMERICASAMERICAS</t>
  </si>
  <si>
    <t>PharmaNoExpressEWRDTWUSUSAMERICASAMERICAS</t>
  </si>
  <si>
    <t>PharmaNoExpressEWRTPAUSUSAMERICASAMERICAS</t>
  </si>
  <si>
    <t>PharmaNoExpressEZEMIAARUSEMEAAMERICAS</t>
  </si>
  <si>
    <t>PharmaNoExpressFARDFWUSUSAMERICASAMERICAS</t>
  </si>
  <si>
    <t>PharmaNoExpressFLLATLUSUSAMERICASAMERICAS</t>
  </si>
  <si>
    <t>PharmaNoExpressFLLDTWUSUSAMERICASAMERICAS</t>
  </si>
  <si>
    <t>PharmaNoExpressFRABOMDEINEMEAAPAC</t>
  </si>
  <si>
    <t>PharmaNoExpressGDLMEXMXMXAMERICASAMERICAS</t>
  </si>
  <si>
    <t>PharmaNoExpressGNVATLUSUSAMERICASAMERICAS</t>
  </si>
  <si>
    <t>PharmaNoExpressGRUMIABRUSAMERICASAMERICAS</t>
  </si>
  <si>
    <t>PharmaNoExpressGSPATLUSUSAMERICASAMERICAS</t>
  </si>
  <si>
    <t>PharmaNoExpressGSPLGAUSUSAMERICASAMERICAS</t>
  </si>
  <si>
    <t>PharmaNoExpressGVAJFKCHUSEMEAAMERICAS</t>
  </si>
  <si>
    <t>PharmaNoExpressHANSINVNSGAPACAPAC</t>
  </si>
  <si>
    <t>PharmaNoExpressHKGSINHKSGAPACAPAC</t>
  </si>
  <si>
    <t>PharmaNoExpressHNDSINJPSGAPACAPAC</t>
  </si>
  <si>
    <t>PharmaNoExpressHNDSYDJPAUAPACAPAC</t>
  </si>
  <si>
    <t>PharmaNoExpressICNLAXKRUSAPACAMERICAS</t>
  </si>
  <si>
    <t>PharmaNoExpressICNSINKRSGAPACAPAC</t>
  </si>
  <si>
    <t>PharmaNoExpressJFKCVGUSUSAMERICASAMERICAS</t>
  </si>
  <si>
    <t>PharmaNoExpressJFKMIAUSUSAMERICASAMERICAS</t>
  </si>
  <si>
    <t>PharmaNoExpressJFKSFOUSUSAMERICASAMERICAS</t>
  </si>
  <si>
    <t>PharmaNoExpressJFKTPAUSUSAMERICASAMERICAS</t>
  </si>
  <si>
    <t>PharmaNoExpressJNBBRUZABEEMEAEMEA</t>
  </si>
  <si>
    <t>PharmaNoExpressJNBDUBZAIEEMEAEMEA</t>
  </si>
  <si>
    <t>PharmaNoExpressJNBZRHZACHEMEAEMEA</t>
  </si>
  <si>
    <t>PharmaNoExpressKULSINMYSGAPACAPAC</t>
  </si>
  <si>
    <t>PharmaNoExpressLAXATLUSUSAMERICASAMERICAS</t>
  </si>
  <si>
    <t>PharmaNoExpressLAXAUSUSUSAMERICASAMERICAS</t>
  </si>
  <si>
    <t>PharmaNoExpressLAXBOSUSUSAMERICASAMERICAS</t>
  </si>
  <si>
    <t>PharmaNoExpressLAXHNDUSJPAMERICASAPAC</t>
  </si>
  <si>
    <t>PharmaNoExpressLAXORDUSUSAMERICASAMERICAS</t>
  </si>
  <si>
    <t>PharmaNoExpressLAXPHXUSUSAMERICASAMERICAS</t>
  </si>
  <si>
    <t>PharmaNoExpressLAXSEAUSUSAMERICASAMERICAS</t>
  </si>
  <si>
    <t>PharmaNoExpressLAXSFOUSUSAMERICASAMERICAS</t>
  </si>
  <si>
    <t>PharmaNoExpressLAXSLCUSUSAMERICASAMERICAS</t>
  </si>
  <si>
    <t>PharmaNoExpressLAXSYDUSAUAMERICASAPAC</t>
  </si>
  <si>
    <t>PharmaNoExpressLAXTPAUSUSAMERICASAMERICAS</t>
  </si>
  <si>
    <t>PharmaNoExpressLAXTUSUSUSAMERICASAMERICAS</t>
  </si>
  <si>
    <t>PharmaNoExpressLGACVGUSUSAMERICASAMERICAS</t>
  </si>
  <si>
    <t>PharmaNoExpressLHRBRUGBBEEMEAEMEA</t>
  </si>
  <si>
    <t>PharmaNoExpressLHRFRAGBDEEMEAEMEA</t>
  </si>
  <si>
    <t>PharmaNoExpressLHRJFKGBUSEMEAAMERICAS</t>
  </si>
  <si>
    <t>PharmaNoExpressLHRJNBGBZAEMEAEMEA</t>
  </si>
  <si>
    <t>PharmaNoExpressLHRLAXGBUSEMEAAMERICAS</t>
  </si>
  <si>
    <t>PharmaNoExpressLIMMIAPEUSAMERICASAMERICAS</t>
  </si>
  <si>
    <t>PharmaNoExpressMADGVAESCHEMEAEMEA</t>
  </si>
  <si>
    <t>PharmaNoExpressMADLAXESUSEMEAAMERICAS</t>
  </si>
  <si>
    <t>PharmaNoExpressMADLHRESGBEMEAEMEA</t>
  </si>
  <si>
    <t>PharmaNoExpressMCIMSPUSUSAMERICASAMERICAS</t>
  </si>
  <si>
    <t>PharmaNoExpressMCOATLUSUSAMERICASAMERICAS</t>
  </si>
  <si>
    <t>PharmaNoExpressMEXLAXMXUSAMERICASAMERICAS</t>
  </si>
  <si>
    <t>PharmaNoExpressMEXMIAMXUSAMERICASAMERICAS</t>
  </si>
  <si>
    <t>PharmaNoExpressMIAATLUSUSAMERICASAMERICAS</t>
  </si>
  <si>
    <t>PharmaNoExpressMIABLRUSINAMERICASAPAC</t>
  </si>
  <si>
    <t>PharmaNoExpressMIABOGUSCOAMERICASAMERICAS</t>
  </si>
  <si>
    <t>PharmaNoExpressMIABOMUSINAMERICASAPAC</t>
  </si>
  <si>
    <t>PharmaNoExpressMIABOSUSUSAMERICASAMERICAS</t>
  </si>
  <si>
    <t>PharmaNoExpressMIACVGUSUSAMERICASAMERICAS</t>
  </si>
  <si>
    <t>PharmaNoExpressMIAEZEUSARAMERICASEMEA</t>
  </si>
  <si>
    <t>PharmaNoExpressMIAGRUUSBRAMERICASAMERICAS</t>
  </si>
  <si>
    <t>PharmaNoExpressMIAINDUSUSAMERICASAMERICAS</t>
  </si>
  <si>
    <t>PharmaNoExpressMIALAXUSUSAMERICASAMERICAS</t>
  </si>
  <si>
    <t>PharmaNoExpressMIALGAUSUSAMERICASAMERICAS</t>
  </si>
  <si>
    <t>PharmaNoExpressMIALHRUSGBAMERICASEMEA</t>
  </si>
  <si>
    <t>PharmaNoExpressMIALIMUSPEAMERICASAMERICAS</t>
  </si>
  <si>
    <t>PharmaNoExpressMIAMEXUSMXAMERICASAMERICAS</t>
  </si>
  <si>
    <t>PharmaNoExpressMIAORDUSUSAMERICASAMERICAS</t>
  </si>
  <si>
    <t>PharmaNoExpressMNLSINPHSGAPACAPAC</t>
  </si>
  <si>
    <t>PharmaNoExpressMTYMEXMXMXAMERICASAMERICAS</t>
  </si>
  <si>
    <t>PharmaNoExpressNRTLAXJPUSAPACAMERICAS</t>
  </si>
  <si>
    <t>PharmaNoExpressOAXMEXMXMXAMERICASAMERICAS</t>
  </si>
  <si>
    <t>PharmaNoExpressPRGBOMCZINEMEAAPAC</t>
  </si>
  <si>
    <t>PharmaNoExpressRUHGVASACHAPACEMEA</t>
  </si>
  <si>
    <t>PharmaNoExpressSCLMIACLUSAMERICASAMERICAS</t>
  </si>
  <si>
    <t>PharmaNoExpressSGNSINVNSGAPACAPAC</t>
  </si>
  <si>
    <t>PharmaNoExpressSYDLAXAUUSAPACAMERICAS</t>
  </si>
  <si>
    <t>PharmaNoExpressSYDSINAUSGAPACAPAC</t>
  </si>
  <si>
    <t>PharmaNoExpressTBSFRAGEDEAPACEMEA</t>
  </si>
  <si>
    <t>PharmaNoExpressTPELAXTWUSAPACAMERICAS</t>
  </si>
  <si>
    <t>PharmaNoExpressTPESINTWSGAPACAPAC</t>
  </si>
  <si>
    <t>PharmaNoStandardBNESINAUSGAPACAPAC</t>
  </si>
  <si>
    <t>PharmaNoStandardJFKMELUSAUAMERICASAPAC</t>
  </si>
  <si>
    <t>PharmaNoStandardLAXAKLUSNZAMERICASAPAC</t>
  </si>
  <si>
    <t>PharmaNoStandardLAXSFOUSUSAMERICASAMERICAS</t>
  </si>
  <si>
    <t>PharmaNoStandardPERSINAUSGAPACAPAC</t>
  </si>
  <si>
    <t>PharmaNoStandardSYDLAXAUUSAPACAMERICAS</t>
  </si>
  <si>
    <t>PharmaNoStandardSYDSINAUSGAPACAPAC</t>
  </si>
  <si>
    <t>PharmaYesExpressACCGVAGHCHEMEAEMEA</t>
  </si>
  <si>
    <t>PharmaYesExpressAMMBRUJOBEEMEAEMEA</t>
  </si>
  <si>
    <t>PharmaYesExpressAMSLHRNLGBEMEAEMEA</t>
  </si>
  <si>
    <t>PharmaYesExpressAMSLINNLITEMEAEMEA</t>
  </si>
  <si>
    <t>PharmaYesExpressAMSMADNLESEMEAEMEA</t>
  </si>
  <si>
    <t>PharmaYesExpressAMSZRHNLCHEMEAEMEA</t>
  </si>
  <si>
    <t>PharmaYesExpressATLMIAUSUSAMERICASAMERICAS</t>
  </si>
  <si>
    <t>PharmaYesExpressBCNJFKESUSEMEAAMERICAS</t>
  </si>
  <si>
    <t>PharmaYesExpressBCNYYZESCAEMEAAMERICAS</t>
  </si>
  <si>
    <t>PharmaYesExpressBKKSINTHSGAPACAPAC</t>
  </si>
  <si>
    <t>PharmaYesExpressBNESINAUSGAPACAPAC</t>
  </si>
  <si>
    <t>PharmaYesExpressBOGMIACOUSAMERICASAMERICAS</t>
  </si>
  <si>
    <t>PharmaYesExpressBOMLAXINUSAPACAMERICAS</t>
  </si>
  <si>
    <t>PharmaYesExpressBOMLHRINGBAPACEMEA</t>
  </si>
  <si>
    <t>PharmaYesExpressBOMSININSGAPACAPAC</t>
  </si>
  <si>
    <t>PharmaYesExpressBOSBERUSDEAMERICASEMEA</t>
  </si>
  <si>
    <t>PharmaYesExpressBRUEWRBEUSEMEAAMERICAS</t>
  </si>
  <si>
    <t>PharmaYesExpressBRUJFKBEUSEMEAAMERICAS</t>
  </si>
  <si>
    <t>PharmaYesExpressBRULAXBEUSEMEAAMERICAS</t>
  </si>
  <si>
    <t>PharmaYesExpressBRULHRBEGBEMEAEMEA</t>
  </si>
  <si>
    <t>PharmaYesExpressCDGLHRFRGBEMEAEMEA</t>
  </si>
  <si>
    <t>PharmaYesExpressCPTAMSZANLEMEAEMEA</t>
  </si>
  <si>
    <t>PharmaYesExpressCPTLHRZAGBEMEAEMEA</t>
  </si>
  <si>
    <t>PharmaYesExpressCVGMIAUSUSAMERICASAMERICAS</t>
  </si>
  <si>
    <t>PharmaYesExpressDELSININSGAPACAPAC</t>
  </si>
  <si>
    <t>PharmaYesExpressDMEGVARUCHEMEAEMEA</t>
  </si>
  <si>
    <t>PharmaYesExpressDMELHRRUGBEMEAEMEA</t>
  </si>
  <si>
    <t>PharmaYesExpressDUBCDGIEFREMEAEMEA</t>
  </si>
  <si>
    <t>PharmaYesExpressDUBFRAIEDEEMEAEMEA</t>
  </si>
  <si>
    <t>PharmaYesExpressDUBGRUIEBREMEAAMERICAS</t>
  </si>
  <si>
    <t>PharmaYesExpressDUBJFKIEUSEMEAAMERICAS</t>
  </si>
  <si>
    <t>PharmaYesExpressDUBLAXIEUSEMEAAMERICAS</t>
  </si>
  <si>
    <t>PharmaYesExpressDUBPVGIECNEMEAAPAC</t>
  </si>
  <si>
    <t>PharmaYesExpressEBBGVAUGCHEMEAEMEA</t>
  </si>
  <si>
    <t>PharmaYesExpressEWRBRUUSBEAMERICASEMEA</t>
  </si>
  <si>
    <t>PharmaYesExpressEWRDUBUSIEAMERICASEMEA</t>
  </si>
  <si>
    <t>PharmaYesExpressEWRFRAUSDEAMERICASEMEA</t>
  </si>
  <si>
    <t>PharmaYesExpressEWRGRUUSBRAMERICASAMERICAS</t>
  </si>
  <si>
    <t>PharmaYesExpressEWRYULUSCAAMERICASAMERICAS</t>
  </si>
  <si>
    <t>PharmaYesExpressEWRYYZUSCAAMERICASAMERICAS</t>
  </si>
  <si>
    <t>PharmaYesExpressEZEMIAARUSEMEAAMERICAS</t>
  </si>
  <si>
    <t>PharmaYesExpressFRAEWRDEUSEMEAAMERICAS</t>
  </si>
  <si>
    <t>PharmaYesExpressFRAGRUDEBREMEAAMERICAS</t>
  </si>
  <si>
    <t>PharmaYesExpressFRAICNDEKREMEAAPAC</t>
  </si>
  <si>
    <t>PharmaYesExpressFRAISTDETREMEAEMEA</t>
  </si>
  <si>
    <t>PharmaYesExpressFRAJFKDEUSEMEAAMERICAS</t>
  </si>
  <si>
    <t>PharmaYesExpressFRAJNBDEZAEMEAEMEA</t>
  </si>
  <si>
    <t>PharmaYesExpressFRALAXDEUSEMEAAMERICAS</t>
  </si>
  <si>
    <t>PharmaYesExpressFRALHRDEGBEMEAEMEA</t>
  </si>
  <si>
    <t>PharmaYesExpressFRAMADDEESEMEAEMEA</t>
  </si>
  <si>
    <t>PharmaYesExpressFRAMELDEAUEMEAAPAC</t>
  </si>
  <si>
    <t>PharmaYesExpressFRAORDDEUSEMEAAMERICAS</t>
  </si>
  <si>
    <t>PharmaYesExpressFRASEADEUSEMEAAMERICAS</t>
  </si>
  <si>
    <t>PharmaYesExpressFRASYDDEAUEMEAAPAC</t>
  </si>
  <si>
    <t>PharmaYesExpressFRATPEDETWEMEAAPAC</t>
  </si>
  <si>
    <t>PharmaYesExpressFRAYYZDECAEMEAAMERICAS</t>
  </si>
  <si>
    <t>PharmaYesExpressGDLMEXMXMXAMERICASAMERICAS</t>
  </si>
  <si>
    <t>PharmaYesExpressGRUMIABRUSAMERICASAMERICAS</t>
  </si>
  <si>
    <t>PharmaYesExpressGVAJFKCHUSEMEAAMERICAS</t>
  </si>
  <si>
    <t>PharmaYesExpressGVAYULCHCAEMEAAMERICAS</t>
  </si>
  <si>
    <t>PharmaYesExpressHANSINVNSGAPACAPAC</t>
  </si>
  <si>
    <t>PharmaYesExpressHKGSINHKSGAPACAPAC</t>
  </si>
  <si>
    <t>PharmaYesExpressHKGTPEHKTWAPACAPAC</t>
  </si>
  <si>
    <t>PharmaYesExpressHNDLAXJPUSAPACAMERICAS</t>
  </si>
  <si>
    <t>PharmaYesExpressHNDSINJPSGAPACAPAC</t>
  </si>
  <si>
    <t>PharmaYesExpressICNJFKKRUSAPACAMERICAS</t>
  </si>
  <si>
    <t>PharmaYesExpressICNLAXKRUSAPACAMERICAS</t>
  </si>
  <si>
    <t>PharmaYesExpressICNNRTKRJPAPACAPAC</t>
  </si>
  <si>
    <t>PharmaYesExpressICNSINKRSGAPACAPAC</t>
  </si>
  <si>
    <t>PharmaYesExpressJFKBLRUSINAMERICASAPAC</t>
  </si>
  <si>
    <t>PharmaYesExpressJFKBOMUSINAMERICASAPAC</t>
  </si>
  <si>
    <t>PharmaYesExpressJFKBRUUSBEAMERICASEMEA</t>
  </si>
  <si>
    <t>PharmaYesExpressJFKICNUSKRAMERICASAPAC</t>
  </si>
  <si>
    <t>PharmaYesExpressJFKLHRUSGBAMERICASEMEA</t>
  </si>
  <si>
    <t>PharmaYesExpressJFKMSPUSUSAMERICASAMERICAS</t>
  </si>
  <si>
    <t>PharmaYesExpressJFKPVGUSCNAMERICASAPAC</t>
  </si>
  <si>
    <t>PharmaYesExpressJFKRDUUSUSAMERICASAMERICAS</t>
  </si>
  <si>
    <t>PharmaYesExpressJNBBRUZABEEMEAEMEA</t>
  </si>
  <si>
    <t>PharmaYesExpressJNBDUBZAIEEMEAEMEA</t>
  </si>
  <si>
    <t>PharmaYesExpressJNBLHRZAGBEMEAEMEA</t>
  </si>
  <si>
    <t>PharmaYesExpressJNBZRHZACHEMEAEMEA</t>
  </si>
  <si>
    <t>PharmaYesExpressKULLAXMYUSAPACAMERICAS</t>
  </si>
  <si>
    <t>PharmaYesExpressKULSINMYSGAPACAPAC</t>
  </si>
  <si>
    <t>PharmaYesExpressLAXAMSUSNLAMERICASEMEA</t>
  </si>
  <si>
    <t>PharmaYesExpressLAXAUSUSUSAMERICASAMERICAS</t>
  </si>
  <si>
    <t>PharmaYesExpressLAXBOSUSUSAMERICASAMERICAS</t>
  </si>
  <si>
    <t>PharmaYesExpressLAXBRUUSBEAMERICASEMEA</t>
  </si>
  <si>
    <t>PharmaYesExpressLAXDENUSUSAMERICASAMERICAS</t>
  </si>
  <si>
    <t>PharmaYesExpressLAXEWRUSUSAMERICASAMERICAS</t>
  </si>
  <si>
    <t>PharmaYesExpressLAXFRAUSDEAMERICASEMEA</t>
  </si>
  <si>
    <t>PharmaYesExpressLAXHNDUSJPAMERICASAPAC</t>
  </si>
  <si>
    <t>PharmaYesExpressLAXIADUSUSAMERICASAMERICAS</t>
  </si>
  <si>
    <t>PharmaYesExpressLAXICNUSKRAMERICASAPAC</t>
  </si>
  <si>
    <t>PharmaYesExpressLAXINDUSUSAMERICASAMERICAS</t>
  </si>
  <si>
    <t>PharmaYesExpressLAXJFKUSUSAMERICASAMERICAS</t>
  </si>
  <si>
    <t>PharmaYesExpressLAXLHRUSGBAMERICASEMEA</t>
  </si>
  <si>
    <t>PharmaYesExpressLAXMCIUSUSAMERICASAMERICAS</t>
  </si>
  <si>
    <t>PharmaYesExpressLAXMELUSAUAMERICASAPAC</t>
  </si>
  <si>
    <t>PharmaYesExpressLAXMSPUSUSAMERICASAMERICAS</t>
  </si>
  <si>
    <t>PharmaYesExpressLAXNRTUSJPAMERICASAPAC</t>
  </si>
  <si>
    <t>PharmaYesExpressLAXORDUSUSAMERICASAMERICAS</t>
  </si>
  <si>
    <t>PharmaYesExpressLAXPDXUSUSAMERICASAMERICAS</t>
  </si>
  <si>
    <t>PharmaYesExpressLAXPHLUSUSAMERICASAMERICAS</t>
  </si>
  <si>
    <t>PharmaYesExpressLAXPVGUSCNAMERICASAPAC</t>
  </si>
  <si>
    <t>PharmaYesExpressLAXRDUUSUSAMERICASAMERICAS</t>
  </si>
  <si>
    <t>PharmaYesExpressLAXRICUSUSAMERICASAMERICAS</t>
  </si>
  <si>
    <t>PharmaYesExpressLAXSEAUSUSAMERICASAMERICAS</t>
  </si>
  <si>
    <t>PharmaYesExpressLAXSFOUSUSAMERICASAMERICAS</t>
  </si>
  <si>
    <t>PharmaYesExpressLAXSINUSSGAMERICASAPAC</t>
  </si>
  <si>
    <t>PharmaYesExpressLAXSLCUSUSAMERICASAMERICAS</t>
  </si>
  <si>
    <t>PharmaYesExpressLAXSTLUSUSAMERICASAMERICAS</t>
  </si>
  <si>
    <t>PharmaYesExpressLAXSYDUSAUAMERICASAPAC</t>
  </si>
  <si>
    <t>PharmaYesExpressLAXTPEUSTWAMERICASAPAC</t>
  </si>
  <si>
    <t>PharmaYesExpressLAXTUSUSUSAMERICASAMERICAS</t>
  </si>
  <si>
    <t>PharmaYesExpressLHRBRUGBBEEMEAEMEA</t>
  </si>
  <si>
    <t>PharmaYesExpressLHRCDGGBFREMEAEMEA</t>
  </si>
  <si>
    <t>PharmaYesExpressLHRFRAGBDEEMEAEMEA</t>
  </si>
  <si>
    <t>PharmaYesExpressLHRGRUGBBREMEAAMERICAS</t>
  </si>
  <si>
    <t>PharmaYesExpressLHRGVAGBCHEMEAEMEA</t>
  </si>
  <si>
    <t>PharmaYesExpressLHRICNGBKREMEAAPAC</t>
  </si>
  <si>
    <t>PharmaYesExpressLHRJFKGBUSEMEAAMERICAS</t>
  </si>
  <si>
    <t>PharmaYesExpressLHRLAXGBUSEMEAAMERICAS</t>
  </si>
  <si>
    <t>PharmaYesExpressLHRPHLGBUSEMEAAMERICAS</t>
  </si>
  <si>
    <t>PharmaYesExpressLHRSINGBSGEMEAAPAC</t>
  </si>
  <si>
    <t>PharmaYesExpressLHRTPEGBTWEMEAAPAC</t>
  </si>
  <si>
    <t>PharmaYesExpressLHRYULGBCAEMEAAMERICAS</t>
  </si>
  <si>
    <t>PharmaYesExpressLHRZRHGBCHEMEAEMEA</t>
  </si>
  <si>
    <t>PharmaYesExpressLIMMIAPEUSAMERICASAMERICAS</t>
  </si>
  <si>
    <t>PharmaYesExpressMADAMSESNLEMEAEMEA</t>
  </si>
  <si>
    <t>PharmaYesExpressMADGVAESCHEMEAEMEA</t>
  </si>
  <si>
    <t>PharmaYesExpressMADJFKESUSEMEAAMERICAS</t>
  </si>
  <si>
    <t>PharmaYesExpressMADLHRESGBEMEAEMEA</t>
  </si>
  <si>
    <t>PharmaYesExpressMELLAXAUUSAPACAMERICAS</t>
  </si>
  <si>
    <t>PharmaYesExpressMEXGDLMXMXAMERICASAMERICAS</t>
  </si>
  <si>
    <t>PharmaYesExpressMEXLAXMXUSAMERICASAMERICAS</t>
  </si>
  <si>
    <t>PharmaYesExpressMEXMIAMXUSAMERICASAMERICAS</t>
  </si>
  <si>
    <t>PharmaYesExpressMEXMIDMXMXAMERICASAMERICAS</t>
  </si>
  <si>
    <t>PharmaYesExpressMEXMTYMXMXAMERICASAMERICAS</t>
  </si>
  <si>
    <t>PharmaYesExpressMIABRUUSBEAMERICASEMEA</t>
  </si>
  <si>
    <t>PharmaYesExpressMIAEZEUSARAMERICASEMEA</t>
  </si>
  <si>
    <t>PharmaYesExpressMIAFRAUSDEAMERICASEMEA</t>
  </si>
  <si>
    <t>PharmaYesExpressMIAGRUUSBRAMERICASAMERICAS</t>
  </si>
  <si>
    <t>PharmaYesExpressMIALAXUSUSAMERICASAMERICAS</t>
  </si>
  <si>
    <t>PharmaYesExpressMIALGAUSUSAMERICASAMERICAS</t>
  </si>
  <si>
    <t>PharmaYesExpressMIALHRUSGBAMERICASEMEA</t>
  </si>
  <si>
    <t>PharmaYesExpressMIAMEXUSMXAMERICASAMERICAS</t>
  </si>
  <si>
    <t>PharmaYesExpressMIAORDUSUSAMERICASAMERICAS</t>
  </si>
  <si>
    <t>PharmaYesExpressMIAYULUSCAAMERICASAMERICAS</t>
  </si>
  <si>
    <t>PharmaYesExpressMIDMEXMXMXAMERICASAMERICAS</t>
  </si>
  <si>
    <t>PharmaYesExpressMNLSINPHSGAPACAPAC</t>
  </si>
  <si>
    <t>PharmaYesExpressMTYMEXMXMXAMERICASAMERICAS</t>
  </si>
  <si>
    <t>PharmaYesExpressMXPJFKITUSEMEAAMERICAS</t>
  </si>
  <si>
    <t>PharmaYesExpressNBOGVAKECHEMEAEMEA</t>
  </si>
  <si>
    <t>PharmaYesExpressNRTLAXJPUSAPACAMERICAS</t>
  </si>
  <si>
    <t>PharmaYesExpressORDBRUUSBEAMERICASEMEA</t>
  </si>
  <si>
    <t>PharmaYesExpressORDFRAUSDEAMERICASEMEA</t>
  </si>
  <si>
    <t>PharmaYesExpressORDICNUSKRAMERICASAPAC</t>
  </si>
  <si>
    <t>PharmaYesExpressORDMELUSAUAMERICASAPAC</t>
  </si>
  <si>
    <t>PharmaYesExpressORDSYDUSAUAMERICASAPAC</t>
  </si>
  <si>
    <t>PharmaYesExpressORDTPEUSTWAMERICASAPAC</t>
  </si>
  <si>
    <t>PharmaYesExpressPHLLHRUSGBAMERICASEMEA</t>
  </si>
  <si>
    <t>PharmaYesExpressPRGBOMCZINEMEAAPAC</t>
  </si>
  <si>
    <t>PharmaYesExpressPRGJFKCZUSEMEAAMERICAS</t>
  </si>
  <si>
    <t>PharmaYesExpressPRGNRTCZJPEMEAAPAC</t>
  </si>
  <si>
    <t>PharmaYesExpressPVGJFKCNUSAPACAMERICAS</t>
  </si>
  <si>
    <t>PharmaYesExpressRDUPHLUSUSAMERICASAMERICAS</t>
  </si>
  <si>
    <t>PharmaYesExpressRUHGVASACHAPACEMEA</t>
  </si>
  <si>
    <t>PharmaYesExpressSCLMIACLUSAMERICASAMERICAS</t>
  </si>
  <si>
    <t>PharmaYesExpressSEAFRAUSDEAMERICASEMEA</t>
  </si>
  <si>
    <t>PharmaYesExpressSFOLAXUSUSAMERICASAMERICAS</t>
  </si>
  <si>
    <t>PharmaYesExpressSGNSINVNSGAPACAPAC</t>
  </si>
  <si>
    <t>PharmaYesExpressSINFRASGDEAPACEMEA</t>
  </si>
  <si>
    <t>PharmaYesExpressSINICNSGKRAPACAPAC</t>
  </si>
  <si>
    <t>PharmaYesExpressSINLAXSGUSAPACAMERICAS</t>
  </si>
  <si>
    <t>PharmaYesExpressSINMELSGAUAPACAPAC</t>
  </si>
  <si>
    <t>PharmaYesExpressSINNRTSGJPAPACAPAC</t>
  </si>
  <si>
    <t>PharmaYesExpressSINPVGSGCNAPACAPAC</t>
  </si>
  <si>
    <t>PharmaYesExpressSINSYDSGAUAPACAPAC</t>
  </si>
  <si>
    <t>PharmaYesExpressSINYULSGCAAPACAMERICAS</t>
  </si>
  <si>
    <t>PharmaYesExpressSYDLAXAUUSAPACAMERICAS</t>
  </si>
  <si>
    <t>PharmaYesExpressSYDSINAUSGAPACAPAC</t>
  </si>
  <si>
    <t>PharmaYesExpressTBSBRUGEBEAPACEMEA</t>
  </si>
  <si>
    <t>PharmaYesExpressTBSFRAGEDEAPACEMEA</t>
  </si>
  <si>
    <t>PharmaYesExpressTBSGVAGECHAPACEMEA</t>
  </si>
  <si>
    <t>PharmaYesExpressTBSLHRGEGBAPACEMEA</t>
  </si>
  <si>
    <t>PharmaYesExpressTPELAXTWUSAPACAMERICAS</t>
  </si>
  <si>
    <t>PharmaYesExpressTPENRTTWJPAPACAPAC</t>
  </si>
  <si>
    <t>PharmaYesExpressTPESINTWSGAPACAPAC</t>
  </si>
  <si>
    <t>PharmaYesExpressVERMEXMXMXAMERICASAMERICAS</t>
  </si>
  <si>
    <t>PharmaYesExpressZRHPHLCHUSEMEAAMERICAS</t>
  </si>
  <si>
    <t>PharmaYesStandardBNESINAUSGAPACAPAC</t>
  </si>
  <si>
    <t>PharmaYesStandardICNTPEKRTWAPACAPAC</t>
  </si>
  <si>
    <t>PharmaYesStandardMNLSYDPHAUAPACAPAC</t>
  </si>
  <si>
    <t>PharmaYesStandardPERSINAUSGAPACAPAC</t>
  </si>
  <si>
    <t>PharmaYesStandardSYDLAXAUUSAPACAMERICAS</t>
  </si>
  <si>
    <t>PharmaYesStandardSYDSINAUSGAPACAPAC</t>
  </si>
  <si>
    <t>RadiopharmaNoExpressBOSATLUSUSAMERICASAMERICAS</t>
  </si>
  <si>
    <t>RadiopharmaNoExpressBOSCLTUSUSAMERICASAMERICAS</t>
  </si>
  <si>
    <t>RadiopharmaNoExpressBOSDFWUSUSAMERICASAMERICAS</t>
  </si>
  <si>
    <t>RadiopharmaNoExpressBOSDTWUSUSAMERICASAMERICAS</t>
  </si>
  <si>
    <t>RadiopharmaNoExpressBOSIAHUSUSAMERICASAMERICAS</t>
  </si>
  <si>
    <t>RadiopharmaNoExpressBOSLAXUSUSAMERICASAMERICAS</t>
  </si>
  <si>
    <t>RadiopharmaNoExpressBOSORDUSUSAMERICASAMERICAS</t>
  </si>
  <si>
    <t>RadiopharmaNoExpressBOSPHXUSUSAMERICASAMERICAS</t>
  </si>
  <si>
    <t>RadiopharmaNoExpressDTWBOSUSUSAMERICASAMERICAS</t>
  </si>
  <si>
    <t>RadiopharmaNoExpressEWRATLUSUSAMERICASAMERICAS</t>
  </si>
  <si>
    <t>RadiopharmaNoExpressEWRCLEUSUSAMERICASAMERICAS</t>
  </si>
  <si>
    <t>RadiopharmaNoExpressEWRCLTUSUSAMERICASAMERICAS</t>
  </si>
  <si>
    <t>RadiopharmaNoExpressEWRDENUSUSAMERICASAMERICAS</t>
  </si>
  <si>
    <t>RadiopharmaNoExpressEWRDFWUSUSAMERICASAMERICAS</t>
  </si>
  <si>
    <t>RadiopharmaNoExpressEWRIAHUSUSAMERICASAMERICAS</t>
  </si>
  <si>
    <t>RadiopharmaNoExpressEWRLAXUSUSAMERICASAMERICAS</t>
  </si>
  <si>
    <t>RadiopharmaNoExpressEWRMCOUSUSAMERICASAMERICAS</t>
  </si>
  <si>
    <t>RadiopharmaNoExpressEWRORDUSUSAMERICASAMERICAS</t>
  </si>
  <si>
    <t>RadiopharmaNoExpressEWRPHXUSUSAMERICASAMERICAS</t>
  </si>
  <si>
    <t>RadiopharmaNoExpressEWRSEAUSUSAMERICASAMERICAS</t>
  </si>
  <si>
    <t>RadiopharmaNoExpressEWRSFOUSUSAMERICASAMERICAS</t>
  </si>
  <si>
    <t>RadiopharmaNoExpressEWRTPAUSUSAMERICASAMERICAS</t>
  </si>
  <si>
    <t>Sum of Min Charge</t>
  </si>
  <si>
    <t>USD conversion</t>
  </si>
  <si>
    <t>USD/USD</t>
  </si>
  <si>
    <t>JPY/USD</t>
  </si>
  <si>
    <t>AUD/USD</t>
  </si>
  <si>
    <t>EUR/USD</t>
  </si>
  <si>
    <t>GBP/USD</t>
  </si>
  <si>
    <t>CHF/USD</t>
  </si>
  <si>
    <t>THB/USD</t>
  </si>
  <si>
    <t>INR/USD</t>
  </si>
  <si>
    <t>HKD/USD</t>
  </si>
  <si>
    <t>KRW/USD</t>
  </si>
  <si>
    <t>MYR/USD</t>
  </si>
  <si>
    <t>CNY/USD</t>
  </si>
  <si>
    <t>SGD/USD</t>
  </si>
  <si>
    <t>TWD/USD</t>
  </si>
  <si>
    <t>CZK/USD</t>
  </si>
  <si>
    <t>EUr/USD</t>
  </si>
  <si>
    <t>INR /USD</t>
  </si>
  <si>
    <t>SAR/USD</t>
  </si>
  <si>
    <t>JOD/USD</t>
  </si>
  <si>
    <t>GEL/USD</t>
  </si>
  <si>
    <t>RUB/USD</t>
  </si>
  <si>
    <t>Conversion Rate</t>
  </si>
  <si>
    <t>Min Charge2</t>
  </si>
  <si>
    <t>453</t>
  </si>
  <si>
    <t>1004</t>
  </si>
  <si>
    <t>2005</t>
  </si>
  <si>
    <t>3006</t>
  </si>
  <si>
    <t>5007</t>
  </si>
  <si>
    <t>10008</t>
  </si>
  <si>
    <t>25009</t>
  </si>
  <si>
    <t>500010</t>
  </si>
  <si>
    <t>All In/ ++11</t>
  </si>
  <si>
    <t>FSC12</t>
  </si>
  <si>
    <t>SSC13</t>
  </si>
  <si>
    <t>Screening14</t>
  </si>
  <si>
    <t>Other Charges15</t>
  </si>
  <si>
    <t>Dry Ice Charge16</t>
  </si>
  <si>
    <t>SAF/kg17</t>
  </si>
  <si>
    <t>Percentage</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</si>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</sst>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_(* #,##0.00_);_(* \(#,##0.00\);_(* &quot;-&quot;??_);_(@_)"/>
    <numFmt numFmtId="166" formatCode="_(* #,##0_);_(* \(#,##0\);_(* &quot;-&quot;??_);_(@_)"/>
  </numFmts>
  <fonts count="8">
    <font>
      <sz val="11"/>
      <name val="Aptos Narrow"/>
    </font>
    <font>
      <sz val="11"/>
      <name val="Aptos Narrow"/>
    </font>
    <font>
      <sz val="8"/>
      <name val="Aptos Narrow"/>
    </font>
    <font>
      <sz val="11"/>
      <name val="Aptos Narrow"/>
      <family val="2"/>
    </font>
    <font>
      <sz val="6"/>
      <name val="ＭＳ Ｐゴシック"/>
      <family val="3"/>
      <charset val="128"/>
    </font>
    <font>
      <sz val="11"/>
      <name val="Calibri"/>
      <family val="2"/>
    </font>
    <font>
      <sz val="11"/>
      <name val="Arial"/>
      <family val="2"/>
    </font>
    <font>
      <sz val="11"/>
      <color rgb="FF006100"/>
      <name val="Aptos Narrow"/>
      <family val="2"/>
      <scheme val="minor"/>
    </font>
  </fonts>
  <fills count="3">
    <fill>
      <patternFill patternType="none"/>
    </fill>
    <fill>
      <patternFill patternType="gray125"/>
    </fill>
    <fill>
      <patternFill patternType="solid">
        <fgColor rgb="FFC6EFCE"/>
      </patternFill>
    </fill>
  </fills>
  <borders count="4">
    <border>
      <left/>
      <right/>
      <top/>
      <bottom/>
      <diagonal/>
    </border>
    <border>
      <left/>
      <right style="hair">
        <color auto="1"/>
      </right>
      <top/>
      <bottom/>
      <diagonal/>
    </border>
    <border>
      <left style="hair">
        <color auto="1"/>
      </left>
      <right style="hair">
        <color auto="1"/>
      </right>
      <top/>
      <bottom/>
      <diagonal/>
    </border>
    <border>
      <left style="hair">
        <color auto="1"/>
      </left>
      <right/>
      <top/>
      <bottom/>
      <diagonal/>
    </border>
  </borders>
  <cellStyleXfs count="5">
    <xf numFmtId="0" fontId="0" fillId="0" borderId="0"/>
    <xf numFmtId="165"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7" fillId="2" borderId="0" applyNumberFormat="0" applyBorder="0" applyAlignment="0" applyProtection="0"/>
  </cellStyleXfs>
  <cellXfs count="33">
    <xf numFmtId="0" fontId="0" fillId="0" borderId="0" xfId="0"/>
    <xf numFmtId="166" fontId="0" fillId="0" borderId="0" xfId="1" applyNumberFormat="1" applyFont="1"/>
    <xf numFmtId="166" fontId="0" fillId="0" borderId="0" xfId="0" applyNumberFormat="1"/>
    <xf numFmtId="9" fontId="0" fillId="0" borderId="0" xfId="2" applyFont="1"/>
    <xf numFmtId="0" fontId="0" fillId="0" borderId="2" xfId="0" applyBorder="1"/>
    <xf numFmtId="0" fontId="0" fillId="0" borderId="3" xfId="0" applyBorder="1"/>
    <xf numFmtId="0" fontId="0" fillId="0" borderId="1" xfId="0" applyBorder="1"/>
    <xf numFmtId="1" fontId="0" fillId="0" borderId="2" xfId="0" applyNumberFormat="1" applyBorder="1"/>
    <xf numFmtId="166" fontId="0" fillId="0" borderId="2" xfId="1" applyNumberFormat="1" applyFont="1" applyFill="1" applyBorder="1"/>
    <xf numFmtId="166" fontId="0" fillId="0" borderId="0" xfId="1" applyNumberFormat="1" applyFont="1" applyFill="1"/>
    <xf numFmtId="166" fontId="0" fillId="0" borderId="0" xfId="1" applyNumberFormat="1" applyFont="1" applyFill="1" applyAlignment="1"/>
    <xf numFmtId="0" fontId="3" fillId="0" borderId="2" xfId="0" applyFont="1" applyBorder="1"/>
    <xf numFmtId="0" fontId="0" fillId="0" borderId="2" xfId="0" applyBorder="1" applyProtection="1">
      <protection locked="0"/>
    </xf>
    <xf numFmtId="166" fontId="0" fillId="0" borderId="2" xfId="0" applyNumberFormat="1" applyBorder="1"/>
    <xf numFmtId="0" fontId="3" fillId="0" borderId="2" xfId="0" applyFont="1" applyBorder="1" applyProtection="1">
      <protection locked="0"/>
    </xf>
    <xf numFmtId="0" fontId="3" fillId="0" borderId="2" xfId="0" quotePrefix="1" applyFont="1" applyBorder="1" applyProtection="1">
      <protection locked="0"/>
    </xf>
    <xf numFmtId="0" fontId="0" fillId="0" borderId="3" xfId="0" applyBorder="1" applyProtection="1">
      <protection locked="0"/>
    </xf>
    <xf numFmtId="0" fontId="3" fillId="0" borderId="3" xfId="0" applyFont="1" applyBorder="1" applyProtection="1">
      <protection locked="0"/>
    </xf>
    <xf numFmtId="0" fontId="0" fillId="0" borderId="2" xfId="0" quotePrefix="1" applyBorder="1" applyProtection="1">
      <protection locked="0"/>
    </xf>
    <xf numFmtId="0" fontId="3" fillId="0" borderId="2" xfId="0" applyFont="1" applyBorder="1" applyAlignment="1" applyProtection="1">
      <alignment horizontal="right" wrapText="1"/>
      <protection locked="0"/>
    </xf>
    <xf numFmtId="0" fontId="3" fillId="0" borderId="2" xfId="0" applyFont="1" applyBorder="1" applyAlignment="1" applyProtection="1">
      <alignment wrapText="1"/>
      <protection locked="0"/>
    </xf>
    <xf numFmtId="0" fontId="6" fillId="0" borderId="2" xfId="0" applyFont="1" applyBorder="1" applyAlignment="1" applyProtection="1">
      <alignment wrapText="1"/>
      <protection locked="0"/>
    </xf>
    <xf numFmtId="166" fontId="0" fillId="0" borderId="2" xfId="1" applyNumberFormat="1" applyFont="1" applyFill="1" applyBorder="1" applyProtection="1">
      <protection locked="0"/>
    </xf>
    <xf numFmtId="0" fontId="0" fillId="0" borderId="0" xfId="0" pivotButton="1"/>
    <xf numFmtId="0" fontId="0" fillId="0" borderId="0" xfId="0" applyAlignment="1">
      <alignment horizontal="left"/>
    </xf>
    <xf numFmtId="164" fontId="0" fillId="0" borderId="0" xfId="3" applyFont="1"/>
    <xf numFmtId="164" fontId="0" fillId="0" borderId="2" xfId="3" applyFont="1" applyBorder="1"/>
    <xf numFmtId="164" fontId="0" fillId="0" borderId="2" xfId="3" applyFont="1" applyFill="1" applyBorder="1" applyProtection="1">
      <protection locked="0"/>
    </xf>
    <xf numFmtId="164" fontId="0" fillId="0" borderId="0" xfId="0" applyNumberFormat="1"/>
    <xf numFmtId="0" fontId="7" fillId="2" borderId="2" xfId="4" applyBorder="1"/>
    <xf numFmtId="10" fontId="0" fillId="0" borderId="0" xfId="0" applyNumberFormat="1"/>
    <xf numFmtId="10" fontId="0" fillId="0" borderId="2" xfId="0" applyNumberFormat="1" applyBorder="1"/>
    <xf numFmtId="0" fontId="0" fillId="0" borderId="0" xfId="0" applyAlignment="1">
      <alignment horizontal="center"/>
    </xf>
  </cellXfs>
  <cellStyles count="5">
    <cellStyle name="Comma" xfId="1" builtinId="3"/>
    <cellStyle name="Currency" xfId="3" builtinId="4"/>
    <cellStyle name="Good" xfId="4" builtinId="26"/>
    <cellStyle name="Normal" xfId="0" builtinId="0"/>
    <cellStyle name="Per cent" xfId="2" builtinId="5"/>
  </cellStyles>
  <dxfs count="204">
    <dxf>
      <font>
        <color rgb="FF006100"/>
      </font>
      <fill>
        <patternFill>
          <bgColor rgb="FFC6EFCE"/>
        </patternFill>
      </fill>
    </dxf>
    <dxf>
      <font>
        <color rgb="FF9C0006"/>
      </font>
      <fill>
        <patternFill>
          <bgColor rgb="FFFFC7CE"/>
        </patternFill>
      </fill>
    </dxf>
    <dxf>
      <font>
        <color theme="5" tint="-0.24994659260841701"/>
      </font>
      <fill>
        <patternFill>
          <bgColor theme="5" tint="0.59996337778862885"/>
        </patternFill>
      </fill>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font>
        <b val="0"/>
        <i val="0"/>
        <strike val="0"/>
        <condense val="0"/>
        <extend val="0"/>
        <outline val="0"/>
        <shadow val="0"/>
        <u val="none"/>
        <vertAlign val="baseline"/>
        <sz val="11"/>
        <color auto="1"/>
        <name val="Aptos Narrow"/>
        <scheme val="none"/>
      </font>
      <numFmt numFmtId="166" formatCode="_(* #,##0_);_(* \(#,##0\);_(* &quot;-&quot;??_);_(@_)"/>
    </dxf>
    <dxf>
      <font>
        <b val="0"/>
        <i val="0"/>
        <strike val="0"/>
        <condense val="0"/>
        <extend val="0"/>
        <outline val="0"/>
        <shadow val="0"/>
        <u val="none"/>
        <vertAlign val="baseline"/>
        <sz val="11"/>
        <color auto="1"/>
        <name val="Aptos Narrow"/>
        <scheme val="none"/>
      </font>
      <numFmt numFmtId="166" formatCode="_(* #,##0_);_(* \(#,##0\);_(* &quot;-&quot;??_);_(@_)"/>
    </dxf>
    <dxf>
      <numFmt numFmtId="0" formatCode="General"/>
    </dxf>
    <dxf>
      <font>
        <b val="0"/>
        <i val="0"/>
        <strike val="0"/>
        <condense val="0"/>
        <extend val="0"/>
        <outline val="0"/>
        <shadow val="0"/>
        <u val="none"/>
        <vertAlign val="baseline"/>
        <sz val="11"/>
        <color auto="1"/>
        <name val="Aptos Narrow"/>
        <scheme val="none"/>
      </font>
      <numFmt numFmtId="166" formatCode="_(* #,##0_);_(* \(#,##0\);_(* &quot;-&quot;??_);_(@_)"/>
    </dxf>
    <dxf>
      <numFmt numFmtId="0" formatCode="General"/>
    </dxf>
    <dxf>
      <font>
        <b val="0"/>
        <i val="0"/>
        <strike val="0"/>
        <condense val="0"/>
        <extend val="0"/>
        <outline val="0"/>
        <shadow val="0"/>
        <u val="none"/>
        <vertAlign val="baseline"/>
        <sz val="11"/>
        <color auto="1"/>
        <name val="Aptos Narrow"/>
        <scheme val="none"/>
      </font>
      <numFmt numFmtId="166" formatCode="_(* #,##0_);_(* \(#,##0\);_(* &quot;-&quot;??_);_(@_)"/>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4" formatCode="0.00%"/>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numFmt numFmtId="164" formatCode="_(&quot;$&quot;* #,##0.00_);_(&quot;$&quot;* \(#,##0.00\);_(&quot;$&quot;* &quot;-&quot;??_);_(@_)"/>
      <fill>
        <patternFill patternType="none">
          <fgColor indexed="64"/>
          <bgColor auto="1"/>
        </patternFill>
      </fill>
    </dxf>
    <dxf>
      <border diagonalUp="0" diagonalDown="0">
        <left style="hair">
          <color auto="1"/>
        </left>
        <right style="hair">
          <color auto="1"/>
        </right>
        <top/>
        <bottom/>
        <vertical style="hair">
          <color auto="1"/>
        </vertical>
        <horizontal/>
      </border>
    </dxf>
    <dxf>
      <fill>
        <patternFill patternType="none">
          <fgColor indexed="64"/>
          <bgColor auto="1"/>
        </patternFill>
      </fill>
      <border diagonalUp="0" diagonalDown="0">
        <left style="hair">
          <color auto="1"/>
        </left>
        <right style="hair">
          <color auto="1"/>
        </right>
        <top/>
        <bottom/>
      </border>
      <protection locked="0" hidden="0"/>
    </dxf>
    <dxf>
      <border diagonalUp="0" diagonalDown="0">
        <left style="hair">
          <color auto="1"/>
        </left>
        <right style="hair">
          <color auto="1"/>
        </right>
        <top/>
        <bottom/>
        <vertical style="hair">
          <color auto="1"/>
        </vertical>
        <horizontal/>
      </border>
    </dxf>
    <dxf>
      <numFmt numFmtId="0" formatCode="General"/>
      <fill>
        <patternFill patternType="none">
          <fgColor indexed="64"/>
          <bgColor auto="1"/>
        </patternFill>
      </fill>
      <border diagonalUp="0" diagonalDown="0">
        <left style="hair">
          <color auto="1"/>
        </left>
        <right style="hair">
          <color auto="1"/>
        </right>
        <top/>
        <bottom/>
      </border>
      <protection locked="0" hidden="0"/>
    </dxf>
    <dxf>
      <border diagonalUp="0" diagonalDown="0" outline="0">
        <left style="hair">
          <color auto="1"/>
        </left>
        <right/>
        <top/>
        <bottom/>
      </border>
    </dxf>
    <dxf>
      <fill>
        <patternFill patternType="none">
          <fgColor indexed="64"/>
          <bgColor auto="1"/>
        </patternFill>
      </fill>
      <border diagonalUp="0" diagonalDown="0" outline="0">
        <left style="hair">
          <color auto="1"/>
        </left>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indexed="65"/>
        </patternFill>
      </fill>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protection locked="0" hidden="0"/>
    </dxf>
    <dxf>
      <numFmt numFmtId="166" formatCode="_(* #,##0_);_(* \(#,##0\);_(* &quot;-&quot;??_);_(@_)"/>
      <fill>
        <patternFill patternType="none">
          <fgColor indexed="64"/>
          <bgColor indexed="65"/>
        </patternFill>
      </fill>
      <border diagonalUp="0" diagonalDown="0" outline="0">
        <left style="hair">
          <color auto="1"/>
        </left>
        <right style="hair">
          <color auto="1"/>
        </right>
        <top/>
        <bottom/>
      </border>
    </dxf>
    <dxf>
      <font>
        <b val="0"/>
        <i val="0"/>
        <strike val="0"/>
        <condense val="0"/>
        <extend val="0"/>
        <outline val="0"/>
        <shadow val="0"/>
        <u val="none"/>
        <vertAlign val="baseline"/>
        <sz val="11"/>
        <color auto="1"/>
        <name val="Aptos Narrow"/>
        <scheme val="none"/>
      </font>
      <numFmt numFmtId="166" formatCode="_(* #,##0_);_(* \(#,##0\);_(* &quot;-&quot;??_);_(@_)"/>
      <fill>
        <patternFill patternType="none">
          <fgColor indexed="64"/>
          <bgColor auto="1"/>
        </patternFill>
      </fill>
      <border diagonalUp="0" diagonalDown="0" outline="0">
        <left style="hair">
          <color auto="1"/>
        </left>
        <right style="hair">
          <color auto="1"/>
        </right>
        <top/>
        <bottom/>
      </border>
    </dxf>
    <dxf>
      <numFmt numFmtId="166" formatCode="_(* #,##0_);_(* \(#,##0\);_(* &quot;-&quot;??_);_(@_)"/>
      <fill>
        <patternFill patternType="none">
          <fgColor indexed="64"/>
          <bgColor indexed="65"/>
        </patternFill>
      </fill>
      <border diagonalUp="0" diagonalDown="0" outline="0">
        <left style="hair">
          <color auto="1"/>
        </left>
        <right style="hair">
          <color auto="1"/>
        </right>
        <top/>
        <bottom/>
      </border>
    </dxf>
    <dxf>
      <numFmt numFmtId="166" formatCode="_(* #,##0_);_(* \(#,##0\);_(* &quot;-&quot;??_);_(@_)"/>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dxf>
    <dxf>
      <numFmt numFmtId="1" formatCode="0"/>
      <fill>
        <patternFill patternType="none">
          <fgColor indexed="64"/>
          <bgColor indexed="65"/>
        </patternFill>
      </fill>
      <border diagonalUp="0" diagonalDown="0" outline="0">
        <left style="hair">
          <color auto="1"/>
        </left>
        <right style="hair">
          <color auto="1"/>
        </right>
        <top/>
        <bottom/>
      </border>
    </dxf>
    <dxf>
      <numFmt numFmtId="1" formatCode="0"/>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indexed="65"/>
        </patternFill>
      </fill>
      <border diagonalUp="0" diagonalDown="0">
        <left style="hair">
          <color auto="1"/>
        </left>
        <right style="hair">
          <color auto="1"/>
        </right>
        <top/>
        <bottom/>
        <vertical/>
        <horizontal/>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outline="0">
        <left style="hair">
          <color auto="1"/>
        </left>
        <right style="hair">
          <color auto="1"/>
        </right>
        <top/>
        <bottom/>
      </border>
    </dxf>
    <dxf>
      <fill>
        <patternFill patternType="none">
          <fgColor indexed="64"/>
          <bgColor indexed="65"/>
        </patternFill>
      </fill>
      <border diagonalUp="0" diagonalDown="0" outline="0">
        <left/>
        <right style="hair">
          <color auto="1"/>
        </right>
        <top/>
        <bottom/>
      </border>
    </dxf>
    <dxf>
      <fill>
        <patternFill patternType="none">
          <fgColor indexed="64"/>
          <bgColor auto="1"/>
        </patternFill>
      </fill>
      <border diagonalUp="0" diagonalDown="0" outline="0">
        <left/>
        <right style="hair">
          <color auto="1"/>
        </right>
        <top/>
        <bottom/>
      </border>
    </dxf>
    <dxf>
      <border diagonalUp="0" diagonalDown="0">
        <left style="hair">
          <color auto="1"/>
        </left>
        <right style="hair">
          <color auto="1"/>
        </right>
        <top/>
        <bottom/>
        <vertical style="hair">
          <color auto="1"/>
        </vertical>
        <horizontal/>
      </border>
    </dxf>
    <dxf>
      <border diagonalUp="0" diagonalDown="0">
        <left/>
        <right/>
        <top/>
        <bottom/>
      </border>
    </dxf>
    <dxf>
      <fill>
        <patternFill patternType="none">
          <fgColor indexed="64"/>
          <bgColor auto="1"/>
        </patternFill>
      </fill>
    </dxf>
    <dxf>
      <border diagonalUp="0" diagonalDown="0">
        <left style="hair">
          <color auto="1"/>
        </left>
        <right style="hair">
          <color auto="1"/>
        </right>
        <top/>
        <bottom/>
        <vertical style="hair">
          <color auto="1"/>
        </vertical>
        <horizontal/>
      </border>
    </dxf>
    <dxf>
      <border diagonalUp="0" diagonalDown="0" outline="0">
        <left style="hair">
          <color auto="1"/>
        </left>
        <right/>
        <top/>
        <bottom/>
      </border>
    </dxf>
    <dxf>
      <border diagonalUp="0" diagonalDown="0">
        <left style="hair">
          <color auto="1"/>
        </left>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border diagonalUp="0" diagonalDown="0" outline="0">
        <left style="hair">
          <color auto="1"/>
        </left>
        <right style="hair">
          <color auto="1"/>
        </right>
        <top/>
        <bottom/>
      </border>
    </dxf>
    <dxf>
      <border diagonalUp="0" diagonalDown="0">
        <left style="hair">
          <color auto="1"/>
        </left>
        <right style="hair">
          <color auto="1"/>
        </right>
        <top/>
        <bottom/>
        <vertical/>
        <horizontal/>
      </border>
      <protection locked="0" hidden="0"/>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left style="hair">
          <color auto="1"/>
        </left>
        <right style="hair">
          <color auto="1"/>
        </right>
        <top/>
        <bottom/>
      </border>
      <protection locked="0" hidden="0"/>
    </dxf>
    <dxf>
      <numFmt numFmtId="166" formatCode="_(* #,##0_);_(* \(#,##0\);_(* &quot;-&quot;??_);_(@_)"/>
      <fill>
        <patternFill patternType="none">
          <fgColor indexed="64"/>
          <bgColor indexed="65"/>
        </patternFill>
      </fill>
      <border diagonalUp="0" diagonalDown="0" outline="0">
        <left style="hair">
          <color auto="1"/>
        </left>
        <right style="hair">
          <color auto="1"/>
        </right>
        <top/>
        <bottom/>
      </border>
    </dxf>
    <dxf>
      <font>
        <b val="0"/>
        <i val="0"/>
        <strike val="0"/>
        <condense val="0"/>
        <extend val="0"/>
        <outline val="0"/>
        <shadow val="0"/>
        <u val="none"/>
        <vertAlign val="baseline"/>
        <sz val="11"/>
        <color auto="1"/>
        <name val="Aptos Narrow"/>
        <scheme val="none"/>
      </font>
      <numFmt numFmtId="166" formatCode="_(* #,##0_);_(* \(#,##0\);_(* &quot;-&quot;??_);_(@_)"/>
      <fill>
        <patternFill patternType="none">
          <fgColor indexed="64"/>
          <bgColor indexed="65"/>
        </patternFill>
      </fill>
      <border diagonalUp="0" diagonalDown="0">
        <left style="hair">
          <color auto="1"/>
        </left>
        <right style="hair">
          <color auto="1"/>
        </right>
        <top/>
        <bottom/>
        <vertical/>
        <horizontal/>
      </border>
    </dxf>
    <dxf>
      <numFmt numFmtId="166" formatCode="_(* #,##0_);_(* \(#,##0\);_(* &quot;-&quot;??_);_(@_)"/>
      <fill>
        <patternFill patternType="none">
          <fgColor indexed="64"/>
          <bgColor indexed="65"/>
        </patternFill>
      </fill>
      <border diagonalUp="0" diagonalDown="0" outline="0">
        <left style="hair">
          <color auto="1"/>
        </left>
        <right style="hair">
          <color auto="1"/>
        </right>
        <top/>
        <bottom/>
      </border>
    </dxf>
    <dxf>
      <font>
        <b val="0"/>
        <i val="0"/>
        <strike val="0"/>
        <condense val="0"/>
        <extend val="0"/>
        <outline val="0"/>
        <shadow val="0"/>
        <u val="none"/>
        <vertAlign val="baseline"/>
        <sz val="11"/>
        <color auto="1"/>
        <name val="Aptos Narrow"/>
        <scheme val="none"/>
      </font>
      <numFmt numFmtId="166" formatCode="_(* #,##0_);_(* \(#,##0\);_(* &quot;-&quot;??_);_(@_)"/>
      <fill>
        <patternFill patternType="none">
          <fgColor indexed="64"/>
          <bgColor indexed="65"/>
        </patternFill>
      </fill>
      <border diagonalUp="0" diagonalDown="0">
        <left style="hair">
          <color auto="1"/>
        </left>
        <right style="hair">
          <color auto="1"/>
        </right>
        <top/>
        <bottom/>
        <vertical/>
        <horizontal/>
      </border>
    </dxf>
    <dxf>
      <numFmt numFmtId="166" formatCode="_(* #,##0_);_(* \(#,##0\);_(* &quot;-&quot;??_);_(@_)"/>
      <fill>
        <patternFill patternType="none">
          <fgColor indexed="64"/>
          <bgColor indexed="65"/>
        </patternFill>
      </fill>
      <border diagonalUp="0" diagonalDown="0" outline="0">
        <left style="hair">
          <color auto="1"/>
        </left>
        <right style="hair">
          <color auto="1"/>
        </right>
        <top/>
        <bottom/>
      </border>
    </dxf>
    <dxf>
      <numFmt numFmtId="166" formatCode="_(* #,##0_);_(* \(#,##0\);_(* &quot;-&quot;??_);_(@_)"/>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left style="hair">
          <color auto="1"/>
        </left>
        <right style="hair">
          <color auto="1"/>
        </right>
        <top/>
        <bottom/>
      </border>
    </dxf>
    <dxf>
      <numFmt numFmtId="1" formatCode="0"/>
      <fill>
        <patternFill patternType="none">
          <fgColor indexed="64"/>
          <bgColor indexed="65"/>
        </patternFill>
      </fill>
      <border diagonalUp="0" diagonalDown="0" outline="0">
        <left style="hair">
          <color auto="1"/>
        </left>
        <right style="hair">
          <color auto="1"/>
        </right>
        <top/>
        <bottom/>
      </border>
    </dxf>
    <dxf>
      <numFmt numFmtId="1" formatCode="0"/>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numFmt numFmtId="0" formatCode="General"/>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style="hair">
          <color auto="1"/>
        </left>
        <right style="hair">
          <color auto="1"/>
        </right>
        <top/>
        <bottom/>
      </border>
    </dxf>
    <dxf>
      <fill>
        <patternFill patternType="none">
          <fgColor indexed="64"/>
          <bgColor auto="1"/>
        </patternFill>
      </fill>
      <border diagonalUp="0" diagonalDown="0">
        <left style="hair">
          <color auto="1"/>
        </left>
        <right style="hair">
          <color auto="1"/>
        </right>
        <top/>
        <bottom/>
      </border>
    </dxf>
    <dxf>
      <fill>
        <patternFill patternType="none">
          <fgColor indexed="64"/>
          <bgColor indexed="65"/>
        </patternFill>
      </fill>
      <border diagonalUp="0" diagonalDown="0" outline="0">
        <left/>
        <right style="hair">
          <color auto="1"/>
        </right>
        <top/>
        <bottom/>
      </border>
    </dxf>
    <dxf>
      <fill>
        <patternFill patternType="none">
          <fgColor indexed="64"/>
          <bgColor auto="1"/>
        </patternFill>
      </fill>
      <border diagonalUp="0" diagonalDown="0">
        <left/>
        <right style="hair">
          <color auto="1"/>
        </right>
        <top/>
        <bottom/>
      </border>
    </dxf>
    <dxf>
      <border diagonalUp="0" diagonalDown="0">
        <left style="hair">
          <color auto="1"/>
        </left>
        <right style="hair">
          <color auto="1"/>
        </right>
        <top/>
        <bottom/>
        <vertical style="hair">
          <color auto="1"/>
        </vertical>
        <horizontal/>
      </border>
    </dxf>
    <dxf>
      <border diagonalUp="0" diagonalDown="0">
        <left/>
        <right/>
        <top/>
        <bottom/>
      </border>
    </dxf>
    <dxf>
      <border diagonalUp="0" diagonalDown="0">
        <left style="hair">
          <color auto="1"/>
        </left>
        <right style="hair">
          <color auto="1"/>
        </right>
        <top/>
        <bottom/>
        <vertical style="hair">
          <color auto="1"/>
        </vertical>
        <horizontal/>
      </border>
    </dxf>
  </dxfs>
  <tableStyles count="0" defaultTableStyle="TableStyleMedium2" defaultPivotStyle="PivotStyleLight16"/>
  <colors>
    <mruColors>
      <color rgb="FFFD636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[Marken RFP Airline Bids Consolidated.xlsx]RFP Stats!PivotTable8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Available</a:t>
            </a:r>
            <a:r>
              <a:rPr lang="en-US" baseline="0"/>
              <a:t> Bids on Lanes Global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40000"/>
              <a:lumOff val="60000"/>
            </a:schemeClr>
          </a:solidFill>
          <a:ln>
            <a:noFill/>
          </a:ln>
          <a:effectLst>
            <a:outerShdw blurRad="254000" sx="102000" sy="102000" algn="ctr" rotWithShape="0">
              <a:prstClr val="black">
                <a:alpha val="20000"/>
              </a:prstClr>
            </a:outerShdw>
          </a:effectLst>
        </c:spPr>
      </c:pivotFmt>
      <c:pivotFmt>
        <c:idx val="10"/>
        <c:spPr>
          <a:solidFill>
            <a:srgbClr val="FD6363"/>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dLblPos val="ctr"/>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'RFP Stats'!$K$5</c:f>
              <c:strCache>
                <c:ptCount val="1"/>
                <c:pt idx="0">
                  <c:v>Total</c:v>
                </c:pt>
              </c:strCache>
            </c:strRef>
          </c:tx>
          <c:dPt>
            <c:idx val="0"/>
            <c:bubble3D val="0"/>
            <c:spPr>
              <a:solidFill>
                <a:srgbClr val="FD636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440D-4E47-A3F5-942BA5D6C50B}"/>
              </c:ext>
            </c:extLst>
          </c:dPt>
          <c:dPt>
            <c:idx val="1"/>
            <c:bubble3D val="0"/>
            <c:spPr>
              <a:solidFill>
                <a:schemeClr val="accent6">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40D-4E47-A3F5-942BA5D6C50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0"/>
            <c:extLst>
              <c:ext xmlns:c15="http://schemas.microsoft.com/office/drawing/2012/chart" uri="{CE6537A1-D6FC-4f65-9D91-7224C49458BB}"/>
            </c:extLst>
          </c:dLbls>
          <c:cat>
            <c:strRef>
              <c:f>'RFP Stats'!$J$6:$J$8</c:f>
              <c:strCache>
                <c:ptCount val="2"/>
                <c:pt idx="0">
                  <c:v>No</c:v>
                </c:pt>
                <c:pt idx="1">
                  <c:v>Yes</c:v>
                </c:pt>
              </c:strCache>
            </c:strRef>
          </c:cat>
          <c:val>
            <c:numRef>
              <c:f>'RFP Stats'!$K$6:$K$8</c:f>
              <c:numCache>
                <c:formatCode>General</c:formatCode>
                <c:ptCount val="2"/>
                <c:pt idx="0">
                  <c:v>19</c:v>
                </c:pt>
                <c:pt idx="1">
                  <c:v>91</c:v>
                </c:pt>
              </c:numCache>
            </c:numRef>
          </c:val>
          <c:extLst>
            <c:ext xmlns:c16="http://schemas.microsoft.com/office/drawing/2014/chart" uri="{C3380CC4-5D6E-409C-BE32-E72D297353CC}">
              <c16:uniqueId val="{00000007-440D-4E47-A3F5-942BA5D6C50B}"/>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84777028727573434"/>
          <c:y val="0.50514678838837201"/>
          <c:w val="6.4323096780392275E-2"/>
          <c:h val="0.1158309108887185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[Marken RFP Airline Bids Consolidated.xlsx]RFP Stats!PivotTable2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Airline Bids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'RFP Stats'!$B$14</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55A-41B3-84A2-D2726A76C6AF}"/>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55A-41B3-84A2-D2726A76C6AF}"/>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55A-41B3-84A2-D2726A76C6AF}"/>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55A-41B3-84A2-D2726A76C6AF}"/>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55A-41B3-84A2-D2726A76C6AF}"/>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955A-41B3-84A2-D2726A76C6AF}"/>
              </c:ext>
            </c:extLst>
          </c:dPt>
          <c:dPt>
            <c:idx val="6"/>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955A-41B3-84A2-D2726A76C6AF}"/>
              </c:ext>
            </c:extLst>
          </c:dPt>
          <c:dPt>
            <c:idx val="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955A-41B3-84A2-D2726A76C6AF}"/>
              </c:ext>
            </c:extLst>
          </c:dPt>
          <c:dPt>
            <c:idx val="8"/>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955A-41B3-84A2-D2726A76C6AF}"/>
              </c:ext>
            </c:extLst>
          </c:dPt>
          <c:dPt>
            <c:idx val="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955A-41B3-84A2-D2726A76C6AF}"/>
              </c:ext>
            </c:extLst>
          </c:dPt>
          <c:dPt>
            <c:idx val="10"/>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955A-41B3-84A2-D2726A76C6AF}"/>
              </c:ext>
            </c:extLst>
          </c:dPt>
          <c:dPt>
            <c:idx val="1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955A-41B3-84A2-D2726A76C6AF}"/>
              </c:ext>
            </c:extLst>
          </c:dPt>
          <c:dPt>
            <c:idx val="12"/>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5E5-4865-8A37-4866C5933644}"/>
              </c:ext>
            </c:extLst>
          </c:dPt>
          <c:dPt>
            <c:idx val="13"/>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955A-41B3-84A2-D2726A76C6AF}"/>
              </c:ext>
            </c:extLst>
          </c:dPt>
          <c:dPt>
            <c:idx val="14"/>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955A-41B3-84A2-D2726A76C6AF}"/>
              </c:ext>
            </c:extLst>
          </c:dPt>
          <c:dPt>
            <c:idx val="1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5E5-4865-8A37-4866C593364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'RFP Stats'!$A$15:$A$31</c:f>
              <c:strCache>
                <c:ptCount val="16"/>
                <c:pt idx="0">
                  <c:v>UA</c:v>
                </c:pt>
                <c:pt idx="1">
                  <c:v>DL</c:v>
                </c:pt>
                <c:pt idx="2">
                  <c:v>IAG</c:v>
                </c:pt>
                <c:pt idx="3">
                  <c:v>TK</c:v>
                </c:pt>
                <c:pt idx="4">
                  <c:v>AC</c:v>
                </c:pt>
                <c:pt idx="5">
                  <c:v>AA</c:v>
                </c:pt>
                <c:pt idx="6">
                  <c:v>CX</c:v>
                </c:pt>
                <c:pt idx="7">
                  <c:v>QR</c:v>
                </c:pt>
                <c:pt idx="8">
                  <c:v>SQ</c:v>
                </c:pt>
                <c:pt idx="9">
                  <c:v>LH</c:v>
                </c:pt>
                <c:pt idx="10">
                  <c:v>NH</c:v>
                </c:pt>
                <c:pt idx="11">
                  <c:v>EK</c:v>
                </c:pt>
                <c:pt idx="12">
                  <c:v>JL</c:v>
                </c:pt>
                <c:pt idx="13">
                  <c:v>LA</c:v>
                </c:pt>
                <c:pt idx="14">
                  <c:v>EY</c:v>
                </c:pt>
                <c:pt idx="15">
                  <c:v>KE</c:v>
                </c:pt>
              </c:strCache>
            </c:strRef>
          </c:cat>
          <c:val>
            <c:numRef>
              <c:f>'RFP Stats'!$B$15:$B$31</c:f>
              <c:numCache>
                <c:formatCode>General</c:formatCode>
                <c:ptCount val="16"/>
                <c:pt idx="0">
                  <c:v>232</c:v>
                </c:pt>
                <c:pt idx="1">
                  <c:v>171</c:v>
                </c:pt>
                <c:pt idx="2">
                  <c:v>103</c:v>
                </c:pt>
                <c:pt idx="3">
                  <c:v>100</c:v>
                </c:pt>
                <c:pt idx="4">
                  <c:v>98</c:v>
                </c:pt>
                <c:pt idx="5">
                  <c:v>89</c:v>
                </c:pt>
                <c:pt idx="6">
                  <c:v>71</c:v>
                </c:pt>
                <c:pt idx="7">
                  <c:v>71</c:v>
                </c:pt>
                <c:pt idx="8">
                  <c:v>56</c:v>
                </c:pt>
                <c:pt idx="9">
                  <c:v>56</c:v>
                </c:pt>
                <c:pt idx="10">
                  <c:v>51</c:v>
                </c:pt>
                <c:pt idx="11">
                  <c:v>46</c:v>
                </c:pt>
                <c:pt idx="12">
                  <c:v>21</c:v>
                </c:pt>
                <c:pt idx="13">
                  <c:v>19</c:v>
                </c:pt>
                <c:pt idx="14">
                  <c:v>18</c:v>
                </c:pt>
                <c:pt idx="15">
                  <c:v>5</c:v>
                </c:pt>
              </c:numCache>
            </c:numRef>
          </c:val>
          <c:extLst>
            <c:ext xmlns:c16="http://schemas.microsoft.com/office/drawing/2014/chart" uri="{C3380CC4-5D6E-409C-BE32-E72D297353CC}">
              <c16:uniqueId val="{00000000-35E5-4865-8A37-4866C593364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4717143638538195"/>
          <c:y val="0.16753426655001455"/>
          <c:w val="6.4009887280715078E-2"/>
          <c:h val="0.773425268109166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[Marken RFP Airline Bids Consolidated.xlsx]RFP Stats!PivotTable3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Bids by Origin</a:t>
            </a:r>
            <a:r>
              <a:rPr lang="en-US" baseline="0"/>
              <a:t>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w="9525" cap="flat" cmpd="sng" algn="ctr">
            <a:solidFill>
              <a:schemeClr val="lt1">
                <a:alpha val="50000"/>
              </a:schemeClr>
            </a:solidFill>
            <a:round/>
          </a:ln>
          <a:effectLst/>
        </c:spPr>
      </c:pivotFmt>
      <c:pivotFmt>
        <c:idx val="2"/>
        <c:spPr>
          <a:solidFill>
            <a:schemeClr val="accent2">
              <a:lumMod val="60000"/>
              <a:lumOff val="40000"/>
            </a:schemeClr>
          </a:solidFill>
          <a:ln w="9525" cap="flat" cmpd="sng" algn="ctr">
            <a:solidFill>
              <a:schemeClr val="lt1">
                <a:alpha val="50000"/>
              </a:schemeClr>
            </a:solidFill>
            <a:round/>
          </a:ln>
          <a:effectLst/>
        </c:spPr>
      </c:pivotFmt>
      <c:pivotFmt>
        <c:idx val="3"/>
        <c:spPr>
          <a:solidFill>
            <a:schemeClr val="accent6">
              <a:lumMod val="40000"/>
              <a:lumOff val="60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'RFP Stats'!$B$35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tx2">
                  <a:lumMod val="25000"/>
                  <a:lumOff val="7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2544-4748-8AA5-86F4122E0B5A}"/>
              </c:ext>
            </c:extLst>
          </c:dPt>
          <c:dPt>
            <c:idx val="1"/>
            <c:invertIfNegative val="0"/>
            <c:bubble3D val="0"/>
            <c:spPr>
              <a:solidFill>
                <a:schemeClr val="accent2">
                  <a:lumMod val="60000"/>
                  <a:lumOff val="4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2544-4748-8AA5-86F4122E0B5A}"/>
              </c:ext>
            </c:extLst>
          </c:dPt>
          <c:dPt>
            <c:idx val="2"/>
            <c:invertIfNegative val="0"/>
            <c:bubble3D val="0"/>
            <c:spPr>
              <a:solidFill>
                <a:schemeClr val="accent6">
                  <a:lumMod val="40000"/>
                  <a:lumOff val="60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2544-4748-8AA5-86F4122E0B5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'RFP Stats'!$A$36:$A$39</c:f>
              <c:strCache>
                <c:ptCount val="3"/>
                <c:pt idx="0">
                  <c:v>AMERICAS</c:v>
                </c:pt>
                <c:pt idx="1">
                  <c:v>APAC</c:v>
                </c:pt>
                <c:pt idx="2">
                  <c:v>EMEA</c:v>
                </c:pt>
              </c:strCache>
            </c:strRef>
          </c:cat>
          <c:val>
            <c:numRef>
              <c:f>'RFP Stats'!$B$36:$B$39</c:f>
              <c:numCache>
                <c:formatCode>General</c:formatCode>
                <c:ptCount val="3"/>
                <c:pt idx="0">
                  <c:v>661</c:v>
                </c:pt>
                <c:pt idx="1">
                  <c:v>230</c:v>
                </c:pt>
                <c:pt idx="2">
                  <c:v>316</c:v>
                </c:pt>
              </c:numCache>
            </c:numRef>
          </c:val>
          <c:extLst>
            <c:ext xmlns:c16="http://schemas.microsoft.com/office/drawing/2014/chart" uri="{C3380CC4-5D6E-409C-BE32-E72D297353CC}">
              <c16:uniqueId val="{00000000-2544-4748-8AA5-86F4122E0B5A}"/>
            </c:ext>
          </c:extLst>
        </c:ser>
        <c:dLbls>
          <c:dLblPos val="inEnd"/>
          <c:showLegendKey val="0"/>
          <c:showVal val="1"/>
          <c:showCatName val="0"/>
          <c:showSerName val="0"/>
          <c:showPercent val="0"/>
          <c:showBubbleSize val="0"/>
        </c:dLbls>
        <c:gapWidth val="65"/>
        <c:axId val="1853629056"/>
        <c:axId val="1853650176"/>
      </c:barChart>
      <c:catAx>
        <c:axId val="18536290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53650176"/>
        <c:crosses val="autoZero"/>
        <c:auto val="1"/>
        <c:lblAlgn val="ctr"/>
        <c:lblOffset val="100"/>
        <c:noMultiLvlLbl val="0"/>
      </c:catAx>
      <c:valAx>
        <c:axId val="185365017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5362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304800</xdr:colOff>
      <xdr:row>2</xdr:row>
      <xdr:rowOff>114300</xdr:rowOff>
    </xdr:to>
    <xdr:sp macro="" textlink="">
      <xdr:nvSpPr>
        <xdr:cNvPr id="2" name="AutoShape 4">
          <a:extLst>
            <a:ext uri="{FF2B5EF4-FFF2-40B4-BE49-F238E27FC236}">
              <a16:creationId xmlns:a16="http://schemas.microsoft.com/office/drawing/2014/main" id="{0B482013-DED1-4C76-B64E-6E2E1B1C6339}"/>
            </a:ext>
          </a:extLst>
        </xdr:cNvPr>
        <xdr:cNvSpPr>
          <a:spLocks noChangeAspect="1" noChangeArrowheads="1"/>
        </xdr:cNvSpPr>
      </xdr:nvSpPr>
      <xdr:spPr bwMode="auto">
        <a:xfrm>
          <a:off x="6096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xdr:row>
      <xdr:rowOff>0</xdr:rowOff>
    </xdr:from>
    <xdr:to>
      <xdr:col>1</xdr:col>
      <xdr:colOff>304800</xdr:colOff>
      <xdr:row>2</xdr:row>
      <xdr:rowOff>114300</xdr:rowOff>
    </xdr:to>
    <xdr:sp macro="" textlink="">
      <xdr:nvSpPr>
        <xdr:cNvPr id="3" name="AutoShape 5">
          <a:extLst>
            <a:ext uri="{FF2B5EF4-FFF2-40B4-BE49-F238E27FC236}">
              <a16:creationId xmlns:a16="http://schemas.microsoft.com/office/drawing/2014/main" id="{903E1334-020D-4274-BCC1-86797E4DCA41}"/>
            </a:ext>
          </a:extLst>
        </xdr:cNvPr>
        <xdr:cNvSpPr>
          <a:spLocks noChangeAspect="1" noChangeArrowheads="1"/>
        </xdr:cNvSpPr>
      </xdr:nvSpPr>
      <xdr:spPr bwMode="auto">
        <a:xfrm>
          <a:off x="6096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xdr:row>
      <xdr:rowOff>0</xdr:rowOff>
    </xdr:from>
    <xdr:to>
      <xdr:col>1</xdr:col>
      <xdr:colOff>304800</xdr:colOff>
      <xdr:row>2</xdr:row>
      <xdr:rowOff>114300</xdr:rowOff>
    </xdr:to>
    <xdr:sp macro="" textlink="">
      <xdr:nvSpPr>
        <xdr:cNvPr id="4" name="AutoShape 6">
          <a:extLst>
            <a:ext uri="{FF2B5EF4-FFF2-40B4-BE49-F238E27FC236}">
              <a16:creationId xmlns:a16="http://schemas.microsoft.com/office/drawing/2014/main" id="{368DF05F-44AD-48AD-A17B-7770AB631014}"/>
            </a:ext>
          </a:extLst>
        </xdr:cNvPr>
        <xdr:cNvSpPr>
          <a:spLocks noChangeAspect="1" noChangeArrowheads="1"/>
        </xdr:cNvSpPr>
      </xdr:nvSpPr>
      <xdr:spPr bwMode="auto">
        <a:xfrm>
          <a:off x="6096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96983</xdr:colOff>
      <xdr:row>0</xdr:row>
      <xdr:rowOff>115165</xdr:rowOff>
    </xdr:from>
    <xdr:to>
      <xdr:col>3</xdr:col>
      <xdr:colOff>728231</xdr:colOff>
      <xdr:row>9</xdr:row>
      <xdr:rowOff>3829</xdr:rowOff>
    </xdr:to>
    <xdr:pic>
      <xdr:nvPicPr>
        <xdr:cNvPr id="5" name="Picture 4">
          <a:extLst>
            <a:ext uri="{FF2B5EF4-FFF2-40B4-BE49-F238E27FC236}">
              <a16:creationId xmlns:a16="http://schemas.microsoft.com/office/drawing/2014/main" id="{D41F29DA-0856-48BD-BA0B-86B56807EED8}"/>
            </a:ext>
          </a:extLst>
        </xdr:cNvPr>
        <xdr:cNvPicPr>
          <a:picLocks noChangeAspect="1"/>
        </xdr:cNvPicPr>
      </xdr:nvPicPr>
      <xdr:blipFill>
        <a:blip xmlns:r="http://schemas.openxmlformats.org/officeDocument/2006/relationships" r:embed="rId1"/>
        <a:stretch>
          <a:fillRect/>
        </a:stretch>
      </xdr:blipFill>
      <xdr:spPr>
        <a:xfrm>
          <a:off x="706583" y="115165"/>
          <a:ext cx="3183948" cy="16031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304800</xdr:colOff>
      <xdr:row>2</xdr:row>
      <xdr:rowOff>114300</xdr:rowOff>
    </xdr:to>
    <xdr:sp macro="" textlink="">
      <xdr:nvSpPr>
        <xdr:cNvPr id="1028" name="AutoShape 4">
          <a:extLst>
            <a:ext uri="{FF2B5EF4-FFF2-40B4-BE49-F238E27FC236}">
              <a16:creationId xmlns:a16="http://schemas.microsoft.com/office/drawing/2014/main" id="{77F37315-4BFB-F376-1543-9FB83E553EFC}"/>
            </a:ext>
          </a:extLst>
        </xdr:cNvPr>
        <xdr:cNvSpPr>
          <a:spLocks noChangeAspect="1" noChangeArrowheads="1"/>
        </xdr:cNvSpPr>
      </xdr:nvSpPr>
      <xdr:spPr bwMode="auto">
        <a:xfrm>
          <a:off x="6096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2</xdr:row>
      <xdr:rowOff>114300</xdr:rowOff>
    </xdr:to>
    <xdr:sp macro="" textlink="">
      <xdr:nvSpPr>
        <xdr:cNvPr id="1029" name="AutoShape 5">
          <a:extLst>
            <a:ext uri="{FF2B5EF4-FFF2-40B4-BE49-F238E27FC236}">
              <a16:creationId xmlns:a16="http://schemas.microsoft.com/office/drawing/2014/main" id="{D636264F-5910-823E-2F44-3F7BC7D1A3C2}"/>
            </a:ext>
          </a:extLst>
        </xdr:cNvPr>
        <xdr:cNvSpPr>
          <a:spLocks noChangeAspect="1" noChangeArrowheads="1"/>
        </xdr:cNvSpPr>
      </xdr:nvSpPr>
      <xdr:spPr bwMode="auto">
        <a:xfrm>
          <a:off x="6096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2</xdr:row>
      <xdr:rowOff>114300</xdr:rowOff>
    </xdr:to>
    <xdr:sp macro="" textlink="">
      <xdr:nvSpPr>
        <xdr:cNvPr id="1030" name="AutoShape 6">
          <a:extLst>
            <a:ext uri="{FF2B5EF4-FFF2-40B4-BE49-F238E27FC236}">
              <a16:creationId xmlns:a16="http://schemas.microsoft.com/office/drawing/2014/main" id="{793CA8BC-7EC5-A6BE-6C34-E1A6288371E5}"/>
            </a:ext>
          </a:extLst>
        </xdr:cNvPr>
        <xdr:cNvSpPr>
          <a:spLocks noChangeAspect="1" noChangeArrowheads="1"/>
        </xdr:cNvSpPr>
      </xdr:nvSpPr>
      <xdr:spPr bwMode="auto">
        <a:xfrm>
          <a:off x="6096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96983</xdr:colOff>
      <xdr:row>0</xdr:row>
      <xdr:rowOff>115165</xdr:rowOff>
    </xdr:from>
    <xdr:to>
      <xdr:col>4</xdr:col>
      <xdr:colOff>728231</xdr:colOff>
      <xdr:row>9</xdr:row>
      <xdr:rowOff>3829</xdr:rowOff>
    </xdr:to>
    <xdr:pic>
      <xdr:nvPicPr>
        <xdr:cNvPr id="2" name="Picture 1">
          <a:extLst>
            <a:ext uri="{FF2B5EF4-FFF2-40B4-BE49-F238E27FC236}">
              <a16:creationId xmlns:a16="http://schemas.microsoft.com/office/drawing/2014/main" id="{2F8D4250-8D1D-F499-F96F-644FBDB4D489}"/>
            </a:ext>
          </a:extLst>
        </xdr:cNvPr>
        <xdr:cNvPicPr>
          <a:picLocks noChangeAspect="1"/>
        </xdr:cNvPicPr>
      </xdr:nvPicPr>
      <xdr:blipFill>
        <a:blip xmlns:r="http://schemas.openxmlformats.org/officeDocument/2006/relationships" r:embed="rId1"/>
        <a:stretch>
          <a:fillRect/>
        </a:stretch>
      </xdr:blipFill>
      <xdr:spPr>
        <a:xfrm>
          <a:off x="706583" y="115165"/>
          <a:ext cx="3183948" cy="16031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2</xdr:row>
      <xdr:rowOff>4761</xdr:rowOff>
    </xdr:from>
    <xdr:to>
      <xdr:col>19</xdr:col>
      <xdr:colOff>219075</xdr:colOff>
      <xdr:row>21</xdr:row>
      <xdr:rowOff>85724</xdr:rowOff>
    </xdr:to>
    <xdr:graphicFrame macro="">
      <xdr:nvGraphicFramePr>
        <xdr:cNvPr id="2" name="Chart 1">
          <a:extLst>
            <a:ext uri="{FF2B5EF4-FFF2-40B4-BE49-F238E27FC236}">
              <a16:creationId xmlns:a16="http://schemas.microsoft.com/office/drawing/2014/main" id="{73FD89CD-B41F-5F82-A438-0DE2B36F8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2267</xdr:colOff>
      <xdr:row>22</xdr:row>
      <xdr:rowOff>153307</xdr:rowOff>
    </xdr:from>
    <xdr:to>
      <xdr:col>19</xdr:col>
      <xdr:colOff>253999</xdr:colOff>
      <xdr:row>41</xdr:row>
      <xdr:rowOff>136071</xdr:rowOff>
    </xdr:to>
    <xdr:graphicFrame macro="">
      <xdr:nvGraphicFramePr>
        <xdr:cNvPr id="6" name="Chart 5">
          <a:extLst>
            <a:ext uri="{FF2B5EF4-FFF2-40B4-BE49-F238E27FC236}">
              <a16:creationId xmlns:a16="http://schemas.microsoft.com/office/drawing/2014/main" id="{5D96041C-F875-9BF2-3E8F-B9B5D52FF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9071</xdr:colOff>
      <xdr:row>42</xdr:row>
      <xdr:rowOff>120649</xdr:rowOff>
    </xdr:from>
    <xdr:to>
      <xdr:col>20</xdr:col>
      <xdr:colOff>9072</xdr:colOff>
      <xdr:row>58</xdr:row>
      <xdr:rowOff>145143</xdr:rowOff>
    </xdr:to>
    <xdr:graphicFrame macro="">
      <xdr:nvGraphicFramePr>
        <xdr:cNvPr id="7" name="Chart 6">
          <a:extLst>
            <a:ext uri="{FF2B5EF4-FFF2-40B4-BE49-F238E27FC236}">
              <a16:creationId xmlns:a16="http://schemas.microsoft.com/office/drawing/2014/main" id="{17BEC827-F1E8-3AE0-140C-8AFAE54A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efenstein David (YPG5BJD)" refreshedDate="45847.480442939814" createdVersion="8" refreshedVersion="8" minRefreshableVersion="3" recordCount="413" xr:uid="{8339B7D3-C26A-4218-94B3-5FC176DFD2AC}">
  <cacheSource type="worksheet">
    <worksheetSource name="Table245"/>
  </cacheSource>
  <cacheFields count="35">
    <cacheField name="Commodity Group" numFmtId="0">
      <sharedItems/>
    </cacheField>
    <cacheField name="TempControlled" numFmtId="0">
      <sharedItems/>
    </cacheField>
    <cacheField name="Air Mode" numFmtId="0">
      <sharedItems/>
    </cacheField>
    <cacheField name="Origin Airport" numFmtId="0">
      <sharedItems/>
    </cacheField>
    <cacheField name="Destination Airport" numFmtId="0">
      <sharedItems/>
    </cacheField>
    <cacheField name="Origin Country" numFmtId="0">
      <sharedItems/>
    </cacheField>
    <cacheField name="Destinatin Country" numFmtId="0">
      <sharedItems/>
    </cacheField>
    <cacheField name="Origin Region" numFmtId="0">
      <sharedItems count="3">
        <s v="AMERICAS"/>
        <s v="EMEA"/>
        <s v="APAC"/>
      </sharedItems>
    </cacheField>
    <cacheField name="Destination Region" numFmtId="0">
      <sharedItems/>
    </cacheField>
    <cacheField name="CHW" numFmtId="1">
      <sharedItems containsSemiMixedTypes="0" containsString="0" containsNumber="1" minValue="337" maxValue="289294.37210940017"/>
    </cacheField>
    <cacheField name="Number of MAWB's" numFmtId="0">
      <sharedItems containsSemiMixedTypes="0" containsString="0" containsNumber="1" containsInteger="1" minValue="3" maxValue="2162"/>
    </cacheField>
    <cacheField name="Av Weight" numFmtId="166">
      <sharedItems containsSemiMixedTypes="0" containsString="0" containsNumber="1" minValue="1.0162724165232322" maxValue="1647"/>
    </cacheField>
    <cacheField name="Lane Identifier" numFmtId="166">
      <sharedItems/>
    </cacheField>
    <cacheField name="Airline Bid Available" numFmtId="166">
      <sharedItems count="2">
        <s v="Yes"/>
        <s v="No"/>
      </sharedItems>
    </cacheField>
    <cacheField name="Intention to Bid (Yes/No)" numFmtId="0">
      <sharedItems containsNonDate="0" containsString="0" containsBlank="1"/>
    </cacheField>
    <cacheField name="Direct / Indirect" numFmtId="0">
      <sharedItems containsNonDate="0" containsString="0" containsBlank="1"/>
    </cacheField>
    <cacheField name="Via" numFmtId="0">
      <sharedItems containsNonDate="0" containsString="0" containsBlank="1"/>
    </cacheField>
    <cacheField name="Currency" numFmtId="0">
      <sharedItems containsNonDate="0" containsString="0" containsBlank="1"/>
    </cacheField>
    <cacheField name="Min Weight" numFmtId="0">
      <sharedItems containsNonDate="0" containsString="0" containsBlank="1"/>
    </cacheField>
    <cacheField name="Min Charge" numFmtId="0">
      <sharedItems containsNonDate="0" containsString="0" containsBlank="1"/>
    </cacheField>
    <cacheField name="100" numFmtId="0">
      <sharedItems containsNonDate="0" containsString="0" containsBlank="1"/>
    </cacheField>
    <cacheField name="200" numFmtId="0">
      <sharedItems containsNonDate="0" containsString="0" containsBlank="1"/>
    </cacheField>
    <cacheField name="300" numFmtId="0">
      <sharedItems containsNonDate="0" containsString="0" containsBlank="1"/>
    </cacheField>
    <cacheField name="500" numFmtId="0">
      <sharedItems containsNonDate="0" containsString="0" containsBlank="1"/>
    </cacheField>
    <cacheField name="1000" numFmtId="0">
      <sharedItems containsNonDate="0" containsString="0" containsBlank="1"/>
    </cacheField>
    <cacheField name="2500" numFmtId="0">
      <sharedItems containsNonDate="0" containsString="0" containsBlank="1"/>
    </cacheField>
    <cacheField name="5000" numFmtId="0">
      <sharedItems containsNonDate="0" containsString="0" containsBlank="1"/>
    </cacheField>
    <cacheField name="All In/ ++" numFmtId="0">
      <sharedItems containsNonDate="0" containsString="0" containsBlank="1"/>
    </cacheField>
    <cacheField name="FSC" numFmtId="0">
      <sharedItems containsNonDate="0" containsString="0" containsBlank="1"/>
    </cacheField>
    <cacheField name="SSC" numFmtId="0">
      <sharedItems containsNonDate="0" containsString="0" containsBlank="1"/>
    </cacheField>
    <cacheField name="Screening" numFmtId="0">
      <sharedItems containsNonDate="0" containsString="0" containsBlank="1"/>
    </cacheField>
    <cacheField name="Other Charges" numFmtId="0">
      <sharedItems containsNonDate="0" containsString="0" containsBlank="1"/>
    </cacheField>
    <cacheField name="Dry Ice Charge" numFmtId="0">
      <sharedItems containsNonDate="0" containsString="0" containsBlank="1"/>
    </cacheField>
    <cacheField name="SAF/kg" numFmtId="0">
      <sharedItems containsNonDate="0" containsString="0" containsBlank="1"/>
    </cacheField>
    <cacheField name="Comment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efenstein David (YPG5BJD)" refreshedDate="45847.480443518521" createdVersion="8" refreshedVersion="8" minRefreshableVersion="3" recordCount="1207" xr:uid="{9932D536-4C2F-4119-AE98-D0C6807040BC}">
  <cacheSource type="worksheet">
    <worksheetSource name="Table24"/>
  </cacheSource>
  <cacheFields count="36">
    <cacheField name="Commodity Group" numFmtId="0">
      <sharedItems/>
    </cacheField>
    <cacheField name="TempControlled" numFmtId="0">
      <sharedItems/>
    </cacheField>
    <cacheField name="Air Mode" numFmtId="0">
      <sharedItems/>
    </cacheField>
    <cacheField name="Origin Airport" numFmtId="0">
      <sharedItems/>
    </cacheField>
    <cacheField name="Destination Airport" numFmtId="0">
      <sharedItems/>
    </cacheField>
    <cacheField name="Origin Country" numFmtId="0">
      <sharedItems/>
    </cacheField>
    <cacheField name="Destinatin Country" numFmtId="0">
      <sharedItems/>
    </cacheField>
    <cacheField name="Origin Region" numFmtId="0">
      <sharedItems count="3">
        <s v="AMERICAS"/>
        <s v="APAC"/>
        <s v="EMEA"/>
      </sharedItems>
    </cacheField>
    <cacheField name="Destination Region" numFmtId="0">
      <sharedItems/>
    </cacheField>
    <cacheField name="Lane Identifier" numFmtId="0">
      <sharedItems count="370">
        <s v="PharmaNoExpressATLDFWUSUSAMERICASAMERICAS"/>
        <s v="PharmaYesExpressATLMIAUSUSAMERICASAMERICAS"/>
        <s v="PharmaNoExpressATLMIAUSUSAMERICASAMERICAS"/>
        <s v="PharmaNoExpressBOGMIACOUSAMERICASAMERICAS"/>
        <s v="PharmaYesExpressBOGMIACOUSAMERICASAMERICAS"/>
        <s v="PharmaNoExpressDFWATLUSUSAMERICASAMERICAS"/>
        <s v="AviationNoExpressDFWIAHUSUSAMERICASAMERICAS"/>
        <s v="GCNoExpressDFWLAXUSUSAMERICASAMERICAS"/>
        <s v="PharmaYesExpressEWRDUBUSIEAMERICASEMEA"/>
        <s v="PharmaNoExpressGRUMIABRUSAMERICASAMERICAS"/>
        <s v="PharmaYesExpressGRUMIABRUSAMERICASAMERICAS"/>
        <s v="PharmaYesExpressJFKBRUUSBEAMERICASEMEA"/>
        <s v="PharmaYesExpressJFKLHRUSGBAMERICASEMEA"/>
        <s v="PharmaNoExpressJFKMIAUSUSAMERICASAMERICAS"/>
        <s v="PharmaYesExpressJFKRDUUSUSAMERICASAMERICAS"/>
        <s v="PharmaYesExpressLAXAMSUSNLAMERICASEMEA"/>
        <s v="AviationNoExpressLAXATLUSUSAMERICASAMERICAS"/>
        <s v="PharmaNoExpressLAXBOSUSUSAMERICASAMERICAS"/>
        <s v="PharmaYesExpressLAXBRUUSBEAMERICASEMEA"/>
        <s v="PharmaNoExpressLAXHNDUSJPAMERICASAPAC"/>
        <s v="PharmaYesExpressLAXHNDUSJPAMERICASAPAC"/>
        <s v="PharmaYesExpressLAXJFKUSUSAMERICASAMERICAS"/>
        <s v="GCNoExpressLAXLASUSUSAMERICASAMERICAS"/>
        <s v="PharmaYesExpressLAXLHRUSGBAMERICASEMEA"/>
        <s v="PharmaNoExpressLAXORDUSUSAMERICASAMERICAS"/>
        <s v="PharmaYesExpressLAXORDUSUSAMERICASAMERICAS"/>
        <s v="PharmaYesExpressLAXPHLUSUSAMERICASAMERICAS"/>
        <s v="PharmaNoExpressLAXPHXUSUSAMERICASAMERICAS"/>
        <s v="GCNoExpressLAXPHXUSUSAMERICASAMERICAS"/>
        <s v="PharmaYesExpressLAXRDUUSUSAMERICASAMERICAS"/>
        <s v="PharmaNoExpressLAXSEAUSUSAMERICASAMERICAS"/>
        <s v="PharmaYesExpressLAXSEAUSUSAMERICASAMERICAS"/>
        <s v="PharmaNoStandardLAXSFOUSUSAMERICASAMERICAS"/>
        <s v="PharmaNoExpressLAXSFOUSUSAMERICASAMERICAS"/>
        <s v="PharmaYesExpressLAXSFOUSUSAMERICASAMERICAS"/>
        <s v="PharmaNoExpressLAXSYDUSAUAMERICASAPAC"/>
        <s v="PharmaYesExpressLAXSYDUSAUAMERICASAPAC"/>
        <s v="PharmaNoExpressLIMMIAPEUSAMERICASAMERICAS"/>
        <s v="PharmaYesExpressLIMMIAPEUSAMERICASAMERICAS"/>
        <s v="PharmaNoExpressMEXLAXMXUSAMERICASAMERICAS"/>
        <s v="PharmaYesExpressMEXLAXMXUSAMERICASAMERICAS"/>
        <s v="PharmaNoExpressMEXMIAMXUSAMERICASAMERICAS"/>
        <s v="PharmaYesExpressMEXMIAMXUSAMERICASAMERICAS"/>
        <s v="PharmaNoExpressMIAATLUSUSAMERICASAMERICAS"/>
        <s v="PharmaNoExpressMIABOGUSCOAMERICASAMERICAS"/>
        <s v="PharmaNoExpressMIABOSUSUSAMERICASAMERICAS"/>
        <s v="PharmaYesExpressMIABRUUSBEAMERICASEMEA"/>
        <s v="PharmaYesExpressMIAEZEUSARAMERICASEMEA"/>
        <s v="PharmaNoExpressMIAEZEUSARAMERICASEMEA"/>
        <s v="PharmaYesExpressMIAGRUUSBRAMERICASAMERICAS"/>
        <s v="PharmaNoExpressMIAGRUUSBRAMERICASAMERICAS"/>
        <s v="PharmaNoExpressMIALAXUSUSAMERICASAMERICAS"/>
        <s v="PharmaYesExpressMIALAXUSUSAMERICASAMERICAS"/>
        <s v="PharmaNoExpressMIALHRUSGBAMERICASEMEA"/>
        <s v="PharmaYesExpressMIALHRUSGBAMERICASEMEA"/>
        <s v="PharmaNoExpressMIALIMUSPEAMERICASAMERICAS"/>
        <s v="PharmaYesExpressMIAMEXUSMXAMERICASAMERICAS"/>
        <s v="PharmaNoExpressMIAMEXUSMXAMERICASAMERICAS"/>
        <s v="PharmaNoExpressMIAORDUSUSAMERICASAMERICAS"/>
        <s v="PharmaYesExpressMIAORDUSUSAMERICASAMERICAS"/>
        <s v="PharmaYesExpressORDBRUUSBEAMERICASEMEA"/>
        <s v="PharmaYesExpressPHLLHRUSGBAMERICASEMEA"/>
        <s v="PharmaYesExpressRDUPHLUSUSAMERICASAMERICAS"/>
        <s v="PharmaNoExpressSCLMIACLUSAMERICASAMERICAS"/>
        <s v="PharmaYesExpressSCLMIACLUSAMERICASAMERICAS"/>
        <s v="PharmaYesExpressSFOLAXUSUSAMERICASAMERICAS"/>
        <s v="PharmaYesExpressHNDLAXJPUSAPACAMERICAS"/>
        <s v="PharmaNoExpressNRTLAXJPUSAPACAMERICAS"/>
        <s v="PharmaYesExpressNRTLAXJPUSAPACAMERICAS"/>
        <s v="PharmaNoStandardSYDLAXAUUSAPACAMERICAS"/>
        <s v="PharmaNoExpressSYDLAXAUUSAPACAMERICAS"/>
        <s v="PharmaYesStandardSYDLAXAUUSAPACAMERICAS"/>
        <s v="PharmaYesExpressSYDLAXAUUSAPACAMERICAS"/>
        <s v="PharmaYesExpressBCNJFKESUSEMEAAMERICAS"/>
        <s v="PharmaYesExpressBCNYYZESCAEMEAAMERICAS"/>
        <s v="PharmaYesExpressBRUJFKBEUSEMEAAMERICAS"/>
        <s v="PharmaYesExpressBRULAXBEUSEMEAAMERICAS"/>
        <s v="PharmaYesExpressDUBJFKIEUSEMEAAMERICAS"/>
        <s v="PharmaNoExpressEZEMIAARUSEMEAAMERICAS"/>
        <s v="PharmaYesExpressEZEMIAARUSEMEAAMERICAS"/>
        <s v="PharmaNoExpressLHRJFKGBUSEMEAAMERICAS"/>
        <s v="PharmaYesExpressLHRJFKGBUSEMEAAMERICAS"/>
        <s v="PharmaNoExpressLHRLAXGBUSEMEAAMERICAS"/>
        <s v="PharmaYesExpressLHRLAXGBUSEMEAAMERICAS"/>
        <s v="PharmaYesExpressLHRPHLGBUSEMEAAMERICAS"/>
        <s v="PharmaYesExpressMADJFKESUSEMEAAMERICAS"/>
        <s v="PharmaNoExpressMADLAXESUSEMEAAMERICAS"/>
        <s v="PharmaYesExpressMXPJFKITUSEMEAAMERICAS"/>
        <s v="PharmaYesExpressZRHPHLCHUSEMEAAMERICAS"/>
        <s v="PharmaYesExpressJFKBLRUSINAMERICASAPAC"/>
        <s v="PharmaYesExpressJFKBOMUSINAMERICASAPAC"/>
        <s v="PharmaYesExpressJFKICNUSKRAMERICASAPAC"/>
        <s v="PharmaNoStandardJFKMELUSAUAMERICASAPAC"/>
        <s v="PharmaYesExpressJFKPVGUSCNAMERICASAPAC"/>
        <s v="PharmaYesExpressORDICNUSKRAMERICASAPAC"/>
        <s v="PharmaYesExpressORDMELUSAUAMERICASAPAC"/>
        <s v="PharmaYesExpressORDSYDUSAUAMERICASAPAC"/>
        <s v="PharmaYesExpressORDTPEUSTWAMERICASAPAC"/>
        <s v="PharmaNoExpressBKKLAXTHUSAPACAMERICAS"/>
        <s v="PharmaNoStandardBNESINAUSGAPACAPAC"/>
        <s v="PharmaNoExpressBNESINAUSGAPACAPAC"/>
        <s v="PharmaYesExpressBNESINAUSGAPACAPAC"/>
        <s v="PharmaYesStandardBNESINAUSGAPACAPAC"/>
        <s v="PharmaYesExpressBOMLAXINUSAPACAMERICAS"/>
        <s v="PharmaYesExpressBOMLHRINGBAPACEMEA"/>
        <s v="PharmaNoExpressBOMSININSGAPACAPAC"/>
        <s v="PharmaYesExpressBOMSININSGAPACAPAC"/>
        <s v="PharmaNoExpressDELSININSGAPACAPAC"/>
        <s v="PharmaYesExpressDELSININSGAPACAPAC"/>
        <s v="PharmaYesExpressHKGSINHKSGAPACAPAC"/>
        <s v="AviationNoStandardHKGSINHKSGAPACAPAC"/>
        <s v="PharmaNoExpressHKGSINHKSGAPACAPAC"/>
        <s v="PharmaYesExpressHKGTPEHKTWAPACAPAC"/>
        <s v="AviationNoExpressHKGTPEHKTWAPACAPAC"/>
        <s v="PharmaNoExpressHNDSINJPSGAPACAPAC"/>
        <s v="PharmaYesExpressHNDSINJPSGAPACAPAC"/>
        <s v="PharmaNoExpressHNDSYDJPAUAPACAPAC"/>
        <s v="PharmaYesExpressICNJFKKRUSAPACAMERICAS"/>
        <s v="PharmaNoExpressICNLAXKRUSAPACAMERICAS"/>
        <s v="PharmaYesExpressICNLAXKRUSAPACAMERICAS"/>
        <s v="PharmaNoExpressICNSINKRSGAPACAPAC"/>
        <s v="PharmaYesExpressICNSINKRSGAPACAPAC"/>
        <s v="PharmaYesStandardICNTPEKRTWAPACAPAC"/>
        <s v="PharmaYesExpressKULLAXMYUSAPACAMERICAS"/>
        <s v="PharmaNoStandardPERSINAUSGAPACAPAC"/>
        <s v="PharmaYesStandardPERSINAUSGAPACAPAC"/>
        <s v="PharmaYesExpressPVGJFKCNUSAPACAMERICAS"/>
        <s v="PharmaYesExpressSINFRASGDEAPACEMEA"/>
        <s v="PharmaYesExpressSINICNSGKRAPACAPAC"/>
        <s v="PharmaYesExpressSINLAXSGUSAPACAMERICAS"/>
        <s v="PharmaYesExpressSINMELSGAUAPACAPAC"/>
        <s v="PharmaYesExpressSINNRTSGJPAPACAPAC"/>
        <s v="PharmaYesExpressSINPVGSGCNAPACAPAC"/>
        <s v="PharmaYesExpressSINSYDSGAUAPACAPAC"/>
        <s v="PharmaNoExpressSYDSINAUSGAPACAPAC"/>
        <s v="PharmaNoStandardSYDSINAUSGAPACAPAC"/>
        <s v="PharmaYesExpressSYDSINAUSGAPACAPAC"/>
        <s v="PharmaYesStandardSYDSINAUSGAPACAPAC"/>
        <s v="PharmaNoExpressTPELAXTWUSAPACAMERICAS"/>
        <s v="PharmaYesExpressTPELAXTWUSAPACAMERICAS"/>
        <s v="PharmaYesExpressTPENRTTWJPAPACAPAC"/>
        <s v="PharmaNoExpressTPESINTWSGAPACAPAC"/>
        <s v="PharmaYesExpressTPESINTWSGAPACAPAC"/>
        <s v="PharmaNoExpressBRUBOMBEINEMEAAPAC"/>
        <s v="PharmaNoExpressBRUDELBEINEMEAAPAC"/>
        <s v="PharmaYesExpressDUBPVGIECNEMEAAPAC"/>
        <s v="PharmaYesExpressFRAICNDEKREMEAAPAC"/>
        <s v="PharmaYesExpressFRAMELDEAUEMEAAPAC"/>
        <s v="PharmaYesExpressFRASYDDEAUEMEAAPAC"/>
        <s v="PharmaYesExpressFRATPEDETWEMEAAPAC"/>
        <s v="PharmaYesExpressLHRICNGBKREMEAAPAC"/>
        <s v="PharmaYesExpressLHRSINGBSGEMEAAPAC"/>
        <s v="PharmaYesExpressLHRTPEGBTWEMEAAPAC"/>
        <s v="PharmaNoExpressABQDENUSUSAMERICASAMERICAS"/>
        <s v="PharmaNoExpressANCSEAUSUSAMERICASAMERICAS"/>
        <s v="PharmaNoExpressATLBOSUSUSAMERICASAMERICAS"/>
        <s v="PharmaNoExpressATLCLEUSUSAMERICASAMERICAS"/>
        <s v="PharmaNoExpressATLCVGUSUSAMERICASAMERICAS"/>
        <s v="PharmaNoExpressATLDAYUSUSAMERICASAMERICAS"/>
        <s v="PharmaNoExpressATLDTWUSUSAMERICASAMERICAS"/>
        <s v="PharmaNoExpressATLIAHUSUSAMERICASAMERICAS"/>
        <s v="PharmaNoExpressATLMCOUSUSAMERICASAMERICAS"/>
        <s v="PharmaNoExpressATLSATUSUSAMERICASAMERICAS"/>
        <s v="PharmaNoExpressATLSEAUSUSAMERICASAMERICAS"/>
        <s v="PharmaNoExpressATLTPAUSUSAMERICASAMERICAS"/>
        <s v="PharmaNoExpressATWORDUSUSAMERICASAMERICAS"/>
        <s v="PharmaNoExpressAUSATLUSUSAMERICASAMERICAS"/>
        <s v="PharmaNoExpressBILPHXUSUSAMERICASAMERICAS"/>
        <s v="PharmaNoExpressBNAATLUSUSAMERICASAMERICAS"/>
        <s v="PharmaNoExpressBNADENUSUSAMERICASAMERICAS"/>
        <s v="RadiopharmaNoExpressBOSATLUSUSAMERICASAMERICAS"/>
        <s v="GCNoExpressBOSBWIUSUSAMERICASAMERICAS"/>
        <s v="RadiopharmaNoExpressBOSCLTUSUSAMERICASAMERICAS"/>
        <s v="RadiopharmaNoExpressBOSDFWUSUSAMERICASAMERICAS"/>
        <s v="RadiopharmaNoExpressBOSDTWUSUSAMERICASAMERICAS"/>
        <s v="PharmaNoExpressBOSDTWUSUSAMERICASAMERICAS"/>
        <s v="RadiopharmaNoExpressBOSIAHUSUSAMERICASAMERICAS"/>
        <s v="RadiopharmaNoExpressBOSLAXUSUSAMERICASAMERICAS"/>
        <s v="RadiopharmaNoExpressBOSORDUSUSAMERICASAMERICAS"/>
        <s v="RadiopharmaNoExpressBOSPHXUSUSAMERICASAMERICAS"/>
        <s v="GCNoExpressBWIBUFUSUSAMERICASAMERICAS"/>
        <s v="PharmaNoExpressBWIDTWUSUSAMERICASAMERICAS"/>
        <s v="PharmaNoExpressCIDMSPUSUSAMERICASAMERICAS"/>
        <s v="PharmaNoExpressCLTDAYUSUSAMERICASAMERICAS"/>
        <s v="PharmaNoExpressCVGATLUSUSAMERICASAMERICAS"/>
        <s v="PharmaNoExpressDALATLUSUSAMERICASAMERICAS"/>
        <s v="PharmaNoExpressDALTPAUSUSAMERICASAMERICAS"/>
        <s v="PharmaNoExpressDSMATLUSUSAMERICASAMERICAS"/>
        <s v="RadiopharmaNoExpressDTWBOSUSUSAMERICASAMERICAS"/>
        <s v="PharmaNoExpressDTWCVGUSUSAMERICASAMERICAS"/>
        <s v="GCNoExpressDTWDENUSUSAMERICASAMERICAS"/>
        <s v="GCNoExpressDTWIADUSUSAMERICASAMERICAS"/>
        <s v="PharmaNoExpressDTWIAHUSUSAMERICASAMERICAS"/>
        <s v="PharmaNoExpressDTWMSPUSUSAMERICASAMERICAS"/>
        <s v="PharmaNoExpressDTWORDUSUSAMERICASAMERICAS"/>
        <s v="RadiopharmaNoExpressEWRATLUSUSAMERICASAMERICAS"/>
        <s v="PharmaNoExpressEWRATLUSUSAMERICASAMERICAS"/>
        <s v="RadiopharmaNoExpressEWRCLEUSUSAMERICASAMERICAS"/>
        <s v="RadiopharmaNoExpressEWRCLTUSUSAMERICASAMERICAS"/>
        <s v="PharmaNoExpressEWRDENUSUSAMERICASAMERICAS"/>
        <s v="RadiopharmaNoExpressEWRDENUSUSAMERICASAMERICAS"/>
        <s v="RadiopharmaNoExpressEWRDFWUSUSAMERICASAMERICAS"/>
        <s v="PharmaNoExpressEWRDTWUSUSAMERICASAMERICAS"/>
        <s v="RadiopharmaNoExpressEWRIAHUSUSAMERICASAMERICAS"/>
        <s v="RadiopharmaNoExpressEWRLAXUSUSAMERICASAMERICAS"/>
        <s v="RadiopharmaNoExpressEWRMCOUSUSAMERICASAMERICAS"/>
        <s v="RadiopharmaNoExpressEWRORDUSUSAMERICASAMERICAS"/>
        <s v="RadiopharmaNoExpressEWRPHXUSUSAMERICASAMERICAS"/>
        <s v="RadiopharmaNoExpressEWRSEAUSUSAMERICASAMERICAS"/>
        <s v="RadiopharmaNoExpressEWRSFOUSUSAMERICASAMERICAS"/>
        <s v="RadiopharmaNoExpressEWRTPAUSUSAMERICASAMERICAS"/>
        <s v="PharmaNoExpressEWRTPAUSUSAMERICASAMERICAS"/>
        <s v="PharmaNoExpressFARDFWUSUSAMERICASAMERICAS"/>
        <s v="PharmaNoExpressFLLATLUSUSAMERICASAMERICAS"/>
        <s v="PharmaNoExpressFLLDTWUSUSAMERICASAMERICAS"/>
        <s v="PharmaNoExpressGNVATLUSUSAMERICASAMERICAS"/>
        <s v="PharmaNoExpressGSPATLUSUSAMERICASAMERICAS"/>
        <s v="PharmaNoExpressGSPLGAUSUSAMERICASAMERICAS"/>
        <s v="AviationNoExpressIADATLUSUSAMERICASAMERICAS"/>
        <s v="GCNoExpressIADBUFUSUSAMERICASAMERICAS"/>
        <s v="AviationNoExpressIAHSALUSSVAMERICASAMERICAS"/>
        <s v="PharmaNoExpressJFKCVGUSUSAMERICASAMERICAS"/>
        <s v="PharmaYesExpressJFKMSPUSUSAMERICASAMERICAS"/>
        <s v="PharmaNoExpressJFKSFOUSUSAMERICASAMERICAS"/>
        <s v="PharmaNoExpressJFKTPAUSUSAMERICASAMERICAS"/>
        <s v="PharmaNoStandardLAXAKLUSNZAMERICASAPAC"/>
        <s v="GCNoStandardLAXAKLUSNZAMERICASAPAC"/>
        <s v="PharmaNoExpressLAXATLUSUSAMERICASAMERICAS"/>
        <s v="PharmaNoExpressLAXAUSUSUSAMERICASAMERICAS"/>
        <s v="PharmaYesExpressLAXBOSUSUSAMERICASAMERICAS"/>
        <s v="AviationNoStandardLAXFRAUSDEAMERICASEMEA"/>
        <s v="PharmaYesExpressLAXFRAUSDEAMERICASEMEA"/>
        <s v="PharmaYesExpressLAXICNUSKRAMERICASAPAC"/>
        <s v="PharmaYesExpressLAXMSPUSUSAMERICASAMERICAS"/>
        <s v="PharmaYesExpressLAXNRTUSJPAMERICASAPAC"/>
        <s v="PharmaYesExpressLAXPDXUSUSAMERICASAMERICAS"/>
        <s v="PharmaYesExpressLAXPVGUSCNAMERICASAPAC"/>
        <s v="PharmaNoExpressLAXSLCUSUSAMERICASAMERICAS"/>
        <s v="PharmaYesExpressLAXSLCUSUSAMERICASAMERICAS"/>
        <s v="PharmaNoExpressLAXTPAUSUSAMERICASAMERICAS"/>
        <s v="PharmaNoExpressLAXTUSUSUSAMERICASAMERICAS"/>
        <s v="PharmaNoExpressLGACVGUSUSAMERICASAMERICAS"/>
        <s v="PharmaNoExpressMCIMSPUSUSAMERICASAMERICAS"/>
        <s v="PharmaNoExpressMCOATLUSUSAMERICASAMERICAS"/>
        <s v="PharmaNoExpressMIACVGUSUSAMERICASAMERICAS"/>
        <s v="PharmaNoExpressMIAINDUSUSAMERICASAMERICAS"/>
        <s v="PharmaNoExpressMIALGAUSUSAMERICASAMERICAS"/>
        <s v="PharmaYesExpressORDFRAUSDEAMERICASEMEA"/>
        <s v="PharmaYesExpressSEAFRAUSDEAMERICASEMEA"/>
        <s v="PharmaYesExpressBRUEWRBEUSEMEAAMERICAS"/>
        <s v="PharmaYesExpressDUBGRUIEBREMEAAMERICAS"/>
        <s v="PharmaYesExpressDUBLAXIEUSEMEAAMERICAS"/>
        <s v="PharmaYesExpressFRAGRUDEBREMEAAMERICAS"/>
        <s v="PharmaYesExpressFRAJFKDEUSEMEAAMERICAS"/>
        <s v="PharmaYesExpressFRALAXDEUSEMEAAMERICAS"/>
        <s v="PharmaYesExpressFRAORDDEUSEMEAAMERICAS"/>
        <s v="PharmaNoExpressGVAJFKCHUSEMEAAMERICAS"/>
        <s v="PharmaYesExpressGVAJFKCHUSEMEAAMERICAS"/>
        <s v="PharmaYesExpressLHRGRUGBBREMEAAMERICAS"/>
        <s v="PharmaYesExpressPRGJFKCZUSEMEAAMERICAS"/>
        <s v="PharmaYesExpressLAXMELUSAUAMERICASAPAC"/>
        <s v="PharmaYesExpressLAXSINUSSGAMERICASAPAC"/>
        <s v="PharmaYesExpressLAXTPEUSTWAMERICASAPAC"/>
        <s v="PharmaNoExpressMIABLRUSINAMERICASAPAC"/>
        <s v="PharmaNoExpressMIABOMUSINAMERICASAPAC"/>
        <s v="PharmaNoExpressFRABOMDEINEMEAAPAC"/>
        <s v="AviationNoStandardFRARUHDESAEMEAAPAC"/>
        <s v="PharmaNoExpressPRGBOMCZINEMEAAPAC"/>
        <s v="PharmaYesExpressPRGBOMCZINEMEAAPAC"/>
        <s v="PharmaYesExpressPRGNRTCZJPEMEAAPAC"/>
        <s v="PharmaNoExpressLHRJNBGBZAEMEAEMEA"/>
        <s v="PharmaYesExpressBOSBERUSDEAMERICASEMEA"/>
        <s v="PharmaYesExpressEWRBRUUSBEAMERICASEMEA"/>
        <s v="PharmaYesExpressEWRFRAUSDEAMERICASEMEA"/>
        <s v="PharmaYesExpressMIAFRAUSDEAMERICASEMEA"/>
        <s v="PharmaYesExpressSINYULSGCAAPACAMERICAS"/>
        <s v="PharmaYesExpressAMSLHRNLGBEMEAEMEA"/>
        <s v="PharmaYesExpressAMSMADNLESEMEAEMEA"/>
        <s v="PharmaYesExpressBRULHRBEGBEMEAEMEA"/>
        <s v="PharmaYesExpressCDGLHRFRGBEMEAEMEA"/>
        <s v="PharmaYesExpressFRAEWRDEUSEMEAAMERICAS"/>
        <s v="PharmaYesExpressFRAJNBDEZAEMEAEMEA"/>
        <s v="PharmaYesExpressFRALHRDEGBEMEAEMEA"/>
        <s v="PharmaYesExpressFRAMADDEESEMEAEMEA"/>
        <s v="PharmaYesExpressFRASEADEUSEMEAAMERICAS"/>
        <s v="PharmaYesExpressFRAYYZDECAEMEAAMERICAS"/>
        <s v="PharmaYesExpressGVAYULCHCAEMEAAMERICAS"/>
        <s v="PharmaYesExpressLHRYULGBCAEMEAAMERICAS"/>
        <s v="PharmaNoExpressMADLHRESGBEMEAEMEA"/>
        <s v="PharmaYesExpressMADLHRESGBEMEAEMEA"/>
        <s v="PharmaYesExpressICNNRTKRJPAPACAPAC"/>
        <s v="PharmaYesExpressAMSLINNLITEMEAEMEA"/>
        <s v="PharmaYesExpressAMSZRHNLCHEMEAEMEA"/>
        <s v="PharmaNoExpressCPTAMSZANLEMEAEMEA"/>
        <s v="PharmaYesExpressCPTAMSZANLEMEAEMEA"/>
        <s v="PharmaYesExpressCPTLHRZAGBEMEAEMEA"/>
        <s v="AviationNoExpressFRAMLADEMTEMEAEMEA"/>
        <s v="PharmaNoExpressJNBBRUZABEEMEAEMEA"/>
        <s v="PharmaYesExpressJNBBRUZABEEMEAEMEA"/>
        <s v="PharmaNoExpressJNBDUBZAIEEMEAEMEA"/>
        <s v="PharmaYesExpressJNBDUBZAIEEMEAEMEA"/>
        <s v="PharmaYesExpressJNBLHRZAGBEMEAEMEA"/>
        <s v="PharmaNoExpressJNBZRHZACHEMEAEMEA"/>
        <s v="PharmaYesExpressJNBZRHZACHEMEAEMEA"/>
        <s v="PharmaYesExpressMELLAXAUUSAPACAMERICAS"/>
        <s v="PharmaNoExpressRUHGVASACHAPACEMEA"/>
        <s v="PharmaYesExpressRUHGVASACHAPACEMEA"/>
        <s v="PharmaYesExpressTBSBRUGEBEAPACEMEA"/>
        <s v="PharmaNoExpressTBSFRAGEDEAPACEMEA"/>
        <s v="PharmaYesExpressTBSFRAGEDEAPACEMEA"/>
        <s v="PharmaYesExpressTBSGVAGECHAPACEMEA"/>
        <s v="PharmaYesExpressTBSLHRGEGBAPACEMEA"/>
        <s v="PharmaYesExpressACCGVAGHCHEMEAEMEA"/>
        <s v="PharmaYesExpressAMMBRUJOBEEMEAEMEA"/>
        <s v="PharmaNoExpressAMMGVAJOCHEMEAEMEA"/>
        <s v="PharmaYesExpressEBBGVAUGCHEMEAEMEA"/>
        <s v="PharmaYesExpressFRAISTDETREMEAEMEA"/>
        <s v="PharmaYesExpressNBOGVAKECHEMEAEMEA"/>
        <s v="PharmaNoExpressBKKSINTHSGAPACAPAC"/>
        <s v="PharmaYesExpressBKKSINTHSGAPACAPAC"/>
        <s v="PharmaNoExpressHANSINVNSGAPACAPAC"/>
        <s v="PharmaYesExpressHANSINVNSGAPACAPAC"/>
        <s v="PharmaNoExpressKULSINMYSGAPACAPAC"/>
        <s v="PharmaYesExpressKULSINMYSGAPACAPAC"/>
        <s v="PharmaNoExpressMNLSINPHSGAPACAPAC"/>
        <s v="PharmaYesExpressMNLSINPHSGAPACAPAC"/>
        <s v="PharmaYesStandardMNLSYDPHAUAPACAPAC"/>
        <s v="PharmaNoExpressSGNSINVNSGAPACAPAC"/>
        <s v="PharmaYesExpressSGNSINVNSGAPACAPAC"/>
        <s v="PharmaNoExpressDMEGVARUCHEMEAEMEA"/>
        <s v="PharmaYesExpressDMEGVARUCHEMEAEMEA"/>
        <s v="PharmaYesExpressDMELHRRUGBEMEAEMEA"/>
        <s v="PharmaYesExpressDUBCDGIEFREMEAEMEA"/>
        <s v="PharmaYesExpressDUBFRAIEDEEMEAEMEA"/>
        <s v="PharmaNoExpressLHRBRUGBBEEMEAEMEA"/>
        <s v="PharmaYesExpressLHRBRUGBBEEMEAEMEA"/>
        <s v="PharmaYesExpressLHRCDGGBFREMEAEMEA"/>
        <s v="PharmaNoExpressLHRFRAGBDEEMEAEMEA"/>
        <s v="PharmaYesExpressLHRFRAGBDEEMEAEMEA"/>
        <s v="PharmaYesExpressLHRGVAGBCHEMEAEMEA"/>
        <s v="PharmaYesExpressLHRZRHGBCHEMEAEMEA"/>
        <s v="PharmaYesExpressMADAMSESNLEMEAEMEA"/>
        <s v="PharmaNoExpressMADGVAESCHEMEAEMEA"/>
        <s v="PharmaYesExpressMADGVAESCHEMEAEMEA"/>
        <s v="PharmaNoExpressCOUBTVUSUSAMERICASAMERICAS"/>
        <s v="PharmaYesExpressCVGMIAUSUSAMERICASAMERICAS"/>
        <s v="PharmaYesExpressEWRGRUUSBRAMERICASAMERICAS"/>
        <s v="PharmaYesExpressEWRYULUSCAAMERICASAMERICAS"/>
        <s v="PharmaYesExpressEWRYYZUSCAAMERICASAMERICAS"/>
        <s v="PharmaNoExpressGDLMEXMXMXAMERICASAMERICAS"/>
        <s v="PharmaYesExpressGDLMEXMXMXAMERICASAMERICAS"/>
        <s v="PharmaYesExpressLAXAUSUSUSAMERICASAMERICAS"/>
        <s v="PharmaYesExpressLAXDENUSUSAMERICASAMERICAS"/>
        <s v="PharmaYesExpressLAXEWRUSUSAMERICASAMERICAS"/>
        <s v="PharmaYesExpressLAXIADUSUSAMERICASAMERICAS"/>
        <s v="PharmaYesExpressLAXINDUSUSAMERICASAMERICAS"/>
        <s v="PharmaYesExpressLAXMCIUSUSAMERICASAMERICAS"/>
        <s v="PharmaYesExpressLAXRICUSUSAMERICASAMERICAS"/>
        <s v="PharmaYesExpressLAXSTLUSUSAMERICASAMERICAS"/>
        <s v="PharmaYesExpressLAXTUSUSUSAMERICASAMERICAS"/>
        <s v="PharmaYesExpressMEXGDLMXMXAMERICASAMERICAS"/>
        <s v="PharmaYesExpressMEXMIDMXMXAMERICASAMERICAS"/>
        <s v="PharmaYesExpressMEXMTYMXMXAMERICASAMERICAS"/>
        <s v="PharmaYesExpressMIALGAUSUSAMERICASAMERICAS"/>
        <s v="PharmaYesExpressMIAYULUSCAAMERICASAMERICAS"/>
        <s v="PharmaYesExpressMIDMEXMXMXAMERICASAMERICAS"/>
        <s v="PharmaNoExpressMTYMEXMXMXAMERICASAMERICAS"/>
        <s v="PharmaYesExpressMTYMEXMXMXAMERICASAMERICAS"/>
        <s v="PharmaNoExpressOAXMEXMXMXAMERICASAMERICAS"/>
        <s v="PharmaYesExpressVERMEXMXMXAMERICASAMERICAS"/>
      </sharedItems>
    </cacheField>
    <cacheField name="CHW" numFmtId="1">
      <sharedItems containsSemiMixedTypes="0" containsString="0" containsNumber="1" minValue="337" maxValue="289294.37210940017"/>
    </cacheField>
    <cacheField name="Number of MAWB's" numFmtId="0">
      <sharedItems containsSemiMixedTypes="0" containsString="0" containsNumber="1" containsInteger="1" minValue="3" maxValue="2162"/>
    </cacheField>
    <cacheField name="Av Weight" numFmtId="166">
      <sharedItems containsSemiMixedTypes="0" containsString="0" containsNumber="1" minValue="1.0162724165232322" maxValue="1647"/>
    </cacheField>
    <cacheField name="Airline" numFmtId="166">
      <sharedItems count="16">
        <s v="AA"/>
        <s v="CX"/>
        <s v="DL"/>
        <s v="EK"/>
        <s v="EY"/>
        <s v="IAG"/>
        <s v="JL"/>
        <s v="KE"/>
        <s v="LH"/>
        <s v="NH"/>
        <s v="QR"/>
        <s v="SQ"/>
        <s v="TK"/>
        <s v="UA"/>
        <s v="LA"/>
        <s v="AC"/>
      </sharedItems>
    </cacheField>
    <cacheField name="Intention to Bid (Yes/No)" numFmtId="0">
      <sharedItems/>
    </cacheField>
    <cacheField name="Direct / Indirect" numFmtId="0">
      <sharedItems/>
    </cacheField>
    <cacheField name="Via" numFmtId="0">
      <sharedItems containsBlank="1" containsMixedTypes="1" containsNumber="1" containsInteger="1" minValue="0" maxValue="0"/>
    </cacheField>
    <cacheField name="Currency" numFmtId="0">
      <sharedItems/>
    </cacheField>
    <cacheField name="Min Weight" numFmtId="0">
      <sharedItems containsBlank="1" containsMixedTypes="1" containsNumber="1" containsInteger="1" minValue="0" maxValue="1400" count="30">
        <m/>
        <n v="1400"/>
        <n v="15"/>
        <n v="19"/>
        <n v="45"/>
        <n v="14"/>
        <n v="100"/>
        <n v="1"/>
        <n v="12"/>
        <n v="18"/>
        <s v="N/A"/>
        <n v="10"/>
        <n v="35"/>
        <n v="13"/>
        <n v="28"/>
        <n v="30"/>
        <n v="34"/>
        <n v="26"/>
        <n v="33"/>
        <n v="20"/>
        <n v="300"/>
        <n v="40"/>
        <n v="50"/>
        <s v="M"/>
        <n v="700"/>
        <n v="11"/>
        <n v="170"/>
        <n v="46"/>
        <n v="150"/>
        <n v="0"/>
      </sharedItems>
    </cacheField>
    <cacheField name="Min Charge" numFmtId="0">
      <sharedItems containsBlank="1" containsMixedTypes="1" containsNumber="1" minValue="1.05" maxValue="450000" count="275">
        <n v="55"/>
        <n v="180"/>
        <n v="150"/>
        <n v="120"/>
        <n v="155"/>
        <n v="130"/>
        <n v="160"/>
        <n v="13300"/>
        <n v="300"/>
        <n v="450"/>
        <n v="500"/>
        <n v="200"/>
        <n v="230"/>
        <n v="235"/>
        <n v="100"/>
        <n v="225"/>
        <n v="175"/>
        <m/>
        <n v="14000"/>
        <n v="6000"/>
        <n v="6500"/>
        <n v="5500"/>
        <n v="1040"/>
        <n v="1629"/>
        <n v="700"/>
        <n v="110000"/>
        <n v="8500"/>
        <n v="30000"/>
        <n v="15000"/>
        <n v="115600"/>
        <n v="75000"/>
        <n v="173.25"/>
        <n v="1287"/>
        <n v="350"/>
        <n v="1080"/>
        <n v="250"/>
        <n v="2079"/>
        <n v="1279"/>
        <n v="1211"/>
        <n v="280"/>
        <n v="165"/>
        <n v="315"/>
        <n v="255"/>
        <n v="65"/>
        <n v="125"/>
        <n v="10000"/>
        <n v="1500"/>
        <n v="144"/>
        <n v="134"/>
        <n v="223"/>
        <n v="342"/>
        <n v="285"/>
        <n v="179"/>
        <n v="233"/>
        <n v="339"/>
        <n v="153"/>
        <n v="197"/>
        <n v="237"/>
        <n v="54"/>
        <n v="256"/>
        <n v="410"/>
        <n v="9500"/>
        <n v="18200"/>
        <n v="13500"/>
        <n v="626.20000000000005"/>
        <n v="128.80000000000001"/>
        <n v="170"/>
        <n v="3500"/>
        <n v="3800"/>
        <n v="5250"/>
        <n v="1360"/>
        <n v="1743"/>
        <n v="105"/>
        <n v="85"/>
        <n v="110"/>
        <n v="1094"/>
        <n v="540"/>
        <n v="473"/>
        <n v="572"/>
        <n v="911"/>
        <n v="779"/>
        <n v="1269"/>
        <n v="310"/>
        <n v="3056"/>
        <n v="1058"/>
        <n v="608"/>
        <n v="680"/>
        <n v="864"/>
        <n v="975"/>
        <n v="1404"/>
        <n v="621"/>
        <n v="4199"/>
        <n v="2248"/>
        <n v="1170"/>
        <n v="1600"/>
        <n v="3965"/>
        <n v="1069"/>
        <n v="626"/>
        <n v="1994"/>
        <n v="725"/>
        <n v="419"/>
        <n v="1337"/>
        <n v="297"/>
        <n v="873"/>
        <n v="14879"/>
        <n v="12233"/>
        <n v="350000"/>
        <n v="35020"/>
        <n v="450000"/>
        <n v="19000"/>
        <n v="3750"/>
        <n v="3850"/>
        <n v="3700"/>
        <n v="4000"/>
        <n v="10500"/>
        <n v="279"/>
        <n v="455"/>
        <n v="1000"/>
        <n v="1750"/>
        <n v="795"/>
        <n v="840"/>
        <n v="1100"/>
        <n v="1035"/>
        <n v="1305"/>
        <n v="925"/>
        <n v="850"/>
        <n v="2875"/>
        <n v="1125"/>
        <n v="1450"/>
        <n v="1150"/>
        <n v="1050"/>
        <n v="2150"/>
        <n v="1215"/>
        <n v="1650"/>
        <n v="1240"/>
        <n v="900"/>
        <n v="1014.9999999999999"/>
        <n v="1245"/>
        <n v="2945"/>
        <n v="1420"/>
        <n v="845"/>
        <n v="1280"/>
        <n v="2210"/>
        <n v="830"/>
        <n v="1570"/>
        <n v="1045"/>
        <n v="1195"/>
        <n v="1015"/>
        <n v="1020"/>
        <n v="1495"/>
        <n v="19500"/>
        <n v="28500"/>
        <n v="48000"/>
        <n v="1220"/>
        <n v="16.13"/>
        <n v="33900"/>
        <n v="407"/>
        <n v="195"/>
        <n v="75"/>
        <n v="240"/>
        <n v="1281"/>
        <n v="52500"/>
        <n v="95"/>
        <n v="22500"/>
        <n v="17500"/>
        <s v="710/1500"/>
        <n v="1.05"/>
        <n v="115"/>
        <n v="162.5"/>
        <n v="145"/>
        <n v="320"/>
        <n v="375"/>
        <n v="11500"/>
        <n v="57800"/>
        <n v="37500"/>
        <n v="2200"/>
        <n v="76.69"/>
        <n v="60"/>
        <n v="80"/>
        <n v="140"/>
        <n v="185"/>
        <n v="26000"/>
        <n v="280800"/>
        <n v="118800"/>
        <n v="37200"/>
        <n v="29200"/>
        <n v="27300"/>
        <n v="945"/>
        <n v="690"/>
        <n v="1030"/>
        <n v="1490"/>
        <n v="919.99999999999989"/>
        <n v="1260"/>
        <n v="965"/>
        <n v="1320"/>
        <n v="325"/>
        <n v="355"/>
        <n v="229.99999999999997"/>
        <n v="360"/>
        <n v="409.99999999999994"/>
        <n v="210"/>
        <n v="635"/>
        <n v="415"/>
        <n v="515"/>
        <n v="275"/>
        <n v="550"/>
        <n v="525"/>
        <n v="254.99999999999997"/>
        <n v="390"/>
        <n v="490.00000000000006"/>
        <n v="4700"/>
        <n v="135"/>
        <n v="1848"/>
        <n v="809"/>
        <n v="251"/>
        <n v="9400"/>
        <n v="13100"/>
        <n v="289.61"/>
        <n v="79.260000000000005"/>
        <n v="50.6"/>
        <n v="51.7"/>
        <n v="11000"/>
        <n v="43.1"/>
        <s v="159.38"/>
        <s v="140.63"/>
        <s v="168.75"/>
        <s v="150.00"/>
        <s v="178.13"/>
        <s v="262.50"/>
        <s v="147.66"/>
        <n v="12941.498952720001"/>
        <n v="9902"/>
        <n v="11388.0789594"/>
        <n v="15864"/>
        <n v="1572.48"/>
        <n v="251.26"/>
        <n v="392.6"/>
        <n v="340.25"/>
        <n v="247.5"/>
        <n v="280.5"/>
        <s v="120.00"/>
        <s v="93.09"/>
        <n v="112.5"/>
        <n v="262.5"/>
        <n v="177"/>
        <n v="1300"/>
        <n v="214"/>
        <n v="181.5"/>
        <n v="138"/>
        <n v="189.75"/>
        <n v="258.75"/>
        <n v="90"/>
        <n v="207"/>
        <n v="93.75"/>
        <n v="159"/>
        <n v="187"/>
        <n v="262"/>
        <n v="1865"/>
        <n v="3313"/>
        <n v="2070"/>
        <n v="9000"/>
        <n v="14500"/>
        <n v="400"/>
        <n v="70"/>
        <n v="128"/>
        <n v="216"/>
        <n v="158"/>
        <n v="382500"/>
        <n v="384"/>
        <n v="136"/>
        <n v="67"/>
        <n v="96"/>
        <n v="192"/>
        <n v="69"/>
        <n v="312"/>
      </sharedItems>
    </cacheField>
    <cacheField name="45" numFmtId="0">
      <sharedItems containsString="0" containsBlank="1" containsNumber="1" minValue="0.96" maxValue="5000"/>
    </cacheField>
    <cacheField name="100" numFmtId="0">
      <sharedItems containsBlank="1" containsMixedTypes="1" containsNumber="1" minValue="0.49" maxValue="20000" count="396">
        <n v="0.85"/>
        <n v="2.15"/>
        <n v="2.5499999999999998"/>
        <n v="0.7"/>
        <n v="0.66"/>
        <n v="2"/>
        <n v="4.5"/>
        <n v="1.93"/>
        <n v="1.73"/>
        <n v="1.5"/>
        <n v="1.4"/>
        <n v="1.3"/>
        <n v="3.45"/>
        <n v="1.8"/>
        <n v="2.2000000000000002"/>
        <n v="1.2"/>
        <n v="3.15"/>
        <n v="2.85"/>
        <n v="2.5"/>
        <n v="3.95"/>
        <n v="1000"/>
        <n v="700"/>
        <n v="4.8"/>
        <n v="7.2"/>
        <n v="10.8"/>
        <n v="3.85"/>
        <n v="4.75"/>
        <n v="2.7"/>
        <n v="2.93"/>
        <n v="1.82"/>
        <n v="2.25"/>
        <n v="1.75"/>
        <n v="3.55"/>
        <n v="4.55"/>
        <n v="3.25"/>
        <n v="4.7"/>
        <n v="3.1"/>
        <n v="6.7"/>
        <n v="2.8"/>
        <n v="9.35"/>
        <m/>
        <n v="1"/>
        <n v="550"/>
        <n v="210"/>
        <n v="230"/>
        <n v="150"/>
        <n v="180"/>
        <n v="50"/>
        <n v="36.200000000000003"/>
        <n v="35"/>
        <n v="1100"/>
        <n v="1120"/>
        <n v="300"/>
        <n v="2100"/>
        <n v="20000"/>
        <n v="13000"/>
        <n v="30"/>
        <n v="4.88"/>
        <n v="74.3"/>
        <n v="11"/>
        <n v="18"/>
        <n v="13"/>
        <n v="6.5"/>
        <n v="250"/>
        <n v="170"/>
        <n v="60"/>
        <n v="80"/>
        <n v="1.85"/>
        <n v="4.9000000000000004"/>
        <n v="3.75"/>
        <n v="0.95"/>
        <n v="4.3"/>
        <n v="0.49"/>
        <n v="1.95"/>
        <n v="3.5"/>
        <n v="1.7"/>
        <n v="1.35"/>
        <n v="1.32"/>
        <n v="2.2999999999999998"/>
        <n v="1.45"/>
        <n v="3"/>
        <n v="1.42"/>
        <n v="1.31"/>
        <n v="5.5"/>
        <n v="7"/>
        <n v="7.5"/>
        <n v="1420"/>
        <n v="15"/>
        <n v="4"/>
        <n v="2.75"/>
        <n v="2.0499999999999998"/>
        <n v="2.1"/>
        <n v="2.64"/>
        <n v="2.48"/>
        <n v="4.1100000000000003"/>
        <n v="4.6100000000000003"/>
        <n v="6.32"/>
        <n v="5.26"/>
        <n v="3.3"/>
        <n v="4.29"/>
        <n v="6.26"/>
        <n v="2.82"/>
        <n v="3.63"/>
        <n v="4.37"/>
        <n v="1.05"/>
        <n v="4.72"/>
        <n v="7.59"/>
        <n v="500"/>
        <n v="810"/>
        <n v="520"/>
        <n v="36.6"/>
        <n v="2.9"/>
        <n v="3.2"/>
        <n v="6.9"/>
        <n v="2.35"/>
        <n v="3.4"/>
        <n v="2.4"/>
        <n v="56"/>
        <n v="1.55"/>
        <n v="1.6"/>
        <n v="4.1500000000000004"/>
        <n v="443"/>
        <n v="117"/>
        <n v="148"/>
        <s v="1,60"/>
        <n v="2.42"/>
        <n v="3.11"/>
        <n v="10.94"/>
        <n v="5.4"/>
        <n v="4.7300000000000004"/>
        <n v="5.72"/>
        <n v="9.11"/>
        <n v="7.79"/>
        <n v="12.69"/>
        <n v="30.56"/>
        <n v="10.58"/>
        <n v="6.08"/>
        <n v="6.8"/>
        <n v="8.64"/>
        <n v="9.75"/>
        <n v="14.04"/>
        <n v="6.21"/>
        <n v="41.99"/>
        <n v="22.48"/>
        <n v="11.7"/>
        <n v="16"/>
        <n v="39.65"/>
        <n v="10.69"/>
        <n v="19.940000000000001"/>
        <n v="7.25"/>
        <n v="4.1900000000000004"/>
        <n v="13.37"/>
        <n v="2.97"/>
        <n v="8.73"/>
        <n v="566"/>
        <n v="449"/>
        <n v="3500"/>
        <n v="350.2"/>
        <n v="4500"/>
        <n v="190"/>
        <n v="37.5"/>
        <n v="38.5"/>
        <n v="37"/>
        <n v="40"/>
        <n v="105"/>
        <n v="2.79"/>
        <n v="10"/>
        <n v="17.5"/>
        <n v="7.95"/>
        <n v="8.4"/>
        <n v="10.35"/>
        <n v="13.05"/>
        <n v="9.25"/>
        <n v="8.5"/>
        <n v="28.75"/>
        <n v="11.25"/>
        <n v="14.5"/>
        <n v="11.5"/>
        <n v="10.5"/>
        <n v="21.5"/>
        <n v="12.15"/>
        <n v="16.5"/>
        <n v="12.4"/>
        <n v="9"/>
        <n v="10.149999999999999"/>
        <n v="12.45"/>
        <n v="29.45"/>
        <n v="14.2"/>
        <n v="8.4499999999999993"/>
        <n v="12.8"/>
        <n v="22.1"/>
        <n v="8.3000000000000007"/>
        <n v="15.7"/>
        <n v="10.45"/>
        <n v="11.95"/>
        <n v="10.15"/>
        <n v="10.199999999999999"/>
        <n v="14.95"/>
        <n v="235"/>
        <n v="285"/>
        <n v="480"/>
        <n v="12.2"/>
        <n v="8.93"/>
        <n v="11.12"/>
        <n v="1511"/>
        <n v="400"/>
        <n v="2475"/>
        <n v="47.5"/>
        <n v="800"/>
        <n v="14.3"/>
        <n v="3.6"/>
        <n v="20"/>
        <n v="2.65"/>
        <n v="10000"/>
        <n v="3600"/>
        <n v="1200"/>
        <n v="8.6999999999999993"/>
        <n v="3.34"/>
        <n v="4.09"/>
        <n v="3.22"/>
        <n v="5.14"/>
        <n v="3.02"/>
        <n v="3.54"/>
        <n v="3.38"/>
        <n v="0.8"/>
        <n v="3.72"/>
        <n v="3.57"/>
        <n v="4.22"/>
        <n v="5.18"/>
        <n v="3.42"/>
        <n v="5.58"/>
        <n v="3.78"/>
        <n v="4.8600000000000003"/>
        <n v="2.84"/>
        <n v="2.96"/>
        <n v="8.5399999999999991"/>
        <n v="6.56"/>
        <n v="3.46"/>
        <n v="2.34"/>
        <n v="3.18"/>
        <n v="3.26"/>
        <n v="3.07"/>
        <n v="3.9"/>
        <n v="1561"/>
        <n v="1311"/>
        <s v="85.5/110.5"/>
        <n v="4.4400000000000004"/>
        <n v="3.17"/>
        <s v=" "/>
        <n v="5.07"/>
        <n v="3.8"/>
        <n v="6.55"/>
        <n v="4.45"/>
        <n v="850"/>
        <n v="1590"/>
        <n v="990"/>
        <n v="1270"/>
        <n v="6810"/>
        <n v="5730"/>
        <n v="8180"/>
        <n v="2310"/>
        <n v="4970"/>
        <n v="2170"/>
        <n v="30.63"/>
        <n v="59.3"/>
        <n v="5"/>
        <n v="113"/>
        <n v="90"/>
        <n v="85"/>
        <n v="5.3"/>
        <n v="6"/>
        <n v="6.1"/>
        <n v="260"/>
        <n v="372"/>
        <n v="292"/>
        <n v="273"/>
        <n v="38"/>
        <n v="9.4499999999999993"/>
        <n v="10.3"/>
        <n v="14.9"/>
        <n v="9.1999999999999993"/>
        <n v="12.6"/>
        <n v="9.65"/>
        <n v="13.2"/>
        <n v="3.1500000000000004"/>
        <n v="2.8000000000000003"/>
        <n v="7.9"/>
        <n v="4.0999999999999996"/>
        <n v="2.9000000000000004"/>
        <n v="8"/>
        <n v="5.3500000000000005"/>
        <n v="4.2"/>
        <n v="5.15"/>
        <n v="5.25"/>
        <n v="6.65"/>
        <n v="2.6500000000000004"/>
        <n v="79"/>
        <n v="94"/>
        <n v="11.97"/>
        <n v="11.34"/>
        <n v="7.28"/>
        <n v="7.56"/>
        <n v="8.14"/>
        <n v="5.89"/>
        <n v="14.29"/>
        <n v="7.72"/>
        <n v="7.58"/>
        <n v="6.24"/>
        <n v="7.63"/>
        <n v="14.64"/>
        <n v="525"/>
        <n v="138"/>
        <n v="218"/>
        <n v="1.9"/>
        <n v="25"/>
        <n v="350"/>
        <n v="900"/>
        <n v="39"/>
        <n v="1.1000000000000001"/>
        <n v="4.25"/>
        <n v="6.6"/>
        <s v="4.70"/>
        <s v="4.23"/>
        <s v="3.95"/>
        <s v="4.79"/>
        <s v="8.45"/>
        <s v="3.29"/>
        <n v="516"/>
        <n v="375"/>
        <n v="455"/>
        <n v="439"/>
        <n v="9120"/>
        <n v="11320"/>
        <n v="46.8"/>
        <n v="14"/>
        <n v="7.48"/>
        <n v="11.69"/>
        <n v="10.130000000000001"/>
        <n v="12"/>
        <n v="22"/>
        <s v="5.25"/>
        <s v="4.66"/>
        <n v="3.7"/>
        <n v="4.26"/>
        <n v="600"/>
        <n v="6.27"/>
        <n v="11.55"/>
        <n v="8.91"/>
        <n v="7.26"/>
        <n v="6.4"/>
        <n v="5.55"/>
        <n v="4.4000000000000004"/>
        <n v="5.85"/>
        <n v="4.13"/>
        <n v="4.32"/>
        <n v="8.6300000000000008"/>
        <n v="5.82"/>
        <n v="52"/>
        <n v="123"/>
        <n v="65.7"/>
        <s v="2,25"/>
        <n v="1.25"/>
        <n v="1.65"/>
        <n v="1.1499999999999999"/>
        <n v="1620"/>
        <n v="11000"/>
        <n v="8700"/>
        <n v="10500"/>
        <n v="12.9"/>
        <n v="5.8"/>
        <n v="6.25"/>
        <n v="2.08"/>
        <n v="4800"/>
        <n v="1.84"/>
        <n v="5.84"/>
        <n v="1.44"/>
        <n v="2.3199999999999998"/>
        <n v="3.68"/>
        <n v="3.04"/>
        <n v="2.72"/>
        <n v="0.96"/>
        <n v="3.76"/>
        <n v="1.39"/>
        <n v="2.2400000000000002"/>
        <n v="3.44"/>
        <n v="4.05"/>
        <n v="4.3499999999999996"/>
        <n v="1.52"/>
        <n v="6.15"/>
        <n v="9.8000000000000007"/>
        <n v="5.1000000000000005"/>
        <n v="1.68"/>
        <n v="1.76"/>
        <n v="2.56"/>
        <n v="2.88"/>
        <n v="83"/>
      </sharedItems>
    </cacheField>
    <cacheField name="200" numFmtId="0">
      <sharedItems containsBlank="1" containsMixedTypes="1" containsNumber="1" minValue="0" maxValue="17000"/>
    </cacheField>
    <cacheField name="300" numFmtId="0">
      <sharedItems containsBlank="1" containsMixedTypes="1" containsNumber="1" minValue="0.49" maxValue="12000"/>
    </cacheField>
    <cacheField name="500" numFmtId="0">
      <sharedItems containsBlank="1" containsMixedTypes="1" containsNumber="1" minValue="0" maxValue="11150"/>
    </cacheField>
    <cacheField name="1000" numFmtId="0">
      <sharedItems containsBlank="1" containsMixedTypes="1" containsNumber="1" minValue="0.27900000000000003" maxValue="10970"/>
    </cacheField>
    <cacheField name="2500" numFmtId="0">
      <sharedItems containsBlank="1" containsMixedTypes="1" containsNumber="1" minValue="0.27900000000000003" maxValue="10970"/>
    </cacheField>
    <cacheField name="5000" numFmtId="0">
      <sharedItems containsBlank="1" containsMixedTypes="1" containsNumber="1" minValue="0.27900000000000003" maxValue="10970"/>
    </cacheField>
    <cacheField name="All In/ ++" numFmtId="0">
      <sharedItems containsBlank="1" containsMixedTypes="1" containsNumber="1" minValue="0" maxValue="900"/>
    </cacheField>
    <cacheField name="FSC" numFmtId="0">
      <sharedItems containsBlank="1" containsMixedTypes="1" containsNumber="1" minValue="0" maxValue="300"/>
    </cacheField>
    <cacheField name="SSC" numFmtId="0">
      <sharedItems containsBlank="1" containsMixedTypes="1" containsNumber="1" minValue="0" maxValue="500"/>
    </cacheField>
    <cacheField name="Screening" numFmtId="0">
      <sharedItems containsBlank="1" containsMixedTypes="1" containsNumber="1" minValue="0" maxValue="300"/>
    </cacheField>
    <cacheField name="Other Charges" numFmtId="0">
      <sharedItems containsBlank="1" containsMixedTypes="1" containsNumber="1" minValue="0" maxValue="74.709999999999994"/>
    </cacheField>
    <cacheField name="Dry Ice Charge" numFmtId="0">
      <sharedItems containsBlank="1" containsMixedTypes="1" containsNumber="1" minValue="0" maxValue="35000"/>
    </cacheField>
    <cacheField name="SAF/kg" numFmtId="0">
      <sharedItems containsBlank="1" containsMixedTypes="1" containsNumber="1" minValue="0" maxValue="0.05" longText="1"/>
    </cacheField>
    <cacheField name="Comment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s v="Aviation"/>
    <s v="No"/>
    <s v="Express"/>
    <s v="DFW"/>
    <s v="IAH"/>
    <s v="US"/>
    <s v="US"/>
    <x v="0"/>
    <s v="AMERICAS"/>
    <n v="16697.226968999916"/>
    <n v="824"/>
    <n v="20.26362496237854"/>
    <s v="AviationNoExpressDFWIAHUSUSAMERICASAMERICAS"/>
    <x v="0"/>
    <m/>
    <m/>
    <m/>
    <m/>
    <m/>
    <m/>
    <m/>
    <m/>
    <m/>
    <m/>
    <m/>
    <m/>
    <m/>
    <m/>
    <m/>
    <m/>
    <m/>
    <m/>
    <m/>
    <m/>
    <m/>
  </r>
  <r>
    <s v="Aviation"/>
    <s v="No"/>
    <s v="Express"/>
    <s v="FRA"/>
    <s v="MLA"/>
    <s v="DE"/>
    <s v="MT"/>
    <x v="1"/>
    <s v="EMEA"/>
    <n v="2331.3181080000008"/>
    <n v="271"/>
    <n v="8.602649845018453"/>
    <s v="AviationNoExpressFRAMLADEMTEMEAEMEA"/>
    <x v="0"/>
    <m/>
    <m/>
    <m/>
    <m/>
    <m/>
    <m/>
    <m/>
    <m/>
    <m/>
    <m/>
    <m/>
    <m/>
    <m/>
    <m/>
    <m/>
    <m/>
    <m/>
    <m/>
    <m/>
    <m/>
    <m/>
  </r>
  <r>
    <s v="Aviation"/>
    <s v="No"/>
    <s v="Express"/>
    <s v="HAM"/>
    <s v="FRA"/>
    <s v="DE"/>
    <s v="DE"/>
    <x v="1"/>
    <s v="EMEA"/>
    <n v="7150.7727039999991"/>
    <n v="364"/>
    <n v="19.644979956043954"/>
    <s v="AviationNoExpressHAMFRADEDEEMEAEMEA"/>
    <x v="1"/>
    <m/>
    <m/>
    <m/>
    <m/>
    <m/>
    <m/>
    <m/>
    <m/>
    <m/>
    <m/>
    <m/>
    <m/>
    <m/>
    <m/>
    <m/>
    <m/>
    <m/>
    <m/>
    <m/>
    <m/>
    <m/>
  </r>
  <r>
    <s v="Aviation"/>
    <s v="No"/>
    <s v="Express"/>
    <s v="HKG"/>
    <s v="TPE"/>
    <s v="HK"/>
    <s v="TW"/>
    <x v="2"/>
    <s v="APAC"/>
    <n v="25246.799999000039"/>
    <n v="1699"/>
    <n v="14.859799881695137"/>
    <s v="AviationNoExpressHKGTPEHKTWAPACAPAC"/>
    <x v="0"/>
    <m/>
    <m/>
    <m/>
    <m/>
    <m/>
    <m/>
    <m/>
    <m/>
    <m/>
    <m/>
    <m/>
    <m/>
    <m/>
    <m/>
    <m/>
    <m/>
    <m/>
    <m/>
    <m/>
    <m/>
    <m/>
  </r>
  <r>
    <s v="Aviation"/>
    <s v="No"/>
    <s v="Express"/>
    <s v="IAD"/>
    <s v="ATL"/>
    <s v="US"/>
    <s v="US"/>
    <x v="0"/>
    <s v="AMERICAS"/>
    <n v="1823.3635240000019"/>
    <n v="243"/>
    <n v="7.5035535967078264"/>
    <s v="AviationNoExpressIADATLUSUSAMERICASAMERICAS"/>
    <x v="0"/>
    <m/>
    <m/>
    <m/>
    <m/>
    <m/>
    <m/>
    <m/>
    <m/>
    <m/>
    <m/>
    <m/>
    <m/>
    <m/>
    <m/>
    <m/>
    <m/>
    <m/>
    <m/>
    <m/>
    <m/>
    <m/>
  </r>
  <r>
    <s v="Aviation"/>
    <s v="No"/>
    <s v="Express"/>
    <s v="IAH"/>
    <s v="SAL"/>
    <s v="US"/>
    <s v="SV"/>
    <x v="0"/>
    <s v="AMERICAS"/>
    <n v="31385.663025999769"/>
    <n v="1535"/>
    <n v="20.446686010423303"/>
    <s v="AviationNoExpressIAHSALUSSVAMERICASAMERICAS"/>
    <x v="0"/>
    <m/>
    <m/>
    <m/>
    <m/>
    <m/>
    <m/>
    <m/>
    <m/>
    <m/>
    <m/>
    <m/>
    <m/>
    <m/>
    <m/>
    <m/>
    <m/>
    <m/>
    <m/>
    <m/>
    <m/>
    <m/>
  </r>
  <r>
    <s v="Aviation"/>
    <s v="No"/>
    <s v="Express"/>
    <s v="IST"/>
    <s v="AYT"/>
    <s v="TR"/>
    <s v="CZ"/>
    <x v="1"/>
    <s v="EMEA"/>
    <n v="6634.3726650000008"/>
    <n v="227"/>
    <n v="29.226311299559473"/>
    <s v="AviationNoExpressISTAYTTRCZEMEAEMEA"/>
    <x v="1"/>
    <m/>
    <m/>
    <m/>
    <m/>
    <m/>
    <m/>
    <m/>
    <m/>
    <m/>
    <m/>
    <m/>
    <m/>
    <m/>
    <m/>
    <m/>
    <m/>
    <m/>
    <m/>
    <m/>
    <m/>
    <m/>
  </r>
  <r>
    <s v="Aviation"/>
    <s v="No"/>
    <s v="Express"/>
    <s v="LAX"/>
    <s v="ATL"/>
    <s v="US"/>
    <s v="US"/>
    <x v="0"/>
    <s v="AMERICAS"/>
    <n v="2115.318071000002"/>
    <n v="234"/>
    <n v="9.0398208162393239"/>
    <s v="AviationNoExpressLAXATLUSUSAMERICASAMERICAS"/>
    <x v="0"/>
    <m/>
    <m/>
    <m/>
    <m/>
    <m/>
    <m/>
    <m/>
    <m/>
    <m/>
    <m/>
    <m/>
    <m/>
    <m/>
    <m/>
    <m/>
    <m/>
    <m/>
    <m/>
    <m/>
    <m/>
    <m/>
  </r>
  <r>
    <s v="Aviation"/>
    <s v="No"/>
    <s v="Standard"/>
    <s v="FRA"/>
    <s v="RUH"/>
    <s v="DE"/>
    <s v="SA"/>
    <x v="1"/>
    <s v="APAC"/>
    <n v="7256.5725780000148"/>
    <n v="523"/>
    <n v="13.874899766730429"/>
    <s v="AviationNoStandardFRARUHDESAEMEAAPAC"/>
    <x v="0"/>
    <m/>
    <m/>
    <m/>
    <m/>
    <m/>
    <m/>
    <m/>
    <m/>
    <m/>
    <m/>
    <m/>
    <m/>
    <m/>
    <m/>
    <m/>
    <m/>
    <m/>
    <m/>
    <m/>
    <m/>
    <m/>
  </r>
  <r>
    <s v="Aviation"/>
    <s v="No"/>
    <s v="Standard"/>
    <s v="HKG"/>
    <s v="SIN"/>
    <s v="HK"/>
    <s v="SG"/>
    <x v="2"/>
    <s v="APAC"/>
    <n v="10719.899999999996"/>
    <n v="253"/>
    <n v="42.371146245059272"/>
    <s v="AviationNoStandardHKGSINHKSGAPACAPAC"/>
    <x v="0"/>
    <m/>
    <m/>
    <m/>
    <m/>
    <m/>
    <m/>
    <m/>
    <m/>
    <m/>
    <m/>
    <m/>
    <m/>
    <m/>
    <m/>
    <m/>
    <m/>
    <m/>
    <m/>
    <m/>
    <m/>
    <m/>
  </r>
  <r>
    <s v="Aviation"/>
    <s v="No"/>
    <s v="Standard"/>
    <s v="LAX"/>
    <s v="FRA"/>
    <s v="US"/>
    <s v="DE"/>
    <x v="0"/>
    <s v="EMEA"/>
    <n v="2642.3817450000015"/>
    <n v="254"/>
    <n v="10.403077736220478"/>
    <s v="AviationNoStandardLAXFRAUSDEAMERICASEMEA"/>
    <x v="0"/>
    <m/>
    <m/>
    <m/>
    <m/>
    <m/>
    <m/>
    <m/>
    <m/>
    <m/>
    <m/>
    <m/>
    <m/>
    <m/>
    <m/>
    <m/>
    <m/>
    <m/>
    <m/>
    <m/>
    <m/>
    <m/>
  </r>
  <r>
    <s v="GC"/>
    <s v="No"/>
    <s v="Express"/>
    <s v="BOS"/>
    <s v="BWI"/>
    <s v="US"/>
    <s v="US"/>
    <x v="0"/>
    <s v="AMERICAS"/>
    <n v="590.45427399999789"/>
    <n v="581"/>
    <n v="1.0162724165232322"/>
    <s v="GCNoExpressBOSBWIUSUSAMERICASAMERICAS"/>
    <x v="0"/>
    <m/>
    <m/>
    <m/>
    <m/>
    <m/>
    <m/>
    <m/>
    <m/>
    <m/>
    <m/>
    <m/>
    <m/>
    <m/>
    <m/>
    <m/>
    <m/>
    <m/>
    <m/>
    <m/>
    <m/>
    <m/>
  </r>
  <r>
    <s v="GC"/>
    <s v="No"/>
    <s v="Express"/>
    <s v="BWI"/>
    <s v="BUF"/>
    <s v="US"/>
    <s v="US"/>
    <x v="0"/>
    <s v="AMERICAS"/>
    <n v="1125.4541180000124"/>
    <n v="911"/>
    <n v="1.2354051789242726"/>
    <s v="GCNoExpressBWIBUFUSUSAMERICASAMERICAS"/>
    <x v="0"/>
    <m/>
    <m/>
    <m/>
    <m/>
    <m/>
    <m/>
    <m/>
    <m/>
    <m/>
    <m/>
    <m/>
    <m/>
    <m/>
    <m/>
    <m/>
    <m/>
    <m/>
    <m/>
    <m/>
    <m/>
    <m/>
  </r>
  <r>
    <s v="GC"/>
    <s v="No"/>
    <s v="Express"/>
    <s v="DFW"/>
    <s v="LAX"/>
    <s v="US"/>
    <s v="US"/>
    <x v="0"/>
    <s v="AMERICAS"/>
    <n v="1691.9998919999998"/>
    <n v="235"/>
    <n v="7.199999540425531"/>
    <s v="GCNoExpressDFWLAXUSUSAMERICASAMERICAS"/>
    <x v="0"/>
    <m/>
    <m/>
    <m/>
    <m/>
    <m/>
    <m/>
    <m/>
    <m/>
    <m/>
    <m/>
    <m/>
    <m/>
    <m/>
    <m/>
    <m/>
    <m/>
    <m/>
    <m/>
    <m/>
    <m/>
    <m/>
  </r>
  <r>
    <s v="GC"/>
    <s v="No"/>
    <s v="Express"/>
    <s v="DTW"/>
    <s v="DEN"/>
    <s v="US"/>
    <s v="US"/>
    <x v="0"/>
    <s v="AMERICAS"/>
    <n v="1299.5453160000056"/>
    <n v="352"/>
    <n v="3.6918901022727435"/>
    <s v="GCNoExpressDTWDENUSUSAMERICASAMERICAS"/>
    <x v="0"/>
    <m/>
    <m/>
    <m/>
    <m/>
    <m/>
    <m/>
    <m/>
    <m/>
    <m/>
    <m/>
    <m/>
    <m/>
    <m/>
    <m/>
    <m/>
    <m/>
    <m/>
    <m/>
    <m/>
    <m/>
    <m/>
  </r>
  <r>
    <s v="GC"/>
    <s v="No"/>
    <s v="Express"/>
    <s v="DTW"/>
    <s v="IAD"/>
    <s v="US"/>
    <s v="US"/>
    <x v="0"/>
    <s v="AMERICAS"/>
    <n v="476.81797799999879"/>
    <n v="439"/>
    <n v="1.0861457357630953"/>
    <s v="GCNoExpressDTWIADUSUSAMERICASAMERICAS"/>
    <x v="0"/>
    <m/>
    <m/>
    <m/>
    <m/>
    <m/>
    <m/>
    <m/>
    <m/>
    <m/>
    <m/>
    <m/>
    <m/>
    <m/>
    <m/>
    <m/>
    <m/>
    <m/>
    <m/>
    <m/>
    <m/>
    <m/>
  </r>
  <r>
    <s v="GC"/>
    <s v="No"/>
    <s v="Express"/>
    <s v="IAD"/>
    <s v="BUF"/>
    <s v="US"/>
    <s v="US"/>
    <x v="0"/>
    <s v="AMERICAS"/>
    <n v="457.72706899999895"/>
    <n v="439"/>
    <n v="1.0426584715261935"/>
    <s v="GCNoExpressIADBUFUSUSAMERICASAMERICAS"/>
    <x v="0"/>
    <m/>
    <m/>
    <m/>
    <m/>
    <m/>
    <m/>
    <m/>
    <m/>
    <m/>
    <m/>
    <m/>
    <m/>
    <m/>
    <m/>
    <m/>
    <m/>
    <m/>
    <m/>
    <m/>
    <m/>
    <m/>
  </r>
  <r>
    <s v="GC"/>
    <s v="No"/>
    <s v="Express"/>
    <s v="LAX"/>
    <s v="LAS"/>
    <s v="US"/>
    <s v="US"/>
    <x v="0"/>
    <s v="AMERICAS"/>
    <n v="4773.9180349999961"/>
    <n v="316"/>
    <n v="15.107335553797457"/>
    <s v="GCNoExpressLAXLASUSUSAMERICASAMERICAS"/>
    <x v="0"/>
    <m/>
    <m/>
    <m/>
    <m/>
    <m/>
    <m/>
    <m/>
    <m/>
    <m/>
    <m/>
    <m/>
    <m/>
    <m/>
    <m/>
    <m/>
    <m/>
    <m/>
    <m/>
    <m/>
    <m/>
    <m/>
  </r>
  <r>
    <s v="GC"/>
    <s v="No"/>
    <s v="Express"/>
    <s v="LAX"/>
    <s v="PHX"/>
    <s v="US"/>
    <s v="US"/>
    <x v="0"/>
    <s v="AMERICAS"/>
    <n v="10857.227050999996"/>
    <n v="490"/>
    <n v="22.157606226530604"/>
    <s v="GCNoExpressLAXPHXUSUSAMERICASAMERICAS"/>
    <x v="0"/>
    <m/>
    <m/>
    <m/>
    <m/>
    <m/>
    <m/>
    <m/>
    <m/>
    <m/>
    <m/>
    <m/>
    <m/>
    <m/>
    <m/>
    <m/>
    <m/>
    <m/>
    <m/>
    <m/>
    <m/>
    <m/>
  </r>
  <r>
    <s v="GC"/>
    <s v="No"/>
    <s v="Standard"/>
    <s v="AKL"/>
    <s v="MEL"/>
    <s v="NZ"/>
    <s v="AU"/>
    <x v="2"/>
    <s v="APAC"/>
    <n v="77996.999999999985"/>
    <n v="849"/>
    <n v="91.869257950530013"/>
    <s v="GCNoStandardAKLMELNZAUAPACAPAC"/>
    <x v="1"/>
    <m/>
    <m/>
    <m/>
    <m/>
    <m/>
    <m/>
    <m/>
    <m/>
    <m/>
    <m/>
    <m/>
    <m/>
    <m/>
    <m/>
    <m/>
    <m/>
    <m/>
    <m/>
    <m/>
    <m/>
    <m/>
  </r>
  <r>
    <s v="GC"/>
    <s v="No"/>
    <s v="Standard"/>
    <s v="LAX"/>
    <s v="AKL"/>
    <s v="US"/>
    <s v="NZ"/>
    <x v="0"/>
    <s v="APAC"/>
    <n v="100881.03636200004"/>
    <n v="1134"/>
    <n v="88.960349525573235"/>
    <s v="GCNoStandardLAXAKLUSNZAMERICASAPAC"/>
    <x v="0"/>
    <m/>
    <m/>
    <m/>
    <m/>
    <m/>
    <m/>
    <m/>
    <m/>
    <m/>
    <m/>
    <m/>
    <m/>
    <m/>
    <m/>
    <m/>
    <m/>
    <m/>
    <m/>
    <m/>
    <m/>
    <m/>
  </r>
  <r>
    <s v="Pharma"/>
    <s v="No"/>
    <s v="Express"/>
    <s v="ABQ"/>
    <s v="DEN"/>
    <s v="US"/>
    <s v="US"/>
    <x v="0"/>
    <s v="AMERICAS"/>
    <n v="2145.4544310000015"/>
    <n v="270"/>
    <n v="7.9461275222222278"/>
    <s v="PharmaNoExpressABQDENUSUSAMERICASAMERICAS"/>
    <x v="0"/>
    <m/>
    <m/>
    <m/>
    <m/>
    <m/>
    <m/>
    <m/>
    <m/>
    <m/>
    <m/>
    <m/>
    <m/>
    <m/>
    <m/>
    <m/>
    <m/>
    <m/>
    <m/>
    <m/>
    <m/>
    <m/>
  </r>
  <r>
    <s v="Pharma"/>
    <s v="No"/>
    <s v="Express"/>
    <s v="AKL"/>
    <s v="SIN"/>
    <s v="NZ"/>
    <s v="SG"/>
    <x v="2"/>
    <s v="APAC"/>
    <n v="1178"/>
    <n v="278"/>
    <n v="4.2374100719424463"/>
    <s v="PharmaNoExpressAKLSINNZSGAPACAPAC"/>
    <x v="1"/>
    <m/>
    <m/>
    <m/>
    <m/>
    <m/>
    <m/>
    <m/>
    <m/>
    <m/>
    <m/>
    <m/>
    <m/>
    <m/>
    <m/>
    <m/>
    <m/>
    <m/>
    <m/>
    <m/>
    <m/>
    <m/>
  </r>
  <r>
    <s v="Pharma"/>
    <s v="No"/>
    <s v="Express"/>
    <s v="AMM"/>
    <s v="GVA"/>
    <s v="JO"/>
    <s v="CH"/>
    <x v="1"/>
    <s v="EMEA"/>
    <n v="906"/>
    <n v="260"/>
    <n v="3.4846153846153847"/>
    <s v="PharmaNoExpressAMMGVAJOCHEMEAEMEA"/>
    <x v="0"/>
    <m/>
    <m/>
    <m/>
    <m/>
    <m/>
    <m/>
    <m/>
    <m/>
    <m/>
    <m/>
    <m/>
    <m/>
    <m/>
    <m/>
    <m/>
    <m/>
    <m/>
    <m/>
    <m/>
    <m/>
    <m/>
  </r>
  <r>
    <s v="Pharma"/>
    <s v="No"/>
    <s v="Express"/>
    <s v="ANC"/>
    <s v="SEA"/>
    <s v="US"/>
    <s v="US"/>
    <x v="0"/>
    <s v="AMERICAS"/>
    <n v="3279.4088940000115"/>
    <n v="407"/>
    <n v="8.0575157100737389"/>
    <s v="PharmaNoExpressANCSEAUSUSAMERICASAMERICAS"/>
    <x v="0"/>
    <m/>
    <m/>
    <m/>
    <m/>
    <m/>
    <m/>
    <m/>
    <m/>
    <m/>
    <m/>
    <m/>
    <m/>
    <m/>
    <m/>
    <m/>
    <m/>
    <m/>
    <m/>
    <m/>
    <m/>
    <m/>
  </r>
  <r>
    <s v="Pharma"/>
    <s v="No"/>
    <s v="Express"/>
    <s v="ATL"/>
    <s v="SAT"/>
    <s v="US"/>
    <s v="US"/>
    <x v="0"/>
    <s v="AMERICAS"/>
    <n v="6069.7271719999981"/>
    <n v="285"/>
    <n v="21.29728832280701"/>
    <s v="PharmaNoExpressATLSATUSUSAMERICASAMERICAS"/>
    <x v="0"/>
    <m/>
    <m/>
    <m/>
    <m/>
    <m/>
    <m/>
    <m/>
    <m/>
    <m/>
    <m/>
    <m/>
    <m/>
    <m/>
    <m/>
    <m/>
    <m/>
    <m/>
    <m/>
    <m/>
    <m/>
    <m/>
  </r>
  <r>
    <s v="Pharma"/>
    <s v="No"/>
    <s v="Express"/>
    <s v="ATL"/>
    <s v="BOS"/>
    <s v="US"/>
    <s v="US"/>
    <x v="0"/>
    <s v="AMERICAS"/>
    <n v="4904.7725850000079"/>
    <n v="268"/>
    <n v="18.301390242537344"/>
    <s v="PharmaNoExpressATLBOSUSUSAMERICASAMERICAS"/>
    <x v="0"/>
    <m/>
    <m/>
    <m/>
    <m/>
    <m/>
    <m/>
    <m/>
    <m/>
    <m/>
    <m/>
    <m/>
    <m/>
    <m/>
    <m/>
    <m/>
    <m/>
    <m/>
    <m/>
    <m/>
    <m/>
    <m/>
  </r>
  <r>
    <s v="Pharma"/>
    <s v="No"/>
    <s v="Express"/>
    <s v="ATL"/>
    <s v="CLE"/>
    <s v="US"/>
    <s v="US"/>
    <x v="0"/>
    <s v="AMERICAS"/>
    <n v="3785.9999000000043"/>
    <n v="275"/>
    <n v="13.76727236363638"/>
    <s v="PharmaNoExpressATLCLEUSUSAMERICASAMERICAS"/>
    <x v="0"/>
    <m/>
    <m/>
    <m/>
    <m/>
    <m/>
    <m/>
    <m/>
    <m/>
    <m/>
    <m/>
    <m/>
    <m/>
    <m/>
    <m/>
    <m/>
    <m/>
    <m/>
    <m/>
    <m/>
    <m/>
    <m/>
  </r>
  <r>
    <s v="Pharma"/>
    <s v="No"/>
    <s v="Express"/>
    <s v="ATL"/>
    <s v="CVG"/>
    <s v="US"/>
    <s v="US"/>
    <x v="0"/>
    <s v="AMERICAS"/>
    <n v="11843.225689000114"/>
    <n v="2162"/>
    <n v="5.4779027238668423"/>
    <s v="PharmaNoExpressATLCVGUSUSAMERICASAMERICAS"/>
    <x v="0"/>
    <m/>
    <m/>
    <m/>
    <m/>
    <m/>
    <m/>
    <m/>
    <m/>
    <m/>
    <m/>
    <m/>
    <m/>
    <m/>
    <m/>
    <m/>
    <m/>
    <m/>
    <m/>
    <m/>
    <m/>
    <m/>
  </r>
  <r>
    <s v="Pharma"/>
    <s v="No"/>
    <s v="Express"/>
    <s v="ATL"/>
    <s v="DAY"/>
    <s v="US"/>
    <s v="US"/>
    <x v="0"/>
    <s v="AMERICAS"/>
    <n v="2843.1816730000087"/>
    <n v="308"/>
    <n v="9.2311093279221055"/>
    <s v="PharmaNoExpressATLDAYUSUSAMERICASAMERICAS"/>
    <x v="0"/>
    <m/>
    <m/>
    <m/>
    <m/>
    <m/>
    <m/>
    <m/>
    <m/>
    <m/>
    <m/>
    <m/>
    <m/>
    <m/>
    <m/>
    <m/>
    <m/>
    <m/>
    <m/>
    <m/>
    <m/>
    <m/>
  </r>
  <r>
    <s v="Pharma"/>
    <s v="No"/>
    <s v="Express"/>
    <s v="ATL"/>
    <s v="DFW"/>
    <s v="US"/>
    <s v="US"/>
    <x v="0"/>
    <s v="AMERICAS"/>
    <n v="11188.563489999999"/>
    <n v="348"/>
    <n v="32.151044511494248"/>
    <s v="PharmaNoExpressATLDFWUSUSAMERICASAMERICAS"/>
    <x v="0"/>
    <m/>
    <m/>
    <m/>
    <m/>
    <m/>
    <m/>
    <m/>
    <m/>
    <m/>
    <m/>
    <m/>
    <m/>
    <m/>
    <m/>
    <m/>
    <m/>
    <m/>
    <m/>
    <m/>
    <m/>
    <m/>
  </r>
  <r>
    <s v="Pharma"/>
    <s v="No"/>
    <s v="Express"/>
    <s v="ATL"/>
    <s v="DTW"/>
    <s v="US"/>
    <s v="US"/>
    <x v="0"/>
    <s v="AMERICAS"/>
    <n v="11140.908688999991"/>
    <n v="919"/>
    <n v="12.122860379760599"/>
    <s v="PharmaNoExpressATLDTWUSUSAMERICASAMERICAS"/>
    <x v="0"/>
    <m/>
    <m/>
    <m/>
    <m/>
    <m/>
    <m/>
    <m/>
    <m/>
    <m/>
    <m/>
    <m/>
    <m/>
    <m/>
    <m/>
    <m/>
    <m/>
    <m/>
    <m/>
    <m/>
    <m/>
    <m/>
  </r>
  <r>
    <s v="Pharma"/>
    <s v="No"/>
    <s v="Express"/>
    <s v="ATL"/>
    <s v="IAH"/>
    <s v="US"/>
    <s v="US"/>
    <x v="0"/>
    <s v="AMERICAS"/>
    <n v="8280.4543689999846"/>
    <n v="353"/>
    <n v="23.457377815863978"/>
    <s v="PharmaNoExpressATLIAHUSUSAMERICASAMERICAS"/>
    <x v="0"/>
    <m/>
    <m/>
    <m/>
    <m/>
    <m/>
    <m/>
    <m/>
    <m/>
    <m/>
    <m/>
    <m/>
    <m/>
    <m/>
    <m/>
    <m/>
    <m/>
    <m/>
    <m/>
    <m/>
    <m/>
    <m/>
  </r>
  <r>
    <s v="Pharma"/>
    <s v="No"/>
    <s v="Express"/>
    <s v="ATL"/>
    <s v="MCO"/>
    <s v="US"/>
    <s v="US"/>
    <x v="0"/>
    <s v="AMERICAS"/>
    <n v="4060.4270870000064"/>
    <n v="447"/>
    <n v="9.083729501118583"/>
    <s v="PharmaNoExpressATLMCOUSUSAMERICASAMERICAS"/>
    <x v="0"/>
    <m/>
    <m/>
    <m/>
    <m/>
    <m/>
    <m/>
    <m/>
    <m/>
    <m/>
    <m/>
    <m/>
    <m/>
    <m/>
    <m/>
    <m/>
    <m/>
    <m/>
    <m/>
    <m/>
    <m/>
    <m/>
  </r>
  <r>
    <s v="Pharma"/>
    <s v="No"/>
    <s v="Express"/>
    <s v="ATL"/>
    <s v="MIA"/>
    <s v="US"/>
    <s v="US"/>
    <x v="0"/>
    <s v="AMERICAS"/>
    <n v="23014.139999999996"/>
    <n v="549"/>
    <n v="41.920109289617479"/>
    <s v="PharmaNoExpressATLMIAUSUSAMERICASAMERICAS"/>
    <x v="0"/>
    <m/>
    <m/>
    <m/>
    <m/>
    <m/>
    <m/>
    <m/>
    <m/>
    <m/>
    <m/>
    <m/>
    <m/>
    <m/>
    <m/>
    <m/>
    <m/>
    <m/>
    <m/>
    <m/>
    <m/>
    <m/>
  </r>
  <r>
    <s v="Pharma"/>
    <s v="No"/>
    <s v="Express"/>
    <s v="ATL"/>
    <s v="SEA"/>
    <s v="US"/>
    <s v="US"/>
    <x v="0"/>
    <s v="AMERICAS"/>
    <n v="6576.5907869999983"/>
    <n v="260"/>
    <n v="25.294579949999992"/>
    <s v="PharmaNoExpressATLSEAUSUSAMERICASAMERICAS"/>
    <x v="0"/>
    <m/>
    <m/>
    <m/>
    <m/>
    <m/>
    <m/>
    <m/>
    <m/>
    <m/>
    <m/>
    <m/>
    <m/>
    <m/>
    <m/>
    <m/>
    <m/>
    <m/>
    <m/>
    <m/>
    <m/>
    <m/>
  </r>
  <r>
    <s v="Pharma"/>
    <s v="No"/>
    <s v="Express"/>
    <s v="ATL"/>
    <s v="TPA"/>
    <s v="US"/>
    <s v="US"/>
    <x v="0"/>
    <s v="AMERICAS"/>
    <n v="4983.6177960000223"/>
    <n v="877"/>
    <n v="5.6825744538198659"/>
    <s v="PharmaNoExpressATLTPAUSUSAMERICASAMERICAS"/>
    <x v="0"/>
    <m/>
    <m/>
    <m/>
    <m/>
    <m/>
    <m/>
    <m/>
    <m/>
    <m/>
    <m/>
    <m/>
    <m/>
    <m/>
    <m/>
    <m/>
    <m/>
    <m/>
    <m/>
    <m/>
    <m/>
    <m/>
  </r>
  <r>
    <s v="Pharma"/>
    <s v="No"/>
    <s v="Express"/>
    <s v="ATW"/>
    <s v="ORD"/>
    <s v="US"/>
    <s v="US"/>
    <x v="0"/>
    <s v="AMERICAS"/>
    <n v="4781.9089330000061"/>
    <n v="356"/>
    <n v="13.432328463483163"/>
    <s v="PharmaNoExpressATWORDUSUSAMERICASAMERICAS"/>
    <x v="0"/>
    <m/>
    <m/>
    <m/>
    <m/>
    <m/>
    <m/>
    <m/>
    <m/>
    <m/>
    <m/>
    <m/>
    <m/>
    <m/>
    <m/>
    <m/>
    <m/>
    <m/>
    <m/>
    <m/>
    <m/>
    <m/>
  </r>
  <r>
    <s v="Pharma"/>
    <s v="No"/>
    <s v="Express"/>
    <s v="AUS"/>
    <s v="ATL"/>
    <s v="US"/>
    <s v="US"/>
    <x v="0"/>
    <s v="AMERICAS"/>
    <n v="9953.999840999968"/>
    <n v="364"/>
    <n v="27.346153409340573"/>
    <s v="PharmaNoExpressAUSATLUSUSAMERICASAMERICAS"/>
    <x v="0"/>
    <m/>
    <m/>
    <m/>
    <m/>
    <m/>
    <m/>
    <m/>
    <m/>
    <m/>
    <m/>
    <m/>
    <m/>
    <m/>
    <m/>
    <m/>
    <m/>
    <m/>
    <m/>
    <m/>
    <m/>
    <m/>
  </r>
  <r>
    <s v="Pharma"/>
    <s v="No"/>
    <s v="Express"/>
    <s v="BIL"/>
    <s v="PHX"/>
    <s v="US"/>
    <s v="US"/>
    <x v="0"/>
    <s v="AMERICAS"/>
    <n v="3437.2726360000051"/>
    <n v="379"/>
    <n v="9.0693209393139984"/>
    <s v="PharmaNoExpressBILPHXUSUSAMERICASAMERICAS"/>
    <x v="0"/>
    <m/>
    <m/>
    <m/>
    <m/>
    <m/>
    <m/>
    <m/>
    <m/>
    <m/>
    <m/>
    <m/>
    <m/>
    <m/>
    <m/>
    <m/>
    <m/>
    <m/>
    <m/>
    <m/>
    <m/>
    <m/>
  </r>
  <r>
    <s v="Pharma"/>
    <s v="No"/>
    <s v="Express"/>
    <s v="BKK"/>
    <s v="LAX"/>
    <s v="TH"/>
    <s v="US"/>
    <x v="2"/>
    <s v="AMERICAS"/>
    <n v="963"/>
    <n v="508"/>
    <n v="1.8956692913385826"/>
    <s v="PharmaNoExpressBKKLAXTHUSAPACAMERICAS"/>
    <x v="0"/>
    <m/>
    <m/>
    <m/>
    <m/>
    <m/>
    <m/>
    <m/>
    <m/>
    <m/>
    <m/>
    <m/>
    <m/>
    <m/>
    <m/>
    <m/>
    <m/>
    <m/>
    <m/>
    <m/>
    <m/>
    <m/>
  </r>
  <r>
    <s v="Pharma"/>
    <s v="No"/>
    <s v="Express"/>
    <s v="BKK"/>
    <s v="SIN"/>
    <s v="TH"/>
    <s v="SG"/>
    <x v="2"/>
    <s v="APAC"/>
    <n v="1231"/>
    <n v="502"/>
    <n v="2.452191235059761"/>
    <s v="PharmaNoExpressBKKSINTHSGAPACAPAC"/>
    <x v="0"/>
    <m/>
    <m/>
    <m/>
    <m/>
    <m/>
    <m/>
    <m/>
    <m/>
    <m/>
    <m/>
    <m/>
    <m/>
    <m/>
    <m/>
    <m/>
    <m/>
    <m/>
    <m/>
    <m/>
    <m/>
    <m/>
  </r>
  <r>
    <s v="Pharma"/>
    <s v="No"/>
    <s v="Express"/>
    <s v="BNA"/>
    <s v="ATL"/>
    <s v="US"/>
    <s v="US"/>
    <x v="0"/>
    <s v="AMERICAS"/>
    <n v="3800.8544190000084"/>
    <n v="284"/>
    <n v="13.383290207746509"/>
    <s v="PharmaNoExpressBNAATLUSUSAMERICASAMERICAS"/>
    <x v="0"/>
    <m/>
    <m/>
    <m/>
    <m/>
    <m/>
    <m/>
    <m/>
    <m/>
    <m/>
    <m/>
    <m/>
    <m/>
    <m/>
    <m/>
    <m/>
    <m/>
    <m/>
    <m/>
    <m/>
    <m/>
    <m/>
  </r>
  <r>
    <s v="Pharma"/>
    <s v="No"/>
    <s v="Express"/>
    <s v="BNA"/>
    <s v="DEN"/>
    <s v="US"/>
    <s v="US"/>
    <x v="0"/>
    <s v="AMERICAS"/>
    <n v="2999.0906080000141"/>
    <n v="792"/>
    <n v="3.7867305656565833"/>
    <s v="PharmaNoExpressBNADENUSUSAMERICASAMERICAS"/>
    <x v="0"/>
    <m/>
    <m/>
    <m/>
    <m/>
    <m/>
    <m/>
    <m/>
    <m/>
    <m/>
    <m/>
    <m/>
    <m/>
    <m/>
    <m/>
    <m/>
    <m/>
    <m/>
    <m/>
    <m/>
    <m/>
    <m/>
  </r>
  <r>
    <s v="Pharma"/>
    <s v="No"/>
    <s v="Express"/>
    <s v="BNE"/>
    <s v="SIN"/>
    <s v="AU"/>
    <s v="SG"/>
    <x v="2"/>
    <s v="APAC"/>
    <n v="5034.2000000000007"/>
    <n v="488"/>
    <n v="10.315983606557378"/>
    <s v="PharmaNoExpressBNESINAUSGAPACAPAC"/>
    <x v="0"/>
    <m/>
    <m/>
    <m/>
    <m/>
    <m/>
    <m/>
    <m/>
    <m/>
    <m/>
    <m/>
    <m/>
    <m/>
    <m/>
    <m/>
    <m/>
    <m/>
    <m/>
    <m/>
    <m/>
    <m/>
    <m/>
  </r>
  <r>
    <s v="Pharma"/>
    <s v="No"/>
    <s v="Express"/>
    <s v="BOG"/>
    <s v="MIA"/>
    <s v="CO"/>
    <s v="US"/>
    <x v="0"/>
    <s v="AMERICAS"/>
    <n v="12304.262462800001"/>
    <n v="364"/>
    <n v="33.802918853846158"/>
    <s v="PharmaNoExpressBOGMIACOUSAMERICASAMERICAS"/>
    <x v="0"/>
    <m/>
    <m/>
    <m/>
    <m/>
    <m/>
    <m/>
    <m/>
    <m/>
    <m/>
    <m/>
    <m/>
    <m/>
    <m/>
    <m/>
    <m/>
    <m/>
    <m/>
    <m/>
    <m/>
    <m/>
    <m/>
  </r>
  <r>
    <s v="Pharma"/>
    <s v="No"/>
    <s v="Express"/>
    <s v="BOM"/>
    <s v="SIN"/>
    <s v="IN"/>
    <s v="SG"/>
    <x v="2"/>
    <s v="APAC"/>
    <n v="3239"/>
    <n v="591"/>
    <n v="5.4805414551607443"/>
    <s v="PharmaNoExpressBOMSININSGAPACAPAC"/>
    <x v="0"/>
    <m/>
    <m/>
    <m/>
    <m/>
    <m/>
    <m/>
    <m/>
    <m/>
    <m/>
    <m/>
    <m/>
    <m/>
    <m/>
    <m/>
    <m/>
    <m/>
    <m/>
    <m/>
    <m/>
    <m/>
    <m/>
  </r>
  <r>
    <s v="Pharma"/>
    <s v="No"/>
    <s v="Express"/>
    <s v="BOS"/>
    <s v="DTW"/>
    <s v="US"/>
    <s v="US"/>
    <x v="0"/>
    <s v="AMERICAS"/>
    <n v="3956.0588800000205"/>
    <n v="474"/>
    <n v="8.3461157805907611"/>
    <s v="PharmaNoExpressBOSDTWUSUSAMERICASAMERICAS"/>
    <x v="0"/>
    <m/>
    <m/>
    <m/>
    <m/>
    <m/>
    <m/>
    <m/>
    <m/>
    <m/>
    <m/>
    <m/>
    <m/>
    <m/>
    <m/>
    <m/>
    <m/>
    <m/>
    <m/>
    <m/>
    <m/>
    <m/>
  </r>
  <r>
    <s v="Pharma"/>
    <s v="No"/>
    <s v="Express"/>
    <s v="BRU"/>
    <s v="BOM"/>
    <s v="BE"/>
    <s v="IN"/>
    <x v="1"/>
    <s v="APAC"/>
    <n v="5273.8999999999978"/>
    <n v="322"/>
    <n v="16.378571428571423"/>
    <s v="PharmaNoExpressBRUBOMBEINEMEAAPAC"/>
    <x v="0"/>
    <m/>
    <m/>
    <m/>
    <m/>
    <m/>
    <m/>
    <m/>
    <m/>
    <m/>
    <m/>
    <m/>
    <m/>
    <m/>
    <m/>
    <m/>
    <m/>
    <m/>
    <m/>
    <m/>
    <m/>
    <m/>
  </r>
  <r>
    <s v="Pharma"/>
    <s v="No"/>
    <s v="Express"/>
    <s v="BRU"/>
    <s v="DEL"/>
    <s v="BE"/>
    <s v="IN"/>
    <x v="1"/>
    <s v="APAC"/>
    <n v="6120.8000000000011"/>
    <n v="284"/>
    <n v="21.552112676056343"/>
    <s v="PharmaNoExpressBRUDELBEINEMEAAPAC"/>
    <x v="0"/>
    <m/>
    <m/>
    <m/>
    <m/>
    <m/>
    <m/>
    <m/>
    <m/>
    <m/>
    <m/>
    <m/>
    <m/>
    <m/>
    <m/>
    <m/>
    <m/>
    <m/>
    <m/>
    <m/>
    <m/>
    <m/>
  </r>
  <r>
    <s v="Pharma"/>
    <s v="No"/>
    <s v="Express"/>
    <s v="BWI"/>
    <s v="DTW"/>
    <s v="US"/>
    <s v="US"/>
    <x v="0"/>
    <s v="AMERICAS"/>
    <n v="5670.9086790000147"/>
    <n v="629"/>
    <n v="9.0157530667726782"/>
    <s v="PharmaNoExpressBWIDTWUSUSAMERICASAMERICAS"/>
    <x v="0"/>
    <m/>
    <m/>
    <m/>
    <m/>
    <m/>
    <m/>
    <m/>
    <m/>
    <m/>
    <m/>
    <m/>
    <m/>
    <m/>
    <m/>
    <m/>
    <m/>
    <m/>
    <m/>
    <m/>
    <m/>
    <m/>
  </r>
  <r>
    <s v="Pharma"/>
    <s v="No"/>
    <s v="Express"/>
    <s v="CID"/>
    <s v="MSP"/>
    <s v="US"/>
    <s v="US"/>
    <x v="0"/>
    <s v="AMERICAS"/>
    <n v="3059.5453380000126"/>
    <n v="263"/>
    <n v="11.633252235741493"/>
    <s v="PharmaNoExpressCIDMSPUSUSAMERICASAMERICAS"/>
    <x v="0"/>
    <m/>
    <m/>
    <m/>
    <m/>
    <m/>
    <m/>
    <m/>
    <m/>
    <m/>
    <m/>
    <m/>
    <m/>
    <m/>
    <m/>
    <m/>
    <m/>
    <m/>
    <m/>
    <m/>
    <m/>
    <m/>
  </r>
  <r>
    <s v="Pharma"/>
    <s v="No"/>
    <s v="Express"/>
    <s v="CLT"/>
    <s v="DAY"/>
    <s v="US"/>
    <s v="US"/>
    <x v="0"/>
    <s v="AMERICAS"/>
    <n v="2729.7725930000083"/>
    <n v="282"/>
    <n v="9.6800446560283984"/>
    <s v="PharmaNoExpressCLTDAYUSUSAMERICASAMERICAS"/>
    <x v="0"/>
    <m/>
    <m/>
    <m/>
    <m/>
    <m/>
    <m/>
    <m/>
    <m/>
    <m/>
    <m/>
    <m/>
    <m/>
    <m/>
    <m/>
    <m/>
    <m/>
    <m/>
    <m/>
    <m/>
    <m/>
    <m/>
  </r>
  <r>
    <s v="Pharma"/>
    <s v="No"/>
    <s v="Express"/>
    <s v="COU"/>
    <s v="BTV"/>
    <s v="US"/>
    <s v="US"/>
    <x v="0"/>
    <s v="AMERICAS"/>
    <n v="4430.0090300000047"/>
    <n v="233"/>
    <n v="19.012914291845515"/>
    <s v="PharmaNoExpressCOUBTVUSUSAMERICASAMERICAS"/>
    <x v="0"/>
    <m/>
    <m/>
    <m/>
    <m/>
    <m/>
    <m/>
    <m/>
    <m/>
    <m/>
    <m/>
    <m/>
    <m/>
    <m/>
    <m/>
    <m/>
    <m/>
    <m/>
    <m/>
    <m/>
    <m/>
    <m/>
  </r>
  <r>
    <s v="Pharma"/>
    <s v="No"/>
    <s v="Express"/>
    <s v="CPT"/>
    <s v="AMS"/>
    <s v="ZA"/>
    <s v="NL"/>
    <x v="1"/>
    <s v="EMEA"/>
    <n v="3476"/>
    <n v="479"/>
    <n v="7.2567849686847596"/>
    <s v="PharmaNoExpressCPTAMSZANLEMEAEMEA"/>
    <x v="0"/>
    <m/>
    <m/>
    <m/>
    <m/>
    <m/>
    <m/>
    <m/>
    <m/>
    <m/>
    <m/>
    <m/>
    <m/>
    <m/>
    <m/>
    <m/>
    <m/>
    <m/>
    <m/>
    <m/>
    <m/>
    <m/>
  </r>
  <r>
    <s v="Pharma"/>
    <s v="No"/>
    <s v="Express"/>
    <s v="CUU"/>
    <s v="MEX"/>
    <s v="MX"/>
    <s v="MX"/>
    <x v="0"/>
    <s v="AMERICAS"/>
    <n v="2615.4773581999998"/>
    <n v="279"/>
    <n v="9.3744708179211464"/>
    <s v="PharmaNoExpressCUUMEXMXMXAMERICASAMERICAS"/>
    <x v="1"/>
    <m/>
    <m/>
    <m/>
    <m/>
    <m/>
    <m/>
    <m/>
    <m/>
    <m/>
    <m/>
    <m/>
    <m/>
    <m/>
    <m/>
    <m/>
    <m/>
    <m/>
    <m/>
    <m/>
    <m/>
    <m/>
  </r>
  <r>
    <s v="Pharma"/>
    <s v="No"/>
    <s v="Express"/>
    <s v="CVG"/>
    <s v="ATL"/>
    <s v="US"/>
    <s v="US"/>
    <x v="0"/>
    <s v="AMERICAS"/>
    <n v="13056.363424999956"/>
    <n v="448"/>
    <n v="29.143668359374903"/>
    <s v="PharmaNoExpressCVGATLUSUSAMERICASAMERICAS"/>
    <x v="0"/>
    <m/>
    <m/>
    <m/>
    <m/>
    <m/>
    <m/>
    <m/>
    <m/>
    <m/>
    <m/>
    <m/>
    <m/>
    <m/>
    <m/>
    <m/>
    <m/>
    <m/>
    <m/>
    <m/>
    <m/>
    <m/>
  </r>
  <r>
    <s v="Pharma"/>
    <s v="No"/>
    <s v="Express"/>
    <s v="DAL"/>
    <s v="ATL"/>
    <s v="US"/>
    <s v="US"/>
    <x v="0"/>
    <s v="AMERICAS"/>
    <n v="7204.9998830000113"/>
    <n v="260"/>
    <n v="27.711538011538504"/>
    <s v="PharmaNoExpressDALATLUSUSAMERICASAMERICAS"/>
    <x v="0"/>
    <m/>
    <m/>
    <m/>
    <m/>
    <m/>
    <m/>
    <m/>
    <m/>
    <m/>
    <m/>
    <m/>
    <m/>
    <m/>
    <m/>
    <m/>
    <m/>
    <m/>
    <m/>
    <m/>
    <m/>
    <m/>
  </r>
  <r>
    <s v="Pharma"/>
    <s v="No"/>
    <s v="Express"/>
    <s v="DAL"/>
    <s v="TPA"/>
    <s v="US"/>
    <s v="US"/>
    <x v="0"/>
    <s v="AMERICAS"/>
    <n v="766.36352600000055"/>
    <n v="244"/>
    <n v="3.1408341229508219"/>
    <s v="PharmaNoExpressDALTPAUSUSAMERICASAMERICAS"/>
    <x v="0"/>
    <m/>
    <m/>
    <m/>
    <m/>
    <m/>
    <m/>
    <m/>
    <m/>
    <m/>
    <m/>
    <m/>
    <m/>
    <m/>
    <m/>
    <m/>
    <m/>
    <m/>
    <m/>
    <m/>
    <m/>
    <m/>
  </r>
  <r>
    <s v="Pharma"/>
    <s v="No"/>
    <s v="Express"/>
    <s v="DEL"/>
    <s v="SIN"/>
    <s v="IN"/>
    <s v="SG"/>
    <x v="2"/>
    <s v="APAC"/>
    <n v="4922"/>
    <n v="339"/>
    <n v="14.519174041297935"/>
    <s v="PharmaNoExpressDELSININSGAPACAPAC"/>
    <x v="0"/>
    <m/>
    <m/>
    <m/>
    <m/>
    <m/>
    <m/>
    <m/>
    <m/>
    <m/>
    <m/>
    <m/>
    <m/>
    <m/>
    <m/>
    <m/>
    <m/>
    <m/>
    <m/>
    <m/>
    <m/>
    <m/>
  </r>
  <r>
    <s v="Pharma"/>
    <s v="No"/>
    <s v="Express"/>
    <s v="DFW"/>
    <s v="ATL"/>
    <s v="US"/>
    <s v="US"/>
    <x v="0"/>
    <s v="AMERICAS"/>
    <n v="39733.181666999997"/>
    <n v="379"/>
    <n v="104.8368909419525"/>
    <s v="PharmaNoExpressDFWATLUSUSAMERICASAMERICAS"/>
    <x v="0"/>
    <m/>
    <m/>
    <m/>
    <m/>
    <m/>
    <m/>
    <m/>
    <m/>
    <m/>
    <m/>
    <m/>
    <m/>
    <m/>
    <m/>
    <m/>
    <m/>
    <m/>
    <m/>
    <m/>
    <m/>
    <m/>
  </r>
  <r>
    <s v="Pharma"/>
    <s v="No"/>
    <s v="Express"/>
    <s v="DME"/>
    <s v="GVA"/>
    <s v="RU"/>
    <s v="CH"/>
    <x v="1"/>
    <s v="EMEA"/>
    <n v="532"/>
    <n v="289"/>
    <n v="1.8408304498269896"/>
    <s v="PharmaNoExpressDMEGVARUCHEMEAEMEA"/>
    <x v="0"/>
    <m/>
    <m/>
    <m/>
    <m/>
    <m/>
    <m/>
    <m/>
    <m/>
    <m/>
    <m/>
    <m/>
    <m/>
    <m/>
    <m/>
    <m/>
    <m/>
    <m/>
    <m/>
    <m/>
    <m/>
    <m/>
  </r>
  <r>
    <s v="Pharma"/>
    <s v="No"/>
    <s v="Express"/>
    <s v="DSM"/>
    <s v="ATL"/>
    <s v="US"/>
    <s v="US"/>
    <x v="0"/>
    <s v="AMERICAS"/>
    <n v="18439.999775999975"/>
    <n v="501"/>
    <n v="36.806386778443063"/>
    <s v="PharmaNoExpressDSMATLUSUSAMERICASAMERICAS"/>
    <x v="0"/>
    <m/>
    <m/>
    <m/>
    <m/>
    <m/>
    <m/>
    <m/>
    <m/>
    <m/>
    <m/>
    <m/>
    <m/>
    <m/>
    <m/>
    <m/>
    <m/>
    <m/>
    <m/>
    <m/>
    <m/>
    <m/>
  </r>
  <r>
    <s v="Pharma"/>
    <s v="No"/>
    <s v="Express"/>
    <s v="DTW"/>
    <s v="CVG"/>
    <s v="US"/>
    <s v="US"/>
    <x v="0"/>
    <s v="AMERICAS"/>
    <n v="1402.7270750000146"/>
    <n v="311"/>
    <n v="4.5103764469453846"/>
    <s v="PharmaNoExpressDTWCVGUSUSAMERICASAMERICAS"/>
    <x v="0"/>
    <m/>
    <m/>
    <m/>
    <m/>
    <m/>
    <m/>
    <m/>
    <m/>
    <m/>
    <m/>
    <m/>
    <m/>
    <m/>
    <m/>
    <m/>
    <m/>
    <m/>
    <m/>
    <m/>
    <m/>
    <m/>
  </r>
  <r>
    <s v="Pharma"/>
    <s v="No"/>
    <s v="Express"/>
    <s v="DTW"/>
    <s v="IAH"/>
    <s v="US"/>
    <s v="US"/>
    <x v="0"/>
    <s v="AMERICAS"/>
    <n v="4041.1362070000082"/>
    <n v="385"/>
    <n v="10.496457680519502"/>
    <s v="PharmaNoExpressDTWIAHUSUSAMERICASAMERICAS"/>
    <x v="0"/>
    <m/>
    <m/>
    <m/>
    <m/>
    <m/>
    <m/>
    <m/>
    <m/>
    <m/>
    <m/>
    <m/>
    <m/>
    <m/>
    <m/>
    <m/>
    <m/>
    <m/>
    <m/>
    <m/>
    <m/>
    <m/>
  </r>
  <r>
    <s v="Pharma"/>
    <s v="No"/>
    <s v="Express"/>
    <s v="DTW"/>
    <s v="MSP"/>
    <s v="US"/>
    <s v="US"/>
    <x v="0"/>
    <s v="AMERICAS"/>
    <n v="3333.6362000000167"/>
    <n v="302"/>
    <n v="11.038530463576214"/>
    <s v="PharmaNoExpressDTWMSPUSUSAMERICASAMERICAS"/>
    <x v="0"/>
    <m/>
    <m/>
    <m/>
    <m/>
    <m/>
    <m/>
    <m/>
    <m/>
    <m/>
    <m/>
    <m/>
    <m/>
    <m/>
    <m/>
    <m/>
    <m/>
    <m/>
    <m/>
    <m/>
    <m/>
    <m/>
  </r>
  <r>
    <s v="Pharma"/>
    <s v="No"/>
    <s v="Express"/>
    <s v="DTW"/>
    <s v="ORD"/>
    <s v="US"/>
    <s v="US"/>
    <x v="0"/>
    <s v="AMERICAS"/>
    <n v="1172.5453309999975"/>
    <n v="220"/>
    <n v="5.3297515045454436"/>
    <s v="PharmaNoExpressDTWORDUSUSAMERICASAMERICAS"/>
    <x v="0"/>
    <m/>
    <m/>
    <m/>
    <m/>
    <m/>
    <m/>
    <m/>
    <m/>
    <m/>
    <m/>
    <m/>
    <m/>
    <m/>
    <m/>
    <m/>
    <m/>
    <m/>
    <m/>
    <m/>
    <m/>
    <m/>
  </r>
  <r>
    <s v="Pharma"/>
    <s v="No"/>
    <s v="Express"/>
    <s v="EWR"/>
    <s v="ATL"/>
    <s v="US"/>
    <s v="US"/>
    <x v="0"/>
    <s v="AMERICAS"/>
    <n v="13594.999792999963"/>
    <n v="459"/>
    <n v="29.618735932461792"/>
    <s v="PharmaNoExpressEWRATLUSUSAMERICASAMERICAS"/>
    <x v="0"/>
    <m/>
    <m/>
    <m/>
    <m/>
    <m/>
    <m/>
    <m/>
    <m/>
    <m/>
    <m/>
    <m/>
    <m/>
    <m/>
    <m/>
    <m/>
    <m/>
    <m/>
    <m/>
    <m/>
    <m/>
    <m/>
  </r>
  <r>
    <s v="Pharma"/>
    <s v="No"/>
    <s v="Express"/>
    <s v="EWR"/>
    <s v="DEN"/>
    <s v="US"/>
    <s v="US"/>
    <x v="0"/>
    <s v="AMERICAS"/>
    <n v="1173.6362519999964"/>
    <n v="280"/>
    <n v="4.19155804285713"/>
    <s v="PharmaNoExpressEWRDENUSUSAMERICASAMERICAS"/>
    <x v="0"/>
    <m/>
    <m/>
    <m/>
    <m/>
    <m/>
    <m/>
    <m/>
    <m/>
    <m/>
    <m/>
    <m/>
    <m/>
    <m/>
    <m/>
    <m/>
    <m/>
    <m/>
    <m/>
    <m/>
    <m/>
    <m/>
  </r>
  <r>
    <s v="Pharma"/>
    <s v="No"/>
    <s v="Express"/>
    <s v="EWR"/>
    <s v="DTW"/>
    <s v="US"/>
    <s v="US"/>
    <x v="0"/>
    <s v="AMERICAS"/>
    <n v="1350.4543149999997"/>
    <n v="330"/>
    <n v="4.0922858030303022"/>
    <s v="PharmaNoExpressEWRDTWUSUSAMERICASAMERICAS"/>
    <x v="0"/>
    <m/>
    <m/>
    <m/>
    <m/>
    <m/>
    <m/>
    <m/>
    <m/>
    <m/>
    <m/>
    <m/>
    <m/>
    <m/>
    <m/>
    <m/>
    <m/>
    <m/>
    <m/>
    <m/>
    <m/>
    <m/>
  </r>
  <r>
    <s v="Pharma"/>
    <s v="No"/>
    <s v="Express"/>
    <s v="EWR"/>
    <s v="TPA"/>
    <s v="US"/>
    <s v="US"/>
    <x v="0"/>
    <s v="AMERICAS"/>
    <n v="4057.272518000007"/>
    <n v="486"/>
    <n v="8.3482973621399328"/>
    <s v="PharmaNoExpressEWRTPAUSUSAMERICASAMERICAS"/>
    <x v="0"/>
    <m/>
    <m/>
    <m/>
    <m/>
    <m/>
    <m/>
    <m/>
    <m/>
    <m/>
    <m/>
    <m/>
    <m/>
    <m/>
    <m/>
    <m/>
    <m/>
    <m/>
    <m/>
    <m/>
    <m/>
    <m/>
  </r>
  <r>
    <s v="Pharma"/>
    <s v="No"/>
    <s v="Express"/>
    <s v="EZE"/>
    <s v="MIA"/>
    <s v="AR"/>
    <s v="US"/>
    <x v="1"/>
    <s v="AMERICAS"/>
    <n v="12927.920983000013"/>
    <n v="351"/>
    <n v="36.831683712250751"/>
    <s v="PharmaNoExpressEZEMIAARUSEMEAAMERICAS"/>
    <x v="0"/>
    <m/>
    <m/>
    <m/>
    <m/>
    <m/>
    <m/>
    <m/>
    <m/>
    <m/>
    <m/>
    <m/>
    <m/>
    <m/>
    <m/>
    <m/>
    <m/>
    <m/>
    <m/>
    <m/>
    <m/>
    <m/>
  </r>
  <r>
    <s v="Pharma"/>
    <s v="No"/>
    <s v="Express"/>
    <s v="FAR"/>
    <s v="DFW"/>
    <s v="US"/>
    <s v="US"/>
    <x v="0"/>
    <s v="AMERICAS"/>
    <n v="3502.2271590000082"/>
    <n v="238"/>
    <n v="14.71524016386558"/>
    <s v="PharmaNoExpressFARDFWUSUSAMERICASAMERICAS"/>
    <x v="0"/>
    <m/>
    <m/>
    <m/>
    <m/>
    <m/>
    <m/>
    <m/>
    <m/>
    <m/>
    <m/>
    <m/>
    <m/>
    <m/>
    <m/>
    <m/>
    <m/>
    <m/>
    <m/>
    <m/>
    <m/>
    <m/>
  </r>
  <r>
    <s v="Pharma"/>
    <s v="No"/>
    <s v="Express"/>
    <s v="FLL"/>
    <s v="ATL"/>
    <s v="US"/>
    <s v="US"/>
    <x v="0"/>
    <s v="AMERICAS"/>
    <n v="7025.1361939999833"/>
    <n v="379"/>
    <n v="18.535979403693887"/>
    <s v="PharmaNoExpressFLLATLUSUSAMERICASAMERICAS"/>
    <x v="0"/>
    <m/>
    <m/>
    <m/>
    <m/>
    <m/>
    <m/>
    <m/>
    <m/>
    <m/>
    <m/>
    <m/>
    <m/>
    <m/>
    <m/>
    <m/>
    <m/>
    <m/>
    <m/>
    <m/>
    <m/>
    <m/>
  </r>
  <r>
    <s v="Pharma"/>
    <s v="No"/>
    <s v="Express"/>
    <s v="FLL"/>
    <s v="DTW"/>
    <s v="US"/>
    <s v="US"/>
    <x v="0"/>
    <s v="AMERICAS"/>
    <n v="3045.4543880000006"/>
    <n v="295"/>
    <n v="10.323574196610171"/>
    <s v="PharmaNoExpressFLLDTWUSUSAMERICASAMERICAS"/>
    <x v="0"/>
    <m/>
    <m/>
    <m/>
    <m/>
    <m/>
    <m/>
    <m/>
    <m/>
    <m/>
    <m/>
    <m/>
    <m/>
    <m/>
    <m/>
    <m/>
    <m/>
    <m/>
    <m/>
    <m/>
    <m/>
    <m/>
  </r>
  <r>
    <s v="Pharma"/>
    <s v="No"/>
    <s v="Express"/>
    <s v="FRA"/>
    <s v="BOM"/>
    <s v="DE"/>
    <s v="IN"/>
    <x v="1"/>
    <s v="APAC"/>
    <n v="1969.1999999999985"/>
    <n v="265"/>
    <n v="7.4309433962264091"/>
    <s v="PharmaNoExpressFRABOMDEINEMEAAPAC"/>
    <x v="0"/>
    <m/>
    <m/>
    <m/>
    <m/>
    <m/>
    <m/>
    <m/>
    <m/>
    <m/>
    <m/>
    <m/>
    <m/>
    <m/>
    <m/>
    <m/>
    <m/>
    <m/>
    <m/>
    <m/>
    <m/>
    <m/>
  </r>
  <r>
    <s v="Pharma"/>
    <s v="No"/>
    <s v="Express"/>
    <s v="GDL"/>
    <s v="MEX"/>
    <s v="MX"/>
    <s v="MX"/>
    <x v="0"/>
    <s v="AMERICAS"/>
    <n v="4592.3326634000041"/>
    <n v="283"/>
    <n v="16.227323898939943"/>
    <s v="PharmaNoExpressGDLMEXMXMXAMERICASAMERICAS"/>
    <x v="0"/>
    <m/>
    <m/>
    <m/>
    <m/>
    <m/>
    <m/>
    <m/>
    <m/>
    <m/>
    <m/>
    <m/>
    <m/>
    <m/>
    <m/>
    <m/>
    <m/>
    <m/>
    <m/>
    <m/>
    <m/>
    <m/>
  </r>
  <r>
    <s v="Pharma"/>
    <s v="No"/>
    <s v="Express"/>
    <s v="GNV"/>
    <s v="ATL"/>
    <s v="US"/>
    <s v="US"/>
    <x v="0"/>
    <s v="AMERICAS"/>
    <n v="8518.1270589999749"/>
    <n v="449"/>
    <n v="18.971329752783909"/>
    <s v="PharmaNoExpressGNVATLUSUSAMERICASAMERICAS"/>
    <x v="0"/>
    <m/>
    <m/>
    <m/>
    <m/>
    <m/>
    <m/>
    <m/>
    <m/>
    <m/>
    <m/>
    <m/>
    <m/>
    <m/>
    <m/>
    <m/>
    <m/>
    <m/>
    <m/>
    <m/>
    <m/>
    <m/>
  </r>
  <r>
    <s v="Pharma"/>
    <s v="No"/>
    <s v="Express"/>
    <s v="GRU"/>
    <s v="MIA"/>
    <s v="BR"/>
    <s v="US"/>
    <x v="0"/>
    <s v="AMERICAS"/>
    <n v="63372.461268799998"/>
    <n v="840"/>
    <n v="75.443406272380955"/>
    <s v="PharmaNoExpressGRUMIABRUSAMERICASAMERICAS"/>
    <x v="0"/>
    <m/>
    <m/>
    <m/>
    <m/>
    <m/>
    <m/>
    <m/>
    <m/>
    <m/>
    <m/>
    <m/>
    <m/>
    <m/>
    <m/>
    <m/>
    <m/>
    <m/>
    <m/>
    <m/>
    <m/>
    <m/>
  </r>
  <r>
    <s v="Pharma"/>
    <s v="No"/>
    <s v="Express"/>
    <s v="GSP"/>
    <s v="ATL"/>
    <s v="US"/>
    <s v="US"/>
    <x v="0"/>
    <s v="AMERICAS"/>
    <n v="16425.381385999975"/>
    <n v="832"/>
    <n v="19.742044935096125"/>
    <s v="PharmaNoExpressGSPATLUSUSAMERICASAMERICAS"/>
    <x v="0"/>
    <m/>
    <m/>
    <m/>
    <m/>
    <m/>
    <m/>
    <m/>
    <m/>
    <m/>
    <m/>
    <m/>
    <m/>
    <m/>
    <m/>
    <m/>
    <m/>
    <m/>
    <m/>
    <m/>
    <m/>
    <m/>
  </r>
  <r>
    <s v="Pharma"/>
    <s v="No"/>
    <s v="Express"/>
    <s v="GSP"/>
    <s v="LGA"/>
    <s v="US"/>
    <s v="US"/>
    <x v="0"/>
    <s v="AMERICAS"/>
    <n v="3472.0907950000064"/>
    <n v="226"/>
    <n v="15.363233606194719"/>
    <s v="PharmaNoExpressGSPLGAUSUSAMERICASAMERICAS"/>
    <x v="0"/>
    <m/>
    <m/>
    <m/>
    <m/>
    <m/>
    <m/>
    <m/>
    <m/>
    <m/>
    <m/>
    <m/>
    <m/>
    <m/>
    <m/>
    <m/>
    <m/>
    <m/>
    <m/>
    <m/>
    <m/>
    <m/>
  </r>
  <r>
    <s v="Pharma"/>
    <s v="No"/>
    <s v="Express"/>
    <s v="GVA"/>
    <s v="JFK"/>
    <s v="CH"/>
    <s v="US"/>
    <x v="1"/>
    <s v="AMERICAS"/>
    <n v="2022"/>
    <n v="405"/>
    <n v="4.9925925925925929"/>
    <s v="PharmaNoExpressGVAJFKCHUSEMEAAMERICAS"/>
    <x v="0"/>
    <m/>
    <m/>
    <m/>
    <m/>
    <m/>
    <m/>
    <m/>
    <m/>
    <m/>
    <m/>
    <m/>
    <m/>
    <m/>
    <m/>
    <m/>
    <m/>
    <m/>
    <m/>
    <m/>
    <m/>
    <m/>
  </r>
  <r>
    <s v="Pharma"/>
    <s v="No"/>
    <s v="Express"/>
    <s v="HAN"/>
    <s v="SIN"/>
    <s v="VN"/>
    <s v="SG"/>
    <x v="2"/>
    <s v="APAC"/>
    <n v="1428"/>
    <n v="344"/>
    <n v="4.1511627906976747"/>
    <s v="PharmaNoExpressHANSINVNSGAPACAPAC"/>
    <x v="0"/>
    <m/>
    <m/>
    <m/>
    <m/>
    <m/>
    <m/>
    <m/>
    <m/>
    <m/>
    <m/>
    <m/>
    <m/>
    <m/>
    <m/>
    <m/>
    <m/>
    <m/>
    <m/>
    <m/>
    <m/>
    <m/>
  </r>
  <r>
    <s v="Pharma"/>
    <s v="No"/>
    <s v="Express"/>
    <s v="HKG"/>
    <s v="SIN"/>
    <s v="HK"/>
    <s v="SG"/>
    <x v="2"/>
    <s v="APAC"/>
    <n v="11148.1"/>
    <n v="2144"/>
    <n v="5.1996735074626868"/>
    <s v="PharmaNoExpressHKGSINHKSGAPACAPAC"/>
    <x v="0"/>
    <m/>
    <m/>
    <m/>
    <m/>
    <m/>
    <m/>
    <m/>
    <m/>
    <m/>
    <m/>
    <m/>
    <m/>
    <m/>
    <m/>
    <m/>
    <m/>
    <m/>
    <m/>
    <m/>
    <m/>
    <m/>
  </r>
  <r>
    <s v="Pharma"/>
    <s v="No"/>
    <s v="Express"/>
    <s v="HND"/>
    <s v="SIN"/>
    <s v="JP"/>
    <s v="SG"/>
    <x v="2"/>
    <s v="APAC"/>
    <n v="9666.3000000000011"/>
    <n v="745"/>
    <n v="12.974899328859061"/>
    <s v="PharmaNoExpressHNDSINJPSGAPACAPAC"/>
    <x v="0"/>
    <m/>
    <m/>
    <m/>
    <m/>
    <m/>
    <m/>
    <m/>
    <m/>
    <m/>
    <m/>
    <m/>
    <m/>
    <m/>
    <m/>
    <m/>
    <m/>
    <m/>
    <m/>
    <m/>
    <m/>
    <m/>
  </r>
  <r>
    <s v="Pharma"/>
    <s v="No"/>
    <s v="Express"/>
    <s v="HND"/>
    <s v="SYD"/>
    <s v="JP"/>
    <s v="AU"/>
    <x v="2"/>
    <s v="APAC"/>
    <n v="1553.1"/>
    <n v="260"/>
    <n v="5.9734615384615379"/>
    <s v="PharmaNoExpressHNDSYDJPAUAPACAPAC"/>
    <x v="0"/>
    <m/>
    <m/>
    <m/>
    <m/>
    <m/>
    <m/>
    <m/>
    <m/>
    <m/>
    <m/>
    <m/>
    <m/>
    <m/>
    <m/>
    <m/>
    <m/>
    <m/>
    <m/>
    <m/>
    <m/>
    <m/>
  </r>
  <r>
    <s v="Pharma"/>
    <s v="No"/>
    <s v="Express"/>
    <s v="ICN"/>
    <s v="LAX"/>
    <s v="KR"/>
    <s v="US"/>
    <x v="2"/>
    <s v="AMERICAS"/>
    <n v="4870.3"/>
    <n v="1927"/>
    <n v="2.5274001037882718"/>
    <s v="PharmaNoExpressICNLAXKRUSAPACAMERICAS"/>
    <x v="0"/>
    <m/>
    <m/>
    <m/>
    <m/>
    <m/>
    <m/>
    <m/>
    <m/>
    <m/>
    <m/>
    <m/>
    <m/>
    <m/>
    <m/>
    <m/>
    <m/>
    <m/>
    <m/>
    <m/>
    <m/>
    <m/>
  </r>
  <r>
    <s v="Pharma"/>
    <s v="No"/>
    <s v="Express"/>
    <s v="ICN"/>
    <s v="SIN"/>
    <s v="KR"/>
    <s v="SG"/>
    <x v="2"/>
    <s v="APAC"/>
    <n v="12212"/>
    <n v="392"/>
    <n v="31.153061224489797"/>
    <s v="PharmaNoExpressICNSINKRSGAPACAPAC"/>
    <x v="0"/>
    <m/>
    <m/>
    <m/>
    <m/>
    <m/>
    <m/>
    <m/>
    <m/>
    <m/>
    <m/>
    <m/>
    <m/>
    <m/>
    <m/>
    <m/>
    <m/>
    <m/>
    <m/>
    <m/>
    <m/>
    <m/>
  </r>
  <r>
    <s v="Pharma"/>
    <s v="No"/>
    <s v="Express"/>
    <s v="ISL"/>
    <s v="BRU"/>
    <s v="TR"/>
    <s v="BE"/>
    <x v="1"/>
    <s v="EMEA"/>
    <n v="938"/>
    <n v="320"/>
    <n v="2.9312499999999999"/>
    <s v="PharmaNoExpressISLBRUTRBEEMEAEMEA"/>
    <x v="1"/>
    <m/>
    <m/>
    <m/>
    <m/>
    <m/>
    <m/>
    <m/>
    <m/>
    <m/>
    <m/>
    <m/>
    <m/>
    <m/>
    <m/>
    <m/>
    <m/>
    <m/>
    <m/>
    <m/>
    <m/>
    <m/>
  </r>
  <r>
    <s v="Pharma"/>
    <s v="No"/>
    <s v="Express"/>
    <s v="JFK"/>
    <s v="CVG"/>
    <s v="US"/>
    <s v="US"/>
    <x v="0"/>
    <s v="AMERICAS"/>
    <n v="584.09070700000018"/>
    <n v="283"/>
    <n v="2.0639247597173149"/>
    <s v="PharmaNoExpressJFKCVGUSUSAMERICASAMERICAS"/>
    <x v="0"/>
    <m/>
    <m/>
    <m/>
    <m/>
    <m/>
    <m/>
    <m/>
    <m/>
    <m/>
    <m/>
    <m/>
    <m/>
    <m/>
    <m/>
    <m/>
    <m/>
    <m/>
    <m/>
    <m/>
    <m/>
    <m/>
  </r>
  <r>
    <s v="Pharma"/>
    <s v="No"/>
    <s v="Express"/>
    <s v="JFK"/>
    <s v="MIA"/>
    <s v="US"/>
    <s v="US"/>
    <x v="0"/>
    <s v="AMERICAS"/>
    <n v="8198.7000000000007"/>
    <n v="291"/>
    <n v="28.174226804123712"/>
    <s v="PharmaNoExpressJFKMIAUSUSAMERICASAMERICAS"/>
    <x v="0"/>
    <m/>
    <m/>
    <m/>
    <m/>
    <m/>
    <m/>
    <m/>
    <m/>
    <m/>
    <m/>
    <m/>
    <m/>
    <m/>
    <m/>
    <m/>
    <m/>
    <m/>
    <m/>
    <m/>
    <m/>
    <m/>
  </r>
  <r>
    <s v="Pharma"/>
    <s v="No"/>
    <s v="Express"/>
    <s v="JFK"/>
    <s v="SFO"/>
    <s v="US"/>
    <s v="US"/>
    <x v="0"/>
    <s v="AMERICAS"/>
    <n v="7727.9362159999955"/>
    <n v="323"/>
    <n v="23.925499120743019"/>
    <s v="PharmaNoExpressJFKSFOUSUSAMERICASAMERICAS"/>
    <x v="0"/>
    <m/>
    <m/>
    <m/>
    <m/>
    <m/>
    <m/>
    <m/>
    <m/>
    <m/>
    <m/>
    <m/>
    <m/>
    <m/>
    <m/>
    <m/>
    <m/>
    <m/>
    <m/>
    <m/>
    <m/>
    <m/>
  </r>
  <r>
    <s v="Pharma"/>
    <s v="No"/>
    <s v="Express"/>
    <s v="JFK"/>
    <s v="TPA"/>
    <s v="US"/>
    <s v="US"/>
    <x v="0"/>
    <s v="AMERICAS"/>
    <n v="988.89989600000217"/>
    <n v="233"/>
    <n v="4.2442055622317687"/>
    <s v="PharmaNoExpressJFKTPAUSUSAMERICASAMERICAS"/>
    <x v="0"/>
    <m/>
    <m/>
    <m/>
    <m/>
    <m/>
    <m/>
    <m/>
    <m/>
    <m/>
    <m/>
    <m/>
    <m/>
    <m/>
    <m/>
    <m/>
    <m/>
    <m/>
    <m/>
    <m/>
    <m/>
    <m/>
  </r>
  <r>
    <s v="Pharma"/>
    <s v="No"/>
    <s v="Express"/>
    <s v="JNB"/>
    <s v="BRU"/>
    <s v="ZA"/>
    <s v="BE"/>
    <x v="1"/>
    <s v="EMEA"/>
    <n v="1092"/>
    <n v="264"/>
    <n v="4.1363636363636367"/>
    <s v="PharmaNoExpressJNBBRUZABEEMEAEMEA"/>
    <x v="0"/>
    <m/>
    <m/>
    <m/>
    <m/>
    <m/>
    <m/>
    <m/>
    <m/>
    <m/>
    <m/>
    <m/>
    <m/>
    <m/>
    <m/>
    <m/>
    <m/>
    <m/>
    <m/>
    <m/>
    <m/>
    <m/>
  </r>
  <r>
    <s v="Pharma"/>
    <s v="No"/>
    <s v="Express"/>
    <s v="JNB"/>
    <s v="DUB"/>
    <s v="ZA"/>
    <s v="IE"/>
    <x v="1"/>
    <s v="EMEA"/>
    <n v="1546"/>
    <n v="290"/>
    <n v="5.3310344827586205"/>
    <s v="PharmaNoExpressJNBDUBZAIEEMEAEMEA"/>
    <x v="0"/>
    <m/>
    <m/>
    <m/>
    <m/>
    <m/>
    <m/>
    <m/>
    <m/>
    <m/>
    <m/>
    <m/>
    <m/>
    <m/>
    <m/>
    <m/>
    <m/>
    <m/>
    <m/>
    <m/>
    <m/>
    <m/>
  </r>
  <r>
    <s v="Pharma"/>
    <s v="No"/>
    <s v="Express"/>
    <s v="JNB"/>
    <s v="ZRH"/>
    <s v="ZA"/>
    <s v="CH"/>
    <x v="1"/>
    <s v="EMEA"/>
    <n v="3566"/>
    <n v="426"/>
    <n v="8.3708920187793421"/>
    <s v="PharmaNoExpressJNBZRHZACHEMEAEMEA"/>
    <x v="0"/>
    <m/>
    <m/>
    <m/>
    <m/>
    <m/>
    <m/>
    <m/>
    <m/>
    <m/>
    <m/>
    <m/>
    <m/>
    <m/>
    <m/>
    <m/>
    <m/>
    <m/>
    <m/>
    <m/>
    <m/>
    <m/>
  </r>
  <r>
    <s v="Pharma"/>
    <s v="No"/>
    <s v="Express"/>
    <s v="KUL"/>
    <s v="SIN"/>
    <s v="MY"/>
    <s v="SG"/>
    <x v="2"/>
    <s v="APAC"/>
    <n v="627"/>
    <n v="376"/>
    <n v="1.6675531914893618"/>
    <s v="PharmaNoExpressKULSINMYSGAPACAPAC"/>
    <x v="0"/>
    <m/>
    <m/>
    <m/>
    <m/>
    <m/>
    <m/>
    <m/>
    <m/>
    <m/>
    <m/>
    <m/>
    <m/>
    <m/>
    <m/>
    <m/>
    <m/>
    <m/>
    <m/>
    <m/>
    <m/>
    <m/>
  </r>
  <r>
    <s v="Pharma"/>
    <s v="No"/>
    <s v="Express"/>
    <s v="LAX"/>
    <s v="ATL"/>
    <s v="US"/>
    <s v="US"/>
    <x v="0"/>
    <s v="AMERICAS"/>
    <n v="5985.6269950000233"/>
    <n v="537"/>
    <n v="11.146418985102464"/>
    <s v="PharmaNoExpressLAXATLUSUSAMERICASAMERICAS"/>
    <x v="0"/>
    <m/>
    <m/>
    <m/>
    <m/>
    <m/>
    <m/>
    <m/>
    <m/>
    <m/>
    <m/>
    <m/>
    <m/>
    <m/>
    <m/>
    <m/>
    <m/>
    <m/>
    <m/>
    <m/>
    <m/>
    <m/>
  </r>
  <r>
    <s v="Pharma"/>
    <s v="No"/>
    <s v="Express"/>
    <s v="LAX"/>
    <s v="AUS"/>
    <s v="US"/>
    <s v="US"/>
    <x v="0"/>
    <s v="AMERICAS"/>
    <n v="469.03860000000009"/>
    <n v="265"/>
    <n v="1.7699569811320759"/>
    <s v="PharmaNoExpressLAXAUSUSUSAMERICASAMERICAS"/>
    <x v="0"/>
    <m/>
    <m/>
    <m/>
    <m/>
    <m/>
    <m/>
    <m/>
    <m/>
    <m/>
    <m/>
    <m/>
    <m/>
    <m/>
    <m/>
    <m/>
    <m/>
    <m/>
    <m/>
    <m/>
    <m/>
    <m/>
  </r>
  <r>
    <s v="Pharma"/>
    <s v="No"/>
    <s v="Express"/>
    <s v="LAX"/>
    <s v="BOS"/>
    <s v="US"/>
    <s v="US"/>
    <x v="0"/>
    <s v="AMERICAS"/>
    <n v="3050.40924"/>
    <n v="657"/>
    <n v="4.6429364383561644"/>
    <s v="PharmaNoExpressLAXBOSUSUSAMERICASAMERICAS"/>
    <x v="0"/>
    <m/>
    <m/>
    <m/>
    <m/>
    <m/>
    <m/>
    <m/>
    <m/>
    <m/>
    <m/>
    <m/>
    <m/>
    <m/>
    <m/>
    <m/>
    <m/>
    <m/>
    <m/>
    <m/>
    <m/>
    <m/>
  </r>
  <r>
    <s v="Pharma"/>
    <s v="No"/>
    <s v="Express"/>
    <s v="LAX"/>
    <s v="HND"/>
    <s v="US"/>
    <s v="JP"/>
    <x v="0"/>
    <s v="APAC"/>
    <n v="4306.1200000000053"/>
    <n v="469"/>
    <n v="9.1814925373134439"/>
    <s v="PharmaNoExpressLAXHNDUSJPAMERICASAPAC"/>
    <x v="0"/>
    <m/>
    <m/>
    <m/>
    <m/>
    <m/>
    <m/>
    <m/>
    <m/>
    <m/>
    <m/>
    <m/>
    <m/>
    <m/>
    <m/>
    <m/>
    <m/>
    <m/>
    <m/>
    <m/>
    <m/>
    <m/>
  </r>
  <r>
    <s v="Pharma"/>
    <s v="No"/>
    <s v="Express"/>
    <s v="LAX"/>
    <s v="ORD"/>
    <s v="US"/>
    <s v="US"/>
    <x v="0"/>
    <s v="AMERICAS"/>
    <n v="1498.5"/>
    <n v="569"/>
    <n v="2.633567662565905"/>
    <s v="PharmaNoExpressLAXORDUSUSAMERICASAMERICAS"/>
    <x v="0"/>
    <m/>
    <m/>
    <m/>
    <m/>
    <m/>
    <m/>
    <m/>
    <m/>
    <m/>
    <m/>
    <m/>
    <m/>
    <m/>
    <m/>
    <m/>
    <m/>
    <m/>
    <m/>
    <m/>
    <m/>
    <m/>
  </r>
  <r>
    <s v="Pharma"/>
    <s v="No"/>
    <s v="Express"/>
    <s v="LAX"/>
    <s v="PHX"/>
    <s v="US"/>
    <s v="US"/>
    <x v="0"/>
    <s v="AMERICAS"/>
    <n v="6057.2724800000096"/>
    <n v="518"/>
    <n v="11.693576216216234"/>
    <s v="PharmaNoExpressLAXPHXUSUSAMERICASAMERICAS"/>
    <x v="0"/>
    <m/>
    <m/>
    <m/>
    <m/>
    <m/>
    <m/>
    <m/>
    <m/>
    <m/>
    <m/>
    <m/>
    <m/>
    <m/>
    <m/>
    <m/>
    <m/>
    <m/>
    <m/>
    <m/>
    <m/>
    <m/>
  </r>
  <r>
    <s v="Pharma"/>
    <s v="No"/>
    <s v="Express"/>
    <s v="LAX"/>
    <s v="SEA"/>
    <s v="US"/>
    <s v="US"/>
    <x v="0"/>
    <s v="AMERICAS"/>
    <n v="886"/>
    <n v="307"/>
    <n v="2.8859934853420195"/>
    <s v="PharmaNoExpressLAXSEAUSUSAMERICASAMERICAS"/>
    <x v="0"/>
    <m/>
    <m/>
    <m/>
    <m/>
    <m/>
    <m/>
    <m/>
    <m/>
    <m/>
    <m/>
    <m/>
    <m/>
    <m/>
    <m/>
    <m/>
    <m/>
    <m/>
    <m/>
    <m/>
    <m/>
    <m/>
  </r>
  <r>
    <s v="Pharma"/>
    <s v="No"/>
    <s v="Express"/>
    <s v="LAX"/>
    <s v="SFO"/>
    <s v="US"/>
    <s v="US"/>
    <x v="0"/>
    <s v="AMERICAS"/>
    <n v="7625.573109600009"/>
    <n v="1185"/>
    <n v="6.4350827929114001"/>
    <s v="PharmaNoExpressLAXSFOUSUSAMERICASAMERICAS"/>
    <x v="0"/>
    <m/>
    <m/>
    <m/>
    <m/>
    <m/>
    <m/>
    <m/>
    <m/>
    <m/>
    <m/>
    <m/>
    <m/>
    <m/>
    <m/>
    <m/>
    <m/>
    <m/>
    <m/>
    <m/>
    <m/>
    <m/>
  </r>
  <r>
    <s v="Pharma"/>
    <s v="No"/>
    <s v="Express"/>
    <s v="LAX"/>
    <s v="SLC"/>
    <s v="US"/>
    <s v="US"/>
    <x v="0"/>
    <s v="AMERICAS"/>
    <n v="848.7"/>
    <n v="259"/>
    <n v="3.2768339768339771"/>
    <s v="PharmaNoExpressLAXSLCUSUSAMERICASAMERICAS"/>
    <x v="0"/>
    <m/>
    <m/>
    <m/>
    <m/>
    <m/>
    <m/>
    <m/>
    <m/>
    <m/>
    <m/>
    <m/>
    <m/>
    <m/>
    <m/>
    <m/>
    <m/>
    <m/>
    <m/>
    <m/>
    <m/>
    <m/>
  </r>
  <r>
    <s v="Pharma"/>
    <s v="No"/>
    <s v="Express"/>
    <s v="LAX"/>
    <s v="SYD"/>
    <s v="US"/>
    <s v="AU"/>
    <x v="0"/>
    <s v="APAC"/>
    <n v="1380.5500000000002"/>
    <n v="309"/>
    <n v="4.4677993527508093"/>
    <s v="PharmaNoExpressLAXSYDUSAUAMERICASAPAC"/>
    <x v="0"/>
    <m/>
    <m/>
    <m/>
    <m/>
    <m/>
    <m/>
    <m/>
    <m/>
    <m/>
    <m/>
    <m/>
    <m/>
    <m/>
    <m/>
    <m/>
    <m/>
    <m/>
    <m/>
    <m/>
    <m/>
    <m/>
  </r>
  <r>
    <s v="Pharma"/>
    <s v="No"/>
    <s v="Express"/>
    <s v="LAX"/>
    <s v="TPA"/>
    <s v="US"/>
    <s v="US"/>
    <x v="0"/>
    <s v="AMERICAS"/>
    <n v="746.36352900000099"/>
    <n v="229"/>
    <n v="3.2592293842794802"/>
    <s v="PharmaNoExpressLAXTPAUSUSAMERICASAMERICAS"/>
    <x v="0"/>
    <m/>
    <m/>
    <m/>
    <m/>
    <m/>
    <m/>
    <m/>
    <m/>
    <m/>
    <m/>
    <m/>
    <m/>
    <m/>
    <m/>
    <m/>
    <m/>
    <m/>
    <m/>
    <m/>
    <m/>
    <m/>
  </r>
  <r>
    <s v="Pharma"/>
    <s v="No"/>
    <s v="Express"/>
    <s v="LAX"/>
    <s v="TUS"/>
    <s v="US"/>
    <s v="US"/>
    <x v="0"/>
    <s v="AMERICAS"/>
    <n v="2194.5"/>
    <n v="642"/>
    <n v="3.4182242990654204"/>
    <s v="PharmaNoExpressLAXTUSUSUSAMERICASAMERICAS"/>
    <x v="0"/>
    <m/>
    <m/>
    <m/>
    <m/>
    <m/>
    <m/>
    <m/>
    <m/>
    <m/>
    <m/>
    <m/>
    <m/>
    <m/>
    <m/>
    <m/>
    <m/>
    <m/>
    <m/>
    <m/>
    <m/>
    <m/>
  </r>
  <r>
    <s v="Pharma"/>
    <s v="No"/>
    <s v="Express"/>
    <s v="LGA"/>
    <s v="CVG"/>
    <s v="US"/>
    <s v="US"/>
    <x v="0"/>
    <s v="AMERICAS"/>
    <n v="694.99978299999952"/>
    <n v="283"/>
    <n v="2.4558296219081255"/>
    <s v="PharmaNoExpressLGACVGUSUSAMERICASAMERICAS"/>
    <x v="0"/>
    <m/>
    <m/>
    <m/>
    <m/>
    <m/>
    <m/>
    <m/>
    <m/>
    <m/>
    <m/>
    <m/>
    <m/>
    <m/>
    <m/>
    <m/>
    <m/>
    <m/>
    <m/>
    <m/>
    <m/>
    <m/>
  </r>
  <r>
    <s v="Pharma"/>
    <s v="No"/>
    <s v="Express"/>
    <s v="LHR"/>
    <s v="BRU"/>
    <s v="GB"/>
    <s v="BE"/>
    <x v="1"/>
    <s v="EMEA"/>
    <n v="1750.25"/>
    <n v="382"/>
    <n v="4.5818062827225132"/>
    <s v="PharmaNoExpressLHRBRUGBBEEMEAEMEA"/>
    <x v="0"/>
    <m/>
    <m/>
    <m/>
    <m/>
    <m/>
    <m/>
    <m/>
    <m/>
    <m/>
    <m/>
    <m/>
    <m/>
    <m/>
    <m/>
    <m/>
    <m/>
    <m/>
    <m/>
    <m/>
    <m/>
    <m/>
  </r>
  <r>
    <s v="Pharma"/>
    <s v="No"/>
    <s v="Express"/>
    <s v="LHR"/>
    <s v="FRA"/>
    <s v="GB"/>
    <s v="DE"/>
    <x v="1"/>
    <s v="EMEA"/>
    <n v="1316.39462"/>
    <n v="319"/>
    <n v="4.1266289028213166"/>
    <s v="PharmaNoExpressLHRFRAGBDEEMEAEMEA"/>
    <x v="0"/>
    <m/>
    <m/>
    <m/>
    <m/>
    <m/>
    <m/>
    <m/>
    <m/>
    <m/>
    <m/>
    <m/>
    <m/>
    <m/>
    <m/>
    <m/>
    <m/>
    <m/>
    <m/>
    <m/>
    <m/>
    <m/>
  </r>
  <r>
    <s v="Pharma"/>
    <s v="No"/>
    <s v="Express"/>
    <s v="LHR"/>
    <s v="JFK"/>
    <s v="GB"/>
    <s v="US"/>
    <x v="1"/>
    <s v="AMERICAS"/>
    <n v="2107.6646199999996"/>
    <n v="381"/>
    <n v="5.5319281364829385"/>
    <s v="PharmaNoExpressLHRJFKGBUSEMEAAMERICAS"/>
    <x v="0"/>
    <m/>
    <m/>
    <m/>
    <m/>
    <m/>
    <m/>
    <m/>
    <m/>
    <m/>
    <m/>
    <m/>
    <m/>
    <m/>
    <m/>
    <m/>
    <m/>
    <m/>
    <m/>
    <m/>
    <m/>
    <m/>
  </r>
  <r>
    <s v="Pharma"/>
    <s v="No"/>
    <s v="Express"/>
    <s v="LHR"/>
    <s v="JNB"/>
    <s v="GB"/>
    <s v="ZA"/>
    <x v="1"/>
    <s v="EMEA"/>
    <n v="1601.89"/>
    <n v="260"/>
    <n v="6.1611153846153854"/>
    <s v="PharmaNoExpressLHRJNBGBZAEMEAEMEA"/>
    <x v="0"/>
    <m/>
    <m/>
    <m/>
    <m/>
    <m/>
    <m/>
    <m/>
    <m/>
    <m/>
    <m/>
    <m/>
    <m/>
    <m/>
    <m/>
    <m/>
    <m/>
    <m/>
    <m/>
    <m/>
    <m/>
    <m/>
  </r>
  <r>
    <s v="Pharma"/>
    <s v="No"/>
    <s v="Express"/>
    <s v="LHR"/>
    <s v="LAX"/>
    <s v="GB"/>
    <s v="US"/>
    <x v="1"/>
    <s v="AMERICAS"/>
    <n v="1924.0092399999999"/>
    <n v="523"/>
    <n v="3.6787939579349902"/>
    <s v="PharmaNoExpressLHRLAXGBUSEMEAAMERICAS"/>
    <x v="0"/>
    <m/>
    <m/>
    <m/>
    <m/>
    <m/>
    <m/>
    <m/>
    <m/>
    <m/>
    <m/>
    <m/>
    <m/>
    <m/>
    <m/>
    <m/>
    <m/>
    <m/>
    <m/>
    <m/>
    <m/>
    <m/>
  </r>
  <r>
    <s v="Pharma"/>
    <s v="No"/>
    <s v="Express"/>
    <s v="LIM"/>
    <s v="MIA"/>
    <s v="PE"/>
    <s v="US"/>
    <x v="0"/>
    <s v="AMERICAS"/>
    <n v="4297.5074339999883"/>
    <n v="321"/>
    <n v="13.387873626168188"/>
    <s v="PharmaNoExpressLIMMIAPEUSAMERICASAMERICAS"/>
    <x v="0"/>
    <m/>
    <m/>
    <m/>
    <m/>
    <m/>
    <m/>
    <m/>
    <m/>
    <m/>
    <m/>
    <m/>
    <m/>
    <m/>
    <m/>
    <m/>
    <m/>
    <m/>
    <m/>
    <m/>
    <m/>
    <m/>
  </r>
  <r>
    <s v="Pharma"/>
    <s v="No"/>
    <s v="Express"/>
    <s v="MAD"/>
    <s v="GVA"/>
    <s v="ES"/>
    <s v="CH"/>
    <x v="1"/>
    <s v="EMEA"/>
    <n v="918.5"/>
    <n v="357"/>
    <n v="2.5728291316526612"/>
    <s v="PharmaNoExpressMADGVAESCHEMEAEMEA"/>
    <x v="0"/>
    <m/>
    <m/>
    <m/>
    <m/>
    <m/>
    <m/>
    <m/>
    <m/>
    <m/>
    <m/>
    <m/>
    <m/>
    <m/>
    <m/>
    <m/>
    <m/>
    <m/>
    <m/>
    <m/>
    <m/>
    <m/>
  </r>
  <r>
    <s v="Pharma"/>
    <s v="No"/>
    <s v="Express"/>
    <s v="MAD"/>
    <s v="LAX"/>
    <s v="ES"/>
    <s v="US"/>
    <x v="1"/>
    <s v="AMERICAS"/>
    <n v="644"/>
    <n v="335"/>
    <n v="1.9223880597014926"/>
    <s v="PharmaNoExpressMADLAXESUSEMEAAMERICAS"/>
    <x v="0"/>
    <m/>
    <m/>
    <m/>
    <m/>
    <m/>
    <m/>
    <m/>
    <m/>
    <m/>
    <m/>
    <m/>
    <m/>
    <m/>
    <m/>
    <m/>
    <m/>
    <m/>
    <m/>
    <m/>
    <m/>
    <m/>
  </r>
  <r>
    <s v="Pharma"/>
    <s v="No"/>
    <s v="Express"/>
    <s v="MAD"/>
    <s v="LHR"/>
    <s v="ES"/>
    <s v="GB"/>
    <x v="1"/>
    <s v="EMEA"/>
    <n v="611"/>
    <n v="369"/>
    <n v="1.6558265582655827"/>
    <s v="PharmaNoExpressMADLHRESGBEMEAEMEA"/>
    <x v="0"/>
    <m/>
    <m/>
    <m/>
    <m/>
    <m/>
    <m/>
    <m/>
    <m/>
    <m/>
    <m/>
    <m/>
    <m/>
    <m/>
    <m/>
    <m/>
    <m/>
    <m/>
    <m/>
    <m/>
    <m/>
    <m/>
  </r>
  <r>
    <s v="Pharma"/>
    <s v="No"/>
    <s v="Express"/>
    <s v="MCI"/>
    <s v="MSP"/>
    <s v="US"/>
    <s v="US"/>
    <x v="0"/>
    <s v="AMERICAS"/>
    <n v="14069.036256999978"/>
    <n v="259"/>
    <n v="54.320603308880223"/>
    <s v="PharmaNoExpressMCIMSPUSUSAMERICASAMERICAS"/>
    <x v="0"/>
    <m/>
    <m/>
    <m/>
    <m/>
    <m/>
    <m/>
    <m/>
    <m/>
    <m/>
    <m/>
    <m/>
    <m/>
    <m/>
    <m/>
    <m/>
    <m/>
    <m/>
    <m/>
    <m/>
    <m/>
    <m/>
  </r>
  <r>
    <s v="Pharma"/>
    <s v="No"/>
    <s v="Express"/>
    <s v="MCO"/>
    <s v="ATL"/>
    <s v="US"/>
    <s v="US"/>
    <x v="0"/>
    <s v="AMERICAS"/>
    <n v="2892.7271610000075"/>
    <n v="236"/>
    <n v="12.257318478813591"/>
    <s v="PharmaNoExpressMCOATLUSUSAMERICASAMERICAS"/>
    <x v="0"/>
    <m/>
    <m/>
    <m/>
    <m/>
    <m/>
    <m/>
    <m/>
    <m/>
    <m/>
    <m/>
    <m/>
    <m/>
    <m/>
    <m/>
    <m/>
    <m/>
    <m/>
    <m/>
    <m/>
    <m/>
    <m/>
  </r>
  <r>
    <s v="Pharma"/>
    <s v="No"/>
    <s v="Express"/>
    <s v="MEX"/>
    <s v="LAX"/>
    <s v="MX"/>
    <s v="US"/>
    <x v="0"/>
    <s v="AMERICAS"/>
    <n v="1388.2777373999952"/>
    <n v="404"/>
    <n v="3.436331033168305"/>
    <s v="PharmaNoExpressMEXLAXMXUSAMERICASAMERICAS"/>
    <x v="0"/>
    <m/>
    <m/>
    <m/>
    <m/>
    <m/>
    <m/>
    <m/>
    <m/>
    <m/>
    <m/>
    <m/>
    <m/>
    <m/>
    <m/>
    <m/>
    <m/>
    <m/>
    <m/>
    <m/>
    <m/>
    <m/>
  </r>
  <r>
    <s v="Pharma"/>
    <s v="No"/>
    <s v="Express"/>
    <s v="MEX"/>
    <s v="MIA"/>
    <s v="MX"/>
    <s v="US"/>
    <x v="0"/>
    <s v="AMERICAS"/>
    <n v="11796.950677000119"/>
    <n v="1345"/>
    <n v="8.770967046096743"/>
    <s v="PharmaNoExpressMEXMIAMXUSAMERICASAMERICAS"/>
    <x v="0"/>
    <m/>
    <m/>
    <m/>
    <m/>
    <m/>
    <m/>
    <m/>
    <m/>
    <m/>
    <m/>
    <m/>
    <m/>
    <m/>
    <m/>
    <m/>
    <m/>
    <m/>
    <m/>
    <m/>
    <m/>
    <m/>
  </r>
  <r>
    <s v="Pharma"/>
    <s v="No"/>
    <s v="Express"/>
    <s v="MIA"/>
    <s v="ATL"/>
    <s v="US"/>
    <s v="US"/>
    <x v="0"/>
    <s v="AMERICAS"/>
    <n v="2530.0566199999935"/>
    <n v="331"/>
    <n v="7.6436755891238475"/>
    <s v="PharmaNoExpressMIAATLUSUSAMERICASAMERICAS"/>
    <x v="0"/>
    <m/>
    <m/>
    <m/>
    <m/>
    <m/>
    <m/>
    <m/>
    <m/>
    <m/>
    <m/>
    <m/>
    <m/>
    <m/>
    <m/>
    <m/>
    <m/>
    <m/>
    <m/>
    <m/>
    <m/>
    <m/>
  </r>
  <r>
    <s v="Pharma"/>
    <s v="No"/>
    <s v="Express"/>
    <s v="MIA"/>
    <s v="BLR"/>
    <s v="US"/>
    <s v="IN"/>
    <x v="0"/>
    <s v="APAC"/>
    <n v="5995.8499999999949"/>
    <n v="488"/>
    <n v="12.286577868852449"/>
    <s v="PharmaNoExpressMIABLRUSINAMERICASAPAC"/>
    <x v="0"/>
    <m/>
    <m/>
    <m/>
    <m/>
    <m/>
    <m/>
    <m/>
    <m/>
    <m/>
    <m/>
    <m/>
    <m/>
    <m/>
    <m/>
    <m/>
    <m/>
    <m/>
    <m/>
    <m/>
    <m/>
    <m/>
  </r>
  <r>
    <s v="Pharma"/>
    <s v="No"/>
    <s v="Express"/>
    <s v="MIA"/>
    <s v="BOG"/>
    <s v="US"/>
    <s v="CO"/>
    <x v="0"/>
    <s v="AMERICAS"/>
    <n v="1607.1055460000023"/>
    <n v="350"/>
    <n v="4.5917301314285783"/>
    <s v="PharmaNoExpressMIABOGUSCOAMERICASAMERICAS"/>
    <x v="0"/>
    <m/>
    <m/>
    <m/>
    <m/>
    <m/>
    <m/>
    <m/>
    <m/>
    <m/>
    <m/>
    <m/>
    <m/>
    <m/>
    <m/>
    <m/>
    <m/>
    <m/>
    <m/>
    <m/>
    <m/>
    <m/>
  </r>
  <r>
    <s v="Pharma"/>
    <s v="No"/>
    <s v="Express"/>
    <s v="MIA"/>
    <s v="BOM"/>
    <s v="US"/>
    <s v="IN"/>
    <x v="0"/>
    <s v="APAC"/>
    <n v="2416.6900000000005"/>
    <n v="282"/>
    <n v="8.5698226950354623"/>
    <s v="PharmaNoExpressMIABOMUSINAMERICASAPAC"/>
    <x v="0"/>
    <m/>
    <m/>
    <m/>
    <m/>
    <m/>
    <m/>
    <m/>
    <m/>
    <m/>
    <m/>
    <m/>
    <m/>
    <m/>
    <m/>
    <m/>
    <m/>
    <m/>
    <m/>
    <m/>
    <m/>
    <m/>
  </r>
  <r>
    <s v="Pharma"/>
    <s v="No"/>
    <s v="Express"/>
    <s v="MIA"/>
    <s v="BOS"/>
    <s v="US"/>
    <s v="US"/>
    <x v="0"/>
    <s v="AMERICAS"/>
    <n v="2752.0557593999929"/>
    <n v="291"/>
    <n v="9.4572362865979134"/>
    <s v="PharmaNoExpressMIABOSUSUSAMERICASAMERICAS"/>
    <x v="0"/>
    <m/>
    <m/>
    <m/>
    <m/>
    <m/>
    <m/>
    <m/>
    <m/>
    <m/>
    <m/>
    <m/>
    <m/>
    <m/>
    <m/>
    <m/>
    <m/>
    <m/>
    <m/>
    <m/>
    <m/>
    <m/>
  </r>
  <r>
    <s v="Pharma"/>
    <s v="No"/>
    <s v="Express"/>
    <s v="MIA"/>
    <s v="CVG"/>
    <s v="US"/>
    <s v="US"/>
    <x v="0"/>
    <s v="AMERICAS"/>
    <n v="4164.925220000001"/>
    <n v="304"/>
    <n v="13.70041190789474"/>
    <s v="PharmaNoExpressMIACVGUSUSAMERICASAMERICAS"/>
    <x v="0"/>
    <m/>
    <m/>
    <m/>
    <m/>
    <m/>
    <m/>
    <m/>
    <m/>
    <m/>
    <m/>
    <m/>
    <m/>
    <m/>
    <m/>
    <m/>
    <m/>
    <m/>
    <m/>
    <m/>
    <m/>
    <m/>
  </r>
  <r>
    <s v="Pharma"/>
    <s v="No"/>
    <s v="Express"/>
    <s v="MIA"/>
    <s v="EZE"/>
    <s v="US"/>
    <s v="AR"/>
    <x v="0"/>
    <s v="EMEA"/>
    <n v="94710.552797200027"/>
    <n v="885"/>
    <n v="107.01757378214693"/>
    <s v="PharmaNoExpressMIAEZEUSARAMERICASEMEA"/>
    <x v="0"/>
    <m/>
    <m/>
    <m/>
    <m/>
    <m/>
    <m/>
    <m/>
    <m/>
    <m/>
    <m/>
    <m/>
    <m/>
    <m/>
    <m/>
    <m/>
    <m/>
    <m/>
    <m/>
    <m/>
    <m/>
    <m/>
  </r>
  <r>
    <s v="Pharma"/>
    <s v="No"/>
    <s v="Express"/>
    <s v="MIA"/>
    <s v="GRU"/>
    <s v="US"/>
    <s v="BR"/>
    <x v="0"/>
    <s v="AMERICAS"/>
    <n v="123096.94390300022"/>
    <n v="1715"/>
    <n v="71.776643675218793"/>
    <s v="PharmaNoExpressMIAGRUUSBRAMERICASAMERICAS"/>
    <x v="0"/>
    <m/>
    <m/>
    <m/>
    <m/>
    <m/>
    <m/>
    <m/>
    <m/>
    <m/>
    <m/>
    <m/>
    <m/>
    <m/>
    <m/>
    <m/>
    <m/>
    <m/>
    <m/>
    <m/>
    <m/>
    <m/>
  </r>
  <r>
    <s v="Pharma"/>
    <s v="No"/>
    <s v="Express"/>
    <s v="MIA"/>
    <s v="IND"/>
    <s v="US"/>
    <s v="US"/>
    <x v="0"/>
    <s v="AMERICAS"/>
    <n v="20614.637924000021"/>
    <n v="485"/>
    <n v="42.504408090721689"/>
    <s v="PharmaNoExpressMIAINDUSUSAMERICASAMERICAS"/>
    <x v="0"/>
    <m/>
    <m/>
    <m/>
    <m/>
    <m/>
    <m/>
    <m/>
    <m/>
    <m/>
    <m/>
    <m/>
    <m/>
    <m/>
    <m/>
    <m/>
    <m/>
    <m/>
    <m/>
    <m/>
    <m/>
    <m/>
  </r>
  <r>
    <s v="Pharma"/>
    <s v="No"/>
    <s v="Express"/>
    <s v="MIA"/>
    <s v="LAX"/>
    <s v="US"/>
    <s v="US"/>
    <x v="0"/>
    <s v="AMERICAS"/>
    <n v="12906.127687600056"/>
    <n v="1375"/>
    <n v="9.3862746818909493"/>
    <s v="PharmaNoExpressMIALAXUSUSAMERICASAMERICAS"/>
    <x v="0"/>
    <m/>
    <m/>
    <m/>
    <m/>
    <m/>
    <m/>
    <m/>
    <m/>
    <m/>
    <m/>
    <m/>
    <m/>
    <m/>
    <m/>
    <m/>
    <m/>
    <m/>
    <m/>
    <m/>
    <m/>
    <m/>
  </r>
  <r>
    <s v="Pharma"/>
    <s v="No"/>
    <s v="Express"/>
    <s v="MIA"/>
    <s v="LGA"/>
    <s v="US"/>
    <s v="US"/>
    <x v="0"/>
    <s v="AMERICAS"/>
    <n v="521.56929999999977"/>
    <n v="268"/>
    <n v="1.9461541044776112"/>
    <s v="PharmaNoExpressMIALGAUSUSAMERICASAMERICAS"/>
    <x v="0"/>
    <m/>
    <m/>
    <m/>
    <m/>
    <m/>
    <m/>
    <m/>
    <m/>
    <m/>
    <m/>
    <m/>
    <m/>
    <m/>
    <m/>
    <m/>
    <m/>
    <m/>
    <m/>
    <m/>
    <m/>
    <m/>
  </r>
  <r>
    <s v="Pharma"/>
    <s v="No"/>
    <s v="Express"/>
    <s v="MIA"/>
    <s v="LHR"/>
    <s v="US"/>
    <s v="GB"/>
    <x v="0"/>
    <s v="EMEA"/>
    <n v="1203.9099999999992"/>
    <n v="260"/>
    <n v="4.6304230769230736"/>
    <s v="PharmaNoExpressMIALHRUSGBAMERICASEMEA"/>
    <x v="0"/>
    <m/>
    <m/>
    <m/>
    <m/>
    <m/>
    <m/>
    <m/>
    <m/>
    <m/>
    <m/>
    <m/>
    <m/>
    <m/>
    <m/>
    <m/>
    <m/>
    <m/>
    <m/>
    <m/>
    <m/>
    <m/>
  </r>
  <r>
    <s v="Pharma"/>
    <s v="No"/>
    <s v="Express"/>
    <s v="MIA"/>
    <s v="LIM"/>
    <s v="US"/>
    <s v="PE"/>
    <x v="0"/>
    <s v="AMERICAS"/>
    <n v="5885.8899559999991"/>
    <n v="282"/>
    <n v="20.871950198581558"/>
    <s v="PharmaNoExpressMIALIMUSPEAMERICASAMERICAS"/>
    <x v="0"/>
    <m/>
    <m/>
    <m/>
    <m/>
    <m/>
    <m/>
    <m/>
    <m/>
    <m/>
    <m/>
    <m/>
    <m/>
    <m/>
    <m/>
    <m/>
    <m/>
    <m/>
    <m/>
    <m/>
    <m/>
    <m/>
  </r>
  <r>
    <s v="Pharma"/>
    <s v="No"/>
    <s v="Express"/>
    <s v="MIA"/>
    <s v="MEX"/>
    <s v="US"/>
    <s v="MX"/>
    <x v="0"/>
    <s v="AMERICAS"/>
    <n v="52342.047039000026"/>
    <n v="377"/>
    <n v="138.83832105835552"/>
    <s v="PharmaNoExpressMIAMEXUSMXAMERICASAMERICAS"/>
    <x v="0"/>
    <m/>
    <m/>
    <m/>
    <m/>
    <m/>
    <m/>
    <m/>
    <m/>
    <m/>
    <m/>
    <m/>
    <m/>
    <m/>
    <m/>
    <m/>
    <m/>
    <m/>
    <m/>
    <m/>
    <m/>
    <m/>
  </r>
  <r>
    <s v="Pharma"/>
    <s v="No"/>
    <s v="Express"/>
    <s v="MIA"/>
    <s v="ORD"/>
    <s v="US"/>
    <s v="US"/>
    <x v="0"/>
    <s v="AMERICAS"/>
    <n v="3311.6568445999915"/>
    <n v="316"/>
    <n v="10.479926723417694"/>
    <s v="PharmaNoExpressMIAORDUSUSAMERICASAMERICAS"/>
    <x v="0"/>
    <m/>
    <m/>
    <m/>
    <m/>
    <m/>
    <m/>
    <m/>
    <m/>
    <m/>
    <m/>
    <m/>
    <m/>
    <m/>
    <m/>
    <m/>
    <m/>
    <m/>
    <m/>
    <m/>
    <m/>
    <m/>
  </r>
  <r>
    <s v="Pharma"/>
    <s v="No"/>
    <s v="Express"/>
    <s v="MNL"/>
    <s v="SIN"/>
    <s v="PH"/>
    <s v="SG"/>
    <x v="2"/>
    <s v="APAC"/>
    <n v="337"/>
    <n v="262"/>
    <n v="1.2862595419847329"/>
    <s v="PharmaNoExpressMNLSINPHSGAPACAPAC"/>
    <x v="0"/>
    <m/>
    <m/>
    <m/>
    <m/>
    <m/>
    <m/>
    <m/>
    <m/>
    <m/>
    <m/>
    <m/>
    <m/>
    <m/>
    <m/>
    <m/>
    <m/>
    <m/>
    <m/>
    <m/>
    <m/>
    <m/>
  </r>
  <r>
    <s v="Pharma"/>
    <s v="No"/>
    <s v="Express"/>
    <s v="MTY"/>
    <s v="MEX"/>
    <s v="MX"/>
    <s v="MX"/>
    <x v="0"/>
    <s v="AMERICAS"/>
    <n v="5169.0067100000015"/>
    <n v="265"/>
    <n v="19.505685698113211"/>
    <s v="PharmaNoExpressMTYMEXMXMXAMERICASAMERICAS"/>
    <x v="0"/>
    <m/>
    <m/>
    <m/>
    <m/>
    <m/>
    <m/>
    <m/>
    <m/>
    <m/>
    <m/>
    <m/>
    <m/>
    <m/>
    <m/>
    <m/>
    <m/>
    <m/>
    <m/>
    <m/>
    <m/>
    <m/>
  </r>
  <r>
    <s v="Pharma"/>
    <s v="No"/>
    <s v="Express"/>
    <s v="NRT"/>
    <s v="LAX"/>
    <s v="JP"/>
    <s v="US"/>
    <x v="2"/>
    <s v="AMERICAS"/>
    <n v="5181.3900000000003"/>
    <n v="586"/>
    <n v="8.8419624573378837"/>
    <s v="PharmaNoExpressNRTLAXJPUSAPACAMERICAS"/>
    <x v="0"/>
    <m/>
    <m/>
    <m/>
    <m/>
    <m/>
    <m/>
    <m/>
    <m/>
    <m/>
    <m/>
    <m/>
    <m/>
    <m/>
    <m/>
    <m/>
    <m/>
    <m/>
    <m/>
    <m/>
    <m/>
    <m/>
  </r>
  <r>
    <s v="Pharma"/>
    <s v="No"/>
    <s v="Express"/>
    <s v="OAX"/>
    <s v="MEX"/>
    <s v="MX"/>
    <s v="MX"/>
    <x v="0"/>
    <s v="AMERICAS"/>
    <n v="1223.0141247999984"/>
    <n v="322"/>
    <n v="3.7981805118012373"/>
    <s v="PharmaNoExpressOAXMEXMXMXAMERICASAMERICAS"/>
    <x v="0"/>
    <m/>
    <m/>
    <m/>
    <m/>
    <m/>
    <m/>
    <m/>
    <m/>
    <m/>
    <m/>
    <m/>
    <m/>
    <m/>
    <m/>
    <m/>
    <m/>
    <m/>
    <m/>
    <m/>
    <m/>
    <m/>
  </r>
  <r>
    <s v="Pharma"/>
    <s v="No"/>
    <s v="Express"/>
    <s v="PRG"/>
    <s v="BOM"/>
    <s v="CZ"/>
    <s v="IN"/>
    <x v="1"/>
    <s v="APAC"/>
    <n v="4216.590000000002"/>
    <n v="308"/>
    <n v="13.690227272727279"/>
    <s v="PharmaNoExpressPRGBOMCZINEMEAAPAC"/>
    <x v="0"/>
    <m/>
    <m/>
    <m/>
    <m/>
    <m/>
    <m/>
    <m/>
    <m/>
    <m/>
    <m/>
    <m/>
    <m/>
    <m/>
    <m/>
    <m/>
    <m/>
    <m/>
    <m/>
    <m/>
    <m/>
    <m/>
  </r>
  <r>
    <s v="Pharma"/>
    <s v="No"/>
    <s v="Express"/>
    <s v="RUH"/>
    <s v="GVA"/>
    <s v="SA"/>
    <s v="CH"/>
    <x v="2"/>
    <s v="EMEA"/>
    <n v="655"/>
    <n v="544"/>
    <n v="1.2040441176470589"/>
    <s v="PharmaNoExpressRUHGVASACHAPACEMEA"/>
    <x v="0"/>
    <m/>
    <m/>
    <m/>
    <m/>
    <m/>
    <m/>
    <m/>
    <m/>
    <m/>
    <m/>
    <m/>
    <m/>
    <m/>
    <m/>
    <m/>
    <m/>
    <m/>
    <m/>
    <m/>
    <m/>
    <m/>
  </r>
  <r>
    <s v="Pharma"/>
    <s v="No"/>
    <s v="Express"/>
    <s v="SCL"/>
    <s v="MIA"/>
    <s v="CL"/>
    <s v="US"/>
    <x v="0"/>
    <s v="AMERICAS"/>
    <n v="8609.068657200005"/>
    <n v="284"/>
    <n v="30.313622032394385"/>
    <s v="PharmaNoExpressSCLMIACLUSAMERICASAMERICAS"/>
    <x v="0"/>
    <m/>
    <m/>
    <m/>
    <m/>
    <m/>
    <m/>
    <m/>
    <m/>
    <m/>
    <m/>
    <m/>
    <m/>
    <m/>
    <m/>
    <m/>
    <m/>
    <m/>
    <m/>
    <m/>
    <m/>
    <m/>
  </r>
  <r>
    <s v="Pharma"/>
    <s v="No"/>
    <s v="Express"/>
    <s v="SGN"/>
    <s v="SIN"/>
    <s v="VN"/>
    <s v="SG"/>
    <x v="2"/>
    <s v="APAC"/>
    <n v="1625"/>
    <n v="426"/>
    <n v="3.8145539906103285"/>
    <s v="PharmaNoExpressSGNSINVNSGAPACAPAC"/>
    <x v="0"/>
    <m/>
    <m/>
    <m/>
    <m/>
    <m/>
    <m/>
    <m/>
    <m/>
    <m/>
    <m/>
    <m/>
    <m/>
    <m/>
    <m/>
    <m/>
    <m/>
    <m/>
    <m/>
    <m/>
    <m/>
    <m/>
  </r>
  <r>
    <s v="Pharma"/>
    <s v="No"/>
    <s v="Express"/>
    <s v="SYD"/>
    <s v="LAX"/>
    <s v="AU"/>
    <s v="US"/>
    <x v="2"/>
    <s v="AMERICAS"/>
    <n v="1133.40924"/>
    <n v="454"/>
    <n v="2.4964961233480176"/>
    <s v="PharmaNoExpressSYDLAXAUUSAPACAMERICAS"/>
    <x v="0"/>
    <m/>
    <m/>
    <m/>
    <m/>
    <m/>
    <m/>
    <m/>
    <m/>
    <m/>
    <m/>
    <m/>
    <m/>
    <m/>
    <m/>
    <m/>
    <m/>
    <m/>
    <m/>
    <m/>
    <m/>
    <m/>
  </r>
  <r>
    <s v="Pharma"/>
    <s v="No"/>
    <s v="Express"/>
    <s v="SYD"/>
    <s v="SIN"/>
    <s v="AU"/>
    <s v="SG"/>
    <x v="2"/>
    <s v="APAC"/>
    <n v="979.49999999999989"/>
    <n v="392"/>
    <n v="2.4987244897959182"/>
    <s v="PharmaNoExpressSYDSINAUSGAPACAPAC"/>
    <x v="0"/>
    <m/>
    <m/>
    <m/>
    <m/>
    <m/>
    <m/>
    <m/>
    <m/>
    <m/>
    <m/>
    <m/>
    <m/>
    <m/>
    <m/>
    <m/>
    <m/>
    <m/>
    <m/>
    <m/>
    <m/>
    <m/>
  </r>
  <r>
    <s v="Pharma"/>
    <s v="No"/>
    <s v="Express"/>
    <s v="TBS"/>
    <s v="FRA"/>
    <s v="GE"/>
    <s v="DE"/>
    <x v="2"/>
    <s v="EMEA"/>
    <n v="4083.4"/>
    <n v="914"/>
    <n v="4.4676148796498909"/>
    <s v="PharmaNoExpressTBSFRAGEDEAPACEMEA"/>
    <x v="0"/>
    <m/>
    <m/>
    <m/>
    <m/>
    <m/>
    <m/>
    <m/>
    <m/>
    <m/>
    <m/>
    <m/>
    <m/>
    <m/>
    <m/>
    <m/>
    <m/>
    <m/>
    <m/>
    <m/>
    <m/>
    <m/>
  </r>
  <r>
    <s v="Pharma"/>
    <s v="No"/>
    <s v="Express"/>
    <s v="TLV"/>
    <s v="LHR"/>
    <s v="IL"/>
    <s v="GB"/>
    <x v="1"/>
    <s v="EMEA"/>
    <n v="1702"/>
    <n v="308"/>
    <n v="5.5259740259740262"/>
    <s v="PharmaNoExpressTLVLHRILGBEMEAEMEA"/>
    <x v="1"/>
    <m/>
    <m/>
    <m/>
    <m/>
    <m/>
    <m/>
    <m/>
    <m/>
    <m/>
    <m/>
    <m/>
    <m/>
    <m/>
    <m/>
    <m/>
    <m/>
    <m/>
    <m/>
    <m/>
    <m/>
    <m/>
  </r>
  <r>
    <s v="Pharma"/>
    <s v="No"/>
    <s v="Express"/>
    <s v="TPE"/>
    <s v="LAX"/>
    <s v="TW"/>
    <s v="US"/>
    <x v="2"/>
    <s v="AMERICAS"/>
    <n v="2048.40924"/>
    <n v="276"/>
    <n v="7.4217726086956519"/>
    <s v="PharmaNoExpressTPELAXTWUSAPACAMERICAS"/>
    <x v="0"/>
    <m/>
    <m/>
    <m/>
    <m/>
    <m/>
    <m/>
    <m/>
    <m/>
    <m/>
    <m/>
    <m/>
    <m/>
    <m/>
    <m/>
    <m/>
    <m/>
    <m/>
    <m/>
    <m/>
    <m/>
    <m/>
  </r>
  <r>
    <s v="Pharma"/>
    <s v="No"/>
    <s v="Express"/>
    <s v="TPE"/>
    <s v="SIN"/>
    <s v="TW"/>
    <s v="SG"/>
    <x v="2"/>
    <s v="APAC"/>
    <n v="3332"/>
    <n v="339"/>
    <n v="9.828908554572271"/>
    <s v="PharmaNoExpressTPESINTWSGAPACAPAC"/>
    <x v="0"/>
    <m/>
    <m/>
    <m/>
    <m/>
    <m/>
    <m/>
    <m/>
    <m/>
    <m/>
    <m/>
    <m/>
    <m/>
    <m/>
    <m/>
    <m/>
    <m/>
    <m/>
    <m/>
    <m/>
    <m/>
    <m/>
  </r>
  <r>
    <s v="Pharma"/>
    <s v="No"/>
    <s v="Standard"/>
    <s v="AKL"/>
    <s v="MEL"/>
    <s v="NZ"/>
    <s v="AU"/>
    <x v="2"/>
    <s v="APAC"/>
    <n v="30131.354544000013"/>
    <n v="299"/>
    <n v="100.77376101672245"/>
    <s v="PharmaNoStandardAKLMELNZAUAPACAPAC"/>
    <x v="1"/>
    <m/>
    <m/>
    <m/>
    <m/>
    <m/>
    <m/>
    <m/>
    <m/>
    <m/>
    <m/>
    <m/>
    <m/>
    <m/>
    <m/>
    <m/>
    <m/>
    <m/>
    <m/>
    <m/>
    <m/>
    <m/>
  </r>
  <r>
    <s v="Pharma"/>
    <s v="No"/>
    <s v="Standard"/>
    <s v="AKL"/>
    <s v="SIN"/>
    <s v="NZ"/>
    <s v="SG"/>
    <x v="2"/>
    <s v="APAC"/>
    <n v="3063"/>
    <n v="301"/>
    <n v="10.17607973421927"/>
    <s v="PharmaNoStandardAKLSINNZSGAPACAPAC"/>
    <x v="1"/>
    <m/>
    <m/>
    <m/>
    <m/>
    <m/>
    <m/>
    <m/>
    <m/>
    <m/>
    <m/>
    <m/>
    <m/>
    <m/>
    <m/>
    <m/>
    <m/>
    <m/>
    <m/>
    <m/>
    <m/>
    <m/>
  </r>
  <r>
    <s v="Pharma"/>
    <s v="No"/>
    <s v="Standard"/>
    <s v="BNE"/>
    <s v="SIN"/>
    <s v="AU"/>
    <s v="SG"/>
    <x v="2"/>
    <s v="APAC"/>
    <n v="2067"/>
    <n v="338"/>
    <n v="6.115384615384615"/>
    <s v="PharmaNoStandardBNESINAUSGAPACAPAC"/>
    <x v="0"/>
    <m/>
    <m/>
    <m/>
    <m/>
    <m/>
    <m/>
    <m/>
    <m/>
    <m/>
    <m/>
    <m/>
    <m/>
    <m/>
    <m/>
    <m/>
    <m/>
    <m/>
    <m/>
    <m/>
    <m/>
    <m/>
  </r>
  <r>
    <s v="Pharma"/>
    <s v="No"/>
    <s v="Standard"/>
    <s v="JFK"/>
    <s v="MEL"/>
    <s v="US"/>
    <s v="AU"/>
    <x v="0"/>
    <s v="APAC"/>
    <n v="61502.9"/>
    <n v="221"/>
    <n v="278.29366515837103"/>
    <s v="PharmaNoStandardJFKMELUSAUAMERICASAPAC"/>
    <x v="0"/>
    <m/>
    <m/>
    <m/>
    <m/>
    <m/>
    <m/>
    <m/>
    <m/>
    <m/>
    <m/>
    <m/>
    <m/>
    <m/>
    <m/>
    <m/>
    <m/>
    <m/>
    <m/>
    <m/>
    <m/>
    <m/>
  </r>
  <r>
    <s v="Pharma"/>
    <s v="No"/>
    <s v="Standard"/>
    <s v="LAX"/>
    <s v="AKL"/>
    <s v="US"/>
    <s v="NZ"/>
    <x v="0"/>
    <s v="APAC"/>
    <n v="26820.481815999981"/>
    <n v="389"/>
    <n v="68.947254025706897"/>
    <s v="PharmaNoStandardLAXAKLUSNZAMERICASAPAC"/>
    <x v="0"/>
    <m/>
    <m/>
    <m/>
    <m/>
    <m/>
    <m/>
    <m/>
    <m/>
    <m/>
    <m/>
    <m/>
    <m/>
    <m/>
    <m/>
    <m/>
    <m/>
    <m/>
    <m/>
    <m/>
    <m/>
    <m/>
  </r>
  <r>
    <s v="Pharma"/>
    <s v="No"/>
    <s v="Standard"/>
    <s v="LAX"/>
    <s v="SFO"/>
    <s v="US"/>
    <s v="US"/>
    <x v="0"/>
    <s v="AMERICAS"/>
    <n v="521"/>
    <n v="293"/>
    <n v="1.7781569965870307"/>
    <s v="PharmaNoStandardLAXSFOUSUSAMERICASAMERICAS"/>
    <x v="0"/>
    <m/>
    <m/>
    <m/>
    <m/>
    <m/>
    <m/>
    <m/>
    <m/>
    <m/>
    <m/>
    <m/>
    <m/>
    <m/>
    <m/>
    <m/>
    <m/>
    <m/>
    <m/>
    <m/>
    <m/>
    <m/>
  </r>
  <r>
    <s v="Pharma"/>
    <s v="No"/>
    <s v="Standard"/>
    <s v="MEL"/>
    <s v="SIN"/>
    <s v="AU"/>
    <s v="SG"/>
    <x v="2"/>
    <s v="APAC"/>
    <n v="4456"/>
    <n v="317"/>
    <n v="14.056782334384858"/>
    <s v="PharmaNoStandardMELSINAUSGAPACAPAC"/>
    <x v="1"/>
    <m/>
    <m/>
    <m/>
    <m/>
    <m/>
    <m/>
    <m/>
    <m/>
    <m/>
    <m/>
    <m/>
    <m/>
    <m/>
    <m/>
    <m/>
    <m/>
    <m/>
    <m/>
    <m/>
    <m/>
    <m/>
  </r>
  <r>
    <s v="Pharma"/>
    <s v="No"/>
    <s v="Standard"/>
    <s v="PER"/>
    <s v="SIN"/>
    <s v="AU"/>
    <s v="SG"/>
    <x v="2"/>
    <s v="APAC"/>
    <n v="1296"/>
    <n v="294"/>
    <n v="4.408163265306122"/>
    <s v="PharmaNoStandardPERSINAUSGAPACAPAC"/>
    <x v="0"/>
    <m/>
    <m/>
    <m/>
    <m/>
    <m/>
    <m/>
    <m/>
    <m/>
    <m/>
    <m/>
    <m/>
    <m/>
    <m/>
    <m/>
    <m/>
    <m/>
    <m/>
    <m/>
    <m/>
    <m/>
    <m/>
  </r>
  <r>
    <s v="Pharma"/>
    <s v="No"/>
    <s v="Standard"/>
    <s v="SYD"/>
    <s v="LAX"/>
    <s v="AU"/>
    <s v="US"/>
    <x v="2"/>
    <s v="AMERICAS"/>
    <n v="1083"/>
    <n v="453"/>
    <n v="2.3907284768211921"/>
    <s v="PharmaNoStandardSYDLAXAUUSAPACAMERICAS"/>
    <x v="0"/>
    <m/>
    <m/>
    <m/>
    <m/>
    <m/>
    <m/>
    <m/>
    <m/>
    <m/>
    <m/>
    <m/>
    <m/>
    <m/>
    <m/>
    <m/>
    <m/>
    <m/>
    <m/>
    <m/>
    <m/>
    <m/>
  </r>
  <r>
    <s v="Pharma"/>
    <s v="No"/>
    <s v="Standard"/>
    <s v="SYD"/>
    <s v="SIN"/>
    <s v="AU"/>
    <s v="SG"/>
    <x v="2"/>
    <s v="APAC"/>
    <n v="4510"/>
    <n v="613"/>
    <n v="7.3572593800978794"/>
    <s v="PharmaNoStandardSYDSINAUSGAPACAPAC"/>
    <x v="0"/>
    <m/>
    <m/>
    <m/>
    <m/>
    <m/>
    <m/>
    <m/>
    <m/>
    <m/>
    <m/>
    <m/>
    <m/>
    <m/>
    <m/>
    <m/>
    <m/>
    <m/>
    <m/>
    <m/>
    <m/>
    <m/>
  </r>
  <r>
    <s v="Pharma"/>
    <s v="Yes"/>
    <s v="Express"/>
    <s v="ACC"/>
    <s v="GVA"/>
    <s v="GH"/>
    <s v="CH"/>
    <x v="1"/>
    <s v="EMEA"/>
    <n v="5633"/>
    <n v="427"/>
    <n v="13.192037470725996"/>
    <s v="PharmaYesExpressACCGVAGHCHEMEAEMEA"/>
    <x v="0"/>
    <m/>
    <m/>
    <m/>
    <m/>
    <m/>
    <m/>
    <m/>
    <m/>
    <m/>
    <m/>
    <m/>
    <m/>
    <m/>
    <m/>
    <m/>
    <m/>
    <m/>
    <m/>
    <m/>
    <m/>
    <m/>
  </r>
  <r>
    <s v="Pharma"/>
    <s v="Yes"/>
    <s v="Express"/>
    <s v="AKL"/>
    <s v="SIN"/>
    <s v="NZ"/>
    <s v="SG"/>
    <x v="2"/>
    <s v="APAC"/>
    <n v="27544"/>
    <n v="561"/>
    <n v="49.098039215686278"/>
    <s v="PharmaYesExpressAKLSINNZSGAPACAPAC"/>
    <x v="1"/>
    <m/>
    <m/>
    <m/>
    <m/>
    <m/>
    <m/>
    <m/>
    <m/>
    <m/>
    <m/>
    <m/>
    <m/>
    <m/>
    <m/>
    <m/>
    <m/>
    <m/>
    <m/>
    <m/>
    <m/>
    <m/>
  </r>
  <r>
    <s v="Pharma"/>
    <s v="Yes"/>
    <s v="Express"/>
    <s v="AMM"/>
    <s v="BRU"/>
    <s v="JO"/>
    <s v="BE"/>
    <x v="1"/>
    <s v="EMEA"/>
    <n v="5573.5"/>
    <n v="274"/>
    <n v="20.341240875912408"/>
    <s v="PharmaYesExpressAMMBRUJOBEEMEAEMEA"/>
    <x v="0"/>
    <m/>
    <m/>
    <m/>
    <m/>
    <m/>
    <m/>
    <m/>
    <m/>
    <m/>
    <m/>
    <m/>
    <m/>
    <m/>
    <m/>
    <m/>
    <m/>
    <m/>
    <m/>
    <m/>
    <m/>
    <m/>
  </r>
  <r>
    <s v="Pharma"/>
    <s v="Yes"/>
    <s v="Express"/>
    <s v="AMS"/>
    <s v="LHR"/>
    <s v="NL"/>
    <s v="GB"/>
    <x v="1"/>
    <s v="EMEA"/>
    <n v="12054.999999999985"/>
    <n v="398"/>
    <n v="30.288944723618055"/>
    <s v="PharmaYesExpressAMSLHRNLGBEMEAEMEA"/>
    <x v="0"/>
    <m/>
    <m/>
    <m/>
    <m/>
    <m/>
    <m/>
    <m/>
    <m/>
    <m/>
    <m/>
    <m/>
    <m/>
    <m/>
    <m/>
    <m/>
    <m/>
    <m/>
    <m/>
    <m/>
    <m/>
    <m/>
  </r>
  <r>
    <s v="Pharma"/>
    <s v="Yes"/>
    <s v="Express"/>
    <s v="AMS"/>
    <s v="LIN"/>
    <s v="NL"/>
    <s v="IT"/>
    <x v="1"/>
    <s v="EMEA"/>
    <n v="9783.429999999973"/>
    <n v="317"/>
    <n v="30.862555205047233"/>
    <s v="PharmaYesExpressAMSLINNLITEMEAEMEA"/>
    <x v="0"/>
    <m/>
    <m/>
    <m/>
    <m/>
    <m/>
    <m/>
    <m/>
    <m/>
    <m/>
    <m/>
    <m/>
    <m/>
    <m/>
    <m/>
    <m/>
    <m/>
    <m/>
    <m/>
    <m/>
    <m/>
    <m/>
  </r>
  <r>
    <s v="Pharma"/>
    <s v="Yes"/>
    <s v="Express"/>
    <s v="AMS"/>
    <s v="MAD"/>
    <s v="NL"/>
    <s v="ES"/>
    <x v="1"/>
    <s v="EMEA"/>
    <n v="10189.159999999982"/>
    <n v="283"/>
    <n v="36.004098939929264"/>
    <s v="PharmaYesExpressAMSMADNLESEMEAEMEA"/>
    <x v="0"/>
    <m/>
    <m/>
    <m/>
    <m/>
    <m/>
    <m/>
    <m/>
    <m/>
    <m/>
    <m/>
    <m/>
    <m/>
    <m/>
    <m/>
    <m/>
    <m/>
    <m/>
    <m/>
    <m/>
    <m/>
    <m/>
  </r>
  <r>
    <s v="Pharma"/>
    <s v="Yes"/>
    <s v="Express"/>
    <s v="AMS"/>
    <s v="ZRH"/>
    <s v="NL"/>
    <s v="CH"/>
    <x v="1"/>
    <s v="EMEA"/>
    <n v="7537.1500000000042"/>
    <n v="258"/>
    <n v="29.213759689922497"/>
    <s v="PharmaYesExpressAMSZRHNLCHEMEAEMEA"/>
    <x v="0"/>
    <m/>
    <m/>
    <m/>
    <m/>
    <m/>
    <m/>
    <m/>
    <m/>
    <m/>
    <m/>
    <m/>
    <m/>
    <m/>
    <m/>
    <m/>
    <m/>
    <m/>
    <m/>
    <m/>
    <m/>
    <m/>
  </r>
  <r>
    <s v="Pharma"/>
    <s v="Yes"/>
    <s v="Express"/>
    <s v="ATL"/>
    <s v="MIA"/>
    <s v="US"/>
    <s v="US"/>
    <x v="0"/>
    <s v="AMERICAS"/>
    <n v="16566.94999999999"/>
    <n v="500"/>
    <n v="33.133899999999983"/>
    <s v="PharmaYesExpressATLMIAUSUSAMERICASAMERICAS"/>
    <x v="0"/>
    <m/>
    <m/>
    <m/>
    <m/>
    <m/>
    <m/>
    <m/>
    <m/>
    <m/>
    <m/>
    <m/>
    <m/>
    <m/>
    <m/>
    <m/>
    <m/>
    <m/>
    <m/>
    <m/>
    <m/>
    <m/>
  </r>
  <r>
    <s v="Pharma"/>
    <s v="Yes"/>
    <s v="Express"/>
    <s v="BCN"/>
    <s v="JFK"/>
    <s v="ES"/>
    <s v="US"/>
    <x v="1"/>
    <s v="AMERICAS"/>
    <n v="2523.1386000000002"/>
    <n v="133"/>
    <n v="18.970966917293236"/>
    <s v="PharmaYesExpressBCNJFKESUSEMEAAMERICAS"/>
    <x v="0"/>
    <m/>
    <m/>
    <m/>
    <m/>
    <m/>
    <m/>
    <m/>
    <m/>
    <m/>
    <m/>
    <m/>
    <m/>
    <m/>
    <m/>
    <m/>
    <m/>
    <m/>
    <m/>
    <m/>
    <m/>
    <m/>
  </r>
  <r>
    <s v="Pharma"/>
    <s v="Yes"/>
    <s v="Express"/>
    <s v="BCN"/>
    <s v="YYZ"/>
    <s v="ES"/>
    <s v="CA"/>
    <x v="1"/>
    <s v="AMERICAS"/>
    <n v="4941"/>
    <n v="3"/>
    <n v="1647"/>
    <s v="PharmaYesExpressBCNYYZESCAEMEAAMERICAS"/>
    <x v="0"/>
    <m/>
    <m/>
    <m/>
    <m/>
    <m/>
    <m/>
    <m/>
    <m/>
    <m/>
    <m/>
    <m/>
    <m/>
    <m/>
    <m/>
    <m/>
    <m/>
    <m/>
    <m/>
    <m/>
    <m/>
    <m/>
  </r>
  <r>
    <s v="Pharma"/>
    <s v="Yes"/>
    <s v="Express"/>
    <s v="BKK"/>
    <s v="SIN"/>
    <s v="TH"/>
    <s v="SG"/>
    <x v="2"/>
    <s v="APAC"/>
    <n v="6253"/>
    <n v="704"/>
    <n v="8.8821022727272734"/>
    <s v="PharmaYesExpressBKKSINTHSGAPACAPAC"/>
    <x v="0"/>
    <m/>
    <m/>
    <m/>
    <m/>
    <m/>
    <m/>
    <m/>
    <m/>
    <m/>
    <m/>
    <m/>
    <m/>
    <m/>
    <m/>
    <m/>
    <m/>
    <m/>
    <m/>
    <m/>
    <m/>
    <m/>
  </r>
  <r>
    <s v="Pharma"/>
    <s v="Yes"/>
    <s v="Express"/>
    <s v="BLR"/>
    <s v="BOM"/>
    <s v="IN"/>
    <s v="IN"/>
    <x v="2"/>
    <s v="APAC"/>
    <n v="17014.050000000003"/>
    <n v="326"/>
    <n v="52.19033742331289"/>
    <s v="PharmaYesExpressBLRBOMININAPACAPAC"/>
    <x v="1"/>
    <m/>
    <m/>
    <m/>
    <m/>
    <m/>
    <m/>
    <m/>
    <m/>
    <m/>
    <m/>
    <m/>
    <m/>
    <m/>
    <m/>
    <m/>
    <m/>
    <m/>
    <m/>
    <m/>
    <m/>
    <m/>
  </r>
  <r>
    <s v="Pharma"/>
    <s v="Yes"/>
    <s v="Express"/>
    <s v="BLR"/>
    <s v="DEL"/>
    <s v="IN"/>
    <s v="IN"/>
    <x v="2"/>
    <s v="APAC"/>
    <n v="5489.5499999999993"/>
    <n v="287"/>
    <n v="19.127351916376305"/>
    <s v="PharmaYesExpressBLRDELININAPACAPAC"/>
    <x v="1"/>
    <m/>
    <m/>
    <m/>
    <m/>
    <m/>
    <m/>
    <m/>
    <m/>
    <m/>
    <m/>
    <m/>
    <m/>
    <m/>
    <m/>
    <m/>
    <m/>
    <m/>
    <m/>
    <m/>
    <m/>
    <m/>
  </r>
  <r>
    <s v="Pharma"/>
    <s v="Yes"/>
    <s v="Express"/>
    <s v="BNE"/>
    <s v="SIN"/>
    <s v="AU"/>
    <s v="SG"/>
    <x v="2"/>
    <s v="APAC"/>
    <n v="17367"/>
    <n v="315"/>
    <n v="55.133333333333333"/>
    <s v="PharmaYesExpressBNESINAUSGAPACAPAC"/>
    <x v="0"/>
    <m/>
    <m/>
    <m/>
    <m/>
    <m/>
    <m/>
    <m/>
    <m/>
    <m/>
    <m/>
    <m/>
    <m/>
    <m/>
    <m/>
    <m/>
    <m/>
    <m/>
    <m/>
    <m/>
    <m/>
    <m/>
  </r>
  <r>
    <s v="Pharma"/>
    <s v="Yes"/>
    <s v="Express"/>
    <s v="BOG"/>
    <s v="MIA"/>
    <s v="CO"/>
    <s v="US"/>
    <x v="0"/>
    <s v="AMERICAS"/>
    <n v="45139.56502240002"/>
    <n v="286"/>
    <n v="157.83064693146861"/>
    <s v="PharmaYesExpressBOGMIACOUSAMERICASAMERICAS"/>
    <x v="0"/>
    <m/>
    <m/>
    <m/>
    <m/>
    <m/>
    <m/>
    <m/>
    <m/>
    <m/>
    <m/>
    <m/>
    <m/>
    <m/>
    <m/>
    <m/>
    <m/>
    <m/>
    <m/>
    <m/>
    <m/>
    <m/>
  </r>
  <r>
    <s v="Pharma"/>
    <s v="Yes"/>
    <s v="Express"/>
    <s v="BOM"/>
    <s v="AMD"/>
    <s v="IN"/>
    <s v="IN"/>
    <x v="2"/>
    <s v="APAC"/>
    <n v="10632.429999999998"/>
    <n v="293"/>
    <n v="36.288156996587027"/>
    <s v="PharmaYesExpressBOMAMDININAPACAPAC"/>
    <x v="1"/>
    <m/>
    <m/>
    <m/>
    <m/>
    <m/>
    <m/>
    <m/>
    <m/>
    <m/>
    <m/>
    <m/>
    <m/>
    <m/>
    <m/>
    <m/>
    <m/>
    <m/>
    <m/>
    <m/>
    <m/>
    <m/>
  </r>
  <r>
    <s v="Pharma"/>
    <s v="Yes"/>
    <s v="Express"/>
    <s v="BOM"/>
    <s v="LAX"/>
    <s v="IN"/>
    <s v="US"/>
    <x v="2"/>
    <s v="AMERICAS"/>
    <n v="23598"/>
    <n v="293"/>
    <n v="80.539249146757683"/>
    <s v="PharmaYesExpressBOMLAXINUSAPACAMERICAS"/>
    <x v="0"/>
    <m/>
    <m/>
    <m/>
    <m/>
    <m/>
    <m/>
    <m/>
    <m/>
    <m/>
    <m/>
    <m/>
    <m/>
    <m/>
    <m/>
    <m/>
    <m/>
    <m/>
    <m/>
    <m/>
    <m/>
    <m/>
  </r>
  <r>
    <s v="Pharma"/>
    <s v="Yes"/>
    <s v="Express"/>
    <s v="BOM"/>
    <s v="LHR"/>
    <s v="IN"/>
    <s v="GB"/>
    <x v="2"/>
    <s v="EMEA"/>
    <n v="12939"/>
    <n v="333"/>
    <n v="38.855855855855857"/>
    <s v="PharmaYesExpressBOMLHRINGBAPACEMEA"/>
    <x v="0"/>
    <m/>
    <m/>
    <m/>
    <m/>
    <m/>
    <m/>
    <m/>
    <m/>
    <m/>
    <m/>
    <m/>
    <m/>
    <m/>
    <m/>
    <m/>
    <m/>
    <m/>
    <m/>
    <m/>
    <m/>
    <m/>
  </r>
  <r>
    <s v="Pharma"/>
    <s v="Yes"/>
    <s v="Express"/>
    <s v="BOM"/>
    <s v="SIN"/>
    <s v="IN"/>
    <s v="SG"/>
    <x v="2"/>
    <s v="APAC"/>
    <n v="91672"/>
    <n v="937"/>
    <n v="97.835645677694771"/>
    <s v="PharmaYesExpressBOMSININSGAPACAPAC"/>
    <x v="0"/>
    <m/>
    <m/>
    <m/>
    <m/>
    <m/>
    <m/>
    <m/>
    <m/>
    <m/>
    <m/>
    <m/>
    <m/>
    <m/>
    <m/>
    <m/>
    <m/>
    <m/>
    <m/>
    <m/>
    <m/>
    <m/>
  </r>
  <r>
    <s v="Pharma"/>
    <s v="Yes"/>
    <s v="Express"/>
    <s v="BOS"/>
    <s v="BER"/>
    <s v="US"/>
    <s v="DE"/>
    <x v="0"/>
    <s v="EMEA"/>
    <n v="8804"/>
    <n v="284"/>
    <n v="31"/>
    <s v="PharmaYesExpressBOSBERUSDEAMERICASEMEA"/>
    <x v="0"/>
    <m/>
    <m/>
    <m/>
    <m/>
    <m/>
    <m/>
    <m/>
    <m/>
    <m/>
    <m/>
    <m/>
    <m/>
    <m/>
    <m/>
    <m/>
    <m/>
    <m/>
    <m/>
    <m/>
    <m/>
    <m/>
  </r>
  <r>
    <s v="Pharma"/>
    <s v="Yes"/>
    <s v="Express"/>
    <s v="BRU"/>
    <s v="EWR"/>
    <s v="BE"/>
    <s v="US"/>
    <x v="1"/>
    <s v="AMERICAS"/>
    <n v="6826.2300000000005"/>
    <n v="448"/>
    <n v="15.237120535714286"/>
    <s v="PharmaYesExpressBRUEWRBEUSEMEAAMERICAS"/>
    <x v="0"/>
    <m/>
    <m/>
    <m/>
    <m/>
    <m/>
    <m/>
    <m/>
    <m/>
    <m/>
    <m/>
    <m/>
    <m/>
    <m/>
    <m/>
    <m/>
    <m/>
    <m/>
    <m/>
    <m/>
    <m/>
    <m/>
  </r>
  <r>
    <s v="Pharma"/>
    <s v="Yes"/>
    <s v="Express"/>
    <s v="BRU"/>
    <s v="JFK"/>
    <s v="BE"/>
    <s v="US"/>
    <x v="1"/>
    <s v="AMERICAS"/>
    <n v="11058.310000000001"/>
    <n v="382"/>
    <n v="28.948455497382202"/>
    <s v="PharmaYesExpressBRUJFKBEUSEMEAAMERICAS"/>
    <x v="0"/>
    <m/>
    <m/>
    <m/>
    <m/>
    <m/>
    <m/>
    <m/>
    <m/>
    <m/>
    <m/>
    <m/>
    <m/>
    <m/>
    <m/>
    <m/>
    <m/>
    <m/>
    <m/>
    <m/>
    <m/>
    <m/>
  </r>
  <r>
    <s v="Pharma"/>
    <s v="Yes"/>
    <s v="Express"/>
    <s v="BRU"/>
    <s v="LAX"/>
    <s v="BE"/>
    <s v="US"/>
    <x v="1"/>
    <s v="AMERICAS"/>
    <n v="4447.5"/>
    <n v="341"/>
    <n v="13.042521994134898"/>
    <s v="PharmaYesExpressBRULAXBEUSEMEAAMERICAS"/>
    <x v="0"/>
    <m/>
    <m/>
    <m/>
    <m/>
    <m/>
    <m/>
    <m/>
    <m/>
    <m/>
    <m/>
    <m/>
    <m/>
    <m/>
    <m/>
    <m/>
    <m/>
    <m/>
    <m/>
    <m/>
    <m/>
    <m/>
  </r>
  <r>
    <s v="Pharma"/>
    <s v="Yes"/>
    <s v="Express"/>
    <s v="BRU"/>
    <s v="LHR"/>
    <s v="BE"/>
    <s v="GB"/>
    <x v="1"/>
    <s v="EMEA"/>
    <n v="7667.9000000000024"/>
    <n v="520"/>
    <n v="14.745961538461543"/>
    <s v="PharmaYesExpressBRULHRBEGBEMEAEMEA"/>
    <x v="0"/>
    <m/>
    <m/>
    <m/>
    <m/>
    <m/>
    <m/>
    <m/>
    <m/>
    <m/>
    <m/>
    <m/>
    <m/>
    <m/>
    <m/>
    <m/>
    <m/>
    <m/>
    <m/>
    <m/>
    <m/>
    <m/>
  </r>
  <r>
    <s v="Pharma"/>
    <s v="Yes"/>
    <s v="Express"/>
    <s v="BRU"/>
    <s v="LIN"/>
    <s v="BE"/>
    <s v="IT"/>
    <x v="1"/>
    <s v="EMEA"/>
    <n v="4592.5499999999993"/>
    <n v="342"/>
    <n v="13.428508771929822"/>
    <s v="PharmaYesExpressBRULINBEITEMEAEMEA"/>
    <x v="1"/>
    <m/>
    <m/>
    <m/>
    <m/>
    <m/>
    <m/>
    <m/>
    <m/>
    <m/>
    <m/>
    <m/>
    <m/>
    <m/>
    <m/>
    <m/>
    <m/>
    <m/>
    <m/>
    <m/>
    <m/>
    <m/>
  </r>
  <r>
    <s v="Pharma"/>
    <s v="Yes"/>
    <s v="Express"/>
    <s v="CDG"/>
    <s v="LHR"/>
    <s v="FR"/>
    <s v="GB"/>
    <x v="1"/>
    <s v="EMEA"/>
    <n v="10957.32"/>
    <n v="365"/>
    <n v="30.020054794520547"/>
    <s v="PharmaYesExpressCDGLHRFRGBEMEAEMEA"/>
    <x v="0"/>
    <m/>
    <m/>
    <m/>
    <m/>
    <m/>
    <m/>
    <m/>
    <m/>
    <m/>
    <m/>
    <m/>
    <m/>
    <m/>
    <m/>
    <m/>
    <m/>
    <m/>
    <m/>
    <m/>
    <m/>
    <m/>
  </r>
  <r>
    <s v="Pharma"/>
    <s v="Yes"/>
    <s v="Express"/>
    <s v="CHC"/>
    <s v="AKL"/>
    <s v="NZ"/>
    <s v="NZ"/>
    <x v="2"/>
    <s v="APAC"/>
    <n v="6199.5"/>
    <n v="268"/>
    <n v="23.132462686567163"/>
    <s v="PharmaYesExpressCHCAKLNZNZAPACAPAC"/>
    <x v="1"/>
    <m/>
    <m/>
    <m/>
    <m/>
    <m/>
    <m/>
    <m/>
    <m/>
    <m/>
    <m/>
    <m/>
    <m/>
    <m/>
    <m/>
    <m/>
    <m/>
    <m/>
    <m/>
    <m/>
    <m/>
    <m/>
  </r>
  <r>
    <s v="Pharma"/>
    <s v="Yes"/>
    <s v="Express"/>
    <s v="COK"/>
    <s v="BOM"/>
    <s v="IN"/>
    <s v="IN"/>
    <x v="2"/>
    <s v="APAC"/>
    <n v="8218"/>
    <n v="292"/>
    <n v="28.143835616438356"/>
    <s v="PharmaYesExpressCOKBOMININAPACAPAC"/>
    <x v="1"/>
    <m/>
    <m/>
    <m/>
    <m/>
    <m/>
    <m/>
    <m/>
    <m/>
    <m/>
    <m/>
    <m/>
    <m/>
    <m/>
    <m/>
    <m/>
    <m/>
    <m/>
    <m/>
    <m/>
    <m/>
    <m/>
  </r>
  <r>
    <s v="Pharma"/>
    <s v="Yes"/>
    <s v="Express"/>
    <s v="CPT"/>
    <s v="AMS"/>
    <s v="ZA"/>
    <s v="NL"/>
    <x v="1"/>
    <s v="EMEA"/>
    <n v="49818"/>
    <n v="857"/>
    <n v="58.130688448074679"/>
    <s v="PharmaYesExpressCPTAMSZANLEMEAEMEA"/>
    <x v="0"/>
    <m/>
    <m/>
    <m/>
    <m/>
    <m/>
    <m/>
    <m/>
    <m/>
    <m/>
    <m/>
    <m/>
    <m/>
    <m/>
    <m/>
    <m/>
    <m/>
    <m/>
    <m/>
    <m/>
    <m/>
    <m/>
  </r>
  <r>
    <s v="Pharma"/>
    <s v="Yes"/>
    <s v="Express"/>
    <s v="CPT"/>
    <s v="LHR"/>
    <s v="ZA"/>
    <s v="GB"/>
    <x v="1"/>
    <s v="EMEA"/>
    <n v="4163"/>
    <n v="268"/>
    <n v="15.533582089552239"/>
    <s v="PharmaYesExpressCPTLHRZAGBEMEAEMEA"/>
    <x v="0"/>
    <m/>
    <m/>
    <m/>
    <m/>
    <m/>
    <m/>
    <m/>
    <m/>
    <m/>
    <m/>
    <m/>
    <m/>
    <m/>
    <m/>
    <m/>
    <m/>
    <m/>
    <m/>
    <m/>
    <m/>
    <m/>
  </r>
  <r>
    <s v="Pharma"/>
    <s v="Yes"/>
    <s v="Express"/>
    <s v="CUL"/>
    <s v="MEX"/>
    <s v="MX"/>
    <s v="MX"/>
    <x v="0"/>
    <s v="AMERICAS"/>
    <n v="11483.731929799997"/>
    <n v="275"/>
    <n v="41.759025199272713"/>
    <s v="PharmaYesExpressCULMEXMXMXAMERICASAMERICAS"/>
    <x v="1"/>
    <m/>
    <m/>
    <m/>
    <m/>
    <m/>
    <m/>
    <m/>
    <m/>
    <m/>
    <m/>
    <m/>
    <m/>
    <m/>
    <m/>
    <m/>
    <m/>
    <m/>
    <m/>
    <m/>
    <m/>
    <m/>
  </r>
  <r>
    <s v="Pharma"/>
    <s v="Yes"/>
    <s v="Express"/>
    <s v="CUU"/>
    <s v="MEX"/>
    <s v="MX"/>
    <s v="MX"/>
    <x v="0"/>
    <s v="AMERICAS"/>
    <n v="21513.247322599982"/>
    <n v="316"/>
    <n v="68.079896590506266"/>
    <s v="PharmaYesExpressCUUMEXMXMXAMERICASAMERICAS"/>
    <x v="1"/>
    <m/>
    <m/>
    <m/>
    <m/>
    <m/>
    <m/>
    <m/>
    <m/>
    <m/>
    <m/>
    <m/>
    <m/>
    <m/>
    <m/>
    <m/>
    <m/>
    <m/>
    <m/>
    <m/>
    <m/>
    <m/>
  </r>
  <r>
    <s v="Pharma"/>
    <s v="Yes"/>
    <s v="Express"/>
    <s v="CVG"/>
    <s v="MIA"/>
    <s v="US"/>
    <s v="US"/>
    <x v="0"/>
    <s v="AMERICAS"/>
    <n v="19456.480000000003"/>
    <n v="500"/>
    <n v="38.912960000000005"/>
    <s v="PharmaYesExpressCVGMIAUSUSAMERICASAMERICAS"/>
    <x v="0"/>
    <m/>
    <m/>
    <m/>
    <m/>
    <m/>
    <m/>
    <m/>
    <m/>
    <m/>
    <m/>
    <m/>
    <m/>
    <m/>
    <m/>
    <m/>
    <m/>
    <m/>
    <m/>
    <m/>
    <m/>
    <m/>
  </r>
  <r>
    <s v="Pharma"/>
    <s v="Yes"/>
    <s v="Express"/>
    <s v="DEL"/>
    <s v="SIN"/>
    <s v="IN"/>
    <s v="SG"/>
    <x v="2"/>
    <s v="APAC"/>
    <n v="125559"/>
    <n v="493"/>
    <n v="254.68356997971603"/>
    <s v="PharmaYesExpressDELSININSGAPACAPAC"/>
    <x v="0"/>
    <m/>
    <m/>
    <m/>
    <m/>
    <m/>
    <m/>
    <m/>
    <m/>
    <m/>
    <m/>
    <m/>
    <m/>
    <m/>
    <m/>
    <m/>
    <m/>
    <m/>
    <m/>
    <m/>
    <m/>
    <m/>
  </r>
  <r>
    <s v="Pharma"/>
    <s v="Yes"/>
    <s v="Express"/>
    <s v="DME"/>
    <s v="GVA"/>
    <s v="RU"/>
    <s v="CH"/>
    <x v="1"/>
    <s v="EMEA"/>
    <n v="2872"/>
    <n v="283"/>
    <n v="10.148409893992932"/>
    <s v="PharmaYesExpressDMEGVARUCHEMEAEMEA"/>
    <x v="0"/>
    <m/>
    <m/>
    <m/>
    <m/>
    <m/>
    <m/>
    <m/>
    <m/>
    <m/>
    <m/>
    <m/>
    <m/>
    <m/>
    <m/>
    <m/>
    <m/>
    <m/>
    <m/>
    <m/>
    <m/>
    <m/>
  </r>
  <r>
    <s v="Pharma"/>
    <s v="Yes"/>
    <s v="Express"/>
    <s v="DME"/>
    <s v="LHR"/>
    <s v="RU"/>
    <s v="GB"/>
    <x v="1"/>
    <s v="EMEA"/>
    <n v="4371"/>
    <n v="334"/>
    <n v="13.08682634730539"/>
    <s v="PharmaYesExpressDMELHRRUGBEMEAEMEA"/>
    <x v="0"/>
    <m/>
    <m/>
    <m/>
    <m/>
    <m/>
    <m/>
    <m/>
    <m/>
    <m/>
    <m/>
    <m/>
    <m/>
    <m/>
    <m/>
    <m/>
    <m/>
    <m/>
    <m/>
    <m/>
    <m/>
    <m/>
  </r>
  <r>
    <s v="Pharma"/>
    <s v="Yes"/>
    <s v="Express"/>
    <s v="DUB"/>
    <s v="CDG"/>
    <s v="IE"/>
    <s v="FR"/>
    <x v="1"/>
    <s v="EMEA"/>
    <n v="7471.31"/>
    <n v="421"/>
    <n v="17.746579572446556"/>
    <s v="PharmaYesExpressDUBCDGIEFREMEAEMEA"/>
    <x v="0"/>
    <m/>
    <m/>
    <m/>
    <m/>
    <m/>
    <m/>
    <m/>
    <m/>
    <m/>
    <m/>
    <m/>
    <m/>
    <m/>
    <m/>
    <m/>
    <m/>
    <m/>
    <m/>
    <m/>
    <m/>
    <m/>
  </r>
  <r>
    <s v="Pharma"/>
    <s v="Yes"/>
    <s v="Express"/>
    <s v="DUB"/>
    <s v="FRA"/>
    <s v="IE"/>
    <s v="DE"/>
    <x v="1"/>
    <s v="EMEA"/>
    <n v="19299.559999999998"/>
    <n v="304"/>
    <n v="63.485394736842096"/>
    <s v="PharmaYesExpressDUBFRAIEDEEMEAEMEA"/>
    <x v="0"/>
    <m/>
    <m/>
    <m/>
    <m/>
    <m/>
    <m/>
    <m/>
    <m/>
    <m/>
    <m/>
    <m/>
    <m/>
    <m/>
    <m/>
    <m/>
    <m/>
    <m/>
    <m/>
    <m/>
    <m/>
    <m/>
  </r>
  <r>
    <s v="Pharma"/>
    <s v="Yes"/>
    <s v="Express"/>
    <s v="DUB"/>
    <s v="GRU"/>
    <s v="IE"/>
    <s v="BR"/>
    <x v="1"/>
    <s v="AMERICAS"/>
    <n v="7178.3199999999988"/>
    <n v="431"/>
    <n v="16.655034802784218"/>
    <s v="PharmaYesExpressDUBGRUIEBREMEAAMERICAS"/>
    <x v="0"/>
    <m/>
    <m/>
    <m/>
    <m/>
    <m/>
    <m/>
    <m/>
    <m/>
    <m/>
    <m/>
    <m/>
    <m/>
    <m/>
    <m/>
    <m/>
    <m/>
    <m/>
    <m/>
    <m/>
    <m/>
    <m/>
  </r>
  <r>
    <s v="Pharma"/>
    <s v="Yes"/>
    <s v="Express"/>
    <s v="DUB"/>
    <s v="JFK"/>
    <s v="IE"/>
    <s v="US"/>
    <x v="1"/>
    <s v="AMERICAS"/>
    <n v="19474.140000000007"/>
    <n v="1176"/>
    <n v="16.559642857142862"/>
    <s v="PharmaYesExpressDUBJFKIEUSEMEAAMERICAS"/>
    <x v="0"/>
    <m/>
    <m/>
    <m/>
    <m/>
    <m/>
    <m/>
    <m/>
    <m/>
    <m/>
    <m/>
    <m/>
    <m/>
    <m/>
    <m/>
    <m/>
    <m/>
    <m/>
    <m/>
    <m/>
    <m/>
    <m/>
  </r>
  <r>
    <s v="Pharma"/>
    <s v="Yes"/>
    <s v="Express"/>
    <s v="DUB"/>
    <s v="LAX"/>
    <s v="IE"/>
    <s v="US"/>
    <x v="1"/>
    <s v="AMERICAS"/>
    <n v="11410"/>
    <n v="464"/>
    <n v="24.59051724137931"/>
    <s v="PharmaYesExpressDUBLAXIEUSEMEAAMERICAS"/>
    <x v="0"/>
    <m/>
    <m/>
    <m/>
    <m/>
    <m/>
    <m/>
    <m/>
    <m/>
    <m/>
    <m/>
    <m/>
    <m/>
    <m/>
    <m/>
    <m/>
    <m/>
    <m/>
    <m/>
    <m/>
    <m/>
    <m/>
  </r>
  <r>
    <s v="Pharma"/>
    <s v="Yes"/>
    <s v="Express"/>
    <s v="DUB"/>
    <s v="PVG"/>
    <s v="IE"/>
    <s v="CN"/>
    <x v="1"/>
    <s v="APAC"/>
    <n v="11335.5"/>
    <n v="20"/>
    <n v="566.77499999999998"/>
    <s v="PharmaYesExpressDUBPVGIECNEMEAAPAC"/>
    <x v="0"/>
    <m/>
    <m/>
    <m/>
    <m/>
    <m/>
    <m/>
    <m/>
    <m/>
    <m/>
    <m/>
    <m/>
    <m/>
    <m/>
    <m/>
    <m/>
    <m/>
    <m/>
    <m/>
    <m/>
    <m/>
    <m/>
  </r>
  <r>
    <s v="Pharma"/>
    <s v="Yes"/>
    <s v="Express"/>
    <s v="EBB"/>
    <s v="GVA"/>
    <s v="UG"/>
    <s v="CH"/>
    <x v="1"/>
    <s v="EMEA"/>
    <n v="20109"/>
    <n v="412"/>
    <n v="48.808252427184463"/>
    <s v="PharmaYesExpressEBBGVAUGCHEMEAEMEA"/>
    <x v="0"/>
    <m/>
    <m/>
    <m/>
    <m/>
    <m/>
    <m/>
    <m/>
    <m/>
    <m/>
    <m/>
    <m/>
    <m/>
    <m/>
    <m/>
    <m/>
    <m/>
    <m/>
    <m/>
    <m/>
    <m/>
    <m/>
  </r>
  <r>
    <s v="Pharma"/>
    <s v="Yes"/>
    <s v="Express"/>
    <s v="EWR"/>
    <s v="BRU"/>
    <s v="US"/>
    <s v="BE"/>
    <x v="0"/>
    <s v="EMEA"/>
    <n v="57242.679999999978"/>
    <n v="411"/>
    <n v="139.27659367396589"/>
    <s v="PharmaYesExpressEWRBRUUSBEAMERICASEMEA"/>
    <x v="0"/>
    <m/>
    <m/>
    <m/>
    <m/>
    <m/>
    <m/>
    <m/>
    <m/>
    <m/>
    <m/>
    <m/>
    <m/>
    <m/>
    <m/>
    <m/>
    <m/>
    <m/>
    <m/>
    <m/>
    <m/>
    <m/>
  </r>
  <r>
    <s v="Pharma"/>
    <s v="Yes"/>
    <s v="Express"/>
    <s v="EWR"/>
    <s v="DUB"/>
    <s v="US"/>
    <s v="IE"/>
    <x v="0"/>
    <s v="EMEA"/>
    <n v="11456.24"/>
    <n v="376"/>
    <n v="30.468723404255318"/>
    <s v="PharmaYesExpressEWRDUBUSIEAMERICASEMEA"/>
    <x v="0"/>
    <m/>
    <m/>
    <m/>
    <m/>
    <m/>
    <m/>
    <m/>
    <m/>
    <m/>
    <m/>
    <m/>
    <m/>
    <m/>
    <m/>
    <m/>
    <m/>
    <m/>
    <m/>
    <m/>
    <m/>
    <m/>
  </r>
  <r>
    <s v="Pharma"/>
    <s v="Yes"/>
    <s v="Express"/>
    <s v="EWR"/>
    <s v="FRA"/>
    <s v="US"/>
    <s v="DE"/>
    <x v="0"/>
    <s v="EMEA"/>
    <n v="120259.65"/>
    <n v="1672"/>
    <n v="71.925627990430613"/>
    <s v="PharmaYesExpressEWRFRAUSDEAMERICASEMEA"/>
    <x v="0"/>
    <m/>
    <m/>
    <m/>
    <m/>
    <m/>
    <m/>
    <m/>
    <m/>
    <m/>
    <m/>
    <m/>
    <m/>
    <m/>
    <m/>
    <m/>
    <m/>
    <m/>
    <m/>
    <m/>
    <m/>
    <m/>
  </r>
  <r>
    <s v="Pharma"/>
    <s v="Yes"/>
    <s v="Express"/>
    <s v="EWR"/>
    <s v="GRU"/>
    <s v="US"/>
    <s v="BR"/>
    <x v="0"/>
    <s v="AMERICAS"/>
    <n v="73604.310000000012"/>
    <n v="350"/>
    <n v="210.2980285714286"/>
    <s v="PharmaYesExpressEWRGRUUSBRAMERICASAMERICAS"/>
    <x v="0"/>
    <m/>
    <m/>
    <m/>
    <m/>
    <m/>
    <m/>
    <m/>
    <m/>
    <m/>
    <m/>
    <m/>
    <m/>
    <m/>
    <m/>
    <m/>
    <m/>
    <m/>
    <m/>
    <m/>
    <m/>
    <m/>
  </r>
  <r>
    <s v="Pharma"/>
    <s v="Yes"/>
    <s v="Express"/>
    <s v="EWR"/>
    <s v="YUL"/>
    <s v="US"/>
    <s v="CA"/>
    <x v="0"/>
    <s v="AMERICAS"/>
    <n v="8746.4758600000114"/>
    <n v="495"/>
    <n v="17.669648202020223"/>
    <s v="PharmaYesExpressEWRYULUSCAAMERICASAMERICAS"/>
    <x v="0"/>
    <m/>
    <m/>
    <m/>
    <m/>
    <m/>
    <m/>
    <m/>
    <m/>
    <m/>
    <m/>
    <m/>
    <m/>
    <m/>
    <m/>
    <m/>
    <m/>
    <m/>
    <m/>
    <m/>
    <m/>
    <m/>
  </r>
  <r>
    <s v="Pharma"/>
    <s v="Yes"/>
    <s v="Express"/>
    <s v="EWR"/>
    <s v="YYZ"/>
    <s v="US"/>
    <s v="CA"/>
    <x v="0"/>
    <s v="AMERICAS"/>
    <n v="10736.580000000007"/>
    <n v="544"/>
    <n v="19.736360294117659"/>
    <s v="PharmaYesExpressEWRYYZUSCAAMERICASAMERICAS"/>
    <x v="0"/>
    <m/>
    <m/>
    <m/>
    <m/>
    <m/>
    <m/>
    <m/>
    <m/>
    <m/>
    <m/>
    <m/>
    <m/>
    <m/>
    <m/>
    <m/>
    <m/>
    <m/>
    <m/>
    <m/>
    <m/>
    <m/>
  </r>
  <r>
    <s v="Pharma"/>
    <s v="Yes"/>
    <s v="Express"/>
    <s v="EZE"/>
    <s v="MIA"/>
    <s v="AR"/>
    <s v="US"/>
    <x v="1"/>
    <s v="AMERICAS"/>
    <n v="88251.952703599993"/>
    <n v="387"/>
    <n v="228.04122145633073"/>
    <s v="PharmaYesExpressEZEMIAARUSEMEAAMERICAS"/>
    <x v="0"/>
    <m/>
    <m/>
    <m/>
    <m/>
    <m/>
    <m/>
    <m/>
    <m/>
    <m/>
    <m/>
    <m/>
    <m/>
    <m/>
    <m/>
    <m/>
    <m/>
    <m/>
    <m/>
    <m/>
    <m/>
    <m/>
  </r>
  <r>
    <s v="Pharma"/>
    <s v="Yes"/>
    <s v="Express"/>
    <s v="FRA"/>
    <s v="BEG"/>
    <s v="DE"/>
    <s v="RS"/>
    <x v="1"/>
    <s v="EMEA"/>
    <n v="15874.130000000003"/>
    <n v="936"/>
    <n v="16.959540598290602"/>
    <s v="PharmaYesExpressFRABEGDERSEMEAEMEA"/>
    <x v="1"/>
    <m/>
    <m/>
    <m/>
    <m/>
    <m/>
    <m/>
    <m/>
    <m/>
    <m/>
    <m/>
    <m/>
    <m/>
    <m/>
    <m/>
    <m/>
    <m/>
    <m/>
    <m/>
    <m/>
    <m/>
    <m/>
  </r>
  <r>
    <s v="Pharma"/>
    <s v="Yes"/>
    <s v="Express"/>
    <s v="FRA"/>
    <s v="EWR"/>
    <s v="DE"/>
    <s v="US"/>
    <x v="1"/>
    <s v="AMERICAS"/>
    <n v="50197.51"/>
    <n v="1131"/>
    <n v="44.383297966401415"/>
    <s v="PharmaYesExpressFRAEWRDEUSEMEAAMERICAS"/>
    <x v="0"/>
    <m/>
    <m/>
    <m/>
    <m/>
    <m/>
    <m/>
    <m/>
    <m/>
    <m/>
    <m/>
    <m/>
    <m/>
    <m/>
    <m/>
    <m/>
    <m/>
    <m/>
    <m/>
    <m/>
    <m/>
    <m/>
  </r>
  <r>
    <s v="Pharma"/>
    <s v="Yes"/>
    <s v="Express"/>
    <s v="FRA"/>
    <s v="FCO"/>
    <s v="DE"/>
    <s v="IT"/>
    <x v="1"/>
    <s v="EMEA"/>
    <n v="17217.62"/>
    <n v="487"/>
    <n v="35.354455852156057"/>
    <s v="PharmaYesExpressFRAFCODEITEMEAEMEA"/>
    <x v="1"/>
    <m/>
    <m/>
    <m/>
    <m/>
    <m/>
    <m/>
    <m/>
    <m/>
    <m/>
    <m/>
    <m/>
    <m/>
    <m/>
    <m/>
    <m/>
    <m/>
    <m/>
    <m/>
    <m/>
    <m/>
    <m/>
  </r>
  <r>
    <s v="Pharma"/>
    <s v="Yes"/>
    <s v="Express"/>
    <s v="FRA"/>
    <s v="GRU"/>
    <s v="DE"/>
    <s v="BR"/>
    <x v="1"/>
    <s v="AMERICAS"/>
    <n v="14147.979999999996"/>
    <n v="310"/>
    <n v="45.638645161290306"/>
    <s v="PharmaYesExpressFRAGRUDEBREMEAAMERICAS"/>
    <x v="0"/>
    <m/>
    <m/>
    <m/>
    <m/>
    <m/>
    <m/>
    <m/>
    <m/>
    <m/>
    <m/>
    <m/>
    <m/>
    <m/>
    <m/>
    <m/>
    <m/>
    <m/>
    <m/>
    <m/>
    <m/>
    <m/>
  </r>
  <r>
    <s v="Pharma"/>
    <s v="Yes"/>
    <s v="Express"/>
    <s v="FRA"/>
    <s v="ICN"/>
    <s v="DE"/>
    <s v="KR"/>
    <x v="1"/>
    <s v="APAC"/>
    <n v="21181.24"/>
    <n v="579"/>
    <n v="36.582452504317793"/>
    <s v="PharmaYesExpressFRAICNDEKREMEAAPAC"/>
    <x v="0"/>
    <m/>
    <m/>
    <m/>
    <m/>
    <m/>
    <m/>
    <m/>
    <m/>
    <m/>
    <m/>
    <m/>
    <m/>
    <m/>
    <m/>
    <m/>
    <m/>
    <m/>
    <m/>
    <m/>
    <m/>
    <m/>
  </r>
  <r>
    <s v="Pharma"/>
    <s v="Yes"/>
    <s v="Express"/>
    <s v="FRA"/>
    <s v="IST"/>
    <s v="DE"/>
    <s v="TR"/>
    <x v="1"/>
    <s v="EMEA"/>
    <n v="13911.759999999998"/>
    <n v="264"/>
    <n v="52.696060606060598"/>
    <s v="PharmaYesExpressFRAISTDETREMEAEMEA"/>
    <x v="0"/>
    <m/>
    <m/>
    <m/>
    <m/>
    <m/>
    <m/>
    <m/>
    <m/>
    <m/>
    <m/>
    <m/>
    <m/>
    <m/>
    <m/>
    <m/>
    <m/>
    <m/>
    <m/>
    <m/>
    <m/>
    <m/>
  </r>
  <r>
    <s v="Pharma"/>
    <s v="Yes"/>
    <s v="Express"/>
    <s v="FRA"/>
    <s v="JFK"/>
    <s v="DE"/>
    <s v="US"/>
    <x v="1"/>
    <s v="AMERICAS"/>
    <n v="32078.757200000004"/>
    <n v="501"/>
    <n v="64.02945548902197"/>
    <s v="PharmaYesExpressFRAJFKDEUSEMEAAMERICAS"/>
    <x v="0"/>
    <m/>
    <m/>
    <m/>
    <m/>
    <m/>
    <m/>
    <m/>
    <m/>
    <m/>
    <m/>
    <m/>
    <m/>
    <m/>
    <m/>
    <m/>
    <m/>
    <m/>
    <m/>
    <m/>
    <m/>
    <m/>
  </r>
  <r>
    <s v="Pharma"/>
    <s v="Yes"/>
    <s v="Express"/>
    <s v="FRA"/>
    <s v="JNB"/>
    <s v="DE"/>
    <s v="ZA"/>
    <x v="1"/>
    <s v="EMEA"/>
    <n v="14920.269999999988"/>
    <n v="934"/>
    <n v="15.974593147751593"/>
    <s v="PharmaYesExpressFRAJNBDEZAEMEAEMEA"/>
    <x v="0"/>
    <m/>
    <m/>
    <m/>
    <m/>
    <m/>
    <m/>
    <m/>
    <m/>
    <m/>
    <m/>
    <m/>
    <m/>
    <m/>
    <m/>
    <m/>
    <m/>
    <m/>
    <m/>
    <m/>
    <m/>
    <m/>
  </r>
  <r>
    <s v="Pharma"/>
    <s v="Yes"/>
    <s v="Express"/>
    <s v="FRA"/>
    <s v="LAX"/>
    <s v="DE"/>
    <s v="US"/>
    <x v="1"/>
    <s v="AMERICAS"/>
    <n v="22361.434500000003"/>
    <n v="577"/>
    <n v="38.75465251299827"/>
    <s v="PharmaYesExpressFRALAXDEUSEMEAAMERICAS"/>
    <x v="0"/>
    <m/>
    <m/>
    <m/>
    <m/>
    <m/>
    <m/>
    <m/>
    <m/>
    <m/>
    <m/>
    <m/>
    <m/>
    <m/>
    <m/>
    <m/>
    <m/>
    <m/>
    <m/>
    <m/>
    <m/>
    <m/>
  </r>
  <r>
    <s v="Pharma"/>
    <s v="Yes"/>
    <s v="Express"/>
    <s v="FRA"/>
    <s v="LHR"/>
    <s v="DE"/>
    <s v="GB"/>
    <x v="1"/>
    <s v="EMEA"/>
    <n v="41553.169999999976"/>
    <n v="1506"/>
    <n v="27.591746347941552"/>
    <s v="PharmaYesExpressFRALHRDEGBEMEAEMEA"/>
    <x v="0"/>
    <m/>
    <m/>
    <m/>
    <m/>
    <m/>
    <m/>
    <m/>
    <m/>
    <m/>
    <m/>
    <m/>
    <m/>
    <m/>
    <m/>
    <m/>
    <m/>
    <m/>
    <m/>
    <m/>
    <m/>
    <m/>
  </r>
  <r>
    <s v="Pharma"/>
    <s v="Yes"/>
    <s v="Express"/>
    <s v="FRA"/>
    <s v="MAD"/>
    <s v="DE"/>
    <s v="ES"/>
    <x v="1"/>
    <s v="EMEA"/>
    <n v="8241.8000000000011"/>
    <n v="319"/>
    <n v="25.83636363636364"/>
    <s v="PharmaYesExpressFRAMADDEESEMEAEMEA"/>
    <x v="0"/>
    <m/>
    <m/>
    <m/>
    <m/>
    <m/>
    <m/>
    <m/>
    <m/>
    <m/>
    <m/>
    <m/>
    <m/>
    <m/>
    <m/>
    <m/>
    <m/>
    <m/>
    <m/>
    <m/>
    <m/>
    <m/>
  </r>
  <r>
    <s v="Pharma"/>
    <s v="Yes"/>
    <s v="Express"/>
    <s v="FRA"/>
    <s v="MEL"/>
    <s v="DE"/>
    <s v="AU"/>
    <x v="1"/>
    <s v="APAC"/>
    <n v="7447.0399999999991"/>
    <n v="447"/>
    <n v="16.660044742729305"/>
    <s v="PharmaYesExpressFRAMELDEAUEMEAAPAC"/>
    <x v="0"/>
    <m/>
    <m/>
    <m/>
    <m/>
    <m/>
    <m/>
    <m/>
    <m/>
    <m/>
    <m/>
    <m/>
    <m/>
    <m/>
    <m/>
    <m/>
    <m/>
    <m/>
    <m/>
    <m/>
    <m/>
    <m/>
  </r>
  <r>
    <s v="Pharma"/>
    <s v="Yes"/>
    <s v="Express"/>
    <s v="FRA"/>
    <s v="ORD"/>
    <s v="DE"/>
    <s v="US"/>
    <x v="1"/>
    <s v="AMERICAS"/>
    <n v="66255.228900000016"/>
    <n v="576"/>
    <n v="115.02643906250003"/>
    <s v="PharmaYesExpressFRAORDDEUSEMEAAMERICAS"/>
    <x v="0"/>
    <m/>
    <m/>
    <m/>
    <m/>
    <m/>
    <m/>
    <m/>
    <m/>
    <m/>
    <m/>
    <m/>
    <m/>
    <m/>
    <m/>
    <m/>
    <m/>
    <m/>
    <m/>
    <m/>
    <m/>
    <m/>
  </r>
  <r>
    <s v="Pharma"/>
    <s v="Yes"/>
    <s v="Express"/>
    <s v="FRA"/>
    <s v="SEA"/>
    <s v="DE"/>
    <s v="US"/>
    <x v="1"/>
    <s v="AMERICAS"/>
    <n v="19984"/>
    <n v="527"/>
    <n v="37.920303605313094"/>
    <s v="PharmaYesExpressFRASEADEUSEMEAAMERICAS"/>
    <x v="0"/>
    <m/>
    <m/>
    <m/>
    <m/>
    <m/>
    <m/>
    <m/>
    <m/>
    <m/>
    <m/>
    <m/>
    <m/>
    <m/>
    <m/>
    <m/>
    <m/>
    <m/>
    <m/>
    <m/>
    <m/>
    <m/>
  </r>
  <r>
    <s v="Pharma"/>
    <s v="Yes"/>
    <s v="Express"/>
    <s v="FRA"/>
    <s v="SYD"/>
    <s v="DE"/>
    <s v="AU"/>
    <x v="1"/>
    <s v="APAC"/>
    <n v="7158.7599999999984"/>
    <n v="314"/>
    <n v="22.798598726114644"/>
    <s v="PharmaYesExpressFRASYDDEAUEMEAAPAC"/>
    <x v="0"/>
    <m/>
    <m/>
    <m/>
    <m/>
    <m/>
    <m/>
    <m/>
    <m/>
    <m/>
    <m/>
    <m/>
    <m/>
    <m/>
    <m/>
    <m/>
    <m/>
    <m/>
    <m/>
    <m/>
    <m/>
    <m/>
  </r>
  <r>
    <s v="Pharma"/>
    <s v="Yes"/>
    <s v="Express"/>
    <s v="FRA"/>
    <s v="TLV"/>
    <s v="DE"/>
    <s v="IL"/>
    <x v="1"/>
    <s v="EMEA"/>
    <n v="21995.23"/>
    <n v="315"/>
    <n v="69.826126984126986"/>
    <s v="PharmaYesExpressFRATLVDEILEMEAEMEA"/>
    <x v="1"/>
    <m/>
    <m/>
    <m/>
    <m/>
    <m/>
    <m/>
    <m/>
    <m/>
    <m/>
    <m/>
    <m/>
    <m/>
    <m/>
    <m/>
    <m/>
    <m/>
    <m/>
    <m/>
    <m/>
    <m/>
    <m/>
  </r>
  <r>
    <s v="Pharma"/>
    <s v="Yes"/>
    <s v="Express"/>
    <s v="FRA"/>
    <s v="TPE"/>
    <s v="DE"/>
    <s v="TW"/>
    <x v="1"/>
    <s v="APAC"/>
    <n v="21780.030000000006"/>
    <n v="881"/>
    <n v="24.721940976163456"/>
    <s v="PharmaYesExpressFRATPEDETWEMEAAPAC"/>
    <x v="0"/>
    <m/>
    <m/>
    <m/>
    <m/>
    <m/>
    <m/>
    <m/>
    <m/>
    <m/>
    <m/>
    <m/>
    <m/>
    <m/>
    <m/>
    <m/>
    <m/>
    <m/>
    <m/>
    <m/>
    <m/>
    <m/>
  </r>
  <r>
    <s v="Pharma"/>
    <s v="Yes"/>
    <s v="Express"/>
    <s v="FRA"/>
    <s v="YYZ"/>
    <s v="DE"/>
    <s v="CA"/>
    <x v="1"/>
    <s v="AMERICAS"/>
    <n v="11579.029999999999"/>
    <n v="441"/>
    <n v="26.256303854875281"/>
    <s v="PharmaYesExpressFRAYYZDECAEMEAAMERICAS"/>
    <x v="0"/>
    <m/>
    <m/>
    <m/>
    <m/>
    <m/>
    <m/>
    <m/>
    <m/>
    <m/>
    <m/>
    <m/>
    <m/>
    <m/>
    <m/>
    <m/>
    <m/>
    <m/>
    <m/>
    <m/>
    <m/>
    <m/>
  </r>
  <r>
    <s v="Pharma"/>
    <s v="Yes"/>
    <s v="Express"/>
    <s v="FRA"/>
    <s v="ZRH"/>
    <s v="DE"/>
    <s v="CH"/>
    <x v="1"/>
    <s v="EMEA"/>
    <n v="11858.430000000009"/>
    <n v="481"/>
    <n v="24.653700623700644"/>
    <s v="PharmaYesExpressFRAZRHDECHEMEAEMEA"/>
    <x v="1"/>
    <m/>
    <m/>
    <m/>
    <m/>
    <m/>
    <m/>
    <m/>
    <m/>
    <m/>
    <m/>
    <m/>
    <m/>
    <m/>
    <m/>
    <m/>
    <m/>
    <m/>
    <m/>
    <m/>
    <m/>
    <m/>
  </r>
  <r>
    <s v="Pharma"/>
    <s v="Yes"/>
    <s v="Express"/>
    <s v="GDL"/>
    <s v="MEX"/>
    <s v="MX"/>
    <s v="MX"/>
    <x v="0"/>
    <s v="AMERICAS"/>
    <n v="36572.427621999974"/>
    <n v="482"/>
    <n v="75.876405854771733"/>
    <s v="PharmaYesExpressGDLMEXMXMXAMERICASAMERICAS"/>
    <x v="0"/>
    <m/>
    <m/>
    <m/>
    <m/>
    <m/>
    <m/>
    <m/>
    <m/>
    <m/>
    <m/>
    <m/>
    <m/>
    <m/>
    <m/>
    <m/>
    <m/>
    <m/>
    <m/>
    <m/>
    <m/>
    <m/>
  </r>
  <r>
    <s v="Pharma"/>
    <s v="Yes"/>
    <s v="Express"/>
    <s v="GOI"/>
    <s v="BOM"/>
    <s v="IN"/>
    <s v="IN"/>
    <x v="2"/>
    <s v="APAC"/>
    <n v="7433"/>
    <n v="278"/>
    <n v="26.737410071942445"/>
    <s v="PharmaYesExpressGOIBOMININAPACAPAC"/>
    <x v="1"/>
    <m/>
    <m/>
    <m/>
    <m/>
    <m/>
    <m/>
    <m/>
    <m/>
    <m/>
    <m/>
    <m/>
    <m/>
    <m/>
    <m/>
    <m/>
    <m/>
    <m/>
    <m/>
    <m/>
    <m/>
    <m/>
  </r>
  <r>
    <s v="Pharma"/>
    <s v="Yes"/>
    <s v="Express"/>
    <s v="GRU"/>
    <s v="MIA"/>
    <s v="BR"/>
    <s v="US"/>
    <x v="0"/>
    <s v="AMERICAS"/>
    <n v="289294.37210940017"/>
    <n v="850"/>
    <n v="340.34632012870605"/>
    <s v="PharmaYesExpressGRUMIABRUSAMERICASAMERICAS"/>
    <x v="0"/>
    <m/>
    <m/>
    <m/>
    <m/>
    <m/>
    <m/>
    <m/>
    <m/>
    <m/>
    <m/>
    <m/>
    <m/>
    <m/>
    <m/>
    <m/>
    <m/>
    <m/>
    <m/>
    <m/>
    <m/>
    <m/>
  </r>
  <r>
    <s v="Pharma"/>
    <s v="Yes"/>
    <s v="Express"/>
    <s v="GVA"/>
    <s v="JFK"/>
    <s v="CH"/>
    <s v="US"/>
    <x v="1"/>
    <s v="AMERICAS"/>
    <n v="16257.1"/>
    <n v="407"/>
    <n v="39.943734643734643"/>
    <s v="PharmaYesExpressGVAJFKCHUSEMEAAMERICAS"/>
    <x v="0"/>
    <m/>
    <m/>
    <m/>
    <m/>
    <m/>
    <m/>
    <m/>
    <m/>
    <m/>
    <m/>
    <m/>
    <m/>
    <m/>
    <m/>
    <m/>
    <m/>
    <m/>
    <m/>
    <m/>
    <m/>
    <m/>
  </r>
  <r>
    <s v="Pharma"/>
    <s v="Yes"/>
    <s v="Express"/>
    <s v="GVA"/>
    <s v="YUL"/>
    <s v="CH"/>
    <s v="CA"/>
    <x v="1"/>
    <s v="AMERICAS"/>
    <n v="6494.5"/>
    <n v="335"/>
    <n v="19.386567164179105"/>
    <s v="PharmaYesExpressGVAYULCHCAEMEAAMERICAS"/>
    <x v="0"/>
    <m/>
    <m/>
    <m/>
    <m/>
    <m/>
    <m/>
    <m/>
    <m/>
    <m/>
    <m/>
    <m/>
    <m/>
    <m/>
    <m/>
    <m/>
    <m/>
    <m/>
    <m/>
    <m/>
    <m/>
    <m/>
  </r>
  <r>
    <s v="Pharma"/>
    <s v="Yes"/>
    <s v="Express"/>
    <s v="HAN"/>
    <s v="SIN"/>
    <s v="VN"/>
    <s v="SG"/>
    <x v="2"/>
    <s v="APAC"/>
    <n v="10433"/>
    <n v="458"/>
    <n v="22.779475982532752"/>
    <s v="PharmaYesExpressHANSINVNSGAPACAPAC"/>
    <x v="0"/>
    <m/>
    <m/>
    <m/>
    <m/>
    <m/>
    <m/>
    <m/>
    <m/>
    <m/>
    <m/>
    <m/>
    <m/>
    <m/>
    <m/>
    <m/>
    <m/>
    <m/>
    <m/>
    <m/>
    <m/>
    <m/>
  </r>
  <r>
    <s v="Pharma"/>
    <s v="Yes"/>
    <s v="Express"/>
    <s v="HKG"/>
    <s v="SIN"/>
    <s v="HK"/>
    <s v="SG"/>
    <x v="2"/>
    <s v="APAC"/>
    <n v="9993.5"/>
    <n v="289"/>
    <n v="34.579584775086502"/>
    <s v="PharmaYesExpressHKGSINHKSGAPACAPAC"/>
    <x v="0"/>
    <m/>
    <m/>
    <m/>
    <m/>
    <m/>
    <m/>
    <m/>
    <m/>
    <m/>
    <m/>
    <m/>
    <m/>
    <m/>
    <m/>
    <m/>
    <m/>
    <m/>
    <m/>
    <m/>
    <m/>
    <m/>
  </r>
  <r>
    <s v="Pharma"/>
    <s v="Yes"/>
    <s v="Express"/>
    <s v="HKG"/>
    <s v="TPE"/>
    <s v="HK"/>
    <s v="TW"/>
    <x v="2"/>
    <s v="APAC"/>
    <n v="5545.58"/>
    <n v="263"/>
    <n v="21.085855513307983"/>
    <s v="PharmaYesExpressHKGTPEHKTWAPACAPAC"/>
    <x v="0"/>
    <m/>
    <m/>
    <m/>
    <m/>
    <m/>
    <m/>
    <m/>
    <m/>
    <m/>
    <m/>
    <m/>
    <m/>
    <m/>
    <m/>
    <m/>
    <m/>
    <m/>
    <m/>
    <m/>
    <m/>
    <m/>
  </r>
  <r>
    <s v="Pharma"/>
    <s v="Yes"/>
    <s v="Express"/>
    <s v="HND"/>
    <s v="LAX"/>
    <s v="JP"/>
    <s v="US"/>
    <x v="2"/>
    <s v="AMERICAS"/>
    <n v="36561.629999999925"/>
    <n v="1233"/>
    <n v="29.652579075425731"/>
    <s v="PharmaYesExpressHNDLAXJPUSAPACAMERICAS"/>
    <x v="0"/>
    <m/>
    <m/>
    <m/>
    <m/>
    <m/>
    <m/>
    <m/>
    <m/>
    <m/>
    <m/>
    <m/>
    <m/>
    <m/>
    <m/>
    <m/>
    <m/>
    <m/>
    <m/>
    <m/>
    <m/>
    <m/>
  </r>
  <r>
    <s v="Pharma"/>
    <s v="Yes"/>
    <s v="Express"/>
    <s v="HND"/>
    <s v="SIN"/>
    <s v="JP"/>
    <s v="SG"/>
    <x v="2"/>
    <s v="APAC"/>
    <n v="159720.75000000006"/>
    <n v="1007"/>
    <n v="158.61047666335656"/>
    <s v="PharmaYesExpressHNDSINJPSGAPACAPAC"/>
    <x v="0"/>
    <m/>
    <m/>
    <m/>
    <m/>
    <m/>
    <m/>
    <m/>
    <m/>
    <m/>
    <m/>
    <m/>
    <m/>
    <m/>
    <m/>
    <m/>
    <m/>
    <m/>
    <m/>
    <m/>
    <m/>
    <m/>
  </r>
  <r>
    <s v="Pharma"/>
    <s v="Yes"/>
    <s v="Express"/>
    <s v="HYD"/>
    <s v="BOM"/>
    <s v="IN"/>
    <s v="IN"/>
    <x v="2"/>
    <s v="APAC"/>
    <n v="9634"/>
    <n v="264"/>
    <n v="36.492424242424242"/>
    <s v="PharmaYesExpressHYDBOMININAPACAPAC"/>
    <x v="1"/>
    <m/>
    <m/>
    <m/>
    <m/>
    <m/>
    <m/>
    <m/>
    <m/>
    <m/>
    <m/>
    <m/>
    <m/>
    <m/>
    <m/>
    <m/>
    <m/>
    <m/>
    <m/>
    <m/>
    <m/>
    <m/>
  </r>
  <r>
    <s v="Pharma"/>
    <s v="Yes"/>
    <s v="Express"/>
    <s v="ICN"/>
    <s v="JFK"/>
    <s v="KR"/>
    <s v="US"/>
    <x v="2"/>
    <s v="AMERICAS"/>
    <n v="48394.9"/>
    <n v="285"/>
    <n v="169.80666666666667"/>
    <s v="PharmaYesExpressICNJFKKRUSAPACAMERICAS"/>
    <x v="0"/>
    <m/>
    <m/>
    <m/>
    <m/>
    <m/>
    <m/>
    <m/>
    <m/>
    <m/>
    <m/>
    <m/>
    <m/>
    <m/>
    <m/>
    <m/>
    <m/>
    <m/>
    <m/>
    <m/>
    <m/>
    <m/>
  </r>
  <r>
    <s v="Pharma"/>
    <s v="Yes"/>
    <s v="Express"/>
    <s v="ICN"/>
    <s v="LAX"/>
    <s v="KR"/>
    <s v="US"/>
    <x v="2"/>
    <s v="AMERICAS"/>
    <n v="238987.31632000007"/>
    <n v="1185"/>
    <n v="201.67706018565406"/>
    <s v="PharmaYesExpressICNLAXKRUSAPACAMERICAS"/>
    <x v="0"/>
    <m/>
    <m/>
    <m/>
    <m/>
    <m/>
    <m/>
    <m/>
    <m/>
    <m/>
    <m/>
    <m/>
    <m/>
    <m/>
    <m/>
    <m/>
    <m/>
    <m/>
    <m/>
    <m/>
    <m/>
    <m/>
  </r>
  <r>
    <s v="Pharma"/>
    <s v="Yes"/>
    <s v="Express"/>
    <s v="ICN"/>
    <s v="NRT"/>
    <s v="KR"/>
    <s v="JP"/>
    <x v="2"/>
    <s v="APAC"/>
    <n v="15563.299999999997"/>
    <n v="271"/>
    <n v="57.429151291512909"/>
    <s v="PharmaYesExpressICNNRTKRJPAPACAPAC"/>
    <x v="0"/>
    <m/>
    <m/>
    <m/>
    <m/>
    <m/>
    <m/>
    <m/>
    <m/>
    <m/>
    <m/>
    <m/>
    <m/>
    <m/>
    <m/>
    <m/>
    <m/>
    <m/>
    <m/>
    <m/>
    <m/>
    <m/>
  </r>
  <r>
    <s v="Pharma"/>
    <s v="Yes"/>
    <s v="Express"/>
    <s v="ICN"/>
    <s v="SIN"/>
    <s v="KR"/>
    <s v="SG"/>
    <x v="2"/>
    <s v="APAC"/>
    <n v="117364.73"/>
    <n v="625"/>
    <n v="187.783568"/>
    <s v="PharmaYesExpressICNSINKRSGAPACAPAC"/>
    <x v="0"/>
    <m/>
    <m/>
    <m/>
    <m/>
    <m/>
    <m/>
    <m/>
    <m/>
    <m/>
    <m/>
    <m/>
    <m/>
    <m/>
    <m/>
    <m/>
    <m/>
    <m/>
    <m/>
    <m/>
    <m/>
    <m/>
  </r>
  <r>
    <s v="Pharma"/>
    <s v="Yes"/>
    <s v="Express"/>
    <s v="ISL"/>
    <s v="BCN"/>
    <s v="TR"/>
    <s v="ES"/>
    <x v="1"/>
    <s v="EMEA"/>
    <n v="6472"/>
    <n v="34"/>
    <n v="190.35294117647058"/>
    <s v="PharmaYesExpressISLBCNTRESEMEAEMEA"/>
    <x v="1"/>
    <m/>
    <m/>
    <m/>
    <m/>
    <m/>
    <m/>
    <m/>
    <m/>
    <m/>
    <m/>
    <m/>
    <m/>
    <m/>
    <m/>
    <m/>
    <m/>
    <m/>
    <m/>
    <m/>
    <m/>
    <m/>
  </r>
  <r>
    <s v="Pharma"/>
    <s v="Yes"/>
    <s v="Express"/>
    <s v="ISL"/>
    <s v="BRU"/>
    <s v="TR"/>
    <s v="BE"/>
    <x v="1"/>
    <s v="EMEA"/>
    <n v="9193.7999999999993"/>
    <n v="418"/>
    <n v="21.994736842105262"/>
    <s v="PharmaYesExpressISLBRUTRBEEMEAEMEA"/>
    <x v="1"/>
    <m/>
    <m/>
    <m/>
    <m/>
    <m/>
    <m/>
    <m/>
    <m/>
    <m/>
    <m/>
    <m/>
    <m/>
    <m/>
    <m/>
    <m/>
    <m/>
    <m/>
    <m/>
    <m/>
    <m/>
    <m/>
  </r>
  <r>
    <s v="Pharma"/>
    <s v="Yes"/>
    <s v="Express"/>
    <s v="ISL"/>
    <s v="CPH"/>
    <s v="TR"/>
    <s v="DK"/>
    <x v="1"/>
    <s v="EMEA"/>
    <n v="10453"/>
    <n v="159"/>
    <n v="65.742138364779876"/>
    <s v="PharmaYesExpressISLCPHTRDKEMEAEMEA"/>
    <x v="1"/>
    <m/>
    <m/>
    <m/>
    <m/>
    <m/>
    <m/>
    <m/>
    <m/>
    <m/>
    <m/>
    <m/>
    <m/>
    <m/>
    <m/>
    <m/>
    <m/>
    <m/>
    <m/>
    <m/>
    <m/>
    <m/>
  </r>
  <r>
    <s v="Pharma"/>
    <s v="Yes"/>
    <s v="Express"/>
    <s v="ISL"/>
    <s v="LHR"/>
    <s v="TR"/>
    <s v="GB"/>
    <x v="1"/>
    <s v="EMEA"/>
    <n v="5363"/>
    <n v="166"/>
    <n v="32.307228915662648"/>
    <s v="PharmaYesExpressISLLHRTRGBEMEAEMEA"/>
    <x v="1"/>
    <m/>
    <m/>
    <m/>
    <m/>
    <m/>
    <m/>
    <m/>
    <m/>
    <m/>
    <m/>
    <m/>
    <m/>
    <m/>
    <m/>
    <m/>
    <m/>
    <m/>
    <m/>
    <m/>
    <m/>
    <m/>
  </r>
  <r>
    <s v="Pharma"/>
    <s v="Yes"/>
    <s v="Express"/>
    <s v="JFK"/>
    <s v="BLR"/>
    <s v="US"/>
    <s v="IN"/>
    <x v="0"/>
    <s v="APAC"/>
    <n v="11765.837260000002"/>
    <n v="258"/>
    <n v="45.604020387596904"/>
    <s v="PharmaYesExpressJFKBLRUSINAMERICASAPAC"/>
    <x v="0"/>
    <m/>
    <m/>
    <m/>
    <m/>
    <m/>
    <m/>
    <m/>
    <m/>
    <m/>
    <m/>
    <m/>
    <m/>
    <m/>
    <m/>
    <m/>
    <m/>
    <m/>
    <m/>
    <m/>
    <m/>
    <m/>
  </r>
  <r>
    <s v="Pharma"/>
    <s v="Yes"/>
    <s v="Express"/>
    <s v="JFK"/>
    <s v="BOM"/>
    <s v="US"/>
    <s v="IN"/>
    <x v="0"/>
    <s v="APAC"/>
    <n v="28438.869999999992"/>
    <n v="395"/>
    <n v="71.997139240506314"/>
    <s v="PharmaYesExpressJFKBOMUSINAMERICASAPAC"/>
    <x v="0"/>
    <m/>
    <m/>
    <m/>
    <m/>
    <m/>
    <m/>
    <m/>
    <m/>
    <m/>
    <m/>
    <m/>
    <m/>
    <m/>
    <m/>
    <m/>
    <m/>
    <m/>
    <m/>
    <m/>
    <m/>
    <m/>
  </r>
  <r>
    <s v="Pharma"/>
    <s v="Yes"/>
    <s v="Express"/>
    <s v="JFK"/>
    <s v="BRU"/>
    <s v="US"/>
    <s v="BE"/>
    <x v="0"/>
    <s v="EMEA"/>
    <n v="10263.620000000001"/>
    <n v="313"/>
    <n v="32.791118210862621"/>
    <s v="PharmaYesExpressJFKBRUUSBEAMERICASEMEA"/>
    <x v="0"/>
    <m/>
    <m/>
    <m/>
    <m/>
    <m/>
    <m/>
    <m/>
    <m/>
    <m/>
    <m/>
    <m/>
    <m/>
    <m/>
    <m/>
    <m/>
    <m/>
    <m/>
    <m/>
    <m/>
    <m/>
    <m/>
  </r>
  <r>
    <s v="Pharma"/>
    <s v="Yes"/>
    <s v="Express"/>
    <s v="JFK"/>
    <s v="ICN"/>
    <s v="US"/>
    <s v="KR"/>
    <x v="0"/>
    <s v="APAC"/>
    <n v="19140.919999999995"/>
    <n v="439"/>
    <n v="43.601184510250555"/>
    <s v="PharmaYesExpressJFKICNUSKRAMERICASAPAC"/>
    <x v="0"/>
    <m/>
    <m/>
    <m/>
    <m/>
    <m/>
    <m/>
    <m/>
    <m/>
    <m/>
    <m/>
    <m/>
    <m/>
    <m/>
    <m/>
    <m/>
    <m/>
    <m/>
    <m/>
    <m/>
    <m/>
    <m/>
  </r>
  <r>
    <s v="Pharma"/>
    <s v="Yes"/>
    <s v="Express"/>
    <s v="JFK"/>
    <s v="LHR"/>
    <s v="US"/>
    <s v="GB"/>
    <x v="0"/>
    <s v="EMEA"/>
    <n v="20615.7186348"/>
    <n v="918"/>
    <n v="22.457209841830064"/>
    <s v="PharmaYesExpressJFKLHRUSGBAMERICASEMEA"/>
    <x v="0"/>
    <m/>
    <m/>
    <m/>
    <m/>
    <m/>
    <m/>
    <m/>
    <m/>
    <m/>
    <m/>
    <m/>
    <m/>
    <m/>
    <m/>
    <m/>
    <m/>
    <m/>
    <m/>
    <m/>
    <m/>
    <m/>
  </r>
  <r>
    <s v="Pharma"/>
    <s v="Yes"/>
    <s v="Express"/>
    <s v="JFK"/>
    <s v="MSP"/>
    <s v="US"/>
    <s v="US"/>
    <x v="0"/>
    <s v="AMERICAS"/>
    <n v="6435.75"/>
    <n v="264"/>
    <n v="24.37784090909091"/>
    <s v="PharmaYesExpressJFKMSPUSUSAMERICASAMERICAS"/>
    <x v="0"/>
    <m/>
    <m/>
    <m/>
    <m/>
    <m/>
    <m/>
    <m/>
    <m/>
    <m/>
    <m/>
    <m/>
    <m/>
    <m/>
    <m/>
    <m/>
    <m/>
    <m/>
    <m/>
    <m/>
    <m/>
    <m/>
  </r>
  <r>
    <s v="Pharma"/>
    <s v="Yes"/>
    <s v="Express"/>
    <s v="JFK"/>
    <s v="PVG"/>
    <s v="US"/>
    <s v="CN"/>
    <x v="0"/>
    <s v="APAC"/>
    <n v="14609.986499999997"/>
    <n v="264"/>
    <n v="55.340857954545442"/>
    <s v="PharmaYesExpressJFKPVGUSCNAMERICASAPAC"/>
    <x v="0"/>
    <m/>
    <m/>
    <m/>
    <m/>
    <m/>
    <m/>
    <m/>
    <m/>
    <m/>
    <m/>
    <m/>
    <m/>
    <m/>
    <m/>
    <m/>
    <m/>
    <m/>
    <m/>
    <m/>
    <m/>
    <m/>
  </r>
  <r>
    <s v="Pharma"/>
    <s v="Yes"/>
    <s v="Express"/>
    <s v="JFK"/>
    <s v="RDU"/>
    <s v="US"/>
    <s v="US"/>
    <x v="0"/>
    <s v="AMERICAS"/>
    <n v="7791.0599999999977"/>
    <n v="262"/>
    <n v="29.736870229007625"/>
    <s v="PharmaYesExpressJFKRDUUSUSAMERICASAMERICAS"/>
    <x v="0"/>
    <m/>
    <m/>
    <m/>
    <m/>
    <m/>
    <m/>
    <m/>
    <m/>
    <m/>
    <m/>
    <m/>
    <m/>
    <m/>
    <m/>
    <m/>
    <m/>
    <m/>
    <m/>
    <m/>
    <m/>
    <m/>
  </r>
  <r>
    <s v="Pharma"/>
    <s v="Yes"/>
    <s v="Express"/>
    <s v="JNB"/>
    <s v="BRU"/>
    <s v="ZA"/>
    <s v="BE"/>
    <x v="1"/>
    <s v="EMEA"/>
    <n v="29259"/>
    <n v="331"/>
    <n v="88.395770392749242"/>
    <s v="PharmaYesExpressJNBBRUZABEEMEAEMEA"/>
    <x v="0"/>
    <m/>
    <m/>
    <m/>
    <m/>
    <m/>
    <m/>
    <m/>
    <m/>
    <m/>
    <m/>
    <m/>
    <m/>
    <m/>
    <m/>
    <m/>
    <m/>
    <m/>
    <m/>
    <m/>
    <m/>
    <m/>
  </r>
  <r>
    <s v="Pharma"/>
    <s v="Yes"/>
    <s v="Express"/>
    <s v="JNB"/>
    <s v="DUB"/>
    <s v="ZA"/>
    <s v="IE"/>
    <x v="1"/>
    <s v="EMEA"/>
    <n v="14117"/>
    <n v="301"/>
    <n v="46.900332225913623"/>
    <s v="PharmaYesExpressJNBDUBZAIEEMEAEMEA"/>
    <x v="0"/>
    <m/>
    <m/>
    <m/>
    <m/>
    <m/>
    <m/>
    <m/>
    <m/>
    <m/>
    <m/>
    <m/>
    <m/>
    <m/>
    <m/>
    <m/>
    <m/>
    <m/>
    <m/>
    <m/>
    <m/>
    <m/>
  </r>
  <r>
    <s v="Pharma"/>
    <s v="Yes"/>
    <s v="Express"/>
    <s v="JNB"/>
    <s v="LHR"/>
    <s v="ZA"/>
    <s v="GB"/>
    <x v="1"/>
    <s v="EMEA"/>
    <n v="11102"/>
    <n v="270"/>
    <n v="41.11851851851852"/>
    <s v="PharmaYesExpressJNBLHRZAGBEMEAEMEA"/>
    <x v="0"/>
    <m/>
    <m/>
    <m/>
    <m/>
    <m/>
    <m/>
    <m/>
    <m/>
    <m/>
    <m/>
    <m/>
    <m/>
    <m/>
    <m/>
    <m/>
    <m/>
    <m/>
    <m/>
    <m/>
    <m/>
    <m/>
  </r>
  <r>
    <s v="Pharma"/>
    <s v="Yes"/>
    <s v="Express"/>
    <s v="JNB"/>
    <s v="ZRH"/>
    <s v="ZA"/>
    <s v="CH"/>
    <x v="1"/>
    <s v="EMEA"/>
    <n v="109625.60000000001"/>
    <n v="933"/>
    <n v="117.49796355841373"/>
    <s v="PharmaYesExpressJNBZRHZACHEMEAEMEA"/>
    <x v="0"/>
    <m/>
    <m/>
    <m/>
    <m/>
    <m/>
    <m/>
    <m/>
    <m/>
    <m/>
    <m/>
    <m/>
    <m/>
    <m/>
    <m/>
    <m/>
    <m/>
    <m/>
    <m/>
    <m/>
    <m/>
    <m/>
  </r>
  <r>
    <s v="Pharma"/>
    <s v="Yes"/>
    <s v="Express"/>
    <s v="KUL"/>
    <s v="LAX"/>
    <s v="MY"/>
    <s v="US"/>
    <x v="2"/>
    <s v="AMERICAS"/>
    <n v="6126"/>
    <n v="275"/>
    <n v="22.276363636363637"/>
    <s v="PharmaYesExpressKULLAXMYUSAPACAMERICAS"/>
    <x v="0"/>
    <m/>
    <m/>
    <m/>
    <m/>
    <m/>
    <m/>
    <m/>
    <m/>
    <m/>
    <m/>
    <m/>
    <m/>
    <m/>
    <m/>
    <m/>
    <m/>
    <m/>
    <m/>
    <m/>
    <m/>
    <m/>
  </r>
  <r>
    <s v="Pharma"/>
    <s v="Yes"/>
    <s v="Express"/>
    <s v="KUL"/>
    <s v="SIN"/>
    <s v="MY"/>
    <s v="SG"/>
    <x v="2"/>
    <s v="APAC"/>
    <n v="12932"/>
    <n v="680"/>
    <n v="19.017647058823531"/>
    <s v="PharmaYesExpressKULSINMYSGAPACAPAC"/>
    <x v="0"/>
    <m/>
    <m/>
    <m/>
    <m/>
    <m/>
    <m/>
    <m/>
    <m/>
    <m/>
    <m/>
    <m/>
    <m/>
    <m/>
    <m/>
    <m/>
    <m/>
    <m/>
    <m/>
    <m/>
    <m/>
    <m/>
  </r>
  <r>
    <s v="Pharma"/>
    <s v="Yes"/>
    <s v="Express"/>
    <s v="LAX"/>
    <s v="AMS"/>
    <s v="US"/>
    <s v="NL"/>
    <x v="0"/>
    <s v="EMEA"/>
    <n v="38661.293339999982"/>
    <n v="460"/>
    <n v="84.046289869565172"/>
    <s v="PharmaYesExpressLAXAMSUSNLAMERICASEMEA"/>
    <x v="0"/>
    <m/>
    <m/>
    <m/>
    <m/>
    <m/>
    <m/>
    <m/>
    <m/>
    <m/>
    <m/>
    <m/>
    <m/>
    <m/>
    <m/>
    <m/>
    <m/>
    <m/>
    <m/>
    <m/>
    <m/>
    <m/>
  </r>
  <r>
    <s v="Pharma"/>
    <s v="Yes"/>
    <s v="Express"/>
    <s v="LAX"/>
    <s v="AUS"/>
    <s v="US"/>
    <s v="US"/>
    <x v="0"/>
    <s v="AMERICAS"/>
    <n v="10574.0987"/>
    <n v="445"/>
    <n v="23.762019550561799"/>
    <s v="PharmaYesExpressLAXAUSUSUSAMERICASAMERICAS"/>
    <x v="0"/>
    <m/>
    <m/>
    <m/>
    <m/>
    <m/>
    <m/>
    <m/>
    <m/>
    <m/>
    <m/>
    <m/>
    <m/>
    <m/>
    <m/>
    <m/>
    <m/>
    <m/>
    <m/>
    <m/>
    <m/>
    <m/>
  </r>
  <r>
    <s v="Pharma"/>
    <s v="Yes"/>
    <s v="Express"/>
    <s v="LAX"/>
    <s v="BOS"/>
    <s v="US"/>
    <s v="US"/>
    <x v="0"/>
    <s v="AMERICAS"/>
    <n v="9681.7899999999991"/>
    <n v="432"/>
    <n v="22.411550925925923"/>
    <s v="PharmaYesExpressLAXBOSUSUSAMERICASAMERICAS"/>
    <x v="0"/>
    <m/>
    <m/>
    <m/>
    <m/>
    <m/>
    <m/>
    <m/>
    <m/>
    <m/>
    <m/>
    <m/>
    <m/>
    <m/>
    <m/>
    <m/>
    <m/>
    <m/>
    <m/>
    <m/>
    <m/>
    <m/>
  </r>
  <r>
    <s v="Pharma"/>
    <s v="Yes"/>
    <s v="Express"/>
    <s v="LAX"/>
    <s v="BRU"/>
    <s v="US"/>
    <s v="BE"/>
    <x v="0"/>
    <s v="EMEA"/>
    <n v="14803.16"/>
    <n v="375"/>
    <n v="39.475093333333334"/>
    <s v="PharmaYesExpressLAXBRUUSBEAMERICASEMEA"/>
    <x v="0"/>
    <m/>
    <m/>
    <m/>
    <m/>
    <m/>
    <m/>
    <m/>
    <m/>
    <m/>
    <m/>
    <m/>
    <m/>
    <m/>
    <m/>
    <m/>
    <m/>
    <m/>
    <m/>
    <m/>
    <m/>
    <m/>
  </r>
  <r>
    <s v="Pharma"/>
    <s v="Yes"/>
    <s v="Express"/>
    <s v="LAX"/>
    <s v="DEN"/>
    <s v="US"/>
    <s v="US"/>
    <x v="0"/>
    <s v="AMERICAS"/>
    <n v="10395.659999999996"/>
    <n v="493"/>
    <n v="21.086531440162265"/>
    <s v="PharmaYesExpressLAXDENUSUSAMERICASAMERICAS"/>
    <x v="0"/>
    <m/>
    <m/>
    <m/>
    <m/>
    <m/>
    <m/>
    <m/>
    <m/>
    <m/>
    <m/>
    <m/>
    <m/>
    <m/>
    <m/>
    <m/>
    <m/>
    <m/>
    <m/>
    <m/>
    <m/>
    <m/>
  </r>
  <r>
    <s v="Pharma"/>
    <s v="Yes"/>
    <s v="Express"/>
    <s v="LAX"/>
    <s v="EWR"/>
    <s v="US"/>
    <s v="US"/>
    <x v="0"/>
    <s v="AMERICAS"/>
    <n v="31271.030000000002"/>
    <n v="284"/>
    <n v="110.10926056338029"/>
    <s v="PharmaYesExpressLAXEWRUSUSAMERICASAMERICAS"/>
    <x v="0"/>
    <m/>
    <m/>
    <m/>
    <m/>
    <m/>
    <m/>
    <m/>
    <m/>
    <m/>
    <m/>
    <m/>
    <m/>
    <m/>
    <m/>
    <m/>
    <m/>
    <m/>
    <m/>
    <m/>
    <m/>
    <m/>
  </r>
  <r>
    <s v="Pharma"/>
    <s v="Yes"/>
    <s v="Express"/>
    <s v="LAX"/>
    <s v="FRA"/>
    <s v="US"/>
    <s v="DE"/>
    <x v="0"/>
    <s v="EMEA"/>
    <n v="21737.373988799995"/>
    <n v="330"/>
    <n v="65.870830269090888"/>
    <s v="PharmaYesExpressLAXFRAUSDEAMERICASEMEA"/>
    <x v="0"/>
    <m/>
    <m/>
    <m/>
    <m/>
    <m/>
    <m/>
    <m/>
    <m/>
    <m/>
    <m/>
    <m/>
    <m/>
    <m/>
    <m/>
    <m/>
    <m/>
    <m/>
    <m/>
    <m/>
    <m/>
    <m/>
  </r>
  <r>
    <s v="Pharma"/>
    <s v="Yes"/>
    <s v="Express"/>
    <s v="LAX"/>
    <s v="HND"/>
    <s v="US"/>
    <s v="JP"/>
    <x v="0"/>
    <s v="APAC"/>
    <n v="16840.369999999959"/>
    <n v="449"/>
    <n v="37.506391982182535"/>
    <s v="PharmaYesExpressLAXHNDUSJPAMERICASAPAC"/>
    <x v="0"/>
    <m/>
    <m/>
    <m/>
    <m/>
    <m/>
    <m/>
    <m/>
    <m/>
    <m/>
    <m/>
    <m/>
    <m/>
    <m/>
    <m/>
    <m/>
    <m/>
    <m/>
    <m/>
    <m/>
    <m/>
    <m/>
  </r>
  <r>
    <s v="Pharma"/>
    <s v="Yes"/>
    <s v="Express"/>
    <s v="LAX"/>
    <s v="IAD"/>
    <s v="US"/>
    <s v="US"/>
    <x v="0"/>
    <s v="AMERICAS"/>
    <n v="18189.977019999998"/>
    <n v="549"/>
    <n v="33.132927176684881"/>
    <s v="PharmaYesExpressLAXIADUSUSAMERICASAMERICAS"/>
    <x v="0"/>
    <m/>
    <m/>
    <m/>
    <m/>
    <m/>
    <m/>
    <m/>
    <m/>
    <m/>
    <m/>
    <m/>
    <m/>
    <m/>
    <m/>
    <m/>
    <m/>
    <m/>
    <m/>
    <m/>
    <m/>
    <m/>
  </r>
  <r>
    <s v="Pharma"/>
    <s v="Yes"/>
    <s v="Express"/>
    <s v="LAX"/>
    <s v="ICN"/>
    <s v="US"/>
    <s v="KR"/>
    <x v="0"/>
    <s v="APAC"/>
    <n v="22477.34"/>
    <n v="283"/>
    <n v="79.425229681978806"/>
    <s v="PharmaYesExpressLAXICNUSKRAMERICASAPAC"/>
    <x v="0"/>
    <m/>
    <m/>
    <m/>
    <m/>
    <m/>
    <m/>
    <m/>
    <m/>
    <m/>
    <m/>
    <m/>
    <m/>
    <m/>
    <m/>
    <m/>
    <m/>
    <m/>
    <m/>
    <m/>
    <m/>
    <m/>
  </r>
  <r>
    <s v="Pharma"/>
    <s v="Yes"/>
    <s v="Express"/>
    <s v="LAX"/>
    <s v="IND"/>
    <s v="US"/>
    <s v="US"/>
    <x v="0"/>
    <s v="AMERICAS"/>
    <n v="37873.747719999963"/>
    <n v="826"/>
    <n v="45.851994818401892"/>
    <s v="PharmaYesExpressLAXINDUSUSAMERICASAMERICAS"/>
    <x v="0"/>
    <m/>
    <m/>
    <m/>
    <m/>
    <m/>
    <m/>
    <m/>
    <m/>
    <m/>
    <m/>
    <m/>
    <m/>
    <m/>
    <m/>
    <m/>
    <m/>
    <m/>
    <m/>
    <m/>
    <m/>
    <m/>
  </r>
  <r>
    <s v="Pharma"/>
    <s v="Yes"/>
    <s v="Express"/>
    <s v="LAX"/>
    <s v="JFK"/>
    <s v="US"/>
    <s v="US"/>
    <x v="0"/>
    <s v="AMERICAS"/>
    <n v="20153.140000000003"/>
    <n v="431"/>
    <n v="46.759025522041767"/>
    <s v="PharmaYesExpressLAXJFKUSUSAMERICASAMERICAS"/>
    <x v="0"/>
    <m/>
    <m/>
    <m/>
    <m/>
    <m/>
    <m/>
    <m/>
    <m/>
    <m/>
    <m/>
    <m/>
    <m/>
    <m/>
    <m/>
    <m/>
    <m/>
    <m/>
    <m/>
    <m/>
    <m/>
    <m/>
  </r>
  <r>
    <s v="Pharma"/>
    <s v="Yes"/>
    <s v="Express"/>
    <s v="LAX"/>
    <s v="LHR"/>
    <s v="US"/>
    <s v="GB"/>
    <x v="0"/>
    <s v="EMEA"/>
    <n v="37028.849999999984"/>
    <n v="1091"/>
    <n v="33.94028414298807"/>
    <s v="PharmaYesExpressLAXLHRUSGBAMERICASEMEA"/>
    <x v="0"/>
    <m/>
    <m/>
    <m/>
    <m/>
    <m/>
    <m/>
    <m/>
    <m/>
    <m/>
    <m/>
    <m/>
    <m/>
    <m/>
    <m/>
    <m/>
    <m/>
    <m/>
    <m/>
    <m/>
    <m/>
    <m/>
  </r>
  <r>
    <s v="Pharma"/>
    <s v="Yes"/>
    <s v="Express"/>
    <s v="LAX"/>
    <s v="MCI"/>
    <s v="US"/>
    <s v="US"/>
    <x v="0"/>
    <s v="AMERICAS"/>
    <n v="4573.2299999999996"/>
    <n v="266"/>
    <n v="17.192593984962404"/>
    <s v="PharmaYesExpressLAXMCIUSUSAMERICASAMERICAS"/>
    <x v="0"/>
    <m/>
    <m/>
    <m/>
    <m/>
    <m/>
    <m/>
    <m/>
    <m/>
    <m/>
    <m/>
    <m/>
    <m/>
    <m/>
    <m/>
    <m/>
    <m/>
    <m/>
    <m/>
    <m/>
    <m/>
    <m/>
  </r>
  <r>
    <s v="Pharma"/>
    <s v="Yes"/>
    <s v="Express"/>
    <s v="LAX"/>
    <s v="MEL"/>
    <s v="US"/>
    <s v="AU"/>
    <x v="0"/>
    <s v="APAC"/>
    <n v="8906.989999999998"/>
    <n v="315"/>
    <n v="28.276158730158723"/>
    <s v="PharmaYesExpressLAXMELUSAUAMERICASAPAC"/>
    <x v="0"/>
    <m/>
    <m/>
    <m/>
    <m/>
    <m/>
    <m/>
    <m/>
    <m/>
    <m/>
    <m/>
    <m/>
    <m/>
    <m/>
    <m/>
    <m/>
    <m/>
    <m/>
    <m/>
    <m/>
    <m/>
    <m/>
  </r>
  <r>
    <s v="Pharma"/>
    <s v="Yes"/>
    <s v="Express"/>
    <s v="LAX"/>
    <s v="MSP"/>
    <s v="US"/>
    <s v="US"/>
    <x v="0"/>
    <s v="AMERICAS"/>
    <n v="12012.380000000001"/>
    <n v="495"/>
    <n v="24.267434343434346"/>
    <s v="PharmaYesExpressLAXMSPUSUSAMERICASAMERICAS"/>
    <x v="0"/>
    <m/>
    <m/>
    <m/>
    <m/>
    <m/>
    <m/>
    <m/>
    <m/>
    <m/>
    <m/>
    <m/>
    <m/>
    <m/>
    <m/>
    <m/>
    <m/>
    <m/>
    <m/>
    <m/>
    <m/>
    <m/>
  </r>
  <r>
    <s v="Pharma"/>
    <s v="Yes"/>
    <s v="Express"/>
    <s v="LAX"/>
    <s v="NRT"/>
    <s v="US"/>
    <s v="JP"/>
    <x v="0"/>
    <s v="APAC"/>
    <n v="18783.142453600001"/>
    <n v="1192"/>
    <n v="15.757669843624162"/>
    <s v="PharmaYesExpressLAXNRTUSJPAMERICASAPAC"/>
    <x v="0"/>
    <m/>
    <m/>
    <m/>
    <m/>
    <m/>
    <m/>
    <m/>
    <m/>
    <m/>
    <m/>
    <m/>
    <m/>
    <m/>
    <m/>
    <m/>
    <m/>
    <m/>
    <m/>
    <m/>
    <m/>
    <m/>
  </r>
  <r>
    <s v="Pharma"/>
    <s v="Yes"/>
    <s v="Express"/>
    <s v="LAX"/>
    <s v="ORD"/>
    <s v="US"/>
    <s v="US"/>
    <x v="0"/>
    <s v="AMERICAS"/>
    <n v="18705.009999999998"/>
    <n v="565"/>
    <n v="33.106212389380531"/>
    <s v="PharmaYesExpressLAXORDUSUSAMERICASAMERICAS"/>
    <x v="0"/>
    <m/>
    <m/>
    <m/>
    <m/>
    <m/>
    <m/>
    <m/>
    <m/>
    <m/>
    <m/>
    <m/>
    <m/>
    <m/>
    <m/>
    <m/>
    <m/>
    <m/>
    <m/>
    <m/>
    <m/>
    <m/>
  </r>
  <r>
    <s v="Pharma"/>
    <s v="Yes"/>
    <s v="Express"/>
    <s v="LAX"/>
    <s v="PDX"/>
    <s v="US"/>
    <s v="US"/>
    <x v="0"/>
    <s v="AMERICAS"/>
    <n v="8578.1912999999968"/>
    <n v="484"/>
    <n v="17.723535743801648"/>
    <s v="PharmaYesExpressLAXPDXUSUSAMERICASAMERICAS"/>
    <x v="0"/>
    <m/>
    <m/>
    <m/>
    <m/>
    <m/>
    <m/>
    <m/>
    <m/>
    <m/>
    <m/>
    <m/>
    <m/>
    <m/>
    <m/>
    <m/>
    <m/>
    <m/>
    <m/>
    <m/>
    <m/>
    <m/>
  </r>
  <r>
    <s v="Pharma"/>
    <s v="Yes"/>
    <s v="Express"/>
    <s v="LAX"/>
    <s v="PHL"/>
    <s v="US"/>
    <s v="US"/>
    <x v="0"/>
    <s v="AMERICAS"/>
    <n v="18498.38"/>
    <n v="552"/>
    <n v="33.511557971014497"/>
    <s v="PharmaYesExpressLAXPHLUSUSAMERICASAMERICAS"/>
    <x v="0"/>
    <m/>
    <m/>
    <m/>
    <m/>
    <m/>
    <m/>
    <m/>
    <m/>
    <m/>
    <m/>
    <m/>
    <m/>
    <m/>
    <m/>
    <m/>
    <m/>
    <m/>
    <m/>
    <m/>
    <m/>
    <m/>
  </r>
  <r>
    <s v="Pharma"/>
    <s v="Yes"/>
    <s v="Express"/>
    <s v="LAX"/>
    <s v="PVG"/>
    <s v="US"/>
    <s v="CN"/>
    <x v="0"/>
    <s v="APAC"/>
    <n v="18058.13"/>
    <n v="768"/>
    <n v="23.513190104166668"/>
    <s v="PharmaYesExpressLAXPVGUSCNAMERICASAPAC"/>
    <x v="0"/>
    <m/>
    <m/>
    <m/>
    <m/>
    <m/>
    <m/>
    <m/>
    <m/>
    <m/>
    <m/>
    <m/>
    <m/>
    <m/>
    <m/>
    <m/>
    <m/>
    <m/>
    <m/>
    <m/>
    <m/>
    <m/>
  </r>
  <r>
    <s v="Pharma"/>
    <s v="Yes"/>
    <s v="Express"/>
    <s v="LAX"/>
    <s v="RDU"/>
    <s v="US"/>
    <s v="US"/>
    <x v="0"/>
    <s v="AMERICAS"/>
    <n v="13815.05544"/>
    <n v="496"/>
    <n v="27.852934354838709"/>
    <s v="PharmaYesExpressLAXRDUUSUSAMERICASAMERICAS"/>
    <x v="0"/>
    <m/>
    <m/>
    <m/>
    <m/>
    <m/>
    <m/>
    <m/>
    <m/>
    <m/>
    <m/>
    <m/>
    <m/>
    <m/>
    <m/>
    <m/>
    <m/>
    <m/>
    <m/>
    <m/>
    <m/>
    <m/>
  </r>
  <r>
    <s v="Pharma"/>
    <s v="Yes"/>
    <s v="Express"/>
    <s v="LAX"/>
    <s v="RIC"/>
    <s v="US"/>
    <s v="US"/>
    <x v="0"/>
    <s v="AMERICAS"/>
    <n v="11977"/>
    <n v="387"/>
    <n v="30.948320413436694"/>
    <s v="PharmaYesExpressLAXRICUSUSAMERICASAMERICAS"/>
    <x v="0"/>
    <m/>
    <m/>
    <m/>
    <m/>
    <m/>
    <m/>
    <m/>
    <m/>
    <m/>
    <m/>
    <m/>
    <m/>
    <m/>
    <m/>
    <m/>
    <m/>
    <m/>
    <m/>
    <m/>
    <m/>
    <m/>
  </r>
  <r>
    <s v="Pharma"/>
    <s v="Yes"/>
    <s v="Express"/>
    <s v="LAX"/>
    <s v="SEA"/>
    <s v="US"/>
    <s v="US"/>
    <x v="0"/>
    <s v="AMERICAS"/>
    <n v="13538.71"/>
    <n v="571"/>
    <n v="23.710525394045533"/>
    <s v="PharmaYesExpressLAXSEAUSUSAMERICASAMERICAS"/>
    <x v="0"/>
    <m/>
    <m/>
    <m/>
    <m/>
    <m/>
    <m/>
    <m/>
    <m/>
    <m/>
    <m/>
    <m/>
    <m/>
    <m/>
    <m/>
    <m/>
    <m/>
    <m/>
    <m/>
    <m/>
    <m/>
    <m/>
  </r>
  <r>
    <s v="Pharma"/>
    <s v="Yes"/>
    <s v="Express"/>
    <s v="LAX"/>
    <s v="SFO"/>
    <s v="US"/>
    <s v="US"/>
    <x v="0"/>
    <s v="AMERICAS"/>
    <n v="36020.019119999975"/>
    <n v="1186"/>
    <n v="30.371011062394583"/>
    <s v="PharmaYesExpressLAXSFOUSUSAMERICASAMERICAS"/>
    <x v="0"/>
    <m/>
    <m/>
    <m/>
    <m/>
    <m/>
    <m/>
    <m/>
    <m/>
    <m/>
    <m/>
    <m/>
    <m/>
    <m/>
    <m/>
    <m/>
    <m/>
    <m/>
    <m/>
    <m/>
    <m/>
    <m/>
  </r>
  <r>
    <s v="Pharma"/>
    <s v="Yes"/>
    <s v="Express"/>
    <s v="LAX"/>
    <s v="SIN"/>
    <s v="US"/>
    <s v="SG"/>
    <x v="0"/>
    <s v="APAC"/>
    <n v="9787.5968860000012"/>
    <n v="503"/>
    <n v="19.458443113320083"/>
    <s v="PharmaYesExpressLAXSINUSSGAMERICASAPAC"/>
    <x v="0"/>
    <m/>
    <m/>
    <m/>
    <m/>
    <m/>
    <m/>
    <m/>
    <m/>
    <m/>
    <m/>
    <m/>
    <m/>
    <m/>
    <m/>
    <m/>
    <m/>
    <m/>
    <m/>
    <m/>
    <m/>
    <m/>
  </r>
  <r>
    <s v="Pharma"/>
    <s v="Yes"/>
    <s v="Express"/>
    <s v="LAX"/>
    <s v="SLC"/>
    <s v="US"/>
    <s v="US"/>
    <x v="0"/>
    <s v="AMERICAS"/>
    <n v="16583.840000000004"/>
    <n v="795"/>
    <n v="20.860176100628937"/>
    <s v="PharmaYesExpressLAXSLCUSUSAMERICASAMERICAS"/>
    <x v="0"/>
    <m/>
    <m/>
    <m/>
    <m/>
    <m/>
    <m/>
    <m/>
    <m/>
    <m/>
    <m/>
    <m/>
    <m/>
    <m/>
    <m/>
    <m/>
    <m/>
    <m/>
    <m/>
    <m/>
    <m/>
    <m/>
  </r>
  <r>
    <s v="Pharma"/>
    <s v="Yes"/>
    <s v="Express"/>
    <s v="LAX"/>
    <s v="STL"/>
    <s v="US"/>
    <s v="US"/>
    <x v="0"/>
    <s v="AMERICAS"/>
    <n v="6723.1400000000021"/>
    <n v="266"/>
    <n v="25.274962406015046"/>
    <s v="PharmaYesExpressLAXSTLUSUSAMERICASAMERICAS"/>
    <x v="0"/>
    <m/>
    <m/>
    <m/>
    <m/>
    <m/>
    <m/>
    <m/>
    <m/>
    <m/>
    <m/>
    <m/>
    <m/>
    <m/>
    <m/>
    <m/>
    <m/>
    <m/>
    <m/>
    <m/>
    <m/>
    <m/>
  </r>
  <r>
    <s v="Pharma"/>
    <s v="Yes"/>
    <s v="Express"/>
    <s v="LAX"/>
    <s v="SYD"/>
    <s v="US"/>
    <s v="AU"/>
    <x v="0"/>
    <s v="APAC"/>
    <n v="13016.547497200025"/>
    <n v="529"/>
    <n v="24.605949900189081"/>
    <s v="PharmaYesExpressLAXSYDUSAUAMERICASAPAC"/>
    <x v="0"/>
    <m/>
    <m/>
    <m/>
    <m/>
    <m/>
    <m/>
    <m/>
    <m/>
    <m/>
    <m/>
    <m/>
    <m/>
    <m/>
    <m/>
    <m/>
    <m/>
    <m/>
    <m/>
    <m/>
    <m/>
    <m/>
  </r>
  <r>
    <s v="Pharma"/>
    <s v="Yes"/>
    <s v="Express"/>
    <s v="LAX"/>
    <s v="TPE"/>
    <s v="US"/>
    <s v="TW"/>
    <x v="0"/>
    <s v="APAC"/>
    <n v="7398.9500000000016"/>
    <n v="318"/>
    <n v="23.267138364779878"/>
    <s v="PharmaYesExpressLAXTPEUSTWAMERICASAPAC"/>
    <x v="0"/>
    <m/>
    <m/>
    <m/>
    <m/>
    <m/>
    <m/>
    <m/>
    <m/>
    <m/>
    <m/>
    <m/>
    <m/>
    <m/>
    <m/>
    <m/>
    <m/>
    <m/>
    <m/>
    <m/>
    <m/>
    <m/>
  </r>
  <r>
    <s v="Pharma"/>
    <s v="Yes"/>
    <s v="Express"/>
    <s v="LAX"/>
    <s v="TRI"/>
    <s v="US"/>
    <s v="US"/>
    <x v="0"/>
    <s v="AMERICAS"/>
    <n v="10184"/>
    <n v="372"/>
    <n v="27.376344086021504"/>
    <s v="PharmaYesExpressLAXTRIUSUSAMERICASAMERICAS"/>
    <x v="1"/>
    <m/>
    <m/>
    <m/>
    <m/>
    <m/>
    <m/>
    <m/>
    <m/>
    <m/>
    <m/>
    <m/>
    <m/>
    <m/>
    <m/>
    <m/>
    <m/>
    <m/>
    <m/>
    <m/>
    <m/>
    <m/>
  </r>
  <r>
    <s v="Pharma"/>
    <s v="Yes"/>
    <s v="Express"/>
    <s v="LAX"/>
    <s v="TUS"/>
    <s v="US"/>
    <s v="US"/>
    <x v="0"/>
    <s v="AMERICAS"/>
    <n v="15379.31"/>
    <n v="648"/>
    <n v="23.733503086419752"/>
    <s v="PharmaYesExpressLAXTUSUSUSAMERICASAMERICAS"/>
    <x v="0"/>
    <m/>
    <m/>
    <m/>
    <m/>
    <m/>
    <m/>
    <m/>
    <m/>
    <m/>
    <m/>
    <m/>
    <m/>
    <m/>
    <m/>
    <m/>
    <m/>
    <m/>
    <m/>
    <m/>
    <m/>
    <m/>
  </r>
  <r>
    <s v="Pharma"/>
    <s v="Yes"/>
    <s v="Express"/>
    <s v="LHR"/>
    <s v="BRU"/>
    <s v="GB"/>
    <s v="BE"/>
    <x v="1"/>
    <s v="EMEA"/>
    <n v="28965.68"/>
    <n v="929"/>
    <n v="31.179418729817009"/>
    <s v="PharmaYesExpressLHRBRUGBBEEMEAEMEA"/>
    <x v="0"/>
    <m/>
    <m/>
    <m/>
    <m/>
    <m/>
    <m/>
    <m/>
    <m/>
    <m/>
    <m/>
    <m/>
    <m/>
    <m/>
    <m/>
    <m/>
    <m/>
    <m/>
    <m/>
    <m/>
    <m/>
    <m/>
  </r>
  <r>
    <s v="Pharma"/>
    <s v="Yes"/>
    <s v="Express"/>
    <s v="LHR"/>
    <s v="CDG"/>
    <s v="GB"/>
    <s v="FR"/>
    <x v="1"/>
    <s v="EMEA"/>
    <n v="10022.98"/>
    <n v="527"/>
    <n v="19.018937381404175"/>
    <s v="PharmaYesExpressLHRCDGGBFREMEAEMEA"/>
    <x v="0"/>
    <m/>
    <m/>
    <m/>
    <m/>
    <m/>
    <m/>
    <m/>
    <m/>
    <m/>
    <m/>
    <m/>
    <m/>
    <m/>
    <m/>
    <m/>
    <m/>
    <m/>
    <m/>
    <m/>
    <m/>
    <m/>
  </r>
  <r>
    <s v="Pharma"/>
    <s v="Yes"/>
    <s v="Express"/>
    <s v="LHR"/>
    <s v="FRA"/>
    <s v="GB"/>
    <s v="DE"/>
    <x v="1"/>
    <s v="EMEA"/>
    <n v="41110.949999999997"/>
    <n v="951"/>
    <n v="43.229179810725547"/>
    <s v="PharmaYesExpressLHRFRAGBDEEMEAEMEA"/>
    <x v="0"/>
    <m/>
    <m/>
    <m/>
    <m/>
    <m/>
    <m/>
    <m/>
    <m/>
    <m/>
    <m/>
    <m/>
    <m/>
    <m/>
    <m/>
    <m/>
    <m/>
    <m/>
    <m/>
    <m/>
    <m/>
    <m/>
  </r>
  <r>
    <s v="Pharma"/>
    <s v="Yes"/>
    <s v="Express"/>
    <s v="LHR"/>
    <s v="GRU"/>
    <s v="GB"/>
    <s v="BR"/>
    <x v="1"/>
    <s v="AMERICAS"/>
    <n v="8847.9599999999991"/>
    <n v="294"/>
    <n v="30.095102040816325"/>
    <s v="PharmaYesExpressLHRGRUGBBREMEAAMERICAS"/>
    <x v="0"/>
    <m/>
    <m/>
    <m/>
    <m/>
    <m/>
    <m/>
    <m/>
    <m/>
    <m/>
    <m/>
    <m/>
    <m/>
    <m/>
    <m/>
    <m/>
    <m/>
    <m/>
    <m/>
    <m/>
    <m/>
    <m/>
  </r>
  <r>
    <s v="Pharma"/>
    <s v="Yes"/>
    <s v="Express"/>
    <s v="LHR"/>
    <s v="GVA"/>
    <s v="GB"/>
    <s v="CH"/>
    <x v="1"/>
    <s v="EMEA"/>
    <n v="12940.1"/>
    <n v="316"/>
    <n v="40.949683544303795"/>
    <s v="PharmaYesExpressLHRGVAGBCHEMEAEMEA"/>
    <x v="0"/>
    <m/>
    <m/>
    <m/>
    <m/>
    <m/>
    <m/>
    <m/>
    <m/>
    <m/>
    <m/>
    <m/>
    <m/>
    <m/>
    <m/>
    <m/>
    <m/>
    <m/>
    <m/>
    <m/>
    <m/>
    <m/>
  </r>
  <r>
    <s v="Pharma"/>
    <s v="Yes"/>
    <s v="Express"/>
    <s v="LHR"/>
    <s v="ICN"/>
    <s v="GB"/>
    <s v="KR"/>
    <x v="1"/>
    <s v="APAC"/>
    <n v="15980.610000000011"/>
    <n v="926"/>
    <n v="17.257678185745153"/>
    <s v="PharmaYesExpressLHRICNGBKREMEAAPAC"/>
    <x v="0"/>
    <m/>
    <m/>
    <m/>
    <m/>
    <m/>
    <m/>
    <m/>
    <m/>
    <m/>
    <m/>
    <m/>
    <m/>
    <m/>
    <m/>
    <m/>
    <m/>
    <m/>
    <m/>
    <m/>
    <m/>
    <m/>
  </r>
  <r>
    <s v="Pharma"/>
    <s v="Yes"/>
    <s v="Express"/>
    <s v="LHR"/>
    <s v="JFK"/>
    <s v="GB"/>
    <s v="US"/>
    <x v="1"/>
    <s v="AMERICAS"/>
    <n v="125201.32741999996"/>
    <n v="1043"/>
    <n v="120.03962360498558"/>
    <s v="PharmaYesExpressLHRJFKGBUSEMEAAMERICAS"/>
    <x v="0"/>
    <m/>
    <m/>
    <m/>
    <m/>
    <m/>
    <m/>
    <m/>
    <m/>
    <m/>
    <m/>
    <m/>
    <m/>
    <m/>
    <m/>
    <m/>
    <m/>
    <m/>
    <m/>
    <m/>
    <m/>
    <m/>
  </r>
  <r>
    <s v="Pharma"/>
    <s v="Yes"/>
    <s v="Express"/>
    <s v="LHR"/>
    <s v="LAX"/>
    <s v="GB"/>
    <s v="US"/>
    <x v="1"/>
    <s v="AMERICAS"/>
    <n v="29857.937080000003"/>
    <n v="819"/>
    <n v="36.456577631257638"/>
    <s v="PharmaYesExpressLHRLAXGBUSEMEAAMERICAS"/>
    <x v="0"/>
    <m/>
    <m/>
    <m/>
    <m/>
    <m/>
    <m/>
    <m/>
    <m/>
    <m/>
    <m/>
    <m/>
    <m/>
    <m/>
    <m/>
    <m/>
    <m/>
    <m/>
    <m/>
    <m/>
    <m/>
    <m/>
  </r>
  <r>
    <s v="Pharma"/>
    <s v="Yes"/>
    <s v="Express"/>
    <s v="LHR"/>
    <s v="PHL"/>
    <s v="GB"/>
    <s v="US"/>
    <x v="1"/>
    <s v="AMERICAS"/>
    <n v="92076.410000000018"/>
    <n v="650"/>
    <n v="141.65601538461542"/>
    <s v="PharmaYesExpressLHRPHLGBUSEMEAAMERICAS"/>
    <x v="0"/>
    <m/>
    <m/>
    <m/>
    <m/>
    <m/>
    <m/>
    <m/>
    <m/>
    <m/>
    <m/>
    <m/>
    <m/>
    <m/>
    <m/>
    <m/>
    <m/>
    <m/>
    <m/>
    <m/>
    <m/>
    <m/>
  </r>
  <r>
    <s v="Pharma"/>
    <s v="Yes"/>
    <s v="Express"/>
    <s v="LHR"/>
    <s v="SIN"/>
    <s v="GB"/>
    <s v="SG"/>
    <x v="1"/>
    <s v="APAC"/>
    <n v="10127.529999999999"/>
    <n v="353"/>
    <n v="28.689886685552406"/>
    <s v="PharmaYesExpressLHRSINGBSGEMEAAPAC"/>
    <x v="0"/>
    <m/>
    <m/>
    <m/>
    <m/>
    <m/>
    <m/>
    <m/>
    <m/>
    <m/>
    <m/>
    <m/>
    <m/>
    <m/>
    <m/>
    <m/>
    <m/>
    <m/>
    <m/>
    <m/>
    <m/>
    <m/>
  </r>
  <r>
    <s v="Pharma"/>
    <s v="Yes"/>
    <s v="Express"/>
    <s v="LHR"/>
    <s v="TPE"/>
    <s v="GB"/>
    <s v="TW"/>
    <x v="1"/>
    <s v="APAC"/>
    <n v="14002.170000000007"/>
    <n v="667"/>
    <n v="20.992758620689667"/>
    <s v="PharmaYesExpressLHRTPEGBTWEMEAAPAC"/>
    <x v="0"/>
    <m/>
    <m/>
    <m/>
    <m/>
    <m/>
    <m/>
    <m/>
    <m/>
    <m/>
    <m/>
    <m/>
    <m/>
    <m/>
    <m/>
    <m/>
    <m/>
    <m/>
    <m/>
    <m/>
    <m/>
    <m/>
  </r>
  <r>
    <s v="Pharma"/>
    <s v="Yes"/>
    <s v="Express"/>
    <s v="LHR"/>
    <s v="YUL"/>
    <s v="GB"/>
    <s v="CA"/>
    <x v="1"/>
    <s v="AMERICAS"/>
    <n v="10259.039999999997"/>
    <n v="494"/>
    <n v="20.767287449392708"/>
    <s v="PharmaYesExpressLHRYULGBCAEMEAAMERICAS"/>
    <x v="0"/>
    <m/>
    <m/>
    <m/>
    <m/>
    <m/>
    <m/>
    <m/>
    <m/>
    <m/>
    <m/>
    <m/>
    <m/>
    <m/>
    <m/>
    <m/>
    <m/>
    <m/>
    <m/>
    <m/>
    <m/>
    <m/>
  </r>
  <r>
    <s v="Pharma"/>
    <s v="Yes"/>
    <s v="Express"/>
    <s v="LHR"/>
    <s v="ZRH"/>
    <s v="GB"/>
    <s v="CH"/>
    <x v="1"/>
    <s v="EMEA"/>
    <n v="14814.44"/>
    <n v="567"/>
    <n v="26.127760141093475"/>
    <s v="PharmaYesExpressLHRZRHGBCHEMEAEMEA"/>
    <x v="0"/>
    <m/>
    <m/>
    <m/>
    <m/>
    <m/>
    <m/>
    <m/>
    <m/>
    <m/>
    <m/>
    <m/>
    <m/>
    <m/>
    <m/>
    <m/>
    <m/>
    <m/>
    <m/>
    <m/>
    <m/>
    <m/>
  </r>
  <r>
    <s v="Pharma"/>
    <s v="Yes"/>
    <s v="Express"/>
    <s v="LIM"/>
    <s v="MIA"/>
    <s v="PE"/>
    <s v="US"/>
    <x v="0"/>
    <s v="AMERICAS"/>
    <n v="28787.702334400012"/>
    <n v="332"/>
    <n v="86.709946790361485"/>
    <s v="PharmaYesExpressLIMMIAPEUSAMERICASAMERICAS"/>
    <x v="0"/>
    <m/>
    <m/>
    <m/>
    <m/>
    <m/>
    <m/>
    <m/>
    <m/>
    <m/>
    <m/>
    <m/>
    <m/>
    <m/>
    <m/>
    <m/>
    <m/>
    <m/>
    <m/>
    <m/>
    <m/>
    <m/>
  </r>
  <r>
    <s v="Pharma"/>
    <s v="Yes"/>
    <s v="Express"/>
    <s v="LIN"/>
    <s v="AMS"/>
    <s v="IT"/>
    <s v="NL"/>
    <x v="1"/>
    <s v="EMEA"/>
    <n v="2212.9899999999921"/>
    <n v="269"/>
    <n v="8.2267286245352871"/>
    <s v="PharmaYesExpressLINAMSITNLEMEAEMEA"/>
    <x v="1"/>
    <m/>
    <m/>
    <m/>
    <m/>
    <m/>
    <m/>
    <m/>
    <m/>
    <m/>
    <m/>
    <m/>
    <m/>
    <m/>
    <m/>
    <m/>
    <m/>
    <m/>
    <m/>
    <m/>
    <m/>
    <m/>
  </r>
  <r>
    <s v="Pharma"/>
    <s v="Yes"/>
    <s v="Express"/>
    <s v="LIN"/>
    <s v="BRU"/>
    <s v="IT"/>
    <s v="BE"/>
    <x v="1"/>
    <s v="EMEA"/>
    <n v="5875"/>
    <n v="304"/>
    <n v="19.325657894736842"/>
    <s v="PharmaYesExpressLINBRUITBEEMEAEMEA"/>
    <x v="1"/>
    <m/>
    <m/>
    <m/>
    <m/>
    <m/>
    <m/>
    <m/>
    <m/>
    <m/>
    <m/>
    <m/>
    <m/>
    <m/>
    <m/>
    <m/>
    <m/>
    <m/>
    <m/>
    <m/>
    <m/>
    <m/>
  </r>
  <r>
    <s v="Pharma"/>
    <s v="Yes"/>
    <s v="Express"/>
    <s v="MAD"/>
    <s v="AMS"/>
    <s v="ES"/>
    <s v="NL"/>
    <x v="1"/>
    <s v="EMEA"/>
    <n v="2655.529999999987"/>
    <n v="324"/>
    <n v="8.1960802469135405"/>
    <s v="PharmaYesExpressMADAMSESNLEMEAEMEA"/>
    <x v="0"/>
    <m/>
    <m/>
    <m/>
    <m/>
    <m/>
    <m/>
    <m/>
    <m/>
    <m/>
    <m/>
    <m/>
    <m/>
    <m/>
    <m/>
    <m/>
    <m/>
    <m/>
    <m/>
    <m/>
    <m/>
    <m/>
  </r>
  <r>
    <s v="Pharma"/>
    <s v="Yes"/>
    <s v="Express"/>
    <s v="MAD"/>
    <s v="GVA"/>
    <s v="ES"/>
    <s v="CH"/>
    <x v="1"/>
    <s v="EMEA"/>
    <n v="4060"/>
    <n v="258"/>
    <n v="15.736434108527131"/>
    <s v="PharmaYesExpressMADGVAESCHEMEAEMEA"/>
    <x v="0"/>
    <m/>
    <m/>
    <m/>
    <m/>
    <m/>
    <m/>
    <m/>
    <m/>
    <m/>
    <m/>
    <m/>
    <m/>
    <m/>
    <m/>
    <m/>
    <m/>
    <m/>
    <m/>
    <m/>
    <m/>
    <m/>
  </r>
  <r>
    <s v="Pharma"/>
    <s v="Yes"/>
    <s v="Express"/>
    <s v="MAD"/>
    <s v="JFK"/>
    <s v="ES"/>
    <s v="US"/>
    <x v="1"/>
    <s v="AMERICAS"/>
    <n v="4449.1386000000002"/>
    <n v="246"/>
    <n v="18.085929268292684"/>
    <s v="PharmaYesExpressMADJFKESUSEMEAAMERICAS"/>
    <x v="0"/>
    <m/>
    <m/>
    <m/>
    <m/>
    <m/>
    <m/>
    <m/>
    <m/>
    <m/>
    <m/>
    <m/>
    <m/>
    <m/>
    <m/>
    <m/>
    <m/>
    <m/>
    <m/>
    <m/>
    <m/>
    <m/>
  </r>
  <r>
    <s v="Pharma"/>
    <s v="Yes"/>
    <s v="Express"/>
    <s v="MAD"/>
    <s v="LHR"/>
    <s v="ES"/>
    <s v="GB"/>
    <x v="1"/>
    <s v="EMEA"/>
    <n v="6872.4"/>
    <n v="406"/>
    <n v="16.927093596059112"/>
    <s v="PharmaYesExpressMADLHRESGBEMEAEMEA"/>
    <x v="0"/>
    <m/>
    <m/>
    <m/>
    <m/>
    <m/>
    <m/>
    <m/>
    <m/>
    <m/>
    <m/>
    <m/>
    <m/>
    <m/>
    <m/>
    <m/>
    <m/>
    <m/>
    <m/>
    <m/>
    <m/>
    <m/>
  </r>
  <r>
    <s v="Pharma"/>
    <s v="Yes"/>
    <s v="Express"/>
    <s v="MEL"/>
    <s v="LAX"/>
    <s v="AU"/>
    <s v="US"/>
    <x v="2"/>
    <s v="AMERICAS"/>
    <n v="6519.997860000004"/>
    <n v="312"/>
    <n v="20.897429038461553"/>
    <s v="PharmaYesExpressMELLAXAUUSAPACAMERICAS"/>
    <x v="0"/>
    <m/>
    <m/>
    <m/>
    <m/>
    <m/>
    <m/>
    <m/>
    <m/>
    <m/>
    <m/>
    <m/>
    <m/>
    <m/>
    <m/>
    <m/>
    <m/>
    <m/>
    <m/>
    <m/>
    <m/>
    <m/>
  </r>
  <r>
    <s v="Pharma"/>
    <s v="Yes"/>
    <s v="Express"/>
    <s v="MEL"/>
    <s v="SIN"/>
    <s v="AU"/>
    <s v="SG"/>
    <x v="2"/>
    <s v="APAC"/>
    <n v="34845.9"/>
    <n v="322"/>
    <n v="108.21708074534162"/>
    <s v="PharmaYesExpressMELSINAUSGAPACAPAC"/>
    <x v="1"/>
    <m/>
    <m/>
    <m/>
    <m/>
    <m/>
    <m/>
    <m/>
    <m/>
    <m/>
    <m/>
    <m/>
    <m/>
    <m/>
    <m/>
    <m/>
    <m/>
    <m/>
    <m/>
    <m/>
    <m/>
    <m/>
  </r>
  <r>
    <s v="Pharma"/>
    <s v="Yes"/>
    <s v="Express"/>
    <s v="MEX"/>
    <s v="GDL"/>
    <s v="MX"/>
    <s v="MX"/>
    <x v="0"/>
    <s v="AMERICAS"/>
    <n v="6752.3950109999996"/>
    <n v="296"/>
    <n v="22.812145307432431"/>
    <s v="PharmaYesExpressMEXGDLMXMXAMERICASAMERICAS"/>
    <x v="0"/>
    <m/>
    <m/>
    <m/>
    <m/>
    <m/>
    <m/>
    <m/>
    <m/>
    <m/>
    <m/>
    <m/>
    <m/>
    <m/>
    <m/>
    <m/>
    <m/>
    <m/>
    <m/>
    <m/>
    <m/>
    <m/>
  </r>
  <r>
    <s v="Pharma"/>
    <s v="Yes"/>
    <s v="Express"/>
    <s v="MEX"/>
    <s v="LAX"/>
    <s v="MX"/>
    <s v="US"/>
    <x v="0"/>
    <s v="AMERICAS"/>
    <n v="11207.509819200013"/>
    <n v="508"/>
    <n v="22.062027203149633"/>
    <s v="PharmaYesExpressMEXLAXMXUSAMERICASAMERICAS"/>
    <x v="0"/>
    <m/>
    <m/>
    <m/>
    <m/>
    <m/>
    <m/>
    <m/>
    <m/>
    <m/>
    <m/>
    <m/>
    <m/>
    <m/>
    <m/>
    <m/>
    <m/>
    <m/>
    <m/>
    <m/>
    <m/>
    <m/>
  </r>
  <r>
    <s v="Pharma"/>
    <s v="Yes"/>
    <s v="Express"/>
    <s v="MEX"/>
    <s v="MIA"/>
    <s v="MX"/>
    <s v="US"/>
    <x v="0"/>
    <s v="AMERICAS"/>
    <n v="96506.506937600236"/>
    <n v="1389"/>
    <n v="69.479126664938974"/>
    <s v="PharmaYesExpressMEXMIAMXUSAMERICASAMERICAS"/>
    <x v="0"/>
    <m/>
    <m/>
    <m/>
    <m/>
    <m/>
    <m/>
    <m/>
    <m/>
    <m/>
    <m/>
    <m/>
    <m/>
    <m/>
    <m/>
    <m/>
    <m/>
    <m/>
    <m/>
    <m/>
    <m/>
    <m/>
  </r>
  <r>
    <s v="Pharma"/>
    <s v="Yes"/>
    <s v="Express"/>
    <s v="MEX"/>
    <s v="MID"/>
    <s v="MX"/>
    <s v="MX"/>
    <x v="0"/>
    <s v="AMERICAS"/>
    <n v="8232.7539949999955"/>
    <n v="271"/>
    <n v="30.379166033210314"/>
    <s v="PharmaYesExpressMEXMIDMXMXAMERICASAMERICAS"/>
    <x v="0"/>
    <m/>
    <m/>
    <m/>
    <m/>
    <m/>
    <m/>
    <m/>
    <m/>
    <m/>
    <m/>
    <m/>
    <m/>
    <m/>
    <m/>
    <m/>
    <m/>
    <m/>
    <m/>
    <m/>
    <m/>
    <m/>
  </r>
  <r>
    <s v="Pharma"/>
    <s v="Yes"/>
    <s v="Express"/>
    <s v="MEX"/>
    <s v="MTY"/>
    <s v="MX"/>
    <s v="MX"/>
    <x v="0"/>
    <s v="AMERICAS"/>
    <n v="7349.5277019999967"/>
    <n v="331"/>
    <n v="22.204011184290021"/>
    <s v="PharmaYesExpressMEXMTYMXMXAMERICASAMERICAS"/>
    <x v="0"/>
    <m/>
    <m/>
    <m/>
    <m/>
    <m/>
    <m/>
    <m/>
    <m/>
    <m/>
    <m/>
    <m/>
    <m/>
    <m/>
    <m/>
    <m/>
    <m/>
    <m/>
    <m/>
    <m/>
    <m/>
    <m/>
  </r>
  <r>
    <s v="Pharma"/>
    <s v="Yes"/>
    <s v="Express"/>
    <s v="MIA"/>
    <s v="BRU"/>
    <s v="US"/>
    <s v="BE"/>
    <x v="0"/>
    <s v="EMEA"/>
    <n v="9747.9323999999961"/>
    <n v="383"/>
    <n v="25.451520626631844"/>
    <s v="PharmaYesExpressMIABRUUSBEAMERICASEMEA"/>
    <x v="0"/>
    <m/>
    <m/>
    <m/>
    <m/>
    <m/>
    <m/>
    <m/>
    <m/>
    <m/>
    <m/>
    <m/>
    <m/>
    <m/>
    <m/>
    <m/>
    <m/>
    <m/>
    <m/>
    <m/>
    <m/>
    <m/>
  </r>
  <r>
    <s v="Pharma"/>
    <s v="Yes"/>
    <s v="Express"/>
    <s v="MIA"/>
    <s v="EZE"/>
    <s v="US"/>
    <s v="AR"/>
    <x v="0"/>
    <s v="EMEA"/>
    <n v="73280.964255199913"/>
    <n v="436"/>
    <n v="168.07560608990806"/>
    <s v="PharmaYesExpressMIAEZEUSARAMERICASEMEA"/>
    <x v="0"/>
    <m/>
    <m/>
    <m/>
    <m/>
    <m/>
    <m/>
    <m/>
    <m/>
    <m/>
    <m/>
    <m/>
    <m/>
    <m/>
    <m/>
    <m/>
    <m/>
    <m/>
    <m/>
    <m/>
    <m/>
    <m/>
  </r>
  <r>
    <s v="Pharma"/>
    <s v="Yes"/>
    <s v="Express"/>
    <s v="MIA"/>
    <s v="FRA"/>
    <s v="US"/>
    <s v="DE"/>
    <x v="0"/>
    <s v="EMEA"/>
    <n v="8722.6825577999971"/>
    <n v="260"/>
    <n v="33.548779068461528"/>
    <s v="PharmaYesExpressMIAFRAUSDEAMERICASEMEA"/>
    <x v="0"/>
    <m/>
    <m/>
    <m/>
    <m/>
    <m/>
    <m/>
    <m/>
    <m/>
    <m/>
    <m/>
    <m/>
    <m/>
    <m/>
    <m/>
    <m/>
    <m/>
    <m/>
    <m/>
    <m/>
    <m/>
    <m/>
  </r>
  <r>
    <s v="Pharma"/>
    <s v="Yes"/>
    <s v="Express"/>
    <s v="MIA"/>
    <s v="GRU"/>
    <s v="US"/>
    <s v="BR"/>
    <x v="0"/>
    <s v="AMERICAS"/>
    <n v="81817.189002199942"/>
    <n v="746"/>
    <n v="109.67451608873986"/>
    <s v="PharmaYesExpressMIAGRUUSBRAMERICASAMERICAS"/>
    <x v="0"/>
    <m/>
    <m/>
    <m/>
    <m/>
    <m/>
    <m/>
    <m/>
    <m/>
    <m/>
    <m/>
    <m/>
    <m/>
    <m/>
    <m/>
    <m/>
    <m/>
    <m/>
    <m/>
    <m/>
    <m/>
    <m/>
  </r>
  <r>
    <s v="Pharma"/>
    <s v="Yes"/>
    <s v="Express"/>
    <s v="MIA"/>
    <s v="LAX"/>
    <s v="US"/>
    <s v="US"/>
    <x v="0"/>
    <s v="AMERICAS"/>
    <n v="69888.497916200096"/>
    <n v="1758"/>
    <n v="39.75454944038686"/>
    <s v="PharmaYesExpressMIALAXUSUSAMERICASAMERICAS"/>
    <x v="0"/>
    <m/>
    <m/>
    <m/>
    <m/>
    <m/>
    <m/>
    <m/>
    <m/>
    <m/>
    <m/>
    <m/>
    <m/>
    <m/>
    <m/>
    <m/>
    <m/>
    <m/>
    <m/>
    <m/>
    <m/>
    <m/>
  </r>
  <r>
    <s v="Pharma"/>
    <s v="Yes"/>
    <s v="Express"/>
    <s v="MIA"/>
    <s v="LGA"/>
    <s v="US"/>
    <s v="US"/>
    <x v="0"/>
    <s v="AMERICAS"/>
    <n v="5314.8273400000026"/>
    <n v="330"/>
    <n v="16.1055373939394"/>
    <s v="PharmaYesExpressMIALGAUSUSAMERICASAMERICAS"/>
    <x v="0"/>
    <m/>
    <m/>
    <m/>
    <m/>
    <m/>
    <m/>
    <m/>
    <m/>
    <m/>
    <m/>
    <m/>
    <m/>
    <m/>
    <m/>
    <m/>
    <m/>
    <m/>
    <m/>
    <m/>
    <m/>
    <m/>
  </r>
  <r>
    <s v="Pharma"/>
    <s v="Yes"/>
    <s v="Express"/>
    <s v="MIA"/>
    <s v="LHR"/>
    <s v="US"/>
    <s v="GB"/>
    <x v="0"/>
    <s v="EMEA"/>
    <n v="16658.228547999992"/>
    <n v="485"/>
    <n v="34.346862985566993"/>
    <s v="PharmaYesExpressMIALHRUSGBAMERICASEMEA"/>
    <x v="0"/>
    <m/>
    <m/>
    <m/>
    <m/>
    <m/>
    <m/>
    <m/>
    <m/>
    <m/>
    <m/>
    <m/>
    <m/>
    <m/>
    <m/>
    <m/>
    <m/>
    <m/>
    <m/>
    <m/>
    <m/>
    <m/>
  </r>
  <r>
    <s v="Pharma"/>
    <s v="Yes"/>
    <s v="Express"/>
    <s v="MIA"/>
    <s v="MEX"/>
    <s v="US"/>
    <s v="MX"/>
    <x v="0"/>
    <s v="AMERICAS"/>
    <n v="42006.854296400015"/>
    <n v="384"/>
    <n v="109.39284973020837"/>
    <s v="PharmaYesExpressMIAMEXUSMXAMERICASAMERICAS"/>
    <x v="0"/>
    <m/>
    <m/>
    <m/>
    <m/>
    <m/>
    <m/>
    <m/>
    <m/>
    <m/>
    <m/>
    <m/>
    <m/>
    <m/>
    <m/>
    <m/>
    <m/>
    <m/>
    <m/>
    <m/>
    <m/>
    <m/>
  </r>
  <r>
    <s v="Pharma"/>
    <s v="Yes"/>
    <s v="Express"/>
    <s v="MIA"/>
    <s v="ORD"/>
    <s v="US"/>
    <s v="US"/>
    <x v="0"/>
    <s v="AMERICAS"/>
    <n v="7316.7044639999986"/>
    <n v="300"/>
    <n v="24.389014879999994"/>
    <s v="PharmaYesExpressMIAORDUSUSAMERICASAMERICAS"/>
    <x v="0"/>
    <m/>
    <m/>
    <m/>
    <m/>
    <m/>
    <m/>
    <m/>
    <m/>
    <m/>
    <m/>
    <m/>
    <m/>
    <m/>
    <m/>
    <m/>
    <m/>
    <m/>
    <m/>
    <m/>
    <m/>
    <m/>
  </r>
  <r>
    <s v="Pharma"/>
    <s v="Yes"/>
    <s v="Express"/>
    <s v="MIA"/>
    <s v="YUL"/>
    <s v="US"/>
    <s v="CA"/>
    <x v="0"/>
    <s v="AMERICAS"/>
    <n v="8408.5934599999982"/>
    <n v="369"/>
    <n v="22.787516151761512"/>
    <s v="PharmaYesExpressMIAYULUSCAAMERICASAMERICAS"/>
    <x v="0"/>
    <m/>
    <m/>
    <m/>
    <m/>
    <m/>
    <m/>
    <m/>
    <m/>
    <m/>
    <m/>
    <m/>
    <m/>
    <m/>
    <m/>
    <m/>
    <m/>
    <m/>
    <m/>
    <m/>
    <m/>
    <m/>
  </r>
  <r>
    <s v="Pharma"/>
    <s v="Yes"/>
    <s v="Express"/>
    <s v="MID"/>
    <s v="MEX"/>
    <s v="MX"/>
    <s v="MX"/>
    <x v="0"/>
    <s v="AMERICAS"/>
    <n v="16851.337543999995"/>
    <n v="293"/>
    <n v="57.513097419795201"/>
    <s v="PharmaYesExpressMIDMEXMXMXAMERICASAMERICAS"/>
    <x v="0"/>
    <m/>
    <m/>
    <m/>
    <m/>
    <m/>
    <m/>
    <m/>
    <m/>
    <m/>
    <m/>
    <m/>
    <m/>
    <m/>
    <m/>
    <m/>
    <m/>
    <m/>
    <m/>
    <m/>
    <m/>
    <m/>
  </r>
  <r>
    <s v="Pharma"/>
    <s v="Yes"/>
    <s v="Express"/>
    <s v="MNL"/>
    <s v="SIN"/>
    <s v="PH"/>
    <s v="SG"/>
    <x v="2"/>
    <s v="APAC"/>
    <n v="10535"/>
    <n v="641"/>
    <n v="16.435257410296412"/>
    <s v="PharmaYesExpressMNLSINPHSGAPACAPAC"/>
    <x v="0"/>
    <m/>
    <m/>
    <m/>
    <m/>
    <m/>
    <m/>
    <m/>
    <m/>
    <m/>
    <m/>
    <m/>
    <m/>
    <m/>
    <m/>
    <m/>
    <m/>
    <m/>
    <m/>
    <m/>
    <m/>
    <m/>
  </r>
  <r>
    <s v="Pharma"/>
    <s v="Yes"/>
    <s v="Express"/>
    <s v="MTY"/>
    <s v="MEX"/>
    <s v="MX"/>
    <s v="MX"/>
    <x v="0"/>
    <s v="AMERICAS"/>
    <n v="34128.462358400007"/>
    <n v="329"/>
    <n v="103.73392814103346"/>
    <s v="PharmaYesExpressMTYMEXMXMXAMERICASAMERICAS"/>
    <x v="0"/>
    <m/>
    <m/>
    <m/>
    <m/>
    <m/>
    <m/>
    <m/>
    <m/>
    <m/>
    <m/>
    <m/>
    <m/>
    <m/>
    <m/>
    <m/>
    <m/>
    <m/>
    <m/>
    <m/>
    <m/>
    <m/>
  </r>
  <r>
    <s v="Pharma"/>
    <s v="Yes"/>
    <s v="Express"/>
    <s v="MXP"/>
    <s v="JFK"/>
    <s v="IT"/>
    <s v="US"/>
    <x v="1"/>
    <s v="AMERICAS"/>
    <n v="12967.689999999999"/>
    <n v="318"/>
    <n v="40.77889937106918"/>
    <s v="PharmaYesExpressMXPJFKITUSEMEAAMERICAS"/>
    <x v="0"/>
    <m/>
    <m/>
    <m/>
    <m/>
    <m/>
    <m/>
    <m/>
    <m/>
    <m/>
    <m/>
    <m/>
    <m/>
    <m/>
    <m/>
    <m/>
    <m/>
    <m/>
    <m/>
    <m/>
    <m/>
    <m/>
  </r>
  <r>
    <s v="Pharma"/>
    <s v="Yes"/>
    <s v="Express"/>
    <s v="NBO"/>
    <s v="GVA"/>
    <s v="KE"/>
    <s v="CH"/>
    <x v="1"/>
    <s v="EMEA"/>
    <n v="7223.3"/>
    <n v="282"/>
    <n v="25.614539007092198"/>
    <s v="PharmaYesExpressNBOGVAKECHEMEAEMEA"/>
    <x v="0"/>
    <m/>
    <m/>
    <m/>
    <m/>
    <m/>
    <m/>
    <m/>
    <m/>
    <m/>
    <m/>
    <m/>
    <m/>
    <m/>
    <m/>
    <m/>
    <m/>
    <m/>
    <m/>
    <m/>
    <m/>
    <m/>
  </r>
  <r>
    <s v="Pharma"/>
    <s v="Yes"/>
    <s v="Express"/>
    <s v="NRT"/>
    <s v="LAX"/>
    <s v="JP"/>
    <s v="US"/>
    <x v="2"/>
    <s v="AMERICAS"/>
    <n v="65941.231"/>
    <n v="606"/>
    <n v="108.81391254125413"/>
    <s v="PharmaYesExpressNRTLAXJPUSAPACAMERICAS"/>
    <x v="0"/>
    <m/>
    <m/>
    <m/>
    <m/>
    <m/>
    <m/>
    <m/>
    <m/>
    <m/>
    <m/>
    <m/>
    <m/>
    <m/>
    <m/>
    <m/>
    <m/>
    <m/>
    <m/>
    <m/>
    <m/>
    <m/>
  </r>
  <r>
    <s v="Pharma"/>
    <s v="Yes"/>
    <s v="Express"/>
    <s v="ORD"/>
    <s v="BRU"/>
    <s v="US"/>
    <s v="BE"/>
    <x v="0"/>
    <s v="EMEA"/>
    <n v="5545.8999999999978"/>
    <n v="271"/>
    <n v="20.464575645756451"/>
    <s v="PharmaYesExpressORDBRUUSBEAMERICASEMEA"/>
    <x v="0"/>
    <m/>
    <m/>
    <m/>
    <m/>
    <m/>
    <m/>
    <m/>
    <m/>
    <m/>
    <m/>
    <m/>
    <m/>
    <m/>
    <m/>
    <m/>
    <m/>
    <m/>
    <m/>
    <m/>
    <m/>
    <m/>
  </r>
  <r>
    <s v="Pharma"/>
    <s v="Yes"/>
    <s v="Express"/>
    <s v="ORD"/>
    <s v="FRA"/>
    <s v="US"/>
    <s v="DE"/>
    <x v="0"/>
    <s v="EMEA"/>
    <n v="74538.45"/>
    <n v="339"/>
    <n v="219.87743362831858"/>
    <s v="PharmaYesExpressORDFRAUSDEAMERICASEMEA"/>
    <x v="0"/>
    <m/>
    <m/>
    <m/>
    <m/>
    <m/>
    <m/>
    <m/>
    <m/>
    <m/>
    <m/>
    <m/>
    <m/>
    <m/>
    <m/>
    <m/>
    <m/>
    <m/>
    <m/>
    <m/>
    <m/>
    <m/>
  </r>
  <r>
    <s v="Pharma"/>
    <s v="Yes"/>
    <s v="Express"/>
    <s v="ORD"/>
    <s v="ICN"/>
    <s v="US"/>
    <s v="KR"/>
    <x v="0"/>
    <s v="APAC"/>
    <n v="8659.8500000000022"/>
    <n v="463"/>
    <n v="18.703779697624196"/>
    <s v="PharmaYesExpressORDICNUSKRAMERICASAPAC"/>
    <x v="0"/>
    <m/>
    <m/>
    <m/>
    <m/>
    <m/>
    <m/>
    <m/>
    <m/>
    <m/>
    <m/>
    <m/>
    <m/>
    <m/>
    <m/>
    <m/>
    <m/>
    <m/>
    <m/>
    <m/>
    <m/>
    <m/>
  </r>
  <r>
    <s v="Pharma"/>
    <s v="Yes"/>
    <s v="Express"/>
    <s v="ORD"/>
    <s v="MEL"/>
    <s v="US"/>
    <s v="AU"/>
    <x v="0"/>
    <s v="APAC"/>
    <n v="10380.670000000002"/>
    <n v="621"/>
    <n v="16.716054750402581"/>
    <s v="PharmaYesExpressORDMELUSAUAMERICASAPAC"/>
    <x v="0"/>
    <m/>
    <m/>
    <m/>
    <m/>
    <m/>
    <m/>
    <m/>
    <m/>
    <m/>
    <m/>
    <m/>
    <m/>
    <m/>
    <m/>
    <m/>
    <m/>
    <m/>
    <m/>
    <m/>
    <m/>
    <m/>
  </r>
  <r>
    <s v="Pharma"/>
    <s v="Yes"/>
    <s v="Express"/>
    <s v="ORD"/>
    <s v="SYD"/>
    <s v="US"/>
    <s v="AU"/>
    <x v="0"/>
    <s v="APAC"/>
    <n v="8835.8500000000076"/>
    <n v="620"/>
    <n v="14.251370967741948"/>
    <s v="PharmaYesExpressORDSYDUSAUAMERICASAPAC"/>
    <x v="0"/>
    <m/>
    <m/>
    <m/>
    <m/>
    <m/>
    <m/>
    <m/>
    <m/>
    <m/>
    <m/>
    <m/>
    <m/>
    <m/>
    <m/>
    <m/>
    <m/>
    <m/>
    <m/>
    <m/>
    <m/>
    <m/>
  </r>
  <r>
    <s v="Pharma"/>
    <s v="Yes"/>
    <s v="Express"/>
    <s v="ORD"/>
    <s v="TPE"/>
    <s v="US"/>
    <s v="TW"/>
    <x v="0"/>
    <s v="APAC"/>
    <n v="5365.61"/>
    <n v="313"/>
    <n v="17.14252396166134"/>
    <s v="PharmaYesExpressORDTPEUSTWAMERICASAPAC"/>
    <x v="0"/>
    <m/>
    <m/>
    <m/>
    <m/>
    <m/>
    <m/>
    <m/>
    <m/>
    <m/>
    <m/>
    <m/>
    <m/>
    <m/>
    <m/>
    <m/>
    <m/>
    <m/>
    <m/>
    <m/>
    <m/>
    <m/>
  </r>
  <r>
    <s v="Pharma"/>
    <s v="Yes"/>
    <s v="Express"/>
    <s v="PHL"/>
    <s v="LHR"/>
    <s v="US"/>
    <s v="GB"/>
    <x v="0"/>
    <s v="EMEA"/>
    <n v="27841.61"/>
    <n v="291"/>
    <n v="95.675635738831616"/>
    <s v="PharmaYesExpressPHLLHRUSGBAMERICASEMEA"/>
    <x v="0"/>
    <m/>
    <m/>
    <m/>
    <m/>
    <m/>
    <m/>
    <m/>
    <m/>
    <m/>
    <m/>
    <m/>
    <m/>
    <m/>
    <m/>
    <m/>
    <m/>
    <m/>
    <m/>
    <m/>
    <m/>
    <m/>
  </r>
  <r>
    <s v="Pharma"/>
    <s v="Yes"/>
    <s v="Express"/>
    <s v="PRG"/>
    <s v="BOM"/>
    <s v="CZ"/>
    <s v="IN"/>
    <x v="1"/>
    <s v="APAC"/>
    <n v="21324.400000000001"/>
    <n v="102"/>
    <n v="209.06274509803924"/>
    <s v="PharmaYesExpressPRGBOMCZINEMEAAPAC"/>
    <x v="0"/>
    <m/>
    <m/>
    <m/>
    <m/>
    <m/>
    <m/>
    <m/>
    <m/>
    <m/>
    <m/>
    <m/>
    <m/>
    <m/>
    <m/>
    <m/>
    <m/>
    <m/>
    <m/>
    <m/>
    <m/>
    <m/>
  </r>
  <r>
    <s v="Pharma"/>
    <s v="Yes"/>
    <s v="Express"/>
    <s v="PRG"/>
    <s v="JFK"/>
    <s v="CZ"/>
    <s v="US"/>
    <x v="1"/>
    <s v="AMERICAS"/>
    <n v="3358"/>
    <n v="64"/>
    <n v="52.46875"/>
    <s v="PharmaYesExpressPRGJFKCZUSEMEAAMERICAS"/>
    <x v="0"/>
    <m/>
    <m/>
    <m/>
    <m/>
    <m/>
    <m/>
    <m/>
    <m/>
    <m/>
    <m/>
    <m/>
    <m/>
    <m/>
    <m/>
    <m/>
    <m/>
    <m/>
    <m/>
    <m/>
    <m/>
    <m/>
  </r>
  <r>
    <s v="Pharma"/>
    <s v="Yes"/>
    <s v="Express"/>
    <s v="PRG"/>
    <s v="NRT"/>
    <s v="CZ"/>
    <s v="JP"/>
    <x v="1"/>
    <s v="APAC"/>
    <n v="3561"/>
    <n v="108"/>
    <n v="32.972222222222221"/>
    <s v="PharmaYesExpressPRGNRTCZJPEMEAAPAC"/>
    <x v="0"/>
    <m/>
    <m/>
    <m/>
    <m/>
    <m/>
    <m/>
    <m/>
    <m/>
    <m/>
    <m/>
    <m/>
    <m/>
    <m/>
    <m/>
    <m/>
    <m/>
    <m/>
    <m/>
    <m/>
    <m/>
    <m/>
  </r>
  <r>
    <s v="Pharma"/>
    <s v="Yes"/>
    <s v="Express"/>
    <s v="PVG"/>
    <s v="JFK"/>
    <s v="CN"/>
    <s v="US"/>
    <x v="2"/>
    <s v="AMERICAS"/>
    <n v="37073"/>
    <n v="288"/>
    <n v="128.72569444444446"/>
    <s v="PharmaYesExpressPVGJFKCNUSAPACAMERICAS"/>
    <x v="0"/>
    <m/>
    <m/>
    <m/>
    <m/>
    <m/>
    <m/>
    <m/>
    <m/>
    <m/>
    <m/>
    <m/>
    <m/>
    <m/>
    <m/>
    <m/>
    <m/>
    <m/>
    <m/>
    <m/>
    <m/>
    <m/>
  </r>
  <r>
    <s v="Pharma"/>
    <s v="Yes"/>
    <s v="Express"/>
    <s v="RDU"/>
    <s v="PHL"/>
    <s v="US"/>
    <s v="US"/>
    <x v="0"/>
    <s v="AMERICAS"/>
    <n v="11673.569999999996"/>
    <n v="344"/>
    <n v="33.934796511627894"/>
    <s v="PharmaYesExpressRDUPHLUSUSAMERICASAMERICAS"/>
    <x v="0"/>
    <m/>
    <m/>
    <m/>
    <m/>
    <m/>
    <m/>
    <m/>
    <m/>
    <m/>
    <m/>
    <m/>
    <m/>
    <m/>
    <m/>
    <m/>
    <m/>
    <m/>
    <m/>
    <m/>
    <m/>
    <m/>
  </r>
  <r>
    <s v="Pharma"/>
    <s v="Yes"/>
    <s v="Express"/>
    <s v="RUH"/>
    <s v="GVA"/>
    <s v="SA"/>
    <s v="CH"/>
    <x v="2"/>
    <s v="EMEA"/>
    <n v="4577"/>
    <n v="447"/>
    <n v="10.239373601789708"/>
    <s v="PharmaYesExpressRUHGVASACHAPACEMEA"/>
    <x v="0"/>
    <m/>
    <m/>
    <m/>
    <m/>
    <m/>
    <m/>
    <m/>
    <m/>
    <m/>
    <m/>
    <m/>
    <m/>
    <m/>
    <m/>
    <m/>
    <m/>
    <m/>
    <m/>
    <m/>
    <m/>
    <m/>
  </r>
  <r>
    <s v="Pharma"/>
    <s v="Yes"/>
    <s v="Express"/>
    <s v="SCL"/>
    <s v="MIA"/>
    <s v="CL"/>
    <s v="US"/>
    <x v="0"/>
    <s v="AMERICAS"/>
    <n v="43635.202035199967"/>
    <n v="272"/>
    <n v="160.42353689411752"/>
    <s v="PharmaYesExpressSCLMIACLUSAMERICASAMERICAS"/>
    <x v="0"/>
    <m/>
    <m/>
    <m/>
    <m/>
    <m/>
    <m/>
    <m/>
    <m/>
    <m/>
    <m/>
    <m/>
    <m/>
    <m/>
    <m/>
    <m/>
    <m/>
    <m/>
    <m/>
    <m/>
    <m/>
    <m/>
  </r>
  <r>
    <s v="Pharma"/>
    <s v="Yes"/>
    <s v="Express"/>
    <s v="SEA"/>
    <s v="FRA"/>
    <s v="US"/>
    <s v="DE"/>
    <x v="0"/>
    <s v="EMEA"/>
    <n v="17802"/>
    <n v="468"/>
    <n v="38.03846153846154"/>
    <s v="PharmaYesExpressSEAFRAUSDEAMERICASEMEA"/>
    <x v="0"/>
    <m/>
    <m/>
    <m/>
    <m/>
    <m/>
    <m/>
    <m/>
    <m/>
    <m/>
    <m/>
    <m/>
    <m/>
    <m/>
    <m/>
    <m/>
    <m/>
    <m/>
    <m/>
    <m/>
    <m/>
    <m/>
  </r>
  <r>
    <s v="Pharma"/>
    <s v="Yes"/>
    <s v="Express"/>
    <s v="SFO"/>
    <s v="LAX"/>
    <s v="US"/>
    <s v="US"/>
    <x v="0"/>
    <s v="AMERICAS"/>
    <n v="12208.500000000009"/>
    <n v="458"/>
    <n v="26.656113537117925"/>
    <s v="PharmaYesExpressSFOLAXUSUSAMERICASAMERICAS"/>
    <x v="0"/>
    <m/>
    <m/>
    <m/>
    <m/>
    <m/>
    <m/>
    <m/>
    <m/>
    <m/>
    <m/>
    <m/>
    <m/>
    <m/>
    <m/>
    <m/>
    <m/>
    <m/>
    <m/>
    <m/>
    <m/>
    <m/>
  </r>
  <r>
    <s v="Pharma"/>
    <s v="Yes"/>
    <s v="Express"/>
    <s v="SGN"/>
    <s v="SIN"/>
    <s v="VN"/>
    <s v="SG"/>
    <x v="2"/>
    <s v="APAC"/>
    <n v="15640"/>
    <n v="613"/>
    <n v="25.513866231647636"/>
    <s v="PharmaYesExpressSGNSINVNSGAPACAPAC"/>
    <x v="0"/>
    <m/>
    <m/>
    <m/>
    <m/>
    <m/>
    <m/>
    <m/>
    <m/>
    <m/>
    <m/>
    <m/>
    <m/>
    <m/>
    <m/>
    <m/>
    <m/>
    <m/>
    <m/>
    <m/>
    <m/>
    <m/>
  </r>
  <r>
    <s v="Pharma"/>
    <s v="Yes"/>
    <s v="Express"/>
    <s v="SIN"/>
    <s v="FRA"/>
    <s v="SG"/>
    <s v="DE"/>
    <x v="2"/>
    <s v="EMEA"/>
    <n v="13071"/>
    <n v="412"/>
    <n v="31.725728155339805"/>
    <s v="PharmaYesExpressSINFRASGDEAPACEMEA"/>
    <x v="0"/>
    <m/>
    <m/>
    <m/>
    <m/>
    <m/>
    <m/>
    <m/>
    <m/>
    <m/>
    <m/>
    <m/>
    <m/>
    <m/>
    <m/>
    <m/>
    <m/>
    <m/>
    <m/>
    <m/>
    <m/>
    <m/>
  </r>
  <r>
    <s v="Pharma"/>
    <s v="Yes"/>
    <s v="Express"/>
    <s v="SIN"/>
    <s v="ICN"/>
    <s v="SG"/>
    <s v="KR"/>
    <x v="2"/>
    <s v="APAC"/>
    <n v="16753.59"/>
    <n v="389"/>
    <n v="43.068354755784064"/>
    <s v="PharmaYesExpressSINICNSGKRAPACAPAC"/>
    <x v="0"/>
    <m/>
    <m/>
    <m/>
    <m/>
    <m/>
    <m/>
    <m/>
    <m/>
    <m/>
    <m/>
    <m/>
    <m/>
    <m/>
    <m/>
    <m/>
    <m/>
    <m/>
    <m/>
    <m/>
    <m/>
    <m/>
  </r>
  <r>
    <s v="Pharma"/>
    <s v="Yes"/>
    <s v="Express"/>
    <s v="SIN"/>
    <s v="LAX"/>
    <s v="SG"/>
    <s v="US"/>
    <x v="2"/>
    <s v="AMERICAS"/>
    <n v="107373.84239999999"/>
    <n v="634"/>
    <n v="169.35937287066244"/>
    <s v="PharmaYesExpressSINLAXSGUSAPACAMERICAS"/>
    <x v="0"/>
    <m/>
    <m/>
    <m/>
    <m/>
    <m/>
    <m/>
    <m/>
    <m/>
    <m/>
    <m/>
    <m/>
    <m/>
    <m/>
    <m/>
    <m/>
    <m/>
    <m/>
    <m/>
    <m/>
    <m/>
    <m/>
  </r>
  <r>
    <s v="Pharma"/>
    <s v="Yes"/>
    <s v="Express"/>
    <s v="SIN"/>
    <s v="MEL"/>
    <s v="SG"/>
    <s v="AU"/>
    <x v="2"/>
    <s v="APAC"/>
    <n v="5355.3099999999995"/>
    <n v="328"/>
    <n v="16.327164634146339"/>
    <s v="PharmaYesExpressSINMELSGAUAPACAPAC"/>
    <x v="0"/>
    <m/>
    <m/>
    <m/>
    <m/>
    <m/>
    <m/>
    <m/>
    <m/>
    <m/>
    <m/>
    <m/>
    <m/>
    <m/>
    <m/>
    <m/>
    <m/>
    <m/>
    <m/>
    <m/>
    <m/>
    <m/>
  </r>
  <r>
    <s v="Pharma"/>
    <s v="Yes"/>
    <s v="Express"/>
    <s v="SIN"/>
    <s v="NRT"/>
    <s v="SG"/>
    <s v="JP"/>
    <x v="2"/>
    <s v="APAC"/>
    <n v="6828"/>
    <n v="264"/>
    <n v="25.863636363636363"/>
    <s v="PharmaYesExpressSINNRTSGJPAPACAPAC"/>
    <x v="0"/>
    <m/>
    <m/>
    <m/>
    <m/>
    <m/>
    <m/>
    <m/>
    <m/>
    <m/>
    <m/>
    <m/>
    <m/>
    <m/>
    <m/>
    <m/>
    <m/>
    <m/>
    <m/>
    <m/>
    <m/>
    <m/>
  </r>
  <r>
    <s v="Pharma"/>
    <s v="Yes"/>
    <s v="Express"/>
    <s v="SIN"/>
    <s v="PVG"/>
    <s v="SG"/>
    <s v="CN"/>
    <x v="2"/>
    <s v="APAC"/>
    <n v="6316"/>
    <n v="330"/>
    <n v="19.139393939393941"/>
    <s v="PharmaYesExpressSINPVGSGCNAPACAPAC"/>
    <x v="0"/>
    <m/>
    <m/>
    <m/>
    <m/>
    <m/>
    <m/>
    <m/>
    <m/>
    <m/>
    <m/>
    <m/>
    <m/>
    <m/>
    <m/>
    <m/>
    <m/>
    <m/>
    <m/>
    <m/>
    <m/>
    <m/>
  </r>
  <r>
    <s v="Pharma"/>
    <s v="Yes"/>
    <s v="Express"/>
    <s v="SIN"/>
    <s v="SYD"/>
    <s v="SG"/>
    <s v="AU"/>
    <x v="2"/>
    <s v="APAC"/>
    <n v="5290.4"/>
    <n v="315"/>
    <n v="16.794920634920633"/>
    <s v="PharmaYesExpressSINSYDSGAUAPACAPAC"/>
    <x v="0"/>
    <m/>
    <m/>
    <m/>
    <m/>
    <m/>
    <m/>
    <m/>
    <m/>
    <m/>
    <m/>
    <m/>
    <m/>
    <m/>
    <m/>
    <m/>
    <m/>
    <m/>
    <m/>
    <m/>
    <m/>
    <m/>
  </r>
  <r>
    <s v="Pharma"/>
    <s v="Yes"/>
    <s v="Express"/>
    <s v="SIN"/>
    <s v="YUL"/>
    <s v="SG"/>
    <s v="CA"/>
    <x v="2"/>
    <s v="AMERICAS"/>
    <n v="4185"/>
    <n v="289"/>
    <n v="14.480968858131488"/>
    <s v="PharmaYesExpressSINYULSGCAAPACAMERICAS"/>
    <x v="0"/>
    <m/>
    <m/>
    <m/>
    <m/>
    <m/>
    <m/>
    <m/>
    <m/>
    <m/>
    <m/>
    <m/>
    <m/>
    <m/>
    <m/>
    <m/>
    <m/>
    <m/>
    <m/>
    <m/>
    <m/>
    <m/>
  </r>
  <r>
    <s v="Pharma"/>
    <s v="Yes"/>
    <s v="Express"/>
    <s v="SYD"/>
    <s v="ADL"/>
    <s v="AU"/>
    <s v="AU"/>
    <x v="2"/>
    <s v="APAC"/>
    <n v="14377.142094999997"/>
    <n v="282"/>
    <n v="50.982773386524812"/>
    <s v="PharmaYesExpressSYDADLAUAUAPACAPAC"/>
    <x v="1"/>
    <m/>
    <m/>
    <m/>
    <m/>
    <m/>
    <m/>
    <m/>
    <m/>
    <m/>
    <m/>
    <m/>
    <m/>
    <m/>
    <m/>
    <m/>
    <m/>
    <m/>
    <m/>
    <m/>
    <m/>
    <m/>
  </r>
  <r>
    <s v="Pharma"/>
    <s v="Yes"/>
    <s v="Express"/>
    <s v="SYD"/>
    <s v="BNE"/>
    <s v="AU"/>
    <s v="AU"/>
    <x v="2"/>
    <s v="APAC"/>
    <n v="7117.9400000000005"/>
    <n v="268"/>
    <n v="26.559477611940299"/>
    <s v="PharmaYesExpressSYDBNEAUAUAPACAPAC"/>
    <x v="1"/>
    <m/>
    <m/>
    <m/>
    <m/>
    <m/>
    <m/>
    <m/>
    <m/>
    <m/>
    <m/>
    <m/>
    <m/>
    <m/>
    <m/>
    <m/>
    <m/>
    <m/>
    <m/>
    <m/>
    <m/>
    <m/>
  </r>
  <r>
    <s v="Pharma"/>
    <s v="Yes"/>
    <s v="Express"/>
    <s v="SYD"/>
    <s v="LAX"/>
    <s v="AU"/>
    <s v="US"/>
    <x v="2"/>
    <s v="AMERICAS"/>
    <n v="20967.90598000001"/>
    <n v="657"/>
    <n v="31.914620974124826"/>
    <s v="PharmaYesExpressSYDLAXAUUSAPACAMERICAS"/>
    <x v="0"/>
    <m/>
    <m/>
    <m/>
    <m/>
    <m/>
    <m/>
    <m/>
    <m/>
    <m/>
    <m/>
    <m/>
    <m/>
    <m/>
    <m/>
    <m/>
    <m/>
    <m/>
    <m/>
    <m/>
    <m/>
    <m/>
  </r>
  <r>
    <s v="Pharma"/>
    <s v="Yes"/>
    <s v="Express"/>
    <s v="SYD"/>
    <s v="SIN"/>
    <s v="AU"/>
    <s v="SG"/>
    <x v="2"/>
    <s v="APAC"/>
    <n v="35016"/>
    <n v="624"/>
    <n v="56.115384615384613"/>
    <s v="PharmaYesExpressSYDSINAUSGAPACAPAC"/>
    <x v="0"/>
    <m/>
    <m/>
    <m/>
    <m/>
    <m/>
    <m/>
    <m/>
    <m/>
    <m/>
    <m/>
    <m/>
    <m/>
    <m/>
    <m/>
    <m/>
    <m/>
    <m/>
    <m/>
    <m/>
    <m/>
    <m/>
  </r>
  <r>
    <s v="Pharma"/>
    <s v="Yes"/>
    <s v="Express"/>
    <s v="TBS"/>
    <s v="BRU"/>
    <s v="GE"/>
    <s v="BE"/>
    <x v="2"/>
    <s v="EMEA"/>
    <n v="7547"/>
    <n v="95"/>
    <n v="79.442105263157899"/>
    <s v="PharmaYesExpressTBSBRUGEBEAPACEMEA"/>
    <x v="0"/>
    <m/>
    <m/>
    <m/>
    <m/>
    <m/>
    <m/>
    <m/>
    <m/>
    <m/>
    <m/>
    <m/>
    <m/>
    <m/>
    <m/>
    <m/>
    <m/>
    <m/>
    <m/>
    <m/>
    <m/>
    <m/>
  </r>
  <r>
    <s v="Pharma"/>
    <s v="Yes"/>
    <s v="Express"/>
    <s v="TBS"/>
    <s v="FRA"/>
    <s v="GE"/>
    <s v="DE"/>
    <x v="2"/>
    <s v="EMEA"/>
    <n v="109186.3"/>
    <n v="995"/>
    <n v="109.73497487437186"/>
    <s v="PharmaYesExpressTBSFRAGEDEAPACEMEA"/>
    <x v="0"/>
    <m/>
    <m/>
    <m/>
    <m/>
    <m/>
    <m/>
    <m/>
    <m/>
    <m/>
    <m/>
    <m/>
    <m/>
    <m/>
    <m/>
    <m/>
    <m/>
    <m/>
    <m/>
    <m/>
    <m/>
    <m/>
  </r>
  <r>
    <s v="Pharma"/>
    <s v="Yes"/>
    <s v="Express"/>
    <s v="TBS"/>
    <s v="GVA"/>
    <s v="GE"/>
    <s v="CH"/>
    <x v="2"/>
    <s v="EMEA"/>
    <n v="3401"/>
    <n v="58"/>
    <n v="58.637931034482762"/>
    <s v="PharmaYesExpressTBSGVAGECHAPACEMEA"/>
    <x v="0"/>
    <m/>
    <m/>
    <m/>
    <m/>
    <m/>
    <m/>
    <m/>
    <m/>
    <m/>
    <m/>
    <m/>
    <m/>
    <m/>
    <m/>
    <m/>
    <m/>
    <m/>
    <m/>
    <m/>
    <m/>
    <m/>
  </r>
  <r>
    <s v="Pharma"/>
    <s v="Yes"/>
    <s v="Express"/>
    <s v="TBS"/>
    <s v="LHR"/>
    <s v="GE"/>
    <s v="GB"/>
    <x v="2"/>
    <s v="EMEA"/>
    <n v="4972.2"/>
    <n v="153"/>
    <n v="32.498039215686276"/>
    <s v="PharmaYesExpressTBSLHRGEGBAPACEMEA"/>
    <x v="0"/>
    <m/>
    <m/>
    <m/>
    <m/>
    <m/>
    <m/>
    <m/>
    <m/>
    <m/>
    <m/>
    <m/>
    <m/>
    <m/>
    <m/>
    <m/>
    <m/>
    <m/>
    <m/>
    <m/>
    <m/>
    <m/>
  </r>
  <r>
    <s v="Pharma"/>
    <s v="Yes"/>
    <s v="Express"/>
    <s v="TLV"/>
    <s v="CDG"/>
    <s v="IL"/>
    <s v="FR"/>
    <x v="1"/>
    <s v="EMEA"/>
    <n v="25852.25"/>
    <n v="349"/>
    <n v="74.075214899713473"/>
    <s v="PharmaYesExpressTLVCDGILFREMEAEMEA"/>
    <x v="1"/>
    <m/>
    <m/>
    <m/>
    <m/>
    <m/>
    <m/>
    <m/>
    <m/>
    <m/>
    <m/>
    <m/>
    <m/>
    <m/>
    <m/>
    <m/>
    <m/>
    <m/>
    <m/>
    <m/>
    <m/>
    <m/>
  </r>
  <r>
    <s v="Pharma"/>
    <s v="Yes"/>
    <s v="Express"/>
    <s v="TLV"/>
    <s v="LHR"/>
    <s v="IL"/>
    <s v="GB"/>
    <x v="1"/>
    <s v="EMEA"/>
    <n v="25206"/>
    <n v="452"/>
    <n v="55.76548672566372"/>
    <s v="PharmaYesExpressTLVLHRILGBEMEAEMEA"/>
    <x v="1"/>
    <m/>
    <m/>
    <m/>
    <m/>
    <m/>
    <m/>
    <m/>
    <m/>
    <m/>
    <m/>
    <m/>
    <m/>
    <m/>
    <m/>
    <m/>
    <m/>
    <m/>
    <m/>
    <m/>
    <m/>
    <m/>
  </r>
  <r>
    <s v="Pharma"/>
    <s v="Yes"/>
    <s v="Express"/>
    <s v="TPE"/>
    <s v="LAX"/>
    <s v="TW"/>
    <s v="US"/>
    <x v="2"/>
    <s v="AMERICAS"/>
    <n v="8491.0462000000007"/>
    <n v="353"/>
    <n v="24.053955240793204"/>
    <s v="PharmaYesExpressTPELAXTWUSAPACAMERICAS"/>
    <x v="0"/>
    <m/>
    <m/>
    <m/>
    <m/>
    <m/>
    <m/>
    <m/>
    <m/>
    <m/>
    <m/>
    <m/>
    <m/>
    <m/>
    <m/>
    <m/>
    <m/>
    <m/>
    <m/>
    <m/>
    <m/>
    <m/>
  </r>
  <r>
    <s v="Pharma"/>
    <s v="Yes"/>
    <s v="Express"/>
    <s v="TPE"/>
    <s v="NRT"/>
    <s v="TW"/>
    <s v="JP"/>
    <x v="2"/>
    <s v="APAC"/>
    <n v="6653"/>
    <n v="315"/>
    <n v="21.12063492063492"/>
    <s v="PharmaYesExpressTPENRTTWJPAPACAPAC"/>
    <x v="0"/>
    <m/>
    <m/>
    <m/>
    <m/>
    <m/>
    <m/>
    <m/>
    <m/>
    <m/>
    <m/>
    <m/>
    <m/>
    <m/>
    <m/>
    <m/>
    <m/>
    <m/>
    <m/>
    <m/>
    <m/>
    <m/>
  </r>
  <r>
    <s v="Pharma"/>
    <s v="Yes"/>
    <s v="Express"/>
    <s v="TPE"/>
    <s v="SIN"/>
    <s v="TW"/>
    <s v="SG"/>
    <x v="2"/>
    <s v="APAC"/>
    <n v="56205"/>
    <n v="859"/>
    <n v="65.430733410942963"/>
    <s v="PharmaYesExpressTPESINTWSGAPACAPAC"/>
    <x v="0"/>
    <m/>
    <m/>
    <m/>
    <m/>
    <m/>
    <m/>
    <m/>
    <m/>
    <m/>
    <m/>
    <m/>
    <m/>
    <m/>
    <m/>
    <m/>
    <m/>
    <m/>
    <m/>
    <m/>
    <m/>
    <m/>
  </r>
  <r>
    <s v="Pharma"/>
    <s v="Yes"/>
    <s v="Express"/>
    <s v="VER"/>
    <s v="MEX"/>
    <s v="MX"/>
    <s v="MX"/>
    <x v="0"/>
    <s v="AMERICAS"/>
    <n v="12482.719854800009"/>
    <n v="280"/>
    <n v="44.58114233857146"/>
    <s v="PharmaYesExpressVERMEXMXMXAMERICASAMERICAS"/>
    <x v="0"/>
    <m/>
    <m/>
    <m/>
    <m/>
    <m/>
    <m/>
    <m/>
    <m/>
    <m/>
    <m/>
    <m/>
    <m/>
    <m/>
    <m/>
    <m/>
    <m/>
    <m/>
    <m/>
    <m/>
    <m/>
    <m/>
  </r>
  <r>
    <s v="Pharma"/>
    <s v="Yes"/>
    <s v="Express"/>
    <s v="ZRH"/>
    <s v="BEG"/>
    <s v="CH"/>
    <s v="RS"/>
    <x v="1"/>
    <s v="EMEA"/>
    <n v="4174.0999999999995"/>
    <n v="377"/>
    <n v="11.071883289124667"/>
    <s v="PharmaYesExpressZRHBEGCHRSEMEAEMEA"/>
    <x v="1"/>
    <m/>
    <m/>
    <m/>
    <m/>
    <m/>
    <m/>
    <m/>
    <m/>
    <m/>
    <m/>
    <m/>
    <m/>
    <m/>
    <m/>
    <m/>
    <m/>
    <m/>
    <m/>
    <m/>
    <m/>
    <m/>
  </r>
  <r>
    <s v="Pharma"/>
    <s v="Yes"/>
    <s v="Express"/>
    <s v="ZRH"/>
    <s v="PHL"/>
    <s v="CH"/>
    <s v="US"/>
    <x v="1"/>
    <s v="AMERICAS"/>
    <n v="73083.940000000031"/>
    <n v="317"/>
    <n v="230.54870662460579"/>
    <s v="PharmaYesExpressZRHPHLCHUSEMEAAMERICAS"/>
    <x v="0"/>
    <m/>
    <m/>
    <m/>
    <m/>
    <m/>
    <m/>
    <m/>
    <m/>
    <m/>
    <m/>
    <m/>
    <m/>
    <m/>
    <m/>
    <m/>
    <m/>
    <m/>
    <m/>
    <m/>
    <m/>
    <m/>
  </r>
  <r>
    <s v="Pharma"/>
    <s v="Yes"/>
    <s v="Standard"/>
    <s v="AKL"/>
    <s v="SIN"/>
    <s v="NZ"/>
    <s v="SG"/>
    <x v="2"/>
    <s v="APAC"/>
    <n v="58308"/>
    <n v="353"/>
    <n v="165.17847025495752"/>
    <s v="PharmaYesStandardAKLSINNZSGAPACAPAC"/>
    <x v="1"/>
    <m/>
    <m/>
    <m/>
    <m/>
    <m/>
    <m/>
    <m/>
    <m/>
    <m/>
    <m/>
    <m/>
    <m/>
    <m/>
    <m/>
    <m/>
    <m/>
    <m/>
    <m/>
    <m/>
    <m/>
    <m/>
  </r>
  <r>
    <s v="Pharma"/>
    <s v="Yes"/>
    <s v="Standard"/>
    <s v="AKL"/>
    <s v="SYD"/>
    <s v="NZ"/>
    <s v="AU"/>
    <x v="2"/>
    <s v="APAC"/>
    <n v="9264"/>
    <n v="338"/>
    <n v="27.408284023668639"/>
    <s v="PharmaYesStandardAKLSYDNZAUAPACAPAC"/>
    <x v="1"/>
    <m/>
    <m/>
    <m/>
    <m/>
    <m/>
    <m/>
    <m/>
    <m/>
    <m/>
    <m/>
    <m/>
    <m/>
    <m/>
    <m/>
    <m/>
    <m/>
    <m/>
    <m/>
    <m/>
    <m/>
    <m/>
  </r>
  <r>
    <s v="Pharma"/>
    <s v="Yes"/>
    <s v="Standard"/>
    <s v="BNE"/>
    <s v="SIN"/>
    <s v="AU"/>
    <s v="SG"/>
    <x v="2"/>
    <s v="APAC"/>
    <n v="40408"/>
    <n v="419"/>
    <n v="96.439140811455843"/>
    <s v="PharmaYesStandardBNESINAUSGAPACAPAC"/>
    <x v="0"/>
    <m/>
    <m/>
    <m/>
    <m/>
    <m/>
    <m/>
    <m/>
    <m/>
    <m/>
    <m/>
    <m/>
    <m/>
    <m/>
    <m/>
    <m/>
    <m/>
    <m/>
    <m/>
    <m/>
    <m/>
    <m/>
  </r>
  <r>
    <s v="Pharma"/>
    <s v="Yes"/>
    <s v="Standard"/>
    <s v="CHC"/>
    <s v="AKL"/>
    <s v="NZ"/>
    <s v="NZ"/>
    <x v="2"/>
    <s v="APAC"/>
    <n v="16656.900000000001"/>
    <n v="278"/>
    <n v="59.916906474820152"/>
    <s v="PharmaYesStandardCHCAKLNZNZAPACAPAC"/>
    <x v="1"/>
    <m/>
    <m/>
    <m/>
    <m/>
    <m/>
    <m/>
    <m/>
    <m/>
    <m/>
    <m/>
    <m/>
    <m/>
    <m/>
    <m/>
    <m/>
    <m/>
    <m/>
    <m/>
    <m/>
    <m/>
    <m/>
  </r>
  <r>
    <s v="Pharma"/>
    <s v="Yes"/>
    <s v="Standard"/>
    <s v="ICN"/>
    <s v="TPE"/>
    <s v="KR"/>
    <s v="TW"/>
    <x v="2"/>
    <s v="APAC"/>
    <n v="2517"/>
    <n v="414"/>
    <n v="6.0797101449275361"/>
    <s v="PharmaYesStandardICNTPEKRTWAPACAPAC"/>
    <x v="0"/>
    <m/>
    <m/>
    <m/>
    <m/>
    <m/>
    <m/>
    <m/>
    <m/>
    <m/>
    <m/>
    <m/>
    <m/>
    <m/>
    <m/>
    <m/>
    <m/>
    <m/>
    <m/>
    <m/>
    <m/>
    <m/>
  </r>
  <r>
    <s v="Pharma"/>
    <s v="Yes"/>
    <s v="Standard"/>
    <s v="MEL"/>
    <s v="SIN"/>
    <s v="AU"/>
    <s v="SG"/>
    <x v="2"/>
    <s v="APAC"/>
    <n v="96632"/>
    <n v="438"/>
    <n v="220.62100456621005"/>
    <s v="PharmaYesStandardMELSINAUSGAPACAPAC"/>
    <x v="1"/>
    <m/>
    <m/>
    <m/>
    <m/>
    <m/>
    <m/>
    <m/>
    <m/>
    <m/>
    <m/>
    <m/>
    <m/>
    <m/>
    <m/>
    <m/>
    <m/>
    <m/>
    <m/>
    <m/>
    <m/>
    <m/>
  </r>
  <r>
    <s v="Pharma"/>
    <s v="Yes"/>
    <s v="Standard"/>
    <s v="MNL"/>
    <s v="SYD"/>
    <s v="PH"/>
    <s v="AU"/>
    <x v="2"/>
    <s v="APAC"/>
    <n v="11483"/>
    <n v="268"/>
    <n v="42.847014925373138"/>
    <s v="PharmaYesStandardMNLSYDPHAUAPACAPAC"/>
    <x v="0"/>
    <m/>
    <m/>
    <m/>
    <m/>
    <m/>
    <m/>
    <m/>
    <m/>
    <m/>
    <m/>
    <m/>
    <m/>
    <m/>
    <m/>
    <m/>
    <m/>
    <m/>
    <m/>
    <m/>
    <m/>
    <m/>
  </r>
  <r>
    <s v="Pharma"/>
    <s v="Yes"/>
    <s v="Standard"/>
    <s v="PER"/>
    <s v="SIN"/>
    <s v="AU"/>
    <s v="SG"/>
    <x v="2"/>
    <s v="APAC"/>
    <n v="28006"/>
    <n v="335"/>
    <n v="83.6"/>
    <s v="PharmaYesStandardPERSINAUSGAPACAPAC"/>
    <x v="0"/>
    <m/>
    <m/>
    <m/>
    <m/>
    <m/>
    <m/>
    <m/>
    <m/>
    <m/>
    <m/>
    <m/>
    <m/>
    <m/>
    <m/>
    <m/>
    <m/>
    <m/>
    <m/>
    <m/>
    <m/>
    <m/>
  </r>
  <r>
    <s v="Pharma"/>
    <s v="Yes"/>
    <s v="Standard"/>
    <s v="SYD"/>
    <s v="LAX"/>
    <s v="AU"/>
    <s v="US"/>
    <x v="2"/>
    <s v="AMERICAS"/>
    <n v="10157"/>
    <n v="403"/>
    <n v="25.203473945409428"/>
    <s v="PharmaYesStandardSYDLAXAUUSAPACAMERICAS"/>
    <x v="0"/>
    <m/>
    <m/>
    <m/>
    <m/>
    <m/>
    <m/>
    <m/>
    <m/>
    <m/>
    <m/>
    <m/>
    <m/>
    <m/>
    <m/>
    <m/>
    <m/>
    <m/>
    <m/>
    <m/>
    <m/>
    <m/>
  </r>
  <r>
    <s v="Pharma"/>
    <s v="Yes"/>
    <s v="Standard"/>
    <s v="SYD"/>
    <s v="SIN"/>
    <s v="AU"/>
    <s v="SG"/>
    <x v="2"/>
    <s v="APAC"/>
    <n v="87187"/>
    <n v="723"/>
    <n v="120.59059474412172"/>
    <s v="PharmaYesStandardSYDSINAUSGAPACAPAC"/>
    <x v="0"/>
    <m/>
    <m/>
    <m/>
    <m/>
    <m/>
    <m/>
    <m/>
    <m/>
    <m/>
    <m/>
    <m/>
    <m/>
    <m/>
    <m/>
    <m/>
    <m/>
    <m/>
    <m/>
    <m/>
    <m/>
    <m/>
  </r>
  <r>
    <s v="Pharma"/>
    <s v="Yes"/>
    <s v="Standard"/>
    <s v="TLV"/>
    <s v="LHR"/>
    <s v="IL"/>
    <s v="GB"/>
    <x v="1"/>
    <s v="EMEA"/>
    <n v="16685"/>
    <n v="288"/>
    <n v="57.934027777777779"/>
    <s v="PharmaYesStandardTLVLHRILGBEMEAEMEA"/>
    <x v="1"/>
    <m/>
    <m/>
    <m/>
    <m/>
    <m/>
    <m/>
    <m/>
    <m/>
    <m/>
    <m/>
    <m/>
    <m/>
    <m/>
    <m/>
    <m/>
    <m/>
    <m/>
    <m/>
    <m/>
    <m/>
    <m/>
  </r>
  <r>
    <s v="Radiopharma"/>
    <s v="No"/>
    <s v="Express"/>
    <s v="BOS"/>
    <s v="ATL"/>
    <s v="US"/>
    <s v="US"/>
    <x v="0"/>
    <s v="AMERICAS"/>
    <n v="6486.0087220000369"/>
    <n v="1015"/>
    <n v="6.3901563763547164"/>
    <s v="RadiopharmaNoExpressBOSATLUSUSAMERICASAMERICAS"/>
    <x v="0"/>
    <m/>
    <m/>
    <m/>
    <m/>
    <m/>
    <m/>
    <m/>
    <m/>
    <m/>
    <m/>
    <m/>
    <m/>
    <m/>
    <m/>
    <m/>
    <m/>
    <m/>
    <m/>
    <m/>
    <m/>
    <m/>
  </r>
  <r>
    <s v="Radiopharma"/>
    <s v="No"/>
    <s v="Express"/>
    <s v="BOS"/>
    <s v="CLT"/>
    <s v="US"/>
    <s v="US"/>
    <x v="0"/>
    <s v="AMERICAS"/>
    <n v="1806.8180780000075"/>
    <n v="284"/>
    <n v="6.362035485915519"/>
    <s v="RadiopharmaNoExpressBOSCLTUSUSAMERICASAMERICAS"/>
    <x v="0"/>
    <m/>
    <m/>
    <m/>
    <m/>
    <m/>
    <m/>
    <m/>
    <m/>
    <m/>
    <m/>
    <m/>
    <m/>
    <m/>
    <m/>
    <m/>
    <m/>
    <m/>
    <m/>
    <m/>
    <m/>
    <m/>
  </r>
  <r>
    <s v="Radiopharma"/>
    <s v="No"/>
    <s v="Express"/>
    <s v="BOS"/>
    <s v="DFW"/>
    <s v="US"/>
    <s v="US"/>
    <x v="0"/>
    <s v="AMERICAS"/>
    <n v="3300.9089040000172"/>
    <n v="514"/>
    <n v="6.422001758754897"/>
    <s v="RadiopharmaNoExpressBOSDFWUSUSAMERICASAMERICAS"/>
    <x v="0"/>
    <m/>
    <m/>
    <m/>
    <m/>
    <m/>
    <m/>
    <m/>
    <m/>
    <m/>
    <m/>
    <m/>
    <m/>
    <m/>
    <m/>
    <m/>
    <m/>
    <m/>
    <m/>
    <m/>
    <m/>
    <m/>
  </r>
  <r>
    <s v="Radiopharma"/>
    <s v="No"/>
    <s v="Express"/>
    <s v="BOS"/>
    <s v="DTW"/>
    <s v="US"/>
    <s v="US"/>
    <x v="0"/>
    <s v="AMERICAS"/>
    <n v="2046.8180660000082"/>
    <n v="307"/>
    <n v="6.6671598241042611"/>
    <s v="RadiopharmaNoExpressBOSDTWUSUSAMERICASAMERICAS"/>
    <x v="0"/>
    <m/>
    <m/>
    <m/>
    <m/>
    <m/>
    <m/>
    <m/>
    <m/>
    <m/>
    <m/>
    <m/>
    <m/>
    <m/>
    <m/>
    <m/>
    <m/>
    <m/>
    <m/>
    <m/>
    <m/>
    <m/>
  </r>
  <r>
    <s v="Radiopharma"/>
    <s v="No"/>
    <s v="Express"/>
    <s v="BOS"/>
    <s v="IAH"/>
    <s v="US"/>
    <s v="US"/>
    <x v="0"/>
    <s v="AMERICAS"/>
    <n v="3705.1088630000195"/>
    <n v="573"/>
    <n v="6.4661585741710637"/>
    <s v="RadiopharmaNoExpressBOSIAHUSUSAMERICASAMERICAS"/>
    <x v="0"/>
    <m/>
    <m/>
    <m/>
    <m/>
    <m/>
    <m/>
    <m/>
    <m/>
    <m/>
    <m/>
    <m/>
    <m/>
    <m/>
    <m/>
    <m/>
    <m/>
    <m/>
    <m/>
    <m/>
    <m/>
    <m/>
  </r>
  <r>
    <s v="Radiopharma"/>
    <s v="No"/>
    <s v="Express"/>
    <s v="BOS"/>
    <s v="LAX"/>
    <s v="US"/>
    <s v="US"/>
    <x v="0"/>
    <s v="AMERICAS"/>
    <n v="2663.8634870000128"/>
    <n v="409"/>
    <n v="6.5131136601467308"/>
    <s v="RadiopharmaNoExpressBOSLAXUSUSAMERICASAMERICAS"/>
    <x v="0"/>
    <m/>
    <m/>
    <m/>
    <m/>
    <m/>
    <m/>
    <m/>
    <m/>
    <m/>
    <m/>
    <m/>
    <m/>
    <m/>
    <m/>
    <m/>
    <m/>
    <m/>
    <m/>
    <m/>
    <m/>
    <m/>
  </r>
  <r>
    <s v="Radiopharma"/>
    <s v="No"/>
    <s v="Express"/>
    <s v="BOS"/>
    <s v="ORD"/>
    <s v="US"/>
    <s v="US"/>
    <x v="0"/>
    <s v="AMERICAS"/>
    <n v="2555.9089480000125"/>
    <n v="391"/>
    <n v="6.5368515294117966"/>
    <s v="RadiopharmaNoExpressBOSORDUSUSAMERICASAMERICAS"/>
    <x v="0"/>
    <m/>
    <m/>
    <m/>
    <m/>
    <m/>
    <m/>
    <m/>
    <m/>
    <m/>
    <m/>
    <m/>
    <m/>
    <m/>
    <m/>
    <m/>
    <m/>
    <m/>
    <m/>
    <m/>
    <m/>
    <m/>
  </r>
  <r>
    <s v="Radiopharma"/>
    <s v="No"/>
    <s v="Express"/>
    <s v="BOS"/>
    <s v="PHX"/>
    <s v="US"/>
    <s v="US"/>
    <x v="0"/>
    <s v="AMERICAS"/>
    <n v="1724.545355000007"/>
    <n v="271"/>
    <n v="6.3636359963099887"/>
    <s v="RadiopharmaNoExpressBOSPHXUSUSAMERICASAMERICAS"/>
    <x v="0"/>
    <m/>
    <m/>
    <m/>
    <m/>
    <m/>
    <m/>
    <m/>
    <m/>
    <m/>
    <m/>
    <m/>
    <m/>
    <m/>
    <m/>
    <m/>
    <m/>
    <m/>
    <m/>
    <m/>
    <m/>
    <m/>
  </r>
  <r>
    <s v="Radiopharma"/>
    <s v="No"/>
    <s v="Express"/>
    <s v="DTW"/>
    <s v="BOS"/>
    <s v="US"/>
    <s v="US"/>
    <x v="0"/>
    <s v="AMERICAS"/>
    <n v="5875.9088709999833"/>
    <n v="269"/>
    <n v="21.843527401486927"/>
    <s v="RadiopharmaNoExpressDTWBOSUSUSAMERICASAMERICAS"/>
    <x v="0"/>
    <m/>
    <m/>
    <m/>
    <m/>
    <m/>
    <m/>
    <m/>
    <m/>
    <m/>
    <m/>
    <m/>
    <m/>
    <m/>
    <m/>
    <m/>
    <m/>
    <m/>
    <m/>
    <m/>
    <m/>
    <m/>
  </r>
  <r>
    <s v="Radiopharma"/>
    <s v="No"/>
    <s v="Express"/>
    <s v="EWR"/>
    <s v="ATL"/>
    <s v="US"/>
    <s v="US"/>
    <x v="0"/>
    <s v="AMERICAS"/>
    <n v="9690.9993889998696"/>
    <n v="990"/>
    <n v="9.78888827171704"/>
    <s v="RadiopharmaNoExpressEWRATLUSUSAMERICASAMERICAS"/>
    <x v="0"/>
    <m/>
    <m/>
    <m/>
    <m/>
    <m/>
    <m/>
    <m/>
    <m/>
    <m/>
    <m/>
    <m/>
    <m/>
    <m/>
    <m/>
    <m/>
    <m/>
    <m/>
    <m/>
    <m/>
    <m/>
    <m/>
  </r>
  <r>
    <s v="Radiopharma"/>
    <s v="No"/>
    <s v="Express"/>
    <s v="EWR"/>
    <s v="CLE"/>
    <s v="US"/>
    <s v="US"/>
    <x v="0"/>
    <s v="AMERICAS"/>
    <n v="3256.6361530000149"/>
    <n v="359"/>
    <n v="9.0714098969359753"/>
    <s v="RadiopharmaNoExpressEWRCLEUSUSAMERICASAMERICAS"/>
    <x v="0"/>
    <m/>
    <m/>
    <m/>
    <m/>
    <m/>
    <m/>
    <m/>
    <m/>
    <m/>
    <m/>
    <m/>
    <m/>
    <m/>
    <m/>
    <m/>
    <m/>
    <m/>
    <m/>
    <m/>
    <m/>
    <m/>
  </r>
  <r>
    <s v="Radiopharma"/>
    <s v="No"/>
    <s v="Express"/>
    <s v="EWR"/>
    <s v="CLT"/>
    <s v="US"/>
    <s v="US"/>
    <x v="0"/>
    <s v="AMERICAS"/>
    <n v="1981.754435000003"/>
    <n v="233"/>
    <n v="8.5053838412017289"/>
    <s v="RadiopharmaNoExpressEWRCLTUSUSAMERICASAMERICAS"/>
    <x v="0"/>
    <m/>
    <m/>
    <m/>
    <m/>
    <m/>
    <m/>
    <m/>
    <m/>
    <m/>
    <m/>
    <m/>
    <m/>
    <m/>
    <m/>
    <m/>
    <m/>
    <m/>
    <m/>
    <m/>
    <m/>
    <m/>
  </r>
  <r>
    <s v="Radiopharma"/>
    <s v="No"/>
    <s v="Express"/>
    <s v="EWR"/>
    <s v="DEN"/>
    <s v="US"/>
    <s v="US"/>
    <x v="0"/>
    <s v="AMERICAS"/>
    <n v="6342.1813919999631"/>
    <n v="716"/>
    <n v="8.8577952402234121"/>
    <s v="RadiopharmaNoExpressEWRDENUSUSAMERICASAMERICAS"/>
    <x v="0"/>
    <m/>
    <m/>
    <m/>
    <m/>
    <m/>
    <m/>
    <m/>
    <m/>
    <m/>
    <m/>
    <m/>
    <m/>
    <m/>
    <m/>
    <m/>
    <m/>
    <m/>
    <m/>
    <m/>
    <m/>
    <m/>
  </r>
  <r>
    <s v="Radiopharma"/>
    <s v="No"/>
    <s v="Express"/>
    <s v="EWR"/>
    <s v="DFW"/>
    <s v="US"/>
    <s v="US"/>
    <x v="0"/>
    <s v="AMERICAS"/>
    <n v="8273.8176939999121"/>
    <n v="835"/>
    <n v="9.9087637053891164"/>
    <s v="RadiopharmaNoExpressEWRDFWUSUSAMERICASAMERICAS"/>
    <x v="0"/>
    <m/>
    <m/>
    <m/>
    <m/>
    <m/>
    <m/>
    <m/>
    <m/>
    <m/>
    <m/>
    <m/>
    <m/>
    <m/>
    <m/>
    <m/>
    <m/>
    <m/>
    <m/>
    <m/>
    <m/>
    <m/>
  </r>
  <r>
    <s v="Radiopharma"/>
    <s v="No"/>
    <s v="Express"/>
    <s v="EWR"/>
    <s v="IAH"/>
    <s v="US"/>
    <s v="US"/>
    <x v="0"/>
    <s v="AMERICAS"/>
    <n v="4785.4360910000041"/>
    <n v="497"/>
    <n v="9.6286440462776746"/>
    <s v="RadiopharmaNoExpressEWRIAHUSUSAMERICASAMERICAS"/>
    <x v="0"/>
    <m/>
    <m/>
    <m/>
    <m/>
    <m/>
    <m/>
    <m/>
    <m/>
    <m/>
    <m/>
    <m/>
    <m/>
    <m/>
    <m/>
    <m/>
    <m/>
    <m/>
    <m/>
    <m/>
    <m/>
    <m/>
  </r>
  <r>
    <s v="Radiopharma"/>
    <s v="No"/>
    <s v="Express"/>
    <s v="EWR"/>
    <s v="LAX"/>
    <s v="US"/>
    <s v="US"/>
    <x v="0"/>
    <s v="AMERICAS"/>
    <n v="8681.4540279999001"/>
    <n v="844"/>
    <n v="10.286082971563863"/>
    <s v="RadiopharmaNoExpressEWRLAXUSUSAMERICASAMERICAS"/>
    <x v="0"/>
    <m/>
    <m/>
    <m/>
    <m/>
    <m/>
    <m/>
    <m/>
    <m/>
    <m/>
    <m/>
    <m/>
    <m/>
    <m/>
    <m/>
    <m/>
    <m/>
    <m/>
    <m/>
    <m/>
    <m/>
    <m/>
  </r>
  <r>
    <s v="Radiopharma"/>
    <s v="No"/>
    <s v="Express"/>
    <s v="EWR"/>
    <s v="MCO"/>
    <s v="US"/>
    <s v="US"/>
    <x v="0"/>
    <s v="AMERICAS"/>
    <n v="5505.8179029999856"/>
    <n v="570"/>
    <n v="9.6593296543859388"/>
    <s v="RadiopharmaNoExpressEWRMCOUSUSAMERICASAMERICAS"/>
    <x v="0"/>
    <m/>
    <m/>
    <m/>
    <m/>
    <m/>
    <m/>
    <m/>
    <m/>
    <m/>
    <m/>
    <m/>
    <m/>
    <m/>
    <m/>
    <m/>
    <m/>
    <m/>
    <m/>
    <m/>
    <m/>
    <m/>
  </r>
  <r>
    <s v="Radiopharma"/>
    <s v="No"/>
    <s v="Express"/>
    <s v="EWR"/>
    <s v="ORD"/>
    <s v="US"/>
    <s v="US"/>
    <x v="0"/>
    <s v="AMERICAS"/>
    <n v="15616.880821999694"/>
    <n v="1557"/>
    <n v="10.030109712266984"/>
    <s v="RadiopharmaNoExpressEWRORDUSUSAMERICASAMERICAS"/>
    <x v="0"/>
    <m/>
    <m/>
    <m/>
    <m/>
    <m/>
    <m/>
    <m/>
    <m/>
    <m/>
    <m/>
    <m/>
    <m/>
    <m/>
    <m/>
    <m/>
    <m/>
    <m/>
    <m/>
    <m/>
    <m/>
    <m/>
  </r>
  <r>
    <s v="Radiopharma"/>
    <s v="No"/>
    <s v="Express"/>
    <s v="EWR"/>
    <s v="PHX"/>
    <s v="US"/>
    <s v="US"/>
    <x v="0"/>
    <s v="AMERICAS"/>
    <n v="3535.8179480000149"/>
    <n v="395"/>
    <n v="8.951437843038013"/>
    <s v="RadiopharmaNoExpressEWRPHXUSUSAMERICASAMERICAS"/>
    <x v="0"/>
    <m/>
    <m/>
    <m/>
    <m/>
    <m/>
    <m/>
    <m/>
    <m/>
    <m/>
    <m/>
    <m/>
    <m/>
    <m/>
    <m/>
    <m/>
    <m/>
    <m/>
    <m/>
    <m/>
    <m/>
    <m/>
  </r>
  <r>
    <s v="Radiopharma"/>
    <s v="No"/>
    <s v="Express"/>
    <s v="EWR"/>
    <s v="SEA"/>
    <s v="US"/>
    <s v="US"/>
    <x v="0"/>
    <s v="AMERICAS"/>
    <n v="3078.4543410000124"/>
    <n v="346"/>
    <n v="8.8972668815029259"/>
    <s v="RadiopharmaNoExpressEWRSEAUSUSAMERICASAMERICAS"/>
    <x v="0"/>
    <m/>
    <m/>
    <m/>
    <m/>
    <m/>
    <m/>
    <m/>
    <m/>
    <m/>
    <m/>
    <m/>
    <m/>
    <m/>
    <m/>
    <m/>
    <m/>
    <m/>
    <m/>
    <m/>
    <m/>
    <m/>
  </r>
  <r>
    <s v="Radiopharma"/>
    <s v="No"/>
    <s v="Express"/>
    <s v="EWR"/>
    <s v="SFO"/>
    <s v="US"/>
    <s v="US"/>
    <x v="0"/>
    <s v="AMERICAS"/>
    <n v="5923.6360209999912"/>
    <n v="597"/>
    <n v="9.9223383936348259"/>
    <s v="RadiopharmaNoExpressEWRSFOUSUSAMERICASAMERICAS"/>
    <x v="0"/>
    <m/>
    <m/>
    <m/>
    <m/>
    <m/>
    <m/>
    <m/>
    <m/>
    <m/>
    <m/>
    <m/>
    <m/>
    <m/>
    <m/>
    <m/>
    <m/>
    <m/>
    <m/>
    <m/>
    <m/>
    <m/>
  </r>
  <r>
    <s v="Radiopharma"/>
    <s v="No"/>
    <s v="Express"/>
    <s v="EWR"/>
    <s v="TPA"/>
    <s v="US"/>
    <s v="US"/>
    <x v="0"/>
    <s v="AMERICAS"/>
    <n v="2894.999842000012"/>
    <n v="320"/>
    <n v="9.0468745062500382"/>
    <s v="RadiopharmaNoExpressEWRTPAUSUSAMERICASAMERICAS"/>
    <x v="0"/>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7">
  <r>
    <s v="Pharma"/>
    <s v="No"/>
    <s v="Express"/>
    <s v="ATL"/>
    <s v="DFW"/>
    <s v="US"/>
    <s v="US"/>
    <x v="0"/>
    <s v="AMERICAS"/>
    <x v="0"/>
    <n v="11188.563489999999"/>
    <n v="348"/>
    <n v="32.151044511494248"/>
    <x v="0"/>
    <s v="Yes"/>
    <s v="Direct"/>
    <m/>
    <s v="USD"/>
    <x v="0"/>
    <x v="0"/>
    <m/>
    <x v="0"/>
    <n v="0.85"/>
    <n v="0.8"/>
    <n v="0.75"/>
    <n v="0.75"/>
    <n v="0.7"/>
    <n v="0.7"/>
    <s v="++"/>
    <m/>
    <m/>
    <n v="0.05"/>
    <n v="0.04"/>
    <m/>
    <m/>
    <s v="per lb"/>
  </r>
  <r>
    <s v="Pharma"/>
    <s v="Yes"/>
    <s v="Express"/>
    <s v="ATL"/>
    <s v="MIA"/>
    <s v="US"/>
    <s v="US"/>
    <x v="0"/>
    <s v="AMERICAS"/>
    <x v="1"/>
    <n v="16566.94999999999"/>
    <n v="500"/>
    <n v="33.133899999999983"/>
    <x v="0"/>
    <s v="Yes"/>
    <s v="Direct"/>
    <m/>
    <s v="USD"/>
    <x v="0"/>
    <x v="0"/>
    <m/>
    <x v="0"/>
    <n v="0.85"/>
    <n v="0.8"/>
    <n v="0.75"/>
    <n v="0.75"/>
    <n v="0.7"/>
    <n v="0.7"/>
    <s v="++"/>
    <m/>
    <m/>
    <n v="0.05"/>
    <n v="0.04"/>
    <m/>
    <m/>
    <s v="per lb"/>
  </r>
  <r>
    <s v="Pharma"/>
    <s v="No"/>
    <s v="Express"/>
    <s v="ATL"/>
    <s v="MIA"/>
    <s v="US"/>
    <s v="US"/>
    <x v="0"/>
    <s v="AMERICAS"/>
    <x v="2"/>
    <n v="23014.139999999996"/>
    <n v="549"/>
    <n v="41.920109289617479"/>
    <x v="0"/>
    <s v="Yes"/>
    <s v="Direct"/>
    <m/>
    <s v="USD"/>
    <x v="0"/>
    <x v="0"/>
    <m/>
    <x v="0"/>
    <n v="0.85"/>
    <n v="0.8"/>
    <n v="0.75"/>
    <n v="0.75"/>
    <n v="0.7"/>
    <n v="0.7"/>
    <s v="++"/>
    <m/>
    <m/>
    <n v="0.05"/>
    <n v="0.04"/>
    <m/>
    <m/>
    <s v="per lb"/>
  </r>
  <r>
    <s v="Pharma"/>
    <s v="No"/>
    <s v="Express"/>
    <s v="BOG"/>
    <s v="MIA"/>
    <s v="CO"/>
    <s v="US"/>
    <x v="0"/>
    <s v="AMERICAS"/>
    <x v="3"/>
    <n v="12304.262462800001"/>
    <n v="364"/>
    <n v="33.802918853846158"/>
    <x v="0"/>
    <s v="Yes"/>
    <s v="Direct"/>
    <m/>
    <s v="USD"/>
    <x v="0"/>
    <x v="1"/>
    <m/>
    <x v="1"/>
    <n v="2.15"/>
    <n v="2.15"/>
    <n v="2.15"/>
    <n v="2.15"/>
    <n v="2.15"/>
    <n v="2.15"/>
    <s v="++"/>
    <m/>
    <m/>
    <n v="0.13"/>
    <n v="0.13"/>
    <m/>
    <m/>
    <s v="per kg"/>
  </r>
  <r>
    <s v="Pharma"/>
    <s v="Yes"/>
    <s v="Express"/>
    <s v="BOG"/>
    <s v="MIA"/>
    <s v="CO"/>
    <s v="US"/>
    <x v="0"/>
    <s v="AMERICAS"/>
    <x v="4"/>
    <n v="45139.56502240002"/>
    <n v="286"/>
    <n v="157.83064693146861"/>
    <x v="0"/>
    <s v="Yes"/>
    <s v="Direct"/>
    <m/>
    <s v="USD"/>
    <x v="0"/>
    <x v="1"/>
    <m/>
    <x v="2"/>
    <n v="2.5499999999999998"/>
    <n v="2.5499999999999998"/>
    <n v="2.5499999999999998"/>
    <n v="2.5499999999999998"/>
    <n v="2.5499999999999998"/>
    <n v="2.5499999999999998"/>
    <s v="++"/>
    <m/>
    <m/>
    <n v="0.13"/>
    <n v="0.13"/>
    <m/>
    <m/>
    <s v="per kg"/>
  </r>
  <r>
    <s v="Pharma"/>
    <s v="No"/>
    <s v="Express"/>
    <s v="DFW"/>
    <s v="ATL"/>
    <s v="US"/>
    <s v="US"/>
    <x v="0"/>
    <s v="AMERICAS"/>
    <x v="5"/>
    <n v="39733.181666999997"/>
    <n v="379"/>
    <n v="104.8368909419525"/>
    <x v="0"/>
    <s v="Yes"/>
    <s v="Direct"/>
    <m/>
    <s v="USD"/>
    <x v="0"/>
    <x v="0"/>
    <m/>
    <x v="0"/>
    <n v="0.85"/>
    <n v="0.8"/>
    <n v="0.75"/>
    <n v="0.75"/>
    <n v="0.7"/>
    <n v="0.7"/>
    <s v="++"/>
    <m/>
    <m/>
    <n v="0.05"/>
    <n v="0.04"/>
    <m/>
    <m/>
    <s v="per lb"/>
  </r>
  <r>
    <s v="Aviation"/>
    <s v="No"/>
    <s v="Express"/>
    <s v="DFW"/>
    <s v="IAH"/>
    <s v="US"/>
    <s v="US"/>
    <x v="0"/>
    <s v="AMERICAS"/>
    <x v="6"/>
    <n v="16697.226968999916"/>
    <n v="824"/>
    <n v="20.26362496237854"/>
    <x v="0"/>
    <s v="Yes"/>
    <s v="Direct"/>
    <m/>
    <s v="USD"/>
    <x v="0"/>
    <x v="0"/>
    <m/>
    <x v="3"/>
    <n v="0.7"/>
    <n v="0.65"/>
    <n v="0.65"/>
    <n v="0.6"/>
    <n v="0.6"/>
    <n v="0.6"/>
    <s v="++"/>
    <m/>
    <m/>
    <n v="0.05"/>
    <n v="0.04"/>
    <m/>
    <m/>
    <s v="per lb"/>
  </r>
  <r>
    <s v="GC"/>
    <s v="No"/>
    <s v="Express"/>
    <s v="DFW"/>
    <s v="LAX"/>
    <s v="US"/>
    <s v="US"/>
    <x v="0"/>
    <s v="AMERICAS"/>
    <x v="7"/>
    <n v="1691.9998919999998"/>
    <n v="235"/>
    <n v="7.199999540425531"/>
    <x v="0"/>
    <s v="Yes"/>
    <s v="Direct"/>
    <m/>
    <s v="USD"/>
    <x v="0"/>
    <x v="0"/>
    <m/>
    <x v="4"/>
    <n v="0.65"/>
    <n v="0.6"/>
    <n v="0.55000000000000004"/>
    <n v="0.55000000000000004"/>
    <n v="0.5"/>
    <n v="0.5"/>
    <s v="++"/>
    <m/>
    <m/>
    <n v="0.05"/>
    <n v="0.04"/>
    <m/>
    <m/>
    <s v="per lb"/>
  </r>
  <r>
    <s v="Pharma"/>
    <s v="Yes"/>
    <s v="Express"/>
    <s v="EWR"/>
    <s v="DUB"/>
    <s v="US"/>
    <s v="IE"/>
    <x v="0"/>
    <s v="EMEA"/>
    <x v="8"/>
    <n v="11456.24"/>
    <n v="376"/>
    <n v="30.468723404255318"/>
    <x v="0"/>
    <s v="Yes"/>
    <s v="Indirect"/>
    <s v="JFK"/>
    <s v="USD"/>
    <x v="0"/>
    <x v="1"/>
    <m/>
    <x v="5"/>
    <n v="2"/>
    <n v="2"/>
    <n v="2"/>
    <n v="2"/>
    <n v="2"/>
    <n v="2"/>
    <s v="++"/>
    <m/>
    <m/>
    <n v="0.13"/>
    <n v="0.13"/>
    <m/>
    <m/>
    <s v="per kg"/>
  </r>
  <r>
    <s v="Pharma"/>
    <s v="No"/>
    <s v="Express"/>
    <s v="GRU"/>
    <s v="MIA"/>
    <s v="BR"/>
    <s v="US"/>
    <x v="0"/>
    <s v="AMERICAS"/>
    <x v="9"/>
    <n v="63372.461268799998"/>
    <n v="840"/>
    <n v="75.443406272380955"/>
    <x v="0"/>
    <s v="Yes"/>
    <s v="Direct"/>
    <m/>
    <s v="USD"/>
    <x v="0"/>
    <x v="2"/>
    <m/>
    <x v="6"/>
    <n v="4.5"/>
    <n v="4.5"/>
    <n v="4.5"/>
    <n v="4.5"/>
    <n v="4.5"/>
    <n v="4.5"/>
    <s v="All IN"/>
    <m/>
    <m/>
    <m/>
    <m/>
    <m/>
    <m/>
    <s v="per kg"/>
  </r>
  <r>
    <s v="Pharma"/>
    <s v="Yes"/>
    <s v="Express"/>
    <s v="GRU"/>
    <s v="MIA"/>
    <s v="BR"/>
    <s v="US"/>
    <x v="0"/>
    <s v="AMERICAS"/>
    <x v="10"/>
    <n v="289294.37210940017"/>
    <n v="850"/>
    <n v="340.34632012870605"/>
    <x v="0"/>
    <s v="Yes"/>
    <s v="Direct"/>
    <m/>
    <s v="USD"/>
    <x v="0"/>
    <x v="2"/>
    <m/>
    <x v="6"/>
    <n v="4.5"/>
    <n v="4.5"/>
    <n v="4.5"/>
    <n v="4.5"/>
    <n v="4.5"/>
    <n v="4.5"/>
    <s v="All IN"/>
    <m/>
    <m/>
    <m/>
    <m/>
    <m/>
    <m/>
    <m/>
  </r>
  <r>
    <s v="Pharma"/>
    <s v="Yes"/>
    <s v="Express"/>
    <s v="JFK"/>
    <s v="BRU"/>
    <s v="US"/>
    <s v="BE"/>
    <x v="0"/>
    <s v="EMEA"/>
    <x v="11"/>
    <n v="10263.620000000001"/>
    <n v="313"/>
    <n v="32.791118210862621"/>
    <x v="0"/>
    <s v="Yes"/>
    <s v="Indirect"/>
    <s v="LHR"/>
    <s v="USD"/>
    <x v="0"/>
    <x v="3"/>
    <m/>
    <x v="7"/>
    <n v="1.93"/>
    <n v="1.93"/>
    <n v="1.93"/>
    <n v="1.93"/>
    <n v="1.93"/>
    <n v="1.93"/>
    <s v="++"/>
    <m/>
    <m/>
    <n v="0.13"/>
    <n v="0.13"/>
    <m/>
    <m/>
    <s v="per kg"/>
  </r>
  <r>
    <s v="Pharma"/>
    <s v="Yes"/>
    <s v="Express"/>
    <s v="JFK"/>
    <s v="LHR"/>
    <s v="US"/>
    <s v="GB"/>
    <x v="0"/>
    <s v="EMEA"/>
    <x v="12"/>
    <n v="20615.7186348"/>
    <n v="918"/>
    <n v="22.457209841830064"/>
    <x v="0"/>
    <s v="Yes"/>
    <s v="Direct"/>
    <m/>
    <s v="USD"/>
    <x v="0"/>
    <x v="3"/>
    <m/>
    <x v="8"/>
    <n v="1.73"/>
    <n v="1.73"/>
    <n v="1.73"/>
    <n v="1.73"/>
    <n v="1.73"/>
    <n v="1.73"/>
    <s v="++"/>
    <m/>
    <m/>
    <n v="0.13"/>
    <n v="0.13"/>
    <m/>
    <m/>
    <s v="per kg"/>
  </r>
  <r>
    <s v="Pharma"/>
    <s v="No"/>
    <s v="Express"/>
    <s v="JFK"/>
    <s v="MIA"/>
    <s v="US"/>
    <s v="US"/>
    <x v="0"/>
    <s v="AMERICAS"/>
    <x v="13"/>
    <n v="8198.7000000000007"/>
    <n v="291"/>
    <n v="28.174226804123712"/>
    <x v="0"/>
    <s v="Yes"/>
    <s v="Direct"/>
    <m/>
    <s v="USD"/>
    <x v="0"/>
    <x v="0"/>
    <m/>
    <x v="0"/>
    <n v="0.85"/>
    <n v="0.8"/>
    <n v="0.75"/>
    <n v="0.75"/>
    <n v="0.7"/>
    <n v="0.7"/>
    <s v="++"/>
    <m/>
    <m/>
    <n v="0.05"/>
    <n v="0.04"/>
    <m/>
    <m/>
    <s v="per lb"/>
  </r>
  <r>
    <s v="Pharma"/>
    <s v="Yes"/>
    <s v="Express"/>
    <s v="JFK"/>
    <s v="RDU"/>
    <s v="US"/>
    <s v="US"/>
    <x v="0"/>
    <s v="AMERICAS"/>
    <x v="14"/>
    <n v="7791.0599999999977"/>
    <n v="262"/>
    <n v="29.736870229007625"/>
    <x v="0"/>
    <s v="Yes"/>
    <s v="Indirect"/>
    <m/>
    <s v="USD"/>
    <x v="0"/>
    <x v="0"/>
    <m/>
    <x v="0"/>
    <n v="0.85"/>
    <n v="0.8"/>
    <n v="0.75"/>
    <n v="0.75"/>
    <n v="0.7"/>
    <n v="0.7"/>
    <s v="++"/>
    <m/>
    <m/>
    <n v="0.05"/>
    <n v="0.04"/>
    <m/>
    <m/>
    <s v="per lb"/>
  </r>
  <r>
    <s v="Pharma"/>
    <s v="Yes"/>
    <s v="Express"/>
    <s v="LAX"/>
    <s v="AMS"/>
    <s v="US"/>
    <s v="NL"/>
    <x v="0"/>
    <s v="EMEA"/>
    <x v="15"/>
    <n v="38661.293339999982"/>
    <n v="460"/>
    <n v="84.046289869565172"/>
    <x v="0"/>
    <s v="Yes"/>
    <s v="Indirect"/>
    <s v="LHR"/>
    <s v="USD"/>
    <x v="0"/>
    <x v="1"/>
    <m/>
    <x v="9"/>
    <n v="1.5"/>
    <n v="1.5"/>
    <n v="1.5"/>
    <n v="1.5"/>
    <n v="1.5"/>
    <n v="1.5"/>
    <s v="++"/>
    <m/>
    <m/>
    <n v="0.13"/>
    <n v="0.13"/>
    <m/>
    <m/>
    <s v="per kg"/>
  </r>
  <r>
    <s v="Aviation"/>
    <s v="No"/>
    <s v="Express"/>
    <s v="LAX"/>
    <s v="ATL"/>
    <s v="US"/>
    <s v="US"/>
    <x v="0"/>
    <s v="AMERICAS"/>
    <x v="16"/>
    <n v="2115.318071000002"/>
    <n v="234"/>
    <n v="9.0398208162393239"/>
    <x v="0"/>
    <s v="Yes"/>
    <s v="Direct"/>
    <m/>
    <s v="USD"/>
    <x v="0"/>
    <x v="0"/>
    <m/>
    <x v="3"/>
    <n v="0.7"/>
    <n v="0.65"/>
    <n v="0.65"/>
    <n v="0.6"/>
    <n v="0.6"/>
    <n v="0.6"/>
    <s v="++"/>
    <m/>
    <m/>
    <n v="0.05"/>
    <n v="0.04"/>
    <m/>
    <m/>
    <s v="per lb"/>
  </r>
  <r>
    <s v="Pharma"/>
    <s v="No"/>
    <s v="Express"/>
    <s v="LAX"/>
    <s v="BOS"/>
    <s v="US"/>
    <s v="US"/>
    <x v="0"/>
    <s v="AMERICAS"/>
    <x v="17"/>
    <n v="3050.40924"/>
    <n v="657"/>
    <n v="4.6429364383561644"/>
    <x v="0"/>
    <s v="Yes"/>
    <s v="Direct"/>
    <m/>
    <s v="USD"/>
    <x v="0"/>
    <x v="0"/>
    <m/>
    <x v="0"/>
    <n v="0.85"/>
    <n v="0.8"/>
    <n v="0.75"/>
    <n v="0.75"/>
    <n v="0.7"/>
    <n v="0.7"/>
    <s v="++"/>
    <m/>
    <m/>
    <n v="0.05"/>
    <n v="0.04"/>
    <m/>
    <m/>
    <s v="per lb"/>
  </r>
  <r>
    <s v="Pharma"/>
    <s v="Yes"/>
    <s v="Express"/>
    <s v="LAX"/>
    <s v="BRU"/>
    <s v="US"/>
    <s v="BE"/>
    <x v="0"/>
    <s v="EMEA"/>
    <x v="18"/>
    <n v="14803.16"/>
    <n v="375"/>
    <n v="39.475093333333334"/>
    <x v="0"/>
    <s v="Yes"/>
    <s v="Indirect"/>
    <s v="LHR"/>
    <s v="USD"/>
    <x v="0"/>
    <x v="1"/>
    <m/>
    <x v="9"/>
    <n v="1.5"/>
    <n v="1.5"/>
    <n v="1.5"/>
    <n v="1.5"/>
    <n v="1.5"/>
    <n v="1.5"/>
    <s v="++"/>
    <m/>
    <m/>
    <n v="0.13"/>
    <n v="0.13"/>
    <m/>
    <m/>
    <s v="per kg"/>
  </r>
  <r>
    <s v="Pharma"/>
    <s v="No"/>
    <s v="Express"/>
    <s v="LAX"/>
    <s v="HND"/>
    <s v="US"/>
    <s v="JP"/>
    <x v="0"/>
    <s v="APAC"/>
    <x v="19"/>
    <n v="4306.1200000000053"/>
    <n v="469"/>
    <n v="9.1814925373134439"/>
    <x v="0"/>
    <s v="Yes"/>
    <s v="Direct"/>
    <m/>
    <s v="USD"/>
    <x v="0"/>
    <x v="1"/>
    <m/>
    <x v="10"/>
    <n v="1.4"/>
    <n v="1.4"/>
    <n v="1.4"/>
    <n v="1.4"/>
    <n v="1.4"/>
    <n v="1.4"/>
    <s v="++"/>
    <m/>
    <m/>
    <n v="0.13"/>
    <n v="0.13"/>
    <m/>
    <m/>
    <s v="per kg"/>
  </r>
  <r>
    <s v="Pharma"/>
    <s v="Yes"/>
    <s v="Express"/>
    <s v="LAX"/>
    <s v="HND"/>
    <s v="US"/>
    <s v="JP"/>
    <x v="0"/>
    <s v="APAC"/>
    <x v="20"/>
    <n v="16840.369999999959"/>
    <n v="449"/>
    <n v="37.506391982182535"/>
    <x v="0"/>
    <s v="Yes"/>
    <s v="Direct"/>
    <m/>
    <s v="USD"/>
    <x v="0"/>
    <x v="1"/>
    <m/>
    <x v="10"/>
    <n v="1.4"/>
    <n v="1.4"/>
    <n v="1.4"/>
    <n v="1.4"/>
    <n v="1.4"/>
    <n v="1.4"/>
    <s v="++"/>
    <m/>
    <m/>
    <n v="0.13"/>
    <n v="0.13"/>
    <m/>
    <m/>
    <s v="per kg"/>
  </r>
  <r>
    <s v="Pharma"/>
    <s v="Yes"/>
    <s v="Express"/>
    <s v="LAX"/>
    <s v="JFK"/>
    <s v="US"/>
    <s v="US"/>
    <x v="0"/>
    <s v="AMERICAS"/>
    <x v="21"/>
    <n v="20153.140000000003"/>
    <n v="431"/>
    <n v="46.759025522041767"/>
    <x v="0"/>
    <s v="Yes"/>
    <s v="Direct"/>
    <m/>
    <s v="USD"/>
    <x v="0"/>
    <x v="0"/>
    <m/>
    <x v="0"/>
    <n v="0.85"/>
    <n v="0.8"/>
    <n v="0.75"/>
    <n v="0.75"/>
    <n v="0.7"/>
    <n v="0.7"/>
    <s v="++"/>
    <m/>
    <m/>
    <n v="0.05"/>
    <n v="0.04"/>
    <m/>
    <m/>
    <s v="per lb"/>
  </r>
  <r>
    <s v="GC"/>
    <s v="No"/>
    <s v="Express"/>
    <s v="LAX"/>
    <s v="LAS"/>
    <s v="US"/>
    <s v="US"/>
    <x v="0"/>
    <s v="AMERICAS"/>
    <x v="22"/>
    <n v="4773.9180349999961"/>
    <n v="316"/>
    <n v="15.107335553797457"/>
    <x v="0"/>
    <s v="Yes"/>
    <s v="Direct"/>
    <m/>
    <s v="USD"/>
    <x v="0"/>
    <x v="0"/>
    <m/>
    <x v="4"/>
    <n v="0.65"/>
    <n v="0.6"/>
    <n v="0.55000000000000004"/>
    <n v="0.55000000000000004"/>
    <n v="0.5"/>
    <n v="0.5"/>
    <s v="++"/>
    <m/>
    <m/>
    <n v="0.05"/>
    <n v="0.04"/>
    <m/>
    <m/>
    <s v="per lb"/>
  </r>
  <r>
    <s v="Pharma"/>
    <s v="Yes"/>
    <s v="Express"/>
    <s v="LAX"/>
    <s v="LHR"/>
    <s v="US"/>
    <s v="GB"/>
    <x v="0"/>
    <s v="EMEA"/>
    <x v="23"/>
    <n v="37028.849999999984"/>
    <n v="1091"/>
    <n v="33.94028414298807"/>
    <x v="0"/>
    <s v="Yes"/>
    <s v="Direct"/>
    <m/>
    <s v="USD"/>
    <x v="0"/>
    <x v="1"/>
    <m/>
    <x v="11"/>
    <n v="1.3"/>
    <n v="1.3"/>
    <n v="1.3"/>
    <n v="1.3"/>
    <n v="1.3"/>
    <n v="1.3"/>
    <s v="++"/>
    <m/>
    <m/>
    <n v="0.13"/>
    <n v="0.13"/>
    <m/>
    <m/>
    <s v="per kg"/>
  </r>
  <r>
    <s v="Pharma"/>
    <s v="No"/>
    <s v="Express"/>
    <s v="LAX"/>
    <s v="ORD"/>
    <s v="US"/>
    <s v="US"/>
    <x v="0"/>
    <s v="AMERICAS"/>
    <x v="24"/>
    <n v="1498.5"/>
    <n v="569"/>
    <n v="2.633567662565905"/>
    <x v="0"/>
    <s v="Yes"/>
    <s v="Direct"/>
    <m/>
    <s v="USD"/>
    <x v="0"/>
    <x v="0"/>
    <m/>
    <x v="0"/>
    <n v="0.85"/>
    <n v="0.8"/>
    <n v="0.75"/>
    <n v="0.75"/>
    <n v="0.7"/>
    <n v="0.7"/>
    <s v="++"/>
    <m/>
    <m/>
    <n v="0.05"/>
    <n v="0.04"/>
    <m/>
    <m/>
    <s v="per lb"/>
  </r>
  <r>
    <s v="Pharma"/>
    <s v="Yes"/>
    <s v="Express"/>
    <s v="LAX"/>
    <s v="ORD"/>
    <s v="US"/>
    <s v="US"/>
    <x v="0"/>
    <s v="AMERICAS"/>
    <x v="25"/>
    <n v="18705.009999999998"/>
    <n v="565"/>
    <n v="33.106212389380531"/>
    <x v="0"/>
    <s v="Yes"/>
    <s v="Direct"/>
    <m/>
    <s v="USD"/>
    <x v="0"/>
    <x v="0"/>
    <m/>
    <x v="0"/>
    <n v="0.85"/>
    <n v="0.8"/>
    <n v="0.75"/>
    <n v="0.75"/>
    <n v="0.7"/>
    <n v="0.7"/>
    <s v="++"/>
    <m/>
    <m/>
    <n v="0.05"/>
    <n v="0.04"/>
    <m/>
    <m/>
    <s v="per lb"/>
  </r>
  <r>
    <s v="Pharma"/>
    <s v="Yes"/>
    <s v="Express"/>
    <s v="LAX"/>
    <s v="PHL"/>
    <s v="US"/>
    <s v="US"/>
    <x v="0"/>
    <s v="AMERICAS"/>
    <x v="26"/>
    <n v="18498.38"/>
    <n v="552"/>
    <n v="33.511557971014497"/>
    <x v="0"/>
    <s v="Yes"/>
    <s v="Direct"/>
    <m/>
    <s v="USD"/>
    <x v="0"/>
    <x v="0"/>
    <m/>
    <x v="0"/>
    <n v="0.85"/>
    <n v="0.8"/>
    <n v="0.75"/>
    <n v="0.75"/>
    <n v="0.7"/>
    <n v="0.7"/>
    <s v="++"/>
    <m/>
    <m/>
    <n v="0.05"/>
    <n v="0.04"/>
    <m/>
    <m/>
    <s v="per lb"/>
  </r>
  <r>
    <s v="Pharma"/>
    <s v="No"/>
    <s v="Express"/>
    <s v="LAX"/>
    <s v="PHX"/>
    <s v="US"/>
    <s v="US"/>
    <x v="0"/>
    <s v="AMERICAS"/>
    <x v="27"/>
    <n v="6057.2724800000096"/>
    <n v="518"/>
    <n v="11.693576216216234"/>
    <x v="0"/>
    <s v="Yes"/>
    <s v="Direct"/>
    <m/>
    <s v="USD"/>
    <x v="0"/>
    <x v="0"/>
    <m/>
    <x v="0"/>
    <n v="0.85"/>
    <n v="0.8"/>
    <n v="0.75"/>
    <n v="0.75"/>
    <n v="0.7"/>
    <n v="0.7"/>
    <s v="++"/>
    <m/>
    <m/>
    <n v="0.05"/>
    <n v="0.04"/>
    <m/>
    <m/>
    <s v="per lb"/>
  </r>
  <r>
    <s v="GC"/>
    <s v="No"/>
    <s v="Express"/>
    <s v="LAX"/>
    <s v="PHX"/>
    <s v="US"/>
    <s v="US"/>
    <x v="0"/>
    <s v="AMERICAS"/>
    <x v="28"/>
    <n v="10857.227050999996"/>
    <n v="490"/>
    <n v="22.157606226530604"/>
    <x v="0"/>
    <s v="Yes"/>
    <s v="Direct"/>
    <m/>
    <s v="USD"/>
    <x v="0"/>
    <x v="0"/>
    <m/>
    <x v="4"/>
    <n v="0.65"/>
    <n v="0.6"/>
    <n v="0.55000000000000004"/>
    <n v="0.55000000000000004"/>
    <n v="0.5"/>
    <n v="0.5"/>
    <s v="++"/>
    <m/>
    <m/>
    <n v="0.05"/>
    <n v="0.04"/>
    <m/>
    <m/>
    <s v="per lb"/>
  </r>
  <r>
    <s v="Pharma"/>
    <s v="Yes"/>
    <s v="Express"/>
    <s v="LAX"/>
    <s v="RDU"/>
    <s v="US"/>
    <s v="US"/>
    <x v="0"/>
    <s v="AMERICAS"/>
    <x v="29"/>
    <n v="13815.05544"/>
    <n v="496"/>
    <n v="27.852934354838709"/>
    <x v="0"/>
    <s v="Yes"/>
    <s v="Direct"/>
    <m/>
    <s v="USD"/>
    <x v="0"/>
    <x v="0"/>
    <m/>
    <x v="0"/>
    <n v="0.85"/>
    <n v="0.8"/>
    <n v="0.75"/>
    <n v="0.75"/>
    <n v="0.7"/>
    <n v="0.7"/>
    <s v="++"/>
    <m/>
    <m/>
    <n v="0.05"/>
    <n v="0.04"/>
    <m/>
    <m/>
    <s v="per lb"/>
  </r>
  <r>
    <s v="Pharma"/>
    <s v="No"/>
    <s v="Express"/>
    <s v="LAX"/>
    <s v="SEA"/>
    <s v="US"/>
    <s v="US"/>
    <x v="0"/>
    <s v="AMERICAS"/>
    <x v="30"/>
    <n v="886"/>
    <n v="307"/>
    <n v="2.8859934853420195"/>
    <x v="0"/>
    <s v="Yes"/>
    <s v="Indirect"/>
    <m/>
    <s v="USD"/>
    <x v="0"/>
    <x v="0"/>
    <m/>
    <x v="0"/>
    <n v="0.85"/>
    <n v="0.8"/>
    <n v="0.75"/>
    <n v="0.75"/>
    <n v="0.7"/>
    <n v="0.7"/>
    <s v="++"/>
    <m/>
    <m/>
    <n v="0.05"/>
    <n v="0.04"/>
    <m/>
    <m/>
    <s v="per lb"/>
  </r>
  <r>
    <s v="Pharma"/>
    <s v="Yes"/>
    <s v="Express"/>
    <s v="LAX"/>
    <s v="SEA"/>
    <s v="US"/>
    <s v="US"/>
    <x v="0"/>
    <s v="AMERICAS"/>
    <x v="31"/>
    <n v="13538.71"/>
    <n v="571"/>
    <n v="23.710525394045533"/>
    <x v="0"/>
    <s v="Yes"/>
    <s v="Indirect"/>
    <m/>
    <s v="USD"/>
    <x v="0"/>
    <x v="0"/>
    <m/>
    <x v="0"/>
    <n v="0.85"/>
    <n v="0.8"/>
    <n v="0.75"/>
    <n v="0.75"/>
    <n v="0.7"/>
    <n v="0.7"/>
    <s v="++"/>
    <m/>
    <m/>
    <n v="0.05"/>
    <n v="0.04"/>
    <m/>
    <m/>
    <s v="per lb"/>
  </r>
  <r>
    <s v="Pharma"/>
    <s v="No"/>
    <s v="Standard"/>
    <s v="LAX"/>
    <s v="SFO"/>
    <s v="US"/>
    <s v="US"/>
    <x v="0"/>
    <s v="AMERICAS"/>
    <x v="32"/>
    <n v="521"/>
    <n v="293"/>
    <n v="1.7781569965870307"/>
    <x v="0"/>
    <s v="Yes"/>
    <s v="Direct"/>
    <m/>
    <s v="USD"/>
    <x v="0"/>
    <x v="0"/>
    <m/>
    <x v="0"/>
    <n v="0.85"/>
    <n v="0.8"/>
    <n v="0.75"/>
    <n v="0.75"/>
    <n v="0.7"/>
    <n v="0.7"/>
    <s v="++"/>
    <m/>
    <m/>
    <n v="0.05"/>
    <n v="0.04"/>
    <m/>
    <m/>
    <s v="per lb"/>
  </r>
  <r>
    <s v="Pharma"/>
    <s v="No"/>
    <s v="Express"/>
    <s v="LAX"/>
    <s v="SFO"/>
    <s v="US"/>
    <s v="US"/>
    <x v="0"/>
    <s v="AMERICAS"/>
    <x v="33"/>
    <n v="7625.573109600009"/>
    <n v="1185"/>
    <n v="6.4350827929114001"/>
    <x v="0"/>
    <s v="Yes"/>
    <s v="Direct"/>
    <m/>
    <s v="USD"/>
    <x v="0"/>
    <x v="0"/>
    <m/>
    <x v="0"/>
    <n v="0.85"/>
    <n v="0.8"/>
    <n v="0.75"/>
    <n v="0.75"/>
    <n v="0.7"/>
    <n v="0.7"/>
    <s v="++"/>
    <m/>
    <m/>
    <n v="0.05"/>
    <n v="0.04"/>
    <m/>
    <m/>
    <s v="per lb"/>
  </r>
  <r>
    <s v="Pharma"/>
    <s v="Yes"/>
    <s v="Express"/>
    <s v="LAX"/>
    <s v="SFO"/>
    <s v="US"/>
    <s v="US"/>
    <x v="0"/>
    <s v="AMERICAS"/>
    <x v="34"/>
    <n v="36020.019119999975"/>
    <n v="1186"/>
    <n v="30.371011062394583"/>
    <x v="0"/>
    <s v="Yes"/>
    <s v="Direct"/>
    <m/>
    <s v="USD"/>
    <x v="0"/>
    <x v="0"/>
    <m/>
    <x v="0"/>
    <n v="0.85"/>
    <n v="0.8"/>
    <n v="0.75"/>
    <n v="0.75"/>
    <n v="0.7"/>
    <n v="0.7"/>
    <s v="++"/>
    <m/>
    <m/>
    <n v="0.05"/>
    <n v="0.04"/>
    <m/>
    <m/>
    <s v="per lb"/>
  </r>
  <r>
    <s v="Pharma"/>
    <s v="No"/>
    <s v="Express"/>
    <s v="LAX"/>
    <s v="SYD"/>
    <s v="US"/>
    <s v="AU"/>
    <x v="0"/>
    <s v="APAC"/>
    <x v="35"/>
    <n v="1380.5500000000002"/>
    <n v="309"/>
    <n v="4.4677993527508093"/>
    <x v="0"/>
    <s v="Yes"/>
    <s v="Direct"/>
    <m/>
    <s v="USD"/>
    <x v="0"/>
    <x v="1"/>
    <m/>
    <x v="12"/>
    <n v="3.45"/>
    <n v="3.45"/>
    <n v="3.45"/>
    <n v="3.45"/>
    <n v="3.45"/>
    <n v="3.45"/>
    <s v="++"/>
    <m/>
    <m/>
    <n v="0.13"/>
    <n v="0.13"/>
    <m/>
    <m/>
    <s v="per kg"/>
  </r>
  <r>
    <s v="Pharma"/>
    <s v="Yes"/>
    <s v="Express"/>
    <s v="LAX"/>
    <s v="SYD"/>
    <s v="US"/>
    <s v="AU"/>
    <x v="0"/>
    <s v="APAC"/>
    <x v="36"/>
    <n v="13016.547497200025"/>
    <n v="529"/>
    <n v="24.605949900189081"/>
    <x v="0"/>
    <s v="Yes"/>
    <s v="Direct"/>
    <m/>
    <s v="USD"/>
    <x v="0"/>
    <x v="1"/>
    <m/>
    <x v="12"/>
    <n v="3.45"/>
    <n v="3.45"/>
    <n v="3.45"/>
    <n v="3.45"/>
    <n v="3.45"/>
    <n v="3.45"/>
    <s v="++"/>
    <m/>
    <m/>
    <n v="0.13"/>
    <n v="0.13"/>
    <m/>
    <m/>
    <s v="per kg"/>
  </r>
  <r>
    <s v="Pharma"/>
    <s v="No"/>
    <s v="Express"/>
    <s v="LIM"/>
    <s v="MIA"/>
    <s v="PE"/>
    <s v="US"/>
    <x v="0"/>
    <s v="AMERICAS"/>
    <x v="37"/>
    <n v="4297.5074339999883"/>
    <n v="321"/>
    <n v="13.387873626168188"/>
    <x v="0"/>
    <s v="Yes"/>
    <s v="Direct"/>
    <m/>
    <s v="USD"/>
    <x v="0"/>
    <x v="2"/>
    <m/>
    <x v="6"/>
    <n v="4.5"/>
    <n v="4.5"/>
    <n v="4.5"/>
    <n v="4.5"/>
    <n v="4.5"/>
    <n v="4.5"/>
    <s v="++"/>
    <m/>
    <m/>
    <n v="0.13"/>
    <n v="0.13"/>
    <m/>
    <m/>
    <s v="per kg"/>
  </r>
  <r>
    <s v="Pharma"/>
    <s v="Yes"/>
    <s v="Express"/>
    <s v="LIM"/>
    <s v="MIA"/>
    <s v="PE"/>
    <s v="US"/>
    <x v="0"/>
    <s v="AMERICAS"/>
    <x v="38"/>
    <n v="28787.702334400012"/>
    <n v="332"/>
    <n v="86.709946790361485"/>
    <x v="0"/>
    <s v="Yes"/>
    <s v="Direct"/>
    <m/>
    <s v="USD"/>
    <x v="0"/>
    <x v="2"/>
    <m/>
    <x v="6"/>
    <n v="4.5"/>
    <n v="4.5"/>
    <n v="4.5"/>
    <n v="4.5"/>
    <n v="4.5"/>
    <n v="4.5"/>
    <s v="++"/>
    <m/>
    <m/>
    <n v="0.13"/>
    <n v="0.13"/>
    <m/>
    <m/>
    <s v="per kg"/>
  </r>
  <r>
    <s v="Pharma"/>
    <s v="No"/>
    <s v="Express"/>
    <s v="MEX"/>
    <s v="LAX"/>
    <s v="MX"/>
    <s v="US"/>
    <x v="0"/>
    <s v="AMERICAS"/>
    <x v="39"/>
    <n v="1388.2777373999952"/>
    <n v="404"/>
    <n v="3.436331033168305"/>
    <x v="0"/>
    <s v="Yes"/>
    <s v="Direct"/>
    <m/>
    <s v="USD"/>
    <x v="0"/>
    <x v="4"/>
    <m/>
    <x v="13"/>
    <n v="1.8"/>
    <n v="1.8"/>
    <n v="1.8"/>
    <n v="1.8"/>
    <n v="1.8"/>
    <n v="1.8"/>
    <s v="++"/>
    <m/>
    <m/>
    <n v="0.13"/>
    <n v="0.13"/>
    <m/>
    <m/>
    <s v="per kg"/>
  </r>
  <r>
    <s v="Pharma"/>
    <s v="Yes"/>
    <s v="Express"/>
    <s v="MEX"/>
    <s v="LAX"/>
    <s v="MX"/>
    <s v="US"/>
    <x v="0"/>
    <s v="AMERICAS"/>
    <x v="40"/>
    <n v="11207.509819200013"/>
    <n v="508"/>
    <n v="22.062027203149633"/>
    <x v="0"/>
    <s v="Yes"/>
    <s v="Direct"/>
    <m/>
    <s v="USD"/>
    <x v="0"/>
    <x v="1"/>
    <m/>
    <x v="14"/>
    <n v="2.2000000000000002"/>
    <n v="2.2000000000000002"/>
    <n v="2.2000000000000002"/>
    <n v="2.2000000000000002"/>
    <n v="2.2000000000000002"/>
    <n v="2.2000000000000002"/>
    <s v="++"/>
    <m/>
    <m/>
    <n v="0.13"/>
    <n v="0.13"/>
    <m/>
    <m/>
    <s v="per kg"/>
  </r>
  <r>
    <s v="Pharma"/>
    <s v="No"/>
    <s v="Express"/>
    <s v="MEX"/>
    <s v="MIA"/>
    <s v="MX"/>
    <s v="US"/>
    <x v="0"/>
    <s v="AMERICAS"/>
    <x v="41"/>
    <n v="11796.950677000119"/>
    <n v="1345"/>
    <n v="8.770967046096743"/>
    <x v="0"/>
    <s v="Yes"/>
    <s v="Direct"/>
    <m/>
    <s v="USD"/>
    <x v="0"/>
    <x v="4"/>
    <m/>
    <x v="13"/>
    <n v="1.8"/>
    <n v="1.8"/>
    <n v="1.8"/>
    <n v="1.8"/>
    <n v="1.8"/>
    <n v="1.8"/>
    <s v="++"/>
    <m/>
    <m/>
    <n v="0.13"/>
    <n v="0.13"/>
    <m/>
    <m/>
    <s v="per kg"/>
  </r>
  <r>
    <s v="Pharma"/>
    <s v="Yes"/>
    <s v="Express"/>
    <s v="MEX"/>
    <s v="MIA"/>
    <s v="MX"/>
    <s v="US"/>
    <x v="0"/>
    <s v="AMERICAS"/>
    <x v="42"/>
    <n v="96506.506937600236"/>
    <n v="1389"/>
    <n v="69.479126664938974"/>
    <x v="0"/>
    <s v="Yes"/>
    <s v="Direct"/>
    <m/>
    <s v="USD"/>
    <x v="0"/>
    <x v="1"/>
    <m/>
    <x v="14"/>
    <n v="2.2000000000000002"/>
    <n v="2.2000000000000002"/>
    <n v="2.2000000000000002"/>
    <n v="2.2000000000000002"/>
    <n v="2.2000000000000002"/>
    <n v="2.2000000000000002"/>
    <s v="++"/>
    <m/>
    <m/>
    <n v="0.13"/>
    <n v="0.13"/>
    <m/>
    <m/>
    <s v="per kg"/>
  </r>
  <r>
    <s v="Pharma"/>
    <s v="No"/>
    <s v="Express"/>
    <s v="MIA"/>
    <s v="ATL"/>
    <s v="US"/>
    <s v="US"/>
    <x v="0"/>
    <s v="AMERICAS"/>
    <x v="43"/>
    <n v="2530.0566199999935"/>
    <n v="331"/>
    <n v="7.6436755891238475"/>
    <x v="0"/>
    <s v="Yes"/>
    <s v="Direct"/>
    <m/>
    <s v="USD"/>
    <x v="0"/>
    <x v="0"/>
    <m/>
    <x v="0"/>
    <n v="0.85"/>
    <n v="0.8"/>
    <n v="0.75"/>
    <n v="0.75"/>
    <n v="0.7"/>
    <n v="0.7"/>
    <s v="++"/>
    <m/>
    <m/>
    <n v="0.05"/>
    <n v="0.04"/>
    <m/>
    <m/>
    <s v="per lb"/>
  </r>
  <r>
    <s v="Pharma"/>
    <s v="No"/>
    <s v="Express"/>
    <s v="MIA"/>
    <s v="BOG"/>
    <s v="US"/>
    <s v="CO"/>
    <x v="0"/>
    <s v="AMERICAS"/>
    <x v="44"/>
    <n v="1607.1055460000023"/>
    <n v="350"/>
    <n v="4.5917301314285783"/>
    <x v="0"/>
    <s v="Yes"/>
    <s v="Direct"/>
    <m/>
    <s v="USD"/>
    <x v="0"/>
    <x v="1"/>
    <m/>
    <x v="15"/>
    <n v="1.2"/>
    <n v="1.2"/>
    <n v="1.2"/>
    <n v="1.2"/>
    <n v="1.2"/>
    <n v="1.2"/>
    <s v="++"/>
    <m/>
    <m/>
    <n v="0.13"/>
    <n v="0.13"/>
    <m/>
    <m/>
    <s v="per kg"/>
  </r>
  <r>
    <s v="Pharma"/>
    <s v="No"/>
    <s v="Express"/>
    <s v="MIA"/>
    <s v="BOS"/>
    <s v="US"/>
    <s v="US"/>
    <x v="0"/>
    <s v="AMERICAS"/>
    <x v="45"/>
    <n v="2752.0557593999929"/>
    <n v="291"/>
    <n v="9.4572362865979134"/>
    <x v="0"/>
    <s v="Yes"/>
    <s v="Direct"/>
    <m/>
    <s v="USD"/>
    <x v="0"/>
    <x v="0"/>
    <m/>
    <x v="0"/>
    <n v="0.85"/>
    <n v="0.8"/>
    <n v="0.75"/>
    <n v="0.75"/>
    <n v="0.7"/>
    <n v="0.7"/>
    <s v="++"/>
    <m/>
    <m/>
    <n v="0.05"/>
    <n v="0.04"/>
    <m/>
    <m/>
    <s v="per lb"/>
  </r>
  <r>
    <s v="Pharma"/>
    <s v="Yes"/>
    <s v="Express"/>
    <s v="MIA"/>
    <s v="BRU"/>
    <s v="US"/>
    <s v="BE"/>
    <x v="0"/>
    <s v="EMEA"/>
    <x v="46"/>
    <n v="9747.9323999999961"/>
    <n v="383"/>
    <n v="25.451520626631844"/>
    <x v="0"/>
    <s v="Yes"/>
    <s v="Indirect"/>
    <s v="LHR"/>
    <s v="USD"/>
    <x v="0"/>
    <x v="1"/>
    <m/>
    <x v="10"/>
    <n v="1.4"/>
    <n v="1.4"/>
    <n v="1.4"/>
    <n v="1.4"/>
    <n v="1.4"/>
    <n v="1.4"/>
    <s v="++"/>
    <m/>
    <m/>
    <n v="0.13"/>
    <n v="0.13"/>
    <m/>
    <m/>
    <s v="per kg"/>
  </r>
  <r>
    <s v="Pharma"/>
    <s v="Yes"/>
    <s v="Express"/>
    <s v="MIA"/>
    <s v="EZE"/>
    <s v="US"/>
    <s v="AR"/>
    <x v="0"/>
    <s v="EMEA"/>
    <x v="47"/>
    <n v="73280.964255199913"/>
    <n v="436"/>
    <n v="168.07560608990806"/>
    <x v="0"/>
    <s v="Yes"/>
    <s v="Direct"/>
    <m/>
    <s v="USD"/>
    <x v="0"/>
    <x v="1"/>
    <m/>
    <x v="16"/>
    <n v="3.15"/>
    <n v="3.15"/>
    <n v="3.15"/>
    <n v="3.15"/>
    <n v="3.15"/>
    <n v="3.15"/>
    <s v="++"/>
    <m/>
    <m/>
    <n v="0.13"/>
    <n v="0.13"/>
    <m/>
    <m/>
    <s v="per kg"/>
  </r>
  <r>
    <s v="Pharma"/>
    <s v="No"/>
    <s v="Express"/>
    <s v="MIA"/>
    <s v="EZE"/>
    <s v="US"/>
    <s v="AR"/>
    <x v="0"/>
    <s v="EMEA"/>
    <x v="48"/>
    <n v="94710.552797200027"/>
    <n v="885"/>
    <n v="107.01757378214693"/>
    <x v="0"/>
    <s v="Yes"/>
    <s v="Direct"/>
    <m/>
    <s v="USD"/>
    <x v="0"/>
    <x v="1"/>
    <m/>
    <x v="16"/>
    <n v="3.15"/>
    <n v="3.15"/>
    <n v="3.15"/>
    <n v="3.15"/>
    <n v="3.15"/>
    <n v="3.15"/>
    <s v="++"/>
    <m/>
    <m/>
    <n v="0.13"/>
    <n v="0.13"/>
    <m/>
    <m/>
    <s v="per kg"/>
  </r>
  <r>
    <s v="Pharma"/>
    <s v="Yes"/>
    <s v="Express"/>
    <s v="MIA"/>
    <s v="GRU"/>
    <s v="US"/>
    <s v="BR"/>
    <x v="0"/>
    <s v="AMERICAS"/>
    <x v="49"/>
    <n v="81817.189002199942"/>
    <n v="746"/>
    <n v="109.67451608873986"/>
    <x v="0"/>
    <s v="Yes"/>
    <s v="Direct"/>
    <m/>
    <s v="USD"/>
    <x v="0"/>
    <x v="1"/>
    <m/>
    <x v="17"/>
    <n v="2.85"/>
    <n v="2.85"/>
    <n v="2.85"/>
    <n v="2.85"/>
    <n v="2.85"/>
    <n v="2.85"/>
    <s v="++"/>
    <m/>
    <m/>
    <n v="0.13"/>
    <n v="0.13"/>
    <m/>
    <m/>
    <s v="per kg"/>
  </r>
  <r>
    <s v="Pharma"/>
    <s v="No"/>
    <s v="Express"/>
    <s v="MIA"/>
    <s v="GRU"/>
    <s v="US"/>
    <s v="BR"/>
    <x v="0"/>
    <s v="AMERICAS"/>
    <x v="50"/>
    <n v="123096.94390300022"/>
    <n v="1715"/>
    <n v="71.776643675218793"/>
    <x v="0"/>
    <s v="Yes"/>
    <s v="Direct"/>
    <m/>
    <s v="USD"/>
    <x v="0"/>
    <x v="1"/>
    <m/>
    <x v="17"/>
    <n v="2.85"/>
    <n v="2.85"/>
    <n v="2.85"/>
    <n v="2.85"/>
    <n v="2.85"/>
    <n v="2.85"/>
    <s v="++"/>
    <m/>
    <m/>
    <n v="0.13"/>
    <n v="0.13"/>
    <m/>
    <m/>
    <s v="per kg"/>
  </r>
  <r>
    <s v="Pharma"/>
    <s v="No"/>
    <s v="Express"/>
    <s v="MIA"/>
    <s v="LAX"/>
    <s v="US"/>
    <s v="US"/>
    <x v="0"/>
    <s v="AMERICAS"/>
    <x v="51"/>
    <n v="12906.127687600056"/>
    <n v="1375"/>
    <n v="9.3862746818909493"/>
    <x v="0"/>
    <s v="Yes"/>
    <s v="Direct"/>
    <m/>
    <s v="USD"/>
    <x v="0"/>
    <x v="0"/>
    <m/>
    <x v="0"/>
    <n v="0.85"/>
    <n v="0.8"/>
    <n v="0.75"/>
    <n v="0.75"/>
    <n v="0.7"/>
    <n v="0.7"/>
    <s v="++"/>
    <m/>
    <m/>
    <n v="0.05"/>
    <n v="0.04"/>
    <m/>
    <m/>
    <s v="per lb"/>
  </r>
  <r>
    <s v="Pharma"/>
    <s v="Yes"/>
    <s v="Express"/>
    <s v="MIA"/>
    <s v="LAX"/>
    <s v="US"/>
    <s v="US"/>
    <x v="0"/>
    <s v="AMERICAS"/>
    <x v="52"/>
    <n v="69888.497916200096"/>
    <n v="1758"/>
    <n v="39.75454944038686"/>
    <x v="0"/>
    <s v="Yes"/>
    <s v="Direct"/>
    <m/>
    <s v="USD"/>
    <x v="0"/>
    <x v="0"/>
    <m/>
    <x v="0"/>
    <n v="0.85"/>
    <n v="0.8"/>
    <n v="0.75"/>
    <n v="0.75"/>
    <n v="0.7"/>
    <n v="0.7"/>
    <s v="++"/>
    <m/>
    <m/>
    <n v="0.05"/>
    <n v="0.04"/>
    <m/>
    <m/>
    <s v="per lb"/>
  </r>
  <r>
    <s v="Pharma"/>
    <s v="No"/>
    <s v="Express"/>
    <s v="MIA"/>
    <s v="LHR"/>
    <s v="US"/>
    <s v="GB"/>
    <x v="0"/>
    <s v="EMEA"/>
    <x v="53"/>
    <n v="1203.9099999999992"/>
    <n v="260"/>
    <n v="4.6304230769230736"/>
    <x v="0"/>
    <s v="Yes"/>
    <s v="Direct"/>
    <m/>
    <s v="USD"/>
    <x v="0"/>
    <x v="1"/>
    <m/>
    <x v="15"/>
    <n v="1.2"/>
    <n v="1.2"/>
    <n v="1.2"/>
    <n v="1.2"/>
    <n v="1.2"/>
    <n v="1.2"/>
    <s v="++"/>
    <m/>
    <m/>
    <n v="0.13"/>
    <n v="0.13"/>
    <m/>
    <m/>
    <s v="per kg"/>
  </r>
  <r>
    <s v="Pharma"/>
    <s v="Yes"/>
    <s v="Express"/>
    <s v="MIA"/>
    <s v="LHR"/>
    <s v="US"/>
    <s v="GB"/>
    <x v="0"/>
    <s v="EMEA"/>
    <x v="54"/>
    <n v="16658.228547999992"/>
    <n v="485"/>
    <n v="34.346862985566993"/>
    <x v="0"/>
    <s v="Yes"/>
    <s v="Direct"/>
    <m/>
    <s v="USD"/>
    <x v="0"/>
    <x v="1"/>
    <m/>
    <x v="15"/>
    <n v="1.2"/>
    <n v="1.2"/>
    <n v="1.2"/>
    <n v="1.2"/>
    <n v="1.2"/>
    <n v="1.2"/>
    <s v="++"/>
    <m/>
    <m/>
    <n v="0.13"/>
    <n v="0.13"/>
    <m/>
    <m/>
    <s v="per kg"/>
  </r>
  <r>
    <s v="Pharma"/>
    <s v="No"/>
    <s v="Express"/>
    <s v="MIA"/>
    <s v="LIM"/>
    <s v="US"/>
    <s v="PE"/>
    <x v="0"/>
    <s v="AMERICAS"/>
    <x v="55"/>
    <n v="5885.8899559999991"/>
    <n v="282"/>
    <n v="20.871950198581558"/>
    <x v="0"/>
    <s v="Yes"/>
    <s v="Direct"/>
    <m/>
    <s v="USD"/>
    <x v="0"/>
    <x v="1"/>
    <m/>
    <x v="18"/>
    <n v="2.5"/>
    <n v="2.5"/>
    <n v="2.5"/>
    <n v="2.5"/>
    <n v="2.5"/>
    <n v="2.5"/>
    <s v="++"/>
    <m/>
    <m/>
    <n v="0.13"/>
    <n v="0.13"/>
    <m/>
    <m/>
    <s v="per kg"/>
  </r>
  <r>
    <s v="Pharma"/>
    <s v="Yes"/>
    <s v="Express"/>
    <s v="MIA"/>
    <s v="MEX"/>
    <s v="US"/>
    <s v="MX"/>
    <x v="0"/>
    <s v="AMERICAS"/>
    <x v="56"/>
    <n v="42006.854296400015"/>
    <n v="384"/>
    <n v="109.39284973020837"/>
    <x v="0"/>
    <s v="Yes"/>
    <s v="Direct"/>
    <m/>
    <s v="USD"/>
    <x v="0"/>
    <x v="1"/>
    <m/>
    <x v="18"/>
    <n v="2.5"/>
    <n v="2.5"/>
    <n v="2.5"/>
    <n v="2.5"/>
    <n v="2.5"/>
    <n v="2.5"/>
    <s v="++"/>
    <m/>
    <m/>
    <n v="0.13"/>
    <n v="0.13"/>
    <m/>
    <m/>
    <s v="per kg"/>
  </r>
  <r>
    <s v="Pharma"/>
    <s v="No"/>
    <s v="Express"/>
    <s v="MIA"/>
    <s v="MEX"/>
    <s v="US"/>
    <s v="MX"/>
    <x v="0"/>
    <s v="AMERICAS"/>
    <x v="57"/>
    <n v="52342.047039000026"/>
    <n v="377"/>
    <n v="138.83832105835552"/>
    <x v="0"/>
    <s v="Yes"/>
    <s v="Direct"/>
    <m/>
    <s v="USD"/>
    <x v="0"/>
    <x v="1"/>
    <m/>
    <x v="18"/>
    <n v="2.5"/>
    <n v="2.5"/>
    <n v="2.5"/>
    <n v="2.5"/>
    <n v="2.5"/>
    <n v="2.5"/>
    <s v="++"/>
    <m/>
    <m/>
    <n v="0.13"/>
    <n v="0.13"/>
    <m/>
    <m/>
    <s v="per kg"/>
  </r>
  <r>
    <s v="Pharma"/>
    <s v="No"/>
    <s v="Express"/>
    <s v="MIA"/>
    <s v="ORD"/>
    <s v="US"/>
    <s v="US"/>
    <x v="0"/>
    <s v="AMERICAS"/>
    <x v="58"/>
    <n v="3311.6568445999915"/>
    <n v="316"/>
    <n v="10.479926723417694"/>
    <x v="0"/>
    <s v="Yes"/>
    <s v="Direct"/>
    <m/>
    <s v="USD"/>
    <x v="0"/>
    <x v="0"/>
    <m/>
    <x v="0"/>
    <n v="0.85"/>
    <n v="0.8"/>
    <n v="0.75"/>
    <n v="0.75"/>
    <n v="0.7"/>
    <n v="0.7"/>
    <s v="++"/>
    <m/>
    <m/>
    <n v="0.05"/>
    <n v="0.04"/>
    <m/>
    <m/>
    <s v="per lb"/>
  </r>
  <r>
    <s v="Pharma"/>
    <s v="Yes"/>
    <s v="Express"/>
    <s v="MIA"/>
    <s v="ORD"/>
    <s v="US"/>
    <s v="US"/>
    <x v="0"/>
    <s v="AMERICAS"/>
    <x v="59"/>
    <n v="7316.7044639999986"/>
    <n v="300"/>
    <n v="24.389014879999994"/>
    <x v="0"/>
    <s v="Yes"/>
    <s v="Direct"/>
    <m/>
    <s v="USD"/>
    <x v="0"/>
    <x v="0"/>
    <m/>
    <x v="0"/>
    <n v="0.85"/>
    <n v="0.8"/>
    <n v="0.75"/>
    <n v="0.75"/>
    <n v="0.7"/>
    <n v="0.7"/>
    <s v="++"/>
    <m/>
    <m/>
    <n v="0.05"/>
    <n v="0.04"/>
    <m/>
    <m/>
    <s v="per lb"/>
  </r>
  <r>
    <s v="Pharma"/>
    <s v="Yes"/>
    <s v="Express"/>
    <s v="ORD"/>
    <s v="BRU"/>
    <s v="US"/>
    <s v="BE"/>
    <x v="0"/>
    <s v="EMEA"/>
    <x v="60"/>
    <n v="5545.8999999999978"/>
    <n v="271"/>
    <n v="20.464575645756451"/>
    <x v="0"/>
    <s v="Yes"/>
    <s v="Indirect"/>
    <s v="LHR"/>
    <s v="USD"/>
    <x v="0"/>
    <x v="5"/>
    <m/>
    <x v="11"/>
    <n v="1.3"/>
    <n v="1.3"/>
    <n v="1.3"/>
    <n v="1.3"/>
    <n v="1.3"/>
    <n v="1.3"/>
    <s v="++"/>
    <m/>
    <m/>
    <n v="0.13"/>
    <n v="0.13"/>
    <m/>
    <m/>
    <s v="per kg"/>
  </r>
  <r>
    <s v="Pharma"/>
    <s v="Yes"/>
    <s v="Express"/>
    <s v="PHL"/>
    <s v="LHR"/>
    <s v="US"/>
    <s v="GB"/>
    <x v="0"/>
    <s v="EMEA"/>
    <x v="61"/>
    <n v="27841.61"/>
    <n v="291"/>
    <n v="95.675635738831616"/>
    <x v="0"/>
    <s v="Yes"/>
    <s v="Direct"/>
    <m/>
    <s v="USD"/>
    <x v="0"/>
    <x v="1"/>
    <m/>
    <x v="5"/>
    <n v="2"/>
    <n v="2"/>
    <n v="2"/>
    <n v="2"/>
    <n v="2"/>
    <n v="2"/>
    <s v="++"/>
    <m/>
    <m/>
    <n v="0.13"/>
    <n v="0.13"/>
    <m/>
    <m/>
    <s v="per kg"/>
  </r>
  <r>
    <s v="Pharma"/>
    <s v="Yes"/>
    <s v="Express"/>
    <s v="RDU"/>
    <s v="PHL"/>
    <s v="US"/>
    <s v="US"/>
    <x v="0"/>
    <s v="AMERICAS"/>
    <x v="62"/>
    <n v="11673.569999999996"/>
    <n v="344"/>
    <n v="33.934796511627894"/>
    <x v="0"/>
    <s v="Yes"/>
    <s v="Direct"/>
    <m/>
    <s v="USD"/>
    <x v="0"/>
    <x v="0"/>
    <m/>
    <x v="0"/>
    <n v="0.85"/>
    <n v="0.8"/>
    <n v="0.75"/>
    <n v="0.75"/>
    <n v="0.7"/>
    <n v="0.7"/>
    <s v="++"/>
    <m/>
    <m/>
    <n v="0.05"/>
    <n v="0.04"/>
    <m/>
    <m/>
    <s v="per lb"/>
  </r>
  <r>
    <s v="Pharma"/>
    <s v="No"/>
    <s v="Express"/>
    <s v="SCL"/>
    <s v="MIA"/>
    <s v="CL"/>
    <s v="US"/>
    <x v="0"/>
    <s v="AMERICAS"/>
    <x v="63"/>
    <n v="8609.068657200005"/>
    <n v="284"/>
    <n v="30.313622032394385"/>
    <x v="0"/>
    <s v="Yes"/>
    <s v="Direct"/>
    <m/>
    <s v="USD"/>
    <x v="0"/>
    <x v="6"/>
    <m/>
    <x v="18"/>
    <n v="2.5"/>
    <n v="2.5"/>
    <n v="2.5"/>
    <n v="2.5"/>
    <n v="2.5"/>
    <n v="2.5"/>
    <s v="++"/>
    <m/>
    <m/>
    <n v="0.13"/>
    <n v="0.13"/>
    <m/>
    <m/>
    <s v="per kg"/>
  </r>
  <r>
    <s v="Pharma"/>
    <s v="Yes"/>
    <s v="Express"/>
    <s v="SCL"/>
    <s v="MIA"/>
    <s v="CL"/>
    <s v="US"/>
    <x v="0"/>
    <s v="AMERICAS"/>
    <x v="64"/>
    <n v="43635.202035199967"/>
    <n v="272"/>
    <n v="160.42353689411752"/>
    <x v="0"/>
    <s v="Yes"/>
    <s v="Direct"/>
    <m/>
    <s v="USD"/>
    <x v="0"/>
    <x v="1"/>
    <m/>
    <x v="19"/>
    <n v="3.95"/>
    <n v="3.95"/>
    <n v="3.95"/>
    <n v="3.95"/>
    <n v="3.95"/>
    <n v="3.95"/>
    <s v="++"/>
    <m/>
    <m/>
    <n v="0.13"/>
    <n v="0.13"/>
    <m/>
    <m/>
    <s v="per kg"/>
  </r>
  <r>
    <s v="Pharma"/>
    <s v="Yes"/>
    <s v="Express"/>
    <s v="SFO"/>
    <s v="LAX"/>
    <s v="US"/>
    <s v="US"/>
    <x v="0"/>
    <s v="AMERICAS"/>
    <x v="65"/>
    <n v="12208.500000000009"/>
    <n v="458"/>
    <n v="26.656113537117925"/>
    <x v="0"/>
    <s v="Yes"/>
    <s v="Direct"/>
    <m/>
    <s v="USD"/>
    <x v="0"/>
    <x v="0"/>
    <m/>
    <x v="0"/>
    <n v="0.85"/>
    <n v="0.8"/>
    <n v="0.75"/>
    <n v="0.75"/>
    <n v="0.7"/>
    <n v="0.7"/>
    <s v="++"/>
    <m/>
    <m/>
    <n v="0.05"/>
    <n v="0.04"/>
    <m/>
    <m/>
    <s v="per lb"/>
  </r>
  <r>
    <s v="Pharma"/>
    <s v="Yes"/>
    <s v="Express"/>
    <s v="HND"/>
    <s v="LAX"/>
    <s v="JP"/>
    <s v="US"/>
    <x v="1"/>
    <s v="AMERICAS"/>
    <x v="66"/>
    <n v="36561.629999999925"/>
    <n v="1233"/>
    <n v="29.652579075425731"/>
    <x v="0"/>
    <s v="Yes"/>
    <s v="Direct"/>
    <m/>
    <s v="JPY"/>
    <x v="0"/>
    <x v="7"/>
    <m/>
    <x v="20"/>
    <n v="1000"/>
    <n v="1000"/>
    <n v="1000"/>
    <n v="1000"/>
    <n v="1000"/>
    <n v="1000"/>
    <s v="++"/>
    <n v="72"/>
    <n v="500"/>
    <m/>
    <m/>
    <n v="4200"/>
    <m/>
    <s v="N-JPY2400/45K-JPY1500/EXPEDITETC/SCC PER AWB"/>
  </r>
  <r>
    <s v="Pharma"/>
    <s v="No"/>
    <s v="Express"/>
    <s v="NRT"/>
    <s v="LAX"/>
    <s v="JP"/>
    <s v="US"/>
    <x v="1"/>
    <s v="AMERICAS"/>
    <x v="67"/>
    <n v="5181.3900000000003"/>
    <n v="586"/>
    <n v="8.8419624573378837"/>
    <x v="0"/>
    <s v="Yes"/>
    <s v="Indirect"/>
    <s v="HND"/>
    <s v="JPY"/>
    <x v="0"/>
    <x v="7"/>
    <m/>
    <x v="21"/>
    <n v="700"/>
    <n v="700"/>
    <n v="700"/>
    <n v="700"/>
    <n v="700"/>
    <n v="700"/>
    <s v="++"/>
    <n v="72"/>
    <n v="500"/>
    <m/>
    <m/>
    <n v="4200"/>
    <m/>
    <s v="N-JPY2100/45K-JPY1200/EXPEDITEFS/SCC PER AWB/DRY ICE CHARGE PER AWB"/>
  </r>
  <r>
    <s v="Pharma"/>
    <s v="Yes"/>
    <s v="Express"/>
    <s v="NRT"/>
    <s v="LAX"/>
    <s v="JP"/>
    <s v="US"/>
    <x v="1"/>
    <s v="AMERICAS"/>
    <x v="68"/>
    <n v="65941.231"/>
    <n v="606"/>
    <n v="108.81391254125413"/>
    <x v="0"/>
    <s v="Yes"/>
    <s v="Indirect"/>
    <s v="HND"/>
    <s v="JPY"/>
    <x v="0"/>
    <x v="7"/>
    <m/>
    <x v="20"/>
    <n v="1000"/>
    <n v="1000"/>
    <n v="1000"/>
    <n v="1000"/>
    <n v="1000"/>
    <n v="1000"/>
    <s v="++"/>
    <n v="72"/>
    <n v="500"/>
    <m/>
    <m/>
    <n v="4200"/>
    <m/>
    <s v="N-JPY2400/45K-JPY1500/EXPEDITETC/SCC PER AWB"/>
  </r>
  <r>
    <s v="Pharma"/>
    <s v="No"/>
    <s v="Standard"/>
    <s v="SYD"/>
    <s v="LAX"/>
    <s v="AU"/>
    <s v="US"/>
    <x v="1"/>
    <s v="AMERICAS"/>
    <x v="69"/>
    <n v="1083"/>
    <n v="453"/>
    <n v="2.3907284768211921"/>
    <x v="0"/>
    <s v="Yes"/>
    <s v="Direct"/>
    <m/>
    <s v="AUD"/>
    <x v="0"/>
    <x v="8"/>
    <m/>
    <x v="22"/>
    <n v="4.8"/>
    <n v="4.5"/>
    <n v="4.3"/>
    <n v="4"/>
    <n v="4"/>
    <n v="4"/>
    <m/>
    <s v="$20 MIN / 0.20/KG"/>
    <m/>
    <m/>
    <m/>
    <m/>
    <m/>
    <m/>
  </r>
  <r>
    <s v="Pharma"/>
    <s v="No"/>
    <s v="Express"/>
    <s v="SYD"/>
    <s v="LAX"/>
    <s v="AU"/>
    <s v="US"/>
    <x v="1"/>
    <s v="AMERICAS"/>
    <x v="70"/>
    <n v="1133.40924"/>
    <n v="454"/>
    <n v="2.4964961233480176"/>
    <x v="0"/>
    <s v="Yes"/>
    <s v="Direct"/>
    <m/>
    <s v="AUD"/>
    <x v="0"/>
    <x v="9"/>
    <m/>
    <x v="23"/>
    <n v="7.2"/>
    <n v="6.75"/>
    <n v="6.45"/>
    <n v="6"/>
    <n v="6"/>
    <n v="6"/>
    <m/>
    <s v="$20 MIN / 0.20/KG"/>
    <m/>
    <m/>
    <m/>
    <m/>
    <m/>
    <m/>
  </r>
  <r>
    <s v="Pharma"/>
    <s v="Yes"/>
    <s v="Standard"/>
    <s v="SYD"/>
    <s v="LAX"/>
    <s v="AU"/>
    <s v="US"/>
    <x v="1"/>
    <s v="AMERICAS"/>
    <x v="71"/>
    <n v="10157"/>
    <n v="403"/>
    <n v="25.203473945409428"/>
    <x v="0"/>
    <s v="Yes"/>
    <s v="Direct"/>
    <m/>
    <s v="AUD"/>
    <x v="0"/>
    <x v="9"/>
    <m/>
    <x v="23"/>
    <n v="7.2"/>
    <n v="6.75"/>
    <n v="6.45"/>
    <n v="6"/>
    <n v="6"/>
    <n v="6"/>
    <m/>
    <s v="$20 MIN / 0.20/KG"/>
    <m/>
    <m/>
    <m/>
    <m/>
    <m/>
    <m/>
  </r>
  <r>
    <s v="Pharma"/>
    <s v="Yes"/>
    <s v="Express"/>
    <s v="SYD"/>
    <s v="LAX"/>
    <s v="AU"/>
    <s v="US"/>
    <x v="1"/>
    <s v="AMERICAS"/>
    <x v="72"/>
    <n v="20967.90598000001"/>
    <n v="657"/>
    <n v="31.914620974124826"/>
    <x v="0"/>
    <s v="Yes"/>
    <s v="Direct"/>
    <m/>
    <s v="AUD"/>
    <x v="0"/>
    <x v="10"/>
    <m/>
    <x v="24"/>
    <n v="10.8"/>
    <n v="10.15"/>
    <n v="9.6999999999999993"/>
    <n v="9"/>
    <n v="9"/>
    <n v="9"/>
    <m/>
    <s v="$20 MIN / 0.20/KG"/>
    <m/>
    <m/>
    <m/>
    <m/>
    <m/>
    <m/>
  </r>
  <r>
    <s v="Pharma"/>
    <s v="Yes"/>
    <s v="Express"/>
    <s v="BCN"/>
    <s v="JFK"/>
    <s v="ES"/>
    <s v="US"/>
    <x v="2"/>
    <s v="AMERICAS"/>
    <x v="73"/>
    <n v="2523.1386000000002"/>
    <n v="133"/>
    <n v="18.970966917293236"/>
    <x v="0"/>
    <s v="Yes"/>
    <s v="Direct"/>
    <m/>
    <s v="EUR"/>
    <x v="0"/>
    <x v="11"/>
    <m/>
    <x v="25"/>
    <n v="3.85"/>
    <n v="3.85"/>
    <n v="3.55"/>
    <n v="3.55"/>
    <n v="3.55"/>
    <n v="3.55"/>
    <s v="++"/>
    <m/>
    <m/>
    <m/>
    <n v="0.12"/>
    <s v="30 Usd"/>
    <m/>
    <s v="BCNJFK flight ceases operation next 25th of Oct / rates per kg"/>
  </r>
  <r>
    <s v="Pharma"/>
    <s v="Yes"/>
    <s v="Express"/>
    <s v="BCN"/>
    <s v="YYZ"/>
    <s v="ES"/>
    <s v="CA"/>
    <x v="2"/>
    <s v="AMERICAS"/>
    <x v="74"/>
    <n v="4941"/>
    <n v="3"/>
    <n v="1647"/>
    <x v="0"/>
    <s v="Yes"/>
    <s v="Indirect"/>
    <s v="JFK"/>
    <s v="EUR"/>
    <x v="0"/>
    <x v="11"/>
    <m/>
    <x v="26"/>
    <n v="4.75"/>
    <n v="4.75"/>
    <n v="4.45"/>
    <n v="4.45"/>
    <n v="4.45"/>
    <n v="4.45"/>
    <s v="++"/>
    <m/>
    <m/>
    <m/>
    <n v="0.12"/>
    <s v="30 Usd"/>
    <m/>
    <s v="BCNJFK flight ceases operation next 25th of Oct/ rates per kg"/>
  </r>
  <r>
    <s v="Pharma"/>
    <s v="Yes"/>
    <s v="Express"/>
    <s v="BRU"/>
    <s v="JFK"/>
    <s v="BE"/>
    <s v="US"/>
    <x v="2"/>
    <s v="AMERICAS"/>
    <x v="75"/>
    <n v="11058.310000000001"/>
    <n v="382"/>
    <n v="28.948455497382202"/>
    <x v="0"/>
    <s v="Yes"/>
    <s v="Indirect"/>
    <s v="LHR"/>
    <s v="EUR"/>
    <x v="0"/>
    <x v="12"/>
    <m/>
    <x v="27"/>
    <n v="2.7"/>
    <n v="2.7"/>
    <n v="2.65"/>
    <n v="2.65"/>
    <n v="2.65"/>
    <n v="2.65"/>
    <s v="++"/>
    <m/>
    <m/>
    <m/>
    <n v="0.12"/>
    <s v="30 Usd"/>
    <m/>
    <s v="per kg"/>
  </r>
  <r>
    <s v="Pharma"/>
    <s v="Yes"/>
    <s v="Express"/>
    <s v="BRU"/>
    <s v="LAX"/>
    <s v="BE"/>
    <s v="US"/>
    <x v="2"/>
    <s v="AMERICAS"/>
    <x v="76"/>
    <n v="4447.5"/>
    <n v="341"/>
    <n v="13.042521994134898"/>
    <x v="0"/>
    <s v="Yes"/>
    <s v="Indirect"/>
    <s v="LHR"/>
    <s v="EUR"/>
    <x v="0"/>
    <x v="12"/>
    <m/>
    <x v="28"/>
    <n v="2.93"/>
    <n v="2.93"/>
    <n v="2.88"/>
    <n v="2.88"/>
    <n v="2.88"/>
    <n v="2.88"/>
    <s v="++"/>
    <m/>
    <m/>
    <m/>
    <n v="0.12"/>
    <s v="30 Usd"/>
    <m/>
    <s v="per kg"/>
  </r>
  <r>
    <s v="Pharma"/>
    <s v="Yes"/>
    <s v="Express"/>
    <s v="DUB"/>
    <s v="JFK"/>
    <s v="IE"/>
    <s v="US"/>
    <x v="2"/>
    <s v="AMERICAS"/>
    <x v="77"/>
    <n v="19474.140000000007"/>
    <n v="1176"/>
    <n v="16.559642857142862"/>
    <x v="0"/>
    <s v="Yes"/>
    <s v="Indirect"/>
    <s v="PHL"/>
    <s v="EUR"/>
    <x v="0"/>
    <x v="3"/>
    <m/>
    <x v="5"/>
    <n v="2"/>
    <n v="1.8"/>
    <n v="1.75"/>
    <n v="1.7"/>
    <n v="1.7"/>
    <n v="1.7"/>
    <s v="++"/>
    <m/>
    <m/>
    <m/>
    <n v="0.12"/>
    <n v="75.72"/>
    <m/>
    <s v="per kg"/>
  </r>
  <r>
    <s v="Pharma"/>
    <s v="No"/>
    <s v="Express"/>
    <s v="EZE"/>
    <s v="MIA"/>
    <s v="AR"/>
    <s v="US"/>
    <x v="2"/>
    <s v="AMERICAS"/>
    <x v="78"/>
    <n v="12927.920983000013"/>
    <n v="351"/>
    <n v="36.831683712250751"/>
    <x v="0"/>
    <s v="Yes"/>
    <s v="Direct"/>
    <m/>
    <s v="USD"/>
    <x v="0"/>
    <x v="13"/>
    <m/>
    <x v="6"/>
    <n v="4.5"/>
    <n v="4.5"/>
    <n v="4.5"/>
    <n v="4.5"/>
    <n v="4.5"/>
    <n v="4.5"/>
    <s v="++"/>
    <m/>
    <m/>
    <n v="0.13"/>
    <n v="0.13"/>
    <s v="30 Usd"/>
    <m/>
    <s v="per kg"/>
  </r>
  <r>
    <s v="Pharma"/>
    <s v="Yes"/>
    <s v="Express"/>
    <s v="EZE"/>
    <s v="MIA"/>
    <s v="AR"/>
    <s v="US"/>
    <x v="2"/>
    <s v="AMERICAS"/>
    <x v="79"/>
    <n v="88251.952703599993"/>
    <n v="387"/>
    <n v="228.04122145633073"/>
    <x v="0"/>
    <s v="Yes"/>
    <s v="Direct"/>
    <m/>
    <s v="USD"/>
    <x v="0"/>
    <x v="13"/>
    <m/>
    <x v="6"/>
    <n v="4.5"/>
    <n v="4.5"/>
    <n v="4.5"/>
    <n v="4.5"/>
    <n v="4.5"/>
    <n v="4.5"/>
    <s v="++"/>
    <m/>
    <m/>
    <n v="0.13"/>
    <n v="0.13"/>
    <s v="30 Usd"/>
    <m/>
    <s v="per kg"/>
  </r>
  <r>
    <s v="Pharma"/>
    <s v="No"/>
    <s v="Express"/>
    <s v="LHR"/>
    <s v="JFK"/>
    <s v="GB"/>
    <s v="US"/>
    <x v="2"/>
    <s v="AMERICAS"/>
    <x v="80"/>
    <n v="2107.6646199999996"/>
    <n v="381"/>
    <n v="5.5319281364829385"/>
    <x v="0"/>
    <s v="Yes"/>
    <s v="Direct"/>
    <m/>
    <s v="GBP"/>
    <x v="0"/>
    <x v="14"/>
    <m/>
    <x v="29"/>
    <n v="1.82"/>
    <n v="1.76"/>
    <n v="1.69"/>
    <n v="1.65"/>
    <n v="1.65"/>
    <n v="1.65"/>
    <s v="++"/>
    <m/>
    <m/>
    <m/>
    <n v="0.1"/>
    <n v="20"/>
    <m/>
    <s v="per kg"/>
  </r>
  <r>
    <s v="Pharma"/>
    <s v="Yes"/>
    <s v="Express"/>
    <s v="LHR"/>
    <s v="JFK"/>
    <s v="GB"/>
    <s v="US"/>
    <x v="2"/>
    <s v="AMERICAS"/>
    <x v="81"/>
    <n v="125201.32741999996"/>
    <n v="1043"/>
    <n v="120.03962360498558"/>
    <x v="0"/>
    <s v="Yes"/>
    <s v="Direct"/>
    <m/>
    <s v="GBP"/>
    <x v="0"/>
    <x v="14"/>
    <m/>
    <x v="29"/>
    <n v="1.82"/>
    <n v="1.76"/>
    <n v="1.69"/>
    <n v="1.65"/>
    <n v="1.65"/>
    <n v="1.65"/>
    <s v="++"/>
    <m/>
    <m/>
    <m/>
    <n v="0.1"/>
    <n v="20"/>
    <m/>
    <s v="per kg"/>
  </r>
  <r>
    <s v="Pharma"/>
    <s v="No"/>
    <s v="Express"/>
    <s v="LHR"/>
    <s v="LAX"/>
    <s v="GB"/>
    <s v="US"/>
    <x v="2"/>
    <s v="AMERICAS"/>
    <x v="82"/>
    <n v="1924.0092399999999"/>
    <n v="523"/>
    <n v="3.6787939579349902"/>
    <x v="0"/>
    <s v="Yes"/>
    <s v="Direct"/>
    <m/>
    <s v="GBP"/>
    <x v="0"/>
    <x v="14"/>
    <m/>
    <x v="30"/>
    <n v="2.25"/>
    <n v="2.2000000000000002"/>
    <n v="2.15"/>
    <n v="2.0499999999999998"/>
    <n v="2.0499999999999998"/>
    <n v="2.0499999999999998"/>
    <s v="++"/>
    <m/>
    <m/>
    <m/>
    <n v="0.1"/>
    <n v="20"/>
    <m/>
    <s v="per kg"/>
  </r>
  <r>
    <s v="Pharma"/>
    <s v="Yes"/>
    <s v="Express"/>
    <s v="LHR"/>
    <s v="LAX"/>
    <s v="GB"/>
    <s v="US"/>
    <x v="2"/>
    <s v="AMERICAS"/>
    <x v="83"/>
    <n v="29857.937080000003"/>
    <n v="819"/>
    <n v="36.456577631257638"/>
    <x v="0"/>
    <s v="Yes"/>
    <s v="Direct"/>
    <m/>
    <s v="GBP"/>
    <x v="0"/>
    <x v="14"/>
    <m/>
    <x v="30"/>
    <n v="2.25"/>
    <n v="2.2000000000000002"/>
    <n v="2.15"/>
    <n v="2.0499999999999998"/>
    <n v="2.0499999999999998"/>
    <n v="2.0499999999999998"/>
    <s v="++"/>
    <m/>
    <m/>
    <m/>
    <n v="0.1"/>
    <n v="20"/>
    <m/>
    <s v="per kg"/>
  </r>
  <r>
    <s v="Pharma"/>
    <s v="Yes"/>
    <s v="Express"/>
    <s v="LHR"/>
    <s v="PHL"/>
    <s v="GB"/>
    <s v="US"/>
    <x v="2"/>
    <s v="AMERICAS"/>
    <x v="84"/>
    <n v="92076.410000000018"/>
    <n v="650"/>
    <n v="141.65601538461542"/>
    <x v="0"/>
    <s v="Yes"/>
    <s v="Direct"/>
    <m/>
    <s v="GBP"/>
    <x v="0"/>
    <x v="14"/>
    <m/>
    <x v="31"/>
    <n v="1.75"/>
    <n v="1.7"/>
    <n v="1.65"/>
    <n v="1.58"/>
    <n v="1.58"/>
    <n v="1.58"/>
    <s v="++"/>
    <m/>
    <m/>
    <m/>
    <n v="0.1"/>
    <n v="20"/>
    <m/>
    <s v="per kg"/>
  </r>
  <r>
    <s v="Pharma"/>
    <s v="Yes"/>
    <s v="Express"/>
    <s v="MAD"/>
    <s v="JFK"/>
    <s v="ES"/>
    <s v="US"/>
    <x v="2"/>
    <s v="AMERICAS"/>
    <x v="85"/>
    <n v="4449.1386000000002"/>
    <n v="246"/>
    <n v="18.085929268292684"/>
    <x v="0"/>
    <s v="Yes"/>
    <s v="Direct"/>
    <m/>
    <s v="EUR"/>
    <x v="0"/>
    <x v="11"/>
    <m/>
    <x v="25"/>
    <n v="3.85"/>
    <n v="3.85"/>
    <n v="3.55"/>
    <n v="3.55"/>
    <n v="3.55"/>
    <n v="3.55"/>
    <s v="++"/>
    <m/>
    <m/>
    <m/>
    <n v="0.12"/>
    <s v="30 Usd"/>
    <m/>
    <s v="per kg"/>
  </r>
  <r>
    <s v="Pharma"/>
    <s v="No"/>
    <s v="Express"/>
    <s v="MAD"/>
    <s v="LAX"/>
    <s v="ES"/>
    <s v="US"/>
    <x v="2"/>
    <s v="AMERICAS"/>
    <x v="86"/>
    <n v="644"/>
    <n v="335"/>
    <n v="1.9223880597014926"/>
    <x v="0"/>
    <s v="Yes"/>
    <s v="Indirect"/>
    <s v="DFW"/>
    <s v="EUR"/>
    <x v="0"/>
    <x v="1"/>
    <m/>
    <x v="32"/>
    <n v="3.55"/>
    <n v="3.55"/>
    <n v="3.45"/>
    <n v="3.45"/>
    <n v="3.45"/>
    <n v="3.45"/>
    <s v="++"/>
    <m/>
    <m/>
    <m/>
    <n v="0.12"/>
    <s v="30 Usd"/>
    <m/>
    <s v="per kg"/>
  </r>
  <r>
    <s v="Pharma"/>
    <s v="Yes"/>
    <s v="Express"/>
    <s v="MXP"/>
    <s v="JFK"/>
    <s v="IT"/>
    <s v="US"/>
    <x v="2"/>
    <s v="AMERICAS"/>
    <x v="87"/>
    <n v="12967.689999999999"/>
    <n v="318"/>
    <n v="40.77889937106918"/>
    <x v="0"/>
    <s v="Yes"/>
    <s v="Direct"/>
    <m/>
    <s v="EUR"/>
    <x v="0"/>
    <x v="11"/>
    <m/>
    <x v="33"/>
    <n v="4.55"/>
    <n v="4.55"/>
    <n v="4.55"/>
    <n v="4.55"/>
    <n v="4.55"/>
    <n v="4.55"/>
    <s v="++"/>
    <m/>
    <m/>
    <m/>
    <n v="0.12"/>
    <s v="30 Usd"/>
    <m/>
    <s v="per kg"/>
  </r>
  <r>
    <s v="Pharma"/>
    <s v="Yes"/>
    <s v="Express"/>
    <s v="ZRH"/>
    <s v="PHL"/>
    <s v="CH"/>
    <s v="US"/>
    <x v="2"/>
    <s v="AMERICAS"/>
    <x v="88"/>
    <n v="73083.940000000031"/>
    <n v="317"/>
    <n v="230.54870662460579"/>
    <x v="0"/>
    <s v="Yes"/>
    <s v="Direct"/>
    <m/>
    <s v="CHF"/>
    <x v="0"/>
    <x v="15"/>
    <m/>
    <x v="34"/>
    <n v="3.25"/>
    <n v="3.25"/>
    <n v="3.25"/>
    <n v="3.25"/>
    <n v="3.25"/>
    <n v="3.25"/>
    <s v="++"/>
    <m/>
    <m/>
    <m/>
    <n v="0.13"/>
    <s v="30 Usd"/>
    <m/>
    <s v="per kg"/>
  </r>
  <r>
    <s v="Pharma"/>
    <s v="Yes"/>
    <s v="Express"/>
    <s v="JFK"/>
    <s v="BLR"/>
    <s v="US"/>
    <s v="IN"/>
    <x v="0"/>
    <s v="APAC"/>
    <x v="89"/>
    <n v="11765.837260000002"/>
    <n v="258"/>
    <n v="45.604020387596904"/>
    <x v="1"/>
    <s v="Yes"/>
    <s v="Indirect"/>
    <s v="HKG"/>
    <s v="USD"/>
    <x v="0"/>
    <x v="16"/>
    <m/>
    <x v="35"/>
    <m/>
    <n v="4.5"/>
    <n v="4.2"/>
    <n v="4.2"/>
    <m/>
    <m/>
    <s v="++"/>
    <n v="0.75"/>
    <n v="0.15"/>
    <n v="0.1"/>
    <m/>
    <m/>
    <m/>
    <s v="Passive"/>
  </r>
  <r>
    <s v="Pharma"/>
    <s v="Yes"/>
    <s v="Express"/>
    <s v="JFK"/>
    <s v="BOM"/>
    <s v="US"/>
    <s v="IN"/>
    <x v="0"/>
    <s v="APAC"/>
    <x v="90"/>
    <n v="28438.869999999992"/>
    <n v="395"/>
    <n v="71.997139240506314"/>
    <x v="1"/>
    <s v="Yes"/>
    <s v="Indirect"/>
    <s v="HKG"/>
    <s v="USD"/>
    <x v="0"/>
    <x v="16"/>
    <m/>
    <x v="35"/>
    <m/>
    <n v="4.5"/>
    <n v="4.2"/>
    <n v="4.2"/>
    <m/>
    <m/>
    <s v="++"/>
    <n v="0.75"/>
    <n v="0.15"/>
    <n v="0.1"/>
    <m/>
    <m/>
    <m/>
    <s v="Passive"/>
  </r>
  <r>
    <s v="Pharma"/>
    <s v="Yes"/>
    <s v="Express"/>
    <s v="JFK"/>
    <s v="ICN"/>
    <s v="US"/>
    <s v="KR"/>
    <x v="0"/>
    <s v="APAC"/>
    <x v="91"/>
    <n v="19140.919999999995"/>
    <n v="439"/>
    <n v="43.601184510250555"/>
    <x v="1"/>
    <s v="Yes"/>
    <s v="Indirect"/>
    <s v="HKG"/>
    <s v="USD"/>
    <x v="0"/>
    <x v="16"/>
    <m/>
    <x v="36"/>
    <m/>
    <n v="2"/>
    <n v="2"/>
    <n v="2"/>
    <m/>
    <m/>
    <s v="++"/>
    <n v="0.5"/>
    <n v="0.15"/>
    <n v="0.1"/>
    <m/>
    <m/>
    <m/>
    <s v="Passive"/>
  </r>
  <r>
    <s v="Pharma"/>
    <s v="No"/>
    <s v="Standard"/>
    <s v="JFK"/>
    <s v="MEL"/>
    <s v="US"/>
    <s v="AU"/>
    <x v="0"/>
    <s v="APAC"/>
    <x v="92"/>
    <n v="61502.9"/>
    <n v="221"/>
    <n v="278.29366515837103"/>
    <x v="1"/>
    <s v="Yes"/>
    <s v="Indirect"/>
    <s v="HKG"/>
    <s v="USD"/>
    <x v="0"/>
    <x v="16"/>
    <m/>
    <x v="37"/>
    <m/>
    <n v="5.7"/>
    <s v="5..20"/>
    <n v="5.2"/>
    <m/>
    <m/>
    <s v="++"/>
    <n v="0.75"/>
    <n v="0.15"/>
    <n v="0.1"/>
    <m/>
    <m/>
    <m/>
    <s v="Passive"/>
  </r>
  <r>
    <s v="Pharma"/>
    <s v="Yes"/>
    <s v="Express"/>
    <s v="JFK"/>
    <s v="PVG"/>
    <s v="US"/>
    <s v="CN"/>
    <x v="0"/>
    <s v="APAC"/>
    <x v="93"/>
    <n v="14609.986499999997"/>
    <n v="264"/>
    <n v="55.340857954545442"/>
    <x v="1"/>
    <s v="Yes"/>
    <s v="Indirect"/>
    <s v="HKG"/>
    <s v="USD"/>
    <x v="0"/>
    <x v="16"/>
    <m/>
    <x v="38"/>
    <m/>
    <n v="1.5"/>
    <n v="1.5"/>
    <n v="1.5"/>
    <m/>
    <m/>
    <s v="++"/>
    <n v="0.5"/>
    <n v="0.15"/>
    <n v="0.1"/>
    <m/>
    <m/>
    <m/>
    <s v="Passive"/>
  </r>
  <r>
    <s v="Pharma"/>
    <s v="Yes"/>
    <s v="Express"/>
    <s v="ORD"/>
    <s v="ICN"/>
    <s v="US"/>
    <s v="KR"/>
    <x v="0"/>
    <s v="APAC"/>
    <x v="94"/>
    <n v="8659.8500000000022"/>
    <n v="463"/>
    <n v="18.703779697624196"/>
    <x v="1"/>
    <s v="Yes"/>
    <s v="Indirect"/>
    <s v="HKG"/>
    <s v="USD"/>
    <x v="0"/>
    <x v="2"/>
    <m/>
    <x v="37"/>
    <m/>
    <m/>
    <m/>
    <m/>
    <m/>
    <m/>
    <s v="++"/>
    <n v="0.5"/>
    <n v="0.15"/>
    <n v="0.1"/>
    <m/>
    <m/>
    <m/>
    <s v="quoted ++"/>
  </r>
  <r>
    <s v="Pharma"/>
    <s v="Yes"/>
    <s v="Express"/>
    <s v="ORD"/>
    <s v="MEL"/>
    <s v="US"/>
    <s v="AU"/>
    <x v="0"/>
    <s v="APAC"/>
    <x v="95"/>
    <n v="10380.670000000002"/>
    <n v="621"/>
    <n v="16.716054750402581"/>
    <x v="1"/>
    <s v="Yes"/>
    <s v="Indirect"/>
    <s v="HKG"/>
    <s v="USD"/>
    <x v="0"/>
    <x v="16"/>
    <m/>
    <x v="39"/>
    <m/>
    <m/>
    <m/>
    <m/>
    <m/>
    <m/>
    <s v="++"/>
    <n v="0.75"/>
    <n v="0.15"/>
    <n v="0.1"/>
    <m/>
    <m/>
    <m/>
    <s v="quoted ++"/>
  </r>
  <r>
    <s v="Pharma"/>
    <s v="Yes"/>
    <s v="Express"/>
    <s v="ORD"/>
    <s v="SYD"/>
    <s v="US"/>
    <s v="AU"/>
    <x v="0"/>
    <s v="APAC"/>
    <x v="96"/>
    <n v="8835.8500000000076"/>
    <n v="620"/>
    <n v="14.251370967741948"/>
    <x v="1"/>
    <s v="Yes"/>
    <s v="Indirect"/>
    <s v="HKG"/>
    <s v="USD"/>
    <x v="0"/>
    <x v="16"/>
    <m/>
    <x v="39"/>
    <m/>
    <m/>
    <m/>
    <m/>
    <m/>
    <m/>
    <s v="++"/>
    <n v="0.75"/>
    <n v="0.15"/>
    <n v="0.1"/>
    <m/>
    <m/>
    <m/>
    <s v="quoted ++"/>
  </r>
  <r>
    <s v="Pharma"/>
    <s v="Yes"/>
    <s v="Express"/>
    <s v="ORD"/>
    <s v="TPE"/>
    <s v="US"/>
    <s v="TW"/>
    <x v="0"/>
    <s v="APAC"/>
    <x v="97"/>
    <n v="5365.61"/>
    <n v="313"/>
    <n v="17.14252396166134"/>
    <x v="1"/>
    <s v="Yes"/>
    <s v="Indirect"/>
    <s v="HKG"/>
    <s v="USD"/>
    <x v="0"/>
    <x v="2"/>
    <m/>
    <x v="37"/>
    <m/>
    <m/>
    <m/>
    <m/>
    <m/>
    <m/>
    <s v="++"/>
    <n v="0.5"/>
    <n v="0.15"/>
    <n v="0.1"/>
    <m/>
    <m/>
    <m/>
    <s v="quoted ++"/>
  </r>
  <r>
    <s v="Pharma"/>
    <s v="No"/>
    <s v="Express"/>
    <s v="BKK"/>
    <s v="LAX"/>
    <s v="TH"/>
    <s v="US"/>
    <x v="1"/>
    <s v="AMERICAS"/>
    <x v="98"/>
    <n v="963"/>
    <n v="508"/>
    <n v="1.8956692913385826"/>
    <x v="1"/>
    <s v="Yes"/>
    <s v="Indirect"/>
    <s v="HKG"/>
    <s v="THB"/>
    <x v="1"/>
    <x v="17"/>
    <m/>
    <x v="40"/>
    <m/>
    <m/>
    <n v="265"/>
    <m/>
    <m/>
    <m/>
    <s v="++"/>
    <n v="37"/>
    <n v="4"/>
    <m/>
    <m/>
    <m/>
    <m/>
    <s v="We plan load in RLP"/>
  </r>
  <r>
    <s v="Pharma"/>
    <s v="No"/>
    <s v="Standard"/>
    <s v="BNE"/>
    <s v="SIN"/>
    <s v="AU"/>
    <s v="SG"/>
    <x v="1"/>
    <s v="APAC"/>
    <x v="99"/>
    <n v="2067"/>
    <n v="338"/>
    <n v="6.115384615384615"/>
    <x v="1"/>
    <s v="Yes"/>
    <s v="Indirect"/>
    <s v="HKG"/>
    <s v="AUD"/>
    <x v="0"/>
    <x v="11"/>
    <m/>
    <x v="41"/>
    <m/>
    <m/>
    <m/>
    <m/>
    <m/>
    <m/>
    <s v="All IN"/>
    <m/>
    <m/>
    <m/>
    <m/>
    <m/>
    <m/>
    <m/>
  </r>
  <r>
    <s v="Pharma"/>
    <s v="No"/>
    <s v="Express"/>
    <s v="BNE"/>
    <s v="SIN"/>
    <s v="AU"/>
    <s v="SG"/>
    <x v="1"/>
    <s v="APAC"/>
    <x v="100"/>
    <n v="5034.2000000000007"/>
    <n v="488"/>
    <n v="10.315983606557378"/>
    <x v="1"/>
    <s v="Yes"/>
    <s v="Indirect"/>
    <s v="HKG"/>
    <s v="AUD"/>
    <x v="0"/>
    <x v="11"/>
    <m/>
    <x v="41"/>
    <m/>
    <m/>
    <m/>
    <m/>
    <m/>
    <m/>
    <s v="All IN"/>
    <m/>
    <m/>
    <m/>
    <m/>
    <m/>
    <m/>
    <m/>
  </r>
  <r>
    <s v="Pharma"/>
    <s v="Yes"/>
    <s v="Express"/>
    <s v="BNE"/>
    <s v="SIN"/>
    <s v="AU"/>
    <s v="SG"/>
    <x v="1"/>
    <s v="APAC"/>
    <x v="101"/>
    <n v="17367"/>
    <n v="315"/>
    <n v="55.133333333333333"/>
    <x v="1"/>
    <s v="Yes"/>
    <s v="Indirect"/>
    <s v="HKG"/>
    <s v="AUD"/>
    <x v="0"/>
    <x v="11"/>
    <m/>
    <x v="41"/>
    <m/>
    <m/>
    <m/>
    <m/>
    <m/>
    <m/>
    <s v="All IN"/>
    <m/>
    <m/>
    <m/>
    <m/>
    <m/>
    <m/>
    <m/>
  </r>
  <r>
    <s v="Pharma"/>
    <s v="Yes"/>
    <s v="Standard"/>
    <s v="BNE"/>
    <s v="SIN"/>
    <s v="AU"/>
    <s v="SG"/>
    <x v="1"/>
    <s v="APAC"/>
    <x v="102"/>
    <n v="40408"/>
    <n v="419"/>
    <n v="96.439140811455843"/>
    <x v="1"/>
    <s v="Yes"/>
    <s v="Indirect"/>
    <s v="HKG"/>
    <s v="AUD"/>
    <x v="0"/>
    <x v="11"/>
    <m/>
    <x v="41"/>
    <m/>
    <m/>
    <m/>
    <m/>
    <m/>
    <m/>
    <s v="All IN"/>
    <m/>
    <m/>
    <m/>
    <m/>
    <m/>
    <m/>
    <m/>
  </r>
  <r>
    <s v="Pharma"/>
    <s v="Yes"/>
    <s v="Express"/>
    <s v="BOM"/>
    <s v="LAX"/>
    <s v="IN"/>
    <s v="US"/>
    <x v="1"/>
    <s v="AMERICAS"/>
    <x v="103"/>
    <n v="23598"/>
    <n v="293"/>
    <n v="80.539249146757683"/>
    <x v="1"/>
    <s v="Yes"/>
    <s v="Indirect"/>
    <s v="HKG"/>
    <s v="INR"/>
    <x v="2"/>
    <x v="18"/>
    <m/>
    <x v="42"/>
    <n v="0"/>
    <n v="510"/>
    <n v="470"/>
    <s v="Adhoc"/>
    <s v="Adhoc"/>
    <s v="Adhoc"/>
    <s v="++"/>
    <n v="88"/>
    <n v="23"/>
    <m/>
    <n v="6"/>
    <m/>
    <s v="At actuals"/>
    <s v="sub to space confirmation, Surcharges are subject to change, and Pharma rates apply to Passive shipments only"/>
  </r>
  <r>
    <s v="Pharma"/>
    <s v="Yes"/>
    <s v="Express"/>
    <s v="BOM"/>
    <s v="LHR"/>
    <s v="IN"/>
    <s v="GB"/>
    <x v="1"/>
    <s v="EMEA"/>
    <x v="104"/>
    <n v="12939"/>
    <n v="333"/>
    <n v="38.855855855855857"/>
    <x v="1"/>
    <s v="Yes"/>
    <s v="Indirect"/>
    <s v="HKG"/>
    <s v="INR"/>
    <x v="2"/>
    <x v="18"/>
    <m/>
    <x v="42"/>
    <n v="0"/>
    <n v="510"/>
    <n v="470"/>
    <s v="Adhoc"/>
    <s v="Adhoc"/>
    <s v="Adhoc"/>
    <s v="++"/>
    <n v="88"/>
    <n v="21"/>
    <m/>
    <n v="6"/>
    <m/>
    <s v="At actuals"/>
    <s v="sub to space confirmation, Surcharges are subject to change, and Pharma rates apply to Passive shipments only"/>
  </r>
  <r>
    <s v="Pharma"/>
    <s v="No"/>
    <s v="Express"/>
    <s v="BOM"/>
    <s v="SIN"/>
    <s v="IN"/>
    <s v="SG"/>
    <x v="1"/>
    <s v="APAC"/>
    <x v="105"/>
    <n v="3239"/>
    <n v="591"/>
    <n v="5.4805414551607443"/>
    <x v="1"/>
    <s v="Yes"/>
    <s v="Indirect"/>
    <s v="HKG"/>
    <s v="INR"/>
    <x v="2"/>
    <x v="19"/>
    <m/>
    <x v="43"/>
    <n v="0"/>
    <n v="170"/>
    <n v="130"/>
    <s v="Adhoc"/>
    <s v="Adhoc"/>
    <s v="Adhoc"/>
    <s v="++"/>
    <n v="22"/>
    <n v="21"/>
    <m/>
    <n v="6"/>
    <m/>
    <s v="At actuals"/>
    <s v="sub to space confirmation, Surcharges are subject to change, and Pharma rates apply to Passive shipments only"/>
  </r>
  <r>
    <s v="Pharma"/>
    <s v="Yes"/>
    <s v="Express"/>
    <s v="BOM"/>
    <s v="SIN"/>
    <s v="IN"/>
    <s v="SG"/>
    <x v="1"/>
    <s v="APAC"/>
    <x v="106"/>
    <n v="91672"/>
    <n v="937"/>
    <n v="97.835645677694771"/>
    <x v="1"/>
    <s v="Yes"/>
    <s v="Indirect"/>
    <s v="HKG"/>
    <s v="INR"/>
    <x v="2"/>
    <x v="20"/>
    <m/>
    <x v="44"/>
    <m/>
    <n v="190"/>
    <n v="160"/>
    <s v="Adhoc"/>
    <s v="Adhoc"/>
    <s v="Adhoc"/>
    <s v="++"/>
    <n v="22"/>
    <n v="21"/>
    <m/>
    <n v="6"/>
    <m/>
    <s v="At actuals"/>
    <s v="sub to space confirmation, Surcharges are subject to change, and Pharma rates apply to Passive shipments only"/>
  </r>
  <r>
    <s v="Pharma"/>
    <s v="No"/>
    <s v="Express"/>
    <s v="DEL"/>
    <s v="SIN"/>
    <s v="IN"/>
    <s v="SG"/>
    <x v="1"/>
    <s v="APAC"/>
    <x v="107"/>
    <n v="4922"/>
    <n v="339"/>
    <n v="14.519174041297935"/>
    <x v="1"/>
    <s v="Yes"/>
    <s v="Indirect"/>
    <s v="HKG"/>
    <s v="INR"/>
    <x v="0"/>
    <x v="21"/>
    <m/>
    <x v="45"/>
    <n v="140"/>
    <n v="130"/>
    <n v="20"/>
    <m/>
    <m/>
    <m/>
    <s v="++"/>
    <n v="22"/>
    <n v="17"/>
    <m/>
    <s v="Landing INR 1"/>
    <s v="INR 2500/Awb"/>
    <m/>
    <s v="sub to space confirmation, Surcharges are subject to change, and Pharma rates apply to Passive shipments only"/>
  </r>
  <r>
    <s v="Pharma"/>
    <s v="Yes"/>
    <s v="Express"/>
    <s v="DEL"/>
    <s v="SIN"/>
    <s v="IN"/>
    <s v="SG"/>
    <x v="1"/>
    <s v="APAC"/>
    <x v="108"/>
    <n v="125559"/>
    <n v="493"/>
    <n v="254.68356997971603"/>
    <x v="1"/>
    <s v="Yes"/>
    <s v="Indirect"/>
    <s v="HKG"/>
    <s v="INR"/>
    <x v="0"/>
    <x v="19"/>
    <m/>
    <x v="46"/>
    <n v="160"/>
    <n v="140"/>
    <n v="35"/>
    <m/>
    <m/>
    <m/>
    <s v="++"/>
    <n v="22"/>
    <n v="17"/>
    <m/>
    <s v="Landing INR 1"/>
    <s v="INR 2500/Awb"/>
    <m/>
    <s v="sub to space confirmation, Surcharges are subject to change, and Pharma rates apply to Passive shipments only"/>
  </r>
  <r>
    <s v="Pharma"/>
    <s v="Yes"/>
    <s v="Express"/>
    <s v="HKG"/>
    <s v="SIN"/>
    <s v="HK"/>
    <s v="SG"/>
    <x v="1"/>
    <s v="APAC"/>
    <x v="109"/>
    <n v="9993.5"/>
    <n v="289"/>
    <n v="34.579584775086502"/>
    <x v="1"/>
    <s v="Yes"/>
    <s v="Direct"/>
    <m/>
    <s v="HKD"/>
    <x v="3"/>
    <x v="22"/>
    <m/>
    <x v="47"/>
    <m/>
    <m/>
    <m/>
    <m/>
    <m/>
    <m/>
    <s v="++"/>
    <n v="0.9"/>
    <m/>
    <n v="0.8"/>
    <m/>
    <m/>
    <m/>
    <m/>
  </r>
  <r>
    <s v="Aviation"/>
    <s v="No"/>
    <s v="Standard"/>
    <s v="HKG"/>
    <s v="SIN"/>
    <s v="HK"/>
    <s v="SG"/>
    <x v="1"/>
    <s v="APAC"/>
    <x v="110"/>
    <n v="10719.899999999996"/>
    <n v="253"/>
    <n v="42.371146245059272"/>
    <x v="1"/>
    <s v="Yes"/>
    <s v="Direct"/>
    <m/>
    <s v="HKD"/>
    <x v="4"/>
    <x v="23"/>
    <m/>
    <x v="48"/>
    <m/>
    <m/>
    <m/>
    <m/>
    <m/>
    <m/>
    <s v="++"/>
    <n v="0.9"/>
    <m/>
    <n v="0.8"/>
    <m/>
    <m/>
    <m/>
    <m/>
  </r>
  <r>
    <s v="Pharma"/>
    <s v="No"/>
    <s v="Express"/>
    <s v="HKG"/>
    <s v="SIN"/>
    <s v="HK"/>
    <s v="SG"/>
    <x v="1"/>
    <s v="APAC"/>
    <x v="111"/>
    <n v="11148.1"/>
    <n v="2144"/>
    <n v="5.1996735074626868"/>
    <x v="1"/>
    <s v="Yes"/>
    <s v="Direct"/>
    <m/>
    <s v="HKD"/>
    <x v="3"/>
    <x v="22"/>
    <m/>
    <x v="47"/>
    <m/>
    <m/>
    <m/>
    <m/>
    <m/>
    <m/>
    <s v="++"/>
    <n v="0.9"/>
    <m/>
    <n v="0.8"/>
    <m/>
    <m/>
    <m/>
    <m/>
  </r>
  <r>
    <s v="Pharma"/>
    <s v="Yes"/>
    <s v="Express"/>
    <s v="HKG"/>
    <s v="TPE"/>
    <s v="HK"/>
    <s v="TW"/>
    <x v="1"/>
    <s v="APAC"/>
    <x v="112"/>
    <n v="5545.58"/>
    <n v="263"/>
    <n v="21.085855513307983"/>
    <x v="1"/>
    <s v="Yes"/>
    <s v="Direct"/>
    <m/>
    <s v="HKD"/>
    <x v="5"/>
    <x v="24"/>
    <m/>
    <x v="49"/>
    <m/>
    <m/>
    <m/>
    <m/>
    <m/>
    <m/>
    <s v="++"/>
    <n v="0.9"/>
    <m/>
    <n v="0.8"/>
    <m/>
    <m/>
    <m/>
    <m/>
  </r>
  <r>
    <s v="Aviation"/>
    <s v="No"/>
    <s v="Express"/>
    <s v="HKG"/>
    <s v="TPE"/>
    <s v="HK"/>
    <s v="TW"/>
    <x v="1"/>
    <s v="APAC"/>
    <x v="113"/>
    <n v="25246.799999000039"/>
    <n v="1699"/>
    <n v="14.859799881695137"/>
    <x v="1"/>
    <s v="Yes"/>
    <s v="Direct"/>
    <m/>
    <s v="HKD"/>
    <x v="5"/>
    <x v="24"/>
    <m/>
    <x v="49"/>
    <m/>
    <m/>
    <m/>
    <m/>
    <m/>
    <m/>
    <s v="++"/>
    <n v="0.9"/>
    <m/>
    <n v="0.8"/>
    <m/>
    <m/>
    <m/>
    <m/>
  </r>
  <r>
    <s v="Pharma"/>
    <s v="Yes"/>
    <s v="Express"/>
    <s v="HND"/>
    <s v="LAX"/>
    <s v="JP"/>
    <s v="US"/>
    <x v="1"/>
    <s v="AMERICAS"/>
    <x v="66"/>
    <n v="36561.629999999925"/>
    <n v="1233"/>
    <n v="29.652579075425731"/>
    <x v="1"/>
    <s v="Yes"/>
    <s v="Indirect"/>
    <s v="HKG"/>
    <s v="JPY"/>
    <x v="6"/>
    <x v="25"/>
    <m/>
    <x v="50"/>
    <m/>
    <m/>
    <m/>
    <m/>
    <m/>
    <m/>
    <s v="++"/>
    <n v="86"/>
    <n v="500"/>
    <m/>
    <m/>
    <m/>
    <m/>
    <s v="ditto"/>
  </r>
  <r>
    <s v="Pharma"/>
    <s v="No"/>
    <s v="Express"/>
    <s v="HND"/>
    <s v="SIN"/>
    <s v="JP"/>
    <s v="SG"/>
    <x v="1"/>
    <s v="APAC"/>
    <x v="114"/>
    <n v="9666.3000000000011"/>
    <n v="745"/>
    <n v="12.974899328859061"/>
    <x v="1"/>
    <s v="Yes"/>
    <s v="Indirect"/>
    <s v="HKG"/>
    <s v="JPY"/>
    <x v="7"/>
    <x v="26"/>
    <m/>
    <x v="51"/>
    <m/>
    <m/>
    <m/>
    <m/>
    <m/>
    <m/>
    <s v="++"/>
    <n v="70"/>
    <n v="500"/>
    <m/>
    <m/>
    <m/>
    <m/>
    <s v="SSC is per AWB, +100k rate flat "/>
  </r>
  <r>
    <s v="Pharma"/>
    <s v="Yes"/>
    <s v="Express"/>
    <s v="HND"/>
    <s v="SIN"/>
    <s v="JP"/>
    <s v="SG"/>
    <x v="1"/>
    <s v="APAC"/>
    <x v="115"/>
    <n v="159720.75000000006"/>
    <n v="1007"/>
    <n v="158.61047666335656"/>
    <x v="1"/>
    <s v="Yes"/>
    <s v="Indirect"/>
    <s v="HKG"/>
    <s v="JPY"/>
    <x v="6"/>
    <x v="27"/>
    <m/>
    <x v="52"/>
    <m/>
    <m/>
    <m/>
    <m/>
    <m/>
    <m/>
    <s v="++"/>
    <n v="70"/>
    <n v="500"/>
    <m/>
    <m/>
    <m/>
    <m/>
    <s v="ditto"/>
  </r>
  <r>
    <s v="Pharma"/>
    <s v="No"/>
    <s v="Express"/>
    <s v="HND"/>
    <s v="SYD"/>
    <s v="JP"/>
    <s v="AU"/>
    <x v="1"/>
    <s v="APAC"/>
    <x v="116"/>
    <n v="1553.1"/>
    <n v="260"/>
    <n v="5.9734615384615379"/>
    <x v="1"/>
    <s v="Yes"/>
    <s v="Indirect"/>
    <s v="HKG"/>
    <s v="JPY"/>
    <x v="7"/>
    <x v="28"/>
    <m/>
    <x v="53"/>
    <m/>
    <m/>
    <m/>
    <m/>
    <m/>
    <m/>
    <s v="++"/>
    <n v="86"/>
    <n v="500"/>
    <m/>
    <m/>
    <m/>
    <m/>
    <s v="ditto"/>
  </r>
  <r>
    <s v="Pharma"/>
    <s v="Yes"/>
    <s v="Express"/>
    <s v="ICN"/>
    <s v="JFK"/>
    <s v="KR"/>
    <s v="US"/>
    <x v="1"/>
    <s v="AMERICAS"/>
    <x v="117"/>
    <n v="48394.9"/>
    <n v="285"/>
    <n v="169.80666666666667"/>
    <x v="1"/>
    <s v="Yes"/>
    <s v="Indirect"/>
    <s v="HKG"/>
    <s v="KRW"/>
    <x v="0"/>
    <x v="29"/>
    <m/>
    <x v="54"/>
    <n v="17000"/>
    <n v="12000"/>
    <m/>
    <m/>
    <m/>
    <m/>
    <s v="++"/>
    <m/>
    <m/>
    <n v="300"/>
    <m/>
    <m/>
    <s v="`"/>
    <s v=" FSC will be subject to change on a monthly basis"/>
  </r>
  <r>
    <s v="Pharma"/>
    <s v="No"/>
    <s v="Express"/>
    <s v="ICN"/>
    <s v="LAX"/>
    <s v="KR"/>
    <s v="US"/>
    <x v="1"/>
    <s v="AMERICAS"/>
    <x v="118"/>
    <n v="4870.3"/>
    <n v="1927"/>
    <n v="2.5274001037882718"/>
    <x v="1"/>
    <s v="Yes"/>
    <s v="Indirect"/>
    <s v="HKG"/>
    <s v="KRW"/>
    <x v="0"/>
    <x v="29"/>
    <m/>
    <x v="54"/>
    <n v="17000"/>
    <m/>
    <m/>
    <m/>
    <m/>
    <m/>
    <s v="++"/>
    <m/>
    <m/>
    <n v="300"/>
    <m/>
    <m/>
    <m/>
    <s v=" FSC will be subject to change on a monthly basis"/>
  </r>
  <r>
    <s v="Pharma"/>
    <s v="Yes"/>
    <s v="Express"/>
    <s v="ICN"/>
    <s v="LAX"/>
    <s v="KR"/>
    <s v="US"/>
    <x v="1"/>
    <s v="AMERICAS"/>
    <x v="119"/>
    <n v="238987.31632000007"/>
    <n v="1185"/>
    <n v="201.67706018565406"/>
    <x v="1"/>
    <s v="Yes"/>
    <s v="Indirect"/>
    <s v="HKG"/>
    <s v="KRW"/>
    <x v="0"/>
    <x v="29"/>
    <m/>
    <x v="54"/>
    <n v="17000"/>
    <n v="10000"/>
    <m/>
    <m/>
    <m/>
    <m/>
    <s v="++"/>
    <m/>
    <m/>
    <n v="300"/>
    <m/>
    <m/>
    <m/>
    <s v=" FSC will be subject to change on a monthly basis"/>
  </r>
  <r>
    <s v="Pharma"/>
    <s v="No"/>
    <s v="Express"/>
    <s v="ICN"/>
    <s v="SIN"/>
    <s v="KR"/>
    <s v="SG"/>
    <x v="1"/>
    <s v="APAC"/>
    <x v="120"/>
    <n v="12212"/>
    <n v="392"/>
    <n v="31.153061224489797"/>
    <x v="1"/>
    <s v="Yes"/>
    <s v="Indirect"/>
    <s v="HKG"/>
    <s v="KRW"/>
    <x v="0"/>
    <x v="30"/>
    <m/>
    <x v="55"/>
    <n v="11000"/>
    <m/>
    <m/>
    <m/>
    <m/>
    <m/>
    <s v="++"/>
    <m/>
    <m/>
    <n v="280"/>
    <m/>
    <m/>
    <m/>
    <s v=" FSC will be subject to change on a monthly basis"/>
  </r>
  <r>
    <s v="Pharma"/>
    <s v="Yes"/>
    <s v="Express"/>
    <s v="ICN"/>
    <s v="SIN"/>
    <s v="KR"/>
    <s v="SG"/>
    <x v="1"/>
    <s v="APAC"/>
    <x v="121"/>
    <n v="117364.73"/>
    <n v="625"/>
    <n v="187.783568"/>
    <x v="1"/>
    <s v="Yes"/>
    <s v="Indirect"/>
    <s v="HKG"/>
    <s v="KRW"/>
    <x v="0"/>
    <x v="30"/>
    <m/>
    <x v="55"/>
    <n v="11000"/>
    <n v="9000"/>
    <m/>
    <m/>
    <m/>
    <m/>
    <s v="++"/>
    <m/>
    <m/>
    <n v="280"/>
    <m/>
    <m/>
    <m/>
    <s v=" FSC will be subject to change on a monthly basis"/>
  </r>
  <r>
    <s v="Pharma"/>
    <s v="Yes"/>
    <s v="Standard"/>
    <s v="ICN"/>
    <s v="TPE"/>
    <s v="KR"/>
    <s v="TW"/>
    <x v="1"/>
    <s v="APAC"/>
    <x v="122"/>
    <n v="2517"/>
    <n v="414"/>
    <n v="6.0797101449275361"/>
    <x v="1"/>
    <s v="Yes"/>
    <s v="Indirect"/>
    <s v="HKG"/>
    <s v="KRW"/>
    <x v="0"/>
    <x v="30"/>
    <m/>
    <x v="40"/>
    <m/>
    <m/>
    <m/>
    <m/>
    <m/>
    <m/>
    <s v="++"/>
    <m/>
    <m/>
    <n v="280"/>
    <m/>
    <m/>
    <m/>
    <s v=" FSC will be subject to change on a monthly basis"/>
  </r>
  <r>
    <s v="Pharma"/>
    <s v="Yes"/>
    <s v="Express"/>
    <s v="KUL"/>
    <s v="LAX"/>
    <s v="MY"/>
    <s v="US"/>
    <x v="1"/>
    <s v="AMERICAS"/>
    <x v="123"/>
    <n v="6126"/>
    <n v="275"/>
    <n v="22.276363636363637"/>
    <x v="1"/>
    <s v="Yes"/>
    <s v="Indirect"/>
    <s v="HKG"/>
    <s v="MYR"/>
    <x v="7"/>
    <x v="31"/>
    <m/>
    <x v="56"/>
    <n v="30"/>
    <n v="30"/>
    <n v="30"/>
    <n v="30"/>
    <n v="30"/>
    <n v="30"/>
    <s v="++"/>
    <n v="3.7"/>
    <n v="0.4"/>
    <m/>
    <m/>
    <s v="250/MAWB"/>
    <m/>
    <m/>
  </r>
  <r>
    <s v="Pharma"/>
    <s v="No"/>
    <s v="Express"/>
    <s v="NRT"/>
    <s v="LAX"/>
    <s v="JP"/>
    <s v="US"/>
    <x v="1"/>
    <s v="AMERICAS"/>
    <x v="67"/>
    <n v="5181.3900000000003"/>
    <n v="586"/>
    <n v="8.8419624573378837"/>
    <x v="1"/>
    <s v="Yes"/>
    <s v="Indirect"/>
    <s v="HKG"/>
    <s v="JPY"/>
    <x v="7"/>
    <x v="28"/>
    <m/>
    <x v="53"/>
    <m/>
    <m/>
    <m/>
    <m/>
    <m/>
    <m/>
    <s v="++"/>
    <n v="86"/>
    <n v="500"/>
    <m/>
    <m/>
    <m/>
    <m/>
    <s v="ditto"/>
  </r>
  <r>
    <s v="Pharma"/>
    <s v="Yes"/>
    <s v="Express"/>
    <s v="NRT"/>
    <s v="LAX"/>
    <s v="JP"/>
    <s v="US"/>
    <x v="1"/>
    <s v="AMERICAS"/>
    <x v="68"/>
    <n v="65941.231"/>
    <n v="606"/>
    <n v="108.81391254125413"/>
    <x v="1"/>
    <s v="Yes"/>
    <s v="Indirect"/>
    <s v="HKG"/>
    <s v="JPY"/>
    <x v="6"/>
    <x v="25"/>
    <m/>
    <x v="50"/>
    <m/>
    <m/>
    <m/>
    <m/>
    <m/>
    <m/>
    <s v="++"/>
    <n v="86"/>
    <n v="500"/>
    <m/>
    <m/>
    <m/>
    <m/>
    <s v="ditto"/>
  </r>
  <r>
    <s v="Pharma"/>
    <s v="No"/>
    <s v="Standard"/>
    <s v="PER"/>
    <s v="SIN"/>
    <s v="AU"/>
    <s v="SG"/>
    <x v="1"/>
    <s v="APAC"/>
    <x v="124"/>
    <n v="1296"/>
    <n v="294"/>
    <n v="4.408163265306122"/>
    <x v="1"/>
    <s v="Yes"/>
    <s v="Indirect"/>
    <s v="HKG"/>
    <s v="AUD"/>
    <x v="0"/>
    <x v="17"/>
    <m/>
    <x v="57"/>
    <m/>
    <m/>
    <m/>
    <m/>
    <m/>
    <m/>
    <s v="All IN"/>
    <m/>
    <m/>
    <m/>
    <m/>
    <m/>
    <m/>
    <m/>
  </r>
  <r>
    <s v="Pharma"/>
    <s v="Yes"/>
    <s v="Standard"/>
    <s v="PER"/>
    <s v="SIN"/>
    <s v="AU"/>
    <s v="SG"/>
    <x v="1"/>
    <s v="APAC"/>
    <x v="125"/>
    <n v="28006"/>
    <n v="335"/>
    <n v="83.6"/>
    <x v="1"/>
    <s v="Yes"/>
    <s v="Indirect"/>
    <s v="HKG"/>
    <s v="AUD"/>
    <x v="0"/>
    <x v="17"/>
    <m/>
    <x v="57"/>
    <m/>
    <m/>
    <m/>
    <m/>
    <m/>
    <m/>
    <s v="All IN"/>
    <m/>
    <m/>
    <m/>
    <m/>
    <m/>
    <m/>
    <m/>
  </r>
  <r>
    <s v="Pharma"/>
    <s v="Yes"/>
    <s v="Express"/>
    <s v="PVG"/>
    <s v="JFK"/>
    <s v="CN"/>
    <s v="US"/>
    <x v="1"/>
    <s v="AMERICAS"/>
    <x v="126"/>
    <n v="37073"/>
    <n v="288"/>
    <n v="128.72569444444446"/>
    <x v="1"/>
    <s v="Yes"/>
    <s v="Indirect"/>
    <s v="HKG"/>
    <s v="CNY"/>
    <x v="0"/>
    <x v="32"/>
    <m/>
    <x v="58"/>
    <n v="72"/>
    <n v="72"/>
    <n v="69.8"/>
    <n v="67.5"/>
    <m/>
    <m/>
    <s v="++"/>
    <n v="2.7"/>
    <n v="2.4"/>
    <m/>
    <s v="140 (AWB+CHC+CGC) per MAWB with 1 HAWB"/>
    <s v="650/per MAWB"/>
    <m/>
    <s v="For Passive PIL"/>
  </r>
  <r>
    <s v="Pharma"/>
    <s v="Yes"/>
    <s v="Express"/>
    <s v="SIN"/>
    <s v="FRA"/>
    <s v="SG"/>
    <s v="DE"/>
    <x v="1"/>
    <s v="EMEA"/>
    <x v="127"/>
    <n v="13071"/>
    <n v="412"/>
    <n v="31.725728155339805"/>
    <x v="1"/>
    <s v="Yes"/>
    <s v="Indirect"/>
    <s v="HKG"/>
    <s v="SGD"/>
    <x v="0"/>
    <x v="17"/>
    <m/>
    <x v="40"/>
    <m/>
    <m/>
    <n v="9"/>
    <n v="8.8000000000000007"/>
    <m/>
    <m/>
    <s v="++"/>
    <n v="1.5"/>
    <n v="0.18"/>
    <m/>
    <m/>
    <m/>
    <m/>
    <m/>
  </r>
  <r>
    <s v="Pharma"/>
    <s v="Yes"/>
    <s v="Express"/>
    <s v="SIN"/>
    <s v="ICN"/>
    <s v="SG"/>
    <s v="KR"/>
    <x v="1"/>
    <s v="APAC"/>
    <x v="128"/>
    <n v="16753.59"/>
    <n v="389"/>
    <n v="43.068354755784064"/>
    <x v="1"/>
    <s v="Yes"/>
    <s v="Indirect"/>
    <s v="HKG"/>
    <s v="SGD"/>
    <x v="0"/>
    <x v="17"/>
    <m/>
    <x v="40"/>
    <m/>
    <m/>
    <n v="4.8"/>
    <n v="4.5999999999999996"/>
    <m/>
    <m/>
    <s v="++"/>
    <n v="0.7"/>
    <n v="0.18"/>
    <m/>
    <m/>
    <m/>
    <m/>
    <m/>
  </r>
  <r>
    <s v="Pharma"/>
    <s v="Yes"/>
    <s v="Express"/>
    <s v="SIN"/>
    <s v="LAX"/>
    <s v="SG"/>
    <s v="US"/>
    <x v="1"/>
    <s v="AMERICAS"/>
    <x v="129"/>
    <n v="107373.84239999999"/>
    <n v="634"/>
    <n v="169.35937287066244"/>
    <x v="1"/>
    <s v="Yes"/>
    <s v="Indirect"/>
    <s v="HKG"/>
    <s v="SGD"/>
    <x v="0"/>
    <x v="17"/>
    <m/>
    <x v="40"/>
    <m/>
    <m/>
    <n v="11.6"/>
    <n v="11.4"/>
    <m/>
    <m/>
    <s v="++"/>
    <n v="1.5"/>
    <n v="0.18"/>
    <m/>
    <m/>
    <m/>
    <m/>
    <m/>
  </r>
  <r>
    <s v="Pharma"/>
    <s v="Yes"/>
    <s v="Express"/>
    <s v="SIN"/>
    <s v="MEL"/>
    <s v="SG"/>
    <s v="AU"/>
    <x v="1"/>
    <s v="APAC"/>
    <x v="130"/>
    <n v="5355.3099999999995"/>
    <n v="328"/>
    <n v="16.327164634146339"/>
    <x v="1"/>
    <s v="Yes"/>
    <s v="Indirect"/>
    <s v="HKG"/>
    <s v="SGD"/>
    <x v="0"/>
    <x v="17"/>
    <m/>
    <x v="40"/>
    <m/>
    <m/>
    <n v="9.8000000000000007"/>
    <n v="9.6"/>
    <m/>
    <m/>
    <s v="++"/>
    <n v="0.7"/>
    <n v="0.18"/>
    <m/>
    <m/>
    <m/>
    <m/>
    <m/>
  </r>
  <r>
    <s v="Pharma"/>
    <s v="Yes"/>
    <s v="Express"/>
    <s v="SIN"/>
    <s v="NRT"/>
    <s v="SG"/>
    <s v="JP"/>
    <x v="1"/>
    <s v="APAC"/>
    <x v="131"/>
    <n v="6828"/>
    <n v="264"/>
    <n v="25.863636363636363"/>
    <x v="1"/>
    <s v="Yes"/>
    <s v="Indirect"/>
    <s v="HKG"/>
    <s v="SGD"/>
    <x v="0"/>
    <x v="17"/>
    <m/>
    <x v="40"/>
    <m/>
    <m/>
    <n v="4.8"/>
    <n v="4.5999999999999996"/>
    <m/>
    <m/>
    <s v="++"/>
    <n v="0.7"/>
    <n v="0.18"/>
    <m/>
    <m/>
    <m/>
    <m/>
    <m/>
  </r>
  <r>
    <s v="Pharma"/>
    <s v="Yes"/>
    <s v="Express"/>
    <s v="SIN"/>
    <s v="PVG"/>
    <s v="SG"/>
    <s v="CN"/>
    <x v="1"/>
    <s v="APAC"/>
    <x v="132"/>
    <n v="6316"/>
    <n v="330"/>
    <n v="19.139393939393941"/>
    <x v="1"/>
    <s v="Yes"/>
    <s v="Indirect"/>
    <s v="HKG"/>
    <s v="SGD"/>
    <x v="0"/>
    <x v="17"/>
    <m/>
    <x v="40"/>
    <m/>
    <m/>
    <n v="4.8"/>
    <n v="4.5999999999999996"/>
    <m/>
    <m/>
    <s v="++"/>
    <n v="0.7"/>
    <n v="0.18"/>
    <m/>
    <m/>
    <m/>
    <m/>
    <m/>
  </r>
  <r>
    <s v="Pharma"/>
    <s v="Yes"/>
    <s v="Express"/>
    <s v="SIN"/>
    <s v="SYD"/>
    <s v="SG"/>
    <s v="AU"/>
    <x v="1"/>
    <s v="APAC"/>
    <x v="133"/>
    <n v="5290.4"/>
    <n v="315"/>
    <n v="16.794920634920633"/>
    <x v="1"/>
    <s v="Yes"/>
    <s v="Indirect"/>
    <s v="HKG"/>
    <s v="SGD"/>
    <x v="0"/>
    <x v="17"/>
    <m/>
    <x v="40"/>
    <m/>
    <m/>
    <n v="9.8000000000000007"/>
    <n v="9.6"/>
    <m/>
    <m/>
    <s v="++"/>
    <n v="0.7"/>
    <n v="0.18"/>
    <m/>
    <m/>
    <m/>
    <m/>
    <m/>
  </r>
  <r>
    <s v="Pharma"/>
    <s v="No"/>
    <s v="Standard"/>
    <s v="SYD"/>
    <s v="LAX"/>
    <s v="AU"/>
    <s v="US"/>
    <x v="1"/>
    <s v="AMERICAS"/>
    <x v="69"/>
    <n v="1083"/>
    <n v="453"/>
    <n v="2.3907284768211921"/>
    <x v="1"/>
    <s v="Yes"/>
    <s v="Indirect"/>
    <s v="HKG"/>
    <s v="AUD"/>
    <x v="0"/>
    <x v="33"/>
    <m/>
    <x v="59"/>
    <m/>
    <n v="10.5"/>
    <m/>
    <m/>
    <m/>
    <m/>
    <s v="All IN"/>
    <n v="0"/>
    <n v="0"/>
    <m/>
    <m/>
    <m/>
    <m/>
    <s v="Subject to space"/>
  </r>
  <r>
    <s v="Pharma"/>
    <s v="No"/>
    <s v="Express"/>
    <s v="SYD"/>
    <s v="LAX"/>
    <s v="AU"/>
    <s v="US"/>
    <x v="1"/>
    <s v="AMERICAS"/>
    <x v="70"/>
    <n v="1133.40924"/>
    <n v="454"/>
    <n v="2.4964961233480176"/>
    <x v="1"/>
    <s v="Yes"/>
    <s v="Indirect"/>
    <s v="HKG"/>
    <s v="AUD"/>
    <x v="0"/>
    <x v="34"/>
    <m/>
    <x v="60"/>
    <m/>
    <n v="16"/>
    <m/>
    <m/>
    <m/>
    <m/>
    <s v="All IN"/>
    <n v="0"/>
    <n v="0"/>
    <m/>
    <m/>
    <m/>
    <m/>
    <s v="Subject to space"/>
  </r>
  <r>
    <s v="Pharma"/>
    <s v="Yes"/>
    <s v="Standard"/>
    <s v="SYD"/>
    <s v="LAX"/>
    <s v="AU"/>
    <s v="US"/>
    <x v="1"/>
    <s v="AMERICAS"/>
    <x v="71"/>
    <n v="10157"/>
    <n v="403"/>
    <n v="25.203473945409428"/>
    <x v="1"/>
    <s v="Yes"/>
    <s v="Indirect"/>
    <s v="HKG"/>
    <s v="AUD"/>
    <x v="0"/>
    <x v="33"/>
    <m/>
    <x v="59"/>
    <m/>
    <n v="10.5"/>
    <m/>
    <m/>
    <m/>
    <m/>
    <s v="All IN"/>
    <n v="0"/>
    <n v="0"/>
    <m/>
    <m/>
    <m/>
    <m/>
    <s v="Subject to space"/>
  </r>
  <r>
    <s v="Pharma"/>
    <s v="Yes"/>
    <s v="Express"/>
    <s v="SYD"/>
    <s v="LAX"/>
    <s v="AU"/>
    <s v="US"/>
    <x v="1"/>
    <s v="AMERICAS"/>
    <x v="72"/>
    <n v="20967.90598000001"/>
    <n v="657"/>
    <n v="31.914620974124826"/>
    <x v="1"/>
    <s v="Yes"/>
    <s v="Indirect"/>
    <s v="HKG"/>
    <s v="AUD"/>
    <x v="0"/>
    <x v="34"/>
    <m/>
    <x v="60"/>
    <m/>
    <n v="16"/>
    <m/>
    <m/>
    <m/>
    <m/>
    <s v="All IN"/>
    <n v="0"/>
    <n v="0"/>
    <m/>
    <m/>
    <m/>
    <m/>
    <s v="Subject to space"/>
  </r>
  <r>
    <s v="Pharma"/>
    <s v="No"/>
    <s v="Express"/>
    <s v="SYD"/>
    <s v="SIN"/>
    <s v="AU"/>
    <s v="SG"/>
    <x v="1"/>
    <s v="APAC"/>
    <x v="134"/>
    <n v="979.49999999999989"/>
    <n v="392"/>
    <n v="2.4987244897959182"/>
    <x v="1"/>
    <s v="Yes"/>
    <s v="Indirect"/>
    <s v="HKG"/>
    <s v="AUD"/>
    <x v="0"/>
    <x v="10"/>
    <m/>
    <x v="61"/>
    <m/>
    <n v="9.1999999999999993"/>
    <m/>
    <m/>
    <m/>
    <m/>
    <s v="All IN"/>
    <n v="0"/>
    <n v="0"/>
    <m/>
    <m/>
    <m/>
    <m/>
    <s v="Subject to space"/>
  </r>
  <r>
    <s v="Pharma"/>
    <s v="No"/>
    <s v="Standard"/>
    <s v="SYD"/>
    <s v="SIN"/>
    <s v="AU"/>
    <s v="SG"/>
    <x v="1"/>
    <s v="APAC"/>
    <x v="135"/>
    <n v="4510"/>
    <n v="613"/>
    <n v="7.3572593800978794"/>
    <x v="1"/>
    <s v="Yes"/>
    <s v="Indirect"/>
    <s v="HKG"/>
    <s v="AUD"/>
    <x v="0"/>
    <x v="35"/>
    <m/>
    <x v="62"/>
    <m/>
    <n v="4.5999999999999996"/>
    <m/>
    <m/>
    <m/>
    <m/>
    <s v="All IN"/>
    <n v="0"/>
    <n v="0"/>
    <m/>
    <m/>
    <m/>
    <m/>
    <s v="Subject to space"/>
  </r>
  <r>
    <s v="Pharma"/>
    <s v="Yes"/>
    <s v="Express"/>
    <s v="SYD"/>
    <s v="SIN"/>
    <s v="AU"/>
    <s v="SG"/>
    <x v="1"/>
    <s v="APAC"/>
    <x v="136"/>
    <n v="35016"/>
    <n v="624"/>
    <n v="56.115384615384613"/>
    <x v="1"/>
    <s v="Yes"/>
    <s v="Indirect"/>
    <s v="HKG"/>
    <s v="AUD"/>
    <x v="0"/>
    <x v="10"/>
    <m/>
    <x v="61"/>
    <m/>
    <n v="9.1999999999999993"/>
    <m/>
    <m/>
    <m/>
    <m/>
    <s v="All IN"/>
    <n v="0"/>
    <n v="0"/>
    <m/>
    <m/>
    <m/>
    <m/>
    <s v="Subject to space"/>
  </r>
  <r>
    <s v="Pharma"/>
    <s v="Yes"/>
    <s v="Standard"/>
    <s v="SYD"/>
    <s v="SIN"/>
    <s v="AU"/>
    <s v="SG"/>
    <x v="1"/>
    <s v="APAC"/>
    <x v="137"/>
    <n v="87187"/>
    <n v="723"/>
    <n v="120.59059474412172"/>
    <x v="1"/>
    <s v="Yes"/>
    <s v="Indirect"/>
    <s v="HKG"/>
    <s v="AUD"/>
    <x v="0"/>
    <x v="35"/>
    <m/>
    <x v="62"/>
    <m/>
    <n v="4.5999999999999996"/>
    <m/>
    <m/>
    <m/>
    <m/>
    <s v="All IN"/>
    <n v="0"/>
    <n v="0"/>
    <m/>
    <m/>
    <m/>
    <m/>
    <s v="Subject to space"/>
  </r>
  <r>
    <s v="Pharma"/>
    <s v="No"/>
    <s v="Express"/>
    <s v="TPE"/>
    <s v="LAX"/>
    <s v="TW"/>
    <s v="US"/>
    <x v="1"/>
    <s v="AMERICAS"/>
    <x v="138"/>
    <n v="2048.40924"/>
    <n v="276"/>
    <n v="7.4217726086956519"/>
    <x v="1"/>
    <s v="Yes"/>
    <s v="Indirect"/>
    <s v="HKG"/>
    <s v="TWD"/>
    <x v="6"/>
    <x v="36"/>
    <m/>
    <x v="63"/>
    <m/>
    <m/>
    <n v="250"/>
    <m/>
    <m/>
    <m/>
    <s v="++"/>
    <n v="32"/>
    <n v="0"/>
    <m/>
    <m/>
    <m/>
    <m/>
    <m/>
  </r>
  <r>
    <s v="Pharma"/>
    <s v="Yes"/>
    <s v="Express"/>
    <s v="TPE"/>
    <s v="LAX"/>
    <s v="TW"/>
    <s v="US"/>
    <x v="1"/>
    <s v="AMERICAS"/>
    <x v="139"/>
    <n v="8491.0462000000007"/>
    <n v="353"/>
    <n v="24.053955240793204"/>
    <x v="1"/>
    <s v="Yes"/>
    <s v="Indirect"/>
    <s v="HKG"/>
    <s v="TWD"/>
    <x v="6"/>
    <x v="36"/>
    <m/>
    <x v="64"/>
    <m/>
    <m/>
    <n v="160"/>
    <m/>
    <m/>
    <m/>
    <s v="++"/>
    <n v="32"/>
    <n v="0"/>
    <m/>
    <m/>
    <m/>
    <m/>
    <m/>
  </r>
  <r>
    <s v="Pharma"/>
    <s v="Yes"/>
    <s v="Express"/>
    <s v="TPE"/>
    <s v="NRT"/>
    <s v="TW"/>
    <s v="JP"/>
    <x v="1"/>
    <s v="APAC"/>
    <x v="140"/>
    <n v="6653"/>
    <n v="315"/>
    <n v="21.12063492063492"/>
    <x v="1"/>
    <s v="Yes"/>
    <s v="Direct"/>
    <m/>
    <s v="TWD"/>
    <x v="6"/>
    <x v="37"/>
    <m/>
    <x v="65"/>
    <m/>
    <m/>
    <m/>
    <m/>
    <m/>
    <m/>
    <s v="++"/>
    <n v="10"/>
    <n v="0"/>
    <m/>
    <m/>
    <m/>
    <m/>
    <m/>
  </r>
  <r>
    <s v="Pharma"/>
    <s v="No"/>
    <s v="Express"/>
    <s v="TPE"/>
    <s v="SIN"/>
    <s v="TW"/>
    <s v="SG"/>
    <x v="1"/>
    <s v="APAC"/>
    <x v="141"/>
    <n v="3332"/>
    <n v="339"/>
    <n v="9.828908554572271"/>
    <x v="1"/>
    <s v="Yes"/>
    <s v="Indirect"/>
    <s v="HKG"/>
    <s v="TWD"/>
    <x v="6"/>
    <x v="38"/>
    <m/>
    <x v="49"/>
    <m/>
    <m/>
    <m/>
    <m/>
    <m/>
    <m/>
    <s v="++"/>
    <n v="11"/>
    <n v="0"/>
    <m/>
    <m/>
    <m/>
    <m/>
    <m/>
  </r>
  <r>
    <s v="Pharma"/>
    <s v="Yes"/>
    <s v="Express"/>
    <s v="TPE"/>
    <s v="SIN"/>
    <s v="TW"/>
    <s v="SG"/>
    <x v="1"/>
    <s v="APAC"/>
    <x v="142"/>
    <n v="56205"/>
    <n v="859"/>
    <n v="65.430733410942963"/>
    <x v="1"/>
    <s v="Yes"/>
    <s v="Indirect"/>
    <s v="HKG"/>
    <s v="TWD"/>
    <x v="6"/>
    <x v="37"/>
    <m/>
    <x v="66"/>
    <m/>
    <m/>
    <m/>
    <m/>
    <m/>
    <m/>
    <s v="++"/>
    <n v="11"/>
    <n v="0"/>
    <m/>
    <m/>
    <m/>
    <m/>
    <m/>
  </r>
  <r>
    <s v="Pharma"/>
    <s v="No"/>
    <s v="Express"/>
    <s v="BRU"/>
    <s v="BOM"/>
    <s v="BE"/>
    <s v="IN"/>
    <x v="2"/>
    <s v="APAC"/>
    <x v="143"/>
    <n v="5273.8999999999978"/>
    <n v="322"/>
    <n v="16.378571428571423"/>
    <x v="1"/>
    <s v="Yes"/>
    <s v="Indirect"/>
    <s v="HKG"/>
    <s v="EUR"/>
    <x v="0"/>
    <x v="2"/>
    <m/>
    <x v="67"/>
    <n v="1.85"/>
    <n v="1.85"/>
    <n v="1.85"/>
    <n v="1.85"/>
    <n v="1.85"/>
    <n v="1.85"/>
    <s v="++"/>
    <n v="0.9"/>
    <n v="0.15"/>
    <n v="0.21"/>
    <m/>
    <n v="65"/>
    <m/>
    <m/>
  </r>
  <r>
    <s v="Pharma"/>
    <s v="No"/>
    <s v="Express"/>
    <s v="BRU"/>
    <s v="DEL"/>
    <s v="BE"/>
    <s v="IN"/>
    <x v="2"/>
    <s v="APAC"/>
    <x v="144"/>
    <n v="6120.8000000000011"/>
    <n v="284"/>
    <n v="21.552112676056343"/>
    <x v="1"/>
    <s v="Yes"/>
    <s v="Indirect"/>
    <s v="HKG"/>
    <s v="EUR"/>
    <x v="0"/>
    <x v="2"/>
    <m/>
    <x v="67"/>
    <n v="1.85"/>
    <n v="1.85"/>
    <n v="1.85"/>
    <n v="1.85"/>
    <n v="1.85"/>
    <n v="1.85"/>
    <s v="++"/>
    <n v="0.9"/>
    <n v="0.15"/>
    <n v="0.21"/>
    <m/>
    <n v="65"/>
    <m/>
    <m/>
  </r>
  <r>
    <s v="Pharma"/>
    <s v="Yes"/>
    <s v="Express"/>
    <s v="DUB"/>
    <s v="PVG"/>
    <s v="IE"/>
    <s v="CN"/>
    <x v="2"/>
    <s v="APAC"/>
    <x v="145"/>
    <n v="11335.5"/>
    <n v="20"/>
    <n v="566.77499999999998"/>
    <x v="1"/>
    <s v="Yes"/>
    <s v="Indirect"/>
    <s v="HKG"/>
    <s v="EUR"/>
    <x v="0"/>
    <x v="39"/>
    <m/>
    <x v="68"/>
    <n v="4.9000000000000004"/>
    <n v="4.9000000000000004"/>
    <n v="4.9000000000000004"/>
    <n v="4.9000000000000004"/>
    <n v="4.9000000000000004"/>
    <n v="4.9000000000000004"/>
    <s v="FFW"/>
    <m/>
    <m/>
    <n v="0.25"/>
    <n v="0.2"/>
    <m/>
    <m/>
    <m/>
  </r>
  <r>
    <s v="Pharma"/>
    <s v="Yes"/>
    <s v="Express"/>
    <s v="FRA"/>
    <s v="ICN"/>
    <s v="DE"/>
    <s v="KR"/>
    <x v="2"/>
    <s v="APAC"/>
    <x v="146"/>
    <n v="21181.24"/>
    <n v="579"/>
    <n v="36.582452504317793"/>
    <x v="1"/>
    <s v="Yes"/>
    <s v="Indirect"/>
    <s v="HKG"/>
    <s v="EUR"/>
    <x v="0"/>
    <x v="40"/>
    <m/>
    <x v="15"/>
    <n v="1.2"/>
    <n v="1.2"/>
    <n v="1.1499999999999999"/>
    <n v="1.1499999999999999"/>
    <n v="1.1499999999999999"/>
    <n v="1.1499999999999999"/>
    <s v="++"/>
    <n v="0.7"/>
    <n v="0.15"/>
    <n v="0.21"/>
    <m/>
    <m/>
    <m/>
    <s v="Room Temp"/>
  </r>
  <r>
    <s v="Pharma"/>
    <s v="Yes"/>
    <s v="Express"/>
    <s v="FRA"/>
    <s v="MEL"/>
    <s v="DE"/>
    <s v="AU"/>
    <x v="2"/>
    <s v="APAC"/>
    <x v="147"/>
    <n v="7447.0399999999991"/>
    <n v="447"/>
    <n v="16.660044742729305"/>
    <x v="1"/>
    <s v="Yes"/>
    <s v="Indirect"/>
    <s v="HKG"/>
    <s v="EUR"/>
    <x v="0"/>
    <x v="41"/>
    <m/>
    <x v="69"/>
    <n v="3.75"/>
    <n v="3.75"/>
    <n v="3.65"/>
    <n v="3.65"/>
    <n v="3.65"/>
    <n v="3.65"/>
    <s v="++"/>
    <n v="0.9"/>
    <n v="15"/>
    <n v="0.21"/>
    <m/>
    <m/>
    <m/>
    <s v="Room Temp"/>
  </r>
  <r>
    <s v="Pharma"/>
    <s v="Yes"/>
    <s v="Express"/>
    <s v="FRA"/>
    <s v="SYD"/>
    <s v="DE"/>
    <s v="AU"/>
    <x v="2"/>
    <s v="APAC"/>
    <x v="148"/>
    <n v="7158.7599999999984"/>
    <n v="314"/>
    <n v="22.798598726114644"/>
    <x v="1"/>
    <s v="Yes"/>
    <s v="Indirect"/>
    <s v="HKG"/>
    <s v="EUR"/>
    <x v="0"/>
    <x v="41"/>
    <m/>
    <x v="69"/>
    <n v="3.75"/>
    <n v="3.75"/>
    <n v="3.65"/>
    <n v="3.65"/>
    <n v="3.65"/>
    <n v="3.65"/>
    <s v="++"/>
    <n v="0.9"/>
    <n v="15"/>
    <n v="0.21"/>
    <m/>
    <m/>
    <m/>
    <s v="Room Temp"/>
  </r>
  <r>
    <s v="Pharma"/>
    <s v="Yes"/>
    <s v="Express"/>
    <s v="FRA"/>
    <s v="TPE"/>
    <s v="DE"/>
    <s v="TW"/>
    <x v="2"/>
    <s v="APAC"/>
    <x v="149"/>
    <n v="21780.030000000006"/>
    <n v="881"/>
    <n v="24.721940976163456"/>
    <x v="1"/>
    <s v="Yes"/>
    <s v="Indirect"/>
    <s v="HKG"/>
    <s v="EUR"/>
    <x v="0"/>
    <x v="40"/>
    <m/>
    <x v="70"/>
    <n v="0.95"/>
    <n v="0.95"/>
    <n v="0.9"/>
    <n v="0.9"/>
    <n v="0.9"/>
    <n v="0.9"/>
    <s v="++"/>
    <n v="0.7"/>
    <n v="0.15"/>
    <n v="0.21"/>
    <m/>
    <m/>
    <m/>
    <s v="Room Temp"/>
  </r>
  <r>
    <s v="Pharma"/>
    <s v="Yes"/>
    <s v="Express"/>
    <s v="LHR"/>
    <s v="ICN"/>
    <s v="GB"/>
    <s v="KR"/>
    <x v="2"/>
    <s v="APAC"/>
    <x v="150"/>
    <n v="15980.610000000011"/>
    <n v="926"/>
    <n v="17.257678185745153"/>
    <x v="1"/>
    <s v="Yes"/>
    <s v="Indirect"/>
    <s v="HKG"/>
    <s v="GBP"/>
    <x v="0"/>
    <x v="42"/>
    <m/>
    <x v="71"/>
    <n v="4.3"/>
    <n v="4.3"/>
    <n v="4.3"/>
    <n v="4.3"/>
    <n v="4.3"/>
    <n v="4.3"/>
    <s v="FFW"/>
    <m/>
    <m/>
    <n v="0.25"/>
    <n v="0.18"/>
    <m/>
    <m/>
    <m/>
  </r>
  <r>
    <s v="Pharma"/>
    <s v="Yes"/>
    <s v="Express"/>
    <s v="LHR"/>
    <s v="SIN"/>
    <s v="GB"/>
    <s v="SG"/>
    <x v="2"/>
    <s v="APAC"/>
    <x v="151"/>
    <n v="10127.529999999999"/>
    <n v="353"/>
    <n v="28.689886685552406"/>
    <x v="1"/>
    <s v="Yes"/>
    <s v="Indirect"/>
    <s v="HKG"/>
    <s v="GBP"/>
    <x v="0"/>
    <x v="42"/>
    <m/>
    <x v="71"/>
    <n v="4.3"/>
    <n v="4.3"/>
    <n v="4.3"/>
    <n v="4.3"/>
    <n v="4.3"/>
    <n v="4.3"/>
    <s v="FFW"/>
    <m/>
    <m/>
    <n v="0.25"/>
    <n v="0.18"/>
    <m/>
    <m/>
    <m/>
  </r>
  <r>
    <s v="Pharma"/>
    <s v="Yes"/>
    <s v="Express"/>
    <s v="LHR"/>
    <s v="TPE"/>
    <s v="GB"/>
    <s v="TW"/>
    <x v="2"/>
    <s v="APAC"/>
    <x v="152"/>
    <n v="14002.170000000007"/>
    <n v="667"/>
    <n v="20.992758620689667"/>
    <x v="1"/>
    <s v="Yes"/>
    <s v="Indirect"/>
    <s v="HKG"/>
    <s v="GBP"/>
    <x v="0"/>
    <x v="42"/>
    <m/>
    <x v="71"/>
    <n v="4.3"/>
    <n v="4.3"/>
    <n v="4.3"/>
    <n v="4.3"/>
    <n v="4.3"/>
    <n v="4.3"/>
    <s v="FFW"/>
    <m/>
    <m/>
    <n v="0.25"/>
    <n v="0.18"/>
    <m/>
    <m/>
    <m/>
  </r>
  <r>
    <s v="Pharma"/>
    <s v="No"/>
    <s v="Express"/>
    <s v="ABQ"/>
    <s v="DEN"/>
    <s v="US"/>
    <s v="US"/>
    <x v="0"/>
    <s v="AMERICAS"/>
    <x v="153"/>
    <n v="2145.4544310000015"/>
    <n v="270"/>
    <n v="7.9461275222222278"/>
    <x v="2"/>
    <s v="Yes"/>
    <s v="Indirect"/>
    <s v="SLC"/>
    <s v="USD"/>
    <x v="0"/>
    <x v="43"/>
    <m/>
    <x v="72"/>
    <n v="0.49"/>
    <n v="0.49"/>
    <n v="0.42"/>
    <n v="0.42"/>
    <n v="0.42"/>
    <n v="0.42"/>
    <s v="++"/>
    <n v="0.03"/>
    <m/>
    <n v="0.15"/>
    <s v="Price per LBS"/>
    <m/>
    <m/>
    <s v="DASH Heavy"/>
  </r>
  <r>
    <s v="Pharma"/>
    <s v="No"/>
    <s v="Express"/>
    <s v="ANC"/>
    <s v="SEA"/>
    <s v="US"/>
    <s v="US"/>
    <x v="0"/>
    <s v="AMERICAS"/>
    <x v="154"/>
    <n v="3279.4088940000115"/>
    <n v="407"/>
    <n v="8.0575157100737389"/>
    <x v="2"/>
    <s v="Yes"/>
    <s v="Direct"/>
    <m/>
    <s v="USD"/>
    <x v="0"/>
    <x v="43"/>
    <m/>
    <x v="72"/>
    <n v="0.49"/>
    <n v="0.49"/>
    <n v="0.42"/>
    <n v="0.42"/>
    <n v="0.42"/>
    <n v="0.42"/>
    <s v="++"/>
    <n v="0.03"/>
    <m/>
    <n v="0.15"/>
    <s v="Price per LBS"/>
    <m/>
    <m/>
    <s v="DASH Heavy"/>
  </r>
  <r>
    <s v="Pharma"/>
    <s v="No"/>
    <s v="Express"/>
    <s v="ATL"/>
    <s v="BOS"/>
    <s v="US"/>
    <s v="US"/>
    <x v="0"/>
    <s v="AMERICAS"/>
    <x v="155"/>
    <n v="4904.7725850000079"/>
    <n v="268"/>
    <n v="18.301390242537344"/>
    <x v="2"/>
    <s v="Yes"/>
    <s v="Direct"/>
    <m/>
    <s v="USD"/>
    <x v="0"/>
    <x v="43"/>
    <m/>
    <x v="72"/>
    <n v="0.49"/>
    <n v="0.49"/>
    <n v="0.42"/>
    <n v="0.42"/>
    <n v="0.42"/>
    <n v="0.42"/>
    <s v="++"/>
    <n v="0.03"/>
    <m/>
    <n v="0.15"/>
    <s v="Price per LBS"/>
    <m/>
    <m/>
    <s v="DASH Heavy"/>
  </r>
  <r>
    <s v="Pharma"/>
    <s v="No"/>
    <s v="Express"/>
    <s v="ATL"/>
    <s v="CLE"/>
    <s v="US"/>
    <s v="US"/>
    <x v="0"/>
    <s v="AMERICAS"/>
    <x v="156"/>
    <n v="3785.9999000000043"/>
    <n v="275"/>
    <n v="13.76727236363638"/>
    <x v="2"/>
    <s v="Yes"/>
    <s v="Direct"/>
    <m/>
    <s v="USD"/>
    <x v="0"/>
    <x v="43"/>
    <m/>
    <x v="72"/>
    <n v="0.49"/>
    <n v="0.49"/>
    <n v="0.42"/>
    <n v="0.42"/>
    <n v="0.42"/>
    <n v="0.42"/>
    <s v="++"/>
    <n v="0.03"/>
    <m/>
    <n v="0.15"/>
    <s v="Price per LBS"/>
    <m/>
    <m/>
    <s v="DASH Heavy"/>
  </r>
  <r>
    <s v="Pharma"/>
    <s v="No"/>
    <s v="Express"/>
    <s v="ATL"/>
    <s v="CVG"/>
    <s v="US"/>
    <s v="US"/>
    <x v="0"/>
    <s v="AMERICAS"/>
    <x v="157"/>
    <n v="11843.225689000114"/>
    <n v="2162"/>
    <n v="5.4779027238668423"/>
    <x v="2"/>
    <s v="Yes"/>
    <s v="Direct"/>
    <m/>
    <s v="USD"/>
    <x v="0"/>
    <x v="43"/>
    <m/>
    <x v="72"/>
    <n v="0.49"/>
    <n v="0.49"/>
    <n v="0.42"/>
    <n v="0.42"/>
    <n v="0.42"/>
    <n v="0.42"/>
    <s v="++"/>
    <n v="0.03"/>
    <m/>
    <n v="0.15"/>
    <s v="Price per LBS"/>
    <m/>
    <m/>
    <s v="DASH Heavy 1lb weight break until &gt;300lbs, then it is STD pricing"/>
  </r>
  <r>
    <s v="Pharma"/>
    <s v="No"/>
    <s v="Express"/>
    <s v="ATL"/>
    <s v="DAY"/>
    <s v="US"/>
    <s v="US"/>
    <x v="0"/>
    <s v="AMERICAS"/>
    <x v="158"/>
    <n v="2843.1816730000087"/>
    <n v="308"/>
    <n v="9.2311093279221055"/>
    <x v="2"/>
    <s v="Yes"/>
    <s v="Direct"/>
    <m/>
    <s v="USD"/>
    <x v="0"/>
    <x v="43"/>
    <m/>
    <x v="72"/>
    <n v="0.49"/>
    <n v="0.49"/>
    <n v="0.42"/>
    <n v="0.42"/>
    <n v="0.42"/>
    <n v="0.42"/>
    <s v="++"/>
    <n v="0.03"/>
    <m/>
    <n v="0.15"/>
    <s v="Price per LBS"/>
    <m/>
    <m/>
    <s v="DASH Heavy"/>
  </r>
  <r>
    <s v="Pharma"/>
    <s v="No"/>
    <s v="Express"/>
    <s v="ATL"/>
    <s v="DFW"/>
    <s v="US"/>
    <s v="US"/>
    <x v="0"/>
    <s v="AMERICAS"/>
    <x v="0"/>
    <n v="11188.563489999999"/>
    <n v="348"/>
    <n v="32.151044511494248"/>
    <x v="2"/>
    <s v="Yes"/>
    <s v="Direct"/>
    <m/>
    <s v="USD"/>
    <x v="0"/>
    <x v="43"/>
    <m/>
    <x v="72"/>
    <n v="0.49"/>
    <n v="0.49"/>
    <n v="0.42"/>
    <n v="0.42"/>
    <n v="0.42"/>
    <n v="0.42"/>
    <s v="++"/>
    <n v="0.03"/>
    <m/>
    <n v="0.15"/>
    <s v="Price per LBS"/>
    <m/>
    <m/>
    <s v="DASH Heavy 1lb weight break until &gt;300lbs, then it is STD pricing"/>
  </r>
  <r>
    <s v="Pharma"/>
    <s v="No"/>
    <s v="Express"/>
    <s v="ATL"/>
    <s v="DTW"/>
    <s v="US"/>
    <s v="US"/>
    <x v="0"/>
    <s v="AMERICAS"/>
    <x v="159"/>
    <n v="11140.908688999991"/>
    <n v="919"/>
    <n v="12.122860379760599"/>
    <x v="2"/>
    <s v="Yes"/>
    <s v="Direct"/>
    <m/>
    <s v="USD"/>
    <x v="0"/>
    <x v="43"/>
    <m/>
    <x v="72"/>
    <n v="0.49"/>
    <n v="0.49"/>
    <n v="0.42"/>
    <n v="0.42"/>
    <n v="0.42"/>
    <n v="0.42"/>
    <s v="++"/>
    <n v="0.03"/>
    <m/>
    <n v="0.15"/>
    <s v="Price per LBS"/>
    <m/>
    <m/>
    <s v="DASH Heavy 1lb weight break until &gt;300lbs, then it is STD pricing"/>
  </r>
  <r>
    <s v="Pharma"/>
    <s v="No"/>
    <s v="Express"/>
    <s v="ATL"/>
    <s v="IAH"/>
    <s v="US"/>
    <s v="US"/>
    <x v="0"/>
    <s v="AMERICAS"/>
    <x v="160"/>
    <n v="8280.4543689999846"/>
    <n v="353"/>
    <n v="23.457377815863978"/>
    <x v="2"/>
    <s v="Yes"/>
    <s v="Direct"/>
    <m/>
    <s v="USD"/>
    <x v="0"/>
    <x v="43"/>
    <m/>
    <x v="72"/>
    <n v="0.49"/>
    <n v="0.49"/>
    <n v="0.42"/>
    <n v="0.42"/>
    <n v="0.42"/>
    <n v="0.42"/>
    <s v="++"/>
    <n v="0.03"/>
    <m/>
    <n v="0.15"/>
    <s v="Price per LBS"/>
    <m/>
    <m/>
    <s v="DASH Heavy"/>
  </r>
  <r>
    <s v="Pharma"/>
    <s v="No"/>
    <s v="Express"/>
    <s v="ATL"/>
    <s v="MCO"/>
    <s v="US"/>
    <s v="US"/>
    <x v="0"/>
    <s v="AMERICAS"/>
    <x v="161"/>
    <n v="4060.4270870000064"/>
    <n v="447"/>
    <n v="9.083729501118583"/>
    <x v="2"/>
    <s v="Yes"/>
    <s v="Direct"/>
    <m/>
    <s v="USD"/>
    <x v="0"/>
    <x v="43"/>
    <m/>
    <x v="72"/>
    <n v="0.49"/>
    <n v="0.49"/>
    <n v="0.42"/>
    <n v="0.42"/>
    <n v="0.42"/>
    <n v="0.42"/>
    <s v="++"/>
    <n v="0.03"/>
    <m/>
    <n v="0.15"/>
    <s v="Price per LBS"/>
    <m/>
    <m/>
    <s v="DASH Heavy"/>
  </r>
  <r>
    <s v="Pharma"/>
    <s v="No"/>
    <s v="Express"/>
    <s v="ATL"/>
    <s v="MIA"/>
    <s v="US"/>
    <s v="US"/>
    <x v="0"/>
    <s v="AMERICAS"/>
    <x v="2"/>
    <n v="23014.139999999996"/>
    <n v="549"/>
    <n v="41.920109289617479"/>
    <x v="2"/>
    <s v="Yes"/>
    <s v="Direct"/>
    <m/>
    <s v="USD"/>
    <x v="0"/>
    <x v="43"/>
    <m/>
    <x v="72"/>
    <n v="0.49"/>
    <n v="0.49"/>
    <n v="0.42"/>
    <n v="0.42"/>
    <n v="0.42"/>
    <n v="0.42"/>
    <s v="++"/>
    <n v="0.03"/>
    <m/>
    <n v="0.15"/>
    <s v="Price per LBS"/>
    <m/>
    <m/>
    <s v="DASH Heavy 1lb weight break until &gt;300lbs, then it is STD pricing"/>
  </r>
  <r>
    <s v="Pharma"/>
    <s v="No"/>
    <s v="Express"/>
    <s v="ATL"/>
    <s v="SAT"/>
    <s v="US"/>
    <s v="US"/>
    <x v="0"/>
    <s v="AMERICAS"/>
    <x v="162"/>
    <n v="6069.7271719999981"/>
    <n v="285"/>
    <n v="21.29728832280701"/>
    <x v="2"/>
    <s v="Yes"/>
    <s v="Direct"/>
    <m/>
    <s v="USD"/>
    <x v="0"/>
    <x v="43"/>
    <m/>
    <x v="72"/>
    <n v="0.49"/>
    <n v="0.49"/>
    <n v="0.42"/>
    <n v="0.42"/>
    <n v="0.42"/>
    <n v="0.42"/>
    <s v="++"/>
    <n v="0.03"/>
    <m/>
    <n v="0.15"/>
    <s v="Price per LBS"/>
    <m/>
    <m/>
    <s v="DASH Heavy"/>
  </r>
  <r>
    <s v="Pharma"/>
    <s v="No"/>
    <s v="Express"/>
    <s v="ATL"/>
    <s v="SEA"/>
    <s v="US"/>
    <s v="US"/>
    <x v="0"/>
    <s v="AMERICAS"/>
    <x v="163"/>
    <n v="6576.5907869999983"/>
    <n v="260"/>
    <n v="25.294579949999992"/>
    <x v="2"/>
    <s v="Yes"/>
    <s v="Direct"/>
    <m/>
    <s v="USD"/>
    <x v="0"/>
    <x v="43"/>
    <m/>
    <x v="72"/>
    <n v="0.49"/>
    <n v="0.49"/>
    <n v="0.42"/>
    <n v="0.42"/>
    <n v="0.42"/>
    <n v="0.42"/>
    <s v="++"/>
    <n v="0.03"/>
    <m/>
    <n v="0.15"/>
    <s v="Price per LBS"/>
    <m/>
    <m/>
    <s v="DASH Heavy"/>
  </r>
  <r>
    <s v="Pharma"/>
    <s v="No"/>
    <s v="Express"/>
    <s v="ATL"/>
    <s v="TPA"/>
    <s v="US"/>
    <s v="US"/>
    <x v="0"/>
    <s v="AMERICAS"/>
    <x v="164"/>
    <n v="4983.6177960000223"/>
    <n v="877"/>
    <n v="5.6825744538198659"/>
    <x v="2"/>
    <s v="Yes"/>
    <s v="Direct"/>
    <m/>
    <s v="USD"/>
    <x v="0"/>
    <x v="43"/>
    <m/>
    <x v="72"/>
    <n v="0.49"/>
    <n v="0.49"/>
    <n v="0.42"/>
    <n v="0.42"/>
    <n v="0.42"/>
    <n v="0.42"/>
    <s v="++"/>
    <n v="0.03"/>
    <m/>
    <n v="0.15"/>
    <s v="Price per LBS"/>
    <m/>
    <m/>
    <s v="DASH Heavy"/>
  </r>
  <r>
    <s v="Pharma"/>
    <s v="No"/>
    <s v="Express"/>
    <s v="ATW"/>
    <s v="ORD"/>
    <s v="US"/>
    <s v="US"/>
    <x v="0"/>
    <s v="AMERICAS"/>
    <x v="165"/>
    <n v="4781.9089330000061"/>
    <n v="356"/>
    <n v="13.432328463483163"/>
    <x v="2"/>
    <s v="Yes"/>
    <s v="Indirect"/>
    <s v="MSP"/>
    <s v="USD"/>
    <x v="0"/>
    <x v="43"/>
    <m/>
    <x v="72"/>
    <n v="0.49"/>
    <n v="0.49"/>
    <n v="0.42"/>
    <n v="0.42"/>
    <n v="0.42"/>
    <n v="0.42"/>
    <s v="++"/>
    <n v="0.03"/>
    <m/>
    <n v="0.15"/>
    <s v="Price per LBS"/>
    <m/>
    <m/>
    <s v="DASH Heavy"/>
  </r>
  <r>
    <s v="Pharma"/>
    <s v="No"/>
    <s v="Express"/>
    <s v="AUS"/>
    <s v="ATL"/>
    <s v="US"/>
    <s v="US"/>
    <x v="0"/>
    <s v="AMERICAS"/>
    <x v="166"/>
    <n v="9953.999840999968"/>
    <n v="364"/>
    <n v="27.346153409340573"/>
    <x v="2"/>
    <s v="Yes"/>
    <s v="Direct"/>
    <m/>
    <s v="USD"/>
    <x v="0"/>
    <x v="43"/>
    <m/>
    <x v="72"/>
    <n v="0.49"/>
    <n v="0.49"/>
    <n v="0.42"/>
    <n v="0.42"/>
    <n v="0.42"/>
    <n v="0.42"/>
    <s v="++"/>
    <n v="0.03"/>
    <m/>
    <n v="0.15"/>
    <s v="Price per LBS"/>
    <m/>
    <m/>
    <s v="DASH Heavy"/>
  </r>
  <r>
    <s v="Pharma"/>
    <s v="No"/>
    <s v="Express"/>
    <s v="BIL"/>
    <s v="PHX"/>
    <s v="US"/>
    <s v="US"/>
    <x v="0"/>
    <s v="AMERICAS"/>
    <x v="167"/>
    <n v="3437.2726360000051"/>
    <n v="379"/>
    <n v="9.0693209393139984"/>
    <x v="2"/>
    <s v="Yes"/>
    <s v="Indirect"/>
    <s v="SLC"/>
    <s v="USD"/>
    <x v="0"/>
    <x v="43"/>
    <m/>
    <x v="72"/>
    <n v="0.49"/>
    <n v="0.49"/>
    <n v="0.42"/>
    <n v="0.42"/>
    <n v="0.42"/>
    <n v="0.42"/>
    <s v="++"/>
    <n v="0.03"/>
    <m/>
    <n v="0.15"/>
    <s v="Price per LBS"/>
    <m/>
    <m/>
    <s v="DASH Heavy"/>
  </r>
  <r>
    <s v="Pharma"/>
    <s v="No"/>
    <s v="Express"/>
    <s v="BNA"/>
    <s v="ATL"/>
    <s v="US"/>
    <s v="US"/>
    <x v="0"/>
    <s v="AMERICAS"/>
    <x v="168"/>
    <n v="3800.8544190000084"/>
    <n v="284"/>
    <n v="13.383290207746509"/>
    <x v="2"/>
    <s v="Yes"/>
    <s v="Direct"/>
    <m/>
    <s v="USD"/>
    <x v="0"/>
    <x v="43"/>
    <m/>
    <x v="72"/>
    <n v="0.49"/>
    <n v="0.49"/>
    <n v="0.42"/>
    <n v="0.42"/>
    <n v="0.42"/>
    <n v="0.42"/>
    <s v="++"/>
    <n v="0.03"/>
    <m/>
    <n v="0.15"/>
    <s v="Price per LBS"/>
    <m/>
    <m/>
    <s v="DASH Heavy"/>
  </r>
  <r>
    <s v="Pharma"/>
    <s v="No"/>
    <s v="Express"/>
    <s v="BNA"/>
    <s v="DEN"/>
    <s v="US"/>
    <s v="US"/>
    <x v="0"/>
    <s v="AMERICAS"/>
    <x v="169"/>
    <n v="2999.0906080000141"/>
    <n v="792"/>
    <n v="3.7867305656565833"/>
    <x v="2"/>
    <s v="Yes"/>
    <s v="Indirect"/>
    <s v="ATL"/>
    <s v="USD"/>
    <x v="0"/>
    <x v="43"/>
    <m/>
    <x v="72"/>
    <n v="0.49"/>
    <n v="0.49"/>
    <n v="0.42"/>
    <n v="0.42"/>
    <n v="0.42"/>
    <n v="0.42"/>
    <s v="++"/>
    <n v="0.03"/>
    <m/>
    <n v="0.15"/>
    <s v="Price per LBS"/>
    <m/>
    <m/>
    <s v="DASH Heavy"/>
  </r>
  <r>
    <s v="Pharma"/>
    <s v="No"/>
    <s v="Express"/>
    <s v="BOG"/>
    <s v="MIA"/>
    <s v="CO"/>
    <s v="US"/>
    <x v="0"/>
    <s v="AMERICAS"/>
    <x v="3"/>
    <n v="12304.262462800001"/>
    <n v="364"/>
    <n v="33.802918853846158"/>
    <x v="2"/>
    <s v="Yes"/>
    <s v="Indirect"/>
    <s v="ATL"/>
    <s v="USD"/>
    <x v="0"/>
    <x v="11"/>
    <m/>
    <x v="5"/>
    <m/>
    <n v="1.5"/>
    <n v="1.3"/>
    <n v="1.2"/>
    <m/>
    <m/>
    <s v="++"/>
    <n v="0.09"/>
    <m/>
    <n v="0.15"/>
    <s v="Price per LBS"/>
    <m/>
    <m/>
    <s v="DASH Heavy 1lb weight break until &gt;300, then it is STD pricing"/>
  </r>
  <r>
    <s v="Radiopharma"/>
    <s v="No"/>
    <s v="Express"/>
    <s v="BOS"/>
    <s v="ATL"/>
    <s v="US"/>
    <s v="US"/>
    <x v="0"/>
    <s v="AMERICAS"/>
    <x v="170"/>
    <n v="6486.0087220000369"/>
    <n v="1015"/>
    <n v="6.3901563763547164"/>
    <x v="2"/>
    <s v="Yes"/>
    <s v="Direct"/>
    <m/>
    <s v="USD"/>
    <x v="0"/>
    <x v="43"/>
    <m/>
    <x v="72"/>
    <n v="0.49"/>
    <n v="0.49"/>
    <n v="0.42"/>
    <n v="0.42"/>
    <n v="0.42"/>
    <n v="0.42"/>
    <s v="++"/>
    <n v="0.03"/>
    <m/>
    <n v="0.15"/>
    <s v="Price per LBS"/>
    <m/>
    <m/>
    <s v="DASH Heavy"/>
  </r>
  <r>
    <s v="GC"/>
    <s v="No"/>
    <s v="Express"/>
    <s v="BOS"/>
    <s v="BWI"/>
    <s v="US"/>
    <s v="US"/>
    <x v="0"/>
    <s v="AMERICAS"/>
    <x v="171"/>
    <n v="590.45427399999789"/>
    <n v="581"/>
    <n v="1.0162724165232322"/>
    <x v="2"/>
    <s v="Yes"/>
    <s v="Direct"/>
    <m/>
    <s v="USD"/>
    <x v="0"/>
    <x v="43"/>
    <m/>
    <x v="72"/>
    <n v="0.49"/>
    <n v="0.49"/>
    <n v="0.42"/>
    <n v="0.42"/>
    <n v="0.42"/>
    <n v="0.42"/>
    <s v="++"/>
    <n v="0.03"/>
    <m/>
    <n v="0.15"/>
    <s v="Price per LBS"/>
    <m/>
    <m/>
    <s v="DASH Heavy"/>
  </r>
  <r>
    <s v="Radiopharma"/>
    <s v="No"/>
    <s v="Express"/>
    <s v="BOS"/>
    <s v="CLT"/>
    <s v="US"/>
    <s v="US"/>
    <x v="0"/>
    <s v="AMERICAS"/>
    <x v="172"/>
    <n v="1806.8180780000075"/>
    <n v="284"/>
    <n v="6.362035485915519"/>
    <x v="2"/>
    <s v="Yes"/>
    <s v="Indirect"/>
    <s v="ATL"/>
    <s v="USD"/>
    <x v="0"/>
    <x v="43"/>
    <m/>
    <x v="72"/>
    <n v="0.49"/>
    <n v="0.49"/>
    <n v="0.42"/>
    <n v="0.42"/>
    <n v="0.42"/>
    <n v="0.42"/>
    <s v="++"/>
    <n v="0.03"/>
    <m/>
    <n v="0.15"/>
    <s v="Price per LBS"/>
    <m/>
    <m/>
    <s v="DASH Heavy"/>
  </r>
  <r>
    <s v="Radiopharma"/>
    <s v="No"/>
    <s v="Express"/>
    <s v="BOS"/>
    <s v="DFW"/>
    <s v="US"/>
    <s v="US"/>
    <x v="0"/>
    <s v="AMERICAS"/>
    <x v="173"/>
    <n v="3300.9089040000172"/>
    <n v="514"/>
    <n v="6.422001758754897"/>
    <x v="2"/>
    <s v="Yes"/>
    <s v="Indirect"/>
    <s v="ATL"/>
    <s v="USD"/>
    <x v="0"/>
    <x v="43"/>
    <m/>
    <x v="72"/>
    <n v="0.49"/>
    <n v="0.49"/>
    <n v="0.42"/>
    <n v="0.42"/>
    <n v="0.42"/>
    <n v="0.42"/>
    <s v="++"/>
    <n v="0.03"/>
    <m/>
    <n v="0.15"/>
    <s v="Price per LBS"/>
    <m/>
    <m/>
    <s v="DASH Heavy"/>
  </r>
  <r>
    <s v="Radiopharma"/>
    <s v="No"/>
    <s v="Express"/>
    <s v="BOS"/>
    <s v="DTW"/>
    <s v="US"/>
    <s v="US"/>
    <x v="0"/>
    <s v="AMERICAS"/>
    <x v="174"/>
    <n v="2046.8180660000082"/>
    <n v="307"/>
    <n v="6.6671598241042611"/>
    <x v="2"/>
    <s v="Yes"/>
    <s v="Direct"/>
    <m/>
    <s v="USD"/>
    <x v="0"/>
    <x v="43"/>
    <m/>
    <x v="72"/>
    <n v="0.49"/>
    <n v="0.49"/>
    <n v="0.42"/>
    <n v="0.42"/>
    <n v="0.42"/>
    <n v="0.42"/>
    <s v="++"/>
    <n v="0.03"/>
    <m/>
    <n v="0.15"/>
    <s v="Price per LBS"/>
    <m/>
    <m/>
    <s v="DASH Heavy"/>
  </r>
  <r>
    <s v="Pharma"/>
    <s v="No"/>
    <s v="Express"/>
    <s v="BOS"/>
    <s v="DTW"/>
    <s v="US"/>
    <s v="US"/>
    <x v="0"/>
    <s v="AMERICAS"/>
    <x v="175"/>
    <n v="3956.0588800000205"/>
    <n v="474"/>
    <n v="8.3461157805907611"/>
    <x v="2"/>
    <s v="Yes"/>
    <s v="Direct"/>
    <m/>
    <s v="USD"/>
    <x v="0"/>
    <x v="43"/>
    <m/>
    <x v="72"/>
    <n v="0.49"/>
    <n v="0.49"/>
    <n v="0.42"/>
    <n v="0.42"/>
    <n v="0.42"/>
    <n v="0.42"/>
    <s v="++"/>
    <n v="0.03"/>
    <m/>
    <n v="0.15"/>
    <s v="Price per LBS"/>
    <m/>
    <m/>
    <s v="DASH Heavy"/>
  </r>
  <r>
    <s v="Radiopharma"/>
    <s v="No"/>
    <s v="Express"/>
    <s v="BOS"/>
    <s v="IAH"/>
    <s v="US"/>
    <s v="US"/>
    <x v="0"/>
    <s v="AMERICAS"/>
    <x v="176"/>
    <n v="3705.1088630000195"/>
    <n v="573"/>
    <n v="6.4661585741710637"/>
    <x v="2"/>
    <s v="Yes"/>
    <s v="Indirect"/>
    <s v="ATL"/>
    <s v="USD"/>
    <x v="0"/>
    <x v="43"/>
    <m/>
    <x v="72"/>
    <n v="0.49"/>
    <n v="0.49"/>
    <n v="0.42"/>
    <n v="0.42"/>
    <n v="0.42"/>
    <n v="0.42"/>
    <s v="++"/>
    <n v="0.03"/>
    <m/>
    <n v="0.15"/>
    <s v="Price per LBS"/>
    <m/>
    <m/>
    <s v="DASH Heavy"/>
  </r>
  <r>
    <s v="Radiopharma"/>
    <s v="No"/>
    <s v="Express"/>
    <s v="BOS"/>
    <s v="LAX"/>
    <s v="US"/>
    <s v="US"/>
    <x v="0"/>
    <s v="AMERICAS"/>
    <x v="177"/>
    <n v="2663.8634870000128"/>
    <n v="409"/>
    <n v="6.5131136601467308"/>
    <x v="2"/>
    <s v="Yes"/>
    <s v="Direct"/>
    <m/>
    <s v="USD"/>
    <x v="0"/>
    <x v="43"/>
    <m/>
    <x v="72"/>
    <n v="0.49"/>
    <n v="0.49"/>
    <n v="0.42"/>
    <n v="0.42"/>
    <n v="0.42"/>
    <n v="0.42"/>
    <s v="++"/>
    <n v="0.03"/>
    <m/>
    <n v="0.15"/>
    <s v="Price per LBS"/>
    <m/>
    <m/>
    <s v="DASH Heavy"/>
  </r>
  <r>
    <s v="Radiopharma"/>
    <s v="No"/>
    <s v="Express"/>
    <s v="BOS"/>
    <s v="ORD"/>
    <s v="US"/>
    <s v="US"/>
    <x v="0"/>
    <s v="AMERICAS"/>
    <x v="178"/>
    <n v="2555.9089480000125"/>
    <n v="391"/>
    <n v="6.5368515294117966"/>
    <x v="2"/>
    <s v="Yes"/>
    <s v="Direct"/>
    <m/>
    <s v="USD"/>
    <x v="0"/>
    <x v="43"/>
    <m/>
    <x v="72"/>
    <n v="0.49"/>
    <n v="0.49"/>
    <n v="0.42"/>
    <n v="0.42"/>
    <n v="0.42"/>
    <n v="0.42"/>
    <s v="++"/>
    <n v="0.03"/>
    <m/>
    <n v="0.15"/>
    <s v="Price per LBS"/>
    <m/>
    <m/>
    <s v="DASH Heavy"/>
  </r>
  <r>
    <s v="Radiopharma"/>
    <s v="No"/>
    <s v="Express"/>
    <s v="BOS"/>
    <s v="PHX"/>
    <s v="US"/>
    <s v="US"/>
    <x v="0"/>
    <s v="AMERICAS"/>
    <x v="179"/>
    <n v="1724.545355000007"/>
    <n v="271"/>
    <n v="6.3636359963099887"/>
    <x v="2"/>
    <s v="Yes"/>
    <s v="Direct"/>
    <m/>
    <s v="USD"/>
    <x v="0"/>
    <x v="43"/>
    <m/>
    <x v="72"/>
    <n v="0.49"/>
    <n v="0.49"/>
    <n v="0.42"/>
    <n v="0.42"/>
    <n v="0.42"/>
    <n v="0.42"/>
    <s v="++"/>
    <n v="0.03"/>
    <m/>
    <n v="0.15"/>
    <s v="Price per LBS"/>
    <m/>
    <m/>
    <s v="DASH Heavy"/>
  </r>
  <r>
    <s v="GC"/>
    <s v="No"/>
    <s v="Express"/>
    <s v="BWI"/>
    <s v="BUF"/>
    <s v="US"/>
    <s v="US"/>
    <x v="0"/>
    <s v="AMERICAS"/>
    <x v="180"/>
    <n v="1125.4541180000124"/>
    <n v="911"/>
    <n v="1.2354051789242726"/>
    <x v="2"/>
    <s v="Yes"/>
    <s v="Indirect"/>
    <s v="DTW"/>
    <s v="USD"/>
    <x v="0"/>
    <x v="43"/>
    <m/>
    <x v="72"/>
    <n v="0.49"/>
    <n v="0.49"/>
    <n v="0.42"/>
    <n v="0.42"/>
    <n v="0.42"/>
    <n v="0.42"/>
    <s v="++"/>
    <n v="0.03"/>
    <m/>
    <n v="0.15"/>
    <s v="Price per LBS"/>
    <m/>
    <m/>
    <s v="DASH Heavy"/>
  </r>
  <r>
    <s v="Pharma"/>
    <s v="No"/>
    <s v="Express"/>
    <s v="BWI"/>
    <s v="DTW"/>
    <s v="US"/>
    <s v="US"/>
    <x v="0"/>
    <s v="AMERICAS"/>
    <x v="181"/>
    <n v="5670.9086790000147"/>
    <n v="629"/>
    <n v="9.0157530667726782"/>
    <x v="2"/>
    <s v="Yes"/>
    <s v="Direct"/>
    <m/>
    <s v="USD"/>
    <x v="0"/>
    <x v="43"/>
    <m/>
    <x v="72"/>
    <n v="0.49"/>
    <n v="0.49"/>
    <n v="0.42"/>
    <n v="0.42"/>
    <n v="0.42"/>
    <n v="0.42"/>
    <s v="++"/>
    <n v="0.03"/>
    <m/>
    <n v="0.15"/>
    <s v="Price per LBS"/>
    <m/>
    <m/>
    <s v="DASH Heavy"/>
  </r>
  <r>
    <s v="Pharma"/>
    <s v="No"/>
    <s v="Express"/>
    <s v="CID"/>
    <s v="MSP"/>
    <s v="US"/>
    <s v="US"/>
    <x v="0"/>
    <s v="AMERICAS"/>
    <x v="182"/>
    <n v="3059.5453380000126"/>
    <n v="263"/>
    <n v="11.633252235741493"/>
    <x v="2"/>
    <s v="Yes"/>
    <s v="Direct"/>
    <m/>
    <s v="USD"/>
    <x v="0"/>
    <x v="43"/>
    <m/>
    <x v="72"/>
    <n v="0.49"/>
    <n v="0.49"/>
    <n v="0.42"/>
    <n v="0.42"/>
    <n v="0.42"/>
    <n v="0.42"/>
    <s v="++"/>
    <n v="0.03"/>
    <m/>
    <n v="0.15"/>
    <s v="Price per LBS"/>
    <m/>
    <m/>
    <s v="DASH Heavy"/>
  </r>
  <r>
    <s v="Pharma"/>
    <s v="No"/>
    <s v="Express"/>
    <s v="CLT"/>
    <s v="DAY"/>
    <s v="US"/>
    <s v="US"/>
    <x v="0"/>
    <s v="AMERICAS"/>
    <x v="183"/>
    <n v="2729.7725930000083"/>
    <n v="282"/>
    <n v="9.6800446560283984"/>
    <x v="2"/>
    <s v="Yes"/>
    <s v="Indirect"/>
    <s v="ATL"/>
    <s v="USD"/>
    <x v="0"/>
    <x v="43"/>
    <m/>
    <x v="72"/>
    <n v="0.49"/>
    <n v="0.49"/>
    <n v="0.42"/>
    <n v="0.42"/>
    <n v="0.42"/>
    <n v="0.42"/>
    <s v="++"/>
    <n v="0.03"/>
    <m/>
    <n v="0.15"/>
    <s v="Price per LBS"/>
    <m/>
    <m/>
    <s v="DASH Heavy"/>
  </r>
  <r>
    <s v="Pharma"/>
    <s v="No"/>
    <s v="Express"/>
    <s v="CVG"/>
    <s v="ATL"/>
    <s v="US"/>
    <s v="US"/>
    <x v="0"/>
    <s v="AMERICAS"/>
    <x v="184"/>
    <n v="13056.363424999956"/>
    <n v="448"/>
    <n v="29.143668359374903"/>
    <x v="2"/>
    <s v="Yes"/>
    <s v="Direct"/>
    <m/>
    <s v="USD"/>
    <x v="0"/>
    <x v="43"/>
    <m/>
    <x v="72"/>
    <n v="0.49"/>
    <n v="0.49"/>
    <n v="0.42"/>
    <n v="0.42"/>
    <n v="0.42"/>
    <n v="0.42"/>
    <s v="++"/>
    <n v="0.03"/>
    <m/>
    <n v="0.15"/>
    <s v="Price per LBS"/>
    <m/>
    <m/>
    <s v="DASH Heavy 1lb weight break until &gt;300lbs, then it is STD pricing"/>
  </r>
  <r>
    <s v="Pharma"/>
    <s v="No"/>
    <s v="Express"/>
    <s v="DAL"/>
    <s v="ATL"/>
    <s v="US"/>
    <s v="US"/>
    <x v="0"/>
    <s v="AMERICAS"/>
    <x v="185"/>
    <n v="7204.9998830000113"/>
    <n v="260"/>
    <n v="27.711538011538504"/>
    <x v="2"/>
    <s v="Yes"/>
    <s v="Direct"/>
    <m/>
    <s v="USD"/>
    <x v="0"/>
    <x v="43"/>
    <m/>
    <x v="72"/>
    <n v="0.49"/>
    <n v="0.49"/>
    <n v="0.42"/>
    <n v="0.42"/>
    <n v="0.42"/>
    <n v="0.42"/>
    <s v="++"/>
    <n v="0.03"/>
    <m/>
    <n v="0.15"/>
    <s v="Price per LBS"/>
    <m/>
    <m/>
    <s v="DASH Heavy"/>
  </r>
  <r>
    <s v="Pharma"/>
    <s v="No"/>
    <s v="Express"/>
    <s v="DAL"/>
    <s v="TPA"/>
    <s v="US"/>
    <s v="US"/>
    <x v="0"/>
    <s v="AMERICAS"/>
    <x v="186"/>
    <n v="766.36352600000055"/>
    <n v="244"/>
    <n v="3.1408341229508219"/>
    <x v="2"/>
    <s v="Yes"/>
    <s v="Indirect"/>
    <s v="ATL"/>
    <s v="USD"/>
    <x v="0"/>
    <x v="43"/>
    <m/>
    <x v="72"/>
    <n v="0.49"/>
    <n v="0.49"/>
    <n v="0.42"/>
    <n v="0.42"/>
    <n v="0.42"/>
    <n v="0.42"/>
    <s v="++"/>
    <n v="0.03"/>
    <m/>
    <n v="0.15"/>
    <s v="Price per LBS"/>
    <m/>
    <m/>
    <s v="DASH Heavy"/>
  </r>
  <r>
    <s v="Pharma"/>
    <s v="No"/>
    <s v="Express"/>
    <s v="DFW"/>
    <s v="ATL"/>
    <s v="US"/>
    <s v="US"/>
    <x v="0"/>
    <s v="AMERICAS"/>
    <x v="5"/>
    <n v="39733.181666999997"/>
    <n v="379"/>
    <n v="104.8368909419525"/>
    <x v="2"/>
    <s v="Yes"/>
    <s v="Direct"/>
    <m/>
    <s v="USD"/>
    <x v="0"/>
    <x v="43"/>
    <m/>
    <x v="72"/>
    <n v="0.49"/>
    <n v="0.49"/>
    <n v="0.42"/>
    <n v="0.42"/>
    <n v="0.42"/>
    <n v="0.42"/>
    <s v="++"/>
    <n v="0.03"/>
    <m/>
    <n v="0.15"/>
    <s v="Price per LBS"/>
    <m/>
    <m/>
    <s v="DASH Heavy 1lb weight break until &gt;300lbs, then it is STD pricing"/>
  </r>
  <r>
    <s v="Aviation"/>
    <s v="No"/>
    <s v="Express"/>
    <s v="DFW"/>
    <s v="IAH"/>
    <s v="US"/>
    <s v="US"/>
    <x v="0"/>
    <s v="AMERICAS"/>
    <x v="6"/>
    <n v="16697.226968999916"/>
    <n v="824"/>
    <n v="20.26362496237854"/>
    <x v="2"/>
    <s v="Yes"/>
    <s v="Indirect"/>
    <s v="ATL"/>
    <s v="USD"/>
    <x v="0"/>
    <x v="43"/>
    <m/>
    <x v="72"/>
    <n v="0.49"/>
    <n v="0.49"/>
    <n v="0.42"/>
    <n v="0.42"/>
    <n v="0.42"/>
    <n v="0.42"/>
    <s v="++"/>
    <n v="0.03"/>
    <m/>
    <n v="0.15"/>
    <s v="Price per LBS"/>
    <m/>
    <m/>
    <s v="DASH Heavy 1lb weight break until &gt;300lbs, then it is STD pricing"/>
  </r>
  <r>
    <s v="GC"/>
    <s v="No"/>
    <s v="Express"/>
    <s v="DFW"/>
    <s v="LAX"/>
    <s v="US"/>
    <s v="US"/>
    <x v="0"/>
    <s v="AMERICAS"/>
    <x v="7"/>
    <n v="1691.9998919999998"/>
    <n v="235"/>
    <n v="7.199999540425531"/>
    <x v="2"/>
    <s v="Yes"/>
    <s v="Direct"/>
    <m/>
    <s v="USD"/>
    <x v="0"/>
    <x v="43"/>
    <m/>
    <x v="72"/>
    <n v="0.49"/>
    <n v="0.49"/>
    <n v="0.42"/>
    <n v="0.42"/>
    <n v="0.42"/>
    <n v="0.42"/>
    <s v="++"/>
    <n v="0.03"/>
    <m/>
    <n v="0.15"/>
    <s v="Price per LBS"/>
    <m/>
    <m/>
    <s v="DASH Heavy"/>
  </r>
  <r>
    <s v="Pharma"/>
    <s v="No"/>
    <s v="Express"/>
    <s v="DSM"/>
    <s v="ATL"/>
    <s v="US"/>
    <s v="US"/>
    <x v="0"/>
    <s v="AMERICAS"/>
    <x v="187"/>
    <n v="18439.999775999975"/>
    <n v="501"/>
    <n v="36.806386778443063"/>
    <x v="2"/>
    <s v="Yes"/>
    <s v="Direct"/>
    <m/>
    <s v="USD"/>
    <x v="0"/>
    <x v="43"/>
    <m/>
    <x v="72"/>
    <n v="0.49"/>
    <n v="0.49"/>
    <n v="0.42"/>
    <n v="0.42"/>
    <n v="0.42"/>
    <n v="0.42"/>
    <s v="++"/>
    <n v="0.03"/>
    <m/>
    <n v="0.15"/>
    <s v="Price per LBS"/>
    <m/>
    <m/>
    <s v="DASH Heavy 1lb weight break until &gt;300lbs, then it is STD pricing"/>
  </r>
  <r>
    <s v="Radiopharma"/>
    <s v="No"/>
    <s v="Express"/>
    <s v="DTW"/>
    <s v="BOS"/>
    <s v="US"/>
    <s v="US"/>
    <x v="0"/>
    <s v="AMERICAS"/>
    <x v="188"/>
    <n v="5875.9088709999833"/>
    <n v="269"/>
    <n v="21.843527401486927"/>
    <x v="2"/>
    <s v="Yes"/>
    <s v="Direct"/>
    <m/>
    <s v="USD"/>
    <x v="0"/>
    <x v="43"/>
    <m/>
    <x v="72"/>
    <n v="0.49"/>
    <n v="0.49"/>
    <n v="0.42"/>
    <n v="0.42"/>
    <n v="0.42"/>
    <n v="0.42"/>
    <s v="++"/>
    <n v="0.03"/>
    <m/>
    <n v="0.15"/>
    <s v="Price per LBS"/>
    <m/>
    <m/>
    <s v="DASH Heavy"/>
  </r>
  <r>
    <s v="Pharma"/>
    <s v="No"/>
    <s v="Express"/>
    <s v="DTW"/>
    <s v="CVG"/>
    <s v="US"/>
    <s v="US"/>
    <x v="0"/>
    <s v="AMERICAS"/>
    <x v="189"/>
    <n v="1402.7270750000146"/>
    <n v="311"/>
    <n v="4.5103764469453846"/>
    <x v="2"/>
    <s v="Yes"/>
    <s v="Direct"/>
    <m/>
    <s v="USD"/>
    <x v="0"/>
    <x v="43"/>
    <m/>
    <x v="72"/>
    <n v="0.49"/>
    <n v="0.49"/>
    <n v="0.42"/>
    <n v="0.42"/>
    <n v="0.42"/>
    <n v="0.42"/>
    <s v="++"/>
    <n v="0.03"/>
    <m/>
    <n v="0.15"/>
    <s v="Price per LBS"/>
    <m/>
    <m/>
    <s v="DASH Heavy"/>
  </r>
  <r>
    <s v="GC"/>
    <s v="No"/>
    <s v="Express"/>
    <s v="DTW"/>
    <s v="DEN"/>
    <s v="US"/>
    <s v="US"/>
    <x v="0"/>
    <s v="AMERICAS"/>
    <x v="190"/>
    <n v="1299.5453160000056"/>
    <n v="352"/>
    <n v="3.6918901022727435"/>
    <x v="2"/>
    <s v="Yes"/>
    <s v="Direct"/>
    <m/>
    <s v="USD"/>
    <x v="0"/>
    <x v="43"/>
    <m/>
    <x v="72"/>
    <n v="0.49"/>
    <n v="0.49"/>
    <n v="0.42"/>
    <n v="0.42"/>
    <n v="0.42"/>
    <n v="0.42"/>
    <s v="++"/>
    <n v="0.03"/>
    <m/>
    <n v="0.15"/>
    <s v="Price per LBS"/>
    <m/>
    <m/>
    <s v="DASH Heavy"/>
  </r>
  <r>
    <s v="GC"/>
    <s v="No"/>
    <s v="Express"/>
    <s v="DTW"/>
    <s v="IAD"/>
    <s v="US"/>
    <s v="US"/>
    <x v="0"/>
    <s v="AMERICAS"/>
    <x v="191"/>
    <n v="476.81797799999879"/>
    <n v="439"/>
    <n v="1.0861457357630953"/>
    <x v="2"/>
    <s v="Yes"/>
    <s v="Direct"/>
    <m/>
    <s v="USD"/>
    <x v="0"/>
    <x v="43"/>
    <m/>
    <x v="72"/>
    <n v="0.49"/>
    <n v="0.49"/>
    <n v="0.42"/>
    <n v="0.42"/>
    <n v="0.42"/>
    <n v="0.42"/>
    <s v="++"/>
    <n v="0.03"/>
    <m/>
    <n v="0.15"/>
    <s v="Price per LBS"/>
    <m/>
    <m/>
    <s v="DASH Heavy"/>
  </r>
  <r>
    <s v="Pharma"/>
    <s v="No"/>
    <s v="Express"/>
    <s v="DTW"/>
    <s v="IAH"/>
    <s v="US"/>
    <s v="US"/>
    <x v="0"/>
    <s v="AMERICAS"/>
    <x v="192"/>
    <n v="4041.1362070000082"/>
    <n v="385"/>
    <n v="10.496457680519502"/>
    <x v="2"/>
    <s v="Yes"/>
    <s v="Direct"/>
    <m/>
    <s v="USD"/>
    <x v="0"/>
    <x v="43"/>
    <m/>
    <x v="72"/>
    <n v="0.49"/>
    <n v="0.49"/>
    <n v="0.42"/>
    <n v="0.42"/>
    <n v="0.42"/>
    <n v="0.42"/>
    <s v="++"/>
    <n v="0.03"/>
    <m/>
    <n v="0.15"/>
    <s v="Price per LBS"/>
    <m/>
    <m/>
    <s v="DASH Heavy"/>
  </r>
  <r>
    <s v="Pharma"/>
    <s v="No"/>
    <s v="Express"/>
    <s v="DTW"/>
    <s v="MSP"/>
    <s v="US"/>
    <s v="US"/>
    <x v="0"/>
    <s v="AMERICAS"/>
    <x v="193"/>
    <n v="3333.6362000000167"/>
    <n v="302"/>
    <n v="11.038530463576214"/>
    <x v="2"/>
    <s v="Yes"/>
    <s v="Direct"/>
    <m/>
    <s v="USD"/>
    <x v="0"/>
    <x v="43"/>
    <m/>
    <x v="72"/>
    <n v="0.49"/>
    <n v="0.49"/>
    <n v="0.42"/>
    <n v="0.42"/>
    <n v="0.42"/>
    <n v="0.42"/>
    <s v="++"/>
    <n v="0.03"/>
    <m/>
    <n v="0.15"/>
    <s v="Price per LBS"/>
    <m/>
    <m/>
    <s v="DASH Heavy"/>
  </r>
  <r>
    <s v="Pharma"/>
    <s v="No"/>
    <s v="Express"/>
    <s v="DTW"/>
    <s v="ORD"/>
    <s v="US"/>
    <s v="US"/>
    <x v="0"/>
    <s v="AMERICAS"/>
    <x v="194"/>
    <n v="1172.5453309999975"/>
    <n v="220"/>
    <n v="5.3297515045454436"/>
    <x v="2"/>
    <s v="Yes"/>
    <s v="Direct"/>
    <m/>
    <s v="USD"/>
    <x v="0"/>
    <x v="43"/>
    <m/>
    <x v="72"/>
    <n v="0.49"/>
    <n v="0.49"/>
    <n v="0.42"/>
    <n v="0.42"/>
    <n v="0.42"/>
    <n v="0.42"/>
    <s v="++"/>
    <n v="0.03"/>
    <m/>
    <n v="0.15"/>
    <s v="Price per LBS"/>
    <m/>
    <m/>
    <s v="DASH Heavy"/>
  </r>
  <r>
    <s v="Radiopharma"/>
    <s v="No"/>
    <s v="Express"/>
    <s v="EWR"/>
    <s v="ATL"/>
    <s v="US"/>
    <s v="US"/>
    <x v="0"/>
    <s v="AMERICAS"/>
    <x v="195"/>
    <n v="9690.9993889998696"/>
    <n v="990"/>
    <n v="9.78888827171704"/>
    <x v="2"/>
    <s v="Yes"/>
    <s v="Direct"/>
    <m/>
    <s v="USD"/>
    <x v="0"/>
    <x v="43"/>
    <m/>
    <x v="72"/>
    <n v="0.49"/>
    <n v="0.49"/>
    <n v="0.42"/>
    <n v="0.42"/>
    <n v="0.42"/>
    <n v="0.42"/>
    <s v="++"/>
    <n v="0.03"/>
    <m/>
    <n v="0.15"/>
    <s v="Price per LBS"/>
    <m/>
    <m/>
    <s v="DASH Heavy"/>
  </r>
  <r>
    <s v="Pharma"/>
    <s v="No"/>
    <s v="Express"/>
    <s v="EWR"/>
    <s v="ATL"/>
    <s v="US"/>
    <s v="US"/>
    <x v="0"/>
    <s v="AMERICAS"/>
    <x v="196"/>
    <n v="13594.999792999963"/>
    <n v="459"/>
    <n v="29.618735932461792"/>
    <x v="2"/>
    <s v="Yes"/>
    <s v="Direct"/>
    <m/>
    <s v="USD"/>
    <x v="0"/>
    <x v="43"/>
    <m/>
    <x v="72"/>
    <n v="0.49"/>
    <n v="0.49"/>
    <n v="0.42"/>
    <n v="0.42"/>
    <n v="0.42"/>
    <n v="0.42"/>
    <s v="++"/>
    <n v="0.03"/>
    <m/>
    <n v="0.15"/>
    <s v="Price per LBS"/>
    <m/>
    <m/>
    <s v="DASH Heavy 1lb weight break until &gt;300lbs, then it is STD pricing"/>
  </r>
  <r>
    <s v="Radiopharma"/>
    <s v="No"/>
    <s v="Express"/>
    <s v="EWR"/>
    <s v="CLE"/>
    <s v="US"/>
    <s v="US"/>
    <x v="0"/>
    <s v="AMERICAS"/>
    <x v="197"/>
    <n v="3256.6361530000149"/>
    <n v="359"/>
    <n v="9.0714098969359753"/>
    <x v="2"/>
    <s v="Yes"/>
    <s v="Indirect"/>
    <s v="ATL"/>
    <s v="USD"/>
    <x v="0"/>
    <x v="43"/>
    <m/>
    <x v="72"/>
    <n v="0.49"/>
    <n v="0.49"/>
    <n v="0.42"/>
    <n v="0.42"/>
    <n v="0.42"/>
    <n v="0.42"/>
    <s v="++"/>
    <n v="0.03"/>
    <m/>
    <n v="0.15"/>
    <s v="Price per LBS"/>
    <m/>
    <m/>
    <s v="DASH Heavy"/>
  </r>
  <r>
    <s v="Radiopharma"/>
    <s v="No"/>
    <s v="Express"/>
    <s v="EWR"/>
    <s v="CLT"/>
    <s v="US"/>
    <s v="US"/>
    <x v="0"/>
    <s v="AMERICAS"/>
    <x v="198"/>
    <n v="1981.754435000003"/>
    <n v="233"/>
    <n v="8.5053838412017289"/>
    <x v="2"/>
    <s v="Yes"/>
    <s v="Indirect"/>
    <s v="ATL"/>
    <s v="USD"/>
    <x v="0"/>
    <x v="43"/>
    <m/>
    <x v="72"/>
    <n v="0.49"/>
    <n v="0.49"/>
    <n v="0.42"/>
    <n v="0.42"/>
    <n v="0.42"/>
    <n v="0.42"/>
    <s v="++"/>
    <n v="0.03"/>
    <m/>
    <n v="0.15"/>
    <s v="Price per LBS"/>
    <m/>
    <m/>
    <s v="DASH Heavy"/>
  </r>
  <r>
    <s v="Pharma"/>
    <s v="No"/>
    <s v="Express"/>
    <s v="EWR"/>
    <s v="DEN"/>
    <s v="US"/>
    <s v="US"/>
    <x v="0"/>
    <s v="AMERICAS"/>
    <x v="199"/>
    <n v="1173.6362519999964"/>
    <n v="280"/>
    <n v="4.19155804285713"/>
    <x v="2"/>
    <s v="Yes"/>
    <s v="Indirect"/>
    <s v="ATL"/>
    <s v="USD"/>
    <x v="0"/>
    <x v="43"/>
    <m/>
    <x v="72"/>
    <n v="0.49"/>
    <n v="0.49"/>
    <n v="0.42"/>
    <n v="0.42"/>
    <n v="0.42"/>
    <n v="0.42"/>
    <s v="++"/>
    <n v="0.03"/>
    <m/>
    <n v="0.15"/>
    <s v="Price per LBS"/>
    <m/>
    <m/>
    <s v="DASH Heavy"/>
  </r>
  <r>
    <s v="Radiopharma"/>
    <s v="No"/>
    <s v="Express"/>
    <s v="EWR"/>
    <s v="DEN"/>
    <s v="US"/>
    <s v="US"/>
    <x v="0"/>
    <s v="AMERICAS"/>
    <x v="200"/>
    <n v="6342.1813919999631"/>
    <n v="716"/>
    <n v="8.8577952402234121"/>
    <x v="2"/>
    <s v="Yes"/>
    <s v="Indirect"/>
    <s v="ATL"/>
    <s v="USD"/>
    <x v="0"/>
    <x v="43"/>
    <m/>
    <x v="72"/>
    <n v="0.49"/>
    <n v="0.49"/>
    <n v="0.42"/>
    <n v="0.42"/>
    <n v="0.42"/>
    <n v="0.42"/>
    <s v="++"/>
    <n v="0.03"/>
    <m/>
    <n v="0.15"/>
    <s v="Price per LBS"/>
    <m/>
    <m/>
    <s v="DASH Heavy"/>
  </r>
  <r>
    <s v="Radiopharma"/>
    <s v="No"/>
    <s v="Express"/>
    <s v="EWR"/>
    <s v="DFW"/>
    <s v="US"/>
    <s v="US"/>
    <x v="0"/>
    <s v="AMERICAS"/>
    <x v="201"/>
    <n v="8273.8176939999121"/>
    <n v="835"/>
    <n v="9.9087637053891164"/>
    <x v="2"/>
    <s v="Yes"/>
    <s v="Indirect"/>
    <s v="ATL"/>
    <s v="USD"/>
    <x v="0"/>
    <x v="43"/>
    <m/>
    <x v="72"/>
    <n v="0.49"/>
    <n v="0.49"/>
    <n v="0.42"/>
    <n v="0.42"/>
    <n v="0.42"/>
    <n v="0.42"/>
    <s v="++"/>
    <n v="0.03"/>
    <m/>
    <n v="0.15"/>
    <s v="Price per LBS"/>
    <m/>
    <m/>
    <s v="DASH Heavy"/>
  </r>
  <r>
    <s v="Pharma"/>
    <s v="No"/>
    <s v="Express"/>
    <s v="EWR"/>
    <s v="DTW"/>
    <s v="US"/>
    <s v="US"/>
    <x v="0"/>
    <s v="AMERICAS"/>
    <x v="202"/>
    <n v="1350.4543149999997"/>
    <n v="330"/>
    <n v="4.0922858030303022"/>
    <x v="2"/>
    <s v="Yes"/>
    <s v="Direct"/>
    <m/>
    <s v="USD"/>
    <x v="0"/>
    <x v="43"/>
    <m/>
    <x v="72"/>
    <n v="0.49"/>
    <n v="0.49"/>
    <n v="0.42"/>
    <n v="0.42"/>
    <n v="0.42"/>
    <n v="0.42"/>
    <s v="++"/>
    <n v="0.03"/>
    <m/>
    <n v="0.15"/>
    <s v="Price per LBS"/>
    <m/>
    <m/>
    <s v="DASH Heavy"/>
  </r>
  <r>
    <s v="Radiopharma"/>
    <s v="No"/>
    <s v="Express"/>
    <s v="EWR"/>
    <s v="IAH"/>
    <s v="US"/>
    <s v="US"/>
    <x v="0"/>
    <s v="AMERICAS"/>
    <x v="203"/>
    <n v="4785.4360910000041"/>
    <n v="497"/>
    <n v="9.6286440462776746"/>
    <x v="2"/>
    <s v="Yes"/>
    <s v="Indirect"/>
    <s v="ATL"/>
    <s v="USD"/>
    <x v="0"/>
    <x v="43"/>
    <m/>
    <x v="72"/>
    <n v="0.49"/>
    <n v="0.49"/>
    <n v="0.42"/>
    <n v="0.42"/>
    <n v="0.42"/>
    <n v="0.42"/>
    <s v="++"/>
    <n v="0.03"/>
    <m/>
    <n v="0.15"/>
    <s v="Price per LBS"/>
    <m/>
    <m/>
    <s v="DASH Heavy"/>
  </r>
  <r>
    <s v="Radiopharma"/>
    <s v="No"/>
    <s v="Express"/>
    <s v="EWR"/>
    <s v="LAX"/>
    <s v="US"/>
    <s v="US"/>
    <x v="0"/>
    <s v="AMERICAS"/>
    <x v="204"/>
    <n v="8681.4540279999001"/>
    <n v="844"/>
    <n v="10.286082971563863"/>
    <x v="2"/>
    <s v="Yes"/>
    <s v="Indirect"/>
    <s v="ATL"/>
    <s v="USD"/>
    <x v="0"/>
    <x v="43"/>
    <m/>
    <x v="72"/>
    <n v="0.49"/>
    <n v="0.49"/>
    <n v="0.42"/>
    <n v="0.42"/>
    <n v="0.42"/>
    <n v="0.42"/>
    <s v="++"/>
    <n v="0.03"/>
    <m/>
    <n v="0.15"/>
    <s v="Price per LBS"/>
    <m/>
    <m/>
    <s v="DASH Heavy"/>
  </r>
  <r>
    <s v="Radiopharma"/>
    <s v="No"/>
    <s v="Express"/>
    <s v="EWR"/>
    <s v="MCO"/>
    <s v="US"/>
    <s v="US"/>
    <x v="0"/>
    <s v="AMERICAS"/>
    <x v="205"/>
    <n v="5505.8179029999856"/>
    <n v="570"/>
    <n v="9.6593296543859388"/>
    <x v="2"/>
    <s v="Yes"/>
    <s v="Indirect"/>
    <s v="ATL"/>
    <s v="USD"/>
    <x v="0"/>
    <x v="43"/>
    <m/>
    <x v="72"/>
    <n v="0.49"/>
    <n v="0.49"/>
    <n v="0.42"/>
    <n v="0.42"/>
    <n v="0.42"/>
    <n v="0.42"/>
    <s v="++"/>
    <n v="0.03"/>
    <m/>
    <n v="0.15"/>
    <s v="Price per LBS"/>
    <m/>
    <m/>
    <s v="DASH Heavy"/>
  </r>
  <r>
    <s v="Radiopharma"/>
    <s v="No"/>
    <s v="Express"/>
    <s v="EWR"/>
    <s v="ORD"/>
    <s v="US"/>
    <s v="US"/>
    <x v="0"/>
    <s v="AMERICAS"/>
    <x v="206"/>
    <n v="15616.880821999694"/>
    <n v="1557"/>
    <n v="10.030109712266984"/>
    <x v="2"/>
    <s v="Yes"/>
    <s v="Indirect"/>
    <s v="DTW"/>
    <s v="USD"/>
    <x v="0"/>
    <x v="43"/>
    <m/>
    <x v="72"/>
    <n v="0.49"/>
    <n v="0.49"/>
    <n v="0.42"/>
    <n v="0.42"/>
    <n v="0.42"/>
    <n v="0.42"/>
    <s v="++"/>
    <n v="0.03"/>
    <m/>
    <n v="0.15"/>
    <s v="Price per LBS"/>
    <m/>
    <m/>
    <s v="DASH Heavy 1lb weight break until &gt;300lbs, then it is STD pricing"/>
  </r>
  <r>
    <s v="Radiopharma"/>
    <s v="No"/>
    <s v="Express"/>
    <s v="EWR"/>
    <s v="PHX"/>
    <s v="US"/>
    <s v="US"/>
    <x v="0"/>
    <s v="AMERICAS"/>
    <x v="207"/>
    <n v="3535.8179480000149"/>
    <n v="395"/>
    <n v="8.951437843038013"/>
    <x v="2"/>
    <s v="Yes"/>
    <s v="Indirect"/>
    <s v="ATL"/>
    <s v="USD"/>
    <x v="0"/>
    <x v="43"/>
    <m/>
    <x v="72"/>
    <n v="0.49"/>
    <n v="0.49"/>
    <n v="0.42"/>
    <n v="0.42"/>
    <n v="0.42"/>
    <n v="0.42"/>
    <s v="++"/>
    <n v="0.03"/>
    <m/>
    <n v="0.15"/>
    <s v="Price per LBS"/>
    <m/>
    <m/>
    <s v="DASH Heavy"/>
  </r>
  <r>
    <s v="Radiopharma"/>
    <s v="No"/>
    <s v="Express"/>
    <s v="EWR"/>
    <s v="SEA"/>
    <s v="US"/>
    <s v="US"/>
    <x v="0"/>
    <s v="AMERICAS"/>
    <x v="208"/>
    <n v="3078.4543410000124"/>
    <n v="346"/>
    <n v="8.8972668815029259"/>
    <x v="2"/>
    <s v="Yes"/>
    <s v="Indirect"/>
    <s v="DTW"/>
    <s v="USD"/>
    <x v="0"/>
    <x v="43"/>
    <m/>
    <x v="72"/>
    <n v="0.49"/>
    <n v="0.49"/>
    <n v="0.42"/>
    <n v="0.42"/>
    <n v="0.42"/>
    <n v="0.42"/>
    <s v="++"/>
    <n v="0.03"/>
    <m/>
    <n v="0.15"/>
    <s v="Price per LBS"/>
    <m/>
    <m/>
    <s v="DASH Heavy"/>
  </r>
  <r>
    <s v="Radiopharma"/>
    <s v="No"/>
    <s v="Express"/>
    <s v="EWR"/>
    <s v="SFO"/>
    <s v="US"/>
    <s v="US"/>
    <x v="0"/>
    <s v="AMERICAS"/>
    <x v="209"/>
    <n v="5923.6360209999912"/>
    <n v="597"/>
    <n v="9.9223383936348259"/>
    <x v="2"/>
    <s v="Yes"/>
    <s v="Indirect"/>
    <s v="ATL"/>
    <s v="USD"/>
    <x v="0"/>
    <x v="43"/>
    <m/>
    <x v="72"/>
    <n v="0.49"/>
    <n v="0.49"/>
    <n v="0.42"/>
    <n v="0.42"/>
    <n v="0.42"/>
    <n v="0.42"/>
    <s v="++"/>
    <n v="0.03"/>
    <m/>
    <n v="0.15"/>
    <s v="Price per LBS"/>
    <m/>
    <m/>
    <s v="DASH Heavy"/>
  </r>
  <r>
    <s v="Radiopharma"/>
    <s v="No"/>
    <s v="Express"/>
    <s v="EWR"/>
    <s v="TPA"/>
    <s v="US"/>
    <s v="US"/>
    <x v="0"/>
    <s v="AMERICAS"/>
    <x v="210"/>
    <n v="2894.999842000012"/>
    <n v="320"/>
    <n v="9.0468745062500382"/>
    <x v="2"/>
    <s v="Yes"/>
    <s v="Indirect"/>
    <s v="ATL"/>
    <s v="USD"/>
    <x v="0"/>
    <x v="43"/>
    <m/>
    <x v="72"/>
    <n v="0.49"/>
    <n v="0.49"/>
    <n v="0.42"/>
    <n v="0.42"/>
    <n v="0.42"/>
    <n v="0.42"/>
    <s v="++"/>
    <n v="0.03"/>
    <m/>
    <n v="0.15"/>
    <s v="Price per LBS"/>
    <m/>
    <m/>
    <s v="DASH Heavy"/>
  </r>
  <r>
    <s v="Pharma"/>
    <s v="No"/>
    <s v="Express"/>
    <s v="EWR"/>
    <s v="TPA"/>
    <s v="US"/>
    <s v="US"/>
    <x v="0"/>
    <s v="AMERICAS"/>
    <x v="211"/>
    <n v="4057.272518000007"/>
    <n v="486"/>
    <n v="8.3482973621399328"/>
    <x v="2"/>
    <s v="Yes"/>
    <s v="Indirect"/>
    <s v="ATL"/>
    <s v="USD"/>
    <x v="0"/>
    <x v="43"/>
    <m/>
    <x v="72"/>
    <n v="0.49"/>
    <n v="0.49"/>
    <n v="0.42"/>
    <n v="0.42"/>
    <n v="0.42"/>
    <n v="0.42"/>
    <s v="++"/>
    <n v="0.03"/>
    <m/>
    <n v="0.15"/>
    <s v="Price per LBS"/>
    <m/>
    <m/>
    <s v="DASH Heavy"/>
  </r>
  <r>
    <s v="Pharma"/>
    <s v="No"/>
    <s v="Express"/>
    <s v="FAR"/>
    <s v="DFW"/>
    <s v="US"/>
    <s v="US"/>
    <x v="0"/>
    <s v="AMERICAS"/>
    <x v="212"/>
    <n v="3502.2271590000082"/>
    <n v="238"/>
    <n v="14.71524016386558"/>
    <x v="2"/>
    <s v="Yes"/>
    <s v="Indirect"/>
    <s v="MSP"/>
    <s v="USD"/>
    <x v="0"/>
    <x v="43"/>
    <m/>
    <x v="72"/>
    <n v="0.49"/>
    <n v="0.49"/>
    <n v="0.42"/>
    <n v="0.42"/>
    <n v="0.42"/>
    <n v="0.42"/>
    <s v="++"/>
    <n v="0.03"/>
    <m/>
    <n v="0.15"/>
    <s v="Price per LBS"/>
    <m/>
    <m/>
    <s v="DASH Heavy"/>
  </r>
  <r>
    <s v="Pharma"/>
    <s v="No"/>
    <s v="Express"/>
    <s v="FLL"/>
    <s v="ATL"/>
    <s v="US"/>
    <s v="US"/>
    <x v="0"/>
    <s v="AMERICAS"/>
    <x v="213"/>
    <n v="7025.1361939999833"/>
    <n v="379"/>
    <n v="18.535979403693887"/>
    <x v="2"/>
    <s v="Yes"/>
    <s v="Direct"/>
    <m/>
    <s v="USD"/>
    <x v="0"/>
    <x v="43"/>
    <m/>
    <x v="72"/>
    <n v="0.49"/>
    <n v="0.49"/>
    <n v="0.42"/>
    <n v="0.42"/>
    <n v="0.42"/>
    <n v="0.42"/>
    <s v="++"/>
    <n v="0.03"/>
    <m/>
    <n v="0.15"/>
    <s v="Price per LBS"/>
    <m/>
    <m/>
    <s v="DASH Heavy"/>
  </r>
  <r>
    <s v="Pharma"/>
    <s v="No"/>
    <s v="Express"/>
    <s v="FLL"/>
    <s v="DTW"/>
    <s v="US"/>
    <s v="US"/>
    <x v="0"/>
    <s v="AMERICAS"/>
    <x v="214"/>
    <n v="3045.4543880000006"/>
    <n v="295"/>
    <n v="10.323574196610171"/>
    <x v="2"/>
    <s v="Yes"/>
    <s v="Direct"/>
    <m/>
    <s v="USD"/>
    <x v="0"/>
    <x v="43"/>
    <m/>
    <x v="72"/>
    <n v="0.49"/>
    <n v="0.49"/>
    <n v="0.42"/>
    <n v="0.42"/>
    <n v="0.42"/>
    <n v="0.42"/>
    <s v="++"/>
    <n v="0.03"/>
    <m/>
    <n v="0.15"/>
    <s v="Price per LBS"/>
    <m/>
    <m/>
    <s v="DASH Heavy"/>
  </r>
  <r>
    <s v="Pharma"/>
    <s v="No"/>
    <s v="Express"/>
    <s v="GNV"/>
    <s v="ATL"/>
    <s v="US"/>
    <s v="US"/>
    <x v="0"/>
    <s v="AMERICAS"/>
    <x v="215"/>
    <n v="8518.1270589999749"/>
    <n v="449"/>
    <n v="18.971329752783909"/>
    <x v="2"/>
    <s v="Yes"/>
    <s v="Direct"/>
    <m/>
    <s v="USD"/>
    <x v="0"/>
    <x v="43"/>
    <m/>
    <x v="72"/>
    <n v="0.49"/>
    <n v="0.49"/>
    <n v="0.42"/>
    <n v="0.42"/>
    <n v="0.42"/>
    <n v="0.42"/>
    <s v="++"/>
    <n v="0.03"/>
    <m/>
    <n v="0.15"/>
    <s v="Price per LBS"/>
    <m/>
    <m/>
    <s v="DASH Heavy"/>
  </r>
  <r>
    <s v="Pharma"/>
    <s v="No"/>
    <s v="Express"/>
    <s v="GRU"/>
    <s v="MIA"/>
    <s v="BR"/>
    <s v="US"/>
    <x v="0"/>
    <s v="AMERICAS"/>
    <x v="9"/>
    <n v="63372.461268799998"/>
    <n v="840"/>
    <n v="75.443406272380955"/>
    <x v="2"/>
    <s v="Yes"/>
    <s v="Indirect"/>
    <s v="ATL"/>
    <s v="USD"/>
    <x v="0"/>
    <x v="11"/>
    <m/>
    <x v="18"/>
    <m/>
    <n v="2"/>
    <n v="1.85"/>
    <n v="1.75"/>
    <m/>
    <m/>
    <s v="++"/>
    <n v="0.03"/>
    <m/>
    <n v="0.15"/>
    <s v="Price per LBS"/>
    <m/>
    <m/>
    <s v="DASH Heavy 1lb weight break until &gt;300, then it is STD pricing"/>
  </r>
  <r>
    <s v="Pharma"/>
    <s v="No"/>
    <s v="Express"/>
    <s v="GSP"/>
    <s v="ATL"/>
    <s v="US"/>
    <s v="US"/>
    <x v="0"/>
    <s v="AMERICAS"/>
    <x v="216"/>
    <n v="16425.381385999975"/>
    <n v="832"/>
    <n v="19.742044935096125"/>
    <x v="2"/>
    <s v="Yes"/>
    <s v="Direct"/>
    <m/>
    <s v="USD"/>
    <x v="0"/>
    <x v="43"/>
    <m/>
    <x v="72"/>
    <n v="0.49"/>
    <n v="0.49"/>
    <n v="0.42"/>
    <n v="0.42"/>
    <n v="0.42"/>
    <n v="0.42"/>
    <s v="++"/>
    <n v="0.03"/>
    <m/>
    <n v="0.15"/>
    <s v="Price per LBS"/>
    <m/>
    <m/>
    <s v="DASH Heavy 1lb weight break until &gt;300, then it is STD pricing"/>
  </r>
  <r>
    <s v="Pharma"/>
    <s v="No"/>
    <s v="Express"/>
    <s v="GSP"/>
    <s v="LGA"/>
    <s v="US"/>
    <s v="US"/>
    <x v="0"/>
    <s v="AMERICAS"/>
    <x v="217"/>
    <n v="3472.0907950000064"/>
    <n v="226"/>
    <n v="15.363233606194719"/>
    <x v="2"/>
    <s v="Yes"/>
    <s v="Direct"/>
    <m/>
    <s v="USD"/>
    <x v="0"/>
    <x v="43"/>
    <m/>
    <x v="72"/>
    <n v="0.49"/>
    <n v="0.49"/>
    <n v="0.42"/>
    <n v="0.42"/>
    <n v="0.42"/>
    <n v="0.42"/>
    <s v="++"/>
    <n v="0.03"/>
    <m/>
    <n v="0.15"/>
    <s v="Price per LBS"/>
    <m/>
    <m/>
    <s v="DASH Heavy"/>
  </r>
  <r>
    <s v="Aviation"/>
    <s v="No"/>
    <s v="Express"/>
    <s v="IAD"/>
    <s v="ATL"/>
    <s v="US"/>
    <s v="US"/>
    <x v="0"/>
    <s v="AMERICAS"/>
    <x v="218"/>
    <n v="1823.3635240000019"/>
    <n v="243"/>
    <n v="7.5035535967078264"/>
    <x v="2"/>
    <s v="Yes"/>
    <s v="Indirect"/>
    <s v="ATL"/>
    <s v="USD"/>
    <x v="0"/>
    <x v="43"/>
    <m/>
    <x v="72"/>
    <n v="0.49"/>
    <n v="0.49"/>
    <n v="0.42"/>
    <n v="0.42"/>
    <n v="0.42"/>
    <n v="0.42"/>
    <s v="++"/>
    <n v="0.03"/>
    <m/>
    <n v="0.15"/>
    <s v="Price per LBS"/>
    <m/>
    <m/>
    <s v="DASH Heavy 1lb weight break"/>
  </r>
  <r>
    <s v="GC"/>
    <s v="No"/>
    <s v="Express"/>
    <s v="IAD"/>
    <s v="BUF"/>
    <s v="US"/>
    <s v="US"/>
    <x v="0"/>
    <s v="AMERICAS"/>
    <x v="219"/>
    <n v="457.72706899999895"/>
    <n v="439"/>
    <n v="1.0426584715261935"/>
    <x v="2"/>
    <s v="Yes"/>
    <s v="Indirect"/>
    <s v="JFK"/>
    <s v="USD"/>
    <x v="0"/>
    <x v="43"/>
    <m/>
    <x v="72"/>
    <n v="0.49"/>
    <n v="0.49"/>
    <n v="0.42"/>
    <n v="0.42"/>
    <n v="0.42"/>
    <n v="0.42"/>
    <s v="++"/>
    <n v="0.03"/>
    <m/>
    <n v="0.15"/>
    <s v="Price per LBS"/>
    <m/>
    <m/>
    <s v="DASH Heavy"/>
  </r>
  <r>
    <s v="Aviation"/>
    <s v="No"/>
    <s v="Express"/>
    <s v="IAH"/>
    <s v="SAL"/>
    <s v="US"/>
    <s v="SV"/>
    <x v="0"/>
    <s v="AMERICAS"/>
    <x v="220"/>
    <n v="31385.663025999769"/>
    <n v="1535"/>
    <n v="20.446686010423303"/>
    <x v="2"/>
    <s v="Yes"/>
    <s v="Indirect"/>
    <s v="ATL"/>
    <s v="USD"/>
    <x v="0"/>
    <x v="16"/>
    <m/>
    <x v="18"/>
    <m/>
    <n v="2.15"/>
    <n v="2"/>
    <n v="1.9"/>
    <m/>
    <m/>
    <s v="++"/>
    <n v="0.09"/>
    <m/>
    <n v="0.15"/>
    <s v="Price per KG"/>
    <m/>
    <m/>
    <s v="Express Heavy"/>
  </r>
  <r>
    <s v="Pharma"/>
    <s v="Yes"/>
    <s v="Express"/>
    <s v="JFK"/>
    <s v="BRU"/>
    <s v="US"/>
    <s v="BE"/>
    <x v="0"/>
    <s v="EMEA"/>
    <x v="11"/>
    <n v="10263.620000000001"/>
    <n v="313"/>
    <n v="32.791118210862621"/>
    <x v="2"/>
    <s v="Yes"/>
    <s v="Direct"/>
    <m/>
    <s v="USD"/>
    <x v="0"/>
    <x v="11"/>
    <m/>
    <x v="73"/>
    <m/>
    <n v="1.75"/>
    <n v="1.55"/>
    <n v="1.4"/>
    <m/>
    <m/>
    <s v="++"/>
    <n v="0.09"/>
    <m/>
    <n v="0.15"/>
    <s v="Price per KG"/>
    <m/>
    <m/>
    <s v="Pharma"/>
  </r>
  <r>
    <s v="Pharma"/>
    <s v="No"/>
    <s v="Express"/>
    <s v="JFK"/>
    <s v="CVG"/>
    <s v="US"/>
    <s v="US"/>
    <x v="0"/>
    <s v="AMERICAS"/>
    <x v="221"/>
    <n v="584.09070700000018"/>
    <n v="283"/>
    <n v="2.0639247597173149"/>
    <x v="2"/>
    <s v="Yes"/>
    <s v="Direct"/>
    <m/>
    <s v="USD"/>
    <x v="0"/>
    <x v="43"/>
    <m/>
    <x v="72"/>
    <n v="0.49"/>
    <n v="0.49"/>
    <n v="0.42"/>
    <n v="0.42"/>
    <n v="0.42"/>
    <n v="0.42"/>
    <s v="++"/>
    <n v="0.03"/>
    <m/>
    <n v="0.15"/>
    <s v="Price per LBS"/>
    <m/>
    <m/>
    <s v="DASH Heavy"/>
  </r>
  <r>
    <s v="Pharma"/>
    <s v="Yes"/>
    <s v="Express"/>
    <s v="JFK"/>
    <s v="ICN"/>
    <s v="US"/>
    <s v="KR"/>
    <x v="0"/>
    <s v="APAC"/>
    <x v="91"/>
    <n v="19140.919999999995"/>
    <n v="439"/>
    <n v="43.601184510250555"/>
    <x v="2"/>
    <s v="Yes"/>
    <s v="Indirect"/>
    <s v="ATL"/>
    <s v="USD"/>
    <x v="0"/>
    <x v="11"/>
    <m/>
    <x v="74"/>
    <m/>
    <n v="2.7"/>
    <n v="2.15"/>
    <n v="2"/>
    <m/>
    <m/>
    <s v="++"/>
    <n v="0.09"/>
    <m/>
    <n v="0.15"/>
    <s v="Price per KG"/>
    <m/>
    <m/>
    <s v="Pharma"/>
  </r>
  <r>
    <s v="Pharma"/>
    <s v="Yes"/>
    <s v="Express"/>
    <s v="JFK"/>
    <s v="LHR"/>
    <s v="US"/>
    <s v="GB"/>
    <x v="0"/>
    <s v="EMEA"/>
    <x v="12"/>
    <n v="20615.7186348"/>
    <n v="918"/>
    <n v="22.457209841830064"/>
    <x v="2"/>
    <s v="Yes"/>
    <s v="Direct"/>
    <m/>
    <s v="USD"/>
    <x v="0"/>
    <x v="11"/>
    <m/>
    <x v="75"/>
    <m/>
    <n v="1.4"/>
    <n v="1.2"/>
    <n v="1.1000000000000001"/>
    <m/>
    <m/>
    <s v="++"/>
    <n v="0.09"/>
    <m/>
    <n v="0.15"/>
    <s v="Price per KG"/>
    <m/>
    <m/>
    <s v="Pharma"/>
  </r>
  <r>
    <s v="Pharma"/>
    <s v="No"/>
    <s v="Express"/>
    <s v="JFK"/>
    <s v="MIA"/>
    <s v="US"/>
    <s v="US"/>
    <x v="0"/>
    <s v="AMERICAS"/>
    <x v="13"/>
    <n v="8198.7000000000007"/>
    <n v="291"/>
    <n v="28.174226804123712"/>
    <x v="2"/>
    <s v="Yes"/>
    <s v="Direct"/>
    <m/>
    <s v="USD"/>
    <x v="0"/>
    <x v="43"/>
    <m/>
    <x v="72"/>
    <n v="0.49"/>
    <n v="0.49"/>
    <n v="0.42"/>
    <n v="0.42"/>
    <n v="0.42"/>
    <n v="0.42"/>
    <s v="++"/>
    <n v="0.03"/>
    <m/>
    <n v="0.15"/>
    <s v="Price per LBS"/>
    <m/>
    <m/>
    <s v="DASH Heavy"/>
  </r>
  <r>
    <s v="Pharma"/>
    <s v="Yes"/>
    <s v="Express"/>
    <s v="JFK"/>
    <s v="MSP"/>
    <s v="US"/>
    <s v="US"/>
    <x v="0"/>
    <s v="AMERICAS"/>
    <x v="222"/>
    <n v="6435.75"/>
    <n v="264"/>
    <n v="24.37784090909091"/>
    <x v="2"/>
    <s v="Yes"/>
    <s v="Direct"/>
    <m/>
    <s v="USD"/>
    <x v="0"/>
    <x v="44"/>
    <m/>
    <x v="76"/>
    <n v="1.35"/>
    <n v="1.35"/>
    <n v="1.35"/>
    <n v="1.35"/>
    <n v="1.35"/>
    <n v="1.35"/>
    <s v="++"/>
    <n v="0.03"/>
    <m/>
    <n v="0.15"/>
    <s v="Price per LBS"/>
    <m/>
    <m/>
    <s v="Pharma"/>
  </r>
  <r>
    <s v="Pharma"/>
    <s v="Yes"/>
    <s v="Express"/>
    <s v="JFK"/>
    <s v="PVG"/>
    <s v="US"/>
    <s v="CN"/>
    <x v="0"/>
    <s v="APAC"/>
    <x v="93"/>
    <n v="14609.986499999997"/>
    <n v="264"/>
    <n v="55.340857954545442"/>
    <x v="2"/>
    <s v="Yes"/>
    <s v="Indirect"/>
    <s v="LAX"/>
    <s v="USD"/>
    <x v="0"/>
    <x v="11"/>
    <m/>
    <x v="18"/>
    <m/>
    <n v="2.25"/>
    <n v="1.8"/>
    <n v="1.65"/>
    <m/>
    <m/>
    <s v="++"/>
    <n v="0.09"/>
    <m/>
    <n v="0.15"/>
    <s v="Price per KG"/>
    <m/>
    <m/>
    <s v="Pharma"/>
  </r>
  <r>
    <s v="Pharma"/>
    <s v="Yes"/>
    <s v="Express"/>
    <s v="JFK"/>
    <s v="RDU"/>
    <s v="US"/>
    <s v="US"/>
    <x v="0"/>
    <s v="AMERICAS"/>
    <x v="14"/>
    <n v="7791.0599999999977"/>
    <n v="262"/>
    <n v="29.736870229007625"/>
    <x v="2"/>
    <s v="Yes"/>
    <s v="Direct"/>
    <m/>
    <s v="USD"/>
    <x v="0"/>
    <x v="44"/>
    <m/>
    <x v="77"/>
    <n v="1.32"/>
    <n v="1.32"/>
    <n v="1.32"/>
    <n v="1.32"/>
    <n v="1.32"/>
    <n v="1.32"/>
    <s v="++"/>
    <n v="0.03"/>
    <m/>
    <n v="0.15"/>
    <s v="Price per LBS"/>
    <m/>
    <m/>
    <s v="Pharma"/>
  </r>
  <r>
    <s v="Pharma"/>
    <s v="No"/>
    <s v="Express"/>
    <s v="JFK"/>
    <s v="SFO"/>
    <s v="US"/>
    <s v="US"/>
    <x v="0"/>
    <s v="AMERICAS"/>
    <x v="223"/>
    <n v="7727.9362159999955"/>
    <n v="323"/>
    <n v="23.925499120743019"/>
    <x v="2"/>
    <s v="Yes"/>
    <s v="Direct"/>
    <m/>
    <s v="USD"/>
    <x v="0"/>
    <x v="43"/>
    <m/>
    <x v="72"/>
    <n v="0.49"/>
    <n v="0.49"/>
    <n v="0.42"/>
    <n v="0.42"/>
    <n v="0.42"/>
    <n v="0.42"/>
    <s v="++"/>
    <n v="0.03"/>
    <m/>
    <n v="0.15"/>
    <s v="Price per LBS"/>
    <m/>
    <m/>
    <s v="DASH Heavy"/>
  </r>
  <r>
    <s v="Pharma"/>
    <s v="No"/>
    <s v="Express"/>
    <s v="JFK"/>
    <s v="TPA"/>
    <s v="US"/>
    <s v="US"/>
    <x v="0"/>
    <s v="AMERICAS"/>
    <x v="224"/>
    <n v="988.89989600000217"/>
    <n v="233"/>
    <n v="4.2442055622317687"/>
    <x v="2"/>
    <s v="Yes"/>
    <s v="Direct"/>
    <m/>
    <s v="USD"/>
    <x v="0"/>
    <x v="43"/>
    <m/>
    <x v="72"/>
    <n v="0.49"/>
    <n v="0.49"/>
    <n v="0.42"/>
    <n v="0.42"/>
    <n v="0.42"/>
    <n v="0.42"/>
    <s v="++"/>
    <n v="0.03"/>
    <m/>
    <n v="0.15"/>
    <s v="Price per LBS"/>
    <m/>
    <m/>
    <s v="DASH Heavy"/>
  </r>
  <r>
    <s v="Pharma"/>
    <s v="No"/>
    <s v="Standard"/>
    <s v="LAX"/>
    <s v="AKL"/>
    <s v="US"/>
    <s v="NZ"/>
    <x v="0"/>
    <s v="APAC"/>
    <x v="225"/>
    <n v="26820.481815999981"/>
    <n v="389"/>
    <n v="68.947254025706897"/>
    <x v="2"/>
    <s v="Yes"/>
    <s v="Direct"/>
    <m/>
    <s v="USD"/>
    <x v="0"/>
    <x v="44"/>
    <m/>
    <x v="74"/>
    <m/>
    <n v="3"/>
    <n v="2.75"/>
    <n v="2.5"/>
    <m/>
    <m/>
    <s v="++"/>
    <n v="0.09"/>
    <m/>
    <n v="0.15"/>
    <s v="Price per KG"/>
    <m/>
    <m/>
    <s v="Express Heavy"/>
  </r>
  <r>
    <s v="GC"/>
    <s v="No"/>
    <s v="Standard"/>
    <s v="LAX"/>
    <s v="AKL"/>
    <s v="US"/>
    <s v="NZ"/>
    <x v="0"/>
    <s v="APAC"/>
    <x v="226"/>
    <n v="100881.03636200004"/>
    <n v="1134"/>
    <n v="88.960349525573235"/>
    <x v="2"/>
    <s v="Yes"/>
    <s v="Direct"/>
    <m/>
    <s v="USD"/>
    <x v="0"/>
    <x v="44"/>
    <m/>
    <x v="74"/>
    <m/>
    <n v="3"/>
    <n v="2.75"/>
    <n v="2.5"/>
    <m/>
    <m/>
    <s v="++"/>
    <n v="0.09"/>
    <m/>
    <n v="0.15"/>
    <s v="Price per KG"/>
    <m/>
    <m/>
    <s v="Express Heavy"/>
  </r>
  <r>
    <s v="Pharma"/>
    <s v="Yes"/>
    <s v="Express"/>
    <s v="LAX"/>
    <s v="AMS"/>
    <s v="US"/>
    <s v="NL"/>
    <x v="0"/>
    <s v="EMEA"/>
    <x v="15"/>
    <n v="38661.293339999982"/>
    <n v="460"/>
    <n v="84.046289869565172"/>
    <x v="2"/>
    <s v="Yes"/>
    <s v="Indirect"/>
    <s v="JFK"/>
    <s v="USD"/>
    <x v="0"/>
    <x v="11"/>
    <m/>
    <x v="78"/>
    <m/>
    <n v="2"/>
    <n v="1.7"/>
    <n v="1.5"/>
    <m/>
    <m/>
    <s v="++"/>
    <n v="0.09"/>
    <m/>
    <n v="0.15"/>
    <s v="Price per KG"/>
    <m/>
    <m/>
    <s v="Pharma"/>
  </r>
  <r>
    <s v="Aviation"/>
    <s v="No"/>
    <s v="Express"/>
    <s v="LAX"/>
    <s v="ATL"/>
    <s v="US"/>
    <s v="US"/>
    <x v="0"/>
    <s v="AMERICAS"/>
    <x v="16"/>
    <n v="2115.318071000002"/>
    <n v="234"/>
    <n v="9.0398208162393239"/>
    <x v="2"/>
    <s v="Yes"/>
    <s v="Direct"/>
    <m/>
    <s v="USD"/>
    <x v="0"/>
    <x v="43"/>
    <m/>
    <x v="72"/>
    <n v="0.49"/>
    <n v="0.49"/>
    <n v="0.42"/>
    <n v="0.42"/>
    <n v="0.42"/>
    <n v="0.42"/>
    <s v="++"/>
    <n v="0.03"/>
    <m/>
    <n v="0.15"/>
    <s v="Price per LBS"/>
    <m/>
    <m/>
    <s v="DASH Heavy"/>
  </r>
  <r>
    <s v="Pharma"/>
    <s v="No"/>
    <s v="Express"/>
    <s v="LAX"/>
    <s v="ATL"/>
    <s v="US"/>
    <s v="US"/>
    <x v="0"/>
    <s v="AMERICAS"/>
    <x v="227"/>
    <n v="5985.6269950000233"/>
    <n v="537"/>
    <n v="11.146418985102464"/>
    <x v="2"/>
    <s v="Yes"/>
    <s v="Direct"/>
    <m/>
    <s v="USD"/>
    <x v="0"/>
    <x v="43"/>
    <m/>
    <x v="72"/>
    <n v="0.49"/>
    <n v="0.49"/>
    <n v="0.42"/>
    <n v="0.42"/>
    <n v="0.42"/>
    <n v="0.42"/>
    <s v="++"/>
    <n v="0.03"/>
    <m/>
    <n v="0.15"/>
    <s v="Price per LBS"/>
    <m/>
    <m/>
    <s v="DASH Heavy"/>
  </r>
  <r>
    <s v="Pharma"/>
    <s v="No"/>
    <s v="Express"/>
    <s v="LAX"/>
    <s v="AUS"/>
    <s v="US"/>
    <s v="US"/>
    <x v="0"/>
    <s v="AMERICAS"/>
    <x v="228"/>
    <n v="469.03860000000009"/>
    <n v="265"/>
    <n v="1.7699569811320759"/>
    <x v="2"/>
    <s v="Yes"/>
    <s v="Direct"/>
    <m/>
    <s v="USD"/>
    <x v="0"/>
    <x v="43"/>
    <m/>
    <x v="72"/>
    <n v="0.49"/>
    <n v="0.49"/>
    <n v="0.42"/>
    <n v="0.42"/>
    <n v="0.42"/>
    <n v="0.42"/>
    <s v="++"/>
    <n v="0.03"/>
    <m/>
    <n v="0.15"/>
    <s v="Price per LBS"/>
    <m/>
    <m/>
    <s v="DASH Heavy"/>
  </r>
  <r>
    <s v="Pharma"/>
    <s v="No"/>
    <s v="Express"/>
    <s v="LAX"/>
    <s v="BOS"/>
    <s v="US"/>
    <s v="US"/>
    <x v="0"/>
    <s v="AMERICAS"/>
    <x v="17"/>
    <n v="3050.40924"/>
    <n v="657"/>
    <n v="4.6429364383561644"/>
    <x v="2"/>
    <s v="Yes"/>
    <s v="Direct"/>
    <m/>
    <s v="USD"/>
    <x v="0"/>
    <x v="43"/>
    <m/>
    <x v="72"/>
    <n v="0.49"/>
    <n v="0.49"/>
    <n v="0.42"/>
    <n v="0.42"/>
    <n v="0.42"/>
    <n v="0.42"/>
    <s v="++"/>
    <n v="0.03"/>
    <m/>
    <n v="0.15"/>
    <s v="Price per LBS"/>
    <m/>
    <m/>
    <s v="DASH Heavy"/>
  </r>
  <r>
    <s v="Pharma"/>
    <s v="Yes"/>
    <s v="Express"/>
    <s v="LAX"/>
    <s v="BOS"/>
    <s v="US"/>
    <s v="US"/>
    <x v="0"/>
    <s v="AMERICAS"/>
    <x v="229"/>
    <n v="9681.7899999999991"/>
    <n v="432"/>
    <n v="22.411550925925923"/>
    <x v="2"/>
    <s v="Yes"/>
    <s v="Indirect"/>
    <s v="JFK"/>
    <s v="USD"/>
    <x v="0"/>
    <x v="44"/>
    <m/>
    <x v="79"/>
    <n v="1.45"/>
    <n v="1.45"/>
    <n v="1.45"/>
    <n v="1.45"/>
    <n v="1.45"/>
    <n v="1.45"/>
    <s v="++"/>
    <n v="0.03"/>
    <m/>
    <n v="0.15"/>
    <s v="Price per LBS"/>
    <m/>
    <m/>
    <s v="Pharma"/>
  </r>
  <r>
    <s v="Pharma"/>
    <s v="Yes"/>
    <s v="Express"/>
    <s v="LAX"/>
    <s v="BRU"/>
    <s v="US"/>
    <s v="BE"/>
    <x v="0"/>
    <s v="EMEA"/>
    <x v="18"/>
    <n v="14803.16"/>
    <n v="375"/>
    <n v="39.475093333333334"/>
    <x v="2"/>
    <s v="Yes"/>
    <s v="Indirect"/>
    <s v="JFK"/>
    <s v="USD"/>
    <x v="0"/>
    <x v="11"/>
    <m/>
    <x v="5"/>
    <m/>
    <n v="1.8"/>
    <n v="1.6"/>
    <n v="1.45"/>
    <m/>
    <m/>
    <s v="++"/>
    <n v="0.09"/>
    <m/>
    <n v="0.15"/>
    <s v="Price per KG"/>
    <m/>
    <m/>
    <s v="Pharma"/>
  </r>
  <r>
    <s v="Aviation"/>
    <s v="No"/>
    <s v="Standard"/>
    <s v="LAX"/>
    <s v="FRA"/>
    <s v="US"/>
    <s v="DE"/>
    <x v="0"/>
    <s v="EMEA"/>
    <x v="230"/>
    <n v="2642.3817450000015"/>
    <n v="254"/>
    <n v="10.403077736220478"/>
    <x v="2"/>
    <s v="Yes"/>
    <s v="Indirect"/>
    <s v="JFK"/>
    <s v="USD"/>
    <x v="0"/>
    <x v="44"/>
    <m/>
    <x v="41"/>
    <m/>
    <n v="0.85"/>
    <n v="0.75"/>
    <n v="0.7"/>
    <m/>
    <m/>
    <s v="++"/>
    <n v="0.09"/>
    <m/>
    <n v="0.15"/>
    <m/>
    <m/>
    <m/>
    <m/>
  </r>
  <r>
    <s v="Pharma"/>
    <s v="Yes"/>
    <s v="Express"/>
    <s v="LAX"/>
    <s v="FRA"/>
    <s v="US"/>
    <s v="DE"/>
    <x v="0"/>
    <s v="EMEA"/>
    <x v="231"/>
    <n v="21737.373988799995"/>
    <n v="330"/>
    <n v="65.870830269090888"/>
    <x v="2"/>
    <s v="Yes"/>
    <s v="Indirect"/>
    <s v="JFK"/>
    <s v="USD"/>
    <x v="0"/>
    <x v="11"/>
    <m/>
    <x v="9"/>
    <m/>
    <n v="1.25"/>
    <n v="1.1000000000000001"/>
    <n v="1"/>
    <m/>
    <m/>
    <s v="++"/>
    <n v="0.09"/>
    <m/>
    <n v="0.15"/>
    <s v="Price per KG"/>
    <m/>
    <m/>
    <s v="Pharma"/>
  </r>
  <r>
    <s v="Pharma"/>
    <s v="No"/>
    <s v="Express"/>
    <s v="LAX"/>
    <s v="HND"/>
    <s v="US"/>
    <s v="JP"/>
    <x v="0"/>
    <s v="APAC"/>
    <x v="19"/>
    <n v="4306.1200000000053"/>
    <n v="469"/>
    <n v="9.1814925373134439"/>
    <x v="2"/>
    <s v="Yes"/>
    <s v="Direct"/>
    <m/>
    <s v="USD"/>
    <x v="0"/>
    <x v="11"/>
    <m/>
    <x v="9"/>
    <m/>
    <n v="1.25"/>
    <n v="1.1000000000000001"/>
    <n v="1"/>
    <m/>
    <m/>
    <s v="++"/>
    <n v="0.09"/>
    <m/>
    <n v="0.15"/>
    <s v="Price per KG"/>
    <m/>
    <m/>
    <s v="Express Heavy"/>
  </r>
  <r>
    <s v="Pharma"/>
    <s v="Yes"/>
    <s v="Express"/>
    <s v="LAX"/>
    <s v="HND"/>
    <s v="US"/>
    <s v="JP"/>
    <x v="0"/>
    <s v="APAC"/>
    <x v="20"/>
    <n v="16840.369999999959"/>
    <n v="449"/>
    <n v="37.506391982182535"/>
    <x v="2"/>
    <s v="Yes"/>
    <s v="Direct"/>
    <m/>
    <s v="USD"/>
    <x v="0"/>
    <x v="11"/>
    <m/>
    <x v="80"/>
    <m/>
    <n v="2.5"/>
    <n v="2.1"/>
    <n v="1.9"/>
    <m/>
    <m/>
    <s v="++"/>
    <n v="0.09"/>
    <m/>
    <n v="0.15"/>
    <s v="Price per KG"/>
    <m/>
    <m/>
    <s v="Pharma"/>
  </r>
  <r>
    <s v="Pharma"/>
    <s v="Yes"/>
    <s v="Express"/>
    <s v="LAX"/>
    <s v="ICN"/>
    <s v="US"/>
    <s v="KR"/>
    <x v="0"/>
    <s v="APAC"/>
    <x v="232"/>
    <n v="22477.34"/>
    <n v="283"/>
    <n v="79.425229681978806"/>
    <x v="2"/>
    <s v="Yes"/>
    <s v="Indirect"/>
    <s v="SEA"/>
    <s v="USD"/>
    <x v="0"/>
    <x v="11"/>
    <m/>
    <x v="74"/>
    <m/>
    <n v="2.7"/>
    <n v="2.15"/>
    <n v="2"/>
    <m/>
    <m/>
    <s v="++"/>
    <n v="0.09"/>
    <m/>
    <n v="0.15"/>
    <s v="Price per KG"/>
    <m/>
    <m/>
    <s v="Pharma"/>
  </r>
  <r>
    <s v="Pharma"/>
    <s v="Yes"/>
    <s v="Express"/>
    <s v="LAX"/>
    <s v="JFK"/>
    <s v="US"/>
    <s v="US"/>
    <x v="0"/>
    <s v="AMERICAS"/>
    <x v="21"/>
    <n v="20153.140000000003"/>
    <n v="431"/>
    <n v="46.759025522041767"/>
    <x v="2"/>
    <s v="Yes"/>
    <s v="Direct"/>
    <m/>
    <s v="USD"/>
    <x v="0"/>
    <x v="44"/>
    <m/>
    <x v="79"/>
    <n v="1.45"/>
    <n v="1.45"/>
    <n v="1.45"/>
    <n v="1.45"/>
    <n v="1.45"/>
    <n v="1.45"/>
    <s v="++"/>
    <n v="0.03"/>
    <m/>
    <n v="0.15"/>
    <s v="Price per LBS"/>
    <m/>
    <m/>
    <s v="Pharma"/>
  </r>
  <r>
    <s v="GC"/>
    <s v="No"/>
    <s v="Express"/>
    <s v="LAX"/>
    <s v="LAS"/>
    <s v="US"/>
    <s v="US"/>
    <x v="0"/>
    <s v="AMERICAS"/>
    <x v="22"/>
    <n v="4773.9180349999961"/>
    <n v="316"/>
    <n v="15.107335553797457"/>
    <x v="2"/>
    <s v="Yes"/>
    <s v="Direct"/>
    <m/>
    <s v="USD"/>
    <x v="0"/>
    <x v="43"/>
    <m/>
    <x v="72"/>
    <n v="0.49"/>
    <n v="0.49"/>
    <n v="0.42"/>
    <n v="0.42"/>
    <n v="0.42"/>
    <n v="0.42"/>
    <s v="++"/>
    <n v="0.03"/>
    <m/>
    <n v="0.15"/>
    <s v="Price per LBS"/>
    <m/>
    <m/>
    <s v="DASH Heavy"/>
  </r>
  <r>
    <s v="Pharma"/>
    <s v="Yes"/>
    <s v="Express"/>
    <s v="LAX"/>
    <s v="LHR"/>
    <s v="US"/>
    <s v="GB"/>
    <x v="0"/>
    <s v="EMEA"/>
    <x v="23"/>
    <n v="37028.849999999984"/>
    <n v="1091"/>
    <n v="33.94028414298807"/>
    <x v="2"/>
    <s v="Yes"/>
    <s v="Indirect"/>
    <s v="JFK"/>
    <s v="USD"/>
    <x v="0"/>
    <x v="11"/>
    <m/>
    <x v="31"/>
    <m/>
    <n v="1.45"/>
    <n v="1.25"/>
    <n v="1.1499999999999999"/>
    <m/>
    <m/>
    <s v="++"/>
    <n v="0.09"/>
    <m/>
    <n v="0.15"/>
    <s v="Price per KG"/>
    <m/>
    <m/>
    <s v="Pharma"/>
  </r>
  <r>
    <s v="Pharma"/>
    <s v="Yes"/>
    <s v="Express"/>
    <s v="LAX"/>
    <s v="MSP"/>
    <s v="US"/>
    <s v="US"/>
    <x v="0"/>
    <s v="AMERICAS"/>
    <x v="233"/>
    <n v="12012.380000000001"/>
    <n v="495"/>
    <n v="24.267434343434346"/>
    <x v="2"/>
    <s v="Yes"/>
    <s v="Direct"/>
    <m/>
    <s v="USD"/>
    <x v="0"/>
    <x v="44"/>
    <m/>
    <x v="81"/>
    <n v="1.42"/>
    <n v="1.42"/>
    <n v="1.42"/>
    <n v="1.42"/>
    <n v="1.42"/>
    <n v="1.42"/>
    <s v="++"/>
    <n v="0.03"/>
    <m/>
    <n v="0.15"/>
    <s v="Price per LBS"/>
    <m/>
    <m/>
    <s v="Pharma"/>
  </r>
  <r>
    <s v="Pharma"/>
    <s v="Yes"/>
    <s v="Express"/>
    <s v="LAX"/>
    <s v="NRT"/>
    <s v="US"/>
    <s v="JP"/>
    <x v="0"/>
    <s v="APAC"/>
    <x v="234"/>
    <n v="18783.142453600001"/>
    <n v="1192"/>
    <n v="15.757669843624162"/>
    <x v="2"/>
    <s v="Yes"/>
    <s v="Indirect"/>
    <s v="HND"/>
    <s v="USD"/>
    <x v="0"/>
    <x v="11"/>
    <m/>
    <x v="80"/>
    <m/>
    <n v="2.5"/>
    <n v="2.1"/>
    <n v="1.9"/>
    <m/>
    <m/>
    <s v="++"/>
    <n v="0.09"/>
    <m/>
    <n v="0.15"/>
    <s v="Price per KG"/>
    <m/>
    <m/>
    <s v="Pharma"/>
  </r>
  <r>
    <s v="Pharma"/>
    <s v="No"/>
    <s v="Express"/>
    <s v="LAX"/>
    <s v="ORD"/>
    <s v="US"/>
    <s v="US"/>
    <x v="0"/>
    <s v="AMERICAS"/>
    <x v="24"/>
    <n v="1498.5"/>
    <n v="569"/>
    <n v="2.633567662565905"/>
    <x v="2"/>
    <s v="Yes"/>
    <s v="Indirect"/>
    <s v="MSP"/>
    <s v="USD"/>
    <x v="0"/>
    <x v="43"/>
    <m/>
    <x v="72"/>
    <n v="0.49"/>
    <n v="0.49"/>
    <n v="0.42"/>
    <n v="0.42"/>
    <n v="0.42"/>
    <n v="0.42"/>
    <s v="++"/>
    <n v="0.03"/>
    <m/>
    <n v="0.15"/>
    <s v="Price per LBS"/>
    <m/>
    <m/>
    <s v="DASH Heavy"/>
  </r>
  <r>
    <s v="Pharma"/>
    <s v="Yes"/>
    <s v="Express"/>
    <s v="LAX"/>
    <s v="ORD"/>
    <s v="US"/>
    <s v="US"/>
    <x v="0"/>
    <s v="AMERICAS"/>
    <x v="25"/>
    <n v="18705.009999999998"/>
    <n v="565"/>
    <n v="33.106212389380531"/>
    <x v="2"/>
    <s v="Yes"/>
    <s v="Indirect"/>
    <s v="DTW"/>
    <s v="USD"/>
    <x v="0"/>
    <x v="44"/>
    <m/>
    <x v="81"/>
    <n v="1.42"/>
    <n v="1.42"/>
    <n v="1.42"/>
    <n v="1.42"/>
    <n v="1.42"/>
    <n v="1.42"/>
    <s v="++"/>
    <n v="0.03"/>
    <m/>
    <n v="0.15"/>
    <s v="Price per LBS"/>
    <m/>
    <m/>
    <s v="Pharma"/>
  </r>
  <r>
    <s v="Pharma"/>
    <s v="Yes"/>
    <s v="Express"/>
    <s v="LAX"/>
    <s v="PDX"/>
    <s v="US"/>
    <s v="US"/>
    <x v="0"/>
    <s v="AMERICAS"/>
    <x v="235"/>
    <n v="8578.1912999999968"/>
    <n v="484"/>
    <n v="17.723535743801648"/>
    <x v="2"/>
    <s v="Yes"/>
    <s v="Indirect"/>
    <s v="SLC"/>
    <s v="USD"/>
    <x v="0"/>
    <x v="44"/>
    <m/>
    <x v="82"/>
    <n v="1.31"/>
    <n v="1.31"/>
    <n v="1.31"/>
    <n v="1.31"/>
    <n v="1.31"/>
    <n v="1.31"/>
    <s v="++"/>
    <n v="0.03"/>
    <m/>
    <n v="0.15"/>
    <s v="Price per LBS"/>
    <m/>
    <m/>
    <s v="Pharma"/>
  </r>
  <r>
    <s v="Pharma"/>
    <s v="Yes"/>
    <s v="Express"/>
    <s v="LAX"/>
    <s v="PHL"/>
    <s v="US"/>
    <s v="US"/>
    <x v="0"/>
    <s v="AMERICAS"/>
    <x v="26"/>
    <n v="18498.38"/>
    <n v="552"/>
    <n v="33.511557971014497"/>
    <x v="2"/>
    <s v="Yes"/>
    <s v="Indirect"/>
    <s v="ATL"/>
    <s v="USD"/>
    <x v="0"/>
    <x v="44"/>
    <m/>
    <x v="79"/>
    <n v="1.45"/>
    <n v="1.45"/>
    <n v="1.45"/>
    <n v="1.45"/>
    <n v="1.45"/>
    <n v="1.45"/>
    <s v="++"/>
    <n v="0.03"/>
    <m/>
    <n v="0.15"/>
    <s v="Price per LBS"/>
    <m/>
    <m/>
    <s v="Pharma"/>
  </r>
  <r>
    <s v="Pharma"/>
    <s v="No"/>
    <s v="Express"/>
    <s v="LAX"/>
    <s v="PHX"/>
    <s v="US"/>
    <s v="US"/>
    <x v="0"/>
    <s v="AMERICAS"/>
    <x v="27"/>
    <n v="6057.2724800000096"/>
    <n v="518"/>
    <n v="11.693576216216234"/>
    <x v="2"/>
    <s v="Yes"/>
    <s v="Direct"/>
    <m/>
    <s v="USD"/>
    <x v="0"/>
    <x v="43"/>
    <m/>
    <x v="72"/>
    <n v="0.49"/>
    <n v="0.49"/>
    <n v="0.42"/>
    <n v="0.42"/>
    <n v="0.42"/>
    <n v="0.42"/>
    <s v="++"/>
    <n v="0.03"/>
    <m/>
    <n v="0.15"/>
    <s v="Price per LBS"/>
    <m/>
    <m/>
    <s v="DASH Heavy"/>
  </r>
  <r>
    <s v="GC"/>
    <s v="No"/>
    <s v="Express"/>
    <s v="LAX"/>
    <s v="PHX"/>
    <s v="US"/>
    <s v="US"/>
    <x v="0"/>
    <s v="AMERICAS"/>
    <x v="28"/>
    <n v="10857.227050999996"/>
    <n v="490"/>
    <n v="22.157606226530604"/>
    <x v="2"/>
    <s v="Yes"/>
    <s v="Indirect"/>
    <s v="SLC"/>
    <s v="USD"/>
    <x v="0"/>
    <x v="43"/>
    <m/>
    <x v="72"/>
    <n v="0.49"/>
    <n v="0.49"/>
    <n v="0.42"/>
    <n v="0.42"/>
    <n v="0.42"/>
    <n v="0.42"/>
    <s v="++"/>
    <n v="0.03"/>
    <m/>
    <n v="0.15"/>
    <s v="Price per LBS"/>
    <m/>
    <m/>
    <s v="DASH Heavy 1lb weight break until &gt;300lbs, then it is STD pricing"/>
  </r>
  <r>
    <s v="Pharma"/>
    <s v="Yes"/>
    <s v="Express"/>
    <s v="LAX"/>
    <s v="PVG"/>
    <s v="US"/>
    <s v="CN"/>
    <x v="0"/>
    <s v="APAC"/>
    <x v="236"/>
    <n v="18058.13"/>
    <n v="768"/>
    <n v="23.513190104166668"/>
    <x v="2"/>
    <s v="Yes"/>
    <s v="Direct"/>
    <m/>
    <s v="USD"/>
    <x v="0"/>
    <x v="11"/>
    <m/>
    <x v="30"/>
    <m/>
    <n v="1.75"/>
    <n v="1.35"/>
    <n v="1.2"/>
    <m/>
    <m/>
    <s v="++"/>
    <n v="0.09"/>
    <m/>
    <n v="0.15"/>
    <s v="Price per KG"/>
    <m/>
    <m/>
    <s v="Pharma"/>
  </r>
  <r>
    <s v="Pharma"/>
    <s v="Yes"/>
    <s v="Express"/>
    <s v="LAX"/>
    <s v="RDU"/>
    <s v="US"/>
    <s v="US"/>
    <x v="0"/>
    <s v="AMERICAS"/>
    <x v="29"/>
    <n v="13815.05544"/>
    <n v="496"/>
    <n v="27.852934354838709"/>
    <x v="2"/>
    <s v="Yes"/>
    <s v="Indirect"/>
    <s v="ATL"/>
    <s v="USD"/>
    <x v="0"/>
    <x v="44"/>
    <m/>
    <x v="9"/>
    <n v="1.5"/>
    <n v="1.5"/>
    <n v="1.5"/>
    <n v="1.5"/>
    <n v="1.5"/>
    <n v="1.5"/>
    <s v="++"/>
    <n v="0.03"/>
    <m/>
    <n v="0.15"/>
    <s v="Price per LBS"/>
    <m/>
    <m/>
    <s v="Pharma"/>
  </r>
  <r>
    <s v="Pharma"/>
    <s v="No"/>
    <s v="Express"/>
    <s v="LAX"/>
    <s v="SEA"/>
    <s v="US"/>
    <s v="US"/>
    <x v="0"/>
    <s v="AMERICAS"/>
    <x v="30"/>
    <n v="886"/>
    <n v="307"/>
    <n v="2.8859934853420195"/>
    <x v="2"/>
    <s v="Yes"/>
    <s v="Direct"/>
    <m/>
    <s v="USD"/>
    <x v="0"/>
    <x v="43"/>
    <m/>
    <x v="72"/>
    <n v="0.49"/>
    <n v="0.49"/>
    <n v="0.42"/>
    <n v="0.42"/>
    <n v="0.42"/>
    <n v="0.42"/>
    <s v="++"/>
    <n v="0.03"/>
    <m/>
    <n v="0.15"/>
    <s v="Price per LBS"/>
    <m/>
    <m/>
    <s v="DASH Heavy"/>
  </r>
  <r>
    <s v="Pharma"/>
    <s v="Yes"/>
    <s v="Express"/>
    <s v="LAX"/>
    <s v="SEA"/>
    <s v="US"/>
    <s v="US"/>
    <x v="0"/>
    <s v="AMERICAS"/>
    <x v="31"/>
    <n v="13538.71"/>
    <n v="571"/>
    <n v="23.710525394045533"/>
    <x v="2"/>
    <s v="Yes"/>
    <s v="Direct"/>
    <m/>
    <s v="USD"/>
    <x v="0"/>
    <x v="44"/>
    <m/>
    <x v="82"/>
    <n v="1.31"/>
    <n v="1.31"/>
    <n v="1.31"/>
    <n v="1.31"/>
    <n v="1.31"/>
    <n v="1.31"/>
    <s v="++"/>
    <n v="0.03"/>
    <m/>
    <n v="0.15"/>
    <s v="Price per LBS"/>
    <m/>
    <m/>
    <s v="Pharma"/>
  </r>
  <r>
    <s v="Pharma"/>
    <s v="No"/>
    <s v="Standard"/>
    <s v="LAX"/>
    <s v="SFO"/>
    <s v="US"/>
    <s v="US"/>
    <x v="0"/>
    <s v="AMERICAS"/>
    <x v="32"/>
    <n v="521"/>
    <n v="293"/>
    <n v="1.7781569965870307"/>
    <x v="2"/>
    <s v="Yes"/>
    <s v="Direct"/>
    <m/>
    <s v="USD"/>
    <x v="0"/>
    <x v="43"/>
    <m/>
    <x v="72"/>
    <n v="0.49"/>
    <n v="0.49"/>
    <n v="0.42"/>
    <n v="0.42"/>
    <n v="0.42"/>
    <n v="0.42"/>
    <s v="++"/>
    <n v="0.03"/>
    <m/>
    <n v="0.15"/>
    <s v="Price per LBS"/>
    <m/>
    <m/>
    <s v="DASH Heavy"/>
  </r>
  <r>
    <s v="Pharma"/>
    <s v="No"/>
    <s v="Express"/>
    <s v="LAX"/>
    <s v="SFO"/>
    <s v="US"/>
    <s v="US"/>
    <x v="0"/>
    <s v="AMERICAS"/>
    <x v="33"/>
    <n v="7625.573109600009"/>
    <n v="1185"/>
    <n v="6.4350827929114001"/>
    <x v="2"/>
    <s v="Yes"/>
    <s v="Direct"/>
    <m/>
    <s v="USD"/>
    <x v="0"/>
    <x v="43"/>
    <m/>
    <x v="72"/>
    <n v="0.49"/>
    <n v="0.49"/>
    <n v="0.42"/>
    <n v="0.42"/>
    <n v="0.42"/>
    <n v="0.42"/>
    <s v="++"/>
    <n v="0.03"/>
    <m/>
    <n v="0.15"/>
    <s v="Price per LBS"/>
    <m/>
    <m/>
    <s v="DASH Heavy"/>
  </r>
  <r>
    <s v="Pharma"/>
    <s v="Yes"/>
    <s v="Express"/>
    <s v="LAX"/>
    <s v="SFO"/>
    <s v="US"/>
    <s v="US"/>
    <x v="0"/>
    <s v="AMERICAS"/>
    <x v="34"/>
    <n v="36020.019119999975"/>
    <n v="1186"/>
    <n v="30.371011062394583"/>
    <x v="2"/>
    <s v="Yes"/>
    <s v="Indirect"/>
    <s v="SLC"/>
    <s v="USD"/>
    <x v="0"/>
    <x v="44"/>
    <m/>
    <x v="82"/>
    <n v="1.31"/>
    <n v="1.31"/>
    <n v="1.31"/>
    <n v="1.31"/>
    <n v="1.31"/>
    <n v="1.31"/>
    <s v="++"/>
    <n v="0.03"/>
    <m/>
    <n v="0.15"/>
    <s v="Price per LBS"/>
    <m/>
    <m/>
    <s v="Pharma"/>
  </r>
  <r>
    <s v="Pharma"/>
    <s v="No"/>
    <s v="Express"/>
    <s v="LAX"/>
    <s v="SLC"/>
    <s v="US"/>
    <s v="US"/>
    <x v="0"/>
    <s v="AMERICAS"/>
    <x v="237"/>
    <n v="848.7"/>
    <n v="259"/>
    <n v="3.2768339768339771"/>
    <x v="2"/>
    <s v="Yes"/>
    <s v="Direct"/>
    <m/>
    <s v="USD"/>
    <x v="0"/>
    <x v="43"/>
    <m/>
    <x v="72"/>
    <n v="0.49"/>
    <n v="0.49"/>
    <n v="0.42"/>
    <n v="0.42"/>
    <n v="0.42"/>
    <n v="0.42"/>
    <s v="++"/>
    <n v="0.03"/>
    <m/>
    <n v="0.15"/>
    <s v="Price per LBS"/>
    <m/>
    <m/>
    <s v="DASH Heavy"/>
  </r>
  <r>
    <s v="Pharma"/>
    <s v="Yes"/>
    <s v="Express"/>
    <s v="LAX"/>
    <s v="SLC"/>
    <s v="US"/>
    <s v="US"/>
    <x v="0"/>
    <s v="AMERICAS"/>
    <x v="238"/>
    <n v="16583.840000000004"/>
    <n v="795"/>
    <n v="20.860176100628937"/>
    <x v="2"/>
    <s v="Yes"/>
    <s v="Direct"/>
    <m/>
    <s v="USD"/>
    <x v="0"/>
    <x v="44"/>
    <m/>
    <x v="82"/>
    <n v="1.31"/>
    <n v="1.31"/>
    <n v="1.31"/>
    <n v="1.31"/>
    <n v="1.31"/>
    <n v="1.31"/>
    <s v="++"/>
    <n v="0.03"/>
    <m/>
    <n v="0.15"/>
    <s v="Price per LBS"/>
    <m/>
    <m/>
    <s v="Pharma"/>
  </r>
  <r>
    <s v="Pharma"/>
    <s v="No"/>
    <s v="Express"/>
    <s v="LAX"/>
    <s v="SYD"/>
    <s v="US"/>
    <s v="AU"/>
    <x v="0"/>
    <s v="APAC"/>
    <x v="35"/>
    <n v="1380.5500000000002"/>
    <n v="309"/>
    <n v="4.4677993527508093"/>
    <x v="2"/>
    <s v="Yes"/>
    <s v="Direct"/>
    <m/>
    <s v="USD"/>
    <x v="0"/>
    <x v="11"/>
    <m/>
    <x v="83"/>
    <m/>
    <n v="4.5999999999999996"/>
    <n v="4"/>
    <n v="3.65"/>
    <m/>
    <m/>
    <s v="++"/>
    <n v="0.09"/>
    <m/>
    <n v="0.15"/>
    <s v="Price per KG"/>
    <m/>
    <m/>
    <s v="Express Heavy"/>
  </r>
  <r>
    <s v="Pharma"/>
    <s v="Yes"/>
    <s v="Express"/>
    <s v="LAX"/>
    <s v="SYD"/>
    <s v="US"/>
    <s v="AU"/>
    <x v="0"/>
    <s v="APAC"/>
    <x v="36"/>
    <n v="13016.547497200025"/>
    <n v="529"/>
    <n v="24.605949900189081"/>
    <x v="2"/>
    <s v="Yes"/>
    <s v="Direct"/>
    <m/>
    <s v="USD"/>
    <x v="0"/>
    <x v="11"/>
    <m/>
    <x v="84"/>
    <m/>
    <n v="6.25"/>
    <n v="5.75"/>
    <n v="5.5"/>
    <m/>
    <m/>
    <s v="++"/>
    <n v="0.09"/>
    <m/>
    <n v="0.15"/>
    <s v="Price per KG"/>
    <m/>
    <m/>
    <s v="Pharma"/>
  </r>
  <r>
    <s v="Pharma"/>
    <s v="No"/>
    <s v="Express"/>
    <s v="LAX"/>
    <s v="TPA"/>
    <s v="US"/>
    <s v="US"/>
    <x v="0"/>
    <s v="AMERICAS"/>
    <x v="239"/>
    <n v="746.36352900000099"/>
    <n v="229"/>
    <n v="3.2592293842794802"/>
    <x v="2"/>
    <s v="Yes"/>
    <s v="Direct"/>
    <m/>
    <s v="USD"/>
    <x v="0"/>
    <x v="43"/>
    <m/>
    <x v="72"/>
    <n v="0.49"/>
    <n v="0.49"/>
    <n v="0.42"/>
    <n v="0.42"/>
    <n v="0.42"/>
    <n v="0.42"/>
    <s v="++"/>
    <n v="0.03"/>
    <m/>
    <n v="0.15"/>
    <s v="Price per LBS"/>
    <m/>
    <m/>
    <s v="DASH Heavy"/>
  </r>
  <r>
    <s v="Pharma"/>
    <s v="No"/>
    <s v="Express"/>
    <s v="LAX"/>
    <s v="TUS"/>
    <s v="US"/>
    <s v="US"/>
    <x v="0"/>
    <s v="AMERICAS"/>
    <x v="240"/>
    <n v="2194.5"/>
    <n v="642"/>
    <n v="3.4182242990654204"/>
    <x v="2"/>
    <s v="Yes"/>
    <s v="Direct"/>
    <m/>
    <s v="USD"/>
    <x v="0"/>
    <x v="43"/>
    <m/>
    <x v="72"/>
    <n v="0.49"/>
    <n v="0.49"/>
    <n v="0.42"/>
    <n v="0.42"/>
    <n v="0.42"/>
    <n v="0.42"/>
    <s v="++"/>
    <n v="0.03"/>
    <m/>
    <n v="0.15"/>
    <s v="Price per LBS"/>
    <m/>
    <m/>
    <s v="DASH Heavy"/>
  </r>
  <r>
    <s v="Pharma"/>
    <s v="No"/>
    <s v="Express"/>
    <s v="LGA"/>
    <s v="CVG"/>
    <s v="US"/>
    <s v="US"/>
    <x v="0"/>
    <s v="AMERICAS"/>
    <x v="241"/>
    <n v="694.99978299999952"/>
    <n v="283"/>
    <n v="2.4558296219081255"/>
    <x v="2"/>
    <s v="Yes"/>
    <s v="Direct"/>
    <m/>
    <s v="USD"/>
    <x v="0"/>
    <x v="43"/>
    <m/>
    <x v="72"/>
    <n v="0.49"/>
    <n v="0.49"/>
    <n v="0.42"/>
    <n v="0.42"/>
    <n v="0.42"/>
    <n v="0.42"/>
    <s v="++"/>
    <n v="0.03"/>
    <m/>
    <n v="0.15"/>
    <s v="Price per LBS"/>
    <m/>
    <m/>
    <s v="DASH Heavy"/>
  </r>
  <r>
    <s v="Pharma"/>
    <s v="No"/>
    <s v="Express"/>
    <s v="MCI"/>
    <s v="MSP"/>
    <s v="US"/>
    <s v="US"/>
    <x v="0"/>
    <s v="AMERICAS"/>
    <x v="242"/>
    <n v="14069.036256999978"/>
    <n v="259"/>
    <n v="54.320603308880223"/>
    <x v="2"/>
    <s v="Yes"/>
    <s v="Direct"/>
    <m/>
    <s v="USD"/>
    <x v="0"/>
    <x v="43"/>
    <m/>
    <x v="72"/>
    <n v="0.49"/>
    <n v="0.49"/>
    <n v="0.42"/>
    <n v="0.42"/>
    <n v="0.42"/>
    <n v="0.42"/>
    <s v="++"/>
    <n v="0.03"/>
    <m/>
    <n v="0.15"/>
    <s v="Price per LBS"/>
    <m/>
    <m/>
    <s v="DASH Heavy 1lb weight break until &gt;300lbs, then it is STD pricing"/>
  </r>
  <r>
    <s v="Pharma"/>
    <s v="No"/>
    <s v="Express"/>
    <s v="MCO"/>
    <s v="ATL"/>
    <s v="US"/>
    <s v="US"/>
    <x v="0"/>
    <s v="AMERICAS"/>
    <x v="243"/>
    <n v="2892.7271610000075"/>
    <n v="236"/>
    <n v="12.257318478813591"/>
    <x v="2"/>
    <s v="Yes"/>
    <s v="Direct"/>
    <m/>
    <s v="USD"/>
    <x v="0"/>
    <x v="43"/>
    <m/>
    <x v="72"/>
    <n v="0.49"/>
    <n v="0.49"/>
    <n v="0.42"/>
    <n v="0.42"/>
    <n v="0.42"/>
    <n v="0.42"/>
    <s v="++"/>
    <n v="0.03"/>
    <m/>
    <n v="0.15"/>
    <s v="Price per LBS"/>
    <m/>
    <m/>
    <s v="DASH Heavy"/>
  </r>
  <r>
    <s v="Pharma"/>
    <s v="No"/>
    <s v="Express"/>
    <s v="MEX"/>
    <s v="MIA"/>
    <s v="MX"/>
    <s v="US"/>
    <x v="0"/>
    <s v="AMERICAS"/>
    <x v="41"/>
    <n v="11796.950677000119"/>
    <n v="1345"/>
    <n v="8.770967046096743"/>
    <x v="2"/>
    <s v="Yes"/>
    <s v="Indirect"/>
    <s v="ATL"/>
    <s v="USD"/>
    <x v="0"/>
    <x v="11"/>
    <m/>
    <x v="5"/>
    <m/>
    <n v="1.5"/>
    <n v="1.3"/>
    <n v="1.2"/>
    <m/>
    <m/>
    <s v="++"/>
    <n v="0.03"/>
    <m/>
    <n v="0.15"/>
    <s v="Price per LBS"/>
    <m/>
    <m/>
    <s v="DASH Heavy 1lb weight break until &gt;300, then it is STD pricing"/>
  </r>
  <r>
    <s v="Pharma"/>
    <s v="No"/>
    <s v="Express"/>
    <s v="MIA"/>
    <s v="ATL"/>
    <s v="US"/>
    <s v="US"/>
    <x v="0"/>
    <s v="AMERICAS"/>
    <x v="43"/>
    <n v="2530.0566199999935"/>
    <n v="331"/>
    <n v="7.6436755891238475"/>
    <x v="2"/>
    <s v="Yes"/>
    <s v="Direct"/>
    <m/>
    <s v="USD"/>
    <x v="0"/>
    <x v="43"/>
    <m/>
    <x v="72"/>
    <n v="0.49"/>
    <n v="0.49"/>
    <n v="0.42"/>
    <n v="0.42"/>
    <n v="0.42"/>
    <n v="0.42"/>
    <s v="++"/>
    <n v="0.03"/>
    <m/>
    <n v="0.15"/>
    <s v="Price per LBS"/>
    <m/>
    <m/>
    <s v="DASH Heavy"/>
  </r>
  <r>
    <s v="Pharma"/>
    <s v="No"/>
    <s v="Express"/>
    <s v="MIA"/>
    <s v="BOS"/>
    <s v="US"/>
    <s v="US"/>
    <x v="0"/>
    <s v="AMERICAS"/>
    <x v="45"/>
    <n v="2752.0557593999929"/>
    <n v="291"/>
    <n v="9.4572362865979134"/>
    <x v="2"/>
    <s v="Yes"/>
    <s v="Direct"/>
    <m/>
    <s v="USD"/>
    <x v="0"/>
    <x v="43"/>
    <m/>
    <x v="72"/>
    <n v="0.49"/>
    <n v="0.49"/>
    <n v="0.42"/>
    <n v="0.42"/>
    <n v="0.42"/>
    <n v="0.42"/>
    <s v="++"/>
    <n v="0.03"/>
    <m/>
    <n v="0.15"/>
    <s v="Price per LBS"/>
    <m/>
    <m/>
    <s v="DASH Heavy"/>
  </r>
  <r>
    <s v="Pharma"/>
    <s v="No"/>
    <s v="Express"/>
    <s v="MIA"/>
    <s v="CVG"/>
    <s v="US"/>
    <s v="US"/>
    <x v="0"/>
    <s v="AMERICAS"/>
    <x v="244"/>
    <n v="4164.925220000001"/>
    <n v="304"/>
    <n v="13.70041190789474"/>
    <x v="2"/>
    <s v="Yes"/>
    <s v="Indirect"/>
    <s v="ATL"/>
    <s v="USD"/>
    <x v="0"/>
    <x v="43"/>
    <m/>
    <x v="72"/>
    <n v="0.49"/>
    <n v="0.49"/>
    <n v="0.42"/>
    <n v="0.42"/>
    <n v="0.42"/>
    <n v="0.42"/>
    <s v="++"/>
    <n v="0.03"/>
    <m/>
    <n v="0.15"/>
    <s v="Price per LBS"/>
    <m/>
    <m/>
    <s v="DASH Heavy"/>
  </r>
  <r>
    <s v="Pharma"/>
    <s v="No"/>
    <s v="Express"/>
    <s v="MIA"/>
    <s v="EZE"/>
    <s v="US"/>
    <s v="AR"/>
    <x v="0"/>
    <s v="EMEA"/>
    <x v="48"/>
    <n v="94710.552797200027"/>
    <n v="885"/>
    <n v="107.01757378214693"/>
    <x v="2"/>
    <s v="Yes"/>
    <s v="Indirect"/>
    <s v="ATL"/>
    <s v="USD"/>
    <x v="0"/>
    <x v="16"/>
    <m/>
    <x v="26"/>
    <m/>
    <n v="3.95"/>
    <n v="3.45"/>
    <n v="3.15"/>
    <m/>
    <m/>
    <s v="++"/>
    <n v="0.09"/>
    <m/>
    <n v="0.15"/>
    <s v="Price per KG"/>
    <m/>
    <m/>
    <s v="Express Heavy"/>
  </r>
  <r>
    <s v="Pharma"/>
    <s v="No"/>
    <s v="Express"/>
    <s v="MIA"/>
    <s v="GRU"/>
    <s v="US"/>
    <s v="BR"/>
    <x v="0"/>
    <s v="AMERICAS"/>
    <x v="50"/>
    <n v="123096.94390300022"/>
    <n v="1715"/>
    <n v="71.776643675218793"/>
    <x v="2"/>
    <s v="Yes"/>
    <s v="Indirect"/>
    <s v="ATL"/>
    <s v="USD"/>
    <x v="0"/>
    <x v="11"/>
    <m/>
    <x v="18"/>
    <m/>
    <n v="2.15"/>
    <n v="2"/>
    <n v="1.9"/>
    <m/>
    <m/>
    <s v="++"/>
    <n v="0.03"/>
    <m/>
    <n v="0.15"/>
    <s v="Price per KG"/>
    <m/>
    <m/>
    <s v="Express Heavy"/>
  </r>
  <r>
    <s v="Pharma"/>
    <s v="No"/>
    <s v="Express"/>
    <s v="MIA"/>
    <s v="IND"/>
    <s v="US"/>
    <s v="US"/>
    <x v="0"/>
    <s v="AMERICAS"/>
    <x v="245"/>
    <n v="20614.637924000021"/>
    <n v="485"/>
    <n v="42.504408090721689"/>
    <x v="2"/>
    <s v="Yes"/>
    <s v="Indirect"/>
    <s v="ATL"/>
    <s v="USD"/>
    <x v="0"/>
    <x v="43"/>
    <m/>
    <x v="72"/>
    <n v="0.49"/>
    <n v="0.49"/>
    <n v="0.42"/>
    <n v="0.42"/>
    <n v="0.42"/>
    <n v="0.42"/>
    <s v="++"/>
    <n v="0.03"/>
    <m/>
    <n v="0.15"/>
    <s v="Price per LBS"/>
    <m/>
    <m/>
    <s v="DASH Heavy 1lb weight break until &gt;300lbs, then it is STD pricing"/>
  </r>
  <r>
    <s v="Pharma"/>
    <s v="No"/>
    <s v="Express"/>
    <s v="MIA"/>
    <s v="LAX"/>
    <s v="US"/>
    <s v="US"/>
    <x v="0"/>
    <s v="AMERICAS"/>
    <x v="51"/>
    <n v="12906.127687600056"/>
    <n v="1375"/>
    <n v="9.3862746818909493"/>
    <x v="2"/>
    <s v="Yes"/>
    <s v="Indirect"/>
    <s v="ATL"/>
    <s v="USD"/>
    <x v="0"/>
    <x v="43"/>
    <m/>
    <x v="72"/>
    <n v="0.49"/>
    <n v="0.49"/>
    <n v="0.42"/>
    <n v="0.42"/>
    <n v="0.42"/>
    <n v="0.42"/>
    <s v="++"/>
    <n v="0.03"/>
    <m/>
    <n v="0.15"/>
    <s v="Price per LBS"/>
    <m/>
    <m/>
    <s v="DASH Heavy 1lb weight break until &gt;300lbs, then it is STD pricing"/>
  </r>
  <r>
    <s v="Pharma"/>
    <s v="No"/>
    <s v="Express"/>
    <s v="MIA"/>
    <s v="LGA"/>
    <s v="US"/>
    <s v="US"/>
    <x v="0"/>
    <s v="AMERICAS"/>
    <x v="246"/>
    <n v="521.56929999999977"/>
    <n v="268"/>
    <n v="1.9461541044776112"/>
    <x v="2"/>
    <s v="Yes"/>
    <s v="Direct"/>
    <m/>
    <s v="USD"/>
    <x v="0"/>
    <x v="43"/>
    <m/>
    <x v="72"/>
    <n v="0.49"/>
    <n v="0.49"/>
    <n v="0.42"/>
    <n v="0.42"/>
    <n v="0.42"/>
    <n v="0.42"/>
    <s v="++"/>
    <n v="0.03"/>
    <m/>
    <n v="0.15"/>
    <s v="Price per LBS"/>
    <m/>
    <m/>
    <s v="DASH Heavy"/>
  </r>
  <r>
    <s v="Pharma"/>
    <s v="No"/>
    <s v="Express"/>
    <s v="MIA"/>
    <s v="MEX"/>
    <s v="US"/>
    <s v="MX"/>
    <x v="0"/>
    <s v="AMERICAS"/>
    <x v="57"/>
    <n v="52342.047039000026"/>
    <n v="377"/>
    <n v="138.83832105835552"/>
    <x v="2"/>
    <s v="Yes"/>
    <s v="Indirect"/>
    <s v="ATL"/>
    <s v="USD"/>
    <x v="0"/>
    <x v="11"/>
    <m/>
    <x v="18"/>
    <m/>
    <n v="2.15"/>
    <n v="2"/>
    <n v="1.9"/>
    <m/>
    <m/>
    <s v="++"/>
    <n v="0.09"/>
    <m/>
    <n v="0.15"/>
    <s v="Price per KG"/>
    <m/>
    <m/>
    <s v="Express Heavy"/>
  </r>
  <r>
    <s v="Pharma"/>
    <s v="No"/>
    <s v="Express"/>
    <s v="MIA"/>
    <s v="ORD"/>
    <s v="US"/>
    <s v="US"/>
    <x v="0"/>
    <s v="AMERICAS"/>
    <x v="58"/>
    <n v="3311.6568445999915"/>
    <n v="316"/>
    <n v="10.479926723417694"/>
    <x v="2"/>
    <s v="Yes"/>
    <s v="Indirect"/>
    <s v="ATL"/>
    <s v="USD"/>
    <x v="0"/>
    <x v="43"/>
    <m/>
    <x v="72"/>
    <n v="0.49"/>
    <n v="0.49"/>
    <n v="0.42"/>
    <n v="0.42"/>
    <n v="0.42"/>
    <n v="0.42"/>
    <s v="++"/>
    <n v="0.03"/>
    <m/>
    <n v="0.15"/>
    <s v="Price per LBS"/>
    <m/>
    <m/>
    <s v="DASH Heavy"/>
  </r>
  <r>
    <s v="Pharma"/>
    <s v="Yes"/>
    <s v="Express"/>
    <s v="ORD"/>
    <s v="BRU"/>
    <s v="US"/>
    <s v="BE"/>
    <x v="0"/>
    <s v="EMEA"/>
    <x v="60"/>
    <n v="5545.8999999999978"/>
    <n v="271"/>
    <n v="20.464575645756451"/>
    <x v="2"/>
    <s v="Yes"/>
    <s v="Indirect"/>
    <s v="JFK"/>
    <s v="USD"/>
    <x v="0"/>
    <x v="11"/>
    <m/>
    <x v="67"/>
    <m/>
    <n v="1.65"/>
    <n v="1.45"/>
    <n v="1.3"/>
    <m/>
    <m/>
    <s v="++"/>
    <n v="0.09"/>
    <m/>
    <n v="0.15"/>
    <s v="Price per KG"/>
    <m/>
    <m/>
    <s v="Pharma"/>
  </r>
  <r>
    <s v="Pharma"/>
    <s v="Yes"/>
    <s v="Express"/>
    <s v="ORD"/>
    <s v="FRA"/>
    <s v="US"/>
    <s v="DE"/>
    <x v="0"/>
    <s v="EMEA"/>
    <x v="247"/>
    <n v="74538.45"/>
    <n v="339"/>
    <n v="219.87743362831858"/>
    <x v="2"/>
    <s v="Yes"/>
    <s v="Indirect"/>
    <s v="DTW"/>
    <s v="USD"/>
    <x v="0"/>
    <x v="11"/>
    <m/>
    <x v="75"/>
    <m/>
    <n v="1.45"/>
    <n v="1.25"/>
    <n v="1.1499999999999999"/>
    <m/>
    <m/>
    <s v="++"/>
    <n v="0.09"/>
    <m/>
    <n v="0.15"/>
    <s v="Price per KG"/>
    <m/>
    <m/>
    <s v="Pharma"/>
  </r>
  <r>
    <s v="Pharma"/>
    <s v="Yes"/>
    <s v="Express"/>
    <s v="ORD"/>
    <s v="ICN"/>
    <s v="US"/>
    <s v="KR"/>
    <x v="0"/>
    <s v="APAC"/>
    <x v="94"/>
    <n v="8659.8500000000022"/>
    <n v="463"/>
    <n v="18.703779697624196"/>
    <x v="2"/>
    <s v="Yes"/>
    <s v="Indirect"/>
    <s v="DTW"/>
    <s v="USD"/>
    <x v="0"/>
    <x v="11"/>
    <m/>
    <x v="74"/>
    <m/>
    <n v="2.7"/>
    <n v="2.15"/>
    <n v="2"/>
    <m/>
    <m/>
    <s v="++"/>
    <n v="0.09"/>
    <m/>
    <n v="0.15"/>
    <s v="Price per KG"/>
    <m/>
    <m/>
    <s v="Pharma"/>
  </r>
  <r>
    <s v="Pharma"/>
    <s v="Yes"/>
    <s v="Express"/>
    <s v="ORD"/>
    <s v="SYD"/>
    <s v="US"/>
    <s v="AU"/>
    <x v="0"/>
    <s v="APAC"/>
    <x v="96"/>
    <n v="8835.8500000000076"/>
    <n v="620"/>
    <n v="14.251370967741948"/>
    <x v="2"/>
    <s v="Yes"/>
    <s v="Indirect"/>
    <s v="DTW"/>
    <s v="USD"/>
    <x v="0"/>
    <x v="11"/>
    <m/>
    <x v="85"/>
    <m/>
    <n v="6.75"/>
    <n v="6.25"/>
    <n v="6"/>
    <m/>
    <m/>
    <s v="++"/>
    <n v="0.09"/>
    <m/>
    <n v="0.15"/>
    <s v="Price per KG"/>
    <m/>
    <m/>
    <s v="Pharma"/>
  </r>
  <r>
    <s v="Pharma"/>
    <s v="Yes"/>
    <s v="Express"/>
    <s v="PHL"/>
    <s v="LHR"/>
    <s v="US"/>
    <s v="GB"/>
    <x v="0"/>
    <s v="EMEA"/>
    <x v="61"/>
    <n v="27841.61"/>
    <n v="291"/>
    <n v="95.675635738831616"/>
    <x v="2"/>
    <s v="Yes"/>
    <s v="Indirect"/>
    <s v="JFK"/>
    <s v="USD"/>
    <x v="0"/>
    <x v="11"/>
    <m/>
    <x v="5"/>
    <m/>
    <n v="1.7"/>
    <n v="1.5"/>
    <n v="1.4"/>
    <m/>
    <m/>
    <s v="++"/>
    <n v="0.09"/>
    <m/>
    <n v="0.15"/>
    <s v="Price per KG"/>
    <m/>
    <m/>
    <s v="Pharma"/>
  </r>
  <r>
    <s v="Pharma"/>
    <s v="Yes"/>
    <s v="Express"/>
    <s v="SEA"/>
    <s v="FRA"/>
    <s v="US"/>
    <s v="DE"/>
    <x v="0"/>
    <s v="EMEA"/>
    <x v="248"/>
    <n v="17802"/>
    <n v="468"/>
    <n v="38.03846153846154"/>
    <x v="2"/>
    <s v="Yes"/>
    <s v="Indirect"/>
    <s v="SEA"/>
    <s v="USD"/>
    <x v="0"/>
    <x v="11"/>
    <m/>
    <x v="13"/>
    <m/>
    <n v="1.55"/>
    <n v="1.35"/>
    <n v="1.25"/>
    <m/>
    <m/>
    <s v="++"/>
    <n v="0.09"/>
    <m/>
    <n v="0.15"/>
    <s v="Price per KG"/>
    <m/>
    <m/>
    <s v="Pharma"/>
  </r>
  <r>
    <s v="Pharma"/>
    <s v="Yes"/>
    <s v="Express"/>
    <s v="HND"/>
    <s v="LAX"/>
    <s v="JP"/>
    <s v="US"/>
    <x v="1"/>
    <s v="AMERICAS"/>
    <x v="66"/>
    <n v="36561.629999999925"/>
    <n v="1233"/>
    <n v="29.652579075425731"/>
    <x v="2"/>
    <s v="Yes"/>
    <s v="Direct"/>
    <m/>
    <s v="JPY"/>
    <x v="0"/>
    <x v="45"/>
    <m/>
    <x v="86"/>
    <n v="1420"/>
    <n v="1350"/>
    <n v="1250"/>
    <n v="1200"/>
    <m/>
    <m/>
    <s v=" ++"/>
    <m/>
    <m/>
    <m/>
    <m/>
    <m/>
    <m/>
    <s v="Pharma"/>
  </r>
  <r>
    <s v="Pharma"/>
    <s v="No"/>
    <s v="Standard"/>
    <s v="SYD"/>
    <s v="LAX"/>
    <s v="AU"/>
    <s v="US"/>
    <x v="1"/>
    <s v="AMERICAS"/>
    <x v="69"/>
    <n v="1083"/>
    <n v="453"/>
    <n v="2.3907284768211921"/>
    <x v="2"/>
    <s v="Yes"/>
    <s v="Direct"/>
    <m/>
    <s v="AUD"/>
    <x v="0"/>
    <x v="46"/>
    <m/>
    <x v="87"/>
    <n v="15"/>
    <n v="14"/>
    <n v="12.5"/>
    <n v="12"/>
    <m/>
    <m/>
    <s v="All IN"/>
    <m/>
    <m/>
    <m/>
    <s v="Price per KG"/>
    <m/>
    <m/>
    <s v="Express Heavy"/>
  </r>
  <r>
    <s v="Pharma"/>
    <s v="No"/>
    <s v="Express"/>
    <s v="SYD"/>
    <s v="LAX"/>
    <s v="AU"/>
    <s v="US"/>
    <x v="1"/>
    <s v="AMERICAS"/>
    <x v="70"/>
    <n v="1133.40924"/>
    <n v="454"/>
    <n v="2.4964961233480176"/>
    <x v="2"/>
    <s v="Yes"/>
    <s v="Direct"/>
    <m/>
    <s v="AUD"/>
    <x v="0"/>
    <x v="46"/>
    <m/>
    <x v="87"/>
    <n v="15"/>
    <n v="14"/>
    <n v="12.5"/>
    <n v="12"/>
    <m/>
    <m/>
    <s v="All IN"/>
    <m/>
    <m/>
    <m/>
    <s v="Price per KG"/>
    <m/>
    <m/>
    <s v="Express Heavy"/>
  </r>
  <r>
    <s v="Pharma"/>
    <s v="Yes"/>
    <s v="Standard"/>
    <s v="SYD"/>
    <s v="LAX"/>
    <s v="AU"/>
    <s v="US"/>
    <x v="1"/>
    <s v="AMERICAS"/>
    <x v="71"/>
    <n v="10157"/>
    <n v="403"/>
    <n v="25.203473945409428"/>
    <x v="2"/>
    <s v="Yes"/>
    <s v="Direct"/>
    <m/>
    <s v="AUD"/>
    <x v="0"/>
    <x v="46"/>
    <m/>
    <x v="87"/>
    <n v="15"/>
    <n v="14"/>
    <n v="12.5"/>
    <n v="12"/>
    <m/>
    <m/>
    <s v="All IN"/>
    <m/>
    <m/>
    <m/>
    <m/>
    <m/>
    <m/>
    <s v="Pharma"/>
  </r>
  <r>
    <s v="Pharma"/>
    <s v="Yes"/>
    <s v="Express"/>
    <s v="SYD"/>
    <s v="LAX"/>
    <s v="AU"/>
    <s v="US"/>
    <x v="1"/>
    <s v="AMERICAS"/>
    <x v="72"/>
    <n v="20967.90598000001"/>
    <n v="657"/>
    <n v="31.914620974124826"/>
    <x v="2"/>
    <s v="Yes"/>
    <s v="Direct"/>
    <m/>
    <s v="AUD"/>
    <x v="0"/>
    <x v="46"/>
    <m/>
    <x v="87"/>
    <n v="15"/>
    <n v="14"/>
    <n v="12.5"/>
    <n v="12"/>
    <m/>
    <m/>
    <s v="All IN"/>
    <m/>
    <m/>
    <m/>
    <m/>
    <m/>
    <m/>
    <s v="Pharma"/>
  </r>
  <r>
    <s v="Pharma"/>
    <s v="Yes"/>
    <s v="Express"/>
    <s v="BCN"/>
    <s v="JFK"/>
    <s v="ES"/>
    <s v="US"/>
    <x v="2"/>
    <s v="AMERICAS"/>
    <x v="73"/>
    <n v="2523.1386000000002"/>
    <n v="133"/>
    <n v="18.970966917293236"/>
    <x v="2"/>
    <s v="Yes"/>
    <s v="Direct"/>
    <m/>
    <s v="EUR"/>
    <x v="0"/>
    <x v="2"/>
    <m/>
    <x v="88"/>
    <n v="3.9"/>
    <n v="3.7"/>
    <n v="3.5"/>
    <n v="3.3"/>
    <m/>
    <m/>
    <s v="All IN"/>
    <m/>
    <m/>
    <m/>
    <m/>
    <m/>
    <m/>
    <s v="Pharma"/>
  </r>
  <r>
    <s v="Pharma"/>
    <s v="Yes"/>
    <s v="Express"/>
    <s v="BRU"/>
    <s v="EWR"/>
    <s v="BE"/>
    <s v="US"/>
    <x v="2"/>
    <s v="AMERICAS"/>
    <x v="249"/>
    <n v="6826.2300000000005"/>
    <n v="448"/>
    <n v="15.237120535714286"/>
    <x v="2"/>
    <s v="Yes"/>
    <s v="Indirect"/>
    <s v="JFK"/>
    <s v="EUR"/>
    <x v="0"/>
    <x v="2"/>
    <m/>
    <x v="74"/>
    <n v="2.5"/>
    <n v="2.0499999999999998"/>
    <n v="1.9"/>
    <n v="1.9"/>
    <n v="1.9"/>
    <n v="1.9"/>
    <s v="All IN"/>
    <m/>
    <m/>
    <m/>
    <m/>
    <m/>
    <m/>
    <s v="Pharma airfreight rate"/>
  </r>
  <r>
    <s v="Pharma"/>
    <s v="Yes"/>
    <s v="Express"/>
    <s v="BRU"/>
    <s v="JFK"/>
    <s v="BE"/>
    <s v="US"/>
    <x v="2"/>
    <s v="AMERICAS"/>
    <x v="75"/>
    <n v="11058.310000000001"/>
    <n v="382"/>
    <n v="28.948455497382202"/>
    <x v="2"/>
    <s v="Yes"/>
    <s v="Direct"/>
    <m/>
    <s v="EUR"/>
    <x v="0"/>
    <x v="2"/>
    <m/>
    <x v="74"/>
    <n v="2.5"/>
    <n v="2.0499999999999998"/>
    <n v="1.85"/>
    <n v="1.85"/>
    <m/>
    <m/>
    <s v="All IN"/>
    <m/>
    <m/>
    <m/>
    <m/>
    <m/>
    <m/>
    <s v="Pharma airfreight rate"/>
  </r>
  <r>
    <s v="Pharma"/>
    <s v="Yes"/>
    <s v="Express"/>
    <s v="BRU"/>
    <s v="LAX"/>
    <s v="BE"/>
    <s v="US"/>
    <x v="2"/>
    <s v="AMERICAS"/>
    <x v="76"/>
    <n v="4447.5"/>
    <n v="341"/>
    <n v="13.042521994134898"/>
    <x v="2"/>
    <s v="Yes"/>
    <s v="Indirect"/>
    <s v="JFK"/>
    <s v="EUR"/>
    <x v="0"/>
    <x v="2"/>
    <m/>
    <x v="69"/>
    <n v="2.65"/>
    <n v="2.2000000000000002"/>
    <n v="2.0499999999999998"/>
    <n v="2.0499999999999998"/>
    <m/>
    <m/>
    <s v="All IN"/>
    <m/>
    <m/>
    <m/>
    <m/>
    <m/>
    <m/>
    <s v="Pharma airfreight rate"/>
  </r>
  <r>
    <s v="Pharma"/>
    <s v="Yes"/>
    <s v="Express"/>
    <s v="DUB"/>
    <s v="GRU"/>
    <s v="IE"/>
    <s v="BR"/>
    <x v="2"/>
    <s v="AMERICAS"/>
    <x v="250"/>
    <n v="7178.3199999999988"/>
    <n v="431"/>
    <n v="16.655034802784218"/>
    <x v="2"/>
    <s v="Yes"/>
    <s v="Indirect"/>
    <s v="ATL"/>
    <s v="EUR"/>
    <x v="0"/>
    <x v="2"/>
    <m/>
    <x v="88"/>
    <n v="4.0999999999999996"/>
    <n v="3.85"/>
    <n v="3.6"/>
    <n v="3.35"/>
    <m/>
    <m/>
    <s v="All IN"/>
    <m/>
    <m/>
    <m/>
    <m/>
    <m/>
    <m/>
    <s v="Pharma"/>
  </r>
  <r>
    <s v="Pharma"/>
    <s v="Yes"/>
    <s v="Express"/>
    <s v="DUB"/>
    <s v="JFK"/>
    <s v="IE"/>
    <s v="US"/>
    <x v="2"/>
    <s v="AMERICAS"/>
    <x v="77"/>
    <n v="19474.140000000007"/>
    <n v="1176"/>
    <n v="16.559642857142862"/>
    <x v="2"/>
    <s v="Yes"/>
    <s v="Indirect"/>
    <s v="ATL"/>
    <s v="EUR"/>
    <x v="0"/>
    <x v="2"/>
    <m/>
    <x v="88"/>
    <n v="2.5499999999999998"/>
    <n v="2.2999999999999998"/>
    <n v="2.0499999999999998"/>
    <n v="1.8"/>
    <m/>
    <m/>
    <s v="All IN"/>
    <m/>
    <m/>
    <m/>
    <m/>
    <m/>
    <m/>
    <s v="Pharma"/>
  </r>
  <r>
    <s v="Pharma"/>
    <s v="Yes"/>
    <s v="Express"/>
    <s v="DUB"/>
    <s v="LAX"/>
    <s v="IE"/>
    <s v="US"/>
    <x v="2"/>
    <s v="AMERICAS"/>
    <x v="251"/>
    <n v="11410"/>
    <n v="464"/>
    <n v="24.59051724137931"/>
    <x v="2"/>
    <s v="Yes"/>
    <s v="Indirect"/>
    <s v="JFK"/>
    <s v="EUR"/>
    <x v="0"/>
    <x v="2"/>
    <m/>
    <x v="88"/>
    <n v="2.85"/>
    <n v="2.6"/>
    <n v="2.35"/>
    <n v="2.1"/>
    <m/>
    <m/>
    <s v="All IN"/>
    <m/>
    <m/>
    <m/>
    <m/>
    <m/>
    <m/>
    <s v="Pharma"/>
  </r>
  <r>
    <s v="Pharma"/>
    <s v="Yes"/>
    <s v="Express"/>
    <s v="FRA"/>
    <s v="GRU"/>
    <s v="DE"/>
    <s v="BR"/>
    <x v="2"/>
    <s v="AMERICAS"/>
    <x v="252"/>
    <n v="14147.979999999996"/>
    <n v="310"/>
    <n v="45.638645161290306"/>
    <x v="2"/>
    <s v="Yes"/>
    <s v="Indirect"/>
    <s v="JFK"/>
    <s v="EUR"/>
    <x v="7"/>
    <x v="2"/>
    <m/>
    <x v="88"/>
    <n v="3.7"/>
    <n v="3.7"/>
    <n v="3.5"/>
    <n v="3.3"/>
    <m/>
    <m/>
    <s v="All IN"/>
    <m/>
    <m/>
    <m/>
    <m/>
    <m/>
    <m/>
    <s v="Pharma"/>
  </r>
  <r>
    <s v="Pharma"/>
    <s v="Yes"/>
    <s v="Express"/>
    <s v="FRA"/>
    <s v="JFK"/>
    <s v="DE"/>
    <s v="US"/>
    <x v="2"/>
    <s v="AMERICAS"/>
    <x v="253"/>
    <n v="32078.757200000004"/>
    <n v="501"/>
    <n v="64.02945548902197"/>
    <x v="2"/>
    <s v="Yes"/>
    <s v="Direct"/>
    <m/>
    <s v="EUR"/>
    <x v="7"/>
    <x v="2"/>
    <m/>
    <x v="80"/>
    <n v="2.75"/>
    <n v="2.75"/>
    <n v="2.6"/>
    <n v="2.2999999999999998"/>
    <m/>
    <m/>
    <s v="All IN"/>
    <m/>
    <m/>
    <m/>
    <m/>
    <m/>
    <m/>
    <s v="Pharma"/>
  </r>
  <r>
    <s v="Pharma"/>
    <s v="Yes"/>
    <s v="Express"/>
    <s v="FRA"/>
    <s v="LAX"/>
    <s v="DE"/>
    <s v="US"/>
    <x v="2"/>
    <s v="AMERICAS"/>
    <x v="254"/>
    <n v="22361.434500000003"/>
    <n v="577"/>
    <n v="38.75465251299827"/>
    <x v="2"/>
    <s v="Yes"/>
    <s v="Indirect"/>
    <s v="JFK"/>
    <s v="EUR"/>
    <x v="7"/>
    <x v="2"/>
    <m/>
    <x v="80"/>
    <n v="2.75"/>
    <n v="2.75"/>
    <n v="2.6"/>
    <n v="2.2999999999999998"/>
    <m/>
    <m/>
    <s v="All IN"/>
    <m/>
    <m/>
    <m/>
    <m/>
    <m/>
    <m/>
    <s v="Pharma"/>
  </r>
  <r>
    <s v="Pharma"/>
    <s v="Yes"/>
    <s v="Express"/>
    <s v="FRA"/>
    <s v="ORD"/>
    <s v="DE"/>
    <s v="US"/>
    <x v="2"/>
    <s v="AMERICAS"/>
    <x v="255"/>
    <n v="66255.228900000016"/>
    <n v="576"/>
    <n v="115.02643906250003"/>
    <x v="2"/>
    <s v="Yes"/>
    <s v="Indirect"/>
    <s v="JFK"/>
    <s v="EUR"/>
    <x v="7"/>
    <x v="2"/>
    <m/>
    <x v="80"/>
    <n v="2.75"/>
    <n v="2.75"/>
    <n v="2.6"/>
    <n v="2.2999999999999998"/>
    <m/>
    <m/>
    <s v="All IN"/>
    <m/>
    <m/>
    <m/>
    <m/>
    <m/>
    <m/>
    <s v="Pharma"/>
  </r>
  <r>
    <s v="Pharma"/>
    <s v="No"/>
    <s v="Express"/>
    <s v="GVA"/>
    <s v="JFK"/>
    <s v="CH"/>
    <s v="US"/>
    <x v="2"/>
    <s v="AMERICAS"/>
    <x v="256"/>
    <n v="2022"/>
    <n v="405"/>
    <n v="4.9925925925925929"/>
    <x v="2"/>
    <s v="Yes"/>
    <s v="Direct"/>
    <m/>
    <s v="CHF"/>
    <x v="0"/>
    <x v="2"/>
    <m/>
    <x v="89"/>
    <n v="2"/>
    <n v="1.45"/>
    <n v="1.3"/>
    <n v="1.3"/>
    <m/>
    <m/>
    <s v="All IN"/>
    <m/>
    <m/>
    <m/>
    <s v="Price per KG"/>
    <m/>
    <m/>
    <s v="Pharma airfreight rate"/>
  </r>
  <r>
    <s v="Pharma"/>
    <s v="Yes"/>
    <s v="Express"/>
    <s v="GVA"/>
    <s v="JFK"/>
    <s v="CH"/>
    <s v="US"/>
    <x v="2"/>
    <s v="AMERICAS"/>
    <x v="257"/>
    <n v="16257.1"/>
    <n v="407"/>
    <n v="39.943734643734643"/>
    <x v="2"/>
    <s v="Yes"/>
    <s v="Indirect"/>
    <s v="ZRH"/>
    <s v="CHF"/>
    <x v="0"/>
    <x v="2"/>
    <m/>
    <x v="89"/>
    <n v="2"/>
    <n v="1.45"/>
    <n v="1.3"/>
    <n v="1.3"/>
    <n v="1.3"/>
    <n v="1.3"/>
    <s v="All IN"/>
    <m/>
    <m/>
    <m/>
    <s v="Price per KG"/>
    <m/>
    <m/>
    <s v="Pharma airfreight rate"/>
  </r>
  <r>
    <s v="Pharma"/>
    <s v="Yes"/>
    <s v="Express"/>
    <s v="LHR"/>
    <s v="GRU"/>
    <s v="GB"/>
    <s v="BR"/>
    <x v="2"/>
    <s v="AMERICAS"/>
    <x v="258"/>
    <n v="8847.9599999999991"/>
    <n v="294"/>
    <n v="30.095102040816325"/>
    <x v="2"/>
    <s v="Yes"/>
    <s v="Indirect"/>
    <s v="ATL"/>
    <s v="GBP"/>
    <x v="7"/>
    <x v="2"/>
    <m/>
    <x v="74"/>
    <n v="3.05"/>
    <n v="3.05"/>
    <n v="3"/>
    <n v="2.6"/>
    <m/>
    <m/>
    <s v="All IN"/>
    <m/>
    <m/>
    <m/>
    <m/>
    <m/>
    <m/>
    <s v="Pharma"/>
  </r>
  <r>
    <s v="Pharma"/>
    <s v="No"/>
    <s v="Express"/>
    <s v="LHR"/>
    <s v="JFK"/>
    <s v="GB"/>
    <s v="US"/>
    <x v="2"/>
    <s v="AMERICAS"/>
    <x v="80"/>
    <n v="2107.6646199999996"/>
    <n v="381"/>
    <n v="5.5319281364829385"/>
    <x v="2"/>
    <s v="Yes"/>
    <s v="Direct"/>
    <m/>
    <s v="GBP"/>
    <x v="7"/>
    <x v="2"/>
    <m/>
    <x v="90"/>
    <n v="2"/>
    <n v="2"/>
    <n v="1.85"/>
    <n v="1.7"/>
    <m/>
    <m/>
    <s v="All IN"/>
    <m/>
    <m/>
    <m/>
    <s v="Price per KG"/>
    <m/>
    <m/>
    <s v="Express Heavy"/>
  </r>
  <r>
    <s v="Pharma"/>
    <s v="Yes"/>
    <s v="Express"/>
    <s v="LHR"/>
    <s v="JFK"/>
    <s v="GB"/>
    <s v="US"/>
    <x v="2"/>
    <s v="AMERICAS"/>
    <x v="81"/>
    <n v="125201.32741999996"/>
    <n v="1043"/>
    <n v="120.03962360498558"/>
    <x v="2"/>
    <s v="Yes"/>
    <s v="Direct"/>
    <m/>
    <s v="GBP"/>
    <x v="7"/>
    <x v="2"/>
    <m/>
    <x v="14"/>
    <n v="2.0499999999999998"/>
    <n v="2.0499999999999998"/>
    <n v="1.95"/>
    <n v="1.8"/>
    <m/>
    <m/>
    <s v="All IN"/>
    <m/>
    <m/>
    <m/>
    <m/>
    <m/>
    <m/>
    <s v="Pharma"/>
  </r>
  <r>
    <s v="Pharma"/>
    <s v="No"/>
    <s v="Express"/>
    <s v="LHR"/>
    <s v="LAX"/>
    <s v="GB"/>
    <s v="US"/>
    <x v="2"/>
    <s v="AMERICAS"/>
    <x v="82"/>
    <n v="1924.0092399999999"/>
    <n v="523"/>
    <n v="3.6787939579349902"/>
    <x v="2"/>
    <s v="Yes"/>
    <s v="Indirect"/>
    <s v="JFK"/>
    <s v="GBP"/>
    <x v="7"/>
    <x v="2"/>
    <m/>
    <x v="14"/>
    <n v="2.0499999999999998"/>
    <n v="2.0499999999999998"/>
    <n v="1.95"/>
    <n v="1.8"/>
    <m/>
    <m/>
    <s v="All IN"/>
    <m/>
    <m/>
    <m/>
    <s v="Price per KG"/>
    <m/>
    <m/>
    <s v="Express Heavy"/>
  </r>
  <r>
    <s v="Pharma"/>
    <s v="Yes"/>
    <s v="Express"/>
    <s v="LHR"/>
    <s v="LAX"/>
    <s v="GB"/>
    <s v="US"/>
    <x v="2"/>
    <s v="AMERICAS"/>
    <x v="83"/>
    <n v="29857.937080000003"/>
    <n v="819"/>
    <n v="36.456577631257638"/>
    <x v="2"/>
    <s v="Yes"/>
    <s v="Indirect"/>
    <s v="JFK"/>
    <s v="GBP"/>
    <x v="7"/>
    <x v="2"/>
    <m/>
    <x v="91"/>
    <n v="2.0499999999999998"/>
    <n v="2.0499999999999998"/>
    <n v="2"/>
    <n v="1.9"/>
    <m/>
    <m/>
    <s v="All IN"/>
    <m/>
    <m/>
    <m/>
    <m/>
    <m/>
    <m/>
    <s v="Pharma"/>
  </r>
  <r>
    <s v="Pharma"/>
    <s v="Yes"/>
    <s v="Express"/>
    <s v="MAD"/>
    <s v="JFK"/>
    <s v="ES"/>
    <s v="US"/>
    <x v="2"/>
    <s v="AMERICAS"/>
    <x v="85"/>
    <n v="4449.1386000000002"/>
    <n v="246"/>
    <n v="18.085929268292684"/>
    <x v="2"/>
    <s v="Yes"/>
    <s v="Direct"/>
    <m/>
    <s v="EUR"/>
    <x v="0"/>
    <x v="2"/>
    <m/>
    <x v="88"/>
    <n v="3.9"/>
    <n v="3.7"/>
    <n v="3.5"/>
    <n v="3.3"/>
    <m/>
    <m/>
    <s v="All IN"/>
    <m/>
    <m/>
    <m/>
    <m/>
    <m/>
    <m/>
    <s v="Pharma"/>
  </r>
  <r>
    <s v="Pharma"/>
    <s v="No"/>
    <s v="Express"/>
    <s v="MAD"/>
    <s v="LAX"/>
    <s v="ES"/>
    <s v="US"/>
    <x v="2"/>
    <s v="AMERICAS"/>
    <x v="86"/>
    <n v="644"/>
    <n v="335"/>
    <n v="1.9223880597014926"/>
    <x v="2"/>
    <s v="Yes"/>
    <s v="Indirect"/>
    <s v="JFK"/>
    <s v="EUR"/>
    <x v="0"/>
    <x v="2"/>
    <m/>
    <x v="88"/>
    <n v="3.4"/>
    <n v="3.2"/>
    <n v="3"/>
    <n v="3.96"/>
    <m/>
    <m/>
    <s v="All IN"/>
    <m/>
    <m/>
    <m/>
    <s v="Price per KG"/>
    <m/>
    <m/>
    <s v="Express Heavy"/>
  </r>
  <r>
    <s v="Pharma"/>
    <s v="Yes"/>
    <s v="Express"/>
    <s v="MXP"/>
    <s v="JFK"/>
    <s v="IT"/>
    <s v="US"/>
    <x v="2"/>
    <s v="AMERICAS"/>
    <x v="87"/>
    <n v="12967.689999999999"/>
    <n v="318"/>
    <n v="40.77889937106918"/>
    <x v="2"/>
    <s v="Yes"/>
    <s v="Direct"/>
    <m/>
    <s v="EUR"/>
    <x v="0"/>
    <x v="2"/>
    <m/>
    <x v="74"/>
    <n v="2.5"/>
    <n v="2.0499999999999998"/>
    <n v="1.9"/>
    <n v="1.9"/>
    <m/>
    <m/>
    <s v="All IN"/>
    <m/>
    <m/>
    <m/>
    <m/>
    <m/>
    <m/>
    <s v="Pharma airfreight rate"/>
  </r>
  <r>
    <s v="Pharma"/>
    <s v="Yes"/>
    <s v="Express"/>
    <s v="PRG"/>
    <s v="JFK"/>
    <s v="CZ"/>
    <s v="US"/>
    <x v="2"/>
    <s v="AMERICAS"/>
    <x v="259"/>
    <n v="3358"/>
    <n v="64"/>
    <n v="52.46875"/>
    <x v="2"/>
    <s v="Yes"/>
    <s v="Direct"/>
    <m/>
    <s v="EUR"/>
    <x v="0"/>
    <x v="2"/>
    <m/>
    <x v="89"/>
    <n v="2"/>
    <n v="1.5"/>
    <n v="1.35"/>
    <n v="1.35"/>
    <n v="1.35"/>
    <n v="1.35"/>
    <s v="All IN"/>
    <m/>
    <m/>
    <m/>
    <m/>
    <m/>
    <m/>
    <s v="Summer Season ONLY; Pharma airfreight rate"/>
  </r>
  <r>
    <s v="Pharma"/>
    <s v="Yes"/>
    <s v="Express"/>
    <s v="ZRH"/>
    <s v="PHL"/>
    <s v="CH"/>
    <s v="US"/>
    <x v="2"/>
    <s v="AMERICAS"/>
    <x v="88"/>
    <n v="73083.940000000031"/>
    <n v="317"/>
    <n v="230.54870662460579"/>
    <x v="2"/>
    <s v="Yes"/>
    <s v="Indirect"/>
    <s v="JFK"/>
    <s v="CHF"/>
    <x v="0"/>
    <x v="2"/>
    <m/>
    <x v="80"/>
    <n v="2.25"/>
    <n v="1.6"/>
    <n v="1.45"/>
    <n v="1.45"/>
    <n v="1.45"/>
    <n v="1.45"/>
    <s v="All IN"/>
    <m/>
    <m/>
    <m/>
    <s v="Price per KG"/>
    <m/>
    <m/>
    <s v="Pharma airfreight rate"/>
  </r>
  <r>
    <s v="Pharma"/>
    <s v="No"/>
    <s v="Express"/>
    <s v="BOG"/>
    <s v="MIA"/>
    <s v="CO"/>
    <s v="US"/>
    <x v="0"/>
    <s v="AMERICAS"/>
    <x v="3"/>
    <n v="12304.262462800001"/>
    <n v="364"/>
    <n v="33.802918853846158"/>
    <x v="3"/>
    <s v="Yes"/>
    <s v="Direct"/>
    <m/>
    <s v="USD"/>
    <x v="0"/>
    <x v="3"/>
    <m/>
    <x v="91"/>
    <m/>
    <m/>
    <m/>
    <m/>
    <m/>
    <m/>
    <s v="All IN"/>
    <m/>
    <m/>
    <n v="0.1"/>
    <m/>
    <m/>
    <m/>
    <s v="Rates offered for AXT service. All rates are subject to space at the time of booking. All other charges are additional as applicable."/>
  </r>
  <r>
    <s v="Pharma"/>
    <s v="Yes"/>
    <s v="Express"/>
    <s v="BOG"/>
    <s v="MIA"/>
    <s v="CO"/>
    <s v="US"/>
    <x v="0"/>
    <s v="AMERICAS"/>
    <x v="4"/>
    <n v="45139.56502240002"/>
    <n v="286"/>
    <n v="157.83064693146861"/>
    <x v="3"/>
    <s v="Yes"/>
    <s v="Direct"/>
    <m/>
    <s v="USD"/>
    <x v="0"/>
    <x v="3"/>
    <m/>
    <x v="91"/>
    <m/>
    <m/>
    <m/>
    <m/>
    <m/>
    <m/>
    <s v="All IN"/>
    <m/>
    <m/>
    <n v="0.1"/>
    <m/>
    <m/>
    <m/>
    <s v="Rates offered for AXT service. All rates are subject to space at the time of booking. All other charges are additional as applicable."/>
  </r>
  <r>
    <s v="Pharma"/>
    <s v="Yes"/>
    <s v="Express"/>
    <s v="JFK"/>
    <s v="BLR"/>
    <s v="US"/>
    <s v="IN"/>
    <x v="0"/>
    <s v="APAC"/>
    <x v="89"/>
    <n v="11765.837260000002"/>
    <n v="258"/>
    <n v="45.604020387596904"/>
    <x v="3"/>
    <s v="Yes"/>
    <s v="Indirect"/>
    <s v="DXB"/>
    <s v="USD"/>
    <x v="0"/>
    <x v="47"/>
    <m/>
    <x v="92"/>
    <m/>
    <n v="2.5499999999999998"/>
    <n v="2.48"/>
    <n v="2.4"/>
    <n v="2.4"/>
    <n v="2.4"/>
    <s v="++"/>
    <n v="0.28000000000000003"/>
    <m/>
    <n v="0.1"/>
    <m/>
    <m/>
    <m/>
    <s v="Rates offered for AXT service. All rates are subject to space at the time of booking. Fuel will be additional and applicable as per Skycargo Fuel Index. All other charges are additional as applicable."/>
  </r>
  <r>
    <s v="Pharma"/>
    <s v="Yes"/>
    <s v="Express"/>
    <s v="JFK"/>
    <s v="BOM"/>
    <s v="US"/>
    <s v="IN"/>
    <x v="0"/>
    <s v="APAC"/>
    <x v="90"/>
    <n v="28438.869999999992"/>
    <n v="395"/>
    <n v="71.997139240506314"/>
    <x v="3"/>
    <s v="Yes"/>
    <s v="Indirect"/>
    <s v="DXB"/>
    <s v="USD"/>
    <x v="0"/>
    <x v="48"/>
    <m/>
    <x v="93"/>
    <m/>
    <n v="2.4"/>
    <n v="2.33"/>
    <n v="2.25"/>
    <n v="2.25"/>
    <n v="2.25"/>
    <s v="++"/>
    <n v="0.28000000000000003"/>
    <m/>
    <n v="0.1"/>
    <m/>
    <m/>
    <m/>
    <s v="Rates offered for AXT service. All rates are subject to space at the time of booking. Fuel will be additional and applicable as per Skycargo Fuel Index. All other charges are additional as applicable."/>
  </r>
  <r>
    <s v="Pharma"/>
    <s v="Yes"/>
    <s v="Express"/>
    <s v="JFK"/>
    <s v="ICN"/>
    <s v="US"/>
    <s v="KR"/>
    <x v="0"/>
    <s v="APAC"/>
    <x v="91"/>
    <n v="19140.919999999995"/>
    <n v="439"/>
    <n v="43.601184510250555"/>
    <x v="3"/>
    <s v="Yes"/>
    <s v="Indirect"/>
    <s v="DXB"/>
    <s v="USD"/>
    <x v="0"/>
    <x v="49"/>
    <m/>
    <x v="94"/>
    <m/>
    <n v="3.99"/>
    <n v="3.87"/>
    <n v="3.75"/>
    <n v="3.75"/>
    <n v="3.75"/>
    <s v="++"/>
    <n v="0.28000000000000003"/>
    <m/>
    <n v="0.1"/>
    <m/>
    <m/>
    <m/>
    <s v="Rates offered for AXT service. All rates are subject to space at the time of booking. Fuel will be additional and applicable as per Skycargo Fuel Index. All other charges are additional as applicable."/>
  </r>
  <r>
    <s v="Pharma"/>
    <s v="No"/>
    <s v="Standard"/>
    <s v="JFK"/>
    <s v="MEL"/>
    <s v="US"/>
    <s v="AU"/>
    <x v="0"/>
    <s v="APAC"/>
    <x v="92"/>
    <n v="61502.9"/>
    <n v="221"/>
    <n v="278.29366515837103"/>
    <x v="3"/>
    <s v="Yes"/>
    <s v="Indirect"/>
    <s v="DXB"/>
    <s v="USD"/>
    <x v="0"/>
    <x v="35"/>
    <m/>
    <x v="95"/>
    <m/>
    <n v="4.47"/>
    <n v="4.34"/>
    <n v="4.2"/>
    <n v="4.2"/>
    <n v="4.2"/>
    <s v="++"/>
    <n v="0.28000000000000003"/>
    <m/>
    <n v="0.1"/>
    <m/>
    <m/>
    <m/>
    <s v="Rates offered for AXS service. All rates are subject to space at the time of booking. Fuel will be additional and applicable as per Skycargo Fuel Index. All other charges are additional as applicable."/>
  </r>
  <r>
    <s v="Pharma"/>
    <s v="Yes"/>
    <s v="Express"/>
    <s v="JFK"/>
    <s v="PVG"/>
    <s v="US"/>
    <s v="CN"/>
    <x v="0"/>
    <s v="APAC"/>
    <x v="93"/>
    <n v="14609.986499999997"/>
    <n v="264"/>
    <n v="55.340857954545442"/>
    <x v="3"/>
    <s v="Yes"/>
    <s v="Indirect"/>
    <s v="DXB"/>
    <s v="USD"/>
    <x v="0"/>
    <x v="48"/>
    <m/>
    <x v="93"/>
    <m/>
    <n v="2.4"/>
    <n v="2.33"/>
    <n v="2.25"/>
    <n v="2.25"/>
    <n v="2.25"/>
    <s v="++"/>
    <n v="0.28000000000000003"/>
    <m/>
    <n v="0.1"/>
    <m/>
    <m/>
    <m/>
    <s v="Rates offered for AXT service. All rates are subject to space at the time of booking. Fuel will be additional and applicable as per Skycargo Fuel Index. All other charges are additional as applicable."/>
  </r>
  <r>
    <s v="Pharma"/>
    <s v="No"/>
    <s v="Standard"/>
    <s v="LAX"/>
    <s v="AKL"/>
    <s v="US"/>
    <s v="NZ"/>
    <x v="0"/>
    <s v="APAC"/>
    <x v="225"/>
    <n v="26820.481815999981"/>
    <n v="389"/>
    <n v="68.947254025706897"/>
    <x v="3"/>
    <s v="Yes"/>
    <s v="Indirect"/>
    <s v="DXB"/>
    <s v="USD"/>
    <x v="0"/>
    <x v="50"/>
    <m/>
    <x v="96"/>
    <m/>
    <n v="6.12"/>
    <n v="5.94"/>
    <n v="5.76"/>
    <n v="5.76"/>
    <n v="5.76"/>
    <s v="++"/>
    <n v="0.28000000000000003"/>
    <m/>
    <n v="0.1"/>
    <m/>
    <m/>
    <m/>
    <s v="Rates offered for AXS service. All rates are subject to space at the time of booking. Fuel will be additional and applicable as per Skycargo Fuel Index. All other charges are additional as applicable."/>
  </r>
  <r>
    <s v="GC"/>
    <s v="No"/>
    <s v="Standard"/>
    <s v="LAX"/>
    <s v="AKL"/>
    <s v="US"/>
    <s v="NZ"/>
    <x v="0"/>
    <s v="APAC"/>
    <x v="226"/>
    <n v="100881.03636200004"/>
    <n v="1134"/>
    <n v="88.960349525573235"/>
    <x v="3"/>
    <s v="Yes"/>
    <s v="Indirect"/>
    <s v="DXB"/>
    <s v="USD"/>
    <x v="0"/>
    <x v="51"/>
    <m/>
    <x v="97"/>
    <m/>
    <n v="5.0999999999999996"/>
    <n v="4.95"/>
    <n v="4.8"/>
    <n v="4.8"/>
    <n v="4.8"/>
    <s v="++"/>
    <n v="0.28000000000000003"/>
    <m/>
    <n v="0.1"/>
    <m/>
    <m/>
    <m/>
    <s v="Rates offered for GCR service. All rates are subject to space at the time of booking. Fuel will be additional and applicable as per Skycargo Fuel Index. All other charges are additional as applicable."/>
  </r>
  <r>
    <s v="Pharma"/>
    <s v="No"/>
    <s v="Express"/>
    <s v="LAX"/>
    <s v="HND"/>
    <s v="US"/>
    <s v="JP"/>
    <x v="0"/>
    <s v="APAC"/>
    <x v="19"/>
    <n v="4306.1200000000053"/>
    <n v="469"/>
    <n v="9.1814925373134439"/>
    <x v="3"/>
    <s v="Yes"/>
    <s v="Indirect"/>
    <s v="DXB"/>
    <s v="USD"/>
    <x v="0"/>
    <x v="52"/>
    <m/>
    <x v="98"/>
    <m/>
    <n v="3.2"/>
    <n v="3.09"/>
    <n v="3"/>
    <n v="3"/>
    <n v="3"/>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HND"/>
    <s v="US"/>
    <s v="JP"/>
    <x v="0"/>
    <s v="APAC"/>
    <x v="20"/>
    <n v="16840.369999999959"/>
    <n v="449"/>
    <n v="37.506391982182535"/>
    <x v="3"/>
    <s v="Yes"/>
    <s v="Indirect"/>
    <s v="DXB"/>
    <s v="USD"/>
    <x v="0"/>
    <x v="52"/>
    <m/>
    <x v="98"/>
    <m/>
    <n v="3.2"/>
    <n v="3.09"/>
    <n v="3"/>
    <n v="3"/>
    <n v="3"/>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ICN"/>
    <s v="US"/>
    <s v="KR"/>
    <x v="0"/>
    <s v="APAC"/>
    <x v="232"/>
    <n v="22477.34"/>
    <n v="283"/>
    <n v="79.425229681978806"/>
    <x v="3"/>
    <s v="Yes"/>
    <s v="Indirect"/>
    <s v="DXB"/>
    <s v="USD"/>
    <x v="0"/>
    <x v="53"/>
    <m/>
    <x v="99"/>
    <m/>
    <n v="4.16"/>
    <n v="4.0199999999999996"/>
    <n v="3.9"/>
    <n v="3.9"/>
    <n v="3.9"/>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MEL"/>
    <s v="US"/>
    <s v="AU"/>
    <x v="0"/>
    <s v="APAC"/>
    <x v="260"/>
    <n v="8906.989999999998"/>
    <n v="315"/>
    <n v="28.276158730158723"/>
    <x v="3"/>
    <s v="Yes"/>
    <s v="Indirect"/>
    <s v="DXB"/>
    <s v="USD"/>
    <x v="0"/>
    <x v="54"/>
    <m/>
    <x v="100"/>
    <m/>
    <n v="6.06"/>
    <n v="5.88"/>
    <n v="5.7"/>
    <n v="5.7"/>
    <n v="5.7"/>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NRT"/>
    <s v="US"/>
    <s v="JP"/>
    <x v="0"/>
    <s v="APAC"/>
    <x v="234"/>
    <n v="18783.142453600001"/>
    <n v="1192"/>
    <n v="15.757669843624162"/>
    <x v="3"/>
    <s v="Yes"/>
    <s v="Indirect"/>
    <s v="DXB"/>
    <s v="USD"/>
    <x v="0"/>
    <x v="53"/>
    <m/>
    <x v="99"/>
    <m/>
    <n v="4.16"/>
    <n v="4.0199999999999996"/>
    <n v="3.9"/>
    <n v="3.9"/>
    <n v="3.9"/>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PVG"/>
    <s v="US"/>
    <s v="CN"/>
    <x v="0"/>
    <s v="APAC"/>
    <x v="236"/>
    <n v="18058.13"/>
    <n v="768"/>
    <n v="23.513190104166668"/>
    <x v="3"/>
    <s v="Yes"/>
    <s v="Indirect"/>
    <s v="DXB"/>
    <s v="USD"/>
    <x v="0"/>
    <x v="55"/>
    <m/>
    <x v="101"/>
    <m/>
    <n v="2.73"/>
    <n v="2.64"/>
    <n v="2.5499999999999998"/>
    <n v="2.5499999999999998"/>
    <n v="2.5499999999999998"/>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SIN"/>
    <s v="US"/>
    <s v="SG"/>
    <x v="0"/>
    <s v="APAC"/>
    <x v="261"/>
    <n v="9787.5968860000012"/>
    <n v="503"/>
    <n v="19.458443113320083"/>
    <x v="3"/>
    <s v="Yes"/>
    <s v="Indirect"/>
    <s v="DXB"/>
    <s v="USD"/>
    <x v="0"/>
    <x v="56"/>
    <m/>
    <x v="102"/>
    <m/>
    <n v="3.51"/>
    <n v="3.41"/>
    <n v="3.3"/>
    <n v="3.3"/>
    <n v="3.3"/>
    <s v="++"/>
    <n v="0.28000000000000003"/>
    <m/>
    <n v="0.1"/>
    <m/>
    <m/>
    <m/>
    <s v="Rates offered for AXT service. All rates are subject to space at the time of booking. Fuel will be additional and applicable as per Skycargo Fuel Index. All other charges are additional as applicable."/>
  </r>
  <r>
    <s v="Pharma"/>
    <s v="No"/>
    <s v="Express"/>
    <s v="LAX"/>
    <s v="SYD"/>
    <s v="US"/>
    <s v="AU"/>
    <x v="0"/>
    <s v="APAC"/>
    <x v="35"/>
    <n v="1380.5500000000002"/>
    <n v="309"/>
    <n v="4.4677993527508093"/>
    <x v="3"/>
    <s v="Yes"/>
    <s v="Indirect"/>
    <s v="DXB"/>
    <s v="USD"/>
    <x v="0"/>
    <x v="54"/>
    <m/>
    <x v="100"/>
    <m/>
    <n v="6.06"/>
    <n v="5.88"/>
    <n v="5.7"/>
    <n v="5.7"/>
    <n v="5.7"/>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SYD"/>
    <s v="US"/>
    <s v="AU"/>
    <x v="0"/>
    <s v="APAC"/>
    <x v="36"/>
    <n v="13016.547497200025"/>
    <n v="529"/>
    <n v="24.605949900189081"/>
    <x v="3"/>
    <s v="Yes"/>
    <s v="Indirect"/>
    <s v="DXB"/>
    <s v="USD"/>
    <x v="0"/>
    <x v="54"/>
    <m/>
    <x v="100"/>
    <m/>
    <n v="6.06"/>
    <n v="5.88"/>
    <n v="5.7"/>
    <n v="5.7"/>
    <n v="5.7"/>
    <s v="++"/>
    <n v="0.28000000000000003"/>
    <m/>
    <n v="0.1"/>
    <m/>
    <m/>
    <m/>
    <s v="Rates offered for AXT service. All rates are subject to space at the time of booking. Fuel will be additional and applicable as per Skycargo Fuel Index. All other charges are additional as applicable."/>
  </r>
  <r>
    <s v="Pharma"/>
    <s v="Yes"/>
    <s v="Express"/>
    <s v="LAX"/>
    <s v="TPE"/>
    <s v="US"/>
    <s v="TW"/>
    <x v="0"/>
    <s v="APAC"/>
    <x v="262"/>
    <n v="7398.9500000000016"/>
    <n v="318"/>
    <n v="23.267138364779878"/>
    <x v="3"/>
    <s v="Yes"/>
    <s v="Indirect"/>
    <s v="DXB"/>
    <s v="USD"/>
    <x v="0"/>
    <x v="57"/>
    <m/>
    <x v="103"/>
    <m/>
    <n v="4.2300000000000004"/>
    <n v="4.0999999999999996"/>
    <n v="3.98"/>
    <n v="3.98"/>
    <n v="3.98"/>
    <s v="++"/>
    <n v="0.28000000000000003"/>
    <m/>
    <n v="0.1"/>
    <m/>
    <m/>
    <m/>
    <s v="Rates offered for AXT service. All rates are subject to space at the time of booking. Fuel will be additional and applicable as per Skycargo Fuel Index. All other charges are additional as applicable."/>
  </r>
  <r>
    <s v="Pharma"/>
    <s v="No"/>
    <s v="Express"/>
    <s v="MIA"/>
    <s v="BLR"/>
    <s v="US"/>
    <s v="IN"/>
    <x v="0"/>
    <s v="APAC"/>
    <x v="263"/>
    <n v="5995.8499999999949"/>
    <n v="488"/>
    <n v="12.286577868852449"/>
    <x v="3"/>
    <s v="Yes"/>
    <s v="Indirect"/>
    <s v="DXB"/>
    <s v="USD"/>
    <x v="0"/>
    <x v="55"/>
    <m/>
    <x v="101"/>
    <m/>
    <n v="2.73"/>
    <n v="2.64"/>
    <n v="2.5499999999999998"/>
    <n v="2.5499999999999998"/>
    <n v="2.5499999999999998"/>
    <s v="++"/>
    <n v="0.28000000000000003"/>
    <m/>
    <n v="0.1"/>
    <m/>
    <m/>
    <m/>
    <s v="Rates offered for AXT service. All rates are subject to space at the time of booking. Fuel will be additional and applicable as per Skycargo Fuel Index. All other charges are additional as applicable."/>
  </r>
  <r>
    <s v="Pharma"/>
    <s v="No"/>
    <s v="Express"/>
    <s v="MIA"/>
    <s v="BOG"/>
    <s v="US"/>
    <s v="CO"/>
    <x v="0"/>
    <s v="AMERICAS"/>
    <x v="44"/>
    <n v="1607.1055460000023"/>
    <n v="350"/>
    <n v="4.5917301314285783"/>
    <x v="3"/>
    <s v="Yes"/>
    <s v="Direct"/>
    <s v="DXB"/>
    <s v="USD"/>
    <x v="0"/>
    <x v="58"/>
    <m/>
    <x v="104"/>
    <m/>
    <n v="0.95"/>
    <n v="0.9"/>
    <n v="0.8"/>
    <n v="0.8"/>
    <n v="0.8"/>
    <s v="All IN"/>
    <m/>
    <m/>
    <n v="0.1"/>
    <m/>
    <m/>
    <m/>
    <s v="Rates offered for AXT service. All rates are subject to space at the time of booking. All other charges are additional as applicable."/>
  </r>
  <r>
    <s v="Pharma"/>
    <s v="No"/>
    <s v="Express"/>
    <s v="MIA"/>
    <s v="BOM"/>
    <s v="US"/>
    <s v="IN"/>
    <x v="0"/>
    <s v="APAC"/>
    <x v="264"/>
    <n v="2416.6900000000005"/>
    <n v="282"/>
    <n v="8.5698226950354623"/>
    <x v="3"/>
    <s v="Yes"/>
    <s v="Indirect"/>
    <s v="DXB"/>
    <s v="USD"/>
    <x v="0"/>
    <x v="47"/>
    <m/>
    <x v="92"/>
    <m/>
    <n v="2.5499999999999998"/>
    <n v="2.48"/>
    <n v="2.4"/>
    <n v="2.4"/>
    <n v="2.4"/>
    <s v="++"/>
    <n v="0.28000000000000003"/>
    <m/>
    <n v="0.1"/>
    <m/>
    <m/>
    <m/>
    <s v="Rates offered for AXT service. All rates are subject to space at the time of booking. Fuel will be additional and applicable as per Skycargo Fuel Index. All other charges are additional as applicable."/>
  </r>
  <r>
    <s v="Pharma"/>
    <s v="Yes"/>
    <s v="Express"/>
    <s v="ORD"/>
    <s v="ICN"/>
    <s v="US"/>
    <s v="KR"/>
    <x v="0"/>
    <s v="APAC"/>
    <x v="94"/>
    <n v="8659.8500000000022"/>
    <n v="463"/>
    <n v="18.703779697624196"/>
    <x v="3"/>
    <s v="Yes"/>
    <s v="Indirect"/>
    <s v="DXB"/>
    <s v="USD"/>
    <x v="0"/>
    <x v="59"/>
    <m/>
    <x v="105"/>
    <m/>
    <n v="4.58"/>
    <n v="4.43"/>
    <n v="4.29"/>
    <n v="4.29"/>
    <n v="4.29"/>
    <s v="++"/>
    <n v="0.28000000000000003"/>
    <m/>
    <n v="0.1"/>
    <m/>
    <m/>
    <m/>
    <s v="Rates offered for AXT service. All rates are subject to space at the time of booking. Fuel will be additional and applicable as per Skycargo Fuel Index. All other charges are additional as applicable."/>
  </r>
  <r>
    <s v="Pharma"/>
    <s v="Yes"/>
    <s v="Express"/>
    <s v="ORD"/>
    <s v="MEL"/>
    <s v="US"/>
    <s v="AU"/>
    <x v="0"/>
    <s v="APAC"/>
    <x v="95"/>
    <n v="10380.670000000002"/>
    <n v="621"/>
    <n v="16.716054750402581"/>
    <x v="3"/>
    <s v="Yes"/>
    <s v="Indirect"/>
    <s v="DXB"/>
    <s v="USD"/>
    <x v="0"/>
    <x v="60"/>
    <m/>
    <x v="106"/>
    <m/>
    <n v="7.36"/>
    <n v="7.14"/>
    <n v="6.93"/>
    <n v="6.93"/>
    <n v="6.93"/>
    <s v="++"/>
    <n v="0.28000000000000003"/>
    <m/>
    <n v="0.1"/>
    <m/>
    <m/>
    <m/>
    <s v="Rates offered for AXT service. All rates are subject to space at the time of booking. Fuel will be additional and applicable as per Skycargo Fuel Index. All other charges are additional as applicable."/>
  </r>
  <r>
    <s v="Pharma"/>
    <s v="Yes"/>
    <s v="Express"/>
    <s v="ORD"/>
    <s v="SYD"/>
    <s v="US"/>
    <s v="AU"/>
    <x v="0"/>
    <s v="APAC"/>
    <x v="96"/>
    <n v="8835.8500000000076"/>
    <n v="620"/>
    <n v="14.251370967741948"/>
    <x v="3"/>
    <s v="Yes"/>
    <s v="Indirect"/>
    <s v="DXB"/>
    <s v="USD"/>
    <x v="0"/>
    <x v="60"/>
    <m/>
    <x v="106"/>
    <m/>
    <n v="7.36"/>
    <n v="7.14"/>
    <n v="6.93"/>
    <n v="6.93"/>
    <n v="6.93"/>
    <s v="++"/>
    <n v="0.28000000000000003"/>
    <m/>
    <n v="0.1"/>
    <m/>
    <m/>
    <m/>
    <s v="Rates offered for AXT service. All rates are subject to space at the time of booking. Fuel will be additional and applicable as per Skycargo Fuel Index. All other charges are additional as applicable."/>
  </r>
  <r>
    <s v="Pharma"/>
    <s v="Yes"/>
    <s v="Express"/>
    <s v="ORD"/>
    <s v="TPE"/>
    <s v="US"/>
    <s v="TW"/>
    <x v="0"/>
    <s v="APAC"/>
    <x v="97"/>
    <n v="5365.61"/>
    <n v="313"/>
    <n v="17.14252396166134"/>
    <x v="3"/>
    <s v="Yes"/>
    <s v="Indirect"/>
    <s v="DXB"/>
    <s v="USD"/>
    <x v="0"/>
    <x v="59"/>
    <m/>
    <x v="105"/>
    <m/>
    <n v="4.58"/>
    <n v="4.43"/>
    <n v="4.29"/>
    <n v="4.29"/>
    <n v="4.29"/>
    <s v="++"/>
    <n v="0.28000000000000003"/>
    <m/>
    <n v="0.1"/>
    <m/>
    <m/>
    <m/>
    <s v="Rates offered for AXT service. All rates are subject to space at the time of booking. Fuel will be additional and applicable as per Skycargo Fuel Index. All other charges are additional as applicable."/>
  </r>
  <r>
    <s v="Pharma"/>
    <s v="No"/>
    <s v="Express"/>
    <s v="BKK"/>
    <s v="LAX"/>
    <s v="TH"/>
    <s v="US"/>
    <x v="1"/>
    <s v="AMERICAS"/>
    <x v="98"/>
    <n v="963"/>
    <n v="508"/>
    <n v="1.8956692913385826"/>
    <x v="3"/>
    <s v="Yes"/>
    <s v="Indirect"/>
    <s v="LAX via FCO on AZ"/>
    <s v="THB"/>
    <x v="8"/>
    <x v="61"/>
    <m/>
    <x v="107"/>
    <m/>
    <n v="450"/>
    <n v="410"/>
    <n v="410"/>
    <n v="410"/>
    <n v="410"/>
    <s v="++"/>
    <n v="9"/>
    <m/>
    <m/>
    <m/>
    <m/>
    <m/>
    <s v="FSC and Local other charges in addition and as applicable. Validity until 31-Mar-2026."/>
  </r>
  <r>
    <s v="Pharma"/>
    <s v="Yes"/>
    <s v="Express"/>
    <s v="BOM"/>
    <s v="LAX"/>
    <s v="IN"/>
    <s v="US"/>
    <x v="1"/>
    <s v="AMERICAS"/>
    <x v="103"/>
    <n v="23598"/>
    <n v="293"/>
    <n v="80.539249146757683"/>
    <x v="3"/>
    <s v="Yes"/>
    <s v="Indirect"/>
    <s v="DXB"/>
    <s v="INR"/>
    <x v="9"/>
    <x v="62"/>
    <m/>
    <x v="108"/>
    <m/>
    <n v="775"/>
    <n v="745"/>
    <n v="745"/>
    <n v="745"/>
    <n v="745"/>
    <s v="++"/>
    <n v="23.85"/>
    <m/>
    <s v="SC+MB 4.51/Kg"/>
    <s v="PA - 4.05/Kg"/>
    <s v="MO -  1782/MAWB"/>
    <m/>
    <s v="Emirates Product -AXT Offered net rates, FSC and all local charges will be in addition. "/>
  </r>
  <r>
    <s v="Pharma"/>
    <s v="Yes"/>
    <s v="Express"/>
    <s v="BOM"/>
    <s v="LHR"/>
    <s v="IN"/>
    <s v="GB"/>
    <x v="1"/>
    <s v="EMEA"/>
    <x v="104"/>
    <n v="12939"/>
    <n v="333"/>
    <n v="38.855855855855857"/>
    <x v="3"/>
    <s v="Yes"/>
    <s v="Indirect"/>
    <s v="DXB"/>
    <s v="INR"/>
    <x v="9"/>
    <x v="63"/>
    <m/>
    <x v="109"/>
    <m/>
    <n v="495"/>
    <n v="450"/>
    <n v="450"/>
    <n v="450"/>
    <n v="450"/>
    <s v="++"/>
    <n v="23.85"/>
    <m/>
    <s v="SC+MB 4.51/Kg"/>
    <s v="PA - 4.05/Kg"/>
    <s v="MO -  1782/MAWB"/>
    <m/>
    <s v="Emirates Product -AXT Offered net rates, FSC and all local charges will be in addition. "/>
  </r>
  <r>
    <s v="Pharma"/>
    <s v="Yes"/>
    <s v="Express"/>
    <s v="KUL"/>
    <s v="LAX"/>
    <s v="MY"/>
    <s v="US"/>
    <x v="1"/>
    <s v="AMERICAS"/>
    <x v="123"/>
    <n v="6126"/>
    <n v="275"/>
    <n v="22.276363636363637"/>
    <x v="3"/>
    <s v="Yes"/>
    <s v="Indirect"/>
    <s v="LAX via FCO on AZ"/>
    <s v="MYR"/>
    <x v="8"/>
    <x v="64"/>
    <m/>
    <x v="110"/>
    <m/>
    <n v="35.799999999999997"/>
    <n v="35.1"/>
    <n v="35.1"/>
    <n v="35.1"/>
    <n v="35.1"/>
    <s v="++"/>
    <n v="1.2"/>
    <m/>
    <m/>
    <m/>
    <m/>
    <m/>
    <s v="FSC and Local other charges in addition and as applicable. Validity until 31-Mar-2026."/>
  </r>
  <r>
    <s v="Pharma"/>
    <s v="Yes"/>
    <s v="Express"/>
    <s v="SIN"/>
    <s v="FRA"/>
    <s v="SG"/>
    <s v="DE"/>
    <x v="1"/>
    <s v="EMEA"/>
    <x v="127"/>
    <n v="13071"/>
    <n v="412"/>
    <n v="31.725728155339805"/>
    <x v="3"/>
    <s v="Yes"/>
    <s v="Indirect"/>
    <s v="Via HAM/DUS"/>
    <s v="SGD"/>
    <x v="8"/>
    <x v="65"/>
    <m/>
    <x v="62"/>
    <m/>
    <n v="6.4"/>
    <n v="6.3"/>
    <n v="6.1"/>
    <n v="6.1"/>
    <n v="6.1"/>
    <s v="++"/>
    <n v="0.37"/>
    <m/>
    <m/>
    <m/>
    <m/>
    <m/>
    <s v="FSC and Local other charges in addition and as applicable. Validity until 31-Mar-2026."/>
  </r>
  <r>
    <s v="Pharma"/>
    <s v="No"/>
    <s v="Express"/>
    <s v="BRU"/>
    <s v="BOM"/>
    <s v="BE"/>
    <s v="IN"/>
    <x v="2"/>
    <s v="APAC"/>
    <x v="143"/>
    <n v="5273.8999999999978"/>
    <n v="322"/>
    <n v="16.378571428571423"/>
    <x v="3"/>
    <s v="Yes"/>
    <s v="Indirect"/>
    <s v="DXB"/>
    <s v="EUR"/>
    <x v="0"/>
    <x v="2"/>
    <m/>
    <x v="18"/>
    <m/>
    <n v="2.2000000000000002"/>
    <n v="2.1"/>
    <n v="1.9"/>
    <n v="1.9"/>
    <n v="1.9"/>
    <s v="++"/>
    <n v="0.28000000000000003"/>
    <m/>
    <m/>
    <m/>
    <m/>
    <m/>
    <s v="EK Product - AXT"/>
  </r>
  <r>
    <s v="Pharma"/>
    <s v="No"/>
    <s v="Express"/>
    <s v="BRU"/>
    <s v="DEL"/>
    <s v="BE"/>
    <s v="IN"/>
    <x v="2"/>
    <s v="APAC"/>
    <x v="144"/>
    <n v="6120.8000000000011"/>
    <n v="284"/>
    <n v="21.552112676056343"/>
    <x v="3"/>
    <s v="Yes"/>
    <s v="Indirect"/>
    <s v="DXB"/>
    <s v="EUR"/>
    <x v="0"/>
    <x v="2"/>
    <m/>
    <x v="78"/>
    <m/>
    <n v="2.1"/>
    <n v="1.9"/>
    <n v="1.8"/>
    <n v="1.8"/>
    <n v="1.8"/>
    <s v="++"/>
    <n v="0.28000000000000003"/>
    <m/>
    <m/>
    <m/>
    <m/>
    <m/>
    <s v="EK Product - AXT"/>
  </r>
  <r>
    <s v="Pharma"/>
    <s v="Yes"/>
    <s v="Express"/>
    <s v="DUB"/>
    <s v="PVG"/>
    <s v="IE"/>
    <s v="CN"/>
    <x v="2"/>
    <s v="APAC"/>
    <x v="145"/>
    <n v="11335.5"/>
    <n v="20"/>
    <n v="566.77499999999998"/>
    <x v="3"/>
    <s v="Yes"/>
    <s v="Indirect"/>
    <s v="DXB"/>
    <s v="EUR"/>
    <x v="0"/>
    <x v="2"/>
    <m/>
    <x v="91"/>
    <m/>
    <n v="1.9"/>
    <n v="1.8"/>
    <n v="1.6"/>
    <n v="1.6"/>
    <n v="1.6"/>
    <s v="++"/>
    <n v="0.28000000000000003"/>
    <m/>
    <m/>
    <m/>
    <m/>
    <m/>
    <s v="EK Product - AXT"/>
  </r>
  <r>
    <s v="Pharma"/>
    <s v="No"/>
    <s v="Express"/>
    <s v="FRA"/>
    <s v="BOM"/>
    <s v="DE"/>
    <s v="IN"/>
    <x v="2"/>
    <s v="APAC"/>
    <x v="265"/>
    <n v="1969.1999999999985"/>
    <n v="265"/>
    <n v="7.4309433962264091"/>
    <x v="3"/>
    <s v="Yes"/>
    <s v="Indirect"/>
    <s v="DXB"/>
    <s v="EUR"/>
    <x v="0"/>
    <x v="6"/>
    <m/>
    <x v="111"/>
    <m/>
    <n v="2.7"/>
    <n v="2.5"/>
    <n v="2.4"/>
    <n v="2.4"/>
    <n v="2.4"/>
    <s v="++"/>
    <n v="0.28000000000000003"/>
    <m/>
    <m/>
    <m/>
    <m/>
    <m/>
    <s v="EK Product - AXT"/>
  </r>
  <r>
    <s v="Pharma"/>
    <s v="Yes"/>
    <s v="Express"/>
    <s v="FRA"/>
    <s v="ICN"/>
    <s v="DE"/>
    <s v="KR"/>
    <x v="2"/>
    <s v="APAC"/>
    <x v="146"/>
    <n v="21181.24"/>
    <n v="579"/>
    <n v="36.582452504317793"/>
    <x v="3"/>
    <s v="Yes"/>
    <s v="Indirect"/>
    <s v="DXB"/>
    <s v="EUR"/>
    <x v="0"/>
    <x v="1"/>
    <m/>
    <x v="112"/>
    <m/>
    <n v="2.8"/>
    <n v="2.7"/>
    <n v="2.5"/>
    <n v="2.5"/>
    <n v="2.5"/>
    <s v="++"/>
    <n v="0.28000000000000003"/>
    <m/>
    <m/>
    <m/>
    <m/>
    <m/>
    <s v="EK Product - AXT"/>
  </r>
  <r>
    <s v="Pharma"/>
    <s v="Yes"/>
    <s v="Express"/>
    <s v="FRA"/>
    <s v="MEL"/>
    <s v="DE"/>
    <s v="AU"/>
    <x v="2"/>
    <s v="APAC"/>
    <x v="147"/>
    <n v="7447.0399999999991"/>
    <n v="447"/>
    <n v="16.660044742729305"/>
    <x v="3"/>
    <s v="Yes"/>
    <s v="Indirect"/>
    <s v="DXB"/>
    <s v="EUR"/>
    <x v="0"/>
    <x v="11"/>
    <m/>
    <x v="113"/>
    <m/>
    <n v="6.3"/>
    <n v="6.1"/>
    <n v="6"/>
    <n v="6"/>
    <n v="6"/>
    <s v="++"/>
    <n v="0.28000000000000003"/>
    <m/>
    <m/>
    <m/>
    <m/>
    <m/>
    <s v="EK Product - AXT"/>
  </r>
  <r>
    <s v="Aviation"/>
    <s v="No"/>
    <s v="Standard"/>
    <s v="FRA"/>
    <s v="RUH"/>
    <s v="DE"/>
    <s v="SA"/>
    <x v="2"/>
    <s v="APAC"/>
    <x v="266"/>
    <n v="7256.5725780000148"/>
    <n v="523"/>
    <n v="13.874899766730429"/>
    <x v="3"/>
    <s v="Yes"/>
    <s v="Indirect"/>
    <s v="DXB"/>
    <s v="EUR"/>
    <x v="0"/>
    <x v="14"/>
    <m/>
    <x v="114"/>
    <m/>
    <n v="2.1"/>
    <n v="1.95"/>
    <n v="1.8"/>
    <n v="1.8"/>
    <n v="1.8"/>
    <s v="++"/>
    <n v="0.28000000000000003"/>
    <m/>
    <m/>
    <m/>
    <m/>
    <m/>
    <s v="EK Product - GCR"/>
  </r>
  <r>
    <s v="Pharma"/>
    <s v="Yes"/>
    <s v="Express"/>
    <s v="FRA"/>
    <s v="SYD"/>
    <s v="DE"/>
    <s v="AU"/>
    <x v="2"/>
    <s v="APAC"/>
    <x v="148"/>
    <n v="7158.7599999999984"/>
    <n v="314"/>
    <n v="22.798598726114644"/>
    <x v="3"/>
    <s v="Yes"/>
    <s v="Indirect"/>
    <s v="DXB"/>
    <s v="EUR"/>
    <x v="0"/>
    <x v="11"/>
    <m/>
    <x v="85"/>
    <m/>
    <n v="6.8"/>
    <n v="6.7"/>
    <n v="6.5"/>
    <n v="6.5"/>
    <n v="6.5"/>
    <s v="++"/>
    <n v="0.28000000000000003"/>
    <m/>
    <m/>
    <m/>
    <m/>
    <m/>
    <s v="EK Product - AXT"/>
  </r>
  <r>
    <s v="Pharma"/>
    <s v="Yes"/>
    <s v="Express"/>
    <s v="FRA"/>
    <s v="TPE"/>
    <s v="DE"/>
    <s v="TW"/>
    <x v="2"/>
    <s v="APAC"/>
    <x v="149"/>
    <n v="21780.030000000006"/>
    <n v="881"/>
    <n v="24.721940976163456"/>
    <x v="3"/>
    <s v="Yes"/>
    <s v="Indirect"/>
    <s v="DXB"/>
    <s v="EUR"/>
    <x v="0"/>
    <x v="1"/>
    <m/>
    <x v="115"/>
    <m/>
    <n v="3.1"/>
    <n v="2.9"/>
    <n v="2.8"/>
    <n v="2.8"/>
    <n v="2.8"/>
    <s v="++"/>
    <n v="0.28000000000000003"/>
    <m/>
    <m/>
    <m/>
    <m/>
    <m/>
    <s v="EK Product - AXT"/>
  </r>
  <r>
    <s v="Pharma"/>
    <s v="Yes"/>
    <s v="Express"/>
    <s v="LHR"/>
    <s v="ICN"/>
    <s v="GB"/>
    <s v="KR"/>
    <x v="2"/>
    <s v="APAC"/>
    <x v="150"/>
    <n v="15980.610000000011"/>
    <n v="926"/>
    <n v="17.257678185745153"/>
    <x v="3"/>
    <s v="Yes"/>
    <s v="Indirect"/>
    <s v="DXB"/>
    <s v="GBP"/>
    <x v="0"/>
    <x v="66"/>
    <m/>
    <x v="78"/>
    <m/>
    <n v="2.2000000000000002"/>
    <n v="2.1"/>
    <n v="2"/>
    <n v="2"/>
    <n v="2"/>
    <s v="++"/>
    <n v="0.21"/>
    <m/>
    <m/>
    <m/>
    <m/>
    <m/>
    <s v="EK Product - AXT"/>
  </r>
  <r>
    <s v="Pharma"/>
    <s v="Yes"/>
    <s v="Express"/>
    <s v="LHR"/>
    <s v="SIN"/>
    <s v="GB"/>
    <s v="SG"/>
    <x v="2"/>
    <s v="APAC"/>
    <x v="151"/>
    <n v="10127.529999999999"/>
    <n v="353"/>
    <n v="28.689886685552406"/>
    <x v="3"/>
    <s v="Yes"/>
    <s v="Indirect"/>
    <s v="DXB"/>
    <s v="GBP"/>
    <x v="0"/>
    <x v="66"/>
    <m/>
    <x v="91"/>
    <m/>
    <n v="1.9"/>
    <n v="1.8"/>
    <n v="1.8"/>
    <n v="1.8"/>
    <n v="1.8"/>
    <s v="++"/>
    <n v="0.21"/>
    <m/>
    <m/>
    <m/>
    <m/>
    <m/>
    <s v="EK Product - AXT"/>
  </r>
  <r>
    <s v="Pharma"/>
    <s v="Yes"/>
    <s v="Express"/>
    <s v="LHR"/>
    <s v="TPE"/>
    <s v="GB"/>
    <s v="TW"/>
    <x v="2"/>
    <s v="APAC"/>
    <x v="152"/>
    <n v="14002.170000000007"/>
    <n v="667"/>
    <n v="20.992758620689667"/>
    <x v="3"/>
    <s v="Yes"/>
    <s v="Indirect"/>
    <s v="DXB"/>
    <s v="GBP"/>
    <x v="0"/>
    <x v="66"/>
    <m/>
    <x v="116"/>
    <m/>
    <n v="2.2999999999999998"/>
    <n v="2.2000000000000002"/>
    <n v="2.2000000000000002"/>
    <n v="2.2000000000000002"/>
    <n v="2.2000000000000002"/>
    <s v="++"/>
    <n v="0.21"/>
    <m/>
    <m/>
    <m/>
    <m/>
    <m/>
    <s v="EK Product - AXT"/>
  </r>
  <r>
    <s v="Pharma"/>
    <s v="No"/>
    <s v="Express"/>
    <s v="PRG"/>
    <s v="BOM"/>
    <s v="CZ"/>
    <s v="IN"/>
    <x v="2"/>
    <s v="APAC"/>
    <x v="267"/>
    <n v="4216.590000000002"/>
    <n v="308"/>
    <n v="13.690227272727279"/>
    <x v="3"/>
    <s v="Yes"/>
    <s v="Indirect"/>
    <s v="DXB"/>
    <s v="CZK"/>
    <x v="0"/>
    <x v="67"/>
    <m/>
    <x v="117"/>
    <m/>
    <n v="53"/>
    <n v="51"/>
    <n v="51"/>
    <n v="51"/>
    <n v="51"/>
    <s v="++"/>
    <n v="6"/>
    <m/>
    <m/>
    <m/>
    <m/>
    <m/>
    <s v="EK Product - AXT"/>
  </r>
  <r>
    <s v="Pharma"/>
    <s v="Yes"/>
    <s v="Express"/>
    <s v="PRG"/>
    <s v="BOM"/>
    <s v="CZ"/>
    <s v="IN"/>
    <x v="2"/>
    <s v="APAC"/>
    <x v="268"/>
    <n v="21324.400000000001"/>
    <n v="102"/>
    <n v="209.06274509803924"/>
    <x v="3"/>
    <s v="Yes"/>
    <s v="Indirect"/>
    <s v="DXB"/>
    <s v="CZK"/>
    <x v="0"/>
    <x v="67"/>
    <m/>
    <x v="117"/>
    <m/>
    <n v="53"/>
    <n v="51"/>
    <n v="51"/>
    <n v="51"/>
    <n v="51"/>
    <s v="++"/>
    <n v="6"/>
    <m/>
    <m/>
    <m/>
    <m/>
    <m/>
    <s v="EK Product - AXT"/>
  </r>
  <r>
    <s v="Pharma"/>
    <s v="Yes"/>
    <s v="Express"/>
    <s v="PRG"/>
    <s v="NRT"/>
    <s v="CZ"/>
    <s v="JP"/>
    <x v="2"/>
    <s v="APAC"/>
    <x v="269"/>
    <n v="3561"/>
    <n v="108"/>
    <n v="32.972222222222221"/>
    <x v="3"/>
    <s v="Yes"/>
    <s v="Indirect"/>
    <s v="DXB"/>
    <s v="CZK"/>
    <x v="0"/>
    <x v="68"/>
    <m/>
    <x v="66"/>
    <m/>
    <n v="77"/>
    <n v="74"/>
    <n v="69"/>
    <n v="69"/>
    <n v="69"/>
    <s v="++"/>
    <n v="6"/>
    <m/>
    <m/>
    <m/>
    <m/>
    <m/>
    <s v="EK Product - AXT"/>
  </r>
  <r>
    <s v="Pharma"/>
    <s v="Yes"/>
    <s v="Express"/>
    <s v="JFK"/>
    <s v="BLR"/>
    <s v="US"/>
    <s v="IN"/>
    <x v="0"/>
    <s v="APAC"/>
    <x v="89"/>
    <n v="11766"/>
    <n v="258"/>
    <n v="46"/>
    <x v="4"/>
    <s v="Yes"/>
    <s v="Indirect"/>
    <s v="AUH"/>
    <s v="USD"/>
    <x v="10"/>
    <x v="5"/>
    <m/>
    <x v="79"/>
    <n v="1.45"/>
    <n v="1.4"/>
    <n v="1.35"/>
    <n v="1.3"/>
    <n v="1.3"/>
    <n v="1.3"/>
    <m/>
    <n v="0.6"/>
    <s v="N/A"/>
    <s v="N/A"/>
    <m/>
    <n v="75"/>
    <m/>
    <m/>
  </r>
  <r>
    <s v="Pharma"/>
    <s v="Yes"/>
    <s v="Express"/>
    <s v="JFK"/>
    <s v="BOM"/>
    <s v="US"/>
    <s v="IN"/>
    <x v="0"/>
    <s v="APAC"/>
    <x v="90"/>
    <n v="28439"/>
    <n v="395"/>
    <n v="72"/>
    <x v="4"/>
    <s v="Yes"/>
    <s v="Indirect"/>
    <s v="AUH"/>
    <s v="USD"/>
    <x v="10"/>
    <x v="5"/>
    <m/>
    <x v="76"/>
    <n v="1.35"/>
    <n v="1.3"/>
    <n v="1.25"/>
    <n v="1.2"/>
    <n v="1.2"/>
    <n v="1.2"/>
    <m/>
    <n v="0.6"/>
    <s v="N/A"/>
    <s v="N/A"/>
    <m/>
    <n v="75"/>
    <m/>
    <m/>
  </r>
  <r>
    <s v="Pharma"/>
    <s v="Yes"/>
    <s v="Express"/>
    <s v="JFK"/>
    <s v="ICN"/>
    <s v="US"/>
    <s v="KR"/>
    <x v="0"/>
    <s v="APAC"/>
    <x v="91"/>
    <n v="19141"/>
    <n v="439"/>
    <n v="44"/>
    <x v="4"/>
    <s v="Yes"/>
    <s v="Indirect"/>
    <s v="AUH"/>
    <s v="USD"/>
    <x v="10"/>
    <x v="5"/>
    <m/>
    <x v="118"/>
    <n v="1.55"/>
    <n v="1.5"/>
    <n v="1.45"/>
    <n v="1.4"/>
    <n v="1.4"/>
    <n v="1.4"/>
    <m/>
    <n v="0.6"/>
    <s v="N/A"/>
    <s v="N/A"/>
    <m/>
    <n v="75"/>
    <m/>
    <m/>
  </r>
  <r>
    <s v="Pharma"/>
    <s v="No"/>
    <s v="Standard"/>
    <s v="JFK"/>
    <s v="MEL"/>
    <s v="US"/>
    <s v="AU"/>
    <x v="0"/>
    <s v="APAC"/>
    <x v="92"/>
    <n v="61503"/>
    <n v="221"/>
    <n v="278"/>
    <x v="4"/>
    <s v="Yes"/>
    <s v="Indirect"/>
    <s v="AUH"/>
    <s v="USD"/>
    <x v="10"/>
    <x v="5"/>
    <m/>
    <x v="74"/>
    <n v="3.5"/>
    <n v="3.45"/>
    <n v="3.4"/>
    <n v="3.35"/>
    <n v="3.35"/>
    <n v="3.35"/>
    <m/>
    <n v="0.6"/>
    <s v="N/A"/>
    <s v="N/A"/>
    <m/>
    <n v="75"/>
    <m/>
    <m/>
  </r>
  <r>
    <s v="Pharma"/>
    <s v="Yes"/>
    <s v="Express"/>
    <s v="JFK"/>
    <s v="PVG"/>
    <s v="US"/>
    <s v="CN"/>
    <x v="0"/>
    <s v="APAC"/>
    <x v="93"/>
    <n v="14610"/>
    <n v="264"/>
    <n v="55"/>
    <x v="4"/>
    <s v="Yes"/>
    <s v="Indirect"/>
    <s v="AUH"/>
    <s v="USD"/>
    <x v="10"/>
    <x v="5"/>
    <m/>
    <x v="76"/>
    <n v="1.35"/>
    <n v="1.3"/>
    <n v="1.25"/>
    <n v="1.2"/>
    <n v="1.2"/>
    <n v="1.2"/>
    <m/>
    <n v="0.6"/>
    <s v="N/A"/>
    <s v="N/A"/>
    <m/>
    <n v="75"/>
    <m/>
    <m/>
  </r>
  <r>
    <s v="Pharma"/>
    <s v="Yes"/>
    <s v="Express"/>
    <s v="ORD"/>
    <s v="ICN"/>
    <s v="US"/>
    <s v="KR"/>
    <x v="0"/>
    <s v="APAC"/>
    <x v="94"/>
    <n v="8660"/>
    <n v="463"/>
    <n v="19"/>
    <x v="4"/>
    <s v="Yes"/>
    <s v="Indirect"/>
    <s v="AUH"/>
    <s v="USD"/>
    <x v="10"/>
    <x v="5"/>
    <m/>
    <x v="119"/>
    <n v="1.6"/>
    <n v="1.55"/>
    <n v="1.5"/>
    <n v="1.45"/>
    <n v="1.45"/>
    <n v="1.45"/>
    <m/>
    <n v="0.6"/>
    <s v="N/A"/>
    <s v="N/A"/>
    <m/>
    <n v="75"/>
    <m/>
    <m/>
  </r>
  <r>
    <s v="Pharma"/>
    <s v="Yes"/>
    <s v="Express"/>
    <s v="ORD"/>
    <s v="MEL"/>
    <s v="US"/>
    <s v="AU"/>
    <x v="0"/>
    <s v="APAC"/>
    <x v="95"/>
    <n v="10381"/>
    <n v="621"/>
    <n v="17"/>
    <x v="4"/>
    <s v="Yes"/>
    <s v="Indirect"/>
    <s v="AUH"/>
    <s v="USD"/>
    <x v="10"/>
    <x v="5"/>
    <m/>
    <x v="120"/>
    <n v="4.1500000000000004"/>
    <n v="4.0999999999999996"/>
    <n v="4.05"/>
    <n v="4"/>
    <n v="4"/>
    <n v="4"/>
    <m/>
    <n v="0.6"/>
    <s v="N/A"/>
    <s v="N/A"/>
    <m/>
    <n v="75"/>
    <m/>
    <m/>
  </r>
  <r>
    <s v="Pharma"/>
    <s v="Yes"/>
    <s v="Express"/>
    <s v="ORD"/>
    <s v="SYD"/>
    <s v="US"/>
    <s v="AU"/>
    <x v="0"/>
    <s v="APAC"/>
    <x v="96"/>
    <n v="8836"/>
    <n v="620"/>
    <n v="14"/>
    <x v="4"/>
    <s v="Yes"/>
    <s v="Indirect"/>
    <s v="AUH"/>
    <s v="USD"/>
    <x v="10"/>
    <x v="5"/>
    <m/>
    <x v="120"/>
    <n v="4.1500000000000004"/>
    <n v="4.0999999999999996"/>
    <n v="4.05"/>
    <n v="4"/>
    <n v="4"/>
    <n v="4"/>
    <m/>
    <n v="0.6"/>
    <s v="N/A"/>
    <s v="N/A"/>
    <m/>
    <n v="75"/>
    <m/>
    <m/>
  </r>
  <r>
    <s v="Pharma"/>
    <s v="Yes"/>
    <s v="Express"/>
    <s v="ORD"/>
    <s v="TPE"/>
    <s v="US"/>
    <s v="TW"/>
    <x v="0"/>
    <s v="APAC"/>
    <x v="97"/>
    <n v="5366"/>
    <n v="313"/>
    <n v="17"/>
    <x v="4"/>
    <s v="Yes"/>
    <s v="Indirect"/>
    <s v="AUH"/>
    <s v="USD"/>
    <x v="10"/>
    <x v="5"/>
    <m/>
    <x v="75"/>
    <n v="1.7"/>
    <n v="1.65"/>
    <n v="1.6"/>
    <n v="1.55"/>
    <n v="1.55"/>
    <n v="1.55"/>
    <m/>
    <n v="0.6"/>
    <s v="N/A"/>
    <s v="N/A"/>
    <m/>
    <n v="75"/>
    <m/>
    <s v="Service starting on SEP 7th"/>
  </r>
  <r>
    <s v="Pharma"/>
    <s v="Yes"/>
    <s v="Express"/>
    <s v="BOM"/>
    <s v="LHR"/>
    <s v="IN"/>
    <s v="GB"/>
    <x v="1"/>
    <s v="EMEA"/>
    <x v="104"/>
    <n v="12939"/>
    <n v="333"/>
    <n v="38.855855855855857"/>
    <x v="4"/>
    <s v="Yes"/>
    <s v="Indirect"/>
    <s v="AUH"/>
    <s v="INR"/>
    <x v="11"/>
    <x v="69"/>
    <m/>
    <x v="121"/>
    <n v="443"/>
    <n v="407"/>
    <n v="393"/>
    <n v="393"/>
    <m/>
    <m/>
    <m/>
    <n v="53"/>
    <n v="1"/>
    <n v="3.5"/>
    <m/>
    <m/>
    <m/>
    <m/>
  </r>
  <r>
    <s v="Pharma"/>
    <s v="No"/>
    <s v="Express"/>
    <s v="BOM"/>
    <s v="SIN"/>
    <s v="IN"/>
    <s v="SG"/>
    <x v="1"/>
    <s v="APAC"/>
    <x v="105"/>
    <n v="3239"/>
    <n v="591"/>
    <n v="5.4805414551607443"/>
    <x v="4"/>
    <s v="Yes"/>
    <s v="Indirect"/>
    <s v="AUH"/>
    <s v="INR"/>
    <x v="11"/>
    <x v="70"/>
    <m/>
    <x v="122"/>
    <n v="117"/>
    <n v="108"/>
    <n v="42"/>
    <n v="42"/>
    <m/>
    <m/>
    <m/>
    <n v="53"/>
    <n v="1"/>
    <n v="3"/>
    <n v="1"/>
    <m/>
    <m/>
    <m/>
  </r>
  <r>
    <s v="Pharma"/>
    <s v="Yes"/>
    <s v="Express"/>
    <s v="BOM"/>
    <s v="SIN"/>
    <s v="IN"/>
    <s v="SG"/>
    <x v="1"/>
    <s v="APAC"/>
    <x v="106"/>
    <n v="91672"/>
    <n v="937"/>
    <n v="97.835645677694771"/>
    <x v="4"/>
    <s v="Yes"/>
    <s v="Indirect"/>
    <s v="AUH"/>
    <s v="INR"/>
    <x v="11"/>
    <x v="71"/>
    <m/>
    <x v="123"/>
    <n v="148"/>
    <n v="136"/>
    <n v="50"/>
    <n v="50"/>
    <m/>
    <m/>
    <m/>
    <n v="53"/>
    <n v="1"/>
    <n v="3.5"/>
    <m/>
    <m/>
    <m/>
    <m/>
  </r>
  <r>
    <s v="Pharma"/>
    <s v="No"/>
    <s v="Express"/>
    <s v="BRU"/>
    <s v="BOM"/>
    <s v="BE"/>
    <s v="IN"/>
    <x v="2"/>
    <s v="APAC"/>
    <x v="143"/>
    <n v="5274"/>
    <n v="322"/>
    <n v="16"/>
    <x v="4"/>
    <s v="Yes"/>
    <s v="Indirect"/>
    <s v="AUH"/>
    <s v="EUR"/>
    <x v="10"/>
    <x v="14"/>
    <m/>
    <x v="124"/>
    <s v="1,60"/>
    <s v="1,60"/>
    <s v="1,60"/>
    <s v="1,60"/>
    <s v="1,60"/>
    <s v="1,60"/>
    <s v="All in "/>
    <s v="All in "/>
    <s v="All in "/>
    <m/>
    <m/>
    <m/>
    <m/>
    <m/>
  </r>
  <r>
    <s v="Pharma"/>
    <s v="No"/>
    <s v="Express"/>
    <s v="BRU"/>
    <s v="DEL"/>
    <s v="BE"/>
    <s v="IN"/>
    <x v="2"/>
    <s v="APAC"/>
    <x v="144"/>
    <n v="6121"/>
    <n v="284"/>
    <n v="22"/>
    <x v="4"/>
    <s v="Yes"/>
    <s v="Indirect"/>
    <s v="AUH"/>
    <s v="EUR"/>
    <x v="10"/>
    <x v="14"/>
    <m/>
    <x v="79"/>
    <n v="1.45"/>
    <n v="1.45"/>
    <n v="1.45"/>
    <n v="1.45"/>
    <n v="1.45"/>
    <n v="1.45"/>
    <s v="All in "/>
    <s v="All in "/>
    <s v="All in "/>
    <m/>
    <m/>
    <m/>
    <m/>
    <m/>
  </r>
  <r>
    <s v="Pharma"/>
    <s v="Yes"/>
    <s v="Express"/>
    <s v="DUB"/>
    <s v="PVG"/>
    <s v="IE"/>
    <s v="CN"/>
    <x v="2"/>
    <s v="APAC"/>
    <x v="145"/>
    <n v="11335.5"/>
    <n v="20"/>
    <n v="566.77499999999998"/>
    <x v="4"/>
    <s v="Yes"/>
    <s v="Indirect"/>
    <s v="AUH"/>
    <s v="EUR"/>
    <x v="4"/>
    <x v="72"/>
    <m/>
    <x v="76"/>
    <n v="1.35"/>
    <n v="1.3"/>
    <n v="1.25"/>
    <n v="1.2"/>
    <n v="1.2"/>
    <n v="1.2"/>
    <s v="plus surcharge"/>
    <n v="0.55000000000000004"/>
    <n v="0"/>
    <s v="29.00/0.24"/>
    <s v="Facility 10.00/Handling 30.00 or 0.21"/>
    <n v="68.5"/>
    <n v="0.05"/>
    <m/>
  </r>
  <r>
    <s v="Pharma"/>
    <s v="Yes"/>
    <s v="Express"/>
    <s v="LHR"/>
    <s v="ICN"/>
    <s v="GB"/>
    <s v="KR"/>
    <x v="2"/>
    <s v="APAC"/>
    <x v="150"/>
    <n v="15980.610000000011"/>
    <n v="926"/>
    <n v="17.257678185745153"/>
    <x v="4"/>
    <s v="Yes"/>
    <s v="Indirect"/>
    <s v="AUH"/>
    <s v="GBP"/>
    <x v="12"/>
    <x v="73"/>
    <m/>
    <x v="125"/>
    <n v="2.42"/>
    <n v="1.35"/>
    <n v="1.2"/>
    <n v="1.1599999999999999"/>
    <n v="1.1599999999999999"/>
    <n v="1.1599999999999999"/>
    <s v="All IN"/>
    <s v="NA"/>
    <s v="NA"/>
    <s v="MIN 27.22 / 0.23pk "/>
    <s v="Handling 33.09 or 0.18p/kg"/>
    <s v="on application"/>
    <s v="na"/>
    <m/>
  </r>
  <r>
    <s v="Pharma"/>
    <s v="No"/>
    <s v="Express"/>
    <s v="LHR"/>
    <s v="JNB"/>
    <s v="GB"/>
    <s v="ZA"/>
    <x v="2"/>
    <s v="EMEA"/>
    <x v="270"/>
    <n v="1601.89"/>
    <n v="260"/>
    <n v="6.1611153846153854"/>
    <x v="4"/>
    <s v="Yes"/>
    <s v="Indirect"/>
    <s v="AUH"/>
    <s v="GBP"/>
    <x v="12"/>
    <x v="74"/>
    <m/>
    <x v="126"/>
    <n v="3.11"/>
    <n v="3"/>
    <n v="2.9"/>
    <n v="2.8"/>
    <n v="2.8"/>
    <n v="2.8"/>
    <s v="All IN"/>
    <s v="NA"/>
    <s v="NA"/>
    <s v="MIN 27.22 / 0.23pk "/>
    <s v="Handling 33.09 or 0.18p/kg"/>
    <s v="on application"/>
    <s v="n/a"/>
    <m/>
  </r>
  <r>
    <s v="Pharma"/>
    <s v="Yes"/>
    <s v="Express"/>
    <s v="LHR"/>
    <s v="SIN"/>
    <s v="GB"/>
    <s v="SG"/>
    <x v="2"/>
    <s v="APAC"/>
    <x v="151"/>
    <n v="10127.529999999999"/>
    <n v="353"/>
    <n v="28.689886685552406"/>
    <x v="4"/>
    <s v="Yes"/>
    <s v="Indirect"/>
    <s v="AUH"/>
    <s v="GBP"/>
    <x v="12"/>
    <x v="73"/>
    <m/>
    <x v="125"/>
    <n v="2.42"/>
    <n v="2.38"/>
    <n v="1.81"/>
    <n v="1.65"/>
    <n v="1.65"/>
    <n v="1.65"/>
    <s v="All IN"/>
    <s v="NA"/>
    <s v="NA"/>
    <s v="MIN 27.22 / 0.23pk "/>
    <s v="Handling 33.09 or 0.18p/kg"/>
    <s v="on application"/>
    <s v="n/a"/>
    <m/>
  </r>
  <r>
    <s v="Pharma"/>
    <s v="Yes"/>
    <s v="Express"/>
    <s v="BOS"/>
    <s v="BER"/>
    <s v="US"/>
    <s v="DE"/>
    <x v="0"/>
    <s v="EMEA"/>
    <x v="271"/>
    <n v="8804"/>
    <n v="284"/>
    <n v="31"/>
    <x v="5"/>
    <s v="Yes"/>
    <s v="Indirect"/>
    <s v="LHR"/>
    <s v="USD"/>
    <x v="7"/>
    <x v="75"/>
    <m/>
    <x v="127"/>
    <n v="5.47"/>
    <n v="3.6466666666666665"/>
    <n v="2.19"/>
    <n v="1.0940000000000001"/>
    <n v="1.0940000000000001"/>
    <n v="1.0940000000000001"/>
    <n v="2.19"/>
    <m/>
    <m/>
    <m/>
    <m/>
    <m/>
    <m/>
    <s v="Constant Climate PREF"/>
  </r>
  <r>
    <s v="Pharma"/>
    <s v="Yes"/>
    <s v="Express"/>
    <s v="EWR"/>
    <s v="BRU"/>
    <s v="US"/>
    <s v="BE"/>
    <x v="0"/>
    <s v="EMEA"/>
    <x v="272"/>
    <n v="57242.679999999978"/>
    <n v="411"/>
    <n v="139.27659367396589"/>
    <x v="5"/>
    <s v="Yes"/>
    <s v="Indirect"/>
    <s v="LHR"/>
    <s v="USD"/>
    <x v="7"/>
    <x v="76"/>
    <m/>
    <x v="128"/>
    <n v="2.7"/>
    <n v="1.8"/>
    <n v="1.08"/>
    <n v="0.54"/>
    <n v="0.54"/>
    <n v="0.54"/>
    <n v="1.08"/>
    <m/>
    <m/>
    <m/>
    <m/>
    <m/>
    <m/>
    <s v="Constant Climate PREF"/>
  </r>
  <r>
    <s v="Pharma"/>
    <s v="Yes"/>
    <s v="Express"/>
    <s v="EWR"/>
    <s v="DUB"/>
    <s v="US"/>
    <s v="IE"/>
    <x v="0"/>
    <s v="EMEA"/>
    <x v="8"/>
    <n v="11456.24"/>
    <n v="376"/>
    <n v="30.468723404255318"/>
    <x v="5"/>
    <s v="Yes"/>
    <s v="Indirect"/>
    <s v="LHR"/>
    <s v="USD"/>
    <x v="7"/>
    <x v="77"/>
    <m/>
    <x v="129"/>
    <n v="2.3650000000000002"/>
    <n v="1.5766666666666667"/>
    <n v="0.95"/>
    <n v="0.47299999999999998"/>
    <n v="0.47299999999999998"/>
    <n v="0.47299999999999998"/>
    <n v="0.95"/>
    <m/>
    <m/>
    <m/>
    <m/>
    <m/>
    <m/>
    <s v="Constant Climate PREF"/>
  </r>
  <r>
    <s v="Pharma"/>
    <s v="Yes"/>
    <s v="Express"/>
    <s v="EWR"/>
    <s v="FRA"/>
    <s v="US"/>
    <s v="DE"/>
    <x v="0"/>
    <s v="EMEA"/>
    <x v="273"/>
    <n v="120259.65"/>
    <n v="1672"/>
    <n v="71.925627990430613"/>
    <x v="5"/>
    <s v="Yes"/>
    <s v="Indirect"/>
    <s v="LHR"/>
    <s v="USD"/>
    <x v="7"/>
    <x v="78"/>
    <m/>
    <x v="130"/>
    <n v="2.86"/>
    <n v="1.9066666666666667"/>
    <n v="1.1399999999999999"/>
    <n v="0.57199999999999995"/>
    <n v="0.57199999999999995"/>
    <n v="0.57199999999999995"/>
    <n v="1.1399999999999999"/>
    <m/>
    <m/>
    <m/>
    <m/>
    <m/>
    <m/>
    <s v="Constant Climate CPA"/>
  </r>
  <r>
    <s v="Pharma"/>
    <s v="Yes"/>
    <s v="Express"/>
    <s v="JFK"/>
    <s v="BLR"/>
    <s v="US"/>
    <s v="IN"/>
    <x v="0"/>
    <s v="APAC"/>
    <x v="89"/>
    <n v="11765.837260000002"/>
    <n v="258"/>
    <n v="45.604020387596904"/>
    <x v="5"/>
    <s v="Yes"/>
    <s v="Indirect"/>
    <s v="LHR"/>
    <s v="USD"/>
    <x v="7"/>
    <x v="79"/>
    <m/>
    <x v="131"/>
    <n v="4.5549999999999997"/>
    <n v="3.0366666666666666"/>
    <n v="1.82"/>
    <n v="0.91100000000000003"/>
    <n v="0.91100000000000003"/>
    <n v="0.91100000000000003"/>
    <n v="1.82"/>
    <m/>
    <m/>
    <m/>
    <m/>
    <m/>
    <m/>
    <s v="Constant Climate CPA"/>
  </r>
  <r>
    <s v="Pharma"/>
    <s v="Yes"/>
    <s v="Express"/>
    <s v="JFK"/>
    <s v="BOM"/>
    <s v="US"/>
    <s v="IN"/>
    <x v="0"/>
    <s v="APAC"/>
    <x v="90"/>
    <n v="28438.869999999992"/>
    <n v="395"/>
    <n v="71.997139240506314"/>
    <x v="5"/>
    <s v="Yes"/>
    <s v="Indirect"/>
    <s v="LHR"/>
    <s v="USD"/>
    <x v="7"/>
    <x v="79"/>
    <m/>
    <x v="131"/>
    <n v="4.5549999999999997"/>
    <n v="3.0366666666666666"/>
    <n v="1.82"/>
    <n v="0.91100000000000003"/>
    <n v="0.91100000000000003"/>
    <n v="0.91100000000000003"/>
    <n v="1.82"/>
    <m/>
    <m/>
    <m/>
    <m/>
    <m/>
    <m/>
    <s v="Constant Climate CPA"/>
  </r>
  <r>
    <s v="Pharma"/>
    <s v="Yes"/>
    <s v="Express"/>
    <s v="JFK"/>
    <s v="BRU"/>
    <s v="US"/>
    <s v="BE"/>
    <x v="0"/>
    <s v="EMEA"/>
    <x v="11"/>
    <n v="10263.620000000001"/>
    <n v="313"/>
    <n v="32.791118210862621"/>
    <x v="5"/>
    <s v="Yes"/>
    <s v="Indirect"/>
    <s v="LHR"/>
    <s v="USD"/>
    <x v="7"/>
    <x v="80"/>
    <m/>
    <x v="132"/>
    <n v="3.895"/>
    <n v="2.5966666666666667"/>
    <n v="1.56"/>
    <n v="0.77900000000000003"/>
    <n v="0.77900000000000003"/>
    <n v="0.77900000000000003"/>
    <n v="1.56"/>
    <m/>
    <m/>
    <m/>
    <m/>
    <m/>
    <m/>
    <s v="Constant Climate PREF"/>
  </r>
  <r>
    <s v="Pharma"/>
    <s v="Yes"/>
    <s v="Express"/>
    <s v="JFK"/>
    <s v="ICN"/>
    <s v="US"/>
    <s v="KR"/>
    <x v="0"/>
    <s v="APAC"/>
    <x v="91"/>
    <n v="19140.919999999995"/>
    <n v="439"/>
    <n v="43.601184510250555"/>
    <x v="5"/>
    <s v="Yes"/>
    <s v="Indirect"/>
    <s v="LHR"/>
    <s v="USD"/>
    <x v="7"/>
    <x v="81"/>
    <m/>
    <x v="133"/>
    <n v="6.3449999999999998"/>
    <n v="4.2300000000000004"/>
    <n v="2.54"/>
    <n v="1.2689999999999999"/>
    <n v="1.2689999999999999"/>
    <n v="1.2689999999999999"/>
    <n v="2.54"/>
    <m/>
    <m/>
    <m/>
    <m/>
    <m/>
    <m/>
    <s v="Constant Climate PREF"/>
  </r>
  <r>
    <s v="Pharma"/>
    <s v="Yes"/>
    <s v="Express"/>
    <s v="JFK"/>
    <s v="LHR"/>
    <s v="US"/>
    <s v="GB"/>
    <x v="0"/>
    <s v="EMEA"/>
    <x v="12"/>
    <n v="20615.7186348"/>
    <n v="918"/>
    <n v="22.457209841830064"/>
    <x v="5"/>
    <s v="Yes"/>
    <s v="Direct "/>
    <m/>
    <s v="USD"/>
    <x v="7"/>
    <x v="82"/>
    <m/>
    <x v="36"/>
    <n v="1.55"/>
    <n v="1.0333333333333334"/>
    <n v="0.62"/>
    <n v="0.31"/>
    <n v="0.31"/>
    <n v="0.31"/>
    <n v="0.62"/>
    <m/>
    <m/>
    <m/>
    <m/>
    <m/>
    <m/>
    <s v="Constant Climate PREF"/>
  </r>
  <r>
    <s v="Pharma"/>
    <s v="No"/>
    <s v="Standard"/>
    <s v="JFK"/>
    <s v="MEL"/>
    <s v="US"/>
    <s v="AU"/>
    <x v="0"/>
    <s v="APAC"/>
    <x v="92"/>
    <n v="61502.9"/>
    <n v="221"/>
    <n v="278.29366515837103"/>
    <x v="5"/>
    <s v="Yes"/>
    <s v="Indirect"/>
    <s v="LHR"/>
    <s v="USD"/>
    <x v="7"/>
    <x v="83"/>
    <m/>
    <x v="134"/>
    <n v="15.28"/>
    <n v="10.186666666666667"/>
    <n v="6.11"/>
    <n v="3.056"/>
    <n v="3.056"/>
    <n v="3.056"/>
    <n v="6.11"/>
    <m/>
    <m/>
    <m/>
    <m/>
    <m/>
    <m/>
    <s v="Constant Climate CPA"/>
  </r>
  <r>
    <s v="Pharma"/>
    <s v="Yes"/>
    <s v="Express"/>
    <s v="JFK"/>
    <s v="PVG"/>
    <s v="US"/>
    <s v="CN"/>
    <x v="0"/>
    <s v="APAC"/>
    <x v="93"/>
    <n v="14609.986499999997"/>
    <n v="264"/>
    <n v="55.340857954545442"/>
    <x v="5"/>
    <s v="Yes"/>
    <s v="Indirect"/>
    <s v="LHR"/>
    <s v="USD"/>
    <x v="7"/>
    <x v="84"/>
    <m/>
    <x v="135"/>
    <n v="5.29"/>
    <n v="3.5266666666666668"/>
    <n v="2.12"/>
    <n v="1.0580000000000001"/>
    <n v="1.0580000000000001"/>
    <n v="1.0580000000000001"/>
    <n v="2.12"/>
    <m/>
    <m/>
    <m/>
    <m/>
    <m/>
    <m/>
    <s v="Constant Climate PREF"/>
  </r>
  <r>
    <s v="Pharma"/>
    <s v="Yes"/>
    <s v="Express"/>
    <s v="LAX"/>
    <s v="AMS"/>
    <s v="US"/>
    <s v="NL"/>
    <x v="0"/>
    <s v="EMEA"/>
    <x v="15"/>
    <n v="38661.293339999982"/>
    <n v="460"/>
    <n v="84.046289869565172"/>
    <x v="5"/>
    <s v="Yes"/>
    <s v="Indirect"/>
    <s v="LHR"/>
    <s v="USD"/>
    <x v="7"/>
    <x v="85"/>
    <m/>
    <x v="136"/>
    <n v="3.04"/>
    <n v="2.0266666666666668"/>
    <n v="1.22"/>
    <n v="0.60799999999999998"/>
    <n v="0.60799999999999998"/>
    <n v="0.60799999999999998"/>
    <n v="1.22"/>
    <m/>
    <m/>
    <m/>
    <m/>
    <m/>
    <m/>
    <s v="Constant Climate PREF"/>
  </r>
  <r>
    <s v="Pharma"/>
    <s v="Yes"/>
    <s v="Express"/>
    <s v="LAX"/>
    <s v="BRU"/>
    <s v="US"/>
    <s v="BE"/>
    <x v="0"/>
    <s v="EMEA"/>
    <x v="18"/>
    <n v="14803.16"/>
    <n v="375"/>
    <n v="39.475093333333334"/>
    <x v="5"/>
    <s v="Yes"/>
    <s v="Indirect"/>
    <s v="LHR"/>
    <s v="USD"/>
    <x v="7"/>
    <x v="86"/>
    <m/>
    <x v="137"/>
    <n v="3.4"/>
    <n v="2.2666666666666666"/>
    <n v="1.36"/>
    <n v="0.68"/>
    <n v="0.68"/>
    <n v="0.68"/>
    <n v="1.36"/>
    <m/>
    <m/>
    <m/>
    <m/>
    <m/>
    <m/>
    <s v="Constant Climate PREF"/>
  </r>
  <r>
    <s v="Aviation"/>
    <s v="No"/>
    <s v="Standard"/>
    <s v="LAX"/>
    <s v="FRA"/>
    <s v="US"/>
    <s v="DE"/>
    <x v="0"/>
    <s v="EMEA"/>
    <x v="230"/>
    <n v="2642.3817450000015"/>
    <n v="254"/>
    <n v="10.403077736220478"/>
    <x v="5"/>
    <s v="Yes"/>
    <s v="Indirect"/>
    <s v="LHR"/>
    <s v="USD"/>
    <x v="7"/>
    <x v="87"/>
    <m/>
    <x v="138"/>
    <n v="4.32"/>
    <n v="2.88"/>
    <n v="1.73"/>
    <n v="0.86399999999999999"/>
    <n v="0.86399999999999999"/>
    <n v="0.86399999999999999"/>
    <n v="1.73"/>
    <m/>
    <m/>
    <m/>
    <m/>
    <m/>
    <m/>
    <s v="Constant Climate PREF"/>
  </r>
  <r>
    <s v="Pharma"/>
    <s v="Yes"/>
    <s v="Express"/>
    <s v="LAX"/>
    <s v="FRA"/>
    <s v="US"/>
    <s v="DE"/>
    <x v="0"/>
    <s v="EMEA"/>
    <x v="231"/>
    <n v="21737.373988799995"/>
    <n v="330"/>
    <n v="65.870830269090888"/>
    <x v="5"/>
    <s v="Yes"/>
    <s v="Indirect"/>
    <s v="LHR"/>
    <s v="USD"/>
    <x v="7"/>
    <x v="87"/>
    <m/>
    <x v="138"/>
    <n v="4.32"/>
    <n v="2.88"/>
    <n v="1.73"/>
    <n v="0.86399999999999999"/>
    <n v="0.86399999999999999"/>
    <n v="0.86399999999999999"/>
    <n v="1.73"/>
    <m/>
    <m/>
    <m/>
    <m/>
    <m/>
    <m/>
    <s v="Constant Climate PREF"/>
  </r>
  <r>
    <s v="Pharma"/>
    <s v="No"/>
    <s v="Express"/>
    <s v="LAX"/>
    <s v="HND"/>
    <s v="US"/>
    <s v="JP"/>
    <x v="0"/>
    <s v="APAC"/>
    <x v="19"/>
    <n v="4306.1200000000053"/>
    <n v="469"/>
    <n v="9.1814925373134439"/>
    <x v="5"/>
    <s v="Yes"/>
    <s v="Indirect"/>
    <s v="LHR"/>
    <s v="USD"/>
    <x v="7"/>
    <x v="88"/>
    <m/>
    <x v="139"/>
    <n v="4.875"/>
    <n v="3.25"/>
    <n v="1.95"/>
    <n v="0.97499999999999998"/>
    <n v="0.97499999999999998"/>
    <n v="0.97499999999999998"/>
    <n v="1.95"/>
    <m/>
    <m/>
    <m/>
    <m/>
    <m/>
    <m/>
    <s v="Constant Climate PREF"/>
  </r>
  <r>
    <s v="Pharma"/>
    <s v="Yes"/>
    <s v="Express"/>
    <s v="LAX"/>
    <s v="HND"/>
    <s v="US"/>
    <s v="JP"/>
    <x v="0"/>
    <s v="APAC"/>
    <x v="20"/>
    <n v="16840.369999999959"/>
    <n v="449"/>
    <n v="37.506391982182535"/>
    <x v="5"/>
    <s v="Yes"/>
    <s v="Indirect"/>
    <s v="LHR"/>
    <s v="USD"/>
    <x v="7"/>
    <x v="88"/>
    <m/>
    <x v="139"/>
    <n v="4.875"/>
    <n v="3.25"/>
    <n v="1.95"/>
    <n v="0.97499999999999998"/>
    <n v="0.97499999999999998"/>
    <n v="0.97499999999999998"/>
    <n v="1.95"/>
    <m/>
    <m/>
    <m/>
    <m/>
    <m/>
    <m/>
    <s v="Constant Climate PREF"/>
  </r>
  <r>
    <s v="Pharma"/>
    <s v="Yes"/>
    <s v="Express"/>
    <s v="LAX"/>
    <s v="ICN"/>
    <s v="US"/>
    <s v="KR"/>
    <x v="0"/>
    <s v="APAC"/>
    <x v="232"/>
    <n v="22477.34"/>
    <n v="283"/>
    <n v="79.425229681978806"/>
    <x v="5"/>
    <s v="Yes"/>
    <s v="Indirect"/>
    <s v="LHR"/>
    <s v="USD"/>
    <x v="7"/>
    <x v="89"/>
    <m/>
    <x v="140"/>
    <n v="7.02"/>
    <n v="4.68"/>
    <n v="2.81"/>
    <n v="1.4039999999999999"/>
    <n v="1.4039999999999999"/>
    <n v="1.4039999999999999"/>
    <n v="2.81"/>
    <m/>
    <m/>
    <m/>
    <m/>
    <m/>
    <m/>
    <s v="Constant Climate PREF"/>
  </r>
  <r>
    <s v="Pharma"/>
    <s v="Yes"/>
    <s v="Express"/>
    <s v="LAX"/>
    <s v="LHR"/>
    <s v="US"/>
    <s v="GB"/>
    <x v="0"/>
    <s v="EMEA"/>
    <x v="23"/>
    <n v="37028.849999999984"/>
    <n v="1091"/>
    <n v="33.94028414298807"/>
    <x v="5"/>
    <s v="Yes"/>
    <s v="Direct "/>
    <m/>
    <s v="USD"/>
    <x v="7"/>
    <x v="90"/>
    <m/>
    <x v="141"/>
    <n v="3.105"/>
    <n v="2.0699999999999998"/>
    <n v="1.24"/>
    <n v="0.621"/>
    <n v="0.621"/>
    <n v="0.621"/>
    <n v="1.24"/>
    <m/>
    <m/>
    <m/>
    <m/>
    <m/>
    <m/>
    <s v="Constant Climate PREF"/>
  </r>
  <r>
    <s v="Pharma"/>
    <s v="Yes"/>
    <s v="Express"/>
    <s v="LAX"/>
    <s v="MEL"/>
    <s v="US"/>
    <s v="AU"/>
    <x v="0"/>
    <s v="APAC"/>
    <x v="260"/>
    <n v="8906.989999999998"/>
    <n v="315"/>
    <n v="28.276158730158723"/>
    <x v="5"/>
    <s v="Yes"/>
    <s v="Indirect"/>
    <s v="LHR"/>
    <s v="USD"/>
    <x v="7"/>
    <x v="91"/>
    <m/>
    <x v="142"/>
    <n v="20.995000000000001"/>
    <n v="13.996666666666666"/>
    <n v="8.4"/>
    <n v="4.1989999999999998"/>
    <n v="4.1989999999999998"/>
    <n v="4.1989999999999998"/>
    <n v="8.4"/>
    <m/>
    <m/>
    <m/>
    <m/>
    <m/>
    <m/>
    <s v="Constant Climate PREF"/>
  </r>
  <r>
    <s v="Pharma"/>
    <s v="Yes"/>
    <s v="Express"/>
    <s v="LAX"/>
    <s v="NRT"/>
    <s v="US"/>
    <s v="JP"/>
    <x v="0"/>
    <s v="APAC"/>
    <x v="234"/>
    <n v="18783.142453600001"/>
    <n v="1192"/>
    <n v="15.757669843624162"/>
    <x v="5"/>
    <s v="Yes"/>
    <s v="Indirect"/>
    <s v="LHR"/>
    <s v="USD"/>
    <x v="7"/>
    <x v="92"/>
    <m/>
    <x v="143"/>
    <n v="11.24"/>
    <n v="7.4933333333333332"/>
    <n v="4.5"/>
    <n v="2.2480000000000002"/>
    <n v="2.2480000000000002"/>
    <n v="2.2480000000000002"/>
    <n v="4.5"/>
    <m/>
    <m/>
    <m/>
    <m/>
    <m/>
    <m/>
    <s v="Constant Climate PREF"/>
  </r>
  <r>
    <s v="Pharma"/>
    <s v="Yes"/>
    <s v="Express"/>
    <s v="LAX"/>
    <s v="PVG"/>
    <s v="US"/>
    <s v="CN"/>
    <x v="0"/>
    <s v="APAC"/>
    <x v="236"/>
    <n v="18058.13"/>
    <n v="768"/>
    <n v="23.513190104166668"/>
    <x v="5"/>
    <s v="Yes"/>
    <s v="Indirect"/>
    <s v="LHR"/>
    <s v="USD"/>
    <x v="7"/>
    <x v="93"/>
    <m/>
    <x v="144"/>
    <n v="5.85"/>
    <n v="3.9"/>
    <n v="2.34"/>
    <n v="1.17"/>
    <n v="1.17"/>
    <n v="1.17"/>
    <n v="2.34"/>
    <m/>
    <m/>
    <m/>
    <m/>
    <m/>
    <m/>
    <s v="Constant Climate PREF"/>
  </r>
  <r>
    <s v="Pharma"/>
    <s v="Yes"/>
    <s v="Express"/>
    <s v="LAX"/>
    <s v="SIN"/>
    <s v="US"/>
    <s v="SG"/>
    <x v="0"/>
    <s v="APAC"/>
    <x v="261"/>
    <n v="9787.5968860000012"/>
    <n v="503"/>
    <n v="19.458443113320083"/>
    <x v="5"/>
    <s v="Yes"/>
    <s v="Indirect"/>
    <s v="LHR"/>
    <s v="USD"/>
    <x v="7"/>
    <x v="94"/>
    <m/>
    <x v="145"/>
    <n v="8"/>
    <n v="5.333333333333333"/>
    <n v="3.2"/>
    <n v="1.6"/>
    <n v="1.6"/>
    <n v="1.6"/>
    <n v="3.2"/>
    <m/>
    <m/>
    <m/>
    <m/>
    <m/>
    <m/>
    <s v="Constant Climate PREF"/>
  </r>
  <r>
    <s v="Pharma"/>
    <s v="No"/>
    <s v="Express"/>
    <s v="LAX"/>
    <s v="SYD"/>
    <s v="US"/>
    <s v="AU"/>
    <x v="0"/>
    <s v="APAC"/>
    <x v="35"/>
    <n v="1380.5500000000002"/>
    <n v="309"/>
    <n v="4.4677993527508093"/>
    <x v="5"/>
    <s v="Yes"/>
    <s v="Indirect"/>
    <s v="LHR"/>
    <s v="USD"/>
    <x v="7"/>
    <x v="95"/>
    <m/>
    <x v="146"/>
    <n v="19.824999999999999"/>
    <n v="13.216666666666667"/>
    <n v="7.93"/>
    <n v="3.9649999999999999"/>
    <n v="3.9649999999999999"/>
    <n v="3.9649999999999999"/>
    <n v="7.93"/>
    <m/>
    <m/>
    <m/>
    <m/>
    <m/>
    <m/>
    <s v="Constant Climate PREF"/>
  </r>
  <r>
    <s v="Pharma"/>
    <s v="Yes"/>
    <s v="Express"/>
    <s v="LAX"/>
    <s v="SYD"/>
    <s v="US"/>
    <s v="AU"/>
    <x v="0"/>
    <s v="APAC"/>
    <x v="36"/>
    <n v="13016.547497200025"/>
    <n v="529"/>
    <n v="24.605949900189081"/>
    <x v="5"/>
    <s v="Yes"/>
    <s v="Indirect"/>
    <s v="LHR"/>
    <s v="USD"/>
    <x v="7"/>
    <x v="95"/>
    <m/>
    <x v="146"/>
    <n v="19.824999999999999"/>
    <n v="13.216666666666667"/>
    <n v="7.93"/>
    <n v="3.9649999999999999"/>
    <n v="3.9649999999999999"/>
    <n v="3.9649999999999999"/>
    <n v="7.93"/>
    <m/>
    <m/>
    <m/>
    <m/>
    <m/>
    <m/>
    <s v="Constant Climate PREF"/>
  </r>
  <r>
    <s v="Pharma"/>
    <s v="No"/>
    <s v="Express"/>
    <s v="MIA"/>
    <s v="BLR"/>
    <s v="US"/>
    <s v="IN"/>
    <x v="0"/>
    <s v="APAC"/>
    <x v="263"/>
    <n v="5995.8499999999949"/>
    <n v="488"/>
    <n v="12.286577868852449"/>
    <x v="5"/>
    <s v="Yes"/>
    <s v="Indirect"/>
    <s v="LHR"/>
    <s v="USD"/>
    <x v="7"/>
    <x v="96"/>
    <m/>
    <x v="147"/>
    <n v="5.3449999999999998"/>
    <n v="3.5633333333333335"/>
    <n v="2.14"/>
    <n v="1.069"/>
    <n v="1.069"/>
    <n v="1.069"/>
    <n v="2.14"/>
    <m/>
    <m/>
    <m/>
    <m/>
    <m/>
    <m/>
    <s v="Constant Climate CPA"/>
  </r>
  <r>
    <s v="Pharma"/>
    <s v="No"/>
    <s v="Express"/>
    <s v="MIA"/>
    <s v="BOM"/>
    <s v="US"/>
    <s v="IN"/>
    <x v="0"/>
    <s v="APAC"/>
    <x v="264"/>
    <n v="2416.6900000000005"/>
    <n v="282"/>
    <n v="8.5698226950354623"/>
    <x v="5"/>
    <s v="Yes"/>
    <s v="Indirect"/>
    <s v="LHR"/>
    <s v="USD"/>
    <x v="7"/>
    <x v="96"/>
    <m/>
    <x v="147"/>
    <n v="5.3449999999999998"/>
    <n v="3.5633333333333335"/>
    <n v="2.14"/>
    <n v="1.069"/>
    <n v="1.069"/>
    <n v="1.069"/>
    <n v="2.14"/>
    <m/>
    <m/>
    <m/>
    <m/>
    <m/>
    <m/>
    <s v="Constant Climate CPA"/>
  </r>
  <r>
    <s v="Pharma"/>
    <s v="Yes"/>
    <s v="Express"/>
    <s v="MIA"/>
    <s v="BRU"/>
    <s v="US"/>
    <s v="BE"/>
    <x v="0"/>
    <s v="EMEA"/>
    <x v="46"/>
    <n v="9747.9323999999961"/>
    <n v="383"/>
    <n v="25.451520626631844"/>
    <x v="5"/>
    <s v="Yes"/>
    <s v="Indirect"/>
    <s v="LHR"/>
    <s v="USD"/>
    <x v="7"/>
    <x v="97"/>
    <m/>
    <x v="100"/>
    <n v="3.13"/>
    <n v="2.0866666666666664"/>
    <n v="1.25"/>
    <n v="0.626"/>
    <n v="0.626"/>
    <n v="0.626"/>
    <n v="1.25"/>
    <m/>
    <m/>
    <m/>
    <m/>
    <m/>
    <m/>
    <s v="Constant Climate PREF"/>
  </r>
  <r>
    <s v="Pharma"/>
    <s v="Yes"/>
    <s v="Express"/>
    <s v="MIA"/>
    <s v="EZE"/>
    <s v="US"/>
    <s v="AR"/>
    <x v="0"/>
    <s v="EMEA"/>
    <x v="47"/>
    <n v="73280.964255199913"/>
    <n v="436"/>
    <n v="168.07560608990806"/>
    <x v="5"/>
    <s v="Yes"/>
    <s v="Indirect"/>
    <s v="LHR"/>
    <s v="USD"/>
    <x v="7"/>
    <x v="98"/>
    <m/>
    <x v="148"/>
    <n v="9.9700000000000006"/>
    <n v="6.6466666666666665"/>
    <n v="3.99"/>
    <n v="1.994"/>
    <n v="1.994"/>
    <n v="1.994"/>
    <n v="3.99"/>
    <m/>
    <m/>
    <m/>
    <m/>
    <m/>
    <m/>
    <s v="Constant Climate CPA"/>
  </r>
  <r>
    <s v="Pharma"/>
    <s v="No"/>
    <s v="Express"/>
    <s v="MIA"/>
    <s v="EZE"/>
    <s v="US"/>
    <s v="AR"/>
    <x v="0"/>
    <s v="EMEA"/>
    <x v="48"/>
    <n v="94710.552797200027"/>
    <n v="885"/>
    <n v="107.01757378214693"/>
    <x v="5"/>
    <s v="Yes"/>
    <s v="Indirect"/>
    <s v="LHR"/>
    <s v="USD"/>
    <x v="7"/>
    <x v="98"/>
    <m/>
    <x v="148"/>
    <n v="9.9700000000000006"/>
    <n v="6.6466666666666665"/>
    <n v="3.99"/>
    <n v="1.994"/>
    <n v="1.994"/>
    <n v="1.994"/>
    <n v="3.99"/>
    <m/>
    <m/>
    <m/>
    <m/>
    <m/>
    <m/>
    <s v="Constant Climate CPA"/>
  </r>
  <r>
    <s v="Pharma"/>
    <s v="Yes"/>
    <s v="Express"/>
    <s v="MIA"/>
    <s v="FRA"/>
    <s v="US"/>
    <s v="DE"/>
    <x v="0"/>
    <s v="EMEA"/>
    <x v="274"/>
    <n v="8722.6825577999971"/>
    <n v="260"/>
    <n v="33.548779068461528"/>
    <x v="5"/>
    <s v="Yes"/>
    <s v="Indirect"/>
    <s v="LHR"/>
    <s v="USD"/>
    <x v="7"/>
    <x v="99"/>
    <m/>
    <x v="149"/>
    <n v="3.625"/>
    <n v="2.4166666666666665"/>
    <n v="1.45"/>
    <n v="0.72499999999999998"/>
    <n v="0.72499999999999998"/>
    <n v="0.72499999999999998"/>
    <n v="1.45"/>
    <m/>
    <m/>
    <m/>
    <m/>
    <m/>
    <m/>
    <s v="Constant Climate PREF"/>
  </r>
  <r>
    <s v="Pharma"/>
    <s v="No"/>
    <s v="Express"/>
    <s v="MIA"/>
    <s v="LHR"/>
    <s v="US"/>
    <s v="GB"/>
    <x v="0"/>
    <s v="EMEA"/>
    <x v="53"/>
    <n v="1203.9099999999992"/>
    <n v="260"/>
    <n v="4.6304230769230736"/>
    <x v="5"/>
    <s v="Yes"/>
    <s v="Direct"/>
    <m/>
    <s v="USD"/>
    <x v="7"/>
    <x v="100"/>
    <m/>
    <x v="150"/>
    <n v="2.0950000000000002"/>
    <n v="1.3966666666666667"/>
    <n v="0.84"/>
    <n v="0.41899999999999998"/>
    <n v="0.41899999999999998"/>
    <n v="0.41899999999999998"/>
    <n v="0.84"/>
    <m/>
    <m/>
    <m/>
    <m/>
    <m/>
    <m/>
    <s v="Constant Climate PREF"/>
  </r>
  <r>
    <s v="Pharma"/>
    <s v="Yes"/>
    <s v="Express"/>
    <s v="MIA"/>
    <s v="LHR"/>
    <s v="US"/>
    <s v="GB"/>
    <x v="0"/>
    <s v="EMEA"/>
    <x v="54"/>
    <n v="16658.228547999992"/>
    <n v="485"/>
    <n v="34.346862985566993"/>
    <x v="5"/>
    <s v="Yes"/>
    <s v="Direct "/>
    <m/>
    <s v="USD"/>
    <x v="7"/>
    <x v="100"/>
    <m/>
    <x v="150"/>
    <n v="2.0950000000000002"/>
    <n v="1.3966666666666667"/>
    <n v="0.84"/>
    <n v="0.41899999999999998"/>
    <n v="0.41899999999999998"/>
    <n v="0.41899999999999998"/>
    <n v="0.84"/>
    <m/>
    <m/>
    <m/>
    <m/>
    <m/>
    <m/>
    <s v="Constant Climate PREF"/>
  </r>
  <r>
    <s v="Pharma"/>
    <s v="Yes"/>
    <s v="Express"/>
    <s v="ORD"/>
    <s v="BRU"/>
    <s v="US"/>
    <s v="BE"/>
    <x v="0"/>
    <s v="EMEA"/>
    <x v="60"/>
    <n v="5545.8999999999978"/>
    <n v="271"/>
    <n v="20.464575645756451"/>
    <x v="5"/>
    <s v="Yes"/>
    <s v="Indirect"/>
    <s v="LHR"/>
    <s v="USD"/>
    <x v="7"/>
    <x v="97"/>
    <m/>
    <x v="100"/>
    <n v="3.13"/>
    <n v="2.0866666666666664"/>
    <n v="1.25"/>
    <n v="0.626"/>
    <n v="0.626"/>
    <n v="0.626"/>
    <n v="1.25"/>
    <m/>
    <m/>
    <m/>
    <m/>
    <m/>
    <m/>
    <s v="Constant Climate PREF"/>
  </r>
  <r>
    <s v="Pharma"/>
    <s v="Yes"/>
    <s v="Express"/>
    <s v="ORD"/>
    <s v="FRA"/>
    <s v="US"/>
    <s v="DE"/>
    <x v="0"/>
    <s v="EMEA"/>
    <x v="247"/>
    <n v="74538.45"/>
    <n v="339"/>
    <n v="219.87743362831858"/>
    <x v="5"/>
    <s v="Yes"/>
    <s v="Indirect"/>
    <s v="LHR"/>
    <s v="USD"/>
    <x v="7"/>
    <x v="99"/>
    <m/>
    <x v="149"/>
    <n v="3.625"/>
    <n v="2.4166666666666665"/>
    <n v="1.45"/>
    <n v="0.72499999999999998"/>
    <n v="0.72499999999999998"/>
    <n v="0.72499999999999998"/>
    <n v="1.45"/>
    <m/>
    <m/>
    <m/>
    <m/>
    <m/>
    <m/>
    <s v="Constant Climate CPA"/>
  </r>
  <r>
    <s v="Pharma"/>
    <s v="Yes"/>
    <s v="Express"/>
    <s v="ORD"/>
    <s v="ICN"/>
    <s v="US"/>
    <s v="KR"/>
    <x v="0"/>
    <s v="APAC"/>
    <x v="94"/>
    <n v="8659.8500000000022"/>
    <n v="463"/>
    <n v="18.703779697624196"/>
    <x v="5"/>
    <s v="Yes"/>
    <s v="Indirect"/>
    <s v="LHR"/>
    <s v="USD"/>
    <x v="7"/>
    <x v="101"/>
    <m/>
    <x v="151"/>
    <n v="6.6849999999999996"/>
    <n v="4.456666666666667"/>
    <n v="2.67"/>
    <n v="1.337"/>
    <n v="1.337"/>
    <n v="1.337"/>
    <n v="2.67"/>
    <m/>
    <m/>
    <m/>
    <m/>
    <m/>
    <m/>
    <s v="Constant Climate PREF"/>
  </r>
  <r>
    <s v="Pharma"/>
    <s v="Yes"/>
    <s v="Express"/>
    <s v="ORD"/>
    <s v="MEL"/>
    <s v="US"/>
    <s v="AU"/>
    <x v="0"/>
    <s v="APAC"/>
    <x v="95"/>
    <n v="10380.670000000002"/>
    <n v="621"/>
    <n v="16.716054750402581"/>
    <x v="5"/>
    <s v="Yes"/>
    <s v="Indirect"/>
    <s v="LHR"/>
    <s v="USD"/>
    <x v="7"/>
    <x v="91"/>
    <m/>
    <x v="142"/>
    <n v="20.995000000000001"/>
    <n v="13.996666666666666"/>
    <n v="8.4"/>
    <n v="4.1989999999999998"/>
    <n v="4.1989999999999998"/>
    <n v="4.1989999999999998"/>
    <n v="8.4"/>
    <m/>
    <m/>
    <m/>
    <m/>
    <m/>
    <m/>
    <s v="Constant Climate PREF"/>
  </r>
  <r>
    <s v="Pharma"/>
    <s v="Yes"/>
    <s v="Express"/>
    <s v="ORD"/>
    <s v="SYD"/>
    <s v="US"/>
    <s v="AU"/>
    <x v="0"/>
    <s v="APAC"/>
    <x v="96"/>
    <n v="8835.8500000000076"/>
    <n v="620"/>
    <n v="14.251370967741948"/>
    <x v="5"/>
    <s v="Yes"/>
    <s v="Indirect"/>
    <s v="LHR"/>
    <s v="USD"/>
    <x v="7"/>
    <x v="95"/>
    <m/>
    <x v="146"/>
    <n v="19.824999999999999"/>
    <n v="13.216666666666667"/>
    <n v="7.93"/>
    <n v="3.9649999999999999"/>
    <n v="3.9649999999999999"/>
    <n v="3.9649999999999999"/>
    <n v="7.93"/>
    <m/>
    <m/>
    <m/>
    <m/>
    <m/>
    <m/>
    <s v="Constant Climate PREF"/>
  </r>
  <r>
    <s v="Pharma"/>
    <s v="Yes"/>
    <s v="Express"/>
    <s v="PHL"/>
    <s v="LHR"/>
    <s v="US"/>
    <s v="GB"/>
    <x v="0"/>
    <s v="EMEA"/>
    <x v="61"/>
    <n v="27841.61"/>
    <n v="291"/>
    <n v="95.675635738831616"/>
    <x v="5"/>
    <s v="Yes"/>
    <s v="Direct "/>
    <m/>
    <s v="USD"/>
    <x v="7"/>
    <x v="102"/>
    <m/>
    <x v="152"/>
    <n v="1.4850000000000001"/>
    <n v="0.99"/>
    <n v="0.59"/>
    <n v="0.29699999999999999"/>
    <n v="0.29699999999999999"/>
    <n v="0.29699999999999999"/>
    <n v="0.59"/>
    <m/>
    <m/>
    <m/>
    <m/>
    <m/>
    <m/>
    <s v="Constant Climate PREF"/>
  </r>
  <r>
    <s v="Pharma"/>
    <s v="Yes"/>
    <s v="Express"/>
    <s v="SEA"/>
    <s v="FRA"/>
    <s v="US"/>
    <s v="DE"/>
    <x v="0"/>
    <s v="EMEA"/>
    <x v="248"/>
    <n v="17802"/>
    <n v="468"/>
    <n v="38.03846153846154"/>
    <x v="5"/>
    <s v="Yes"/>
    <s v="Indirect"/>
    <m/>
    <s v="USD"/>
    <x v="7"/>
    <x v="103"/>
    <m/>
    <x v="153"/>
    <n v="4.3650000000000002"/>
    <n v="2.91"/>
    <n v="1.746"/>
    <n v="0.873"/>
    <n v="0.873"/>
    <n v="0.873"/>
    <n v="1.746"/>
    <m/>
    <m/>
    <m/>
    <m/>
    <m/>
    <m/>
    <s v="Constant Climate PREF"/>
  </r>
  <r>
    <s v="Pharma"/>
    <s v="Yes"/>
    <s v="Express"/>
    <s v="BOM"/>
    <s v="LAX"/>
    <s v="IN"/>
    <s v="US"/>
    <x v="1"/>
    <s v="AMERICAS"/>
    <x v="103"/>
    <n v="23598"/>
    <n v="293"/>
    <n v="80.539249146757683"/>
    <x v="5"/>
    <s v="Yes"/>
    <s v="Indirect"/>
    <s v="LHR"/>
    <s v="INR"/>
    <x v="7"/>
    <x v="104"/>
    <m/>
    <x v="154"/>
    <n v="566"/>
    <n v="501"/>
    <n v="400"/>
    <n v="400"/>
    <n v="400"/>
    <n v="400"/>
    <s v="Net net "/>
    <n v="15"/>
    <m/>
    <m/>
    <m/>
    <m/>
    <m/>
    <s v="Dry ice charges to be borne by customer.These rates are for non DG shipments . DG acceptance subject to DG checks (Ad-hoc rates will apply). Exact Commodity name would be required to confirm acceptance for carriage."/>
  </r>
  <r>
    <s v="Pharma"/>
    <s v="Yes"/>
    <s v="Express"/>
    <s v="BOM"/>
    <s v="LHR"/>
    <s v="IN"/>
    <s v="GB"/>
    <x v="1"/>
    <s v="EMEA"/>
    <x v="104"/>
    <n v="12939"/>
    <n v="333"/>
    <n v="38.855855855855857"/>
    <x v="5"/>
    <s v="Yes"/>
    <s v="Direct"/>
    <m/>
    <s v="INR "/>
    <x v="7"/>
    <x v="105"/>
    <m/>
    <x v="155"/>
    <n v="449"/>
    <n v="364"/>
    <n v="290"/>
    <n v="290"/>
    <n v="290"/>
    <n v="290"/>
    <s v="Net net "/>
    <n v="15"/>
    <m/>
    <m/>
    <m/>
    <m/>
    <m/>
    <s v="Dry ice charges to be borne by customer.These rates are for non DG shipments . DG acceptance subject to DG checks (Ad-hoc rates will apply). Exact Commodity name would be required to confirm acceptance for carriage."/>
  </r>
  <r>
    <s v="Pharma"/>
    <s v="Yes"/>
    <s v="Express"/>
    <s v="HND"/>
    <s v="LAX"/>
    <s v="JP"/>
    <s v="US"/>
    <x v="1"/>
    <s v="AMERICAS"/>
    <x v="66"/>
    <n v="36561.629999999925"/>
    <n v="1233"/>
    <n v="29.652579075425731"/>
    <x v="5"/>
    <s v="Yes"/>
    <s v="Indirect"/>
    <s v="LHR"/>
    <s v="JPY"/>
    <x v="7"/>
    <x v="106"/>
    <m/>
    <x v="156"/>
    <n v="1750"/>
    <n v="1166.6666666666667"/>
    <n v="700"/>
    <n v="350"/>
    <n v="350"/>
    <n v="350"/>
    <n v="700"/>
    <m/>
    <m/>
    <m/>
    <m/>
    <m/>
    <m/>
    <s v="Constant Climate CPA"/>
  </r>
  <r>
    <s v="Pharma"/>
    <s v="Yes"/>
    <s v="Express"/>
    <s v="KUL"/>
    <s v="LAX"/>
    <s v="MY"/>
    <s v="US"/>
    <x v="1"/>
    <s v="AMERICAS"/>
    <x v="123"/>
    <n v="6126"/>
    <n v="275"/>
    <n v="22.276363636363637"/>
    <x v="5"/>
    <s v="Yes"/>
    <s v="Indirect"/>
    <s v="LHR"/>
    <s v="MYR"/>
    <x v="7"/>
    <x v="107"/>
    <m/>
    <x v="157"/>
    <n v="175.1"/>
    <n v="116.73333333333333"/>
    <n v="70.040000000000006"/>
    <n v="35.020000000000003"/>
    <n v="35.020000000000003"/>
    <n v="35.020000000000003"/>
    <n v="70.040000000000006"/>
    <m/>
    <m/>
    <m/>
    <m/>
    <m/>
    <m/>
    <s v="Constant Climate CPA"/>
  </r>
  <r>
    <s v="Pharma"/>
    <s v="No"/>
    <s v="Express"/>
    <s v="NRT"/>
    <s v="LAX"/>
    <s v="JP"/>
    <s v="US"/>
    <x v="1"/>
    <s v="AMERICAS"/>
    <x v="67"/>
    <n v="5181.3900000000003"/>
    <n v="586"/>
    <n v="8.8419624573378837"/>
    <x v="5"/>
    <s v="Yes"/>
    <s v="Indirect"/>
    <s v="LHR"/>
    <s v="JPY"/>
    <x v="7"/>
    <x v="108"/>
    <m/>
    <x v="158"/>
    <n v="2250"/>
    <n v="1500"/>
    <n v="900"/>
    <n v="450"/>
    <n v="450"/>
    <n v="450"/>
    <n v="900"/>
    <m/>
    <m/>
    <m/>
    <m/>
    <m/>
    <m/>
    <s v="Constant Climate CPA"/>
  </r>
  <r>
    <s v="Pharma"/>
    <s v="Yes"/>
    <s v="Express"/>
    <s v="NRT"/>
    <s v="LAX"/>
    <s v="JP"/>
    <s v="US"/>
    <x v="1"/>
    <s v="AMERICAS"/>
    <x v="68"/>
    <n v="65941.231"/>
    <n v="606"/>
    <n v="108.81391254125413"/>
    <x v="5"/>
    <s v="Yes"/>
    <s v="Indirect"/>
    <s v="LHR"/>
    <s v="JPY"/>
    <x v="7"/>
    <x v="108"/>
    <m/>
    <x v="158"/>
    <n v="2250"/>
    <n v="1500"/>
    <n v="900"/>
    <n v="450"/>
    <n v="450"/>
    <n v="450"/>
    <n v="900"/>
    <m/>
    <m/>
    <m/>
    <m/>
    <m/>
    <m/>
    <s v="Constant Climate CPA"/>
  </r>
  <r>
    <s v="Pharma"/>
    <s v="Yes"/>
    <s v="Express"/>
    <s v="PVG"/>
    <s v="JFK"/>
    <s v="CN"/>
    <s v="US"/>
    <x v="1"/>
    <s v="AMERICAS"/>
    <x v="126"/>
    <n v="37073"/>
    <n v="288"/>
    <n v="128.72569444444446"/>
    <x v="5"/>
    <s v="Yes"/>
    <s v="Indirect"/>
    <s v="LHR"/>
    <s v="CNY"/>
    <x v="7"/>
    <x v="109"/>
    <m/>
    <x v="159"/>
    <n v="95"/>
    <n v="63.333333333333336"/>
    <n v="38"/>
    <n v="19"/>
    <n v="19"/>
    <n v="19"/>
    <n v="38"/>
    <m/>
    <m/>
    <m/>
    <m/>
    <m/>
    <m/>
    <s v="Constant Climate CPA"/>
  </r>
  <r>
    <s v="Pharma"/>
    <s v="Yes"/>
    <s v="Express"/>
    <s v="SIN"/>
    <s v="FRA"/>
    <s v="SG"/>
    <s v="DE"/>
    <x v="1"/>
    <s v="EMEA"/>
    <x v="127"/>
    <n v="13071"/>
    <n v="412"/>
    <n v="31.725728155339805"/>
    <x v="5"/>
    <s v="Yes"/>
    <s v="Indirect"/>
    <s v="LHR"/>
    <s v="SGD"/>
    <x v="7"/>
    <x v="110"/>
    <m/>
    <x v="160"/>
    <n v="18.75"/>
    <n v="12.5"/>
    <n v="7.5"/>
    <n v="3.75"/>
    <n v="3.75"/>
    <n v="3.75"/>
    <n v="7.5"/>
    <m/>
    <m/>
    <m/>
    <m/>
    <m/>
    <m/>
    <s v="Constant Climate CPA"/>
  </r>
  <r>
    <s v="Pharma"/>
    <s v="Yes"/>
    <s v="Express"/>
    <s v="SIN"/>
    <s v="LAX"/>
    <s v="SG"/>
    <s v="US"/>
    <x v="1"/>
    <s v="AMERICAS"/>
    <x v="129"/>
    <n v="107373.84239999999"/>
    <n v="634"/>
    <n v="169.35937287066244"/>
    <x v="5"/>
    <s v="Yes"/>
    <s v="Indirect"/>
    <s v="LHR"/>
    <s v="SGD"/>
    <x v="7"/>
    <x v="111"/>
    <m/>
    <x v="161"/>
    <n v="19.25"/>
    <n v="12.833333333333334"/>
    <n v="7.7"/>
    <n v="3.85"/>
    <n v="3.85"/>
    <n v="3.85"/>
    <n v="7.7"/>
    <m/>
    <m/>
    <m/>
    <m/>
    <m/>
    <m/>
    <s v="Constant Climate CPA"/>
  </r>
  <r>
    <s v="Pharma"/>
    <s v="Yes"/>
    <s v="Express"/>
    <s v="SIN"/>
    <s v="YUL"/>
    <s v="SG"/>
    <s v="CA"/>
    <x v="1"/>
    <s v="AMERICAS"/>
    <x v="275"/>
    <n v="4185"/>
    <n v="289"/>
    <n v="14.480968858131488"/>
    <x v="5"/>
    <s v="Yes"/>
    <s v="Indirect"/>
    <s v="LHR"/>
    <s v="SGD"/>
    <x v="7"/>
    <x v="110"/>
    <m/>
    <x v="160"/>
    <n v="18.75"/>
    <n v="12.5"/>
    <n v="7.5"/>
    <n v="3.75"/>
    <n v="3.75"/>
    <n v="3.75"/>
    <n v="7.5"/>
    <m/>
    <m/>
    <m/>
    <m/>
    <m/>
    <m/>
    <s v="Constant Climate CPA"/>
  </r>
  <r>
    <s v="Pharma"/>
    <s v="No"/>
    <s v="Standard"/>
    <s v="SYD"/>
    <s v="LAX"/>
    <s v="AU"/>
    <s v="US"/>
    <x v="1"/>
    <s v="AMERICAS"/>
    <x v="69"/>
    <n v="1083"/>
    <n v="453"/>
    <n v="2.3907284768211921"/>
    <x v="5"/>
    <s v="Yes"/>
    <s v="Indirect"/>
    <s v="LHR"/>
    <s v="AUD"/>
    <x v="7"/>
    <x v="112"/>
    <m/>
    <x v="162"/>
    <n v="18.5"/>
    <n v="12.333333333333334"/>
    <n v="7.4"/>
    <n v="3.7"/>
    <n v="3.7"/>
    <n v="3.7"/>
    <n v="7.4"/>
    <m/>
    <m/>
    <m/>
    <m/>
    <m/>
    <m/>
    <s v="Constant Climate CPA"/>
  </r>
  <r>
    <s v="Pharma"/>
    <s v="No"/>
    <s v="Express"/>
    <s v="SYD"/>
    <s v="LAX"/>
    <s v="AU"/>
    <s v="US"/>
    <x v="1"/>
    <s v="AMERICAS"/>
    <x v="70"/>
    <n v="1133.40924"/>
    <n v="454"/>
    <n v="2.4964961233480176"/>
    <x v="5"/>
    <s v="Yes"/>
    <s v="Indirect"/>
    <s v="LHR"/>
    <s v="AUD"/>
    <x v="7"/>
    <x v="113"/>
    <m/>
    <x v="163"/>
    <n v="20"/>
    <n v="13.333333333333334"/>
    <n v="8"/>
    <n v="4"/>
    <n v="4"/>
    <n v="4"/>
    <n v="8"/>
    <m/>
    <m/>
    <m/>
    <m/>
    <m/>
    <m/>
    <s v="Constant Climate CPA"/>
  </r>
  <r>
    <s v="Pharma"/>
    <s v="Yes"/>
    <s v="Standard"/>
    <s v="SYD"/>
    <s v="LAX"/>
    <s v="AU"/>
    <s v="US"/>
    <x v="1"/>
    <s v="AMERICAS"/>
    <x v="71"/>
    <n v="10157"/>
    <n v="403"/>
    <n v="25.203473945409428"/>
    <x v="5"/>
    <s v="Yes"/>
    <s v="Indirect"/>
    <s v=""/>
    <s v="AUD"/>
    <x v="7"/>
    <x v="114"/>
    <m/>
    <x v="164"/>
    <n v="52.5"/>
    <n v="35"/>
    <n v="21"/>
    <n v="10.5"/>
    <n v="3.7"/>
    <n v="3.7"/>
    <n v="21"/>
    <m/>
    <m/>
    <m/>
    <m/>
    <m/>
    <m/>
    <s v="Constant Climate CPA"/>
  </r>
  <r>
    <s v="Pharma"/>
    <s v="Yes"/>
    <s v="Express"/>
    <s v="SYD"/>
    <s v="LAX"/>
    <s v="AU"/>
    <s v="US"/>
    <x v="1"/>
    <s v="AMERICAS"/>
    <x v="72"/>
    <n v="20967.90598000001"/>
    <n v="657"/>
    <n v="31.914620974124826"/>
    <x v="5"/>
    <s v="Yes"/>
    <s v="Indirect"/>
    <s v=""/>
    <s v="AUD"/>
    <x v="7"/>
    <x v="114"/>
    <m/>
    <x v="164"/>
    <n v="52.5"/>
    <n v="35"/>
    <n v="21"/>
    <n v="10.5"/>
    <n v="10.5"/>
    <n v="10.5"/>
    <n v="21"/>
    <m/>
    <m/>
    <m/>
    <m/>
    <m/>
    <m/>
    <s v="Constant Climate CPA"/>
  </r>
  <r>
    <s v="Pharma"/>
    <s v="Yes"/>
    <s v="Express"/>
    <s v="AMS"/>
    <s v="LHR"/>
    <s v="NL"/>
    <s v="GB"/>
    <x v="2"/>
    <s v="EMEA"/>
    <x v="276"/>
    <n v="12054.999999999985"/>
    <n v="398"/>
    <n v="30.288944723618055"/>
    <x v="5"/>
    <s v="Yes"/>
    <s v="Direct"/>
    <m/>
    <s v="EUR"/>
    <x v="7"/>
    <x v="115"/>
    <m/>
    <x v="165"/>
    <n v="1.395"/>
    <n v="0.93"/>
    <n v="0.55800000000000005"/>
    <n v="0.27900000000000003"/>
    <n v="0.27900000000000003"/>
    <n v="0.27900000000000003"/>
    <n v="0.55800000000000005"/>
    <m/>
    <m/>
    <m/>
    <m/>
    <m/>
    <m/>
    <s v="Constant Climate PREF"/>
  </r>
  <r>
    <s v="Pharma"/>
    <s v="Yes"/>
    <s v="Express"/>
    <s v="AMS"/>
    <s v="MAD"/>
    <s v="NL"/>
    <s v="ES"/>
    <x v="2"/>
    <s v="EMEA"/>
    <x v="277"/>
    <n v="10189.159999999982"/>
    <n v="283"/>
    <n v="36.004098939929264"/>
    <x v="5"/>
    <s v="Yes"/>
    <s v="Direct"/>
    <m/>
    <s v="EUR"/>
    <x v="7"/>
    <x v="116"/>
    <m/>
    <x v="33"/>
    <n v="2.2749999999999999"/>
    <n v="1.5166666666666666"/>
    <n v="0.91"/>
    <n v="0.45500000000000002"/>
    <n v="0.45500000000000002"/>
    <n v="0.45500000000000002"/>
    <n v="0.91"/>
    <m/>
    <m/>
    <m/>
    <m/>
    <m/>
    <m/>
    <s v="Constant Climate PREF"/>
  </r>
  <r>
    <s v="Pharma"/>
    <s v="Yes"/>
    <s v="Express"/>
    <s v="BCN"/>
    <s v="JFK"/>
    <s v="ES"/>
    <s v="US"/>
    <x v="2"/>
    <s v="AMERICAS"/>
    <x v="73"/>
    <n v="2523.1386000000002"/>
    <n v="133"/>
    <n v="18.970966917293236"/>
    <x v="5"/>
    <s v="Yes"/>
    <s v="Indirect"/>
    <s v="MAD"/>
    <s v="EUR"/>
    <x v="7"/>
    <x v="117"/>
    <m/>
    <x v="166"/>
    <n v="5"/>
    <n v="3.3333333333333335"/>
    <n v="2"/>
    <n v="1"/>
    <n v="1"/>
    <n v="1"/>
    <n v="2"/>
    <m/>
    <m/>
    <m/>
    <m/>
    <m/>
    <m/>
    <s v=" "/>
  </r>
  <r>
    <s v="Pharma"/>
    <s v="Yes"/>
    <s v="Express"/>
    <s v="BCN"/>
    <s v="YYZ"/>
    <s v="ES"/>
    <s v="CA"/>
    <x v="2"/>
    <s v="AMERICAS"/>
    <x v="74"/>
    <n v="4941"/>
    <n v="3"/>
    <n v="1647"/>
    <x v="5"/>
    <s v="Yes"/>
    <s v="Indirect"/>
    <s v="LHR"/>
    <s v="EUR"/>
    <x v="7"/>
    <x v="118"/>
    <m/>
    <x v="167"/>
    <n v="8.75"/>
    <n v="5.833333333333333"/>
    <n v="3.5"/>
    <n v="1.75"/>
    <n v="1.75"/>
    <n v="1.75"/>
    <n v="3.5"/>
    <m/>
    <m/>
    <m/>
    <m/>
    <m/>
    <m/>
    <s v=" "/>
  </r>
  <r>
    <s v="Pharma"/>
    <s v="No"/>
    <s v="Express"/>
    <s v="BRU"/>
    <s v="BOM"/>
    <s v="BE"/>
    <s v="IN"/>
    <x v="2"/>
    <s v="APAC"/>
    <x v="143"/>
    <n v="5273.8999999999978"/>
    <n v="322"/>
    <n v="16.378571428571423"/>
    <x v="5"/>
    <s v="Yes"/>
    <s v="Indirect"/>
    <s v="LHR"/>
    <s v="EUR"/>
    <x v="7"/>
    <x v="119"/>
    <m/>
    <x v="168"/>
    <n v="3.9750000000000001"/>
    <n v="2.65"/>
    <n v="1.59"/>
    <n v="0.79500000000000004"/>
    <n v="0.79500000000000004"/>
    <n v="0.79500000000000004"/>
    <n v="1.59"/>
    <m/>
    <m/>
    <m/>
    <m/>
    <m/>
    <m/>
    <s v="Constant Climate PREF"/>
  </r>
  <r>
    <s v="Pharma"/>
    <s v="No"/>
    <s v="Express"/>
    <s v="BRU"/>
    <s v="DEL"/>
    <s v="BE"/>
    <s v="IN"/>
    <x v="2"/>
    <s v="APAC"/>
    <x v="144"/>
    <n v="6120.8000000000011"/>
    <n v="284"/>
    <n v="21.552112676056343"/>
    <x v="5"/>
    <s v="Yes"/>
    <s v="Indirect"/>
    <s v="LHR"/>
    <s v="EUR"/>
    <x v="7"/>
    <x v="120"/>
    <m/>
    <x v="169"/>
    <n v="4.2"/>
    <n v="2.8"/>
    <n v="1.68"/>
    <n v="0.84"/>
    <n v="0.84"/>
    <n v="0.84"/>
    <n v="1.68"/>
    <m/>
    <m/>
    <m/>
    <m/>
    <m/>
    <m/>
    <s v="Constant Climate PREF"/>
  </r>
  <r>
    <s v="Pharma"/>
    <s v="Yes"/>
    <s v="Express"/>
    <s v="BRU"/>
    <s v="EWR"/>
    <s v="BE"/>
    <s v="US"/>
    <x v="2"/>
    <s v="AMERICAS"/>
    <x v="249"/>
    <n v="6826.2300000000005"/>
    <n v="448"/>
    <n v="15.237120535714286"/>
    <x v="5"/>
    <s v="Yes"/>
    <s v="Indirect"/>
    <s v="LHR"/>
    <s v="EUR"/>
    <x v="7"/>
    <x v="121"/>
    <m/>
    <x v="59"/>
    <n v="5.5"/>
    <n v="3.6666666666666665"/>
    <n v="2.2000000000000002"/>
    <n v="1.1000000000000001"/>
    <n v="1.1000000000000001"/>
    <n v="1.1000000000000001"/>
    <n v="2.2000000000000002"/>
    <m/>
    <m/>
    <m/>
    <m/>
    <m/>
    <m/>
    <s v="Constant Climate PREF"/>
  </r>
  <r>
    <s v="Pharma"/>
    <s v="Yes"/>
    <s v="Express"/>
    <s v="BRU"/>
    <s v="JFK"/>
    <s v="BE"/>
    <s v="US"/>
    <x v="2"/>
    <s v="AMERICAS"/>
    <x v="75"/>
    <n v="11058.310000000001"/>
    <n v="382"/>
    <n v="28.948455497382202"/>
    <x v="5"/>
    <s v="Yes"/>
    <s v="Indirect"/>
    <s v="LHR"/>
    <s v="EUR"/>
    <x v="7"/>
    <x v="122"/>
    <m/>
    <x v="170"/>
    <n v="5.1749999999999998"/>
    <n v="3.45"/>
    <n v="2.0699999999999998"/>
    <n v="1.0349999999999999"/>
    <n v="1.0349999999999999"/>
    <n v="1.0349999999999999"/>
    <n v="2.0699999999999998"/>
    <m/>
    <m/>
    <m/>
    <m/>
    <m/>
    <m/>
    <s v="Constant Climate PREF"/>
  </r>
  <r>
    <s v="Pharma"/>
    <s v="Yes"/>
    <s v="Express"/>
    <s v="BRU"/>
    <s v="LAX"/>
    <s v="BE"/>
    <s v="US"/>
    <x v="2"/>
    <s v="AMERICAS"/>
    <x v="76"/>
    <n v="4447.5"/>
    <n v="341"/>
    <n v="13.042521994134898"/>
    <x v="5"/>
    <s v="Yes"/>
    <s v="Indirect"/>
    <s v="LHR"/>
    <s v="EUR"/>
    <x v="7"/>
    <x v="123"/>
    <m/>
    <x v="171"/>
    <n v="6.5250000000000004"/>
    <n v="4.3499999999999996"/>
    <n v="2.61"/>
    <n v="1.3049999999999999"/>
    <n v="1.3049999999999999"/>
    <n v="1.3049999999999999"/>
    <n v="2.61"/>
    <m/>
    <m/>
    <m/>
    <m/>
    <m/>
    <m/>
    <s v="Constant Climate PREF"/>
  </r>
  <r>
    <s v="Pharma"/>
    <s v="Yes"/>
    <s v="Express"/>
    <s v="BRU"/>
    <s v="LHR"/>
    <s v="BE"/>
    <s v="GB"/>
    <x v="2"/>
    <s v="EMEA"/>
    <x v="278"/>
    <n v="7667.9000000000024"/>
    <n v="520"/>
    <n v="14.745961538461543"/>
    <x v="5"/>
    <s v="Yes"/>
    <s v="Direct"/>
    <m/>
    <s v="EUR"/>
    <x v="7"/>
    <x v="124"/>
    <m/>
    <x v="172"/>
    <n v="4.625"/>
    <n v="3.0833333333333335"/>
    <n v="1.85"/>
    <n v="0.92500000000000004"/>
    <n v="0.92500000000000004"/>
    <n v="0.92500000000000004"/>
    <n v="1.85"/>
    <m/>
    <m/>
    <m/>
    <m/>
    <m/>
    <m/>
    <s v="Constant Climate PREF"/>
  </r>
  <r>
    <s v="Pharma"/>
    <s v="Yes"/>
    <s v="Express"/>
    <s v="CDG"/>
    <s v="LHR"/>
    <s v="FR"/>
    <s v="GB"/>
    <x v="2"/>
    <s v="EMEA"/>
    <x v="279"/>
    <n v="10957.32"/>
    <n v="365"/>
    <n v="30.020054794520547"/>
    <x v="5"/>
    <s v="Yes"/>
    <s v="Direct"/>
    <m/>
    <s v="EUR"/>
    <x v="7"/>
    <x v="125"/>
    <m/>
    <x v="173"/>
    <n v="4.25"/>
    <n v="2.8333333333333335"/>
    <n v="1.7"/>
    <n v="0.85"/>
    <n v="0.85"/>
    <n v="0.85"/>
    <n v="1.7"/>
    <m/>
    <m/>
    <m/>
    <m/>
    <m/>
    <m/>
    <s v="Constant Climate PREF"/>
  </r>
  <r>
    <s v="Pharma"/>
    <s v="Yes"/>
    <s v="Express"/>
    <s v="DUB"/>
    <s v="GRU"/>
    <s v="IE"/>
    <s v="BR"/>
    <x v="2"/>
    <s v="AMERICAS"/>
    <x v="250"/>
    <n v="7178.3199999999988"/>
    <n v="431"/>
    <n v="16.655034802784218"/>
    <x v="5"/>
    <s v="Yes"/>
    <s v="Indirect"/>
    <s v="LHR"/>
    <s v="EUR"/>
    <x v="7"/>
    <x v="126"/>
    <m/>
    <x v="174"/>
    <n v="14.375"/>
    <n v="9.5833333333333339"/>
    <n v="5.75"/>
    <n v="2.875"/>
    <n v="2.875"/>
    <n v="2.875"/>
    <n v="5.75"/>
    <m/>
    <m/>
    <m/>
    <m/>
    <m/>
    <m/>
    <s v="Constant Climate PREF"/>
  </r>
  <r>
    <s v="Pharma"/>
    <s v="Yes"/>
    <s v="Express"/>
    <s v="DUB"/>
    <s v="JFK"/>
    <s v="IE"/>
    <s v="US"/>
    <x v="2"/>
    <s v="AMERICAS"/>
    <x v="77"/>
    <n v="19474.140000000007"/>
    <n v="1176"/>
    <n v="16.559642857142862"/>
    <x v="5"/>
    <s v="Yes"/>
    <s v="Indirect"/>
    <s v="LHR"/>
    <s v="EUR"/>
    <x v="7"/>
    <x v="127"/>
    <m/>
    <x v="175"/>
    <n v="5.625"/>
    <n v="3.75"/>
    <n v="2.25"/>
    <n v="1.125"/>
    <n v="1.125"/>
    <n v="1.125"/>
    <n v="2.25"/>
    <m/>
    <m/>
    <m/>
    <m/>
    <m/>
    <m/>
    <s v="Constant Climate PREF"/>
  </r>
  <r>
    <s v="Pharma"/>
    <s v="Yes"/>
    <s v="Express"/>
    <s v="DUB"/>
    <s v="LAX"/>
    <s v="IE"/>
    <s v="US"/>
    <x v="2"/>
    <s v="AMERICAS"/>
    <x v="251"/>
    <n v="11410"/>
    <n v="464"/>
    <n v="24.59051724137931"/>
    <x v="5"/>
    <s v="Yes"/>
    <s v="Indirect"/>
    <s v="LHR"/>
    <s v="EUR"/>
    <x v="7"/>
    <x v="128"/>
    <m/>
    <x v="176"/>
    <n v="7.25"/>
    <n v="4.833333333333333"/>
    <n v="2.9"/>
    <n v="1.45"/>
    <n v="1.45"/>
    <n v="1.45"/>
    <n v="2.9"/>
    <m/>
    <m/>
    <m/>
    <m/>
    <m/>
    <m/>
    <s v="Constant Climate PREF"/>
  </r>
  <r>
    <s v="Pharma"/>
    <s v="Yes"/>
    <s v="Express"/>
    <s v="DUB"/>
    <s v="PVG"/>
    <s v="IE"/>
    <s v="CN"/>
    <x v="2"/>
    <s v="APAC"/>
    <x v="145"/>
    <n v="11335.5"/>
    <n v="20"/>
    <n v="566.77499999999998"/>
    <x v="5"/>
    <s v="Yes"/>
    <s v="Indirect"/>
    <s v="LHR"/>
    <s v="EUR"/>
    <x v="7"/>
    <x v="129"/>
    <m/>
    <x v="177"/>
    <n v="5.75"/>
    <n v="3.8333333333333335"/>
    <n v="2.2999999999999998"/>
    <n v="1.1499999999999999"/>
    <n v="1.1499999999999999"/>
    <n v="1.1499999999999999"/>
    <n v="2.2999999999999998"/>
    <m/>
    <m/>
    <m/>
    <m/>
    <m/>
    <m/>
    <s v="Constant Climate PREF"/>
  </r>
  <r>
    <s v="Pharma"/>
    <s v="No"/>
    <s v="Express"/>
    <s v="FRA"/>
    <s v="BOM"/>
    <s v="DE"/>
    <s v="IN"/>
    <x v="2"/>
    <s v="APAC"/>
    <x v="265"/>
    <n v="1969.1999999999985"/>
    <n v="265"/>
    <n v="7.4309433962264091"/>
    <x v="5"/>
    <s v="Yes"/>
    <s v="Indirect"/>
    <s v="LHR"/>
    <s v="EUR"/>
    <x v="7"/>
    <x v="130"/>
    <m/>
    <x v="178"/>
    <n v="5.25"/>
    <n v="3.5"/>
    <n v="2.1"/>
    <n v="1.05"/>
    <n v="1.05"/>
    <n v="1.05"/>
    <n v="2.1"/>
    <m/>
    <m/>
    <m/>
    <m/>
    <m/>
    <m/>
    <s v="Constant Climate PREF"/>
  </r>
  <r>
    <s v="Pharma"/>
    <s v="Yes"/>
    <s v="Express"/>
    <s v="FRA"/>
    <s v="EWR"/>
    <s v="DE"/>
    <s v="US"/>
    <x v="2"/>
    <s v="AMERICAS"/>
    <x v="280"/>
    <n v="50197.51"/>
    <n v="1131"/>
    <n v="44.383297966401415"/>
    <x v="5"/>
    <s v="Yes"/>
    <s v="Indirect"/>
    <s v="LHR"/>
    <s v="EUR"/>
    <x v="7"/>
    <x v="121"/>
    <m/>
    <x v="59"/>
    <n v="5.5"/>
    <n v="3.6666666666666665"/>
    <n v="2.2000000000000002"/>
    <n v="1.1000000000000001"/>
    <n v="1.1000000000000001"/>
    <n v="1.1000000000000001"/>
    <n v="2.2000000000000002"/>
    <m/>
    <m/>
    <m/>
    <m/>
    <m/>
    <m/>
    <s v="Constant Climate PREF"/>
  </r>
  <r>
    <s v="Pharma"/>
    <s v="Yes"/>
    <s v="Express"/>
    <s v="FRA"/>
    <s v="GRU"/>
    <s v="DE"/>
    <s v="BR"/>
    <x v="2"/>
    <s v="AMERICAS"/>
    <x v="252"/>
    <n v="14147.979999999996"/>
    <n v="310"/>
    <n v="45.638645161290306"/>
    <x v="5"/>
    <s v="Yes"/>
    <s v="Indirect"/>
    <s v="LHR"/>
    <s v="EUR"/>
    <x v="7"/>
    <x v="131"/>
    <m/>
    <x v="179"/>
    <n v="10.75"/>
    <n v="7.166666666666667"/>
    <n v="4.3"/>
    <n v="2.15"/>
    <n v="2.15"/>
    <n v="2.15"/>
    <n v="4.3"/>
    <m/>
    <m/>
    <m/>
    <m/>
    <m/>
    <m/>
    <s v="Constant Climate PREF"/>
  </r>
  <r>
    <s v="Pharma"/>
    <s v="Yes"/>
    <s v="Express"/>
    <s v="FRA"/>
    <s v="JFK"/>
    <s v="DE"/>
    <s v="US"/>
    <x v="2"/>
    <s v="AMERICAS"/>
    <x v="253"/>
    <n v="32078.757200000004"/>
    <n v="501"/>
    <n v="64.02945548902197"/>
    <x v="5"/>
    <s v="Yes"/>
    <s v="Indirect"/>
    <s v="LHR"/>
    <s v="EUR"/>
    <x v="7"/>
    <x v="132"/>
    <m/>
    <x v="180"/>
    <n v="6.0750000000000002"/>
    <n v="4.05"/>
    <n v="2.4300000000000002"/>
    <n v="1.2150000000000001"/>
    <n v="1.2150000000000001"/>
    <n v="1.2150000000000001"/>
    <n v="2.4300000000000002"/>
    <m/>
    <m/>
    <m/>
    <m/>
    <m/>
    <m/>
    <s v="Constant Climate PREF"/>
  </r>
  <r>
    <s v="Pharma"/>
    <s v="Yes"/>
    <s v="Express"/>
    <s v="FRA"/>
    <s v="JNB"/>
    <s v="DE"/>
    <s v="ZA"/>
    <x v="2"/>
    <s v="EMEA"/>
    <x v="281"/>
    <n v="14920.269999999988"/>
    <n v="934"/>
    <n v="15.974593147751593"/>
    <x v="5"/>
    <s v="Yes"/>
    <s v="Indirect"/>
    <s v="LHR"/>
    <s v="EUR"/>
    <x v="7"/>
    <x v="133"/>
    <m/>
    <x v="181"/>
    <n v="8.25"/>
    <n v="5.5"/>
    <n v="3.3"/>
    <n v="1.65"/>
    <n v="1.65"/>
    <n v="1.65"/>
    <n v="3.3"/>
    <m/>
    <m/>
    <m/>
    <m/>
    <m/>
    <m/>
    <s v="Constant Climate PREF"/>
  </r>
  <r>
    <s v="Pharma"/>
    <s v="Yes"/>
    <s v="Express"/>
    <s v="FRA"/>
    <s v="LAX"/>
    <s v="DE"/>
    <s v="US"/>
    <x v="2"/>
    <s v="AMERICAS"/>
    <x v="254"/>
    <n v="22361.434500000003"/>
    <n v="577"/>
    <n v="38.75465251299827"/>
    <x v="5"/>
    <s v="Yes"/>
    <s v="Indirect"/>
    <s v="LHR"/>
    <s v="EUR"/>
    <x v="7"/>
    <x v="134"/>
    <m/>
    <x v="182"/>
    <n v="6.2"/>
    <n v="4.1333333333333337"/>
    <n v="2.48"/>
    <n v="1.24"/>
    <n v="1.24"/>
    <n v="1.24"/>
    <n v="2.48"/>
    <m/>
    <m/>
    <m/>
    <m/>
    <m/>
    <m/>
    <s v="Constant Climate PREF"/>
  </r>
  <r>
    <s v="Pharma"/>
    <s v="Yes"/>
    <s v="Express"/>
    <s v="FRA"/>
    <s v="LHR"/>
    <s v="DE"/>
    <s v="GB"/>
    <x v="2"/>
    <s v="EMEA"/>
    <x v="282"/>
    <n v="41553.169999999976"/>
    <n v="1506"/>
    <n v="27.591746347941552"/>
    <x v="5"/>
    <s v="Yes"/>
    <s v="Indirect"/>
    <s v="LHR"/>
    <s v="EUR"/>
    <x v="7"/>
    <x v="135"/>
    <m/>
    <x v="183"/>
    <n v="4.5"/>
    <n v="3"/>
    <n v="1.8"/>
    <n v="0.9"/>
    <n v="0.9"/>
    <n v="0.9"/>
    <n v="1.8"/>
    <m/>
    <m/>
    <m/>
    <m/>
    <m/>
    <m/>
    <s v="Constant Climate PREF"/>
  </r>
  <r>
    <s v="Pharma"/>
    <s v="Yes"/>
    <s v="Express"/>
    <s v="FRA"/>
    <s v="MAD"/>
    <s v="DE"/>
    <s v="ES"/>
    <x v="2"/>
    <s v="EMEA"/>
    <x v="283"/>
    <n v="8241.8000000000011"/>
    <n v="319"/>
    <n v="25.83636363636364"/>
    <x v="5"/>
    <s v="Yes"/>
    <s v="Indirect"/>
    <s v="LHR"/>
    <s v="EUR"/>
    <x v="7"/>
    <x v="136"/>
    <m/>
    <x v="184"/>
    <n v="5.0749999999999993"/>
    <n v="3.3833333333333329"/>
    <n v="2.0299999999999998"/>
    <n v="1.0149999999999999"/>
    <n v="1.0149999999999999"/>
    <n v="1.0149999999999999"/>
    <n v="2.0299999999999998"/>
    <m/>
    <m/>
    <m/>
    <m/>
    <m/>
    <m/>
    <s v="Constant Climate PREF"/>
  </r>
  <r>
    <s v="Pharma"/>
    <s v="Yes"/>
    <s v="Express"/>
    <s v="FRA"/>
    <s v="ORD"/>
    <s v="DE"/>
    <s v="US"/>
    <x v="2"/>
    <s v="AMERICAS"/>
    <x v="255"/>
    <n v="66255.228900000016"/>
    <n v="576"/>
    <n v="115.02643906250003"/>
    <x v="5"/>
    <s v="Yes"/>
    <s v="Indirect"/>
    <s v="LHR"/>
    <s v="EUR"/>
    <x v="7"/>
    <x v="118"/>
    <m/>
    <x v="167"/>
    <n v="8.75"/>
    <n v="5.833333333333333"/>
    <n v="3.5"/>
    <n v="1.75"/>
    <n v="1.75"/>
    <n v="1.75"/>
    <n v="3.5"/>
    <m/>
    <m/>
    <m/>
    <m/>
    <m/>
    <m/>
    <s v="Constant Climate PREF"/>
  </r>
  <r>
    <s v="Pharma"/>
    <s v="Yes"/>
    <s v="Express"/>
    <s v="FRA"/>
    <s v="SEA"/>
    <s v="DE"/>
    <s v="US"/>
    <x v="2"/>
    <s v="AMERICAS"/>
    <x v="284"/>
    <n v="19984"/>
    <n v="527"/>
    <n v="37.920303605313094"/>
    <x v="5"/>
    <s v="Yes"/>
    <s v="Indirect"/>
    <s v="LHR"/>
    <s v="EUR"/>
    <x v="7"/>
    <x v="137"/>
    <m/>
    <x v="185"/>
    <n v="6.2249999999999996"/>
    <n v="4.1500000000000004"/>
    <n v="2.4900000000000002"/>
    <n v="1.2450000000000001"/>
    <n v="1.2450000000000001"/>
    <n v="1.2450000000000001"/>
    <n v="2.4900000000000002"/>
    <m/>
    <m/>
    <m/>
    <m/>
    <m/>
    <m/>
    <s v="Constant Climate PREF"/>
  </r>
  <r>
    <s v="Pharma"/>
    <s v="Yes"/>
    <s v="Express"/>
    <s v="FRA"/>
    <s v="SYD"/>
    <s v="DE"/>
    <s v="AU"/>
    <x v="2"/>
    <s v="APAC"/>
    <x v="148"/>
    <n v="7158.7599999999984"/>
    <n v="314"/>
    <n v="22.798598726114644"/>
    <x v="5"/>
    <s v="Yes"/>
    <s v="Indirect"/>
    <s v="LHR"/>
    <s v="EUR"/>
    <x v="7"/>
    <x v="138"/>
    <m/>
    <x v="186"/>
    <n v="14.725"/>
    <n v="9.8166666666666664"/>
    <n v="5.89"/>
    <n v="2.9449999999999998"/>
    <n v="2.9449999999999998"/>
    <n v="2.9449999999999998"/>
    <n v="5.89"/>
    <m/>
    <m/>
    <m/>
    <m/>
    <m/>
    <m/>
    <s v="Constant Climate PREF"/>
  </r>
  <r>
    <s v="Pharma"/>
    <s v="Yes"/>
    <s v="Express"/>
    <s v="FRA"/>
    <s v="YYZ"/>
    <s v="DE"/>
    <s v="CA"/>
    <x v="2"/>
    <s v="AMERICAS"/>
    <x v="285"/>
    <n v="11579.029999999999"/>
    <n v="441"/>
    <n v="26.256303854875281"/>
    <x v="5"/>
    <s v="Yes"/>
    <s v="Indirect"/>
    <s v="LHR"/>
    <s v="EUR"/>
    <x v="7"/>
    <x v="139"/>
    <m/>
    <x v="187"/>
    <n v="7.1"/>
    <n v="4.7333333333333334"/>
    <n v="2.84"/>
    <n v="1.42"/>
    <n v="1.42"/>
    <n v="1.42"/>
    <n v="2.84"/>
    <m/>
    <m/>
    <m/>
    <m/>
    <m/>
    <m/>
    <s v="Constant Climate PREF"/>
  </r>
  <r>
    <s v="Pharma"/>
    <s v="No"/>
    <s v="Express"/>
    <s v="GVA"/>
    <s v="JFK"/>
    <s v="CH"/>
    <s v="US"/>
    <x v="2"/>
    <s v="AMERICAS"/>
    <x v="256"/>
    <n v="2022"/>
    <n v="405"/>
    <n v="4.9925925925925929"/>
    <x v="5"/>
    <s v="Yes"/>
    <s v="Indirect"/>
    <s v="LHR"/>
    <s v="EUR"/>
    <x v="7"/>
    <x v="140"/>
    <m/>
    <x v="188"/>
    <n v="4.2249999999999996"/>
    <n v="2.8166666666666669"/>
    <n v="1.69"/>
    <n v="0.84499999999999997"/>
    <n v="0.84499999999999997"/>
    <n v="0.84499999999999997"/>
    <n v="1.69"/>
    <m/>
    <m/>
    <m/>
    <m/>
    <m/>
    <m/>
    <s v="Constant Climate PREF"/>
  </r>
  <r>
    <s v="Pharma"/>
    <s v="Yes"/>
    <s v="Express"/>
    <s v="GVA"/>
    <s v="JFK"/>
    <s v="CH"/>
    <s v="US"/>
    <x v="2"/>
    <s v="AMERICAS"/>
    <x v="257"/>
    <n v="16257.1"/>
    <n v="407"/>
    <n v="39.943734643734643"/>
    <x v="5"/>
    <s v="Yes"/>
    <s v="Indirect"/>
    <s v="LHR"/>
    <s v="EUR"/>
    <x v="7"/>
    <x v="140"/>
    <m/>
    <x v="188"/>
    <n v="4.2249999999999996"/>
    <n v="2.8166666666666669"/>
    <n v="1.69"/>
    <n v="0.84499999999999997"/>
    <n v="0.84499999999999997"/>
    <n v="0.84499999999999997"/>
    <n v="1.69"/>
    <m/>
    <m/>
    <m/>
    <m/>
    <m/>
    <m/>
    <s v="Constant Climate PREF"/>
  </r>
  <r>
    <s v="Pharma"/>
    <s v="Yes"/>
    <s v="Express"/>
    <s v="GVA"/>
    <s v="YUL"/>
    <s v="CH"/>
    <s v="CA"/>
    <x v="2"/>
    <s v="AMERICAS"/>
    <x v="286"/>
    <n v="6494.5"/>
    <n v="335"/>
    <n v="19.386567164179105"/>
    <x v="5"/>
    <s v="Yes"/>
    <s v="Indirect"/>
    <s v="LHR"/>
    <s v="EUR"/>
    <x v="7"/>
    <x v="141"/>
    <m/>
    <x v="189"/>
    <n v="6.4"/>
    <n v="4.2666666666666666"/>
    <n v="2.56"/>
    <n v="1.28"/>
    <n v="1.28"/>
    <n v="1.28"/>
    <n v="2.56"/>
    <m/>
    <m/>
    <m/>
    <m/>
    <m/>
    <m/>
    <s v="Constant Climate PREF"/>
  </r>
  <r>
    <s v="Pharma"/>
    <s v="Yes"/>
    <s v="Express"/>
    <s v="LHR"/>
    <s v="GRU"/>
    <s v="GB"/>
    <s v="BR"/>
    <x v="2"/>
    <s v="AMERICAS"/>
    <x v="258"/>
    <n v="8847.9599999999991"/>
    <n v="294"/>
    <n v="30.095102040816325"/>
    <x v="5"/>
    <s v="Yes"/>
    <s v="Direct"/>
    <m/>
    <s v="GBP"/>
    <x v="7"/>
    <x v="142"/>
    <m/>
    <x v="190"/>
    <n v="11.05"/>
    <n v="7.3666666666666663"/>
    <n v="4.42"/>
    <n v="2.21"/>
    <n v="2.21"/>
    <n v="2.21"/>
    <n v="4.42"/>
    <m/>
    <m/>
    <m/>
    <m/>
    <m/>
    <m/>
    <s v="Constant Climate PREF"/>
  </r>
  <r>
    <s v="Pharma"/>
    <s v="No"/>
    <s v="Express"/>
    <s v="LHR"/>
    <s v="JFK"/>
    <s v="GB"/>
    <s v="US"/>
    <x v="2"/>
    <s v="AMERICAS"/>
    <x v="80"/>
    <n v="2107.6646199999996"/>
    <n v="381"/>
    <n v="5.5319281364829385"/>
    <x v="5"/>
    <s v="Yes"/>
    <s v="Direct"/>
    <m/>
    <s v="GBP"/>
    <x v="7"/>
    <x v="143"/>
    <m/>
    <x v="191"/>
    <n v="4.1500000000000004"/>
    <n v="2.7666666666666666"/>
    <n v="1.66"/>
    <n v="0.83"/>
    <n v="0.83"/>
    <n v="0.83"/>
    <n v="1.66"/>
    <m/>
    <m/>
    <m/>
    <m/>
    <m/>
    <m/>
    <s v="Prioritise PREF"/>
  </r>
  <r>
    <s v="Pharma"/>
    <s v="Yes"/>
    <s v="Express"/>
    <s v="LHR"/>
    <s v="JFK"/>
    <s v="GB"/>
    <s v="US"/>
    <x v="2"/>
    <s v="AMERICAS"/>
    <x v="81"/>
    <n v="125201.32741999996"/>
    <n v="1043"/>
    <n v="120.03962360498558"/>
    <x v="5"/>
    <s v="Yes"/>
    <s v="Direct"/>
    <m/>
    <s v="GBP"/>
    <x v="7"/>
    <x v="124"/>
    <m/>
    <x v="172"/>
    <n v="4.625"/>
    <n v="3.0833333333333335"/>
    <n v="1.85"/>
    <n v="0.92500000000000004"/>
    <n v="0.92500000000000004"/>
    <n v="0.92500000000000004"/>
    <n v="1.85"/>
    <m/>
    <m/>
    <m/>
    <m/>
    <m/>
    <m/>
    <s v="Constant Climate CPA"/>
  </r>
  <r>
    <s v="Pharma"/>
    <s v="No"/>
    <s v="Express"/>
    <s v="LHR"/>
    <s v="JNB"/>
    <s v="GB"/>
    <s v="ZA"/>
    <x v="2"/>
    <s v="EMEA"/>
    <x v="270"/>
    <n v="1601.89"/>
    <n v="260"/>
    <n v="6.1611153846153854"/>
    <x v="5"/>
    <s v="Yes"/>
    <s v="Direct"/>
    <m/>
    <s v="GBP"/>
    <x v="7"/>
    <x v="144"/>
    <m/>
    <x v="192"/>
    <n v="7.85"/>
    <n v="5.2333333333333334"/>
    <n v="3.14"/>
    <n v="1.57"/>
    <n v="1.57"/>
    <n v="1.57"/>
    <n v="3.14"/>
    <m/>
    <m/>
    <m/>
    <m/>
    <m/>
    <m/>
    <s v="Prioritise PREF"/>
  </r>
  <r>
    <s v="Pharma"/>
    <s v="No"/>
    <s v="Express"/>
    <s v="LHR"/>
    <s v="LAX"/>
    <s v="GB"/>
    <s v="US"/>
    <x v="2"/>
    <s v="AMERICAS"/>
    <x v="82"/>
    <n v="1924.0092399999999"/>
    <n v="523"/>
    <n v="3.6787939579349902"/>
    <x v="5"/>
    <s v="Yes"/>
    <s v="Direct"/>
    <m/>
    <s v="GBP"/>
    <x v="7"/>
    <x v="145"/>
    <m/>
    <x v="193"/>
    <n v="5.2249999999999996"/>
    <n v="3.4833333333333334"/>
    <n v="2.09"/>
    <n v="1.0449999999999999"/>
    <n v="1.0449999999999999"/>
    <n v="1.0449999999999999"/>
    <n v="2.09"/>
    <m/>
    <m/>
    <m/>
    <m/>
    <m/>
    <m/>
    <s v="Prioritise PREF"/>
  </r>
  <r>
    <s v="Pharma"/>
    <s v="Yes"/>
    <s v="Express"/>
    <s v="LHR"/>
    <s v="LAX"/>
    <s v="GB"/>
    <s v="US"/>
    <x v="2"/>
    <s v="AMERICAS"/>
    <x v="83"/>
    <n v="29857.937080000003"/>
    <n v="819"/>
    <n v="36.456577631257638"/>
    <x v="5"/>
    <s v="Yes"/>
    <s v="Direct"/>
    <m/>
    <s v="GBP"/>
    <x v="7"/>
    <x v="146"/>
    <m/>
    <x v="194"/>
    <n v="5.9749999999999996"/>
    <n v="3.9833333333333334"/>
    <n v="2.39"/>
    <n v="1.1950000000000001"/>
    <n v="1.1950000000000001"/>
    <n v="1.1950000000000001"/>
    <n v="2.39"/>
    <m/>
    <m/>
    <m/>
    <m/>
    <m/>
    <m/>
    <s v="Constant Climate CPA"/>
  </r>
  <r>
    <s v="Pharma"/>
    <s v="Yes"/>
    <s v="Express"/>
    <s v="LHR"/>
    <s v="PHL"/>
    <s v="GB"/>
    <s v="US"/>
    <x v="2"/>
    <s v="AMERICAS"/>
    <x v="84"/>
    <n v="92076.410000000018"/>
    <n v="650"/>
    <n v="141.65601538461542"/>
    <x v="5"/>
    <s v="Yes"/>
    <s v="Direct"/>
    <m/>
    <s v="GBP"/>
    <x v="7"/>
    <x v="147"/>
    <m/>
    <x v="195"/>
    <n v="5.0750000000000002"/>
    <n v="3.3833333333333333"/>
    <n v="2.0299999999999998"/>
    <n v="1.0149999999999999"/>
    <n v="1.0149999999999999"/>
    <n v="1.0149999999999999"/>
    <n v="2.0299999999999998"/>
    <m/>
    <m/>
    <m/>
    <m/>
    <m/>
    <m/>
    <s v="Constant Climate CPA"/>
  </r>
  <r>
    <s v="Pharma"/>
    <s v="Yes"/>
    <s v="Express"/>
    <s v="LHR"/>
    <s v="SIN"/>
    <s v="GB"/>
    <s v="SG"/>
    <x v="2"/>
    <s v="APAC"/>
    <x v="151"/>
    <n v="10127.529999999999"/>
    <n v="353"/>
    <n v="28.689886685552406"/>
    <x v="5"/>
    <s v="Yes"/>
    <s v="Direct"/>
    <m/>
    <s v="GBP"/>
    <x v="7"/>
    <x v="148"/>
    <m/>
    <x v="196"/>
    <n v="5.0999999999999996"/>
    <n v="3.4"/>
    <n v="2.04"/>
    <n v="1.02"/>
    <n v="1.02"/>
    <n v="1.02"/>
    <n v="2.04"/>
    <m/>
    <m/>
    <m/>
    <m/>
    <m/>
    <m/>
    <s v="Constant Climate PREF"/>
  </r>
  <r>
    <s v="Pharma"/>
    <s v="Yes"/>
    <s v="Express"/>
    <s v="LHR"/>
    <s v="YUL"/>
    <s v="GB"/>
    <s v="CA"/>
    <x v="2"/>
    <s v="AMERICAS"/>
    <x v="287"/>
    <n v="10259.039999999997"/>
    <n v="494"/>
    <n v="20.767287449392708"/>
    <x v="5"/>
    <s v="Yes"/>
    <s v="Direct"/>
    <m/>
    <s v="GBP"/>
    <x v="7"/>
    <x v="149"/>
    <m/>
    <x v="197"/>
    <n v="7.4749999999999996"/>
    <n v="4.9833333333333334"/>
    <n v="2.99"/>
    <n v="1.4950000000000001"/>
    <n v="1.4950000000000001"/>
    <n v="1.4950000000000001"/>
    <n v="2.99"/>
    <m/>
    <m/>
    <m/>
    <m/>
    <m/>
    <m/>
    <s v="Constant Climate PREF"/>
  </r>
  <r>
    <s v="Pharma"/>
    <s v="Yes"/>
    <s v="Express"/>
    <s v="MAD"/>
    <s v="JFK"/>
    <s v="ES"/>
    <s v="US"/>
    <x v="2"/>
    <s v="AMERICAS"/>
    <x v="85"/>
    <n v="4449.1386000000002"/>
    <n v="246"/>
    <n v="18.085929268292684"/>
    <x v="5"/>
    <s v="Yes"/>
    <s v="Direct   "/>
    <m/>
    <s v="EUR"/>
    <x v="7"/>
    <x v="117"/>
    <m/>
    <x v="166"/>
    <n v="5"/>
    <n v="3.3333333333333335"/>
    <n v="2"/>
    <n v="1"/>
    <n v="1"/>
    <n v="1"/>
    <n v="2"/>
    <m/>
    <m/>
    <m/>
    <m/>
    <m/>
    <m/>
    <s v="Prioritise CPA"/>
  </r>
  <r>
    <s v="Pharma"/>
    <s v="No"/>
    <s v="Express"/>
    <s v="MAD"/>
    <s v="LAX"/>
    <s v="ES"/>
    <s v="US"/>
    <x v="2"/>
    <s v="AMERICAS"/>
    <x v="86"/>
    <n v="644"/>
    <n v="335"/>
    <n v="1.9223880597014926"/>
    <x v="5"/>
    <s v="Yes"/>
    <s v="Direct   "/>
    <m/>
    <s v="EUR"/>
    <x v="7"/>
    <x v="46"/>
    <m/>
    <x v="87"/>
    <n v="7.5"/>
    <n v="5"/>
    <n v="3"/>
    <n v="1.5"/>
    <n v="1.5"/>
    <n v="1.5"/>
    <n v="3"/>
    <m/>
    <m/>
    <m/>
    <m/>
    <m/>
    <m/>
    <s v="Prioritise CPA"/>
  </r>
  <r>
    <s v="Pharma"/>
    <s v="No"/>
    <s v="Express"/>
    <s v="MAD"/>
    <s v="LHR"/>
    <s v="ES"/>
    <s v="GB"/>
    <x v="2"/>
    <s v="EMEA"/>
    <x v="288"/>
    <n v="611"/>
    <n v="369"/>
    <n v="1.6558265582655827"/>
    <x v="5"/>
    <s v="Yes"/>
    <s v="Direct   "/>
    <m/>
    <s v="EUR"/>
    <x v="7"/>
    <x v="46"/>
    <m/>
    <x v="87"/>
    <n v="7.5"/>
    <n v="5"/>
    <n v="3"/>
    <n v="1.5"/>
    <n v="1.5"/>
    <n v="1.5"/>
    <n v="3"/>
    <m/>
    <m/>
    <m/>
    <m/>
    <m/>
    <m/>
    <s v="Prioritise CPA"/>
  </r>
  <r>
    <s v="Pharma"/>
    <s v="Yes"/>
    <s v="Express"/>
    <s v="MAD"/>
    <s v="LHR"/>
    <s v="ES"/>
    <s v="GB"/>
    <x v="2"/>
    <s v="EMEA"/>
    <x v="289"/>
    <n v="6872.4"/>
    <n v="406"/>
    <n v="16.927093596059112"/>
    <x v="5"/>
    <s v="Yes"/>
    <s v="Direct"/>
    <m/>
    <s v="EUR"/>
    <x v="7"/>
    <x v="118"/>
    <m/>
    <x v="167"/>
    <n v="8.75"/>
    <n v="5.833333333333333"/>
    <n v="3.5"/>
    <n v="1.75"/>
    <n v="1.75"/>
    <n v="1.75"/>
    <n v="3.5"/>
    <m/>
    <m/>
    <m/>
    <m/>
    <m/>
    <m/>
    <s v="Constant Climate CPA"/>
  </r>
  <r>
    <s v="Pharma"/>
    <s v="Yes"/>
    <s v="Express"/>
    <s v="MXP"/>
    <s v="JFK"/>
    <s v="IT"/>
    <s v="US"/>
    <x v="2"/>
    <s v="AMERICAS"/>
    <x v="87"/>
    <n v="12967.689999999999"/>
    <n v="318"/>
    <n v="40.77889937106918"/>
    <x v="5"/>
    <s v="Yes"/>
    <s v="Indirect"/>
    <s v="LHR"/>
    <s v="EUR"/>
    <x v="7"/>
    <x v="118"/>
    <m/>
    <x v="167"/>
    <n v="8.75"/>
    <n v="5.833333333333333"/>
    <n v="3.5"/>
    <n v="1.75"/>
    <n v="1.75"/>
    <n v="1.75"/>
    <n v="3.5"/>
    <m/>
    <m/>
    <m/>
    <m/>
    <m/>
    <m/>
    <s v=" "/>
  </r>
  <r>
    <s v="Pharma"/>
    <s v="No"/>
    <s v="Express"/>
    <s v="PRG"/>
    <s v="BOM"/>
    <s v="CZ"/>
    <s v="IN"/>
    <x v="2"/>
    <s v="APAC"/>
    <x v="267"/>
    <n v="4216.590000000002"/>
    <n v="308"/>
    <n v="13.690227272727279"/>
    <x v="5"/>
    <s v="Yes"/>
    <s v="Indirect"/>
    <s v="LHR"/>
    <s v="CZK"/>
    <x v="7"/>
    <x v="150"/>
    <m/>
    <x v="198"/>
    <n v="117.5"/>
    <n v="78.333333333333329"/>
    <n v="47"/>
    <n v="23.5"/>
    <n v="23.5"/>
    <n v="23.5"/>
    <n v="47"/>
    <m/>
    <m/>
    <m/>
    <m/>
    <m/>
    <m/>
    <s v="Prioritise "/>
  </r>
  <r>
    <s v="Pharma"/>
    <s v="Yes"/>
    <s v="Express"/>
    <s v="PRG"/>
    <s v="BOM"/>
    <s v="CZ"/>
    <s v="IN"/>
    <x v="2"/>
    <s v="APAC"/>
    <x v="268"/>
    <n v="21324.400000000001"/>
    <n v="102"/>
    <n v="209.06274509803924"/>
    <x v="5"/>
    <s v="Yes"/>
    <s v="Indirect"/>
    <s v="LHR"/>
    <s v="CZK"/>
    <x v="7"/>
    <x v="151"/>
    <m/>
    <x v="199"/>
    <n v="142.5"/>
    <n v="95"/>
    <n v="57"/>
    <n v="28.5"/>
    <n v="28.5"/>
    <n v="28.5"/>
    <n v="57"/>
    <m/>
    <m/>
    <m/>
    <m/>
    <m/>
    <m/>
    <s v="Constant Climate "/>
  </r>
  <r>
    <s v="Pharma"/>
    <s v="Yes"/>
    <s v="Express"/>
    <s v="PRG"/>
    <s v="JFK"/>
    <s v="CZ"/>
    <s v="US"/>
    <x v="2"/>
    <s v="AMERICAS"/>
    <x v="259"/>
    <n v="3358"/>
    <n v="64"/>
    <n v="52.46875"/>
    <x v="5"/>
    <s v="Yes"/>
    <s v="Indirect"/>
    <s v="LHR"/>
    <s v="CZK"/>
    <x v="7"/>
    <x v="151"/>
    <m/>
    <x v="199"/>
    <n v="142.5"/>
    <n v="95"/>
    <n v="57"/>
    <n v="28.5"/>
    <n v="28.5"/>
    <n v="28.5"/>
    <n v="57"/>
    <m/>
    <m/>
    <m/>
    <m/>
    <m/>
    <m/>
    <s v="Constant Climate "/>
  </r>
  <r>
    <s v="Pharma"/>
    <s v="Yes"/>
    <s v="Express"/>
    <s v="PRG"/>
    <s v="NRT"/>
    <s v="CZ"/>
    <s v="JP"/>
    <x v="2"/>
    <s v="APAC"/>
    <x v="269"/>
    <n v="3561"/>
    <n v="108"/>
    <n v="32.972222222222221"/>
    <x v="5"/>
    <s v="Yes"/>
    <s v="Indirect"/>
    <s v="LHR"/>
    <s v="CZK"/>
    <x v="7"/>
    <x v="152"/>
    <m/>
    <x v="200"/>
    <n v="240"/>
    <n v="160"/>
    <n v="96"/>
    <n v="48"/>
    <n v="48"/>
    <n v="48"/>
    <n v="96"/>
    <m/>
    <m/>
    <m/>
    <m/>
    <m/>
    <m/>
    <s v="Constant Climate "/>
  </r>
  <r>
    <s v="Pharma"/>
    <s v="Yes"/>
    <s v="Express"/>
    <s v="ZRH"/>
    <s v="PHL"/>
    <s v="CH"/>
    <s v="US"/>
    <x v="2"/>
    <s v="AMERICAS"/>
    <x v="88"/>
    <n v="73083.940000000031"/>
    <n v="317"/>
    <n v="230.54870662460579"/>
    <x v="5"/>
    <s v="Yes"/>
    <s v="Indirect"/>
    <m/>
    <s v="EUR"/>
    <x v="7"/>
    <x v="153"/>
    <m/>
    <x v="201"/>
    <n v="6.1"/>
    <n v="4.0666666666666664"/>
    <n v="2.44"/>
    <n v="1.22"/>
    <n v="1.22"/>
    <n v="1.22"/>
    <n v="2.44"/>
    <m/>
    <m/>
    <m/>
    <m/>
    <m/>
    <m/>
    <s v="Constant Climate PREF"/>
  </r>
  <r>
    <s v="Pharma"/>
    <s v="No"/>
    <s v="Standard"/>
    <s v="JFK"/>
    <s v="MEL"/>
    <s v="US"/>
    <s v="AU"/>
    <x v="0"/>
    <s v="APAC"/>
    <x v="92"/>
    <n v="61502.9"/>
    <n v="221"/>
    <n v="278.29366515837103"/>
    <x v="6"/>
    <s v="Yes"/>
    <s v="Indirect"/>
    <s v="HND/NRT"/>
    <s v="USD"/>
    <x v="7"/>
    <x v="44"/>
    <m/>
    <x v="69"/>
    <m/>
    <n v="3.35"/>
    <n v="3"/>
    <m/>
    <m/>
    <m/>
    <s v="++"/>
    <n v="1.2"/>
    <n v="0.2"/>
    <n v="0.15"/>
    <m/>
    <m/>
    <m/>
    <m/>
  </r>
  <r>
    <s v="Pharma"/>
    <s v="No"/>
    <s v="Express"/>
    <s v="LAX"/>
    <s v="HND"/>
    <s v="US"/>
    <s v="JP"/>
    <x v="0"/>
    <s v="APAC"/>
    <x v="19"/>
    <n v="4306.1200000000053"/>
    <n v="469"/>
    <n v="9.1814925373134439"/>
    <x v="6"/>
    <s v="Yes"/>
    <s v="Direct"/>
    <m/>
    <s v="USD"/>
    <x v="13"/>
    <x v="16"/>
    <m/>
    <x v="202"/>
    <m/>
    <n v="7.15"/>
    <m/>
    <m/>
    <m/>
    <m/>
    <s v="++"/>
    <n v="1.2"/>
    <n v="0.2"/>
    <n v="0.1"/>
    <m/>
    <m/>
    <m/>
    <s v="under 45kg USD13.02/kg"/>
  </r>
  <r>
    <s v="Pharma"/>
    <s v="Yes"/>
    <s v="Express"/>
    <s v="LAX"/>
    <s v="HND"/>
    <s v="US"/>
    <s v="JP"/>
    <x v="0"/>
    <s v="APAC"/>
    <x v="20"/>
    <n v="16840.369999999959"/>
    <n v="449"/>
    <n v="37.506391982182535"/>
    <x v="6"/>
    <s v="Yes"/>
    <s v="Direct"/>
    <m/>
    <s v="USD"/>
    <x v="13"/>
    <x v="16"/>
    <m/>
    <x v="202"/>
    <m/>
    <n v="7.15"/>
    <m/>
    <m/>
    <m/>
    <m/>
    <s v="++"/>
    <n v="1.2"/>
    <n v="0.2"/>
    <n v="0.1"/>
    <m/>
    <m/>
    <m/>
    <s v="under 45kg USD13.02/kg"/>
  </r>
  <r>
    <s v="Pharma"/>
    <s v="Yes"/>
    <s v="Express"/>
    <s v="LAX"/>
    <s v="NRT"/>
    <s v="US"/>
    <s v="JP"/>
    <x v="0"/>
    <s v="APAC"/>
    <x v="234"/>
    <n v="18783.142453600001"/>
    <n v="1192"/>
    <n v="15.757669843624162"/>
    <x v="6"/>
    <s v="Yes"/>
    <s v="Direct"/>
    <m/>
    <s v="USD"/>
    <x v="13"/>
    <x v="16"/>
    <m/>
    <x v="202"/>
    <m/>
    <n v="7.15"/>
    <m/>
    <m/>
    <m/>
    <m/>
    <s v="++"/>
    <n v="1.2"/>
    <n v="0.2"/>
    <n v="0.1"/>
    <m/>
    <m/>
    <m/>
    <s v="under 45kg USD13.02/kg"/>
  </r>
  <r>
    <s v="Pharma"/>
    <s v="Yes"/>
    <s v="Express"/>
    <s v="ORD"/>
    <s v="MEL"/>
    <s v="US"/>
    <s v="AU"/>
    <x v="0"/>
    <s v="APAC"/>
    <x v="95"/>
    <n v="10380.670000000002"/>
    <n v="621"/>
    <n v="16.716054750402581"/>
    <x v="6"/>
    <s v="Yes"/>
    <s v="Indirect"/>
    <s v="NRT"/>
    <s v="USD"/>
    <x v="4"/>
    <x v="154"/>
    <m/>
    <x v="203"/>
    <m/>
    <m/>
    <m/>
    <m/>
    <m/>
    <m/>
    <s v="++"/>
    <n v="1.2"/>
    <n v="0.2"/>
    <n v="0.1"/>
    <s v="EDI: USD2.50/HBL"/>
    <m/>
    <m/>
    <s v="SSC &amp; Screening - Min USD10.00/shipment"/>
  </r>
  <r>
    <s v="Pharma"/>
    <s v="Yes"/>
    <s v="Express"/>
    <s v="ORD"/>
    <s v="SYD"/>
    <s v="US"/>
    <s v="AU"/>
    <x v="0"/>
    <s v="APAC"/>
    <x v="96"/>
    <n v="8835.8500000000076"/>
    <n v="620"/>
    <n v="14.251370967741948"/>
    <x v="6"/>
    <s v="Yes"/>
    <s v="Indirect"/>
    <s v="HND"/>
    <s v="USD"/>
    <x v="4"/>
    <x v="154"/>
    <m/>
    <x v="203"/>
    <m/>
    <m/>
    <m/>
    <m/>
    <m/>
    <m/>
    <s v="++"/>
    <n v="1.2"/>
    <n v="0.2"/>
    <n v="0.1"/>
    <s v="EDI: USD2.50/HBL"/>
    <m/>
    <m/>
    <s v="SSC &amp; Screening - Min USD10.00/shipment"/>
  </r>
  <r>
    <s v="Pharma"/>
    <s v="Yes"/>
    <s v="Express"/>
    <s v="HND"/>
    <s v="LAX"/>
    <s v="JP"/>
    <s v="US"/>
    <x v="1"/>
    <s v="AMERICAS"/>
    <x v="66"/>
    <n v="36561.629999999925"/>
    <n v="1233"/>
    <n v="29.652579075425731"/>
    <x v="6"/>
    <s v="Yes"/>
    <s v="Direct"/>
    <m/>
    <s v="JPY"/>
    <x v="7"/>
    <x v="45"/>
    <m/>
    <x v="204"/>
    <m/>
    <m/>
    <m/>
    <m/>
    <m/>
    <m/>
    <s v="++"/>
    <n v="50"/>
    <m/>
    <m/>
    <s v="DG NO DGR - JPY5,000/shipment"/>
    <m/>
    <m/>
    <m/>
  </r>
  <r>
    <s v="Pharma"/>
    <s v="No"/>
    <s v="Express"/>
    <s v="HND"/>
    <s v="SIN"/>
    <s v="JP"/>
    <s v="SG"/>
    <x v="1"/>
    <s v="APAC"/>
    <x v="114"/>
    <n v="9666.3000000000011"/>
    <n v="745"/>
    <n v="12.974899328859061"/>
    <x v="6"/>
    <s v="Yes"/>
    <s v="Direct"/>
    <m/>
    <s v="JPY"/>
    <x v="7"/>
    <x v="26"/>
    <m/>
    <x v="46"/>
    <m/>
    <m/>
    <m/>
    <m/>
    <m/>
    <m/>
    <s v="++"/>
    <n v="30"/>
    <m/>
    <m/>
    <s v="DG NO DGR - JPY5,000/shipment"/>
    <m/>
    <m/>
    <m/>
  </r>
  <r>
    <s v="Pharma"/>
    <s v="Yes"/>
    <s v="Express"/>
    <s v="HND"/>
    <s v="SIN"/>
    <s v="JP"/>
    <s v="SG"/>
    <x v="1"/>
    <s v="APAC"/>
    <x v="115"/>
    <n v="159720.75000000006"/>
    <n v="1007"/>
    <n v="158.61047666335656"/>
    <x v="6"/>
    <s v="Yes"/>
    <s v="Direct"/>
    <m/>
    <s v="JPY"/>
    <x v="7"/>
    <x v="26"/>
    <m/>
    <x v="63"/>
    <m/>
    <m/>
    <m/>
    <m/>
    <m/>
    <m/>
    <s v="++"/>
    <n v="30"/>
    <m/>
    <m/>
    <s v="DG NO DGR - JPY5,000/shipment"/>
    <m/>
    <m/>
    <m/>
  </r>
  <r>
    <s v="Pharma"/>
    <s v="No"/>
    <s v="Express"/>
    <s v="HND"/>
    <s v="SYD"/>
    <s v="JP"/>
    <s v="AU"/>
    <x v="1"/>
    <s v="APAC"/>
    <x v="116"/>
    <n v="1553.1"/>
    <n v="260"/>
    <n v="5.9734615384615379"/>
    <x v="6"/>
    <s v="Yes"/>
    <s v="Direct"/>
    <m/>
    <s v="JPY"/>
    <x v="7"/>
    <x v="45"/>
    <m/>
    <x v="205"/>
    <m/>
    <m/>
    <m/>
    <m/>
    <m/>
    <m/>
    <s v="++"/>
    <n v="30"/>
    <m/>
    <m/>
    <s v="DG NO DGR - JPY5,000/shipment"/>
    <m/>
    <m/>
    <m/>
  </r>
  <r>
    <s v="Pharma"/>
    <s v="Yes"/>
    <s v="Express"/>
    <s v="ICN"/>
    <s v="NRT"/>
    <s v="KR"/>
    <s v="JP"/>
    <x v="1"/>
    <s v="APAC"/>
    <x v="290"/>
    <n v="15563.299999999997"/>
    <n v="271"/>
    <n v="57.429151291512909"/>
    <x v="6"/>
    <s v="Yes"/>
    <s v="Direct"/>
    <m/>
    <s v="KRW"/>
    <x v="4"/>
    <x v="155"/>
    <m/>
    <x v="206"/>
    <m/>
    <m/>
    <m/>
    <m/>
    <m/>
    <m/>
    <s v="++"/>
    <n v="280"/>
    <m/>
    <m/>
    <m/>
    <m/>
    <m/>
    <s v="J-Speed"/>
  </r>
  <r>
    <s v="Pharma"/>
    <s v="Yes"/>
    <s v="Express"/>
    <s v="KUL"/>
    <s v="LAX"/>
    <s v="MY"/>
    <s v="US"/>
    <x v="1"/>
    <s v="AMERICAS"/>
    <x v="123"/>
    <n v="6126"/>
    <n v="275"/>
    <n v="22.276363636363637"/>
    <x v="6"/>
    <s v="Yes"/>
    <s v="Indirect"/>
    <s v="NRT"/>
    <s v="MYR"/>
    <x v="7"/>
    <x v="156"/>
    <m/>
    <x v="207"/>
    <m/>
    <m/>
    <m/>
    <m/>
    <m/>
    <m/>
    <s v="++"/>
    <n v="3.2"/>
    <n v="1.1000000000000001"/>
    <m/>
    <s v="MYR50/shipment"/>
    <m/>
    <m/>
    <s v="J-Speed"/>
  </r>
  <r>
    <s v="Pharma"/>
    <s v="No"/>
    <s v="Express"/>
    <s v="NRT"/>
    <s v="LAX"/>
    <s v="JP"/>
    <s v="US"/>
    <x v="1"/>
    <s v="AMERICAS"/>
    <x v="67"/>
    <n v="5181.3900000000003"/>
    <n v="586"/>
    <n v="8.8419624573378837"/>
    <x v="6"/>
    <s v="Yes"/>
    <s v="Direct"/>
    <m/>
    <s v="JPY"/>
    <x v="7"/>
    <x v="45"/>
    <m/>
    <x v="208"/>
    <m/>
    <m/>
    <m/>
    <m/>
    <m/>
    <m/>
    <s v="++"/>
    <n v="50"/>
    <m/>
    <m/>
    <s v="DG NO DGR - JPY5,000/shipment"/>
    <m/>
    <m/>
    <m/>
  </r>
  <r>
    <s v="Pharma"/>
    <s v="Yes"/>
    <s v="Express"/>
    <s v="NRT"/>
    <s v="LAX"/>
    <s v="JP"/>
    <s v="US"/>
    <x v="1"/>
    <s v="AMERICAS"/>
    <x v="68"/>
    <n v="65941.231"/>
    <n v="606"/>
    <n v="108.81391254125413"/>
    <x v="6"/>
    <s v="Yes"/>
    <s v="Direct"/>
    <m/>
    <s v="JPY"/>
    <x v="7"/>
    <x v="45"/>
    <m/>
    <x v="204"/>
    <m/>
    <m/>
    <m/>
    <m/>
    <m/>
    <m/>
    <s v="++"/>
    <n v="50"/>
    <m/>
    <m/>
    <s v="DG NO DGR - JPY5,000/shipment"/>
    <m/>
    <m/>
    <m/>
  </r>
  <r>
    <s v="Pharma"/>
    <s v="Yes"/>
    <s v="Express"/>
    <s v="SIN"/>
    <s v="LAX"/>
    <s v="SG"/>
    <s v="US"/>
    <x v="1"/>
    <s v="AMERICAS"/>
    <x v="129"/>
    <n v="107373.84239999999"/>
    <n v="634"/>
    <n v="169.35937287066244"/>
    <x v="6"/>
    <s v="Yes"/>
    <s v="Indirect"/>
    <s v="HND/NRT"/>
    <s v="SGD"/>
    <x v="7"/>
    <x v="157"/>
    <m/>
    <x v="209"/>
    <m/>
    <m/>
    <m/>
    <m/>
    <m/>
    <m/>
    <s v="++"/>
    <n v="1.7"/>
    <n v="0.18"/>
    <m/>
    <m/>
    <m/>
    <m/>
    <s v="J-Speed"/>
  </r>
  <r>
    <s v="Pharma"/>
    <s v="Yes"/>
    <s v="Express"/>
    <s v="SIN"/>
    <s v="NRT"/>
    <s v="SG"/>
    <s v="JP"/>
    <x v="1"/>
    <s v="APAC"/>
    <x v="131"/>
    <n v="6828"/>
    <n v="264"/>
    <n v="25.863636363636363"/>
    <x v="6"/>
    <s v="Yes"/>
    <s v="Direct"/>
    <m/>
    <s v="SGD"/>
    <x v="7"/>
    <x v="158"/>
    <m/>
    <x v="169"/>
    <m/>
    <m/>
    <m/>
    <m/>
    <m/>
    <m/>
    <s v="++"/>
    <n v="0.75"/>
    <n v="0.18"/>
    <m/>
    <m/>
    <m/>
    <m/>
    <s v="J-Speed"/>
  </r>
  <r>
    <s v="Pharma"/>
    <s v="Yes"/>
    <s v="Standard"/>
    <s v="SYD"/>
    <s v="LAX"/>
    <s v="AU"/>
    <s v="US"/>
    <x v="1"/>
    <s v="AMERICAS"/>
    <x v="71"/>
    <n v="10157"/>
    <n v="403"/>
    <n v="25.203473945409428"/>
    <x v="6"/>
    <s v="Yes"/>
    <s v="Indirect"/>
    <s v="HND"/>
    <s v="AUD"/>
    <x v="7"/>
    <x v="8"/>
    <m/>
    <x v="23"/>
    <m/>
    <n v="7"/>
    <n v="6.8"/>
    <m/>
    <m/>
    <m/>
    <s v="All In"/>
    <m/>
    <m/>
    <m/>
    <m/>
    <m/>
    <m/>
    <s v="J-Speed"/>
  </r>
  <r>
    <s v="Pharma"/>
    <s v="Yes"/>
    <s v="Standard"/>
    <s v="SYD"/>
    <s v="SIN"/>
    <s v="AU"/>
    <s v="SG"/>
    <x v="1"/>
    <s v="APAC"/>
    <x v="137"/>
    <n v="87187"/>
    <n v="723"/>
    <n v="120.59059474412172"/>
    <x v="6"/>
    <s v="Yes"/>
    <s v="Indirect"/>
    <s v="HND"/>
    <s v="AUD"/>
    <x v="7"/>
    <x v="159"/>
    <m/>
    <x v="210"/>
    <m/>
    <n v="3.4"/>
    <n v="3.2"/>
    <m/>
    <m/>
    <m/>
    <s v="All In"/>
    <m/>
    <m/>
    <m/>
    <m/>
    <m/>
    <m/>
    <s v="J-Speed"/>
  </r>
  <r>
    <s v="Pharma"/>
    <s v="Yes"/>
    <s v="Express"/>
    <s v="TPE"/>
    <s v="NRT"/>
    <s v="TW"/>
    <s v="JP"/>
    <x v="1"/>
    <s v="APAC"/>
    <x v="140"/>
    <n v="6653"/>
    <n v="315"/>
    <n v="21.12063492063492"/>
    <x v="6"/>
    <s v="Yes"/>
    <s v="Direct"/>
    <m/>
    <s v="TWD"/>
    <x v="7"/>
    <x v="160"/>
    <m/>
    <x v="211"/>
    <m/>
    <m/>
    <m/>
    <m/>
    <m/>
    <m/>
    <s v="++"/>
    <n v="11"/>
    <m/>
    <m/>
    <s v="FHL INPUT FEE TWD1,000/EACH HAWB or FHL TRANNMISSION FEE TWD80/EACH HAWB、DATA TRANSIMISSION FEE TWD40/EACH MAWB"/>
    <m/>
    <m/>
    <s v="J-Speed"/>
  </r>
  <r>
    <s v="Pharma"/>
    <s v="Yes"/>
    <s v="Express"/>
    <s v="FRA"/>
    <s v="MEL"/>
    <s v="DE"/>
    <s v="AU"/>
    <x v="2"/>
    <s v="APAC"/>
    <x v="147"/>
    <n v="7447.0399999999991"/>
    <n v="447"/>
    <n v="16.660044742729305"/>
    <x v="6"/>
    <s v="Yes"/>
    <s v="Indirect"/>
    <s v="NRT"/>
    <s v="EUR"/>
    <x v="2"/>
    <x v="2"/>
    <m/>
    <x v="18"/>
    <n v="2.2999999999999998"/>
    <n v="2.2000000000000002"/>
    <n v="2"/>
    <m/>
    <m/>
    <m/>
    <s v="++"/>
    <n v="0.85"/>
    <n v="0.15"/>
    <m/>
    <m/>
    <s v="125+5p.p."/>
    <m/>
    <m/>
  </r>
  <r>
    <s v="Pharma"/>
    <s v="Yes"/>
    <s v="Express"/>
    <s v="FRA"/>
    <s v="SYD"/>
    <s v="DE"/>
    <s v="AU"/>
    <x v="2"/>
    <s v="APAC"/>
    <x v="148"/>
    <n v="7158.7599999999984"/>
    <n v="314"/>
    <n v="22.798598726114644"/>
    <x v="6"/>
    <s v="Yes"/>
    <s v="Indirect"/>
    <s v="NRT/HND"/>
    <s v="EUR"/>
    <x v="2"/>
    <x v="2"/>
    <m/>
    <x v="212"/>
    <n v="2.35"/>
    <n v="2.25"/>
    <n v="2.0499999999999998"/>
    <n v="2"/>
    <m/>
    <m/>
    <s v="++"/>
    <n v="0.85"/>
    <n v="0.15"/>
    <m/>
    <m/>
    <s v="125+5p.p."/>
    <m/>
    <s v="DG Class 1,2,6,7 embargo"/>
  </r>
  <r>
    <s v="GC"/>
    <s v="No"/>
    <s v="Standard"/>
    <s v="LAX"/>
    <s v="AKL"/>
    <s v="US"/>
    <s v="NZ"/>
    <x v="0"/>
    <s v="APAC"/>
    <x v="226"/>
    <n v="100881.03636200004"/>
    <n v="1134"/>
    <n v="88.960349525573235"/>
    <x v="7"/>
    <s v="Yes"/>
    <s v="Indirect"/>
    <s v="ICN"/>
    <s v="USD"/>
    <x v="6"/>
    <x v="44"/>
    <m/>
    <x v="38"/>
    <n v="2.8"/>
    <n v="2.8"/>
    <n v="2.8"/>
    <n v="2.8"/>
    <n v="2.8"/>
    <n v="2.8"/>
    <s v="++"/>
    <n v="1.1000000000000001"/>
    <n v="0.1"/>
    <n v="0.1"/>
    <m/>
    <m/>
    <m/>
    <s v="FSC could change"/>
  </r>
  <r>
    <s v="Pharma"/>
    <s v="Yes"/>
    <s v="Express"/>
    <s v="ICN"/>
    <s v="LAX"/>
    <s v="KR"/>
    <s v="US"/>
    <x v="1"/>
    <s v="AMERICAS"/>
    <x v="119"/>
    <n v="238987.31632000007"/>
    <n v="1185"/>
    <n v="201.67706018565406"/>
    <x v="7"/>
    <s v="Yes"/>
    <s v="Direct"/>
    <m/>
    <s v="KRW"/>
    <x v="6"/>
    <x v="17"/>
    <m/>
    <x v="213"/>
    <n v="10000"/>
    <n v="9000"/>
    <n v="9000"/>
    <n v="9000"/>
    <n v="9000"/>
    <n v="9000"/>
    <s v="++"/>
    <n v="300"/>
    <n v="130"/>
    <m/>
    <m/>
    <m/>
    <m/>
    <s v="FSC could change"/>
  </r>
  <r>
    <s v="Pharma"/>
    <s v="Yes"/>
    <s v="Express"/>
    <s v="ICN"/>
    <s v="SIN"/>
    <s v="KR"/>
    <s v="SG"/>
    <x v="1"/>
    <s v="APAC"/>
    <x v="121"/>
    <n v="117364.73"/>
    <n v="625"/>
    <n v="187.783568"/>
    <x v="7"/>
    <s v="Yes"/>
    <s v="Direct"/>
    <m/>
    <s v="KRW"/>
    <x v="6"/>
    <x v="161"/>
    <m/>
    <x v="214"/>
    <n v="3600"/>
    <n v="2600"/>
    <n v="2600"/>
    <n v="2600"/>
    <n v="2600"/>
    <n v="2600"/>
    <s v="++"/>
    <n v="280"/>
    <n v="0"/>
    <m/>
    <m/>
    <m/>
    <m/>
    <s v="FSC could change"/>
  </r>
  <r>
    <s v="Pharma"/>
    <s v="Yes"/>
    <s v="Express"/>
    <s v="NRT"/>
    <s v="LAX"/>
    <s v="JP"/>
    <s v="US"/>
    <x v="1"/>
    <s v="AMERICAS"/>
    <x v="68"/>
    <n v="65941.231"/>
    <n v="606"/>
    <n v="108.81391254125413"/>
    <x v="7"/>
    <s v="Yes"/>
    <s v="Indirect"/>
    <s v="ICN"/>
    <s v="JPY"/>
    <x v="6"/>
    <x v="17"/>
    <m/>
    <x v="215"/>
    <n v="1200"/>
    <n v="1200"/>
    <n v="1200"/>
    <n v="1200"/>
    <n v="1200"/>
    <n v="1200"/>
    <s v="++"/>
    <n v="75"/>
    <m/>
    <m/>
    <m/>
    <m/>
    <m/>
    <s v="FSC could change, SSC JPY 450 will be added per AWB"/>
  </r>
  <r>
    <s v="Pharma"/>
    <s v="Yes"/>
    <s v="Express"/>
    <s v="SIN"/>
    <s v="LAX"/>
    <s v="SG"/>
    <s v="US"/>
    <x v="1"/>
    <s v="AMERICAS"/>
    <x v="129"/>
    <n v="107373.84239999999"/>
    <n v="634"/>
    <n v="169.35937287066244"/>
    <x v="7"/>
    <s v="Yes"/>
    <s v="Indirect"/>
    <s v="ICN"/>
    <s v="SGD"/>
    <x v="6"/>
    <x v="17"/>
    <m/>
    <x v="216"/>
    <n v="8.6999999999999993"/>
    <n v="8.6999999999999993"/>
    <n v="8.6999999999999993"/>
    <n v="8.6999999999999993"/>
    <n v="8.6999999999999993"/>
    <n v="8.6999999999999993"/>
    <s v="++"/>
    <n v="1.34"/>
    <n v="0.18"/>
    <m/>
    <m/>
    <m/>
    <m/>
    <s v="FSC could change"/>
  </r>
  <r>
    <s v="Pharma"/>
    <s v="Yes"/>
    <s v="Express"/>
    <s v="BOS"/>
    <s v="BER"/>
    <s v="US"/>
    <s v="DE"/>
    <x v="0"/>
    <s v="EMEA"/>
    <x v="271"/>
    <n v="8804"/>
    <n v="284"/>
    <n v="31"/>
    <x v="8"/>
    <s v="Yes"/>
    <s v="Indirect"/>
    <s v="FRA"/>
    <s v="USD"/>
    <x v="10"/>
    <x v="74"/>
    <m/>
    <x v="217"/>
    <n v="3.34"/>
    <n v="3.14"/>
    <n v="3.14"/>
    <n v="3.04"/>
    <n v="3.04"/>
    <n v="3.04"/>
    <s v="++"/>
    <n v="0.45"/>
    <n v="0"/>
    <n v="0.12"/>
    <m/>
    <m/>
    <m/>
    <s v="ASC listed under FSC. ASC is subject to change"/>
  </r>
  <r>
    <s v="Pharma"/>
    <s v="Yes"/>
    <s v="Express"/>
    <s v="EWR"/>
    <s v="BRU"/>
    <s v="US"/>
    <s v="BE"/>
    <x v="0"/>
    <s v="EMEA"/>
    <x v="272"/>
    <n v="57242.679999999978"/>
    <n v="411"/>
    <n v="139.27659367396589"/>
    <x v="8"/>
    <s v="Yes"/>
    <s v="Indirect"/>
    <s v="FRA"/>
    <s v="USD"/>
    <x v="10"/>
    <x v="74"/>
    <m/>
    <x v="92"/>
    <n v="2.64"/>
    <n v="2.44"/>
    <n v="2.44"/>
    <n v="2.34"/>
    <n v="2.34"/>
    <n v="2.34"/>
    <s v="++"/>
    <n v="0.45"/>
    <n v="0"/>
    <n v="0.12"/>
    <m/>
    <m/>
    <m/>
    <s v="ASC listed under FSC. ASC is subject to change"/>
  </r>
  <r>
    <s v="Pharma"/>
    <s v="Yes"/>
    <s v="Express"/>
    <s v="EWR"/>
    <s v="DUB"/>
    <s v="US"/>
    <s v="IE"/>
    <x v="0"/>
    <s v="EMEA"/>
    <x v="8"/>
    <n v="11456.24"/>
    <n v="376"/>
    <n v="30.468723404255318"/>
    <x v="8"/>
    <s v="Yes"/>
    <s v="Indirect"/>
    <s v="FRA"/>
    <s v="USD"/>
    <x v="10"/>
    <x v="74"/>
    <m/>
    <x v="36"/>
    <n v="3.1"/>
    <n v="2.9"/>
    <n v="2.9"/>
    <n v="2.8"/>
    <n v="2.8"/>
    <n v="2.8"/>
    <s v="++"/>
    <n v="0.45"/>
    <n v="0"/>
    <n v="0.12"/>
    <m/>
    <m/>
    <m/>
    <s v="ASC listed under FSC. ASC is subject to change"/>
  </r>
  <r>
    <s v="Pharma"/>
    <s v="Yes"/>
    <s v="Express"/>
    <s v="EWR"/>
    <s v="FRA"/>
    <s v="US"/>
    <s v="DE"/>
    <x v="0"/>
    <s v="EMEA"/>
    <x v="273"/>
    <n v="120259.65"/>
    <n v="1672"/>
    <n v="71.925627990430613"/>
    <x v="8"/>
    <s v="Yes"/>
    <s v="Direct"/>
    <s v=" "/>
    <s v="USD"/>
    <x v="10"/>
    <x v="74"/>
    <m/>
    <x v="89"/>
    <n v="2.75"/>
    <n v="2.5499999999999998"/>
    <n v="2.5499999999999998"/>
    <n v="2.4500000000000002"/>
    <n v="2.4500000000000002"/>
    <n v="2.4500000000000002"/>
    <s v="++"/>
    <n v="0.45"/>
    <n v="0"/>
    <n v="0.12"/>
    <m/>
    <m/>
    <m/>
    <s v="ASC listed under FSC. ASC is subject to change"/>
  </r>
  <r>
    <s v="Pharma"/>
    <s v="Yes"/>
    <s v="Express"/>
    <s v="JFK"/>
    <s v="BLR"/>
    <s v="US"/>
    <s v="IN"/>
    <x v="0"/>
    <s v="APAC"/>
    <x v="89"/>
    <n v="11765.837260000002"/>
    <n v="258"/>
    <n v="45.604020387596904"/>
    <x v="8"/>
    <s v="Yes"/>
    <s v="Indirect"/>
    <s v="FRA"/>
    <s v="USD"/>
    <x v="10"/>
    <x v="74"/>
    <m/>
    <x v="218"/>
    <n v="4.09"/>
    <n v="3.89"/>
    <n v="3.89"/>
    <n v="3.79"/>
    <n v="3.79"/>
    <n v="3.79"/>
    <s v="++"/>
    <n v="0.45"/>
    <n v="0"/>
    <n v="0.12"/>
    <m/>
    <m/>
    <m/>
    <s v="ASC listed under FSC. ASC is subject to change"/>
  </r>
  <r>
    <s v="Pharma"/>
    <s v="Yes"/>
    <s v="Express"/>
    <s v="JFK"/>
    <s v="BOM"/>
    <s v="US"/>
    <s v="IN"/>
    <x v="0"/>
    <s v="APAC"/>
    <x v="90"/>
    <n v="28438.869999999992"/>
    <n v="395"/>
    <n v="71.997139240506314"/>
    <x v="8"/>
    <s v="Yes"/>
    <s v="Indirect"/>
    <s v="FRA"/>
    <s v="USD"/>
    <x v="10"/>
    <x v="74"/>
    <m/>
    <x v="218"/>
    <n v="4.09"/>
    <n v="3.89"/>
    <n v="3.89"/>
    <n v="3.79"/>
    <n v="3.79"/>
    <n v="3.79"/>
    <s v="++"/>
    <n v="0.45"/>
    <n v="0"/>
    <n v="0.12"/>
    <m/>
    <m/>
    <m/>
    <s v="ASC listed under FSC. ASC is subject to change"/>
  </r>
  <r>
    <s v="Pharma"/>
    <s v="Yes"/>
    <s v="Express"/>
    <s v="JFK"/>
    <s v="BRU"/>
    <s v="US"/>
    <s v="BE"/>
    <x v="0"/>
    <s v="EMEA"/>
    <x v="11"/>
    <n v="10263.620000000001"/>
    <n v="313"/>
    <n v="32.791118210862621"/>
    <x v="8"/>
    <s v="Yes"/>
    <s v="Direct"/>
    <s v=" "/>
    <s v="USD"/>
    <x v="10"/>
    <x v="74"/>
    <m/>
    <x v="219"/>
    <n v="3.22"/>
    <n v="3.02"/>
    <n v="3.02"/>
    <n v="2.92"/>
    <n v="2.92"/>
    <n v="2.92"/>
    <s v="++"/>
    <n v="0.45"/>
    <n v="0"/>
    <n v="0.12"/>
    <m/>
    <m/>
    <m/>
    <s v="ASC listed under FSC. ASC is subject to change"/>
  </r>
  <r>
    <s v="Pharma"/>
    <s v="Yes"/>
    <s v="Express"/>
    <s v="JFK"/>
    <s v="ICN"/>
    <s v="US"/>
    <s v="KR"/>
    <x v="0"/>
    <s v="APAC"/>
    <x v="91"/>
    <n v="19140.919999999995"/>
    <n v="439"/>
    <n v="43.601184510250555"/>
    <x v="8"/>
    <s v="Yes"/>
    <s v="Indirect"/>
    <s v="FRA"/>
    <s v="USD"/>
    <x v="10"/>
    <x v="74"/>
    <m/>
    <x v="220"/>
    <n v="5.14"/>
    <n v="4.9400000000000004"/>
    <n v="4.9400000000000004"/>
    <n v="4.84"/>
    <n v="4.84"/>
    <n v="4.84"/>
    <s v="++"/>
    <n v="0.45"/>
    <n v="0"/>
    <n v="0.12"/>
    <m/>
    <m/>
    <m/>
    <s v="ASC listed under FSC. ASC is subject to change"/>
  </r>
  <r>
    <s v="Pharma"/>
    <s v="Yes"/>
    <s v="Express"/>
    <s v="JFK"/>
    <s v="LHR"/>
    <s v="US"/>
    <s v="GB"/>
    <x v="0"/>
    <s v="EMEA"/>
    <x v="12"/>
    <n v="20615.7186348"/>
    <n v="918"/>
    <n v="22.457209841830064"/>
    <x v="8"/>
    <s v="Yes"/>
    <s v="Indirect"/>
    <s v="FRA"/>
    <s v="USD"/>
    <x v="10"/>
    <x v="74"/>
    <m/>
    <x v="221"/>
    <n v="3.02"/>
    <n v="2.82"/>
    <n v="2.82"/>
    <n v="2.72"/>
    <n v="2.72"/>
    <n v="2.72"/>
    <s v="++"/>
    <n v="0.45"/>
    <n v="0"/>
    <n v="0.12"/>
    <m/>
    <m/>
    <m/>
    <s v="ASC listed under FSC. ASC is subject to change"/>
  </r>
  <r>
    <s v="Pharma"/>
    <s v="Yes"/>
    <s v="Express"/>
    <s v="JFK"/>
    <s v="PVG"/>
    <s v="US"/>
    <s v="CN"/>
    <x v="0"/>
    <s v="APAC"/>
    <x v="93"/>
    <n v="14609.986499999997"/>
    <n v="264"/>
    <n v="55.340857954545442"/>
    <x v="8"/>
    <s v="Yes"/>
    <s v="Indirect"/>
    <s v="FRA"/>
    <s v="USD"/>
    <x v="10"/>
    <x v="74"/>
    <m/>
    <x v="35"/>
    <n v="4.7"/>
    <n v="4.5"/>
    <n v="4.5"/>
    <n v="4.4000000000000004"/>
    <n v="4.4000000000000004"/>
    <n v="4.4000000000000004"/>
    <s v="++"/>
    <n v="0.45"/>
    <n v="0"/>
    <n v="0.12"/>
    <m/>
    <m/>
    <m/>
    <s v="ASC listed under FSC. ASC is subject to change"/>
  </r>
  <r>
    <s v="Pharma"/>
    <s v="Yes"/>
    <s v="Express"/>
    <s v="LAX"/>
    <s v="AMS"/>
    <s v="US"/>
    <s v="NL"/>
    <x v="0"/>
    <s v="EMEA"/>
    <x v="15"/>
    <n v="38661.293339999982"/>
    <n v="460"/>
    <n v="84.046289869565172"/>
    <x v="8"/>
    <s v="Yes"/>
    <s v="Indirect"/>
    <s v="FRA/MUC"/>
    <s v="USD"/>
    <x v="10"/>
    <x v="74"/>
    <m/>
    <x v="222"/>
    <n v="3.54"/>
    <n v="3.34"/>
    <n v="3.34"/>
    <n v="3.24"/>
    <n v="3.24"/>
    <n v="3.24"/>
    <s v="++"/>
    <n v="0.45"/>
    <n v="0"/>
    <n v="0.12"/>
    <m/>
    <m/>
    <m/>
    <s v="ASC listed under FSC. ASC is subject to change"/>
  </r>
  <r>
    <s v="Pharma"/>
    <s v="Yes"/>
    <s v="Express"/>
    <s v="LAX"/>
    <s v="BRU"/>
    <s v="US"/>
    <s v="BE"/>
    <x v="0"/>
    <s v="EMEA"/>
    <x v="18"/>
    <n v="14803.16"/>
    <n v="375"/>
    <n v="39.475093333333334"/>
    <x v="8"/>
    <s v="Yes"/>
    <s v="Indirect"/>
    <s v="FRA"/>
    <s v="USD"/>
    <x v="10"/>
    <x v="74"/>
    <m/>
    <x v="223"/>
    <n v="3.38"/>
    <n v="3.18"/>
    <n v="3.18"/>
    <n v="3.08"/>
    <n v="3.08"/>
    <n v="3.08"/>
    <s v="++"/>
    <n v="0.45"/>
    <n v="0"/>
    <n v="0.12"/>
    <m/>
    <m/>
    <m/>
    <s v="ASC listed under FSC. ASC is subject to change"/>
  </r>
  <r>
    <s v="Aviation"/>
    <s v="No"/>
    <s v="Standard"/>
    <s v="LAX"/>
    <s v="FRA"/>
    <s v="US"/>
    <s v="DE"/>
    <x v="0"/>
    <s v="EMEA"/>
    <x v="230"/>
    <n v="2642.3817450000015"/>
    <n v="254"/>
    <n v="10.403077736220478"/>
    <x v="8"/>
    <s v="Yes"/>
    <s v="Direct"/>
    <s v=" "/>
    <s v="USD"/>
    <x v="10"/>
    <x v="162"/>
    <m/>
    <x v="224"/>
    <n v="0.8"/>
    <n v="0.6"/>
    <n v="0.6"/>
    <n v="0.5"/>
    <n v="0.5"/>
    <n v="0.5"/>
    <s v="++"/>
    <n v="0.45"/>
    <n v="0"/>
    <n v="0.12"/>
    <m/>
    <m/>
    <m/>
    <s v="ASC listed under FSC. ASC is subject to change"/>
  </r>
  <r>
    <s v="Pharma"/>
    <s v="Yes"/>
    <s v="Express"/>
    <s v="LAX"/>
    <s v="FRA"/>
    <s v="US"/>
    <s v="DE"/>
    <x v="0"/>
    <s v="EMEA"/>
    <x v="231"/>
    <n v="21737.373988799995"/>
    <n v="330"/>
    <n v="65.870830269090888"/>
    <x v="8"/>
    <s v="Yes"/>
    <s v="Direct"/>
    <s v=" "/>
    <s v="USD"/>
    <x v="10"/>
    <x v="74"/>
    <m/>
    <x v="225"/>
    <n v="3.72"/>
    <n v="3.52"/>
    <n v="3.52"/>
    <n v="3.42"/>
    <n v="3.42"/>
    <n v="3.42"/>
    <s v="++"/>
    <n v="0.45"/>
    <n v="0"/>
    <n v="0.12"/>
    <m/>
    <m/>
    <m/>
    <s v="ASC listed under FSC. ASC is subject to change"/>
  </r>
  <r>
    <s v="Pharma"/>
    <s v="No"/>
    <s v="Express"/>
    <s v="LAX"/>
    <s v="HND"/>
    <s v="US"/>
    <s v="JP"/>
    <x v="0"/>
    <s v="APAC"/>
    <x v="19"/>
    <n v="4306.1200000000053"/>
    <n v="469"/>
    <n v="9.1814925373134439"/>
    <x v="8"/>
    <s v="Yes"/>
    <s v="Indirect"/>
    <s v="MUC"/>
    <s v="USD"/>
    <x v="10"/>
    <x v="74"/>
    <m/>
    <x v="226"/>
    <n v="3.57"/>
    <n v="3.37"/>
    <n v="3.37"/>
    <n v="3.27"/>
    <n v="3.27"/>
    <n v="3.27"/>
    <s v="++"/>
    <n v="0.45"/>
    <n v="0"/>
    <n v="0.12"/>
    <m/>
    <m/>
    <m/>
    <s v="ASC listed under FSC. ASC is subject to change"/>
  </r>
  <r>
    <s v="Pharma"/>
    <s v="Yes"/>
    <s v="Express"/>
    <s v="LAX"/>
    <s v="HND"/>
    <s v="US"/>
    <s v="JP"/>
    <x v="0"/>
    <s v="APAC"/>
    <x v="20"/>
    <n v="16840.369999999959"/>
    <n v="449"/>
    <n v="37.506391982182535"/>
    <x v="8"/>
    <s v="Yes"/>
    <s v="Indirect"/>
    <s v="MUC"/>
    <s v="USD"/>
    <x v="10"/>
    <x v="74"/>
    <m/>
    <x v="227"/>
    <n v="4.22"/>
    <n v="4.0199999999999996"/>
    <n v="4.0199999999999996"/>
    <n v="3.92"/>
    <n v="3.92"/>
    <n v="3.92"/>
    <s v="++"/>
    <n v="0.45"/>
    <n v="0"/>
    <n v="0.12"/>
    <m/>
    <m/>
    <m/>
    <s v="ASC listed under FSC. ASC is subject to change"/>
  </r>
  <r>
    <s v="Pharma"/>
    <s v="Yes"/>
    <s v="Express"/>
    <s v="LAX"/>
    <s v="ICN"/>
    <s v="US"/>
    <s v="KR"/>
    <x v="0"/>
    <s v="APAC"/>
    <x v="232"/>
    <n v="22477.34"/>
    <n v="283"/>
    <n v="79.425229681978806"/>
    <x v="8"/>
    <s v="Yes"/>
    <s v="Indirect"/>
    <s v="FRA"/>
    <s v="USD"/>
    <x v="10"/>
    <x v="74"/>
    <m/>
    <x v="228"/>
    <n v="5.18"/>
    <n v="4.9800000000000004"/>
    <n v="4.9800000000000004"/>
    <n v="4.88"/>
    <n v="4.88"/>
    <n v="4.88"/>
    <s v="++"/>
    <n v="0.45"/>
    <n v="0"/>
    <n v="0.12"/>
    <m/>
    <m/>
    <m/>
    <s v="ASC listed under FSC. ASC is subject to change"/>
  </r>
  <r>
    <s v="Pharma"/>
    <s v="Yes"/>
    <s v="Express"/>
    <s v="LAX"/>
    <s v="LHR"/>
    <s v="US"/>
    <s v="GB"/>
    <x v="0"/>
    <s v="EMEA"/>
    <x v="23"/>
    <n v="37028.849999999984"/>
    <n v="1091"/>
    <n v="33.94028414298807"/>
    <x v="8"/>
    <s v="Yes"/>
    <s v="Indirect"/>
    <s v="FRA"/>
    <s v="USD"/>
    <x v="10"/>
    <x v="74"/>
    <m/>
    <x v="229"/>
    <n v="3.42"/>
    <n v="3.22"/>
    <n v="3.22"/>
    <n v="3.12"/>
    <n v="3.12"/>
    <n v="3.12"/>
    <s v="++"/>
    <n v="0.45"/>
    <n v="0"/>
    <n v="0.12"/>
    <m/>
    <m/>
    <m/>
    <s v="ASC listed under FSC. ASC is subject to change"/>
  </r>
  <r>
    <s v="Pharma"/>
    <s v="Yes"/>
    <s v="Express"/>
    <s v="LAX"/>
    <s v="NRT"/>
    <s v="US"/>
    <s v="JP"/>
    <x v="0"/>
    <s v="APAC"/>
    <x v="234"/>
    <n v="18783.142453600001"/>
    <n v="1192"/>
    <n v="15.757669843624162"/>
    <x v="8"/>
    <s v="Yes"/>
    <s v="Indirect"/>
    <s v="FRA"/>
    <s v="USD"/>
    <x v="10"/>
    <x v="74"/>
    <m/>
    <x v="230"/>
    <n v="5.58"/>
    <n v="5.38"/>
    <n v="5.38"/>
    <n v="5.28"/>
    <n v="5.28"/>
    <n v="5.28"/>
    <s v="++"/>
    <n v="0.45"/>
    <n v="0"/>
    <n v="0.12"/>
    <m/>
    <m/>
    <m/>
    <s v="ASC listed under FSC. ASC is subject to change"/>
  </r>
  <r>
    <s v="Pharma"/>
    <s v="Yes"/>
    <s v="Express"/>
    <s v="LAX"/>
    <s v="PVG"/>
    <s v="US"/>
    <s v="CN"/>
    <x v="0"/>
    <s v="APAC"/>
    <x v="236"/>
    <n v="18058.13"/>
    <n v="768"/>
    <n v="23.513190104166668"/>
    <x v="8"/>
    <s v="Yes"/>
    <s v="Indirect"/>
    <s v="FRA"/>
    <s v="USD"/>
    <x v="10"/>
    <x v="74"/>
    <m/>
    <x v="231"/>
    <n v="3.78"/>
    <n v="3.58"/>
    <n v="3.58"/>
    <n v="3.48"/>
    <n v="3.48"/>
    <n v="3.48"/>
    <s v="++"/>
    <n v="0.45"/>
    <n v="0"/>
    <n v="0.12"/>
    <m/>
    <m/>
    <m/>
    <s v="ASC listed under FSC. ASC is subject to change"/>
  </r>
  <r>
    <s v="Pharma"/>
    <s v="Yes"/>
    <s v="Express"/>
    <s v="LAX"/>
    <s v="SIN"/>
    <s v="US"/>
    <s v="SG"/>
    <x v="0"/>
    <s v="APAC"/>
    <x v="261"/>
    <n v="9787.5968860000012"/>
    <n v="503"/>
    <n v="19.458443113320083"/>
    <x v="8"/>
    <s v="Yes"/>
    <s v="Indirect"/>
    <s v="FRA"/>
    <s v="USD"/>
    <x v="10"/>
    <x v="74"/>
    <m/>
    <x v="232"/>
    <n v="4.8600000000000003"/>
    <n v="4.66"/>
    <n v="4.66"/>
    <n v="4.5599999999999996"/>
    <n v="4.5599999999999996"/>
    <n v="4.5599999999999996"/>
    <s v="++"/>
    <n v="0.45"/>
    <n v="0"/>
    <n v="0.12"/>
    <m/>
    <m/>
    <m/>
    <s v="ASC listed under FSC. ASC is subject to change"/>
  </r>
  <r>
    <s v="Pharma"/>
    <s v="Yes"/>
    <s v="Express"/>
    <s v="LAX"/>
    <s v="TPE"/>
    <s v="US"/>
    <s v="TW"/>
    <x v="0"/>
    <s v="APAC"/>
    <x v="262"/>
    <n v="7398.9500000000016"/>
    <n v="318"/>
    <n v="23.267138364779878"/>
    <x v="8"/>
    <s v="Yes"/>
    <s v="Indirect"/>
    <s v="FRA"/>
    <s v="USD"/>
    <x v="10"/>
    <x v="74"/>
    <m/>
    <x v="232"/>
    <n v="4.8600000000000003"/>
    <n v="4.66"/>
    <n v="4.66"/>
    <n v="4.5599999999999996"/>
    <n v="4.5599999999999996"/>
    <n v="4.5599999999999996"/>
    <s v="++"/>
    <n v="0.45"/>
    <n v="0"/>
    <n v="0.12"/>
    <m/>
    <m/>
    <m/>
    <s v="ASC listed under FSC. ASC is subject to change"/>
  </r>
  <r>
    <s v="Pharma"/>
    <s v="No"/>
    <s v="Express"/>
    <s v="MIA"/>
    <s v="BLR"/>
    <s v="US"/>
    <s v="IN"/>
    <x v="0"/>
    <s v="APAC"/>
    <x v="263"/>
    <n v="5995.8499999999949"/>
    <n v="488"/>
    <n v="12.286577868852449"/>
    <x v="8"/>
    <s v="Yes"/>
    <s v="Indirect"/>
    <s v="FRA"/>
    <s v="USD"/>
    <x v="10"/>
    <x v="74"/>
    <m/>
    <x v="233"/>
    <n v="2.84"/>
    <n v="2.64"/>
    <n v="2.64"/>
    <n v="2.54"/>
    <n v="2.54"/>
    <n v="2.54"/>
    <s v="++"/>
    <n v="0.45"/>
    <n v="0"/>
    <n v="0.12"/>
    <m/>
    <m/>
    <m/>
    <s v="ASC listed under FSC. ASC is subject to change"/>
  </r>
  <r>
    <s v="Pharma"/>
    <s v="No"/>
    <s v="Express"/>
    <s v="MIA"/>
    <s v="BOM"/>
    <s v="US"/>
    <s v="IN"/>
    <x v="0"/>
    <s v="APAC"/>
    <x v="264"/>
    <n v="2416.6900000000005"/>
    <n v="282"/>
    <n v="8.5698226950354623"/>
    <x v="8"/>
    <s v="Yes"/>
    <s v="Indirect"/>
    <s v="FRA"/>
    <s v="USD"/>
    <x v="10"/>
    <x v="74"/>
    <m/>
    <x v="234"/>
    <n v="2.96"/>
    <n v="2.76"/>
    <n v="2.76"/>
    <n v="2.66"/>
    <n v="2.66"/>
    <n v="2.66"/>
    <s v="++"/>
    <n v="0.45"/>
    <n v="0"/>
    <n v="0.12"/>
    <m/>
    <m/>
    <m/>
    <s v="ASC listed under FSC. ASC is subject to change"/>
  </r>
  <r>
    <s v="Pharma"/>
    <s v="Yes"/>
    <s v="Express"/>
    <s v="MIA"/>
    <s v="BRU"/>
    <s v="US"/>
    <s v="BE"/>
    <x v="0"/>
    <s v="EMEA"/>
    <x v="46"/>
    <n v="9747.9323999999961"/>
    <n v="383"/>
    <n v="25.451520626631844"/>
    <x v="8"/>
    <s v="Yes"/>
    <s v="Indirect"/>
    <s v="FRA"/>
    <s v="USD"/>
    <x v="10"/>
    <x v="74"/>
    <m/>
    <x v="217"/>
    <n v="3.34"/>
    <n v="3.14"/>
    <n v="3.14"/>
    <n v="3.04"/>
    <n v="3.04"/>
    <n v="3.04"/>
    <s v="++"/>
    <n v="0.45"/>
    <n v="0"/>
    <n v="0.12"/>
    <m/>
    <m/>
    <m/>
    <s v="ASC listed under FSC. ASC is subject to change"/>
  </r>
  <r>
    <s v="Pharma"/>
    <s v="Yes"/>
    <s v="Express"/>
    <s v="MIA"/>
    <s v="EZE"/>
    <s v="US"/>
    <s v="AR"/>
    <x v="0"/>
    <s v="EMEA"/>
    <x v="47"/>
    <n v="73280.964255199913"/>
    <n v="436"/>
    <n v="168.07560608990806"/>
    <x v="8"/>
    <s v="Yes"/>
    <s v="Indirect"/>
    <s v="FRA"/>
    <s v="USD"/>
    <x v="10"/>
    <x v="74"/>
    <m/>
    <x v="235"/>
    <n v="8.5399999999999991"/>
    <n v="8.34"/>
    <n v="8.34"/>
    <n v="8.24"/>
    <n v="8.24"/>
    <n v="8.24"/>
    <s v="++"/>
    <n v="0.45"/>
    <n v="0"/>
    <n v="0.12"/>
    <m/>
    <m/>
    <m/>
    <s v="ASC listed under FSC. ASC is subject to change"/>
  </r>
  <r>
    <s v="Pharma"/>
    <s v="No"/>
    <s v="Express"/>
    <s v="MIA"/>
    <s v="EZE"/>
    <s v="US"/>
    <s v="AR"/>
    <x v="0"/>
    <s v="EMEA"/>
    <x v="48"/>
    <n v="94710.552797200027"/>
    <n v="885"/>
    <n v="107.01757378214693"/>
    <x v="8"/>
    <s v="Yes"/>
    <s v="Indirect"/>
    <s v="FRA"/>
    <s v="USD"/>
    <x v="10"/>
    <x v="74"/>
    <m/>
    <x v="236"/>
    <n v="6.56"/>
    <n v="6.36"/>
    <n v="6.36"/>
    <n v="6.26"/>
    <n v="6.26"/>
    <n v="6.26"/>
    <s v="++"/>
    <n v="0.45"/>
    <n v="0"/>
    <n v="0.12"/>
    <m/>
    <m/>
    <m/>
    <s v="ASC listed under FSC. ASC is subject to change"/>
  </r>
  <r>
    <s v="Pharma"/>
    <s v="Yes"/>
    <s v="Express"/>
    <s v="MIA"/>
    <s v="FRA"/>
    <s v="US"/>
    <s v="DE"/>
    <x v="0"/>
    <s v="EMEA"/>
    <x v="274"/>
    <n v="8722.6825577999971"/>
    <n v="260"/>
    <n v="33.548779068461528"/>
    <x v="8"/>
    <s v="Yes"/>
    <s v="Direct"/>
    <s v=" "/>
    <s v="USD"/>
    <x v="10"/>
    <x v="74"/>
    <m/>
    <x v="237"/>
    <n v="3.46"/>
    <n v="3.26"/>
    <n v="3.26"/>
    <n v="3.16"/>
    <n v="3.16"/>
    <n v="3.16"/>
    <s v="++"/>
    <n v="0.45"/>
    <n v="0"/>
    <n v="0.12"/>
    <m/>
    <m/>
    <m/>
    <s v="ASC listed under FSC. ASC is subject to change"/>
  </r>
  <r>
    <s v="Pharma"/>
    <s v="No"/>
    <s v="Express"/>
    <s v="MIA"/>
    <s v="LHR"/>
    <s v="US"/>
    <s v="GB"/>
    <x v="0"/>
    <s v="EMEA"/>
    <x v="53"/>
    <n v="1203.9099999999992"/>
    <n v="260"/>
    <n v="4.6304230769230736"/>
    <x v="8"/>
    <s v="Yes"/>
    <s v="Indirect"/>
    <s v="FRA"/>
    <s v="USD"/>
    <x v="10"/>
    <x v="74"/>
    <m/>
    <x v="238"/>
    <n v="2.34"/>
    <n v="2.14"/>
    <n v="2.14"/>
    <n v="2.04"/>
    <n v="2.04"/>
    <n v="2.04"/>
    <s v="++"/>
    <n v="0.45"/>
    <n v="0"/>
    <n v="0.12"/>
    <m/>
    <m/>
    <m/>
    <s v="ASC listed under FSC. ASC is subject to change"/>
  </r>
  <r>
    <s v="Pharma"/>
    <s v="Yes"/>
    <s v="Express"/>
    <s v="MIA"/>
    <s v="LHR"/>
    <s v="US"/>
    <s v="GB"/>
    <x v="0"/>
    <s v="EMEA"/>
    <x v="54"/>
    <n v="16658.228547999992"/>
    <n v="485"/>
    <n v="34.346862985566993"/>
    <x v="8"/>
    <s v="Yes"/>
    <s v="Indirect"/>
    <s v="FRA"/>
    <s v="USD"/>
    <x v="10"/>
    <x v="74"/>
    <m/>
    <x v="239"/>
    <n v="3.18"/>
    <n v="2.98"/>
    <n v="2.98"/>
    <n v="2.88"/>
    <n v="2.88"/>
    <n v="2.88"/>
    <s v="++"/>
    <n v="0.45"/>
    <n v="0"/>
    <n v="0.12"/>
    <m/>
    <m/>
    <m/>
    <s v="ASC listed under FSC. ASC is subject to change"/>
  </r>
  <r>
    <s v="Pharma"/>
    <s v="Yes"/>
    <s v="Express"/>
    <s v="ORD"/>
    <s v="BRU"/>
    <s v="US"/>
    <s v="BE"/>
    <x v="0"/>
    <s v="EMEA"/>
    <x v="60"/>
    <n v="5545.8999999999978"/>
    <n v="271"/>
    <n v="20.464575645756451"/>
    <x v="8"/>
    <s v="Yes"/>
    <s v="Indirect"/>
    <s v="FRA"/>
    <s v="USD"/>
    <x v="10"/>
    <x v="74"/>
    <m/>
    <x v="240"/>
    <n v="3.26"/>
    <n v="3.06"/>
    <n v="3.06"/>
    <n v="2.96"/>
    <n v="2.96"/>
    <n v="2.96"/>
    <s v="++"/>
    <n v="0.45"/>
    <n v="0"/>
    <n v="0.12"/>
    <m/>
    <m/>
    <m/>
    <s v="ASC listed under FSC. ASC is subject to change"/>
  </r>
  <r>
    <s v="Pharma"/>
    <s v="Yes"/>
    <s v="Express"/>
    <s v="ORD"/>
    <s v="FRA"/>
    <s v="US"/>
    <s v="DE"/>
    <x v="0"/>
    <s v="EMEA"/>
    <x v="247"/>
    <n v="74538.45"/>
    <n v="339"/>
    <n v="219.87743362831858"/>
    <x v="8"/>
    <s v="Yes"/>
    <s v="Direct"/>
    <s v=" "/>
    <s v="USD"/>
    <x v="10"/>
    <x v="74"/>
    <m/>
    <x v="241"/>
    <n v="3.07"/>
    <n v="2.87"/>
    <n v="2.87"/>
    <n v="2.77"/>
    <n v="2.77"/>
    <n v="2.77"/>
    <s v="++"/>
    <n v="0.45"/>
    <n v="0"/>
    <n v="0.12"/>
    <m/>
    <m/>
    <m/>
    <s v="ASC listed under FSC. ASC is subject to change"/>
  </r>
  <r>
    <s v="Pharma"/>
    <s v="Yes"/>
    <s v="Express"/>
    <s v="ORD"/>
    <s v="ICN"/>
    <s v="US"/>
    <s v="KR"/>
    <x v="0"/>
    <s v="APAC"/>
    <x v="94"/>
    <n v="8659.8500000000022"/>
    <n v="463"/>
    <n v="18.703779697624196"/>
    <x v="8"/>
    <s v="Yes"/>
    <s v="Indirect"/>
    <s v="FRA"/>
    <s v="USD"/>
    <x v="10"/>
    <x v="74"/>
    <m/>
    <x v="228"/>
    <n v="5.18"/>
    <n v="4.9800000000000004"/>
    <n v="4.9800000000000004"/>
    <n v="4.88"/>
    <n v="4.88"/>
    <n v="4.88"/>
    <s v="++"/>
    <n v="0.45"/>
    <n v="0"/>
    <n v="0.12"/>
    <m/>
    <m/>
    <m/>
    <s v="ASC listed under FSC. ASC is subject to change"/>
  </r>
  <r>
    <s v="Pharma"/>
    <s v="Yes"/>
    <s v="Express"/>
    <s v="ORD"/>
    <s v="TPE"/>
    <s v="US"/>
    <s v="TW"/>
    <x v="0"/>
    <s v="APAC"/>
    <x v="97"/>
    <n v="5365.61"/>
    <n v="313"/>
    <n v="17.14252396166134"/>
    <x v="8"/>
    <s v="Yes"/>
    <s v="Indirect"/>
    <s v="FRA"/>
    <s v="USD"/>
    <x v="10"/>
    <x v="74"/>
    <m/>
    <x v="232"/>
    <n v="4.8600000000000003"/>
    <n v="4.66"/>
    <n v="4.66"/>
    <n v="4.5599999999999996"/>
    <n v="4.5599999999999996"/>
    <n v="4.5599999999999996"/>
    <s v="++"/>
    <n v="0.45"/>
    <n v="0"/>
    <n v="0.12"/>
    <m/>
    <m/>
    <m/>
    <s v="ASC listed under FSC. ASC is subject to change"/>
  </r>
  <r>
    <s v="Pharma"/>
    <s v="Yes"/>
    <s v="Express"/>
    <s v="PHL"/>
    <s v="LHR"/>
    <s v="US"/>
    <s v="GB"/>
    <x v="0"/>
    <s v="EMEA"/>
    <x v="61"/>
    <n v="27841.61"/>
    <n v="291"/>
    <n v="95.675635738831616"/>
    <x v="8"/>
    <s v="Yes"/>
    <s v="Indirect"/>
    <s v="FRA"/>
    <s v="USD"/>
    <x v="10"/>
    <x v="74"/>
    <m/>
    <x v="36"/>
    <n v="3.1"/>
    <n v="2.9"/>
    <n v="2.9"/>
    <n v="2.8"/>
    <n v="2.8"/>
    <n v="2.8"/>
    <s v="++"/>
    <n v="0.45"/>
    <n v="0"/>
    <n v="0.12"/>
    <m/>
    <m/>
    <m/>
    <s v="ASC listed under FSC. ASC is subject to change"/>
  </r>
  <r>
    <s v="Pharma"/>
    <s v="Yes"/>
    <s v="Express"/>
    <s v="SEA"/>
    <s v="FRA"/>
    <s v="US"/>
    <s v="DE"/>
    <x v="0"/>
    <s v="EMEA"/>
    <x v="248"/>
    <n v="17802"/>
    <n v="468"/>
    <n v="38.03846153846154"/>
    <x v="8"/>
    <s v="Yes"/>
    <s v="Direct"/>
    <s v=" "/>
    <s v="USD"/>
    <x v="10"/>
    <x v="74"/>
    <m/>
    <x v="242"/>
    <n v="3.9"/>
    <n v="3.7"/>
    <n v="3.7"/>
    <n v="3.6"/>
    <n v="3.6"/>
    <n v="3.6"/>
    <s v="++"/>
    <n v="0.45"/>
    <n v="0"/>
    <n v="0.12"/>
    <m/>
    <m/>
    <m/>
    <s v="ASC listed under FSC. ASC is subject to change"/>
  </r>
  <r>
    <s v="Pharma"/>
    <s v="Yes"/>
    <s v="Express"/>
    <s v="HND"/>
    <s v="LAX"/>
    <s v="JP"/>
    <s v="US"/>
    <x v="1"/>
    <s v="AMERICAS"/>
    <x v="66"/>
    <n v="36561.629999999925"/>
    <n v="1233"/>
    <n v="29.652579075425731"/>
    <x v="8"/>
    <s v="Yes"/>
    <s v="Indirect"/>
    <s v="FRA"/>
    <s v="JPY"/>
    <x v="0"/>
    <x v="163"/>
    <m/>
    <x v="243"/>
    <n v="1561"/>
    <n v="1561"/>
    <n v="1529"/>
    <n v="1508"/>
    <n v="1508"/>
    <n v="1508"/>
    <s v="++"/>
    <n v="76"/>
    <n v="10"/>
    <m/>
    <m/>
    <m/>
    <m/>
    <s v="FSC as of JUL25. FSC is subjetc to fluctuations"/>
  </r>
  <r>
    <s v="Pharma"/>
    <s v="No"/>
    <s v="Express"/>
    <s v="NRT"/>
    <s v="LAX"/>
    <s v="JP"/>
    <s v="US"/>
    <x v="1"/>
    <s v="AMERICAS"/>
    <x v="67"/>
    <n v="5181.3900000000003"/>
    <n v="586"/>
    <n v="8.8419624573378837"/>
    <x v="8"/>
    <s v="Yes"/>
    <s v="Indirect"/>
    <s v="FRA"/>
    <s v="JPY"/>
    <x v="0"/>
    <x v="164"/>
    <m/>
    <x v="244"/>
    <n v="1311"/>
    <n v="1561"/>
    <n v="1279"/>
    <n v="1258"/>
    <n v="1258"/>
    <n v="1258"/>
    <s v="++"/>
    <n v="76"/>
    <n v="10"/>
    <m/>
    <m/>
    <m/>
    <m/>
    <s v="FSC as of JUL25. FSC is subjetc to fluctuations"/>
  </r>
  <r>
    <s v="Pharma"/>
    <s v="Yes"/>
    <s v="Express"/>
    <s v="NRT"/>
    <s v="LAX"/>
    <s v="JP"/>
    <s v="US"/>
    <x v="1"/>
    <s v="AMERICAS"/>
    <x v="68"/>
    <n v="65941.231"/>
    <n v="606"/>
    <n v="108.81391254125413"/>
    <x v="8"/>
    <s v="Yes"/>
    <s v="Indirect"/>
    <s v="FRA"/>
    <s v="JPY"/>
    <x v="0"/>
    <x v="163"/>
    <m/>
    <x v="243"/>
    <n v="1561"/>
    <n v="1561"/>
    <n v="1529"/>
    <n v="1508"/>
    <n v="1508"/>
    <n v="1508"/>
    <s v="++"/>
    <n v="76"/>
    <n v="10"/>
    <m/>
    <m/>
    <m/>
    <m/>
    <s v="FSC as of JUL25. FSC is subjetc to fluctuations"/>
  </r>
  <r>
    <s v="Pharma"/>
    <s v="Yes"/>
    <s v="Express"/>
    <s v="PVG"/>
    <s v="JFK"/>
    <s v="CN"/>
    <s v="US"/>
    <x v="1"/>
    <s v="AMERICAS"/>
    <x v="126"/>
    <n v="37073"/>
    <n v="288"/>
    <n v="128.72569444444446"/>
    <x v="8"/>
    <s v="Yes"/>
    <s v="Indirect"/>
    <s v="FRA"/>
    <s v="CNY"/>
    <x v="0"/>
    <x v="165"/>
    <m/>
    <x v="245"/>
    <s v="85.5/110.5"/>
    <s v="82.5/107.5"/>
    <s v="79/104"/>
    <s v="76/101"/>
    <s v="76/101"/>
    <s v="76/101"/>
    <s v="++"/>
    <n v="7.5"/>
    <m/>
    <m/>
    <m/>
    <m/>
    <m/>
    <s v="1. Rate of td.flash / Rate of td.zoom. 2. Current ASC is 7.5CNY. ASC is subject to fluctuation."/>
  </r>
  <r>
    <s v="Pharma"/>
    <s v="Yes"/>
    <s v="Express"/>
    <s v="AMS"/>
    <s v="LHR"/>
    <s v="NL"/>
    <s v="GB"/>
    <x v="2"/>
    <s v="EMEA"/>
    <x v="276"/>
    <n v="12054.999999999985"/>
    <n v="398"/>
    <n v="30.288944723618055"/>
    <x v="8"/>
    <s v="Yes"/>
    <s v="Indirect"/>
    <s v="FRA"/>
    <s v="EUR"/>
    <x v="14"/>
    <x v="73"/>
    <m/>
    <x v="234"/>
    <s v=" "/>
    <n v="2.85"/>
    <s v=" "/>
    <s v=" "/>
    <s v=" "/>
    <s v=" "/>
    <s v=" "/>
    <s v=" "/>
    <s v=" "/>
    <s v=" "/>
    <s v=" "/>
    <s v=" "/>
    <s v=" "/>
    <s v=" "/>
  </r>
  <r>
    <s v="Pharma"/>
    <s v="Yes"/>
    <s v="Express"/>
    <s v="AMS"/>
    <s v="LIN"/>
    <s v="NL"/>
    <s v="IT"/>
    <x v="2"/>
    <s v="EMEA"/>
    <x v="291"/>
    <n v="9783.429999999973"/>
    <n v="317"/>
    <n v="30.862555205047233"/>
    <x v="8"/>
    <s v="Yes"/>
    <s v="Indirect"/>
    <s v="FRA"/>
    <s v="EUR"/>
    <x v="14"/>
    <x v="73"/>
    <m/>
    <x v="246"/>
    <s v=" "/>
    <n v="4.22"/>
    <s v=" "/>
    <s v=" "/>
    <s v=" "/>
    <s v=" "/>
    <s v=" "/>
    <s v=" "/>
    <s v=" "/>
    <s v=" "/>
    <s v=" "/>
    <s v=" "/>
    <s v=" "/>
    <s v=" "/>
  </r>
  <r>
    <s v="Pharma"/>
    <s v="Yes"/>
    <s v="Express"/>
    <s v="AMS"/>
    <s v="MAD"/>
    <s v="NL"/>
    <s v="ES"/>
    <x v="2"/>
    <s v="EMEA"/>
    <x v="277"/>
    <n v="10189.159999999982"/>
    <n v="283"/>
    <n v="36.004098939929264"/>
    <x v="8"/>
    <s v="Yes"/>
    <s v="Indirect"/>
    <s v="FRA"/>
    <s v="EUR"/>
    <x v="14"/>
    <x v="73"/>
    <m/>
    <x v="247"/>
    <s v=" "/>
    <n v="3.04"/>
    <s v=" "/>
    <s v=" "/>
    <s v=" "/>
    <s v=" "/>
    <s v=" "/>
    <s v=" "/>
    <s v=" "/>
    <s v=" "/>
    <s v=" "/>
    <s v=" "/>
    <s v=" "/>
    <s v=" "/>
  </r>
  <r>
    <s v="Pharma"/>
    <s v="Yes"/>
    <s v="Express"/>
    <s v="AMS"/>
    <s v="ZRH"/>
    <s v="NL"/>
    <s v="CH"/>
    <x v="2"/>
    <s v="EMEA"/>
    <x v="292"/>
    <n v="7537.1500000000042"/>
    <n v="258"/>
    <n v="29.213759689922497"/>
    <x v="8"/>
    <s v="Yes"/>
    <s v="Indirect"/>
    <s v="FRA"/>
    <s v="EUR"/>
    <x v="14"/>
    <x v="73"/>
    <m/>
    <x v="74"/>
    <s v=" "/>
    <n v="3.01"/>
    <s v=" "/>
    <s v=" "/>
    <s v=" "/>
    <s v=" "/>
    <s v=" "/>
    <s v=" "/>
    <s v=" "/>
    <s v=" "/>
    <s v=" "/>
    <s v=" "/>
    <s v=" "/>
    <s v=" "/>
  </r>
  <r>
    <s v="Pharma"/>
    <s v="No"/>
    <s v="Express"/>
    <s v="CPT"/>
    <s v="AMS"/>
    <s v="ZA"/>
    <s v="NL"/>
    <x v="2"/>
    <s v="EMEA"/>
    <x v="293"/>
    <n v="3476"/>
    <n v="479"/>
    <n v="7.2567849686847596"/>
    <x v="8"/>
    <s v="Yes"/>
    <s v="Indirect"/>
    <s v="FRA"/>
    <s v="USD"/>
    <x v="15"/>
    <x v="166"/>
    <m/>
    <x v="36"/>
    <n v="3.1"/>
    <n v="2.9"/>
    <n v="2.7"/>
    <n v="2.4500000000000002"/>
    <n v="2.4500000000000002"/>
    <n v="2.4500000000000002"/>
    <s v=" "/>
    <s v=" "/>
    <s v=" "/>
    <n v="0.03"/>
    <s v="ASC 0.71"/>
    <s v="$45 per AWB"/>
    <s v=" "/>
    <s v="ASC subject to change with prior notification, Screening Min $6.00 per shipment."/>
  </r>
  <r>
    <s v="Pharma"/>
    <s v="Yes"/>
    <s v="Express"/>
    <s v="CPT"/>
    <s v="AMS"/>
    <s v="ZA"/>
    <s v="NL"/>
    <x v="2"/>
    <s v="EMEA"/>
    <x v="294"/>
    <n v="49818"/>
    <n v="857"/>
    <n v="58.130688448074679"/>
    <x v="8"/>
    <s v="Yes"/>
    <s v="Indirect"/>
    <s v="FRA"/>
    <s v="USD"/>
    <x v="15"/>
    <x v="72"/>
    <m/>
    <x v="36"/>
    <n v="3.1"/>
    <n v="2.9"/>
    <n v="2.7"/>
    <n v="2.4500000000000002"/>
    <n v="2.4500000000000002"/>
    <n v="2.4500000000000002"/>
    <s v=" "/>
    <s v=" "/>
    <s v=" "/>
    <n v="0.03"/>
    <s v="ASC 0.71"/>
    <s v="$45 per AWB"/>
    <s v=" "/>
    <s v="ASC subject to change with prior notification, Screening Min $6.00 per shipment."/>
  </r>
  <r>
    <s v="Pharma"/>
    <s v="Yes"/>
    <s v="Express"/>
    <s v="CPT"/>
    <s v="LHR"/>
    <s v="ZA"/>
    <s v="GB"/>
    <x v="2"/>
    <s v="EMEA"/>
    <x v="295"/>
    <n v="4163"/>
    <n v="268"/>
    <n v="15.533582089552239"/>
    <x v="8"/>
    <s v="Yes"/>
    <s v="Indirect"/>
    <s v="FRA"/>
    <s v="USD"/>
    <x v="16"/>
    <x v="72"/>
    <m/>
    <x v="27"/>
    <n v="2.7"/>
    <n v="2.5499999999999998"/>
    <n v="2.35"/>
    <n v="2.2000000000000002"/>
    <n v="2.2000000000000002"/>
    <n v="2.2000000000000002"/>
    <s v=" "/>
    <s v=" "/>
    <s v=" "/>
    <n v="0.03"/>
    <s v="ASC 0.71"/>
    <s v="$45 per AWB"/>
    <s v=" "/>
    <s v="ASC subject to change with prior notification, Screening Min $6.00 per shipment."/>
  </r>
  <r>
    <s v="Aviation"/>
    <s v="No"/>
    <s v="Express"/>
    <s v="FRA"/>
    <s v="MLA"/>
    <s v="DE"/>
    <s v="MT"/>
    <x v="2"/>
    <s v="EMEA"/>
    <x v="296"/>
    <n v="2331.3181080000008"/>
    <n v="271"/>
    <n v="8.602649845018453"/>
    <x v="8"/>
    <s v="Yes"/>
    <s v="Direct"/>
    <m/>
    <s v="EUR"/>
    <x v="10"/>
    <x v="167"/>
    <m/>
    <x v="248"/>
    <s v=" "/>
    <s v=" "/>
    <s v=" "/>
    <s v=" "/>
    <s v=" "/>
    <s v=" "/>
    <s v="net rate"/>
    <s v="n/a"/>
    <s v="N/A"/>
    <s v="0,13/kg 50min"/>
    <s v="ASC 0,75/kg "/>
    <s v="0,30/kg  60,00 Fee"/>
    <s v="n/a"/>
    <s v="Gen Cargo/ASC subject to change"/>
  </r>
  <r>
    <s v="Aviation"/>
    <s v="No"/>
    <s v="Standard"/>
    <s v="FRA"/>
    <s v="RUH"/>
    <s v="DE"/>
    <s v="SA"/>
    <x v="2"/>
    <s v="APAC"/>
    <x v="266"/>
    <n v="7256.5725780000148"/>
    <n v="523"/>
    <n v="13.874899766730429"/>
    <x v="8"/>
    <s v="Yes"/>
    <s v="Direct"/>
    <m/>
    <s v="EUR"/>
    <x v="10"/>
    <x v="167"/>
    <m/>
    <x v="248"/>
    <s v=" "/>
    <s v=" "/>
    <s v=" "/>
    <s v=" "/>
    <s v=" "/>
    <s v=" "/>
    <s v="net rate"/>
    <s v="n/a"/>
    <s v="N/A"/>
    <s v="0,13/kg 50min"/>
    <s v="ASC 0,75/kg "/>
    <s v="0,30/kg  60,00 Fee"/>
    <s v="n/a"/>
    <s v=" "/>
  </r>
  <r>
    <s v="Pharma"/>
    <s v="No"/>
    <s v="Express"/>
    <s v="JNB"/>
    <s v="BRU"/>
    <s v="ZA"/>
    <s v="BE"/>
    <x v="2"/>
    <s v="EMEA"/>
    <x v="297"/>
    <n v="1092"/>
    <n v="264"/>
    <n v="4.1363636363636367"/>
    <x v="8"/>
    <s v="Yes"/>
    <s v="Indirect"/>
    <s v="FRA"/>
    <s v="USD"/>
    <x v="17"/>
    <x v="166"/>
    <m/>
    <x v="74"/>
    <n v="3.5"/>
    <n v="3.25"/>
    <n v="3"/>
    <n v="2.8"/>
    <n v="2.8"/>
    <n v="2.8"/>
    <s v=" "/>
    <s v=" "/>
    <s v=" "/>
    <n v="0.03"/>
    <s v="ASC 0.71"/>
    <s v="$45 per AWB"/>
    <s v=" "/>
    <s v="ASC subject to change with prior notification, Screening Min $6.00 per shipment."/>
  </r>
  <r>
    <s v="Pharma"/>
    <s v="Yes"/>
    <s v="Express"/>
    <s v="JNB"/>
    <s v="BRU"/>
    <s v="ZA"/>
    <s v="BE"/>
    <x v="2"/>
    <s v="EMEA"/>
    <x v="298"/>
    <n v="29259"/>
    <n v="331"/>
    <n v="88.395770392749242"/>
    <x v="8"/>
    <s v="Yes"/>
    <s v="Indirect"/>
    <s v="FRA"/>
    <s v="USD"/>
    <x v="17"/>
    <x v="72"/>
    <m/>
    <x v="74"/>
    <n v="3.5"/>
    <n v="3.25"/>
    <n v="3"/>
    <n v="2.8"/>
    <n v="2.8"/>
    <n v="2.8"/>
    <s v=" "/>
    <s v=" "/>
    <s v=" "/>
    <n v="0.03"/>
    <s v="ASC 0.71"/>
    <s v="$45 per AWB"/>
    <s v=" "/>
    <s v="ASC subject to change with prior notification, Screening Min $6.00 per shipment."/>
  </r>
  <r>
    <s v="Pharma"/>
    <s v="No"/>
    <s v="Express"/>
    <s v="JNB"/>
    <s v="DUB"/>
    <s v="ZA"/>
    <s v="IE"/>
    <x v="2"/>
    <s v="EMEA"/>
    <x v="299"/>
    <n v="1546"/>
    <n v="290"/>
    <n v="5.3310344827586205"/>
    <x v="8"/>
    <s v="Yes"/>
    <s v="Indirect"/>
    <s v="FRA"/>
    <s v="USD"/>
    <x v="18"/>
    <x v="166"/>
    <m/>
    <x v="17"/>
    <n v="2.85"/>
    <n v="2.7"/>
    <n v="2.5"/>
    <n v="2.35"/>
    <n v="2.35"/>
    <n v="2.35"/>
    <s v=" "/>
    <s v=" "/>
    <s v=" "/>
    <n v="0.03"/>
    <s v="ASC 0.71"/>
    <s v="$45 per AWB"/>
    <s v=" "/>
    <s v="ASC subject to change with prior notification, Screening Min $6.00 per shipment."/>
  </r>
  <r>
    <s v="Pharma"/>
    <s v="Yes"/>
    <s v="Express"/>
    <s v="JNB"/>
    <s v="DUB"/>
    <s v="ZA"/>
    <s v="IE"/>
    <x v="2"/>
    <s v="EMEA"/>
    <x v="300"/>
    <n v="14117"/>
    <n v="301"/>
    <n v="46.900332225913623"/>
    <x v="8"/>
    <s v="Yes"/>
    <s v="Indirect"/>
    <s v="FRA"/>
    <s v="USD"/>
    <x v="18"/>
    <x v="72"/>
    <m/>
    <x v="17"/>
    <n v="2.85"/>
    <n v="2.7"/>
    <n v="2.5"/>
    <n v="2.35"/>
    <n v="2.35"/>
    <n v="2.35"/>
    <s v=" "/>
    <s v=" "/>
    <s v=" "/>
    <n v="0.03"/>
    <s v="ASC 0.71"/>
    <s v="$45 per AWB"/>
    <s v=" "/>
    <s v="ASC subject to change with prior notification, Screening Min $6.00 per shipment."/>
  </r>
  <r>
    <s v="Pharma"/>
    <s v="Yes"/>
    <s v="Express"/>
    <s v="JNB"/>
    <s v="LHR"/>
    <s v="ZA"/>
    <s v="GB"/>
    <x v="2"/>
    <s v="EMEA"/>
    <x v="301"/>
    <n v="11102"/>
    <n v="270"/>
    <n v="41.11851851851852"/>
    <x v="8"/>
    <s v="Yes"/>
    <s v="Indirect"/>
    <s v="FRA"/>
    <s v="USD"/>
    <x v="18"/>
    <x v="72"/>
    <m/>
    <x v="38"/>
    <n v="2.8"/>
    <n v="2.65"/>
    <n v="2.4500000000000002"/>
    <n v="2.2999999999999998"/>
    <n v="2.2999999999999998"/>
    <n v="2.2999999999999998"/>
    <s v=" "/>
    <s v=" "/>
    <s v=" "/>
    <n v="0.03"/>
    <s v="ASC 0.71"/>
    <s v="$45 per AWB"/>
    <s v=" "/>
    <s v="ASC subject to change with prior notification, Screening Min $6.00 per shipment."/>
  </r>
  <r>
    <s v="Pharma"/>
    <s v="No"/>
    <s v="Express"/>
    <s v="JNB"/>
    <s v="ZRH"/>
    <s v="ZA"/>
    <s v="CH"/>
    <x v="2"/>
    <s v="EMEA"/>
    <x v="302"/>
    <n v="3566"/>
    <n v="426"/>
    <n v="8.3708920187793421"/>
    <x v="8"/>
    <s v="Yes"/>
    <s v="Indirect"/>
    <s v="FRA"/>
    <s v="USD"/>
    <x v="14"/>
    <x v="166"/>
    <m/>
    <x v="34"/>
    <n v="3.25"/>
    <n v="3.05"/>
    <n v="2.8"/>
    <n v="2.6"/>
    <n v="2.6"/>
    <n v="2.6"/>
    <s v=" "/>
    <s v=" "/>
    <s v=" "/>
    <n v="0.03"/>
    <s v="ASC 0.71"/>
    <s v="$45 per AWB"/>
    <s v=" "/>
    <s v="ASC subject to change with prior notification, Screening Min $6.00 per shipment."/>
  </r>
  <r>
    <s v="Pharma"/>
    <s v="Yes"/>
    <s v="Express"/>
    <s v="JNB"/>
    <s v="ZRH"/>
    <s v="ZA"/>
    <s v="CH"/>
    <x v="2"/>
    <s v="EMEA"/>
    <x v="303"/>
    <n v="109625.60000000001"/>
    <n v="933"/>
    <n v="117.49796355841373"/>
    <x v="8"/>
    <s v="Yes"/>
    <s v="Indirect"/>
    <s v="FRA"/>
    <s v="USD"/>
    <x v="14"/>
    <x v="72"/>
    <m/>
    <x v="34"/>
    <n v="3.25"/>
    <n v="3.05"/>
    <n v="2.8"/>
    <n v="2.6"/>
    <n v="2.6"/>
    <n v="2.6"/>
    <s v=" "/>
    <s v=" "/>
    <s v=" "/>
    <n v="0.03"/>
    <s v="ASC 0.71"/>
    <s v="$45 per AWB"/>
    <s v=" "/>
    <s v="ASC subject to change with prior notification, Screening Min $6.00 per shipment."/>
  </r>
  <r>
    <s v="Pharma"/>
    <s v="Yes"/>
    <s v="Express"/>
    <s v="JFK"/>
    <s v="BOM"/>
    <s v="US"/>
    <s v="IN"/>
    <x v="0"/>
    <s v="APAC"/>
    <x v="90"/>
    <n v="28438.869999999992"/>
    <n v="395"/>
    <n v="71.997139240506314"/>
    <x v="9"/>
    <s v="Yes"/>
    <s v="Indirect"/>
    <s v="NRT/HND"/>
    <s v="USD"/>
    <x v="6"/>
    <x v="168"/>
    <m/>
    <x v="89"/>
    <n v="2.75"/>
    <n v="2.5"/>
    <n v="2.4500000000000002"/>
    <n v="2.4"/>
    <n v="2.25"/>
    <n v="2"/>
    <s v="All in"/>
    <s v="NA"/>
    <s v="NA"/>
    <s v="0.20/kg ($20 min)"/>
    <s v="Electronic data transmission MAWB / $2.50 per MAWB/HAWB - Manual Data Capture MAWB/HAWB $10.00 per MAWB/HAWB - Non E-awb Fee $20.00 - CCA fee $50.00 - Rebil Fee $30.00"/>
    <m/>
    <s v="na"/>
    <s v="Less than 45 kg: Normal price applies."/>
  </r>
  <r>
    <s v="Pharma"/>
    <s v="Yes"/>
    <s v="Express"/>
    <s v="JFK"/>
    <s v="ICN"/>
    <s v="US"/>
    <s v="KR"/>
    <x v="0"/>
    <s v="APAC"/>
    <x v="91"/>
    <n v="19140.919999999995"/>
    <n v="439"/>
    <n v="43.601184510250555"/>
    <x v="9"/>
    <s v="Yes"/>
    <s v="Indirect"/>
    <s v="NRT/HND"/>
    <s v="USD"/>
    <x v="6"/>
    <x v="168"/>
    <m/>
    <x v="67"/>
    <n v="1.75"/>
    <n v="1.7"/>
    <n v="1.65"/>
    <n v="1.6"/>
    <n v="1.55"/>
    <n v="1.45"/>
    <s v="All in"/>
    <s v="NA"/>
    <s v="NA"/>
    <s v="0.20/kg ($20 min)"/>
    <s v="Electronic data transmission MAWB / $2.50 per MAWB/HAWB - Manual Data Capture MAWB/HAWB $10.00 per MAWB/HAWB - Non E-awb Fee $20.00 - CCA fee $50.00 - Rebil Fee $30.00"/>
    <m/>
    <s v="na"/>
    <s v="Less than 45 kg: Normal price applies."/>
  </r>
  <r>
    <s v="Pharma"/>
    <s v="No"/>
    <s v="Standard"/>
    <s v="JFK"/>
    <s v="MEL"/>
    <s v="US"/>
    <s v="AU"/>
    <x v="0"/>
    <s v="APAC"/>
    <x v="92"/>
    <n v="61502.9"/>
    <n v="221"/>
    <n v="278.29366515837103"/>
    <x v="9"/>
    <s v="Yes"/>
    <s v="Indirect"/>
    <s v="HND/SYD"/>
    <s v="USD"/>
    <x v="6"/>
    <x v="168"/>
    <m/>
    <x v="249"/>
    <n v="5.07"/>
    <n v="5"/>
    <n v="4.9000000000000004"/>
    <n v="4.2"/>
    <n v="4.05"/>
    <n v="5"/>
    <s v="All in"/>
    <s v="NA"/>
    <s v="NA"/>
    <s v="0.20/kg ($20 min)"/>
    <s v="Electronic data transmission MAWB / $2.50 per MAWB/HAWB - Manual Data Capture MAWB/HAWB $10.00 per MAWB/HAWB - Non E-awb Fee $20.00 - CCA fee $50.00 - Rebil Fee $30.00"/>
    <m/>
    <s v="na"/>
    <s v="Less than 45 kg: Normal price applies."/>
  </r>
  <r>
    <s v="Pharma"/>
    <s v="Yes"/>
    <s v="Express"/>
    <s v="JFK"/>
    <s v="PVG"/>
    <s v="US"/>
    <s v="CN"/>
    <x v="0"/>
    <s v="APAC"/>
    <x v="93"/>
    <n v="14609.986499999997"/>
    <n v="264"/>
    <n v="55.340857954545442"/>
    <x v="9"/>
    <s v="Yes"/>
    <s v="Indirect"/>
    <s v="NRT/HND"/>
    <s v="USD"/>
    <x v="6"/>
    <x v="168"/>
    <m/>
    <x v="31"/>
    <n v="1.7"/>
    <n v="1.65"/>
    <n v="1.6"/>
    <n v="1.5"/>
    <n v="1.4"/>
    <n v="1.35"/>
    <s v="All in"/>
    <s v="NA"/>
    <s v="NA"/>
    <s v="0.20/kg ($20 min)"/>
    <s v="Electronic data transmission MAWB / $2.50 per MAWB/HAWB - Manual Data Capture MAWB/HAWB $10.00 per MAWB/HAWB - Non E-awb Fee $20.00 - CCA fee $50.00 - Rebil Fee $30.00"/>
    <m/>
    <s v="na"/>
    <s v="Less than 45 kg: Normal price applies."/>
  </r>
  <r>
    <s v="Pharma"/>
    <s v="No"/>
    <s v="Express"/>
    <s v="LAX"/>
    <s v="HND"/>
    <s v="US"/>
    <s v="JP"/>
    <x v="0"/>
    <s v="APAC"/>
    <x v="19"/>
    <n v="4306.1200000000053"/>
    <n v="469"/>
    <n v="9.1814925373134439"/>
    <x v="9"/>
    <s v="Yes"/>
    <s v="Direct"/>
    <m/>
    <s v="USD"/>
    <x v="6"/>
    <x v="5"/>
    <m/>
    <x v="242"/>
    <n v="3.5"/>
    <n v="2.8"/>
    <m/>
    <m/>
    <m/>
    <m/>
    <s v="All in"/>
    <s v="NA"/>
    <s v="NA"/>
    <s v="0.20/kg ($20 min)"/>
    <s v="CG:$2/50/HAWB or CC:$10/HAWB, BG $20/AWB"/>
    <m/>
    <s v="na"/>
    <s v="Less than 45 kg: Normal price applies."/>
  </r>
  <r>
    <s v="Pharma"/>
    <s v="Yes"/>
    <s v="Express"/>
    <s v="LAX"/>
    <s v="HND"/>
    <s v="US"/>
    <s v="JP"/>
    <x v="0"/>
    <s v="APAC"/>
    <x v="20"/>
    <n v="16840.369999999959"/>
    <n v="449"/>
    <n v="37.506391982182535"/>
    <x v="9"/>
    <s v="Yes"/>
    <s v="Direct"/>
    <m/>
    <s v="USD"/>
    <x v="6"/>
    <x v="5"/>
    <m/>
    <x v="242"/>
    <n v="3.5"/>
    <n v="2.8"/>
    <m/>
    <m/>
    <m/>
    <m/>
    <s v="All in"/>
    <s v="NA"/>
    <s v="NA"/>
    <s v="0.20/kg ($20 min)"/>
    <s v="CG:$2/50/HAWB or CC:$10/HAWB, BG $20/AWB"/>
    <m/>
    <s v="na"/>
    <s v="Less than 45 kg: Normal price applies."/>
  </r>
  <r>
    <s v="Pharma"/>
    <s v="Yes"/>
    <s v="Express"/>
    <s v="LAX"/>
    <s v="ICN"/>
    <s v="US"/>
    <s v="KR"/>
    <x v="0"/>
    <s v="APAC"/>
    <x v="232"/>
    <n v="22477.34"/>
    <n v="283"/>
    <n v="79.425229681978806"/>
    <x v="9"/>
    <s v="Yes"/>
    <s v="Indirect"/>
    <s v="NRT/HND"/>
    <s v="USD"/>
    <x v="6"/>
    <x v="169"/>
    <m/>
    <x v="88"/>
    <n v="3.5"/>
    <n v="2.8"/>
    <m/>
    <m/>
    <m/>
    <m/>
    <s v="All in"/>
    <s v="NA"/>
    <s v="NA"/>
    <s v="0.20/kg ($20 min)"/>
    <s v="CG:$2/50/HAWB or CC:$10/HAWB, BG $20/AWB"/>
    <m/>
    <s v="na"/>
    <s v="Less than 45 kg: Normal price applies."/>
  </r>
  <r>
    <s v="Pharma"/>
    <s v="Yes"/>
    <s v="Express"/>
    <s v="LAX"/>
    <s v="NRT"/>
    <s v="US"/>
    <s v="JP"/>
    <x v="0"/>
    <s v="APAC"/>
    <x v="234"/>
    <n v="18783.142453600001"/>
    <n v="1192"/>
    <n v="15.757669843624162"/>
    <x v="9"/>
    <s v="Yes"/>
    <s v="Direct"/>
    <m/>
    <s v="USD"/>
    <x v="6"/>
    <x v="5"/>
    <m/>
    <x v="242"/>
    <n v="3.5"/>
    <n v="2.8"/>
    <m/>
    <m/>
    <m/>
    <m/>
    <s v="All in"/>
    <s v="NA"/>
    <s v="NA"/>
    <s v="0.20/kg ($20 min)"/>
    <s v="CG:$2/50/HAWB or CC:$10/HAWB, BG $20/AWB"/>
    <m/>
    <s v="na"/>
    <s v="Less than 45 kg: Normal price applies."/>
  </r>
  <r>
    <s v="Pharma"/>
    <s v="Yes"/>
    <s v="Express"/>
    <s v="LAX"/>
    <s v="PVG"/>
    <s v="US"/>
    <s v="CN"/>
    <x v="0"/>
    <s v="APAC"/>
    <x v="236"/>
    <n v="18058.13"/>
    <n v="768"/>
    <n v="23.513190104166668"/>
    <x v="9"/>
    <s v="Yes"/>
    <s v="Indirect"/>
    <s v="NRT/HND"/>
    <s v="USD"/>
    <x v="6"/>
    <x v="16"/>
    <m/>
    <x v="74"/>
    <n v="2.8"/>
    <n v="2.5"/>
    <m/>
    <m/>
    <m/>
    <m/>
    <s v="All in"/>
    <s v="NA"/>
    <s v="NA"/>
    <s v="0.20/kg ($20 min)"/>
    <s v="CG:$2/50/HAWB or CC:$10/HAWB, BG $20/AWB"/>
    <m/>
    <s v="na"/>
    <s v="Less than 45 kg: Normal price applies."/>
  </r>
  <r>
    <s v="Pharma"/>
    <s v="Yes"/>
    <s v="Express"/>
    <s v="LAX"/>
    <s v="SIN"/>
    <s v="US"/>
    <s v="SG"/>
    <x v="0"/>
    <s v="APAC"/>
    <x v="261"/>
    <n v="9787.5968860000012"/>
    <n v="503"/>
    <n v="19.458443113320083"/>
    <x v="9"/>
    <s v="Yes"/>
    <s v="Indirect"/>
    <s v="NRT/HND"/>
    <s v="USD"/>
    <x v="6"/>
    <x v="16"/>
    <m/>
    <x v="250"/>
    <n v="3.5"/>
    <n v="3"/>
    <m/>
    <m/>
    <m/>
    <m/>
    <s v="All in"/>
    <s v="NA"/>
    <s v="NA"/>
    <s v="0.20/kg ($20 min)"/>
    <s v="CG:$2/50/HAWB or CC:$10/HAWB, BG $20/AWB"/>
    <m/>
    <s v="na"/>
    <s v="Less than 45 kg: Normal price applies."/>
  </r>
  <r>
    <s v="Pharma"/>
    <s v="No"/>
    <s v="Express"/>
    <s v="LAX"/>
    <s v="SYD"/>
    <s v="US"/>
    <s v="AU"/>
    <x v="0"/>
    <s v="APAC"/>
    <x v="35"/>
    <n v="1380.5500000000002"/>
    <n v="309"/>
    <n v="4.4677993527508093"/>
    <x v="9"/>
    <s v="Yes"/>
    <s v="Indirect"/>
    <s v="NRT/HND"/>
    <s v="USD"/>
    <x v="6"/>
    <x v="170"/>
    <m/>
    <x v="147"/>
    <n v="9.7200000000000006"/>
    <n v="8"/>
    <m/>
    <m/>
    <m/>
    <m/>
    <s v="All in"/>
    <s v="NA"/>
    <s v="NA"/>
    <s v="0.20/kg ($20 min)"/>
    <s v="CG:$2/50/HAWB or CC:$10/HAWB, BG $20/AWB"/>
    <m/>
    <s v="na"/>
    <s v="Less than 45 kg: Normal price applies."/>
  </r>
  <r>
    <s v="Pharma"/>
    <s v="Yes"/>
    <s v="Express"/>
    <s v="LAX"/>
    <s v="SYD"/>
    <s v="US"/>
    <s v="AU"/>
    <x v="0"/>
    <s v="APAC"/>
    <x v="36"/>
    <n v="13016.547497200025"/>
    <n v="529"/>
    <n v="24.605949900189081"/>
    <x v="9"/>
    <s v="Yes"/>
    <s v="Indirect"/>
    <s v="HND"/>
    <s v="USD"/>
    <x v="6"/>
    <x v="170"/>
    <m/>
    <x v="147"/>
    <n v="9.7200000000000006"/>
    <n v="8"/>
    <m/>
    <m/>
    <m/>
    <m/>
    <s v="All in"/>
    <s v="NA"/>
    <s v="NA"/>
    <s v="0.20/kg ($20 min)"/>
    <s v="CG:$2/50/HAWB or CC:$10/HAWB, BG $20/AWB"/>
    <m/>
    <s v="na"/>
    <s v="Less than 45 kg: Normal price applies."/>
  </r>
  <r>
    <s v="Pharma"/>
    <s v="Yes"/>
    <s v="Express"/>
    <s v="LAX"/>
    <s v="TPE"/>
    <s v="US"/>
    <s v="TW"/>
    <x v="0"/>
    <s v="APAC"/>
    <x v="262"/>
    <n v="7398.9500000000016"/>
    <n v="318"/>
    <n v="23.267138364779878"/>
    <x v="9"/>
    <s v="Yes"/>
    <s v="Indirect"/>
    <s v="NRT/HND"/>
    <s v="USD"/>
    <x v="6"/>
    <x v="16"/>
    <m/>
    <x v="88"/>
    <n v="3.8"/>
    <n v="3.2"/>
    <m/>
    <m/>
    <m/>
    <m/>
    <s v="All in"/>
    <s v="NA"/>
    <s v="NA"/>
    <s v="0.20/kg ($20 min)"/>
    <s v="CG:$2/50/HAWB or CC:$10/HAWB, BG $20/AWB"/>
    <m/>
    <s v="na"/>
    <s v="Less than 45 kg: Normal price applies."/>
  </r>
  <r>
    <s v="Pharma"/>
    <s v="No"/>
    <s v="Express"/>
    <s v="MIA"/>
    <s v="BOM"/>
    <s v="US"/>
    <s v="IN"/>
    <x v="0"/>
    <s v="APAC"/>
    <x v="264"/>
    <n v="2416.6900000000005"/>
    <n v="282"/>
    <n v="8.5698226950354623"/>
    <x v="9"/>
    <s v="Yes"/>
    <s v="Indirect"/>
    <s v="ORD/HND/NRT"/>
    <s v="USD"/>
    <x v="6"/>
    <x v="11"/>
    <m/>
    <x v="183"/>
    <n v="8.5"/>
    <n v="8"/>
    <n v="7.5"/>
    <n v="7"/>
    <n v="6.5"/>
    <n v="6"/>
    <s v="All in"/>
    <s v="NA"/>
    <s v="NA"/>
    <s v="0.20/kg ($20 min)"/>
    <s v="HAWB fee $2.50 EDI or $10 for Manual Entry, $20 NON EAWB fee"/>
    <m/>
    <s v="na"/>
    <s v="Less than 45 kg: Normal price applies."/>
  </r>
  <r>
    <s v="Pharma"/>
    <s v="Yes"/>
    <s v="Express"/>
    <s v="ORD"/>
    <s v="ICN"/>
    <s v="US"/>
    <s v="KR"/>
    <x v="0"/>
    <s v="APAC"/>
    <x v="94"/>
    <n v="8659.8500000000022"/>
    <n v="463"/>
    <n v="18.703779697624196"/>
    <x v="9"/>
    <s v="Yes"/>
    <s v="Indirect"/>
    <s v="NRT/HND"/>
    <s v="USD"/>
    <x v="6"/>
    <x v="171"/>
    <m/>
    <x v="33"/>
    <n v="4.55"/>
    <n v="4.4000000000000004"/>
    <n v="4"/>
    <n v="3.9"/>
    <n v="3.9"/>
    <n v="3.9"/>
    <s v="All in"/>
    <s v="NA"/>
    <s v="NA"/>
    <s v="0.20/kg ($20 min)"/>
    <s v="Electronic data transmission MAWB / $2.50 per MAWB/HAWB - Manual Data Capture MAWB/HAWB $10.00 per MAWB/HAWB - Non E-awb Fee $20.00 - CCA fee $50.00 - Rebil Fee $30.00"/>
    <m/>
    <s v="na"/>
    <s v="Less than 45 kg: Normal price applies."/>
  </r>
  <r>
    <s v="Pharma"/>
    <s v="Yes"/>
    <s v="Express"/>
    <s v="ORD"/>
    <s v="SYD"/>
    <s v="US"/>
    <s v="AU"/>
    <x v="0"/>
    <s v="APAC"/>
    <x v="96"/>
    <n v="8835.8500000000076"/>
    <n v="620"/>
    <n v="14.251370967741948"/>
    <x v="9"/>
    <s v="Yes"/>
    <s v="Indirect"/>
    <s v="NRT/HND"/>
    <s v="USD"/>
    <x v="6"/>
    <x v="171"/>
    <m/>
    <x v="251"/>
    <n v="6.55"/>
    <n v="6.3"/>
    <n v="6.05"/>
    <n v="5.85"/>
    <n v="5.85"/>
    <n v="5.85"/>
    <s v="All in"/>
    <s v="NA"/>
    <s v="NA"/>
    <s v="0.20/kg ($20 min)"/>
    <s v="Electronic data transmission MAWB / $2.50 per MAWB/HAWB - Manual Data Capture MAWB/HAWB $10.00 per MAWB/HAWB - Non E-awb Fee $20.00 - CCA fee $50.00 - Rebil Fee $30.00"/>
    <m/>
    <s v="na"/>
    <s v="Less than 45 kg: Normal price applies."/>
  </r>
  <r>
    <s v="Pharma"/>
    <s v="Yes"/>
    <s v="Express"/>
    <s v="ORD"/>
    <s v="TPE"/>
    <s v="US"/>
    <s v="TW"/>
    <x v="0"/>
    <s v="APAC"/>
    <x v="97"/>
    <n v="5365.61"/>
    <n v="313"/>
    <n v="17.14252396166134"/>
    <x v="9"/>
    <s v="Yes"/>
    <s v="Indirect"/>
    <s v="NRT/HND"/>
    <s v="USD"/>
    <x v="6"/>
    <x v="171"/>
    <m/>
    <x v="252"/>
    <n v="4.45"/>
    <n v="4.3"/>
    <n v="3.9"/>
    <n v="3.8"/>
    <n v="3.8"/>
    <n v="3.8"/>
    <s v="All in"/>
    <s v="NA"/>
    <s v="NA"/>
    <s v="0.20/kg ($20 min)"/>
    <s v="Electronic data transmission MAWB / $2.50 per MAWB/HAWB - Manual Data Capture MAWB/HAWB $10.00 per MAWB/HAWB - Non E-awb Fee $20.00 - CCA fee $50.00 - Rebil Fee $30.00"/>
    <m/>
    <s v="na"/>
    <s v="Less than 45 kg: Normal price applies."/>
  </r>
  <r>
    <s v="Pharma"/>
    <s v="No"/>
    <s v="Express"/>
    <s v="BKK"/>
    <s v="LAX"/>
    <s v="TH"/>
    <s v="US"/>
    <x v="1"/>
    <s v="AMERICAS"/>
    <x v="98"/>
    <n v="963"/>
    <n v="508"/>
    <n v="1.8956692913385826"/>
    <x v="9"/>
    <s v="Yes"/>
    <s v="Indirect"/>
    <s v="HND/NRT"/>
    <s v="THB"/>
    <x v="0"/>
    <x v="94"/>
    <m/>
    <x v="40"/>
    <m/>
    <m/>
    <m/>
    <m/>
    <m/>
    <m/>
    <s v="++"/>
    <n v="39"/>
    <n v="4"/>
    <m/>
    <m/>
    <m/>
    <m/>
    <s v="No quotation for other weight break due low min CW for shipment, Less than 45 kg: Normal price applies."/>
  </r>
  <r>
    <s v="Pharma"/>
    <s v="Yes"/>
    <s v="Express"/>
    <s v="BOM"/>
    <s v="LAX"/>
    <s v="IN"/>
    <s v="US"/>
    <x v="1"/>
    <s v="AMERICAS"/>
    <x v="103"/>
    <n v="23598"/>
    <n v="293"/>
    <n v="80.539249146757683"/>
    <x v="9"/>
    <s v="Yes"/>
    <s v="Indirect"/>
    <s v="HND/NRT"/>
    <s v="INR"/>
    <x v="4"/>
    <x v="130"/>
    <m/>
    <x v="253"/>
    <n v="850"/>
    <n v="750"/>
    <n v="465"/>
    <s v="-"/>
    <s v="-"/>
    <s v="-"/>
    <s v="++"/>
    <n v="22"/>
    <n v="7"/>
    <s v="Applicable as per GHA"/>
    <s v="AMS 540 per MAWB &amp; HAWB"/>
    <s v="-"/>
    <m/>
    <s v="HBSA is selected, Less than 45 kg: Normal price applies."/>
  </r>
  <r>
    <s v="Pharma"/>
    <s v="Yes"/>
    <s v="Express"/>
    <s v="HND"/>
    <s v="LAX"/>
    <s v="JP"/>
    <s v="US"/>
    <x v="1"/>
    <s v="AMERICAS"/>
    <x v="66"/>
    <n v="36561.629999999925"/>
    <n v="1233"/>
    <n v="29.652579075425731"/>
    <x v="9"/>
    <s v="Yes"/>
    <s v="Direct"/>
    <m/>
    <s v="JPY"/>
    <x v="4"/>
    <x v="45"/>
    <m/>
    <x v="254"/>
    <m/>
    <m/>
    <m/>
    <m/>
    <m/>
    <m/>
    <s v="++"/>
    <n v="64"/>
    <n v="10"/>
    <m/>
    <m/>
    <m/>
    <m/>
    <s v="Less than 45 kg: Normal price applies."/>
  </r>
  <r>
    <s v="Pharma"/>
    <s v="No"/>
    <s v="Express"/>
    <s v="HND"/>
    <s v="SIN"/>
    <s v="JP"/>
    <s v="SG"/>
    <x v="1"/>
    <s v="APAC"/>
    <x v="114"/>
    <n v="9666.3000000000011"/>
    <n v="745"/>
    <n v="12.974899328859061"/>
    <x v="9"/>
    <s v="Yes"/>
    <s v="Direct"/>
    <m/>
    <s v="JPY"/>
    <x v="4"/>
    <x v="26"/>
    <m/>
    <x v="255"/>
    <m/>
    <m/>
    <m/>
    <m/>
    <m/>
    <m/>
    <s v="++"/>
    <n v="57"/>
    <n v="10"/>
    <m/>
    <m/>
    <m/>
    <m/>
    <s v="Less than 45 kg: Normal price applies."/>
  </r>
  <r>
    <s v="Pharma"/>
    <s v="Yes"/>
    <s v="Express"/>
    <s v="HND"/>
    <s v="SIN"/>
    <s v="JP"/>
    <s v="SG"/>
    <x v="1"/>
    <s v="APAC"/>
    <x v="115"/>
    <n v="159720.75000000006"/>
    <n v="1007"/>
    <n v="158.61047666335656"/>
    <x v="9"/>
    <s v="Yes"/>
    <s v="Direct"/>
    <m/>
    <s v="JPY"/>
    <x v="4"/>
    <x v="26"/>
    <m/>
    <x v="255"/>
    <m/>
    <m/>
    <m/>
    <m/>
    <m/>
    <m/>
    <s v="++"/>
    <n v="57"/>
    <n v="10"/>
    <m/>
    <m/>
    <m/>
    <m/>
    <s v="Less than 45 kg: Normal price applies."/>
  </r>
  <r>
    <s v="Pharma"/>
    <s v="No"/>
    <s v="Express"/>
    <s v="HND"/>
    <s v="SYD"/>
    <s v="JP"/>
    <s v="AU"/>
    <x v="1"/>
    <s v="APAC"/>
    <x v="116"/>
    <n v="1553.1"/>
    <n v="260"/>
    <n v="5.9734615384615379"/>
    <x v="9"/>
    <s v="Yes"/>
    <s v="Direct"/>
    <m/>
    <s v="JPY"/>
    <x v="4"/>
    <x v="172"/>
    <m/>
    <x v="256"/>
    <m/>
    <m/>
    <m/>
    <m/>
    <m/>
    <m/>
    <s v="++"/>
    <n v="64"/>
    <n v="10"/>
    <m/>
    <m/>
    <m/>
    <m/>
    <s v="Less than 45 kg: Normal price applies."/>
  </r>
  <r>
    <s v="Pharma"/>
    <s v="Yes"/>
    <s v="Express"/>
    <s v="ICN"/>
    <s v="JFK"/>
    <s v="KR"/>
    <s v="US"/>
    <x v="1"/>
    <s v="AMERICAS"/>
    <x v="117"/>
    <n v="48394.9"/>
    <n v="285"/>
    <n v="169.80666666666667"/>
    <x v="9"/>
    <s v="Yes"/>
    <s v="Indirect"/>
    <s v="HND/NRT"/>
    <s v="KRW"/>
    <x v="0"/>
    <x v="173"/>
    <m/>
    <x v="257"/>
    <m/>
    <m/>
    <m/>
    <m/>
    <m/>
    <m/>
    <s v="++"/>
    <n v="300"/>
    <n v="0"/>
    <m/>
    <m/>
    <m/>
    <m/>
    <s v="Less than 45 kg: Normal price applies."/>
  </r>
  <r>
    <s v="Pharma"/>
    <s v="No"/>
    <s v="Express"/>
    <s v="ICN"/>
    <s v="LAX"/>
    <s v="KR"/>
    <s v="US"/>
    <x v="1"/>
    <s v="AMERICAS"/>
    <x v="118"/>
    <n v="4870.3"/>
    <n v="1927"/>
    <n v="2.5274001037882718"/>
    <x v="9"/>
    <s v="Yes"/>
    <s v="Indirect"/>
    <s v="HND/NRT"/>
    <s v="KRW"/>
    <x v="0"/>
    <x v="173"/>
    <m/>
    <x v="258"/>
    <m/>
    <m/>
    <m/>
    <m/>
    <m/>
    <m/>
    <s v="++"/>
    <n v="300"/>
    <n v="0"/>
    <m/>
    <m/>
    <m/>
    <m/>
    <s v="Less than 45 kg: Normal price applies."/>
  </r>
  <r>
    <s v="Pharma"/>
    <s v="Yes"/>
    <s v="Express"/>
    <s v="ICN"/>
    <s v="LAX"/>
    <s v="KR"/>
    <s v="US"/>
    <x v="1"/>
    <s v="AMERICAS"/>
    <x v="119"/>
    <n v="238987.31632000007"/>
    <n v="1185"/>
    <n v="201.67706018565406"/>
    <x v="9"/>
    <s v="Yes"/>
    <s v="Indirect"/>
    <s v="HND/NRT"/>
    <s v="KRW"/>
    <x v="0"/>
    <x v="173"/>
    <m/>
    <x v="259"/>
    <m/>
    <m/>
    <m/>
    <m/>
    <m/>
    <m/>
    <s v="++"/>
    <n v="300"/>
    <n v="0"/>
    <m/>
    <m/>
    <m/>
    <m/>
    <s v="Less than 45 kg: Normal price applies."/>
  </r>
  <r>
    <s v="Pharma"/>
    <s v="Yes"/>
    <s v="Express"/>
    <s v="ICN"/>
    <s v="NRT"/>
    <s v="KR"/>
    <s v="JP"/>
    <x v="1"/>
    <s v="APAC"/>
    <x v="290"/>
    <n v="15563.299999999997"/>
    <n v="271"/>
    <n v="57.429151291512909"/>
    <x v="9"/>
    <s v="Yes"/>
    <s v="Direct"/>
    <m/>
    <s v="KRW"/>
    <x v="0"/>
    <x v="155"/>
    <m/>
    <x v="260"/>
    <m/>
    <m/>
    <m/>
    <m/>
    <m/>
    <m/>
    <s v="++"/>
    <n v="280"/>
    <n v="0"/>
    <m/>
    <m/>
    <m/>
    <m/>
    <s v="Less than 45 kg: Normal price applies."/>
  </r>
  <r>
    <s v="Pharma"/>
    <s v="No"/>
    <s v="Express"/>
    <s v="ICN"/>
    <s v="SIN"/>
    <s v="KR"/>
    <s v="SG"/>
    <x v="1"/>
    <s v="APAC"/>
    <x v="120"/>
    <n v="12212"/>
    <n v="392"/>
    <n v="31.153061224489797"/>
    <x v="9"/>
    <s v="Yes"/>
    <s v="Indirect"/>
    <s v="HND/NRT"/>
    <s v="KRW"/>
    <x v="0"/>
    <x v="174"/>
    <m/>
    <x v="260"/>
    <m/>
    <m/>
    <m/>
    <m/>
    <m/>
    <m/>
    <s v="++"/>
    <n v="280"/>
    <n v="0"/>
    <m/>
    <m/>
    <m/>
    <m/>
    <s v="Less than 45 kg: Normal price applies."/>
  </r>
  <r>
    <s v="Pharma"/>
    <s v="Yes"/>
    <s v="Express"/>
    <s v="ICN"/>
    <s v="SIN"/>
    <s v="KR"/>
    <s v="SG"/>
    <x v="1"/>
    <s v="APAC"/>
    <x v="121"/>
    <n v="117364.73"/>
    <n v="625"/>
    <n v="187.783568"/>
    <x v="9"/>
    <s v="Yes"/>
    <s v="Direct"/>
    <s v="HND/NRT"/>
    <s v="KRW"/>
    <x v="0"/>
    <x v="174"/>
    <m/>
    <x v="261"/>
    <m/>
    <m/>
    <m/>
    <m/>
    <m/>
    <m/>
    <s v="++"/>
    <n v="300"/>
    <n v="0"/>
    <m/>
    <m/>
    <m/>
    <m/>
    <s v="Less than 45 kg: Normal price applies."/>
  </r>
  <r>
    <s v="Pharma"/>
    <s v="Yes"/>
    <s v="Standard"/>
    <s v="ICN"/>
    <s v="TPE"/>
    <s v="KR"/>
    <s v="TW"/>
    <x v="1"/>
    <s v="APAC"/>
    <x v="122"/>
    <n v="2517"/>
    <n v="414"/>
    <n v="6.0797101449275361"/>
    <x v="9"/>
    <s v="Yes"/>
    <s v="Indirect"/>
    <s v="HND/NRT"/>
    <s v="KRW"/>
    <x v="0"/>
    <x v="174"/>
    <m/>
    <x v="262"/>
    <m/>
    <m/>
    <m/>
    <m/>
    <m/>
    <m/>
    <s v="++"/>
    <n v="280"/>
    <n v="0"/>
    <m/>
    <m/>
    <m/>
    <m/>
    <s v="Less than 45 kg: Normal price applies."/>
  </r>
  <r>
    <s v="Pharma"/>
    <s v="Yes"/>
    <s v="Express"/>
    <s v="KUL"/>
    <s v="LAX"/>
    <s v="MY"/>
    <s v="US"/>
    <x v="1"/>
    <s v="AMERICAS"/>
    <x v="123"/>
    <n v="6126"/>
    <n v="275"/>
    <n v="22.276363636363637"/>
    <x v="9"/>
    <s v="Yes"/>
    <s v="Indirect"/>
    <s v="HND/NRT"/>
    <s v="MYR"/>
    <x v="0"/>
    <x v="40"/>
    <m/>
    <x v="263"/>
    <n v="30.63"/>
    <n v="30.63"/>
    <n v="30.63"/>
    <n v="30.63"/>
    <n v="30.63"/>
    <n v="30.63"/>
    <s v="++"/>
    <n v="3.5"/>
    <n v="0.38"/>
    <m/>
    <m/>
    <m/>
    <m/>
    <s v="Rates valid +1kg and up"/>
  </r>
  <r>
    <s v="Pharma"/>
    <s v="No"/>
    <s v="Express"/>
    <s v="NRT"/>
    <s v="LAX"/>
    <s v="JP"/>
    <s v="US"/>
    <x v="1"/>
    <s v="AMERICAS"/>
    <x v="67"/>
    <n v="5181.3900000000003"/>
    <n v="586"/>
    <n v="8.8419624573378837"/>
    <x v="9"/>
    <s v="Yes"/>
    <s v="Direct"/>
    <m/>
    <s v="JPY"/>
    <x v="4"/>
    <x v="45"/>
    <m/>
    <x v="254"/>
    <m/>
    <m/>
    <m/>
    <m/>
    <m/>
    <m/>
    <s v="++"/>
    <n v="64"/>
    <n v="10"/>
    <m/>
    <m/>
    <m/>
    <m/>
    <s v="Less than 45 kg: Normal price applies."/>
  </r>
  <r>
    <s v="Pharma"/>
    <s v="Yes"/>
    <s v="Express"/>
    <s v="NRT"/>
    <s v="LAX"/>
    <s v="JP"/>
    <s v="US"/>
    <x v="1"/>
    <s v="AMERICAS"/>
    <x v="68"/>
    <n v="65941.231"/>
    <n v="606"/>
    <n v="108.81391254125413"/>
    <x v="9"/>
    <s v="Yes"/>
    <s v="Direct"/>
    <m/>
    <s v="JPY"/>
    <x v="4"/>
    <x v="45"/>
    <m/>
    <x v="254"/>
    <m/>
    <m/>
    <m/>
    <m/>
    <m/>
    <m/>
    <s v="++"/>
    <n v="64"/>
    <n v="10"/>
    <m/>
    <m/>
    <m/>
    <m/>
    <s v="Less than 45 kg: Normal price applies."/>
  </r>
  <r>
    <s v="Pharma"/>
    <s v="Yes"/>
    <s v="Express"/>
    <s v="PVG"/>
    <s v="JFK"/>
    <s v="CN"/>
    <s v="US"/>
    <x v="1"/>
    <s v="AMERICAS"/>
    <x v="126"/>
    <n v="37073"/>
    <n v="288"/>
    <n v="128.72569444444446"/>
    <x v="9"/>
    <s v="Yes"/>
    <s v="Indirect"/>
    <s v="NRT"/>
    <s v="CNY"/>
    <x v="6"/>
    <x v="17"/>
    <m/>
    <x v="264"/>
    <m/>
    <m/>
    <m/>
    <m/>
    <m/>
    <m/>
    <s v="++"/>
    <s v="-"/>
    <n v="1"/>
    <m/>
    <m/>
    <m/>
    <m/>
    <s v="Less than 45 kg: Normal price applies."/>
  </r>
  <r>
    <s v="Pharma"/>
    <s v="Yes"/>
    <s v="Express"/>
    <s v="SIN"/>
    <s v="ICN"/>
    <s v="SG"/>
    <s v="KR"/>
    <x v="1"/>
    <s v="APAC"/>
    <x v="128"/>
    <n v="16753.59"/>
    <n v="389"/>
    <n v="43.068354755784064"/>
    <x v="9"/>
    <s v="Yes"/>
    <s v="Indirect"/>
    <s v="HND/NRT"/>
    <s v="SGD"/>
    <x v="0"/>
    <x v="2"/>
    <m/>
    <x v="265"/>
    <n v="5"/>
    <n v="5"/>
    <n v="4.5"/>
    <n v="4.5"/>
    <n v="4.5"/>
    <n v="4.5"/>
    <s v="++"/>
    <n v="0.6"/>
    <n v="0.18"/>
    <m/>
    <m/>
    <m/>
    <m/>
    <s v="rates valid +45kg and up, Less than 45 kg: Normal price applies."/>
  </r>
  <r>
    <s v="Pharma"/>
    <s v="Yes"/>
    <s v="Express"/>
    <s v="SIN"/>
    <s v="LAX"/>
    <s v="SG"/>
    <s v="US"/>
    <x v="1"/>
    <s v="AMERICAS"/>
    <x v="129"/>
    <n v="107373.84239999999"/>
    <n v="634"/>
    <n v="169.35937287066244"/>
    <x v="9"/>
    <s v="Yes"/>
    <s v="Indirect"/>
    <s v="HND/NRT"/>
    <s v="SGD"/>
    <x v="0"/>
    <x v="2"/>
    <m/>
    <x v="84"/>
    <n v="7"/>
    <n v="7"/>
    <n v="6.5"/>
    <n v="6"/>
    <n v="6"/>
    <n v="6"/>
    <s v="++"/>
    <n v="1.6"/>
    <n v="0.18"/>
    <m/>
    <m/>
    <m/>
    <m/>
    <s v="rates valid +45kg and up, Less than 45 kg: Normal price applies."/>
  </r>
  <r>
    <s v="Pharma"/>
    <s v="Yes"/>
    <s v="Express"/>
    <s v="SIN"/>
    <s v="NRT"/>
    <s v="SG"/>
    <s v="JP"/>
    <x v="1"/>
    <s v="APAC"/>
    <x v="131"/>
    <n v="6828"/>
    <n v="264"/>
    <n v="25.863636363636363"/>
    <x v="9"/>
    <s v="Yes"/>
    <s v="Direct"/>
    <s v="HND/NRT"/>
    <s v="SGD"/>
    <x v="0"/>
    <x v="2"/>
    <m/>
    <x v="265"/>
    <n v="5"/>
    <n v="5"/>
    <n v="4.5"/>
    <n v="4.5"/>
    <n v="4.5"/>
    <n v="4.5"/>
    <s v="++"/>
    <n v="0.6"/>
    <n v="0.18"/>
    <m/>
    <m/>
    <m/>
    <m/>
    <s v="rates valid +45kg and up, Less than 45 kg: Normal price applies."/>
  </r>
  <r>
    <s v="Pharma"/>
    <s v="No"/>
    <s v="Standard"/>
    <s v="SYD"/>
    <s v="LAX"/>
    <s v="AU"/>
    <s v="US"/>
    <x v="1"/>
    <s v="AMERICAS"/>
    <x v="69"/>
    <n v="1083"/>
    <n v="453"/>
    <n v="2.3907284768211921"/>
    <x v="9"/>
    <s v="Yes"/>
    <s v="Indirect"/>
    <s v="HND/NRT"/>
    <s v="AUD"/>
    <x v="0"/>
    <x v="11"/>
    <m/>
    <x v="183"/>
    <n v="9"/>
    <n v="9"/>
    <n v="9"/>
    <n v="9"/>
    <n v="9"/>
    <n v="9"/>
    <s v="All in"/>
    <s v="NIL"/>
    <s v="NIL"/>
    <m/>
    <m/>
    <m/>
    <m/>
    <s v="rate in 100kg column applicable for +45/kg, Less than 45 kg: Normal price applies."/>
  </r>
  <r>
    <s v="Pharma"/>
    <s v="No"/>
    <s v="Express"/>
    <s v="SYD"/>
    <s v="LAX"/>
    <s v="AU"/>
    <s v="US"/>
    <x v="1"/>
    <s v="AMERICAS"/>
    <x v="70"/>
    <n v="1133.40924"/>
    <n v="454"/>
    <n v="2.4964961233480176"/>
    <x v="9"/>
    <s v="Yes"/>
    <s v="Indirect"/>
    <s v="HND/NRT"/>
    <s v="AUD"/>
    <x v="0"/>
    <x v="35"/>
    <m/>
    <x v="59"/>
    <n v="11"/>
    <n v="11"/>
    <n v="11"/>
    <n v="11"/>
    <n v="11"/>
    <n v="11"/>
    <s v="All in"/>
    <s v="NIL"/>
    <s v="NIL"/>
    <m/>
    <m/>
    <m/>
    <m/>
    <s v="rate in 100kg column applicable for +45/kg, Less than 45 kg: Normal price applies."/>
  </r>
  <r>
    <s v="Pharma"/>
    <s v="Yes"/>
    <s v="Standard"/>
    <s v="SYD"/>
    <s v="LAX"/>
    <s v="AU"/>
    <s v="US"/>
    <x v="1"/>
    <s v="AMERICAS"/>
    <x v="71"/>
    <n v="10157"/>
    <n v="403"/>
    <n v="25.203473945409428"/>
    <x v="9"/>
    <s v="Yes"/>
    <s v="Indirect"/>
    <s v="HND/NRT"/>
    <s v="AUD"/>
    <x v="0"/>
    <x v="35"/>
    <m/>
    <x v="59"/>
    <n v="11"/>
    <n v="11"/>
    <n v="11"/>
    <n v="11"/>
    <n v="11"/>
    <n v="11"/>
    <s v="All in"/>
    <s v="NIL"/>
    <s v="NIL"/>
    <m/>
    <m/>
    <m/>
    <m/>
    <s v="rate in 100kg column applicable for +45/kg, Less than 45 kg: Normal price applies."/>
  </r>
  <r>
    <s v="Pharma"/>
    <s v="Yes"/>
    <s v="Express"/>
    <s v="SYD"/>
    <s v="LAX"/>
    <s v="AU"/>
    <s v="US"/>
    <x v="1"/>
    <s v="AMERICAS"/>
    <x v="72"/>
    <n v="20967.90598000001"/>
    <n v="657"/>
    <n v="31.914620974124826"/>
    <x v="9"/>
    <s v="Yes"/>
    <s v="Indirect"/>
    <s v="HND/NRT"/>
    <s v="AUD"/>
    <x v="0"/>
    <x v="8"/>
    <m/>
    <x v="87"/>
    <n v="15"/>
    <n v="15"/>
    <n v="15"/>
    <n v="15"/>
    <n v="15"/>
    <n v="15"/>
    <s v="All in"/>
    <s v="NIL"/>
    <s v="NIL"/>
    <m/>
    <m/>
    <m/>
    <m/>
    <s v="rate in 100kg column applicable for +45/kg, Less than 45 kg: Normal price applies."/>
  </r>
  <r>
    <s v="Pharma"/>
    <s v="No"/>
    <s v="Express"/>
    <s v="TPE"/>
    <s v="LAX"/>
    <s v="TW"/>
    <s v="US"/>
    <x v="1"/>
    <s v="AMERICAS"/>
    <x v="138"/>
    <n v="2048.40924"/>
    <n v="276"/>
    <n v="7.4217726086956519"/>
    <x v="9"/>
    <s v="Yes"/>
    <s v="Indirect"/>
    <s v="NRT"/>
    <s v="TWD"/>
    <x v="0"/>
    <x v="175"/>
    <m/>
    <x v="266"/>
    <m/>
    <m/>
    <m/>
    <m/>
    <m/>
    <m/>
    <s v="++"/>
    <n v="27"/>
    <n v="0"/>
    <m/>
    <m/>
    <m/>
    <m/>
    <s v="Less than 45 kg: Normal price applies."/>
  </r>
  <r>
    <s v="Pharma"/>
    <s v="Yes"/>
    <s v="Express"/>
    <s v="TPE"/>
    <s v="LAX"/>
    <s v="TW"/>
    <s v="US"/>
    <x v="1"/>
    <s v="AMERICAS"/>
    <x v="139"/>
    <n v="8491.0462000000007"/>
    <n v="353"/>
    <n v="24.053955240793204"/>
    <x v="9"/>
    <s v="Yes"/>
    <s v="Indirect"/>
    <s v="HND/NRT"/>
    <s v="TWD"/>
    <x v="0"/>
    <x v="175"/>
    <m/>
    <x v="64"/>
    <m/>
    <m/>
    <m/>
    <m/>
    <m/>
    <m/>
    <s v="++"/>
    <n v="27"/>
    <n v="0"/>
    <m/>
    <m/>
    <m/>
    <m/>
    <s v="Less than 45 kg: Normal price applies."/>
  </r>
  <r>
    <s v="Pharma"/>
    <s v="Yes"/>
    <s v="Express"/>
    <s v="TPE"/>
    <s v="NRT"/>
    <s v="TW"/>
    <s v="JP"/>
    <x v="1"/>
    <s v="APAC"/>
    <x v="140"/>
    <n v="6653"/>
    <n v="315"/>
    <n v="21.12063492063492"/>
    <x v="9"/>
    <s v="Yes"/>
    <s v="Direct"/>
    <m/>
    <s v="TWD"/>
    <x v="0"/>
    <x v="160"/>
    <m/>
    <x v="267"/>
    <m/>
    <m/>
    <m/>
    <m/>
    <m/>
    <m/>
    <s v="++"/>
    <n v="9"/>
    <n v="0"/>
    <m/>
    <m/>
    <m/>
    <m/>
    <s v="Less than 45 kg: Normal price applies."/>
  </r>
  <r>
    <s v="Pharma"/>
    <s v="Yes"/>
    <s v="Express"/>
    <s v="TPE"/>
    <s v="SIN"/>
    <s v="TW"/>
    <s v="SG"/>
    <x v="1"/>
    <s v="APAC"/>
    <x v="142"/>
    <n v="56205"/>
    <n v="859"/>
    <n v="65.430733410942963"/>
    <x v="9"/>
    <s v="Yes"/>
    <s v="Indirect"/>
    <s v="HND/NRT"/>
    <s v="TWD"/>
    <x v="0"/>
    <x v="160"/>
    <m/>
    <x v="268"/>
    <m/>
    <m/>
    <m/>
    <m/>
    <m/>
    <m/>
    <s v="++"/>
    <n v="9"/>
    <n v="0"/>
    <m/>
    <m/>
    <m/>
    <m/>
    <s v="Less than 45 kg: Normal price applies."/>
  </r>
  <r>
    <s v="Pharma"/>
    <s v="Yes"/>
    <s v="Express"/>
    <s v="FRA"/>
    <s v="ICN"/>
    <s v="DE"/>
    <s v="KR"/>
    <x v="2"/>
    <s v="APAC"/>
    <x v="146"/>
    <n v="21181.24"/>
    <n v="579"/>
    <n v="36.582452504317793"/>
    <x v="9"/>
    <s v="Yes"/>
    <s v="Indirect"/>
    <s v="NRT/HND"/>
    <s v="EUR"/>
    <x v="0"/>
    <x v="176"/>
    <m/>
    <x v="40"/>
    <m/>
    <m/>
    <m/>
    <m/>
    <m/>
    <m/>
    <s v="++"/>
    <n v="0.55000000000000004"/>
    <n v="0.15"/>
    <m/>
    <m/>
    <m/>
    <n v="0"/>
    <s v="+45kg: 4.90, Less than 45 kg: Normal price applies."/>
  </r>
  <r>
    <s v="Pharma"/>
    <s v="Yes"/>
    <s v="Express"/>
    <s v="FRA"/>
    <s v="TPE"/>
    <s v="DE"/>
    <s v="TW"/>
    <x v="2"/>
    <s v="APAC"/>
    <x v="149"/>
    <n v="21780.030000000006"/>
    <n v="881"/>
    <n v="24.721940976163456"/>
    <x v="9"/>
    <s v="Yes"/>
    <s v="Indirect"/>
    <s v="NRT/HND"/>
    <s v="EUR"/>
    <x v="0"/>
    <x v="176"/>
    <m/>
    <x v="40"/>
    <m/>
    <m/>
    <m/>
    <m/>
    <m/>
    <m/>
    <s v="++"/>
    <n v="0.55000000000000004"/>
    <n v="0.15"/>
    <m/>
    <m/>
    <m/>
    <n v="0"/>
    <s v="+45kg: 2.25, Less than 45 kg: Normal price applies."/>
  </r>
  <r>
    <s v="Pharma"/>
    <s v="Yes"/>
    <s v="Express"/>
    <s v="LHR"/>
    <s v="ICN"/>
    <s v="GB"/>
    <s v="KR"/>
    <x v="2"/>
    <s v="APAC"/>
    <x v="150"/>
    <n v="15980.610000000011"/>
    <n v="926"/>
    <n v="17.257678185745153"/>
    <x v="9"/>
    <s v="Yes"/>
    <s v="Indirect"/>
    <s v="NRT/HND"/>
    <s v="GBP"/>
    <x v="0"/>
    <x v="177"/>
    <m/>
    <x v="40"/>
    <m/>
    <m/>
    <m/>
    <m/>
    <m/>
    <m/>
    <s v="++"/>
    <n v="0.43"/>
    <n v="0.09"/>
    <m/>
    <m/>
    <m/>
    <n v="0"/>
    <s v="+45kg: 5.90, Less than 45 kg: Normal price applies."/>
  </r>
  <r>
    <s v="Pharma"/>
    <s v="Yes"/>
    <s v="Express"/>
    <s v="LHR"/>
    <s v="SIN"/>
    <s v="GB"/>
    <s v="SG"/>
    <x v="2"/>
    <s v="APAC"/>
    <x v="151"/>
    <n v="10127.529999999999"/>
    <n v="353"/>
    <n v="28.689886685552406"/>
    <x v="9"/>
    <s v="Yes"/>
    <s v="Indirect"/>
    <s v="NRT/HND"/>
    <s v="GBP"/>
    <x v="0"/>
    <x v="177"/>
    <m/>
    <x v="40"/>
    <m/>
    <m/>
    <m/>
    <m/>
    <m/>
    <m/>
    <s v="++"/>
    <n v="0.47"/>
    <n v="0.15"/>
    <m/>
    <m/>
    <m/>
    <n v="0"/>
    <s v="+45kg: 4.40, Less than 45 kg: Normal price applies."/>
  </r>
  <r>
    <s v="Pharma"/>
    <s v="Yes"/>
    <s v="Express"/>
    <s v="LHR"/>
    <s v="TPE"/>
    <s v="GB"/>
    <s v="TW"/>
    <x v="2"/>
    <s v="APAC"/>
    <x v="152"/>
    <n v="14002.170000000007"/>
    <n v="667"/>
    <n v="20.992758620689667"/>
    <x v="9"/>
    <s v="Yes"/>
    <s v="Indirect"/>
    <s v="NRT/HND"/>
    <s v="GBP"/>
    <x v="0"/>
    <x v="177"/>
    <m/>
    <x v="40"/>
    <m/>
    <m/>
    <m/>
    <m/>
    <m/>
    <m/>
    <s v="++"/>
    <n v="0.43"/>
    <n v="0.09"/>
    <m/>
    <m/>
    <m/>
    <n v="0"/>
    <s v="+45kg: 4.40, Less than 45 kg: Normal price applies."/>
  </r>
  <r>
    <s v="Pharma"/>
    <s v="Yes"/>
    <s v="Express"/>
    <s v="PRG"/>
    <s v="NRT"/>
    <s v="CZ"/>
    <s v="JP"/>
    <x v="2"/>
    <s v="APAC"/>
    <x v="269"/>
    <n v="3561"/>
    <n v="108"/>
    <n v="32.972222222222221"/>
    <x v="9"/>
    <s v="Yes"/>
    <s v="Indirect"/>
    <s v="NRT/HND"/>
    <s v="EUR"/>
    <x v="0"/>
    <x v="178"/>
    <m/>
    <x v="40"/>
    <m/>
    <m/>
    <m/>
    <m/>
    <m/>
    <m/>
    <s v="++"/>
    <n v="0.5"/>
    <n v="0.15"/>
    <m/>
    <m/>
    <m/>
    <n v="0"/>
    <s v="+45kg: 3.05, Less than 45 kg: Normal price applies."/>
  </r>
  <r>
    <s v="Pharma"/>
    <s v="Yes"/>
    <s v="Express"/>
    <s v="JFK"/>
    <s v="BLR"/>
    <s v="US"/>
    <s v="IN"/>
    <x v="0"/>
    <s v="APAC"/>
    <x v="89"/>
    <n v="11765.837260000002"/>
    <n v="258"/>
    <n v="45.604020387596904"/>
    <x v="10"/>
    <s v="Yes"/>
    <s v="Indirect"/>
    <s v="DOH"/>
    <s v="USD"/>
    <x v="4"/>
    <x v="179"/>
    <n v="4.55"/>
    <x v="212"/>
    <n v="2.65"/>
    <n v="2.65"/>
    <n v="2.65"/>
    <n v="2.65"/>
    <n v="2.65"/>
    <n v="2.65"/>
    <s v="++"/>
    <s v="As per FSC document"/>
    <m/>
    <n v="0.18"/>
    <m/>
    <m/>
    <m/>
    <s v="Additional WB to be considered as per attached spreadsheet"/>
  </r>
  <r>
    <s v="Pharma"/>
    <s v="Yes"/>
    <s v="Express"/>
    <s v="JFK"/>
    <s v="BOM"/>
    <s v="US"/>
    <s v="IN"/>
    <x v="0"/>
    <s v="APAC"/>
    <x v="90"/>
    <n v="28438.869999999992"/>
    <n v="395"/>
    <n v="71.997139240506314"/>
    <x v="10"/>
    <s v="Yes"/>
    <s v="Indirect"/>
    <s v="DOH"/>
    <s v="USD"/>
    <x v="4"/>
    <x v="5"/>
    <n v="4.3500000000000005"/>
    <x v="2"/>
    <n v="2.5499999999999998"/>
    <n v="2.5499999999999998"/>
    <n v="2.5499999999999998"/>
    <n v="2.5499999999999998"/>
    <n v="2.5499999999999998"/>
    <n v="2.5499999999999998"/>
    <s v="++"/>
    <s v="As per FSC document"/>
    <m/>
    <n v="0.18"/>
    <m/>
    <m/>
    <m/>
    <s v="Additional WB to be considered as per attached spreadsheet"/>
  </r>
  <r>
    <s v="Pharma"/>
    <s v="Yes"/>
    <s v="Express"/>
    <s v="JFK"/>
    <s v="ICN"/>
    <s v="US"/>
    <s v="KR"/>
    <x v="0"/>
    <s v="APAC"/>
    <x v="91"/>
    <n v="19140.919999999995"/>
    <n v="439"/>
    <n v="43.601184510250555"/>
    <x v="10"/>
    <s v="Yes"/>
    <s v="Indirect"/>
    <s v="DOH"/>
    <s v="USD"/>
    <x v="4"/>
    <x v="5"/>
    <n v="4.3500000000000005"/>
    <x v="2"/>
    <n v="2.5499999999999998"/>
    <n v="2.5499999999999998"/>
    <n v="2.5499999999999998"/>
    <n v="2.5499999999999998"/>
    <n v="2.5499999999999998"/>
    <n v="2.5499999999999998"/>
    <s v="++"/>
    <s v="As per FSC document"/>
    <m/>
    <n v="0.18"/>
    <m/>
    <m/>
    <m/>
    <s v="Additional WB to be considered as per attached spreadsheet"/>
  </r>
  <r>
    <s v="Pharma"/>
    <s v="No"/>
    <s v="Standard"/>
    <s v="JFK"/>
    <s v="MEL"/>
    <s v="US"/>
    <s v="AU"/>
    <x v="0"/>
    <s v="APAC"/>
    <x v="92"/>
    <n v="61502.9"/>
    <n v="221"/>
    <n v="278.29366515837103"/>
    <x v="10"/>
    <s v="Yes"/>
    <s v="Indirect"/>
    <s v="DOH"/>
    <s v="USD"/>
    <x v="4"/>
    <x v="82"/>
    <n v="9.0500000000000007"/>
    <x v="269"/>
    <n v="5.3"/>
    <n v="5.3"/>
    <n v="5.3"/>
    <n v="5.3"/>
    <n v="5.3"/>
    <n v="5.3"/>
    <s v="++"/>
    <s v="As per FSC document"/>
    <m/>
    <n v="0.18"/>
    <m/>
    <m/>
    <m/>
    <s v="Additional WB to be considered as per attached spreadsheet"/>
  </r>
  <r>
    <s v="Pharma"/>
    <s v="Yes"/>
    <s v="Express"/>
    <s v="JFK"/>
    <s v="PVG"/>
    <s v="US"/>
    <s v="CN"/>
    <x v="0"/>
    <s v="APAC"/>
    <x v="93"/>
    <n v="14609.986499999997"/>
    <n v="264"/>
    <n v="55.340857954545442"/>
    <x v="10"/>
    <s v="Yes"/>
    <s v="Indirect"/>
    <s v="DOH"/>
    <s v="USD"/>
    <x v="4"/>
    <x v="169"/>
    <n v="4.7"/>
    <x v="89"/>
    <n v="2.75"/>
    <n v="2.75"/>
    <n v="2.75"/>
    <n v="2.75"/>
    <n v="2.75"/>
    <n v="2.75"/>
    <s v="++"/>
    <s v="As per FSC document"/>
    <m/>
    <n v="0.18"/>
    <m/>
    <m/>
    <m/>
    <s v="Additional WB to be considered as per attached spreadsheet"/>
  </r>
  <r>
    <s v="Pharma"/>
    <s v="No"/>
    <s v="Express"/>
    <s v="MIA"/>
    <s v="BLR"/>
    <s v="US"/>
    <s v="IN"/>
    <x v="0"/>
    <s v="APAC"/>
    <x v="263"/>
    <n v="5995.8499999999949"/>
    <n v="488"/>
    <n v="12.286577868852449"/>
    <x v="10"/>
    <s v="Yes"/>
    <s v="Indirect"/>
    <s v="DOH"/>
    <s v="USD"/>
    <x v="4"/>
    <x v="3"/>
    <n v="3.95"/>
    <x v="78"/>
    <n v="2.2999999999999998"/>
    <n v="2.2999999999999998"/>
    <n v="2.2999999999999998"/>
    <n v="2.2999999999999998"/>
    <n v="2.2999999999999998"/>
    <n v="2.2999999999999998"/>
    <s v="++"/>
    <s v="As per FSC document"/>
    <m/>
    <n v="0.18"/>
    <m/>
    <m/>
    <m/>
    <s v="Additional WB to be considered as per attached spreadsheet"/>
  </r>
  <r>
    <s v="Pharma"/>
    <s v="No"/>
    <s v="Express"/>
    <s v="MIA"/>
    <s v="BOM"/>
    <s v="US"/>
    <s v="IN"/>
    <x v="0"/>
    <s v="APAC"/>
    <x v="264"/>
    <n v="2416.6900000000005"/>
    <n v="282"/>
    <n v="8.5698226950354623"/>
    <x v="10"/>
    <s v="Yes"/>
    <s v="Indirect"/>
    <s v="DOH"/>
    <s v="USD"/>
    <x v="4"/>
    <x v="167"/>
    <n v="3.85"/>
    <x v="30"/>
    <n v="2.25"/>
    <n v="2.25"/>
    <n v="2.25"/>
    <n v="2.25"/>
    <n v="2.25"/>
    <n v="2.25"/>
    <s v="++"/>
    <s v="As per FSC document"/>
    <m/>
    <n v="0.18"/>
    <m/>
    <m/>
    <m/>
    <s v="Additional WB to be considered as per attached spreadsheet"/>
  </r>
  <r>
    <s v="Pharma"/>
    <s v="Yes"/>
    <s v="Express"/>
    <s v="ORD"/>
    <s v="ICN"/>
    <s v="US"/>
    <s v="KR"/>
    <x v="0"/>
    <s v="APAC"/>
    <x v="94"/>
    <n v="8659.8500000000022"/>
    <n v="463"/>
    <n v="18.703779697624196"/>
    <x v="10"/>
    <s v="Yes"/>
    <s v="Indirect"/>
    <s v="DOH"/>
    <s v="USD"/>
    <x v="4"/>
    <x v="5"/>
    <n v="4.3500000000000005"/>
    <x v="2"/>
    <n v="2.5499999999999998"/>
    <n v="2.5499999999999998"/>
    <n v="2.5499999999999998"/>
    <n v="2.5499999999999998"/>
    <n v="2.5499999999999998"/>
    <n v="2.5499999999999998"/>
    <s v="++"/>
    <s v="As per FSC document"/>
    <m/>
    <n v="0.18"/>
    <m/>
    <m/>
    <m/>
    <s v="Additional WB to be considered as per attached spreadsheet"/>
  </r>
  <r>
    <s v="Pharma"/>
    <s v="Yes"/>
    <s v="Express"/>
    <s v="ORD"/>
    <s v="MEL"/>
    <s v="US"/>
    <s v="AU"/>
    <x v="0"/>
    <s v="APAC"/>
    <x v="95"/>
    <n v="10380.670000000002"/>
    <n v="621"/>
    <n v="16.716054750402581"/>
    <x v="10"/>
    <s v="Yes"/>
    <s v="Indirect"/>
    <s v="DOH"/>
    <s v="USD"/>
    <x v="4"/>
    <x v="82"/>
    <n v="10.200000000000001"/>
    <x v="270"/>
    <n v="6"/>
    <n v="6"/>
    <n v="6"/>
    <n v="6"/>
    <n v="6"/>
    <n v="6"/>
    <s v="++"/>
    <s v="As per FSC document"/>
    <m/>
    <n v="0.18"/>
    <m/>
    <m/>
    <m/>
    <s v="Additional WB to be considered as per attached spreadsheet"/>
  </r>
  <r>
    <s v="Pharma"/>
    <s v="Yes"/>
    <s v="Express"/>
    <s v="ORD"/>
    <s v="SYD"/>
    <s v="US"/>
    <s v="AU"/>
    <x v="0"/>
    <s v="APAC"/>
    <x v="96"/>
    <n v="8835.8500000000076"/>
    <n v="620"/>
    <n v="14.251370967741948"/>
    <x v="10"/>
    <s v="Yes"/>
    <s v="Indirect"/>
    <s v="DOH"/>
    <s v="USD"/>
    <x v="4"/>
    <x v="170"/>
    <n v="10.4"/>
    <x v="271"/>
    <n v="6.1"/>
    <n v="6.1"/>
    <n v="6.1"/>
    <n v="6.1"/>
    <n v="6.1"/>
    <n v="6.1"/>
    <s v="++"/>
    <s v="As per FSC document"/>
    <m/>
    <n v="0.18"/>
    <m/>
    <m/>
    <m/>
    <s v="Additional WB to be considered as per attached spreadsheet"/>
  </r>
  <r>
    <s v="Pharma"/>
    <s v="Yes"/>
    <s v="Express"/>
    <s v="ORD"/>
    <s v="TPE"/>
    <s v="US"/>
    <s v="TW"/>
    <x v="0"/>
    <s v="APAC"/>
    <x v="97"/>
    <n v="5365.61"/>
    <n v="313"/>
    <n v="17.14252396166134"/>
    <x v="10"/>
    <s v="Yes"/>
    <s v="Indirect"/>
    <s v="DOH"/>
    <s v="USD"/>
    <x v="4"/>
    <x v="180"/>
    <n v="5.1000000000000005"/>
    <x v="80"/>
    <n v="3"/>
    <n v="3"/>
    <n v="3"/>
    <n v="3"/>
    <n v="3"/>
    <n v="3"/>
    <s v="++"/>
    <s v="As per FSC document"/>
    <m/>
    <n v="0.18"/>
    <m/>
    <m/>
    <m/>
    <s v="Additional WB to be considered as per attached spreadsheet"/>
  </r>
  <r>
    <s v="Pharma"/>
    <s v="No"/>
    <s v="Express"/>
    <s v="BKK"/>
    <s v="LAX"/>
    <s v="TH"/>
    <s v="US"/>
    <x v="1"/>
    <s v="AMERICAS"/>
    <x v="98"/>
    <n v="963"/>
    <n v="508"/>
    <n v="1.8956692913385826"/>
    <x v="10"/>
    <s v="Yes"/>
    <s v="Indirect"/>
    <s v="DOH"/>
    <s v="THB"/>
    <x v="19"/>
    <x v="181"/>
    <m/>
    <x v="272"/>
    <n v="260"/>
    <n v="250"/>
    <n v="245"/>
    <n v="240"/>
    <n v="240"/>
    <n v="240"/>
    <s v="All in"/>
    <m/>
    <m/>
    <m/>
    <m/>
    <m/>
    <m/>
    <s v="Rates valid from 01/08/2025 - 31/10/2025"/>
  </r>
  <r>
    <s v="Pharma"/>
    <s v="Yes"/>
    <s v="Express"/>
    <s v="BOM"/>
    <s v="LAX"/>
    <s v="IN"/>
    <s v="US"/>
    <x v="1"/>
    <s v="AMERICAS"/>
    <x v="103"/>
    <n v="23598"/>
    <n v="293"/>
    <n v="80.539249146757683"/>
    <x v="10"/>
    <s v="Yes"/>
    <s v="Indirect"/>
    <s v="DOH"/>
    <s v="INR"/>
    <x v="20"/>
    <x v="182"/>
    <m/>
    <x v="40"/>
    <m/>
    <n v="936"/>
    <n v="936"/>
    <n v="936"/>
    <n v="936"/>
    <n v="936"/>
    <s v="All in"/>
    <m/>
    <m/>
    <m/>
    <m/>
    <m/>
    <m/>
    <s v="Rates valid from 01/08/2025 - 31/10/2025"/>
  </r>
  <r>
    <s v="Pharma"/>
    <s v="Yes"/>
    <s v="Express"/>
    <s v="BOM"/>
    <s v="LHR"/>
    <s v="IN"/>
    <s v="GB"/>
    <x v="1"/>
    <s v="EMEA"/>
    <x v="104"/>
    <n v="12939"/>
    <n v="333"/>
    <n v="38.855855855855857"/>
    <x v="10"/>
    <s v="Yes"/>
    <s v="Indirect"/>
    <s v="DOH"/>
    <s v="INR"/>
    <x v="20"/>
    <x v="183"/>
    <m/>
    <x v="40"/>
    <m/>
    <n v="396"/>
    <n v="396"/>
    <n v="396"/>
    <n v="396"/>
    <n v="396"/>
    <s v="All in"/>
    <m/>
    <m/>
    <m/>
    <m/>
    <m/>
    <m/>
    <s v="Rates valid from 01/08/2025 - 31/10/2025"/>
  </r>
  <r>
    <s v="Pharma"/>
    <s v="No"/>
    <s v="Express"/>
    <s v="BOM"/>
    <s v="SIN"/>
    <s v="IN"/>
    <s v="SG"/>
    <x v="1"/>
    <s v="APAC"/>
    <x v="105"/>
    <n v="3239"/>
    <n v="591"/>
    <n v="5.4805414551607443"/>
    <x v="10"/>
    <s v="Yes"/>
    <s v="Indirect"/>
    <s v="DOH"/>
    <s v="INR"/>
    <x v="6"/>
    <x v="27"/>
    <m/>
    <x v="52"/>
    <m/>
    <n v="264"/>
    <n v="248"/>
    <n v="240"/>
    <n v="240"/>
    <n v="240"/>
    <s v="All in"/>
    <m/>
    <m/>
    <m/>
    <m/>
    <m/>
    <m/>
    <s v="Rates valid from 01/08/2025 - 31/10/2025"/>
  </r>
  <r>
    <s v="Pharma"/>
    <s v="Yes"/>
    <s v="Express"/>
    <s v="BOM"/>
    <s v="SIN"/>
    <s v="IN"/>
    <s v="SG"/>
    <x v="1"/>
    <s v="APAC"/>
    <x v="106"/>
    <n v="91672"/>
    <n v="937"/>
    <n v="97.835645677694771"/>
    <x v="10"/>
    <s v="Yes"/>
    <s v="Indirect"/>
    <s v="DOH"/>
    <s v="INR"/>
    <x v="6"/>
    <x v="184"/>
    <m/>
    <x v="273"/>
    <m/>
    <n v="328"/>
    <n v="307"/>
    <n v="298"/>
    <n v="298"/>
    <n v="298"/>
    <s v="All in"/>
    <m/>
    <m/>
    <m/>
    <m/>
    <m/>
    <m/>
    <s v="Rates valid from 01/08/2025 - 31/10/2025"/>
  </r>
  <r>
    <s v="Pharma"/>
    <s v="No"/>
    <s v="Express"/>
    <s v="DEL"/>
    <s v="SIN"/>
    <s v="IN"/>
    <s v="SG"/>
    <x v="1"/>
    <s v="APAC"/>
    <x v="107"/>
    <n v="4922"/>
    <n v="339"/>
    <n v="14.519174041297935"/>
    <x v="10"/>
    <s v="Yes"/>
    <s v="Indirect"/>
    <s v="DOH"/>
    <s v="INR"/>
    <x v="6"/>
    <x v="185"/>
    <m/>
    <x v="274"/>
    <m/>
    <n v="257"/>
    <n v="240"/>
    <n v="233"/>
    <n v="233"/>
    <n v="233"/>
    <s v="All in"/>
    <m/>
    <m/>
    <m/>
    <m/>
    <m/>
    <m/>
    <s v="Rates valid from 01/08/2025 - 31/10/2025"/>
  </r>
  <r>
    <s v="Pharma"/>
    <s v="Yes"/>
    <s v="Express"/>
    <s v="DEL"/>
    <s v="SIN"/>
    <s v="IN"/>
    <s v="SG"/>
    <x v="1"/>
    <s v="APAC"/>
    <x v="108"/>
    <n v="125559"/>
    <n v="493"/>
    <n v="254.68356997971603"/>
    <x v="10"/>
    <s v="Yes"/>
    <s v="Indirect"/>
    <s v="DOH"/>
    <s v="INR"/>
    <x v="6"/>
    <x v="186"/>
    <m/>
    <x v="275"/>
    <m/>
    <n v="240"/>
    <n v="225"/>
    <n v="219"/>
    <n v="219"/>
    <n v="219"/>
    <s v="All in"/>
    <m/>
    <m/>
    <m/>
    <m/>
    <m/>
    <m/>
    <s v="Rates valid from 01/08/2025 - 31/10/2025"/>
  </r>
  <r>
    <s v="Pharma"/>
    <s v="Yes"/>
    <s v="Express"/>
    <s v="KUL"/>
    <s v="LAX"/>
    <s v="MY"/>
    <s v="US"/>
    <x v="1"/>
    <s v="AMERICAS"/>
    <x v="123"/>
    <n v="6126"/>
    <n v="275"/>
    <n v="22.276363636363637"/>
    <x v="10"/>
    <s v="Yes"/>
    <s v="Indirect"/>
    <s v="DOH"/>
    <s v="MYR"/>
    <x v="21"/>
    <x v="68"/>
    <m/>
    <x v="276"/>
    <n v="38"/>
    <n v="34"/>
    <n v="32"/>
    <n v="30"/>
    <n v="30"/>
    <n v="30"/>
    <s v="All in"/>
    <m/>
    <m/>
    <m/>
    <m/>
    <m/>
    <m/>
    <s v="Rates valid from 01/08/2025 - 31/10/2025"/>
  </r>
  <r>
    <s v="Pharma"/>
    <s v="Yes"/>
    <s v="Express"/>
    <s v="MEL"/>
    <s v="LAX"/>
    <s v="AU"/>
    <s v="US"/>
    <x v="1"/>
    <s v="AMERICAS"/>
    <x v="304"/>
    <n v="6519.997860000004"/>
    <n v="312"/>
    <n v="20.897429038461553"/>
    <x v="10"/>
    <s v="Yes"/>
    <s v="Indirect"/>
    <s v="DOH"/>
    <s v="AUD"/>
    <x v="21"/>
    <x v="187"/>
    <m/>
    <x v="277"/>
    <n v="9.4499999999999993"/>
    <n v="9.25"/>
    <n v="9.1"/>
    <n v="9"/>
    <n v="9"/>
    <n v="9"/>
    <s v="All in"/>
    <m/>
    <m/>
    <m/>
    <m/>
    <m/>
    <m/>
    <s v="Rates valid from 01/08/2025 - 31/10/2025"/>
  </r>
  <r>
    <s v="Pharma"/>
    <s v="No"/>
    <s v="Express"/>
    <s v="RUH"/>
    <s v="GVA"/>
    <s v="SA"/>
    <s v="CH"/>
    <x v="1"/>
    <s v="EMEA"/>
    <x v="305"/>
    <n v="655"/>
    <n v="544"/>
    <n v="1.2040441176470589"/>
    <x v="10"/>
    <s v="Yes"/>
    <s v="Indirect"/>
    <s v="DOH"/>
    <s v="SAR"/>
    <x v="6"/>
    <x v="133"/>
    <m/>
    <x v="181"/>
    <m/>
    <n v="14.55"/>
    <n v="13.6"/>
    <n v="13.2"/>
    <n v="13.2"/>
    <n v="13.2"/>
    <s v="All in"/>
    <m/>
    <m/>
    <m/>
    <m/>
    <m/>
    <m/>
    <s v="Rates valid from 01/08/2025 - 31/10/2025"/>
  </r>
  <r>
    <s v="Pharma"/>
    <s v="Yes"/>
    <s v="Express"/>
    <s v="RUH"/>
    <s v="GVA"/>
    <s v="SA"/>
    <s v="CH"/>
    <x v="1"/>
    <s v="EMEA"/>
    <x v="306"/>
    <n v="4577"/>
    <n v="447"/>
    <n v="10.239373601789708"/>
    <x v="10"/>
    <s v="Yes"/>
    <s v="Indirect"/>
    <s v="DOH"/>
    <s v="SAR"/>
    <x v="6"/>
    <x v="133"/>
    <m/>
    <x v="181"/>
    <m/>
    <n v="14.55"/>
    <n v="13.6"/>
    <n v="13.2"/>
    <n v="13.2"/>
    <n v="13.2"/>
    <s v="All in"/>
    <m/>
    <m/>
    <m/>
    <m/>
    <m/>
    <m/>
    <s v="Rates valid from 01/08/2025 - 31/10/2025"/>
  </r>
  <r>
    <s v="Pharma"/>
    <s v="Yes"/>
    <s v="Express"/>
    <s v="SIN"/>
    <s v="FRA"/>
    <s v="SG"/>
    <s v="DE"/>
    <x v="1"/>
    <s v="EMEA"/>
    <x v="127"/>
    <n v="13071"/>
    <n v="412"/>
    <n v="31.725728155339805"/>
    <x v="10"/>
    <s v="Yes"/>
    <s v="Indirect"/>
    <s v="DOH"/>
    <s v="SGD"/>
    <x v="22"/>
    <x v="188"/>
    <m/>
    <x v="113"/>
    <n v="6.9"/>
    <n v="6.65"/>
    <n v="6.5"/>
    <n v="6.4"/>
    <n v="6.4"/>
    <n v="6.4"/>
    <s v="All in"/>
    <m/>
    <m/>
    <m/>
    <m/>
    <m/>
    <m/>
    <s v="Rates valid from 01/08/2025 - 31/10/2025"/>
  </r>
  <r>
    <s v="Pharma"/>
    <s v="Yes"/>
    <s v="Express"/>
    <s v="SIN"/>
    <s v="LAX"/>
    <s v="SG"/>
    <s v="US"/>
    <x v="1"/>
    <s v="AMERICAS"/>
    <x v="129"/>
    <n v="107373.84239999999"/>
    <n v="634"/>
    <n v="169.35937287066244"/>
    <x v="10"/>
    <s v="Yes"/>
    <s v="Indirect"/>
    <s v="DOH"/>
    <s v="SGD"/>
    <x v="22"/>
    <x v="189"/>
    <m/>
    <x v="278"/>
    <n v="10.3"/>
    <n v="10.1"/>
    <n v="9.9"/>
    <n v="9.8000000000000007"/>
    <n v="9.8000000000000007"/>
    <n v="9.8000000000000007"/>
    <s v="All in"/>
    <m/>
    <m/>
    <m/>
    <m/>
    <m/>
    <m/>
    <s v="Rates valid from 01/08/2025 - 31/10/2025"/>
  </r>
  <r>
    <s v="Pharma"/>
    <s v="Yes"/>
    <s v="Express"/>
    <s v="SIN"/>
    <s v="YUL"/>
    <s v="SG"/>
    <s v="CA"/>
    <x v="1"/>
    <s v="AMERICAS"/>
    <x v="275"/>
    <n v="4185"/>
    <n v="289"/>
    <n v="14.480968858131488"/>
    <x v="10"/>
    <s v="Yes"/>
    <s v="Indirect"/>
    <s v="DOH"/>
    <s v="SGD"/>
    <x v="19"/>
    <x v="190"/>
    <m/>
    <x v="279"/>
    <n v="14.9"/>
    <n v="14.75"/>
    <n v="14.6"/>
    <n v="14.5"/>
    <n v="14.5"/>
    <n v="14.5"/>
    <s v="All in"/>
    <m/>
    <m/>
    <m/>
    <m/>
    <m/>
    <m/>
    <s v="Rates valid from 01/08/2025 - 31/10/2025"/>
  </r>
  <r>
    <s v="Pharma"/>
    <s v="No"/>
    <s v="Standard"/>
    <s v="SYD"/>
    <s v="LAX"/>
    <s v="AU"/>
    <s v="US"/>
    <x v="1"/>
    <s v="AMERICAS"/>
    <x v="69"/>
    <n v="1083"/>
    <n v="453"/>
    <n v="2.3907284768211921"/>
    <x v="10"/>
    <s v="Yes"/>
    <s v="Indirect"/>
    <s v="DOH"/>
    <s v="AUD"/>
    <x v="19"/>
    <x v="191"/>
    <m/>
    <x v="280"/>
    <n v="9.1999999999999993"/>
    <n v="9"/>
    <n v="8.85"/>
    <n v="8.75"/>
    <n v="8.75"/>
    <n v="8.75"/>
    <s v="All in"/>
    <m/>
    <m/>
    <m/>
    <m/>
    <m/>
    <m/>
    <s v="Rates valid from 01/08/2025 - 31/10/2025"/>
  </r>
  <r>
    <s v="Pharma"/>
    <s v="No"/>
    <s v="Express"/>
    <s v="SYD"/>
    <s v="LAX"/>
    <s v="AU"/>
    <s v="US"/>
    <x v="1"/>
    <s v="AMERICAS"/>
    <x v="70"/>
    <n v="1133.40924"/>
    <n v="454"/>
    <n v="2.4964961233480176"/>
    <x v="10"/>
    <s v="Yes"/>
    <s v="Indirect"/>
    <s v="DOH"/>
    <s v="AUD"/>
    <x v="19"/>
    <x v="192"/>
    <m/>
    <x v="281"/>
    <n v="12.6"/>
    <n v="12.35"/>
    <n v="12.2"/>
    <n v="12.1"/>
    <n v="12.1"/>
    <n v="12.1"/>
    <s v="All in"/>
    <m/>
    <m/>
    <m/>
    <m/>
    <m/>
    <m/>
    <s v="Rates valid from 01/08/2025 - 31/10/2025"/>
  </r>
  <r>
    <s v="Pharma"/>
    <s v="Yes"/>
    <s v="Standard"/>
    <s v="SYD"/>
    <s v="LAX"/>
    <s v="AU"/>
    <s v="US"/>
    <x v="1"/>
    <s v="AMERICAS"/>
    <x v="71"/>
    <n v="10157"/>
    <n v="403"/>
    <n v="25.203473945409428"/>
    <x v="10"/>
    <s v="Yes"/>
    <s v="Indirect"/>
    <s v="DOH"/>
    <s v="AUD"/>
    <x v="19"/>
    <x v="193"/>
    <m/>
    <x v="282"/>
    <n v="9.65"/>
    <n v="9.4499999999999993"/>
    <n v="9.3000000000000007"/>
    <n v="9.1999999999999993"/>
    <n v="9.1999999999999993"/>
    <n v="9.1999999999999993"/>
    <s v="All in"/>
    <m/>
    <m/>
    <m/>
    <m/>
    <m/>
    <m/>
    <s v="Rates valid from 01/08/2025 - 31/10/2025"/>
  </r>
  <r>
    <s v="Pharma"/>
    <s v="Yes"/>
    <s v="Express"/>
    <s v="SYD"/>
    <s v="LAX"/>
    <s v="AU"/>
    <s v="US"/>
    <x v="1"/>
    <s v="AMERICAS"/>
    <x v="72"/>
    <n v="20967.90598000001"/>
    <n v="657"/>
    <n v="31.914620974124826"/>
    <x v="10"/>
    <s v="Yes"/>
    <s v="Indirect"/>
    <s v="DOH"/>
    <s v="AUD"/>
    <x v="21"/>
    <x v="194"/>
    <m/>
    <x v="283"/>
    <n v="13.2"/>
    <n v="13.05"/>
    <n v="12.9"/>
    <n v="12.8"/>
    <n v="12.8"/>
    <n v="12.8"/>
    <s v="All in"/>
    <m/>
    <m/>
    <m/>
    <m/>
    <m/>
    <m/>
    <s v="Rates valid from 01/08/2025 - 31/10/2025"/>
  </r>
  <r>
    <s v="Pharma"/>
    <s v="Yes"/>
    <s v="Express"/>
    <s v="TBS"/>
    <s v="BRU"/>
    <s v="GE"/>
    <s v="BE"/>
    <x v="1"/>
    <s v="EMEA"/>
    <x v="307"/>
    <n v="7547"/>
    <n v="95"/>
    <n v="79.442105263157899"/>
    <x v="10"/>
    <s v="Yes"/>
    <s v="Indirect"/>
    <s v="DOH"/>
    <s v="USD"/>
    <x v="4"/>
    <x v="195"/>
    <n v="8.4499999999999993"/>
    <x v="62"/>
    <n v="6.5"/>
    <n v="6.4"/>
    <n v="6.25"/>
    <n v="6.15"/>
    <n v="6.15"/>
    <n v="6.15"/>
    <s v="++"/>
    <s v="As per FSC document"/>
    <m/>
    <m/>
    <m/>
    <m/>
    <m/>
    <s v="Additional WB to be considered as per attached spreadsheet"/>
  </r>
  <r>
    <s v="Pharma"/>
    <s v="No"/>
    <s v="Express"/>
    <s v="TBS"/>
    <s v="FRA"/>
    <s v="GE"/>
    <s v="DE"/>
    <x v="1"/>
    <s v="EMEA"/>
    <x v="308"/>
    <n v="4083.4"/>
    <n v="914"/>
    <n v="4.4676148796498909"/>
    <x v="10"/>
    <s v="Yes"/>
    <s v="Indirect"/>
    <s v="DOH"/>
    <s v="USD"/>
    <x v="4"/>
    <x v="195"/>
    <n v="8.4499999999999993"/>
    <x v="62"/>
    <n v="6.5"/>
    <n v="6.4"/>
    <n v="6.25"/>
    <n v="6.15"/>
    <n v="6.15"/>
    <n v="6.15"/>
    <s v="++"/>
    <s v="As per FSC document"/>
    <m/>
    <m/>
    <m/>
    <m/>
    <m/>
    <s v="Additional WB to be considered as per attached spreadsheet"/>
  </r>
  <r>
    <s v="Pharma"/>
    <s v="Yes"/>
    <s v="Express"/>
    <s v="TBS"/>
    <s v="FRA"/>
    <s v="GE"/>
    <s v="DE"/>
    <x v="1"/>
    <s v="EMEA"/>
    <x v="309"/>
    <n v="109186.3"/>
    <n v="995"/>
    <n v="109.73497487437186"/>
    <x v="10"/>
    <s v="Yes"/>
    <s v="Indirect"/>
    <s v="DOH"/>
    <s v="USD"/>
    <x v="4"/>
    <x v="195"/>
    <n v="8.4499999999999993"/>
    <x v="62"/>
    <n v="6.5"/>
    <n v="6.4"/>
    <n v="6.25"/>
    <n v="6.15"/>
    <n v="6.15"/>
    <n v="6.15"/>
    <s v="++"/>
    <s v="As per FSC document"/>
    <m/>
    <m/>
    <m/>
    <m/>
    <m/>
    <s v="Additional WB to be considered as per attached spreadsheet"/>
  </r>
  <r>
    <s v="Pharma"/>
    <s v="Yes"/>
    <s v="Express"/>
    <s v="TBS"/>
    <s v="GVA"/>
    <s v="GE"/>
    <s v="CH"/>
    <x v="1"/>
    <s v="EMEA"/>
    <x v="310"/>
    <n v="3401"/>
    <n v="58"/>
    <n v="58.637931034482762"/>
    <x v="10"/>
    <s v="Yes"/>
    <s v="Indirect"/>
    <s v="DOH"/>
    <s v="USD"/>
    <x v="4"/>
    <x v="195"/>
    <n v="8.4499999999999993"/>
    <x v="62"/>
    <n v="6.5"/>
    <n v="6.4"/>
    <n v="6.25"/>
    <n v="6.15"/>
    <n v="6.15"/>
    <n v="6.15"/>
    <s v="++"/>
    <s v="As per FSC document"/>
    <m/>
    <m/>
    <m/>
    <m/>
    <m/>
    <s v="Additional WB to be considered as per attached spreadsheet"/>
  </r>
  <r>
    <s v="Pharma"/>
    <s v="Yes"/>
    <s v="Express"/>
    <s v="TBS"/>
    <s v="LHR"/>
    <s v="GE"/>
    <s v="GB"/>
    <x v="1"/>
    <s v="EMEA"/>
    <x v="311"/>
    <n v="4972.2"/>
    <n v="153"/>
    <n v="32.498039215686276"/>
    <x v="10"/>
    <s v="Yes"/>
    <s v="Indirect"/>
    <s v="DOH"/>
    <s v="USD"/>
    <x v="4"/>
    <x v="195"/>
    <n v="8.4499999999999993"/>
    <x v="62"/>
    <n v="6.5"/>
    <n v="6.4"/>
    <n v="6.25"/>
    <n v="6.15"/>
    <n v="6.15"/>
    <n v="6.15"/>
    <s v="++"/>
    <s v="As per FSC document"/>
    <m/>
    <m/>
    <m/>
    <m/>
    <m/>
    <s v="Additional WB to be considered as per attached spreadsheet"/>
  </r>
  <r>
    <s v="Pharma"/>
    <s v="Yes"/>
    <s v="Express"/>
    <s v="ACC"/>
    <s v="GVA"/>
    <s v="GH"/>
    <s v="CH"/>
    <x v="2"/>
    <s v="EMEA"/>
    <x v="312"/>
    <n v="5633"/>
    <n v="427"/>
    <n v="13.192037470725996"/>
    <x v="10"/>
    <s v="Yes"/>
    <s v="Indirect"/>
    <s v="DOH"/>
    <s v="USD"/>
    <x v="6"/>
    <x v="196"/>
    <m/>
    <x v="32"/>
    <m/>
    <n v="3.15"/>
    <n v="2.85"/>
    <n v="2.85"/>
    <n v="2.85"/>
    <n v="2.85"/>
    <s v="All in"/>
    <m/>
    <m/>
    <m/>
    <m/>
    <m/>
    <m/>
    <s v="Rates valid from 01/08/2025 - 31/10/2025"/>
  </r>
  <r>
    <s v="Pharma"/>
    <s v="Yes"/>
    <s v="Express"/>
    <s v="AMM"/>
    <s v="BRU"/>
    <s v="JO"/>
    <s v="BE"/>
    <x v="2"/>
    <s v="EMEA"/>
    <x v="313"/>
    <n v="5573.5"/>
    <n v="274"/>
    <n v="20.341240875912408"/>
    <x v="10"/>
    <s v="Yes"/>
    <s v="Indirect"/>
    <s v="DOH"/>
    <s v="JOD"/>
    <x v="6"/>
    <x v="159"/>
    <m/>
    <x v="116"/>
    <m/>
    <n v="2.06"/>
    <n v="1.7"/>
    <n v="1.7"/>
    <n v="1.7"/>
    <n v="1.7"/>
    <s v="All in"/>
    <m/>
    <m/>
    <m/>
    <m/>
    <m/>
    <m/>
    <s v="Rates valid from 01/08/2025 - 31/10/2025"/>
  </r>
  <r>
    <s v="Pharma"/>
    <s v="No"/>
    <s v="Express"/>
    <s v="AMM"/>
    <s v="GVA"/>
    <s v="JO"/>
    <s v="CH"/>
    <x v="2"/>
    <s v="EMEA"/>
    <x v="314"/>
    <n v="906"/>
    <n v="260"/>
    <n v="3.4846153846153847"/>
    <x v="10"/>
    <s v="Yes"/>
    <s v="Indirect"/>
    <s v="DOH"/>
    <s v="JOD"/>
    <x v="6"/>
    <x v="197"/>
    <m/>
    <x v="78"/>
    <m/>
    <n v="2.0150000000000001"/>
    <n v="1.65"/>
    <n v="1.65"/>
    <n v="1.65"/>
    <n v="1.65"/>
    <s v="All in"/>
    <m/>
    <m/>
    <m/>
    <m/>
    <m/>
    <m/>
    <s v="Rates valid from 01/08/2025 - 31/10/2025"/>
  </r>
  <r>
    <s v="Pharma"/>
    <s v="No"/>
    <s v="Express"/>
    <s v="BRU"/>
    <s v="BOM"/>
    <s v="BE"/>
    <s v="IN"/>
    <x v="2"/>
    <s v="APAC"/>
    <x v="143"/>
    <n v="5273.8999999999978"/>
    <n v="322"/>
    <n v="16.378571428571423"/>
    <x v="10"/>
    <s v="Yes"/>
    <s v="Indirect"/>
    <s v="DOH"/>
    <s v="EUR"/>
    <x v="4"/>
    <x v="180"/>
    <n v="4.1000000000000005"/>
    <x v="284"/>
    <n v="3.1500000000000004"/>
    <n v="3.0500000000000003"/>
    <n v="2.95"/>
    <n v="2.85"/>
    <n v="2.85"/>
    <n v="2.85"/>
    <s v="++"/>
    <s v="As per FSC document"/>
    <m/>
    <m/>
    <m/>
    <m/>
    <m/>
    <s v="Additional WB to be considered as per attached spreadsheet"/>
  </r>
  <r>
    <s v="Pharma"/>
    <s v="No"/>
    <s v="Express"/>
    <s v="BRU"/>
    <s v="DEL"/>
    <s v="BE"/>
    <s v="IN"/>
    <x v="2"/>
    <s v="APAC"/>
    <x v="144"/>
    <n v="6120.8000000000011"/>
    <n v="284"/>
    <n v="21.552112676056343"/>
    <x v="10"/>
    <s v="Yes"/>
    <s v="Indirect"/>
    <s v="DOH"/>
    <s v="EUR"/>
    <x v="4"/>
    <x v="40"/>
    <n v="3.6500000000000004"/>
    <x v="285"/>
    <n v="2.8000000000000003"/>
    <n v="2.7"/>
    <n v="2.6"/>
    <n v="2.5"/>
    <n v="2.5"/>
    <n v="2.5"/>
    <s v="++"/>
    <s v="As per FSC document"/>
    <m/>
    <m/>
    <m/>
    <m/>
    <m/>
    <s v="Additional WB to be considered as per attached spreadsheet"/>
  </r>
  <r>
    <s v="Pharma"/>
    <s v="No"/>
    <s v="Express"/>
    <s v="CPT"/>
    <s v="AMS"/>
    <s v="ZA"/>
    <s v="NL"/>
    <x v="2"/>
    <s v="EMEA"/>
    <x v="293"/>
    <n v="3476"/>
    <n v="479"/>
    <n v="7.2567849686847596"/>
    <x v="10"/>
    <s v="Yes"/>
    <s v="Indirect"/>
    <s v="DOH"/>
    <s v="USD"/>
    <x v="6"/>
    <x v="39"/>
    <m/>
    <x v="38"/>
    <m/>
    <n v="2.4500000000000002"/>
    <n v="2.2000000000000002"/>
    <n v="2.2000000000000002"/>
    <n v="2.2000000000000002"/>
    <n v="2.2000000000000002"/>
    <s v="All in"/>
    <m/>
    <m/>
    <m/>
    <m/>
    <m/>
    <m/>
    <s v="Rates valid from 01/08/2025 - 31/10/2025"/>
  </r>
  <r>
    <s v="Pharma"/>
    <s v="Yes"/>
    <s v="Express"/>
    <s v="CPT"/>
    <s v="AMS"/>
    <s v="ZA"/>
    <s v="NL"/>
    <x v="2"/>
    <s v="EMEA"/>
    <x v="294"/>
    <n v="49818"/>
    <n v="857"/>
    <n v="58.130688448074679"/>
    <x v="10"/>
    <s v="Yes"/>
    <s v="Indirect"/>
    <s v="DOH"/>
    <s v="USD"/>
    <x v="6"/>
    <x v="170"/>
    <m/>
    <x v="112"/>
    <m/>
    <n v="2.8"/>
    <n v="2.2999999999999998"/>
    <n v="2.2999999999999998"/>
    <n v="2.2999999999999998"/>
    <n v="2.2999999999999998"/>
    <s v="All in"/>
    <m/>
    <m/>
    <m/>
    <m/>
    <m/>
    <m/>
    <s v="Rates valid from 01/08/2025 - 31/10/2025"/>
  </r>
  <r>
    <s v="Pharma"/>
    <s v="Yes"/>
    <s v="Express"/>
    <s v="CPT"/>
    <s v="LHR"/>
    <s v="ZA"/>
    <s v="GB"/>
    <x v="2"/>
    <s v="EMEA"/>
    <x v="295"/>
    <n v="4163"/>
    <n v="268"/>
    <n v="15.533582089552239"/>
    <x v="10"/>
    <s v="Yes"/>
    <s v="Indirect"/>
    <s v="DOH"/>
    <s v="USD"/>
    <x v="6"/>
    <x v="33"/>
    <m/>
    <x v="74"/>
    <m/>
    <n v="3"/>
    <n v="2.5"/>
    <n v="2.5"/>
    <n v="2.5"/>
    <n v="2.5"/>
    <s v="All in"/>
    <m/>
    <m/>
    <m/>
    <m/>
    <m/>
    <m/>
    <s v="Rates valid from 01/08/2025 - 31/10/2025"/>
  </r>
  <r>
    <s v="Pharma"/>
    <s v="Yes"/>
    <s v="Express"/>
    <s v="DUB"/>
    <s v="GRU"/>
    <s v="IE"/>
    <s v="BR"/>
    <x v="2"/>
    <s v="AMERICAS"/>
    <x v="250"/>
    <n v="7178.3199999999988"/>
    <n v="431"/>
    <n v="16.655034802784218"/>
    <x v="10"/>
    <s v="Yes"/>
    <s v="Indirect"/>
    <s v="DOH"/>
    <s v="EUR"/>
    <x v="4"/>
    <x v="198"/>
    <n v="10.3"/>
    <x v="286"/>
    <n v="7.9"/>
    <n v="7.8000000000000007"/>
    <n v="7.7"/>
    <n v="7.6000000000000005"/>
    <n v="7.6000000000000005"/>
    <n v="7.6000000000000005"/>
    <s v="++"/>
    <s v="As per FSC document"/>
    <m/>
    <m/>
    <m/>
    <m/>
    <m/>
    <s v="Additional WB to be considered as per attached spreadsheet"/>
  </r>
  <r>
    <s v="Pharma"/>
    <s v="Yes"/>
    <s v="Express"/>
    <s v="DUB"/>
    <s v="PVG"/>
    <s v="IE"/>
    <s v="CN"/>
    <x v="2"/>
    <s v="APAC"/>
    <x v="145"/>
    <n v="11335.5"/>
    <n v="20"/>
    <n v="566.77499999999998"/>
    <x v="10"/>
    <s v="Yes"/>
    <s v="Indirect"/>
    <s v="DOH"/>
    <s v="EUR"/>
    <x v="4"/>
    <x v="66"/>
    <n v="4.8500000000000005"/>
    <x v="69"/>
    <n v="3.75"/>
    <n v="3.6500000000000004"/>
    <n v="1.75"/>
    <n v="1.75"/>
    <n v="1.75"/>
    <n v="1.75"/>
    <s v="++"/>
    <s v="As per FSC document"/>
    <m/>
    <m/>
    <m/>
    <m/>
    <m/>
    <s v="Additional WB to be considered as per attached spreadsheet"/>
  </r>
  <r>
    <s v="Pharma"/>
    <s v="Yes"/>
    <s v="Express"/>
    <s v="EBB"/>
    <s v="GVA"/>
    <s v="UG"/>
    <s v="CH"/>
    <x v="2"/>
    <s v="EMEA"/>
    <x v="315"/>
    <n v="20109"/>
    <n v="412"/>
    <n v="48.808252427184463"/>
    <x v="10"/>
    <s v="Yes"/>
    <s v="Indirect"/>
    <s v="DOH"/>
    <s v="USD"/>
    <x v="6"/>
    <x v="199"/>
    <m/>
    <x v="287"/>
    <m/>
    <n v="3.65"/>
    <n v="3.45"/>
    <n v="3.35"/>
    <n v="3.35"/>
    <n v="3.35"/>
    <s v="All in"/>
    <m/>
    <m/>
    <m/>
    <m/>
    <m/>
    <m/>
    <s v="Rates valid from 01/08/2025 - 31/10/2025"/>
  </r>
  <r>
    <s v="Pharma"/>
    <s v="No"/>
    <s v="Express"/>
    <s v="FRA"/>
    <s v="BOM"/>
    <s v="DE"/>
    <s v="IN"/>
    <x v="2"/>
    <s v="APAC"/>
    <x v="265"/>
    <n v="1969.1999999999985"/>
    <n v="265"/>
    <n v="7.4309433962264091"/>
    <x v="10"/>
    <s v="Yes"/>
    <s v="Indirect"/>
    <s v="DOH"/>
    <s v="EUR"/>
    <x v="4"/>
    <x v="200"/>
    <n v="4.6000000000000005"/>
    <x v="288"/>
    <n v="2.9000000000000004"/>
    <n v="2.6500000000000004"/>
    <n v="2.6"/>
    <n v="2.5"/>
    <n v="2.5"/>
    <n v="2.5"/>
    <s v="++"/>
    <s v="As per FSC document"/>
    <m/>
    <m/>
    <m/>
    <m/>
    <m/>
    <s v="Additional WB to be considered as per attached spreadsheet"/>
  </r>
  <r>
    <s v="Pharma"/>
    <s v="Yes"/>
    <s v="Express"/>
    <s v="FRA"/>
    <s v="GRU"/>
    <s v="DE"/>
    <s v="BR"/>
    <x v="2"/>
    <s v="AMERICAS"/>
    <x v="252"/>
    <n v="14147.979999999996"/>
    <n v="310"/>
    <n v="45.638645161290306"/>
    <x v="10"/>
    <s v="Yes"/>
    <s v="Indirect"/>
    <s v="DOH"/>
    <s v="EUR"/>
    <x v="4"/>
    <x v="201"/>
    <n v="14.100000000000001"/>
    <x v="289"/>
    <n v="8"/>
    <n v="7.75"/>
    <n v="7.7"/>
    <n v="7.6000000000000005"/>
    <n v="7.6000000000000005"/>
    <n v="7.6000000000000005"/>
    <s v="++"/>
    <s v="As per FSC document"/>
    <m/>
    <m/>
    <m/>
    <m/>
    <m/>
    <s v="Additional WB to be considered as per attached spreadsheet"/>
  </r>
  <r>
    <s v="Pharma"/>
    <s v="Yes"/>
    <s v="Express"/>
    <s v="FRA"/>
    <s v="ICN"/>
    <s v="DE"/>
    <s v="KR"/>
    <x v="2"/>
    <s v="APAC"/>
    <x v="146"/>
    <n v="21181.24"/>
    <n v="579"/>
    <n v="36.582452504317793"/>
    <x v="10"/>
    <s v="Yes"/>
    <s v="Indirect"/>
    <s v="DOH"/>
    <s v="EUR"/>
    <x v="4"/>
    <x v="159"/>
    <n v="5.3000000000000007"/>
    <x v="34"/>
    <n v="3.25"/>
    <n v="3"/>
    <n v="2.95"/>
    <n v="2.85"/>
    <n v="2.85"/>
    <n v="2.85"/>
    <s v="++"/>
    <s v="As per FSC document"/>
    <m/>
    <m/>
    <m/>
    <m/>
    <m/>
    <s v="Additional WB to be considered as per attached spreadsheet"/>
  </r>
  <r>
    <s v="Pharma"/>
    <s v="Yes"/>
    <s v="Express"/>
    <s v="FRA"/>
    <s v="IST"/>
    <s v="DE"/>
    <s v="TR"/>
    <x v="2"/>
    <s v="EMEA"/>
    <x v="316"/>
    <n v="13911.759999999998"/>
    <n v="264"/>
    <n v="52.696060606060598"/>
    <x v="10"/>
    <s v="Yes"/>
    <s v="Indirect"/>
    <s v="DOH"/>
    <s v="EUR"/>
    <x v="4"/>
    <x v="159"/>
    <n v="5.3000000000000007"/>
    <x v="34"/>
    <n v="3.25"/>
    <n v="3"/>
    <n v="2.95"/>
    <n v="2.85"/>
    <n v="2.85"/>
    <n v="2.85"/>
    <s v="++"/>
    <s v="As per FSC document"/>
    <m/>
    <m/>
    <m/>
    <m/>
    <m/>
    <s v="Additional WB to be considered as per attached spreadsheet"/>
  </r>
  <r>
    <s v="Pharma"/>
    <s v="Yes"/>
    <s v="Express"/>
    <s v="FRA"/>
    <s v="JNB"/>
    <s v="DE"/>
    <s v="ZA"/>
    <x v="2"/>
    <s v="EMEA"/>
    <x v="281"/>
    <n v="14920.269999999988"/>
    <n v="934"/>
    <n v="15.974593147751593"/>
    <x v="10"/>
    <s v="Yes"/>
    <s v="Indirect"/>
    <s v="DOH"/>
    <s v="EUR"/>
    <x v="4"/>
    <x v="202"/>
    <n v="9.15"/>
    <x v="290"/>
    <n v="5.3500000000000005"/>
    <n v="5.1000000000000005"/>
    <n v="5.0500000000000007"/>
    <n v="4.95"/>
    <n v="4.95"/>
    <n v="4.95"/>
    <s v="++"/>
    <s v="As per FSC document"/>
    <m/>
    <m/>
    <m/>
    <m/>
    <m/>
    <s v="Additional WB to be considered as per attached spreadsheet"/>
  </r>
  <r>
    <s v="Pharma"/>
    <s v="Yes"/>
    <s v="Express"/>
    <s v="FRA"/>
    <s v="MEL"/>
    <s v="DE"/>
    <s v="AU"/>
    <x v="2"/>
    <s v="APAC"/>
    <x v="147"/>
    <n v="7447.0399999999991"/>
    <n v="447"/>
    <n v="16.660044742729305"/>
    <x v="10"/>
    <s v="Yes"/>
    <s v="Indirect"/>
    <s v="DOH"/>
    <s v="EUR"/>
    <x v="4"/>
    <x v="201"/>
    <n v="14.100000000000001"/>
    <x v="289"/>
    <n v="8"/>
    <n v="7.75"/>
    <n v="7.7"/>
    <n v="7.6000000000000005"/>
    <n v="7.6000000000000005"/>
    <n v="7.6000000000000005"/>
    <s v="++"/>
    <s v="As per FSC document"/>
    <m/>
    <m/>
    <m/>
    <m/>
    <m/>
    <s v="Additional WB to be considered as per attached spreadsheet"/>
  </r>
  <r>
    <s v="Pharma"/>
    <s v="Yes"/>
    <s v="Express"/>
    <s v="FRA"/>
    <s v="ORD"/>
    <s v="DE"/>
    <s v="US"/>
    <x v="2"/>
    <s v="AMERICAS"/>
    <x v="255"/>
    <n v="66255.228900000016"/>
    <n v="576"/>
    <n v="115.02643906250003"/>
    <x v="10"/>
    <s v="Yes"/>
    <s v="Indirect"/>
    <s v="DOH"/>
    <s v="EUR"/>
    <x v="4"/>
    <x v="201"/>
    <n v="14.100000000000001"/>
    <x v="289"/>
    <n v="8"/>
    <n v="7.75"/>
    <n v="7.7"/>
    <n v="7.6000000000000005"/>
    <n v="7.6000000000000005"/>
    <n v="7.6000000000000005"/>
    <s v="++"/>
    <s v="As per FSC document"/>
    <m/>
    <m/>
    <m/>
    <m/>
    <m/>
    <s v="Additional WB to be considered as per attached spreadsheet"/>
  </r>
  <r>
    <s v="Aviation"/>
    <s v="No"/>
    <s v="Standard"/>
    <s v="FRA"/>
    <s v="RUH"/>
    <s v="DE"/>
    <s v="SA"/>
    <x v="2"/>
    <s v="APAC"/>
    <x v="266"/>
    <n v="7256.5725780000148"/>
    <n v="523"/>
    <n v="13.874899766730429"/>
    <x v="10"/>
    <s v="Yes"/>
    <s v="Indirect"/>
    <s v="DOH"/>
    <s v="EUR"/>
    <x v="4"/>
    <x v="170"/>
    <n v="7.0500000000000007"/>
    <x v="291"/>
    <n v="4.2"/>
    <n v="3.95"/>
    <n v="3.9000000000000004"/>
    <n v="3.8000000000000003"/>
    <n v="3.8000000000000003"/>
    <n v="3.8000000000000003"/>
    <s v="++"/>
    <s v="As per FSC document"/>
    <m/>
    <m/>
    <m/>
    <m/>
    <m/>
    <s v="Additional WB to be considered as per attached spreadsheet"/>
  </r>
  <r>
    <s v="Pharma"/>
    <s v="Yes"/>
    <s v="Express"/>
    <s v="FRA"/>
    <s v="SYD"/>
    <s v="DE"/>
    <s v="AU"/>
    <x v="2"/>
    <s v="APAC"/>
    <x v="148"/>
    <n v="7158.7599999999984"/>
    <n v="314"/>
    <n v="22.798598726114644"/>
    <x v="10"/>
    <s v="Yes"/>
    <s v="Indirect"/>
    <s v="DOH"/>
    <s v="EUR"/>
    <x v="4"/>
    <x v="201"/>
    <n v="14.100000000000001"/>
    <x v="289"/>
    <n v="8"/>
    <n v="7.75"/>
    <n v="7.7"/>
    <n v="7.6000000000000005"/>
    <n v="7.6000000000000005"/>
    <n v="7.6000000000000005"/>
    <s v="++"/>
    <s v="As per FSC document"/>
    <m/>
    <m/>
    <m/>
    <m/>
    <m/>
    <s v="Additional WB to be considered as per attached spreadsheet"/>
  </r>
  <r>
    <s v="Pharma"/>
    <s v="Yes"/>
    <s v="Express"/>
    <s v="FRA"/>
    <s v="TPE"/>
    <s v="DE"/>
    <s v="TW"/>
    <x v="2"/>
    <s v="APAC"/>
    <x v="149"/>
    <n v="21780.030000000006"/>
    <n v="881"/>
    <n v="24.721940976163456"/>
    <x v="10"/>
    <s v="Yes"/>
    <s v="Indirect"/>
    <s v="DOH"/>
    <s v="EUR"/>
    <x v="4"/>
    <x v="16"/>
    <n v="3.9"/>
    <x v="18"/>
    <n v="2.5"/>
    <n v="2.25"/>
    <n v="2.2000000000000002"/>
    <n v="2.1"/>
    <n v="2.1"/>
    <n v="2.1"/>
    <s v="++"/>
    <s v="As per FSC document"/>
    <m/>
    <m/>
    <m/>
    <m/>
    <m/>
    <s v="Additional WB to be considered as per attached spreadsheet"/>
  </r>
  <r>
    <s v="Pharma"/>
    <s v="No"/>
    <s v="Express"/>
    <s v="JNB"/>
    <s v="BRU"/>
    <s v="ZA"/>
    <s v="BE"/>
    <x v="2"/>
    <s v="EMEA"/>
    <x v="297"/>
    <n v="1092"/>
    <n v="264"/>
    <n v="4.1363636363636367"/>
    <x v="10"/>
    <s v="Yes"/>
    <s v="Indirect"/>
    <s v="DOH"/>
    <s v="USD"/>
    <x v="6"/>
    <x v="203"/>
    <m/>
    <x v="292"/>
    <m/>
    <n v="4.55"/>
    <n v="4.25"/>
    <n v="4.0999999999999996"/>
    <n v="4.0999999999999996"/>
    <n v="4.0999999999999996"/>
    <s v="All in"/>
    <m/>
    <m/>
    <m/>
    <m/>
    <m/>
    <m/>
    <s v="Rates valid from 01/08/2025 - 31/10/2025"/>
  </r>
  <r>
    <s v="Pharma"/>
    <s v="Yes"/>
    <s v="Express"/>
    <s v="JNB"/>
    <s v="BRU"/>
    <s v="ZA"/>
    <s v="BE"/>
    <x v="2"/>
    <s v="EMEA"/>
    <x v="298"/>
    <n v="29259"/>
    <n v="331"/>
    <n v="88.395770392749242"/>
    <x v="10"/>
    <s v="Yes"/>
    <s v="Indirect"/>
    <s v="DOH"/>
    <s v="USD"/>
    <x v="6"/>
    <x v="41"/>
    <m/>
    <x v="16"/>
    <m/>
    <n v="2.75"/>
    <n v="2.6"/>
    <n v="2.5"/>
    <n v="2.5"/>
    <n v="2.5"/>
    <s v="All in"/>
    <m/>
    <m/>
    <m/>
    <m/>
    <m/>
    <m/>
    <s v="Rates valid from 01/08/2025 - 31/10/2025"/>
  </r>
  <r>
    <s v="Pharma"/>
    <s v="No"/>
    <s v="Express"/>
    <s v="JNB"/>
    <s v="DUB"/>
    <s v="ZA"/>
    <s v="IE"/>
    <x v="2"/>
    <s v="EMEA"/>
    <x v="299"/>
    <n v="1546"/>
    <n v="290"/>
    <n v="5.3310344827586205"/>
    <x v="10"/>
    <s v="Yes"/>
    <s v="Indirect"/>
    <s v="DOH"/>
    <s v="USD"/>
    <x v="6"/>
    <x v="9"/>
    <m/>
    <x v="6"/>
    <m/>
    <n v="3.95"/>
    <n v="3.7"/>
    <n v="3.6"/>
    <n v="3.6"/>
    <n v="3.6"/>
    <s v="All in"/>
    <m/>
    <m/>
    <m/>
    <m/>
    <m/>
    <m/>
    <s v="Rates valid from 01/08/2025 - 31/10/2025"/>
  </r>
  <r>
    <s v="Pharma"/>
    <s v="Yes"/>
    <s v="Express"/>
    <s v="JNB"/>
    <s v="DUB"/>
    <s v="ZA"/>
    <s v="IE"/>
    <x v="2"/>
    <s v="EMEA"/>
    <x v="300"/>
    <n v="14117"/>
    <n v="301"/>
    <n v="46.900332225913623"/>
    <x v="10"/>
    <s v="Yes"/>
    <s v="Indirect"/>
    <s v="DOH"/>
    <s v="USD"/>
    <x v="6"/>
    <x v="204"/>
    <m/>
    <x v="89"/>
    <m/>
    <n v="2.4500000000000002"/>
    <n v="2.2999999999999998"/>
    <n v="2.2000000000000002"/>
    <n v="2.2000000000000002"/>
    <n v="2.2000000000000002"/>
    <s v="All in"/>
    <m/>
    <m/>
    <m/>
    <m/>
    <m/>
    <m/>
    <s v="Rates valid from 01/08/2025 - 31/10/2025"/>
  </r>
  <r>
    <s v="Pharma"/>
    <s v="Yes"/>
    <s v="Express"/>
    <s v="JNB"/>
    <s v="LHR"/>
    <s v="ZA"/>
    <s v="GB"/>
    <x v="2"/>
    <s v="EMEA"/>
    <x v="301"/>
    <n v="11102"/>
    <n v="270"/>
    <n v="41.11851851851852"/>
    <x v="10"/>
    <s v="Yes"/>
    <s v="Indirect"/>
    <s v="DOH"/>
    <s v="USD"/>
    <x v="6"/>
    <x v="205"/>
    <m/>
    <x v="83"/>
    <m/>
    <n v="4.8499999999999996"/>
    <n v="4.55"/>
    <n v="2.4500000000000002"/>
    <n v="2.4500000000000002"/>
    <n v="2.4500000000000002"/>
    <s v="All in"/>
    <m/>
    <m/>
    <m/>
    <m/>
    <m/>
    <m/>
    <s v="Rates valid from 01/08/2025 - 31/10/2025"/>
  </r>
  <r>
    <s v="Pharma"/>
    <s v="No"/>
    <s v="Express"/>
    <s v="JNB"/>
    <s v="ZRH"/>
    <s v="ZA"/>
    <s v="CH"/>
    <x v="2"/>
    <s v="EMEA"/>
    <x v="302"/>
    <n v="3566"/>
    <n v="426"/>
    <n v="8.3708920187793421"/>
    <x v="10"/>
    <s v="Yes"/>
    <s v="Indirect"/>
    <s v="DOH"/>
    <s v="USD"/>
    <x v="6"/>
    <x v="206"/>
    <m/>
    <x v="293"/>
    <m/>
    <n v="4.5999999999999996"/>
    <n v="4.3"/>
    <n v="4.2"/>
    <n v="4.2"/>
    <n v="4.2"/>
    <s v="All in"/>
    <m/>
    <m/>
    <m/>
    <m/>
    <m/>
    <m/>
    <s v="Rates valid from 01/08/2025 - 31/10/2025"/>
  </r>
  <r>
    <s v="Pharma"/>
    <s v="Yes"/>
    <s v="Express"/>
    <s v="JNB"/>
    <s v="ZRH"/>
    <s v="ZA"/>
    <s v="CH"/>
    <x v="2"/>
    <s v="EMEA"/>
    <x v="303"/>
    <n v="109625.60000000001"/>
    <n v="933"/>
    <n v="117.49796355841373"/>
    <x v="10"/>
    <s v="Yes"/>
    <s v="Indirect"/>
    <s v="DOH"/>
    <s v="USD"/>
    <x v="6"/>
    <x v="207"/>
    <m/>
    <x v="2"/>
    <m/>
    <n v="2.8"/>
    <n v="2.65"/>
    <n v="2.5499999999999998"/>
    <n v="2.5499999999999998"/>
    <n v="2.5499999999999998"/>
    <s v="All in"/>
    <m/>
    <m/>
    <m/>
    <m/>
    <m/>
    <m/>
    <s v="Rates valid from 01/08/2025 - 31/10/2025"/>
  </r>
  <r>
    <s v="Pharma"/>
    <s v="Yes"/>
    <s v="Express"/>
    <s v="LHR"/>
    <s v="GRU"/>
    <s v="GB"/>
    <s v="BR"/>
    <x v="2"/>
    <s v="AMERICAS"/>
    <x v="258"/>
    <n v="8847.9599999999991"/>
    <n v="294"/>
    <n v="30.095102040816325"/>
    <x v="10"/>
    <s v="Yes"/>
    <s v="Indirect"/>
    <s v="DOH"/>
    <s v="GBP"/>
    <x v="4"/>
    <x v="208"/>
    <n v="8.6"/>
    <x v="294"/>
    <n v="6.65"/>
    <n v="6.6000000000000005"/>
    <n v="6.5500000000000007"/>
    <n v="6.5"/>
    <n v="6.5"/>
    <n v="6.5"/>
    <s v="++"/>
    <s v="As per FSC document"/>
    <m/>
    <m/>
    <m/>
    <m/>
    <m/>
    <s v="Additional WB to be considered as per attached spreadsheet"/>
  </r>
  <r>
    <s v="Pharma"/>
    <s v="Yes"/>
    <s v="Express"/>
    <s v="LHR"/>
    <s v="ICN"/>
    <s v="GB"/>
    <s v="KR"/>
    <x v="2"/>
    <s v="APAC"/>
    <x v="150"/>
    <n v="15980.610000000011"/>
    <n v="926"/>
    <n v="17.257678185745153"/>
    <x v="10"/>
    <s v="Yes"/>
    <s v="Indirect"/>
    <s v="DOH"/>
    <s v="GBP"/>
    <x v="4"/>
    <x v="4"/>
    <n v="3.45"/>
    <x v="295"/>
    <n v="2.6500000000000004"/>
    <n v="2.6"/>
    <n v="2"/>
    <n v="2"/>
    <n v="2"/>
    <n v="2"/>
    <s v="++"/>
    <s v="As per FSC document"/>
    <m/>
    <m/>
    <m/>
    <m/>
    <m/>
    <s v="Additional WB to be considered as per attached spreadsheet"/>
  </r>
  <r>
    <s v="Pharma"/>
    <s v="No"/>
    <s v="Express"/>
    <s v="LHR"/>
    <s v="JNB"/>
    <s v="GB"/>
    <s v="ZA"/>
    <x v="2"/>
    <s v="EMEA"/>
    <x v="270"/>
    <n v="1601.89"/>
    <n v="260"/>
    <n v="6.1611153846153854"/>
    <x v="10"/>
    <s v="Yes"/>
    <s v="Indirect"/>
    <s v="DOH"/>
    <s v="GBP"/>
    <x v="4"/>
    <x v="13"/>
    <n v="5.15"/>
    <x v="19"/>
    <n v="3.95"/>
    <n v="3.9000000000000004"/>
    <n v="3.85"/>
    <n v="3.8000000000000003"/>
    <n v="3.8000000000000003"/>
    <n v="3.8000000000000003"/>
    <s v="++"/>
    <s v="As per FSC document"/>
    <m/>
    <m/>
    <m/>
    <m/>
    <m/>
    <s v="Additional WB to be considered as per attached spreadsheet"/>
  </r>
  <r>
    <s v="Pharma"/>
    <s v="Yes"/>
    <s v="Express"/>
    <s v="LHR"/>
    <s v="SIN"/>
    <s v="GB"/>
    <s v="SG"/>
    <x v="2"/>
    <s v="APAC"/>
    <x v="151"/>
    <n v="10127.529999999999"/>
    <n v="353"/>
    <n v="28.689886685552406"/>
    <x v="10"/>
    <s v="Yes"/>
    <s v="Indirect"/>
    <s v="DOH"/>
    <s v="GBP"/>
    <x v="4"/>
    <x v="179"/>
    <n v="3.0500000000000003"/>
    <x v="114"/>
    <n v="2.35"/>
    <n v="2.3000000000000003"/>
    <n v="1.65"/>
    <n v="1.65"/>
    <n v="1.65"/>
    <n v="1.65"/>
    <s v="++"/>
    <s v="As per FSC document"/>
    <m/>
    <m/>
    <m/>
    <m/>
    <m/>
    <s v="Additional WB to be considered as per attached spreadsheet"/>
  </r>
  <r>
    <s v="Pharma"/>
    <s v="Yes"/>
    <s v="Express"/>
    <s v="LHR"/>
    <s v="TPE"/>
    <s v="GB"/>
    <s v="TW"/>
    <x v="2"/>
    <s v="APAC"/>
    <x v="152"/>
    <n v="14002.170000000007"/>
    <n v="667"/>
    <n v="20.992758620689667"/>
    <x v="10"/>
    <s v="Yes"/>
    <s v="Indirect"/>
    <s v="DOH"/>
    <s v="GBP"/>
    <x v="4"/>
    <x v="180"/>
    <n v="4.0999999999999996"/>
    <x v="16"/>
    <n v="3.15"/>
    <n v="3.1"/>
    <n v="3.05"/>
    <n v="3"/>
    <n v="3"/>
    <n v="3"/>
    <s v="++"/>
    <s v="As per FSC document"/>
    <m/>
    <m/>
    <m/>
    <m/>
    <m/>
    <s v="Additional WB to be considered as per attached spreadsheet"/>
  </r>
  <r>
    <s v="Pharma"/>
    <s v="Yes"/>
    <s v="Express"/>
    <s v="NBO"/>
    <s v="GVA"/>
    <s v="KE"/>
    <s v="CH"/>
    <x v="2"/>
    <s v="EMEA"/>
    <x v="317"/>
    <n v="7223.3"/>
    <n v="282"/>
    <n v="25.614539007092198"/>
    <x v="10"/>
    <s v="Yes"/>
    <s v="Indirect"/>
    <s v="DOH"/>
    <s v="USD"/>
    <x v="6"/>
    <x v="209"/>
    <m/>
    <x v="68"/>
    <m/>
    <n v="4.3"/>
    <n v="3.6"/>
    <n v="3.6"/>
    <n v="3.6"/>
    <n v="3.6"/>
    <s v="All in"/>
    <m/>
    <m/>
    <m/>
    <m/>
    <m/>
    <m/>
    <s v="Rates valid from 01/08/2025 - 31/10/2025"/>
  </r>
  <r>
    <s v="Pharma"/>
    <s v="No"/>
    <s v="Express"/>
    <s v="PRG"/>
    <s v="BOM"/>
    <s v="CZ"/>
    <s v="IN"/>
    <x v="2"/>
    <s v="APAC"/>
    <x v="267"/>
    <n v="4216.590000000002"/>
    <n v="308"/>
    <n v="13.690227272727279"/>
    <x v="10"/>
    <s v="Yes"/>
    <s v="Indirect"/>
    <s v="DOH"/>
    <s v="CZK"/>
    <x v="4"/>
    <x v="210"/>
    <n v="103"/>
    <x v="296"/>
    <n v="79"/>
    <n v="77"/>
    <n v="74"/>
    <n v="72"/>
    <n v="72"/>
    <n v="72"/>
    <s v="++"/>
    <s v="As per FSC document"/>
    <m/>
    <m/>
    <m/>
    <m/>
    <m/>
    <s v="Additional WB to be considered as per attached spreadsheet"/>
  </r>
  <r>
    <s v="Pharma"/>
    <s v="Yes"/>
    <s v="Express"/>
    <s v="PRG"/>
    <s v="BOM"/>
    <s v="CZ"/>
    <s v="IN"/>
    <x v="2"/>
    <s v="APAC"/>
    <x v="268"/>
    <n v="21324.400000000001"/>
    <n v="102"/>
    <n v="209.06274509803924"/>
    <x v="10"/>
    <s v="Yes"/>
    <s v="Indirect"/>
    <s v="DOH"/>
    <s v="CZK"/>
    <x v="4"/>
    <x v="210"/>
    <n v="103"/>
    <x v="296"/>
    <n v="79"/>
    <n v="77"/>
    <n v="74"/>
    <n v="72"/>
    <n v="72"/>
    <n v="72"/>
    <s v="++"/>
    <s v="As per FSC document"/>
    <m/>
    <m/>
    <m/>
    <m/>
    <m/>
    <s v="Additional WB to be considered as per attached spreadsheet"/>
  </r>
  <r>
    <s v="Pharma"/>
    <s v="Yes"/>
    <s v="Express"/>
    <s v="PRG"/>
    <s v="NRT"/>
    <s v="CZ"/>
    <s v="JP"/>
    <x v="2"/>
    <s v="APAC"/>
    <x v="269"/>
    <n v="3561"/>
    <n v="108"/>
    <n v="32.972222222222221"/>
    <x v="10"/>
    <s v="Yes"/>
    <s v="Indirect"/>
    <s v="DOH"/>
    <s v="CZK"/>
    <x v="4"/>
    <x v="21"/>
    <n v="122"/>
    <x v="297"/>
    <n v="94"/>
    <n v="91"/>
    <n v="89"/>
    <n v="86"/>
    <n v="86"/>
    <n v="86"/>
    <s v="++"/>
    <s v="As per FSC document"/>
    <m/>
    <m/>
    <m/>
    <m/>
    <m/>
    <s v="Additional WB to be considered as per attached spreadsheet"/>
  </r>
  <r>
    <s v="Pharma"/>
    <s v="Yes"/>
    <s v="Express"/>
    <s v="JFK"/>
    <s v="BLR"/>
    <s v="US"/>
    <s v="IN"/>
    <x v="0"/>
    <s v="APAC"/>
    <x v="89"/>
    <n v="11765.837260000002"/>
    <n v="258"/>
    <n v="45.604020387596904"/>
    <x v="11"/>
    <s v="Yes"/>
    <s v="Indirect"/>
    <s v="SIN"/>
    <s v="USD"/>
    <x v="0"/>
    <x v="4"/>
    <m/>
    <x v="298"/>
    <m/>
    <m/>
    <m/>
    <m/>
    <m/>
    <m/>
    <s v="++"/>
    <n v="0.7"/>
    <n v="0.15"/>
    <n v="0.08"/>
    <s v="$ 100 per FWB/FHL msg , Max $200 per mawb"/>
    <s v="N/A"/>
    <s v="n/a"/>
    <s v="Rate is valid for 6-mnths. Min for FSC is $20.00, Min for SSC is $5.00, Min for Screening is $10.00"/>
  </r>
  <r>
    <s v="Pharma"/>
    <s v="Yes"/>
    <s v="Express"/>
    <s v="JFK"/>
    <s v="BOM"/>
    <s v="US"/>
    <s v="IN"/>
    <x v="0"/>
    <s v="APAC"/>
    <x v="90"/>
    <n v="28438.869999999992"/>
    <n v="395"/>
    <n v="71.997139240506314"/>
    <x v="11"/>
    <s v="Yes"/>
    <s v="Indirect"/>
    <s v="SIN"/>
    <s v="USD"/>
    <x v="0"/>
    <x v="4"/>
    <m/>
    <x v="299"/>
    <m/>
    <m/>
    <m/>
    <m/>
    <m/>
    <m/>
    <s v="++"/>
    <n v="0.7"/>
    <n v="0.15"/>
    <n v="0.08"/>
    <s v="$ 100 per FWB/FHL msg , Max $200 per mawb"/>
    <s v="N/A"/>
    <s v="n/a"/>
    <s v="Rate is valid for 6-mnths. Min for FSC is $20.00, Min for SSC is $5.00, Min for Screening is $10.00"/>
  </r>
  <r>
    <s v="Pharma"/>
    <s v="Yes"/>
    <s v="Express"/>
    <s v="JFK"/>
    <s v="ICN"/>
    <s v="US"/>
    <s v="KR"/>
    <x v="0"/>
    <s v="APAC"/>
    <x v="91"/>
    <n v="19140.919999999995"/>
    <n v="439"/>
    <n v="43.601184510250555"/>
    <x v="11"/>
    <s v="Yes"/>
    <s v="Indirect"/>
    <s v="SIN"/>
    <s v="USD"/>
    <x v="0"/>
    <x v="4"/>
    <m/>
    <x v="300"/>
    <m/>
    <m/>
    <m/>
    <m/>
    <m/>
    <m/>
    <s v="++"/>
    <n v="0.55000000000000004"/>
    <n v="0.15"/>
    <n v="0.08"/>
    <s v="$ 100 per FWB/FHL msg , Max $200 per mawb"/>
    <s v="N/A"/>
    <s v="n/a"/>
    <s v="Rate is valid for 6-mnths. Min for FSC is $20.00, Min for SSC is $5.00, Min for Screening is $10.00"/>
  </r>
  <r>
    <s v="Pharma"/>
    <s v="No"/>
    <s v="Standard"/>
    <s v="JFK"/>
    <s v="MEL"/>
    <s v="US"/>
    <s v="AU"/>
    <x v="0"/>
    <s v="APAC"/>
    <x v="92"/>
    <n v="61502.9"/>
    <n v="221"/>
    <n v="278.29366515837103"/>
    <x v="11"/>
    <s v="Yes"/>
    <s v="Indirect"/>
    <s v="SIN"/>
    <s v="USD"/>
    <x v="0"/>
    <x v="211"/>
    <m/>
    <x v="301"/>
    <m/>
    <m/>
    <m/>
    <m/>
    <m/>
    <m/>
    <s v="++"/>
    <n v="0.85"/>
    <n v="0.15"/>
    <n v="0.08"/>
    <s v="$ 100 per FWB/FHL msg , Max $200 per mawb"/>
    <s v="N/A"/>
    <s v="n/a"/>
    <s v="Rate is valid for 6-mnths. Min for FSC is $20.00, Min for SSC is $5.00, Min for Screening is $10.00"/>
  </r>
  <r>
    <s v="Pharma"/>
    <s v="Yes"/>
    <s v="Express"/>
    <s v="JFK"/>
    <s v="PVG"/>
    <s v="US"/>
    <s v="CN"/>
    <x v="0"/>
    <s v="APAC"/>
    <x v="93"/>
    <n v="14609.986499999997"/>
    <n v="264"/>
    <n v="55.340857954545442"/>
    <x v="11"/>
    <s v="Yes"/>
    <s v="Indirect"/>
    <s v="SIN"/>
    <s v="USD"/>
    <x v="0"/>
    <x v="4"/>
    <m/>
    <x v="300"/>
    <m/>
    <m/>
    <m/>
    <m/>
    <m/>
    <m/>
    <s v="++"/>
    <n v="0.55000000000000004"/>
    <n v="0.15"/>
    <n v="0.08"/>
    <s v="$ 100 per FWB/FHL msg , Max $200 per mawb"/>
    <s v="N/A"/>
    <s v="n/a"/>
    <s v="Rate is valid for 6-mnths. Min for FSC is $20.00, Min for SSC is $5.00, Min for Screening is $10.00"/>
  </r>
  <r>
    <s v="Pharma"/>
    <s v="No"/>
    <s v="Standard"/>
    <s v="LAX"/>
    <s v="AKL"/>
    <s v="US"/>
    <s v="NZ"/>
    <x v="0"/>
    <s v="APAC"/>
    <x v="225"/>
    <n v="26820.481815999981"/>
    <n v="389"/>
    <n v="68.947254025706897"/>
    <x v="11"/>
    <s v="Yes"/>
    <s v="Indirect"/>
    <s v="SIN"/>
    <s v="USD"/>
    <x v="0"/>
    <x v="211"/>
    <m/>
    <x v="166"/>
    <m/>
    <m/>
    <m/>
    <m/>
    <m/>
    <m/>
    <s v="++"/>
    <n v="0.85"/>
    <n v="0.15"/>
    <n v="0.08"/>
    <s v="$ 100 per FWB/FHL msg , Max $200 per mawb"/>
    <s v="N/A"/>
    <s v="n/a"/>
    <s v="Rate is valid for 6-mnths. Min for FSC is $20.00, Min for SSC is $5.00, Min for Screening is $10.00"/>
  </r>
  <r>
    <s v="GC"/>
    <s v="No"/>
    <s v="Standard"/>
    <s v="LAX"/>
    <s v="AKL"/>
    <s v="US"/>
    <s v="NZ"/>
    <x v="0"/>
    <s v="APAC"/>
    <x v="226"/>
    <n v="100881.03636200004"/>
    <n v="1134"/>
    <n v="88.960349525573235"/>
    <x v="11"/>
    <s v="Yes"/>
    <s v="Indirect"/>
    <s v="SIN"/>
    <s v="USD"/>
    <x v="0"/>
    <x v="211"/>
    <m/>
    <x v="302"/>
    <m/>
    <m/>
    <m/>
    <m/>
    <m/>
    <m/>
    <s v="++"/>
    <n v="0.85"/>
    <n v="0.15"/>
    <n v="0.08"/>
    <s v="$ 100 per FWB/FHL msg , Max $200 per mawb"/>
    <s v="N/A"/>
    <s v="n/a"/>
    <s v="Rate is valid for 6-mnths. Min for FSC is $20.00, Min for SSC is $5.00, Min for Screening is $10.00"/>
  </r>
  <r>
    <s v="Pharma"/>
    <s v="Yes"/>
    <s v="Express"/>
    <s v="LAX"/>
    <s v="AMS"/>
    <s v="US"/>
    <s v="NL"/>
    <x v="0"/>
    <s v="EMEA"/>
    <x v="15"/>
    <n v="38661.293339999982"/>
    <n v="460"/>
    <n v="84.046289869565172"/>
    <x v="11"/>
    <s v="Yes"/>
    <s v="Direct"/>
    <m/>
    <s v="USD"/>
    <x v="0"/>
    <x v="4"/>
    <m/>
    <x v="303"/>
    <m/>
    <m/>
    <m/>
    <m/>
    <m/>
    <m/>
    <s v="++"/>
    <n v="0.55000000000000004"/>
    <n v="0.15"/>
    <n v="0.08"/>
    <s v="$ 100 per FWB/FHL msg , Max $200 per mawb"/>
    <s v="N/A"/>
    <s v="n/a"/>
    <s v="Rate is valid for 6-mnths. Min for FSC is $20.00, Min for SSC is $5.00, Min for Screening is $10.00"/>
  </r>
  <r>
    <s v="Pharma"/>
    <s v="Yes"/>
    <s v="Express"/>
    <s v="LAX"/>
    <s v="BRU"/>
    <s v="US"/>
    <s v="BE"/>
    <x v="0"/>
    <s v="EMEA"/>
    <x v="18"/>
    <n v="14803.16"/>
    <n v="375"/>
    <n v="39.475093333333334"/>
    <x v="11"/>
    <s v="Yes"/>
    <s v="Direct"/>
    <m/>
    <s v="USD"/>
    <x v="0"/>
    <x v="4"/>
    <m/>
    <x v="303"/>
    <m/>
    <m/>
    <m/>
    <m/>
    <m/>
    <m/>
    <s v="++"/>
    <n v="0.55000000000000004"/>
    <n v="0.15"/>
    <n v="0.08"/>
    <s v="$ 100 per FWB/FHL msg , Max $200 per mawb"/>
    <s v="N/A"/>
    <s v="n/a"/>
    <s v="Rate is valid for 6-mnths. Min for FSC is $20.00, Min for SSC is $5.00, Min for Screening is $10.00"/>
  </r>
  <r>
    <s v="Pharma"/>
    <s v="Yes"/>
    <s v="Express"/>
    <s v="LAX"/>
    <s v="MEL"/>
    <s v="US"/>
    <s v="AU"/>
    <x v="0"/>
    <s v="APAC"/>
    <x v="260"/>
    <n v="8906.989999999998"/>
    <n v="315"/>
    <n v="28.276158730158723"/>
    <x v="11"/>
    <s v="Yes"/>
    <s v="Indirect"/>
    <s v="SIN"/>
    <s v="USD"/>
    <x v="0"/>
    <x v="4"/>
    <m/>
    <x v="304"/>
    <m/>
    <m/>
    <m/>
    <m/>
    <m/>
    <m/>
    <s v="++"/>
    <n v="0.85"/>
    <n v="0.15"/>
    <n v="0.08"/>
    <s v="$ 100 per FWB/FHL msg , Max $200 per mawb"/>
    <s v="N/A"/>
    <s v="n/a"/>
    <s v="Rate is valid for 6-mnths. Min for FSC is $20.00, Min for SSC is $5.00, Min for Screening is $10.00"/>
  </r>
  <r>
    <s v="Pharma"/>
    <s v="Yes"/>
    <s v="Express"/>
    <s v="LAX"/>
    <s v="NRT"/>
    <s v="US"/>
    <s v="JP"/>
    <x v="0"/>
    <s v="APAC"/>
    <x v="234"/>
    <n v="18783.142453600001"/>
    <n v="1192"/>
    <n v="15.757669843624162"/>
    <x v="11"/>
    <s v="Yes"/>
    <s v="Direct"/>
    <m/>
    <s v="USD"/>
    <x v="0"/>
    <x v="4"/>
    <m/>
    <x v="305"/>
    <m/>
    <m/>
    <m/>
    <m/>
    <m/>
    <m/>
    <s v="++"/>
    <n v="0.55000000000000004"/>
    <n v="0.15"/>
    <n v="0.08"/>
    <s v="$ 100 per FWB/FHL msg , Max $200 per mawb"/>
    <s v="N/A"/>
    <s v="n/a"/>
    <s v="Rate is valid for 6-mnths. Min for FSC is $20.00, Min for SSC is $5.00, Min for Screening is $10.00"/>
  </r>
  <r>
    <s v="Pharma"/>
    <s v="Yes"/>
    <s v="Express"/>
    <s v="LAX"/>
    <s v="SIN"/>
    <s v="US"/>
    <s v="SG"/>
    <x v="0"/>
    <s v="APAC"/>
    <x v="261"/>
    <n v="9787.5968860000012"/>
    <n v="503"/>
    <n v="19.458443113320083"/>
    <x v="11"/>
    <s v="Yes"/>
    <s v="Direct"/>
    <m/>
    <s v="USD"/>
    <x v="0"/>
    <x v="4"/>
    <m/>
    <x v="306"/>
    <m/>
    <m/>
    <m/>
    <m/>
    <m/>
    <m/>
    <s v="++"/>
    <n v="0.7"/>
    <n v="0.15"/>
    <n v="0.08"/>
    <s v="$ 100 per FWB/FHL msg , Max $200 per mawb"/>
    <s v="N/A"/>
    <s v="n/a"/>
    <s v="Rate is valid for 6-mnths. Min for FSC is $20.00, Min for SSC is $5.00, Min for Screening is $10.00"/>
  </r>
  <r>
    <s v="Pharma"/>
    <s v="No"/>
    <s v="Express"/>
    <s v="LAX"/>
    <s v="SYD"/>
    <s v="US"/>
    <s v="AU"/>
    <x v="0"/>
    <s v="APAC"/>
    <x v="35"/>
    <n v="1380.5500000000002"/>
    <n v="309"/>
    <n v="4.4677993527508093"/>
    <x v="11"/>
    <s v="Yes"/>
    <s v="Indirect"/>
    <s v="SIN"/>
    <s v="USD"/>
    <x v="0"/>
    <x v="4"/>
    <m/>
    <x v="304"/>
    <m/>
    <m/>
    <m/>
    <m/>
    <m/>
    <m/>
    <s v="++"/>
    <n v="0.85"/>
    <n v="0.15"/>
    <n v="0.08"/>
    <s v="$ 100 per FWB/FHL msg , Max $200 per mawb"/>
    <s v="N/A"/>
    <s v="n/a"/>
    <s v="Rate is valid for 6-mnths. Min for FSC is $20.00, Min for SSC is $5.00, Min for Screening is $10.00"/>
  </r>
  <r>
    <s v="Pharma"/>
    <s v="Yes"/>
    <s v="Express"/>
    <s v="LAX"/>
    <s v="SYD"/>
    <s v="US"/>
    <s v="AU"/>
    <x v="0"/>
    <s v="APAC"/>
    <x v="36"/>
    <n v="13016.547497200025"/>
    <n v="529"/>
    <n v="24.605949900189081"/>
    <x v="11"/>
    <s v="Yes"/>
    <s v="Indirect"/>
    <s v="SIN"/>
    <s v="USD"/>
    <x v="0"/>
    <x v="4"/>
    <m/>
    <x v="304"/>
    <m/>
    <m/>
    <m/>
    <m/>
    <m/>
    <m/>
    <s v="++"/>
    <n v="0.85"/>
    <n v="0.15"/>
    <n v="0.08"/>
    <s v="$ 100 per FWB/FHL msg , Max $200 per mawb"/>
    <s v="N/A"/>
    <s v="n/a"/>
    <s v="Rate is valid for 6-mnths. Min for FSC is $20.00, Min for SSC is $5.00, Min for Screening is $10.00"/>
  </r>
  <r>
    <s v="Pharma"/>
    <s v="Yes"/>
    <s v="Express"/>
    <s v="ORD"/>
    <s v="BRU"/>
    <s v="US"/>
    <s v="BE"/>
    <x v="0"/>
    <s v="EMEA"/>
    <x v="60"/>
    <n v="5545.8999999999978"/>
    <n v="271"/>
    <n v="20.464575645756451"/>
    <x v="11"/>
    <s v="Yes"/>
    <s v="Indirect"/>
    <s v="DFW"/>
    <s v="USD"/>
    <x v="0"/>
    <x v="4"/>
    <m/>
    <x v="307"/>
    <m/>
    <m/>
    <m/>
    <m/>
    <m/>
    <m/>
    <s v="++"/>
    <n v="0.55000000000000004"/>
    <n v="0.15"/>
    <n v="0.08"/>
    <s v="$ 100 per FWB/FHL msg , Max $200 per mawb"/>
    <s v="N/A"/>
    <s v="n/a"/>
    <s v="Rate is valid for 6-mnths. Min for FSC is $20.00, Min for SSC is $5.00, Min for Screening is $10.00"/>
  </r>
  <r>
    <s v="Pharma"/>
    <s v="Yes"/>
    <s v="Express"/>
    <s v="ORD"/>
    <s v="FRA"/>
    <s v="US"/>
    <s v="DE"/>
    <x v="0"/>
    <s v="EMEA"/>
    <x v="247"/>
    <n v="74538.45"/>
    <n v="339"/>
    <n v="219.87743362831858"/>
    <x v="11"/>
    <s v="Yes"/>
    <s v="Indirect"/>
    <s v="DFW"/>
    <s v="USD"/>
    <x v="0"/>
    <x v="4"/>
    <m/>
    <x v="307"/>
    <m/>
    <m/>
    <m/>
    <m/>
    <m/>
    <m/>
    <s v="++"/>
    <n v="0.55000000000000004"/>
    <n v="0.15"/>
    <n v="0.08"/>
    <s v="$ 100 per FWB/FHL msg , Max $200 per mawb"/>
    <s v="N/A"/>
    <s v="n/a"/>
    <s v="Rate is valid for 6-mnths. Min for FSC is $20.00, Min for SSC is $5.00, Min for Screening is $10.00"/>
  </r>
  <r>
    <s v="Pharma"/>
    <s v="Yes"/>
    <s v="Express"/>
    <s v="ORD"/>
    <s v="ICN"/>
    <s v="US"/>
    <s v="KR"/>
    <x v="0"/>
    <s v="APAC"/>
    <x v="94"/>
    <n v="8659.8500000000022"/>
    <n v="463"/>
    <n v="18.703779697624196"/>
    <x v="11"/>
    <s v="Yes"/>
    <s v="Indirect"/>
    <s v="DFW"/>
    <s v="USD"/>
    <x v="0"/>
    <x v="4"/>
    <m/>
    <x v="308"/>
    <m/>
    <m/>
    <m/>
    <m/>
    <m/>
    <m/>
    <s v="++"/>
    <n v="0.55000000000000004"/>
    <n v="0.15"/>
    <n v="0.08"/>
    <s v="$ 100 per FWB/FHL msg , Max $200 per mawb"/>
    <s v="N/A"/>
    <s v="n/a"/>
    <s v="Rate is valid for 6-mnths. Min for FSC is $20.00, Min for SSC is $5.00, Min for Screening is $10.00"/>
  </r>
  <r>
    <s v="Pharma"/>
    <s v="Yes"/>
    <s v="Express"/>
    <s v="ORD"/>
    <s v="MEL"/>
    <s v="US"/>
    <s v="AU"/>
    <x v="0"/>
    <s v="APAC"/>
    <x v="95"/>
    <n v="10380.670000000002"/>
    <n v="621"/>
    <n v="16.716054750402581"/>
    <x v="11"/>
    <s v="Yes"/>
    <s v="Indirect"/>
    <s v="DFW"/>
    <s v="USD"/>
    <x v="0"/>
    <x v="4"/>
    <m/>
    <x v="309"/>
    <m/>
    <m/>
    <m/>
    <m/>
    <m/>
    <m/>
    <s v="++"/>
    <n v="0.85"/>
    <n v="0.15"/>
    <n v="0.08"/>
    <s v="$ 100 per FWB/FHL msg , Max $200 per mawb"/>
    <s v="N/A"/>
    <s v="n/a"/>
    <s v="Rate is valid for 6-mnths. Min for FSC is $20.00, Min for SSC is $5.00, Min for Screening is $10.00"/>
  </r>
  <r>
    <s v="Pharma"/>
    <s v="Yes"/>
    <s v="Express"/>
    <s v="ORD"/>
    <s v="SYD"/>
    <s v="US"/>
    <s v="AU"/>
    <x v="0"/>
    <s v="APAC"/>
    <x v="96"/>
    <n v="8835.8500000000076"/>
    <n v="620"/>
    <n v="14.251370967741948"/>
    <x v="11"/>
    <s v="Yes"/>
    <s v="Indirect"/>
    <s v="DFW"/>
    <s v="USD"/>
    <x v="0"/>
    <x v="4"/>
    <m/>
    <x v="309"/>
    <m/>
    <m/>
    <m/>
    <m/>
    <m/>
    <m/>
    <s v="++"/>
    <n v="0.85"/>
    <n v="0.15"/>
    <n v="0.08"/>
    <s v="$ 100 per FWB/FHL msg , Max $200 per mawb"/>
    <s v="N/A"/>
    <s v="n/a"/>
    <s v="Rate is valid for 6-mnths. Min for FSC is $20.00, Min for SSC is $5.00, Min for Screening is $10.00"/>
  </r>
  <r>
    <s v="Pharma"/>
    <s v="Yes"/>
    <s v="Express"/>
    <s v="ORD"/>
    <s v="TPE"/>
    <s v="US"/>
    <s v="TW"/>
    <x v="0"/>
    <s v="APAC"/>
    <x v="97"/>
    <n v="5365.61"/>
    <n v="313"/>
    <n v="17.14252396166134"/>
    <x v="11"/>
    <s v="Yes"/>
    <s v="Indirect"/>
    <s v="DFW"/>
    <s v="USD"/>
    <x v="0"/>
    <x v="4"/>
    <m/>
    <x v="308"/>
    <m/>
    <m/>
    <m/>
    <m/>
    <m/>
    <m/>
    <s v="++"/>
    <n v="0.55000000000000004"/>
    <n v="0.15"/>
    <n v="0.08"/>
    <s v="$ 100 per FWB/FHL msg , Max $200 per mawb"/>
    <s v="N/A"/>
    <s v="n/a"/>
    <s v="Rate is valid for 6-mnths. Min for FSC is $20.00, Min for SSC is $5.00, Min for Screening is $10.00"/>
  </r>
  <r>
    <s v="Pharma"/>
    <s v="No"/>
    <s v="Express"/>
    <s v="BKK"/>
    <s v="LAX"/>
    <s v="TH"/>
    <s v="US"/>
    <x v="1"/>
    <s v="AMERICAS"/>
    <x v="98"/>
    <n v="963"/>
    <n v="508"/>
    <n v="1.8956692913385826"/>
    <x v="11"/>
    <s v="Yes"/>
    <s v="Indirect"/>
    <s v="SIN"/>
    <s v="THB"/>
    <x v="0"/>
    <x v="212"/>
    <m/>
    <x v="310"/>
    <n v="525"/>
    <n v="525"/>
    <n v="525"/>
    <n v="525"/>
    <n v="525"/>
    <n v="525"/>
    <s v="All In"/>
    <s v="-"/>
    <s v="-"/>
    <s v="-"/>
    <s v="-"/>
    <s v="-"/>
    <s v="-"/>
    <s v="Subject to space availabiltiy "/>
  </r>
  <r>
    <s v="Pharma"/>
    <s v="No"/>
    <s v="Express"/>
    <s v="BKK"/>
    <s v="SIN"/>
    <s v="TH"/>
    <s v="SG"/>
    <x v="1"/>
    <s v="APAC"/>
    <x v="318"/>
    <n v="1231"/>
    <n v="502"/>
    <n v="2.452191235059761"/>
    <x v="11"/>
    <s v="Yes"/>
    <s v="Direct"/>
    <m/>
    <s v="THB"/>
    <x v="0"/>
    <x v="213"/>
    <m/>
    <x v="311"/>
    <n v="138"/>
    <n v="132"/>
    <n v="129"/>
    <n v="129"/>
    <n v="129"/>
    <n v="129"/>
    <s v="All In"/>
    <s v="-"/>
    <s v="-"/>
    <s v="-"/>
    <s v="-"/>
    <s v="-"/>
    <s v="-"/>
    <s v="Subject to space availabiltiy "/>
  </r>
  <r>
    <s v="Pharma"/>
    <s v="Yes"/>
    <s v="Express"/>
    <s v="BKK"/>
    <s v="SIN"/>
    <s v="TH"/>
    <s v="SG"/>
    <x v="1"/>
    <s v="APAC"/>
    <x v="319"/>
    <n v="6253"/>
    <n v="704"/>
    <n v="8.8821022727272734"/>
    <x v="11"/>
    <s v="Yes"/>
    <s v="Direct"/>
    <m/>
    <s v="THB"/>
    <x v="0"/>
    <x v="213"/>
    <m/>
    <x v="311"/>
    <n v="138"/>
    <n v="132"/>
    <n v="129"/>
    <n v="129"/>
    <n v="129"/>
    <n v="129"/>
    <s v="All In"/>
    <s v="-"/>
    <s v="-"/>
    <s v="-"/>
    <s v="-"/>
    <s v="-"/>
    <s v="-"/>
    <s v="Subject to space availabiltiy. For ACT ULD, additional costs shall apply."/>
  </r>
  <r>
    <s v="Pharma"/>
    <s v="No"/>
    <s v="Express"/>
    <s v="BOM"/>
    <s v="SIN"/>
    <s v="IN"/>
    <s v="SG"/>
    <x v="1"/>
    <s v="APAC"/>
    <x v="105"/>
    <n v="3239"/>
    <n v="591"/>
    <n v="5.4805414551607443"/>
    <x v="11"/>
    <s v="Yes"/>
    <s v="Direct"/>
    <m/>
    <s v="INR"/>
    <x v="4"/>
    <x v="214"/>
    <m/>
    <x v="312"/>
    <n v="218"/>
    <n v="189"/>
    <n v="195"/>
    <n v="195"/>
    <m/>
    <m/>
    <s v="++"/>
    <n v="0"/>
    <n v="9"/>
    <n v="4"/>
    <n v="4"/>
    <n v="2000"/>
    <m/>
    <m/>
  </r>
  <r>
    <s v="Pharma"/>
    <s v="Yes"/>
    <s v="Express"/>
    <s v="BOM"/>
    <s v="SIN"/>
    <s v="IN"/>
    <s v="SG"/>
    <x v="1"/>
    <s v="APAC"/>
    <x v="106"/>
    <n v="91672"/>
    <n v="937"/>
    <n v="97.835645677694771"/>
    <x v="11"/>
    <s v="Yes"/>
    <s v="Direct"/>
    <m/>
    <s v="INR"/>
    <x v="4"/>
    <x v="214"/>
    <m/>
    <x v="312"/>
    <n v="218"/>
    <n v="189"/>
    <n v="295"/>
    <n v="295"/>
    <m/>
    <m/>
    <s v="++"/>
    <n v="0"/>
    <n v="9"/>
    <n v="10"/>
    <n v="1"/>
    <n v="2000"/>
    <m/>
    <s v="DG Fee INR15000/-  applies for biosamples_x000a_Minimum Screening charges of INR5000/- whichever is higher"/>
  </r>
  <r>
    <s v="Pharma"/>
    <s v="No"/>
    <s v="Express"/>
    <s v="DEL"/>
    <s v="SIN"/>
    <s v="IN"/>
    <s v="SG"/>
    <x v="1"/>
    <s v="APAC"/>
    <x v="107"/>
    <n v="4922"/>
    <n v="339"/>
    <n v="14.519174041297935"/>
    <x v="11"/>
    <s v="Yes"/>
    <s v="Direct"/>
    <m/>
    <s v="INR"/>
    <x v="4"/>
    <x v="205"/>
    <m/>
    <x v="312"/>
    <n v="218"/>
    <n v="189"/>
    <n v="195"/>
    <n v="195"/>
    <m/>
    <m/>
    <s v="++"/>
    <n v="0"/>
    <n v="9"/>
    <n v="4"/>
    <n v="1"/>
    <m/>
    <m/>
    <m/>
  </r>
  <r>
    <s v="Pharma"/>
    <s v="Yes"/>
    <s v="Express"/>
    <s v="DEL"/>
    <s v="SIN"/>
    <s v="IN"/>
    <s v="SG"/>
    <x v="1"/>
    <s v="APAC"/>
    <x v="108"/>
    <n v="125559"/>
    <n v="493"/>
    <n v="254.68356997971603"/>
    <x v="11"/>
    <s v="Yes"/>
    <s v="Direct"/>
    <m/>
    <s v="INR"/>
    <x v="4"/>
    <x v="205"/>
    <m/>
    <x v="312"/>
    <n v="218"/>
    <n v="189"/>
    <n v="295"/>
    <n v="295"/>
    <m/>
    <m/>
    <s v="++"/>
    <n v="0"/>
    <n v="9"/>
    <n v="10"/>
    <n v="1"/>
    <m/>
    <m/>
    <s v="DG fee USD 100 "/>
  </r>
  <r>
    <s v="Pharma"/>
    <s v="No"/>
    <s v="Express"/>
    <s v="HAN"/>
    <s v="SIN"/>
    <s v="VN"/>
    <s v="SG"/>
    <x v="1"/>
    <s v="APAC"/>
    <x v="320"/>
    <n v="1428"/>
    <n v="344"/>
    <n v="4.1511627906976747"/>
    <x v="11"/>
    <s v="Yes"/>
    <s v="Direct"/>
    <m/>
    <s v="USD"/>
    <x v="7"/>
    <x v="14"/>
    <m/>
    <x v="13"/>
    <n v="1.7"/>
    <n v="1.6"/>
    <n v="1.5"/>
    <n v="1.4"/>
    <n v="1.4"/>
    <n v="1.4"/>
    <s v="All In"/>
    <n v="0"/>
    <n v="0"/>
    <n v="1.7000000000000001E-2"/>
    <m/>
    <n v="0"/>
    <n v="0"/>
    <s v="Shipper to prepare dry ice by themselves"/>
  </r>
  <r>
    <s v="Pharma"/>
    <s v="Yes"/>
    <s v="Express"/>
    <s v="HAN"/>
    <s v="SIN"/>
    <s v="VN"/>
    <s v="SG"/>
    <x v="1"/>
    <s v="APAC"/>
    <x v="321"/>
    <n v="10433"/>
    <n v="458"/>
    <n v="22.779475982532752"/>
    <x v="11"/>
    <s v="Yes"/>
    <s v="Direct"/>
    <m/>
    <s v="USD"/>
    <x v="7"/>
    <x v="14"/>
    <m/>
    <x v="313"/>
    <n v="1.8"/>
    <n v="1.7"/>
    <n v="1.6"/>
    <n v="1.5"/>
    <n v="1.5"/>
    <n v="1.5"/>
    <s v="All In"/>
    <n v="0"/>
    <n v="0"/>
    <n v="1.7000000000000001E-2"/>
    <m/>
    <n v="0"/>
    <n v="0"/>
    <s v="Shipper to prepare dry ice by themselves"/>
  </r>
  <r>
    <s v="Pharma"/>
    <s v="Yes"/>
    <s v="Express"/>
    <s v="HKG"/>
    <s v="SIN"/>
    <s v="HK"/>
    <s v="SG"/>
    <x v="1"/>
    <s v="APAC"/>
    <x v="109"/>
    <n v="9993.5"/>
    <n v="289"/>
    <n v="34.579584775086502"/>
    <x v="11"/>
    <s v="Yes"/>
    <s v="Direct"/>
    <m/>
    <s v="HKD"/>
    <x v="6"/>
    <x v="17"/>
    <m/>
    <x v="314"/>
    <m/>
    <m/>
    <m/>
    <m/>
    <m/>
    <m/>
    <s v="++"/>
    <n v="2.2000000000000002"/>
    <n v="1.8"/>
    <m/>
    <m/>
    <m/>
    <m/>
    <s v="FSC and SCC subject to fluctuation. FSC HKD2.2/kg &amp; SCC HKD1.8/kg based on Jun25, all subject to exHKG space"/>
  </r>
  <r>
    <s v="Aviation"/>
    <s v="No"/>
    <s v="Standard"/>
    <s v="HKG"/>
    <s v="SIN"/>
    <s v="HK"/>
    <s v="SG"/>
    <x v="1"/>
    <s v="APAC"/>
    <x v="110"/>
    <n v="10719.899999999996"/>
    <n v="253"/>
    <n v="42.371146245059272"/>
    <x v="11"/>
    <s v="Yes"/>
    <s v="Direct"/>
    <m/>
    <s v="HKD"/>
    <x v="6"/>
    <x v="17"/>
    <m/>
    <x v="211"/>
    <m/>
    <m/>
    <m/>
    <m/>
    <m/>
    <m/>
    <s v="++"/>
    <n v="2.2000000000000002"/>
    <n v="1.8"/>
    <m/>
    <m/>
    <m/>
    <m/>
    <s v="FSC and SCC subject to fluctuation. FSC HKD2.2/kg &amp; SCC HKD1.8/kg based on Jun25, all subject to exHKG space"/>
  </r>
  <r>
    <s v="Pharma"/>
    <s v="No"/>
    <s v="Express"/>
    <s v="HKG"/>
    <s v="SIN"/>
    <s v="HK"/>
    <s v="SG"/>
    <x v="1"/>
    <s v="APAC"/>
    <x v="111"/>
    <n v="11148.1"/>
    <n v="2144"/>
    <n v="5.1996735074626868"/>
    <x v="11"/>
    <s v="Yes"/>
    <s v="Direct"/>
    <m/>
    <s v="HKD"/>
    <x v="6"/>
    <x v="17"/>
    <m/>
    <x v="60"/>
    <m/>
    <m/>
    <m/>
    <m/>
    <m/>
    <m/>
    <s v="++"/>
    <n v="2.2000000000000002"/>
    <n v="1.8"/>
    <m/>
    <m/>
    <m/>
    <m/>
    <s v="FSC and SCC subject to fluctuation. FSC HKD2.2/kg &amp; SCC HKD1.8/kg based on Jun25, all subject to exHKG space"/>
  </r>
  <r>
    <s v="Pharma"/>
    <s v="No"/>
    <s v="Express"/>
    <s v="HND"/>
    <s v="SIN"/>
    <s v="JP"/>
    <s v="SG"/>
    <x v="1"/>
    <s v="APAC"/>
    <x v="114"/>
    <n v="9666.3000000000011"/>
    <n v="745"/>
    <n v="12.974899328859061"/>
    <x v="11"/>
    <s v="Yes"/>
    <s v="Direct"/>
    <m/>
    <s v="JPY"/>
    <x v="23"/>
    <x v="215"/>
    <m/>
    <x v="315"/>
    <m/>
    <m/>
    <m/>
    <m/>
    <m/>
    <m/>
    <s v=" ++"/>
    <n v="38"/>
    <n v="500"/>
    <m/>
    <m/>
    <m/>
    <m/>
    <s v="Under 45K JPY1452++, +45K JPY350++ / Security Charge JPY500 per MAWB / FSC Cost is as of JUL25 and subject to change"/>
  </r>
  <r>
    <s v="Pharma"/>
    <s v="Yes"/>
    <s v="Express"/>
    <s v="HND"/>
    <s v="SIN"/>
    <s v="JP"/>
    <s v="SG"/>
    <x v="1"/>
    <s v="APAC"/>
    <x v="115"/>
    <n v="159720.75000000006"/>
    <n v="1007"/>
    <n v="158.61047666335656"/>
    <x v="11"/>
    <s v="Yes"/>
    <s v="Direct"/>
    <m/>
    <s v="JPY"/>
    <x v="23"/>
    <x v="215"/>
    <m/>
    <x v="315"/>
    <m/>
    <m/>
    <m/>
    <m/>
    <m/>
    <m/>
    <s v=" ++"/>
    <n v="38"/>
    <n v="500"/>
    <m/>
    <m/>
    <m/>
    <m/>
    <s v="Under 45K JPY1452++, +45K JPY350++ / Security Charge JPY500 per MAWB / FSC Cost is as of JUL25 and subject to change"/>
  </r>
  <r>
    <s v="Pharma"/>
    <s v="No"/>
    <s v="Express"/>
    <s v="HND"/>
    <s v="SYD"/>
    <s v="JP"/>
    <s v="AU"/>
    <x v="1"/>
    <s v="APAC"/>
    <x v="116"/>
    <n v="1553.1"/>
    <n v="260"/>
    <n v="5.9734615384615379"/>
    <x v="11"/>
    <s v="Yes"/>
    <s v="Indirect"/>
    <s v="SIN"/>
    <s v="JPY"/>
    <x v="23"/>
    <x v="216"/>
    <m/>
    <x v="316"/>
    <m/>
    <m/>
    <m/>
    <m/>
    <m/>
    <m/>
    <s v=" ++"/>
    <n v="44"/>
    <n v="500"/>
    <m/>
    <m/>
    <m/>
    <m/>
    <s v="Under 45K JPY2047++, +45K JPY900++ / Security Charge JPY500 per MAWB / FSC Cost is as of JUL25 and subject to change"/>
  </r>
  <r>
    <s v="Pharma"/>
    <s v="Yes"/>
    <s v="Express"/>
    <s v="KUL"/>
    <s v="LAX"/>
    <s v="MY"/>
    <s v="US"/>
    <x v="1"/>
    <s v="AMERICAS"/>
    <x v="123"/>
    <n v="6126"/>
    <n v="275"/>
    <n v="22.276363636363637"/>
    <x v="11"/>
    <s v="Yes"/>
    <s v="Indirect"/>
    <s v="SIN"/>
    <s v="MYR"/>
    <x v="24"/>
    <x v="217"/>
    <m/>
    <x v="317"/>
    <n v="39"/>
    <n v="39"/>
    <n v="39"/>
    <n v="39"/>
    <n v="39"/>
    <n v="39"/>
    <s v="ALL IN"/>
    <m/>
    <m/>
    <m/>
    <m/>
    <m/>
    <m/>
    <s v="700kg/ AKE. 1600/PMC pivot. Subject to SQHQ acceptance"/>
  </r>
  <r>
    <s v="Pharma"/>
    <s v="No"/>
    <s v="Express"/>
    <s v="KUL"/>
    <s v="SIN"/>
    <s v="MY"/>
    <s v="SG"/>
    <x v="1"/>
    <s v="APAC"/>
    <x v="322"/>
    <n v="627"/>
    <n v="376"/>
    <n v="1.6675531914893618"/>
    <x v="11"/>
    <s v="Yes"/>
    <s v="Direct"/>
    <m/>
    <s v="MYR"/>
    <x v="24"/>
    <x v="218"/>
    <m/>
    <x v="265"/>
    <n v="5"/>
    <n v="5"/>
    <n v="5"/>
    <n v="5"/>
    <n v="5"/>
    <n v="5"/>
    <s v="ALL IN"/>
    <m/>
    <m/>
    <m/>
    <m/>
    <m/>
    <m/>
    <s v="700kg/ AKE. 1600/PMC pivot. "/>
  </r>
  <r>
    <s v="Pharma"/>
    <s v="Yes"/>
    <s v="Express"/>
    <s v="KUL"/>
    <s v="SIN"/>
    <s v="MY"/>
    <s v="SG"/>
    <x v="1"/>
    <s v="APAC"/>
    <x v="323"/>
    <n v="12932"/>
    <n v="680"/>
    <n v="19.017647058823531"/>
    <x v="11"/>
    <s v="Yes"/>
    <s v="Direct"/>
    <m/>
    <s v="MYR"/>
    <x v="24"/>
    <x v="218"/>
    <m/>
    <x v="265"/>
    <n v="5"/>
    <n v="5"/>
    <n v="5"/>
    <n v="5"/>
    <n v="5"/>
    <n v="5"/>
    <s v="ALL IN"/>
    <m/>
    <m/>
    <m/>
    <m/>
    <m/>
    <m/>
    <s v="700kg/ AKE. 1600/PMC pivot. "/>
  </r>
  <r>
    <s v="Pharma"/>
    <s v="No"/>
    <s v="Express"/>
    <s v="MNL"/>
    <s v="SIN"/>
    <s v="PH"/>
    <s v="SG"/>
    <x v="1"/>
    <s v="APAC"/>
    <x v="324"/>
    <n v="337"/>
    <n v="262"/>
    <n v="1.2862595419847329"/>
    <x v="11"/>
    <s v="Yes"/>
    <s v="Direct"/>
    <m/>
    <s v="USD"/>
    <x v="7"/>
    <x v="219"/>
    <m/>
    <x v="13"/>
    <n v="1.8"/>
    <n v="1.8"/>
    <n v="1.6"/>
    <n v="1.4"/>
    <n v="1.4"/>
    <n v="1.4"/>
    <s v="ALL IN"/>
    <m/>
    <m/>
    <m/>
    <n v="0.4"/>
    <m/>
    <m/>
    <s v="SHIPPERS TO ARRANGE TEMP CONTROL"/>
  </r>
  <r>
    <s v="Pharma"/>
    <s v="Yes"/>
    <s v="Express"/>
    <s v="MNL"/>
    <s v="SIN"/>
    <s v="PH"/>
    <s v="SG"/>
    <x v="1"/>
    <s v="APAC"/>
    <x v="325"/>
    <n v="10535"/>
    <n v="641"/>
    <n v="16.435257410296412"/>
    <x v="11"/>
    <s v="Yes"/>
    <s v="Direct"/>
    <m/>
    <s v="USD"/>
    <x v="7"/>
    <x v="219"/>
    <m/>
    <x v="13"/>
    <n v="1.8"/>
    <n v="1.8"/>
    <n v="1.6"/>
    <n v="1.4"/>
    <n v="1.4"/>
    <n v="1.4"/>
    <s v="ALL IN"/>
    <m/>
    <m/>
    <m/>
    <n v="0.4"/>
    <m/>
    <m/>
    <s v="SHIPPERS TO ARRANGE TEMP CONTROL"/>
  </r>
  <r>
    <s v="Pharma"/>
    <s v="Yes"/>
    <s v="Standard"/>
    <s v="MNL"/>
    <s v="SYD"/>
    <s v="PH"/>
    <s v="AU"/>
    <x v="1"/>
    <s v="APAC"/>
    <x v="326"/>
    <n v="11483"/>
    <n v="268"/>
    <n v="42.847014925373138"/>
    <x v="11"/>
    <s v="Yes"/>
    <s v="Indirect"/>
    <s v="SIN"/>
    <s v="USD"/>
    <x v="7"/>
    <x v="220"/>
    <m/>
    <x v="6"/>
    <n v="4.5"/>
    <n v="4.5"/>
    <n v="4.5"/>
    <n v="4.5"/>
    <n v="4.5"/>
    <n v="4.5"/>
    <s v="ALL IN"/>
    <m/>
    <m/>
    <m/>
    <n v="0.4"/>
    <m/>
    <m/>
    <s v="SHIPPERS TO ARRANGE TEMP CONTROL"/>
  </r>
  <r>
    <s v="Pharma"/>
    <s v="No"/>
    <s v="Express"/>
    <s v="NRT"/>
    <s v="LAX"/>
    <s v="JP"/>
    <s v="US"/>
    <x v="1"/>
    <s v="AMERICAS"/>
    <x v="67"/>
    <n v="5181.3900000000003"/>
    <n v="586"/>
    <n v="8.8419624573378837"/>
    <x v="11"/>
    <s v="Yes"/>
    <s v="Direct"/>
    <m/>
    <s v="JPY"/>
    <x v="23"/>
    <x v="221"/>
    <m/>
    <x v="253"/>
    <m/>
    <m/>
    <m/>
    <m/>
    <m/>
    <m/>
    <s v=" ++"/>
    <n v="59"/>
    <n v="500"/>
    <m/>
    <m/>
    <m/>
    <m/>
    <s v="Under 45K JPY1749++, +45K JPY850++ / Security Charge JPY500 per MAWB / FSC Cost is as of JUL25 and subject to change"/>
  </r>
  <r>
    <s v="Pharma"/>
    <s v="Yes"/>
    <s v="Express"/>
    <s v="NRT"/>
    <s v="LAX"/>
    <s v="JP"/>
    <s v="US"/>
    <x v="1"/>
    <s v="AMERICAS"/>
    <x v="68"/>
    <n v="65941.231"/>
    <n v="606"/>
    <n v="108.81391254125413"/>
    <x v="11"/>
    <s v="Yes"/>
    <s v="Direct"/>
    <m/>
    <s v="JPY"/>
    <x v="23"/>
    <x v="221"/>
    <m/>
    <x v="316"/>
    <m/>
    <m/>
    <m/>
    <m/>
    <m/>
    <m/>
    <s v=" ++"/>
    <n v="59"/>
    <n v="500"/>
    <m/>
    <m/>
    <m/>
    <m/>
    <s v="Under 45K JPY1749++, +45K JPY900++ / Security Charge JPY500 per MAWB / FSC Cost is as of JUL25 and subject to change"/>
  </r>
  <r>
    <s v="Pharma"/>
    <s v="No"/>
    <s v="Express"/>
    <s v="SGN"/>
    <s v="SIN"/>
    <s v="VN"/>
    <s v="SG"/>
    <x v="1"/>
    <s v="APAC"/>
    <x v="327"/>
    <n v="1625"/>
    <n v="426"/>
    <n v="3.8145539906103285"/>
    <x v="11"/>
    <s v="Yes"/>
    <s v="Direct"/>
    <m/>
    <s v="USD"/>
    <x v="25"/>
    <x v="222"/>
    <m/>
    <x v="318"/>
    <n v="1.1000000000000001"/>
    <n v="0.9"/>
    <n v="0.85"/>
    <n v="0.8"/>
    <n v="0.75"/>
    <n v="0.7"/>
    <s v="all in"/>
    <n v="0"/>
    <n v="0"/>
    <n v="1.7000000000000001E-2"/>
    <n v="0"/>
    <n v="0"/>
    <n v="0"/>
    <s v="booking -48hrs prior to STD"/>
  </r>
  <r>
    <s v="Pharma"/>
    <s v="Yes"/>
    <s v="Express"/>
    <s v="SGN"/>
    <s v="SIN"/>
    <s v="VN"/>
    <s v="SG"/>
    <x v="1"/>
    <s v="APAC"/>
    <x v="328"/>
    <n v="15640"/>
    <n v="613"/>
    <n v="25.513866231647636"/>
    <x v="11"/>
    <s v="Yes"/>
    <s v="Direct"/>
    <m/>
    <s v="USD"/>
    <x v="25"/>
    <x v="222"/>
    <m/>
    <x v="318"/>
    <n v="1.1000000000000001"/>
    <n v="0.9"/>
    <n v="0.85"/>
    <n v="0.8"/>
    <n v="0.75"/>
    <n v="0.7"/>
    <s v="All In"/>
    <n v="0"/>
    <n v="0"/>
    <n v="1.7000000000000001E-2"/>
    <n v="0"/>
    <n v="0"/>
    <n v="0"/>
    <s v="booking -48hrs prior to STD"/>
  </r>
  <r>
    <s v="Pharma"/>
    <s v="Yes"/>
    <s v="Express"/>
    <s v="SIN"/>
    <s v="FRA"/>
    <s v="SG"/>
    <s v="DE"/>
    <x v="1"/>
    <s v="EMEA"/>
    <x v="127"/>
    <n v="13071"/>
    <n v="412"/>
    <n v="31.725728155339805"/>
    <x v="11"/>
    <s v="Yes"/>
    <s v="Direct"/>
    <m/>
    <s v="SGD"/>
    <x v="0"/>
    <x v="17"/>
    <m/>
    <x v="62"/>
    <n v="6.5"/>
    <n v="6.5"/>
    <n v="6.5"/>
    <n v="6.5"/>
    <n v="6.5"/>
    <n v="6.5"/>
    <s v="++"/>
    <n v="1.5"/>
    <n v="0.18"/>
    <m/>
    <m/>
    <m/>
    <m/>
    <m/>
  </r>
  <r>
    <s v="Pharma"/>
    <s v="Yes"/>
    <s v="Express"/>
    <s v="SIN"/>
    <s v="ICN"/>
    <s v="SG"/>
    <s v="KR"/>
    <x v="1"/>
    <s v="APAC"/>
    <x v="128"/>
    <n v="16753.59"/>
    <n v="389"/>
    <n v="43.068354755784064"/>
    <x v="11"/>
    <s v="Yes"/>
    <s v="Direct"/>
    <m/>
    <s v="SGD"/>
    <x v="0"/>
    <x v="17"/>
    <m/>
    <x v="74"/>
    <n v="3.5"/>
    <n v="3.5"/>
    <n v="3.5"/>
    <n v="3.5"/>
    <n v="3.5"/>
    <n v="3.5"/>
    <s v="++"/>
    <n v="0.6"/>
    <n v="0.18"/>
    <m/>
    <m/>
    <m/>
    <m/>
    <m/>
  </r>
  <r>
    <s v="Pharma"/>
    <s v="Yes"/>
    <s v="Express"/>
    <s v="SIN"/>
    <s v="LAX"/>
    <s v="SG"/>
    <s v="US"/>
    <x v="1"/>
    <s v="AMERICAS"/>
    <x v="129"/>
    <n v="107373.84239999999"/>
    <n v="634"/>
    <n v="169.35937287066244"/>
    <x v="11"/>
    <s v="Yes"/>
    <s v="Direct"/>
    <m/>
    <s v="SGD"/>
    <x v="0"/>
    <x v="17"/>
    <m/>
    <x v="85"/>
    <n v="7.5"/>
    <n v="7.5"/>
    <n v="7.5"/>
    <n v="7.5"/>
    <n v="7.5"/>
    <n v="7.5"/>
    <s v="++"/>
    <n v="1.5"/>
    <n v="0.18"/>
    <m/>
    <m/>
    <m/>
    <m/>
    <m/>
  </r>
  <r>
    <s v="Pharma"/>
    <s v="Yes"/>
    <s v="Express"/>
    <s v="SIN"/>
    <s v="MEL"/>
    <s v="SG"/>
    <s v="AU"/>
    <x v="1"/>
    <s v="APAC"/>
    <x v="130"/>
    <n v="5355.3099999999995"/>
    <n v="328"/>
    <n v="16.327164634146339"/>
    <x v="11"/>
    <s v="Yes"/>
    <s v="Direct"/>
    <m/>
    <s v="SGD"/>
    <x v="0"/>
    <x v="17"/>
    <m/>
    <x v="83"/>
    <n v="5.5"/>
    <n v="5.5"/>
    <n v="5.5"/>
    <n v="5.5"/>
    <n v="5.5"/>
    <n v="5.5"/>
    <s v="++"/>
    <n v="1"/>
    <n v="0.18"/>
    <m/>
    <m/>
    <m/>
    <m/>
    <m/>
  </r>
  <r>
    <s v="Pharma"/>
    <s v="Yes"/>
    <s v="Express"/>
    <s v="SIN"/>
    <s v="NRT"/>
    <s v="SG"/>
    <s v="JP"/>
    <x v="1"/>
    <s v="APAC"/>
    <x v="131"/>
    <n v="6828"/>
    <n v="264"/>
    <n v="25.863636363636363"/>
    <x v="11"/>
    <s v="Yes"/>
    <s v="Direct"/>
    <m/>
    <s v="SGD"/>
    <x v="0"/>
    <x v="17"/>
    <m/>
    <x v="319"/>
    <n v="4.25"/>
    <n v="4.25"/>
    <n v="4.25"/>
    <n v="4.25"/>
    <n v="4.25"/>
    <n v="4.25"/>
    <s v="++"/>
    <n v="0.6"/>
    <n v="0.18"/>
    <m/>
    <m/>
    <m/>
    <m/>
    <m/>
  </r>
  <r>
    <s v="Pharma"/>
    <s v="Yes"/>
    <s v="Express"/>
    <s v="SIN"/>
    <s v="PVG"/>
    <s v="SG"/>
    <s v="CN"/>
    <x v="1"/>
    <s v="APAC"/>
    <x v="132"/>
    <n v="6316"/>
    <n v="330"/>
    <n v="19.139393939393941"/>
    <x v="11"/>
    <s v="Yes"/>
    <s v="Direct"/>
    <m/>
    <s v="SGD"/>
    <x v="0"/>
    <x v="17"/>
    <m/>
    <x v="319"/>
    <n v="4.25"/>
    <n v="4.25"/>
    <n v="4.25"/>
    <n v="4.25"/>
    <n v="4.25"/>
    <n v="4.25"/>
    <s v="++"/>
    <n v="0.6"/>
    <n v="0.18"/>
    <m/>
    <m/>
    <m/>
    <m/>
    <m/>
  </r>
  <r>
    <s v="Pharma"/>
    <s v="Yes"/>
    <s v="Express"/>
    <s v="SIN"/>
    <s v="SYD"/>
    <s v="SG"/>
    <s v="AU"/>
    <x v="1"/>
    <s v="APAC"/>
    <x v="133"/>
    <n v="5290.4"/>
    <n v="315"/>
    <n v="16.794920634920633"/>
    <x v="11"/>
    <s v="Yes"/>
    <s v="Direct"/>
    <m/>
    <s v="SGD"/>
    <x v="0"/>
    <x v="17"/>
    <m/>
    <x v="270"/>
    <n v="6"/>
    <n v="6"/>
    <n v="6"/>
    <n v="6"/>
    <n v="6"/>
    <n v="6"/>
    <s v="++"/>
    <n v="1"/>
    <n v="0.18"/>
    <m/>
    <m/>
    <m/>
    <m/>
    <m/>
  </r>
  <r>
    <s v="Pharma"/>
    <s v="No"/>
    <s v="Express"/>
    <s v="BRU"/>
    <s v="BOM"/>
    <s v="BE"/>
    <s v="IN"/>
    <x v="2"/>
    <s v="APAC"/>
    <x v="143"/>
    <n v="5273.8999999999978"/>
    <n v="322"/>
    <n v="16.378571428571423"/>
    <x v="11"/>
    <s v="Yes"/>
    <s v="Direct"/>
    <m/>
    <s v="EUR"/>
    <x v="0"/>
    <x v="14"/>
    <m/>
    <x v="14"/>
    <m/>
    <m/>
    <m/>
    <m/>
    <m/>
    <m/>
    <s v="All In"/>
    <m/>
    <m/>
    <m/>
    <m/>
    <m/>
    <m/>
    <m/>
  </r>
  <r>
    <s v="Pharma"/>
    <s v="Yes"/>
    <s v="Express"/>
    <s v="LHR"/>
    <s v="ICN"/>
    <s v="GB"/>
    <s v="KR"/>
    <x v="2"/>
    <s v="APAC"/>
    <x v="150"/>
    <n v="15980.610000000011"/>
    <n v="926"/>
    <n v="17.257678185745153"/>
    <x v="11"/>
    <s v="Yes"/>
    <s v="Indirect"/>
    <s v="SIN"/>
    <s v="GBP"/>
    <x v="26"/>
    <x v="17"/>
    <m/>
    <x v="320"/>
    <n v="6.4"/>
    <m/>
    <m/>
    <m/>
    <m/>
    <m/>
    <s v="ALL IN"/>
    <m/>
    <m/>
    <m/>
    <m/>
    <m/>
    <m/>
    <m/>
  </r>
  <r>
    <s v="Pharma"/>
    <s v="Yes"/>
    <s v="Express"/>
    <s v="LHR"/>
    <s v="SIN"/>
    <s v="GB"/>
    <s v="SG"/>
    <x v="2"/>
    <s v="APAC"/>
    <x v="151"/>
    <n v="10127.529999999999"/>
    <n v="353"/>
    <n v="28.689886685552406"/>
    <x v="11"/>
    <s v="Yes"/>
    <s v="Direct"/>
    <m/>
    <s v="GBP"/>
    <x v="26"/>
    <x v="17"/>
    <m/>
    <x v="270"/>
    <n v="5.8"/>
    <m/>
    <m/>
    <m/>
    <m/>
    <m/>
    <s v="ALL IN"/>
    <m/>
    <m/>
    <m/>
    <m/>
    <m/>
    <m/>
    <m/>
  </r>
  <r>
    <s v="Pharma"/>
    <s v="Yes"/>
    <s v="Express"/>
    <s v="LHR"/>
    <s v="TPE"/>
    <s v="GB"/>
    <s v="TW"/>
    <x v="2"/>
    <s v="APAC"/>
    <x v="152"/>
    <n v="14002.170000000007"/>
    <n v="667"/>
    <n v="20.992758620689667"/>
    <x v="11"/>
    <s v="Yes"/>
    <s v="Indirect"/>
    <s v="SIN"/>
    <s v="GBP"/>
    <x v="26"/>
    <x v="17"/>
    <m/>
    <x v="320"/>
    <n v="6.4"/>
    <m/>
    <m/>
    <m/>
    <m/>
    <m/>
    <s v="ALL IN"/>
    <m/>
    <m/>
    <m/>
    <m/>
    <m/>
    <m/>
    <m/>
  </r>
  <r>
    <s v="Pharma"/>
    <s v="Yes"/>
    <s v="Express"/>
    <s v="JFK"/>
    <s v="BLR"/>
    <s v="US"/>
    <s v="IN"/>
    <x v="0"/>
    <s v="APAC"/>
    <x v="89"/>
    <n v="11765.837260000002"/>
    <n v="258"/>
    <n v="45.604020387596904"/>
    <x v="12"/>
    <s v="Yes"/>
    <s v="Indirect"/>
    <s v="IST"/>
    <s v="USD"/>
    <x v="0"/>
    <x v="223"/>
    <m/>
    <x v="321"/>
    <m/>
    <m/>
    <n v="3.95"/>
    <n v="3.75"/>
    <m/>
    <m/>
    <s v="all in"/>
    <m/>
    <m/>
    <s v="0.1"/>
    <m/>
    <m/>
    <m/>
    <s v="valid till end of summer schedule 2025"/>
  </r>
  <r>
    <s v="Pharma"/>
    <s v="Yes"/>
    <s v="Express"/>
    <s v="JFK"/>
    <s v="BOM"/>
    <s v="US"/>
    <s v="IN"/>
    <x v="0"/>
    <s v="APAC"/>
    <x v="90"/>
    <n v="28438.869999999992"/>
    <n v="395"/>
    <n v="71.997139240506314"/>
    <x v="12"/>
    <s v="Yes"/>
    <s v="Indirect"/>
    <s v="IST"/>
    <s v="USD"/>
    <x v="0"/>
    <x v="224"/>
    <m/>
    <x v="322"/>
    <m/>
    <m/>
    <n v="3.57"/>
    <n v="3.38"/>
    <m/>
    <m/>
    <s v="all in"/>
    <m/>
    <m/>
    <s v="0.1"/>
    <m/>
    <m/>
    <m/>
    <s v="valid till end of summer schedule 2025"/>
  </r>
  <r>
    <s v="Pharma"/>
    <s v="Yes"/>
    <s v="Express"/>
    <s v="JFK"/>
    <s v="BRU"/>
    <s v="US"/>
    <s v="BE"/>
    <x v="0"/>
    <s v="EMEA"/>
    <x v="11"/>
    <n v="10263.620000000001"/>
    <n v="313"/>
    <n v="32.791118210862621"/>
    <x v="12"/>
    <s v="Yes"/>
    <s v="Indirect"/>
    <s v="IST"/>
    <s v="USD"/>
    <x v="0"/>
    <x v="225"/>
    <m/>
    <x v="322"/>
    <m/>
    <m/>
    <n v="3.86"/>
    <n v="3.66"/>
    <m/>
    <m/>
    <s v="all in"/>
    <m/>
    <m/>
    <s v="0.1"/>
    <m/>
    <m/>
    <m/>
    <s v="valid till end of summer schedule 2025"/>
  </r>
  <r>
    <s v="Pharma"/>
    <s v="Yes"/>
    <s v="Express"/>
    <s v="JFK"/>
    <s v="ICN"/>
    <s v="US"/>
    <s v="KR"/>
    <x v="0"/>
    <s v="APAC"/>
    <x v="91"/>
    <n v="19140.919999999995"/>
    <n v="439"/>
    <n v="43.601184510250555"/>
    <x v="12"/>
    <s v="Yes"/>
    <s v="Indirect"/>
    <s v="IST"/>
    <s v="USD"/>
    <x v="0"/>
    <x v="226"/>
    <m/>
    <x v="323"/>
    <m/>
    <m/>
    <n v="3.38"/>
    <n v="3.28"/>
    <m/>
    <m/>
    <s v="all in"/>
    <m/>
    <m/>
    <s v="0.1"/>
    <m/>
    <m/>
    <m/>
    <s v="valid till end of summer schedule 2025"/>
  </r>
  <r>
    <s v="Pharma"/>
    <s v="Yes"/>
    <s v="Express"/>
    <s v="JFK"/>
    <s v="LHR"/>
    <s v="US"/>
    <s v="GB"/>
    <x v="0"/>
    <s v="EMEA"/>
    <x v="12"/>
    <n v="20615.7186348"/>
    <n v="918"/>
    <n v="22.457209841830064"/>
    <x v="12"/>
    <s v="Yes"/>
    <s v="Indirect"/>
    <s v="IST"/>
    <s v="USD"/>
    <x v="0"/>
    <x v="227"/>
    <m/>
    <x v="324"/>
    <m/>
    <m/>
    <n v="4.32"/>
    <n v="4.13"/>
    <m/>
    <m/>
    <s v="all in"/>
    <m/>
    <m/>
    <s v="0.1"/>
    <m/>
    <m/>
    <m/>
    <s v="valid till end of summer schedule 2025"/>
  </r>
  <r>
    <s v="Pharma"/>
    <s v="No"/>
    <s v="Standard"/>
    <s v="JFK"/>
    <s v="MEL"/>
    <s v="US"/>
    <s v="AU"/>
    <x v="0"/>
    <s v="APAC"/>
    <x v="92"/>
    <n v="61502.9"/>
    <n v="221"/>
    <n v="278.29366515837103"/>
    <x v="12"/>
    <s v="Yes"/>
    <s v="Indirect"/>
    <s v="IST"/>
    <s v="USD"/>
    <x v="0"/>
    <x v="228"/>
    <m/>
    <x v="325"/>
    <m/>
    <m/>
    <n v="5.13"/>
    <n v="5"/>
    <m/>
    <m/>
    <s v="all in"/>
    <m/>
    <m/>
    <s v="0.1"/>
    <m/>
    <m/>
    <m/>
    <s v="valid till end of summer schedule 2025"/>
  </r>
  <r>
    <s v="Pharma"/>
    <s v="Yes"/>
    <s v="Express"/>
    <s v="ORD"/>
    <s v="ICN"/>
    <s v="US"/>
    <s v="KR"/>
    <x v="0"/>
    <s v="APAC"/>
    <x v="94"/>
    <n v="8659.8500000000022"/>
    <n v="463"/>
    <n v="18.703779697624196"/>
    <x v="12"/>
    <s v="Yes"/>
    <s v="Indirect"/>
    <s v="IST"/>
    <s v="USD"/>
    <x v="0"/>
    <x v="226"/>
    <m/>
    <x v="323"/>
    <m/>
    <m/>
    <n v="3.3"/>
    <n v="3.1"/>
    <m/>
    <m/>
    <s v="all in"/>
    <m/>
    <m/>
    <s v="0.1"/>
    <m/>
    <m/>
    <m/>
    <s v="valid till end of summer schedule 2025"/>
  </r>
  <r>
    <s v="Pharma"/>
    <s v="Yes"/>
    <s v="Express"/>
    <s v="ORD"/>
    <s v="MEL"/>
    <s v="US"/>
    <s v="AU"/>
    <x v="0"/>
    <s v="APAC"/>
    <x v="95"/>
    <n v="10380.670000000002"/>
    <n v="621"/>
    <n v="16.716054750402581"/>
    <x v="12"/>
    <s v="Yes"/>
    <s v="Indirect"/>
    <s v="IST"/>
    <s v="USD"/>
    <x v="0"/>
    <x v="228"/>
    <m/>
    <x v="325"/>
    <m/>
    <m/>
    <n v="7.7"/>
    <n v="7.5"/>
    <m/>
    <m/>
    <s v="all in"/>
    <m/>
    <m/>
    <s v="0.1"/>
    <m/>
    <m/>
    <m/>
    <s v="valid till end of summer schedule 2025"/>
  </r>
  <r>
    <s v="Pharma"/>
    <s v="Yes"/>
    <s v="Express"/>
    <s v="ORD"/>
    <s v="SYD"/>
    <s v="US"/>
    <s v="AU"/>
    <x v="0"/>
    <s v="APAC"/>
    <x v="96"/>
    <n v="8835.8500000000076"/>
    <n v="620"/>
    <n v="14.251370967741948"/>
    <x v="12"/>
    <s v="Yes"/>
    <s v="Indirect"/>
    <s v="IST"/>
    <s v="USD"/>
    <x v="0"/>
    <x v="228"/>
    <m/>
    <x v="325"/>
    <m/>
    <m/>
    <n v="7.7"/>
    <n v="7.5"/>
    <m/>
    <m/>
    <s v="all in"/>
    <m/>
    <m/>
    <s v="0.1"/>
    <m/>
    <m/>
    <m/>
    <s v="valid till end of summer schedule 2025"/>
  </r>
  <r>
    <s v="Pharma"/>
    <s v="Yes"/>
    <s v="Express"/>
    <s v="ORD"/>
    <s v="TPE"/>
    <s v="US"/>
    <s v="TW"/>
    <x v="0"/>
    <s v="APAC"/>
    <x v="97"/>
    <n v="5365.61"/>
    <n v="313"/>
    <n v="17.14252396166134"/>
    <x v="12"/>
    <s v="Yes"/>
    <s v="Indirect"/>
    <s v="IST"/>
    <s v="USD"/>
    <x v="0"/>
    <x v="225"/>
    <m/>
    <x v="322"/>
    <m/>
    <m/>
    <n v="3.2"/>
    <n v="3"/>
    <m/>
    <m/>
    <s v="all in"/>
    <m/>
    <m/>
    <s v="0.1"/>
    <m/>
    <m/>
    <m/>
    <s v="valid till end of summer schedule 2025"/>
  </r>
  <r>
    <s v="Pharma"/>
    <s v="Yes"/>
    <s v="Express"/>
    <s v="SEA"/>
    <s v="FRA"/>
    <s v="US"/>
    <s v="DE"/>
    <x v="0"/>
    <s v="EMEA"/>
    <x v="248"/>
    <n v="17802"/>
    <n v="468"/>
    <n v="38.03846153846154"/>
    <x v="12"/>
    <s v="Yes"/>
    <s v="Indirect"/>
    <s v="IST"/>
    <s v="USD"/>
    <x v="0"/>
    <x v="229"/>
    <m/>
    <x v="326"/>
    <m/>
    <m/>
    <n v="2.8"/>
    <n v="2.5"/>
    <m/>
    <m/>
    <s v="all in"/>
    <m/>
    <m/>
    <s v="0.1"/>
    <m/>
    <m/>
    <m/>
    <s v="valid till end of summer schedule 2025"/>
  </r>
  <r>
    <s v="Pharma"/>
    <s v="No"/>
    <s v="Express"/>
    <s v="BKK"/>
    <s v="LAX"/>
    <s v="TH"/>
    <s v="US"/>
    <x v="1"/>
    <s v="AMERICAS"/>
    <x v="98"/>
    <n v="963"/>
    <n v="508"/>
    <n v="1.8956692913385826"/>
    <x v="12"/>
    <s v="Yes"/>
    <s v="Indirect"/>
    <s v="IST"/>
    <s v="THB"/>
    <x v="0"/>
    <x v="17"/>
    <m/>
    <x v="40"/>
    <m/>
    <m/>
    <n v="430"/>
    <n v="420"/>
    <m/>
    <m/>
    <s v="all in"/>
    <m/>
    <m/>
    <m/>
    <m/>
    <m/>
    <m/>
    <s v="VALILD TILL 30SEP 2025"/>
  </r>
  <r>
    <s v="Pharma"/>
    <s v="Yes"/>
    <s v="Express"/>
    <s v="BOM"/>
    <s v="LHR"/>
    <s v="IN"/>
    <s v="GB"/>
    <x v="1"/>
    <s v="EMEA"/>
    <x v="104"/>
    <n v="12939"/>
    <n v="333"/>
    <n v="38.855855855855857"/>
    <x v="12"/>
    <s v="Yes"/>
    <s v="Indirect"/>
    <s v="IST"/>
    <s v="INR"/>
    <x v="0"/>
    <x v="230"/>
    <m/>
    <x v="327"/>
    <m/>
    <n v="474"/>
    <n v="440"/>
    <m/>
    <m/>
    <m/>
    <s v="all in"/>
    <m/>
    <m/>
    <m/>
    <m/>
    <m/>
    <m/>
    <s v="valid till end of summer schedule 2025"/>
  </r>
  <r>
    <s v="Pharma"/>
    <s v="No"/>
    <s v="Express"/>
    <s v="BOM"/>
    <s v="SIN"/>
    <s v="IN"/>
    <s v="SG"/>
    <x v="1"/>
    <s v="APAC"/>
    <x v="105"/>
    <n v="3239"/>
    <n v="591"/>
    <n v="5.4805414551607443"/>
    <x v="12"/>
    <s v="Yes"/>
    <s v="Indirect"/>
    <s v="IST"/>
    <s v="INR"/>
    <x v="0"/>
    <x v="231"/>
    <m/>
    <x v="328"/>
    <m/>
    <n v="345"/>
    <n v="315"/>
    <m/>
    <m/>
    <m/>
    <s v="all in"/>
    <m/>
    <m/>
    <m/>
    <m/>
    <m/>
    <m/>
    <s v="valid till end of summer schedule 2025"/>
  </r>
  <r>
    <s v="Pharma"/>
    <s v="Yes"/>
    <s v="Express"/>
    <s v="BOM"/>
    <s v="SIN"/>
    <s v="IN"/>
    <s v="SG"/>
    <x v="1"/>
    <s v="APAC"/>
    <x v="106"/>
    <n v="91672"/>
    <n v="937"/>
    <n v="97.835645677694771"/>
    <x v="12"/>
    <s v="Yes"/>
    <s v="Indirect"/>
    <s v="IST"/>
    <s v="INR"/>
    <x v="0"/>
    <x v="232"/>
    <m/>
    <x v="329"/>
    <m/>
    <n v="397"/>
    <n v="363"/>
    <m/>
    <m/>
    <m/>
    <s v="all in"/>
    <m/>
    <m/>
    <m/>
    <m/>
    <m/>
    <m/>
    <s v="valid till end of summer schedule 2025"/>
  </r>
  <r>
    <s v="Pharma"/>
    <s v="No"/>
    <s v="Express"/>
    <s v="DEL"/>
    <s v="SIN"/>
    <s v="IN"/>
    <s v="SG"/>
    <x v="1"/>
    <s v="APAC"/>
    <x v="107"/>
    <n v="4922"/>
    <n v="339"/>
    <n v="14.519174041297935"/>
    <x v="12"/>
    <s v="Yes"/>
    <s v="Indirect"/>
    <s v="IST"/>
    <s v="INR"/>
    <x v="0"/>
    <x v="233"/>
    <m/>
    <x v="330"/>
    <m/>
    <n v="400"/>
    <n v="320"/>
    <m/>
    <m/>
    <m/>
    <s v="all in"/>
    <m/>
    <m/>
    <m/>
    <m/>
    <m/>
    <m/>
    <s v="valid till end of summer schedule 2025"/>
  </r>
  <r>
    <s v="Pharma"/>
    <s v="Yes"/>
    <s v="Express"/>
    <s v="DEL"/>
    <s v="SIN"/>
    <s v="IN"/>
    <s v="SG"/>
    <x v="1"/>
    <s v="APAC"/>
    <x v="108"/>
    <n v="125559"/>
    <n v="493"/>
    <n v="254.68356997971603"/>
    <x v="12"/>
    <s v="Yes"/>
    <s v="Indirect"/>
    <s v="IST"/>
    <s v="INR"/>
    <x v="0"/>
    <x v="233"/>
    <m/>
    <x v="330"/>
    <m/>
    <n v="400"/>
    <n v="320"/>
    <m/>
    <m/>
    <m/>
    <s v="all in"/>
    <m/>
    <m/>
    <m/>
    <m/>
    <m/>
    <m/>
    <s v="valid till end of summer schedule 2025"/>
  </r>
  <r>
    <s v="Pharma"/>
    <s v="Yes"/>
    <s v="Express"/>
    <s v="ICN"/>
    <s v="JFK"/>
    <s v="KR"/>
    <s v="US"/>
    <x v="1"/>
    <s v="AMERICAS"/>
    <x v="117"/>
    <n v="48394.9"/>
    <n v="285"/>
    <n v="169.80666666666667"/>
    <x v="12"/>
    <s v="Yes"/>
    <s v="Indirect"/>
    <s v="IST"/>
    <s v="KRW"/>
    <x v="6"/>
    <x v="17"/>
    <m/>
    <x v="331"/>
    <n v="9120"/>
    <n v="8980"/>
    <n v="8980"/>
    <n v="8850"/>
    <n v="8850"/>
    <n v="8850"/>
    <m/>
    <n v="300"/>
    <m/>
    <m/>
    <s v="CG3100/CC15000"/>
    <m/>
    <m/>
    <s v="VALILD TILL 30SEP 2025"/>
  </r>
  <r>
    <s v="Pharma"/>
    <s v="Yes"/>
    <s v="Express"/>
    <s v="ICN"/>
    <s v="LAX"/>
    <s v="KR"/>
    <s v="US"/>
    <x v="1"/>
    <s v="AMERICAS"/>
    <x v="119"/>
    <n v="238987.31632000007"/>
    <n v="1185"/>
    <n v="201.67706018565406"/>
    <x v="12"/>
    <s v="Yes"/>
    <s v="Indirect"/>
    <s v="IST"/>
    <s v="KRW"/>
    <x v="6"/>
    <x v="17"/>
    <m/>
    <x v="332"/>
    <n v="11320"/>
    <n v="11150"/>
    <n v="11150"/>
    <n v="10970"/>
    <n v="10970"/>
    <n v="10970"/>
    <m/>
    <n v="300"/>
    <m/>
    <m/>
    <s v="CG3100/CC15000"/>
    <m/>
    <m/>
    <s v="VALILD TILL 30SEP 2025"/>
  </r>
  <r>
    <s v="Pharma"/>
    <s v="Yes"/>
    <s v="Express"/>
    <s v="KUL"/>
    <s v="LAX"/>
    <s v="MY"/>
    <s v="US"/>
    <x v="1"/>
    <s v="AMERICAS"/>
    <x v="123"/>
    <n v="6126"/>
    <n v="275"/>
    <n v="22.276363636363637"/>
    <x v="12"/>
    <s v="Yes"/>
    <s v="Indirect"/>
    <s v="IST"/>
    <s v="MYR"/>
    <x v="0"/>
    <x v="234"/>
    <m/>
    <x v="333"/>
    <m/>
    <n v="44.85"/>
    <n v="42.9"/>
    <n v="40.950000000000003"/>
    <m/>
    <m/>
    <s v="all in"/>
    <m/>
    <m/>
    <m/>
    <m/>
    <n v="300"/>
    <m/>
    <s v="VALILD TILL 30SEP 2025"/>
  </r>
  <r>
    <s v="Pharma"/>
    <s v="Yes"/>
    <s v="Express"/>
    <s v="MEL"/>
    <s v="LAX"/>
    <s v="AU"/>
    <s v="US"/>
    <x v="1"/>
    <s v="AMERICAS"/>
    <x v="304"/>
    <n v="6519.997860000004"/>
    <n v="312"/>
    <n v="20.897429038461553"/>
    <x v="12"/>
    <s v="Yes"/>
    <s v="Indirect"/>
    <s v="IST"/>
    <s v="AUD"/>
    <x v="0"/>
    <x v="17"/>
    <m/>
    <x v="334"/>
    <s v="-"/>
    <n v="13"/>
    <n v="12.5"/>
    <n v="11.5"/>
    <n v="12.5"/>
    <n v="12.5"/>
    <s v="all in"/>
    <m/>
    <m/>
    <m/>
    <m/>
    <m/>
    <m/>
    <s v="VALILD TILL 30SEP 2025"/>
  </r>
  <r>
    <s v="Pharma"/>
    <s v="No"/>
    <s v="Express"/>
    <s v="RUH"/>
    <s v="GVA"/>
    <s v="SA"/>
    <s v="CH"/>
    <x v="1"/>
    <s v="EMEA"/>
    <x v="305"/>
    <n v="655"/>
    <n v="544"/>
    <n v="1.2040441176470589"/>
    <x v="12"/>
    <s v="Yes"/>
    <s v="Indirect"/>
    <s v="IST"/>
    <s v="SAR"/>
    <x v="0"/>
    <x v="171"/>
    <m/>
    <x v="334"/>
    <m/>
    <n v="9.75"/>
    <n v="9.4"/>
    <m/>
    <m/>
    <m/>
    <s v="all in"/>
    <m/>
    <m/>
    <m/>
    <m/>
    <m/>
    <m/>
    <s v="valid till end of summer schedule 2025"/>
  </r>
  <r>
    <s v="Pharma"/>
    <s v="Yes"/>
    <s v="Express"/>
    <s v="RUH"/>
    <s v="GVA"/>
    <s v="SA"/>
    <s v="CH"/>
    <x v="1"/>
    <s v="EMEA"/>
    <x v="306"/>
    <n v="4577"/>
    <n v="447"/>
    <n v="10.239373601789708"/>
    <x v="12"/>
    <s v="Yes"/>
    <s v="Indirect"/>
    <s v="IST"/>
    <s v="SAR"/>
    <x v="0"/>
    <x v="171"/>
    <m/>
    <x v="334"/>
    <m/>
    <n v="9.75"/>
    <n v="9.4"/>
    <m/>
    <m/>
    <m/>
    <s v="all in"/>
    <m/>
    <m/>
    <m/>
    <m/>
    <m/>
    <m/>
    <s v="valid till end of summer schedule 2025"/>
  </r>
  <r>
    <s v="Pharma"/>
    <s v="Yes"/>
    <s v="Express"/>
    <s v="SIN"/>
    <s v="FRA"/>
    <s v="SG"/>
    <s v="DE"/>
    <x v="1"/>
    <s v="EMEA"/>
    <x v="127"/>
    <n v="13071"/>
    <n v="412"/>
    <n v="31.725728155339805"/>
    <x v="12"/>
    <s v="Yes"/>
    <s v="Indirect"/>
    <s v="IST"/>
    <s v="SGD"/>
    <x v="0"/>
    <x v="235"/>
    <m/>
    <x v="335"/>
    <m/>
    <m/>
    <m/>
    <m/>
    <m/>
    <m/>
    <s v="all in"/>
    <m/>
    <m/>
    <m/>
    <m/>
    <m/>
    <m/>
    <s v="VALILD TILL 30SEP 2025"/>
  </r>
  <r>
    <s v="Pharma"/>
    <s v="Yes"/>
    <s v="Express"/>
    <s v="SIN"/>
    <s v="LAX"/>
    <s v="SG"/>
    <s v="US"/>
    <x v="1"/>
    <s v="AMERICAS"/>
    <x v="129"/>
    <n v="107373.84239999999"/>
    <n v="634"/>
    <n v="169.35937287066244"/>
    <x v="12"/>
    <s v="Yes"/>
    <s v="Indirect"/>
    <s v="IST"/>
    <s v="SGD"/>
    <x v="0"/>
    <x v="236"/>
    <m/>
    <x v="336"/>
    <m/>
    <m/>
    <m/>
    <m/>
    <m/>
    <m/>
    <s v="all in"/>
    <m/>
    <m/>
    <m/>
    <m/>
    <m/>
    <m/>
    <s v="VALILD TILL 30SEP 2025"/>
  </r>
  <r>
    <s v="Pharma"/>
    <s v="Yes"/>
    <s v="Express"/>
    <s v="SIN"/>
    <s v="YUL"/>
    <s v="SG"/>
    <s v="CA"/>
    <x v="1"/>
    <s v="AMERICAS"/>
    <x v="275"/>
    <n v="4185"/>
    <n v="289"/>
    <n v="14.480968858131488"/>
    <x v="12"/>
    <s v="Yes"/>
    <s v="Indirect"/>
    <s v="IST"/>
    <s v="SGD"/>
    <x v="0"/>
    <x v="237"/>
    <m/>
    <x v="337"/>
    <m/>
    <m/>
    <m/>
    <m/>
    <m/>
    <m/>
    <s v="all in"/>
    <m/>
    <m/>
    <m/>
    <m/>
    <m/>
    <m/>
    <s v="VALILD TILL 30SEP 2025"/>
  </r>
  <r>
    <s v="Pharma"/>
    <s v="No"/>
    <s v="Standard"/>
    <s v="SYD"/>
    <s v="LAX"/>
    <s v="AU"/>
    <s v="US"/>
    <x v="1"/>
    <s v="AMERICAS"/>
    <x v="69"/>
    <n v="1083"/>
    <n v="453"/>
    <n v="2.3907284768211921"/>
    <x v="12"/>
    <s v="Yes"/>
    <s v="Indirect"/>
    <s v="IST"/>
    <s v="AUD"/>
    <x v="0"/>
    <x v="17"/>
    <m/>
    <x v="338"/>
    <m/>
    <n v="10"/>
    <n v="9"/>
    <n v="9.5"/>
    <n v="9.5"/>
    <n v="9.5"/>
    <s v="all in"/>
    <m/>
    <m/>
    <m/>
    <m/>
    <m/>
    <m/>
    <s v="VALILD TILL 30SEP 2025"/>
  </r>
  <r>
    <s v="Pharma"/>
    <s v="No"/>
    <s v="Express"/>
    <s v="SYD"/>
    <s v="LAX"/>
    <s v="AU"/>
    <s v="US"/>
    <x v="1"/>
    <s v="AMERICAS"/>
    <x v="70"/>
    <n v="1133.40924"/>
    <n v="454"/>
    <n v="2.4964961233480176"/>
    <x v="12"/>
    <s v="Yes"/>
    <s v="Indirect"/>
    <s v="IST"/>
    <s v="AUD"/>
    <x v="0"/>
    <x v="17"/>
    <m/>
    <x v="61"/>
    <m/>
    <n v="11"/>
    <n v="10.5"/>
    <n v="10"/>
    <n v="10"/>
    <n v="10"/>
    <s v="all in"/>
    <m/>
    <m/>
    <m/>
    <m/>
    <m/>
    <m/>
    <s v="VALILD TILL 30SEP 2025"/>
  </r>
  <r>
    <s v="Pharma"/>
    <s v="Yes"/>
    <s v="Standard"/>
    <s v="SYD"/>
    <s v="LAX"/>
    <s v="AU"/>
    <s v="US"/>
    <x v="1"/>
    <s v="AMERICAS"/>
    <x v="71"/>
    <n v="10157"/>
    <n v="403"/>
    <n v="25.203473945409428"/>
    <x v="12"/>
    <s v="Yes"/>
    <s v="Indirect"/>
    <s v="IST"/>
    <s v="AUD"/>
    <x v="0"/>
    <x v="17"/>
    <m/>
    <x v="61"/>
    <s v="-"/>
    <n v="11"/>
    <n v="10.5"/>
    <n v="10"/>
    <n v="10"/>
    <n v="10"/>
    <s v="all in"/>
    <m/>
    <m/>
    <m/>
    <m/>
    <m/>
    <m/>
    <s v="VALILD TILL 30SEP 2025"/>
  </r>
  <r>
    <s v="Pharma"/>
    <s v="Yes"/>
    <s v="Express"/>
    <s v="SYD"/>
    <s v="LAX"/>
    <s v="AU"/>
    <s v="US"/>
    <x v="1"/>
    <s v="AMERICAS"/>
    <x v="72"/>
    <n v="20967.90598000001"/>
    <n v="657"/>
    <n v="31.914620974124826"/>
    <x v="12"/>
    <s v="Yes"/>
    <s v="Indirect"/>
    <s v="IST"/>
    <s v="AUD"/>
    <x v="0"/>
    <x v="17"/>
    <m/>
    <x v="334"/>
    <s v="-"/>
    <n v="13"/>
    <n v="12.5"/>
    <n v="11.5"/>
    <n v="12.5"/>
    <n v="12.5"/>
    <s v="all in"/>
    <m/>
    <m/>
    <m/>
    <m/>
    <m/>
    <m/>
    <s v="VALILD TILL 30SEP 2025"/>
  </r>
  <r>
    <s v="Pharma"/>
    <s v="Yes"/>
    <s v="Express"/>
    <s v="TBS"/>
    <s v="BRU"/>
    <s v="GE"/>
    <s v="BE"/>
    <x v="1"/>
    <s v="EMEA"/>
    <x v="307"/>
    <n v="7547"/>
    <n v="95"/>
    <n v="79.442105263157899"/>
    <x v="12"/>
    <s v="Yes"/>
    <s v="Indirect"/>
    <s v="IST"/>
    <s v="GEL"/>
    <x v="0"/>
    <x v="238"/>
    <m/>
    <x v="166"/>
    <m/>
    <n v="7.2"/>
    <n v="7"/>
    <n v="6.8"/>
    <m/>
    <m/>
    <s v="all in"/>
    <m/>
    <m/>
    <m/>
    <m/>
    <m/>
    <m/>
    <s v="valid till end of summer schedule 2025"/>
  </r>
  <r>
    <s v="Pharma"/>
    <s v="No"/>
    <s v="Express"/>
    <s v="TBS"/>
    <s v="FRA"/>
    <s v="GE"/>
    <s v="DE"/>
    <x v="1"/>
    <s v="EMEA"/>
    <x v="308"/>
    <n v="4083.4"/>
    <n v="914"/>
    <n v="4.4676148796498909"/>
    <x v="12"/>
    <s v="Yes"/>
    <s v="Indirect"/>
    <s v="IST"/>
    <s v="GEL"/>
    <x v="0"/>
    <x v="239"/>
    <m/>
    <x v="87"/>
    <m/>
    <n v="12"/>
    <n v="9"/>
    <n v="8.17"/>
    <m/>
    <m/>
    <s v="all in"/>
    <m/>
    <m/>
    <m/>
    <m/>
    <m/>
    <m/>
    <s v="valid till end of summer schedule 2025"/>
  </r>
  <r>
    <s v="Pharma"/>
    <s v="Yes"/>
    <s v="Express"/>
    <s v="TBS"/>
    <s v="FRA"/>
    <s v="GE"/>
    <s v="DE"/>
    <x v="1"/>
    <s v="EMEA"/>
    <x v="309"/>
    <n v="109186.3"/>
    <n v="995"/>
    <n v="109.73497487437186"/>
    <x v="12"/>
    <s v="Yes"/>
    <s v="Indirect"/>
    <s v="IST"/>
    <s v="GEL"/>
    <x v="0"/>
    <x v="239"/>
    <m/>
    <x v="87"/>
    <m/>
    <n v="12"/>
    <n v="9"/>
    <n v="8.17"/>
    <m/>
    <m/>
    <s v="all in"/>
    <m/>
    <m/>
    <m/>
    <m/>
    <m/>
    <m/>
    <s v="valid till end of summer schedule 2025"/>
  </r>
  <r>
    <s v="Pharma"/>
    <s v="Yes"/>
    <s v="Express"/>
    <s v="TBS"/>
    <s v="GVA"/>
    <s v="GE"/>
    <s v="CH"/>
    <x v="1"/>
    <s v="EMEA"/>
    <x v="310"/>
    <n v="3401"/>
    <n v="58"/>
    <n v="58.637931034482762"/>
    <x v="12"/>
    <s v="Yes"/>
    <s v="Indirect"/>
    <s v="IST"/>
    <s v="GEL"/>
    <x v="0"/>
    <x v="238"/>
    <m/>
    <x v="334"/>
    <m/>
    <n v="10"/>
    <n v="8.1999999999999993"/>
    <n v="7.5"/>
    <m/>
    <m/>
    <s v="all in"/>
    <m/>
    <m/>
    <m/>
    <m/>
    <m/>
    <m/>
    <s v="valid till end of summer schedule 2025"/>
  </r>
  <r>
    <s v="Pharma"/>
    <s v="Yes"/>
    <s v="Express"/>
    <s v="TBS"/>
    <s v="LHR"/>
    <s v="GE"/>
    <s v="GB"/>
    <x v="1"/>
    <s v="EMEA"/>
    <x v="311"/>
    <n v="4972.2"/>
    <n v="153"/>
    <n v="32.498039215686276"/>
    <x v="12"/>
    <s v="Yes"/>
    <s v="Indirect"/>
    <s v="IST"/>
    <s v="GEL"/>
    <x v="0"/>
    <x v="239"/>
    <m/>
    <x v="339"/>
    <m/>
    <n v="17"/>
    <n v="14"/>
    <n v="12.25"/>
    <m/>
    <m/>
    <s v="all in"/>
    <m/>
    <m/>
    <m/>
    <m/>
    <m/>
    <m/>
    <s v="valid till end of summer schedule 2025"/>
  </r>
  <r>
    <s v="Pharma"/>
    <s v="No"/>
    <s v="Express"/>
    <s v="TPE"/>
    <s v="LAX"/>
    <s v="TW"/>
    <s v="US"/>
    <x v="1"/>
    <s v="AMERICAS"/>
    <x v="138"/>
    <n v="2048.40924"/>
    <n v="276"/>
    <n v="7.4217726086956519"/>
    <x v="12"/>
    <s v="Yes"/>
    <s v="Indirect"/>
    <s v="IST"/>
    <s v="TWD"/>
    <x v="0"/>
    <x v="17"/>
    <m/>
    <x v="52"/>
    <m/>
    <m/>
    <m/>
    <m/>
    <m/>
    <m/>
    <s v="all in"/>
    <m/>
    <m/>
    <m/>
    <m/>
    <m/>
    <m/>
    <s v="VALILD TILL 30SEP 2025"/>
  </r>
  <r>
    <s v="Pharma"/>
    <s v="Yes"/>
    <s v="Express"/>
    <s v="TPE"/>
    <s v="LAX"/>
    <s v="TW"/>
    <s v="US"/>
    <x v="1"/>
    <s v="AMERICAS"/>
    <x v="139"/>
    <n v="8491.0462000000007"/>
    <n v="353"/>
    <n v="24.053955240793204"/>
    <x v="12"/>
    <s v="Yes"/>
    <s v="Indirect"/>
    <s v="IST"/>
    <s v="TWD"/>
    <x v="0"/>
    <x v="17"/>
    <m/>
    <x v="328"/>
    <m/>
    <m/>
    <m/>
    <m/>
    <m/>
    <m/>
    <s v="all in"/>
    <m/>
    <m/>
    <m/>
    <m/>
    <m/>
    <m/>
    <s v="VALILD TILL 30SEP 2025"/>
  </r>
  <r>
    <s v="Pharma"/>
    <s v="Yes"/>
    <s v="Express"/>
    <s v="ACC"/>
    <s v="GVA"/>
    <s v="GH"/>
    <s v="CH"/>
    <x v="2"/>
    <s v="EMEA"/>
    <x v="312"/>
    <n v="5633"/>
    <n v="427"/>
    <n v="13.192037470725996"/>
    <x v="12"/>
    <s v="Yes"/>
    <s v="Indirect"/>
    <s v="IST"/>
    <s v="USD"/>
    <x v="0"/>
    <x v="240"/>
    <m/>
    <x v="340"/>
    <m/>
    <n v="2.8"/>
    <n v="2.7"/>
    <n v="2.6"/>
    <m/>
    <m/>
    <s v="all in"/>
    <m/>
    <m/>
    <m/>
    <m/>
    <m/>
    <m/>
    <s v="valid till end of summer schedule 2025"/>
  </r>
  <r>
    <s v="Pharma"/>
    <s v="Yes"/>
    <s v="Express"/>
    <s v="AMM"/>
    <s v="BRU"/>
    <s v="JO"/>
    <s v="BE"/>
    <x v="2"/>
    <s v="EMEA"/>
    <x v="313"/>
    <n v="5573.5"/>
    <n v="274"/>
    <n v="20.341240875912408"/>
    <x v="12"/>
    <s v="Yes"/>
    <s v="Indirect"/>
    <s v="IST"/>
    <s v="USD"/>
    <x v="0"/>
    <x v="241"/>
    <m/>
    <x v="341"/>
    <m/>
    <s v=""/>
    <n v="4"/>
    <m/>
    <m/>
    <m/>
    <s v="all in"/>
    <m/>
    <m/>
    <m/>
    <m/>
    <m/>
    <m/>
    <s v="valid till end of summer schedule 2025"/>
  </r>
  <r>
    <s v="Pharma"/>
    <s v="No"/>
    <s v="Express"/>
    <s v="AMM"/>
    <s v="GVA"/>
    <s v="JO"/>
    <s v="CH"/>
    <x v="2"/>
    <s v="EMEA"/>
    <x v="314"/>
    <n v="906"/>
    <n v="260"/>
    <n v="3.4846153846153847"/>
    <x v="12"/>
    <s v="Yes"/>
    <s v="Indirect"/>
    <s v="IST"/>
    <s v="USD"/>
    <x v="0"/>
    <x v="241"/>
    <m/>
    <x v="341"/>
    <m/>
    <s v=""/>
    <n v="4"/>
    <m/>
    <m/>
    <m/>
    <s v="all in"/>
    <m/>
    <m/>
    <m/>
    <m/>
    <m/>
    <m/>
    <s v="valid till end of summer schedule 2025"/>
  </r>
  <r>
    <s v="Pharma"/>
    <s v="No"/>
    <s v="Express"/>
    <s v="BRU"/>
    <s v="BOM"/>
    <s v="BE"/>
    <s v="IN"/>
    <x v="2"/>
    <s v="APAC"/>
    <x v="143"/>
    <n v="5273.8999999999978"/>
    <n v="322"/>
    <n v="16.378571428571423"/>
    <x v="12"/>
    <s v="Yes"/>
    <s v="Indirect"/>
    <s v="IST"/>
    <s v="EUR"/>
    <x v="0"/>
    <x v="242"/>
    <m/>
    <x v="5"/>
    <m/>
    <m/>
    <m/>
    <m/>
    <m/>
    <m/>
    <s v="all in"/>
    <m/>
    <m/>
    <m/>
    <m/>
    <m/>
    <m/>
    <s v="valid till end of summer schedule 2025"/>
  </r>
  <r>
    <s v="Pharma"/>
    <s v="No"/>
    <s v="Express"/>
    <s v="BRU"/>
    <s v="DEL"/>
    <s v="BE"/>
    <s v="IN"/>
    <x v="2"/>
    <s v="APAC"/>
    <x v="144"/>
    <n v="6120.8000000000011"/>
    <n v="284"/>
    <n v="21.552112676056343"/>
    <x v="12"/>
    <s v="Yes"/>
    <s v="Indirect"/>
    <s v="IST"/>
    <s v="EUR"/>
    <x v="0"/>
    <x v="242"/>
    <m/>
    <x v="5"/>
    <m/>
    <m/>
    <m/>
    <m/>
    <m/>
    <m/>
    <s v="all in"/>
    <m/>
    <m/>
    <m/>
    <m/>
    <m/>
    <m/>
    <s v="valid till end of summer schedule 2025"/>
  </r>
  <r>
    <s v="Pharma"/>
    <s v="Yes"/>
    <s v="Express"/>
    <s v="BRU"/>
    <s v="EWR"/>
    <s v="BE"/>
    <s v="US"/>
    <x v="2"/>
    <s v="AMERICAS"/>
    <x v="249"/>
    <n v="6826.2300000000005"/>
    <n v="448"/>
    <n v="15.237120535714286"/>
    <x v="12"/>
    <s v="Yes"/>
    <s v="Indirect"/>
    <s v="IST"/>
    <s v="EUR"/>
    <x v="0"/>
    <x v="243"/>
    <m/>
    <x v="265"/>
    <m/>
    <m/>
    <m/>
    <m/>
    <m/>
    <m/>
    <s v="all in"/>
    <m/>
    <m/>
    <m/>
    <m/>
    <m/>
    <m/>
    <s v="valid till end of summer schedule 2025"/>
  </r>
  <r>
    <s v="Pharma"/>
    <s v="Yes"/>
    <s v="Express"/>
    <s v="BRU"/>
    <s v="JFK"/>
    <s v="BE"/>
    <s v="US"/>
    <x v="2"/>
    <s v="AMERICAS"/>
    <x v="75"/>
    <n v="11058.310000000001"/>
    <n v="382"/>
    <n v="28.948455497382202"/>
    <x v="12"/>
    <s v="Yes"/>
    <s v="Indirect"/>
    <s v="IST"/>
    <s v="EUR"/>
    <x v="0"/>
    <x v="243"/>
    <m/>
    <x v="83"/>
    <m/>
    <m/>
    <m/>
    <m/>
    <m/>
    <m/>
    <s v="all in"/>
    <m/>
    <m/>
    <m/>
    <m/>
    <m/>
    <m/>
    <s v="valid till end of summer schedule 2025"/>
  </r>
  <r>
    <s v="Pharma"/>
    <s v="Yes"/>
    <s v="Express"/>
    <s v="BRU"/>
    <s v="LAX"/>
    <s v="BE"/>
    <s v="US"/>
    <x v="2"/>
    <s v="AMERICAS"/>
    <x v="76"/>
    <n v="4447.5"/>
    <n v="341"/>
    <n v="13.042521994134898"/>
    <x v="12"/>
    <s v="Yes"/>
    <s v="Indirect"/>
    <s v="IST"/>
    <s v="EUR"/>
    <x v="0"/>
    <x v="243"/>
    <m/>
    <x v="270"/>
    <m/>
    <m/>
    <m/>
    <m/>
    <m/>
    <m/>
    <s v="all in"/>
    <m/>
    <m/>
    <m/>
    <m/>
    <m/>
    <m/>
    <s v="valid till end of summer schedule 2025"/>
  </r>
  <r>
    <s v="Pharma"/>
    <s v="Yes"/>
    <s v="Express"/>
    <s v="BRU"/>
    <s v="LHR"/>
    <s v="BE"/>
    <s v="GB"/>
    <x v="2"/>
    <s v="EMEA"/>
    <x v="278"/>
    <n v="7667.9000000000024"/>
    <n v="520"/>
    <n v="14.745961538461543"/>
    <x v="12"/>
    <s v="Yes"/>
    <s v="Indirect"/>
    <s v="IST"/>
    <s v="EUR"/>
    <x v="0"/>
    <x v="2"/>
    <m/>
    <x v="342"/>
    <m/>
    <m/>
    <m/>
    <m/>
    <m/>
    <m/>
    <s v="all in"/>
    <m/>
    <m/>
    <m/>
    <m/>
    <m/>
    <m/>
    <s v="valid till end of summer schedule 2025"/>
  </r>
  <r>
    <s v="Pharma"/>
    <s v="Yes"/>
    <s v="Express"/>
    <s v="CDG"/>
    <s v="LHR"/>
    <s v="FR"/>
    <s v="GB"/>
    <x v="2"/>
    <s v="EMEA"/>
    <x v="279"/>
    <n v="10957.32"/>
    <n v="365"/>
    <n v="30.020054794520547"/>
    <x v="12"/>
    <s v="Yes"/>
    <s v="Indirect"/>
    <s v="IST"/>
    <s v="EUR"/>
    <x v="0"/>
    <x v="244"/>
    <m/>
    <x v="343"/>
    <m/>
    <m/>
    <m/>
    <n v="3.99"/>
    <m/>
    <m/>
    <s v="all in"/>
    <m/>
    <m/>
    <m/>
    <m/>
    <m/>
    <m/>
    <s v="valid till end of summer schedule 2025"/>
  </r>
  <r>
    <s v="Pharma"/>
    <s v="No"/>
    <s v="Express"/>
    <s v="CPT"/>
    <s v="AMS"/>
    <s v="ZA"/>
    <s v="NL"/>
    <x v="2"/>
    <s v="EMEA"/>
    <x v="293"/>
    <n v="3476"/>
    <n v="479"/>
    <n v="7.2567849686847596"/>
    <x v="12"/>
    <s v="Yes"/>
    <s v="Indirect"/>
    <s v="IST"/>
    <s v="USD"/>
    <x v="0"/>
    <x v="211"/>
    <m/>
    <x v="168"/>
    <m/>
    <n v="4.4000000000000004"/>
    <m/>
    <m/>
    <m/>
    <m/>
    <s v="all in"/>
    <m/>
    <m/>
    <m/>
    <m/>
    <m/>
    <m/>
    <s v="valid till end of summer schedule 2025"/>
  </r>
  <r>
    <s v="Pharma"/>
    <s v="Yes"/>
    <s v="Express"/>
    <s v="CPT"/>
    <s v="AMS"/>
    <s v="ZA"/>
    <s v="NL"/>
    <x v="2"/>
    <s v="EMEA"/>
    <x v="294"/>
    <n v="49818"/>
    <n v="857"/>
    <n v="58.130688448074679"/>
    <x v="12"/>
    <s v="Yes"/>
    <s v="Indirect"/>
    <s v="IST"/>
    <s v="USD"/>
    <x v="0"/>
    <x v="211"/>
    <m/>
    <x v="168"/>
    <m/>
    <n v="4.4000000000000004"/>
    <m/>
    <m/>
    <m/>
    <m/>
    <s v="all in"/>
    <m/>
    <m/>
    <m/>
    <m/>
    <m/>
    <m/>
    <s v="valid till end of summer schedule 2025"/>
  </r>
  <r>
    <s v="Pharma"/>
    <s v="Yes"/>
    <s v="Express"/>
    <s v="CPT"/>
    <s v="LHR"/>
    <s v="ZA"/>
    <s v="GB"/>
    <x v="2"/>
    <s v="EMEA"/>
    <x v="295"/>
    <n v="4163"/>
    <n v="268"/>
    <n v="15.533582089552239"/>
    <x v="12"/>
    <s v="Yes"/>
    <s v="Indirect"/>
    <s v="IST"/>
    <s v="USD"/>
    <x v="0"/>
    <x v="5"/>
    <m/>
    <x v="168"/>
    <m/>
    <n v="4.4000000000000004"/>
    <m/>
    <m/>
    <m/>
    <m/>
    <s v="all in"/>
    <m/>
    <m/>
    <m/>
    <m/>
    <m/>
    <m/>
    <s v="valid till end of summer schedule 2025"/>
  </r>
  <r>
    <s v="Pharma"/>
    <s v="No"/>
    <s v="Express"/>
    <s v="DME"/>
    <s v="GVA"/>
    <s v="RU"/>
    <s v="CH"/>
    <x v="2"/>
    <s v="EMEA"/>
    <x v="329"/>
    <n v="532"/>
    <n v="289"/>
    <n v="1.8408304498269896"/>
    <x v="12"/>
    <s v="Yes"/>
    <s v="Indirect"/>
    <s v="IST"/>
    <s v="RUB"/>
    <x v="0"/>
    <x v="121"/>
    <m/>
    <x v="107"/>
    <m/>
    <n v="300"/>
    <n v="250"/>
    <n v="236"/>
    <m/>
    <m/>
    <s v="all in"/>
    <m/>
    <m/>
    <m/>
    <m/>
    <m/>
    <m/>
    <s v="DME is offline point for us, we can accept ex VKO"/>
  </r>
  <r>
    <s v="Pharma"/>
    <s v="Yes"/>
    <s v="Express"/>
    <s v="DME"/>
    <s v="GVA"/>
    <s v="RU"/>
    <s v="CH"/>
    <x v="2"/>
    <s v="EMEA"/>
    <x v="330"/>
    <n v="2872"/>
    <n v="283"/>
    <n v="10.148409893992932"/>
    <x v="12"/>
    <s v="Yes"/>
    <s v="Indirect"/>
    <s v="IST"/>
    <s v="RUB"/>
    <x v="0"/>
    <x v="121"/>
    <m/>
    <x v="107"/>
    <m/>
    <n v="300"/>
    <n v="250"/>
    <n v="236"/>
    <m/>
    <m/>
    <s v="all in"/>
    <m/>
    <m/>
    <m/>
    <m/>
    <m/>
    <m/>
    <s v="DME is offline point for us, we can accept ex VKO"/>
  </r>
  <r>
    <s v="Pharma"/>
    <s v="Yes"/>
    <s v="Express"/>
    <s v="DME"/>
    <s v="LHR"/>
    <s v="RU"/>
    <s v="GB"/>
    <x v="2"/>
    <s v="EMEA"/>
    <x v="331"/>
    <n v="4371"/>
    <n v="334"/>
    <n v="13.08682634730539"/>
    <x v="12"/>
    <s v="Yes"/>
    <s v="Indirect"/>
    <s v="IST"/>
    <s v="RUB"/>
    <x v="0"/>
    <x v="245"/>
    <m/>
    <x v="344"/>
    <m/>
    <n v="450"/>
    <n v="390"/>
    <n v="355"/>
    <m/>
    <m/>
    <s v="all in"/>
    <m/>
    <m/>
    <m/>
    <m/>
    <m/>
    <m/>
    <s v="DME is offline point for us, we can accept ex VKO"/>
  </r>
  <r>
    <s v="Pharma"/>
    <s v="Yes"/>
    <s v="Express"/>
    <s v="DUB"/>
    <s v="CDG"/>
    <s v="IE"/>
    <s v="FR"/>
    <x v="2"/>
    <s v="EMEA"/>
    <x v="332"/>
    <n v="7471.31"/>
    <n v="421"/>
    <n v="17.746579572446556"/>
    <x v="12"/>
    <s v="Yes"/>
    <s v="Indirect"/>
    <s v="IST"/>
    <s v="EUR"/>
    <x v="0"/>
    <x v="40"/>
    <m/>
    <x v="345"/>
    <n v="4"/>
    <m/>
    <n v="3"/>
    <n v="2.5"/>
    <n v="2.1"/>
    <m/>
    <s v="all in"/>
    <m/>
    <m/>
    <m/>
    <m/>
    <m/>
    <m/>
    <s v="valid till end of summer schedule 2025"/>
  </r>
  <r>
    <s v="Pharma"/>
    <s v="Yes"/>
    <s v="Express"/>
    <s v="DUB"/>
    <s v="FRA"/>
    <s v="IE"/>
    <s v="DE"/>
    <x v="2"/>
    <s v="EMEA"/>
    <x v="333"/>
    <n v="19299.559999999998"/>
    <n v="304"/>
    <n v="63.485394736842096"/>
    <x v="12"/>
    <s v="Yes"/>
    <s v="Indirect"/>
    <s v="IST"/>
    <s v="EUR"/>
    <x v="0"/>
    <x v="40"/>
    <m/>
    <x v="345"/>
    <n v="4"/>
    <m/>
    <n v="3"/>
    <n v="2.5"/>
    <n v="2.35"/>
    <m/>
    <s v="all in"/>
    <m/>
    <m/>
    <m/>
    <m/>
    <m/>
    <m/>
    <s v="valid till end of summer schedule 2025"/>
  </r>
  <r>
    <s v="Pharma"/>
    <s v="Yes"/>
    <s v="Express"/>
    <s v="DUB"/>
    <s v="GRU"/>
    <s v="IE"/>
    <s v="BR"/>
    <x v="2"/>
    <s v="AMERICAS"/>
    <x v="250"/>
    <n v="7178.3199999999988"/>
    <n v="431"/>
    <n v="16.655034802784218"/>
    <x v="12"/>
    <s v="Yes"/>
    <s v="Indirect"/>
    <s v="IST"/>
    <s v="EUR"/>
    <x v="0"/>
    <x v="17"/>
    <m/>
    <x v="40"/>
    <m/>
    <m/>
    <m/>
    <m/>
    <m/>
    <m/>
    <s v="all in"/>
    <m/>
    <m/>
    <m/>
    <m/>
    <m/>
    <m/>
    <s v="valid till end of summer schedule 2025"/>
  </r>
  <r>
    <s v="Pharma"/>
    <s v="Yes"/>
    <s v="Express"/>
    <s v="DUB"/>
    <s v="JFK"/>
    <s v="IE"/>
    <s v="US"/>
    <x v="2"/>
    <s v="AMERICAS"/>
    <x v="77"/>
    <n v="19474.140000000007"/>
    <n v="1176"/>
    <n v="16.559642857142862"/>
    <x v="12"/>
    <s v="Yes"/>
    <s v="Indirect"/>
    <s v="IST"/>
    <s v="EUR"/>
    <x v="0"/>
    <x v="246"/>
    <m/>
    <x v="346"/>
    <n v="6.5"/>
    <m/>
    <n v="5.5"/>
    <n v="5"/>
    <n v="4.7"/>
    <m/>
    <s v="all in"/>
    <m/>
    <m/>
    <m/>
    <m/>
    <m/>
    <m/>
    <s v="valid till end of summer schedule 2025"/>
  </r>
  <r>
    <s v="Pharma"/>
    <s v="Yes"/>
    <s v="Express"/>
    <s v="DUB"/>
    <s v="LAX"/>
    <s v="IE"/>
    <s v="US"/>
    <x v="2"/>
    <s v="AMERICAS"/>
    <x v="251"/>
    <n v="11410"/>
    <n v="464"/>
    <n v="24.59051724137931"/>
    <x v="12"/>
    <s v="Yes"/>
    <s v="Indirect"/>
    <s v="IST"/>
    <s v="EUR"/>
    <x v="0"/>
    <x v="40"/>
    <m/>
    <x v="347"/>
    <n v="7"/>
    <m/>
    <n v="6"/>
    <n v="5.5"/>
    <n v="5.35"/>
    <m/>
    <s v="all in"/>
    <m/>
    <m/>
    <m/>
    <m/>
    <m/>
    <m/>
    <s v="valid till end of summer schedule 2025"/>
  </r>
  <r>
    <s v="Pharma"/>
    <s v="Yes"/>
    <s v="Express"/>
    <s v="DUB"/>
    <s v="PVG"/>
    <s v="IE"/>
    <s v="CN"/>
    <x v="2"/>
    <s v="APAC"/>
    <x v="145"/>
    <n v="11335.5"/>
    <n v="20"/>
    <n v="566.77499999999998"/>
    <x v="12"/>
    <s v="Yes"/>
    <s v="Indirect"/>
    <s v="IST"/>
    <s v="EUR"/>
    <x v="0"/>
    <x v="247"/>
    <m/>
    <x v="348"/>
    <n v="1.8"/>
    <m/>
    <n v="1.7"/>
    <n v="1.6"/>
    <n v="1.5"/>
    <m/>
    <s v="all in"/>
    <m/>
    <m/>
    <m/>
    <m/>
    <m/>
    <m/>
    <s v="valid till end of summer schedule 2025"/>
  </r>
  <r>
    <s v="Pharma"/>
    <s v="No"/>
    <s v="Express"/>
    <s v="FRA"/>
    <s v="BOM"/>
    <s v="DE"/>
    <s v="IN"/>
    <x v="2"/>
    <s v="APAC"/>
    <x v="265"/>
    <n v="1969.1999999999985"/>
    <n v="265"/>
    <n v="7.4309433962264091"/>
    <x v="12"/>
    <s v="Yes"/>
    <s v="Indirect"/>
    <s v="IST"/>
    <s v="EUR"/>
    <x v="0"/>
    <x v="248"/>
    <m/>
    <x v="75"/>
    <m/>
    <m/>
    <m/>
    <m/>
    <m/>
    <m/>
    <s v="all in"/>
    <m/>
    <m/>
    <m/>
    <m/>
    <m/>
    <m/>
    <s v="valid till end of summer schedule 2025"/>
  </r>
  <r>
    <s v="Pharma"/>
    <s v="Yes"/>
    <s v="Express"/>
    <s v="FRA"/>
    <s v="ICN"/>
    <s v="DE"/>
    <s v="KR"/>
    <x v="2"/>
    <s v="APAC"/>
    <x v="146"/>
    <n v="21181.24"/>
    <n v="579"/>
    <n v="36.582452504317793"/>
    <x v="12"/>
    <s v="Yes"/>
    <s v="Indirect"/>
    <s v="IST"/>
    <s v="EUR"/>
    <x v="0"/>
    <x v="249"/>
    <m/>
    <x v="13"/>
    <m/>
    <m/>
    <m/>
    <m/>
    <m/>
    <m/>
    <s v="all in"/>
    <m/>
    <m/>
    <m/>
    <m/>
    <m/>
    <m/>
    <s v="valid till end of summer schedule 2025"/>
  </r>
  <r>
    <s v="Pharma"/>
    <s v="Yes"/>
    <s v="Express"/>
    <s v="FRA"/>
    <s v="IST"/>
    <s v="DE"/>
    <s v="TR"/>
    <x v="2"/>
    <s v="EMEA"/>
    <x v="316"/>
    <n v="13911.759999999998"/>
    <n v="264"/>
    <n v="52.696060606060598"/>
    <x v="12"/>
    <s v="Yes"/>
    <s v="Indirect"/>
    <s v="IST"/>
    <s v="EUR"/>
    <x v="0"/>
    <x v="248"/>
    <m/>
    <x v="116"/>
    <m/>
    <m/>
    <m/>
    <m/>
    <m/>
    <m/>
    <s v="all in"/>
    <m/>
    <m/>
    <m/>
    <m/>
    <m/>
    <m/>
    <s v="valid till end of summer schedule 2025"/>
  </r>
  <r>
    <s v="Pharma"/>
    <s v="Yes"/>
    <s v="Express"/>
    <s v="FRA"/>
    <s v="JNB"/>
    <s v="DE"/>
    <s v="ZA"/>
    <x v="2"/>
    <s v="EMEA"/>
    <x v="281"/>
    <n v="14920.269999999988"/>
    <n v="934"/>
    <n v="15.974593147751593"/>
    <x v="12"/>
    <s v="Yes"/>
    <s v="Indirect"/>
    <s v="IST"/>
    <s v="EUR"/>
    <x v="0"/>
    <x v="249"/>
    <m/>
    <x v="349"/>
    <m/>
    <m/>
    <m/>
    <m/>
    <m/>
    <m/>
    <s v="all in"/>
    <m/>
    <m/>
    <m/>
    <m/>
    <m/>
    <m/>
    <s v="valid till end of summer schedule 2025"/>
  </r>
  <r>
    <s v="Pharma"/>
    <s v="Yes"/>
    <s v="Express"/>
    <s v="FRA"/>
    <s v="MEL"/>
    <s v="DE"/>
    <s v="AU"/>
    <x v="2"/>
    <s v="APAC"/>
    <x v="147"/>
    <n v="7447.0399999999991"/>
    <n v="447"/>
    <n v="16.660044742729305"/>
    <x v="12"/>
    <s v="Yes"/>
    <s v="Indirect"/>
    <s v="IST"/>
    <s v="EUR"/>
    <x v="0"/>
    <x v="250"/>
    <m/>
    <x v="35"/>
    <m/>
    <m/>
    <m/>
    <m/>
    <m/>
    <m/>
    <s v="all in"/>
    <m/>
    <m/>
    <m/>
    <m/>
    <m/>
    <m/>
    <s v="valid till end of summer schedule 2025"/>
  </r>
  <r>
    <s v="Aviation"/>
    <s v="No"/>
    <s v="Express"/>
    <s v="FRA"/>
    <s v="MLA"/>
    <s v="DE"/>
    <s v="MT"/>
    <x v="2"/>
    <s v="EMEA"/>
    <x v="296"/>
    <n v="2331.3181080000008"/>
    <n v="271"/>
    <n v="8.602649845018453"/>
    <x v="12"/>
    <s v="Yes"/>
    <s v="Indirect"/>
    <s v="IST"/>
    <s v="EUR"/>
    <x v="0"/>
    <x v="72"/>
    <m/>
    <x v="80"/>
    <m/>
    <m/>
    <m/>
    <m/>
    <m/>
    <m/>
    <s v="all in"/>
    <m/>
    <m/>
    <m/>
    <m/>
    <m/>
    <m/>
    <s v="valid till end of summer schedule 2025"/>
  </r>
  <r>
    <s v="Aviation"/>
    <s v="No"/>
    <s v="Standard"/>
    <s v="FRA"/>
    <s v="RUH"/>
    <s v="DE"/>
    <s v="SA"/>
    <x v="2"/>
    <s v="APAC"/>
    <x v="266"/>
    <n v="7256.5725780000148"/>
    <n v="523"/>
    <n v="13.874899766730429"/>
    <x v="12"/>
    <s v="Yes"/>
    <s v="Indirect"/>
    <s v="IST"/>
    <s v="EUR"/>
    <x v="0"/>
    <x v="251"/>
    <m/>
    <x v="30"/>
    <m/>
    <m/>
    <m/>
    <m/>
    <m/>
    <m/>
    <s v="all in"/>
    <m/>
    <m/>
    <m/>
    <m/>
    <m/>
    <m/>
    <s v="valid till end of summer schedule 2025"/>
  </r>
  <r>
    <s v="Pharma"/>
    <s v="Yes"/>
    <s v="Express"/>
    <s v="FRA"/>
    <s v="SYD"/>
    <s v="DE"/>
    <s v="AU"/>
    <x v="2"/>
    <s v="APAC"/>
    <x v="148"/>
    <n v="7158.7599999999984"/>
    <n v="314"/>
    <n v="22.798598726114644"/>
    <x v="12"/>
    <s v="Yes"/>
    <s v="Indirect"/>
    <s v="IST"/>
    <s v="EUR"/>
    <x v="0"/>
    <x v="250"/>
    <m/>
    <x v="35"/>
    <m/>
    <m/>
    <m/>
    <m/>
    <m/>
    <m/>
    <s v="all in"/>
    <m/>
    <m/>
    <m/>
    <m/>
    <m/>
    <m/>
    <s v="valid till end of summer schedule 2025"/>
  </r>
  <r>
    <s v="Pharma"/>
    <s v="Yes"/>
    <s v="Express"/>
    <s v="FRA"/>
    <s v="TPE"/>
    <s v="DE"/>
    <s v="TW"/>
    <x v="2"/>
    <s v="APAC"/>
    <x v="149"/>
    <n v="21780.030000000006"/>
    <n v="881"/>
    <n v="24.721940976163456"/>
    <x v="12"/>
    <s v="Yes"/>
    <s v="Indirect"/>
    <s v="IST"/>
    <s v="EUR"/>
    <x v="0"/>
    <x v="252"/>
    <m/>
    <x v="14"/>
    <m/>
    <m/>
    <m/>
    <m/>
    <m/>
    <m/>
    <s v="all in"/>
    <m/>
    <m/>
    <m/>
    <m/>
    <m/>
    <m/>
    <s v="valid till end of summer schedule 2025"/>
  </r>
  <r>
    <s v="Pharma"/>
    <s v="No"/>
    <s v="Express"/>
    <s v="JNB"/>
    <s v="BRU"/>
    <s v="ZA"/>
    <s v="BE"/>
    <x v="2"/>
    <s v="EMEA"/>
    <x v="297"/>
    <n v="1092"/>
    <n v="264"/>
    <n v="4.1363636363636367"/>
    <x v="12"/>
    <s v="Yes"/>
    <s v="Indirect"/>
    <s v="IST"/>
    <s v="USD"/>
    <x v="0"/>
    <x v="3"/>
    <m/>
    <x v="350"/>
    <m/>
    <n v="4.4000000000000004"/>
    <m/>
    <m/>
    <m/>
    <m/>
    <s v="all in"/>
    <m/>
    <m/>
    <m/>
    <m/>
    <m/>
    <m/>
    <s v="valid till end of summer schedule 2025"/>
  </r>
  <r>
    <s v="Pharma"/>
    <s v="Yes"/>
    <s v="Express"/>
    <s v="JNB"/>
    <s v="BRU"/>
    <s v="ZA"/>
    <s v="BE"/>
    <x v="2"/>
    <s v="EMEA"/>
    <x v="298"/>
    <n v="29259"/>
    <n v="331"/>
    <n v="88.395770392749242"/>
    <x v="12"/>
    <s v="Yes"/>
    <s v="Indirect"/>
    <s v="IST"/>
    <s v="USD"/>
    <x v="0"/>
    <x v="5"/>
    <m/>
    <x v="350"/>
    <m/>
    <n v="4.4000000000000004"/>
    <m/>
    <m/>
    <m/>
    <m/>
    <s v="all in"/>
    <m/>
    <m/>
    <m/>
    <m/>
    <m/>
    <m/>
    <s v="valid till end of summer schedule 2025"/>
  </r>
  <r>
    <s v="Pharma"/>
    <s v="No"/>
    <s v="Express"/>
    <s v="JNB"/>
    <s v="DUB"/>
    <s v="ZA"/>
    <s v="IE"/>
    <x v="2"/>
    <s v="EMEA"/>
    <x v="299"/>
    <n v="1546"/>
    <n v="290"/>
    <n v="5.3310344827586205"/>
    <x v="12"/>
    <s v="Yes"/>
    <s v="Indirect"/>
    <s v="IST"/>
    <s v="USD"/>
    <x v="0"/>
    <x v="5"/>
    <m/>
    <x v="351"/>
    <m/>
    <n v="4.4000000000000004"/>
    <m/>
    <m/>
    <m/>
    <m/>
    <s v="all in"/>
    <m/>
    <m/>
    <m/>
    <m/>
    <m/>
    <m/>
    <s v="valid till end of summer schedule 2025"/>
  </r>
  <r>
    <s v="Pharma"/>
    <s v="Yes"/>
    <s v="Express"/>
    <s v="JNB"/>
    <s v="DUB"/>
    <s v="ZA"/>
    <s v="IE"/>
    <x v="2"/>
    <s v="EMEA"/>
    <x v="300"/>
    <n v="14117"/>
    <n v="301"/>
    <n v="46.900332225913623"/>
    <x v="12"/>
    <s v="Yes"/>
    <s v="Indirect"/>
    <s v="IST"/>
    <s v="USD"/>
    <x v="0"/>
    <x v="5"/>
    <m/>
    <x v="352"/>
    <m/>
    <n v="4.4000000000000004"/>
    <m/>
    <m/>
    <m/>
    <m/>
    <s v="all in"/>
    <m/>
    <m/>
    <m/>
    <m/>
    <m/>
    <m/>
    <s v="valid till end of summer schedule 2025"/>
  </r>
  <r>
    <s v="Pharma"/>
    <s v="Yes"/>
    <s v="Express"/>
    <s v="JNB"/>
    <s v="LHR"/>
    <s v="ZA"/>
    <s v="GB"/>
    <x v="2"/>
    <s v="EMEA"/>
    <x v="301"/>
    <n v="11102"/>
    <n v="270"/>
    <n v="41.11851851851852"/>
    <x v="12"/>
    <s v="Yes"/>
    <s v="Indirect"/>
    <s v="IST"/>
    <s v="USD"/>
    <x v="0"/>
    <x v="5"/>
    <m/>
    <x v="270"/>
    <m/>
    <n v="4.4000000000000004"/>
    <m/>
    <m/>
    <m/>
    <m/>
    <s v="all in"/>
    <m/>
    <m/>
    <m/>
    <m/>
    <m/>
    <m/>
    <s v="valid till end of summer schedule 2025"/>
  </r>
  <r>
    <s v="Pharma"/>
    <s v="No"/>
    <s v="Express"/>
    <s v="JNB"/>
    <s v="ZRH"/>
    <s v="ZA"/>
    <s v="CH"/>
    <x v="2"/>
    <s v="EMEA"/>
    <x v="302"/>
    <n v="3566"/>
    <n v="426"/>
    <n v="8.3708920187793421"/>
    <x v="12"/>
    <s v="Yes"/>
    <s v="Indirect"/>
    <s v="IST"/>
    <s v="USD"/>
    <x v="0"/>
    <x v="5"/>
    <m/>
    <x v="350"/>
    <m/>
    <n v="4.4000000000000004"/>
    <m/>
    <m/>
    <m/>
    <m/>
    <s v="all in"/>
    <m/>
    <m/>
    <m/>
    <m/>
    <m/>
    <m/>
    <s v="valid till end of summer schedule 2025"/>
  </r>
  <r>
    <s v="Pharma"/>
    <s v="Yes"/>
    <s v="Express"/>
    <s v="JNB"/>
    <s v="ZRH"/>
    <s v="ZA"/>
    <s v="CH"/>
    <x v="2"/>
    <s v="EMEA"/>
    <x v="303"/>
    <n v="109625.60000000001"/>
    <n v="933"/>
    <n v="117.49796355841373"/>
    <x v="12"/>
    <s v="Yes"/>
    <s v="Indirect"/>
    <s v="IST"/>
    <s v="USD"/>
    <x v="0"/>
    <x v="5"/>
    <m/>
    <x v="350"/>
    <m/>
    <n v="4.4000000000000004"/>
    <m/>
    <m/>
    <m/>
    <m/>
    <s v="all in"/>
    <m/>
    <m/>
    <m/>
    <m/>
    <m/>
    <m/>
    <s v="valid till end of summer schedule 2025"/>
  </r>
  <r>
    <s v="Pharma"/>
    <s v="No"/>
    <s v="Express"/>
    <s v="LHR"/>
    <s v="BRU"/>
    <s v="GB"/>
    <s v="BE"/>
    <x v="2"/>
    <s v="EMEA"/>
    <x v="334"/>
    <n v="1750.25"/>
    <n v="382"/>
    <n v="4.5818062827225132"/>
    <x v="12"/>
    <s v="Yes"/>
    <s v="Indirect"/>
    <s v="IST"/>
    <s v="GBP"/>
    <x v="0"/>
    <x v="253"/>
    <m/>
    <x v="353"/>
    <m/>
    <n v="2"/>
    <n v="1.9"/>
    <n v="1.9"/>
    <m/>
    <m/>
    <s v="all in"/>
    <m/>
    <m/>
    <m/>
    <m/>
    <m/>
    <m/>
    <s v="valid till end of summer schedule 2025"/>
  </r>
  <r>
    <s v="Pharma"/>
    <s v="Yes"/>
    <s v="Express"/>
    <s v="LHR"/>
    <s v="BRU"/>
    <s v="GB"/>
    <s v="BE"/>
    <x v="2"/>
    <s v="EMEA"/>
    <x v="335"/>
    <n v="28965.68"/>
    <n v="929"/>
    <n v="31.179418729817009"/>
    <x v="12"/>
    <s v="Yes"/>
    <s v="Indirect"/>
    <s v="IST"/>
    <s v="GBP"/>
    <x v="0"/>
    <x v="253"/>
    <m/>
    <x v="91"/>
    <m/>
    <n v="2"/>
    <n v="1.9"/>
    <n v="1.8"/>
    <m/>
    <m/>
    <s v="all in"/>
    <m/>
    <m/>
    <m/>
    <m/>
    <m/>
    <m/>
    <s v="valid till end of summer schedule 2025"/>
  </r>
  <r>
    <s v="Pharma"/>
    <s v="Yes"/>
    <s v="Express"/>
    <s v="LHR"/>
    <s v="CDG"/>
    <s v="GB"/>
    <s v="FR"/>
    <x v="2"/>
    <s v="EMEA"/>
    <x v="336"/>
    <n v="10022.98"/>
    <n v="527"/>
    <n v="19.018937381404175"/>
    <x v="12"/>
    <s v="Yes"/>
    <s v="Indirect"/>
    <s v="IST"/>
    <s v="GBP"/>
    <x v="0"/>
    <x v="253"/>
    <m/>
    <x v="91"/>
    <m/>
    <n v="2"/>
    <n v="1.9"/>
    <n v="1.8"/>
    <m/>
    <m/>
    <s v="all in"/>
    <m/>
    <m/>
    <m/>
    <m/>
    <m/>
    <m/>
    <s v="valid till end of summer schedule 2025"/>
  </r>
  <r>
    <s v="Pharma"/>
    <s v="No"/>
    <s v="Express"/>
    <s v="LHR"/>
    <s v="FRA"/>
    <s v="GB"/>
    <s v="DE"/>
    <x v="2"/>
    <s v="EMEA"/>
    <x v="337"/>
    <n v="1316.39462"/>
    <n v="319"/>
    <n v="4.1266289028213166"/>
    <x v="12"/>
    <s v="Yes"/>
    <s v="Indirect"/>
    <s v="IST"/>
    <s v="GBP"/>
    <x v="0"/>
    <x v="253"/>
    <m/>
    <x v="354"/>
    <m/>
    <n v="2.1"/>
    <n v="2"/>
    <n v="1.9"/>
    <m/>
    <m/>
    <s v="all in"/>
    <m/>
    <m/>
    <m/>
    <m/>
    <m/>
    <m/>
    <s v="valid till end of summer schedule 2025"/>
  </r>
  <r>
    <s v="Pharma"/>
    <s v="Yes"/>
    <s v="Express"/>
    <s v="LHR"/>
    <s v="FRA"/>
    <s v="GB"/>
    <s v="DE"/>
    <x v="2"/>
    <s v="EMEA"/>
    <x v="338"/>
    <n v="41110.949999999997"/>
    <n v="951"/>
    <n v="43.229179810725547"/>
    <x v="12"/>
    <s v="Yes"/>
    <s v="Indirect"/>
    <s v="IST"/>
    <s v="GBP"/>
    <x v="0"/>
    <x v="253"/>
    <m/>
    <x v="14"/>
    <m/>
    <n v="2.1"/>
    <n v="2"/>
    <n v="1.9"/>
    <m/>
    <m/>
    <s v="all in"/>
    <m/>
    <m/>
    <m/>
    <m/>
    <m/>
    <m/>
    <s v="valid till end of summer schedule 2025"/>
  </r>
  <r>
    <s v="Pharma"/>
    <s v="Yes"/>
    <s v="Express"/>
    <s v="LHR"/>
    <s v="GVA"/>
    <s v="GB"/>
    <s v="CH"/>
    <x v="2"/>
    <s v="EMEA"/>
    <x v="339"/>
    <n v="12940.1"/>
    <n v="316"/>
    <n v="40.949683544303795"/>
    <x v="12"/>
    <s v="Yes"/>
    <s v="Indirect"/>
    <s v="IST"/>
    <s v="GBP"/>
    <x v="0"/>
    <x v="253"/>
    <m/>
    <x v="91"/>
    <m/>
    <n v="2"/>
    <n v="1.9"/>
    <n v="1.8"/>
    <m/>
    <m/>
    <s v="all in"/>
    <m/>
    <m/>
    <m/>
    <m/>
    <m/>
    <m/>
    <s v="valid till end of summer schedule 2025"/>
  </r>
  <r>
    <s v="Pharma"/>
    <s v="Yes"/>
    <s v="Express"/>
    <s v="LHR"/>
    <s v="ICN"/>
    <s v="GB"/>
    <s v="KR"/>
    <x v="2"/>
    <s v="APAC"/>
    <x v="150"/>
    <n v="15980.610000000011"/>
    <n v="926"/>
    <n v="17.257678185745153"/>
    <x v="12"/>
    <s v="Yes"/>
    <s v="Indirect"/>
    <s v="IST"/>
    <s v="GBP"/>
    <x v="0"/>
    <x v="253"/>
    <m/>
    <x v="1"/>
    <m/>
    <n v="2.0499999999999998"/>
    <n v="1.95"/>
    <n v="1.85"/>
    <m/>
    <m/>
    <s v="all in"/>
    <m/>
    <m/>
    <m/>
    <m/>
    <m/>
    <m/>
    <s v="valid till end of summer schedule 2025"/>
  </r>
  <r>
    <s v="Pharma"/>
    <s v="No"/>
    <s v="Express"/>
    <s v="LHR"/>
    <s v="JFK"/>
    <s v="GB"/>
    <s v="US"/>
    <x v="2"/>
    <s v="AMERICAS"/>
    <x v="80"/>
    <n v="2107.6646199999996"/>
    <n v="381"/>
    <n v="5.5319281364829385"/>
    <x v="12"/>
    <s v="Yes"/>
    <s v="Indirect"/>
    <s v="IST"/>
    <s v="GBP"/>
    <x v="0"/>
    <x v="254"/>
    <m/>
    <x v="355"/>
    <m/>
    <n v="5"/>
    <n v="4.3"/>
    <n v="4"/>
    <m/>
    <m/>
    <s v="all in"/>
    <m/>
    <m/>
    <m/>
    <m/>
    <m/>
    <m/>
    <s v="valid till end of summer schedule 2025"/>
  </r>
  <r>
    <s v="Pharma"/>
    <s v="Yes"/>
    <s v="Express"/>
    <s v="LHR"/>
    <s v="JFK"/>
    <s v="GB"/>
    <s v="US"/>
    <x v="2"/>
    <s v="AMERICAS"/>
    <x v="81"/>
    <n v="125201.32741999996"/>
    <n v="1043"/>
    <n v="120.03962360498558"/>
    <x v="12"/>
    <s v="Yes"/>
    <s v="Indirect"/>
    <s v="IST"/>
    <s v="GBP"/>
    <x v="0"/>
    <x v="254"/>
    <m/>
    <x v="84"/>
    <m/>
    <n v="5.5"/>
    <n v="4.5"/>
    <n v="4"/>
    <m/>
    <m/>
    <s v="all in"/>
    <m/>
    <m/>
    <m/>
    <m/>
    <m/>
    <m/>
    <s v="valid till end of summer schedule 2025"/>
  </r>
  <r>
    <s v="Pharma"/>
    <s v="No"/>
    <s v="Express"/>
    <s v="LHR"/>
    <s v="LAX"/>
    <s v="GB"/>
    <s v="US"/>
    <x v="2"/>
    <s v="AMERICAS"/>
    <x v="82"/>
    <n v="1924.0092399999999"/>
    <n v="523"/>
    <n v="3.6787939579349902"/>
    <x v="12"/>
    <s v="Yes"/>
    <s v="Indirect"/>
    <s v="IST"/>
    <s v="GBP"/>
    <x v="0"/>
    <x v="246"/>
    <m/>
    <x v="84"/>
    <m/>
    <n v="5.8"/>
    <n v="5.2"/>
    <n v="4.55"/>
    <m/>
    <m/>
    <s v="all in"/>
    <m/>
    <m/>
    <m/>
    <m/>
    <m/>
    <m/>
    <s v="valid till end of summer schedule 2025"/>
  </r>
  <r>
    <s v="Pharma"/>
    <s v="Yes"/>
    <s v="Express"/>
    <s v="LHR"/>
    <s v="LAX"/>
    <s v="GB"/>
    <s v="US"/>
    <x v="2"/>
    <s v="AMERICAS"/>
    <x v="83"/>
    <n v="29857.937080000003"/>
    <n v="819"/>
    <n v="36.456577631257638"/>
    <x v="12"/>
    <s v="Yes"/>
    <s v="Indirect"/>
    <s v="IST"/>
    <s v="GBP"/>
    <x v="0"/>
    <x v="246"/>
    <m/>
    <x v="289"/>
    <m/>
    <n v="6.5"/>
    <n v="5"/>
    <n v="4.55"/>
    <m/>
    <m/>
    <s v="all in"/>
    <m/>
    <m/>
    <m/>
    <m/>
    <m/>
    <m/>
    <s v="valid till end of summer schedule 2025"/>
  </r>
  <r>
    <s v="Pharma"/>
    <s v="Yes"/>
    <s v="Express"/>
    <s v="LHR"/>
    <s v="SIN"/>
    <s v="GB"/>
    <s v="SG"/>
    <x v="2"/>
    <s v="APAC"/>
    <x v="151"/>
    <n v="10127.529999999999"/>
    <n v="353"/>
    <n v="28.689886685552406"/>
    <x v="12"/>
    <s v="Yes"/>
    <s v="Indirect"/>
    <s v="IST"/>
    <s v="GBP"/>
    <x v="0"/>
    <x v="253"/>
    <m/>
    <x v="14"/>
    <m/>
    <n v="2.1"/>
    <n v="2"/>
    <n v="1.9"/>
    <m/>
    <m/>
    <s v="all in"/>
    <m/>
    <m/>
    <m/>
    <m/>
    <m/>
    <m/>
    <s v="valid till end of summer schedule 2025"/>
  </r>
  <r>
    <s v="Pharma"/>
    <s v="Yes"/>
    <s v="Express"/>
    <s v="LHR"/>
    <s v="TPE"/>
    <s v="GB"/>
    <s v="TW"/>
    <x v="2"/>
    <s v="APAC"/>
    <x v="152"/>
    <n v="14002.170000000007"/>
    <n v="667"/>
    <n v="20.992758620689667"/>
    <x v="12"/>
    <s v="Yes"/>
    <s v="Indirect"/>
    <s v="IST"/>
    <s v="GBP"/>
    <x v="0"/>
    <x v="253"/>
    <m/>
    <x v="78"/>
    <m/>
    <n v="2.2000000000000002"/>
    <n v="2.1"/>
    <n v="2"/>
    <m/>
    <m/>
    <s v="all in"/>
    <m/>
    <m/>
    <m/>
    <m/>
    <m/>
    <m/>
    <s v="valid till end of summer schedule 2025"/>
  </r>
  <r>
    <s v="Pharma"/>
    <s v="Yes"/>
    <s v="Express"/>
    <s v="LHR"/>
    <s v="ZRH"/>
    <s v="GB"/>
    <s v="CH"/>
    <x v="2"/>
    <s v="EMEA"/>
    <x v="340"/>
    <n v="14814.44"/>
    <n v="567"/>
    <n v="26.127760141093475"/>
    <x v="12"/>
    <s v="Yes"/>
    <s v="Indirect"/>
    <s v="IST"/>
    <s v="GBP"/>
    <x v="0"/>
    <x v="253"/>
    <m/>
    <x v="78"/>
    <m/>
    <n v="2.2000000000000002"/>
    <n v="2.1"/>
    <n v="2.2000000000000002"/>
    <m/>
    <m/>
    <s v="all in"/>
    <m/>
    <m/>
    <m/>
    <m/>
    <m/>
    <m/>
    <s v="valid till end of summer schedule 2025"/>
  </r>
  <r>
    <s v="Pharma"/>
    <s v="Yes"/>
    <s v="Express"/>
    <s v="MAD"/>
    <s v="AMS"/>
    <s v="ES"/>
    <s v="NL"/>
    <x v="2"/>
    <s v="EMEA"/>
    <x v="341"/>
    <n v="2655.529999999987"/>
    <n v="324"/>
    <n v="8.1960802469135405"/>
    <x v="12"/>
    <s v="Yes"/>
    <s v="Indirect"/>
    <s v="IST"/>
    <s v="EUR"/>
    <x v="0"/>
    <x v="2"/>
    <m/>
    <x v="356"/>
    <m/>
    <m/>
    <m/>
    <n v="4.7"/>
    <m/>
    <m/>
    <s v="all in"/>
    <m/>
    <m/>
    <m/>
    <m/>
    <m/>
    <m/>
    <s v="valid till end of summer schedule 2025"/>
  </r>
  <r>
    <s v="Pharma"/>
    <s v="No"/>
    <s v="Express"/>
    <s v="MAD"/>
    <s v="GVA"/>
    <s v="ES"/>
    <s v="CH"/>
    <x v="2"/>
    <s v="EMEA"/>
    <x v="342"/>
    <n v="918.5"/>
    <n v="357"/>
    <n v="2.5728291316526612"/>
    <x v="12"/>
    <s v="Yes"/>
    <s v="Indirect"/>
    <s v="IST"/>
    <s v="EUR"/>
    <x v="0"/>
    <x v="255"/>
    <m/>
    <x v="6"/>
    <m/>
    <m/>
    <m/>
    <n v="3.38"/>
    <m/>
    <m/>
    <s v="all in"/>
    <m/>
    <m/>
    <m/>
    <m/>
    <m/>
    <m/>
    <s v="valid till end of summer schedule 2025"/>
  </r>
  <r>
    <s v="Pharma"/>
    <s v="Yes"/>
    <s v="Express"/>
    <s v="MAD"/>
    <s v="GVA"/>
    <s v="ES"/>
    <s v="CH"/>
    <x v="2"/>
    <s v="EMEA"/>
    <x v="343"/>
    <n v="4060"/>
    <n v="258"/>
    <n v="15.736434108527131"/>
    <x v="12"/>
    <s v="Yes"/>
    <s v="Indirect"/>
    <s v="IST"/>
    <s v="EUR"/>
    <x v="0"/>
    <x v="255"/>
    <m/>
    <x v="6"/>
    <m/>
    <m/>
    <m/>
    <n v="3.38"/>
    <m/>
    <m/>
    <s v="all in"/>
    <m/>
    <m/>
    <m/>
    <m/>
    <m/>
    <m/>
    <s v="valid till end of summer schedule 2025"/>
  </r>
  <r>
    <s v="Pharma"/>
    <s v="Yes"/>
    <s v="Express"/>
    <s v="MAD"/>
    <s v="JFK"/>
    <s v="ES"/>
    <s v="US"/>
    <x v="2"/>
    <s v="AMERICAS"/>
    <x v="85"/>
    <n v="4449.1386000000002"/>
    <n v="246"/>
    <n v="18.085929268292684"/>
    <x v="12"/>
    <s v="Yes"/>
    <s v="Indirect"/>
    <s v="IST"/>
    <s v="EUR"/>
    <x v="0"/>
    <x v="256"/>
    <m/>
    <x v="355"/>
    <m/>
    <m/>
    <m/>
    <n v="7.5"/>
    <m/>
    <m/>
    <s v="all in"/>
    <m/>
    <m/>
    <m/>
    <m/>
    <m/>
    <m/>
    <s v="valid till end of summer schedule 2025"/>
  </r>
  <r>
    <s v="Pharma"/>
    <s v="No"/>
    <s v="Express"/>
    <s v="MAD"/>
    <s v="LAX"/>
    <s v="ES"/>
    <s v="US"/>
    <x v="2"/>
    <s v="AMERICAS"/>
    <x v="86"/>
    <n v="644"/>
    <n v="335"/>
    <n v="1.9223880597014926"/>
    <x v="12"/>
    <s v="Yes"/>
    <s v="Indirect"/>
    <s v="IST"/>
    <s v="EUR"/>
    <x v="0"/>
    <x v="256"/>
    <m/>
    <x v="355"/>
    <m/>
    <m/>
    <m/>
    <n v="7.5"/>
    <m/>
    <m/>
    <s v="all in"/>
    <m/>
    <m/>
    <m/>
    <m/>
    <m/>
    <m/>
    <s v="valid till end of summer schedule 2025"/>
  </r>
  <r>
    <s v="Pharma"/>
    <s v="No"/>
    <s v="Express"/>
    <s v="MAD"/>
    <s v="LHR"/>
    <s v="ES"/>
    <s v="GB"/>
    <x v="2"/>
    <s v="EMEA"/>
    <x v="288"/>
    <n v="611"/>
    <n v="369"/>
    <n v="1.6558265582655827"/>
    <x v="12"/>
    <s v="Yes"/>
    <s v="Indirect"/>
    <s v="IST"/>
    <s v="EUR"/>
    <x v="0"/>
    <x v="255"/>
    <m/>
    <x v="356"/>
    <m/>
    <m/>
    <m/>
    <n v="4.7"/>
    <m/>
    <m/>
    <s v="all in"/>
    <m/>
    <m/>
    <m/>
    <m/>
    <m/>
    <m/>
    <s v="valid till end of summer schedule 2025"/>
  </r>
  <r>
    <s v="Pharma"/>
    <s v="Yes"/>
    <s v="Express"/>
    <s v="MAD"/>
    <s v="LHR"/>
    <s v="ES"/>
    <s v="GB"/>
    <x v="2"/>
    <s v="EMEA"/>
    <x v="289"/>
    <n v="6872.4"/>
    <n v="406"/>
    <n v="16.927093596059112"/>
    <x v="12"/>
    <s v="Yes"/>
    <s v="Indirect"/>
    <s v="IST"/>
    <s v="EUR"/>
    <x v="0"/>
    <x v="255"/>
    <m/>
    <x v="356"/>
    <m/>
    <m/>
    <m/>
    <n v="4.7"/>
    <m/>
    <m/>
    <s v="all in"/>
    <m/>
    <m/>
    <m/>
    <m/>
    <m/>
    <m/>
    <s v="valid till end of summer schedule 2025"/>
  </r>
  <r>
    <s v="Pharma"/>
    <s v="No"/>
    <s v="Express"/>
    <s v="PRG"/>
    <s v="BOM"/>
    <s v="CZ"/>
    <s v="IN"/>
    <x v="2"/>
    <s v="APAC"/>
    <x v="267"/>
    <n v="4216.590000000002"/>
    <n v="308"/>
    <n v="13.690227272727279"/>
    <x v="12"/>
    <s v="Yes"/>
    <s v="Indirect"/>
    <s v="IST"/>
    <s v="CZK"/>
    <x v="0"/>
    <x v="257"/>
    <m/>
    <x v="357"/>
    <m/>
    <n v="50"/>
    <n v="45"/>
    <n v="42"/>
    <m/>
    <m/>
    <s v="all in"/>
    <m/>
    <m/>
    <m/>
    <m/>
    <m/>
    <m/>
    <s v="valid till end of summer schedule 2025"/>
  </r>
  <r>
    <s v="Pharma"/>
    <s v="Yes"/>
    <s v="Express"/>
    <s v="PRG"/>
    <s v="BOM"/>
    <s v="CZ"/>
    <s v="IN"/>
    <x v="2"/>
    <s v="APAC"/>
    <x v="268"/>
    <n v="21324.400000000001"/>
    <n v="102"/>
    <n v="209.06274509803924"/>
    <x v="12"/>
    <s v="Yes"/>
    <s v="Indirect"/>
    <s v="IST"/>
    <s v="CZK"/>
    <x v="0"/>
    <x v="257"/>
    <m/>
    <x v="357"/>
    <m/>
    <n v="50"/>
    <n v="45"/>
    <n v="42"/>
    <m/>
    <m/>
    <s v="all in"/>
    <m/>
    <m/>
    <m/>
    <m/>
    <m/>
    <m/>
    <s v="valid till end of summer schedule 2025"/>
  </r>
  <r>
    <s v="Pharma"/>
    <s v="Yes"/>
    <s v="Express"/>
    <s v="PRG"/>
    <s v="JFK"/>
    <s v="CZ"/>
    <s v="US"/>
    <x v="2"/>
    <s v="AMERICAS"/>
    <x v="259"/>
    <n v="3358"/>
    <n v="64"/>
    <n v="52.46875"/>
    <x v="12"/>
    <s v="Yes"/>
    <s v="Indirect"/>
    <s v="IST"/>
    <s v="CZK"/>
    <x v="0"/>
    <x v="258"/>
    <m/>
    <x v="358"/>
    <m/>
    <n v="123"/>
    <n v="120"/>
    <n v="118.5"/>
    <m/>
    <m/>
    <s v="all in"/>
    <m/>
    <m/>
    <m/>
    <m/>
    <m/>
    <m/>
    <s v="valid till end of summer schedule 2025"/>
  </r>
  <r>
    <s v="Pharma"/>
    <s v="Yes"/>
    <s v="Express"/>
    <s v="PRG"/>
    <s v="NRT"/>
    <s v="CZ"/>
    <s v="JP"/>
    <x v="2"/>
    <s v="APAC"/>
    <x v="269"/>
    <n v="3561"/>
    <n v="108"/>
    <n v="32.972222222222221"/>
    <x v="12"/>
    <s v="Yes"/>
    <s v="Indirect"/>
    <s v="IST"/>
    <s v="CZK"/>
    <x v="0"/>
    <x v="259"/>
    <m/>
    <x v="359"/>
    <m/>
    <n v="64"/>
    <n v="62"/>
    <n v="60"/>
    <m/>
    <m/>
    <s v="all in"/>
    <m/>
    <m/>
    <m/>
    <m/>
    <m/>
    <m/>
    <s v="valid till end of summer schedule 2025"/>
  </r>
  <r>
    <s v="Pharma"/>
    <s v="No"/>
    <s v="Express"/>
    <s v="ABQ"/>
    <s v="DEN"/>
    <s v="US"/>
    <s v="US"/>
    <x v="0"/>
    <s v="AMERICAS"/>
    <x v="153"/>
    <n v="2145.4544310000015"/>
    <n v="270"/>
    <n v="7.9461275222222278"/>
    <x v="13"/>
    <s v="Yes"/>
    <s v="Direct"/>
    <m/>
    <s v="USD"/>
    <x v="0"/>
    <x v="2"/>
    <m/>
    <x v="18"/>
    <n v="2.5"/>
    <n v="2.5"/>
    <n v="2.5"/>
    <n v="2.5"/>
    <n v="2.5"/>
    <n v="2.5"/>
    <m/>
    <s v="-"/>
    <s v="-"/>
    <n v="0.12"/>
    <s v="DG - $85 per UN"/>
    <s v="$25 per Shipment"/>
    <s v="-"/>
    <s v="EXP"/>
  </r>
  <r>
    <s v="Pharma"/>
    <s v="No"/>
    <s v="Express"/>
    <s v="ANC"/>
    <s v="SEA"/>
    <s v="US"/>
    <s v="US"/>
    <x v="0"/>
    <s v="AMERICAS"/>
    <x v="154"/>
    <n v="3279.4088940000115"/>
    <n v="407"/>
    <n v="8.0575157100737389"/>
    <x v="13"/>
    <s v="Yes"/>
    <s v="Indirect"/>
    <s v="DEN"/>
    <s v="USD"/>
    <x v="0"/>
    <x v="2"/>
    <m/>
    <x v="18"/>
    <n v="2.5"/>
    <n v="2.5"/>
    <n v="2.5"/>
    <n v="2.5"/>
    <n v="2.5"/>
    <n v="2.5"/>
    <m/>
    <s v="-"/>
    <s v="-"/>
    <n v="0.12"/>
    <s v="DG - $85 per UN"/>
    <s v="$25 per Shipment"/>
    <s v="-"/>
    <s v="EXP"/>
  </r>
  <r>
    <s v="Pharma"/>
    <s v="No"/>
    <s v="Express"/>
    <s v="ATL"/>
    <s v="BOS"/>
    <s v="US"/>
    <s v="US"/>
    <x v="0"/>
    <s v="AMERICAS"/>
    <x v="155"/>
    <n v="4904.7725850000079"/>
    <n v="268"/>
    <n v="18.301390242537344"/>
    <x v="13"/>
    <s v="Yes"/>
    <s v="Indirect"/>
    <s v="EWR"/>
    <s v="USD"/>
    <x v="0"/>
    <x v="2"/>
    <m/>
    <x v="18"/>
    <n v="2.5"/>
    <n v="2.5"/>
    <n v="2.5"/>
    <n v="2.5"/>
    <n v="2.5"/>
    <n v="2.5"/>
    <m/>
    <s v="-"/>
    <s v="-"/>
    <n v="0.12"/>
    <s v="DG - $85 per UN"/>
    <s v="$25 per Shipment"/>
    <s v="-"/>
    <s v="EXP"/>
  </r>
  <r>
    <s v="Pharma"/>
    <s v="No"/>
    <s v="Express"/>
    <s v="ATL"/>
    <s v="CLE"/>
    <s v="US"/>
    <s v="US"/>
    <x v="0"/>
    <s v="AMERICAS"/>
    <x v="156"/>
    <n v="3785.9999000000043"/>
    <n v="275"/>
    <n v="13.76727236363638"/>
    <x v="13"/>
    <s v="Yes"/>
    <s v="Indirect"/>
    <s v="EWR"/>
    <s v="USD"/>
    <x v="0"/>
    <x v="2"/>
    <m/>
    <x v="18"/>
    <n v="2.5"/>
    <n v="2.5"/>
    <n v="2.5"/>
    <n v="2.5"/>
    <n v="2.5"/>
    <n v="2.5"/>
    <m/>
    <s v="-"/>
    <s v="-"/>
    <n v="0.12"/>
    <s v="DG - $85 per UN"/>
    <s v="$25 per Shipment"/>
    <s v="-"/>
    <s v="EXP"/>
  </r>
  <r>
    <s v="Pharma"/>
    <s v="No"/>
    <s v="Express"/>
    <s v="ATL"/>
    <s v="CVG"/>
    <s v="US"/>
    <s v="US"/>
    <x v="0"/>
    <s v="AMERICAS"/>
    <x v="157"/>
    <n v="11843.225689000114"/>
    <n v="2162"/>
    <n v="5.4779027238668423"/>
    <x v="13"/>
    <s v="Yes"/>
    <s v="Indirect"/>
    <s v="IAD"/>
    <s v="USD"/>
    <x v="0"/>
    <x v="2"/>
    <m/>
    <x v="18"/>
    <n v="2.5"/>
    <n v="2.5"/>
    <n v="2.5"/>
    <n v="2.5"/>
    <n v="2.5"/>
    <n v="2.5"/>
    <m/>
    <s v="-"/>
    <s v="-"/>
    <n v="0.12"/>
    <s v="DG - $85 per UN"/>
    <s v="$25 per Shipment"/>
    <s v="-"/>
    <s v="EXP"/>
  </r>
  <r>
    <s v="Pharma"/>
    <s v="No"/>
    <s v="Express"/>
    <s v="ATL"/>
    <s v="DAY"/>
    <s v="US"/>
    <s v="US"/>
    <x v="0"/>
    <s v="AMERICAS"/>
    <x v="158"/>
    <n v="2843.1816730000087"/>
    <n v="308"/>
    <n v="9.2311093279221055"/>
    <x v="13"/>
    <s v="Yes"/>
    <s v="Indirect"/>
    <s v="IAD"/>
    <s v="USD"/>
    <x v="0"/>
    <x v="2"/>
    <m/>
    <x v="18"/>
    <n v="2.5"/>
    <n v="2.5"/>
    <n v="2.5"/>
    <n v="2.5"/>
    <n v="2.5"/>
    <n v="2.5"/>
    <m/>
    <s v="-"/>
    <s v="-"/>
    <n v="0.12"/>
    <s v="DG - $85 per UN"/>
    <s v="$25 per Shipment"/>
    <s v="-"/>
    <s v="EXP"/>
  </r>
  <r>
    <s v="Pharma"/>
    <s v="No"/>
    <s v="Express"/>
    <s v="ATL"/>
    <s v="DFW"/>
    <s v="US"/>
    <s v="US"/>
    <x v="0"/>
    <s v="AMERICAS"/>
    <x v="0"/>
    <n v="11188.563489999999"/>
    <n v="348"/>
    <n v="32.151044511494248"/>
    <x v="13"/>
    <s v="Yes"/>
    <s v="Indirect"/>
    <s v="IAH"/>
    <s v="USD"/>
    <x v="0"/>
    <x v="2"/>
    <m/>
    <x v="18"/>
    <n v="2.5"/>
    <n v="2.5"/>
    <n v="2.5"/>
    <n v="2.5"/>
    <n v="2.5"/>
    <n v="2.5"/>
    <m/>
    <s v="-"/>
    <s v="-"/>
    <n v="0.12"/>
    <s v="DG - $85 per UN"/>
    <s v="$25 per Shipment"/>
    <s v="-"/>
    <s v="EXP"/>
  </r>
  <r>
    <s v="Pharma"/>
    <s v="No"/>
    <s v="Express"/>
    <s v="ATL"/>
    <s v="DTW"/>
    <s v="US"/>
    <s v="US"/>
    <x v="0"/>
    <s v="AMERICAS"/>
    <x v="159"/>
    <n v="11140.908688999991"/>
    <n v="919"/>
    <n v="12.122860379760599"/>
    <x v="13"/>
    <s v="Yes"/>
    <s v="Indirect"/>
    <s v="ORD"/>
    <s v="USD"/>
    <x v="0"/>
    <x v="2"/>
    <m/>
    <x v="18"/>
    <n v="2.5"/>
    <n v="2.5"/>
    <n v="2.5"/>
    <n v="2.5"/>
    <n v="2.5"/>
    <n v="2.5"/>
    <m/>
    <s v="-"/>
    <s v="-"/>
    <n v="0.12"/>
    <s v="DG - $85 per UN"/>
    <s v="$25 per Shipment"/>
    <s v="-"/>
    <s v="EXP"/>
  </r>
  <r>
    <s v="Pharma"/>
    <s v="No"/>
    <s v="Express"/>
    <s v="ATL"/>
    <s v="IAH"/>
    <s v="US"/>
    <s v="US"/>
    <x v="0"/>
    <s v="AMERICAS"/>
    <x v="160"/>
    <n v="8280.4543689999846"/>
    <n v="353"/>
    <n v="23.457377815863978"/>
    <x v="13"/>
    <s v="Yes"/>
    <s v="Direct"/>
    <m/>
    <s v="USD"/>
    <x v="0"/>
    <x v="2"/>
    <m/>
    <x v="18"/>
    <n v="2.5"/>
    <n v="2.5"/>
    <n v="2.5"/>
    <n v="2.5"/>
    <n v="2.5"/>
    <n v="2.5"/>
    <m/>
    <s v="-"/>
    <s v="-"/>
    <n v="0.12"/>
    <s v="DG - $85 per UN"/>
    <s v="$25 per Shipment"/>
    <s v="-"/>
    <s v="EXP"/>
  </r>
  <r>
    <s v="Pharma"/>
    <s v="No"/>
    <s v="Express"/>
    <s v="ATL"/>
    <s v="MCO"/>
    <s v="US"/>
    <s v="US"/>
    <x v="0"/>
    <s v="AMERICAS"/>
    <x v="161"/>
    <n v="4060.4270870000064"/>
    <n v="447"/>
    <n v="9.083729501118583"/>
    <x v="13"/>
    <s v="Yes"/>
    <s v="Indirect"/>
    <s v="IAD"/>
    <s v="USD"/>
    <x v="0"/>
    <x v="2"/>
    <m/>
    <x v="18"/>
    <n v="2.5"/>
    <n v="2.5"/>
    <n v="2.5"/>
    <n v="2.5"/>
    <n v="2.5"/>
    <n v="2.5"/>
    <m/>
    <s v="-"/>
    <s v="-"/>
    <n v="0.12"/>
    <s v="DG - $85 per UN"/>
    <s v="$25 per Shipment"/>
    <s v="-"/>
    <s v="EXP"/>
  </r>
  <r>
    <s v="Pharma"/>
    <s v="Yes"/>
    <s v="Express"/>
    <s v="ATL"/>
    <s v="MIA"/>
    <s v="US"/>
    <s v="US"/>
    <x v="0"/>
    <s v="AMERICAS"/>
    <x v="1"/>
    <n v="16566.94999999999"/>
    <n v="500"/>
    <n v="33.133899999999983"/>
    <x v="13"/>
    <s v="Yes"/>
    <s v="Indirect"/>
    <s v="IAD"/>
    <s v="USD"/>
    <x v="0"/>
    <x v="2"/>
    <m/>
    <x v="360"/>
    <s v="2,25"/>
    <s v="2,25"/>
    <s v="2,25"/>
    <s v="2,25"/>
    <s v="2,25"/>
    <s v="2,25"/>
    <m/>
    <s v="-"/>
    <s v="-"/>
    <n v="0.12"/>
    <s v="DG - $85 per UN"/>
    <s v="$25 per Shipment"/>
    <s v="-"/>
    <s v="TC"/>
  </r>
  <r>
    <s v="Pharma"/>
    <s v="No"/>
    <s v="Express"/>
    <s v="ATL"/>
    <s v="MIA"/>
    <s v="US"/>
    <s v="US"/>
    <x v="0"/>
    <s v="AMERICAS"/>
    <x v="2"/>
    <n v="23014.139999999996"/>
    <n v="549"/>
    <n v="41.920109289617479"/>
    <x v="13"/>
    <s v="Yes"/>
    <s v="Indirect"/>
    <s v="IAD"/>
    <s v="USD"/>
    <x v="0"/>
    <x v="2"/>
    <m/>
    <x v="18"/>
    <n v="2.5"/>
    <n v="2.5"/>
    <n v="2.5"/>
    <n v="2.5"/>
    <n v="2.5"/>
    <n v="2.5"/>
    <m/>
    <s v="-"/>
    <s v="-"/>
    <n v="0.12"/>
    <s v="DG - $85 per UN"/>
    <s v="$25 per Shipment"/>
    <s v="-"/>
    <s v="EXP"/>
  </r>
  <r>
    <s v="Pharma"/>
    <s v="No"/>
    <s v="Express"/>
    <s v="ATL"/>
    <s v="SAT"/>
    <s v="US"/>
    <s v="US"/>
    <x v="0"/>
    <s v="AMERICAS"/>
    <x v="162"/>
    <n v="6069.7271719999981"/>
    <n v="285"/>
    <n v="21.29728832280701"/>
    <x v="13"/>
    <s v="Yes"/>
    <s v="Indirect"/>
    <s v="IAH"/>
    <s v="USD"/>
    <x v="0"/>
    <x v="2"/>
    <m/>
    <x v="18"/>
    <n v="2.5"/>
    <n v="2.5"/>
    <n v="2.5"/>
    <n v="2.5"/>
    <n v="2.5"/>
    <n v="2.5"/>
    <m/>
    <s v="-"/>
    <s v="-"/>
    <n v="0.12"/>
    <s v="DG - $85 per UN"/>
    <s v="$25 per Shipment"/>
    <s v="-"/>
    <s v="EXP"/>
  </r>
  <r>
    <s v="Pharma"/>
    <s v="No"/>
    <s v="Express"/>
    <s v="ATL"/>
    <s v="SEA"/>
    <s v="US"/>
    <s v="US"/>
    <x v="0"/>
    <s v="AMERICAS"/>
    <x v="163"/>
    <n v="6576.5907869999983"/>
    <n v="260"/>
    <n v="25.294579949999992"/>
    <x v="13"/>
    <s v="Yes"/>
    <s v="Indirect"/>
    <s v="DEN"/>
    <s v="USD"/>
    <x v="0"/>
    <x v="2"/>
    <m/>
    <x v="18"/>
    <n v="2.5"/>
    <n v="2.5"/>
    <n v="2.5"/>
    <n v="2.5"/>
    <n v="2.5"/>
    <n v="2.5"/>
    <m/>
    <s v="-"/>
    <s v="-"/>
    <n v="0.12"/>
    <s v="DG - $85 per UN"/>
    <s v="$25 per Shipment"/>
    <s v="-"/>
    <s v="EXP"/>
  </r>
  <r>
    <s v="Pharma"/>
    <s v="No"/>
    <s v="Express"/>
    <s v="ATL"/>
    <s v="TPA"/>
    <s v="US"/>
    <s v="US"/>
    <x v="0"/>
    <s v="AMERICAS"/>
    <x v="164"/>
    <n v="4983.6177960000223"/>
    <n v="877"/>
    <n v="5.6825744538198659"/>
    <x v="13"/>
    <s v="Yes"/>
    <s v="Indirect"/>
    <s v="IAD"/>
    <s v="USD"/>
    <x v="0"/>
    <x v="2"/>
    <m/>
    <x v="18"/>
    <n v="2.5"/>
    <n v="2.5"/>
    <n v="2.5"/>
    <n v="2.5"/>
    <n v="2.5"/>
    <n v="2.5"/>
    <m/>
    <s v="-"/>
    <s v="-"/>
    <n v="0.12"/>
    <s v="DG - $85 per UN"/>
    <s v="$25 per Shipment"/>
    <s v="-"/>
    <s v="EXP"/>
  </r>
  <r>
    <s v="Pharma"/>
    <s v="No"/>
    <s v="Express"/>
    <s v="ATW"/>
    <s v="ORD"/>
    <s v="US"/>
    <s v="US"/>
    <x v="0"/>
    <s v="AMERICAS"/>
    <x v="165"/>
    <n v="4781.9089330000061"/>
    <n v="356"/>
    <n v="13.432328463483163"/>
    <x v="13"/>
    <s v="Yes"/>
    <s v="Direct"/>
    <m/>
    <s v="USD"/>
    <x v="0"/>
    <x v="2"/>
    <m/>
    <x v="18"/>
    <n v="2.5"/>
    <n v="2.5"/>
    <n v="2.5"/>
    <n v="2.5"/>
    <n v="2.5"/>
    <n v="2.5"/>
    <m/>
    <s v="-"/>
    <s v="-"/>
    <n v="0.12"/>
    <s v="DG - $85 per UN"/>
    <s v="$25 per Shipment"/>
    <s v="-"/>
    <s v="EXP"/>
  </r>
  <r>
    <s v="Pharma"/>
    <s v="No"/>
    <s v="Express"/>
    <s v="AUS"/>
    <s v="ATL"/>
    <s v="US"/>
    <s v="US"/>
    <x v="0"/>
    <s v="AMERICAS"/>
    <x v="166"/>
    <n v="9953.999840999968"/>
    <n v="364"/>
    <n v="27.346153409340573"/>
    <x v="13"/>
    <s v="Yes"/>
    <s v="Indirect"/>
    <s v="IAH"/>
    <s v="USD"/>
    <x v="0"/>
    <x v="2"/>
    <m/>
    <x v="18"/>
    <n v="2.5"/>
    <n v="2.5"/>
    <n v="2.5"/>
    <n v="2.5"/>
    <n v="2.5"/>
    <n v="2.5"/>
    <m/>
    <s v="-"/>
    <s v="-"/>
    <n v="0.12"/>
    <s v="DG - $85 per UN"/>
    <s v="$25 per Shipment"/>
    <s v="-"/>
    <s v="EXP"/>
  </r>
  <r>
    <s v="Pharma"/>
    <s v="No"/>
    <s v="Express"/>
    <s v="BIL"/>
    <s v="PHX"/>
    <s v="US"/>
    <s v="US"/>
    <x v="0"/>
    <s v="AMERICAS"/>
    <x v="167"/>
    <n v="3437.2726360000051"/>
    <n v="379"/>
    <n v="9.0693209393139984"/>
    <x v="13"/>
    <s v="Yes"/>
    <s v="Indirect"/>
    <s v="DEN"/>
    <s v="USD"/>
    <x v="0"/>
    <x v="2"/>
    <m/>
    <x v="18"/>
    <n v="2.5"/>
    <n v="2.5"/>
    <n v="2.5"/>
    <n v="2.5"/>
    <n v="2.5"/>
    <n v="2.5"/>
    <m/>
    <s v="-"/>
    <s v="-"/>
    <n v="0.12"/>
    <s v="DG - $85 per UN"/>
    <s v="$25 per Shipment"/>
    <s v="-"/>
    <s v="EXP"/>
  </r>
  <r>
    <s v="Pharma"/>
    <s v="No"/>
    <s v="Express"/>
    <s v="BNA"/>
    <s v="ATL"/>
    <s v="US"/>
    <s v="US"/>
    <x v="0"/>
    <s v="AMERICAS"/>
    <x v="168"/>
    <n v="3800.8544190000084"/>
    <n v="284"/>
    <n v="13.383290207746509"/>
    <x v="13"/>
    <s v="Yes"/>
    <s v="Indirect"/>
    <s v="IAD"/>
    <s v="USD"/>
    <x v="0"/>
    <x v="2"/>
    <m/>
    <x v="18"/>
    <n v="2.5"/>
    <n v="2.5"/>
    <n v="2.5"/>
    <n v="2.5"/>
    <n v="2.5"/>
    <n v="2.5"/>
    <m/>
    <s v="-"/>
    <s v="-"/>
    <n v="0.12"/>
    <s v="DG - $85 per UN"/>
    <s v="$25 per Shipment"/>
    <s v="-"/>
    <s v="EXP"/>
  </r>
  <r>
    <s v="Pharma"/>
    <s v="No"/>
    <s v="Express"/>
    <s v="BNA"/>
    <s v="DEN"/>
    <s v="US"/>
    <s v="US"/>
    <x v="0"/>
    <s v="AMERICAS"/>
    <x v="169"/>
    <n v="2999.0906080000141"/>
    <n v="792"/>
    <n v="3.7867305656565833"/>
    <x v="13"/>
    <s v="Yes"/>
    <s v="Direct"/>
    <m/>
    <s v="USD"/>
    <x v="0"/>
    <x v="2"/>
    <m/>
    <x v="18"/>
    <n v="2.5"/>
    <n v="2.5"/>
    <n v="2.5"/>
    <n v="2.5"/>
    <n v="2.5"/>
    <n v="2.5"/>
    <m/>
    <s v="-"/>
    <s v="-"/>
    <n v="0.12"/>
    <s v="DG - $85 per UN"/>
    <s v="$25 per Shipment"/>
    <s v="-"/>
    <s v="EXP"/>
  </r>
  <r>
    <s v="Pharma"/>
    <s v="No"/>
    <s v="Express"/>
    <s v="BOG"/>
    <s v="MIA"/>
    <s v="CO"/>
    <s v="US"/>
    <x v="0"/>
    <s v="AMERICAS"/>
    <x v="3"/>
    <n v="12304.262462800001"/>
    <n v="364"/>
    <n v="33.802918853846158"/>
    <x v="13"/>
    <s v="Yes"/>
    <s v="Indirect"/>
    <s v="IAH"/>
    <s v="USD"/>
    <x v="0"/>
    <x v="2"/>
    <m/>
    <x v="80"/>
    <n v="3"/>
    <n v="3"/>
    <n v="3"/>
    <n v="3"/>
    <n v="3"/>
    <n v="3"/>
    <m/>
    <s v="-"/>
    <s v="-"/>
    <n v="0.12"/>
    <s v="DG - $85 per UN"/>
    <s v="$25 per Shipment"/>
    <s v="-"/>
    <s v="EXP"/>
  </r>
  <r>
    <s v="Pharma"/>
    <s v="Yes"/>
    <s v="Express"/>
    <s v="BOG"/>
    <s v="MIA"/>
    <s v="CO"/>
    <s v="US"/>
    <x v="0"/>
    <s v="AMERICAS"/>
    <x v="4"/>
    <n v="45139.56502240002"/>
    <n v="286"/>
    <n v="157.83064693146861"/>
    <x v="13"/>
    <s v="Yes"/>
    <s v="Indirect"/>
    <s v="IAH"/>
    <s v="USD"/>
    <x v="0"/>
    <x v="2"/>
    <m/>
    <x v="18"/>
    <n v="2.5"/>
    <n v="2.5"/>
    <n v="2.5"/>
    <n v="2.5"/>
    <n v="2.5"/>
    <n v="2.5"/>
    <m/>
    <s v="-"/>
    <s v="-"/>
    <n v="0.12"/>
    <s v="DG - $85 per UN"/>
    <s v="$25 per Shipment"/>
    <s v="-"/>
    <s v="TC"/>
  </r>
  <r>
    <s v="Radiopharma"/>
    <s v="No"/>
    <s v="Express"/>
    <s v="BOS"/>
    <s v="ATL"/>
    <s v="US"/>
    <s v="US"/>
    <x v="0"/>
    <s v="AMERICAS"/>
    <x v="170"/>
    <n v="6486.0087220000369"/>
    <n v="1015"/>
    <n v="6.3901563763547164"/>
    <x v="13"/>
    <s v="Yes"/>
    <s v="Indirect"/>
    <m/>
    <s v="USD"/>
    <x v="27"/>
    <x v="2"/>
    <m/>
    <x v="6"/>
    <n v="4.5"/>
    <n v="4.5"/>
    <n v="4.5"/>
    <n v="4.5"/>
    <n v="4.5"/>
    <n v="4.5"/>
    <m/>
    <s v="-"/>
    <s v="-"/>
    <n v="0.12"/>
    <s v="DG - $85 per UN"/>
    <s v="$25 per Shipment"/>
    <s v="-"/>
    <s v="LGXL"/>
  </r>
  <r>
    <s v="Pharma"/>
    <s v="Yes"/>
    <s v="Express"/>
    <s v="BOS"/>
    <s v="BER"/>
    <s v="US"/>
    <s v="DE"/>
    <x v="0"/>
    <s v="EMEA"/>
    <x v="271"/>
    <n v="8804"/>
    <n v="284"/>
    <n v="31"/>
    <x v="13"/>
    <s v="Yes"/>
    <s v="Indirect"/>
    <s v="EWR"/>
    <s v="USD"/>
    <x v="0"/>
    <x v="2"/>
    <m/>
    <x v="361"/>
    <n v="1.25"/>
    <n v="1.25"/>
    <n v="1.25"/>
    <n v="1.25"/>
    <n v="1.25"/>
    <n v="1.25"/>
    <m/>
    <s v="-"/>
    <s v="-"/>
    <n v="0.12"/>
    <s v="DG - $85 per UN"/>
    <s v="$25 per Shipment"/>
    <s v="-"/>
    <s v="TC"/>
  </r>
  <r>
    <s v="GC"/>
    <s v="No"/>
    <s v="Express"/>
    <s v="BOS"/>
    <s v="BWI"/>
    <s v="US"/>
    <s v="US"/>
    <x v="0"/>
    <s v="AMERICAS"/>
    <x v="171"/>
    <n v="590.45427399999789"/>
    <n v="581"/>
    <n v="1.0162724165232322"/>
    <x v="13"/>
    <s v="Yes"/>
    <s v="Indirect"/>
    <s v="ORD"/>
    <s v="USD"/>
    <x v="0"/>
    <x v="2"/>
    <m/>
    <x v="17"/>
    <n v="2.85"/>
    <n v="2.85"/>
    <n v="2.85"/>
    <n v="2.85"/>
    <n v="2.85"/>
    <n v="2.85"/>
    <m/>
    <s v="-"/>
    <s v="-"/>
    <n v="0.12"/>
    <s v="DG - $85 per UN"/>
    <s v="$25 per Shipment"/>
    <s v="-"/>
    <s v="EXP"/>
  </r>
  <r>
    <s v="Radiopharma"/>
    <s v="No"/>
    <s v="Express"/>
    <s v="BOS"/>
    <s v="CLT"/>
    <s v="US"/>
    <s v="US"/>
    <x v="0"/>
    <s v="AMERICAS"/>
    <x v="172"/>
    <n v="1806.8180780000075"/>
    <n v="284"/>
    <n v="6.362035485915519"/>
    <x v="13"/>
    <s v="Yes"/>
    <s v="Indirect"/>
    <m/>
    <s v="USD"/>
    <x v="27"/>
    <x v="2"/>
    <m/>
    <x v="6"/>
    <n v="4.5"/>
    <n v="4.5"/>
    <n v="4.5"/>
    <n v="4.5"/>
    <n v="4.5"/>
    <n v="4.5"/>
    <m/>
    <s v="-"/>
    <s v="-"/>
    <n v="0.12"/>
    <s v="DG - $85 per UN"/>
    <s v="$25 per Shipment"/>
    <s v="-"/>
    <s v="LGXL"/>
  </r>
  <r>
    <s v="Radiopharma"/>
    <s v="No"/>
    <s v="Express"/>
    <s v="BOS"/>
    <s v="DFW"/>
    <s v="US"/>
    <s v="US"/>
    <x v="0"/>
    <s v="AMERICAS"/>
    <x v="173"/>
    <n v="3300.9089040000172"/>
    <n v="514"/>
    <n v="6.422001758754897"/>
    <x v="13"/>
    <s v="Yes"/>
    <s v="Indirect"/>
    <m/>
    <s v="USD"/>
    <x v="27"/>
    <x v="2"/>
    <m/>
    <x v="6"/>
    <n v="4.5"/>
    <n v="4.5"/>
    <n v="4.5"/>
    <n v="4.5"/>
    <n v="4.5"/>
    <n v="4.5"/>
    <m/>
    <s v="-"/>
    <s v="-"/>
    <n v="0.12"/>
    <s v="DG - $85 per UN"/>
    <s v="$25 per Shipment"/>
    <s v="-"/>
    <s v="LGXL"/>
  </r>
  <r>
    <s v="Radiopharma"/>
    <s v="No"/>
    <s v="Express"/>
    <s v="BOS"/>
    <s v="DTW"/>
    <s v="US"/>
    <s v="US"/>
    <x v="0"/>
    <s v="AMERICAS"/>
    <x v="174"/>
    <n v="2046.8180660000082"/>
    <n v="307"/>
    <n v="6.6671598241042611"/>
    <x v="13"/>
    <s v="Yes"/>
    <s v="Indirect"/>
    <m/>
    <s v="USD"/>
    <x v="27"/>
    <x v="2"/>
    <m/>
    <x v="6"/>
    <n v="4.5"/>
    <n v="4.5"/>
    <n v="4.5"/>
    <n v="4.5"/>
    <n v="4.5"/>
    <n v="4.5"/>
    <m/>
    <s v="-"/>
    <s v="-"/>
    <n v="0.12"/>
    <s v="DG - $85 per UN"/>
    <s v="$25 per Shipment"/>
    <s v="-"/>
    <s v="LGXL"/>
  </r>
  <r>
    <s v="Pharma"/>
    <s v="No"/>
    <s v="Express"/>
    <s v="BOS"/>
    <s v="DTW"/>
    <s v="US"/>
    <s v="US"/>
    <x v="0"/>
    <s v="AMERICAS"/>
    <x v="175"/>
    <n v="3956.0588800000205"/>
    <n v="474"/>
    <n v="8.3461157805907611"/>
    <x v="13"/>
    <s v="Yes"/>
    <s v="Indirect"/>
    <s v="ORD"/>
    <s v="USD"/>
    <x v="0"/>
    <x v="2"/>
    <m/>
    <x v="18"/>
    <n v="2.5"/>
    <n v="2.5"/>
    <n v="2.5"/>
    <n v="2.5"/>
    <n v="2.5"/>
    <n v="2.5"/>
    <m/>
    <s v="-"/>
    <s v="-"/>
    <n v="0.12"/>
    <s v="DG - $85 per UN"/>
    <s v="$25 per Shipment"/>
    <s v="-"/>
    <s v="EXP"/>
  </r>
  <r>
    <s v="Radiopharma"/>
    <s v="No"/>
    <s v="Express"/>
    <s v="BOS"/>
    <s v="IAH"/>
    <s v="US"/>
    <s v="US"/>
    <x v="0"/>
    <s v="AMERICAS"/>
    <x v="176"/>
    <n v="3705.1088630000195"/>
    <n v="573"/>
    <n v="6.4661585741710637"/>
    <x v="13"/>
    <s v="Yes"/>
    <s v="Direct"/>
    <m/>
    <s v="USD"/>
    <x v="27"/>
    <x v="2"/>
    <m/>
    <x v="6"/>
    <n v="4.5"/>
    <n v="4.5"/>
    <n v="4.5"/>
    <n v="4.5"/>
    <n v="4.5"/>
    <n v="4.5"/>
    <m/>
    <s v="-"/>
    <s v="-"/>
    <n v="0.12"/>
    <s v="DG - $85 per UN"/>
    <s v="$25 per Shipment"/>
    <s v="-"/>
    <s v="LGXL"/>
  </r>
  <r>
    <s v="Radiopharma"/>
    <s v="No"/>
    <s v="Express"/>
    <s v="BOS"/>
    <s v="LAX"/>
    <s v="US"/>
    <s v="US"/>
    <x v="0"/>
    <s v="AMERICAS"/>
    <x v="177"/>
    <n v="2663.8634870000128"/>
    <n v="409"/>
    <n v="6.5131136601467308"/>
    <x v="13"/>
    <s v="Yes"/>
    <s v="Direct"/>
    <m/>
    <s v="USD"/>
    <x v="27"/>
    <x v="2"/>
    <m/>
    <x v="6"/>
    <n v="4.5"/>
    <n v="4.5"/>
    <n v="4.5"/>
    <n v="4.5"/>
    <n v="4.5"/>
    <n v="4.5"/>
    <m/>
    <s v="-"/>
    <s v="-"/>
    <n v="0.12"/>
    <s v="DG - $85 per UN"/>
    <s v="$25 per Shipment"/>
    <s v="-"/>
    <s v="LGXL"/>
  </r>
  <r>
    <s v="Radiopharma"/>
    <s v="No"/>
    <s v="Express"/>
    <s v="BOS"/>
    <s v="ORD"/>
    <s v="US"/>
    <s v="US"/>
    <x v="0"/>
    <s v="AMERICAS"/>
    <x v="178"/>
    <n v="2555.9089480000125"/>
    <n v="391"/>
    <n v="6.5368515294117966"/>
    <x v="13"/>
    <s v="Yes"/>
    <s v="Direct"/>
    <m/>
    <s v="USD"/>
    <x v="27"/>
    <x v="2"/>
    <m/>
    <x v="6"/>
    <n v="4.5"/>
    <n v="4.5"/>
    <n v="4.5"/>
    <n v="4.5"/>
    <n v="4.5"/>
    <n v="4.5"/>
    <m/>
    <s v="-"/>
    <s v="-"/>
    <n v="0.12"/>
    <s v="DG - $85 per UN"/>
    <s v="$25 per Shipment"/>
    <s v="-"/>
    <s v="LGXL"/>
  </r>
  <r>
    <s v="Radiopharma"/>
    <s v="No"/>
    <s v="Express"/>
    <s v="BOS"/>
    <s v="PHX"/>
    <s v="US"/>
    <s v="US"/>
    <x v="0"/>
    <s v="AMERICAS"/>
    <x v="179"/>
    <n v="1724.545355000007"/>
    <n v="271"/>
    <n v="6.3636359963099887"/>
    <x v="13"/>
    <s v="Yes"/>
    <s v="Indirect"/>
    <m/>
    <s v="USD"/>
    <x v="27"/>
    <x v="2"/>
    <m/>
    <x v="6"/>
    <n v="4.5"/>
    <n v="4.5"/>
    <n v="4.5"/>
    <n v="4.5"/>
    <n v="4.5"/>
    <n v="4.5"/>
    <m/>
    <s v="-"/>
    <s v="-"/>
    <n v="0.12"/>
    <s v="DG - $85 per UN"/>
    <s v="$25 per Shipment"/>
    <s v="-"/>
    <s v="LGXL"/>
  </r>
  <r>
    <s v="GC"/>
    <s v="No"/>
    <s v="Express"/>
    <s v="BWI"/>
    <s v="BUF"/>
    <s v="US"/>
    <s v="US"/>
    <x v="0"/>
    <s v="AMERICAS"/>
    <x v="180"/>
    <n v="1125.4541180000124"/>
    <n v="911"/>
    <n v="1.2354051789242726"/>
    <x v="13"/>
    <s v="Yes"/>
    <s v="Indirect"/>
    <s v="ORD"/>
    <s v="USD"/>
    <x v="0"/>
    <x v="2"/>
    <m/>
    <x v="17"/>
    <n v="2.85"/>
    <n v="2.85"/>
    <n v="2.85"/>
    <n v="2.85"/>
    <n v="2.85"/>
    <n v="2.85"/>
    <m/>
    <s v="-"/>
    <s v="-"/>
    <n v="0.12"/>
    <s v="DG - $85 per UN"/>
    <s v="$25 per Shipment"/>
    <s v="-"/>
    <s v="EXP"/>
  </r>
  <r>
    <s v="Pharma"/>
    <s v="No"/>
    <s v="Express"/>
    <s v="BWI"/>
    <s v="DTW"/>
    <s v="US"/>
    <s v="US"/>
    <x v="0"/>
    <s v="AMERICAS"/>
    <x v="181"/>
    <n v="5670.9086790000147"/>
    <n v="629"/>
    <n v="9.0157530667726782"/>
    <x v="13"/>
    <s v="Yes"/>
    <s v="Indirect"/>
    <s v="ORD"/>
    <s v="USD"/>
    <x v="0"/>
    <x v="2"/>
    <m/>
    <x v="18"/>
    <n v="2.5"/>
    <n v="2.5"/>
    <n v="2.5"/>
    <n v="2.5"/>
    <n v="2.5"/>
    <n v="2.5"/>
    <m/>
    <s v="-"/>
    <s v="-"/>
    <n v="0.12"/>
    <s v="DG - $85 per UN"/>
    <s v="$25 per Shipment"/>
    <s v="-"/>
    <s v="EXP"/>
  </r>
  <r>
    <s v="Pharma"/>
    <s v="No"/>
    <s v="Express"/>
    <s v="CID"/>
    <s v="MSP"/>
    <s v="US"/>
    <s v="US"/>
    <x v="0"/>
    <s v="AMERICAS"/>
    <x v="182"/>
    <n v="3059.5453380000126"/>
    <n v="263"/>
    <n v="11.633252235741493"/>
    <x v="13"/>
    <s v="Yes"/>
    <s v="Indirect"/>
    <s v="IAH"/>
    <s v="USD"/>
    <x v="0"/>
    <x v="2"/>
    <m/>
    <x v="18"/>
    <n v="2.5"/>
    <n v="2.5"/>
    <n v="2.5"/>
    <n v="2.5"/>
    <n v="2.5"/>
    <n v="2.5"/>
    <m/>
    <s v="-"/>
    <s v="-"/>
    <n v="0.12"/>
    <s v="DG - $85 per UN"/>
    <s v="$25 per Shipment"/>
    <s v="-"/>
    <s v="EXP"/>
  </r>
  <r>
    <s v="Pharma"/>
    <s v="No"/>
    <s v="Express"/>
    <s v="CLT"/>
    <s v="DAY"/>
    <s v="US"/>
    <s v="US"/>
    <x v="0"/>
    <s v="AMERICAS"/>
    <x v="183"/>
    <n v="2729.7725930000083"/>
    <n v="282"/>
    <n v="9.6800446560283984"/>
    <x v="13"/>
    <s v="Yes"/>
    <s v="Indirect"/>
    <s v="ORD"/>
    <s v="USD"/>
    <x v="0"/>
    <x v="2"/>
    <m/>
    <x v="18"/>
    <n v="2.5"/>
    <n v="2.5"/>
    <n v="2.5"/>
    <n v="2.5"/>
    <n v="2.5"/>
    <n v="2.5"/>
    <m/>
    <s v="-"/>
    <s v="-"/>
    <n v="0.12"/>
    <s v="DG - $85 per UN"/>
    <s v="$25 per Shipment"/>
    <s v="-"/>
    <s v="EXP"/>
  </r>
  <r>
    <s v="Pharma"/>
    <s v="No"/>
    <s v="Express"/>
    <s v="COU"/>
    <s v="BTV"/>
    <s v="US"/>
    <s v="US"/>
    <x v="0"/>
    <s v="AMERICAS"/>
    <x v="344"/>
    <n v="4430.0090300000047"/>
    <n v="233"/>
    <n v="19.012914291845515"/>
    <x v="13"/>
    <s v="Yes"/>
    <s v="Indirect"/>
    <s v="IAD"/>
    <s v="USD"/>
    <x v="0"/>
    <x v="2"/>
    <m/>
    <x v="18"/>
    <n v="2.5"/>
    <n v="2.5"/>
    <n v="2.5"/>
    <n v="2.5"/>
    <n v="2.5"/>
    <n v="2.5"/>
    <m/>
    <s v="-"/>
    <s v="-"/>
    <n v="0.12"/>
    <s v="DG - $85 per UN"/>
    <s v="$25 per Shipment"/>
    <s v="-"/>
    <s v="EXP"/>
  </r>
  <r>
    <s v="Pharma"/>
    <s v="No"/>
    <s v="Express"/>
    <s v="CVG"/>
    <s v="ATL"/>
    <s v="US"/>
    <s v="US"/>
    <x v="0"/>
    <s v="AMERICAS"/>
    <x v="184"/>
    <n v="13056.363424999956"/>
    <n v="448"/>
    <n v="29.143668359374903"/>
    <x v="13"/>
    <s v="Yes"/>
    <s v="Indirect"/>
    <s v="IAD"/>
    <s v="USD"/>
    <x v="0"/>
    <x v="2"/>
    <m/>
    <x v="18"/>
    <n v="2.5"/>
    <n v="2.5"/>
    <n v="2.5"/>
    <n v="2.5"/>
    <n v="2.5"/>
    <n v="2.5"/>
    <m/>
    <s v="-"/>
    <s v="-"/>
    <n v="0.12"/>
    <s v="DG - $85 per UN"/>
    <s v="$25 per Shipment"/>
    <s v="-"/>
    <s v="EXP"/>
  </r>
  <r>
    <s v="Pharma"/>
    <s v="Yes"/>
    <s v="Express"/>
    <s v="CVG"/>
    <s v="MIA"/>
    <s v="US"/>
    <s v="US"/>
    <x v="0"/>
    <s v="AMERICAS"/>
    <x v="345"/>
    <n v="19456.480000000003"/>
    <n v="500"/>
    <n v="38.912960000000005"/>
    <x v="13"/>
    <s v="Yes"/>
    <s v="Indirect"/>
    <s v="IAD"/>
    <s v="USD"/>
    <x v="0"/>
    <x v="2"/>
    <m/>
    <x v="360"/>
    <s v="2,25"/>
    <s v="2,25"/>
    <s v="2,25"/>
    <s v="2,25"/>
    <s v="2,25"/>
    <s v="2,25"/>
    <m/>
    <s v="-"/>
    <s v="-"/>
    <n v="0.12"/>
    <s v="DG - $85 per UN"/>
    <s v="$25 per Shipment"/>
    <s v="-"/>
    <s v="TC"/>
  </r>
  <r>
    <s v="Pharma"/>
    <s v="No"/>
    <s v="Express"/>
    <s v="DFW"/>
    <s v="ATL"/>
    <s v="US"/>
    <s v="US"/>
    <x v="0"/>
    <s v="AMERICAS"/>
    <x v="5"/>
    <n v="39733.181666999997"/>
    <n v="379"/>
    <n v="104.8368909419525"/>
    <x v="13"/>
    <s v="Yes"/>
    <s v="Indirect"/>
    <s v="IAH"/>
    <s v="USD"/>
    <x v="0"/>
    <x v="2"/>
    <m/>
    <x v="18"/>
    <n v="2.5"/>
    <n v="2.5"/>
    <n v="2.5"/>
    <n v="2.5"/>
    <n v="2.5"/>
    <n v="2.5"/>
    <m/>
    <s v="-"/>
    <s v="-"/>
    <n v="0.12"/>
    <s v="DG - $85 per UN"/>
    <s v="$25 per Shipment"/>
    <s v="-"/>
    <s v="EXP"/>
  </r>
  <r>
    <s v="Aviation"/>
    <s v="No"/>
    <s v="Express"/>
    <s v="DFW"/>
    <s v="IAH"/>
    <s v="US"/>
    <s v="US"/>
    <x v="0"/>
    <s v="AMERICAS"/>
    <x v="6"/>
    <n v="16697.226968999916"/>
    <n v="824"/>
    <n v="20.26362496237854"/>
    <x v="13"/>
    <s v="Yes"/>
    <s v="Direct"/>
    <m/>
    <s v="USD"/>
    <x v="27"/>
    <x v="10"/>
    <m/>
    <x v="319"/>
    <n v="4.25"/>
    <n v="4.25"/>
    <n v="4.25"/>
    <n v="4.25"/>
    <n v="4.25"/>
    <n v="4.25"/>
    <m/>
    <s v="-"/>
    <s v="-"/>
    <n v="0.12"/>
    <s v="DG - $85 per UN"/>
    <s v="$25 per Shipment"/>
    <s v="-"/>
    <s v="UAP"/>
  </r>
  <r>
    <s v="GC"/>
    <s v="No"/>
    <s v="Express"/>
    <s v="DFW"/>
    <s v="LAX"/>
    <s v="US"/>
    <s v="US"/>
    <x v="0"/>
    <s v="AMERICAS"/>
    <x v="7"/>
    <n v="1691.9998919999998"/>
    <n v="235"/>
    <n v="7.199999540425531"/>
    <x v="13"/>
    <s v="Yes"/>
    <s v="Direct"/>
    <m/>
    <s v="USD"/>
    <x v="0"/>
    <x v="2"/>
    <m/>
    <x v="17"/>
    <n v="2.85"/>
    <n v="2.85"/>
    <n v="2.85"/>
    <n v="2.85"/>
    <n v="2.85"/>
    <n v="2.85"/>
    <m/>
    <s v="-"/>
    <s v="-"/>
    <n v="0.12"/>
    <s v="DG - $85 per UN"/>
    <s v="$25 per Shipment"/>
    <s v="-"/>
    <s v="EXP"/>
  </r>
  <r>
    <s v="Pharma"/>
    <s v="No"/>
    <s v="Express"/>
    <s v="DSM"/>
    <s v="ATL"/>
    <s v="US"/>
    <s v="US"/>
    <x v="0"/>
    <s v="AMERICAS"/>
    <x v="187"/>
    <n v="18439.999775999975"/>
    <n v="501"/>
    <n v="36.806386778443063"/>
    <x v="13"/>
    <s v="Yes"/>
    <s v="Indirect"/>
    <s v="ORD"/>
    <s v="USD"/>
    <x v="0"/>
    <x v="2"/>
    <m/>
    <x v="18"/>
    <n v="2.5"/>
    <n v="2.5"/>
    <n v="2.5"/>
    <n v="2.5"/>
    <n v="2.5"/>
    <n v="2.5"/>
    <m/>
    <s v="-"/>
    <s v="-"/>
    <n v="0.12"/>
    <s v="DG - $85 per UN"/>
    <s v="$25 per Shipment"/>
    <s v="-"/>
    <s v="EXP"/>
  </r>
  <r>
    <s v="Radiopharma"/>
    <s v="No"/>
    <s v="Express"/>
    <s v="DTW"/>
    <s v="BOS"/>
    <s v="US"/>
    <s v="US"/>
    <x v="0"/>
    <s v="AMERICAS"/>
    <x v="188"/>
    <n v="5875.9088709999833"/>
    <n v="269"/>
    <n v="21.843527401486927"/>
    <x v="13"/>
    <s v="Yes"/>
    <s v="Indirect"/>
    <m/>
    <s v="USD"/>
    <x v="27"/>
    <x v="2"/>
    <m/>
    <x v="6"/>
    <n v="4.5"/>
    <n v="4.5"/>
    <n v="4.5"/>
    <n v="4.5"/>
    <n v="4.5"/>
    <n v="4.5"/>
    <m/>
    <s v="-"/>
    <s v="-"/>
    <n v="0.12"/>
    <s v="DG - $85 per UN"/>
    <s v="$25 per Shipment"/>
    <s v="-"/>
    <s v="LGXL"/>
  </r>
  <r>
    <s v="Pharma"/>
    <s v="No"/>
    <s v="Express"/>
    <s v="DTW"/>
    <s v="CVG"/>
    <s v="US"/>
    <s v="US"/>
    <x v="0"/>
    <s v="AMERICAS"/>
    <x v="189"/>
    <n v="1402.7270750000146"/>
    <n v="311"/>
    <n v="4.5103764469453846"/>
    <x v="13"/>
    <s v="Yes"/>
    <s v="Indirect"/>
    <s v="ORD"/>
    <s v="USD"/>
    <x v="0"/>
    <x v="2"/>
    <m/>
    <x v="18"/>
    <n v="2.5"/>
    <n v="2.5"/>
    <n v="2.5"/>
    <n v="2.5"/>
    <n v="2.5"/>
    <n v="2.5"/>
    <m/>
    <s v="-"/>
    <s v="-"/>
    <n v="0.12"/>
    <s v="DG - $85 per UN"/>
    <s v="$25 per Shipment"/>
    <s v="-"/>
    <s v="EXP"/>
  </r>
  <r>
    <s v="GC"/>
    <s v="No"/>
    <s v="Express"/>
    <s v="DTW"/>
    <s v="DEN"/>
    <s v="US"/>
    <s v="US"/>
    <x v="0"/>
    <s v="AMERICAS"/>
    <x v="190"/>
    <n v="1299.5453160000056"/>
    <n v="352"/>
    <n v="3.6918901022727435"/>
    <x v="13"/>
    <s v="Yes"/>
    <s v="Direct"/>
    <m/>
    <s v="USD"/>
    <x v="0"/>
    <x v="2"/>
    <m/>
    <x v="17"/>
    <n v="2.85"/>
    <n v="2.85"/>
    <n v="2.85"/>
    <n v="2.85"/>
    <n v="2.85"/>
    <n v="2.85"/>
    <m/>
    <s v="-"/>
    <s v="-"/>
    <n v="0.12"/>
    <s v="DG - $85 per UN"/>
    <s v="$25 per Shipment"/>
    <s v="-"/>
    <s v="EXP"/>
  </r>
  <r>
    <s v="GC"/>
    <s v="No"/>
    <s v="Express"/>
    <s v="DTW"/>
    <s v="IAD"/>
    <s v="US"/>
    <s v="US"/>
    <x v="0"/>
    <s v="AMERICAS"/>
    <x v="191"/>
    <n v="476.81797799999879"/>
    <n v="439"/>
    <n v="1.0861457357630953"/>
    <x v="13"/>
    <s v="Yes"/>
    <s v="Direct"/>
    <m/>
    <s v="USD"/>
    <x v="0"/>
    <x v="2"/>
    <m/>
    <x v="17"/>
    <n v="2.85"/>
    <n v="2.85"/>
    <n v="2.85"/>
    <n v="2.85"/>
    <n v="2.85"/>
    <n v="2.85"/>
    <m/>
    <s v="-"/>
    <s v="-"/>
    <n v="0.12"/>
    <s v="DG - $85 per UN"/>
    <s v="$25 per Shipment"/>
    <s v="-"/>
    <s v="EXP"/>
  </r>
  <r>
    <s v="Pharma"/>
    <s v="No"/>
    <s v="Express"/>
    <s v="DTW"/>
    <s v="IAH"/>
    <s v="US"/>
    <s v="US"/>
    <x v="0"/>
    <s v="AMERICAS"/>
    <x v="192"/>
    <n v="4041.1362070000082"/>
    <n v="385"/>
    <n v="10.496457680519502"/>
    <x v="13"/>
    <s v="Yes"/>
    <s v="Direct"/>
    <m/>
    <s v="USD"/>
    <x v="0"/>
    <x v="2"/>
    <m/>
    <x v="18"/>
    <n v="2.5"/>
    <n v="2.5"/>
    <n v="2.5"/>
    <n v="2.5"/>
    <n v="2.5"/>
    <n v="2.5"/>
    <m/>
    <s v="-"/>
    <s v="-"/>
    <n v="0.12"/>
    <s v="DG - $85 per UN"/>
    <s v="$25 per Shipment"/>
    <s v="-"/>
    <s v="EXP"/>
  </r>
  <r>
    <s v="Pharma"/>
    <s v="No"/>
    <s v="Express"/>
    <s v="DTW"/>
    <s v="MSP"/>
    <s v="US"/>
    <s v="US"/>
    <x v="0"/>
    <s v="AMERICAS"/>
    <x v="193"/>
    <n v="3333.6362000000167"/>
    <n v="302"/>
    <n v="11.038530463576214"/>
    <x v="13"/>
    <s v="Yes"/>
    <s v="Indirect"/>
    <s v="ORD"/>
    <s v="USD"/>
    <x v="0"/>
    <x v="2"/>
    <m/>
    <x v="18"/>
    <n v="2.5"/>
    <n v="2.5"/>
    <n v="2.5"/>
    <n v="2.5"/>
    <n v="2.5"/>
    <n v="2.5"/>
    <m/>
    <s v="-"/>
    <s v="-"/>
    <n v="0.12"/>
    <s v="DG - $85 per UN"/>
    <s v="$25 per Shipment"/>
    <s v="-"/>
    <s v="EXP"/>
  </r>
  <r>
    <s v="Pharma"/>
    <s v="No"/>
    <s v="Express"/>
    <s v="DTW"/>
    <s v="ORD"/>
    <s v="US"/>
    <s v="US"/>
    <x v="0"/>
    <s v="AMERICAS"/>
    <x v="194"/>
    <n v="1172.5453309999975"/>
    <n v="220"/>
    <n v="5.3297515045454436"/>
    <x v="13"/>
    <s v="Yes"/>
    <s v="Direct"/>
    <m/>
    <s v="USD"/>
    <x v="0"/>
    <x v="2"/>
    <m/>
    <x v="18"/>
    <n v="2.5"/>
    <n v="2.5"/>
    <n v="2.5"/>
    <n v="2.5"/>
    <n v="2.5"/>
    <n v="2.5"/>
    <m/>
    <s v="-"/>
    <s v="-"/>
    <n v="0.12"/>
    <s v="DG - $85 per UN"/>
    <s v="$25 per Shipment"/>
    <s v="-"/>
    <s v="EXP"/>
  </r>
  <r>
    <s v="Radiopharma"/>
    <s v="No"/>
    <s v="Express"/>
    <s v="EWR"/>
    <s v="ATL"/>
    <s v="US"/>
    <s v="US"/>
    <x v="0"/>
    <s v="AMERICAS"/>
    <x v="195"/>
    <n v="9690.9993889998696"/>
    <n v="990"/>
    <n v="9.78888827171704"/>
    <x v="13"/>
    <s v="Yes"/>
    <s v="Direct"/>
    <m/>
    <s v="USD"/>
    <x v="27"/>
    <x v="2"/>
    <m/>
    <x v="6"/>
    <n v="4.5"/>
    <n v="4.5"/>
    <n v="4.5"/>
    <n v="4.5"/>
    <n v="4.5"/>
    <n v="4.5"/>
    <m/>
    <s v="-"/>
    <s v="-"/>
    <n v="0.12"/>
    <s v="DG - $85 per UN"/>
    <s v="$25 per Shipment"/>
    <s v="-"/>
    <s v="LGXL"/>
  </r>
  <r>
    <s v="Pharma"/>
    <s v="No"/>
    <s v="Express"/>
    <s v="EWR"/>
    <s v="ATL"/>
    <s v="US"/>
    <s v="US"/>
    <x v="0"/>
    <s v="AMERICAS"/>
    <x v="196"/>
    <n v="13594.999792999963"/>
    <n v="459"/>
    <n v="29.618735932461792"/>
    <x v="13"/>
    <s v="Yes"/>
    <s v="Direct"/>
    <m/>
    <s v="USD"/>
    <x v="0"/>
    <x v="2"/>
    <m/>
    <x v="18"/>
    <n v="2.5"/>
    <n v="2.5"/>
    <n v="2.5"/>
    <n v="2.5"/>
    <n v="2.5"/>
    <n v="2.5"/>
    <m/>
    <s v="-"/>
    <s v="-"/>
    <n v="0.12"/>
    <s v="DG - $85 per UN"/>
    <s v="$25 per Shipment"/>
    <s v="-"/>
    <s v="EXP"/>
  </r>
  <r>
    <s v="Pharma"/>
    <s v="Yes"/>
    <s v="Express"/>
    <s v="EWR"/>
    <s v="BRU"/>
    <s v="US"/>
    <s v="BE"/>
    <x v="0"/>
    <s v="EMEA"/>
    <x v="272"/>
    <n v="57242.679999999978"/>
    <n v="411"/>
    <n v="139.27659367396589"/>
    <x v="13"/>
    <s v="Yes"/>
    <s v="Direct"/>
    <m/>
    <s v="USD"/>
    <x v="0"/>
    <x v="2"/>
    <m/>
    <x v="76"/>
    <n v="1.35"/>
    <n v="1.35"/>
    <n v="1.35"/>
    <n v="1.35"/>
    <n v="1.35"/>
    <n v="1.35"/>
    <m/>
    <s v="-"/>
    <s v="-"/>
    <n v="0.12"/>
    <s v="DG - $85 per UN"/>
    <s v="$25 per Shipment"/>
    <s v="-"/>
    <s v="TC"/>
  </r>
  <r>
    <s v="Radiopharma"/>
    <s v="No"/>
    <s v="Express"/>
    <s v="EWR"/>
    <s v="CLE"/>
    <s v="US"/>
    <s v="US"/>
    <x v="0"/>
    <s v="AMERICAS"/>
    <x v="197"/>
    <n v="3256.6361530000149"/>
    <n v="359"/>
    <n v="9.0714098969359753"/>
    <x v="13"/>
    <s v="Yes"/>
    <s v="Direct"/>
    <m/>
    <s v="USD"/>
    <x v="27"/>
    <x v="2"/>
    <m/>
    <x v="6"/>
    <n v="4.5"/>
    <n v="4.5"/>
    <n v="4.5"/>
    <n v="4.5"/>
    <n v="4.5"/>
    <n v="4.5"/>
    <m/>
    <s v="-"/>
    <s v="-"/>
    <n v="0.12"/>
    <s v="DG - $85 per UN"/>
    <s v="$25 per Shipment"/>
    <s v="-"/>
    <s v="LGXL"/>
  </r>
  <r>
    <s v="Radiopharma"/>
    <s v="No"/>
    <s v="Express"/>
    <s v="EWR"/>
    <s v="CLT"/>
    <s v="US"/>
    <s v="US"/>
    <x v="0"/>
    <s v="AMERICAS"/>
    <x v="198"/>
    <n v="1981.754435000003"/>
    <n v="233"/>
    <n v="8.5053838412017289"/>
    <x v="13"/>
    <s v="Yes"/>
    <s v="Direct"/>
    <m/>
    <s v="USD"/>
    <x v="27"/>
    <x v="2"/>
    <m/>
    <x v="6"/>
    <n v="4.5"/>
    <n v="4.5"/>
    <n v="4.5"/>
    <n v="4.5"/>
    <n v="4.5"/>
    <n v="4.5"/>
    <m/>
    <s v="-"/>
    <s v="-"/>
    <n v="0.12"/>
    <s v="DG - $85 per UN"/>
    <s v="$25 per Shipment"/>
    <s v="-"/>
    <s v="LGXL"/>
  </r>
  <r>
    <s v="Pharma"/>
    <s v="No"/>
    <s v="Express"/>
    <s v="EWR"/>
    <s v="DEN"/>
    <s v="US"/>
    <s v="US"/>
    <x v="0"/>
    <s v="AMERICAS"/>
    <x v="199"/>
    <n v="1173.6362519999964"/>
    <n v="280"/>
    <n v="4.19155804285713"/>
    <x v="13"/>
    <s v="Yes"/>
    <s v="Direct"/>
    <m/>
    <s v="USD"/>
    <x v="0"/>
    <x v="2"/>
    <m/>
    <x v="18"/>
    <n v="2.5"/>
    <n v="2.5"/>
    <n v="2.5"/>
    <n v="2.5"/>
    <n v="2.5"/>
    <n v="2.5"/>
    <m/>
    <s v="-"/>
    <s v="-"/>
    <n v="0.12"/>
    <s v="DG - $85 per UN"/>
    <s v="$25 per Shipment"/>
    <s v="-"/>
    <s v="EXP"/>
  </r>
  <r>
    <s v="Radiopharma"/>
    <s v="No"/>
    <s v="Express"/>
    <s v="EWR"/>
    <s v="DEN"/>
    <s v="US"/>
    <s v="US"/>
    <x v="0"/>
    <s v="AMERICAS"/>
    <x v="200"/>
    <n v="6342.1813919999631"/>
    <n v="716"/>
    <n v="8.8577952402234121"/>
    <x v="13"/>
    <s v="Yes"/>
    <s v="Direct"/>
    <m/>
    <s v="USD"/>
    <x v="27"/>
    <x v="2"/>
    <m/>
    <x v="6"/>
    <n v="4.5"/>
    <n v="4.5"/>
    <n v="4.5"/>
    <n v="4.5"/>
    <n v="4.5"/>
    <n v="4.5"/>
    <m/>
    <s v="-"/>
    <s v="-"/>
    <n v="0.12"/>
    <s v="DG - $85 per UN"/>
    <s v="$25 per Shipment"/>
    <s v="-"/>
    <s v="LGXL"/>
  </r>
  <r>
    <s v="Radiopharma"/>
    <s v="No"/>
    <s v="Express"/>
    <s v="EWR"/>
    <s v="DFW"/>
    <s v="US"/>
    <s v="US"/>
    <x v="0"/>
    <s v="AMERICAS"/>
    <x v="201"/>
    <n v="8273.8176939999121"/>
    <n v="835"/>
    <n v="9.9087637053891164"/>
    <x v="13"/>
    <s v="Yes"/>
    <s v="Direct"/>
    <m/>
    <s v="USD"/>
    <x v="27"/>
    <x v="2"/>
    <m/>
    <x v="6"/>
    <n v="4.5"/>
    <n v="4.5"/>
    <n v="4.5"/>
    <n v="4.5"/>
    <n v="4.5"/>
    <n v="4.5"/>
    <m/>
    <s v="-"/>
    <s v="-"/>
    <n v="0.12"/>
    <s v="DG - $85 per UN"/>
    <s v="$25 per Shipment"/>
    <s v="-"/>
    <s v="LGXL"/>
  </r>
  <r>
    <s v="Pharma"/>
    <s v="No"/>
    <s v="Express"/>
    <s v="EWR"/>
    <s v="DTW"/>
    <s v="US"/>
    <s v="US"/>
    <x v="0"/>
    <s v="AMERICAS"/>
    <x v="202"/>
    <n v="1350.4543149999997"/>
    <n v="330"/>
    <n v="4.0922858030303022"/>
    <x v="13"/>
    <s v="Yes"/>
    <s v="Direct"/>
    <m/>
    <s v="USD"/>
    <x v="0"/>
    <x v="2"/>
    <m/>
    <x v="18"/>
    <n v="2.5"/>
    <n v="2.5"/>
    <n v="2.5"/>
    <n v="2.5"/>
    <n v="2.5"/>
    <n v="2.5"/>
    <m/>
    <s v="-"/>
    <s v="-"/>
    <n v="0.12"/>
    <s v="DG - $85 per UN"/>
    <s v="$25 per Shipment"/>
    <s v="-"/>
    <s v="EXP"/>
  </r>
  <r>
    <s v="Pharma"/>
    <s v="Yes"/>
    <s v="Express"/>
    <s v="EWR"/>
    <s v="DUB"/>
    <s v="US"/>
    <s v="IE"/>
    <x v="0"/>
    <s v="EMEA"/>
    <x v="8"/>
    <n v="11456.24"/>
    <n v="376"/>
    <n v="30.468723404255318"/>
    <x v="13"/>
    <s v="Yes"/>
    <s v="Direct"/>
    <m/>
    <s v="USD"/>
    <x v="0"/>
    <x v="2"/>
    <m/>
    <x v="76"/>
    <n v="1.35"/>
    <n v="1.35"/>
    <n v="1.35"/>
    <n v="1.35"/>
    <n v="1.35"/>
    <n v="1.35"/>
    <m/>
    <s v="-"/>
    <s v="-"/>
    <n v="0.12"/>
    <s v="DG - $85 per UN"/>
    <s v="$25 per Shipment"/>
    <s v="-"/>
    <s v="TC"/>
  </r>
  <r>
    <s v="Pharma"/>
    <s v="Yes"/>
    <s v="Express"/>
    <s v="EWR"/>
    <s v="FRA"/>
    <s v="US"/>
    <s v="DE"/>
    <x v="0"/>
    <s v="EMEA"/>
    <x v="273"/>
    <n v="120259.65"/>
    <n v="1672"/>
    <n v="71.925627990430613"/>
    <x v="13"/>
    <s v="Yes"/>
    <s v="Direct"/>
    <m/>
    <s v="USD"/>
    <x v="0"/>
    <x v="2"/>
    <m/>
    <x v="76"/>
    <n v="1.35"/>
    <n v="1.35"/>
    <n v="1.35"/>
    <n v="1.35"/>
    <n v="1.35"/>
    <n v="1.35"/>
    <m/>
    <s v="-"/>
    <s v="-"/>
    <n v="0.12"/>
    <s v="DG - $85 per UN"/>
    <s v="$25 per Shipment"/>
    <s v="-"/>
    <s v="TC"/>
  </r>
  <r>
    <s v="Pharma"/>
    <s v="Yes"/>
    <s v="Express"/>
    <s v="EWR"/>
    <s v="GRU"/>
    <s v="US"/>
    <s v="BR"/>
    <x v="0"/>
    <s v="AMERICAS"/>
    <x v="346"/>
    <n v="73604.310000000012"/>
    <n v="350"/>
    <n v="210.2980285714286"/>
    <x v="13"/>
    <s v="Yes"/>
    <s v="Direct"/>
    <m/>
    <s v="USD"/>
    <x v="0"/>
    <x v="2"/>
    <m/>
    <x v="40"/>
    <m/>
    <m/>
    <m/>
    <m/>
    <m/>
    <m/>
    <m/>
    <s v="-"/>
    <s v="-"/>
    <n v="0.12"/>
    <s v="DG - $85 per UN"/>
    <s v="$25 per Shipment"/>
    <s v="-"/>
    <s v="TC"/>
  </r>
  <r>
    <s v="Radiopharma"/>
    <s v="No"/>
    <s v="Express"/>
    <s v="EWR"/>
    <s v="IAH"/>
    <s v="US"/>
    <s v="US"/>
    <x v="0"/>
    <s v="AMERICAS"/>
    <x v="203"/>
    <n v="4785.4360910000041"/>
    <n v="497"/>
    <n v="9.6286440462776746"/>
    <x v="13"/>
    <s v="Yes"/>
    <s v="Direct"/>
    <m/>
    <s v="USD"/>
    <x v="27"/>
    <x v="2"/>
    <m/>
    <x v="6"/>
    <n v="4.5"/>
    <n v="4.5"/>
    <n v="4.5"/>
    <n v="4.5"/>
    <n v="4.5"/>
    <n v="4.5"/>
    <m/>
    <s v="-"/>
    <s v="-"/>
    <n v="0.12"/>
    <s v="DG - $85 per UN"/>
    <s v="$25 per Shipment"/>
    <s v="-"/>
    <s v="LGXL"/>
  </r>
  <r>
    <s v="Radiopharma"/>
    <s v="No"/>
    <s v="Express"/>
    <s v="EWR"/>
    <s v="LAX"/>
    <s v="US"/>
    <s v="US"/>
    <x v="0"/>
    <s v="AMERICAS"/>
    <x v="204"/>
    <n v="8681.4540279999001"/>
    <n v="844"/>
    <n v="10.286082971563863"/>
    <x v="13"/>
    <s v="Yes"/>
    <s v="Direct"/>
    <m/>
    <s v="USD"/>
    <x v="27"/>
    <x v="2"/>
    <m/>
    <x v="6"/>
    <n v="4.5"/>
    <n v="4.5"/>
    <n v="4.5"/>
    <n v="4.5"/>
    <n v="4.5"/>
    <n v="4.5"/>
    <m/>
    <s v="-"/>
    <s v="-"/>
    <n v="0.12"/>
    <s v="DG - $85 per UN"/>
    <s v="$25 per Shipment"/>
    <s v="-"/>
    <s v="LGXL"/>
  </r>
  <r>
    <s v="Radiopharma"/>
    <s v="No"/>
    <s v="Express"/>
    <s v="EWR"/>
    <s v="MCO"/>
    <s v="US"/>
    <s v="US"/>
    <x v="0"/>
    <s v="AMERICAS"/>
    <x v="205"/>
    <n v="5505.8179029999856"/>
    <n v="570"/>
    <n v="9.6593296543859388"/>
    <x v="13"/>
    <s v="Yes"/>
    <s v="Direct"/>
    <m/>
    <s v="USD"/>
    <x v="27"/>
    <x v="2"/>
    <m/>
    <x v="6"/>
    <n v="4.5"/>
    <n v="4.5"/>
    <n v="4.5"/>
    <n v="4.5"/>
    <n v="4.5"/>
    <n v="4.5"/>
    <m/>
    <s v="-"/>
    <s v="-"/>
    <n v="0.12"/>
    <s v="DG - $85 per UN"/>
    <s v="$25 per Shipment"/>
    <s v="-"/>
    <s v="LGXL"/>
  </r>
  <r>
    <s v="Radiopharma"/>
    <s v="No"/>
    <s v="Express"/>
    <s v="EWR"/>
    <s v="ORD"/>
    <s v="US"/>
    <s v="US"/>
    <x v="0"/>
    <s v="AMERICAS"/>
    <x v="206"/>
    <n v="15616.880821999694"/>
    <n v="1557"/>
    <n v="10.030109712266984"/>
    <x v="13"/>
    <s v="Yes"/>
    <s v="Direct"/>
    <m/>
    <s v="USD"/>
    <x v="27"/>
    <x v="2"/>
    <m/>
    <x v="6"/>
    <n v="4.5"/>
    <n v="4.5"/>
    <n v="4.5"/>
    <n v="4.5"/>
    <n v="4.5"/>
    <n v="4.5"/>
    <m/>
    <s v="-"/>
    <s v="-"/>
    <n v="0.12"/>
    <s v="DG - $85 per UN"/>
    <s v="$25 per Shipment"/>
    <s v="-"/>
    <s v="LGXL"/>
  </r>
  <r>
    <s v="Radiopharma"/>
    <s v="No"/>
    <s v="Express"/>
    <s v="EWR"/>
    <s v="PHX"/>
    <s v="US"/>
    <s v="US"/>
    <x v="0"/>
    <s v="AMERICAS"/>
    <x v="207"/>
    <n v="3535.8179480000149"/>
    <n v="395"/>
    <n v="8.951437843038013"/>
    <x v="13"/>
    <s v="Yes"/>
    <s v="Direct"/>
    <m/>
    <s v="USD"/>
    <x v="27"/>
    <x v="2"/>
    <m/>
    <x v="6"/>
    <n v="4.5"/>
    <n v="4.5"/>
    <n v="4.5"/>
    <n v="4.5"/>
    <n v="4.5"/>
    <n v="4.5"/>
    <m/>
    <s v="-"/>
    <s v="-"/>
    <n v="0.12"/>
    <s v="DG - $85 per UN"/>
    <s v="$25 per Shipment"/>
    <s v="-"/>
    <s v="LGXL"/>
  </r>
  <r>
    <s v="Radiopharma"/>
    <s v="No"/>
    <s v="Express"/>
    <s v="EWR"/>
    <s v="SEA"/>
    <s v="US"/>
    <s v="US"/>
    <x v="0"/>
    <s v="AMERICAS"/>
    <x v="208"/>
    <n v="3078.4543410000124"/>
    <n v="346"/>
    <n v="8.8972668815029259"/>
    <x v="13"/>
    <s v="Yes"/>
    <s v="Direct"/>
    <m/>
    <s v="USD"/>
    <x v="27"/>
    <x v="2"/>
    <m/>
    <x v="6"/>
    <n v="4.5"/>
    <n v="4.5"/>
    <n v="4.5"/>
    <n v="4.5"/>
    <n v="4.5"/>
    <n v="4.5"/>
    <m/>
    <s v="-"/>
    <s v="-"/>
    <n v="0.12"/>
    <s v="DG - $85 per UN"/>
    <s v="$25 per Shipment"/>
    <s v="-"/>
    <s v="LGXL"/>
  </r>
  <r>
    <s v="Radiopharma"/>
    <s v="No"/>
    <s v="Express"/>
    <s v="EWR"/>
    <s v="SFO"/>
    <s v="US"/>
    <s v="US"/>
    <x v="0"/>
    <s v="AMERICAS"/>
    <x v="209"/>
    <n v="5923.6360209999912"/>
    <n v="597"/>
    <n v="9.9223383936348259"/>
    <x v="13"/>
    <s v="Yes"/>
    <s v="Direct"/>
    <m/>
    <s v="USD"/>
    <x v="27"/>
    <x v="2"/>
    <m/>
    <x v="6"/>
    <n v="4.5"/>
    <n v="4.5"/>
    <n v="4.5"/>
    <n v="4.5"/>
    <n v="4.5"/>
    <n v="4.5"/>
    <m/>
    <s v="-"/>
    <s v="-"/>
    <n v="0.12"/>
    <s v="DG - $85 per UN"/>
    <s v="$25 per Shipment"/>
    <s v="-"/>
    <s v="LGXL"/>
  </r>
  <r>
    <s v="Radiopharma"/>
    <s v="No"/>
    <s v="Express"/>
    <s v="EWR"/>
    <s v="TPA"/>
    <s v="US"/>
    <s v="US"/>
    <x v="0"/>
    <s v="AMERICAS"/>
    <x v="210"/>
    <n v="2894.999842000012"/>
    <n v="320"/>
    <n v="9.0468745062500382"/>
    <x v="13"/>
    <s v="Yes"/>
    <s v="Direct"/>
    <m/>
    <s v="USD"/>
    <x v="27"/>
    <x v="2"/>
    <m/>
    <x v="360"/>
    <s v="2,25"/>
    <s v="2,25"/>
    <s v="2,25"/>
    <s v="2,25"/>
    <s v="2,25"/>
    <s v="2,25"/>
    <m/>
    <s v="-"/>
    <s v="-"/>
    <n v="0.12"/>
    <s v="DG - $85 per UN"/>
    <s v="$25 per Shipment"/>
    <s v="-"/>
    <s v="LGXL"/>
  </r>
  <r>
    <s v="Pharma"/>
    <s v="No"/>
    <s v="Express"/>
    <s v="EWR"/>
    <s v="TPA"/>
    <s v="US"/>
    <s v="US"/>
    <x v="0"/>
    <s v="AMERICAS"/>
    <x v="211"/>
    <n v="4057.272518000007"/>
    <n v="486"/>
    <n v="8.3482973621399328"/>
    <x v="13"/>
    <s v="Yes"/>
    <s v="Direct"/>
    <m/>
    <s v="USD"/>
    <x v="0"/>
    <x v="2"/>
    <m/>
    <x v="18"/>
    <n v="2.5"/>
    <n v="2.5"/>
    <n v="2.5"/>
    <n v="2.5"/>
    <n v="2.5"/>
    <n v="2.5"/>
    <m/>
    <s v="-"/>
    <s v="-"/>
    <n v="0.12"/>
    <s v="DG - $85 per UN"/>
    <s v="$25 per Shipment"/>
    <s v="-"/>
    <s v="EXP"/>
  </r>
  <r>
    <s v="Pharma"/>
    <s v="Yes"/>
    <s v="Express"/>
    <s v="EWR"/>
    <s v="YUL"/>
    <s v="US"/>
    <s v="CA"/>
    <x v="0"/>
    <s v="AMERICAS"/>
    <x v="347"/>
    <n v="8746.4758600000114"/>
    <n v="495"/>
    <n v="17.669648202020223"/>
    <x v="13"/>
    <s v="Yes"/>
    <s v="Direct"/>
    <m/>
    <s v="USD"/>
    <x v="0"/>
    <x v="2"/>
    <m/>
    <x v="361"/>
    <n v="1.25"/>
    <n v="1.25"/>
    <n v="1.25"/>
    <n v="1.25"/>
    <n v="1.25"/>
    <n v="1.25"/>
    <m/>
    <s v="-"/>
    <s v="-"/>
    <n v="0.12"/>
    <s v="DG - $85 per UN"/>
    <s v="$25 per Shipment"/>
    <s v="-"/>
    <s v="TC"/>
  </r>
  <r>
    <s v="Pharma"/>
    <s v="Yes"/>
    <s v="Express"/>
    <s v="EWR"/>
    <s v="YYZ"/>
    <s v="US"/>
    <s v="CA"/>
    <x v="0"/>
    <s v="AMERICAS"/>
    <x v="348"/>
    <n v="10736.580000000007"/>
    <n v="544"/>
    <n v="19.736360294117659"/>
    <x v="13"/>
    <s v="Yes"/>
    <s v="Direct"/>
    <m/>
    <s v="USD"/>
    <x v="0"/>
    <x v="2"/>
    <m/>
    <x v="361"/>
    <n v="1.25"/>
    <n v="1.25"/>
    <n v="1.25"/>
    <n v="1.25"/>
    <n v="1.25"/>
    <n v="1.25"/>
    <m/>
    <s v="-"/>
    <s v="-"/>
    <n v="0.12"/>
    <s v="DG - $85 per UN"/>
    <s v="$25 per Shipment"/>
    <s v="-"/>
    <s v="TC"/>
  </r>
  <r>
    <s v="Pharma"/>
    <s v="No"/>
    <s v="Express"/>
    <s v="FAR"/>
    <s v="DFW"/>
    <s v="US"/>
    <s v="US"/>
    <x v="0"/>
    <s v="AMERICAS"/>
    <x v="212"/>
    <n v="3502.2271590000082"/>
    <n v="238"/>
    <n v="14.71524016386558"/>
    <x v="13"/>
    <s v="Yes"/>
    <s v="Indirect"/>
    <s v="ORD"/>
    <s v="USD"/>
    <x v="0"/>
    <x v="2"/>
    <m/>
    <x v="18"/>
    <n v="2.5"/>
    <n v="2.5"/>
    <n v="2.5"/>
    <n v="2.5"/>
    <n v="2.5"/>
    <n v="2.5"/>
    <m/>
    <s v="-"/>
    <s v="-"/>
    <n v="0.12"/>
    <s v="DG - $85 per UN"/>
    <s v="$25 per Shipment"/>
    <s v="-"/>
    <s v="EXP"/>
  </r>
  <r>
    <s v="Pharma"/>
    <s v="No"/>
    <s v="Express"/>
    <s v="FLL"/>
    <s v="ATL"/>
    <s v="US"/>
    <s v="US"/>
    <x v="0"/>
    <s v="AMERICAS"/>
    <x v="213"/>
    <n v="7025.1361939999833"/>
    <n v="379"/>
    <n v="18.535979403693887"/>
    <x v="13"/>
    <s v="Yes"/>
    <s v="Indirect"/>
    <s v="IAD"/>
    <s v="USD"/>
    <x v="0"/>
    <x v="2"/>
    <m/>
    <x v="18"/>
    <n v="2.5"/>
    <n v="2.5"/>
    <n v="2.5"/>
    <n v="2.5"/>
    <n v="2.5"/>
    <n v="2.5"/>
    <m/>
    <s v="-"/>
    <s v="-"/>
    <n v="0.12"/>
    <s v="DG - $85 per UN"/>
    <s v="$25 per Shipment"/>
    <s v="-"/>
    <s v="EXP"/>
  </r>
  <r>
    <s v="Pharma"/>
    <s v="No"/>
    <s v="Express"/>
    <s v="FLL"/>
    <s v="DTW"/>
    <s v="US"/>
    <s v="US"/>
    <x v="0"/>
    <s v="AMERICAS"/>
    <x v="214"/>
    <n v="3045.4543880000006"/>
    <n v="295"/>
    <n v="10.323574196610171"/>
    <x v="13"/>
    <s v="Yes"/>
    <s v="Indirect"/>
    <s v="IAD"/>
    <s v="USD"/>
    <x v="0"/>
    <x v="2"/>
    <m/>
    <x v="18"/>
    <n v="2.5"/>
    <n v="2.5"/>
    <n v="2.5"/>
    <n v="2.5"/>
    <n v="2.5"/>
    <n v="2.5"/>
    <m/>
    <s v="-"/>
    <s v="-"/>
    <n v="0.12"/>
    <s v="DG - $85 per UN"/>
    <s v="$25 per Shipment"/>
    <s v="-"/>
    <s v="EXP"/>
  </r>
  <r>
    <s v="Pharma"/>
    <s v="No"/>
    <s v="Express"/>
    <s v="GDL"/>
    <s v="MEX"/>
    <s v="MX"/>
    <s v="MX"/>
    <x v="0"/>
    <s v="AMERICAS"/>
    <x v="349"/>
    <n v="4592.3326634000041"/>
    <n v="283"/>
    <n v="16.227323898939943"/>
    <x v="13"/>
    <s v="Yes"/>
    <s v="Indirect"/>
    <s v="IAH"/>
    <s v="USD"/>
    <x v="0"/>
    <x v="2"/>
    <m/>
    <x v="80"/>
    <n v="3"/>
    <n v="3"/>
    <n v="3"/>
    <n v="3"/>
    <n v="3"/>
    <n v="3"/>
    <m/>
    <s v="-"/>
    <s v="-"/>
    <n v="0.12"/>
    <s v="DG - $85 per UN"/>
    <s v="$25 per Shipment"/>
    <s v="-"/>
    <s v="EXP"/>
  </r>
  <r>
    <s v="Pharma"/>
    <s v="Yes"/>
    <s v="Express"/>
    <s v="GDL"/>
    <s v="MEX"/>
    <s v="MX"/>
    <s v="MX"/>
    <x v="0"/>
    <s v="AMERICAS"/>
    <x v="350"/>
    <n v="36572.427621999974"/>
    <n v="482"/>
    <n v="75.876405854771733"/>
    <x v="13"/>
    <s v="Yes"/>
    <s v="Indirect"/>
    <s v="IAH"/>
    <s v="USD"/>
    <x v="0"/>
    <x v="2"/>
    <m/>
    <x v="89"/>
    <n v="2.75"/>
    <n v="2.75"/>
    <n v="2.75"/>
    <n v="2.75"/>
    <n v="2.75"/>
    <n v="2.75"/>
    <m/>
    <s v="-"/>
    <s v="-"/>
    <n v="0.12"/>
    <s v="DG - $85 per UN"/>
    <s v="$25 per Shipment"/>
    <s v="-"/>
    <s v="TC"/>
  </r>
  <r>
    <s v="Pharma"/>
    <s v="No"/>
    <s v="Express"/>
    <s v="GRU"/>
    <s v="MIA"/>
    <s v="BR"/>
    <s v="US"/>
    <x v="0"/>
    <s v="AMERICAS"/>
    <x v="9"/>
    <n v="63372.461268799998"/>
    <n v="840"/>
    <n v="75.443406272380955"/>
    <x v="13"/>
    <s v="Yes"/>
    <s v="Indirect"/>
    <s v="IAH"/>
    <s v="USD"/>
    <x v="0"/>
    <x v="2"/>
    <m/>
    <x v="80"/>
    <n v="3"/>
    <n v="3"/>
    <n v="3"/>
    <n v="3"/>
    <n v="3"/>
    <n v="3"/>
    <m/>
    <s v="-"/>
    <s v="-"/>
    <n v="0.12"/>
    <s v="DG - $85 per UN"/>
    <s v="$25 per Shipment"/>
    <s v="-"/>
    <s v="EXP"/>
  </r>
  <r>
    <s v="Pharma"/>
    <s v="Yes"/>
    <s v="Express"/>
    <s v="GRU"/>
    <s v="MIA"/>
    <s v="BR"/>
    <s v="US"/>
    <x v="0"/>
    <s v="AMERICAS"/>
    <x v="10"/>
    <n v="289294.37210940017"/>
    <n v="850"/>
    <n v="340.34632012870605"/>
    <x v="13"/>
    <s v="Yes"/>
    <s v="Indirect"/>
    <s v="IAH"/>
    <s v="USD"/>
    <x v="0"/>
    <x v="2"/>
    <m/>
    <x v="18"/>
    <n v="2.5"/>
    <n v="2.5"/>
    <n v="2.5"/>
    <n v="2.5"/>
    <n v="2.5"/>
    <n v="2.5"/>
    <m/>
    <s v="-"/>
    <s v="-"/>
    <n v="0.12"/>
    <s v="DG - $85 per UN"/>
    <s v="$25 per Shipment"/>
    <s v="-"/>
    <s v="TC"/>
  </r>
  <r>
    <s v="Pharma"/>
    <s v="No"/>
    <s v="Express"/>
    <s v="GSP"/>
    <s v="ATL"/>
    <s v="US"/>
    <s v="US"/>
    <x v="0"/>
    <s v="AMERICAS"/>
    <x v="216"/>
    <n v="16425.381385999975"/>
    <n v="832"/>
    <n v="19.742044935096125"/>
    <x v="13"/>
    <s v="Yes"/>
    <s v="Indirect"/>
    <s v="IAD"/>
    <s v="USD"/>
    <x v="0"/>
    <x v="2"/>
    <m/>
    <x v="18"/>
    <n v="2.5"/>
    <n v="2.5"/>
    <n v="2.5"/>
    <n v="2.5"/>
    <n v="2.5"/>
    <n v="2.5"/>
    <m/>
    <s v="-"/>
    <s v="-"/>
    <n v="0.12"/>
    <s v="DG - $85 per UN"/>
    <s v="$25 per Shipment"/>
    <s v="-"/>
    <s v="EXP"/>
  </r>
  <r>
    <s v="Pharma"/>
    <s v="No"/>
    <s v="Express"/>
    <s v="GSP"/>
    <s v="LGA"/>
    <s v="US"/>
    <s v="US"/>
    <x v="0"/>
    <s v="AMERICAS"/>
    <x v="217"/>
    <n v="3472.0907950000064"/>
    <n v="226"/>
    <n v="15.363233606194719"/>
    <x v="13"/>
    <s v="Yes"/>
    <s v="Indirect"/>
    <s v="IAD"/>
    <s v="USD"/>
    <x v="0"/>
    <x v="2"/>
    <m/>
    <x v="18"/>
    <n v="2.5"/>
    <n v="2.5"/>
    <n v="2.5"/>
    <n v="2.5"/>
    <n v="2.5"/>
    <n v="2.5"/>
    <m/>
    <s v="-"/>
    <s v="-"/>
    <n v="0.12"/>
    <s v="DG - $85 per UN"/>
    <s v="$25 per Shipment"/>
    <s v="-"/>
    <s v="EXP"/>
  </r>
  <r>
    <s v="Aviation"/>
    <s v="No"/>
    <s v="Express"/>
    <s v="IAD"/>
    <s v="ATL"/>
    <s v="US"/>
    <s v="US"/>
    <x v="0"/>
    <s v="AMERICAS"/>
    <x v="218"/>
    <n v="1823.3635240000019"/>
    <n v="243"/>
    <n v="7.5035535967078264"/>
    <x v="13"/>
    <s v="Yes"/>
    <s v="Direct"/>
    <m/>
    <s v="USD"/>
    <x v="27"/>
    <x v="10"/>
    <m/>
    <x v="319"/>
    <n v="4.25"/>
    <n v="4.25"/>
    <n v="4.25"/>
    <n v="4.25"/>
    <n v="4.25"/>
    <n v="4.25"/>
    <m/>
    <s v="-"/>
    <s v="-"/>
    <n v="0.12"/>
    <s v="DG - $85 per UN"/>
    <s v="$25 per Shipment"/>
    <s v="-"/>
    <s v="UAP"/>
  </r>
  <r>
    <s v="GC"/>
    <s v="No"/>
    <s v="Express"/>
    <s v="IAD"/>
    <s v="BUF"/>
    <s v="US"/>
    <s v="US"/>
    <x v="0"/>
    <s v="AMERICAS"/>
    <x v="219"/>
    <n v="457.72706899999895"/>
    <n v="439"/>
    <n v="1.0426584715261935"/>
    <x v="13"/>
    <s v="Yes"/>
    <s v="Direct"/>
    <m/>
    <s v="USD"/>
    <x v="0"/>
    <x v="2"/>
    <m/>
    <x v="17"/>
    <n v="2.85"/>
    <n v="2.85"/>
    <n v="2.85"/>
    <n v="2.85"/>
    <n v="2.85"/>
    <n v="2.85"/>
    <m/>
    <s v="-"/>
    <s v="-"/>
    <n v="0.12"/>
    <s v="DG - $85 per UN"/>
    <s v="$25 per Shipment"/>
    <s v="-"/>
    <s v="EXP"/>
  </r>
  <r>
    <s v="Aviation"/>
    <s v="No"/>
    <s v="Express"/>
    <s v="IAH"/>
    <s v="SAL"/>
    <s v="US"/>
    <s v="SV"/>
    <x v="0"/>
    <s v="AMERICAS"/>
    <x v="220"/>
    <n v="31385.663025999769"/>
    <n v="1535"/>
    <n v="20.446686010423303"/>
    <x v="13"/>
    <s v="Yes"/>
    <s v="Direct"/>
    <m/>
    <s v="USD"/>
    <x v="27"/>
    <x v="10"/>
    <m/>
    <x v="352"/>
    <n v="5.85"/>
    <n v="5.85"/>
    <n v="5.85"/>
    <n v="5.85"/>
    <n v="5.85"/>
    <n v="5.85"/>
    <m/>
    <s v="-"/>
    <s v="-"/>
    <n v="0.12"/>
    <s v="DG - $85 per UN"/>
    <s v="$25 per Shipment"/>
    <s v="-"/>
    <s v="UAP"/>
  </r>
  <r>
    <s v="Pharma"/>
    <s v="Yes"/>
    <s v="Express"/>
    <s v="JFK"/>
    <s v="BRU"/>
    <s v="US"/>
    <s v="BE"/>
    <x v="0"/>
    <s v="EMEA"/>
    <x v="11"/>
    <n v="10263.620000000001"/>
    <n v="313"/>
    <n v="32.791118210862621"/>
    <x v="13"/>
    <s v="Yes"/>
    <s v="Indirect"/>
    <s v="EWR"/>
    <s v="USD"/>
    <x v="0"/>
    <x v="2"/>
    <m/>
    <x v="76"/>
    <n v="1.35"/>
    <n v="1.35"/>
    <n v="1.35"/>
    <n v="1.35"/>
    <n v="1.35"/>
    <n v="1.35"/>
    <m/>
    <s v="-"/>
    <s v="-"/>
    <n v="0.12"/>
    <s v="DG - $85 per UN"/>
    <s v="$25 per Shipment"/>
    <s v="-"/>
    <s v="TC"/>
  </r>
  <r>
    <s v="Pharma"/>
    <s v="No"/>
    <s v="Express"/>
    <s v="JFK"/>
    <s v="CVG"/>
    <s v="US"/>
    <s v="US"/>
    <x v="0"/>
    <s v="AMERICAS"/>
    <x v="221"/>
    <n v="584.09070700000018"/>
    <n v="283"/>
    <n v="2.0639247597173149"/>
    <x v="13"/>
    <s v="Yes"/>
    <s v="Indirect"/>
    <s v="EWR"/>
    <s v="USD"/>
    <x v="0"/>
    <x v="2"/>
    <m/>
    <x v="18"/>
    <n v="2.5"/>
    <n v="2.5"/>
    <n v="2.5"/>
    <n v="2.5"/>
    <n v="2.5"/>
    <n v="2.5"/>
    <m/>
    <s v="-"/>
    <s v="-"/>
    <n v="0.12"/>
    <s v="DG - $85 per UN"/>
    <s v="$25 per Shipment"/>
    <s v="-"/>
    <s v="EXP"/>
  </r>
  <r>
    <s v="Pharma"/>
    <s v="Yes"/>
    <s v="Express"/>
    <s v="JFK"/>
    <s v="ICN"/>
    <s v="US"/>
    <s v="KR"/>
    <x v="0"/>
    <s v="APAC"/>
    <x v="91"/>
    <n v="19140.919999999995"/>
    <n v="439"/>
    <n v="43.601184510250555"/>
    <x v="13"/>
    <s v="Yes"/>
    <s v="Indirect"/>
    <s v="EWR"/>
    <s v="USD"/>
    <x v="0"/>
    <x v="2"/>
    <m/>
    <x v="114"/>
    <n v="2.35"/>
    <n v="2.35"/>
    <n v="2.35"/>
    <n v="2.35"/>
    <n v="2.35"/>
    <n v="2.35"/>
    <m/>
    <s v="-"/>
    <s v="-"/>
    <n v="0.12"/>
    <s v="DG - $85 per UN"/>
    <s v="$25 per Shipment"/>
    <s v="-"/>
    <s v="TC"/>
  </r>
  <r>
    <s v="Pharma"/>
    <s v="Yes"/>
    <s v="Express"/>
    <s v="JFK"/>
    <s v="LHR"/>
    <s v="US"/>
    <s v="GB"/>
    <x v="0"/>
    <s v="EMEA"/>
    <x v="12"/>
    <n v="20615.7186348"/>
    <n v="918"/>
    <n v="22.457209841830064"/>
    <x v="13"/>
    <s v="Yes"/>
    <s v="Indirect"/>
    <s v="EWR"/>
    <s v="USD"/>
    <x v="0"/>
    <x v="2"/>
    <m/>
    <x v="41"/>
    <n v="1"/>
    <n v="1"/>
    <n v="1"/>
    <n v="1"/>
    <n v="1"/>
    <n v="1"/>
    <m/>
    <s v="-"/>
    <s v="-"/>
    <n v="0.12"/>
    <s v="DG - $85 per UN"/>
    <s v="$25 per Shipment"/>
    <s v="-"/>
    <s v="TC"/>
  </r>
  <r>
    <s v="Pharma"/>
    <s v="No"/>
    <s v="Standard"/>
    <s v="JFK"/>
    <s v="MEL"/>
    <s v="US"/>
    <s v="AU"/>
    <x v="0"/>
    <s v="APAC"/>
    <x v="92"/>
    <n v="61502.9"/>
    <n v="221"/>
    <n v="278.29366515837103"/>
    <x v="13"/>
    <s v="Yes"/>
    <s v="Indirect"/>
    <s v="SFO"/>
    <s v="USD"/>
    <x v="0"/>
    <x v="2"/>
    <m/>
    <x v="265"/>
    <n v="5"/>
    <n v="5"/>
    <n v="5"/>
    <n v="5"/>
    <n v="5"/>
    <n v="5"/>
    <m/>
    <s v="-"/>
    <s v="-"/>
    <n v="0.12"/>
    <s v="DG - $85 per UN"/>
    <s v="$25 per Shipment"/>
    <s v="-"/>
    <s v="EXP"/>
  </r>
  <r>
    <s v="Pharma"/>
    <s v="No"/>
    <s v="Express"/>
    <s v="JFK"/>
    <s v="MIA"/>
    <s v="US"/>
    <s v="US"/>
    <x v="0"/>
    <s v="AMERICAS"/>
    <x v="13"/>
    <n v="8198.7000000000007"/>
    <n v="291"/>
    <n v="28.174226804123712"/>
    <x v="13"/>
    <s v="Yes"/>
    <s v="Indirect"/>
    <s v="EWR"/>
    <s v="USD"/>
    <x v="0"/>
    <x v="2"/>
    <m/>
    <x v="18"/>
    <n v="2.5"/>
    <n v="2.5"/>
    <n v="2.5"/>
    <n v="2.5"/>
    <n v="2.5"/>
    <n v="2.5"/>
    <m/>
    <s v="-"/>
    <s v="-"/>
    <n v="0.12"/>
    <s v="DG - $85 per UN"/>
    <s v="$25 per Shipment"/>
    <s v="-"/>
    <s v="EXP"/>
  </r>
  <r>
    <s v="Pharma"/>
    <s v="Yes"/>
    <s v="Express"/>
    <s v="JFK"/>
    <s v="MSP"/>
    <s v="US"/>
    <s v="US"/>
    <x v="0"/>
    <s v="AMERICAS"/>
    <x v="222"/>
    <n v="6435.75"/>
    <n v="264"/>
    <n v="24.37784090909091"/>
    <x v="13"/>
    <s v="Yes"/>
    <s v="Indirect"/>
    <s v="EWR"/>
    <s v="USD"/>
    <x v="0"/>
    <x v="2"/>
    <m/>
    <x v="360"/>
    <s v="2,25"/>
    <s v="2,25"/>
    <s v="2,25"/>
    <s v="2,25"/>
    <s v="2,25"/>
    <s v="2,25"/>
    <m/>
    <s v="-"/>
    <s v="-"/>
    <n v="0.12"/>
    <s v="DG - $85 per UN"/>
    <s v="$25 per Shipment"/>
    <s v="-"/>
    <s v="TC"/>
  </r>
  <r>
    <s v="Pharma"/>
    <s v="Yes"/>
    <s v="Express"/>
    <s v="JFK"/>
    <s v="PVG"/>
    <s v="US"/>
    <s v="CN"/>
    <x v="0"/>
    <s v="APAC"/>
    <x v="93"/>
    <n v="14609.986499999997"/>
    <n v="264"/>
    <n v="55.340857954545442"/>
    <x v="13"/>
    <s v="Yes"/>
    <s v="Indirect"/>
    <s v="SFO"/>
    <s v="USD"/>
    <x v="0"/>
    <x v="2"/>
    <m/>
    <x v="67"/>
    <n v="1.85"/>
    <n v="1.85"/>
    <n v="1.85"/>
    <n v="1.85"/>
    <n v="1.85"/>
    <n v="1.85"/>
    <m/>
    <s v="-"/>
    <s v="-"/>
    <n v="0.12"/>
    <s v="DG - $85 per UN"/>
    <s v="$25 per Shipment"/>
    <s v="-"/>
    <s v="TC"/>
  </r>
  <r>
    <s v="Pharma"/>
    <s v="Yes"/>
    <s v="Express"/>
    <s v="JFK"/>
    <s v="RDU"/>
    <s v="US"/>
    <s v="US"/>
    <x v="0"/>
    <s v="AMERICAS"/>
    <x v="14"/>
    <n v="7791.0599999999977"/>
    <n v="262"/>
    <n v="29.736870229007625"/>
    <x v="13"/>
    <s v="Yes"/>
    <s v="Indirect"/>
    <s v="EWR"/>
    <s v="USD"/>
    <x v="0"/>
    <x v="2"/>
    <m/>
    <x v="360"/>
    <s v="2,25"/>
    <s v="2,25"/>
    <s v="2,25"/>
    <s v="2,25"/>
    <s v="2,25"/>
    <s v="2,25"/>
    <m/>
    <s v="-"/>
    <s v="-"/>
    <n v="0.12"/>
    <s v="DG - $85 per UN"/>
    <s v="$25 per Shipment"/>
    <s v="-"/>
    <s v="TC"/>
  </r>
  <r>
    <s v="Pharma"/>
    <s v="No"/>
    <s v="Express"/>
    <s v="JFK"/>
    <s v="SFO"/>
    <s v="US"/>
    <s v="US"/>
    <x v="0"/>
    <s v="AMERICAS"/>
    <x v="223"/>
    <n v="7727.9362159999955"/>
    <n v="323"/>
    <n v="23.925499120743019"/>
    <x v="13"/>
    <s v="Yes"/>
    <s v="Indirect"/>
    <s v="EWR"/>
    <s v="USD"/>
    <x v="0"/>
    <x v="2"/>
    <m/>
    <x v="18"/>
    <n v="2.5"/>
    <n v="2.5"/>
    <n v="2.5"/>
    <n v="2.5"/>
    <n v="2.5"/>
    <n v="2.5"/>
    <m/>
    <s v="-"/>
    <s v="-"/>
    <n v="0.12"/>
    <s v="DG - $85 per UN"/>
    <s v="$25 per Shipment"/>
    <s v="-"/>
    <s v="EXP"/>
  </r>
  <r>
    <s v="Pharma"/>
    <s v="No"/>
    <s v="Express"/>
    <s v="JFK"/>
    <s v="TPA"/>
    <s v="US"/>
    <s v="US"/>
    <x v="0"/>
    <s v="AMERICAS"/>
    <x v="224"/>
    <n v="988.89989600000217"/>
    <n v="233"/>
    <n v="4.2442055622317687"/>
    <x v="13"/>
    <s v="Yes"/>
    <s v="Indirect"/>
    <s v="EWR"/>
    <s v="USD"/>
    <x v="0"/>
    <x v="2"/>
    <m/>
    <x v="18"/>
    <n v="2.5"/>
    <n v="2.5"/>
    <n v="2.5"/>
    <n v="2.5"/>
    <n v="2.5"/>
    <n v="2.5"/>
    <m/>
    <s v="-"/>
    <s v="-"/>
    <n v="0.12"/>
    <s v="DG - $85 per UN"/>
    <s v="$25 per Shipment"/>
    <s v="-"/>
    <s v="EXP"/>
  </r>
  <r>
    <s v="Pharma"/>
    <s v="No"/>
    <s v="Standard"/>
    <s v="LAX"/>
    <s v="AKL"/>
    <s v="US"/>
    <s v="NZ"/>
    <x v="0"/>
    <s v="APAC"/>
    <x v="225"/>
    <n v="26820.481815999981"/>
    <n v="389"/>
    <n v="68.947254025706897"/>
    <x v="13"/>
    <s v="Yes"/>
    <s v="Indirect"/>
    <s v="SFO"/>
    <s v="USD"/>
    <x v="0"/>
    <x v="2"/>
    <m/>
    <x v="265"/>
    <n v="5"/>
    <n v="5"/>
    <n v="5"/>
    <n v="5"/>
    <n v="5"/>
    <n v="5"/>
    <m/>
    <s v="-"/>
    <s v="-"/>
    <n v="0.12"/>
    <s v="DG - $85 per UN"/>
    <s v="$25 per Shipment"/>
    <s v="-"/>
    <s v="EXP"/>
  </r>
  <r>
    <s v="GC"/>
    <s v="No"/>
    <s v="Standard"/>
    <s v="LAX"/>
    <s v="AKL"/>
    <s v="US"/>
    <s v="NZ"/>
    <x v="0"/>
    <s v="APAC"/>
    <x v="226"/>
    <n v="100881.03636200004"/>
    <n v="1134"/>
    <n v="88.960349525573235"/>
    <x v="13"/>
    <s v="Yes"/>
    <s v="Indirect"/>
    <s v="SFO"/>
    <s v="USD"/>
    <x v="0"/>
    <x v="73"/>
    <m/>
    <x v="74"/>
    <n v="3.5"/>
    <n v="3.5"/>
    <n v="3.5"/>
    <n v="3.5"/>
    <n v="3.5"/>
    <n v="3.5"/>
    <m/>
    <s v="-"/>
    <s v="-"/>
    <n v="0.12"/>
    <s v="DG - $85 per UN"/>
    <s v="$25 per Shipment"/>
    <s v="-"/>
    <s v="GCR"/>
  </r>
  <r>
    <s v="Pharma"/>
    <s v="Yes"/>
    <s v="Express"/>
    <s v="LAX"/>
    <s v="AMS"/>
    <s v="US"/>
    <s v="NL"/>
    <x v="0"/>
    <s v="EMEA"/>
    <x v="15"/>
    <n v="38661.293339999982"/>
    <n v="460"/>
    <n v="84.046289869565172"/>
    <x v="13"/>
    <s v="Yes"/>
    <s v="Indirect"/>
    <s v="EWR"/>
    <s v="USD"/>
    <x v="0"/>
    <x v="2"/>
    <m/>
    <x v="362"/>
    <n v="1.65"/>
    <n v="1.65"/>
    <n v="1.65"/>
    <n v="1.65"/>
    <n v="1.65"/>
    <n v="1.65"/>
    <m/>
    <s v="-"/>
    <s v="-"/>
    <n v="0.12"/>
    <s v="DG - $85 per UN"/>
    <s v="$25 per Shipment"/>
    <s v="-"/>
    <s v="TC"/>
  </r>
  <r>
    <s v="Aviation"/>
    <s v="No"/>
    <s v="Express"/>
    <s v="LAX"/>
    <s v="ATL"/>
    <s v="US"/>
    <s v="US"/>
    <x v="0"/>
    <s v="AMERICAS"/>
    <x v="16"/>
    <n v="2115.318071000002"/>
    <n v="234"/>
    <n v="9.0398208162393239"/>
    <x v="13"/>
    <s v="Yes"/>
    <s v="Direct"/>
    <m/>
    <s v="USD"/>
    <x v="27"/>
    <x v="10"/>
    <m/>
    <x v="319"/>
    <n v="4.25"/>
    <n v="4.25"/>
    <n v="4.25"/>
    <n v="4.25"/>
    <n v="4.25"/>
    <n v="4.25"/>
    <m/>
    <s v="-"/>
    <s v="-"/>
    <n v="0.12"/>
    <s v="DG - $85 per UN"/>
    <s v="$25 per Shipment"/>
    <s v="-"/>
    <s v="UAP"/>
  </r>
  <r>
    <s v="Pharma"/>
    <s v="No"/>
    <s v="Express"/>
    <s v="LAX"/>
    <s v="ATL"/>
    <s v="US"/>
    <s v="US"/>
    <x v="0"/>
    <s v="AMERICAS"/>
    <x v="227"/>
    <n v="5985.6269950000233"/>
    <n v="537"/>
    <n v="11.146418985102464"/>
    <x v="13"/>
    <s v="Yes"/>
    <s v="Direct"/>
    <m/>
    <s v="USD"/>
    <x v="0"/>
    <x v="2"/>
    <m/>
    <x v="18"/>
    <n v="2.5"/>
    <n v="2.5"/>
    <n v="2.5"/>
    <n v="2.5"/>
    <n v="2.5"/>
    <n v="2.5"/>
    <m/>
    <s v="-"/>
    <s v="-"/>
    <n v="0.12"/>
    <s v="DG - $85 per UN"/>
    <s v="$25 per Shipment"/>
    <s v="-"/>
    <s v="EXP"/>
  </r>
  <r>
    <s v="Pharma"/>
    <s v="No"/>
    <s v="Express"/>
    <s v="LAX"/>
    <s v="AUS"/>
    <s v="US"/>
    <s v="US"/>
    <x v="0"/>
    <s v="AMERICAS"/>
    <x v="228"/>
    <n v="469.03860000000009"/>
    <n v="265"/>
    <n v="1.7699569811320759"/>
    <x v="13"/>
    <s v="Yes"/>
    <s v="Direct"/>
    <m/>
    <s v="USD"/>
    <x v="0"/>
    <x v="2"/>
    <m/>
    <x v="18"/>
    <n v="2.5"/>
    <n v="2.5"/>
    <n v="2.5"/>
    <n v="2.5"/>
    <n v="2.5"/>
    <n v="2.5"/>
    <m/>
    <s v="-"/>
    <s v="-"/>
    <n v="0.12"/>
    <s v="DG - $85 per UN"/>
    <s v="$25 per Shipment"/>
    <s v="-"/>
    <s v="EXP"/>
  </r>
  <r>
    <s v="Pharma"/>
    <s v="Yes"/>
    <s v="Express"/>
    <s v="LAX"/>
    <s v="AUS"/>
    <s v="US"/>
    <s v="US"/>
    <x v="0"/>
    <s v="AMERICAS"/>
    <x v="351"/>
    <n v="10574.0987"/>
    <n v="445"/>
    <n v="23.762019550561799"/>
    <x v="13"/>
    <s v="Yes"/>
    <s v="Direct"/>
    <m/>
    <s v="USD"/>
    <x v="0"/>
    <x v="2"/>
    <m/>
    <x v="360"/>
    <s v="2,25"/>
    <s v="2,25"/>
    <s v="2,25"/>
    <s v="2,25"/>
    <s v="2,25"/>
    <s v="2,25"/>
    <m/>
    <s v="-"/>
    <s v="-"/>
    <n v="0.12"/>
    <s v="DG - $85 per UN"/>
    <s v="$25 per Shipment"/>
    <s v="-"/>
    <s v="TC"/>
  </r>
  <r>
    <s v="Pharma"/>
    <s v="No"/>
    <s v="Express"/>
    <s v="LAX"/>
    <s v="BOS"/>
    <s v="US"/>
    <s v="US"/>
    <x v="0"/>
    <s v="AMERICAS"/>
    <x v="17"/>
    <n v="3050.40924"/>
    <n v="657"/>
    <n v="4.6429364383561644"/>
    <x v="13"/>
    <s v="Yes"/>
    <s v="Direct"/>
    <m/>
    <s v="USD"/>
    <x v="0"/>
    <x v="2"/>
    <m/>
    <x v="18"/>
    <n v="2.5"/>
    <n v="2.5"/>
    <n v="2.5"/>
    <n v="2.5"/>
    <n v="2.5"/>
    <n v="2.5"/>
    <m/>
    <s v="-"/>
    <s v="-"/>
    <n v="0.12"/>
    <s v="DG - $85 per UN"/>
    <s v="$25 per Shipment"/>
    <s v="-"/>
    <s v="EXP"/>
  </r>
  <r>
    <s v="Pharma"/>
    <s v="Yes"/>
    <s v="Express"/>
    <s v="LAX"/>
    <s v="BOS"/>
    <s v="US"/>
    <s v="US"/>
    <x v="0"/>
    <s v="AMERICAS"/>
    <x v="229"/>
    <n v="9681.7899999999991"/>
    <n v="432"/>
    <n v="22.411550925925923"/>
    <x v="13"/>
    <s v="Yes"/>
    <s v="Direct"/>
    <m/>
    <s v="USD"/>
    <x v="0"/>
    <x v="2"/>
    <m/>
    <x v="360"/>
    <s v="2,25"/>
    <s v="2,25"/>
    <s v="2,25"/>
    <s v="2,25"/>
    <s v="2,25"/>
    <s v="2,25"/>
    <m/>
    <s v="-"/>
    <s v="-"/>
    <n v="0.12"/>
    <s v="DG - $85 per UN"/>
    <s v="$25 per Shipment"/>
    <s v="-"/>
    <s v="TC"/>
  </r>
  <r>
    <s v="Pharma"/>
    <s v="Yes"/>
    <s v="Express"/>
    <s v="LAX"/>
    <s v="BRU"/>
    <s v="US"/>
    <s v="BE"/>
    <x v="0"/>
    <s v="EMEA"/>
    <x v="18"/>
    <n v="14803.16"/>
    <n v="375"/>
    <n v="39.475093333333334"/>
    <x v="13"/>
    <s v="Yes"/>
    <s v="Indirect"/>
    <s v="EWR"/>
    <s v="USD"/>
    <x v="0"/>
    <x v="2"/>
    <m/>
    <x v="362"/>
    <n v="1.65"/>
    <n v="1.65"/>
    <n v="1.65"/>
    <n v="1.65"/>
    <n v="1.65"/>
    <n v="1.65"/>
    <m/>
    <s v="-"/>
    <s v="-"/>
    <n v="0.12"/>
    <s v="DG - $85 per UN"/>
    <s v="$25 per Shipment"/>
    <s v="-"/>
    <s v="TC"/>
  </r>
  <r>
    <s v="Pharma"/>
    <s v="Yes"/>
    <s v="Express"/>
    <s v="LAX"/>
    <s v="DEN"/>
    <s v="US"/>
    <s v="US"/>
    <x v="0"/>
    <s v="AMERICAS"/>
    <x v="352"/>
    <n v="10395.659999999996"/>
    <n v="493"/>
    <n v="21.086531440162265"/>
    <x v="13"/>
    <s v="Yes"/>
    <s v="Direct"/>
    <m/>
    <s v="USD"/>
    <x v="0"/>
    <x v="2"/>
    <m/>
    <x v="360"/>
    <s v="2,25"/>
    <s v="2,25"/>
    <s v="2,25"/>
    <s v="2,25"/>
    <s v="2,25"/>
    <s v="2,25"/>
    <m/>
    <s v="-"/>
    <s v="-"/>
    <n v="0.12"/>
    <s v="DG - $85 per UN"/>
    <s v="$25 per Shipment"/>
    <s v="-"/>
    <s v="TC"/>
  </r>
  <r>
    <s v="Pharma"/>
    <s v="Yes"/>
    <s v="Express"/>
    <s v="LAX"/>
    <s v="EWR"/>
    <s v="US"/>
    <s v="US"/>
    <x v="0"/>
    <s v="AMERICAS"/>
    <x v="353"/>
    <n v="31271.030000000002"/>
    <n v="284"/>
    <n v="110.10926056338029"/>
    <x v="13"/>
    <s v="Yes"/>
    <s v="Direct"/>
    <m/>
    <s v="USD"/>
    <x v="0"/>
    <x v="2"/>
    <m/>
    <x v="360"/>
    <s v="2,25"/>
    <s v="2,25"/>
    <s v="2,25"/>
    <s v="2,25"/>
    <s v="2,25"/>
    <s v="2,25"/>
    <m/>
    <s v="-"/>
    <s v="-"/>
    <n v="0.12"/>
    <s v="DG - $85 per UN"/>
    <s v="$25 per Shipment"/>
    <s v="-"/>
    <s v="TC"/>
  </r>
  <r>
    <s v="Aviation"/>
    <s v="No"/>
    <s v="Standard"/>
    <s v="LAX"/>
    <s v="FRA"/>
    <s v="US"/>
    <s v="DE"/>
    <x v="0"/>
    <s v="EMEA"/>
    <x v="230"/>
    <n v="2642.3817450000015"/>
    <n v="254"/>
    <n v="10.403077736220478"/>
    <x v="13"/>
    <s v="Yes"/>
    <s v="Indirect"/>
    <s v="SFO"/>
    <s v="USD"/>
    <x v="27"/>
    <x v="10"/>
    <m/>
    <x v="319"/>
    <n v="4.25"/>
    <n v="4.25"/>
    <n v="4.25"/>
    <n v="4.25"/>
    <n v="4.25"/>
    <n v="4.25"/>
    <m/>
    <s v="-"/>
    <s v="-"/>
    <n v="0.12"/>
    <s v="DG - $85 per UN"/>
    <s v="$25 per Shipment"/>
    <s v="-"/>
    <s v="UAP"/>
  </r>
  <r>
    <s v="Pharma"/>
    <s v="Yes"/>
    <s v="Express"/>
    <s v="LAX"/>
    <s v="FRA"/>
    <s v="US"/>
    <s v="DE"/>
    <x v="0"/>
    <s v="EMEA"/>
    <x v="231"/>
    <n v="21737.373988799995"/>
    <n v="330"/>
    <n v="65.870830269090888"/>
    <x v="13"/>
    <s v="Yes"/>
    <s v="Indirect"/>
    <s v="SFO"/>
    <s v="USD"/>
    <x v="0"/>
    <x v="2"/>
    <m/>
    <x v="362"/>
    <n v="1.65"/>
    <n v="1.65"/>
    <n v="1.65"/>
    <n v="1.65"/>
    <n v="1.65"/>
    <n v="1.65"/>
    <m/>
    <s v="-"/>
    <s v="-"/>
    <n v="0.12"/>
    <s v="DG - $85 per UN"/>
    <s v="$25 per Shipment"/>
    <s v="-"/>
    <s v="TC"/>
  </r>
  <r>
    <s v="Pharma"/>
    <s v="No"/>
    <s v="Express"/>
    <s v="LAX"/>
    <s v="HND"/>
    <s v="US"/>
    <s v="JP"/>
    <x v="0"/>
    <s v="APAC"/>
    <x v="19"/>
    <n v="4306.1200000000053"/>
    <n v="469"/>
    <n v="9.1814925373134439"/>
    <x v="13"/>
    <s v="Yes"/>
    <s v="Direct"/>
    <m/>
    <s v="USD"/>
    <x v="0"/>
    <x v="2"/>
    <m/>
    <x v="9"/>
    <n v="1.5"/>
    <n v="1.5"/>
    <n v="1.5"/>
    <n v="1.5"/>
    <n v="1.5"/>
    <n v="1.5"/>
    <m/>
    <s v="-"/>
    <s v="-"/>
    <n v="0.12"/>
    <s v="DG - $85 per UN"/>
    <s v="$25 per Shipment"/>
    <s v="-"/>
    <s v="EXP"/>
  </r>
  <r>
    <s v="Pharma"/>
    <s v="Yes"/>
    <s v="Express"/>
    <s v="LAX"/>
    <s v="HND"/>
    <s v="US"/>
    <s v="JP"/>
    <x v="0"/>
    <s v="APAC"/>
    <x v="20"/>
    <n v="16840.369999999959"/>
    <n v="449"/>
    <n v="37.506391982182535"/>
    <x v="13"/>
    <s v="Yes"/>
    <s v="Direct"/>
    <m/>
    <s v="USD"/>
    <x v="0"/>
    <x v="2"/>
    <m/>
    <x v="361"/>
    <n v="1.25"/>
    <n v="1.25"/>
    <n v="1.25"/>
    <n v="1.25"/>
    <n v="1.25"/>
    <n v="1.25"/>
    <m/>
    <s v="-"/>
    <s v="-"/>
    <n v="0.12"/>
    <s v="DG - $85 per UN"/>
    <s v="$25 per Shipment"/>
    <s v="-"/>
    <s v="TC"/>
  </r>
  <r>
    <s v="Pharma"/>
    <s v="Yes"/>
    <s v="Express"/>
    <s v="LAX"/>
    <s v="IAD"/>
    <s v="US"/>
    <s v="US"/>
    <x v="0"/>
    <s v="AMERICAS"/>
    <x v="354"/>
    <n v="18189.977019999998"/>
    <n v="549"/>
    <n v="33.132927176684881"/>
    <x v="13"/>
    <s v="Yes"/>
    <s v="Direct"/>
    <m/>
    <s v="USD"/>
    <x v="0"/>
    <x v="2"/>
    <m/>
    <x v="360"/>
    <s v="2,25"/>
    <s v="2,25"/>
    <s v="2,25"/>
    <s v="2,25"/>
    <s v="2,25"/>
    <s v="2,25"/>
    <m/>
    <s v="-"/>
    <s v="-"/>
    <n v="0.12"/>
    <s v="DG - $85 per UN"/>
    <s v="$25 per Shipment"/>
    <s v="-"/>
    <s v="TC"/>
  </r>
  <r>
    <s v="Pharma"/>
    <s v="Yes"/>
    <s v="Express"/>
    <s v="LAX"/>
    <s v="ICN"/>
    <s v="US"/>
    <s v="KR"/>
    <x v="0"/>
    <s v="APAC"/>
    <x v="232"/>
    <n v="22477.34"/>
    <n v="283"/>
    <n v="79.425229681978806"/>
    <x v="13"/>
    <s v="Yes"/>
    <s v="Indirect"/>
    <s v="SFO"/>
    <s v="USD"/>
    <x v="0"/>
    <x v="2"/>
    <m/>
    <x v="5"/>
    <n v="2"/>
    <n v="2"/>
    <n v="2"/>
    <n v="2"/>
    <n v="2"/>
    <n v="2"/>
    <m/>
    <s v="-"/>
    <s v="-"/>
    <n v="0.12"/>
    <s v="DG - $85 per UN"/>
    <s v="$25 per Shipment"/>
    <s v="-"/>
    <s v="TC"/>
  </r>
  <r>
    <s v="Pharma"/>
    <s v="Yes"/>
    <s v="Express"/>
    <s v="LAX"/>
    <s v="IND"/>
    <s v="US"/>
    <s v="US"/>
    <x v="0"/>
    <s v="AMERICAS"/>
    <x v="355"/>
    <n v="37873.747719999963"/>
    <n v="826"/>
    <n v="45.851994818401892"/>
    <x v="13"/>
    <s v="Yes"/>
    <s v="Direct"/>
    <m/>
    <s v="USD"/>
    <x v="0"/>
    <x v="2"/>
    <m/>
    <x v="360"/>
    <s v="2,25"/>
    <s v="2,25"/>
    <s v="2,25"/>
    <s v="2,25"/>
    <s v="2,25"/>
    <s v="2,25"/>
    <m/>
    <s v="-"/>
    <s v="-"/>
    <n v="0.12"/>
    <s v="DG - $85 per UN"/>
    <s v="$25 per Shipment"/>
    <s v="-"/>
    <s v="TC"/>
  </r>
  <r>
    <s v="Pharma"/>
    <s v="Yes"/>
    <s v="Express"/>
    <s v="LAX"/>
    <s v="JFK"/>
    <s v="US"/>
    <s v="US"/>
    <x v="0"/>
    <s v="AMERICAS"/>
    <x v="21"/>
    <n v="20153.140000000003"/>
    <n v="431"/>
    <n v="46.759025522041767"/>
    <x v="13"/>
    <s v="Yes"/>
    <s v="Indirect"/>
    <s v="EWR"/>
    <s v="USD"/>
    <x v="0"/>
    <x v="2"/>
    <m/>
    <x v="360"/>
    <s v="2,25"/>
    <s v="2,25"/>
    <s v="2,25"/>
    <s v="2,25"/>
    <s v="2,25"/>
    <s v="2,25"/>
    <m/>
    <s v="-"/>
    <s v="-"/>
    <n v="0.12"/>
    <s v="DG - $85 per UN"/>
    <s v="$25 per Shipment"/>
    <s v="-"/>
    <s v="TC"/>
  </r>
  <r>
    <s v="GC"/>
    <s v="No"/>
    <s v="Express"/>
    <s v="LAX"/>
    <s v="LAS"/>
    <s v="US"/>
    <s v="US"/>
    <x v="0"/>
    <s v="AMERICAS"/>
    <x v="22"/>
    <n v="4773.9180349999961"/>
    <n v="316"/>
    <n v="15.107335553797457"/>
    <x v="13"/>
    <s v="Yes"/>
    <s v="Direct"/>
    <m/>
    <s v="USD"/>
    <x v="0"/>
    <x v="2"/>
    <m/>
    <x v="17"/>
    <n v="2.85"/>
    <n v="2.85"/>
    <n v="2.85"/>
    <n v="2.85"/>
    <n v="2.85"/>
    <n v="2.85"/>
    <m/>
    <s v="-"/>
    <s v="-"/>
    <n v="0.12"/>
    <s v="DG - $85 per UN"/>
    <s v="$25 per Shipment"/>
    <s v="-"/>
    <s v="EXP"/>
  </r>
  <r>
    <s v="Pharma"/>
    <s v="Yes"/>
    <s v="Express"/>
    <s v="LAX"/>
    <s v="LHR"/>
    <s v="US"/>
    <s v="GB"/>
    <x v="0"/>
    <s v="EMEA"/>
    <x v="23"/>
    <n v="37028.849999999984"/>
    <n v="1091"/>
    <n v="33.94028414298807"/>
    <x v="13"/>
    <s v="Yes"/>
    <s v="Direct"/>
    <m/>
    <s v="USD"/>
    <x v="0"/>
    <x v="2"/>
    <m/>
    <x v="361"/>
    <n v="1.25"/>
    <n v="1.25"/>
    <n v="1.25"/>
    <n v="1.25"/>
    <n v="1.25"/>
    <n v="1.25"/>
    <m/>
    <s v="-"/>
    <s v="-"/>
    <n v="0.12"/>
    <s v="DG - $85 per UN"/>
    <s v="$25 per Shipment"/>
    <s v="-"/>
    <s v="TC"/>
  </r>
  <r>
    <s v="Pharma"/>
    <s v="Yes"/>
    <s v="Express"/>
    <s v="LAX"/>
    <s v="MCI"/>
    <s v="US"/>
    <s v="US"/>
    <x v="0"/>
    <s v="AMERICAS"/>
    <x v="356"/>
    <n v="4573.2299999999996"/>
    <n v="266"/>
    <n v="17.192593984962404"/>
    <x v="13"/>
    <s v="Yes"/>
    <s v="Direct"/>
    <m/>
    <s v="USD"/>
    <x v="0"/>
    <x v="2"/>
    <m/>
    <x v="360"/>
    <s v="2,25"/>
    <s v="2,25"/>
    <s v="2,25"/>
    <s v="2,25"/>
    <s v="2,25"/>
    <s v="2,25"/>
    <m/>
    <s v="-"/>
    <s v="-"/>
    <n v="0.12"/>
    <s v="DG - $85 per UN"/>
    <s v="$25 per Shipment"/>
    <s v="-"/>
    <s v="TC"/>
  </r>
  <r>
    <s v="Pharma"/>
    <s v="Yes"/>
    <s v="Express"/>
    <s v="LAX"/>
    <s v="MEL"/>
    <s v="US"/>
    <s v="AU"/>
    <x v="0"/>
    <s v="APAC"/>
    <x v="260"/>
    <n v="8906.989999999998"/>
    <n v="315"/>
    <n v="28.276158730158723"/>
    <x v="13"/>
    <s v="Yes"/>
    <s v="Direct"/>
    <m/>
    <s v="USD"/>
    <x v="0"/>
    <x v="2"/>
    <m/>
    <x v="265"/>
    <n v="5"/>
    <n v="5"/>
    <n v="5"/>
    <n v="5"/>
    <n v="5"/>
    <n v="5"/>
    <m/>
    <s v="-"/>
    <s v="-"/>
    <n v="0.12"/>
    <s v="DG - $85 per UN"/>
    <s v="$25 per Shipment"/>
    <s v="-"/>
    <s v="TC"/>
  </r>
  <r>
    <s v="Pharma"/>
    <s v="Yes"/>
    <s v="Express"/>
    <s v="LAX"/>
    <s v="MSP"/>
    <s v="US"/>
    <s v="US"/>
    <x v="0"/>
    <s v="AMERICAS"/>
    <x v="233"/>
    <n v="12012.380000000001"/>
    <n v="495"/>
    <n v="24.267434343434346"/>
    <x v="13"/>
    <s v="Yes"/>
    <s v="Direct"/>
    <m/>
    <s v="USD"/>
    <x v="0"/>
    <x v="2"/>
    <m/>
    <x v="360"/>
    <s v="2,25"/>
    <s v="2,25"/>
    <s v="2,25"/>
    <s v="2,25"/>
    <s v="2,25"/>
    <s v="2,25"/>
    <m/>
    <s v="-"/>
    <s v="-"/>
    <n v="0.12"/>
    <s v="DG - $85 per UN"/>
    <s v="$25 per Shipment"/>
    <s v="-"/>
    <s v="TC"/>
  </r>
  <r>
    <s v="Pharma"/>
    <s v="Yes"/>
    <s v="Express"/>
    <s v="LAX"/>
    <s v="NRT"/>
    <s v="US"/>
    <s v="JP"/>
    <x v="0"/>
    <s v="APAC"/>
    <x v="234"/>
    <n v="18783.142453600001"/>
    <n v="1192"/>
    <n v="15.757669843624162"/>
    <x v="13"/>
    <s v="Yes"/>
    <s v="Direct"/>
    <m/>
    <s v="USD"/>
    <x v="0"/>
    <x v="2"/>
    <m/>
    <x v="67"/>
    <n v="1.85"/>
    <n v="1.85"/>
    <n v="1.85"/>
    <n v="1.85"/>
    <n v="1.85"/>
    <n v="1.85"/>
    <m/>
    <s v="-"/>
    <s v="-"/>
    <n v="0.12"/>
    <s v="DG - $85 per UN"/>
    <s v="$25 per Shipment"/>
    <s v="-"/>
    <s v="TC"/>
  </r>
  <r>
    <s v="Pharma"/>
    <s v="No"/>
    <s v="Express"/>
    <s v="LAX"/>
    <s v="ORD"/>
    <s v="US"/>
    <s v="US"/>
    <x v="0"/>
    <s v="AMERICAS"/>
    <x v="24"/>
    <n v="1498.5"/>
    <n v="569"/>
    <n v="2.633567662565905"/>
    <x v="13"/>
    <s v="Yes"/>
    <s v="Direct"/>
    <m/>
    <s v="USD"/>
    <x v="0"/>
    <x v="2"/>
    <m/>
    <x v="18"/>
    <n v="2.5"/>
    <n v="2.5"/>
    <n v="2.5"/>
    <n v="2.5"/>
    <n v="2.5"/>
    <n v="2.5"/>
    <m/>
    <s v="-"/>
    <s v="-"/>
    <n v="0.12"/>
    <s v="DG - $85 per UN"/>
    <s v="$25 per Shipment"/>
    <s v="-"/>
    <s v="EXP"/>
  </r>
  <r>
    <s v="Pharma"/>
    <s v="Yes"/>
    <s v="Express"/>
    <s v="LAX"/>
    <s v="ORD"/>
    <s v="US"/>
    <s v="US"/>
    <x v="0"/>
    <s v="AMERICAS"/>
    <x v="25"/>
    <n v="18705.009999999998"/>
    <n v="565"/>
    <n v="33.106212389380531"/>
    <x v="13"/>
    <s v="Yes"/>
    <s v="Direct"/>
    <m/>
    <s v="USD"/>
    <x v="0"/>
    <x v="2"/>
    <m/>
    <x v="360"/>
    <s v="2,25"/>
    <s v="2,25"/>
    <s v="2,25"/>
    <s v="2,25"/>
    <s v="2,25"/>
    <s v="2,25"/>
    <m/>
    <s v="-"/>
    <s v="-"/>
    <n v="0.12"/>
    <s v="DG - $85 per UN"/>
    <s v="$25 per Shipment"/>
    <s v="-"/>
    <s v="TC"/>
  </r>
  <r>
    <s v="Pharma"/>
    <s v="Yes"/>
    <s v="Express"/>
    <s v="LAX"/>
    <s v="PDX"/>
    <s v="US"/>
    <s v="US"/>
    <x v="0"/>
    <s v="AMERICAS"/>
    <x v="235"/>
    <n v="8578.1912999999968"/>
    <n v="484"/>
    <n v="17.723535743801648"/>
    <x v="13"/>
    <s v="Yes"/>
    <s v="Direct"/>
    <m/>
    <s v="USD"/>
    <x v="0"/>
    <x v="2"/>
    <m/>
    <x v="360"/>
    <s v="2,25"/>
    <s v="2,25"/>
    <s v="2,25"/>
    <s v="2,25"/>
    <s v="2,25"/>
    <s v="2,25"/>
    <m/>
    <s v="-"/>
    <s v="-"/>
    <n v="0.12"/>
    <s v="DG - $85 per UN"/>
    <s v="$25 per Shipment"/>
    <s v="-"/>
    <s v="TC"/>
  </r>
  <r>
    <s v="Pharma"/>
    <s v="Yes"/>
    <s v="Express"/>
    <s v="LAX"/>
    <s v="PHL"/>
    <s v="US"/>
    <s v="US"/>
    <x v="0"/>
    <s v="AMERICAS"/>
    <x v="26"/>
    <n v="18498.38"/>
    <n v="552"/>
    <n v="33.511557971014497"/>
    <x v="13"/>
    <s v="Yes"/>
    <s v="Direct"/>
    <m/>
    <s v="USD"/>
    <x v="0"/>
    <x v="2"/>
    <m/>
    <x v="360"/>
    <s v="2,25"/>
    <s v="2,25"/>
    <s v="2,25"/>
    <s v="2,25"/>
    <s v="2,25"/>
    <s v="2,25"/>
    <m/>
    <s v="-"/>
    <s v="-"/>
    <n v="0.12"/>
    <s v="DG - $85 per UN"/>
    <s v="$25 per Shipment"/>
    <s v="-"/>
    <s v="TC"/>
  </r>
  <r>
    <s v="Pharma"/>
    <s v="No"/>
    <s v="Express"/>
    <s v="LAX"/>
    <s v="PHX"/>
    <s v="US"/>
    <s v="US"/>
    <x v="0"/>
    <s v="AMERICAS"/>
    <x v="27"/>
    <n v="6057.2724800000096"/>
    <n v="518"/>
    <n v="11.693576216216234"/>
    <x v="13"/>
    <s v="Yes"/>
    <s v="Direct"/>
    <m/>
    <s v="USD"/>
    <x v="0"/>
    <x v="2"/>
    <m/>
    <x v="18"/>
    <n v="2.5"/>
    <n v="2.5"/>
    <n v="2.5"/>
    <n v="2.5"/>
    <n v="2.5"/>
    <n v="2.5"/>
    <m/>
    <s v="-"/>
    <s v="-"/>
    <n v="0.12"/>
    <s v="DG - $85 per UN"/>
    <s v="$25 per Shipment"/>
    <s v="-"/>
    <s v="EXP"/>
  </r>
  <r>
    <s v="GC"/>
    <s v="No"/>
    <s v="Express"/>
    <s v="LAX"/>
    <s v="PHX"/>
    <s v="US"/>
    <s v="US"/>
    <x v="0"/>
    <s v="AMERICAS"/>
    <x v="28"/>
    <n v="10857.227050999996"/>
    <n v="490"/>
    <n v="22.157606226530604"/>
    <x v="13"/>
    <s v="Yes"/>
    <s v="Direct"/>
    <m/>
    <s v="USD"/>
    <x v="0"/>
    <x v="2"/>
    <m/>
    <x v="17"/>
    <n v="2.85"/>
    <n v="2.85"/>
    <n v="2.85"/>
    <n v="2.85"/>
    <n v="2.85"/>
    <n v="2.85"/>
    <m/>
    <s v="-"/>
    <s v="-"/>
    <n v="0.12"/>
    <s v="DG - $85 per UN"/>
    <s v="$25 per Shipment"/>
    <s v="-"/>
    <s v="EXP"/>
  </r>
  <r>
    <s v="Pharma"/>
    <s v="Yes"/>
    <s v="Express"/>
    <s v="LAX"/>
    <s v="PVG"/>
    <s v="US"/>
    <s v="CN"/>
    <x v="0"/>
    <s v="APAC"/>
    <x v="236"/>
    <n v="18058.13"/>
    <n v="768"/>
    <n v="23.513190104166668"/>
    <x v="13"/>
    <s v="Yes"/>
    <s v="Direct"/>
    <m/>
    <s v="USD"/>
    <x v="0"/>
    <x v="2"/>
    <m/>
    <x v="9"/>
    <n v="1.5"/>
    <n v="1.5"/>
    <n v="1.5"/>
    <n v="1.5"/>
    <n v="1.5"/>
    <n v="1.5"/>
    <m/>
    <s v="-"/>
    <s v="-"/>
    <n v="0.12"/>
    <s v="DG - $85 per UN"/>
    <s v="$25 per Shipment"/>
    <s v="-"/>
    <s v="TC"/>
  </r>
  <r>
    <s v="Pharma"/>
    <s v="Yes"/>
    <s v="Express"/>
    <s v="LAX"/>
    <s v="RDU"/>
    <s v="US"/>
    <s v="US"/>
    <x v="0"/>
    <s v="AMERICAS"/>
    <x v="29"/>
    <n v="13815.05544"/>
    <n v="496"/>
    <n v="27.852934354838709"/>
    <x v="13"/>
    <s v="Yes"/>
    <s v="Direct"/>
    <m/>
    <s v="USD"/>
    <x v="0"/>
    <x v="2"/>
    <m/>
    <x v="360"/>
    <s v="2,25"/>
    <s v="2,25"/>
    <s v="2,25"/>
    <s v="2,25"/>
    <s v="2,25"/>
    <s v="2,25"/>
    <m/>
    <s v="-"/>
    <s v="-"/>
    <n v="0.12"/>
    <s v="DG - $85 per UN"/>
    <s v="$25 per Shipment"/>
    <s v="-"/>
    <s v="TC"/>
  </r>
  <r>
    <s v="Pharma"/>
    <s v="Yes"/>
    <s v="Express"/>
    <s v="LAX"/>
    <s v="RIC"/>
    <s v="US"/>
    <s v="US"/>
    <x v="0"/>
    <s v="AMERICAS"/>
    <x v="357"/>
    <n v="11977"/>
    <n v="387"/>
    <n v="30.948320413436694"/>
    <x v="13"/>
    <s v="Yes"/>
    <s v="Indirect"/>
    <s v="IAD"/>
    <s v="USD"/>
    <x v="0"/>
    <x v="2"/>
    <m/>
    <x v="360"/>
    <s v="2,25"/>
    <s v="2,25"/>
    <s v="2,25"/>
    <s v="2,25"/>
    <s v="2,25"/>
    <s v="2,25"/>
    <m/>
    <s v="-"/>
    <s v="-"/>
    <n v="0.12"/>
    <s v="DG - $85 per UN"/>
    <s v="$25 per Shipment"/>
    <s v="-"/>
    <s v="TC"/>
  </r>
  <r>
    <s v="Pharma"/>
    <s v="No"/>
    <s v="Express"/>
    <s v="LAX"/>
    <s v="SEA"/>
    <s v="US"/>
    <s v="US"/>
    <x v="0"/>
    <s v="AMERICAS"/>
    <x v="30"/>
    <n v="886"/>
    <n v="307"/>
    <n v="2.8859934853420195"/>
    <x v="13"/>
    <s v="Yes"/>
    <s v="Direct"/>
    <m/>
    <s v="USD"/>
    <x v="0"/>
    <x v="2"/>
    <m/>
    <x v="18"/>
    <n v="2.5"/>
    <n v="2.5"/>
    <n v="2.5"/>
    <n v="2.5"/>
    <n v="2.5"/>
    <n v="2.5"/>
    <m/>
    <s v="-"/>
    <s v="-"/>
    <n v="0.12"/>
    <s v="DG - $85 per UN"/>
    <s v="$25 per Shipment"/>
    <s v="-"/>
    <s v="EXP"/>
  </r>
  <r>
    <s v="Pharma"/>
    <s v="Yes"/>
    <s v="Express"/>
    <s v="LAX"/>
    <s v="SEA"/>
    <s v="US"/>
    <s v="US"/>
    <x v="0"/>
    <s v="AMERICAS"/>
    <x v="31"/>
    <n v="13538.71"/>
    <n v="571"/>
    <n v="23.710525394045533"/>
    <x v="13"/>
    <s v="Yes"/>
    <s v="Direct"/>
    <m/>
    <s v="USD"/>
    <x v="0"/>
    <x v="2"/>
    <m/>
    <x v="360"/>
    <s v="2,25"/>
    <s v="2,25"/>
    <s v="2,25"/>
    <s v="2,25"/>
    <s v="2,25"/>
    <s v="2,25"/>
    <m/>
    <s v="-"/>
    <s v="-"/>
    <n v="0.12"/>
    <s v="DG - $85 per UN"/>
    <s v="$25 per Shipment"/>
    <s v="-"/>
    <s v="TC"/>
  </r>
  <r>
    <s v="Pharma"/>
    <s v="No"/>
    <s v="Standard"/>
    <s v="LAX"/>
    <s v="SFO"/>
    <s v="US"/>
    <s v="US"/>
    <x v="0"/>
    <s v="AMERICAS"/>
    <x v="32"/>
    <n v="521"/>
    <n v="293"/>
    <n v="1.7781569965870307"/>
    <x v="13"/>
    <s v="Yes"/>
    <s v="Direct"/>
    <m/>
    <s v="USD"/>
    <x v="0"/>
    <x v="2"/>
    <m/>
    <x v="18"/>
    <n v="2.5"/>
    <n v="2.5"/>
    <n v="2.5"/>
    <n v="2.5"/>
    <n v="2.5"/>
    <n v="2.5"/>
    <m/>
    <s v="-"/>
    <s v="-"/>
    <n v="0.12"/>
    <s v="DG - $85 per UN"/>
    <s v="$25 per Shipment"/>
    <s v="-"/>
    <s v="EXP"/>
  </r>
  <r>
    <s v="Pharma"/>
    <s v="No"/>
    <s v="Express"/>
    <s v="LAX"/>
    <s v="SFO"/>
    <s v="US"/>
    <s v="US"/>
    <x v="0"/>
    <s v="AMERICAS"/>
    <x v="33"/>
    <n v="7625.573109600009"/>
    <n v="1185"/>
    <n v="6.4350827929114001"/>
    <x v="13"/>
    <s v="Yes"/>
    <s v="Direct"/>
    <m/>
    <s v="USD"/>
    <x v="0"/>
    <x v="2"/>
    <m/>
    <x v="18"/>
    <n v="2.5"/>
    <n v="2.5"/>
    <n v="2.5"/>
    <n v="2.5"/>
    <n v="2.5"/>
    <n v="2.5"/>
    <m/>
    <s v="-"/>
    <s v="-"/>
    <n v="0.12"/>
    <s v="DG - $85 per UN"/>
    <s v="$25 per Shipment"/>
    <s v="-"/>
    <s v="EXP"/>
  </r>
  <r>
    <s v="Pharma"/>
    <s v="Yes"/>
    <s v="Express"/>
    <s v="LAX"/>
    <s v="SFO"/>
    <s v="US"/>
    <s v="US"/>
    <x v="0"/>
    <s v="AMERICAS"/>
    <x v="34"/>
    <n v="36020.019119999975"/>
    <n v="1186"/>
    <n v="30.371011062394583"/>
    <x v="13"/>
    <s v="Yes"/>
    <s v="Direct"/>
    <m/>
    <s v="USD"/>
    <x v="0"/>
    <x v="2"/>
    <m/>
    <x v="360"/>
    <s v="2,25"/>
    <s v="2,25"/>
    <s v="2,25"/>
    <s v="2,25"/>
    <s v="2,25"/>
    <s v="2,25"/>
    <m/>
    <s v="-"/>
    <s v="-"/>
    <n v="0.12"/>
    <s v="DG - $85 per UN"/>
    <s v="$25 per Shipment"/>
    <s v="-"/>
    <s v="TC"/>
  </r>
  <r>
    <s v="Pharma"/>
    <s v="Yes"/>
    <s v="Express"/>
    <s v="LAX"/>
    <s v="SIN"/>
    <s v="US"/>
    <s v="SG"/>
    <x v="0"/>
    <s v="APAC"/>
    <x v="261"/>
    <n v="9787.5968860000012"/>
    <n v="503"/>
    <n v="19.458443113320083"/>
    <x v="13"/>
    <s v="Yes"/>
    <s v="Indirect"/>
    <s v="SFO"/>
    <s v="USD"/>
    <x v="0"/>
    <x v="2"/>
    <m/>
    <x v="69"/>
    <n v="3.75"/>
    <n v="3.75"/>
    <n v="3.75"/>
    <n v="3.75"/>
    <n v="3.75"/>
    <n v="3.75"/>
    <m/>
    <s v="-"/>
    <s v="-"/>
    <n v="0.12"/>
    <s v="DG - $85 per UN"/>
    <s v="$25 per Shipment"/>
    <s v="-"/>
    <s v="TC"/>
  </r>
  <r>
    <s v="Pharma"/>
    <s v="No"/>
    <s v="Express"/>
    <s v="LAX"/>
    <s v="SLC"/>
    <s v="US"/>
    <s v="US"/>
    <x v="0"/>
    <s v="AMERICAS"/>
    <x v="237"/>
    <n v="848.7"/>
    <n v="259"/>
    <n v="3.2768339768339771"/>
    <x v="13"/>
    <s v="Yes"/>
    <s v="Direct"/>
    <m/>
    <s v="USD"/>
    <x v="0"/>
    <x v="2"/>
    <m/>
    <x v="18"/>
    <n v="2.5"/>
    <n v="2.5"/>
    <n v="2.5"/>
    <n v="2.5"/>
    <n v="2.5"/>
    <n v="2.5"/>
    <m/>
    <s v="-"/>
    <s v="-"/>
    <n v="0.12"/>
    <s v="DG - $85 per UN"/>
    <s v="$25 per Shipment"/>
    <s v="-"/>
    <s v="EXP"/>
  </r>
  <r>
    <s v="Pharma"/>
    <s v="Yes"/>
    <s v="Express"/>
    <s v="LAX"/>
    <s v="SLC"/>
    <s v="US"/>
    <s v="US"/>
    <x v="0"/>
    <s v="AMERICAS"/>
    <x v="238"/>
    <n v="16583.840000000004"/>
    <n v="795"/>
    <n v="20.860176100628937"/>
    <x v="13"/>
    <s v="Yes"/>
    <s v="Direct"/>
    <m/>
    <s v="USD"/>
    <x v="0"/>
    <x v="2"/>
    <m/>
    <x v="360"/>
    <s v="2,25"/>
    <s v="2,25"/>
    <s v="2,25"/>
    <s v="2,25"/>
    <s v="2,25"/>
    <s v="2,25"/>
    <m/>
    <s v="-"/>
    <s v="-"/>
    <n v="0.12"/>
    <s v="DG - $85 per UN"/>
    <s v="$25 per Shipment"/>
    <s v="-"/>
    <s v="TC"/>
  </r>
  <r>
    <s v="Pharma"/>
    <s v="Yes"/>
    <s v="Express"/>
    <s v="LAX"/>
    <s v="STL"/>
    <s v="US"/>
    <s v="US"/>
    <x v="0"/>
    <s v="AMERICAS"/>
    <x v="358"/>
    <n v="6723.1400000000021"/>
    <n v="266"/>
    <n v="25.274962406015046"/>
    <x v="13"/>
    <s v="Yes"/>
    <s v="Indirect"/>
    <s v="DEN"/>
    <s v="USD"/>
    <x v="0"/>
    <x v="2"/>
    <m/>
    <x v="360"/>
    <s v="2,25"/>
    <s v="2,25"/>
    <s v="2,25"/>
    <s v="2,25"/>
    <s v="2,25"/>
    <s v="2,25"/>
    <m/>
    <s v="-"/>
    <s v="-"/>
    <n v="0.12"/>
    <s v="DG - $85 per UN"/>
    <s v="$25 per Shipment"/>
    <s v="-"/>
    <s v="TC"/>
  </r>
  <r>
    <s v="Pharma"/>
    <s v="No"/>
    <s v="Express"/>
    <s v="LAX"/>
    <s v="SYD"/>
    <s v="US"/>
    <s v="AU"/>
    <x v="0"/>
    <s v="APAC"/>
    <x v="35"/>
    <n v="1380.5500000000002"/>
    <n v="309"/>
    <n v="4.4677993527508093"/>
    <x v="13"/>
    <s v="Yes"/>
    <s v="Direct"/>
    <m/>
    <s v="USD"/>
    <x v="0"/>
    <x v="2"/>
    <m/>
    <x v="265"/>
    <n v="5"/>
    <n v="5"/>
    <n v="5"/>
    <n v="5"/>
    <n v="5"/>
    <n v="5"/>
    <m/>
    <s v="-"/>
    <s v="-"/>
    <n v="0.12"/>
    <s v="DG - $85 per UN"/>
    <s v="$25 per Shipment"/>
    <s v="-"/>
    <s v="EXP"/>
  </r>
  <r>
    <s v="Pharma"/>
    <s v="Yes"/>
    <s v="Express"/>
    <s v="LAX"/>
    <s v="SYD"/>
    <s v="US"/>
    <s v="AU"/>
    <x v="0"/>
    <s v="APAC"/>
    <x v="36"/>
    <n v="13016.547497200025"/>
    <n v="529"/>
    <n v="24.605949900189081"/>
    <x v="13"/>
    <s v="Yes"/>
    <s v="Direct"/>
    <m/>
    <s v="USD"/>
    <x v="0"/>
    <x v="2"/>
    <m/>
    <x v="265"/>
    <n v="5"/>
    <n v="5"/>
    <n v="5"/>
    <n v="5"/>
    <n v="5"/>
    <n v="5"/>
    <m/>
    <s v="-"/>
    <s v="-"/>
    <n v="0.12"/>
    <s v="DG - $85 per UN"/>
    <s v="$25 per Shipment"/>
    <s v="-"/>
    <s v="TC"/>
  </r>
  <r>
    <s v="Pharma"/>
    <s v="No"/>
    <s v="Express"/>
    <s v="LAX"/>
    <s v="TPA"/>
    <s v="US"/>
    <s v="US"/>
    <x v="0"/>
    <s v="AMERICAS"/>
    <x v="239"/>
    <n v="746.36352900000099"/>
    <n v="229"/>
    <n v="3.2592293842794802"/>
    <x v="13"/>
    <s v="Yes"/>
    <s v="Direct"/>
    <m/>
    <s v="USD"/>
    <x v="0"/>
    <x v="2"/>
    <m/>
    <x v="18"/>
    <n v="2.5"/>
    <n v="2.5"/>
    <n v="2.5"/>
    <n v="2.5"/>
    <n v="2.5"/>
    <n v="2.5"/>
    <m/>
    <s v="-"/>
    <s v="-"/>
    <n v="0.12"/>
    <s v="DG - $85 per UN"/>
    <s v="$25 per Shipment"/>
    <s v="-"/>
    <s v="EXP"/>
  </r>
  <r>
    <s v="Pharma"/>
    <s v="Yes"/>
    <s v="Express"/>
    <s v="LAX"/>
    <s v="TPE"/>
    <s v="US"/>
    <s v="TW"/>
    <x v="0"/>
    <s v="APAC"/>
    <x v="262"/>
    <n v="7398.9500000000016"/>
    <n v="318"/>
    <n v="23.267138364779878"/>
    <x v="13"/>
    <s v="Yes"/>
    <s v="Indirect"/>
    <s v="SFO"/>
    <s v="USD"/>
    <x v="0"/>
    <x v="2"/>
    <m/>
    <x v="74"/>
    <n v="3.5"/>
    <n v="3.5"/>
    <n v="3.5"/>
    <n v="3.5"/>
    <n v="3.5"/>
    <n v="3.5"/>
    <m/>
    <s v="-"/>
    <s v="-"/>
    <n v="0.12"/>
    <s v="DG - $85 per UN"/>
    <s v="$25 per Shipment"/>
    <s v="-"/>
    <s v="TC"/>
  </r>
  <r>
    <s v="Pharma"/>
    <s v="No"/>
    <s v="Express"/>
    <s v="LAX"/>
    <s v="TUS"/>
    <s v="US"/>
    <s v="US"/>
    <x v="0"/>
    <s v="AMERICAS"/>
    <x v="240"/>
    <n v="2194.5"/>
    <n v="642"/>
    <n v="3.4182242990654204"/>
    <x v="13"/>
    <s v="Yes"/>
    <s v="Indirect"/>
    <s v="DEN"/>
    <s v="USD"/>
    <x v="0"/>
    <x v="2"/>
    <m/>
    <x v="18"/>
    <n v="2.5"/>
    <n v="2.5"/>
    <n v="2.5"/>
    <n v="2.5"/>
    <n v="2.5"/>
    <n v="2.5"/>
    <m/>
    <s v="-"/>
    <s v="-"/>
    <n v="0.12"/>
    <s v="DG - $85 per UN"/>
    <s v="$25 per Shipment"/>
    <s v="-"/>
    <s v="EXP"/>
  </r>
  <r>
    <s v="Pharma"/>
    <s v="Yes"/>
    <s v="Express"/>
    <s v="LAX"/>
    <s v="TUS"/>
    <s v="US"/>
    <s v="US"/>
    <x v="0"/>
    <s v="AMERICAS"/>
    <x v="359"/>
    <n v="15379.31"/>
    <n v="648"/>
    <n v="23.733503086419752"/>
    <x v="13"/>
    <s v="Yes"/>
    <s v="Indirect"/>
    <s v="DEN"/>
    <s v="USD"/>
    <x v="0"/>
    <x v="2"/>
    <m/>
    <x v="360"/>
    <s v="2,25"/>
    <s v="2,25"/>
    <s v="2,25"/>
    <s v="2,25"/>
    <s v="2,25"/>
    <s v="2,25"/>
    <m/>
    <s v="-"/>
    <s v="-"/>
    <n v="0.12"/>
    <s v="DG - $85 per UN"/>
    <s v="$25 per Shipment"/>
    <s v="-"/>
    <s v="TC"/>
  </r>
  <r>
    <s v="Pharma"/>
    <s v="No"/>
    <s v="Express"/>
    <s v="LGA"/>
    <s v="CVG"/>
    <s v="US"/>
    <s v="US"/>
    <x v="0"/>
    <s v="AMERICAS"/>
    <x v="241"/>
    <n v="694.99978299999952"/>
    <n v="283"/>
    <n v="2.4558296219081255"/>
    <x v="13"/>
    <s v="Yes"/>
    <s v="Indirect"/>
    <s v="IAD"/>
    <s v="USD"/>
    <x v="0"/>
    <x v="2"/>
    <m/>
    <x v="18"/>
    <n v="2.5"/>
    <n v="2.5"/>
    <n v="2.5"/>
    <n v="2.5"/>
    <n v="2.5"/>
    <n v="2.5"/>
    <m/>
    <s v="-"/>
    <s v="-"/>
    <n v="0.12"/>
    <s v="DG - $85 per UN"/>
    <s v="$25 per Shipment"/>
    <s v="-"/>
    <s v="EXP"/>
  </r>
  <r>
    <s v="Pharma"/>
    <s v="No"/>
    <s v="Express"/>
    <s v="LIM"/>
    <s v="MIA"/>
    <s v="PE"/>
    <s v="US"/>
    <x v="0"/>
    <s v="AMERICAS"/>
    <x v="37"/>
    <n v="4297.5074339999883"/>
    <n v="321"/>
    <n v="13.387873626168188"/>
    <x v="13"/>
    <s v="Yes"/>
    <s v="Indirect"/>
    <s v="IAH"/>
    <s v="USD"/>
    <x v="0"/>
    <x v="2"/>
    <m/>
    <x v="80"/>
    <n v="3"/>
    <n v="3"/>
    <n v="3"/>
    <n v="3"/>
    <n v="3"/>
    <n v="3"/>
    <m/>
    <s v="-"/>
    <s v="-"/>
    <n v="0.12"/>
    <s v="DG - $85 per UN"/>
    <s v="$25 per Shipment"/>
    <s v="-"/>
    <s v="EXP"/>
  </r>
  <r>
    <s v="Pharma"/>
    <s v="Yes"/>
    <s v="Express"/>
    <s v="LIM"/>
    <s v="MIA"/>
    <s v="PE"/>
    <s v="US"/>
    <x v="0"/>
    <s v="AMERICAS"/>
    <x v="38"/>
    <n v="28787.702334400012"/>
    <n v="332"/>
    <n v="86.709946790361485"/>
    <x v="13"/>
    <s v="Yes"/>
    <s v="Indirect"/>
    <s v="IAH"/>
    <s v="USD"/>
    <x v="0"/>
    <x v="2"/>
    <m/>
    <x v="18"/>
    <n v="2.5"/>
    <n v="2.5"/>
    <n v="2.5"/>
    <n v="2.5"/>
    <n v="2.5"/>
    <n v="2.5"/>
    <m/>
    <s v="-"/>
    <s v="-"/>
    <n v="0.12"/>
    <s v="DG - $85 per UN"/>
    <s v="$25 per Shipment"/>
    <s v="-"/>
    <s v="TC"/>
  </r>
  <r>
    <s v="Pharma"/>
    <s v="No"/>
    <s v="Express"/>
    <s v="MCI"/>
    <s v="MSP"/>
    <s v="US"/>
    <s v="US"/>
    <x v="0"/>
    <s v="AMERICAS"/>
    <x v="242"/>
    <n v="14069.036256999978"/>
    <n v="259"/>
    <n v="54.320603308880223"/>
    <x v="13"/>
    <s v="Yes"/>
    <s v="Indirect"/>
    <s v="ORD"/>
    <s v="USD"/>
    <x v="0"/>
    <x v="2"/>
    <m/>
    <x v="18"/>
    <n v="2.5"/>
    <n v="2.5"/>
    <n v="2.5"/>
    <n v="2.5"/>
    <n v="2.5"/>
    <n v="2.5"/>
    <m/>
    <s v="-"/>
    <s v="-"/>
    <n v="0.12"/>
    <s v="DG - $85 per UN"/>
    <s v="$25 per Shipment"/>
    <s v="-"/>
    <s v="EXP"/>
  </r>
  <r>
    <s v="Pharma"/>
    <s v="No"/>
    <s v="Express"/>
    <s v="MCO"/>
    <s v="ATL"/>
    <s v="US"/>
    <s v="US"/>
    <x v="0"/>
    <s v="AMERICAS"/>
    <x v="243"/>
    <n v="2892.7271610000075"/>
    <n v="236"/>
    <n v="12.257318478813591"/>
    <x v="13"/>
    <s v="Yes"/>
    <s v="Indirect"/>
    <s v="IAD"/>
    <s v="USD"/>
    <x v="0"/>
    <x v="2"/>
    <m/>
    <x v="18"/>
    <n v="2.5"/>
    <n v="2.5"/>
    <n v="2.5"/>
    <n v="2.5"/>
    <n v="2.5"/>
    <n v="2.5"/>
    <m/>
    <s v="-"/>
    <s v="-"/>
    <n v="0.12"/>
    <s v="DG - $85 per UN"/>
    <s v="$25 per Shipment"/>
    <s v="-"/>
    <s v="EXP"/>
  </r>
  <r>
    <s v="Pharma"/>
    <s v="Yes"/>
    <s v="Express"/>
    <s v="MEX"/>
    <s v="GDL"/>
    <s v="MX"/>
    <s v="MX"/>
    <x v="0"/>
    <s v="AMERICAS"/>
    <x v="360"/>
    <n v="6752.3950109999996"/>
    <n v="296"/>
    <n v="22.812145307432431"/>
    <x v="13"/>
    <s v="Yes"/>
    <s v="Indirect"/>
    <s v="IAH"/>
    <s v="USD"/>
    <x v="0"/>
    <x v="2"/>
    <m/>
    <x v="89"/>
    <n v="2.75"/>
    <n v="2.75"/>
    <n v="2.75"/>
    <n v="2.75"/>
    <n v="2.75"/>
    <n v="2.75"/>
    <m/>
    <s v="-"/>
    <s v="-"/>
    <n v="0.12"/>
    <s v="DG - $85 per UN"/>
    <s v="$25 per Shipment"/>
    <s v="-"/>
    <s v="TC"/>
  </r>
  <r>
    <s v="Pharma"/>
    <s v="No"/>
    <s v="Express"/>
    <s v="MEX"/>
    <s v="LAX"/>
    <s v="MX"/>
    <s v="US"/>
    <x v="0"/>
    <s v="AMERICAS"/>
    <x v="39"/>
    <n v="1388.2777373999952"/>
    <n v="404"/>
    <n v="3.436331033168305"/>
    <x v="13"/>
    <s v="Yes"/>
    <s v="Direct"/>
    <m/>
    <s v="USD"/>
    <x v="0"/>
    <x v="2"/>
    <m/>
    <x v="80"/>
    <n v="3"/>
    <n v="3"/>
    <n v="3"/>
    <n v="3"/>
    <n v="3"/>
    <n v="3"/>
    <m/>
    <s v="-"/>
    <s v="-"/>
    <n v="0.12"/>
    <s v="DG - $85 per UN"/>
    <s v="$25 per Shipment"/>
    <s v="-"/>
    <s v="EXP"/>
  </r>
  <r>
    <s v="Pharma"/>
    <s v="Yes"/>
    <s v="Express"/>
    <s v="MEX"/>
    <s v="LAX"/>
    <s v="MX"/>
    <s v="US"/>
    <x v="0"/>
    <s v="AMERICAS"/>
    <x v="40"/>
    <n v="11207.509819200013"/>
    <n v="508"/>
    <n v="22.062027203149633"/>
    <x v="13"/>
    <s v="Yes"/>
    <s v="Direct"/>
    <s v="IAH"/>
    <s v="USD"/>
    <x v="0"/>
    <x v="2"/>
    <m/>
    <x v="18"/>
    <n v="2.5"/>
    <n v="2.5"/>
    <n v="2.5"/>
    <n v="2.5"/>
    <n v="2.5"/>
    <n v="2.5"/>
    <m/>
    <s v="-"/>
    <s v="-"/>
    <n v="0.12"/>
    <s v="DG - $85 per UN"/>
    <s v="$25 per Shipment"/>
    <s v="-"/>
    <s v="TC"/>
  </r>
  <r>
    <s v="Pharma"/>
    <s v="No"/>
    <s v="Express"/>
    <s v="MEX"/>
    <s v="MIA"/>
    <s v="MX"/>
    <s v="US"/>
    <x v="0"/>
    <s v="AMERICAS"/>
    <x v="41"/>
    <n v="11796.950677000119"/>
    <n v="1345"/>
    <n v="8.770967046096743"/>
    <x v="13"/>
    <s v="Yes"/>
    <s v="Indirect"/>
    <s v="IAH"/>
    <s v="USD"/>
    <x v="0"/>
    <x v="2"/>
    <m/>
    <x v="80"/>
    <n v="3"/>
    <n v="3"/>
    <n v="3"/>
    <n v="3"/>
    <n v="3"/>
    <n v="3"/>
    <m/>
    <s v="-"/>
    <s v="-"/>
    <n v="0.12"/>
    <s v="DG - $85 per UN"/>
    <s v="$25 per Shipment"/>
    <s v="-"/>
    <s v="EXP"/>
  </r>
  <r>
    <s v="Pharma"/>
    <s v="Yes"/>
    <s v="Express"/>
    <s v="MEX"/>
    <s v="MIA"/>
    <s v="MX"/>
    <s v="US"/>
    <x v="0"/>
    <s v="AMERICAS"/>
    <x v="42"/>
    <n v="96506.506937600236"/>
    <n v="1389"/>
    <n v="69.479126664938974"/>
    <x v="13"/>
    <s v="Yes"/>
    <s v="Indirect"/>
    <s v="IAH"/>
    <s v="USD"/>
    <x v="0"/>
    <x v="2"/>
    <m/>
    <x v="18"/>
    <n v="2.5"/>
    <n v="2.5"/>
    <n v="2.5"/>
    <n v="2.5"/>
    <n v="2.5"/>
    <n v="2.5"/>
    <m/>
    <s v="-"/>
    <s v="-"/>
    <n v="0.12"/>
    <s v="DG - $85 per UN"/>
    <s v="$25 per Shipment"/>
    <s v="-"/>
    <s v="TC"/>
  </r>
  <r>
    <s v="Pharma"/>
    <s v="Yes"/>
    <s v="Express"/>
    <s v="MEX"/>
    <s v="MID"/>
    <s v="MX"/>
    <s v="MX"/>
    <x v="0"/>
    <s v="AMERICAS"/>
    <x v="361"/>
    <n v="8232.7539949999955"/>
    <n v="271"/>
    <n v="30.379166033210314"/>
    <x v="13"/>
    <s v="Yes"/>
    <s v="Indirect"/>
    <s v="IAH"/>
    <s v="USD"/>
    <x v="0"/>
    <x v="2"/>
    <m/>
    <x v="89"/>
    <n v="2.75"/>
    <n v="2.75"/>
    <n v="2.75"/>
    <n v="2.75"/>
    <n v="2.75"/>
    <n v="2.75"/>
    <m/>
    <s v="-"/>
    <s v="-"/>
    <n v="0.12"/>
    <s v="DG - $85 per UN"/>
    <s v="$25 per Shipment"/>
    <s v="-"/>
    <s v="TC"/>
  </r>
  <r>
    <s v="Pharma"/>
    <s v="Yes"/>
    <s v="Express"/>
    <s v="MEX"/>
    <s v="MTY"/>
    <s v="MX"/>
    <s v="MX"/>
    <x v="0"/>
    <s v="AMERICAS"/>
    <x v="362"/>
    <n v="7349.5277019999967"/>
    <n v="331"/>
    <n v="22.204011184290021"/>
    <x v="13"/>
    <s v="Yes"/>
    <s v="Indirect"/>
    <s v="IAH"/>
    <s v="USD"/>
    <x v="0"/>
    <x v="2"/>
    <m/>
    <x v="89"/>
    <n v="2.75"/>
    <n v="2.75"/>
    <n v="2.75"/>
    <n v="2.75"/>
    <n v="2.75"/>
    <n v="2.75"/>
    <m/>
    <s v="-"/>
    <s v="-"/>
    <n v="0.12"/>
    <s v="DG - $85 per UN"/>
    <s v="$25 per Shipment"/>
    <s v="-"/>
    <s v="TC"/>
  </r>
  <r>
    <s v="Pharma"/>
    <s v="No"/>
    <s v="Express"/>
    <s v="MIA"/>
    <s v="ATL"/>
    <s v="US"/>
    <s v="US"/>
    <x v="0"/>
    <s v="AMERICAS"/>
    <x v="43"/>
    <n v="2530.0566199999935"/>
    <n v="331"/>
    <n v="7.6436755891238475"/>
    <x v="13"/>
    <s v="Yes"/>
    <s v="Indirect"/>
    <s v="IAD"/>
    <s v="USD"/>
    <x v="0"/>
    <x v="2"/>
    <m/>
    <x v="18"/>
    <n v="2.5"/>
    <n v="2.5"/>
    <n v="2.5"/>
    <n v="2.5"/>
    <n v="2.5"/>
    <n v="2.5"/>
    <m/>
    <s v="-"/>
    <s v="-"/>
    <n v="0.12"/>
    <s v="DG - $85 per UN"/>
    <s v="$25 per Shipment"/>
    <s v="-"/>
    <s v="EXP"/>
  </r>
  <r>
    <s v="Pharma"/>
    <s v="No"/>
    <s v="Express"/>
    <s v="MIA"/>
    <s v="BOG"/>
    <s v="US"/>
    <s v="CO"/>
    <x v="0"/>
    <s v="AMERICAS"/>
    <x v="44"/>
    <n v="1607.1055460000023"/>
    <n v="350"/>
    <n v="4.5917301314285783"/>
    <x v="13"/>
    <s v="Yes"/>
    <s v="Indirect"/>
    <s v="IAH"/>
    <s v="USD"/>
    <x v="0"/>
    <x v="2"/>
    <m/>
    <x v="80"/>
    <n v="3"/>
    <n v="3"/>
    <n v="3"/>
    <n v="3"/>
    <n v="3"/>
    <n v="3"/>
    <m/>
    <s v="-"/>
    <s v="-"/>
    <n v="0.12"/>
    <s v="DG - $85 per UN"/>
    <s v="$25 per Shipment"/>
    <s v="-"/>
    <s v="EXP"/>
  </r>
  <r>
    <s v="Pharma"/>
    <s v="No"/>
    <s v="Express"/>
    <s v="MIA"/>
    <s v="BOS"/>
    <s v="US"/>
    <s v="US"/>
    <x v="0"/>
    <s v="AMERICAS"/>
    <x v="45"/>
    <n v="2752.0557593999929"/>
    <n v="291"/>
    <n v="9.4572362865979134"/>
    <x v="13"/>
    <s v="Yes"/>
    <s v="Indirect"/>
    <s v="IAD"/>
    <s v="USD"/>
    <x v="0"/>
    <x v="2"/>
    <m/>
    <x v="18"/>
    <n v="2.5"/>
    <n v="2.5"/>
    <n v="2.5"/>
    <n v="2.5"/>
    <n v="2.5"/>
    <n v="2.5"/>
    <m/>
    <s v="-"/>
    <s v="-"/>
    <n v="0.12"/>
    <s v="DG - $85 per UN"/>
    <s v="$25 per Shipment"/>
    <s v="-"/>
    <s v="EXP"/>
  </r>
  <r>
    <s v="Pharma"/>
    <s v="Yes"/>
    <s v="Express"/>
    <s v="MIA"/>
    <s v="BRU"/>
    <s v="US"/>
    <s v="BE"/>
    <x v="0"/>
    <s v="EMEA"/>
    <x v="46"/>
    <n v="9747.9323999999961"/>
    <n v="383"/>
    <n v="25.451520626631844"/>
    <x v="13"/>
    <s v="Yes"/>
    <s v="Indirect"/>
    <s v="IAD"/>
    <s v="USD"/>
    <x v="0"/>
    <x v="2"/>
    <m/>
    <x v="362"/>
    <n v="1.65"/>
    <n v="1.65"/>
    <n v="1.65"/>
    <n v="1.65"/>
    <n v="1.65"/>
    <n v="1.65"/>
    <m/>
    <s v="-"/>
    <s v="-"/>
    <n v="0.12"/>
    <s v="DG - $85 per UN"/>
    <s v="$25 per Shipment"/>
    <s v="-"/>
    <s v="TC"/>
  </r>
  <r>
    <s v="Pharma"/>
    <s v="No"/>
    <s v="Express"/>
    <s v="MIA"/>
    <s v="CVG"/>
    <s v="US"/>
    <s v="US"/>
    <x v="0"/>
    <s v="AMERICAS"/>
    <x v="244"/>
    <n v="4164.925220000001"/>
    <n v="304"/>
    <n v="13.70041190789474"/>
    <x v="13"/>
    <s v="Yes"/>
    <s v="Indirect"/>
    <s v="IAD"/>
    <s v="USD"/>
    <x v="0"/>
    <x v="2"/>
    <m/>
    <x v="18"/>
    <n v="2.5"/>
    <n v="2.5"/>
    <n v="2.5"/>
    <n v="2.5"/>
    <n v="2.5"/>
    <n v="2.5"/>
    <m/>
    <s v="-"/>
    <s v="-"/>
    <n v="0.12"/>
    <s v="DG - $85 per UN"/>
    <s v="$25 per Shipment"/>
    <s v="-"/>
    <s v="EXP"/>
  </r>
  <r>
    <s v="Pharma"/>
    <s v="Yes"/>
    <s v="Express"/>
    <s v="MIA"/>
    <s v="EZE"/>
    <s v="US"/>
    <s v="AR"/>
    <x v="0"/>
    <s v="EMEA"/>
    <x v="47"/>
    <n v="73280.964255199913"/>
    <n v="436"/>
    <n v="168.07560608990806"/>
    <x v="13"/>
    <s v="Yes"/>
    <s v="Indirect"/>
    <s v="IAH"/>
    <s v="USD"/>
    <x v="0"/>
    <x v="2"/>
    <m/>
    <x v="18"/>
    <n v="2.5"/>
    <n v="2.5"/>
    <n v="2.5"/>
    <n v="2.5"/>
    <n v="2.5"/>
    <n v="2.5"/>
    <m/>
    <s v="-"/>
    <s v="-"/>
    <n v="0.12"/>
    <s v="DG - $85 per UN"/>
    <s v="$25 per Shipment"/>
    <s v="-"/>
    <s v="TC"/>
  </r>
  <r>
    <s v="Pharma"/>
    <s v="No"/>
    <s v="Express"/>
    <s v="MIA"/>
    <s v="EZE"/>
    <s v="US"/>
    <s v="AR"/>
    <x v="0"/>
    <s v="EMEA"/>
    <x v="48"/>
    <n v="94710.552797200027"/>
    <n v="885"/>
    <n v="107.01757378214693"/>
    <x v="13"/>
    <s v="Yes"/>
    <s v="Indirect"/>
    <s v="IAH"/>
    <s v="USD"/>
    <x v="0"/>
    <x v="2"/>
    <m/>
    <x v="17"/>
    <n v="2.85"/>
    <n v="2.85"/>
    <n v="2.85"/>
    <n v="2.85"/>
    <n v="2.85"/>
    <n v="2.85"/>
    <m/>
    <s v="-"/>
    <s v="-"/>
    <n v="0.12"/>
    <s v="DG - $85 per UN"/>
    <s v="$25 per Shipment"/>
    <s v="-"/>
    <s v="EXP"/>
  </r>
  <r>
    <s v="Pharma"/>
    <s v="Yes"/>
    <s v="Express"/>
    <s v="MIA"/>
    <s v="FRA"/>
    <s v="US"/>
    <s v="DE"/>
    <x v="0"/>
    <s v="EMEA"/>
    <x v="274"/>
    <n v="8722.6825577999971"/>
    <n v="260"/>
    <n v="33.548779068461528"/>
    <x v="13"/>
    <s v="Yes"/>
    <s v="Indirect"/>
    <s v="IAD"/>
    <s v="USD"/>
    <x v="0"/>
    <x v="2"/>
    <m/>
    <x v="9"/>
    <n v="1.5"/>
    <n v="1.5"/>
    <n v="1.5"/>
    <n v="1.5"/>
    <n v="1.5"/>
    <n v="1.5"/>
    <m/>
    <s v="-"/>
    <s v="-"/>
    <n v="0.12"/>
    <s v="DG - $85 per UN"/>
    <s v="$25 per Shipment"/>
    <s v="-"/>
    <s v="TC"/>
  </r>
  <r>
    <s v="Pharma"/>
    <s v="Yes"/>
    <s v="Express"/>
    <s v="MIA"/>
    <s v="GRU"/>
    <s v="US"/>
    <s v="BR"/>
    <x v="0"/>
    <s v="AMERICAS"/>
    <x v="49"/>
    <n v="81817.189002199942"/>
    <n v="746"/>
    <n v="109.67451608873986"/>
    <x v="13"/>
    <s v="Yes"/>
    <s v="Indirect"/>
    <s v="IAD"/>
    <s v="USD"/>
    <x v="0"/>
    <x v="2"/>
    <m/>
    <x v="17"/>
    <n v="2.85"/>
    <n v="2.85"/>
    <n v="2.85"/>
    <n v="2.85"/>
    <n v="2.85"/>
    <n v="2.85"/>
    <m/>
    <s v="-"/>
    <s v="-"/>
    <n v="0.12"/>
    <s v="DG - $85 per UN"/>
    <s v="$25 per Shipment"/>
    <s v="-"/>
    <s v="TC"/>
  </r>
  <r>
    <s v="Pharma"/>
    <s v="No"/>
    <s v="Express"/>
    <s v="MIA"/>
    <s v="GRU"/>
    <s v="US"/>
    <s v="BR"/>
    <x v="0"/>
    <s v="AMERICAS"/>
    <x v="50"/>
    <n v="123096.94390300022"/>
    <n v="1715"/>
    <n v="71.776643675218793"/>
    <x v="13"/>
    <s v="Yes"/>
    <s v="Indirect"/>
    <s v="IAH"/>
    <s v="USD"/>
    <x v="0"/>
    <x v="2"/>
    <m/>
    <x v="80"/>
    <n v="3"/>
    <n v="3"/>
    <n v="3"/>
    <n v="3"/>
    <n v="3"/>
    <n v="3"/>
    <m/>
    <s v="-"/>
    <s v="-"/>
    <n v="0.12"/>
    <s v="DG - $85 per UN"/>
    <s v="$25 per Shipment"/>
    <s v="-"/>
    <s v="EXP"/>
  </r>
  <r>
    <s v="Pharma"/>
    <s v="No"/>
    <s v="Express"/>
    <s v="MIA"/>
    <s v="IND"/>
    <s v="US"/>
    <s v="US"/>
    <x v="0"/>
    <s v="AMERICAS"/>
    <x v="245"/>
    <n v="20614.637924000021"/>
    <n v="485"/>
    <n v="42.504408090721689"/>
    <x v="13"/>
    <s v="Yes"/>
    <s v="Indirect"/>
    <s v="ORD"/>
    <s v="USD"/>
    <x v="0"/>
    <x v="2"/>
    <m/>
    <x v="18"/>
    <n v="2.5"/>
    <n v="2.5"/>
    <n v="2.5"/>
    <n v="2.5"/>
    <n v="2.5"/>
    <n v="2.5"/>
    <m/>
    <s v="-"/>
    <s v="-"/>
    <n v="0.12"/>
    <s v="DG - $85 per UN"/>
    <s v="$25 per Shipment"/>
    <s v="-"/>
    <s v="EXP"/>
  </r>
  <r>
    <s v="Pharma"/>
    <s v="No"/>
    <s v="Express"/>
    <s v="MIA"/>
    <s v="LAX"/>
    <s v="US"/>
    <s v="US"/>
    <x v="0"/>
    <s v="AMERICAS"/>
    <x v="51"/>
    <n v="12906.127687600056"/>
    <n v="1375"/>
    <n v="9.3862746818909493"/>
    <x v="13"/>
    <s v="Yes"/>
    <s v="Direct"/>
    <m/>
    <s v="USD"/>
    <x v="0"/>
    <x v="2"/>
    <m/>
    <x v="18"/>
    <n v="2.5"/>
    <n v="2.5"/>
    <n v="2.5"/>
    <n v="2.5"/>
    <n v="2.5"/>
    <n v="2.5"/>
    <m/>
    <s v="-"/>
    <s v="-"/>
    <n v="0.12"/>
    <s v="DG - $85 per UN"/>
    <s v="$25 per Shipment"/>
    <s v="-"/>
    <s v="EXP"/>
  </r>
  <r>
    <s v="Pharma"/>
    <s v="Yes"/>
    <s v="Express"/>
    <s v="MIA"/>
    <s v="LAX"/>
    <s v="US"/>
    <s v="US"/>
    <x v="0"/>
    <s v="AMERICAS"/>
    <x v="52"/>
    <n v="69888.497916200096"/>
    <n v="1758"/>
    <n v="39.75454944038686"/>
    <x v="13"/>
    <s v="Yes"/>
    <s v="Indirect"/>
    <s v="IAD"/>
    <s v="USD"/>
    <x v="0"/>
    <x v="2"/>
    <m/>
    <x v="360"/>
    <s v="2,25"/>
    <s v="2,25"/>
    <s v="2,25"/>
    <s v="2,25"/>
    <s v="2,25"/>
    <s v="2,25"/>
    <m/>
    <s v="-"/>
    <s v="-"/>
    <n v="0.12"/>
    <s v="DG - $85 per UN"/>
    <s v="$25 per Shipment"/>
    <s v="-"/>
    <s v="TC"/>
  </r>
  <r>
    <s v="Pharma"/>
    <s v="No"/>
    <s v="Express"/>
    <s v="MIA"/>
    <s v="LGA"/>
    <s v="US"/>
    <s v="US"/>
    <x v="0"/>
    <s v="AMERICAS"/>
    <x v="246"/>
    <n v="521.56929999999977"/>
    <n v="268"/>
    <n v="1.9461541044776112"/>
    <x v="13"/>
    <s v="Yes"/>
    <s v="Indirect"/>
    <s v="IAD"/>
    <s v="USD"/>
    <x v="0"/>
    <x v="2"/>
    <m/>
    <x v="18"/>
    <n v="2.5"/>
    <n v="2.5"/>
    <n v="2.5"/>
    <n v="2.5"/>
    <n v="2.5"/>
    <n v="2.5"/>
    <m/>
    <s v="-"/>
    <s v="-"/>
    <n v="0.12"/>
    <s v="DG - $85 per UN"/>
    <s v="$25 per Shipment"/>
    <s v="-"/>
    <s v="EXP"/>
  </r>
  <r>
    <s v="Pharma"/>
    <s v="Yes"/>
    <s v="Express"/>
    <s v="MIA"/>
    <s v="LGA"/>
    <s v="US"/>
    <s v="US"/>
    <x v="0"/>
    <s v="AMERICAS"/>
    <x v="363"/>
    <n v="5314.8273400000026"/>
    <n v="330"/>
    <n v="16.1055373939394"/>
    <x v="13"/>
    <s v="Yes"/>
    <s v="Indirect"/>
    <s v="IAD"/>
    <s v="USD"/>
    <x v="0"/>
    <x v="2"/>
    <m/>
    <x v="360"/>
    <s v="2,25"/>
    <s v="2,25"/>
    <s v="2,25"/>
    <s v="2,25"/>
    <s v="2,25"/>
    <s v="2,25"/>
    <m/>
    <s v="-"/>
    <s v="-"/>
    <n v="0.12"/>
    <s v="DG - $85 per UN"/>
    <s v="$25 per Shipment"/>
    <s v="-"/>
    <s v="TC"/>
  </r>
  <r>
    <s v="Pharma"/>
    <s v="No"/>
    <s v="Express"/>
    <s v="MIA"/>
    <s v="LHR"/>
    <s v="US"/>
    <s v="GB"/>
    <x v="0"/>
    <s v="EMEA"/>
    <x v="53"/>
    <n v="1203.9099999999992"/>
    <n v="260"/>
    <n v="4.6304230769230736"/>
    <x v="13"/>
    <s v="Yes"/>
    <s v="Indirect"/>
    <s v="IAD"/>
    <s v="USD"/>
    <x v="0"/>
    <x v="2"/>
    <m/>
    <x v="9"/>
    <n v="1.5"/>
    <n v="1.5"/>
    <n v="1.5"/>
    <n v="1.5"/>
    <n v="1.5"/>
    <n v="1.5"/>
    <m/>
    <s v="-"/>
    <s v="-"/>
    <n v="0.12"/>
    <s v="DG - $85 per UN"/>
    <s v="$25 per Shipment"/>
    <s v="-"/>
    <s v="EXP"/>
  </r>
  <r>
    <s v="Pharma"/>
    <s v="Yes"/>
    <s v="Express"/>
    <s v="MIA"/>
    <s v="LHR"/>
    <s v="US"/>
    <s v="GB"/>
    <x v="0"/>
    <s v="EMEA"/>
    <x v="54"/>
    <n v="16658.228547999992"/>
    <n v="485"/>
    <n v="34.346862985566993"/>
    <x v="13"/>
    <s v="Yes"/>
    <s v="Indirect"/>
    <s v="IAD"/>
    <s v="USD"/>
    <x v="0"/>
    <x v="2"/>
    <m/>
    <x v="361"/>
    <n v="1.25"/>
    <n v="1.25"/>
    <n v="1.25"/>
    <n v="1.25"/>
    <n v="1.25"/>
    <n v="1.25"/>
    <m/>
    <s v="-"/>
    <s v="-"/>
    <n v="0.12"/>
    <s v="DG - $85 per UN"/>
    <s v="$25 per Shipment"/>
    <s v="-"/>
    <s v="TC"/>
  </r>
  <r>
    <s v="Pharma"/>
    <s v="No"/>
    <s v="Express"/>
    <s v="MIA"/>
    <s v="LIM"/>
    <s v="US"/>
    <s v="PE"/>
    <x v="0"/>
    <s v="AMERICAS"/>
    <x v="55"/>
    <n v="5885.8899559999991"/>
    <n v="282"/>
    <n v="20.871950198581558"/>
    <x v="13"/>
    <s v="Yes"/>
    <s v="Indirect"/>
    <s v="IAH"/>
    <s v="USD"/>
    <x v="0"/>
    <x v="2"/>
    <m/>
    <x v="80"/>
    <n v="3"/>
    <n v="3"/>
    <n v="3"/>
    <n v="3"/>
    <n v="3"/>
    <n v="3"/>
    <m/>
    <s v="-"/>
    <s v="-"/>
    <n v="0.12"/>
    <s v="DG - $85 per UN"/>
    <s v="$25 per Shipment"/>
    <s v="-"/>
    <s v="EXP"/>
  </r>
  <r>
    <s v="Pharma"/>
    <s v="Yes"/>
    <s v="Express"/>
    <s v="MIA"/>
    <s v="MEX"/>
    <s v="US"/>
    <s v="MX"/>
    <x v="0"/>
    <s v="AMERICAS"/>
    <x v="56"/>
    <n v="42006.854296400015"/>
    <n v="384"/>
    <n v="109.39284973020837"/>
    <x v="13"/>
    <s v="Yes"/>
    <s v="Indirect"/>
    <s v="IAH"/>
    <s v="USD"/>
    <x v="0"/>
    <x v="2"/>
    <m/>
    <x v="89"/>
    <n v="2.75"/>
    <n v="2.75"/>
    <n v="2.75"/>
    <n v="2.75"/>
    <n v="2.75"/>
    <n v="2.75"/>
    <m/>
    <s v="-"/>
    <s v="-"/>
    <n v="0.12"/>
    <s v="DG - $85 per UN"/>
    <s v="$25 per Shipment"/>
    <s v="-"/>
    <s v="TC"/>
  </r>
  <r>
    <s v="Pharma"/>
    <s v="No"/>
    <s v="Express"/>
    <s v="MIA"/>
    <s v="MEX"/>
    <s v="US"/>
    <s v="MX"/>
    <x v="0"/>
    <s v="AMERICAS"/>
    <x v="57"/>
    <n v="52342.047039000026"/>
    <n v="377"/>
    <n v="138.83832105835552"/>
    <x v="13"/>
    <s v="Yes"/>
    <s v="Indirect"/>
    <s v="IAH"/>
    <s v="USD"/>
    <x v="0"/>
    <x v="2"/>
    <m/>
    <x v="80"/>
    <n v="3"/>
    <n v="3"/>
    <n v="3"/>
    <n v="3"/>
    <n v="3"/>
    <n v="3"/>
    <m/>
    <s v="-"/>
    <s v="-"/>
    <n v="0.12"/>
    <s v="DG - $85 per UN"/>
    <s v="$25 per Shipment"/>
    <s v="-"/>
    <s v="EXP"/>
  </r>
  <r>
    <s v="Pharma"/>
    <s v="No"/>
    <s v="Express"/>
    <s v="MIA"/>
    <s v="ORD"/>
    <s v="US"/>
    <s v="US"/>
    <x v="0"/>
    <s v="AMERICAS"/>
    <x v="58"/>
    <n v="3311.6568445999915"/>
    <n v="316"/>
    <n v="10.479926723417694"/>
    <x v="13"/>
    <s v="Yes"/>
    <s v="Direct"/>
    <m/>
    <s v="USD"/>
    <x v="0"/>
    <x v="2"/>
    <m/>
    <x v="18"/>
    <n v="2.5"/>
    <n v="2.5"/>
    <n v="2.5"/>
    <n v="2.5"/>
    <n v="2.5"/>
    <n v="2.5"/>
    <m/>
    <s v="-"/>
    <s v="-"/>
    <n v="0.12"/>
    <s v="DG - $85 per UN"/>
    <s v="$25 per Shipment"/>
    <s v="-"/>
    <s v="EXP"/>
  </r>
  <r>
    <s v="Pharma"/>
    <s v="Yes"/>
    <s v="Express"/>
    <s v="MIA"/>
    <s v="ORD"/>
    <s v="US"/>
    <s v="US"/>
    <x v="0"/>
    <s v="AMERICAS"/>
    <x v="59"/>
    <n v="7316.7044639999986"/>
    <n v="300"/>
    <n v="24.389014879999994"/>
    <x v="13"/>
    <s v="Yes"/>
    <s v="Direct"/>
    <m/>
    <s v="USD"/>
    <x v="0"/>
    <x v="2"/>
    <m/>
    <x v="360"/>
    <s v="2,25"/>
    <s v="2,25"/>
    <s v="2,25"/>
    <s v="2,25"/>
    <s v="2,25"/>
    <s v="2,25"/>
    <m/>
    <s v="-"/>
    <s v="-"/>
    <n v="0.12"/>
    <s v="DG - $85 per UN"/>
    <s v="$25 per Shipment"/>
    <s v="-"/>
    <s v="TC"/>
  </r>
  <r>
    <s v="Pharma"/>
    <s v="Yes"/>
    <s v="Express"/>
    <s v="MIA"/>
    <s v="YUL"/>
    <s v="US"/>
    <s v="CA"/>
    <x v="0"/>
    <s v="AMERICAS"/>
    <x v="364"/>
    <n v="8408.5934599999982"/>
    <n v="369"/>
    <n v="22.787516151761512"/>
    <x v="13"/>
    <s v="Yes"/>
    <s v="Indirect"/>
    <s v="IAD"/>
    <s v="USD"/>
    <x v="0"/>
    <x v="2"/>
    <m/>
    <x v="89"/>
    <n v="2.75"/>
    <n v="2.75"/>
    <n v="2.75"/>
    <n v="2.75"/>
    <n v="2.75"/>
    <n v="2.75"/>
    <m/>
    <s v="-"/>
    <s v="-"/>
    <n v="0.12"/>
    <s v="DG - $85 per UN"/>
    <s v="$25 per Shipment"/>
    <s v="-"/>
    <s v="TC"/>
  </r>
  <r>
    <s v="Pharma"/>
    <s v="Yes"/>
    <s v="Express"/>
    <s v="MID"/>
    <s v="MEX"/>
    <s v="MX"/>
    <s v="MX"/>
    <x v="0"/>
    <s v="AMERICAS"/>
    <x v="365"/>
    <n v="16851.337543999995"/>
    <n v="293"/>
    <n v="57.513097419795201"/>
    <x v="13"/>
    <s v="Yes"/>
    <s v="Indirect"/>
    <s v="IAH"/>
    <s v="USD"/>
    <x v="0"/>
    <x v="2"/>
    <m/>
    <x v="89"/>
    <n v="2.75"/>
    <n v="2.75"/>
    <n v="2.75"/>
    <n v="2.75"/>
    <n v="2.75"/>
    <n v="2.75"/>
    <m/>
    <s v="-"/>
    <s v="-"/>
    <n v="0.12"/>
    <s v="DG - $85 per UN"/>
    <s v="$25 per Shipment"/>
    <s v="-"/>
    <s v="TC"/>
  </r>
  <r>
    <s v="Pharma"/>
    <s v="No"/>
    <s v="Express"/>
    <s v="MTY"/>
    <s v="MEX"/>
    <s v="MX"/>
    <s v="MX"/>
    <x v="0"/>
    <s v="AMERICAS"/>
    <x v="366"/>
    <n v="5169.0067100000015"/>
    <n v="265"/>
    <n v="19.505685698113211"/>
    <x v="13"/>
    <s v="Yes"/>
    <s v="Indirect"/>
    <s v="IAH"/>
    <s v="USD"/>
    <x v="0"/>
    <x v="2"/>
    <m/>
    <x v="80"/>
    <n v="3"/>
    <n v="3"/>
    <n v="3"/>
    <n v="3"/>
    <n v="3"/>
    <n v="3"/>
    <m/>
    <s v="-"/>
    <s v="-"/>
    <n v="0.12"/>
    <s v="DG - $85 per UN"/>
    <s v="$25 per Shipment"/>
    <s v="-"/>
    <s v="EXP"/>
  </r>
  <r>
    <s v="Pharma"/>
    <s v="Yes"/>
    <s v="Express"/>
    <s v="MTY"/>
    <s v="MEX"/>
    <s v="MX"/>
    <s v="MX"/>
    <x v="0"/>
    <s v="AMERICAS"/>
    <x v="367"/>
    <n v="34128.462358400007"/>
    <n v="329"/>
    <n v="103.73392814103346"/>
    <x v="13"/>
    <s v="Yes"/>
    <s v="Indirect"/>
    <s v="IAH"/>
    <s v="USD"/>
    <x v="0"/>
    <x v="2"/>
    <m/>
    <x v="89"/>
    <n v="2.75"/>
    <n v="2.75"/>
    <n v="2.75"/>
    <n v="2.75"/>
    <n v="2.75"/>
    <n v="2.75"/>
    <m/>
    <s v="-"/>
    <s v="-"/>
    <n v="0.12"/>
    <s v="DG - $85 per UN"/>
    <s v="$25 per Shipment"/>
    <s v="-"/>
    <s v="TC"/>
  </r>
  <r>
    <s v="Pharma"/>
    <s v="No"/>
    <s v="Express"/>
    <s v="OAX"/>
    <s v="MEX"/>
    <s v="MX"/>
    <s v="MX"/>
    <x v="0"/>
    <s v="AMERICAS"/>
    <x v="368"/>
    <n v="1223.0141247999984"/>
    <n v="322"/>
    <n v="3.7981805118012373"/>
    <x v="13"/>
    <s v="Yes"/>
    <s v="Indirect"/>
    <s v="IAH"/>
    <s v="USD"/>
    <x v="0"/>
    <x v="2"/>
    <m/>
    <x v="80"/>
    <n v="3"/>
    <n v="3"/>
    <n v="3"/>
    <n v="3"/>
    <n v="3"/>
    <n v="3"/>
    <m/>
    <s v="-"/>
    <s v="-"/>
    <n v="0.12"/>
    <s v="DG - $85 per UN"/>
    <s v="$25 per Shipment"/>
    <s v="-"/>
    <s v="EXP"/>
  </r>
  <r>
    <s v="Pharma"/>
    <s v="Yes"/>
    <s v="Express"/>
    <s v="ORD"/>
    <s v="BRU"/>
    <s v="US"/>
    <s v="BE"/>
    <x v="0"/>
    <s v="EMEA"/>
    <x v="60"/>
    <n v="5545.8999999999978"/>
    <n v="271"/>
    <n v="20.464575645756451"/>
    <x v="13"/>
    <s v="Yes"/>
    <s v="Direct"/>
    <m/>
    <s v="USD"/>
    <x v="0"/>
    <x v="2"/>
    <m/>
    <x v="363"/>
    <n v="1.1499999999999999"/>
    <n v="1.1499999999999999"/>
    <n v="1.1499999999999999"/>
    <n v="1.1499999999999999"/>
    <n v="1.1499999999999999"/>
    <n v="1.1499999999999999"/>
    <m/>
    <s v="-"/>
    <s v="-"/>
    <n v="0.12"/>
    <s v="DG - $85 per UN"/>
    <s v="$25 per Shipment"/>
    <s v="-"/>
    <s v="TC"/>
  </r>
  <r>
    <s v="Pharma"/>
    <s v="Yes"/>
    <s v="Express"/>
    <s v="ORD"/>
    <s v="FRA"/>
    <s v="US"/>
    <s v="DE"/>
    <x v="0"/>
    <s v="EMEA"/>
    <x v="247"/>
    <n v="74538.45"/>
    <n v="339"/>
    <n v="219.87743362831858"/>
    <x v="13"/>
    <s v="Yes"/>
    <s v="Direct"/>
    <m/>
    <s v="USD"/>
    <x v="0"/>
    <x v="2"/>
    <m/>
    <x v="363"/>
    <n v="1.1499999999999999"/>
    <n v="1.1499999999999999"/>
    <n v="1.1499999999999999"/>
    <n v="1.1499999999999999"/>
    <n v="1.1499999999999999"/>
    <n v="1.1499999999999999"/>
    <m/>
    <s v="-"/>
    <s v="-"/>
    <n v="0.12"/>
    <s v="DG - $85 per UN"/>
    <s v="$25 per Shipment"/>
    <s v="-"/>
    <s v="TC"/>
  </r>
  <r>
    <s v="Pharma"/>
    <s v="Yes"/>
    <s v="Express"/>
    <s v="ORD"/>
    <s v="ICN"/>
    <s v="US"/>
    <s v="KR"/>
    <x v="0"/>
    <s v="APAC"/>
    <x v="94"/>
    <n v="8659.8500000000022"/>
    <n v="463"/>
    <n v="18.703779697624196"/>
    <x v="13"/>
    <s v="Yes"/>
    <s v="Indirect"/>
    <s v="SFO"/>
    <s v="USD"/>
    <x v="0"/>
    <x v="2"/>
    <m/>
    <x v="114"/>
    <n v="2.35"/>
    <n v="2.35"/>
    <n v="2.35"/>
    <n v="2.35"/>
    <n v="2.35"/>
    <n v="2.35"/>
    <m/>
    <s v="-"/>
    <s v="-"/>
    <n v="0.12"/>
    <s v="DG - $85 per UN"/>
    <s v="$25 per Shipment"/>
    <s v="-"/>
    <s v="TC"/>
  </r>
  <r>
    <s v="Pharma"/>
    <s v="Yes"/>
    <s v="Express"/>
    <s v="ORD"/>
    <s v="MEL"/>
    <s v="US"/>
    <s v="AU"/>
    <x v="0"/>
    <s v="APAC"/>
    <x v="95"/>
    <n v="10380.670000000002"/>
    <n v="621"/>
    <n v="16.716054750402581"/>
    <x v="13"/>
    <s v="Yes"/>
    <s v="Indirect"/>
    <s v="SFO"/>
    <s v="USD"/>
    <x v="0"/>
    <x v="2"/>
    <m/>
    <x v="270"/>
    <n v="6"/>
    <n v="6"/>
    <n v="6"/>
    <n v="6"/>
    <n v="6"/>
    <n v="6"/>
    <m/>
    <s v="-"/>
    <s v="-"/>
    <n v="0.12"/>
    <s v="DG - $85 per UN"/>
    <s v="$25 per Shipment"/>
    <s v="-"/>
    <s v="TC"/>
  </r>
  <r>
    <s v="Pharma"/>
    <s v="Yes"/>
    <s v="Express"/>
    <s v="ORD"/>
    <s v="SYD"/>
    <s v="US"/>
    <s v="AU"/>
    <x v="0"/>
    <s v="APAC"/>
    <x v="96"/>
    <n v="8835.8500000000076"/>
    <n v="620"/>
    <n v="14.251370967741948"/>
    <x v="13"/>
    <s v="Yes"/>
    <s v="Indirect"/>
    <s v="SFO"/>
    <s v="USD"/>
    <x v="0"/>
    <x v="2"/>
    <m/>
    <x v="270"/>
    <n v="6"/>
    <n v="6"/>
    <n v="6"/>
    <n v="6"/>
    <n v="6"/>
    <n v="6"/>
    <m/>
    <s v="-"/>
    <s v="-"/>
    <n v="0.12"/>
    <s v="DG - $85 per UN"/>
    <s v="$25 per Shipment"/>
    <s v="-"/>
    <s v="TC"/>
  </r>
  <r>
    <s v="Pharma"/>
    <s v="Yes"/>
    <s v="Express"/>
    <s v="ORD"/>
    <s v="TPE"/>
    <s v="US"/>
    <s v="TW"/>
    <x v="0"/>
    <s v="APAC"/>
    <x v="97"/>
    <n v="5365.61"/>
    <n v="313"/>
    <n v="17.14252396166134"/>
    <x v="13"/>
    <s v="Yes"/>
    <s v="Indirect"/>
    <s v="SFO"/>
    <s v="USD"/>
    <x v="0"/>
    <x v="2"/>
    <m/>
    <x v="25"/>
    <n v="3.85"/>
    <n v="3.85"/>
    <n v="3.85"/>
    <n v="3.85"/>
    <n v="3.85"/>
    <n v="3.85"/>
    <m/>
    <s v="-"/>
    <s v="-"/>
    <n v="0.12"/>
    <s v="DG - $85 per UN"/>
    <s v="$25 per Shipment"/>
    <s v="-"/>
    <s v="TC"/>
  </r>
  <r>
    <s v="Pharma"/>
    <s v="Yes"/>
    <s v="Express"/>
    <s v="PHL"/>
    <s v="LHR"/>
    <s v="US"/>
    <s v="GB"/>
    <x v="0"/>
    <s v="EMEA"/>
    <x v="61"/>
    <n v="27841.61"/>
    <n v="291"/>
    <n v="95.675635738831616"/>
    <x v="13"/>
    <s v="Yes"/>
    <s v="Indirect"/>
    <s v="EWR"/>
    <s v="USD"/>
    <x v="0"/>
    <x v="2"/>
    <m/>
    <x v="363"/>
    <n v="1.1499999999999999"/>
    <n v="1.1499999999999999"/>
    <n v="1.1499999999999999"/>
    <n v="1.1499999999999999"/>
    <n v="1.1499999999999999"/>
    <n v="1.1499999999999999"/>
    <m/>
    <s v="-"/>
    <s v="-"/>
    <n v="0.12"/>
    <s v="DG - $85 per UN"/>
    <s v="$25 per Shipment"/>
    <s v="-"/>
    <s v="TC"/>
  </r>
  <r>
    <s v="Pharma"/>
    <s v="Yes"/>
    <s v="Express"/>
    <s v="RDU"/>
    <s v="PHL"/>
    <s v="US"/>
    <s v="US"/>
    <x v="0"/>
    <s v="AMERICAS"/>
    <x v="62"/>
    <n v="11673.569999999996"/>
    <n v="344"/>
    <n v="33.934796511627894"/>
    <x v="13"/>
    <s v="Yes"/>
    <s v="Indirect"/>
    <s v="ORD"/>
    <s v="USD"/>
    <x v="0"/>
    <x v="2"/>
    <m/>
    <x v="360"/>
    <s v="2,25"/>
    <s v="2,25"/>
    <s v="2,25"/>
    <s v="2,25"/>
    <s v="2,25"/>
    <s v="2,25"/>
    <m/>
    <s v="-"/>
    <s v="-"/>
    <n v="0.12"/>
    <s v="DG - $85 per UN"/>
    <s v="$25 per Shipment"/>
    <s v="-"/>
    <s v="TC"/>
  </r>
  <r>
    <s v="Pharma"/>
    <s v="No"/>
    <s v="Express"/>
    <s v="SCL"/>
    <s v="MIA"/>
    <s v="CL"/>
    <s v="US"/>
    <x v="0"/>
    <s v="AMERICAS"/>
    <x v="63"/>
    <n v="8609.068657200005"/>
    <n v="284"/>
    <n v="30.313622032394385"/>
    <x v="13"/>
    <s v="Yes"/>
    <s v="Indirect"/>
    <s v="IAH"/>
    <s v="USD"/>
    <x v="0"/>
    <x v="2"/>
    <m/>
    <x v="80"/>
    <n v="3"/>
    <n v="3"/>
    <n v="3"/>
    <n v="3"/>
    <n v="3"/>
    <n v="3"/>
    <m/>
    <s v="-"/>
    <s v="-"/>
    <n v="0.12"/>
    <s v="DG - $85 per UN"/>
    <s v="$25 per Shipment"/>
    <s v="-"/>
    <s v="EXP"/>
  </r>
  <r>
    <s v="Pharma"/>
    <s v="Yes"/>
    <s v="Express"/>
    <s v="SCL"/>
    <s v="MIA"/>
    <s v="CL"/>
    <s v="US"/>
    <x v="0"/>
    <s v="AMERICAS"/>
    <x v="64"/>
    <n v="43635.202035199967"/>
    <n v="272"/>
    <n v="160.42353689411752"/>
    <x v="13"/>
    <s v="Yes"/>
    <s v="Indirect"/>
    <s v="IAH"/>
    <s v="USD"/>
    <x v="0"/>
    <x v="2"/>
    <m/>
    <x v="18"/>
    <n v="2.5"/>
    <n v="2.5"/>
    <n v="2.5"/>
    <n v="2.5"/>
    <n v="2.5"/>
    <n v="2.5"/>
    <m/>
    <s v="-"/>
    <s v="-"/>
    <n v="0.12"/>
    <s v="DG - $85 per UN"/>
    <s v="$25 per Shipment"/>
    <s v="-"/>
    <s v="TC"/>
  </r>
  <r>
    <s v="Pharma"/>
    <s v="Yes"/>
    <s v="Express"/>
    <s v="SEA"/>
    <s v="FRA"/>
    <s v="US"/>
    <s v="DE"/>
    <x v="0"/>
    <s v="EMEA"/>
    <x v="248"/>
    <n v="17802"/>
    <n v="468"/>
    <n v="38.03846153846154"/>
    <x v="13"/>
    <s v="Yes"/>
    <s v="Indirect"/>
    <s v="SFO"/>
    <s v="USD"/>
    <x v="0"/>
    <x v="2"/>
    <m/>
    <x v="80"/>
    <n v="3"/>
    <n v="3"/>
    <n v="3"/>
    <n v="3"/>
    <n v="3"/>
    <n v="3"/>
    <m/>
    <s v="-"/>
    <s v="-"/>
    <n v="0.12"/>
    <s v="DG - $85 per UN"/>
    <s v="$25 per Shipment"/>
    <s v="-"/>
    <s v="TC"/>
  </r>
  <r>
    <s v="Pharma"/>
    <s v="Yes"/>
    <s v="Express"/>
    <s v="SFO"/>
    <s v="LAX"/>
    <s v="US"/>
    <s v="US"/>
    <x v="0"/>
    <s v="AMERICAS"/>
    <x v="65"/>
    <n v="12208.500000000009"/>
    <n v="458"/>
    <n v="26.656113537117925"/>
    <x v="13"/>
    <s v="Yes"/>
    <s v="Direct"/>
    <m/>
    <s v="USD"/>
    <x v="0"/>
    <x v="2"/>
    <m/>
    <x v="360"/>
    <s v="2,25"/>
    <s v="2,25"/>
    <s v="2,25"/>
    <s v="2,25"/>
    <s v="2,25"/>
    <s v="2,25"/>
    <m/>
    <s v="-"/>
    <s v="-"/>
    <n v="0.12"/>
    <s v="DG - $85 per UN"/>
    <s v="$25 per Shipment"/>
    <s v="-"/>
    <s v="TC"/>
  </r>
  <r>
    <s v="Pharma"/>
    <s v="Yes"/>
    <s v="Express"/>
    <s v="VER"/>
    <s v="MEX"/>
    <s v="MX"/>
    <s v="MX"/>
    <x v="0"/>
    <s v="AMERICAS"/>
    <x v="369"/>
    <n v="12482.719854800009"/>
    <n v="280"/>
    <n v="44.58114233857146"/>
    <x v="13"/>
    <s v="Yes"/>
    <s v="Indirect"/>
    <s v="IAD"/>
    <s v="USD"/>
    <x v="0"/>
    <x v="2"/>
    <m/>
    <x v="89"/>
    <n v="2.75"/>
    <n v="2.75"/>
    <n v="2.75"/>
    <n v="2.75"/>
    <n v="2.75"/>
    <n v="2.75"/>
    <m/>
    <s v="-"/>
    <s v="-"/>
    <n v="0.12"/>
    <s v="DG - $85 per UN"/>
    <s v="$25 per Shipment"/>
    <s v="-"/>
    <s v="TC"/>
  </r>
  <r>
    <s v="Pharma"/>
    <s v="Yes"/>
    <s v="Express"/>
    <s v="HND"/>
    <s v="LAX"/>
    <s v="JP"/>
    <s v="US"/>
    <x v="1"/>
    <s v="AMERICAS"/>
    <x v="66"/>
    <n v="36561.629999999925"/>
    <n v="1233"/>
    <n v="29.652579075425731"/>
    <x v="13"/>
    <s v="Yes"/>
    <s v="Direct"/>
    <m/>
    <s v="JPY"/>
    <x v="0"/>
    <x v="28"/>
    <m/>
    <x v="364"/>
    <m/>
    <m/>
    <m/>
    <m/>
    <m/>
    <m/>
    <s v="++"/>
    <n v="71"/>
    <n v="10"/>
    <m/>
    <m/>
    <s v="N/A"/>
    <m/>
    <s v="TC passive"/>
  </r>
  <r>
    <s v="Pharma"/>
    <s v="Yes"/>
    <s v="Express"/>
    <s v="ICN"/>
    <s v="JFK"/>
    <s v="KR"/>
    <s v="US"/>
    <x v="1"/>
    <s v="AMERICAS"/>
    <x v="117"/>
    <n v="48394.9"/>
    <n v="285"/>
    <n v="169.80666666666667"/>
    <x v="13"/>
    <s v="Yes"/>
    <s v="Indirect"/>
    <s v="SFO/EWR"/>
    <s v="KRW"/>
    <x v="4"/>
    <x v="28"/>
    <m/>
    <x v="365"/>
    <n v="11000"/>
    <n v="10500"/>
    <n v="10000"/>
    <n v="9500"/>
    <n v="9500"/>
    <n v="9500"/>
    <s v="All in"/>
    <m/>
    <m/>
    <m/>
    <m/>
    <n v="35000"/>
    <m/>
    <s v="2°C - 8°C"/>
  </r>
  <r>
    <s v="Pharma"/>
    <s v="No"/>
    <s v="Express"/>
    <s v="ICN"/>
    <s v="LAX"/>
    <s v="KR"/>
    <s v="US"/>
    <x v="1"/>
    <s v="AMERICAS"/>
    <x v="118"/>
    <n v="4870.3"/>
    <n v="1927"/>
    <n v="2.5274001037882718"/>
    <x v="13"/>
    <s v="Yes"/>
    <s v="Indirect"/>
    <s v="SFO"/>
    <s v="KRW"/>
    <x v="4"/>
    <x v="260"/>
    <m/>
    <x v="366"/>
    <n v="8500"/>
    <n v="8500"/>
    <n v="8000"/>
    <n v="8000"/>
    <n v="8000"/>
    <n v="8000"/>
    <s v="All in"/>
    <m/>
    <m/>
    <m/>
    <m/>
    <m/>
    <m/>
    <s v="Pivot WT per PMC : 1,650KG"/>
  </r>
  <r>
    <s v="Pharma"/>
    <s v="Yes"/>
    <s v="Express"/>
    <s v="ICN"/>
    <s v="LAX"/>
    <s v="KR"/>
    <s v="US"/>
    <x v="1"/>
    <s v="AMERICAS"/>
    <x v="119"/>
    <n v="238987.31632000007"/>
    <n v="1185"/>
    <n v="201.67706018565406"/>
    <x v="13"/>
    <s v="Yes"/>
    <s v="Indirect"/>
    <s v="SFO"/>
    <s v="KRW"/>
    <x v="4"/>
    <x v="261"/>
    <m/>
    <x v="367"/>
    <n v="10500"/>
    <n v="10000"/>
    <n v="9500"/>
    <n v="9000"/>
    <n v="9000"/>
    <n v="9000"/>
    <s v="All in"/>
    <m/>
    <m/>
    <m/>
    <m/>
    <n v="35000"/>
    <m/>
    <s v="2°C - 8°C"/>
  </r>
  <r>
    <s v="Pharma"/>
    <s v="No"/>
    <s v="Express"/>
    <s v="NRT"/>
    <s v="LAX"/>
    <s v="JP"/>
    <s v="US"/>
    <x v="1"/>
    <s v="AMERICAS"/>
    <x v="67"/>
    <n v="5181.3900000000003"/>
    <n v="586"/>
    <n v="8.8419624573378837"/>
    <x v="13"/>
    <s v="Yes"/>
    <s v="Direct"/>
    <m/>
    <s v="JPY"/>
    <x v="0"/>
    <x v="28"/>
    <m/>
    <x v="364"/>
    <m/>
    <m/>
    <m/>
    <m/>
    <m/>
    <m/>
    <s v="++"/>
    <n v="71"/>
    <n v="10"/>
    <m/>
    <m/>
    <s v="N/A"/>
    <m/>
    <s v="QPI"/>
  </r>
  <r>
    <s v="Pharma"/>
    <s v="Yes"/>
    <s v="Express"/>
    <s v="NRT"/>
    <s v="LAX"/>
    <s v="JP"/>
    <s v="US"/>
    <x v="1"/>
    <s v="AMERICAS"/>
    <x v="68"/>
    <n v="65941.231"/>
    <n v="606"/>
    <n v="108.81391254125413"/>
    <x v="13"/>
    <s v="Yes"/>
    <s v="Direct"/>
    <m/>
    <s v="JPY"/>
    <x v="0"/>
    <x v="28"/>
    <m/>
    <x v="364"/>
    <m/>
    <m/>
    <m/>
    <m/>
    <m/>
    <m/>
    <s v="++"/>
    <n v="71"/>
    <n v="10"/>
    <m/>
    <m/>
    <s v="N/A"/>
    <m/>
    <s v="TC passive"/>
  </r>
  <r>
    <s v="Pharma"/>
    <s v="Yes"/>
    <s v="Express"/>
    <s v="BCN"/>
    <s v="JFK"/>
    <s v="ES"/>
    <s v="US"/>
    <x v="2"/>
    <s v="AMERICAS"/>
    <x v="73"/>
    <n v="2523.1386000000002"/>
    <n v="133"/>
    <n v="18.970966917293236"/>
    <x v="13"/>
    <s v="Yes"/>
    <s v="Indirect"/>
    <s v="EWR"/>
    <s v="EUR"/>
    <x v="0"/>
    <x v="1"/>
    <m/>
    <x v="12"/>
    <n v="3.45"/>
    <n v="3.35"/>
    <n v="3.2"/>
    <n v="3.2"/>
    <n v="3.2"/>
    <n v="3.2"/>
    <s v="All In"/>
    <m/>
    <m/>
    <m/>
    <m/>
    <m/>
    <m/>
    <m/>
  </r>
  <r>
    <s v="Pharma"/>
    <s v="Yes"/>
    <s v="Express"/>
    <s v="BCN"/>
    <s v="YYZ"/>
    <s v="ES"/>
    <s v="CA"/>
    <x v="2"/>
    <s v="AMERICAS"/>
    <x v="74"/>
    <n v="4941"/>
    <n v="3"/>
    <n v="1647"/>
    <x v="13"/>
    <s v="Yes"/>
    <s v="Indirect"/>
    <s v="EWR"/>
    <s v="EUR"/>
    <x v="0"/>
    <x v="2"/>
    <m/>
    <x v="291"/>
    <n v="4.2"/>
    <n v="4.05"/>
    <n v="3.9"/>
    <n v="3.9"/>
    <n v="3.9"/>
    <n v="3.9"/>
    <s v="All In"/>
    <m/>
    <m/>
    <m/>
    <m/>
    <m/>
    <m/>
    <m/>
  </r>
  <r>
    <s v="Pharma"/>
    <s v="Yes"/>
    <s v="Express"/>
    <s v="BRU"/>
    <s v="EWR"/>
    <s v="BE"/>
    <s v="US"/>
    <x v="2"/>
    <s v="AMERICAS"/>
    <x v="249"/>
    <n v="6826.2300000000005"/>
    <n v="448"/>
    <n v="15.237120535714286"/>
    <x v="13"/>
    <s v="Yes"/>
    <s v="Direct"/>
    <m/>
    <s v="EUR"/>
    <x v="0"/>
    <x v="11"/>
    <m/>
    <x v="38"/>
    <n v="2.8"/>
    <n v="2.8"/>
    <n v="2.8"/>
    <m/>
    <m/>
    <m/>
    <s v="All In"/>
    <m/>
    <m/>
    <m/>
    <m/>
    <m/>
    <m/>
    <m/>
  </r>
  <r>
    <s v="Pharma"/>
    <s v="Yes"/>
    <s v="Express"/>
    <s v="BRU"/>
    <s v="JFK"/>
    <s v="BE"/>
    <s v="US"/>
    <x v="2"/>
    <s v="AMERICAS"/>
    <x v="75"/>
    <n v="11058.310000000001"/>
    <n v="382"/>
    <n v="28.948455497382202"/>
    <x v="13"/>
    <s v="Yes"/>
    <s v="Indirect"/>
    <s v="EWR"/>
    <s v="EUR"/>
    <x v="0"/>
    <x v="11"/>
    <m/>
    <x v="38"/>
    <n v="2.8"/>
    <n v="2.8"/>
    <n v="2.8"/>
    <m/>
    <m/>
    <m/>
    <s v="All In"/>
    <m/>
    <m/>
    <m/>
    <m/>
    <m/>
    <m/>
    <m/>
  </r>
  <r>
    <s v="Pharma"/>
    <s v="Yes"/>
    <s v="Express"/>
    <s v="BRU"/>
    <s v="LAX"/>
    <s v="BE"/>
    <s v="US"/>
    <x v="2"/>
    <s v="AMERICAS"/>
    <x v="76"/>
    <n v="4447.5"/>
    <n v="341"/>
    <n v="13.042521994134898"/>
    <x v="13"/>
    <s v="Yes"/>
    <s v="Indirect"/>
    <s v="EWR"/>
    <s v="EUR"/>
    <x v="0"/>
    <x v="11"/>
    <m/>
    <x v="38"/>
    <n v="2.8"/>
    <n v="2.8"/>
    <n v="2.8"/>
    <m/>
    <m/>
    <m/>
    <s v="All In"/>
    <m/>
    <m/>
    <m/>
    <m/>
    <m/>
    <m/>
    <m/>
  </r>
  <r>
    <s v="Pharma"/>
    <s v="Yes"/>
    <s v="Express"/>
    <s v="DUB"/>
    <s v="GRU"/>
    <s v="IE"/>
    <s v="BR"/>
    <x v="2"/>
    <s v="AMERICAS"/>
    <x v="250"/>
    <n v="7178.3199999999988"/>
    <n v="431"/>
    <n v="16.655034802784218"/>
    <x v="13"/>
    <s v="Yes"/>
    <s v="Indirect"/>
    <s v="EWR"/>
    <s v="EUR"/>
    <x v="0"/>
    <x v="33"/>
    <m/>
    <x v="368"/>
    <n v="12.75"/>
    <n v="12.75"/>
    <n v="12.6"/>
    <n v="12"/>
    <n v="12"/>
    <n v="12"/>
    <s v="All in "/>
    <m/>
    <m/>
    <n v="0.23499999999999999"/>
    <m/>
    <m/>
    <m/>
    <m/>
  </r>
  <r>
    <s v="Pharma"/>
    <s v="Yes"/>
    <s v="Express"/>
    <s v="DUB"/>
    <s v="JFK"/>
    <s v="IE"/>
    <s v="US"/>
    <x v="2"/>
    <s v="AMERICAS"/>
    <x v="77"/>
    <n v="19474.140000000007"/>
    <n v="1176"/>
    <n v="16.559642857142862"/>
    <x v="13"/>
    <s v="Yes"/>
    <s v="Indirect"/>
    <s v="EWR"/>
    <s v="EUR"/>
    <x v="0"/>
    <x v="2"/>
    <m/>
    <x v="30"/>
    <n v="2.25"/>
    <n v="2.2000000000000002"/>
    <n v="2.1"/>
    <n v="2"/>
    <n v="2"/>
    <n v="2"/>
    <s v="All in "/>
    <m/>
    <m/>
    <n v="0.23499999999999999"/>
    <m/>
    <m/>
    <m/>
    <m/>
  </r>
  <r>
    <s v="Pharma"/>
    <s v="Yes"/>
    <s v="Express"/>
    <s v="DUB"/>
    <s v="LAX"/>
    <s v="IE"/>
    <s v="US"/>
    <x v="2"/>
    <s v="AMERICAS"/>
    <x v="251"/>
    <n v="11410"/>
    <n v="464"/>
    <n v="24.59051724137931"/>
    <x v="13"/>
    <s v="Yes"/>
    <s v="Indirect"/>
    <s v="EWR"/>
    <s v="EUR"/>
    <x v="0"/>
    <x v="2"/>
    <m/>
    <x v="30"/>
    <n v="2.25"/>
    <n v="2.2000000000000002"/>
    <n v="2.1"/>
    <n v="2"/>
    <n v="2"/>
    <n v="2"/>
    <s v="All in "/>
    <m/>
    <m/>
    <n v="0.23499999999999999"/>
    <m/>
    <m/>
    <m/>
    <m/>
  </r>
  <r>
    <s v="Pharma"/>
    <s v="Yes"/>
    <s v="Express"/>
    <s v="FRA"/>
    <s v="EWR"/>
    <s v="DE"/>
    <s v="US"/>
    <x v="2"/>
    <s v="AMERICAS"/>
    <x v="280"/>
    <n v="50197.51"/>
    <n v="1131"/>
    <n v="44.383297966401415"/>
    <x v="13"/>
    <s v="Yes"/>
    <s v="Direct"/>
    <m/>
    <s v="EUR"/>
    <x v="0"/>
    <x v="11"/>
    <m/>
    <x v="74"/>
    <n v="3.5"/>
    <n v="3.5"/>
    <n v="3.5"/>
    <n v="3.5"/>
    <n v="3.5"/>
    <n v="3.5"/>
    <s v="all in"/>
    <n v="0"/>
    <n v="0"/>
    <n v="0.1"/>
    <s v="Min. screening 30EUR"/>
    <n v="55"/>
    <m/>
    <m/>
  </r>
  <r>
    <s v="Pharma"/>
    <s v="Yes"/>
    <s v="Express"/>
    <s v="FRA"/>
    <s v="GRU"/>
    <s v="DE"/>
    <s v="BR"/>
    <x v="2"/>
    <s v="AMERICAS"/>
    <x v="252"/>
    <n v="14147.979999999996"/>
    <n v="310"/>
    <n v="45.638645161290306"/>
    <x v="13"/>
    <s v="Yes"/>
    <s v="Indirect"/>
    <s v="EWR"/>
    <s v="EUR"/>
    <x v="0"/>
    <x v="262"/>
    <m/>
    <x v="6"/>
    <n v="4.5"/>
    <n v="4.5"/>
    <n v="4.5"/>
    <n v="4.5"/>
    <n v="4.5"/>
    <n v="4.5"/>
    <s v="all in"/>
    <n v="0"/>
    <n v="0"/>
    <n v="0.1"/>
    <s v="Min. screening 30EUR"/>
    <n v="55"/>
    <m/>
    <m/>
  </r>
  <r>
    <s v="Pharma"/>
    <s v="Yes"/>
    <s v="Express"/>
    <s v="FRA"/>
    <s v="JFK"/>
    <s v="DE"/>
    <s v="US"/>
    <x v="2"/>
    <s v="AMERICAS"/>
    <x v="253"/>
    <n v="32078.757200000004"/>
    <n v="501"/>
    <n v="64.02945548902197"/>
    <x v="13"/>
    <s v="Yes"/>
    <s v="Indirect"/>
    <s v="EWR"/>
    <s v="EUR"/>
    <x v="0"/>
    <x v="11"/>
    <m/>
    <x v="74"/>
    <n v="3.5"/>
    <n v="3.5"/>
    <n v="3.5"/>
    <n v="3.5"/>
    <n v="3.5"/>
    <n v="3.5"/>
    <s v="all in"/>
    <n v="0"/>
    <n v="0"/>
    <n v="0.1"/>
    <s v="Min. screening 30EUR"/>
    <n v="55"/>
    <m/>
    <m/>
  </r>
  <r>
    <s v="Pharma"/>
    <s v="Yes"/>
    <s v="Express"/>
    <s v="FRA"/>
    <s v="LAX"/>
    <s v="DE"/>
    <s v="US"/>
    <x v="2"/>
    <s v="AMERICAS"/>
    <x v="254"/>
    <n v="22361.434500000003"/>
    <n v="577"/>
    <n v="38.75465251299827"/>
    <x v="13"/>
    <s v="Yes"/>
    <s v="Indirect"/>
    <s v="SFO"/>
    <s v="EUR"/>
    <x v="0"/>
    <x v="11"/>
    <m/>
    <x v="112"/>
    <n v="3.2"/>
    <n v="3.2"/>
    <n v="3.2"/>
    <n v="3.2"/>
    <n v="3.2"/>
    <n v="3.2"/>
    <s v="all in"/>
    <n v="0"/>
    <n v="0"/>
    <n v="0.1"/>
    <s v="Min. screening 30EUR"/>
    <n v="55"/>
    <m/>
    <m/>
  </r>
  <r>
    <s v="Pharma"/>
    <s v="Yes"/>
    <s v="Express"/>
    <s v="FRA"/>
    <s v="ORD"/>
    <s v="DE"/>
    <s v="US"/>
    <x v="2"/>
    <s v="AMERICAS"/>
    <x v="255"/>
    <n v="66255.228900000016"/>
    <n v="576"/>
    <n v="115.02643906250003"/>
    <x v="13"/>
    <s v="Yes"/>
    <s v="Direct"/>
    <m/>
    <s v="EUR"/>
    <x v="0"/>
    <x v="11"/>
    <m/>
    <x v="74"/>
    <n v="3.5"/>
    <n v="3.5"/>
    <n v="3.5"/>
    <n v="3.5"/>
    <n v="3.5"/>
    <n v="3.5"/>
    <s v="all in"/>
    <n v="0"/>
    <n v="0"/>
    <n v="0.1"/>
    <s v="Min. screening 30EUR"/>
    <n v="55"/>
    <m/>
    <m/>
  </r>
  <r>
    <s v="Pharma"/>
    <s v="Yes"/>
    <s v="Express"/>
    <s v="FRA"/>
    <s v="SEA"/>
    <s v="DE"/>
    <s v="US"/>
    <x v="2"/>
    <s v="AMERICAS"/>
    <x v="284"/>
    <n v="19984"/>
    <n v="527"/>
    <n v="37.920303605313094"/>
    <x v="13"/>
    <s v="Yes"/>
    <s v="Indirect"/>
    <s v="DEN"/>
    <s v="EUR"/>
    <x v="0"/>
    <x v="11"/>
    <m/>
    <x v="74"/>
    <n v="3.5"/>
    <n v="3.5"/>
    <n v="3.5"/>
    <n v="3.5"/>
    <n v="3.5"/>
    <n v="3.5"/>
    <s v="all in"/>
    <n v="0"/>
    <n v="0"/>
    <n v="0.1"/>
    <s v="Min. screening 30EUR"/>
    <n v="55"/>
    <m/>
    <m/>
  </r>
  <r>
    <s v="Pharma"/>
    <s v="Yes"/>
    <s v="Express"/>
    <s v="FRA"/>
    <s v="SYD"/>
    <s v="DE"/>
    <s v="AU"/>
    <x v="2"/>
    <s v="APAC"/>
    <x v="148"/>
    <n v="7158.7599999999984"/>
    <n v="314"/>
    <n v="22.798598726114644"/>
    <x v="13"/>
    <s v="Yes"/>
    <s v="Indirect"/>
    <s v="SFO"/>
    <s v="EUR"/>
    <x v="0"/>
    <x v="262"/>
    <m/>
    <x v="173"/>
    <n v="8.5"/>
    <n v="8.5"/>
    <n v="8.5"/>
    <n v="8.5"/>
    <n v="8.5"/>
    <n v="8.5"/>
    <s v="all in"/>
    <n v="0"/>
    <n v="0"/>
    <n v="0.1"/>
    <s v="Min. screening 30EUR"/>
    <n v="55"/>
    <m/>
    <m/>
  </r>
  <r>
    <s v="Pharma"/>
    <s v="Yes"/>
    <s v="Express"/>
    <s v="FRA"/>
    <s v="YYZ"/>
    <s v="DE"/>
    <s v="CA"/>
    <x v="2"/>
    <s v="AMERICAS"/>
    <x v="285"/>
    <n v="11579.029999999999"/>
    <n v="441"/>
    <n v="26.256303854875281"/>
    <x v="13"/>
    <s v="Yes"/>
    <s v="Indirect"/>
    <s v="EWR"/>
    <s v="EUR"/>
    <x v="0"/>
    <x v="33"/>
    <m/>
    <x v="16"/>
    <n v="3.15"/>
    <n v="3.15"/>
    <n v="3.15"/>
    <n v="3.15"/>
    <n v="3.15"/>
    <n v="3.15"/>
    <s v="all in"/>
    <n v="0"/>
    <n v="0"/>
    <n v="0.1"/>
    <s v="Min. screening 30EUR"/>
    <n v="55"/>
    <m/>
    <m/>
  </r>
  <r>
    <s v="Pharma"/>
    <s v="No"/>
    <s v="Express"/>
    <s v="GVA"/>
    <s v="JFK"/>
    <s v="CH"/>
    <s v="US"/>
    <x v="2"/>
    <s v="AMERICAS"/>
    <x v="256"/>
    <n v="2022"/>
    <n v="405"/>
    <n v="4.9925925925925929"/>
    <x v="13"/>
    <s v="Yes"/>
    <s v="Indirect"/>
    <s v="EWR"/>
    <s v="CHF"/>
    <x v="0"/>
    <x v="2"/>
    <m/>
    <x v="111"/>
    <n v="2.9"/>
    <n v="2.9"/>
    <n v="2.9"/>
    <m/>
    <m/>
    <m/>
    <s v="All-in"/>
    <m/>
    <m/>
    <m/>
    <m/>
    <m/>
    <m/>
    <m/>
  </r>
  <r>
    <s v="Pharma"/>
    <s v="Yes"/>
    <s v="Express"/>
    <s v="GVA"/>
    <s v="JFK"/>
    <s v="CH"/>
    <s v="US"/>
    <x v="2"/>
    <s v="AMERICAS"/>
    <x v="257"/>
    <n v="16257.1"/>
    <n v="407"/>
    <n v="39.943734643734643"/>
    <x v="13"/>
    <s v="Yes"/>
    <s v="Indirect"/>
    <s v="EWR"/>
    <s v="CHF"/>
    <x v="0"/>
    <x v="2"/>
    <m/>
    <x v="111"/>
    <n v="2.9"/>
    <n v="2.9"/>
    <n v="2.9"/>
    <m/>
    <m/>
    <m/>
    <s v="All-in"/>
    <m/>
    <m/>
    <m/>
    <m/>
    <m/>
    <m/>
    <m/>
  </r>
  <r>
    <s v="Pharma"/>
    <s v="No"/>
    <s v="Express"/>
    <s v="LHR"/>
    <s v="JFK"/>
    <s v="GB"/>
    <s v="US"/>
    <x v="2"/>
    <s v="AMERICAS"/>
    <x v="80"/>
    <n v="2107.6646199999996"/>
    <n v="381"/>
    <n v="5.5319281364829385"/>
    <x v="13"/>
    <s v="Yes"/>
    <s v="Indirect"/>
    <s v="EWR"/>
    <s v="GBP"/>
    <x v="7"/>
    <x v="178"/>
    <m/>
    <x v="90"/>
    <n v="2.0499999999999998"/>
    <n v="2"/>
    <n v="1.9"/>
    <n v="1.85"/>
    <n v="1.85"/>
    <n v="1.85"/>
    <s v="All In"/>
    <m/>
    <m/>
    <s v="34.05 OR 0.227/KG"/>
    <s v="HANDLING 33.00 OR 0.165/KG"/>
    <n v="45.83"/>
    <m/>
    <s v="EXPRESS"/>
  </r>
  <r>
    <s v="Pharma"/>
    <s v="Yes"/>
    <s v="Express"/>
    <s v="LHR"/>
    <s v="JFK"/>
    <s v="GB"/>
    <s v="US"/>
    <x v="2"/>
    <s v="AMERICAS"/>
    <x v="81"/>
    <n v="125201.32741999996"/>
    <n v="1043"/>
    <n v="120.03962360498558"/>
    <x v="13"/>
    <s v="Yes"/>
    <s v="Indirect"/>
    <s v="EWR"/>
    <s v="GBP"/>
    <x v="7"/>
    <x v="263"/>
    <m/>
    <x v="13"/>
    <n v="1.8"/>
    <n v="1.7"/>
    <n v="1.6"/>
    <n v="1.5"/>
    <n v="1.5"/>
    <n v="1.5"/>
    <s v="All In"/>
    <m/>
    <m/>
    <s v="34.05 OR 0.227/KG"/>
    <s v="HANDLING 33.00 OR 0.165/KG"/>
    <n v="45.83"/>
    <m/>
    <s v="EZ PASSIVE"/>
  </r>
  <r>
    <s v="Pharma"/>
    <s v="No"/>
    <s v="Express"/>
    <s v="LHR"/>
    <s v="LAX"/>
    <s v="GB"/>
    <s v="US"/>
    <x v="2"/>
    <s v="AMERICAS"/>
    <x v="82"/>
    <n v="1924.0092399999999"/>
    <n v="523"/>
    <n v="3.6787939579349902"/>
    <x v="13"/>
    <s v="Yes"/>
    <s v="Direct"/>
    <m/>
    <s v="GBP"/>
    <x v="7"/>
    <x v="178"/>
    <m/>
    <x v="78"/>
    <n v="2.2999999999999998"/>
    <n v="2.2000000000000002"/>
    <n v="2.15"/>
    <n v="2.1"/>
    <n v="2.1"/>
    <n v="2.1"/>
    <s v="All In"/>
    <m/>
    <m/>
    <s v="34.05 OR 0.227/KG"/>
    <s v="HANDLING 33.00 OR 0.165/KG"/>
    <n v="45.83"/>
    <m/>
    <s v="EXPRESS"/>
  </r>
  <r>
    <s v="Pharma"/>
    <s v="Yes"/>
    <s v="Express"/>
    <s v="LHR"/>
    <s v="LAX"/>
    <s v="GB"/>
    <s v="US"/>
    <x v="2"/>
    <s v="AMERICAS"/>
    <x v="83"/>
    <n v="29857.937080000003"/>
    <n v="819"/>
    <n v="36.456577631257638"/>
    <x v="13"/>
    <s v="Yes"/>
    <s v="Direct"/>
    <m/>
    <s v="GBP"/>
    <x v="7"/>
    <x v="263"/>
    <m/>
    <x v="90"/>
    <n v="2.0499999999999998"/>
    <n v="1.95"/>
    <n v="1.85"/>
    <n v="1.75"/>
    <n v="1.75"/>
    <n v="1.75"/>
    <s v="All In"/>
    <m/>
    <m/>
    <s v="34.05 OR 0.227/KG"/>
    <s v="HANDLING 33.00 OR 0.165/KG"/>
    <n v="45.83"/>
    <m/>
    <s v="EZ PASSIVE"/>
  </r>
  <r>
    <s v="Pharma"/>
    <s v="Yes"/>
    <s v="Express"/>
    <s v="LHR"/>
    <s v="PHL"/>
    <s v="GB"/>
    <s v="US"/>
    <x v="2"/>
    <s v="AMERICAS"/>
    <x v="84"/>
    <n v="92076.410000000018"/>
    <n v="650"/>
    <n v="141.65601538461542"/>
    <x v="13"/>
    <s v="Yes"/>
    <s v="Indirect"/>
    <s v="IAD"/>
    <s v="GBP"/>
    <x v="7"/>
    <x v="263"/>
    <m/>
    <x v="1"/>
    <n v="2.15"/>
    <n v="2.0499999999999998"/>
    <n v="1.95"/>
    <n v="1.85"/>
    <n v="1.85"/>
    <n v="1.85"/>
    <s v="All In"/>
    <m/>
    <m/>
    <s v="34.05 OR 0.227/KG"/>
    <s v="HANDLING 33.00 OR 0.165/KG"/>
    <n v="45.83"/>
    <m/>
    <s v="EZ PASSIVE"/>
  </r>
  <r>
    <s v="Pharma"/>
    <s v="Yes"/>
    <s v="Express"/>
    <s v="MAD"/>
    <s v="JFK"/>
    <s v="ES"/>
    <s v="US"/>
    <x v="2"/>
    <s v="AMERICAS"/>
    <x v="85"/>
    <n v="4449.1386000000002"/>
    <n v="246"/>
    <n v="18.085929268292684"/>
    <x v="13"/>
    <s v="Yes"/>
    <s v="Direct"/>
    <m/>
    <s v="EUR"/>
    <x v="0"/>
    <x v="1"/>
    <m/>
    <x v="12"/>
    <n v="3.45"/>
    <n v="3.35"/>
    <n v="3.2"/>
    <n v="3.2"/>
    <n v="3.2"/>
    <n v="3.2"/>
    <s v="All In"/>
    <m/>
    <m/>
    <m/>
    <m/>
    <m/>
    <m/>
    <s v="EWR Destination"/>
  </r>
  <r>
    <s v="Pharma"/>
    <s v="No"/>
    <s v="Express"/>
    <s v="MAD"/>
    <s v="LAX"/>
    <s v="ES"/>
    <s v="US"/>
    <x v="2"/>
    <s v="AMERICAS"/>
    <x v="86"/>
    <n v="644"/>
    <n v="335"/>
    <n v="1.9223880597014926"/>
    <x v="13"/>
    <s v="Yes"/>
    <s v="Indirect"/>
    <s v="EWR"/>
    <s v="EUR"/>
    <x v="0"/>
    <x v="2"/>
    <m/>
    <x v="291"/>
    <n v="4.2"/>
    <n v="4.05"/>
    <n v="3.9"/>
    <n v="3.9"/>
    <n v="3.9"/>
    <n v="3.9"/>
    <s v="All In"/>
    <m/>
    <m/>
    <m/>
    <m/>
    <m/>
    <m/>
    <m/>
  </r>
  <r>
    <s v="Pharma"/>
    <s v="Yes"/>
    <s v="Express"/>
    <s v="MXP"/>
    <s v="JFK"/>
    <s v="IT"/>
    <s v="US"/>
    <x v="2"/>
    <s v="AMERICAS"/>
    <x v="87"/>
    <n v="12967.689999999999"/>
    <n v="318"/>
    <n v="40.77889937106918"/>
    <x v="13"/>
    <s v="Yes"/>
    <s v="Indirect"/>
    <s v="EWR"/>
    <s v="EUR"/>
    <x v="0"/>
    <x v="14"/>
    <m/>
    <x v="38"/>
    <n v="2.8"/>
    <n v="2.8"/>
    <n v="2.8"/>
    <m/>
    <m/>
    <m/>
    <s v="All-IN"/>
    <m/>
    <m/>
    <m/>
    <m/>
    <m/>
    <m/>
    <m/>
  </r>
  <r>
    <s v="Pharma"/>
    <s v="Yes"/>
    <s v="Express"/>
    <s v="ZRH"/>
    <s v="PHL"/>
    <s v="CH"/>
    <s v="US"/>
    <x v="2"/>
    <s v="AMERICAS"/>
    <x v="88"/>
    <n v="73083.940000000031"/>
    <n v="317"/>
    <n v="230.54870662460579"/>
    <x v="13"/>
    <s v="Yes"/>
    <s v="Indirect"/>
    <s v="EWR"/>
    <s v="CHF"/>
    <x v="0"/>
    <x v="2"/>
    <m/>
    <x v="36"/>
    <n v="3.1"/>
    <n v="3.1"/>
    <n v="3.1"/>
    <m/>
    <m/>
    <m/>
    <s v="All-in"/>
    <m/>
    <m/>
    <m/>
    <m/>
    <m/>
    <m/>
    <m/>
  </r>
  <r>
    <s v="GC"/>
    <s v="No"/>
    <s v="Standard"/>
    <s v="LAX"/>
    <s v="AKL"/>
    <s v="US"/>
    <s v="NZ"/>
    <x v="0"/>
    <s v="APAC"/>
    <x v="226"/>
    <n v="100881.03636200004"/>
    <n v="1134"/>
    <n v="88.960349525573235"/>
    <x v="14"/>
    <s v="Yes"/>
    <s v="Indirect"/>
    <s v="SCL"/>
    <s v="USD"/>
    <x v="0"/>
    <x v="5"/>
    <n v="8.6999999999999993"/>
    <x v="369"/>
    <n v="3.9"/>
    <n v="3.7"/>
    <n v="3.5"/>
    <n v="3.5"/>
    <n v="3.5"/>
    <s v="/++"/>
    <n v="0"/>
    <s v="-"/>
    <n v="0"/>
    <m/>
    <m/>
    <m/>
    <m/>
    <m/>
  </r>
  <r>
    <s v="Pharma"/>
    <s v="No"/>
    <s v="Express"/>
    <s v="BOG"/>
    <s v="MIA"/>
    <s v="CO"/>
    <s v="US"/>
    <x v="0"/>
    <s v="AMERICAS"/>
    <x v="3"/>
    <n v="12304.262462800001"/>
    <n v="364"/>
    <n v="33.802918853846158"/>
    <x v="14"/>
    <s v="Yes"/>
    <s v="Direct"/>
    <m/>
    <s v="USD"/>
    <x v="28"/>
    <x v="35"/>
    <n v="1.6"/>
    <x v="119"/>
    <n v="1.6"/>
    <n v="1.6"/>
    <n v="1.6"/>
    <n v="1.6"/>
    <n v="1.6"/>
    <s v="All in"/>
    <n v="0"/>
    <n v="0"/>
    <n v="0"/>
    <s v="due carrier ; import fee"/>
    <m/>
    <m/>
    <m/>
    <m/>
  </r>
  <r>
    <s v="Pharma"/>
    <s v="No"/>
    <s v="Express"/>
    <s v="EZE"/>
    <s v="MIA"/>
    <s v="AR"/>
    <s v="US"/>
    <x v="2"/>
    <s v="AMERICAS"/>
    <x v="78"/>
    <n v="12927.920983000013"/>
    <n v="351"/>
    <n v="36.831683712250751"/>
    <x v="14"/>
    <s v="Yes"/>
    <s v="Indirect"/>
    <s v="SCL"/>
    <s v="USD"/>
    <x v="0"/>
    <x v="8"/>
    <n v="3"/>
    <x v="80"/>
    <n v="3"/>
    <n v="3"/>
    <n v="3"/>
    <n v="3"/>
    <n v="3"/>
    <m/>
    <n v="0"/>
    <n v="0"/>
    <n v="0"/>
    <s v="Due carrier AW usd 30 per awb. FA usd 25 per awb."/>
    <s v="No"/>
    <m/>
    <s v="We do not have service to add dry ice"/>
    <m/>
  </r>
  <r>
    <s v="Pharma"/>
    <s v="No"/>
    <s v="Express"/>
    <s v="GRU"/>
    <s v="MIA"/>
    <s v="BR"/>
    <s v="US"/>
    <x v="0"/>
    <s v="AMERICAS"/>
    <x v="9"/>
    <n v="63372.461268799998"/>
    <n v="840"/>
    <n v="75.443406272380955"/>
    <x v="14"/>
    <s v="Yes"/>
    <s v="Direct"/>
    <m/>
    <s v="USD"/>
    <x v="0"/>
    <x v="3"/>
    <n v="4.5"/>
    <x v="115"/>
    <n v="3"/>
    <n v="3"/>
    <n v="3"/>
    <n v="2.8"/>
    <n v="2.5"/>
    <s v="All in"/>
    <n v="0"/>
    <n v="0"/>
    <n v="0"/>
    <s v="Taxa CCC (Customs Clearance - AMS/USA) USD 5,00 por HAWB ou USD5,00 por AWB direto = cargas destino e via USA."/>
    <m/>
    <m/>
    <m/>
    <m/>
  </r>
  <r>
    <s v="Pharma"/>
    <s v="No"/>
    <s v="Express"/>
    <s v="LIM"/>
    <s v="MIA"/>
    <s v="PE"/>
    <s v="US"/>
    <x v="0"/>
    <s v="AMERICAS"/>
    <x v="37"/>
    <n v="4297.5074339999883"/>
    <n v="321"/>
    <n v="13.387873626168188"/>
    <x v="14"/>
    <s v="Yes"/>
    <s v="Direct"/>
    <m/>
    <s v="USD"/>
    <x v="0"/>
    <x v="11"/>
    <n v="2.5"/>
    <x v="18"/>
    <n v="2.5"/>
    <n v="2.5"/>
    <n v="2.5"/>
    <n v="2.5"/>
    <n v="2.5"/>
    <s v="All in"/>
    <n v="0"/>
    <n v="0"/>
    <n v="0"/>
    <m/>
    <m/>
    <m/>
    <m/>
    <m/>
  </r>
  <r>
    <s v="Pharma"/>
    <s v="No"/>
    <s v="Express"/>
    <s v="MIA"/>
    <s v="BOG"/>
    <s v="US"/>
    <s v="CO"/>
    <x v="0"/>
    <s v="AMERICAS"/>
    <x v="44"/>
    <n v="1607.1055460000023"/>
    <n v="350"/>
    <n v="4.5917301314285783"/>
    <x v="14"/>
    <s v="Yes"/>
    <s v="Direct"/>
    <m/>
    <s v="USD"/>
    <x v="0"/>
    <x v="12"/>
    <n v="2.6"/>
    <x v="31"/>
    <n v="1.65"/>
    <n v="1.55"/>
    <n v="1.5"/>
    <n v="1.5"/>
    <n v="1.5"/>
    <s v="/++"/>
    <n v="0"/>
    <s v="-"/>
    <n v="7.0000000000000007E-2"/>
    <m/>
    <m/>
    <m/>
    <m/>
    <m/>
  </r>
  <r>
    <s v="Pharma"/>
    <s v="No"/>
    <s v="Express"/>
    <s v="MIA"/>
    <s v="EZE"/>
    <s v="US"/>
    <s v="AR"/>
    <x v="0"/>
    <s v="EMEA"/>
    <x v="48"/>
    <n v="94710.552797200027"/>
    <n v="885"/>
    <n v="107.01757378214693"/>
    <x v="14"/>
    <s v="Yes"/>
    <s v="Direct"/>
    <m/>
    <s v="USD"/>
    <x v="0"/>
    <x v="12"/>
    <n v="9.35"/>
    <x v="370"/>
    <n v="5.95"/>
    <n v="5.65"/>
    <n v="5.4"/>
    <n v="5.4"/>
    <n v="5.4"/>
    <s v="/++"/>
    <n v="0.5"/>
    <s v="-"/>
    <n v="7.0000000000000007E-2"/>
    <m/>
    <m/>
    <m/>
    <m/>
    <m/>
  </r>
  <r>
    <s v="Pharma"/>
    <s v="No"/>
    <s v="Express"/>
    <s v="MIA"/>
    <s v="GRU"/>
    <s v="US"/>
    <s v="BR"/>
    <x v="0"/>
    <s v="AMERICAS"/>
    <x v="50"/>
    <n v="123096.94390300022"/>
    <n v="1715"/>
    <n v="71.776643675218793"/>
    <x v="14"/>
    <s v="Yes"/>
    <s v="Direct"/>
    <m/>
    <s v="USD"/>
    <x v="0"/>
    <x v="12"/>
    <n v="4.5"/>
    <x v="80"/>
    <n v="2.85"/>
    <n v="2.75"/>
    <n v="2.6"/>
    <n v="2.6"/>
    <n v="2.6"/>
    <s v="/++"/>
    <n v="0.5"/>
    <s v="-"/>
    <n v="7.0000000000000007E-2"/>
    <m/>
    <m/>
    <m/>
    <s v="OPTION 1 PAX: $2.60// OPTION 2 CAO: $4.10"/>
    <m/>
  </r>
  <r>
    <s v="Pharma"/>
    <s v="No"/>
    <s v="Express"/>
    <s v="MIA"/>
    <s v="LIM"/>
    <s v="US"/>
    <s v="PE"/>
    <x v="0"/>
    <s v="AMERICAS"/>
    <x v="55"/>
    <n v="5885.8899559999991"/>
    <n v="282"/>
    <n v="20.871950198581558"/>
    <x v="14"/>
    <s v="Yes"/>
    <s v="Direct"/>
    <m/>
    <s v="USD"/>
    <x v="0"/>
    <x v="12"/>
    <n v="4.8499999999999996"/>
    <x v="34"/>
    <n v="3.1"/>
    <n v="2.95"/>
    <n v="2.8"/>
    <n v="2.8"/>
    <n v="2.8"/>
    <s v="/++"/>
    <n v="0.25"/>
    <s v="-"/>
    <n v="7.0000000000000007E-2"/>
    <m/>
    <m/>
    <m/>
    <s v="OPTION 1 PAX: $2.80// OPTION 2 CAO: $2.80"/>
    <m/>
  </r>
  <r>
    <s v="Pharma"/>
    <s v="No"/>
    <s v="Express"/>
    <s v="SCL"/>
    <s v="MIA"/>
    <s v="CL"/>
    <s v="US"/>
    <x v="0"/>
    <s v="AMERICAS"/>
    <x v="63"/>
    <n v="8609.068657200005"/>
    <n v="284"/>
    <n v="30.313622032394385"/>
    <x v="14"/>
    <s v="Yes"/>
    <s v="Direct"/>
    <m/>
    <s v="USD"/>
    <x v="0"/>
    <x v="66"/>
    <n v="2.8"/>
    <x v="38"/>
    <n v="2.8"/>
    <n v="2.8"/>
    <n v="2.8"/>
    <n v="2.8"/>
    <n v="2.8"/>
    <s v="All in"/>
    <n v="0"/>
    <n v="0"/>
    <n v="0"/>
    <s v="NO"/>
    <m/>
    <m/>
    <m/>
    <m/>
  </r>
  <r>
    <s v="Pharma"/>
    <s v="No"/>
    <s v="Standard"/>
    <s v="JFK"/>
    <s v="MEL"/>
    <s v="US"/>
    <s v="AU"/>
    <x v="0"/>
    <s v="APAC"/>
    <x v="92"/>
    <n v="61502.9"/>
    <n v="221"/>
    <n v="278.29366515837103"/>
    <x v="14"/>
    <s v="Yes"/>
    <s v="Indirect"/>
    <s v="SCL"/>
    <s v="USD"/>
    <x v="0"/>
    <x v="5"/>
    <n v="8.6999999999999993"/>
    <x v="369"/>
    <n v="3.9"/>
    <n v="3.7"/>
    <n v="3.5"/>
    <n v="3.5"/>
    <n v="3.5"/>
    <s v="/++"/>
    <n v="0"/>
    <s v="-"/>
    <n v="0"/>
    <m/>
    <m/>
    <m/>
    <s v="RATE VALID FOR MOVING MEDICAL DEVICES AS GENERAL CARGO"/>
    <m/>
  </r>
  <r>
    <s v="Pharma"/>
    <s v="No"/>
    <s v="Standard"/>
    <s v="LAX"/>
    <s v="AKL"/>
    <s v="US"/>
    <s v="NZ"/>
    <x v="0"/>
    <s v="APAC"/>
    <x v="225"/>
    <n v="26820.481815999981"/>
    <n v="389"/>
    <n v="68.947254025706897"/>
    <x v="14"/>
    <s v="Yes"/>
    <s v="Indirect"/>
    <s v="SCL"/>
    <s v="USD"/>
    <x v="0"/>
    <x v="5"/>
    <n v="8.6999999999999993"/>
    <x v="369"/>
    <n v="3.9"/>
    <n v="3.7"/>
    <n v="3.5"/>
    <n v="3.5"/>
    <n v="3.5"/>
    <s v="/++"/>
    <n v="0"/>
    <s v="-"/>
    <n v="0"/>
    <m/>
    <m/>
    <m/>
    <s v="RATE VALID FOR MOVING MEDICAL DEVICES AS GENERAL CARGO"/>
    <m/>
  </r>
  <r>
    <s v="Pharma"/>
    <s v="Yes"/>
    <s v="Express"/>
    <s v="EWR"/>
    <s v="GRU"/>
    <s v="US"/>
    <s v="BR"/>
    <x v="0"/>
    <s v="AMERICAS"/>
    <x v="346"/>
    <n v="73604.310000000012"/>
    <n v="350"/>
    <n v="210.2980285714286"/>
    <x v="14"/>
    <s v="Yes"/>
    <s v="Direct"/>
    <s v="JFK"/>
    <s v="USD"/>
    <x v="0"/>
    <x v="12"/>
    <n v="4.75"/>
    <x v="284"/>
    <n v="2.1"/>
    <n v="2"/>
    <n v="1.9"/>
    <n v="1.9"/>
    <n v="1.9"/>
    <s v="/++"/>
    <n v="0.5"/>
    <m/>
    <n v="7.0000000000000007E-2"/>
    <m/>
    <m/>
    <m/>
    <s v="Rate is only valid for cargo being delivered directly to JFK"/>
    <m/>
  </r>
  <r>
    <s v="Pharma"/>
    <s v="Yes"/>
    <s v="Express"/>
    <s v="EZE"/>
    <s v="MIA"/>
    <s v="AR"/>
    <s v="US"/>
    <x v="2"/>
    <s v="AMERICAS"/>
    <x v="79"/>
    <n v="88251.952703599993"/>
    <n v="387"/>
    <n v="228.04122145633073"/>
    <x v="14"/>
    <s v="Yes"/>
    <s v="Indirect"/>
    <s v="SCL"/>
    <s v="USD"/>
    <x v="0"/>
    <x v="33"/>
    <n v="3.5"/>
    <x v="74"/>
    <n v="3.5"/>
    <n v="3.5"/>
    <n v="3.5"/>
    <n v="3.5"/>
    <n v="3.5"/>
    <m/>
    <n v="0"/>
    <n v="0"/>
    <n v="0"/>
    <s v="Due carrier AW usd 30 per awb. FA usd 25 per awb."/>
    <s v="No"/>
    <m/>
    <s v="Only servpharma passive. We do not have service to add dry ice. Does not apply to cargo in containers or similar refrigeration equipment. The price is valid for shipments under 300 kg, as indicated. If the load per shipment is higher, we must check whether an additional capacity is charged for occupancy and movement, based on the cargo details. pcs kg dims"/>
    <m/>
  </r>
  <r>
    <s v="Pharma"/>
    <s v="Yes"/>
    <s v="Express"/>
    <s v="FRA"/>
    <s v="GRU"/>
    <s v="DE"/>
    <s v="BR"/>
    <x v="2"/>
    <s v="AMERICAS"/>
    <x v="252"/>
    <n v="14147.979999999996"/>
    <n v="310"/>
    <n v="45.638645161290306"/>
    <x v="14"/>
    <s v="Yes"/>
    <s v="Direct"/>
    <m/>
    <s v="EUR"/>
    <x v="7"/>
    <x v="44"/>
    <n v="3.2"/>
    <x v="112"/>
    <n v="3.2"/>
    <n v="3.2"/>
    <n v="3.2"/>
    <n v="3.2"/>
    <n v="3.2"/>
    <s v=" /++"/>
    <n v="0.25"/>
    <n v="0"/>
    <s v="Minimum € 65 and € 0,12/kg "/>
    <m/>
    <s v="0,12/kg"/>
    <n v="0.05"/>
    <m/>
    <m/>
  </r>
  <r>
    <s v="Pharma"/>
    <s v="Yes"/>
    <s v="Express"/>
    <s v="GRU"/>
    <s v="MIA"/>
    <s v="BR"/>
    <s v="US"/>
    <x v="0"/>
    <s v="AMERICAS"/>
    <x v="10"/>
    <n v="289294.37210940017"/>
    <n v="850"/>
    <n v="340.34632012870605"/>
    <x v="14"/>
    <s v="Yes"/>
    <s v="Direct"/>
    <m/>
    <s v="USD"/>
    <x v="0"/>
    <x v="3"/>
    <n v="4.5"/>
    <x v="115"/>
    <n v="3"/>
    <n v="3"/>
    <n v="3"/>
    <n v="2.8"/>
    <n v="2.5"/>
    <s v="All in"/>
    <n v="0"/>
    <n v="0"/>
    <n v="0"/>
    <s v="Taxa CCC (Customs Clearance - AMS/USA) USD 5,00 por HAWB ou USD5,00 por AWB direto = cargas destino e via USA."/>
    <m/>
    <m/>
    <m/>
    <m/>
  </r>
  <r>
    <s v="Pharma"/>
    <s v="Yes"/>
    <s v="Express"/>
    <s v="LHR"/>
    <s v="GRU"/>
    <s v="GB"/>
    <s v="BR"/>
    <x v="2"/>
    <s v="AMERICAS"/>
    <x v="258"/>
    <n v="8847.9599999999991"/>
    <n v="294"/>
    <n v="30.095102040816325"/>
    <x v="14"/>
    <s v="Yes"/>
    <s v="Direct"/>
    <m/>
    <s v="GBP"/>
    <x v="7"/>
    <x v="264"/>
    <n v="5.2"/>
    <x v="265"/>
    <n v="4.9000000000000004"/>
    <n v="4.8"/>
    <n v="4.7"/>
    <n v="4.7"/>
    <n v="4.7"/>
    <s v=" /++"/>
    <n v="0.2"/>
    <n v="0"/>
    <s v="Minimum GBP 28,43 and 0,24kg"/>
    <m/>
    <n v="74.709999999999994"/>
    <n v="0.06"/>
    <s v="OTHER CHARGES APPLICABLE DEPENDING ON THE TYPE OF THE CARGO // Fuel Surcharge &amp; SAF Surcharge might suffer changes and applies on Chargeable Weight, AWB issuance date. Must be added in Due Carrier with Code MYC (FSC)/ ZDC (SAF)"/>
    <m/>
  </r>
  <r>
    <s v="Pharma"/>
    <s v="Yes"/>
    <s v="Express"/>
    <s v="MIA"/>
    <s v="EZE"/>
    <s v="US"/>
    <s v="AR"/>
    <x v="0"/>
    <s v="EMEA"/>
    <x v="47"/>
    <n v="73280.964255199913"/>
    <n v="436"/>
    <n v="168.07560608990806"/>
    <x v="14"/>
    <s v="Yes"/>
    <s v="Direct"/>
    <m/>
    <s v="USD"/>
    <x v="0"/>
    <x v="12"/>
    <n v="9.35"/>
    <x v="370"/>
    <n v="5.95"/>
    <n v="5.65"/>
    <n v="5.4"/>
    <n v="5.4"/>
    <n v="5.4"/>
    <s v="/++"/>
    <n v="0.5"/>
    <s v="-"/>
    <n v="7.0000000000000007E-2"/>
    <m/>
    <m/>
    <m/>
    <m/>
    <m/>
  </r>
  <r>
    <s v="Pharma"/>
    <s v="Yes"/>
    <s v="Express"/>
    <s v="MIA"/>
    <s v="GRU"/>
    <s v="US"/>
    <s v="BR"/>
    <x v="0"/>
    <s v="AMERICAS"/>
    <x v="49"/>
    <n v="81817.189002199942"/>
    <n v="746"/>
    <n v="109.67451608873986"/>
    <x v="14"/>
    <s v="Yes"/>
    <s v="Direct"/>
    <m/>
    <s v="USD"/>
    <x v="0"/>
    <x v="12"/>
    <n v="4.5"/>
    <x v="80"/>
    <n v="2.85"/>
    <n v="2.75"/>
    <n v="2.6"/>
    <n v="2.6"/>
    <n v="2.6"/>
    <s v="/++"/>
    <n v="0.5"/>
    <s v="-"/>
    <n v="7.0000000000000007E-2"/>
    <m/>
    <m/>
    <m/>
    <s v="OPTION 1 PAX: $2.60// OPTION 2 CAO: $4.10"/>
    <m/>
  </r>
  <r>
    <s v="Aviation"/>
    <s v="No"/>
    <s v="Standard"/>
    <s v="LAX"/>
    <s v="FRA"/>
    <s v="US"/>
    <s v="DE"/>
    <x v="0"/>
    <s v="EMEA"/>
    <x v="230"/>
    <n v="2642.3817450000015"/>
    <n v="254"/>
    <n v="10.403077736220478"/>
    <x v="15"/>
    <s v="Yes"/>
    <s v="Indirect"/>
    <s v="YYZ"/>
    <s v="USD"/>
    <x v="29"/>
    <x v="178"/>
    <n v="1"/>
    <x v="41"/>
    <n v="0.95"/>
    <n v="0.9"/>
    <n v="0.85"/>
    <m/>
    <m/>
    <s v="All-in"/>
    <n v="0"/>
    <n v="0"/>
    <s v="USD 0.18"/>
    <n v="0"/>
    <n v="0"/>
    <n v="0"/>
    <n v="0"/>
    <m/>
  </r>
  <r>
    <s v="Pharma"/>
    <s v="No"/>
    <s v="Express"/>
    <s v="BOG"/>
    <s v="MIA"/>
    <s v="CO"/>
    <s v="US"/>
    <x v="0"/>
    <s v="AMERICAS"/>
    <x v="3"/>
    <n v="12304.262462800001"/>
    <n v="364"/>
    <n v="33.802918853846158"/>
    <x v="15"/>
    <s v="Yes"/>
    <s v="Indirect"/>
    <s v="YYZ/YUL"/>
    <s v="USD"/>
    <x v="29"/>
    <x v="47"/>
    <n v="2.08"/>
    <x v="371"/>
    <n v="2.08"/>
    <n v="2.08"/>
    <n v="2.08"/>
    <m/>
    <m/>
    <s v="All-in"/>
    <n v="0"/>
    <n v="0"/>
    <s v="USD 0.18"/>
    <n v="0"/>
    <n v="0"/>
    <n v="0"/>
    <n v="0"/>
    <m/>
  </r>
  <r>
    <s v="Pharma"/>
    <s v="No"/>
    <s v="Express"/>
    <s v="EZE"/>
    <s v="MIA"/>
    <s v="AR"/>
    <s v="US"/>
    <x v="2"/>
    <s v="AMERICAS"/>
    <x v="78"/>
    <n v="12927.920983000013"/>
    <n v="351"/>
    <n v="36.831683712250751"/>
    <x v="15"/>
    <s v="Yes"/>
    <s v="Indirect"/>
    <s v="YYZ/YUL"/>
    <s v="USD"/>
    <x v="29"/>
    <x v="170"/>
    <n v="4.8"/>
    <x v="22"/>
    <n v="4"/>
    <n v="3.2"/>
    <n v="2.88"/>
    <m/>
    <m/>
    <s v="All-in"/>
    <n v="0"/>
    <n v="0"/>
    <s v="USD 0.18"/>
    <n v="0"/>
    <n v="0"/>
    <n v="0"/>
    <n v="0"/>
    <m/>
  </r>
  <r>
    <s v="Pharma"/>
    <s v="No"/>
    <s v="Express"/>
    <s v="GRU"/>
    <s v="MIA"/>
    <s v="BR"/>
    <s v="US"/>
    <x v="0"/>
    <s v="AMERICAS"/>
    <x v="9"/>
    <n v="63372.461268799998"/>
    <n v="840"/>
    <n v="75.443406272380955"/>
    <x v="15"/>
    <s v="Yes"/>
    <s v="Indirect"/>
    <s v="YYZ/YUL"/>
    <s v="USD"/>
    <x v="29"/>
    <x v="265"/>
    <n v="5.14"/>
    <x v="220"/>
    <n v="4.91"/>
    <n v="3.84"/>
    <n v="3.68"/>
    <m/>
    <m/>
    <s v="All-in"/>
    <n v="0"/>
    <n v="0"/>
    <s v="USD 0.18"/>
    <n v="0"/>
    <n v="0"/>
    <n v="0"/>
    <n v="0"/>
    <m/>
  </r>
  <r>
    <s v="Pharma"/>
    <s v="No"/>
    <s v="Express"/>
    <s v="GVA"/>
    <s v="JFK"/>
    <s v="CH"/>
    <s v="US"/>
    <x v="2"/>
    <s v="AMERICAS"/>
    <x v="256"/>
    <n v="2022"/>
    <n v="405"/>
    <n v="4.9925925925925929"/>
    <x v="15"/>
    <s v="Yes"/>
    <s v="Indirect"/>
    <s v="YUL"/>
    <s v="CHF"/>
    <x v="29"/>
    <x v="266"/>
    <n v="5"/>
    <x v="265"/>
    <n v="5"/>
    <n v="5"/>
    <n v="3737"/>
    <m/>
    <m/>
    <s v="All-in"/>
    <n v="0"/>
    <n v="0"/>
    <s v="USD 0.18"/>
    <n v="0"/>
    <n v="0"/>
    <n v="0"/>
    <n v="0"/>
    <m/>
  </r>
  <r>
    <s v="Pharma"/>
    <s v="No"/>
    <s v="Express"/>
    <s v="ICN"/>
    <s v="LAX"/>
    <s v="KR"/>
    <s v="US"/>
    <x v="1"/>
    <s v="AMERICAS"/>
    <x v="118"/>
    <n v="4870.3"/>
    <n v="1927"/>
    <n v="2.5274001037882718"/>
    <x v="15"/>
    <s v="Yes"/>
    <s v="Indirect"/>
    <s v="YYZ"/>
    <s v="KRW"/>
    <x v="4"/>
    <x v="267"/>
    <n v="5000"/>
    <x v="372"/>
    <n v="4600"/>
    <n v="4500"/>
    <n v="4500"/>
    <m/>
    <m/>
    <s v="+"/>
    <n v="300"/>
    <n v="0"/>
    <s v="USD 0.18"/>
    <s v="CGC 3000"/>
    <n v="0"/>
    <n v="0"/>
    <s v="YYZLAX WB operate until 07Mar26 // +45kg rate: KRW8500"/>
    <m/>
  </r>
  <r>
    <s v="Pharma"/>
    <s v="No"/>
    <s v="Express"/>
    <s v="LAX"/>
    <s v="HND"/>
    <s v="US"/>
    <s v="JP"/>
    <x v="0"/>
    <s v="APAC"/>
    <x v="19"/>
    <n v="4306.1200000000053"/>
    <n v="469"/>
    <n v="9.1814925373134439"/>
    <x v="15"/>
    <s v="Yes"/>
    <s v="Indirect"/>
    <s v="YYZ"/>
    <s v="USD"/>
    <x v="29"/>
    <x v="264"/>
    <n v="1.84"/>
    <x v="373"/>
    <n v="1.76"/>
    <n v="1.68"/>
    <n v="1.6"/>
    <m/>
    <m/>
    <s v="All-in"/>
    <n v="0"/>
    <n v="0"/>
    <s v="USD 0.18"/>
    <n v="0"/>
    <n v="0"/>
    <n v="0"/>
    <n v="0"/>
    <m/>
  </r>
  <r>
    <s v="Pharma"/>
    <s v="No"/>
    <s v="Express"/>
    <s v="LAX"/>
    <s v="SYD"/>
    <s v="US"/>
    <s v="AU"/>
    <x v="0"/>
    <s v="APAC"/>
    <x v="35"/>
    <n v="1380.5500000000002"/>
    <n v="309"/>
    <n v="4.4677993527508093"/>
    <x v="15"/>
    <s v="Yes"/>
    <s v="Indirect"/>
    <s v="YYZ"/>
    <s v="USD"/>
    <x v="29"/>
    <x v="268"/>
    <n v="5.84"/>
    <x v="374"/>
    <n v="5.76"/>
    <n v="5.68"/>
    <n v="5.6"/>
    <m/>
    <m/>
    <s v="All-in"/>
    <n v="0"/>
    <n v="0"/>
    <s v="USD 0.18"/>
    <n v="0"/>
    <n v="0"/>
    <n v="0"/>
    <n v="0"/>
    <m/>
  </r>
  <r>
    <s v="Pharma"/>
    <s v="No"/>
    <s v="Express"/>
    <s v="LHR"/>
    <s v="JFK"/>
    <s v="GB"/>
    <s v="US"/>
    <x v="2"/>
    <s v="AMERICAS"/>
    <x v="80"/>
    <n v="2107.6646199999996"/>
    <n v="381"/>
    <n v="5.5319281364829385"/>
    <x v="15"/>
    <s v="Yes"/>
    <s v="Indirect"/>
    <s v="YYZ/YUL"/>
    <s v="GBP"/>
    <x v="29"/>
    <x v="178"/>
    <n v="1.52"/>
    <x v="375"/>
    <n v="1.44"/>
    <n v="1.36"/>
    <n v="1.2"/>
    <m/>
    <m/>
    <s v="All-in"/>
    <n v="0"/>
    <n v="0"/>
    <s v="USD 0.18"/>
    <n v="0"/>
    <n v="0"/>
    <n v="0"/>
    <n v="0"/>
    <m/>
  </r>
  <r>
    <s v="Pharma"/>
    <s v="No"/>
    <s v="Express"/>
    <s v="LHR"/>
    <s v="LAX"/>
    <s v="GB"/>
    <s v="US"/>
    <x v="2"/>
    <s v="AMERICAS"/>
    <x v="82"/>
    <n v="1924.0092399999999"/>
    <n v="523"/>
    <n v="3.6787939579349902"/>
    <x v="15"/>
    <s v="Yes"/>
    <s v="Indirect"/>
    <s v="YYZ/YUL"/>
    <s v="GBP"/>
    <x v="29"/>
    <x v="178"/>
    <n v="2.4"/>
    <x v="376"/>
    <n v="2.3199999999999998"/>
    <n v="2.2400000000000002"/>
    <n v="2.16"/>
    <m/>
    <m/>
    <s v="All-in"/>
    <n v="0"/>
    <n v="0"/>
    <s v="USD 0.18"/>
    <n v="0"/>
    <n v="0"/>
    <n v="0"/>
    <n v="0"/>
    <m/>
  </r>
  <r>
    <s v="Pharma"/>
    <s v="No"/>
    <s v="Express"/>
    <s v="LIM"/>
    <s v="MIA"/>
    <s v="PE"/>
    <s v="US"/>
    <x v="0"/>
    <s v="AMERICAS"/>
    <x v="37"/>
    <n v="4297.5074339999883"/>
    <n v="321"/>
    <n v="13.387873626168188"/>
    <x v="15"/>
    <s v="Yes"/>
    <s v="Indirect"/>
    <s v="YYZ/YUL"/>
    <s v="USD"/>
    <x v="4"/>
    <x v="170"/>
    <n v="3.68"/>
    <x v="377"/>
    <n v="3.68"/>
    <n v="3.68"/>
    <n v="3.68"/>
    <m/>
    <m/>
    <s v="All-in"/>
    <n v="0"/>
    <n v="0"/>
    <s v="USD 0.18"/>
    <n v="0"/>
    <n v="0"/>
    <n v="0"/>
    <s v="+45kg rate: USD10.08"/>
    <m/>
  </r>
  <r>
    <s v="Pharma"/>
    <s v="No"/>
    <s v="Express"/>
    <s v="MAD"/>
    <s v="LAX"/>
    <s v="ES"/>
    <s v="US"/>
    <x v="2"/>
    <s v="AMERICAS"/>
    <x v="86"/>
    <n v="644"/>
    <n v="335"/>
    <n v="1.9223880597014926"/>
    <x v="15"/>
    <s v="Yes"/>
    <s v="Indirect"/>
    <s v="YYZ/YUL"/>
    <s v="EUR"/>
    <x v="29"/>
    <x v="1"/>
    <n v="4.55"/>
    <x v="33"/>
    <n v="4.55"/>
    <n v="4.55"/>
    <n v="4.55"/>
    <m/>
    <m/>
    <s v="All-in"/>
    <n v="0"/>
    <n v="0"/>
    <s v="USD 0.18"/>
    <n v="0"/>
    <n v="0"/>
    <n v="0"/>
    <n v="0"/>
    <m/>
  </r>
  <r>
    <s v="Pharma"/>
    <s v="No"/>
    <s v="Express"/>
    <s v="MEX"/>
    <s v="LAX"/>
    <s v="MX"/>
    <s v="US"/>
    <x v="0"/>
    <s v="AMERICAS"/>
    <x v="39"/>
    <n v="1388.2777373999952"/>
    <n v="404"/>
    <n v="3.436331033168305"/>
    <x v="15"/>
    <s v="Yes"/>
    <s v="Indirect"/>
    <s v="YYZ/YUL"/>
    <s v="USD"/>
    <x v="29"/>
    <x v="269"/>
    <n v="3.04"/>
    <x v="378"/>
    <n v="2.56"/>
    <n v="2.4"/>
    <n v="2.2400000000000002"/>
    <m/>
    <m/>
    <s v="All-in"/>
    <n v="0"/>
    <n v="0"/>
    <s v="USD 0.18"/>
    <n v="0"/>
    <n v="0"/>
    <n v="0"/>
    <n v="0"/>
    <m/>
  </r>
  <r>
    <s v="Pharma"/>
    <s v="No"/>
    <s v="Express"/>
    <s v="MEX"/>
    <s v="MIA"/>
    <s v="MX"/>
    <s v="US"/>
    <x v="0"/>
    <s v="AMERICAS"/>
    <x v="41"/>
    <n v="11796.950677000119"/>
    <n v="1345"/>
    <n v="8.770967046096743"/>
    <x v="15"/>
    <s v="Yes"/>
    <s v="Indirect"/>
    <s v="YYZ/YUL"/>
    <s v="USD"/>
    <x v="29"/>
    <x v="269"/>
    <n v="2.72"/>
    <x v="379"/>
    <n v="2.64"/>
    <n v="2.4"/>
    <n v="2.3199999999999998"/>
    <m/>
    <m/>
    <s v="All-in"/>
    <n v="0"/>
    <n v="0"/>
    <s v="USD 0.18"/>
    <n v="0"/>
    <n v="0"/>
    <n v="0"/>
    <n v="0"/>
    <m/>
  </r>
  <r>
    <s v="Pharma"/>
    <s v="No"/>
    <s v="Express"/>
    <s v="MIA"/>
    <s v="BOG"/>
    <s v="US"/>
    <s v="CO"/>
    <x v="0"/>
    <s v="AMERICAS"/>
    <x v="44"/>
    <n v="1607.1055460000023"/>
    <n v="350"/>
    <n v="4.5917301314285783"/>
    <x v="15"/>
    <s v="Yes"/>
    <s v="Indirect"/>
    <s v="YYZ/YUL"/>
    <s v="USD"/>
    <x v="29"/>
    <x v="264"/>
    <n v="0.96"/>
    <x v="380"/>
    <n v="0.96"/>
    <n v="0.96"/>
    <n v="0.96"/>
    <m/>
    <m/>
    <s v="All-in"/>
    <n v="0"/>
    <n v="0"/>
    <s v="USD 0.18"/>
    <n v="0"/>
    <n v="0"/>
    <n v="0"/>
    <n v="0"/>
    <m/>
  </r>
  <r>
    <s v="Pharma"/>
    <s v="No"/>
    <s v="Express"/>
    <s v="MIA"/>
    <s v="EZE"/>
    <s v="US"/>
    <s v="AR"/>
    <x v="0"/>
    <s v="EMEA"/>
    <x v="48"/>
    <n v="94710.552797200027"/>
    <n v="885"/>
    <n v="107.01757378214693"/>
    <x v="15"/>
    <s v="Yes"/>
    <s v="Indirect"/>
    <s v="YYZ"/>
    <s v="USD"/>
    <x v="29"/>
    <x v="264"/>
    <n v="4.4000000000000004"/>
    <x v="351"/>
    <n v="4.32"/>
    <n v="4.24"/>
    <n v="4.16"/>
    <m/>
    <m/>
    <s v="All-in"/>
    <n v="0"/>
    <n v="0"/>
    <s v="USD 0.18"/>
    <n v="0"/>
    <n v="0"/>
    <n v="0"/>
    <n v="0"/>
    <m/>
  </r>
  <r>
    <s v="Pharma"/>
    <s v="No"/>
    <s v="Express"/>
    <s v="MIA"/>
    <s v="GRU"/>
    <s v="US"/>
    <s v="BR"/>
    <x v="0"/>
    <s v="AMERICAS"/>
    <x v="50"/>
    <n v="123096.94390300022"/>
    <n v="1715"/>
    <n v="71.776643675218793"/>
    <x v="15"/>
    <s v="Yes"/>
    <s v="Indirect"/>
    <s v="YYZ"/>
    <s v="USD"/>
    <x v="29"/>
    <x v="264"/>
    <n v="3.76"/>
    <x v="381"/>
    <n v="3.68"/>
    <n v="3.6"/>
    <n v="3.52"/>
    <m/>
    <m/>
    <s v="All-in"/>
    <n v="0"/>
    <n v="0"/>
    <s v="USD 0.18"/>
    <n v="0"/>
    <n v="0"/>
    <n v="0"/>
    <n v="0"/>
    <m/>
  </r>
  <r>
    <s v="Pharma"/>
    <s v="No"/>
    <s v="Express"/>
    <s v="MIA"/>
    <s v="LHR"/>
    <s v="US"/>
    <s v="GB"/>
    <x v="0"/>
    <s v="EMEA"/>
    <x v="53"/>
    <n v="1203.9099999999992"/>
    <n v="260"/>
    <n v="4.6304230769230736"/>
    <x v="15"/>
    <s v="Yes"/>
    <s v="Indirect"/>
    <s v="YYZ"/>
    <s v="USD"/>
    <x v="29"/>
    <x v="264"/>
    <n v="1.39"/>
    <x v="382"/>
    <n v="1.31"/>
    <n v="1.23"/>
    <n v="1.1499999999999999"/>
    <m/>
    <m/>
    <s v="All-in"/>
    <n v="0"/>
    <n v="0"/>
    <s v="USD 0.18"/>
    <n v="0"/>
    <n v="0"/>
    <n v="0"/>
    <n v="0"/>
    <m/>
  </r>
  <r>
    <s v="Pharma"/>
    <s v="No"/>
    <s v="Express"/>
    <s v="MIA"/>
    <s v="LIM"/>
    <s v="US"/>
    <s v="PE"/>
    <x v="0"/>
    <s v="AMERICAS"/>
    <x v="55"/>
    <n v="5885.8899559999991"/>
    <n v="282"/>
    <n v="20.871950198581558"/>
    <x v="15"/>
    <s v="Yes"/>
    <s v="Indirect"/>
    <s v="YUL/YYZ"/>
    <s v="USD"/>
    <x v="29"/>
    <x v="264"/>
    <n v="2.2400000000000002"/>
    <x v="383"/>
    <n v="2.2400000000000002"/>
    <n v="2.2400000000000002"/>
    <n v="2.2400000000000002"/>
    <m/>
    <m/>
    <s v="All-in"/>
    <n v="0"/>
    <n v="0"/>
    <s v="USD 0.18"/>
    <n v="0"/>
    <n v="0"/>
    <n v="0"/>
    <n v="0"/>
    <m/>
  </r>
  <r>
    <s v="Pharma"/>
    <s v="No"/>
    <s v="Express"/>
    <s v="MIA"/>
    <s v="MEX"/>
    <s v="US"/>
    <s v="MX"/>
    <x v="0"/>
    <s v="AMERICAS"/>
    <x v="57"/>
    <n v="52342.047039000026"/>
    <n v="377"/>
    <n v="138.83832105835552"/>
    <x v="15"/>
    <s v="Yes"/>
    <s v="Indirect"/>
    <s v="YYZ"/>
    <s v="USD"/>
    <x v="29"/>
    <x v="264"/>
    <n v="3.44"/>
    <x v="384"/>
    <n v="3.36"/>
    <n v="3.28"/>
    <n v="3.2"/>
    <m/>
    <m/>
    <s v="All-in"/>
    <n v="0"/>
    <n v="0"/>
    <s v="USD 0.18"/>
    <n v="0"/>
    <n v="0"/>
    <n v="0"/>
    <n v="0"/>
    <m/>
  </r>
  <r>
    <s v="Pharma"/>
    <s v="No"/>
    <s v="Express"/>
    <s v="SYD"/>
    <s v="LAX"/>
    <s v="AU"/>
    <s v="US"/>
    <x v="1"/>
    <s v="AMERICAS"/>
    <x v="70"/>
    <n v="1133.40924"/>
    <n v="454"/>
    <n v="2.4964961233480176"/>
    <x v="15"/>
    <s v="Yes"/>
    <s v="Indirect"/>
    <s v="YVR"/>
    <s v="AUD"/>
    <x v="29"/>
    <x v="9"/>
    <n v="12"/>
    <x v="338"/>
    <n v="10.5"/>
    <n v="9.9"/>
    <n v="9.9"/>
    <n v="9.9"/>
    <n v="9.9"/>
    <s v="All-in"/>
    <n v="0"/>
    <n v="0"/>
    <s v="USD 0.18"/>
    <s v="pharmacair fee (approx $110.00)"/>
    <n v="0"/>
    <n v="0"/>
    <n v="0"/>
    <m/>
  </r>
  <r>
    <s v="Pharma"/>
    <s v="No"/>
    <s v="Standard"/>
    <s v="SYD"/>
    <s v="LAX"/>
    <s v="AU"/>
    <s v="US"/>
    <x v="1"/>
    <s v="AMERICAS"/>
    <x v="69"/>
    <n v="1083"/>
    <n v="453"/>
    <n v="2.3907284768211921"/>
    <x v="15"/>
    <s v="Yes"/>
    <s v="Indirect"/>
    <s v="YVR"/>
    <s v="AUD"/>
    <x v="29"/>
    <x v="8"/>
    <n v="8"/>
    <x v="289"/>
    <n v="7"/>
    <n v="6.6"/>
    <n v="6.6"/>
    <n v="6.6"/>
    <n v="6.6"/>
    <s v="All-in"/>
    <n v="0"/>
    <n v="0"/>
    <s v="USD 0.18"/>
    <s v="pharmacair fee (approx $110.00)"/>
    <n v="0"/>
    <n v="0"/>
    <n v="0"/>
    <m/>
  </r>
  <r>
    <s v="Pharma"/>
    <s v="Yes"/>
    <s v="Express"/>
    <s v="BCN"/>
    <s v="JFK"/>
    <s v="ES"/>
    <s v="US"/>
    <x v="2"/>
    <s v="AMERICAS"/>
    <x v="73"/>
    <n v="2523.1386000000002"/>
    <n v="133"/>
    <n v="18.970966917293236"/>
    <x v="15"/>
    <s v="Yes"/>
    <s v="Indirect"/>
    <s v="YYZ/YUL"/>
    <s v="EUR"/>
    <x v="29"/>
    <x v="1"/>
    <n v="4.4000000000000004"/>
    <x v="351"/>
    <n v="4.4000000000000004"/>
    <n v="4.4000000000000004"/>
    <n v="4.4000000000000004"/>
    <m/>
    <m/>
    <s v="All-in"/>
    <n v="0"/>
    <n v="0"/>
    <s v="USD 0.18"/>
    <n v="0"/>
    <n v="0"/>
    <n v="0"/>
    <n v="0"/>
    <m/>
  </r>
  <r>
    <s v="Pharma"/>
    <s v="Yes"/>
    <s v="Express"/>
    <s v="BCN"/>
    <s v="YYZ"/>
    <s v="ES"/>
    <s v="CA"/>
    <x v="2"/>
    <s v="AMERICAS"/>
    <x v="74"/>
    <n v="4941"/>
    <n v="3"/>
    <n v="1647"/>
    <x v="15"/>
    <s v="Yes"/>
    <s v="Direct"/>
    <n v="0"/>
    <s v="EUR"/>
    <x v="29"/>
    <x v="1"/>
    <n v="4.05"/>
    <x v="385"/>
    <n v="4.05"/>
    <n v="4.05"/>
    <n v="4.05"/>
    <m/>
    <m/>
    <s v="All-in"/>
    <n v="0"/>
    <n v="0"/>
    <s v="USD 0.18"/>
    <n v="0"/>
    <n v="0"/>
    <n v="0"/>
    <n v="0"/>
    <m/>
  </r>
  <r>
    <s v="Pharma"/>
    <s v="Yes"/>
    <s v="Express"/>
    <s v="BOG"/>
    <s v="MIA"/>
    <s v="CO"/>
    <s v="US"/>
    <x v="0"/>
    <s v="AMERICAS"/>
    <x v="4"/>
    <n v="45139.56502240002"/>
    <n v="286"/>
    <n v="157.83064693146861"/>
    <x v="15"/>
    <s v="Yes"/>
    <s v="Indirect"/>
    <s v="YYZ/YUL"/>
    <s v="USD"/>
    <x v="29"/>
    <x v="47"/>
    <n v="2.08"/>
    <x v="371"/>
    <n v="2.08"/>
    <n v="2.08"/>
    <n v="2.08"/>
    <m/>
    <m/>
    <s v="All-in"/>
    <n v="0"/>
    <n v="0"/>
    <s v="USD 0.18"/>
    <n v="0"/>
    <n v="0"/>
    <n v="0"/>
    <n v="0"/>
    <m/>
  </r>
  <r>
    <s v="Pharma"/>
    <s v="Yes"/>
    <s v="Express"/>
    <s v="BRU"/>
    <s v="EWR"/>
    <s v="BE"/>
    <s v="US"/>
    <x v="2"/>
    <s v="AMERICAS"/>
    <x v="249"/>
    <n v="6826.2300000000005"/>
    <n v="448"/>
    <n v="15.237120535714286"/>
    <x v="15"/>
    <s v="Yes"/>
    <s v="Indirect"/>
    <s v="YYZ/YUL"/>
    <s v="EUR"/>
    <x v="29"/>
    <x v="1"/>
    <n v="4.55"/>
    <x v="33"/>
    <n v="4.55"/>
    <n v="4.55"/>
    <n v="4.55"/>
    <m/>
    <m/>
    <s v="All-in"/>
    <n v="0"/>
    <n v="0"/>
    <s v="USD 0.18"/>
    <n v="0"/>
    <n v="0"/>
    <n v="0"/>
    <n v="0"/>
    <m/>
  </r>
  <r>
    <s v="Pharma"/>
    <s v="Yes"/>
    <s v="Express"/>
    <s v="BRU"/>
    <s v="JFK"/>
    <s v="BE"/>
    <s v="US"/>
    <x v="2"/>
    <s v="AMERICAS"/>
    <x v="75"/>
    <n v="11058.310000000001"/>
    <n v="382"/>
    <n v="28.948455497382202"/>
    <x v="15"/>
    <s v="Yes"/>
    <s v="Indirect"/>
    <s v="YYZ/YUL"/>
    <s v="EUR"/>
    <x v="29"/>
    <x v="1"/>
    <n v="4.55"/>
    <x v="33"/>
    <n v="4.55"/>
    <n v="4.55"/>
    <n v="4.55"/>
    <m/>
    <m/>
    <s v="All-in"/>
    <n v="0"/>
    <n v="0"/>
    <s v="USD 0.18"/>
    <n v="0"/>
    <n v="0"/>
    <n v="0"/>
    <n v="0"/>
    <m/>
  </r>
  <r>
    <s v="Pharma"/>
    <s v="Yes"/>
    <s v="Express"/>
    <s v="BRU"/>
    <s v="LAX"/>
    <s v="BE"/>
    <s v="US"/>
    <x v="2"/>
    <s v="AMERICAS"/>
    <x v="76"/>
    <n v="4447.5"/>
    <n v="341"/>
    <n v="13.042521994134898"/>
    <x v="15"/>
    <s v="Yes"/>
    <s v="Indirect"/>
    <s v="YYZ/YUL"/>
    <s v="EUR"/>
    <x v="29"/>
    <x v="1"/>
    <n v="4.55"/>
    <x v="33"/>
    <n v="4.55"/>
    <n v="4.55"/>
    <n v="4.55"/>
    <m/>
    <m/>
    <s v="All-in"/>
    <n v="0"/>
    <n v="0"/>
    <s v="USD 0.18"/>
    <n v="0"/>
    <n v="0"/>
    <n v="0"/>
    <n v="0"/>
    <m/>
  </r>
  <r>
    <s v="Pharma"/>
    <s v="Yes"/>
    <s v="Express"/>
    <s v="DUB"/>
    <s v="GRU"/>
    <s v="IE"/>
    <s v="BR"/>
    <x v="2"/>
    <s v="AMERICAS"/>
    <x v="250"/>
    <n v="7178.3199999999988"/>
    <n v="431"/>
    <n v="16.655034802784218"/>
    <x v="15"/>
    <s v="Yes"/>
    <s v="Indirect"/>
    <s v="YYZ/YUL"/>
    <s v="EUR"/>
    <x v="29"/>
    <x v="211"/>
    <n v="4.42"/>
    <x v="386"/>
    <n v="4.3499999999999996"/>
    <n v="4.28"/>
    <n v="4.2"/>
    <m/>
    <m/>
    <s v="All-in"/>
    <n v="0"/>
    <n v="0"/>
    <s v="USD 0.18"/>
    <n v="0"/>
    <n v="0"/>
    <n v="0"/>
    <n v="0"/>
    <m/>
  </r>
  <r>
    <s v="Pharma"/>
    <s v="Yes"/>
    <s v="Express"/>
    <s v="DUB"/>
    <s v="JFK"/>
    <s v="IE"/>
    <s v="US"/>
    <x v="2"/>
    <s v="AMERICAS"/>
    <x v="77"/>
    <n v="19474.140000000007"/>
    <n v="1176"/>
    <n v="16.559642857142862"/>
    <x v="15"/>
    <s v="Yes"/>
    <s v="Indirect"/>
    <s v="YYZ/YUL"/>
    <s v="EUR"/>
    <x v="29"/>
    <x v="72"/>
    <n v="1.8"/>
    <x v="362"/>
    <n v="1.65"/>
    <n v="1.5"/>
    <n v="1.42"/>
    <m/>
    <m/>
    <s v="All-in"/>
    <n v="0"/>
    <n v="0"/>
    <s v="USD 0.18"/>
    <n v="0"/>
    <n v="0"/>
    <n v="0"/>
    <n v="0"/>
    <m/>
  </r>
  <r>
    <s v="Pharma"/>
    <s v="Yes"/>
    <s v="Express"/>
    <s v="DUB"/>
    <s v="LAX"/>
    <s v="IE"/>
    <s v="US"/>
    <x v="2"/>
    <s v="AMERICAS"/>
    <x v="251"/>
    <n v="11410"/>
    <n v="464"/>
    <n v="24.59051724137931"/>
    <x v="15"/>
    <s v="Yes"/>
    <s v="Indirect"/>
    <s v="YYZ/YUL"/>
    <s v="EUR"/>
    <x v="29"/>
    <x v="72"/>
    <n v="2.4700000000000002"/>
    <x v="116"/>
    <n v="2.4"/>
    <n v="2.3199999999999998"/>
    <n v="2.17"/>
    <m/>
    <m/>
    <s v="All-in"/>
    <n v="0"/>
    <n v="0"/>
    <s v="USD 0.18"/>
    <n v="0"/>
    <n v="0"/>
    <n v="0"/>
    <n v="0"/>
    <m/>
  </r>
  <r>
    <s v="Pharma"/>
    <s v="Yes"/>
    <s v="Express"/>
    <s v="DUB"/>
    <s v="PVG"/>
    <s v="IE"/>
    <s v="CN"/>
    <x v="2"/>
    <s v="APAC"/>
    <x v="145"/>
    <n v="11335.5"/>
    <n v="20"/>
    <n v="566.77499999999998"/>
    <x v="15"/>
    <s v="Yes"/>
    <s v="Indirect"/>
    <s v="YYZ/YUL"/>
    <s v="EUR"/>
    <x v="29"/>
    <x v="211"/>
    <n v="3.08"/>
    <x v="17"/>
    <n v="2.85"/>
    <n v="2.62"/>
    <n v="2.4700000000000002"/>
    <m/>
    <m/>
    <s v="All-in"/>
    <n v="0"/>
    <n v="0"/>
    <s v="USD 0.18"/>
    <n v="0"/>
    <n v="0"/>
    <n v="0"/>
    <n v="0"/>
    <m/>
  </r>
  <r>
    <s v="Pharma"/>
    <s v="Yes"/>
    <s v="Express"/>
    <s v="EWR"/>
    <s v="BRU"/>
    <s v="US"/>
    <s v="BE"/>
    <x v="0"/>
    <s v="EMEA"/>
    <x v="272"/>
    <n v="57242.679999999978"/>
    <n v="411"/>
    <n v="139.27659367396589"/>
    <x v="15"/>
    <s v="Yes"/>
    <s v="Indirect"/>
    <s v="YYZ"/>
    <s v="USD"/>
    <x v="29"/>
    <x v="264"/>
    <n v="1.6"/>
    <x v="119"/>
    <n v="1.52"/>
    <n v="1.44"/>
    <n v="1.36"/>
    <m/>
    <m/>
    <s v="All-in"/>
    <n v="0"/>
    <n v="0"/>
    <s v="USD 0.18"/>
    <n v="0"/>
    <n v="0"/>
    <n v="0"/>
    <n v="0"/>
    <m/>
  </r>
  <r>
    <s v="Pharma"/>
    <s v="Yes"/>
    <s v="Express"/>
    <s v="EWR"/>
    <s v="DUB"/>
    <s v="US"/>
    <s v="IE"/>
    <x v="0"/>
    <s v="EMEA"/>
    <x v="8"/>
    <n v="11456.24"/>
    <n v="376"/>
    <n v="30.468723404255318"/>
    <x v="15"/>
    <s v="Yes"/>
    <s v="Indirect"/>
    <s v="YYZ"/>
    <s v="USD"/>
    <x v="29"/>
    <x v="264"/>
    <n v="1.6"/>
    <x v="119"/>
    <n v="1.52"/>
    <n v="1.44"/>
    <n v="1.36"/>
    <m/>
    <m/>
    <s v="All-in"/>
    <n v="0"/>
    <n v="0"/>
    <s v="USD 0.18"/>
    <n v="0"/>
    <n v="0"/>
    <n v="0"/>
    <n v="0"/>
    <m/>
  </r>
  <r>
    <s v="Pharma"/>
    <s v="Yes"/>
    <s v="Express"/>
    <s v="EWR"/>
    <s v="FRA"/>
    <s v="US"/>
    <s v="DE"/>
    <x v="0"/>
    <s v="EMEA"/>
    <x v="273"/>
    <n v="120259.65"/>
    <n v="1672"/>
    <n v="71.925627990430613"/>
    <x v="15"/>
    <s v="Yes"/>
    <s v="Indirect"/>
    <s v="YYZ"/>
    <s v="USD"/>
    <x v="29"/>
    <x v="264"/>
    <n v="1.52"/>
    <x v="387"/>
    <n v="1.44"/>
    <n v="1.36"/>
    <n v="1.28"/>
    <m/>
    <m/>
    <s v="All-in"/>
    <n v="0"/>
    <n v="0"/>
    <s v="USD 0.18"/>
    <n v="0"/>
    <n v="0"/>
    <n v="0"/>
    <n v="0"/>
    <m/>
  </r>
  <r>
    <s v="Pharma"/>
    <s v="Yes"/>
    <s v="Express"/>
    <s v="EWR"/>
    <s v="GRU"/>
    <s v="US"/>
    <s v="BR"/>
    <x v="0"/>
    <s v="AMERICAS"/>
    <x v="346"/>
    <n v="73604.310000000012"/>
    <n v="350"/>
    <n v="210.2980285714286"/>
    <x v="15"/>
    <s v="Yes"/>
    <s v="Indirect"/>
    <s v="YYZ"/>
    <s v="USD"/>
    <x v="29"/>
    <x v="264"/>
    <n v="3.76"/>
    <x v="381"/>
    <n v="3.68"/>
    <n v="3.6"/>
    <n v="3.52"/>
    <m/>
    <m/>
    <s v="All-in"/>
    <n v="0"/>
    <n v="0"/>
    <s v="USD 0.18"/>
    <n v="0"/>
    <n v="0"/>
    <n v="0"/>
    <n v="0"/>
    <m/>
  </r>
  <r>
    <s v="Pharma"/>
    <s v="Yes"/>
    <s v="Express"/>
    <s v="EWR"/>
    <s v="YUL"/>
    <s v="US"/>
    <s v="CA"/>
    <x v="0"/>
    <s v="AMERICAS"/>
    <x v="347"/>
    <n v="8746.4758600000114"/>
    <n v="495"/>
    <n v="17.669648202020223"/>
    <x v="15"/>
    <s v="Yes"/>
    <s v="Direct"/>
    <s v="YYZ"/>
    <s v="USD"/>
    <x v="29"/>
    <x v="270"/>
    <n v="2.5"/>
    <x v="18"/>
    <n v="2.5"/>
    <n v="2.2999999999999998"/>
    <n v="0"/>
    <m/>
    <m/>
    <s v="All-in"/>
    <n v="0"/>
    <n v="0"/>
    <s v="USD 0.18"/>
    <n v="0"/>
    <n v="0"/>
    <n v="0"/>
    <n v="0"/>
    <m/>
  </r>
  <r>
    <s v="Pharma"/>
    <s v="Yes"/>
    <s v="Express"/>
    <s v="EWR"/>
    <s v="YYZ"/>
    <s v="US"/>
    <s v="CA"/>
    <x v="0"/>
    <s v="AMERICAS"/>
    <x v="348"/>
    <n v="10736.580000000007"/>
    <n v="544"/>
    <n v="19.736360294117659"/>
    <x v="15"/>
    <s v="Yes"/>
    <s v="Direct"/>
    <s v="YYZ"/>
    <s v="USD"/>
    <x v="29"/>
    <x v="270"/>
    <n v="2.5"/>
    <x v="18"/>
    <n v="2.5"/>
    <n v="2.2999999999999998"/>
    <n v="0"/>
    <m/>
    <m/>
    <s v="All-in"/>
    <n v="0"/>
    <n v="0"/>
    <s v="USD 0.18"/>
    <n v="0"/>
    <n v="0"/>
    <n v="0"/>
    <n v="0"/>
    <m/>
  </r>
  <r>
    <s v="Pharma"/>
    <s v="Yes"/>
    <s v="Express"/>
    <s v="EZE"/>
    <s v="MIA"/>
    <s v="AR"/>
    <s v="US"/>
    <x v="2"/>
    <s v="AMERICAS"/>
    <x v="79"/>
    <n v="88251.952703599993"/>
    <n v="387"/>
    <n v="228.04122145633073"/>
    <x v="15"/>
    <s v="Yes"/>
    <s v="Indirect"/>
    <s v="YYZ/YUL"/>
    <s v="USD"/>
    <x v="29"/>
    <x v="170"/>
    <n v="4.8"/>
    <x v="22"/>
    <n v="4"/>
    <n v="3.2"/>
    <n v="2.88"/>
    <m/>
    <m/>
    <s v="All-in"/>
    <n v="0"/>
    <n v="0"/>
    <s v="USD 0.18"/>
    <n v="0"/>
    <n v="0"/>
    <n v="0"/>
    <n v="0"/>
    <m/>
  </r>
  <r>
    <s v="Pharma"/>
    <s v="Yes"/>
    <s v="Express"/>
    <s v="FRA"/>
    <s v="EWR"/>
    <s v="DE"/>
    <s v="US"/>
    <x v="2"/>
    <s v="AMERICAS"/>
    <x v="280"/>
    <n v="50197.51"/>
    <n v="1131"/>
    <n v="44.383297966401415"/>
    <x v="15"/>
    <s v="Yes"/>
    <s v="Indirect"/>
    <s v="YYZ/YUL/YVR"/>
    <s v="EUR"/>
    <x v="29"/>
    <x v="1"/>
    <n v="4.55"/>
    <x v="33"/>
    <n v="4.55"/>
    <n v="4.55"/>
    <n v="4.55"/>
    <m/>
    <m/>
    <s v="All-in"/>
    <n v="0"/>
    <n v="0"/>
    <s v="USD 0.18"/>
    <n v="0"/>
    <n v="0"/>
    <n v="0"/>
    <n v="0"/>
    <m/>
  </r>
  <r>
    <s v="Pharma"/>
    <s v="Yes"/>
    <s v="Express"/>
    <s v="FRA"/>
    <s v="GRU"/>
    <s v="DE"/>
    <s v="BR"/>
    <x v="2"/>
    <s v="AMERICAS"/>
    <x v="252"/>
    <n v="14147.979999999996"/>
    <n v="310"/>
    <n v="45.638645161290306"/>
    <x v="15"/>
    <s v="Yes"/>
    <s v="Indirect"/>
    <s v="YYZ/YUL/YVR"/>
    <s v="EUR"/>
    <x v="29"/>
    <x v="1"/>
    <n v="6.15"/>
    <x v="388"/>
    <n v="6.15"/>
    <n v="6.15"/>
    <n v="6.15"/>
    <m/>
    <m/>
    <s v="All-in"/>
    <n v="0"/>
    <n v="0"/>
    <s v="USD 0.18"/>
    <n v="0"/>
    <n v="0"/>
    <n v="0"/>
    <n v="0"/>
    <m/>
  </r>
  <r>
    <s v="Pharma"/>
    <s v="Yes"/>
    <s v="Express"/>
    <s v="FRA"/>
    <s v="ICN"/>
    <s v="DE"/>
    <s v="KR"/>
    <x v="2"/>
    <s v="APAC"/>
    <x v="146"/>
    <n v="21181.24"/>
    <n v="579"/>
    <n v="36.582452504317793"/>
    <x v="15"/>
    <s v="Yes"/>
    <s v="Indirect"/>
    <s v="YYZ/YUL/YVR"/>
    <s v="EUR"/>
    <x v="29"/>
    <x v="1"/>
    <n v="5.25"/>
    <x v="293"/>
    <n v="5.25"/>
    <n v="5.25"/>
    <n v="5.25"/>
    <m/>
    <m/>
    <s v="All-in"/>
    <n v="0"/>
    <n v="0"/>
    <s v="USD 0.18"/>
    <n v="0"/>
    <n v="0"/>
    <n v="0"/>
    <n v="0"/>
    <m/>
  </r>
  <r>
    <s v="Pharma"/>
    <s v="Yes"/>
    <s v="Express"/>
    <s v="FRA"/>
    <s v="JFK"/>
    <s v="DE"/>
    <s v="US"/>
    <x v="2"/>
    <s v="AMERICAS"/>
    <x v="253"/>
    <n v="32078.757200000004"/>
    <n v="501"/>
    <n v="64.02945548902197"/>
    <x v="15"/>
    <s v="Yes"/>
    <s v="Indirect"/>
    <s v="YYZ/YUL/YVR"/>
    <s v="EUR"/>
    <x v="29"/>
    <x v="1"/>
    <n v="4.55"/>
    <x v="33"/>
    <n v="4.55"/>
    <n v="4.55"/>
    <n v="4.55"/>
    <m/>
    <m/>
    <s v="All-in"/>
    <n v="0"/>
    <n v="0"/>
    <s v="USD 0.18"/>
    <n v="0"/>
    <n v="0"/>
    <n v="0"/>
    <n v="0"/>
    <m/>
  </r>
  <r>
    <s v="Pharma"/>
    <s v="Yes"/>
    <s v="Express"/>
    <s v="FRA"/>
    <s v="LAX"/>
    <s v="DE"/>
    <s v="US"/>
    <x v="2"/>
    <s v="AMERICAS"/>
    <x v="254"/>
    <n v="22361.434500000003"/>
    <n v="577"/>
    <n v="38.75465251299827"/>
    <x v="15"/>
    <s v="Yes"/>
    <s v="Indirect"/>
    <s v="YYZ/YUL/YVR"/>
    <s v="EUR"/>
    <x v="29"/>
    <x v="1"/>
    <n v="4.55"/>
    <x v="33"/>
    <n v="4.55"/>
    <n v="4.55"/>
    <n v="4.55"/>
    <m/>
    <m/>
    <s v="All-in"/>
    <n v="0"/>
    <n v="0"/>
    <s v="USD 0.18"/>
    <n v="0"/>
    <n v="0"/>
    <n v="0"/>
    <n v="0"/>
    <m/>
  </r>
  <r>
    <s v="Pharma"/>
    <s v="Yes"/>
    <s v="Express"/>
    <s v="FRA"/>
    <s v="ORD"/>
    <s v="DE"/>
    <s v="US"/>
    <x v="2"/>
    <s v="AMERICAS"/>
    <x v="255"/>
    <n v="66255.228900000016"/>
    <n v="576"/>
    <n v="115.02643906250003"/>
    <x v="15"/>
    <s v="Yes"/>
    <s v="Indirect"/>
    <s v="YYZ/YUL/YVR"/>
    <s v="EUR"/>
    <x v="29"/>
    <x v="1"/>
    <n v="4.55"/>
    <x v="33"/>
    <n v="4.55"/>
    <n v="4.55"/>
    <n v="4.55"/>
    <m/>
    <m/>
    <s v="All-in"/>
    <n v="0"/>
    <n v="0"/>
    <s v="USD 0.18"/>
    <n v="0"/>
    <n v="0"/>
    <n v="0"/>
    <n v="0"/>
    <m/>
  </r>
  <r>
    <s v="Pharma"/>
    <s v="Yes"/>
    <s v="Express"/>
    <s v="FRA"/>
    <s v="SEA"/>
    <s v="DE"/>
    <s v="US"/>
    <x v="2"/>
    <s v="AMERICAS"/>
    <x v="284"/>
    <n v="19984"/>
    <n v="527"/>
    <n v="37.920303605313094"/>
    <x v="15"/>
    <s v="Yes"/>
    <s v="Indirect"/>
    <s v="YYZ/YUL/YVR"/>
    <s v="EUR"/>
    <x v="29"/>
    <x v="1"/>
    <n v="4.55"/>
    <x v="33"/>
    <n v="4.55"/>
    <n v="4.55"/>
    <n v="4.55"/>
    <m/>
    <m/>
    <s v="All-in"/>
    <n v="0"/>
    <n v="0"/>
    <s v="USD 0.18"/>
    <n v="0"/>
    <n v="0"/>
    <n v="0"/>
    <n v="0"/>
    <m/>
  </r>
  <r>
    <s v="Pharma"/>
    <s v="Yes"/>
    <s v="Express"/>
    <s v="FRA"/>
    <s v="SYD"/>
    <s v="DE"/>
    <s v="AU"/>
    <x v="2"/>
    <s v="APAC"/>
    <x v="148"/>
    <n v="7158.7599999999984"/>
    <n v="314"/>
    <n v="22.798598726114644"/>
    <x v="15"/>
    <s v="Yes"/>
    <s v="Indirect"/>
    <s v="YYZ/YUL/YVR"/>
    <s v="EUR"/>
    <x v="29"/>
    <x v="1"/>
    <n v="9.8000000000000007"/>
    <x v="389"/>
    <n v="9.8000000000000007"/>
    <n v="9.8000000000000007"/>
    <n v="9.8000000000000007"/>
    <m/>
    <m/>
    <s v="All-in"/>
    <n v="0"/>
    <n v="0"/>
    <s v="USD 0.18"/>
    <n v="0"/>
    <n v="0"/>
    <n v="0"/>
    <n v="0"/>
    <m/>
  </r>
  <r>
    <s v="Pharma"/>
    <s v="Yes"/>
    <s v="Express"/>
    <s v="FRA"/>
    <s v="YYZ"/>
    <s v="DE"/>
    <s v="CA"/>
    <x v="2"/>
    <s v="AMERICAS"/>
    <x v="285"/>
    <n v="11579.029999999999"/>
    <n v="441"/>
    <n v="26.256303854875281"/>
    <x v="15"/>
    <s v="Yes"/>
    <s v="Direct"/>
    <n v="0"/>
    <s v="EUR"/>
    <x v="29"/>
    <x v="1"/>
    <n v="4.75"/>
    <x v="26"/>
    <n v="4.75"/>
    <n v="4.75"/>
    <n v="4.75"/>
    <m/>
    <m/>
    <s v="All-in"/>
    <n v="0"/>
    <n v="0"/>
    <s v="USD 0.18"/>
    <n v="0"/>
    <n v="0"/>
    <n v="0"/>
    <n v="0"/>
    <m/>
  </r>
  <r>
    <s v="Pharma"/>
    <s v="Yes"/>
    <s v="Express"/>
    <s v="GRU"/>
    <s v="MIA"/>
    <s v="BR"/>
    <s v="US"/>
    <x v="0"/>
    <s v="AMERICAS"/>
    <x v="10"/>
    <n v="289294.37210940017"/>
    <n v="850"/>
    <n v="340.34632012870605"/>
    <x v="15"/>
    <s v="Yes"/>
    <s v="Indirect"/>
    <s v="YYZ/YUL/YVR"/>
    <s v="USD"/>
    <x v="29"/>
    <x v="265"/>
    <n v="5.14"/>
    <x v="220"/>
    <n v="4.91"/>
    <n v="3.84"/>
    <n v="3.68"/>
    <m/>
    <m/>
    <s v="All-in"/>
    <n v="0"/>
    <n v="0"/>
    <s v="USD 0.18"/>
    <n v="0"/>
    <n v="0"/>
    <n v="0"/>
    <n v="0"/>
    <m/>
  </r>
  <r>
    <s v="Pharma"/>
    <s v="Yes"/>
    <s v="Express"/>
    <s v="GVA"/>
    <s v="JFK"/>
    <s v="CH"/>
    <s v="US"/>
    <x v="2"/>
    <s v="AMERICAS"/>
    <x v="257"/>
    <n v="16257.1"/>
    <n v="407"/>
    <n v="39.943734643734643"/>
    <x v="15"/>
    <s v="Yes"/>
    <s v="Indirect"/>
    <s v="YUL"/>
    <s v="CHF"/>
    <x v="29"/>
    <x v="266"/>
    <n v="5"/>
    <x v="265"/>
    <n v="5"/>
    <n v="5"/>
    <n v="3737"/>
    <m/>
    <m/>
    <s v="All-in"/>
    <n v="0"/>
    <n v="0"/>
    <s v="USD 0.18"/>
    <n v="0"/>
    <n v="0"/>
    <n v="0"/>
    <n v="0"/>
    <m/>
  </r>
  <r>
    <s v="Pharma"/>
    <s v="Yes"/>
    <s v="Express"/>
    <s v="GVA"/>
    <s v="YUL"/>
    <s v="CH"/>
    <s v="CA"/>
    <x v="2"/>
    <s v="AMERICAS"/>
    <x v="286"/>
    <n v="6494.5"/>
    <n v="335"/>
    <n v="19.386567164179105"/>
    <x v="15"/>
    <s v="Yes"/>
    <s v="Direct"/>
    <n v="0"/>
    <s v="CHF"/>
    <x v="29"/>
    <x v="266"/>
    <n v="5.1000000000000005"/>
    <x v="390"/>
    <n v="5.1000000000000005"/>
    <n v="5.1000000000000005"/>
    <n v="3813"/>
    <m/>
    <m/>
    <s v="All-in"/>
    <n v="0"/>
    <n v="0"/>
    <s v="USD 0.18"/>
    <n v="0"/>
    <n v="0"/>
    <n v="0"/>
    <n v="0"/>
    <m/>
  </r>
  <r>
    <s v="Pharma"/>
    <s v="Yes"/>
    <s v="Express"/>
    <s v="ICN"/>
    <s v="LAX"/>
    <s v="KR"/>
    <s v="US"/>
    <x v="1"/>
    <s v="AMERICAS"/>
    <x v="119"/>
    <n v="238987.31632000007"/>
    <n v="1185"/>
    <n v="201.67706018565406"/>
    <x v="15"/>
    <s v="Yes"/>
    <s v="Indirect"/>
    <s v="YYZ"/>
    <s v="KRW"/>
    <x v="4"/>
    <x v="267"/>
    <n v="5000"/>
    <x v="372"/>
    <n v="4600"/>
    <n v="4500"/>
    <n v="4500"/>
    <m/>
    <m/>
    <s v="+"/>
    <n v="300"/>
    <n v="0"/>
    <s v="USD 0.18"/>
    <s v="CGC 3000"/>
    <n v="0"/>
    <n v="0"/>
    <s v="YYZLAX WB operate until 07Mar26 // +45kg rate: KRW8500"/>
    <m/>
  </r>
  <r>
    <s v="Pharma"/>
    <s v="Yes"/>
    <s v="Express"/>
    <s v="JFK"/>
    <s v="BRU"/>
    <s v="US"/>
    <s v="BE"/>
    <x v="0"/>
    <s v="EMEA"/>
    <x v="11"/>
    <n v="10263.620000000001"/>
    <n v="313"/>
    <n v="32.791118210862621"/>
    <x v="15"/>
    <s v="Yes"/>
    <s v="Indirect"/>
    <s v="YYZ"/>
    <s v="USD"/>
    <x v="29"/>
    <x v="264"/>
    <n v="1.6"/>
    <x v="119"/>
    <n v="1.52"/>
    <n v="1.44"/>
    <n v="1.36"/>
    <m/>
    <m/>
    <s v="All-in"/>
    <n v="0"/>
    <n v="0"/>
    <s v="USD 0.18"/>
    <n v="0"/>
    <n v="0"/>
    <n v="0"/>
    <n v="0"/>
    <m/>
  </r>
  <r>
    <s v="Pharma"/>
    <s v="Yes"/>
    <s v="Express"/>
    <s v="JFK"/>
    <s v="ICN"/>
    <s v="US"/>
    <s v="KR"/>
    <x v="0"/>
    <s v="APAC"/>
    <x v="91"/>
    <n v="19140.919999999995"/>
    <n v="439"/>
    <n v="43.601184510250555"/>
    <x v="15"/>
    <s v="Yes"/>
    <s v="Indirect"/>
    <s v="YYZ"/>
    <s v="USD"/>
    <x v="29"/>
    <x v="264"/>
    <n v="2"/>
    <x v="5"/>
    <n v="1.92"/>
    <n v="1.84"/>
    <n v="1.76"/>
    <m/>
    <m/>
    <s v="All-in"/>
    <n v="0"/>
    <n v="0"/>
    <s v="USD 0.18"/>
    <n v="0"/>
    <n v="0"/>
    <n v="0"/>
    <n v="0"/>
    <m/>
  </r>
  <r>
    <s v="Pharma"/>
    <s v="Yes"/>
    <s v="Express"/>
    <s v="JFK"/>
    <s v="LHR"/>
    <s v="US"/>
    <s v="GB"/>
    <x v="0"/>
    <s v="EMEA"/>
    <x v="12"/>
    <n v="20615.7186348"/>
    <n v="918"/>
    <n v="22.457209841830064"/>
    <x v="15"/>
    <s v="Yes"/>
    <s v="Indirect"/>
    <s v="YYZ"/>
    <s v="USD"/>
    <x v="29"/>
    <x v="264"/>
    <n v="1.39"/>
    <x v="382"/>
    <n v="1.31"/>
    <n v="1.23"/>
    <n v="1.1499999999999999"/>
    <m/>
    <m/>
    <s v="All-in"/>
    <n v="0"/>
    <n v="0"/>
    <s v="USD 0.18"/>
    <n v="0"/>
    <n v="0"/>
    <n v="0"/>
    <n v="0"/>
    <m/>
  </r>
  <r>
    <s v="Pharma"/>
    <s v="Yes"/>
    <s v="Express"/>
    <s v="JFK"/>
    <s v="PVG"/>
    <s v="US"/>
    <s v="CN"/>
    <x v="0"/>
    <s v="APAC"/>
    <x v="93"/>
    <n v="14609.986499999997"/>
    <n v="264"/>
    <n v="55.340857954545442"/>
    <x v="15"/>
    <s v="Yes"/>
    <s v="Indirect"/>
    <s v="YYZ"/>
    <s v="USD"/>
    <x v="29"/>
    <x v="264"/>
    <n v="2.3199999999999998"/>
    <x v="376"/>
    <n v="2.2400000000000002"/>
    <n v="2.16"/>
    <n v="2.08"/>
    <m/>
    <m/>
    <s v="All-in"/>
    <n v="0"/>
    <n v="0"/>
    <s v="USD 0.18"/>
    <n v="0"/>
    <n v="0"/>
    <n v="0"/>
    <n v="0"/>
    <m/>
  </r>
  <r>
    <s v="Pharma"/>
    <s v="Yes"/>
    <s v="Express"/>
    <s v="LAX"/>
    <s v="AMS"/>
    <s v="US"/>
    <s v="NL"/>
    <x v="0"/>
    <s v="EMEA"/>
    <x v="15"/>
    <n v="38661.293339999982"/>
    <n v="460"/>
    <n v="84.046289869565172"/>
    <x v="15"/>
    <s v="Yes"/>
    <s v="Indirect"/>
    <s v="YYZ"/>
    <s v="USD"/>
    <x v="29"/>
    <x v="264"/>
    <n v="1.6"/>
    <x v="119"/>
    <n v="1.52"/>
    <n v="1.44"/>
    <n v="1.36"/>
    <m/>
    <m/>
    <s v="All-in"/>
    <n v="0"/>
    <n v="0"/>
    <s v="USD 0.18"/>
    <n v="0"/>
    <n v="0"/>
    <n v="0"/>
    <n v="0"/>
    <m/>
  </r>
  <r>
    <s v="Pharma"/>
    <s v="Yes"/>
    <s v="Express"/>
    <s v="LAX"/>
    <s v="BRU"/>
    <s v="US"/>
    <s v="BE"/>
    <x v="0"/>
    <s v="EMEA"/>
    <x v="18"/>
    <n v="14803.16"/>
    <n v="375"/>
    <n v="39.475093333333334"/>
    <x v="15"/>
    <s v="Yes"/>
    <s v="Indirect"/>
    <s v="YYZ"/>
    <s v="USD"/>
    <x v="29"/>
    <x v="264"/>
    <n v="1.68"/>
    <x v="391"/>
    <n v="1.6"/>
    <n v="1.52"/>
    <n v="1.44"/>
    <m/>
    <m/>
    <s v="All-in"/>
    <n v="0"/>
    <n v="0"/>
    <s v="USD 0.18"/>
    <n v="0"/>
    <n v="0"/>
    <n v="0"/>
    <n v="0"/>
    <m/>
  </r>
  <r>
    <s v="Pharma"/>
    <s v="Yes"/>
    <s v="Express"/>
    <s v="LAX"/>
    <s v="FRA"/>
    <s v="US"/>
    <s v="DE"/>
    <x v="0"/>
    <s v="EMEA"/>
    <x v="231"/>
    <n v="21737.373988799995"/>
    <n v="330"/>
    <n v="65.870830269090888"/>
    <x v="15"/>
    <s v="Yes"/>
    <s v="Indirect"/>
    <s v="YYZ"/>
    <s v="USD"/>
    <x v="29"/>
    <x v="264"/>
    <n v="1.6"/>
    <x v="119"/>
    <n v="1.52"/>
    <n v="1.44"/>
    <n v="1.36"/>
    <m/>
    <m/>
    <s v="All-in"/>
    <n v="0"/>
    <n v="0"/>
    <s v="USD 0.18"/>
    <n v="0"/>
    <n v="0"/>
    <n v="0"/>
    <n v="0"/>
    <m/>
  </r>
  <r>
    <s v="Pharma"/>
    <s v="Yes"/>
    <s v="Express"/>
    <s v="LAX"/>
    <s v="HND"/>
    <s v="US"/>
    <s v="JP"/>
    <x v="0"/>
    <s v="APAC"/>
    <x v="20"/>
    <n v="16840.369999999959"/>
    <n v="449"/>
    <n v="37.506391982182535"/>
    <x v="15"/>
    <s v="Yes"/>
    <s v="Indirect"/>
    <s v="YYZ"/>
    <s v="USD"/>
    <x v="29"/>
    <x v="264"/>
    <n v="1.84"/>
    <x v="373"/>
    <n v="1.76"/>
    <n v="1.68"/>
    <n v="1.6"/>
    <m/>
    <m/>
    <s v="All-in"/>
    <n v="0"/>
    <n v="0"/>
    <s v="USD 0.18"/>
    <n v="0"/>
    <n v="0"/>
    <n v="0"/>
    <n v="0"/>
    <m/>
  </r>
  <r>
    <s v="Pharma"/>
    <s v="Yes"/>
    <s v="Express"/>
    <s v="LAX"/>
    <s v="ICN"/>
    <s v="US"/>
    <s v="KR"/>
    <x v="0"/>
    <s v="APAC"/>
    <x v="232"/>
    <n v="22477.34"/>
    <n v="283"/>
    <n v="79.425229681978806"/>
    <x v="15"/>
    <s v="Yes"/>
    <s v="Indirect"/>
    <s v="YYZ"/>
    <s v="USD"/>
    <x v="29"/>
    <x v="264"/>
    <n v="2"/>
    <x v="5"/>
    <n v="1.92"/>
    <n v="1.84"/>
    <n v="1.76"/>
    <m/>
    <m/>
    <s v="All-in"/>
    <n v="0"/>
    <n v="0"/>
    <s v="USD 0.18"/>
    <n v="0"/>
    <n v="0"/>
    <n v="0"/>
    <n v="0"/>
    <m/>
  </r>
  <r>
    <s v="Pharma"/>
    <s v="Yes"/>
    <s v="Express"/>
    <s v="LAX"/>
    <s v="LHR"/>
    <s v="US"/>
    <s v="GB"/>
    <x v="0"/>
    <s v="EMEA"/>
    <x v="23"/>
    <n v="37028.849999999984"/>
    <n v="1091"/>
    <n v="33.94028414298807"/>
    <x v="15"/>
    <s v="Yes"/>
    <s v="Indirect"/>
    <s v="YYZ"/>
    <s v="USD"/>
    <x v="29"/>
    <x v="264"/>
    <n v="1.44"/>
    <x v="375"/>
    <n v="1.36"/>
    <n v="1.28"/>
    <n v="1.2"/>
    <m/>
    <m/>
    <s v="All-in"/>
    <n v="0"/>
    <n v="0"/>
    <s v="USD 0.18"/>
    <n v="0"/>
    <n v="0"/>
    <n v="0"/>
    <n v="0"/>
    <m/>
  </r>
  <r>
    <s v="Pharma"/>
    <s v="Yes"/>
    <s v="Express"/>
    <s v="LAX"/>
    <s v="NRT"/>
    <s v="US"/>
    <s v="JP"/>
    <x v="0"/>
    <s v="APAC"/>
    <x v="234"/>
    <n v="18783.142453600001"/>
    <n v="1192"/>
    <n v="15.757669843624162"/>
    <x v="15"/>
    <s v="Yes"/>
    <s v="Indirect"/>
    <s v="YYZ"/>
    <s v="USD"/>
    <x v="29"/>
    <x v="264"/>
    <n v="1.76"/>
    <x v="392"/>
    <n v="1.68"/>
    <n v="1.6"/>
    <n v="1.52"/>
    <m/>
    <m/>
    <s v="All-in"/>
    <n v="0"/>
    <n v="0"/>
    <s v="USD 0.18"/>
    <n v="0"/>
    <n v="0"/>
    <n v="0"/>
    <n v="0"/>
    <m/>
  </r>
  <r>
    <s v="Pharma"/>
    <s v="Yes"/>
    <s v="Express"/>
    <s v="LAX"/>
    <s v="PVG"/>
    <s v="US"/>
    <s v="CN"/>
    <x v="0"/>
    <s v="APAC"/>
    <x v="236"/>
    <n v="18058.13"/>
    <n v="768"/>
    <n v="23.513190104166668"/>
    <x v="15"/>
    <s v="Yes"/>
    <s v="Indirect"/>
    <s v="YYZ"/>
    <s v="USD"/>
    <x v="29"/>
    <x v="264"/>
    <n v="2.3199999999999998"/>
    <x v="376"/>
    <n v="2.2400000000000002"/>
    <n v="2.16"/>
    <n v="2.08"/>
    <m/>
    <m/>
    <s v="All-in"/>
    <n v="0"/>
    <n v="0"/>
    <s v="USD 0.18"/>
    <n v="0"/>
    <n v="0"/>
    <n v="0"/>
    <n v="0"/>
    <m/>
  </r>
  <r>
    <s v="Pharma"/>
    <s v="Yes"/>
    <s v="Express"/>
    <s v="LAX"/>
    <s v="SIN"/>
    <s v="US"/>
    <s v="SG"/>
    <x v="0"/>
    <s v="APAC"/>
    <x v="261"/>
    <n v="9787.5968860000012"/>
    <n v="503"/>
    <n v="19.458443113320083"/>
    <x v="15"/>
    <s v="Yes"/>
    <s v="Indirect"/>
    <s v="YYZ"/>
    <s v="USD"/>
    <x v="29"/>
    <x v="264"/>
    <n v="3.2"/>
    <x v="112"/>
    <n v="3.12"/>
    <n v="3.04"/>
    <n v="2.96"/>
    <m/>
    <m/>
    <s v="All-in"/>
    <n v="0"/>
    <n v="0"/>
    <s v="USD 0.18"/>
    <n v="0"/>
    <n v="0"/>
    <n v="0"/>
    <n v="0"/>
    <m/>
  </r>
  <r>
    <s v="Pharma"/>
    <s v="Yes"/>
    <s v="Express"/>
    <s v="LAX"/>
    <s v="SYD"/>
    <s v="US"/>
    <s v="AU"/>
    <x v="0"/>
    <s v="APAC"/>
    <x v="36"/>
    <n v="13016.547497200025"/>
    <n v="529"/>
    <n v="24.605949900189081"/>
    <x v="15"/>
    <s v="Yes"/>
    <s v="Indirect"/>
    <s v="YYZ"/>
    <s v="USD"/>
    <x v="29"/>
    <x v="268"/>
    <n v="5.84"/>
    <x v="374"/>
    <n v="5.76"/>
    <n v="5.68"/>
    <n v="5.6"/>
    <m/>
    <m/>
    <s v="All-in"/>
    <n v="0"/>
    <n v="0"/>
    <s v="USD 0.18"/>
    <n v="0"/>
    <n v="0"/>
    <n v="0"/>
    <n v="0"/>
    <m/>
  </r>
  <r>
    <s v="Pharma"/>
    <s v="Yes"/>
    <s v="Express"/>
    <s v="LHR"/>
    <s v="GRU"/>
    <s v="GB"/>
    <s v="BR"/>
    <x v="2"/>
    <s v="AMERICAS"/>
    <x v="258"/>
    <n v="8847.9599999999991"/>
    <n v="294"/>
    <n v="30.095102040816325"/>
    <x v="15"/>
    <s v="Yes"/>
    <s v="Indirect"/>
    <s v="YYZ/YUL"/>
    <s v="GBP"/>
    <x v="29"/>
    <x v="178"/>
    <n v="3.76"/>
    <x v="377"/>
    <n v="3.68"/>
    <n v="3.6"/>
    <n v="3.52"/>
    <m/>
    <m/>
    <s v="All-in"/>
    <n v="0"/>
    <n v="0"/>
    <s v="USD 0.18"/>
    <n v="0"/>
    <n v="0"/>
    <n v="0"/>
    <n v="0"/>
    <m/>
  </r>
  <r>
    <s v="Pharma"/>
    <s v="Yes"/>
    <s v="Express"/>
    <s v="LHR"/>
    <s v="ICN"/>
    <s v="GB"/>
    <s v="KR"/>
    <x v="2"/>
    <s v="APAC"/>
    <x v="150"/>
    <n v="15980.610000000011"/>
    <n v="926"/>
    <n v="17.257678185745153"/>
    <x v="15"/>
    <s v="Yes"/>
    <s v="Indirect"/>
    <s v="YYZ/YUL"/>
    <s v="GBP"/>
    <x v="29"/>
    <x v="271"/>
    <n v="2.72"/>
    <x v="393"/>
    <n v="2.56"/>
    <n v="2.3199999999999998"/>
    <n v="2.16"/>
    <m/>
    <m/>
    <s v="All-in"/>
    <n v="0"/>
    <n v="0"/>
    <s v="USD 0.18"/>
    <n v="0"/>
    <n v="0"/>
    <n v="0"/>
    <n v="0"/>
    <m/>
  </r>
  <r>
    <s v="Pharma"/>
    <s v="Yes"/>
    <s v="Express"/>
    <s v="LHR"/>
    <s v="JFK"/>
    <s v="GB"/>
    <s v="US"/>
    <x v="2"/>
    <s v="AMERICAS"/>
    <x v="81"/>
    <n v="125201.32741999996"/>
    <n v="1043"/>
    <n v="120.03962360498558"/>
    <x v="15"/>
    <s v="Yes"/>
    <s v="Indirect"/>
    <s v="YYZ/YUL"/>
    <s v="GBP"/>
    <x v="29"/>
    <x v="178"/>
    <n v="1.52"/>
    <x v="375"/>
    <n v="1.44"/>
    <n v="1.36"/>
    <n v="1.2"/>
    <m/>
    <m/>
    <s v="All-in"/>
    <n v="0"/>
    <n v="0"/>
    <s v="USD 0.18"/>
    <n v="0"/>
    <n v="0"/>
    <n v="0"/>
    <n v="0"/>
    <m/>
  </r>
  <r>
    <s v="Pharma"/>
    <s v="Yes"/>
    <s v="Express"/>
    <s v="LHR"/>
    <s v="LAX"/>
    <s v="GB"/>
    <s v="US"/>
    <x v="2"/>
    <s v="AMERICAS"/>
    <x v="83"/>
    <n v="29857.937080000003"/>
    <n v="819"/>
    <n v="36.456577631257638"/>
    <x v="15"/>
    <s v="Yes"/>
    <s v="Indirect"/>
    <s v="YYZ/YUL"/>
    <s v="GBP"/>
    <x v="29"/>
    <x v="178"/>
    <n v="2.4"/>
    <x v="376"/>
    <n v="2.3199999999999998"/>
    <n v="2.2400000000000002"/>
    <n v="2.16"/>
    <m/>
    <m/>
    <s v="All-in"/>
    <n v="0"/>
    <n v="0"/>
    <s v="USD 0.18"/>
    <n v="0"/>
    <n v="0"/>
    <n v="0"/>
    <n v="0"/>
    <m/>
  </r>
  <r>
    <s v="Pharma"/>
    <s v="Yes"/>
    <s v="Express"/>
    <s v="LHR"/>
    <s v="PHL"/>
    <s v="GB"/>
    <s v="US"/>
    <x v="2"/>
    <s v="AMERICAS"/>
    <x v="84"/>
    <n v="92076.410000000018"/>
    <n v="650"/>
    <n v="141.65601538461542"/>
    <x v="15"/>
    <s v="Yes"/>
    <s v="Indirect"/>
    <s v="YYZ/YUL"/>
    <s v="GBP"/>
    <x v="29"/>
    <x v="272"/>
    <n v="2.96"/>
    <x v="394"/>
    <n v="2.88"/>
    <n v="2.8"/>
    <n v="2.72"/>
    <m/>
    <m/>
    <s v="All-in"/>
    <n v="0"/>
    <n v="0"/>
    <s v="USD 0.18"/>
    <n v="0"/>
    <n v="0"/>
    <n v="0"/>
    <n v="0"/>
    <m/>
  </r>
  <r>
    <s v="Pharma"/>
    <s v="Yes"/>
    <s v="Express"/>
    <s v="LHR"/>
    <s v="SIN"/>
    <s v="GB"/>
    <s v="SG"/>
    <x v="2"/>
    <s v="APAC"/>
    <x v="151"/>
    <n v="10127.529999999999"/>
    <n v="353"/>
    <n v="28.689886685552406"/>
    <x v="15"/>
    <s v="Yes"/>
    <s v="Indirect"/>
    <s v="YYZ/YUL"/>
    <s v="GBP"/>
    <x v="29"/>
    <x v="271"/>
    <n v="2.72"/>
    <x v="393"/>
    <n v="2.56"/>
    <n v="2.3199999999999998"/>
    <n v="2.16"/>
    <m/>
    <m/>
    <s v="All-in"/>
    <n v="0"/>
    <n v="0"/>
    <s v="USD 0.18"/>
    <n v="0"/>
    <n v="0"/>
    <n v="0"/>
    <n v="0"/>
    <m/>
  </r>
  <r>
    <s v="Pharma"/>
    <s v="Yes"/>
    <s v="Express"/>
    <s v="LHR"/>
    <s v="YUL"/>
    <s v="GB"/>
    <s v="CA"/>
    <x v="2"/>
    <s v="AMERICAS"/>
    <x v="287"/>
    <n v="10259.039999999997"/>
    <n v="494"/>
    <n v="20.767287449392708"/>
    <x v="15"/>
    <s v="Yes"/>
    <s v="Direct"/>
    <n v="0"/>
    <s v="GBP"/>
    <x v="29"/>
    <x v="178"/>
    <n v="1.84"/>
    <x v="387"/>
    <n v="1.52"/>
    <n v="1.44"/>
    <n v="1.28"/>
    <m/>
    <m/>
    <s v="All-in"/>
    <n v="0"/>
    <n v="0"/>
    <s v="USD 0.18"/>
    <n v="0"/>
    <n v="0"/>
    <n v="0"/>
    <n v="0"/>
    <m/>
  </r>
  <r>
    <s v="Pharma"/>
    <s v="Yes"/>
    <s v="Express"/>
    <s v="LIM"/>
    <s v="MIA"/>
    <s v="PE"/>
    <s v="US"/>
    <x v="0"/>
    <s v="AMERICAS"/>
    <x v="38"/>
    <n v="28787.702334400012"/>
    <n v="332"/>
    <n v="86.709946790361485"/>
    <x v="15"/>
    <s v="Yes"/>
    <s v="Indirect"/>
    <s v="YYZ/YUL"/>
    <s v="USD"/>
    <x v="4"/>
    <x v="170"/>
    <n v="3.68"/>
    <x v="377"/>
    <n v="3.68"/>
    <n v="3.68"/>
    <n v="3.68"/>
    <m/>
    <m/>
    <s v="All-in"/>
    <n v="0"/>
    <n v="0"/>
    <s v="USD 0.18"/>
    <n v="0"/>
    <n v="0"/>
    <n v="0"/>
    <s v="+45kg rate: USD10.08"/>
    <m/>
  </r>
  <r>
    <s v="Pharma"/>
    <s v="Yes"/>
    <s v="Express"/>
    <s v="MAD"/>
    <s v="JFK"/>
    <s v="ES"/>
    <s v="US"/>
    <x v="2"/>
    <s v="AMERICAS"/>
    <x v="85"/>
    <n v="4449.1386000000002"/>
    <n v="246"/>
    <n v="18.085929268292684"/>
    <x v="15"/>
    <s v="Yes"/>
    <s v="Indirect"/>
    <s v="YYZ/YUL"/>
    <s v="EUR"/>
    <x v="29"/>
    <x v="1"/>
    <n v="4.4000000000000004"/>
    <x v="351"/>
    <n v="4.4000000000000004"/>
    <n v="4.4000000000000004"/>
    <n v="4.4000000000000004"/>
    <m/>
    <m/>
    <s v="All-in"/>
    <n v="0"/>
    <n v="0"/>
    <s v="USD 0.18"/>
    <n v="0"/>
    <n v="0"/>
    <n v="0"/>
    <n v="0"/>
    <m/>
  </r>
  <r>
    <s v="Pharma"/>
    <s v="Yes"/>
    <s v="Express"/>
    <s v="MEX"/>
    <s v="LAX"/>
    <s v="MX"/>
    <s v="US"/>
    <x v="0"/>
    <s v="AMERICAS"/>
    <x v="40"/>
    <n v="11207.509819200013"/>
    <n v="508"/>
    <n v="22.062027203149633"/>
    <x v="15"/>
    <s v="Yes"/>
    <s v="Indirect"/>
    <s v="YYZ/YUL"/>
    <s v="USD"/>
    <x v="29"/>
    <x v="269"/>
    <n v="3.04"/>
    <x v="378"/>
    <n v="2.56"/>
    <n v="2.4"/>
    <n v="2.2400000000000002"/>
    <m/>
    <m/>
    <s v="All-in"/>
    <n v="0"/>
    <n v="0"/>
    <s v="USD 0.18"/>
    <n v="0"/>
    <n v="0"/>
    <n v="0"/>
    <n v="0"/>
    <m/>
  </r>
  <r>
    <s v="Pharma"/>
    <s v="Yes"/>
    <s v="Express"/>
    <s v="MEX"/>
    <s v="MIA"/>
    <s v="MX"/>
    <s v="US"/>
    <x v="0"/>
    <s v="AMERICAS"/>
    <x v="42"/>
    <n v="96506.506937600236"/>
    <n v="1389"/>
    <n v="69.479126664938974"/>
    <x v="15"/>
    <s v="Yes"/>
    <s v="Indirect"/>
    <s v="YYZ/YUL"/>
    <s v="USD"/>
    <x v="29"/>
    <x v="269"/>
    <n v="2.72"/>
    <x v="379"/>
    <n v="2.64"/>
    <n v="2.4"/>
    <n v="2.3199999999999998"/>
    <m/>
    <m/>
    <s v="All-in"/>
    <n v="0"/>
    <n v="0"/>
    <s v="USD 0.18"/>
    <n v="0"/>
    <n v="0"/>
    <n v="0"/>
    <n v="0"/>
    <m/>
  </r>
  <r>
    <s v="Pharma"/>
    <s v="Yes"/>
    <s v="Express"/>
    <s v="MIA"/>
    <s v="BRU"/>
    <s v="US"/>
    <s v="BE"/>
    <x v="0"/>
    <s v="EMEA"/>
    <x v="46"/>
    <n v="9747.9323999999961"/>
    <n v="383"/>
    <n v="25.451520626631844"/>
    <x v="15"/>
    <s v="Yes"/>
    <s v="Indirect"/>
    <s v="YYZ"/>
    <s v="USD"/>
    <x v="29"/>
    <x v="264"/>
    <n v="1.6"/>
    <x v="119"/>
    <n v="1.52"/>
    <n v="1.44"/>
    <n v="1.36"/>
    <m/>
    <m/>
    <s v="All-in"/>
    <n v="0"/>
    <n v="0"/>
    <s v="USD 0.18"/>
    <n v="0"/>
    <n v="0"/>
    <n v="0"/>
    <n v="0"/>
    <m/>
  </r>
  <r>
    <s v="Pharma"/>
    <s v="Yes"/>
    <s v="Express"/>
    <s v="MIA"/>
    <s v="EZE"/>
    <s v="US"/>
    <s v="AR"/>
    <x v="0"/>
    <s v="EMEA"/>
    <x v="47"/>
    <n v="73280.964255199913"/>
    <n v="436"/>
    <n v="168.07560608990806"/>
    <x v="15"/>
    <s v="Yes"/>
    <s v="Indirect"/>
    <s v="YYZ"/>
    <s v="USD"/>
    <x v="29"/>
    <x v="264"/>
    <n v="4.4000000000000004"/>
    <x v="351"/>
    <n v="4.32"/>
    <n v="4.24"/>
    <n v="4.16"/>
    <m/>
    <m/>
    <s v="All-in"/>
    <n v="0"/>
    <n v="0"/>
    <s v="USD 0.18"/>
    <n v="0"/>
    <n v="0"/>
    <n v="0"/>
    <n v="0"/>
    <m/>
  </r>
  <r>
    <s v="Pharma"/>
    <s v="Yes"/>
    <s v="Express"/>
    <s v="MIA"/>
    <s v="FRA"/>
    <s v="US"/>
    <s v="DE"/>
    <x v="0"/>
    <s v="EMEA"/>
    <x v="274"/>
    <n v="8722.6825577999971"/>
    <n v="260"/>
    <n v="33.548779068461528"/>
    <x v="15"/>
    <s v="Yes"/>
    <s v="Indirect"/>
    <s v="YYZ"/>
    <s v="USD"/>
    <x v="29"/>
    <x v="264"/>
    <n v="1.52"/>
    <x v="387"/>
    <n v="1.44"/>
    <n v="1.36"/>
    <n v="1.28"/>
    <m/>
    <m/>
    <s v="All-in"/>
    <n v="0"/>
    <n v="0"/>
    <s v="USD 0.18"/>
    <n v="0"/>
    <n v="0"/>
    <n v="0"/>
    <n v="0"/>
    <m/>
  </r>
  <r>
    <s v="Pharma"/>
    <s v="Yes"/>
    <s v="Express"/>
    <s v="MIA"/>
    <s v="GRU"/>
    <s v="US"/>
    <s v="BR"/>
    <x v="0"/>
    <s v="AMERICAS"/>
    <x v="49"/>
    <n v="81817.189002199942"/>
    <n v="746"/>
    <n v="109.67451608873986"/>
    <x v="15"/>
    <s v="Yes"/>
    <s v="Indirect"/>
    <s v="YYZ"/>
    <s v="USD"/>
    <x v="29"/>
    <x v="264"/>
    <n v="3.76"/>
    <x v="381"/>
    <n v="3.68"/>
    <n v="3.6"/>
    <n v="3.52"/>
    <m/>
    <m/>
    <s v="All-in"/>
    <n v="0"/>
    <n v="0"/>
    <s v="USD 0.18"/>
    <n v="0"/>
    <n v="0"/>
    <n v="0"/>
    <n v="0"/>
    <m/>
  </r>
  <r>
    <s v="Pharma"/>
    <s v="Yes"/>
    <s v="Express"/>
    <s v="MIA"/>
    <s v="LHR"/>
    <s v="US"/>
    <s v="GB"/>
    <x v="0"/>
    <s v="EMEA"/>
    <x v="54"/>
    <n v="16658.228547999992"/>
    <n v="485"/>
    <n v="34.346862985566993"/>
    <x v="15"/>
    <s v="Yes"/>
    <s v="Indirect"/>
    <s v="YYZ"/>
    <s v="USD"/>
    <x v="29"/>
    <x v="264"/>
    <n v="1.39"/>
    <x v="382"/>
    <n v="1.31"/>
    <n v="1.23"/>
    <n v="1.1499999999999999"/>
    <m/>
    <m/>
    <s v="All-in"/>
    <n v="0"/>
    <n v="0"/>
    <s v="USD 0.18"/>
    <n v="0"/>
    <n v="0"/>
    <n v="0"/>
    <n v="0"/>
    <m/>
  </r>
  <r>
    <s v="Pharma"/>
    <s v="Yes"/>
    <s v="Express"/>
    <s v="MIA"/>
    <s v="MEX"/>
    <s v="US"/>
    <s v="MX"/>
    <x v="0"/>
    <s v="AMERICAS"/>
    <x v="56"/>
    <n v="42006.854296400015"/>
    <n v="384"/>
    <n v="109.39284973020837"/>
    <x v="15"/>
    <s v="Yes"/>
    <s v="Indirect"/>
    <s v="YYZ"/>
    <s v="USD"/>
    <x v="29"/>
    <x v="264"/>
    <n v="3.44"/>
    <x v="384"/>
    <n v="3.36"/>
    <n v="3.28"/>
    <n v="3.2"/>
    <m/>
    <m/>
    <s v="All-in"/>
    <n v="0"/>
    <n v="0"/>
    <s v="USD 0.18"/>
    <n v="0"/>
    <n v="0"/>
    <n v="0"/>
    <n v="0"/>
    <m/>
  </r>
  <r>
    <s v="Pharma"/>
    <s v="Yes"/>
    <s v="Express"/>
    <s v="MIA"/>
    <s v="YUL"/>
    <s v="US"/>
    <s v="CA"/>
    <x v="0"/>
    <s v="AMERICAS"/>
    <x v="364"/>
    <n v="8408.5934599999982"/>
    <n v="369"/>
    <n v="22.787516151761512"/>
    <x v="15"/>
    <s v="Yes"/>
    <s v="Direct"/>
    <s v="YYZ"/>
    <s v="USD"/>
    <x v="29"/>
    <x v="273"/>
    <n v="3.34"/>
    <x v="217"/>
    <n v="3.34"/>
    <n v="3.14"/>
    <n v="0"/>
    <m/>
    <m/>
    <s v="All-in"/>
    <n v="0"/>
    <n v="0"/>
    <s v="USD 0.18"/>
    <n v="0"/>
    <n v="0"/>
    <n v="0"/>
    <n v="0"/>
    <m/>
  </r>
  <r>
    <s v="Pharma"/>
    <s v="Yes"/>
    <s v="Express"/>
    <s v="MXP"/>
    <s v="JFK"/>
    <s v="IT"/>
    <s v="US"/>
    <x v="2"/>
    <s v="AMERICAS"/>
    <x v="87"/>
    <n v="12967.689999999999"/>
    <n v="318"/>
    <n v="40.77889937106918"/>
    <x v="15"/>
    <s v="Yes"/>
    <s v="Indirect"/>
    <s v="YUL"/>
    <s v="EUR"/>
    <x v="29"/>
    <x v="200"/>
    <n v="3.15"/>
    <x v="16"/>
    <n v="3.15"/>
    <n v="2.98"/>
    <n v="2.8"/>
    <m/>
    <m/>
    <s v="All-in"/>
    <n v="0"/>
    <n v="0"/>
    <s v="USD 0.18"/>
    <n v="0"/>
    <n v="0"/>
    <n v="0"/>
    <n v="0"/>
    <m/>
  </r>
  <r>
    <s v="Pharma"/>
    <s v="Yes"/>
    <s v="Express"/>
    <s v="ORD"/>
    <s v="BRU"/>
    <s v="US"/>
    <s v="BE"/>
    <x v="0"/>
    <s v="EMEA"/>
    <x v="60"/>
    <n v="5545.8999999999978"/>
    <n v="271"/>
    <n v="20.464575645756451"/>
    <x v="15"/>
    <s v="Yes"/>
    <s v="Indirect"/>
    <s v="YYZ"/>
    <s v="USD"/>
    <x v="29"/>
    <x v="264"/>
    <n v="1.6"/>
    <x v="119"/>
    <n v="1.52"/>
    <n v="1.44"/>
    <n v="1.36"/>
    <m/>
    <m/>
    <s v="All-in"/>
    <n v="0"/>
    <n v="0"/>
    <s v="USD 0.18"/>
    <n v="0"/>
    <n v="0"/>
    <n v="0"/>
    <n v="0"/>
    <m/>
  </r>
  <r>
    <s v="Pharma"/>
    <s v="Yes"/>
    <s v="Express"/>
    <s v="ORD"/>
    <s v="FRA"/>
    <s v="US"/>
    <s v="DE"/>
    <x v="0"/>
    <s v="EMEA"/>
    <x v="247"/>
    <n v="74538.45"/>
    <n v="339"/>
    <n v="219.87743362831858"/>
    <x v="15"/>
    <s v="Yes"/>
    <s v="Indirect"/>
    <s v="YYZ"/>
    <s v="USD"/>
    <x v="29"/>
    <x v="264"/>
    <n v="1.52"/>
    <x v="387"/>
    <n v="1.44"/>
    <n v="1.36"/>
    <n v="1.28"/>
    <m/>
    <m/>
    <s v="All-in"/>
    <n v="0"/>
    <n v="0"/>
    <s v="USD 0.18"/>
    <n v="0"/>
    <n v="0"/>
    <n v="0"/>
    <n v="0"/>
    <m/>
  </r>
  <r>
    <s v="Pharma"/>
    <s v="Yes"/>
    <s v="Express"/>
    <s v="ORD"/>
    <s v="ICN"/>
    <s v="US"/>
    <s v="KR"/>
    <x v="0"/>
    <s v="APAC"/>
    <x v="94"/>
    <n v="8659.8500000000022"/>
    <n v="463"/>
    <n v="18.703779697624196"/>
    <x v="15"/>
    <s v="Yes"/>
    <s v="Indirect"/>
    <s v="YYZ"/>
    <s v="USD"/>
    <x v="29"/>
    <x v="264"/>
    <n v="2"/>
    <x v="5"/>
    <n v="2"/>
    <n v="2"/>
    <n v="2"/>
    <m/>
    <m/>
    <s v="All-in"/>
    <n v="0"/>
    <n v="0"/>
    <s v="USD 0.18"/>
    <n v="0"/>
    <n v="0"/>
    <n v="0"/>
    <n v="0"/>
    <m/>
  </r>
  <r>
    <s v="Pharma"/>
    <s v="Yes"/>
    <s v="Express"/>
    <s v="ORD"/>
    <s v="SYD"/>
    <s v="US"/>
    <s v="AU"/>
    <x v="0"/>
    <s v="APAC"/>
    <x v="96"/>
    <n v="8835.8500000000076"/>
    <n v="620"/>
    <n v="14.251370967741948"/>
    <x v="15"/>
    <s v="Yes"/>
    <s v="Indirect"/>
    <s v="YYZ"/>
    <s v="USD"/>
    <x v="29"/>
    <x v="274"/>
    <n v="6"/>
    <x v="270"/>
    <n v="5.92"/>
    <n v="5.84"/>
    <n v="5.76"/>
    <m/>
    <m/>
    <s v="All-in"/>
    <n v="0"/>
    <n v="0"/>
    <s v="USD 0.18"/>
    <n v="0"/>
    <n v="0"/>
    <n v="0"/>
    <n v="0"/>
    <m/>
  </r>
  <r>
    <s v="Pharma"/>
    <s v="Yes"/>
    <s v="Express"/>
    <s v="PHL"/>
    <s v="LHR"/>
    <s v="US"/>
    <s v="GB"/>
    <x v="0"/>
    <s v="EMEA"/>
    <x v="61"/>
    <n v="27841.61"/>
    <n v="291"/>
    <n v="95.675635738831616"/>
    <x v="15"/>
    <s v="Yes"/>
    <s v="Indirect"/>
    <s v="YYZ"/>
    <s v="USD"/>
    <x v="29"/>
    <x v="264"/>
    <n v="1.44"/>
    <x v="375"/>
    <n v="1.36"/>
    <n v="1.28"/>
    <n v="1.2"/>
    <m/>
    <m/>
    <s v="All-in"/>
    <n v="0"/>
    <n v="0"/>
    <s v="USD 0.18"/>
    <n v="0"/>
    <n v="0"/>
    <n v="0"/>
    <n v="0"/>
    <m/>
  </r>
  <r>
    <s v="Pharma"/>
    <s v="Yes"/>
    <s v="Express"/>
    <s v="PRG"/>
    <s v="JFK"/>
    <s v="CZ"/>
    <s v="US"/>
    <x v="2"/>
    <s v="AMERICAS"/>
    <x v="259"/>
    <n v="3358"/>
    <n v="64"/>
    <n v="52.46875"/>
    <x v="15"/>
    <s v="Yes"/>
    <s v="Indirect"/>
    <s v="YYZ"/>
    <s v="CZK"/>
    <x v="29"/>
    <x v="69"/>
    <n v="58"/>
    <x v="117"/>
    <n v="56"/>
    <n v="55"/>
    <n v="53"/>
    <m/>
    <m/>
    <s v="All-in"/>
    <n v="0"/>
    <n v="0"/>
    <s v="USD 0.18"/>
    <n v="0"/>
    <n v="0"/>
    <n v="0"/>
    <n v="0"/>
    <m/>
  </r>
  <r>
    <s v="Pharma"/>
    <s v="Yes"/>
    <s v="Express"/>
    <s v="PRG"/>
    <s v="NRT"/>
    <s v="CZ"/>
    <s v="JP"/>
    <x v="2"/>
    <s v="APAC"/>
    <x v="269"/>
    <n v="3561"/>
    <n v="108"/>
    <n v="32.972222222222221"/>
    <x v="15"/>
    <s v="Yes"/>
    <s v="Indirect"/>
    <s v="YYZ"/>
    <s v="CZK"/>
    <x v="29"/>
    <x v="69"/>
    <n v="84"/>
    <x v="395"/>
    <n v="83"/>
    <n v="81"/>
    <n v="79"/>
    <m/>
    <m/>
    <s v="All-in"/>
    <n v="0"/>
    <n v="0"/>
    <s v="USD 0.18"/>
    <n v="0"/>
    <n v="0"/>
    <n v="0"/>
    <n v="0"/>
    <m/>
  </r>
  <r>
    <s v="Pharma"/>
    <s v="Yes"/>
    <s v="Express"/>
    <s v="SEA"/>
    <s v="FRA"/>
    <s v="US"/>
    <s v="DE"/>
    <x v="0"/>
    <s v="EMEA"/>
    <x v="248"/>
    <n v="17802"/>
    <n v="468"/>
    <n v="38.03846153846154"/>
    <x v="15"/>
    <s v="Yes"/>
    <s v="Indirect"/>
    <s v="YYZ"/>
    <s v="USD"/>
    <x v="29"/>
    <x v="264"/>
    <n v="1.6"/>
    <x v="119"/>
    <n v="1.52"/>
    <n v="1.44"/>
    <n v="1.36"/>
    <m/>
    <m/>
    <s v="All-in"/>
    <n v="0"/>
    <n v="0"/>
    <s v="USD 0.18"/>
    <n v="0"/>
    <n v="0"/>
    <n v="0"/>
    <n v="0"/>
    <m/>
  </r>
  <r>
    <s v="Pharma"/>
    <s v="Yes"/>
    <s v="Express"/>
    <s v="SIN"/>
    <s v="LAX"/>
    <s v="SG"/>
    <s v="US"/>
    <x v="1"/>
    <s v="AMERICAS"/>
    <x v="129"/>
    <n v="107373.84239999999"/>
    <n v="634"/>
    <n v="169.35937287066244"/>
    <x v="15"/>
    <s v="Yes"/>
    <s v="Indirect"/>
    <s v="YVR"/>
    <s v="SGD"/>
    <x v="29"/>
    <x v="40"/>
    <n v="10.5"/>
    <x v="280"/>
    <n v="8.8000000000000007"/>
    <n v="8.6"/>
    <n v="8.4"/>
    <n v="8.4"/>
    <n v="8.4"/>
    <s v="All-in"/>
    <n v="0"/>
    <n v="0"/>
    <s v="USD 0.18"/>
    <n v="0"/>
    <n v="0"/>
    <n v="0"/>
    <n v="0"/>
    <m/>
  </r>
  <r>
    <s v="Pharma"/>
    <s v="Yes"/>
    <s v="Express"/>
    <s v="SIN"/>
    <s v="YUL"/>
    <s v="SG"/>
    <s v="CA"/>
    <x v="1"/>
    <s v="AMERICAS"/>
    <x v="275"/>
    <n v="4185"/>
    <n v="289"/>
    <n v="14.480968858131488"/>
    <x v="15"/>
    <s v="Yes"/>
    <s v="Indirect"/>
    <s v="YVR"/>
    <s v="SGD"/>
    <x v="29"/>
    <x v="200"/>
    <n v="11.6"/>
    <x v="278"/>
    <n v="10"/>
    <n v="9.6999999999999993"/>
    <n v="9.5"/>
    <n v="9.5"/>
    <n v="9.5"/>
    <s v="All-in"/>
    <n v="0"/>
    <n v="0"/>
    <s v="USD 0.18"/>
    <n v="0"/>
    <n v="0"/>
    <n v="0"/>
    <n v="0"/>
    <m/>
  </r>
  <r>
    <s v="Pharma"/>
    <s v="Yes"/>
    <s v="Express"/>
    <s v="SYD"/>
    <s v="LAX"/>
    <s v="AU"/>
    <s v="US"/>
    <x v="1"/>
    <s v="AMERICAS"/>
    <x v="72"/>
    <n v="20967.90598000001"/>
    <n v="657"/>
    <n v="31.914620974124826"/>
    <x v="15"/>
    <s v="Yes"/>
    <s v="Indirect"/>
    <s v="YVR"/>
    <s v="AUD"/>
    <x v="29"/>
    <x v="9"/>
    <n v="12"/>
    <x v="338"/>
    <n v="10.5"/>
    <n v="9.9"/>
    <n v="9.9"/>
    <n v="9.9"/>
    <n v="9.9"/>
    <s v="All-in"/>
    <n v="0"/>
    <n v="0"/>
    <s v="USD 0.18"/>
    <s v="pharmacair fee (approx $110.00)"/>
    <n v="0"/>
    <n v="0"/>
    <n v="0"/>
    <m/>
  </r>
  <r>
    <s v="Pharma"/>
    <s v="Yes"/>
    <s v="Express"/>
    <s v="ZRH"/>
    <s v="PHL"/>
    <s v="CH"/>
    <s v="US"/>
    <x v="2"/>
    <s v="AMERICAS"/>
    <x v="88"/>
    <n v="73083.940000000031"/>
    <n v="317"/>
    <n v="230.54870662460579"/>
    <x v="15"/>
    <s v="Yes"/>
    <s v="Indirect"/>
    <s v="YYZ"/>
    <s v="CHF"/>
    <x v="29"/>
    <x v="266"/>
    <n v="3.5"/>
    <x v="74"/>
    <n v="3.5"/>
    <n v="3.5"/>
    <n v="2605"/>
    <m/>
    <m/>
    <s v="All-in"/>
    <n v="0"/>
    <n v="0"/>
    <s v="USD 0.18"/>
    <n v="0"/>
    <n v="0"/>
    <n v="0"/>
    <n v="0"/>
    <m/>
  </r>
  <r>
    <s v="Pharma"/>
    <s v="Yes"/>
    <s v="Standard"/>
    <s v="SYD"/>
    <s v="LAX"/>
    <s v="AU"/>
    <s v="US"/>
    <x v="1"/>
    <s v="AMERICAS"/>
    <x v="71"/>
    <n v="10157"/>
    <n v="403"/>
    <n v="25.203473945409428"/>
    <x v="15"/>
    <s v="Yes"/>
    <s v="Indirect"/>
    <s v="YVR"/>
    <s v="AUD"/>
    <x v="29"/>
    <x v="9"/>
    <n v="12"/>
    <x v="338"/>
    <n v="10.5"/>
    <n v="9.9"/>
    <n v="9.9"/>
    <n v="9.9"/>
    <n v="9.9"/>
    <s v="All-in"/>
    <n v="0"/>
    <n v="0"/>
    <s v="USD 0.18"/>
    <s v="pharmacair fee (approx $110.00)"/>
    <n v="0"/>
    <n v="0"/>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56FFED-B384-47A4-BD57-F94EAE62A339}" name="PivotTable1" cacheId="19"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A3:Q375" firstHeaderRow="1" firstDataRow="2" firstDataCol="1"/>
  <pivotFields count="3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70">
        <item x="6"/>
        <item x="296"/>
        <item x="113"/>
        <item x="218"/>
        <item x="220"/>
        <item x="16"/>
        <item x="266"/>
        <item x="110"/>
        <item x="230"/>
        <item x="171"/>
        <item x="180"/>
        <item x="7"/>
        <item x="190"/>
        <item x="191"/>
        <item x="219"/>
        <item x="22"/>
        <item x="28"/>
        <item x="226"/>
        <item x="153"/>
        <item x="314"/>
        <item x="154"/>
        <item x="155"/>
        <item x="156"/>
        <item x="157"/>
        <item x="158"/>
        <item x="0"/>
        <item x="159"/>
        <item x="160"/>
        <item x="161"/>
        <item x="2"/>
        <item x="162"/>
        <item x="163"/>
        <item x="164"/>
        <item x="165"/>
        <item x="166"/>
        <item x="167"/>
        <item x="98"/>
        <item x="318"/>
        <item x="168"/>
        <item x="169"/>
        <item x="100"/>
        <item x="3"/>
        <item x="105"/>
        <item x="175"/>
        <item x="143"/>
        <item x="144"/>
        <item x="181"/>
        <item x="182"/>
        <item x="183"/>
        <item x="344"/>
        <item x="293"/>
        <item x="184"/>
        <item x="185"/>
        <item x="186"/>
        <item x="107"/>
        <item x="5"/>
        <item x="329"/>
        <item x="187"/>
        <item x="189"/>
        <item x="192"/>
        <item x="193"/>
        <item x="194"/>
        <item x="196"/>
        <item x="199"/>
        <item x="202"/>
        <item x="211"/>
        <item x="78"/>
        <item x="212"/>
        <item x="213"/>
        <item x="214"/>
        <item x="265"/>
        <item x="349"/>
        <item x="215"/>
        <item x="9"/>
        <item x="216"/>
        <item x="217"/>
        <item x="256"/>
        <item x="320"/>
        <item x="111"/>
        <item x="114"/>
        <item x="116"/>
        <item x="118"/>
        <item x="120"/>
        <item x="221"/>
        <item x="13"/>
        <item x="223"/>
        <item x="224"/>
        <item x="297"/>
        <item x="299"/>
        <item x="302"/>
        <item x="322"/>
        <item x="227"/>
        <item x="228"/>
        <item x="17"/>
        <item x="19"/>
        <item x="24"/>
        <item x="27"/>
        <item x="30"/>
        <item x="33"/>
        <item x="237"/>
        <item x="35"/>
        <item x="239"/>
        <item x="240"/>
        <item x="241"/>
        <item x="334"/>
        <item x="337"/>
        <item x="80"/>
        <item x="270"/>
        <item x="82"/>
        <item x="37"/>
        <item x="342"/>
        <item x="86"/>
        <item x="288"/>
        <item x="242"/>
        <item x="243"/>
        <item x="39"/>
        <item x="41"/>
        <item x="43"/>
        <item x="263"/>
        <item x="44"/>
        <item x="264"/>
        <item x="45"/>
        <item x="244"/>
        <item x="48"/>
        <item x="50"/>
        <item x="245"/>
        <item x="51"/>
        <item x="246"/>
        <item x="53"/>
        <item x="55"/>
        <item x="57"/>
        <item x="58"/>
        <item x="324"/>
        <item x="366"/>
        <item x="67"/>
        <item x="368"/>
        <item x="267"/>
        <item x="305"/>
        <item x="63"/>
        <item x="327"/>
        <item x="70"/>
        <item x="134"/>
        <item x="308"/>
        <item x="138"/>
        <item x="141"/>
        <item x="99"/>
        <item x="92"/>
        <item x="225"/>
        <item x="32"/>
        <item x="124"/>
        <item x="69"/>
        <item x="135"/>
        <item x="312"/>
        <item x="313"/>
        <item x="276"/>
        <item x="291"/>
        <item x="277"/>
        <item x="292"/>
        <item x="1"/>
        <item x="73"/>
        <item x="74"/>
        <item x="319"/>
        <item x="101"/>
        <item x="4"/>
        <item x="103"/>
        <item x="104"/>
        <item x="106"/>
        <item x="271"/>
        <item x="249"/>
        <item x="75"/>
        <item x="76"/>
        <item x="278"/>
        <item x="279"/>
        <item x="294"/>
        <item x="295"/>
        <item x="345"/>
        <item x="108"/>
        <item x="330"/>
        <item x="331"/>
        <item x="332"/>
        <item x="333"/>
        <item x="250"/>
        <item x="77"/>
        <item x="251"/>
        <item x="145"/>
        <item x="315"/>
        <item x="272"/>
        <item x="8"/>
        <item x="273"/>
        <item x="346"/>
        <item x="347"/>
        <item x="348"/>
        <item x="79"/>
        <item x="280"/>
        <item x="252"/>
        <item x="146"/>
        <item x="316"/>
        <item x="253"/>
        <item x="281"/>
        <item x="254"/>
        <item x="282"/>
        <item x="283"/>
        <item x="147"/>
        <item x="255"/>
        <item x="284"/>
        <item x="148"/>
        <item x="149"/>
        <item x="285"/>
        <item x="350"/>
        <item x="10"/>
        <item x="257"/>
        <item x="286"/>
        <item x="321"/>
        <item x="109"/>
        <item x="112"/>
        <item x="66"/>
        <item x="115"/>
        <item x="117"/>
        <item x="119"/>
        <item x="290"/>
        <item x="121"/>
        <item x="89"/>
        <item x="90"/>
        <item x="11"/>
        <item x="91"/>
        <item x="12"/>
        <item x="222"/>
        <item x="93"/>
        <item x="14"/>
        <item x="298"/>
        <item x="300"/>
        <item x="301"/>
        <item x="303"/>
        <item x="123"/>
        <item x="323"/>
        <item x="15"/>
        <item x="351"/>
        <item x="229"/>
        <item x="18"/>
        <item x="352"/>
        <item x="353"/>
        <item x="231"/>
        <item x="20"/>
        <item x="354"/>
        <item x="232"/>
        <item x="355"/>
        <item x="21"/>
        <item x="23"/>
        <item x="356"/>
        <item x="260"/>
        <item x="233"/>
        <item x="234"/>
        <item x="25"/>
        <item x="235"/>
        <item x="26"/>
        <item x="236"/>
        <item x="29"/>
        <item x="357"/>
        <item x="31"/>
        <item x="34"/>
        <item x="261"/>
        <item x="238"/>
        <item x="358"/>
        <item x="36"/>
        <item x="262"/>
        <item x="359"/>
        <item x="335"/>
        <item x="336"/>
        <item x="338"/>
        <item x="258"/>
        <item x="339"/>
        <item x="150"/>
        <item x="81"/>
        <item x="83"/>
        <item x="84"/>
        <item x="151"/>
        <item x="152"/>
        <item x="287"/>
        <item x="340"/>
        <item x="38"/>
        <item x="341"/>
        <item x="343"/>
        <item x="85"/>
        <item x="289"/>
        <item x="304"/>
        <item x="360"/>
        <item x="40"/>
        <item x="42"/>
        <item x="361"/>
        <item x="362"/>
        <item x="46"/>
        <item x="47"/>
        <item x="274"/>
        <item x="49"/>
        <item x="52"/>
        <item x="363"/>
        <item x="54"/>
        <item x="56"/>
        <item x="59"/>
        <item x="364"/>
        <item x="365"/>
        <item x="325"/>
        <item x="367"/>
        <item x="87"/>
        <item x="317"/>
        <item x="68"/>
        <item x="60"/>
        <item x="247"/>
        <item x="94"/>
        <item x="95"/>
        <item x="96"/>
        <item x="97"/>
        <item x="61"/>
        <item x="268"/>
        <item x="259"/>
        <item x="269"/>
        <item x="126"/>
        <item x="62"/>
        <item x="306"/>
        <item x="64"/>
        <item x="248"/>
        <item x="65"/>
        <item x="328"/>
        <item x="127"/>
        <item x="128"/>
        <item x="129"/>
        <item x="130"/>
        <item x="131"/>
        <item x="132"/>
        <item x="133"/>
        <item x="275"/>
        <item x="72"/>
        <item x="136"/>
        <item x="307"/>
        <item x="309"/>
        <item x="310"/>
        <item x="311"/>
        <item x="139"/>
        <item x="140"/>
        <item x="142"/>
        <item x="369"/>
        <item x="88"/>
        <item x="102"/>
        <item x="122"/>
        <item x="326"/>
        <item x="125"/>
        <item x="71"/>
        <item x="137"/>
        <item x="170"/>
        <item x="172"/>
        <item x="173"/>
        <item x="174"/>
        <item x="176"/>
        <item x="177"/>
        <item x="178"/>
        <item x="179"/>
        <item x="188"/>
        <item x="195"/>
        <item x="197"/>
        <item x="198"/>
        <item x="200"/>
        <item x="201"/>
        <item x="203"/>
        <item x="204"/>
        <item x="205"/>
        <item x="206"/>
        <item x="207"/>
        <item x="208"/>
        <item x="209"/>
        <item x="210"/>
      </items>
      <extLst>
        <ext xmlns:x14="http://schemas.microsoft.com/office/spreadsheetml/2009/9/main" uri="{2946ED86-A175-432a-8AC1-64E0C546D7DE}">
          <x14:pivotField fillDownLabels="1"/>
        </ext>
      </extLst>
    </pivotField>
    <pivotField compact="0" numFmtId="1" outline="0" showAll="0"/>
    <pivotField compact="0" outline="0" showAll="0"/>
    <pivotField compact="0" numFmtId="166" outline="0" showAll="0"/>
    <pivotField axis="axisCol" compact="0" outline="0" showAll="0">
      <items count="17">
        <item x="0"/>
        <item x="15"/>
        <item x="1"/>
        <item x="2"/>
        <item x="3"/>
        <item x="4"/>
        <item x="5"/>
        <item x="6"/>
        <item x="7"/>
        <item x="14"/>
        <item x="8"/>
        <item x="9"/>
        <item x="10"/>
        <item x="11"/>
        <item x="12"/>
        <item x="13"/>
        <item t="default"/>
      </items>
    </pivotField>
    <pivotField compact="0" outline="0" showAll="0"/>
    <pivotField compact="0" outline="0" showAll="0"/>
    <pivotField compact="0" outline="0" showAll="0"/>
    <pivotField compact="0" outline="0" showAll="0"/>
    <pivotField compact="0" outline="0" showAll="0" defaultSubtotal="0">
      <items count="30">
        <item x="29"/>
        <item x="7"/>
        <item x="11"/>
        <item x="25"/>
        <item x="8"/>
        <item x="13"/>
        <item x="5"/>
        <item x="2"/>
        <item x="9"/>
        <item x="3"/>
        <item x="19"/>
        <item x="17"/>
        <item x="14"/>
        <item x="15"/>
        <item x="18"/>
        <item x="16"/>
        <item x="12"/>
        <item x="21"/>
        <item x="4"/>
        <item x="27"/>
        <item x="22"/>
        <item x="6"/>
        <item x="28"/>
        <item x="26"/>
        <item x="20"/>
        <item x="24"/>
        <item x="1"/>
        <item x="23"/>
        <item x="10"/>
        <item x="0"/>
      </items>
    </pivotField>
    <pivotField dataField="1" compact="0" outline="0" showAll="0" defaultSubtotal="0">
      <items count="275">
        <item x="166"/>
        <item x="154"/>
        <item x="222"/>
        <item x="219"/>
        <item x="220"/>
        <item x="58"/>
        <item x="0"/>
        <item x="177"/>
        <item x="43"/>
        <item x="270"/>
        <item x="273"/>
        <item x="263"/>
        <item x="158"/>
        <item x="176"/>
        <item x="218"/>
        <item x="178"/>
        <item x="73"/>
        <item x="251"/>
        <item x="253"/>
        <item x="162"/>
        <item x="271"/>
        <item x="14"/>
        <item x="72"/>
        <item x="74"/>
        <item x="242"/>
        <item x="167"/>
        <item x="3"/>
        <item x="44"/>
        <item x="264"/>
        <item x="65"/>
        <item x="5"/>
        <item x="48"/>
        <item x="211"/>
        <item x="269"/>
        <item x="248"/>
        <item x="179"/>
        <item x="47"/>
        <item x="169"/>
        <item x="2"/>
        <item x="55"/>
        <item x="4"/>
        <item x="266"/>
        <item x="254"/>
        <item x="6"/>
        <item x="168"/>
        <item x="40"/>
        <item x="66"/>
        <item x="31"/>
        <item x="16"/>
        <item x="244"/>
        <item x="52"/>
        <item x="1"/>
        <item x="247"/>
        <item x="180"/>
        <item x="255"/>
        <item x="249"/>
        <item x="272"/>
        <item x="157"/>
        <item x="56"/>
        <item x="11"/>
        <item x="252"/>
        <item x="200"/>
        <item x="246"/>
        <item x="265"/>
        <item x="49"/>
        <item x="15"/>
        <item x="197"/>
        <item x="12"/>
        <item x="53"/>
        <item x="13"/>
        <item x="57"/>
        <item x="159"/>
        <item x="238"/>
        <item x="35"/>
        <item x="214"/>
        <item x="235"/>
        <item x="207"/>
        <item x="42"/>
        <item x="59"/>
        <item x="250"/>
        <item x="256"/>
        <item x="243"/>
        <item x="204"/>
        <item x="115"/>
        <item x="39"/>
        <item x="239"/>
        <item x="51"/>
        <item x="217"/>
        <item x="102"/>
        <item x="8"/>
        <item x="82"/>
        <item x="274"/>
        <item x="41"/>
        <item x="170"/>
        <item x="195"/>
        <item x="54"/>
        <item x="237"/>
        <item x="50"/>
        <item x="33"/>
        <item x="196"/>
        <item x="198"/>
        <item x="171"/>
        <item x="268"/>
        <item x="208"/>
        <item x="236"/>
        <item x="262"/>
        <item x="156"/>
        <item x="199"/>
        <item x="60"/>
        <item x="202"/>
        <item x="100"/>
        <item x="9"/>
        <item x="116"/>
        <item x="77"/>
        <item x="209"/>
        <item x="10"/>
        <item x="203"/>
        <item x="206"/>
        <item x="76"/>
        <item x="205"/>
        <item x="78"/>
        <item x="85"/>
        <item x="90"/>
        <item x="97"/>
        <item x="64"/>
        <item x="201"/>
        <item x="86"/>
        <item x="188"/>
        <item x="24"/>
        <item x="99"/>
        <item x="80"/>
        <item x="119"/>
        <item x="213"/>
        <item x="143"/>
        <item x="120"/>
        <item x="140"/>
        <item x="125"/>
        <item x="87"/>
        <item x="103"/>
        <item x="135"/>
        <item x="79"/>
        <item x="191"/>
        <item x="124"/>
        <item x="187"/>
        <item x="193"/>
        <item x="88"/>
        <item x="117"/>
        <item x="136"/>
        <item x="147"/>
        <item x="148"/>
        <item x="189"/>
        <item x="122"/>
        <item x="22"/>
        <item x="145"/>
        <item x="130"/>
        <item x="84"/>
        <item x="96"/>
        <item x="34"/>
        <item x="75"/>
        <item x="121"/>
        <item x="127"/>
        <item x="129"/>
        <item x="93"/>
        <item x="146"/>
        <item x="38"/>
        <item x="132"/>
        <item x="153"/>
        <item x="134"/>
        <item x="137"/>
        <item x="192"/>
        <item x="81"/>
        <item x="37"/>
        <item x="141"/>
        <item x="160"/>
        <item x="32"/>
        <item x="245"/>
        <item x="123"/>
        <item x="194"/>
        <item x="101"/>
        <item x="70"/>
        <item x="89"/>
        <item x="139"/>
        <item x="128"/>
        <item x="190"/>
        <item x="149"/>
        <item x="46"/>
        <item x="144"/>
        <item x="234"/>
        <item x="94"/>
        <item x="23"/>
        <item x="133"/>
        <item x="71"/>
        <item x="118"/>
        <item x="212"/>
        <item x="257"/>
        <item x="98"/>
        <item x="259"/>
        <item x="36"/>
        <item x="131"/>
        <item x="175"/>
        <item x="142"/>
        <item x="92"/>
        <item x="126"/>
        <item x="138"/>
        <item x="83"/>
        <item x="258"/>
        <item x="67"/>
        <item x="112"/>
        <item x="110"/>
        <item x="68"/>
        <item x="111"/>
        <item x="95"/>
        <item x="113"/>
        <item x="91"/>
        <item x="210"/>
        <item x="69"/>
        <item x="21"/>
        <item x="19"/>
        <item x="20"/>
        <item x="26"/>
        <item x="260"/>
        <item x="215"/>
        <item x="61"/>
        <item x="231"/>
        <item x="45"/>
        <item x="114"/>
        <item x="221"/>
        <item x="232"/>
        <item x="172"/>
        <item x="105"/>
        <item x="230"/>
        <item x="216"/>
        <item x="7"/>
        <item x="63"/>
        <item x="18"/>
        <item x="261"/>
        <item x="104"/>
        <item x="28"/>
        <item x="233"/>
        <item x="164"/>
        <item x="62"/>
        <item x="109"/>
        <item x="150"/>
        <item x="163"/>
        <item x="181"/>
        <item x="186"/>
        <item x="151"/>
        <item x="185"/>
        <item x="27"/>
        <item x="155"/>
        <item x="107"/>
        <item x="184"/>
        <item x="174"/>
        <item x="152"/>
        <item x="161"/>
        <item x="173"/>
        <item x="30"/>
        <item x="25"/>
        <item x="29"/>
        <item x="183"/>
        <item x="182"/>
        <item x="106"/>
        <item x="267"/>
        <item x="108"/>
        <item x="240"/>
        <item x="224"/>
        <item x="229"/>
        <item x="226"/>
        <item x="223"/>
        <item x="225"/>
        <item x="227"/>
        <item x="228"/>
        <item x="165"/>
        <item x="241"/>
        <item x="17"/>
      </items>
    </pivotField>
    <pivotField compact="0" outline="0" showAll="0"/>
    <pivotField compact="0" outline="0" showAll="0" defaultSubtotal="0">
      <items count="396">
        <item x="72"/>
        <item x="4"/>
        <item x="3"/>
        <item x="224"/>
        <item x="0"/>
        <item x="70"/>
        <item x="380"/>
        <item x="41"/>
        <item x="104"/>
        <item x="318"/>
        <item x="363"/>
        <item x="15"/>
        <item x="361"/>
        <item x="11"/>
        <item x="82"/>
        <item x="77"/>
        <item x="76"/>
        <item x="382"/>
        <item x="10"/>
        <item x="81"/>
        <item x="375"/>
        <item x="79"/>
        <item x="9"/>
        <item x="387"/>
        <item x="118"/>
        <item x="119"/>
        <item x="362"/>
        <item x="391"/>
        <item x="75"/>
        <item x="8"/>
        <item x="31"/>
        <item x="392"/>
        <item x="13"/>
        <item x="29"/>
        <item x="373"/>
        <item x="67"/>
        <item x="313"/>
        <item x="7"/>
        <item x="73"/>
        <item x="5"/>
        <item x="90"/>
        <item x="371"/>
        <item x="91"/>
        <item x="1"/>
        <item x="14"/>
        <item x="383"/>
        <item x="30"/>
        <item x="78"/>
        <item x="376"/>
        <item x="238"/>
        <item x="114"/>
        <item x="116"/>
        <item x="125"/>
        <item x="93"/>
        <item x="18"/>
        <item x="2"/>
        <item x="393"/>
        <item x="92"/>
        <item x="212"/>
        <item x="295"/>
        <item x="27"/>
        <item x="379"/>
        <item x="89"/>
        <item x="165"/>
        <item x="38"/>
        <item x="285"/>
        <item x="101"/>
        <item x="233"/>
        <item x="17"/>
        <item x="394"/>
        <item x="111"/>
        <item x="288"/>
        <item x="28"/>
        <item x="234"/>
        <item x="152"/>
        <item x="80"/>
        <item x="221"/>
        <item x="378"/>
        <item x="241"/>
        <item x="36"/>
        <item x="126"/>
        <item x="16"/>
        <item x="284"/>
        <item x="247"/>
        <item x="239"/>
        <item x="112"/>
        <item x="219"/>
        <item x="34"/>
        <item x="240"/>
        <item x="98"/>
        <item x="217"/>
        <item x="223"/>
        <item x="115"/>
        <item x="229"/>
        <item x="384"/>
        <item x="12"/>
        <item x="237"/>
        <item x="74"/>
        <item x="222"/>
        <item x="32"/>
        <item x="226"/>
        <item x="210"/>
        <item x="102"/>
        <item x="377"/>
        <item x="342"/>
        <item x="225"/>
        <item x="69"/>
        <item x="381"/>
        <item x="231"/>
        <item x="250"/>
        <item x="25"/>
        <item x="242"/>
        <item x="19"/>
        <item x="88"/>
        <item x="385"/>
        <item x="218"/>
        <item x="287"/>
        <item x="94"/>
        <item x="353"/>
        <item x="120"/>
        <item x="150"/>
        <item x="291"/>
        <item x="227"/>
        <item x="319"/>
        <item x="343"/>
        <item x="99"/>
        <item x="71"/>
        <item x="354"/>
        <item x="386"/>
        <item x="103"/>
        <item x="351"/>
        <item x="246"/>
        <item x="252"/>
        <item x="6"/>
        <item x="33"/>
        <item x="95"/>
        <item x="35"/>
        <item x="105"/>
        <item x="129"/>
        <item x="26"/>
        <item x="22"/>
        <item x="232"/>
        <item x="57"/>
        <item x="68"/>
        <item x="265"/>
        <item x="249"/>
        <item x="390"/>
        <item x="220"/>
        <item x="292"/>
        <item x="228"/>
        <item x="293"/>
        <item x="97"/>
        <item x="269"/>
        <item x="290"/>
        <item x="128"/>
        <item x="83"/>
        <item x="350"/>
        <item x="230"/>
        <item x="130"/>
        <item x="369"/>
        <item x="356"/>
        <item x="374"/>
        <item x="352"/>
        <item x="303"/>
        <item x="270"/>
        <item x="136"/>
        <item x="271"/>
        <item x="388"/>
        <item x="141"/>
        <item x="307"/>
        <item x="370"/>
        <item x="100"/>
        <item x="345"/>
        <item x="96"/>
        <item x="349"/>
        <item x="62"/>
        <item x="251"/>
        <item x="236"/>
        <item x="320"/>
        <item x="294"/>
        <item x="37"/>
        <item x="137"/>
        <item x="113"/>
        <item x="84"/>
        <item x="23"/>
        <item x="149"/>
        <item x="348"/>
        <item x="300"/>
        <item x="335"/>
        <item x="85"/>
        <item x="301"/>
        <item x="306"/>
        <item x="106"/>
        <item x="308"/>
        <item x="305"/>
        <item x="132"/>
        <item x="286"/>
        <item x="168"/>
        <item x="289"/>
        <item x="302"/>
        <item x="191"/>
        <item x="169"/>
        <item x="188"/>
        <item x="173"/>
        <item x="235"/>
        <item x="355"/>
        <item x="138"/>
        <item x="216"/>
        <item x="153"/>
        <item x="347"/>
        <item x="202"/>
        <item x="183"/>
        <item x="131"/>
        <item x="280"/>
        <item x="172"/>
        <item x="39"/>
        <item x="277"/>
        <item x="282"/>
        <item x="139"/>
        <item x="389"/>
        <item x="166"/>
        <item x="337"/>
        <item x="184"/>
        <item x="195"/>
        <item x="196"/>
        <item x="278"/>
        <item x="170"/>
        <item x="193"/>
        <item x="178"/>
        <item x="135"/>
        <item x="147"/>
        <item x="24"/>
        <item x="127"/>
        <item x="59"/>
        <item x="203"/>
        <item x="175"/>
        <item x="299"/>
        <item x="177"/>
        <item x="346"/>
        <item x="336"/>
        <item x="144"/>
        <item x="194"/>
        <item x="298"/>
        <item x="338"/>
        <item x="180"/>
        <item x="201"/>
        <item x="182"/>
        <item x="185"/>
        <item x="281"/>
        <item x="133"/>
        <item x="189"/>
        <item x="368"/>
        <item x="61"/>
        <item x="171"/>
        <item x="283"/>
        <item x="151"/>
        <item x="334"/>
        <item x="140"/>
        <item x="187"/>
        <item x="304"/>
        <item x="209"/>
        <item x="176"/>
        <item x="309"/>
        <item x="279"/>
        <item x="197"/>
        <item x="87"/>
        <item x="192"/>
        <item x="145"/>
        <item x="181"/>
        <item x="167"/>
        <item x="60"/>
        <item x="148"/>
        <item x="211"/>
        <item x="179"/>
        <item x="339"/>
        <item x="190"/>
        <item x="143"/>
        <item x="314"/>
        <item x="174"/>
        <item x="186"/>
        <item x="56"/>
        <item x="134"/>
        <item x="263"/>
        <item x="49"/>
        <item x="48"/>
        <item x="110"/>
        <item x="162"/>
        <item x="160"/>
        <item x="276"/>
        <item x="161"/>
        <item x="317"/>
        <item x="146"/>
        <item x="163"/>
        <item x="142"/>
        <item x="333"/>
        <item x="207"/>
        <item x="47"/>
        <item x="357"/>
        <item x="117"/>
        <item x="264"/>
        <item x="65"/>
        <item x="359"/>
        <item x="58"/>
        <item x="296"/>
        <item x="66"/>
        <item x="395"/>
        <item x="268"/>
        <item x="267"/>
        <item x="297"/>
        <item x="164"/>
        <item x="266"/>
        <item x="122"/>
        <item x="358"/>
        <item x="311"/>
        <item x="123"/>
        <item x="45"/>
        <item x="64"/>
        <item x="46"/>
        <item x="159"/>
        <item x="43"/>
        <item x="312"/>
        <item x="44"/>
        <item x="198"/>
        <item x="63"/>
        <item x="272"/>
        <item x="275"/>
        <item x="199"/>
        <item x="274"/>
        <item x="52"/>
        <item x="315"/>
        <item x="157"/>
        <item x="273"/>
        <item x="328"/>
        <item x="205"/>
        <item x="330"/>
        <item x="121"/>
        <item x="155"/>
        <item x="329"/>
        <item x="200"/>
        <item x="107"/>
        <item x="327"/>
        <item x="109"/>
        <item x="310"/>
        <item x="42"/>
        <item x="154"/>
        <item x="344"/>
        <item x="21"/>
        <item x="208"/>
        <item x="108"/>
        <item x="253"/>
        <item x="316"/>
        <item x="255"/>
        <item x="20"/>
        <item x="50"/>
        <item x="51"/>
        <item x="215"/>
        <item x="256"/>
        <item x="244"/>
        <item x="86"/>
        <item x="204"/>
        <item x="243"/>
        <item x="254"/>
        <item x="364"/>
        <item x="53"/>
        <item x="262"/>
        <item x="260"/>
        <item x="206"/>
        <item x="156"/>
        <item x="214"/>
        <item x="158"/>
        <item x="372"/>
        <item x="261"/>
        <item x="258"/>
        <item x="257"/>
        <item x="259"/>
        <item x="366"/>
        <item x="331"/>
        <item x="213"/>
        <item x="367"/>
        <item x="365"/>
        <item x="332"/>
        <item x="55"/>
        <item x="54"/>
        <item x="248"/>
        <item x="124"/>
        <item x="360"/>
        <item x="326"/>
        <item x="323"/>
        <item x="322"/>
        <item x="341"/>
        <item x="321"/>
        <item x="324"/>
        <item x="340"/>
        <item x="325"/>
        <item x="245"/>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3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t="grand">
      <x/>
    </i>
  </rowItems>
  <colFields count="1">
    <field x="13"/>
  </colFields>
  <colItems count="16">
    <i>
      <x/>
    </i>
    <i>
      <x v="1"/>
    </i>
    <i>
      <x v="2"/>
    </i>
    <i>
      <x v="3"/>
    </i>
    <i>
      <x v="4"/>
    </i>
    <i>
      <x v="5"/>
    </i>
    <i>
      <x v="6"/>
    </i>
    <i>
      <x v="7"/>
    </i>
    <i>
      <x v="8"/>
    </i>
    <i>
      <x v="9"/>
    </i>
    <i>
      <x v="10"/>
    </i>
    <i>
      <x v="11"/>
    </i>
    <i>
      <x v="12"/>
    </i>
    <i>
      <x v="13"/>
    </i>
    <i>
      <x v="14"/>
    </i>
    <i>
      <x v="15"/>
    </i>
  </colItems>
  <dataFields count="1">
    <dataField name="Sum of Min Charge" fld="19" baseField="9" baseItem="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052D5F-3F6E-4F0F-8C3B-FAB59C0795E0}"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H9" firstHeaderRow="1" firstDataRow="1" firstDataCol="1" rowPageCount="1" colPageCount="1"/>
  <pivotFields count="35">
    <pivotField showAll="0"/>
    <pivotField showAll="0"/>
    <pivotField showAll="0"/>
    <pivotField dataField="1" showAll="0"/>
    <pivotField showAll="0"/>
    <pivotField showAll="0"/>
    <pivotField showAll="0"/>
    <pivotField axis="axisRow" showAll="0">
      <items count="4">
        <item x="0"/>
        <item x="2"/>
        <item x="1"/>
        <item t="default"/>
      </items>
    </pivotField>
    <pivotField showAll="0"/>
    <pivotField numFmtId="1" showAll="0"/>
    <pivotField showAll="0"/>
    <pivotField numFmtId="166"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pageFields count="1">
    <pageField fld="13" item="0" hier="-1"/>
  </pageFields>
  <dataFields count="1">
    <dataField name="Count of Origin Airpor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82B93F-FDAE-4935-BF6D-3213E0D6D6CB}" name="PivotTable4" cacheId="1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43:D61" firstHeaderRow="1" firstDataRow="2" firstDataCol="1"/>
  <pivotFields count="36">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numFmtId="1" showAll="0"/>
    <pivotField showAll="0"/>
    <pivotField numFmtId="166" showAll="0"/>
    <pivotField axis="axisRow" showAll="0" sortType="descending">
      <items count="17">
        <item x="0"/>
        <item x="15"/>
        <item x="1"/>
        <item x="2"/>
        <item x="3"/>
        <item x="4"/>
        <item x="5"/>
        <item x="6"/>
        <item x="7"/>
        <item x="14"/>
        <item x="8"/>
        <item x="9"/>
        <item x="10"/>
        <item x="11"/>
        <item x="12"/>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7">
    <i>
      <x v="15"/>
    </i>
    <i>
      <x v="3"/>
    </i>
    <i>
      <x v="6"/>
    </i>
    <i>
      <x v="14"/>
    </i>
    <i>
      <x v="1"/>
    </i>
    <i>
      <x/>
    </i>
    <i>
      <x v="2"/>
    </i>
    <i>
      <x v="12"/>
    </i>
    <i>
      <x v="13"/>
    </i>
    <i>
      <x v="10"/>
    </i>
    <i>
      <x v="11"/>
    </i>
    <i>
      <x v="4"/>
    </i>
    <i>
      <x v="7"/>
    </i>
    <i>
      <x v="9"/>
    </i>
    <i>
      <x v="5"/>
    </i>
    <i>
      <x v="8"/>
    </i>
    <i t="grand">
      <x/>
    </i>
  </rowItems>
  <colFields count="1">
    <field x="7"/>
  </colFields>
  <colItems count="3">
    <i>
      <x/>
    </i>
    <i>
      <x v="1"/>
    </i>
    <i>
      <x v="2"/>
    </i>
  </colItems>
  <dataFields count="1">
    <dataField name="Count of Intention to Bid (Yes/No)"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7CA7C3-0B5C-4200-A482-1B9F4058AF8B}"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E9" firstHeaderRow="1" firstDataRow="1" firstDataCol="1" rowPageCount="1" colPageCount="1"/>
  <pivotFields count="35">
    <pivotField showAll="0"/>
    <pivotField showAll="0"/>
    <pivotField showAll="0"/>
    <pivotField dataField="1" showAll="0"/>
    <pivotField showAll="0"/>
    <pivotField showAll="0"/>
    <pivotField showAll="0"/>
    <pivotField axis="axisRow" showAll="0">
      <items count="4">
        <item x="0"/>
        <item x="2"/>
        <item x="1"/>
        <item t="default"/>
      </items>
    </pivotField>
    <pivotField showAll="0"/>
    <pivotField numFmtId="1" showAll="0"/>
    <pivotField showAll="0"/>
    <pivotField numFmtId="166"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pageFields count="1">
    <pageField fld="13" item="1" hier="-1"/>
  </pageFields>
  <dataFields count="1">
    <dataField name="Count of Origin Airpor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B4ECC1-509D-4B4B-BB2D-965F0DE065D3}"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B31" firstHeaderRow="1" firstDataRow="1" firstDataCol="1"/>
  <pivotFields count="36">
    <pivotField showAll="0"/>
    <pivotField showAll="0"/>
    <pivotField showAll="0"/>
    <pivotField showAll="0"/>
    <pivotField showAll="0"/>
    <pivotField showAll="0"/>
    <pivotField showAll="0"/>
    <pivotField showAll="0"/>
    <pivotField showAll="0"/>
    <pivotField showAll="0"/>
    <pivotField numFmtId="1" showAll="0"/>
    <pivotField showAll="0"/>
    <pivotField numFmtId="166" showAll="0"/>
    <pivotField axis="axisRow" showAll="0" sortType="descending">
      <items count="17">
        <item x="0"/>
        <item x="15"/>
        <item x="1"/>
        <item x="2"/>
        <item x="3"/>
        <item x="4"/>
        <item x="5"/>
        <item x="6"/>
        <item x="7"/>
        <item x="14"/>
        <item x="8"/>
        <item x="9"/>
        <item x="10"/>
        <item x="11"/>
        <item x="12"/>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7">
    <i>
      <x v="15"/>
    </i>
    <i>
      <x v="3"/>
    </i>
    <i>
      <x v="6"/>
    </i>
    <i>
      <x v="14"/>
    </i>
    <i>
      <x v="1"/>
    </i>
    <i>
      <x/>
    </i>
    <i>
      <x v="2"/>
    </i>
    <i>
      <x v="12"/>
    </i>
    <i>
      <x v="13"/>
    </i>
    <i>
      <x v="10"/>
    </i>
    <i>
      <x v="11"/>
    </i>
    <i>
      <x v="4"/>
    </i>
    <i>
      <x v="7"/>
    </i>
    <i>
      <x v="9"/>
    </i>
    <i>
      <x v="5"/>
    </i>
    <i>
      <x v="8"/>
    </i>
    <i t="grand">
      <x/>
    </i>
  </rowItems>
  <colItems count="1">
    <i/>
  </colItems>
  <dataFields count="1">
    <dataField name="Count of Intention to Bid (Yes/No)" fld="14"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5"/>
          </reference>
        </references>
      </pivotArea>
    </chartFormat>
    <chartFormat chart="0" format="2">
      <pivotArea type="data" outline="0" fieldPosition="0">
        <references count="2">
          <reference field="4294967294" count="1" selected="0">
            <x v="0"/>
          </reference>
          <reference field="13" count="1" selected="0">
            <x v="3"/>
          </reference>
        </references>
      </pivotArea>
    </chartFormat>
    <chartFormat chart="0" format="3">
      <pivotArea type="data" outline="0" fieldPosition="0">
        <references count="2">
          <reference field="4294967294" count="1" selected="0">
            <x v="0"/>
          </reference>
          <reference field="13" count="1" selected="0">
            <x v="6"/>
          </reference>
        </references>
      </pivotArea>
    </chartFormat>
    <chartFormat chart="0" format="4">
      <pivotArea type="data" outline="0" fieldPosition="0">
        <references count="2">
          <reference field="4294967294" count="1" selected="0">
            <x v="0"/>
          </reference>
          <reference field="13" count="1" selected="0">
            <x v="14"/>
          </reference>
        </references>
      </pivotArea>
    </chartFormat>
    <chartFormat chart="0" format="5">
      <pivotArea type="data" outline="0" fieldPosition="0">
        <references count="2">
          <reference field="4294967294" count="1" selected="0">
            <x v="0"/>
          </reference>
          <reference field="13" count="1" selected="0">
            <x v="1"/>
          </reference>
        </references>
      </pivotArea>
    </chartFormat>
    <chartFormat chart="0" format="6">
      <pivotArea type="data" outline="0" fieldPosition="0">
        <references count="2">
          <reference field="4294967294" count="1" selected="0">
            <x v="0"/>
          </reference>
          <reference field="13" count="1" selected="0">
            <x v="0"/>
          </reference>
        </references>
      </pivotArea>
    </chartFormat>
    <chartFormat chart="0" format="7">
      <pivotArea type="data" outline="0" fieldPosition="0">
        <references count="2">
          <reference field="4294967294" count="1" selected="0">
            <x v="0"/>
          </reference>
          <reference field="13" count="1" selected="0">
            <x v="2"/>
          </reference>
        </references>
      </pivotArea>
    </chartFormat>
    <chartFormat chart="0" format="8">
      <pivotArea type="data" outline="0" fieldPosition="0">
        <references count="2">
          <reference field="4294967294" count="1" selected="0">
            <x v="0"/>
          </reference>
          <reference field="13" count="1" selected="0">
            <x v="12"/>
          </reference>
        </references>
      </pivotArea>
    </chartFormat>
    <chartFormat chart="0" format="9">
      <pivotArea type="data" outline="0" fieldPosition="0">
        <references count="2">
          <reference field="4294967294" count="1" selected="0">
            <x v="0"/>
          </reference>
          <reference field="13" count="1" selected="0">
            <x v="13"/>
          </reference>
        </references>
      </pivotArea>
    </chartFormat>
    <chartFormat chart="0" format="10">
      <pivotArea type="data" outline="0" fieldPosition="0">
        <references count="2">
          <reference field="4294967294" count="1" selected="0">
            <x v="0"/>
          </reference>
          <reference field="13" count="1" selected="0">
            <x v="10"/>
          </reference>
        </references>
      </pivotArea>
    </chartFormat>
    <chartFormat chart="0" format="11">
      <pivotArea type="data" outline="0" fieldPosition="0">
        <references count="2">
          <reference field="4294967294" count="1" selected="0">
            <x v="0"/>
          </reference>
          <reference field="13" count="1" selected="0">
            <x v="11"/>
          </reference>
        </references>
      </pivotArea>
    </chartFormat>
    <chartFormat chart="0" format="12">
      <pivotArea type="data" outline="0" fieldPosition="0">
        <references count="2">
          <reference field="4294967294" count="1" selected="0">
            <x v="0"/>
          </reference>
          <reference field="13" count="1" selected="0">
            <x v="4"/>
          </reference>
        </references>
      </pivotArea>
    </chartFormat>
    <chartFormat chart="0" format="13">
      <pivotArea type="data" outline="0" fieldPosition="0">
        <references count="2">
          <reference field="4294967294" count="1" selected="0">
            <x v="0"/>
          </reference>
          <reference field="13" count="1" selected="0">
            <x v="7"/>
          </reference>
        </references>
      </pivotArea>
    </chartFormat>
    <chartFormat chart="0" format="14">
      <pivotArea type="data" outline="0" fieldPosition="0">
        <references count="2">
          <reference field="4294967294" count="1" selected="0">
            <x v="0"/>
          </reference>
          <reference field="13" count="1" selected="0">
            <x v="9"/>
          </reference>
        </references>
      </pivotArea>
    </chartFormat>
    <chartFormat chart="0" format="15">
      <pivotArea type="data" outline="0" fieldPosition="0">
        <references count="2">
          <reference field="4294967294" count="1" selected="0">
            <x v="0"/>
          </reference>
          <reference field="13" count="1" selected="0">
            <x v="5"/>
          </reference>
        </references>
      </pivotArea>
    </chartFormat>
    <chartFormat chart="0" format="16">
      <pivotArea type="data" outline="0" fieldPosition="0">
        <references count="2">
          <reference field="4294967294" count="1" selected="0">
            <x v="0"/>
          </reference>
          <reference field="1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3A2DFF-DE05-4030-AED3-E84A65891559}"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9" firstHeaderRow="1" firstDataRow="1" firstDataCol="1" rowPageCount="1" colPageCount="1"/>
  <pivotFields count="35">
    <pivotField showAll="0"/>
    <pivotField showAll="0"/>
    <pivotField showAll="0"/>
    <pivotField dataField="1" showAll="0"/>
    <pivotField showAll="0"/>
    <pivotField showAll="0"/>
    <pivotField showAll="0"/>
    <pivotField axis="axisRow" showAll="0">
      <items count="4">
        <item x="0"/>
        <item x="2"/>
        <item x="1"/>
        <item t="default"/>
      </items>
    </pivotField>
    <pivotField showAll="0"/>
    <pivotField numFmtId="1" showAll="0"/>
    <pivotField showAll="0"/>
    <pivotField numFmtId="166"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pageFields count="1">
    <pageField fld="13" hier="-1"/>
  </pageFields>
  <dataFields count="1">
    <dataField name="Count of Origin Airpor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2B9A81-101F-489C-B097-C46DD0FC6756}"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5:B39" firstHeaderRow="1" firstDataRow="1" firstDataCol="1"/>
  <pivotFields count="36">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 showAll="0"/>
    <pivotField showAll="0"/>
    <pivotField numFmtId="166" showAll="0"/>
    <pivotField showAll="0"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Intention to Bid (Yes/No)" fld="14"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064A6A-11C9-4B20-993D-95AF1E5747CC}"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5:K8" firstHeaderRow="1" firstDataRow="1" firstDataCol="1" rowPageCount="1" colPageCount="1"/>
  <pivotFields count="35">
    <pivotField showAll="0"/>
    <pivotField showAll="0"/>
    <pivotField showAll="0"/>
    <pivotField showAll="0"/>
    <pivotField showAll="0"/>
    <pivotField showAll="0"/>
    <pivotField showAll="0"/>
    <pivotField axis="axisPage" showAll="0">
      <items count="4">
        <item x="0"/>
        <item x="2"/>
        <item x="1"/>
        <item t="default"/>
      </items>
    </pivotField>
    <pivotField dataField="1" showAll="0"/>
    <pivotField numFmtId="1" showAll="0"/>
    <pivotField showAll="0"/>
    <pivotField numFmtId="166"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Items count="1">
    <i/>
  </colItems>
  <pageFields count="1">
    <pageField fld="7" item="2" hier="-1"/>
  </pageFields>
  <dataFields count="1">
    <dataField name="Count of Destination Region" fld="8" subtotal="count" baseField="0" baseItem="0"/>
  </dataFields>
  <chartFormats count="16">
    <chartFormat chart="0" format="7"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13" count="1" selected="0">
            <x v="1"/>
          </reference>
        </references>
      </pivotArea>
    </chartFormat>
    <chartFormat chart="0" format="10">
      <pivotArea type="data" outline="0" fieldPosition="0">
        <references count="2">
          <reference field="4294967294" count="1" selected="0">
            <x v="0"/>
          </reference>
          <reference field="13"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3" count="1" selected="0">
            <x v="0"/>
          </reference>
        </references>
      </pivotArea>
    </chartFormat>
    <chartFormat chart="6" format="16">
      <pivotArea type="data" outline="0" fieldPosition="0">
        <references count="2">
          <reference field="4294967294" count="1" selected="0">
            <x v="0"/>
          </reference>
          <reference field="13" count="1" selected="0">
            <x v="1"/>
          </reference>
        </references>
      </pivotArea>
    </chartFormat>
    <chartFormat chart="6" format="17" series="1">
      <pivotArea type="data" outline="0" fieldPosition="0">
        <references count="2">
          <reference field="4294967294" count="1" selected="0">
            <x v="0"/>
          </reference>
          <reference field="7" count="1" selected="0">
            <x v="1"/>
          </reference>
        </references>
      </pivotArea>
    </chartFormat>
    <chartFormat chart="6" format="18" series="1">
      <pivotArea type="data" outline="0" fieldPosition="0">
        <references count="2">
          <reference field="4294967294" count="1" selected="0">
            <x v="0"/>
          </reference>
          <reference field="7" count="1" selected="0">
            <x v="2"/>
          </reference>
        </references>
      </pivotArea>
    </chartFormat>
    <chartFormat chart="0" format="11" series="1">
      <pivotArea type="data" outline="0" fieldPosition="0">
        <references count="2">
          <reference field="4294967294" count="1" selected="0">
            <x v="0"/>
          </reference>
          <reference field="7" count="1" selected="0">
            <x v="1"/>
          </reference>
        </references>
      </pivotArea>
    </chartFormat>
    <chartFormat chart="0" format="12" series="1">
      <pivotArea type="data" outline="0" fieldPosition="0">
        <references count="2">
          <reference field="4294967294" count="1" selected="0">
            <x v="0"/>
          </reference>
          <reference field="7"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3" count="1" selected="0">
            <x v="0"/>
          </reference>
        </references>
      </pivotArea>
    </chartFormat>
    <chartFormat chart="8" format="15">
      <pivotArea type="data" outline="0" fieldPosition="0">
        <references count="2">
          <reference field="4294967294" count="1" selected="0">
            <x v="0"/>
          </reference>
          <reference field="13"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3" count="1" selected="0">
            <x v="0"/>
          </reference>
        </references>
      </pivotArea>
    </chartFormat>
    <chartFormat chart="9" format="1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35700DB-3452-48DE-9B96-443B0F076C33}" name="Table245" displayName="Table245" ref="B11:AJ424" totalsRowShown="0" headerRowDxfId="203" totalsRowDxfId="201" tableBorderDxfId="202">
  <autoFilter ref="B11:AJ424" xr:uid="{76FD9D71-8554-4AD1-BA7D-43B0B9252300}"/>
  <tableColumns count="35">
    <tableColumn id="1" xr3:uid="{07479B01-2046-4CA0-8E08-2484EB599BE8}" name="Commodity Group" dataDxfId="200" totalsRowDxfId="199"/>
    <tableColumn id="9" xr3:uid="{71D5A958-4084-4F22-A212-1602F8FEDC9D}" name="TempControlled" dataDxfId="198" totalsRowDxfId="197"/>
    <tableColumn id="2" xr3:uid="{E69A4268-FD4D-4614-8F31-4DF81FD0B0B4}" name="Air Mode" dataDxfId="196" totalsRowDxfId="195"/>
    <tableColumn id="3" xr3:uid="{589327EC-E4F9-42C4-B2F8-F5FD9598200A}" name="Origin Airport" dataDxfId="194" totalsRowDxfId="193"/>
    <tableColumn id="4" xr3:uid="{0D0B7BBE-DE90-44CF-99D6-BB05B4893D58}" name="Destination Airport" dataDxfId="192" totalsRowDxfId="191"/>
    <tableColumn id="24" xr3:uid="{CF0FA8CC-220E-4F8D-82E9-32CD364673F3}" name="Origin Country" dataDxfId="190" totalsRowDxfId="189"/>
    <tableColumn id="25" xr3:uid="{C245698B-43C9-468E-8426-9FFE1CDB1C12}" name="Destinatin Country" dataDxfId="188" totalsRowDxfId="187"/>
    <tableColumn id="22" xr3:uid="{8B3BA5B2-E2F3-4E37-B5D1-64B8ED5AADE3}" name="Origin Region" dataDxfId="186" totalsRowDxfId="185"/>
    <tableColumn id="23" xr3:uid="{59F71596-59BD-4221-889B-2E04910FF8B2}" name="Destination Region" dataDxfId="184" totalsRowDxfId="183"/>
    <tableColumn id="5" xr3:uid="{0A48DEAC-9486-4994-AA64-F1EB8D88A9B5}" name="CHW" dataDxfId="182" totalsRowDxfId="181"/>
    <tableColumn id="6" xr3:uid="{CAB00601-6D45-45A1-83C8-6FAF48F84B3F}" name="Number of MAWB's" dataDxfId="180" totalsRowDxfId="179"/>
    <tableColumn id="8" xr3:uid="{1A21E747-24A3-4F7E-9527-CB0077D3D8A9}" name="Av Weight" dataDxfId="178" totalsRowDxfId="177" dataCellStyle="Comma"/>
    <tableColumn id="7" xr3:uid="{6B173829-4806-4C0D-806C-3523C2A2ACB4}" name="Lane Identifier" dataDxfId="176" totalsRowDxfId="175" dataCellStyle="Comma">
      <calculatedColumnFormula>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calculatedColumnFormula>
    </tableColumn>
    <tableColumn id="10" xr3:uid="{E5C3A97A-ED33-4210-A90D-94B5C793A58A}" name="Airline Bid Available" dataDxfId="174" totalsRowDxfId="173" dataCellStyle="Comma">
      <calculatedColumnFormula>IF(ISNA(VLOOKUP(Table245[[#This Row],[Lane Identifier]],'Lanes Covered'!K:L,2,FALSE)),"No",VLOOKUP(Table245[[#This Row],[Lane Identifier]],'Lanes Covered'!K:L,2,FALSE))</calculatedColumnFormula>
    </tableColumn>
    <tableColumn id="11" xr3:uid="{9D30D261-ED88-4D8D-AB84-5889A7CB5EE2}" name="Intention to Bid (Yes/No)" dataDxfId="172" totalsRowDxfId="171"/>
    <tableColumn id="26" xr3:uid="{2CCBEC6A-8D21-4F93-AC81-329264784B9E}" name="Direct / Indirect" dataDxfId="170" totalsRowDxfId="169"/>
    <tableColumn id="27" xr3:uid="{6A1DE97F-8956-4891-89AC-A703BB3BE8B8}" name="Via" dataDxfId="168" totalsRowDxfId="167"/>
    <tableColumn id="29" xr3:uid="{11C99AC6-5351-4397-AE06-16CD958EDE83}" name="Currency" dataDxfId="166" totalsRowDxfId="165"/>
    <tableColumn id="12" xr3:uid="{F267DFA4-D4FF-4050-9964-89C0ED98FD81}" name="Min Weight" dataDxfId="164" totalsRowDxfId="163"/>
    <tableColumn id="13" xr3:uid="{A3CE417C-46E5-401C-90EA-0FF08C270733}" name="Min Charge" dataDxfId="162" totalsRowDxfId="161"/>
    <tableColumn id="14" xr3:uid="{24333909-866B-416B-AABE-12BB69835131}" name="100" dataDxfId="160" totalsRowDxfId="159"/>
    <tableColumn id="15" xr3:uid="{9F32901F-D481-4797-80A9-53F7E19C55DD}" name="200" dataDxfId="158" totalsRowDxfId="157"/>
    <tableColumn id="16" xr3:uid="{3851531A-6A4E-4C88-8286-B009AB3FD38B}" name="300" dataDxfId="156" totalsRowDxfId="155"/>
    <tableColumn id="17" xr3:uid="{05162DC2-CEDD-43AC-B00A-F3307A17733F}" name="500" dataDxfId="154" totalsRowDxfId="153"/>
    <tableColumn id="18" xr3:uid="{359CFF9B-44A8-4365-83FF-17CFE5870397}" name="1000" dataDxfId="152" totalsRowDxfId="151"/>
    <tableColumn id="19" xr3:uid="{4589599F-10E4-4D19-A8BA-2E79F81D75C8}" name="2500" dataDxfId="150" totalsRowDxfId="149"/>
    <tableColumn id="20" xr3:uid="{7F810A08-D6FF-4A5B-890D-545EE6F811F1}" name="5000" dataDxfId="148" totalsRowDxfId="147"/>
    <tableColumn id="30" xr3:uid="{71D777D7-A025-41B5-A2B6-520BB2D10F0F}" name="All In/ ++" dataDxfId="146" totalsRowDxfId="145"/>
    <tableColumn id="31" xr3:uid="{5A9A8FF9-BB2F-4FDE-BB15-B41D95878061}" name="FSC" dataDxfId="144" totalsRowDxfId="143"/>
    <tableColumn id="32" xr3:uid="{06705C3A-D905-4FDC-86C6-D12EDB3D92B4}" name="SSC" dataDxfId="142" totalsRowDxfId="141"/>
    <tableColumn id="33" xr3:uid="{AEF5679D-2B22-4EC0-8640-DABC6F955059}" name="Screening" dataDxfId="140" totalsRowDxfId="139"/>
    <tableColumn id="34" xr3:uid="{53133087-F68E-41B3-96F0-7733A9E9186C}" name="Other Charges" dataDxfId="138" totalsRowDxfId="137"/>
    <tableColumn id="35" xr3:uid="{35881908-322B-40EB-A33F-D45BC27CDA68}" name="Dry Ice Charge" dataDxfId="136" totalsRowDxfId="135"/>
    <tableColumn id="28" xr3:uid="{DB8A39F0-0061-41E7-9B0C-C6625919476D}" name="SAF/kg" dataDxfId="134" totalsRowDxfId="133"/>
    <tableColumn id="21" xr3:uid="{892E1BCF-0FDE-4052-9EEC-CF1298EAE345}" name="Comments" dataDxfId="132" totalsRowDxfId="1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AB7936-B9B0-456C-9C64-93885685E647}" name="Table24" displayName="Table24" ref="C11:BF1218" totalsRowShown="0" headerRowDxfId="130" dataDxfId="129" totalsRowDxfId="127" tableBorderDxfId="128">
  <autoFilter ref="C11:BF1218" xr:uid="{76FD9D71-8554-4AD1-BA7D-43B0B9252300}">
    <filterColumn colId="7">
      <filters>
        <filter val="AMERICAS"/>
      </filters>
    </filterColumn>
    <filterColumn colId="8">
      <filters>
        <filter val="EMEA"/>
      </filters>
    </filterColumn>
  </autoFilter>
  <tableColumns count="56">
    <tableColumn id="1" xr3:uid="{C39B96E1-1A34-4B5F-98F4-9948AADEF67D}" name="Commodity Group" dataDxfId="126" totalsRowDxfId="125"/>
    <tableColumn id="9" xr3:uid="{8A99D93E-934D-4397-BE0D-DCC2951F9F4D}" name="TempControlled" dataDxfId="124" totalsRowDxfId="123"/>
    <tableColumn id="2" xr3:uid="{BD31AEF0-832F-45ED-B2BF-C39F2B74FAB2}" name="Air Mode" dataDxfId="122" totalsRowDxfId="121"/>
    <tableColumn id="3" xr3:uid="{DF0CC054-67AE-4E13-8B19-BB77DE992F9E}" name="Origin Airport" dataDxfId="120" totalsRowDxfId="119"/>
    <tableColumn id="4" xr3:uid="{BB025E67-C927-4CC0-B4CC-3775B4FEB3C4}" name="Destination Airport" dataDxfId="118" totalsRowDxfId="117"/>
    <tableColumn id="24" xr3:uid="{6E9EB920-E56D-404A-8270-CED0C68EBD82}" name="Origin Country" dataDxfId="116" totalsRowDxfId="115"/>
    <tableColumn id="25" xr3:uid="{0C3FD72E-BCF3-4741-BD9D-B6C97449DA20}" name="Destinatin Country" dataDxfId="114" totalsRowDxfId="113"/>
    <tableColumn id="22" xr3:uid="{F001DBA1-1C04-49A5-A7DE-1141684FD78F}" name="Origin Region" dataDxfId="112" totalsRowDxfId="111"/>
    <tableColumn id="23" xr3:uid="{7EE34FD6-D5FC-4A38-83D0-600726C0569B}" name="Destination Region" dataDxfId="110" totalsRowDxfId="109"/>
    <tableColumn id="36" xr3:uid="{26727418-4346-43AA-86B6-3F30B20A7293}" name="Lane Identifier" dataDxfId="108" totalsRowDxfId="107">
      <calculatedColumnFormula>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calculatedColumnFormula>
    </tableColumn>
    <tableColumn id="5" xr3:uid="{F3E1575E-6171-4EB4-AEA2-9116CCB6C77A}" name="CHW" dataDxfId="106" totalsRowDxfId="105"/>
    <tableColumn id="6" xr3:uid="{1F3BF72A-141C-41F9-88DA-ABFC1A74D65A}" name="Number of MAWB's" dataDxfId="104" totalsRowDxfId="103"/>
    <tableColumn id="8" xr3:uid="{867399FD-825F-4976-BC3A-19FA76806803}" name="Av Weight" dataDxfId="102" totalsRowDxfId="101"/>
    <tableColumn id="7" xr3:uid="{740C3E33-F91B-44BB-B5D5-C7B2F16AB572}" name="Airline" dataDxfId="100" totalsRowDxfId="99" dataCellStyle="Comma"/>
    <tableColumn id="11" xr3:uid="{56106564-4158-4883-8A87-094AD2BD0B98}" name="Intention to Bid (Yes/No)" dataDxfId="98" totalsRowDxfId="97"/>
    <tableColumn id="26" xr3:uid="{3CD6FBEB-3B79-49BB-BDC0-89071881C5C2}" name="Direct / Indirect" dataDxfId="96" totalsRowDxfId="95"/>
    <tableColumn id="27" xr3:uid="{DE8ECF4E-1338-4964-83E5-DB8D838D4756}" name="Via" dataDxfId="94" totalsRowDxfId="93"/>
    <tableColumn id="29" xr3:uid="{33C73DD0-F5B8-48BB-8A84-1F6BF760F39F}" name="Currency" dataDxfId="92" totalsRowDxfId="91"/>
    <tableColumn id="12" xr3:uid="{3F9776B1-C383-46C5-B718-A0250EA54592}" name="Min Weight" dataDxfId="90" totalsRowDxfId="89"/>
    <tableColumn id="13" xr3:uid="{BF5188D3-BCDB-4954-B4DC-52579B146316}" name="Min Charge" dataDxfId="88" totalsRowDxfId="87"/>
    <tableColumn id="10" xr3:uid="{092B50FD-08FE-4BEC-AD76-91FE6517E4C6}" name="45" dataDxfId="86" totalsRowDxfId="85"/>
    <tableColumn id="14" xr3:uid="{D4A7C1A3-5C70-4CE2-B3DD-AC96C3E08B0C}" name="100" dataDxfId="84" totalsRowDxfId="83"/>
    <tableColumn id="15" xr3:uid="{143BF7F8-9164-40EE-A517-04C8C4276EE5}" name="200" dataDxfId="82" totalsRowDxfId="81"/>
    <tableColumn id="16" xr3:uid="{C0B39A28-71D7-4BDC-AEDA-2D6235BB340A}" name="300" dataDxfId="80" totalsRowDxfId="79"/>
    <tableColumn id="17" xr3:uid="{23290E84-7596-4F4A-AEFE-A7705671E92A}" name="500" dataDxfId="78" totalsRowDxfId="77"/>
    <tableColumn id="18" xr3:uid="{B1E3C903-C32D-4353-ACEA-642E28F9D7AD}" name="1000" dataDxfId="76" totalsRowDxfId="75"/>
    <tableColumn id="19" xr3:uid="{2D6FDA46-901A-47EB-86D4-F5F0CFFC8DC6}" name="2500" dataDxfId="74" totalsRowDxfId="73"/>
    <tableColumn id="20" xr3:uid="{5B17799E-1204-4207-9671-C287A27C5F8B}" name="5000" dataDxfId="72" totalsRowDxfId="71"/>
    <tableColumn id="30" xr3:uid="{AFAC5EDA-2923-44A0-A435-CD3823C1BB15}" name="All In/ ++" dataDxfId="70" totalsRowDxfId="69"/>
    <tableColumn id="31" xr3:uid="{FC726328-8231-4252-AEF6-A8175B405121}" name="FSC" dataDxfId="68" totalsRowDxfId="67"/>
    <tableColumn id="32" xr3:uid="{02F4D1FB-FECA-4C17-AEFF-7E81BD4B34DE}" name="SSC" dataDxfId="66" totalsRowDxfId="65"/>
    <tableColumn id="33" xr3:uid="{90E8D352-8613-40ED-9BA3-44737D161769}" name="Screening" dataDxfId="64" totalsRowDxfId="63"/>
    <tableColumn id="34" xr3:uid="{7243E2A2-BE31-4316-AC34-9FE04293FC78}" name="Other Charges" dataDxfId="62" totalsRowDxfId="61"/>
    <tableColumn id="35" xr3:uid="{33793F67-F7E3-4EB5-9ED5-9A65D8B23A6D}" name="Dry Ice Charge" dataDxfId="60" totalsRowDxfId="59"/>
    <tableColumn id="28" xr3:uid="{5E1CA365-2F5E-45E6-9C56-316C7F6B2F64}" name="SAF/kg" dataDxfId="58" totalsRowDxfId="57"/>
    <tableColumn id="21" xr3:uid="{7801D813-1DDA-4481-AFB3-8F62C26D0666}" name="Comments" dataDxfId="56" totalsRowDxfId="55"/>
    <tableColumn id="37" xr3:uid="{B8096E39-DA4C-4DD5-8D41-D1ECF6A3CBAA}" name="USD conversion" dataDxfId="54" totalsRowDxfId="53"/>
    <tableColumn id="38" xr3:uid="{4AAD57F3-BF79-4CF8-A0F0-4676CA30E404}" name="Conversion Rate" dataDxfId="52" totalsRowDxfId="51" dataCellStyle="Currency">
      <calculatedColumnFormula>VLOOKUP(Table24[[#This Row],[USD conversion]],Sheet2!A:B,2,FALSE)</calculatedColumnFormula>
    </tableColumn>
    <tableColumn id="39" xr3:uid="{B830EC26-F50F-4F17-BC17-AFE47340909A}" name="Min Charge2" dataDxfId="50" totalsRowDxfId="49">
      <calculatedColumnFormula>Table24[[#This Row],[Min Charge]]*Table24[[#This Row],[Conversion Rate]]</calculatedColumnFormula>
    </tableColumn>
    <tableColumn id="40" xr3:uid="{F6ACB598-376B-467C-BCA7-60591DA33770}" name="453" dataDxfId="48" totalsRowDxfId="47">
      <calculatedColumnFormula>Table24[[#This Row],[45]]*Table24[[#This Row],[Conversion Rate]]</calculatedColumnFormula>
    </tableColumn>
    <tableColumn id="41" xr3:uid="{EF4A2F7E-48B4-4A58-AD11-131564D47015}" name="1004" dataDxfId="46" totalsRowDxfId="45">
      <calculatedColumnFormula>Table24[[#This Row],[100]]*Table24[[#This Row],[Conversion Rate]]</calculatedColumnFormula>
    </tableColumn>
    <tableColumn id="42" xr3:uid="{AA68197B-5EFF-408E-8694-F8EA98D0A4DA}" name="2005" dataDxfId="44" totalsRowDxfId="43">
      <calculatedColumnFormula>Table24[[#This Row],[200]]*Table24[[#This Row],[Conversion Rate]]</calculatedColumnFormula>
    </tableColumn>
    <tableColumn id="43" xr3:uid="{E039A6AB-0621-487B-A857-43D176077538}" name="3006" dataDxfId="42" totalsRowDxfId="41">
      <calculatedColumnFormula>Table24[[#This Row],[300]]*Table24[[#This Row],[Conversion Rate]]</calculatedColumnFormula>
    </tableColumn>
    <tableColumn id="44" xr3:uid="{40F6D72D-5753-42D7-900F-960380EFFD66}" name="5007" dataDxfId="40" totalsRowDxfId="39">
      <calculatedColumnFormula>Table24[[#This Row],[500]]*Table24[[#This Row],[Conversion Rate]]</calculatedColumnFormula>
    </tableColumn>
    <tableColumn id="45" xr3:uid="{999F14FB-0354-437F-9DEA-2D6F2819F0AF}" name="10008" dataDxfId="38" totalsRowDxfId="37">
      <calculatedColumnFormula>Table24[[#This Row],[1000]]*Table24[[#This Row],[Conversion Rate]]</calculatedColumnFormula>
    </tableColumn>
    <tableColumn id="46" xr3:uid="{E5AE3B4B-B01C-4AA5-B50E-F30C939E302B}" name="25009" dataDxfId="36" totalsRowDxfId="35">
      <calculatedColumnFormula>Table24[[#This Row],[2500]]*Table24[[#This Row],[Conversion Rate]]</calculatedColumnFormula>
    </tableColumn>
    <tableColumn id="47" xr3:uid="{6B6EA0D1-69FB-4EB0-82DE-C9B4BFD0088B}" name="500010" dataDxfId="34" totalsRowDxfId="33">
      <calculatedColumnFormula>Table24[[#This Row],[5000]]*Table24[[#This Row],[Conversion Rate]]</calculatedColumnFormula>
    </tableColumn>
    <tableColumn id="48" xr3:uid="{F6311B2F-8DBD-497A-8112-FD6012BC1566}" name="All In/ ++11" dataDxfId="32" totalsRowDxfId="31">
      <calculatedColumnFormula>Table24[[#This Row],[All In/ ++]]</calculatedColumnFormula>
    </tableColumn>
    <tableColumn id="49" xr3:uid="{D5F891D1-BBEE-4552-9D5D-2EF2CD7D423A}" name="FSC12" dataDxfId="30" totalsRowDxfId="29">
      <calculatedColumnFormula>Table24[[#This Row],[FSC]]*Table24[[#This Row],[Conversion Rate]]</calculatedColumnFormula>
    </tableColumn>
    <tableColumn id="50" xr3:uid="{1E74EA55-8E42-4745-B166-46BFBE0F83EE}" name="SSC13" dataDxfId="28" totalsRowDxfId="27">
      <calculatedColumnFormula>Table24[[#This Row],[SSC]]*Table24[[#This Row],[Conversion Rate]]</calculatedColumnFormula>
    </tableColumn>
    <tableColumn id="51" xr3:uid="{D35E5704-3E60-4A3C-97FD-AB78980AB8ED}" name="Screening14" dataDxfId="26" totalsRowDxfId="25">
      <calculatedColumnFormula>Table24[[#This Row],[Screening]]*Table24[[#This Row],[Conversion Rate]]</calculatedColumnFormula>
    </tableColumn>
    <tableColumn id="52" xr3:uid="{84CA9FDA-1BF2-4BD3-8F1E-204336281F1B}" name="Other Charges15" dataDxfId="24" totalsRowDxfId="23">
      <calculatedColumnFormula>Table24[[#This Row],[Other Charges]]*Table24[[#This Row],[Conversion Rate]]</calculatedColumnFormula>
    </tableColumn>
    <tableColumn id="53" xr3:uid="{4C5FAF38-102D-414A-AB4C-A5E996611C22}" name="Dry Ice Charge16" dataDxfId="22" totalsRowDxfId="21">
      <calculatedColumnFormula>Table24[[#This Row],[Dry Ice Charge]]*Table24[[#This Row],[Conversion Rate]]</calculatedColumnFormula>
    </tableColumn>
    <tableColumn id="54" xr3:uid="{2F9A480D-FDF3-42D5-A4B2-EFA117694C7A}" name="SAF/kg17" dataDxfId="20" totalsRowDxfId="19">
      <calculatedColumnFormula>Table24[[#This Row],[SAF/kg]]*Table24[[#This Row],[Conversion Rate]]</calculatedColumnFormula>
    </tableColumn>
    <tableColumn id="55" xr3:uid="{AE4DF36F-88A2-2E4B-8E61-8BAF03236EA8}" name="Percentage" dataDxfId="18" totalsRowDxfId="17">
      <calculatedColumnFormula array="1">IF(COUNTIFS(F$20:F$1213,F12,G$20:G$1213,G12)&gt;1,
    _xlfn.PERCENTRANK.INC(
        _xlfn._xlws.FILTER(AO$20:AO$1213, (F$20:F$1213=F12)*(G$20:G$1213=G12)*ISNUMBER(AO$20:AO$1213)),
        AO12
    ),
    0
)</calculatedColumnFormula>
    </tableColumn>
    <tableColumn id="56" xr3:uid="{1D1E3658-1C09-BE45-A59E-9FD8CAD621BD}" name="Rating" dataDxfId="16" totalsRowDxfId="15">
      <calculatedColumnFormula>IF(ISNUMBER(BE12), IF(BE12&lt;=0.2, "Green", IF(BE12&lt;=0.7, "Orange", "Red")), "")</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EE08CF-F30A-461F-8423-CEF12E6EC741}" name="Table1" displayName="Table1" ref="B2:L372" totalsRowShown="0">
  <autoFilter ref="B2:L372" xr:uid="{DAEE08CF-F30A-461F-8423-CEF12E6EC7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7B5015F-6583-477D-8678-41F565B561FF}" name="Commodity Group"/>
    <tableColumn id="2" xr3:uid="{4C24070F-3D98-4149-84DD-59858171BC8A}" name="TempControlled"/>
    <tableColumn id="3" xr3:uid="{04D0A23F-31E3-4E92-822D-AE7656D5EB98}" name="Air Mode"/>
    <tableColumn id="4" xr3:uid="{894F3492-6DA9-4868-977C-9895CB03336C}" name="Origin Airport"/>
    <tableColumn id="5" xr3:uid="{3EFA6DFC-8D4E-4BBE-9B99-6503A721F142}" name="Destination Airport"/>
    <tableColumn id="6" xr3:uid="{E4D95E49-B448-40AB-AF64-66A11A8F33A3}" name="Origin Country"/>
    <tableColumn id="7" xr3:uid="{A6304169-F399-4608-B379-6C4906719F4B}" name="Destinatin Country"/>
    <tableColumn id="8" xr3:uid="{99CFD513-3F71-4916-A8CD-07E53A1A28A7}" name="Origin Region"/>
    <tableColumn id="9" xr3:uid="{6A3C6BB3-3D30-4CBF-800A-D40C489E0D1D}" name="Destination Region"/>
    <tableColumn id="10" xr3:uid="{4AC29655-9AA4-4BAC-A6E7-BBD9272CF212}" name="Lane Identifier">
      <calculatedColumnFormula>B3&amp;C3&amp;D3&amp;E3&amp;F3&amp;G3&amp;H3&amp;I3&amp;J3</calculatedColumnFormula>
    </tableColumn>
    <tableColumn id="11" xr3:uid="{D91D4A78-3AC4-4F52-A729-54E05BA1F62B}" name="Lane in Bid Fil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C26EDD-1E34-4D6B-A832-CBBA024048C7}" name="Table3" displayName="Table3" ref="B3:X17697" totalsRowCount="1">
  <autoFilter ref="B3:X17696" xr:uid="{88982DA0-909D-4543-88D5-98862B94527B}"/>
  <tableColumns count="23">
    <tableColumn id="1" xr3:uid="{3A3F6838-1017-4665-AA93-C8AFB4C87B14}" name="Commodity Group" totalsRowLabel="Total"/>
    <tableColumn id="8" xr3:uid="{6EF71C95-8B0E-4A69-86E7-B002AEDC0369}" name="Temp Controlled Yes/No"/>
    <tableColumn id="2" xr3:uid="{51540FD8-478F-45E3-A2AB-805EE7E1BFDE}" name="Air Mode" totalsRowLabel="30853830.25" totalsRowDxfId="14"/>
    <tableColumn id="24" xr3:uid="{766C579C-8F34-453E-A021-531DFB4C616E}" name="Origin Region" dataDxfId="13" totalsRowDxfId="12"/>
    <tableColumn id="25" xr3:uid="{E3D4B2C0-B5BF-4116-988F-6C4EAE15B8F6}" name="Destination Region" dataDxfId="11" totalsRowDxfId="10"/>
    <tableColumn id="3" xr3:uid="{EEF6A8E1-13F1-4DCB-981C-443F37A7ABFC}" name="Origin Airport" totalsRowLabel="457901" totalsRowDxfId="9"/>
    <tableColumn id="4" xr3:uid="{1BD96522-9B8D-4FA1-9056-36D657375DE1}" name="Destination Airport"/>
    <tableColumn id="5" xr3:uid="{B073982C-4016-4C43-BA64-CC752AFF34A3}" name="CHW" totalsRowFunction="sum" dataDxfId="8" totalsRowDxfId="7"/>
    <tableColumn id="6" xr3:uid="{20A3D369-97BB-48C0-84B3-9F717770184F}" name="Count of Airbill Number" totalsRowFunction="sum" dataDxfId="6" totalsRowDxfId="5"/>
    <tableColumn id="7" xr3:uid="{84DFABF7-6DB5-484F-B29B-DE32BD9062E8}" name="Rank" totalsRowFunction="sum"/>
    <tableColumn id="9" xr3:uid="{ACF5681B-AE69-42A7-AD74-5BF9EB9A631A}" name="MNX/Marken"/>
    <tableColumn id="10" xr3:uid="{B03AA38E-E764-40A2-B475-E7BCA5042D43}" name="Av Weight" totalsRowFunction="custom" dataDxfId="4" totalsRowDxfId="3">
      <calculatedColumnFormula>+Table3[[#This Row],[CHW]]/Table3[[#This Row],[Count of Airbill Number]]</calculatedColumnFormula>
      <totalsRowFormula>+Table3[[#Totals],[CHW]]/Table3[[#Totals],[Count of Airbill Number]]</totalsRowFormula>
    </tableColumn>
    <tableColumn id="11" xr3:uid="{F4AFEB09-D9A4-4A0D-9746-4A11D6EFA746}" name="Intention to Bid (Yes/No)"/>
    <tableColumn id="12" xr3:uid="{3ABD7606-7353-4129-B6C9-F34C6966F0DC}" name="Min Weight"/>
    <tableColumn id="13" xr3:uid="{059C90E6-4277-4035-B1B3-6110FAFBFED7}" name="Min Charge"/>
    <tableColumn id="14" xr3:uid="{5D339C62-4ABA-422D-A03A-34EF149FF627}" name="100"/>
    <tableColumn id="15" xr3:uid="{A359F5DC-91C1-4893-828D-175A157D4CE8}" name="200"/>
    <tableColumn id="16" xr3:uid="{FA08A32F-8F28-436D-902C-7C0B4CADFC1C}" name="300"/>
    <tableColumn id="17" xr3:uid="{97B13D57-1C45-4E48-8AC3-2C43C5DB56E1}" name="500"/>
    <tableColumn id="18" xr3:uid="{91DA3224-627D-4CA6-92A6-6FC8D914142A}" name="1000"/>
    <tableColumn id="19" xr3:uid="{5CF362EE-712F-4A52-B806-A719C97779B3}" name="2500"/>
    <tableColumn id="20" xr3:uid="{4F47F88B-4130-4CE2-9772-A6023A360B55}" name="5000"/>
    <tableColumn id="21" xr3:uid="{F7B7A6D1-2AF2-401A-AF92-F2367661CE28}"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D9E8B-983B-4813-A907-636951CCFB39}">
  <dimension ref="A3:Q375"/>
  <sheetViews>
    <sheetView workbookViewId="0">
      <selection activeCell="N12" sqref="N12"/>
    </sheetView>
  </sheetViews>
  <sheetFormatPr baseColWidth="10" defaultColWidth="8.83203125" defaultRowHeight="15"/>
  <cols>
    <col min="1" max="1" width="53.83203125" bestFit="1" customWidth="1"/>
    <col min="2" max="2" width="9.1640625" bestFit="1" customWidth="1"/>
    <col min="3" max="3" width="7" bestFit="1" customWidth="1"/>
    <col min="4" max="4" width="10" bestFit="1" customWidth="1"/>
    <col min="5" max="7" width="6" bestFit="1" customWidth="1"/>
    <col min="8" max="8" width="8" bestFit="1" customWidth="1"/>
    <col min="9" max="9" width="9" bestFit="1" customWidth="1"/>
    <col min="10" max="10" width="6" bestFit="1" customWidth="1"/>
    <col min="11" max="11" width="5" bestFit="1" customWidth="1"/>
    <col min="12" max="12" width="8" bestFit="1" customWidth="1"/>
    <col min="13" max="13" width="10" bestFit="1" customWidth="1"/>
    <col min="14" max="14" width="7" bestFit="1" customWidth="1"/>
    <col min="15" max="15" width="9" bestFit="1" customWidth="1"/>
    <col min="16" max="16" width="12" bestFit="1" customWidth="1"/>
    <col min="17" max="17" width="7" bestFit="1" customWidth="1"/>
    <col min="18" max="33" width="19.6640625" bestFit="1" customWidth="1"/>
    <col min="34" max="34" width="48.83203125" bestFit="1" customWidth="1"/>
    <col min="35" max="35" width="49" bestFit="1" customWidth="1"/>
    <col min="36" max="36" width="48.83203125" bestFit="1" customWidth="1"/>
    <col min="37" max="37" width="50.6640625" bestFit="1" customWidth="1"/>
    <col min="38" max="38" width="49.1640625" bestFit="1" customWidth="1"/>
    <col min="39" max="39" width="48.83203125" bestFit="1" customWidth="1"/>
    <col min="40" max="40" width="44.5" bestFit="1" customWidth="1"/>
    <col min="41" max="41" width="39.6640625" bestFit="1" customWidth="1"/>
    <col min="42" max="42" width="49.33203125" bestFit="1" customWidth="1"/>
    <col min="43" max="43" width="50.1640625" bestFit="1" customWidth="1"/>
    <col min="44" max="44" width="40" bestFit="1" customWidth="1"/>
    <col min="45" max="45" width="50.1640625" bestFit="1" customWidth="1"/>
    <col min="46" max="46" width="40" bestFit="1" customWidth="1"/>
    <col min="47" max="47" width="50.5" bestFit="1" customWidth="1"/>
    <col min="48" max="48" width="40.5" bestFit="1" customWidth="1"/>
    <col min="49" max="49" width="39.83203125" bestFit="1" customWidth="1"/>
    <col min="50" max="50" width="50.5" bestFit="1" customWidth="1"/>
    <col min="51" max="51" width="49.6640625" bestFit="1" customWidth="1"/>
    <col min="52" max="52" width="49.5" bestFit="1" customWidth="1"/>
    <col min="53" max="53" width="49.83203125" bestFit="1" customWidth="1"/>
    <col min="54" max="54" width="40.5" bestFit="1" customWidth="1"/>
    <col min="55" max="55" width="49.5" bestFit="1" customWidth="1"/>
    <col min="56" max="56" width="49.1640625" bestFit="1" customWidth="1"/>
    <col min="57" max="57" width="49.33203125" bestFit="1" customWidth="1"/>
    <col min="58" max="58" width="39.5" bestFit="1" customWidth="1"/>
    <col min="59" max="59" width="49.83203125" bestFit="1" customWidth="1"/>
    <col min="60" max="60" width="41.6640625" bestFit="1" customWidth="1"/>
    <col min="61" max="61" width="49.6640625" bestFit="1" customWidth="1"/>
    <col min="62" max="62" width="50.83203125" bestFit="1" customWidth="1"/>
    <col min="63" max="63" width="49.83203125" bestFit="1" customWidth="1"/>
    <col min="64" max="64" width="50.6640625" bestFit="1" customWidth="1"/>
    <col min="65" max="65" width="51" bestFit="1" customWidth="1"/>
    <col min="66" max="66" width="49.83203125" bestFit="1" customWidth="1"/>
    <col min="67" max="67" width="50.83203125" bestFit="1" customWidth="1"/>
    <col min="68" max="68" width="51.1640625" bestFit="1" customWidth="1"/>
    <col min="69" max="69" width="50" bestFit="1" customWidth="1"/>
    <col min="70" max="70" width="44.5" bestFit="1" customWidth="1"/>
    <col min="71" max="71" width="50.1640625" bestFit="1" customWidth="1"/>
    <col min="72" max="72" width="48.5" bestFit="1" customWidth="1"/>
    <col min="73" max="73" width="49.6640625" bestFit="1" customWidth="1"/>
    <col min="74" max="74" width="40.5" bestFit="1" customWidth="1"/>
    <col min="75" max="75" width="50.83203125" bestFit="1" customWidth="1"/>
    <col min="76" max="76" width="49.5" bestFit="1" customWidth="1"/>
    <col min="77" max="77" width="49.6640625" bestFit="1" customWidth="1"/>
    <col min="78" max="78" width="49.33203125" bestFit="1" customWidth="1"/>
    <col min="79" max="79" width="49.6640625" bestFit="1" customWidth="1"/>
    <col min="80" max="80" width="44.83203125" bestFit="1" customWidth="1"/>
    <col min="81" max="82" width="40.5" bestFit="1" customWidth="1"/>
    <col min="83" max="83" width="40" bestFit="1" customWidth="1"/>
    <col min="84" max="84" width="40.5" bestFit="1" customWidth="1"/>
    <col min="85" max="85" width="44.5" bestFit="1" customWidth="1"/>
    <col min="86" max="86" width="39.6640625" bestFit="1" customWidth="1"/>
    <col min="87" max="87" width="49.33203125" bestFit="1" customWidth="1"/>
    <col min="88" max="88" width="48.5" bestFit="1" customWidth="1"/>
    <col min="89" max="89" width="48.83203125" bestFit="1" customWidth="1"/>
    <col min="90" max="90" width="48.5" bestFit="1" customWidth="1"/>
    <col min="91" max="91" width="39.83203125" bestFit="1" customWidth="1"/>
    <col min="92" max="92" width="39.5" bestFit="1" customWidth="1"/>
    <col min="93" max="93" width="40.5" bestFit="1" customWidth="1"/>
    <col min="94" max="94" width="40" bestFit="1" customWidth="1"/>
    <col min="95" max="95" width="48.83203125" bestFit="1" customWidth="1"/>
    <col min="96" max="96" width="49.33203125" bestFit="1" customWidth="1"/>
    <col min="97" max="97" width="49.5" bestFit="1" customWidth="1"/>
    <col min="98" max="98" width="44.6640625" bestFit="1" customWidth="1"/>
    <col min="99" max="99" width="49.83203125" bestFit="1" customWidth="1"/>
    <col min="100" max="100" width="49.5" bestFit="1" customWidth="1"/>
    <col min="101" max="101" width="49.1640625" bestFit="1" customWidth="1"/>
    <col min="102" max="103" width="49.33203125" bestFit="1" customWidth="1"/>
    <col min="104" max="104" width="44.6640625" bestFit="1" customWidth="1"/>
    <col min="105" max="105" width="49" bestFit="1" customWidth="1"/>
    <col min="106" max="106" width="49.1640625" bestFit="1" customWidth="1"/>
    <col min="107" max="107" width="50" bestFit="1" customWidth="1"/>
    <col min="108" max="109" width="40.6640625" bestFit="1" customWidth="1"/>
    <col min="110" max="110" width="44.5" bestFit="1" customWidth="1"/>
    <col min="111" max="111" width="40.1640625" bestFit="1" customWidth="1"/>
    <col min="112" max="112" width="45" bestFit="1" customWidth="1"/>
    <col min="113" max="113" width="48.6640625" bestFit="1" customWidth="1"/>
    <col min="114" max="114" width="41.5" bestFit="1" customWidth="1"/>
    <col min="115" max="115" width="45.1640625" bestFit="1" customWidth="1"/>
    <col min="116" max="116" width="41.1640625" bestFit="1" customWidth="1"/>
    <col min="117" max="117" width="49.83203125" bestFit="1" customWidth="1"/>
    <col min="118" max="118" width="50" bestFit="1" customWidth="1"/>
    <col min="119" max="120" width="49.83203125" bestFit="1" customWidth="1"/>
    <col min="121" max="121" width="48.83203125" bestFit="1" customWidth="1"/>
    <col min="122" max="122" width="44" bestFit="1" customWidth="1"/>
    <col min="123" max="123" width="50.1640625" bestFit="1" customWidth="1"/>
    <col min="124" max="124" width="44.6640625" bestFit="1" customWidth="1"/>
    <col min="125" max="125" width="49.5" bestFit="1" customWidth="1"/>
    <col min="126" max="126" width="49.6640625" bestFit="1" customWidth="1"/>
    <col min="127" max="127" width="44.5" bestFit="1" customWidth="1"/>
    <col min="128" max="128" width="49.6640625" bestFit="1" customWidth="1"/>
    <col min="129" max="129" width="49.1640625" bestFit="1" customWidth="1"/>
    <col min="130" max="130" width="49" bestFit="1" customWidth="1"/>
    <col min="131" max="131" width="49.33203125" bestFit="1" customWidth="1"/>
    <col min="132" max="132" width="45" bestFit="1" customWidth="1"/>
    <col min="133" max="133" width="48.6640625" bestFit="1" customWidth="1"/>
    <col min="134" max="135" width="49.83203125" bestFit="1" customWidth="1"/>
    <col min="136" max="136" width="40.5" bestFit="1" customWidth="1"/>
    <col min="137" max="137" width="50.6640625" bestFit="1" customWidth="1"/>
    <col min="138" max="138" width="44.1640625" bestFit="1" customWidth="1"/>
    <col min="139" max="139" width="50.6640625" bestFit="1" customWidth="1"/>
    <col min="140" max="140" width="40.6640625" bestFit="1" customWidth="1"/>
    <col min="141" max="141" width="41.1640625" bestFit="1" customWidth="1"/>
    <col min="142" max="142" width="49.33203125" bestFit="1" customWidth="1"/>
    <col min="143" max="143" width="40.5" bestFit="1" customWidth="1"/>
    <col min="144" max="144" width="44.6640625" bestFit="1" customWidth="1"/>
    <col min="145" max="145" width="40" bestFit="1" customWidth="1"/>
    <col min="146" max="146" width="40.1640625" bestFit="1" customWidth="1"/>
    <col min="147" max="147" width="44.6640625" bestFit="1" customWidth="1"/>
    <col min="148" max="148" width="40" bestFit="1" customWidth="1"/>
    <col min="149" max="149" width="40.83203125" bestFit="1" customWidth="1"/>
    <col min="150" max="151" width="45.1640625" bestFit="1" customWidth="1"/>
    <col min="152" max="152" width="50.1640625" bestFit="1" customWidth="1"/>
    <col min="153" max="153" width="40.6640625" bestFit="1" customWidth="1"/>
    <col min="154" max="154" width="45.5" bestFit="1" customWidth="1"/>
    <col min="155" max="155" width="40.83203125" bestFit="1" customWidth="1"/>
    <col min="156" max="156" width="42.6640625" bestFit="1" customWidth="1"/>
    <col min="157" max="157" width="41.5" bestFit="1" customWidth="1"/>
    <col min="158" max="158" width="41.6640625" bestFit="1" customWidth="1"/>
    <col min="159" max="159" width="40" bestFit="1" customWidth="1"/>
    <col min="160" max="160" width="41.83203125" bestFit="1" customWidth="1"/>
    <col min="161" max="161" width="42.1640625" bestFit="1" customWidth="1"/>
    <col min="162" max="162" width="49.5" bestFit="1" customWidth="1"/>
    <col min="163" max="163" width="45.33203125" bestFit="1" customWidth="1"/>
    <col min="164" max="164" width="45.83203125" bestFit="1" customWidth="1"/>
    <col min="165" max="165" width="40.5" bestFit="1" customWidth="1"/>
    <col min="166" max="166" width="40.6640625" bestFit="1" customWidth="1"/>
    <col min="167" max="167" width="51" bestFit="1" customWidth="1"/>
    <col min="168" max="168" width="45.5" bestFit="1" customWidth="1"/>
    <col min="169" max="169" width="41.5" bestFit="1" customWidth="1"/>
    <col min="170" max="170" width="40.6640625" bestFit="1" customWidth="1"/>
    <col min="171" max="171" width="46" bestFit="1" customWidth="1"/>
    <col min="172" max="172" width="46.5" bestFit="1" customWidth="1"/>
    <col min="173" max="173" width="45" bestFit="1" customWidth="1"/>
    <col min="174" max="174" width="45.5" bestFit="1" customWidth="1"/>
    <col min="175" max="175" width="41.5" bestFit="1" customWidth="1"/>
    <col min="176" max="176" width="42.1640625" bestFit="1" customWidth="1"/>
    <col min="177" max="178" width="41.1640625" bestFit="1" customWidth="1"/>
    <col min="179" max="179" width="50.5" bestFit="1" customWidth="1"/>
    <col min="180" max="180" width="40.1640625" bestFit="1" customWidth="1"/>
    <col min="181" max="181" width="42.5" bestFit="1" customWidth="1"/>
    <col min="182" max="182" width="42.33203125" bestFit="1" customWidth="1"/>
    <col min="183" max="183" width="41.33203125" bestFit="1" customWidth="1"/>
    <col min="184" max="184" width="40.6640625" bestFit="1" customWidth="1"/>
    <col min="185" max="185" width="45.6640625" bestFit="1" customWidth="1"/>
    <col min="186" max="186" width="44.5" bestFit="1" customWidth="1"/>
    <col min="187" max="187" width="45" bestFit="1" customWidth="1"/>
    <col min="188" max="188" width="41.1640625" bestFit="1" customWidth="1"/>
    <col min="189" max="189" width="41.83203125" bestFit="1" customWidth="1"/>
    <col min="190" max="190" width="46.5" bestFit="1" customWidth="1"/>
    <col min="191" max="191" width="46" bestFit="1" customWidth="1"/>
    <col min="192" max="192" width="46.5" bestFit="1" customWidth="1"/>
    <col min="193" max="193" width="51.5" bestFit="1" customWidth="1"/>
    <col min="194" max="194" width="51.1640625" bestFit="1" customWidth="1"/>
    <col min="195" max="195" width="51" bestFit="1" customWidth="1"/>
    <col min="196" max="196" width="45.1640625" bestFit="1" customWidth="1"/>
    <col min="197" max="197" width="46.5" bestFit="1" customWidth="1"/>
    <col min="198" max="198" width="46.33203125" bestFit="1" customWidth="1"/>
    <col min="199" max="199" width="40.83203125" bestFit="1" customWidth="1"/>
    <col min="200" max="200" width="40.1640625" bestFit="1" customWidth="1"/>
    <col min="201" max="201" width="45" bestFit="1" customWidth="1"/>
    <col min="202" max="202" width="40.5" bestFit="1" customWidth="1"/>
    <col min="203" max="203" width="45.5" bestFit="1" customWidth="1"/>
    <col min="204" max="205" width="41.5" bestFit="1" customWidth="1"/>
    <col min="206" max="206" width="41.1640625" bestFit="1" customWidth="1"/>
    <col min="207" max="207" width="46.5" bestFit="1" customWidth="1"/>
    <col min="208" max="208" width="45.5" bestFit="1" customWidth="1"/>
    <col min="209" max="210" width="41.1640625" bestFit="1" customWidth="1"/>
    <col min="211" max="211" width="45.5" bestFit="1" customWidth="1"/>
    <col min="212" max="212" width="51.5" bestFit="1" customWidth="1"/>
    <col min="213" max="213" width="50.5" bestFit="1" customWidth="1"/>
    <col min="214" max="214" width="45.5" bestFit="1" customWidth="1"/>
    <col min="215" max="215" width="46.5" bestFit="1" customWidth="1"/>
    <col min="216" max="217" width="41.1640625" bestFit="1" customWidth="1"/>
    <col min="218" max="218" width="41.5" bestFit="1" customWidth="1"/>
    <col min="219" max="219" width="45.5" bestFit="1" customWidth="1"/>
    <col min="220" max="220" width="40.6640625" bestFit="1" customWidth="1"/>
    <col min="221" max="221" width="44.6640625" bestFit="1" customWidth="1"/>
    <col min="222" max="222" width="45.1640625" bestFit="1" customWidth="1"/>
    <col min="223" max="223" width="40.33203125" bestFit="1" customWidth="1"/>
    <col min="224" max="224" width="40.5" bestFit="1" customWidth="1"/>
    <col min="225" max="225" width="44.33203125" bestFit="1" customWidth="1"/>
    <col min="226" max="227" width="45" bestFit="1" customWidth="1"/>
    <col min="228" max="228" width="44.6640625" bestFit="1" customWidth="1"/>
    <col min="229" max="229" width="45.33203125" bestFit="1" customWidth="1"/>
    <col min="230" max="230" width="49.83203125" bestFit="1" customWidth="1"/>
    <col min="231" max="231" width="45.5" bestFit="1" customWidth="1"/>
    <col min="232" max="232" width="50" bestFit="1" customWidth="1"/>
    <col min="233" max="233" width="40.5" bestFit="1" customWidth="1"/>
    <col min="234" max="234" width="40.1640625" bestFit="1" customWidth="1"/>
    <col min="235" max="235" width="40.83203125" bestFit="1" customWidth="1"/>
    <col min="236" max="236" width="41.1640625" bestFit="1" customWidth="1"/>
    <col min="237" max="237" width="45.5" bestFit="1" customWidth="1"/>
    <col min="238" max="238" width="40.6640625" bestFit="1" customWidth="1"/>
    <col min="239" max="239" width="45.6640625" bestFit="1" customWidth="1"/>
    <col min="240" max="240" width="50" bestFit="1" customWidth="1"/>
    <col min="241" max="241" width="50.1640625" bestFit="1" customWidth="1"/>
    <col min="242" max="242" width="45.5" bestFit="1" customWidth="1"/>
    <col min="243" max="243" width="50.5" bestFit="1" customWidth="1"/>
    <col min="244" max="244" width="50.83203125" bestFit="1" customWidth="1"/>
    <col min="245" max="246" width="45.5" bestFit="1" customWidth="1"/>
    <col min="247" max="247" width="49.5" bestFit="1" customWidth="1"/>
    <col min="248" max="248" width="45.1640625" bestFit="1" customWidth="1"/>
    <col min="249" max="249" width="49.83203125" bestFit="1" customWidth="1"/>
    <col min="250" max="250" width="49.33203125" bestFit="1" customWidth="1"/>
    <col min="251" max="251" width="45.6640625" bestFit="1" customWidth="1"/>
    <col min="252" max="252" width="50" bestFit="1" customWidth="1"/>
    <col min="253" max="253" width="45.5" bestFit="1" customWidth="1"/>
    <col min="254" max="254" width="50.5" bestFit="1" customWidth="1"/>
    <col min="255" max="255" width="44.83203125" bestFit="1" customWidth="1"/>
    <col min="256" max="256" width="50.6640625" bestFit="1" customWidth="1"/>
    <col min="257" max="257" width="50.1640625" bestFit="1" customWidth="1"/>
    <col min="258" max="258" width="50" bestFit="1" customWidth="1"/>
    <col min="259" max="259" width="45.83203125" bestFit="1" customWidth="1"/>
    <col min="260" max="260" width="50.5" bestFit="1" customWidth="1"/>
    <col min="261" max="261" width="49.6640625" bestFit="1" customWidth="1"/>
    <col min="262" max="262" width="49.83203125" bestFit="1" customWidth="1"/>
    <col min="263" max="263" width="50" bestFit="1" customWidth="1"/>
    <col min="264" max="264" width="45" bestFit="1" customWidth="1"/>
    <col min="265" max="265" width="50" bestFit="1" customWidth="1"/>
    <col min="266" max="266" width="49.5" bestFit="1" customWidth="1"/>
    <col min="267" max="268" width="45.5" bestFit="1" customWidth="1"/>
    <col min="269" max="269" width="49.83203125" bestFit="1" customWidth="1"/>
    <col min="270" max="270" width="41.5" bestFit="1" customWidth="1"/>
    <col min="271" max="271" width="42.1640625" bestFit="1" customWidth="1"/>
    <col min="272" max="272" width="41.5" bestFit="1" customWidth="1"/>
    <col min="273" max="273" width="46.5" bestFit="1" customWidth="1"/>
    <col min="274" max="274" width="42.1640625" bestFit="1" customWidth="1"/>
    <col min="275" max="275" width="41.1640625" bestFit="1" customWidth="1"/>
    <col min="276" max="276" width="45.33203125" bestFit="1" customWidth="1"/>
    <col min="277" max="277" width="45.6640625" bestFit="1" customWidth="1"/>
    <col min="278" max="278" width="46" bestFit="1" customWidth="1"/>
    <col min="279" max="279" width="41" bestFit="1" customWidth="1"/>
    <col min="280" max="280" width="41.5" bestFit="1" customWidth="1"/>
    <col min="281" max="281" width="46" bestFit="1" customWidth="1"/>
    <col min="282" max="282" width="42.1640625" bestFit="1" customWidth="1"/>
    <col min="283" max="283" width="49.5" bestFit="1" customWidth="1"/>
    <col min="284" max="284" width="41.83203125" bestFit="1" customWidth="1"/>
    <col min="285" max="285" width="42.33203125" bestFit="1" customWidth="1"/>
    <col min="286" max="286" width="45.5" bestFit="1" customWidth="1"/>
    <col min="287" max="287" width="41.83203125" bestFit="1" customWidth="1"/>
    <col min="288" max="288" width="45.5" bestFit="1" customWidth="1"/>
    <col min="289" max="289" width="51.5" bestFit="1" customWidth="1"/>
    <col min="290" max="291" width="50.6640625" bestFit="1" customWidth="1"/>
    <col min="292" max="292" width="51.33203125" bestFit="1" customWidth="1"/>
    <col min="293" max="293" width="51.5" bestFit="1" customWidth="1"/>
    <col min="294" max="294" width="45.5" bestFit="1" customWidth="1"/>
    <col min="295" max="295" width="45.1640625" bestFit="1" customWidth="1"/>
    <col min="296" max="296" width="45.5" bestFit="1" customWidth="1"/>
    <col min="297" max="297" width="50.5" bestFit="1" customWidth="1"/>
    <col min="298" max="298" width="49.6640625" bestFit="1" customWidth="1"/>
    <col min="299" max="299" width="50" bestFit="1" customWidth="1"/>
    <col min="300" max="300" width="45.6640625" bestFit="1" customWidth="1"/>
    <col min="301" max="302" width="50.6640625" bestFit="1" customWidth="1"/>
    <col min="303" max="303" width="50" bestFit="1" customWidth="1"/>
    <col min="304" max="304" width="51.33203125" bestFit="1" customWidth="1"/>
    <col min="305" max="305" width="41.1640625" bestFit="1" customWidth="1"/>
    <col min="306" max="306" width="51.5" bestFit="1" customWidth="1"/>
    <col min="307" max="307" width="44.5" bestFit="1" customWidth="1"/>
    <col min="308" max="308" width="42.1640625" bestFit="1" customWidth="1"/>
    <col min="309" max="309" width="44.83203125" bestFit="1" customWidth="1"/>
    <col min="310" max="311" width="46.5" bestFit="1" customWidth="1"/>
    <col min="312" max="312" width="46" bestFit="1" customWidth="1"/>
    <col min="313" max="315" width="46.5" bestFit="1" customWidth="1"/>
    <col min="316" max="316" width="46" bestFit="1" customWidth="1"/>
    <col min="317" max="317" width="41.5" bestFit="1" customWidth="1"/>
    <col min="318" max="318" width="45.33203125" bestFit="1" customWidth="1"/>
    <col min="319" max="319" width="40.83203125" bestFit="1" customWidth="1"/>
    <col min="320" max="320" width="45.5" bestFit="1" customWidth="1"/>
    <col min="321" max="321" width="50.83203125" bestFit="1" customWidth="1"/>
    <col min="322" max="322" width="41.83203125" bestFit="1" customWidth="1"/>
    <col min="323" max="323" width="50" bestFit="1" customWidth="1"/>
    <col min="324" max="324" width="45.5" bestFit="1" customWidth="1"/>
    <col min="325" max="325" width="50" bestFit="1" customWidth="1"/>
    <col min="326" max="326" width="41.1640625" bestFit="1" customWidth="1"/>
    <col min="327" max="327" width="40.6640625" bestFit="1" customWidth="1"/>
    <col min="328" max="328" width="40.5" bestFit="1" customWidth="1"/>
    <col min="329" max="329" width="45" bestFit="1" customWidth="1"/>
    <col min="330" max="330" width="40.6640625" bestFit="1" customWidth="1"/>
    <col min="331" max="331" width="40.1640625" bestFit="1" customWidth="1"/>
    <col min="332" max="332" width="41.1640625" bestFit="1" customWidth="1"/>
    <col min="333" max="333" width="40.6640625" bestFit="1" customWidth="1"/>
    <col min="334" max="334" width="45.33203125" bestFit="1" customWidth="1"/>
    <col min="335" max="335" width="45.5" bestFit="1" customWidth="1"/>
    <col min="336" max="336" width="40.6640625" bestFit="1" customWidth="1"/>
    <col min="337" max="338" width="40.83203125" bestFit="1" customWidth="1"/>
    <col min="339" max="339" width="41.5" bestFit="1" customWidth="1"/>
    <col min="340" max="340" width="41.1640625" bestFit="1" customWidth="1"/>
    <col min="341" max="341" width="45.5" bestFit="1" customWidth="1"/>
    <col min="342" max="342" width="40.5" bestFit="1" customWidth="1"/>
    <col min="343" max="343" width="40.6640625" bestFit="1" customWidth="1"/>
    <col min="344" max="344" width="51.33203125" bestFit="1" customWidth="1"/>
    <col min="345" max="345" width="46.5" bestFit="1" customWidth="1"/>
    <col min="346" max="346" width="41.5" bestFit="1" customWidth="1"/>
    <col min="347" max="347" width="41.6640625" bestFit="1" customWidth="1"/>
    <col min="348" max="348" width="42.5" bestFit="1" customWidth="1"/>
    <col min="349" max="349" width="41.5" bestFit="1" customWidth="1"/>
    <col min="350" max="350" width="46.5" bestFit="1" customWidth="1"/>
    <col min="351" max="351" width="41.5" bestFit="1" customWidth="1"/>
    <col min="352" max="352" width="54.6640625" bestFit="1" customWidth="1"/>
    <col min="353" max="353" width="55" bestFit="1" customWidth="1"/>
    <col min="354" max="355" width="55.83203125" bestFit="1" customWidth="1"/>
    <col min="356" max="356" width="54.6640625" bestFit="1" customWidth="1"/>
    <col min="357" max="357" width="54.83203125" bestFit="1" customWidth="1"/>
    <col min="358" max="358" width="55.6640625" bestFit="1" customWidth="1"/>
    <col min="359" max="359" width="55.33203125" bestFit="1" customWidth="1"/>
    <col min="360" max="360" width="55.83203125" bestFit="1" customWidth="1"/>
    <col min="361" max="361" width="55.33203125" bestFit="1" customWidth="1"/>
    <col min="362" max="362" width="55.6640625" bestFit="1" customWidth="1"/>
    <col min="363" max="363" width="55.5" bestFit="1" customWidth="1"/>
    <col min="364" max="364" width="56.1640625" bestFit="1" customWidth="1"/>
    <col min="365" max="365" width="56.5" bestFit="1" customWidth="1"/>
    <col min="366" max="366" width="55.33203125" bestFit="1" customWidth="1"/>
    <col min="367" max="367" width="55.5" bestFit="1" customWidth="1"/>
    <col min="368" max="368" width="56.5" bestFit="1" customWidth="1"/>
    <col min="369" max="369" width="56.33203125" bestFit="1" customWidth="1"/>
    <col min="370" max="370" width="55.83203125" bestFit="1" customWidth="1"/>
    <col min="371" max="371" width="55.5" bestFit="1" customWidth="1"/>
    <col min="372" max="372" width="55.6640625" bestFit="1" customWidth="1"/>
    <col min="373" max="373" width="55.5" bestFit="1" customWidth="1"/>
    <col min="374" max="434" width="56.5" bestFit="1" customWidth="1"/>
    <col min="435" max="435" width="8.33203125" bestFit="1" customWidth="1"/>
    <col min="436" max="481" width="51" bestFit="1" customWidth="1"/>
    <col min="482" max="482" width="8.1640625" bestFit="1" customWidth="1"/>
    <col min="483" max="500" width="46.5" bestFit="1" customWidth="1"/>
    <col min="501" max="501" width="8.1640625" bestFit="1" customWidth="1"/>
    <col min="502" max="604" width="46.5" bestFit="1" customWidth="1"/>
    <col min="605" max="605" width="9" bestFit="1" customWidth="1"/>
    <col min="606" max="626" width="46.5" bestFit="1" customWidth="1"/>
    <col min="627" max="627" width="7.5" bestFit="1" customWidth="1"/>
    <col min="628" max="632" width="45.1640625" bestFit="1" customWidth="1"/>
    <col min="633" max="633" width="8.1640625" bestFit="1" customWidth="1"/>
    <col min="634" max="652" width="51.5" bestFit="1" customWidth="1"/>
    <col min="653" max="653" width="8" bestFit="1" customWidth="1"/>
    <col min="654" max="709" width="46.5" bestFit="1" customWidth="1"/>
    <col min="710" max="710" width="8.33203125" bestFit="1" customWidth="1"/>
    <col min="711" max="761" width="46.5" bestFit="1" customWidth="1"/>
    <col min="762" max="762" width="8.6640625" bestFit="1" customWidth="1"/>
    <col min="763" max="833" width="46.5" bestFit="1" customWidth="1"/>
    <col min="834" max="834" width="8.5" bestFit="1" customWidth="1"/>
    <col min="835" max="890" width="46.5" bestFit="1" customWidth="1"/>
    <col min="891" max="891" width="8.5" bestFit="1" customWidth="1"/>
    <col min="892" max="991" width="46.5" bestFit="1" customWidth="1"/>
    <col min="992" max="992" width="8" bestFit="1" customWidth="1"/>
    <col min="993" max="1224" width="56.5" bestFit="1" customWidth="1"/>
    <col min="1225" max="1225" width="8.33203125" bestFit="1" customWidth="1"/>
  </cols>
  <sheetData>
    <row r="3" spans="1:17">
      <c r="A3" s="23" t="s">
        <v>1498</v>
      </c>
      <c r="B3" s="23" t="s">
        <v>857</v>
      </c>
    </row>
    <row r="4" spans="1:17">
      <c r="A4" s="23" t="s">
        <v>1113</v>
      </c>
      <c r="B4" t="s">
        <v>919</v>
      </c>
      <c r="C4" t="s">
        <v>1110</v>
      </c>
      <c r="D4" t="s">
        <v>1012</v>
      </c>
      <c r="E4" t="s">
        <v>940</v>
      </c>
      <c r="F4" t="s">
        <v>1005</v>
      </c>
      <c r="G4" t="s">
        <v>960</v>
      </c>
      <c r="H4" t="s">
        <v>880</v>
      </c>
      <c r="I4" t="s">
        <v>858</v>
      </c>
      <c r="J4" t="s">
        <v>1010</v>
      </c>
      <c r="K4" t="s">
        <v>1100</v>
      </c>
      <c r="L4" t="s">
        <v>939</v>
      </c>
      <c r="M4" t="s">
        <v>1076</v>
      </c>
      <c r="N4" t="s">
        <v>1079</v>
      </c>
      <c r="O4" t="s">
        <v>1053</v>
      </c>
      <c r="P4" t="s">
        <v>991</v>
      </c>
      <c r="Q4" t="s">
        <v>909</v>
      </c>
    </row>
    <row r="5" spans="1:17">
      <c r="A5" t="s">
        <v>1128</v>
      </c>
      <c r="B5">
        <v>55</v>
      </c>
      <c r="E5">
        <v>65</v>
      </c>
      <c r="Q5">
        <v>500</v>
      </c>
    </row>
    <row r="6" spans="1:17">
      <c r="A6" t="s">
        <v>1129</v>
      </c>
      <c r="L6">
        <v>115</v>
      </c>
      <c r="P6">
        <v>105</v>
      </c>
    </row>
    <row r="7" spans="1:17">
      <c r="A7" t="s">
        <v>1130</v>
      </c>
      <c r="D7">
        <v>700</v>
      </c>
    </row>
    <row r="8" spans="1:17">
      <c r="A8" t="s">
        <v>1131</v>
      </c>
      <c r="E8">
        <v>65</v>
      </c>
      <c r="Q8">
        <v>500</v>
      </c>
    </row>
    <row r="9" spans="1:17">
      <c r="A9" t="s">
        <v>1132</v>
      </c>
      <c r="E9">
        <v>175</v>
      </c>
      <c r="Q9">
        <v>500</v>
      </c>
    </row>
    <row r="10" spans="1:17">
      <c r="A10" t="s">
        <v>1133</v>
      </c>
      <c r="B10">
        <v>55</v>
      </c>
      <c r="E10">
        <v>65</v>
      </c>
      <c r="Q10">
        <v>500</v>
      </c>
    </row>
    <row r="11" spans="1:17">
      <c r="A11" t="s">
        <v>1134</v>
      </c>
      <c r="F11">
        <v>100</v>
      </c>
      <c r="L11">
        <v>115</v>
      </c>
      <c r="N11">
        <v>320</v>
      </c>
      <c r="P11">
        <v>90</v>
      </c>
    </row>
    <row r="12" spans="1:17">
      <c r="A12" t="s">
        <v>1135</v>
      </c>
      <c r="D12">
        <v>1629</v>
      </c>
    </row>
    <row r="13" spans="1:17">
      <c r="A13" t="s">
        <v>1136</v>
      </c>
      <c r="C13">
        <v>80</v>
      </c>
      <c r="E13">
        <v>125</v>
      </c>
      <c r="H13">
        <v>864</v>
      </c>
      <c r="L13">
        <v>95</v>
      </c>
      <c r="Q13">
        <v>500</v>
      </c>
    </row>
    <row r="14" spans="1:17">
      <c r="A14" t="s">
        <v>1137</v>
      </c>
      <c r="E14">
        <v>65</v>
      </c>
      <c r="Q14">
        <v>150</v>
      </c>
    </row>
    <row r="15" spans="1:17">
      <c r="A15" t="s">
        <v>1138</v>
      </c>
      <c r="E15">
        <v>65</v>
      </c>
      <c r="Q15">
        <v>150</v>
      </c>
    </row>
    <row r="16" spans="1:17">
      <c r="A16" t="s">
        <v>1139</v>
      </c>
      <c r="B16">
        <v>55</v>
      </c>
      <c r="E16">
        <v>65</v>
      </c>
      <c r="Q16">
        <v>150</v>
      </c>
    </row>
    <row r="17" spans="1:17">
      <c r="A17" t="s">
        <v>1140</v>
      </c>
      <c r="E17">
        <v>65</v>
      </c>
      <c r="Q17">
        <v>150</v>
      </c>
    </row>
    <row r="18" spans="1:17">
      <c r="A18" t="s">
        <v>1141</v>
      </c>
      <c r="E18">
        <v>65</v>
      </c>
      <c r="Q18">
        <v>150</v>
      </c>
    </row>
    <row r="19" spans="1:17">
      <c r="A19" t="s">
        <v>1142</v>
      </c>
      <c r="E19">
        <v>65</v>
      </c>
      <c r="Q19">
        <v>150</v>
      </c>
    </row>
    <row r="20" spans="1:17">
      <c r="A20" t="s">
        <v>1143</v>
      </c>
      <c r="B20">
        <v>55</v>
      </c>
      <c r="E20">
        <v>65</v>
      </c>
      <c r="Q20">
        <v>150</v>
      </c>
    </row>
    <row r="21" spans="1:17">
      <c r="A21" t="s">
        <v>1144</v>
      </c>
      <c r="B21">
        <v>55</v>
      </c>
      <c r="E21">
        <v>65</v>
      </c>
      <c r="Q21">
        <v>150</v>
      </c>
    </row>
    <row r="22" spans="1:17">
      <c r="A22" t="s">
        <v>1145</v>
      </c>
      <c r="E22">
        <v>125</v>
      </c>
      <c r="F22">
        <v>285</v>
      </c>
      <c r="J22">
        <v>125</v>
      </c>
      <c r="K22">
        <v>130</v>
      </c>
      <c r="O22">
        <v>135</v>
      </c>
      <c r="Q22">
        <v>85</v>
      </c>
    </row>
    <row r="23" spans="1:17">
      <c r="A23" t="s">
        <v>1146</v>
      </c>
      <c r="E23">
        <v>65</v>
      </c>
      <c r="Q23">
        <v>150</v>
      </c>
    </row>
    <row r="24" spans="1:17">
      <c r="A24" t="s">
        <v>1147</v>
      </c>
      <c r="N24">
        <v>229.99999999999997</v>
      </c>
      <c r="P24">
        <v>0</v>
      </c>
    </row>
    <row r="25" spans="1:17">
      <c r="A25" t="s">
        <v>1148</v>
      </c>
      <c r="E25">
        <v>65</v>
      </c>
      <c r="Q25">
        <v>150</v>
      </c>
    </row>
    <row r="26" spans="1:17">
      <c r="A26" t="s">
        <v>1149</v>
      </c>
      <c r="E26">
        <v>65</v>
      </c>
      <c r="Q26">
        <v>150</v>
      </c>
    </row>
    <row r="27" spans="1:17">
      <c r="A27" t="s">
        <v>1150</v>
      </c>
      <c r="E27">
        <v>65</v>
      </c>
      <c r="Q27">
        <v>150</v>
      </c>
    </row>
    <row r="28" spans="1:17">
      <c r="A28" t="s">
        <v>1151</v>
      </c>
      <c r="E28">
        <v>65</v>
      </c>
      <c r="Q28">
        <v>150</v>
      </c>
    </row>
    <row r="29" spans="1:17">
      <c r="A29" t="s">
        <v>1152</v>
      </c>
      <c r="E29">
        <v>65</v>
      </c>
      <c r="Q29">
        <v>150</v>
      </c>
    </row>
    <row r="30" spans="1:17">
      <c r="A30" t="s">
        <v>1153</v>
      </c>
      <c r="B30">
        <v>55</v>
      </c>
      <c r="E30">
        <v>65</v>
      </c>
      <c r="Q30">
        <v>150</v>
      </c>
    </row>
    <row r="31" spans="1:17">
      <c r="A31" t="s">
        <v>1154</v>
      </c>
      <c r="E31">
        <v>65</v>
      </c>
      <c r="Q31">
        <v>150</v>
      </c>
    </row>
    <row r="32" spans="1:17">
      <c r="A32" t="s">
        <v>1155</v>
      </c>
      <c r="E32">
        <v>65</v>
      </c>
      <c r="Q32">
        <v>150</v>
      </c>
    </row>
    <row r="33" spans="1:17">
      <c r="A33" t="s">
        <v>1156</v>
      </c>
      <c r="E33">
        <v>65</v>
      </c>
      <c r="Q33">
        <v>150</v>
      </c>
    </row>
    <row r="34" spans="1:17">
      <c r="A34" t="s">
        <v>1157</v>
      </c>
      <c r="B34">
        <v>55</v>
      </c>
      <c r="E34">
        <v>65</v>
      </c>
      <c r="Q34">
        <v>150</v>
      </c>
    </row>
    <row r="35" spans="1:17">
      <c r="A35" t="s">
        <v>1158</v>
      </c>
      <c r="E35">
        <v>65</v>
      </c>
      <c r="Q35">
        <v>150</v>
      </c>
    </row>
    <row r="36" spans="1:17">
      <c r="A36" t="s">
        <v>1159</v>
      </c>
      <c r="E36">
        <v>65</v>
      </c>
      <c r="Q36">
        <v>150</v>
      </c>
    </row>
    <row r="37" spans="1:17">
      <c r="A37" t="s">
        <v>1160</v>
      </c>
      <c r="E37">
        <v>65</v>
      </c>
      <c r="Q37">
        <v>150</v>
      </c>
    </row>
    <row r="38" spans="1:17">
      <c r="A38" t="s">
        <v>1161</v>
      </c>
      <c r="E38">
        <v>65</v>
      </c>
      <c r="Q38">
        <v>150</v>
      </c>
    </row>
    <row r="39" spans="1:17">
      <c r="A39" t="s">
        <v>1162</v>
      </c>
      <c r="E39">
        <v>65</v>
      </c>
      <c r="Q39">
        <v>150</v>
      </c>
    </row>
    <row r="40" spans="1:17">
      <c r="A40" t="s">
        <v>1163</v>
      </c>
      <c r="E40">
        <v>65</v>
      </c>
      <c r="Q40">
        <v>150</v>
      </c>
    </row>
    <row r="41" spans="1:17">
      <c r="A41" t="s">
        <v>1164</v>
      </c>
      <c r="F41">
        <v>9500</v>
      </c>
      <c r="M41">
        <v>1600</v>
      </c>
      <c r="N41">
        <v>26000</v>
      </c>
      <c r="O41">
        <v>1848</v>
      </c>
    </row>
    <row r="42" spans="1:17">
      <c r="A42" t="s">
        <v>1165</v>
      </c>
      <c r="O42">
        <v>809</v>
      </c>
    </row>
    <row r="43" spans="1:17">
      <c r="A43" t="s">
        <v>1166</v>
      </c>
      <c r="E43">
        <v>65</v>
      </c>
      <c r="Q43">
        <v>150</v>
      </c>
    </row>
    <row r="44" spans="1:17">
      <c r="A44" t="s">
        <v>1167</v>
      </c>
      <c r="E44">
        <v>65</v>
      </c>
      <c r="Q44">
        <v>150</v>
      </c>
    </row>
    <row r="45" spans="1:17">
      <c r="A45" t="s">
        <v>1168</v>
      </c>
      <c r="D45">
        <v>200</v>
      </c>
    </row>
    <row r="46" spans="1:17">
      <c r="A46" t="s">
        <v>1169</v>
      </c>
      <c r="B46">
        <v>180</v>
      </c>
      <c r="C46">
        <v>144</v>
      </c>
      <c r="E46">
        <v>200</v>
      </c>
      <c r="F46">
        <v>120</v>
      </c>
      <c r="K46">
        <v>250</v>
      </c>
      <c r="Q46">
        <v>150</v>
      </c>
    </row>
    <row r="47" spans="1:17">
      <c r="A47" t="s">
        <v>1170</v>
      </c>
      <c r="D47">
        <v>6000</v>
      </c>
      <c r="G47">
        <v>1360</v>
      </c>
      <c r="N47">
        <v>30000</v>
      </c>
      <c r="O47">
        <v>251</v>
      </c>
      <c r="P47">
        <v>9902</v>
      </c>
    </row>
    <row r="48" spans="1:17">
      <c r="A48" t="s">
        <v>1171</v>
      </c>
      <c r="E48">
        <v>65</v>
      </c>
      <c r="Q48">
        <v>150</v>
      </c>
    </row>
    <row r="49" spans="1:17">
      <c r="A49" t="s">
        <v>1172</v>
      </c>
      <c r="D49">
        <v>150</v>
      </c>
      <c r="F49">
        <v>150</v>
      </c>
      <c r="G49">
        <v>100</v>
      </c>
      <c r="H49">
        <v>795</v>
      </c>
      <c r="N49">
        <v>185</v>
      </c>
      <c r="O49">
        <v>100</v>
      </c>
      <c r="P49">
        <v>112.5</v>
      </c>
    </row>
    <row r="50" spans="1:17">
      <c r="A50" t="s">
        <v>1173</v>
      </c>
      <c r="D50">
        <v>150</v>
      </c>
      <c r="F50">
        <v>150</v>
      </c>
      <c r="G50">
        <v>100</v>
      </c>
      <c r="H50">
        <v>840</v>
      </c>
      <c r="N50">
        <v>165</v>
      </c>
      <c r="P50">
        <v>112.5</v>
      </c>
    </row>
    <row r="51" spans="1:17">
      <c r="A51" t="s">
        <v>1174</v>
      </c>
      <c r="E51">
        <v>65</v>
      </c>
      <c r="Q51">
        <v>150</v>
      </c>
    </row>
    <row r="52" spans="1:17">
      <c r="A52" t="s">
        <v>1175</v>
      </c>
      <c r="E52">
        <v>65</v>
      </c>
      <c r="Q52">
        <v>150</v>
      </c>
    </row>
    <row r="53" spans="1:17">
      <c r="A53" t="s">
        <v>1176</v>
      </c>
      <c r="E53">
        <v>65</v>
      </c>
      <c r="Q53">
        <v>150</v>
      </c>
    </row>
    <row r="54" spans="1:17">
      <c r="A54" t="s">
        <v>1177</v>
      </c>
      <c r="Q54">
        <v>150</v>
      </c>
    </row>
    <row r="55" spans="1:17">
      <c r="A55" t="s">
        <v>1178</v>
      </c>
      <c r="L55">
        <v>1.05</v>
      </c>
      <c r="N55">
        <v>280</v>
      </c>
      <c r="P55">
        <v>135</v>
      </c>
    </row>
    <row r="56" spans="1:17">
      <c r="A56" t="s">
        <v>1179</v>
      </c>
      <c r="E56">
        <v>65</v>
      </c>
      <c r="Q56">
        <v>150</v>
      </c>
    </row>
    <row r="57" spans="1:17">
      <c r="A57" t="s">
        <v>1180</v>
      </c>
      <c r="E57">
        <v>65</v>
      </c>
    </row>
    <row r="58" spans="1:17">
      <c r="A58" t="s">
        <v>1181</v>
      </c>
      <c r="E58">
        <v>65</v>
      </c>
    </row>
    <row r="59" spans="1:17">
      <c r="A59" t="s">
        <v>1182</v>
      </c>
      <c r="D59">
        <v>5500</v>
      </c>
      <c r="N59">
        <v>29200</v>
      </c>
      <c r="O59">
        <v>550</v>
      </c>
      <c r="P59">
        <v>15864</v>
      </c>
    </row>
    <row r="60" spans="1:17">
      <c r="A60" t="s">
        <v>1183</v>
      </c>
      <c r="B60">
        <v>55</v>
      </c>
      <c r="E60">
        <v>65</v>
      </c>
      <c r="Q60">
        <v>150</v>
      </c>
    </row>
    <row r="61" spans="1:17">
      <c r="A61" t="s">
        <v>1184</v>
      </c>
      <c r="P61">
        <v>1100</v>
      </c>
    </row>
    <row r="62" spans="1:17">
      <c r="A62" t="s">
        <v>1185</v>
      </c>
      <c r="E62">
        <v>65</v>
      </c>
      <c r="Q62">
        <v>150</v>
      </c>
    </row>
    <row r="63" spans="1:17">
      <c r="A63" t="s">
        <v>1186</v>
      </c>
      <c r="E63">
        <v>65</v>
      </c>
      <c r="Q63">
        <v>150</v>
      </c>
    </row>
    <row r="64" spans="1:17">
      <c r="A64" t="s">
        <v>1187</v>
      </c>
      <c r="E64">
        <v>65</v>
      </c>
      <c r="Q64">
        <v>150</v>
      </c>
    </row>
    <row r="65" spans="1:17">
      <c r="A65" t="s">
        <v>1188</v>
      </c>
      <c r="E65">
        <v>65</v>
      </c>
      <c r="Q65">
        <v>150</v>
      </c>
    </row>
    <row r="66" spans="1:17">
      <c r="A66" t="s">
        <v>1189</v>
      </c>
      <c r="E66">
        <v>65</v>
      </c>
      <c r="Q66">
        <v>150</v>
      </c>
    </row>
    <row r="67" spans="1:17">
      <c r="A67" t="s">
        <v>1190</v>
      </c>
      <c r="E67">
        <v>65</v>
      </c>
      <c r="Q67">
        <v>150</v>
      </c>
    </row>
    <row r="68" spans="1:17">
      <c r="A68" t="s">
        <v>1191</v>
      </c>
      <c r="E68">
        <v>65</v>
      </c>
      <c r="Q68">
        <v>150</v>
      </c>
    </row>
    <row r="69" spans="1:17">
      <c r="A69" t="s">
        <v>1192</v>
      </c>
      <c r="E69">
        <v>65</v>
      </c>
      <c r="Q69">
        <v>150</v>
      </c>
    </row>
    <row r="70" spans="1:17">
      <c r="A70" t="s">
        <v>1193</v>
      </c>
      <c r="E70">
        <v>65</v>
      </c>
      <c r="Q70">
        <v>150</v>
      </c>
    </row>
    <row r="71" spans="1:17">
      <c r="A71" t="s">
        <v>1194</v>
      </c>
      <c r="B71">
        <v>235</v>
      </c>
      <c r="C71">
        <v>320</v>
      </c>
      <c r="K71">
        <v>300</v>
      </c>
    </row>
    <row r="72" spans="1:17">
      <c r="A72" t="s">
        <v>1195</v>
      </c>
      <c r="E72">
        <v>65</v>
      </c>
      <c r="Q72">
        <v>150</v>
      </c>
    </row>
    <row r="73" spans="1:17">
      <c r="A73" t="s">
        <v>1196</v>
      </c>
      <c r="E73">
        <v>65</v>
      </c>
      <c r="Q73">
        <v>150</v>
      </c>
    </row>
    <row r="74" spans="1:17">
      <c r="A74" t="s">
        <v>1197</v>
      </c>
      <c r="E74">
        <v>65</v>
      </c>
      <c r="Q74">
        <v>150</v>
      </c>
    </row>
    <row r="75" spans="1:17">
      <c r="A75" t="s">
        <v>1198</v>
      </c>
      <c r="F75">
        <v>160</v>
      </c>
      <c r="H75">
        <v>1050</v>
      </c>
      <c r="N75">
        <v>210</v>
      </c>
      <c r="P75">
        <v>138</v>
      </c>
    </row>
    <row r="76" spans="1:17">
      <c r="A76" t="s">
        <v>1199</v>
      </c>
      <c r="Q76">
        <v>150</v>
      </c>
    </row>
    <row r="77" spans="1:17">
      <c r="A77" t="s">
        <v>1200</v>
      </c>
      <c r="E77">
        <v>65</v>
      </c>
    </row>
    <row r="78" spans="1:17">
      <c r="A78" t="s">
        <v>1201</v>
      </c>
      <c r="B78">
        <v>150</v>
      </c>
      <c r="C78">
        <v>216</v>
      </c>
      <c r="E78">
        <v>200</v>
      </c>
      <c r="K78">
        <v>120</v>
      </c>
      <c r="Q78">
        <v>150</v>
      </c>
    </row>
    <row r="79" spans="1:17">
      <c r="A79" t="s">
        <v>1202</v>
      </c>
      <c r="E79">
        <v>65</v>
      </c>
      <c r="Q79">
        <v>150</v>
      </c>
    </row>
    <row r="80" spans="1:17">
      <c r="A80" t="s">
        <v>1203</v>
      </c>
      <c r="E80">
        <v>65</v>
      </c>
      <c r="Q80">
        <v>150</v>
      </c>
    </row>
    <row r="81" spans="1:17">
      <c r="A81" t="s">
        <v>1204</v>
      </c>
      <c r="C81">
        <v>158</v>
      </c>
      <c r="E81">
        <v>150</v>
      </c>
      <c r="H81">
        <v>845</v>
      </c>
      <c r="Q81">
        <v>150</v>
      </c>
    </row>
    <row r="82" spans="1:17">
      <c r="A82" t="s">
        <v>1205</v>
      </c>
      <c r="O82">
        <v>100</v>
      </c>
    </row>
    <row r="83" spans="1:17">
      <c r="A83" t="s">
        <v>1206</v>
      </c>
      <c r="D83">
        <v>1040</v>
      </c>
    </row>
    <row r="84" spans="1:17">
      <c r="A84" t="s">
        <v>1207</v>
      </c>
      <c r="D84">
        <v>8500</v>
      </c>
      <c r="I84">
        <v>8500</v>
      </c>
      <c r="M84">
        <v>8500</v>
      </c>
      <c r="O84">
        <v>9400</v>
      </c>
    </row>
    <row r="85" spans="1:17">
      <c r="A85" t="s">
        <v>1208</v>
      </c>
      <c r="D85">
        <v>15000</v>
      </c>
      <c r="I85">
        <v>10000</v>
      </c>
      <c r="M85">
        <v>11500</v>
      </c>
      <c r="O85">
        <v>13100</v>
      </c>
    </row>
    <row r="86" spans="1:17">
      <c r="A86" t="s">
        <v>1209</v>
      </c>
      <c r="C86">
        <v>382500</v>
      </c>
      <c r="D86">
        <v>115600</v>
      </c>
      <c r="M86">
        <v>57800</v>
      </c>
      <c r="Q86">
        <v>9000</v>
      </c>
    </row>
    <row r="87" spans="1:17">
      <c r="A87" t="s">
        <v>1210</v>
      </c>
      <c r="D87">
        <v>75000</v>
      </c>
      <c r="M87">
        <v>37500</v>
      </c>
    </row>
    <row r="88" spans="1:17">
      <c r="A88" t="s">
        <v>1211</v>
      </c>
      <c r="E88">
        <v>65</v>
      </c>
      <c r="Q88">
        <v>150</v>
      </c>
    </row>
    <row r="89" spans="1:17">
      <c r="A89" t="s">
        <v>1212</v>
      </c>
      <c r="B89">
        <v>55</v>
      </c>
      <c r="E89">
        <v>65</v>
      </c>
      <c r="Q89">
        <v>150</v>
      </c>
    </row>
    <row r="90" spans="1:17">
      <c r="A90" t="s">
        <v>1213</v>
      </c>
      <c r="E90">
        <v>65</v>
      </c>
      <c r="Q90">
        <v>150</v>
      </c>
    </row>
    <row r="91" spans="1:17">
      <c r="A91" t="s">
        <v>1214</v>
      </c>
      <c r="E91">
        <v>65</v>
      </c>
      <c r="Q91">
        <v>150</v>
      </c>
    </row>
    <row r="92" spans="1:17">
      <c r="A92" t="s">
        <v>1215</v>
      </c>
      <c r="L92">
        <v>1.05</v>
      </c>
      <c r="N92">
        <v>515</v>
      </c>
      <c r="P92">
        <v>120</v>
      </c>
    </row>
    <row r="93" spans="1:17">
      <c r="A93" t="s">
        <v>1216</v>
      </c>
      <c r="L93">
        <v>1.05</v>
      </c>
      <c r="N93">
        <v>450</v>
      </c>
      <c r="P93">
        <v>130</v>
      </c>
    </row>
    <row r="94" spans="1:17">
      <c r="A94" t="s">
        <v>1217</v>
      </c>
      <c r="L94">
        <v>1.05</v>
      </c>
      <c r="N94">
        <v>525</v>
      </c>
      <c r="P94">
        <v>130</v>
      </c>
    </row>
    <row r="95" spans="1:17">
      <c r="A95" t="s">
        <v>1218</v>
      </c>
      <c r="O95">
        <v>79.260000000000005</v>
      </c>
    </row>
    <row r="96" spans="1:17">
      <c r="A96" t="s">
        <v>1219</v>
      </c>
      <c r="E96">
        <v>65</v>
      </c>
      <c r="Q96">
        <v>150</v>
      </c>
    </row>
    <row r="97" spans="1:17">
      <c r="A97" t="s">
        <v>1220</v>
      </c>
      <c r="E97">
        <v>65</v>
      </c>
      <c r="Q97">
        <v>150</v>
      </c>
    </row>
    <row r="98" spans="1:17">
      <c r="A98" t="s">
        <v>1221</v>
      </c>
      <c r="B98">
        <v>55</v>
      </c>
      <c r="E98">
        <v>65</v>
      </c>
      <c r="Q98">
        <v>150</v>
      </c>
    </row>
    <row r="99" spans="1:17">
      <c r="A99" t="s">
        <v>1222</v>
      </c>
      <c r="B99">
        <v>180</v>
      </c>
      <c r="C99">
        <v>128</v>
      </c>
      <c r="E99">
        <v>200</v>
      </c>
      <c r="F99">
        <v>179</v>
      </c>
      <c r="H99">
        <v>975</v>
      </c>
      <c r="I99">
        <v>175</v>
      </c>
      <c r="L99">
        <v>110</v>
      </c>
      <c r="M99">
        <v>130</v>
      </c>
      <c r="Q99">
        <v>150</v>
      </c>
    </row>
    <row r="100" spans="1:17">
      <c r="A100" t="s">
        <v>1223</v>
      </c>
      <c r="B100">
        <v>55</v>
      </c>
      <c r="E100">
        <v>65</v>
      </c>
      <c r="Q100">
        <v>150</v>
      </c>
    </row>
    <row r="101" spans="1:17">
      <c r="A101" t="s">
        <v>1224</v>
      </c>
      <c r="B101">
        <v>55</v>
      </c>
      <c r="E101">
        <v>65</v>
      </c>
      <c r="Q101">
        <v>150</v>
      </c>
    </row>
    <row r="102" spans="1:17">
      <c r="A102" t="s">
        <v>1225</v>
      </c>
      <c r="B102">
        <v>55</v>
      </c>
      <c r="E102">
        <v>65</v>
      </c>
      <c r="Q102">
        <v>150</v>
      </c>
    </row>
    <row r="103" spans="1:17">
      <c r="A103" t="s">
        <v>1226</v>
      </c>
      <c r="B103">
        <v>55</v>
      </c>
      <c r="E103">
        <v>65</v>
      </c>
      <c r="Q103">
        <v>150</v>
      </c>
    </row>
    <row r="104" spans="1:17">
      <c r="A104" t="s">
        <v>1227</v>
      </c>
      <c r="E104">
        <v>65</v>
      </c>
      <c r="Q104">
        <v>150</v>
      </c>
    </row>
    <row r="105" spans="1:17">
      <c r="A105" t="s">
        <v>1228</v>
      </c>
      <c r="B105">
        <v>180</v>
      </c>
      <c r="C105">
        <v>384</v>
      </c>
      <c r="E105">
        <v>200</v>
      </c>
      <c r="F105">
        <v>339</v>
      </c>
      <c r="H105">
        <v>3965</v>
      </c>
      <c r="M105">
        <v>320</v>
      </c>
      <c r="O105">
        <v>155</v>
      </c>
      <c r="Q105">
        <v>150</v>
      </c>
    </row>
    <row r="106" spans="1:17">
      <c r="A106" t="s">
        <v>1229</v>
      </c>
      <c r="E106">
        <v>65</v>
      </c>
      <c r="Q106">
        <v>150</v>
      </c>
    </row>
    <row r="107" spans="1:17">
      <c r="A107" t="s">
        <v>1230</v>
      </c>
      <c r="E107">
        <v>65</v>
      </c>
      <c r="Q107">
        <v>150</v>
      </c>
    </row>
    <row r="108" spans="1:17">
      <c r="A108" t="s">
        <v>1231</v>
      </c>
      <c r="E108">
        <v>65</v>
      </c>
      <c r="Q108">
        <v>150</v>
      </c>
    </row>
    <row r="109" spans="1:17">
      <c r="A109" t="s">
        <v>1232</v>
      </c>
      <c r="P109">
        <v>93.75</v>
      </c>
    </row>
    <row r="110" spans="1:17">
      <c r="A110" t="s">
        <v>1233</v>
      </c>
      <c r="P110">
        <v>93.75</v>
      </c>
    </row>
    <row r="111" spans="1:17">
      <c r="A111" t="s">
        <v>1234</v>
      </c>
      <c r="B111">
        <v>100</v>
      </c>
      <c r="C111">
        <v>80</v>
      </c>
      <c r="E111">
        <v>150</v>
      </c>
      <c r="H111">
        <v>830</v>
      </c>
      <c r="P111">
        <v>159</v>
      </c>
      <c r="Q111">
        <v>80</v>
      </c>
    </row>
    <row r="112" spans="1:17">
      <c r="A112" t="s">
        <v>1235</v>
      </c>
      <c r="G112">
        <v>110</v>
      </c>
      <c r="H112">
        <v>1570</v>
      </c>
      <c r="N112">
        <v>235</v>
      </c>
    </row>
    <row r="113" spans="1:17">
      <c r="A113" t="s">
        <v>1236</v>
      </c>
      <c r="B113">
        <v>100</v>
      </c>
      <c r="C113">
        <v>80</v>
      </c>
      <c r="E113">
        <v>150</v>
      </c>
      <c r="H113">
        <v>1045</v>
      </c>
      <c r="P113">
        <v>214</v>
      </c>
      <c r="Q113">
        <v>80</v>
      </c>
    </row>
    <row r="114" spans="1:17">
      <c r="A114" t="s">
        <v>1237</v>
      </c>
      <c r="B114">
        <v>150</v>
      </c>
      <c r="C114">
        <v>320</v>
      </c>
      <c r="K114">
        <v>200</v>
      </c>
      <c r="Q114">
        <v>150</v>
      </c>
    </row>
    <row r="115" spans="1:17">
      <c r="A115" t="s">
        <v>1238</v>
      </c>
      <c r="P115">
        <v>187</v>
      </c>
    </row>
    <row r="116" spans="1:17">
      <c r="A116" t="s">
        <v>1239</v>
      </c>
      <c r="B116">
        <v>180</v>
      </c>
      <c r="C116">
        <v>180</v>
      </c>
      <c r="E116">
        <v>150</v>
      </c>
      <c r="H116">
        <v>1500</v>
      </c>
      <c r="P116">
        <v>262</v>
      </c>
      <c r="Q116">
        <v>150</v>
      </c>
    </row>
    <row r="117" spans="1:17">
      <c r="A117" t="s">
        <v>1240</v>
      </c>
      <c r="H117">
        <v>1500</v>
      </c>
      <c r="P117">
        <v>187</v>
      </c>
    </row>
    <row r="118" spans="1:17">
      <c r="A118" t="s">
        <v>1241</v>
      </c>
      <c r="E118">
        <v>65</v>
      </c>
      <c r="Q118">
        <v>150</v>
      </c>
    </row>
    <row r="119" spans="1:17">
      <c r="A119" t="s">
        <v>1242</v>
      </c>
      <c r="E119">
        <v>65</v>
      </c>
      <c r="Q119">
        <v>150</v>
      </c>
    </row>
    <row r="120" spans="1:17">
      <c r="A120" t="s">
        <v>1243</v>
      </c>
      <c r="B120">
        <v>155</v>
      </c>
      <c r="C120">
        <v>136</v>
      </c>
      <c r="Q120">
        <v>150</v>
      </c>
    </row>
    <row r="121" spans="1:17">
      <c r="A121" t="s">
        <v>1244</v>
      </c>
      <c r="B121">
        <v>155</v>
      </c>
      <c r="C121">
        <v>136</v>
      </c>
      <c r="E121">
        <v>200</v>
      </c>
      <c r="Q121">
        <v>150</v>
      </c>
    </row>
    <row r="122" spans="1:17">
      <c r="A122" t="s">
        <v>1245</v>
      </c>
      <c r="B122">
        <v>55</v>
      </c>
      <c r="E122">
        <v>65</v>
      </c>
      <c r="Q122">
        <v>150</v>
      </c>
    </row>
    <row r="123" spans="1:17">
      <c r="A123" t="s">
        <v>1246</v>
      </c>
      <c r="F123">
        <v>153</v>
      </c>
      <c r="H123">
        <v>1069</v>
      </c>
      <c r="L123">
        <v>110</v>
      </c>
      <c r="N123">
        <v>120</v>
      </c>
    </row>
    <row r="124" spans="1:17">
      <c r="A124" t="s">
        <v>1247</v>
      </c>
      <c r="B124">
        <v>180</v>
      </c>
      <c r="C124">
        <v>128</v>
      </c>
      <c r="F124">
        <v>54</v>
      </c>
      <c r="K124">
        <v>230</v>
      </c>
      <c r="Q124">
        <v>150</v>
      </c>
    </row>
    <row r="125" spans="1:17">
      <c r="A125" t="s">
        <v>1248</v>
      </c>
      <c r="F125">
        <v>144</v>
      </c>
      <c r="H125">
        <v>1069</v>
      </c>
      <c r="L125">
        <v>110</v>
      </c>
      <c r="M125">
        <v>200</v>
      </c>
      <c r="N125">
        <v>115</v>
      </c>
    </row>
    <row r="126" spans="1:17">
      <c r="A126" t="s">
        <v>1249</v>
      </c>
      <c r="B126">
        <v>55</v>
      </c>
      <c r="E126">
        <v>65</v>
      </c>
      <c r="Q126">
        <v>150</v>
      </c>
    </row>
    <row r="127" spans="1:17">
      <c r="A127" t="s">
        <v>1250</v>
      </c>
      <c r="E127">
        <v>65</v>
      </c>
      <c r="Q127">
        <v>150</v>
      </c>
    </row>
    <row r="128" spans="1:17">
      <c r="A128" t="s">
        <v>1251</v>
      </c>
      <c r="B128">
        <v>180</v>
      </c>
      <c r="C128">
        <v>128</v>
      </c>
      <c r="E128">
        <v>175</v>
      </c>
      <c r="H128">
        <v>1994</v>
      </c>
      <c r="K128">
        <v>230</v>
      </c>
      <c r="L128">
        <v>110</v>
      </c>
      <c r="Q128">
        <v>150</v>
      </c>
    </row>
    <row r="129" spans="1:17">
      <c r="A129" t="s">
        <v>1252</v>
      </c>
      <c r="B129">
        <v>180</v>
      </c>
      <c r="C129">
        <v>128</v>
      </c>
      <c r="E129">
        <v>200</v>
      </c>
      <c r="K129">
        <v>230</v>
      </c>
      <c r="Q129">
        <v>150</v>
      </c>
    </row>
    <row r="130" spans="1:17">
      <c r="A130" t="s">
        <v>1253</v>
      </c>
      <c r="E130">
        <v>65</v>
      </c>
      <c r="Q130">
        <v>150</v>
      </c>
    </row>
    <row r="131" spans="1:17">
      <c r="A131" t="s">
        <v>1254</v>
      </c>
      <c r="B131">
        <v>55</v>
      </c>
      <c r="E131">
        <v>65</v>
      </c>
      <c r="Q131">
        <v>150</v>
      </c>
    </row>
    <row r="132" spans="1:17">
      <c r="A132" t="s">
        <v>1255</v>
      </c>
      <c r="E132">
        <v>65</v>
      </c>
      <c r="Q132">
        <v>150</v>
      </c>
    </row>
    <row r="133" spans="1:17">
      <c r="A133" t="s">
        <v>1256</v>
      </c>
      <c r="B133">
        <v>180</v>
      </c>
      <c r="C133">
        <v>128</v>
      </c>
      <c r="H133">
        <v>419</v>
      </c>
      <c r="L133">
        <v>110</v>
      </c>
      <c r="Q133">
        <v>150</v>
      </c>
    </row>
    <row r="134" spans="1:17">
      <c r="A134" t="s">
        <v>1257</v>
      </c>
      <c r="B134">
        <v>180</v>
      </c>
      <c r="C134">
        <v>128</v>
      </c>
      <c r="K134">
        <v>230</v>
      </c>
      <c r="Q134">
        <v>150</v>
      </c>
    </row>
    <row r="135" spans="1:17">
      <c r="A135" t="s">
        <v>1258</v>
      </c>
      <c r="B135">
        <v>180</v>
      </c>
      <c r="C135">
        <v>128</v>
      </c>
      <c r="E135">
        <v>200</v>
      </c>
      <c r="Q135">
        <v>150</v>
      </c>
    </row>
    <row r="136" spans="1:17">
      <c r="A136" t="s">
        <v>1259</v>
      </c>
      <c r="B136">
        <v>55</v>
      </c>
      <c r="E136">
        <v>65</v>
      </c>
      <c r="Q136">
        <v>150</v>
      </c>
    </row>
    <row r="137" spans="1:17">
      <c r="A137" t="s">
        <v>1260</v>
      </c>
      <c r="O137">
        <v>50.6</v>
      </c>
    </row>
    <row r="138" spans="1:17">
      <c r="A138" t="s">
        <v>1261</v>
      </c>
      <c r="Q138">
        <v>150</v>
      </c>
    </row>
    <row r="139" spans="1:17">
      <c r="A139" t="s">
        <v>1262</v>
      </c>
      <c r="B139">
        <v>13300</v>
      </c>
      <c r="D139">
        <v>15000</v>
      </c>
      <c r="H139">
        <v>450000</v>
      </c>
      <c r="I139">
        <v>10000</v>
      </c>
      <c r="L139">
        <v>17500</v>
      </c>
      <c r="M139">
        <v>10000</v>
      </c>
      <c r="O139">
        <v>11000</v>
      </c>
      <c r="Q139">
        <v>15000</v>
      </c>
    </row>
    <row r="140" spans="1:17">
      <c r="A140" t="s">
        <v>1263</v>
      </c>
      <c r="Q140">
        <v>150</v>
      </c>
    </row>
    <row r="141" spans="1:17">
      <c r="A141" t="s">
        <v>1264</v>
      </c>
      <c r="F141">
        <v>3500</v>
      </c>
      <c r="H141">
        <v>19500</v>
      </c>
      <c r="N141">
        <v>4700</v>
      </c>
      <c r="P141">
        <v>1865</v>
      </c>
    </row>
    <row r="142" spans="1:17">
      <c r="A142" t="s">
        <v>1265</v>
      </c>
      <c r="N142">
        <v>1650</v>
      </c>
      <c r="P142">
        <v>375</v>
      </c>
    </row>
    <row r="143" spans="1:17">
      <c r="A143" t="s">
        <v>1266</v>
      </c>
      <c r="B143">
        <v>160</v>
      </c>
      <c r="K143">
        <v>170</v>
      </c>
      <c r="Q143">
        <v>150</v>
      </c>
    </row>
    <row r="144" spans="1:17">
      <c r="A144" t="s">
        <v>1267</v>
      </c>
      <c r="O144">
        <v>43.1</v>
      </c>
    </row>
    <row r="145" spans="1:17">
      <c r="A145" t="s">
        <v>1268</v>
      </c>
      <c r="B145">
        <v>450</v>
      </c>
      <c r="C145">
        <v>450</v>
      </c>
      <c r="D145">
        <v>1080</v>
      </c>
      <c r="E145">
        <v>1500</v>
      </c>
      <c r="H145">
        <v>4000</v>
      </c>
      <c r="M145">
        <v>250</v>
      </c>
      <c r="N145">
        <v>1260</v>
      </c>
    </row>
    <row r="146" spans="1:17">
      <c r="A146" t="s">
        <v>1269</v>
      </c>
      <c r="D146">
        <v>500</v>
      </c>
    </row>
    <row r="147" spans="1:17">
      <c r="A147" t="s">
        <v>1270</v>
      </c>
      <c r="N147">
        <v>325</v>
      </c>
      <c r="P147">
        <v>280.5</v>
      </c>
    </row>
    <row r="148" spans="1:17">
      <c r="A148" t="s">
        <v>1271</v>
      </c>
      <c r="D148">
        <v>2079</v>
      </c>
      <c r="M148">
        <v>2200</v>
      </c>
    </row>
    <row r="149" spans="1:17">
      <c r="A149" t="s">
        <v>1272</v>
      </c>
      <c r="D149">
        <v>1211</v>
      </c>
    </row>
    <row r="150" spans="1:17">
      <c r="A150" t="s">
        <v>1273</v>
      </c>
      <c r="D150">
        <v>200</v>
      </c>
    </row>
    <row r="151" spans="1:17">
      <c r="A151" t="s">
        <v>1274</v>
      </c>
      <c r="D151">
        <v>175</v>
      </c>
      <c r="F151">
        <v>250</v>
      </c>
      <c r="G151">
        <v>130</v>
      </c>
      <c r="H151">
        <v>3056</v>
      </c>
      <c r="I151">
        <v>125</v>
      </c>
      <c r="K151">
        <v>130</v>
      </c>
      <c r="M151">
        <v>162.5</v>
      </c>
      <c r="N151">
        <v>310</v>
      </c>
      <c r="O151">
        <v>135</v>
      </c>
      <c r="P151">
        <v>0</v>
      </c>
      <c r="Q151">
        <v>150</v>
      </c>
    </row>
    <row r="152" spans="1:17">
      <c r="A152" t="s">
        <v>1275</v>
      </c>
      <c r="E152">
        <v>125</v>
      </c>
      <c r="F152">
        <v>342</v>
      </c>
      <c r="K152">
        <v>130</v>
      </c>
      <c r="O152">
        <v>135</v>
      </c>
      <c r="Q152">
        <v>150</v>
      </c>
    </row>
    <row r="153" spans="1:17">
      <c r="A153" t="s">
        <v>1276</v>
      </c>
      <c r="B153">
        <v>55</v>
      </c>
      <c r="E153">
        <v>65</v>
      </c>
      <c r="Q153">
        <v>150</v>
      </c>
    </row>
    <row r="154" spans="1:17">
      <c r="A154" t="s">
        <v>1277</v>
      </c>
    </row>
    <row r="155" spans="1:17">
      <c r="A155" t="s">
        <v>1278</v>
      </c>
      <c r="B155">
        <v>300</v>
      </c>
      <c r="C155">
        <v>300</v>
      </c>
      <c r="D155">
        <v>350</v>
      </c>
      <c r="E155">
        <v>1500</v>
      </c>
      <c r="H155">
        <v>3700</v>
      </c>
      <c r="M155">
        <v>200</v>
      </c>
      <c r="N155">
        <v>919.99999999999989</v>
      </c>
    </row>
    <row r="156" spans="1:17">
      <c r="A156" t="s">
        <v>1279</v>
      </c>
      <c r="D156">
        <v>250</v>
      </c>
    </row>
    <row r="157" spans="1:17">
      <c r="A157" t="s">
        <v>1280</v>
      </c>
      <c r="N157">
        <v>355</v>
      </c>
      <c r="P157">
        <v>0</v>
      </c>
    </row>
    <row r="158" spans="1:17">
      <c r="A158" t="s">
        <v>1281</v>
      </c>
      <c r="N158">
        <v>240</v>
      </c>
      <c r="P158">
        <v>0</v>
      </c>
    </row>
    <row r="159" spans="1:17">
      <c r="A159" t="s">
        <v>1282</v>
      </c>
      <c r="H159">
        <v>279</v>
      </c>
      <c r="L159">
        <v>85</v>
      </c>
    </row>
    <row r="160" spans="1:17">
      <c r="A160" t="s">
        <v>1283</v>
      </c>
      <c r="L160">
        <v>85</v>
      </c>
    </row>
    <row r="161" spans="1:17">
      <c r="A161" t="s">
        <v>1284</v>
      </c>
      <c r="H161">
        <v>455</v>
      </c>
      <c r="L161">
        <v>85</v>
      </c>
    </row>
    <row r="162" spans="1:17">
      <c r="A162" t="s">
        <v>1285</v>
      </c>
      <c r="L162">
        <v>85</v>
      </c>
    </row>
    <row r="163" spans="1:17">
      <c r="A163" t="s">
        <v>1286</v>
      </c>
      <c r="B163">
        <v>55</v>
      </c>
      <c r="Q163">
        <v>150</v>
      </c>
    </row>
    <row r="164" spans="1:17">
      <c r="A164" t="s">
        <v>1287</v>
      </c>
      <c r="B164">
        <v>200</v>
      </c>
      <c r="C164">
        <v>180</v>
      </c>
      <c r="E164">
        <v>150</v>
      </c>
      <c r="H164">
        <v>1000</v>
      </c>
      <c r="Q164">
        <v>180</v>
      </c>
    </row>
    <row r="165" spans="1:17">
      <c r="A165" t="s">
        <v>1288</v>
      </c>
      <c r="B165">
        <v>200</v>
      </c>
      <c r="C165">
        <v>180</v>
      </c>
      <c r="H165">
        <v>1750</v>
      </c>
      <c r="Q165">
        <v>150</v>
      </c>
    </row>
    <row r="166" spans="1:17">
      <c r="A166" t="s">
        <v>1289</v>
      </c>
      <c r="O166">
        <v>809</v>
      </c>
    </row>
    <row r="167" spans="1:17">
      <c r="A167" t="s">
        <v>1290</v>
      </c>
      <c r="D167">
        <v>200</v>
      </c>
    </row>
    <row r="168" spans="1:17">
      <c r="A168" t="s">
        <v>1291</v>
      </c>
      <c r="B168">
        <v>180</v>
      </c>
      <c r="C168">
        <v>144</v>
      </c>
      <c r="F168">
        <v>120</v>
      </c>
      <c r="Q168">
        <v>150</v>
      </c>
    </row>
    <row r="169" spans="1:17">
      <c r="A169" t="s">
        <v>1292</v>
      </c>
      <c r="D169">
        <v>14000</v>
      </c>
      <c r="F169">
        <v>18200</v>
      </c>
      <c r="H169">
        <v>14879</v>
      </c>
      <c r="M169">
        <v>1050</v>
      </c>
      <c r="N169">
        <v>280800</v>
      </c>
    </row>
    <row r="170" spans="1:17">
      <c r="A170" t="s">
        <v>1293</v>
      </c>
      <c r="D170">
        <v>14000</v>
      </c>
      <c r="F170">
        <v>13500</v>
      </c>
      <c r="G170">
        <v>5250</v>
      </c>
      <c r="H170">
        <v>12233</v>
      </c>
      <c r="N170">
        <v>118800</v>
      </c>
      <c r="P170">
        <v>12941.498952720001</v>
      </c>
    </row>
    <row r="171" spans="1:17">
      <c r="A171" t="s">
        <v>1294</v>
      </c>
      <c r="D171">
        <v>6500</v>
      </c>
      <c r="G171">
        <v>1743</v>
      </c>
      <c r="N171">
        <v>37200</v>
      </c>
      <c r="O171">
        <v>251</v>
      </c>
      <c r="P171">
        <v>11388.0789594</v>
      </c>
    </row>
    <row r="172" spans="1:17">
      <c r="A172" t="s">
        <v>1295</v>
      </c>
      <c r="H172">
        <v>1094</v>
      </c>
      <c r="L172">
        <v>110</v>
      </c>
      <c r="Q172">
        <v>150</v>
      </c>
    </row>
    <row r="173" spans="1:17">
      <c r="A173" t="s">
        <v>1296</v>
      </c>
      <c r="C173">
        <v>180</v>
      </c>
      <c r="E173">
        <v>150</v>
      </c>
      <c r="H173">
        <v>1100</v>
      </c>
      <c r="P173">
        <v>262.5</v>
      </c>
      <c r="Q173">
        <v>200</v>
      </c>
    </row>
    <row r="174" spans="1:17">
      <c r="A174" t="s">
        <v>1297</v>
      </c>
      <c r="B174">
        <v>230</v>
      </c>
      <c r="C174">
        <v>180</v>
      </c>
      <c r="E174">
        <v>150</v>
      </c>
      <c r="H174">
        <v>1035</v>
      </c>
      <c r="P174">
        <v>262.5</v>
      </c>
      <c r="Q174">
        <v>200</v>
      </c>
    </row>
    <row r="175" spans="1:17">
      <c r="A175" t="s">
        <v>1298</v>
      </c>
      <c r="B175">
        <v>230</v>
      </c>
      <c r="C175">
        <v>180</v>
      </c>
      <c r="E175">
        <v>150</v>
      </c>
      <c r="H175">
        <v>1305</v>
      </c>
      <c r="P175">
        <v>262.5</v>
      </c>
      <c r="Q175">
        <v>200</v>
      </c>
    </row>
    <row r="176" spans="1:17">
      <c r="A176" t="s">
        <v>1299</v>
      </c>
      <c r="H176">
        <v>925</v>
      </c>
      <c r="P176">
        <v>150</v>
      </c>
    </row>
    <row r="177" spans="1:17">
      <c r="A177" t="s">
        <v>1300</v>
      </c>
      <c r="H177">
        <v>850</v>
      </c>
      <c r="P177">
        <v>177</v>
      </c>
    </row>
    <row r="178" spans="1:17">
      <c r="A178" t="s">
        <v>1301</v>
      </c>
      <c r="L178">
        <v>105</v>
      </c>
      <c r="N178">
        <v>320</v>
      </c>
      <c r="P178">
        <v>135</v>
      </c>
    </row>
    <row r="179" spans="1:17">
      <c r="A179" t="s">
        <v>1302</v>
      </c>
      <c r="L179">
        <v>105</v>
      </c>
      <c r="N179">
        <v>350</v>
      </c>
      <c r="P179">
        <v>130</v>
      </c>
    </row>
    <row r="180" spans="1:17">
      <c r="A180" t="s">
        <v>1303</v>
      </c>
      <c r="Q180">
        <v>150</v>
      </c>
    </row>
    <row r="181" spans="1:17">
      <c r="A181" t="s">
        <v>1304</v>
      </c>
      <c r="D181">
        <v>6000</v>
      </c>
      <c r="N181">
        <v>27300</v>
      </c>
      <c r="O181">
        <v>550</v>
      </c>
      <c r="P181">
        <v>15864</v>
      </c>
    </row>
    <row r="182" spans="1:17">
      <c r="A182" t="s">
        <v>1305</v>
      </c>
      <c r="P182">
        <v>1100</v>
      </c>
    </row>
    <row r="183" spans="1:17">
      <c r="A183" t="s">
        <v>1306</v>
      </c>
      <c r="P183">
        <v>1300</v>
      </c>
    </row>
    <row r="184" spans="1:17">
      <c r="A184" t="s">
        <v>1307</v>
      </c>
      <c r="P184">
        <v>165</v>
      </c>
    </row>
    <row r="185" spans="1:17">
      <c r="A185" t="s">
        <v>1308</v>
      </c>
      <c r="P185">
        <v>165</v>
      </c>
    </row>
    <row r="186" spans="1:17">
      <c r="A186" t="s">
        <v>1309</v>
      </c>
      <c r="C186">
        <v>135</v>
      </c>
      <c r="E186">
        <v>150</v>
      </c>
      <c r="H186">
        <v>2875</v>
      </c>
      <c r="N186">
        <v>360</v>
      </c>
      <c r="Q186">
        <v>350</v>
      </c>
    </row>
    <row r="187" spans="1:17">
      <c r="A187" t="s">
        <v>1310</v>
      </c>
      <c r="B187">
        <v>120</v>
      </c>
      <c r="C187">
        <v>105</v>
      </c>
      <c r="E187">
        <v>150</v>
      </c>
      <c r="H187">
        <v>1125</v>
      </c>
      <c r="P187">
        <v>214</v>
      </c>
      <c r="Q187">
        <v>150</v>
      </c>
    </row>
    <row r="188" spans="1:17">
      <c r="A188" t="s">
        <v>1311</v>
      </c>
      <c r="C188">
        <v>105</v>
      </c>
      <c r="E188">
        <v>150</v>
      </c>
      <c r="H188">
        <v>1450</v>
      </c>
      <c r="P188">
        <v>165</v>
      </c>
      <c r="Q188">
        <v>150</v>
      </c>
    </row>
    <row r="189" spans="1:17">
      <c r="A189" t="s">
        <v>1312</v>
      </c>
      <c r="C189">
        <v>135</v>
      </c>
      <c r="D189">
        <v>280</v>
      </c>
      <c r="F189">
        <v>150</v>
      </c>
      <c r="G189">
        <v>105</v>
      </c>
      <c r="H189">
        <v>1150</v>
      </c>
      <c r="N189">
        <v>170</v>
      </c>
      <c r="P189">
        <v>181.5</v>
      </c>
    </row>
    <row r="190" spans="1:17">
      <c r="A190" t="s">
        <v>1313</v>
      </c>
      <c r="N190">
        <v>409.99999999999994</v>
      </c>
    </row>
    <row r="191" spans="1:17">
      <c r="A191" t="s">
        <v>1314</v>
      </c>
      <c r="C191">
        <v>128</v>
      </c>
      <c r="H191">
        <v>540</v>
      </c>
      <c r="L191">
        <v>110</v>
      </c>
      <c r="Q191">
        <v>150</v>
      </c>
    </row>
    <row r="192" spans="1:17">
      <c r="A192" t="s">
        <v>1315</v>
      </c>
      <c r="B192">
        <v>180</v>
      </c>
      <c r="C192">
        <v>128</v>
      </c>
      <c r="H192">
        <v>473</v>
      </c>
      <c r="L192">
        <v>110</v>
      </c>
      <c r="Q192">
        <v>150</v>
      </c>
    </row>
    <row r="193" spans="1:17">
      <c r="A193" t="s">
        <v>1316</v>
      </c>
      <c r="C193">
        <v>128</v>
      </c>
      <c r="H193">
        <v>572</v>
      </c>
      <c r="L193">
        <v>110</v>
      </c>
      <c r="Q193">
        <v>150</v>
      </c>
    </row>
    <row r="194" spans="1:17">
      <c r="A194" t="s">
        <v>1317</v>
      </c>
      <c r="C194">
        <v>128</v>
      </c>
      <c r="K194">
        <v>230</v>
      </c>
      <c r="Q194">
        <v>150</v>
      </c>
    </row>
    <row r="195" spans="1:17">
      <c r="A195" t="s">
        <v>1318</v>
      </c>
      <c r="C195">
        <v>67</v>
      </c>
      <c r="Q195">
        <v>150</v>
      </c>
    </row>
    <row r="196" spans="1:17">
      <c r="A196" t="s">
        <v>1319</v>
      </c>
      <c r="C196">
        <v>67</v>
      </c>
      <c r="Q196">
        <v>150</v>
      </c>
    </row>
    <row r="197" spans="1:17">
      <c r="A197" t="s">
        <v>1320</v>
      </c>
      <c r="B197">
        <v>235</v>
      </c>
      <c r="C197">
        <v>320</v>
      </c>
      <c r="K197">
        <v>350</v>
      </c>
    </row>
    <row r="198" spans="1:17">
      <c r="A198" t="s">
        <v>1321</v>
      </c>
      <c r="C198">
        <v>180</v>
      </c>
      <c r="H198">
        <v>1100</v>
      </c>
      <c r="Q198">
        <v>200</v>
      </c>
    </row>
    <row r="199" spans="1:17">
      <c r="A199" t="s">
        <v>1322</v>
      </c>
      <c r="C199">
        <v>180</v>
      </c>
      <c r="E199">
        <v>150</v>
      </c>
      <c r="H199">
        <v>2150</v>
      </c>
      <c r="K199">
        <v>125</v>
      </c>
      <c r="N199">
        <v>635</v>
      </c>
      <c r="Q199">
        <v>400</v>
      </c>
    </row>
    <row r="200" spans="1:17">
      <c r="A200" t="s">
        <v>1323</v>
      </c>
      <c r="C200">
        <v>180</v>
      </c>
      <c r="D200">
        <v>165</v>
      </c>
      <c r="F200">
        <v>180</v>
      </c>
      <c r="M200">
        <v>76.69</v>
      </c>
      <c r="N200">
        <v>240</v>
      </c>
      <c r="P200">
        <v>189.75</v>
      </c>
    </row>
    <row r="201" spans="1:17">
      <c r="A201" t="s">
        <v>1324</v>
      </c>
      <c r="N201">
        <v>240</v>
      </c>
      <c r="P201">
        <v>138</v>
      </c>
    </row>
    <row r="202" spans="1:17">
      <c r="A202" t="s">
        <v>1325</v>
      </c>
      <c r="C202">
        <v>180</v>
      </c>
      <c r="E202">
        <v>150</v>
      </c>
      <c r="H202">
        <v>1215</v>
      </c>
      <c r="Q202">
        <v>200</v>
      </c>
    </row>
    <row r="203" spans="1:17">
      <c r="A203" t="s">
        <v>1326</v>
      </c>
      <c r="H203">
        <v>1650</v>
      </c>
      <c r="N203">
        <v>415</v>
      </c>
      <c r="P203">
        <v>189.75</v>
      </c>
    </row>
    <row r="204" spans="1:17">
      <c r="A204" t="s">
        <v>1327</v>
      </c>
      <c r="C204">
        <v>180</v>
      </c>
      <c r="E204">
        <v>150</v>
      </c>
      <c r="H204">
        <v>1240</v>
      </c>
      <c r="Q204">
        <v>200</v>
      </c>
    </row>
    <row r="205" spans="1:17">
      <c r="A205" t="s">
        <v>1328</v>
      </c>
      <c r="H205">
        <v>900</v>
      </c>
    </row>
    <row r="206" spans="1:17">
      <c r="A206" t="s">
        <v>1329</v>
      </c>
      <c r="H206">
        <v>1014.9999999999999</v>
      </c>
    </row>
    <row r="207" spans="1:17">
      <c r="A207" t="s">
        <v>1330</v>
      </c>
      <c r="D207">
        <v>315</v>
      </c>
      <c r="F207">
        <v>200</v>
      </c>
      <c r="I207">
        <v>150</v>
      </c>
      <c r="N207">
        <v>635</v>
      </c>
      <c r="P207">
        <v>258.75</v>
      </c>
    </row>
    <row r="208" spans="1:17">
      <c r="A208" t="s">
        <v>1331</v>
      </c>
      <c r="C208">
        <v>180</v>
      </c>
      <c r="E208">
        <v>150</v>
      </c>
      <c r="H208">
        <v>1750</v>
      </c>
      <c r="N208">
        <v>635</v>
      </c>
      <c r="Q208">
        <v>200</v>
      </c>
    </row>
    <row r="209" spans="1:17">
      <c r="A209" t="s">
        <v>1332</v>
      </c>
      <c r="C209">
        <v>180</v>
      </c>
      <c r="H209">
        <v>1245</v>
      </c>
      <c r="Q209">
        <v>200</v>
      </c>
    </row>
    <row r="210" spans="1:17">
      <c r="A210" t="s">
        <v>1333</v>
      </c>
      <c r="C210">
        <v>180</v>
      </c>
      <c r="D210">
        <v>315</v>
      </c>
      <c r="F210">
        <v>200</v>
      </c>
      <c r="H210">
        <v>2945</v>
      </c>
      <c r="I210">
        <v>150</v>
      </c>
      <c r="N210">
        <v>635</v>
      </c>
      <c r="P210">
        <v>258.75</v>
      </c>
      <c r="Q210">
        <v>400</v>
      </c>
    </row>
    <row r="211" spans="1:17">
      <c r="A211" t="s">
        <v>1334</v>
      </c>
      <c r="D211">
        <v>165</v>
      </c>
      <c r="F211">
        <v>180</v>
      </c>
      <c r="M211">
        <v>76.69</v>
      </c>
      <c r="N211">
        <v>175</v>
      </c>
      <c r="P211">
        <v>207</v>
      </c>
    </row>
    <row r="212" spans="1:17">
      <c r="A212" t="s">
        <v>1335</v>
      </c>
      <c r="C212">
        <v>180</v>
      </c>
      <c r="H212">
        <v>1420</v>
      </c>
      <c r="Q212">
        <v>350</v>
      </c>
    </row>
    <row r="213" spans="1:17">
      <c r="A213" t="s">
        <v>1336</v>
      </c>
      <c r="Q213">
        <v>150</v>
      </c>
    </row>
    <row r="214" spans="1:17">
      <c r="A214" t="s">
        <v>1337</v>
      </c>
      <c r="B214">
        <v>150</v>
      </c>
      <c r="C214">
        <v>216</v>
      </c>
      <c r="K214">
        <v>120</v>
      </c>
      <c r="Q214">
        <v>150</v>
      </c>
    </row>
    <row r="215" spans="1:17">
      <c r="A215" t="s">
        <v>1338</v>
      </c>
      <c r="C215">
        <v>158</v>
      </c>
      <c r="E215">
        <v>150</v>
      </c>
      <c r="H215">
        <v>845</v>
      </c>
      <c r="Q215">
        <v>150</v>
      </c>
    </row>
    <row r="216" spans="1:17">
      <c r="A216" t="s">
        <v>1339</v>
      </c>
      <c r="C216">
        <v>158</v>
      </c>
      <c r="H216">
        <v>1280</v>
      </c>
    </row>
    <row r="217" spans="1:17">
      <c r="A217" t="s">
        <v>1340</v>
      </c>
      <c r="O217">
        <v>100</v>
      </c>
    </row>
    <row r="218" spans="1:17">
      <c r="A218" t="s">
        <v>1341</v>
      </c>
      <c r="D218">
        <v>1040</v>
      </c>
    </row>
    <row r="219" spans="1:17">
      <c r="A219" t="s">
        <v>1342</v>
      </c>
      <c r="D219">
        <v>700</v>
      </c>
    </row>
    <row r="220" spans="1:17">
      <c r="A220" t="s">
        <v>1343</v>
      </c>
      <c r="B220">
        <v>13300</v>
      </c>
      <c r="D220">
        <v>110000</v>
      </c>
      <c r="E220">
        <v>10000</v>
      </c>
      <c r="H220">
        <v>350000</v>
      </c>
      <c r="I220">
        <v>10000</v>
      </c>
      <c r="L220">
        <v>22500</v>
      </c>
      <c r="M220">
        <v>10000</v>
      </c>
      <c r="Q220">
        <v>15000</v>
      </c>
    </row>
    <row r="221" spans="1:17">
      <c r="A221" t="s">
        <v>1344</v>
      </c>
      <c r="D221">
        <v>30000</v>
      </c>
      <c r="I221">
        <v>8500</v>
      </c>
      <c r="M221">
        <v>8500</v>
      </c>
      <c r="O221">
        <v>9400</v>
      </c>
    </row>
    <row r="222" spans="1:17">
      <c r="A222" t="s">
        <v>1345</v>
      </c>
      <c r="D222">
        <v>115600</v>
      </c>
      <c r="M222">
        <v>57800</v>
      </c>
      <c r="Q222">
        <v>15000</v>
      </c>
    </row>
    <row r="223" spans="1:17">
      <c r="A223" t="s">
        <v>1346</v>
      </c>
      <c r="C223">
        <v>382500</v>
      </c>
      <c r="D223">
        <v>115600</v>
      </c>
      <c r="M223">
        <v>57800</v>
      </c>
      <c r="Q223">
        <v>14500</v>
      </c>
    </row>
    <row r="224" spans="1:17">
      <c r="A224" t="s">
        <v>1347</v>
      </c>
      <c r="I224">
        <v>33900</v>
      </c>
      <c r="M224">
        <v>33900</v>
      </c>
    </row>
    <row r="225" spans="1:17">
      <c r="A225" t="s">
        <v>1348</v>
      </c>
      <c r="D225">
        <v>75000</v>
      </c>
      <c r="J225">
        <v>52500</v>
      </c>
      <c r="M225">
        <v>37500</v>
      </c>
    </row>
    <row r="226" spans="1:17">
      <c r="A226" t="s">
        <v>1349</v>
      </c>
      <c r="D226">
        <v>175</v>
      </c>
      <c r="F226">
        <v>144</v>
      </c>
      <c r="G226">
        <v>130</v>
      </c>
      <c r="H226">
        <v>911</v>
      </c>
      <c r="L226">
        <v>110</v>
      </c>
      <c r="N226">
        <v>140</v>
      </c>
      <c r="O226">
        <v>155</v>
      </c>
      <c r="P226">
        <v>0</v>
      </c>
    </row>
    <row r="227" spans="1:17">
      <c r="A227" t="s">
        <v>1350</v>
      </c>
      <c r="D227">
        <v>175</v>
      </c>
      <c r="F227">
        <v>134</v>
      </c>
      <c r="G227">
        <v>130</v>
      </c>
      <c r="H227">
        <v>911</v>
      </c>
      <c r="L227">
        <v>110</v>
      </c>
      <c r="M227">
        <v>162.5</v>
      </c>
      <c r="N227">
        <v>130</v>
      </c>
      <c r="O227">
        <v>155</v>
      </c>
      <c r="P227">
        <v>0</v>
      </c>
    </row>
    <row r="228" spans="1:17">
      <c r="A228" t="s">
        <v>1351</v>
      </c>
      <c r="B228">
        <v>120</v>
      </c>
      <c r="C228">
        <v>128</v>
      </c>
      <c r="E228">
        <v>200</v>
      </c>
      <c r="H228">
        <v>779</v>
      </c>
      <c r="L228">
        <v>110</v>
      </c>
      <c r="P228">
        <v>0</v>
      </c>
      <c r="Q228">
        <v>150</v>
      </c>
    </row>
    <row r="229" spans="1:17">
      <c r="A229" t="s">
        <v>1352</v>
      </c>
      <c r="C229">
        <v>128</v>
      </c>
      <c r="D229">
        <v>175</v>
      </c>
      <c r="E229">
        <v>200</v>
      </c>
      <c r="F229">
        <v>223</v>
      </c>
      <c r="G229">
        <v>130</v>
      </c>
      <c r="H229">
        <v>1269</v>
      </c>
      <c r="L229">
        <v>110</v>
      </c>
      <c r="M229">
        <v>162.5</v>
      </c>
      <c r="N229">
        <v>130</v>
      </c>
      <c r="O229">
        <v>155</v>
      </c>
      <c r="P229">
        <v>0</v>
      </c>
      <c r="Q229">
        <v>150</v>
      </c>
    </row>
    <row r="230" spans="1:17">
      <c r="A230" t="s">
        <v>1353</v>
      </c>
      <c r="B230">
        <v>120</v>
      </c>
      <c r="C230">
        <v>128</v>
      </c>
      <c r="E230">
        <v>200</v>
      </c>
      <c r="H230">
        <v>310</v>
      </c>
      <c r="L230">
        <v>110</v>
      </c>
      <c r="P230">
        <v>0</v>
      </c>
      <c r="Q230">
        <v>150</v>
      </c>
    </row>
    <row r="231" spans="1:17">
      <c r="A231" t="s">
        <v>1354</v>
      </c>
      <c r="E231">
        <v>125</v>
      </c>
      <c r="Q231">
        <v>150</v>
      </c>
    </row>
    <row r="232" spans="1:17">
      <c r="A232" t="s">
        <v>1355</v>
      </c>
      <c r="C232">
        <v>128</v>
      </c>
      <c r="D232">
        <v>175</v>
      </c>
      <c r="E232">
        <v>200</v>
      </c>
      <c r="F232">
        <v>134</v>
      </c>
      <c r="G232">
        <v>130</v>
      </c>
      <c r="H232">
        <v>1058</v>
      </c>
      <c r="L232">
        <v>110</v>
      </c>
      <c r="M232">
        <v>162.5</v>
      </c>
      <c r="N232">
        <v>145</v>
      </c>
      <c r="O232">
        <v>155</v>
      </c>
      <c r="Q232">
        <v>150</v>
      </c>
    </row>
    <row r="233" spans="1:17">
      <c r="A233" t="s">
        <v>1356</v>
      </c>
      <c r="B233">
        <v>55</v>
      </c>
      <c r="E233">
        <v>125</v>
      </c>
      <c r="Q233">
        <v>150</v>
      </c>
    </row>
    <row r="234" spans="1:17">
      <c r="A234" t="s">
        <v>1357</v>
      </c>
      <c r="L234">
        <v>105</v>
      </c>
      <c r="N234">
        <v>315</v>
      </c>
      <c r="P234">
        <v>130</v>
      </c>
    </row>
    <row r="235" spans="1:17">
      <c r="A235" t="s">
        <v>1358</v>
      </c>
      <c r="L235">
        <v>105</v>
      </c>
      <c r="N235">
        <v>275</v>
      </c>
      <c r="P235">
        <v>130</v>
      </c>
    </row>
    <row r="236" spans="1:17">
      <c r="A236" t="s">
        <v>1359</v>
      </c>
      <c r="L236">
        <v>105</v>
      </c>
      <c r="N236">
        <v>550</v>
      </c>
      <c r="P236">
        <v>130</v>
      </c>
    </row>
    <row r="237" spans="1:17">
      <c r="A237" t="s">
        <v>1360</v>
      </c>
      <c r="L237">
        <v>105</v>
      </c>
      <c r="N237">
        <v>254.99999999999997</v>
      </c>
      <c r="P237">
        <v>130</v>
      </c>
    </row>
    <row r="238" spans="1:17">
      <c r="A238" t="s">
        <v>1361</v>
      </c>
      <c r="D238">
        <v>173.25</v>
      </c>
      <c r="F238">
        <v>626.20000000000005</v>
      </c>
      <c r="H238">
        <v>35020</v>
      </c>
      <c r="I238">
        <v>407</v>
      </c>
      <c r="M238">
        <v>165</v>
      </c>
      <c r="N238">
        <v>3800</v>
      </c>
      <c r="O238">
        <v>289.61</v>
      </c>
      <c r="P238">
        <v>1572.48</v>
      </c>
    </row>
    <row r="239" spans="1:17">
      <c r="A239" t="s">
        <v>1362</v>
      </c>
      <c r="O239">
        <v>79.260000000000005</v>
      </c>
    </row>
    <row r="240" spans="1:17">
      <c r="A240" t="s">
        <v>1363</v>
      </c>
      <c r="B240">
        <v>180</v>
      </c>
      <c r="C240">
        <v>128</v>
      </c>
      <c r="E240">
        <v>200</v>
      </c>
      <c r="H240">
        <v>608</v>
      </c>
      <c r="L240">
        <v>110</v>
      </c>
      <c r="O240">
        <v>155</v>
      </c>
      <c r="Q240">
        <v>150</v>
      </c>
    </row>
    <row r="241" spans="1:17">
      <c r="A241" t="s">
        <v>1364</v>
      </c>
      <c r="Q241">
        <v>150</v>
      </c>
    </row>
    <row r="242" spans="1:17">
      <c r="A242" t="s">
        <v>1365</v>
      </c>
      <c r="E242">
        <v>125</v>
      </c>
      <c r="Q242">
        <v>150</v>
      </c>
    </row>
    <row r="243" spans="1:17">
      <c r="A243" t="s">
        <v>1366</v>
      </c>
      <c r="B243">
        <v>180</v>
      </c>
      <c r="C243">
        <v>128</v>
      </c>
      <c r="E243">
        <v>200</v>
      </c>
      <c r="H243">
        <v>680</v>
      </c>
      <c r="L243">
        <v>110</v>
      </c>
      <c r="O243">
        <v>155</v>
      </c>
      <c r="Q243">
        <v>150</v>
      </c>
    </row>
    <row r="244" spans="1:17">
      <c r="A244" t="s">
        <v>1367</v>
      </c>
      <c r="Q244">
        <v>150</v>
      </c>
    </row>
    <row r="245" spans="1:17">
      <c r="A245" t="s">
        <v>1368</v>
      </c>
      <c r="Q245">
        <v>150</v>
      </c>
    </row>
    <row r="246" spans="1:17">
      <c r="A246" t="s">
        <v>1369</v>
      </c>
      <c r="C246">
        <v>128</v>
      </c>
      <c r="E246">
        <v>200</v>
      </c>
      <c r="H246">
        <v>864</v>
      </c>
      <c r="L246">
        <v>110</v>
      </c>
      <c r="Q246">
        <v>150</v>
      </c>
    </row>
    <row r="247" spans="1:17">
      <c r="A247" t="s">
        <v>1370</v>
      </c>
      <c r="B247">
        <v>180</v>
      </c>
      <c r="C247">
        <v>128</v>
      </c>
      <c r="E247">
        <v>200</v>
      </c>
      <c r="F247">
        <v>179</v>
      </c>
      <c r="H247">
        <v>975</v>
      </c>
      <c r="I247">
        <v>175</v>
      </c>
      <c r="L247">
        <v>110</v>
      </c>
      <c r="M247">
        <v>130</v>
      </c>
      <c r="Q247">
        <v>150</v>
      </c>
    </row>
    <row r="248" spans="1:17">
      <c r="A248" t="s">
        <v>1371</v>
      </c>
      <c r="Q248">
        <v>150</v>
      </c>
    </row>
    <row r="249" spans="1:17">
      <c r="A249" t="s">
        <v>1372</v>
      </c>
      <c r="C249">
        <v>128</v>
      </c>
      <c r="E249">
        <v>200</v>
      </c>
      <c r="F249">
        <v>233</v>
      </c>
      <c r="H249">
        <v>1404</v>
      </c>
      <c r="L249">
        <v>110</v>
      </c>
      <c r="M249">
        <v>145</v>
      </c>
      <c r="Q249">
        <v>150</v>
      </c>
    </row>
    <row r="250" spans="1:17">
      <c r="A250" t="s">
        <v>1373</v>
      </c>
      <c r="Q250">
        <v>150</v>
      </c>
    </row>
    <row r="251" spans="1:17">
      <c r="A251" t="s">
        <v>1374</v>
      </c>
      <c r="B251">
        <v>55</v>
      </c>
      <c r="E251">
        <v>125</v>
      </c>
      <c r="Q251">
        <v>150</v>
      </c>
    </row>
    <row r="252" spans="1:17">
      <c r="A252" t="s">
        <v>1375</v>
      </c>
      <c r="B252">
        <v>180</v>
      </c>
      <c r="C252">
        <v>128</v>
      </c>
      <c r="E252">
        <v>200</v>
      </c>
      <c r="H252">
        <v>621</v>
      </c>
      <c r="L252">
        <v>110</v>
      </c>
      <c r="Q252">
        <v>150</v>
      </c>
    </row>
    <row r="253" spans="1:17">
      <c r="A253" t="s">
        <v>1376</v>
      </c>
      <c r="Q253">
        <v>150</v>
      </c>
    </row>
    <row r="254" spans="1:17">
      <c r="A254" t="s">
        <v>1377</v>
      </c>
      <c r="F254">
        <v>339</v>
      </c>
      <c r="H254">
        <v>4199</v>
      </c>
      <c r="O254">
        <v>155</v>
      </c>
      <c r="Q254">
        <v>150</v>
      </c>
    </row>
    <row r="255" spans="1:17">
      <c r="A255" t="s">
        <v>1378</v>
      </c>
      <c r="E255">
        <v>125</v>
      </c>
      <c r="Q255">
        <v>150</v>
      </c>
    </row>
    <row r="256" spans="1:17">
      <c r="A256" t="s">
        <v>1379</v>
      </c>
      <c r="C256">
        <v>128</v>
      </c>
      <c r="E256">
        <v>200</v>
      </c>
      <c r="F256">
        <v>233</v>
      </c>
      <c r="H256">
        <v>2248</v>
      </c>
      <c r="I256">
        <v>175</v>
      </c>
      <c r="L256">
        <v>110</v>
      </c>
      <c r="M256">
        <v>130</v>
      </c>
      <c r="O256">
        <v>155</v>
      </c>
      <c r="Q256">
        <v>150</v>
      </c>
    </row>
    <row r="257" spans="1:17">
      <c r="A257" t="s">
        <v>1380</v>
      </c>
      <c r="B257">
        <v>55</v>
      </c>
      <c r="E257">
        <v>125</v>
      </c>
      <c r="Q257">
        <v>150</v>
      </c>
    </row>
    <row r="258" spans="1:17">
      <c r="A258" t="s">
        <v>1381</v>
      </c>
      <c r="E258">
        <v>125</v>
      </c>
      <c r="Q258">
        <v>150</v>
      </c>
    </row>
    <row r="259" spans="1:17">
      <c r="A259" t="s">
        <v>1382</v>
      </c>
      <c r="B259">
        <v>55</v>
      </c>
      <c r="E259">
        <v>125</v>
      </c>
      <c r="Q259">
        <v>150</v>
      </c>
    </row>
    <row r="260" spans="1:17">
      <c r="A260" t="s">
        <v>1383</v>
      </c>
      <c r="C260">
        <v>128</v>
      </c>
      <c r="E260">
        <v>200</v>
      </c>
      <c r="F260">
        <v>153</v>
      </c>
      <c r="H260">
        <v>1170</v>
      </c>
      <c r="L260">
        <v>110</v>
      </c>
      <c r="M260">
        <v>175</v>
      </c>
      <c r="Q260">
        <v>150</v>
      </c>
    </row>
    <row r="261" spans="1:17">
      <c r="A261" t="s">
        <v>1384</v>
      </c>
      <c r="B261">
        <v>55</v>
      </c>
      <c r="E261">
        <v>125</v>
      </c>
      <c r="Q261">
        <v>150</v>
      </c>
    </row>
    <row r="262" spans="1:17">
      <c r="A262" t="s">
        <v>1385</v>
      </c>
      <c r="Q262">
        <v>150</v>
      </c>
    </row>
    <row r="263" spans="1:17">
      <c r="A263" t="s">
        <v>1386</v>
      </c>
      <c r="B263">
        <v>55</v>
      </c>
      <c r="E263">
        <v>125</v>
      </c>
      <c r="Q263">
        <v>150</v>
      </c>
    </row>
    <row r="264" spans="1:17">
      <c r="A264" t="s">
        <v>1387</v>
      </c>
      <c r="B264">
        <v>55</v>
      </c>
      <c r="E264">
        <v>125</v>
      </c>
      <c r="Q264">
        <v>150</v>
      </c>
    </row>
    <row r="265" spans="1:17">
      <c r="A265" t="s">
        <v>1388</v>
      </c>
      <c r="C265">
        <v>128</v>
      </c>
      <c r="F265">
        <v>197</v>
      </c>
      <c r="H265">
        <v>1600</v>
      </c>
      <c r="L265">
        <v>110</v>
      </c>
      <c r="M265">
        <v>175</v>
      </c>
      <c r="O265">
        <v>155</v>
      </c>
      <c r="Q265">
        <v>150</v>
      </c>
    </row>
    <row r="266" spans="1:17">
      <c r="A266" t="s">
        <v>1389</v>
      </c>
      <c r="E266">
        <v>125</v>
      </c>
      <c r="Q266">
        <v>150</v>
      </c>
    </row>
    <row r="267" spans="1:17">
      <c r="A267" t="s">
        <v>1390</v>
      </c>
      <c r="Q267">
        <v>150</v>
      </c>
    </row>
    <row r="268" spans="1:17">
      <c r="A268" t="s">
        <v>1391</v>
      </c>
      <c r="B268">
        <v>180</v>
      </c>
      <c r="C268">
        <v>384</v>
      </c>
      <c r="E268">
        <v>200</v>
      </c>
      <c r="F268">
        <v>339</v>
      </c>
      <c r="H268">
        <v>3965</v>
      </c>
      <c r="M268">
        <v>320</v>
      </c>
      <c r="O268">
        <v>155</v>
      </c>
      <c r="Q268">
        <v>150</v>
      </c>
    </row>
    <row r="269" spans="1:17">
      <c r="A269" t="s">
        <v>1392</v>
      </c>
      <c r="F269">
        <v>237</v>
      </c>
      <c r="L269">
        <v>110</v>
      </c>
      <c r="M269">
        <v>175</v>
      </c>
      <c r="Q269">
        <v>150</v>
      </c>
    </row>
    <row r="270" spans="1:17">
      <c r="A270" t="s">
        <v>1393</v>
      </c>
      <c r="Q270">
        <v>150</v>
      </c>
    </row>
    <row r="271" spans="1:17">
      <c r="A271" t="s">
        <v>1394</v>
      </c>
      <c r="P271">
        <v>93.75</v>
      </c>
    </row>
    <row r="272" spans="1:17">
      <c r="A272" t="s">
        <v>1395</v>
      </c>
      <c r="P272">
        <v>93.75</v>
      </c>
    </row>
    <row r="273" spans="1:17">
      <c r="A273" t="s">
        <v>1396</v>
      </c>
      <c r="P273">
        <v>93.75</v>
      </c>
    </row>
    <row r="274" spans="1:17">
      <c r="A274" t="s">
        <v>1397</v>
      </c>
      <c r="C274">
        <v>80</v>
      </c>
      <c r="E274">
        <v>150</v>
      </c>
      <c r="H274">
        <v>2210</v>
      </c>
      <c r="K274">
        <v>128</v>
      </c>
      <c r="N274">
        <v>390</v>
      </c>
    </row>
    <row r="275" spans="1:17">
      <c r="A275" t="s">
        <v>1398</v>
      </c>
      <c r="P275">
        <v>93.75</v>
      </c>
    </row>
    <row r="276" spans="1:17">
      <c r="A276" t="s">
        <v>1399</v>
      </c>
      <c r="C276">
        <v>96</v>
      </c>
      <c r="D276">
        <v>255</v>
      </c>
      <c r="F276">
        <v>170</v>
      </c>
      <c r="G276">
        <v>85</v>
      </c>
      <c r="M276">
        <v>60</v>
      </c>
      <c r="N276">
        <v>155</v>
      </c>
      <c r="P276">
        <v>93.75</v>
      </c>
    </row>
    <row r="277" spans="1:17">
      <c r="A277" t="s">
        <v>1400</v>
      </c>
      <c r="B277">
        <v>100</v>
      </c>
      <c r="C277">
        <v>80</v>
      </c>
      <c r="E277">
        <v>150</v>
      </c>
      <c r="H277">
        <v>925</v>
      </c>
      <c r="P277">
        <v>159</v>
      </c>
      <c r="Q277">
        <v>70</v>
      </c>
    </row>
    <row r="278" spans="1:17">
      <c r="A278" t="s">
        <v>1401</v>
      </c>
      <c r="B278">
        <v>100</v>
      </c>
      <c r="C278">
        <v>80</v>
      </c>
      <c r="E278">
        <v>150</v>
      </c>
      <c r="H278">
        <v>1195</v>
      </c>
      <c r="P278">
        <v>214</v>
      </c>
      <c r="Q278">
        <v>70</v>
      </c>
    </row>
    <row r="279" spans="1:17">
      <c r="A279" t="s">
        <v>1402</v>
      </c>
      <c r="B279">
        <v>100</v>
      </c>
      <c r="C279">
        <v>192</v>
      </c>
      <c r="H279">
        <v>1015</v>
      </c>
      <c r="Q279">
        <v>70</v>
      </c>
    </row>
    <row r="280" spans="1:17">
      <c r="A280" t="s">
        <v>1403</v>
      </c>
      <c r="C280">
        <v>96</v>
      </c>
      <c r="D280">
        <v>255</v>
      </c>
      <c r="F280">
        <v>170</v>
      </c>
      <c r="G280">
        <v>85</v>
      </c>
      <c r="H280">
        <v>1020</v>
      </c>
      <c r="M280">
        <v>60</v>
      </c>
      <c r="N280">
        <v>140</v>
      </c>
      <c r="P280">
        <v>93.75</v>
      </c>
    </row>
    <row r="281" spans="1:17">
      <c r="A281" t="s">
        <v>1404</v>
      </c>
      <c r="D281">
        <v>255</v>
      </c>
      <c r="F281">
        <v>170</v>
      </c>
      <c r="M281">
        <v>60</v>
      </c>
      <c r="N281">
        <v>185</v>
      </c>
      <c r="P281">
        <v>93.75</v>
      </c>
    </row>
    <row r="282" spans="1:17">
      <c r="A282" t="s">
        <v>1405</v>
      </c>
      <c r="C282">
        <v>80</v>
      </c>
      <c r="H282">
        <v>1495</v>
      </c>
    </row>
    <row r="283" spans="1:17">
      <c r="A283" t="s">
        <v>1406</v>
      </c>
      <c r="P283">
        <v>93.75</v>
      </c>
    </row>
    <row r="284" spans="1:17">
      <c r="A284" t="s">
        <v>1407</v>
      </c>
      <c r="B284">
        <v>150</v>
      </c>
      <c r="C284">
        <v>320</v>
      </c>
      <c r="Q284">
        <v>150</v>
      </c>
    </row>
    <row r="285" spans="1:17">
      <c r="A285" t="s">
        <v>1408</v>
      </c>
      <c r="P285">
        <v>150</v>
      </c>
    </row>
    <row r="286" spans="1:17">
      <c r="A286" t="s">
        <v>1409</v>
      </c>
      <c r="P286">
        <v>187</v>
      </c>
    </row>
    <row r="287" spans="1:17">
      <c r="A287" t="s">
        <v>1410</v>
      </c>
      <c r="B287">
        <v>200</v>
      </c>
      <c r="C287">
        <v>180</v>
      </c>
      <c r="E287">
        <v>150</v>
      </c>
      <c r="H287">
        <v>1000</v>
      </c>
      <c r="P287">
        <v>262</v>
      </c>
      <c r="Q287">
        <v>180</v>
      </c>
    </row>
    <row r="288" spans="1:17">
      <c r="A288" t="s">
        <v>1411</v>
      </c>
      <c r="H288">
        <v>1750</v>
      </c>
      <c r="P288">
        <v>187</v>
      </c>
    </row>
    <row r="289" spans="1:17">
      <c r="A289" t="s">
        <v>1412</v>
      </c>
      <c r="N289">
        <v>945</v>
      </c>
    </row>
    <row r="290" spans="1:17">
      <c r="A290" t="s">
        <v>1413</v>
      </c>
      <c r="Q290">
        <v>150</v>
      </c>
    </row>
    <row r="291" spans="1:17">
      <c r="A291" t="s">
        <v>1414</v>
      </c>
      <c r="B291">
        <v>180</v>
      </c>
      <c r="C291">
        <v>136</v>
      </c>
      <c r="Q291">
        <v>150</v>
      </c>
    </row>
    <row r="292" spans="1:17">
      <c r="A292" t="s">
        <v>1415</v>
      </c>
      <c r="B292">
        <v>180</v>
      </c>
      <c r="C292">
        <v>136</v>
      </c>
      <c r="Q292">
        <v>150</v>
      </c>
    </row>
    <row r="293" spans="1:17">
      <c r="A293" t="s">
        <v>1416</v>
      </c>
      <c r="Q293">
        <v>150</v>
      </c>
    </row>
    <row r="294" spans="1:17">
      <c r="A294" t="s">
        <v>1417</v>
      </c>
      <c r="Q294">
        <v>150</v>
      </c>
    </row>
    <row r="295" spans="1:17">
      <c r="A295" t="s">
        <v>1418</v>
      </c>
      <c r="B295">
        <v>180</v>
      </c>
      <c r="C295">
        <v>128</v>
      </c>
      <c r="H295">
        <v>626</v>
      </c>
      <c r="L295">
        <v>110</v>
      </c>
      <c r="Q295">
        <v>150</v>
      </c>
    </row>
    <row r="296" spans="1:17">
      <c r="A296" t="s">
        <v>1419</v>
      </c>
      <c r="B296">
        <v>180</v>
      </c>
      <c r="C296">
        <v>128</v>
      </c>
      <c r="H296">
        <v>1994</v>
      </c>
      <c r="K296">
        <v>230</v>
      </c>
      <c r="L296">
        <v>110</v>
      </c>
      <c r="Q296">
        <v>150</v>
      </c>
    </row>
    <row r="297" spans="1:17">
      <c r="A297" t="s">
        <v>1420</v>
      </c>
      <c r="C297">
        <v>128</v>
      </c>
      <c r="H297">
        <v>725</v>
      </c>
      <c r="L297">
        <v>110</v>
      </c>
      <c r="Q297">
        <v>150</v>
      </c>
    </row>
    <row r="298" spans="1:17">
      <c r="A298" t="s">
        <v>1421</v>
      </c>
      <c r="B298">
        <v>180</v>
      </c>
      <c r="C298">
        <v>128</v>
      </c>
      <c r="K298">
        <v>230</v>
      </c>
      <c r="Q298">
        <v>150</v>
      </c>
    </row>
    <row r="299" spans="1:17">
      <c r="A299" t="s">
        <v>1422</v>
      </c>
      <c r="B299">
        <v>55</v>
      </c>
      <c r="Q299">
        <v>150</v>
      </c>
    </row>
    <row r="300" spans="1:17">
      <c r="A300" t="s">
        <v>1423</v>
      </c>
      <c r="Q300">
        <v>150</v>
      </c>
    </row>
    <row r="301" spans="1:17">
      <c r="A301" t="s">
        <v>1424</v>
      </c>
      <c r="B301">
        <v>180</v>
      </c>
      <c r="C301">
        <v>128</v>
      </c>
      <c r="H301">
        <v>419</v>
      </c>
      <c r="L301">
        <v>110</v>
      </c>
      <c r="Q301">
        <v>150</v>
      </c>
    </row>
    <row r="302" spans="1:17">
      <c r="A302" t="s">
        <v>1425</v>
      </c>
      <c r="B302">
        <v>180</v>
      </c>
      <c r="C302">
        <v>128</v>
      </c>
      <c r="Q302">
        <v>150</v>
      </c>
    </row>
    <row r="303" spans="1:17">
      <c r="A303" t="s">
        <v>1426</v>
      </c>
      <c r="B303">
        <v>55</v>
      </c>
      <c r="Q303">
        <v>150</v>
      </c>
    </row>
    <row r="304" spans="1:17">
      <c r="A304" t="s">
        <v>1427</v>
      </c>
      <c r="C304">
        <v>69</v>
      </c>
      <c r="Q304">
        <v>150</v>
      </c>
    </row>
    <row r="305" spans="1:17">
      <c r="A305" t="s">
        <v>1428</v>
      </c>
      <c r="Q305">
        <v>150</v>
      </c>
    </row>
    <row r="306" spans="1:17">
      <c r="A306" t="s">
        <v>1429</v>
      </c>
      <c r="O306">
        <v>50.6</v>
      </c>
    </row>
    <row r="307" spans="1:17">
      <c r="A307" t="s">
        <v>1430</v>
      </c>
      <c r="Q307">
        <v>150</v>
      </c>
    </row>
    <row r="308" spans="1:17">
      <c r="A308" t="s">
        <v>1431</v>
      </c>
      <c r="B308">
        <v>200</v>
      </c>
      <c r="C308">
        <v>210</v>
      </c>
      <c r="E308">
        <v>150</v>
      </c>
      <c r="H308">
        <v>1750</v>
      </c>
      <c r="Q308">
        <v>100</v>
      </c>
    </row>
    <row r="309" spans="1:17">
      <c r="A309" t="s">
        <v>1432</v>
      </c>
      <c r="N309">
        <v>490.00000000000006</v>
      </c>
    </row>
    <row r="310" spans="1:17">
      <c r="A310" t="s">
        <v>1433</v>
      </c>
      <c r="B310">
        <v>13300</v>
      </c>
      <c r="D310">
        <v>110000</v>
      </c>
      <c r="H310">
        <v>450000</v>
      </c>
      <c r="I310">
        <v>10000</v>
      </c>
      <c r="L310">
        <v>22500</v>
      </c>
      <c r="M310">
        <v>10000</v>
      </c>
      <c r="O310">
        <v>11000</v>
      </c>
      <c r="Q310">
        <v>15000</v>
      </c>
    </row>
    <row r="311" spans="1:17">
      <c r="A311" t="s">
        <v>1434</v>
      </c>
      <c r="B311">
        <v>130</v>
      </c>
      <c r="C311">
        <v>128</v>
      </c>
      <c r="E311">
        <v>200</v>
      </c>
      <c r="H311">
        <v>626</v>
      </c>
      <c r="L311">
        <v>110</v>
      </c>
      <c r="O311">
        <v>155</v>
      </c>
      <c r="Q311">
        <v>150</v>
      </c>
    </row>
    <row r="312" spans="1:17">
      <c r="A312" t="s">
        <v>1435</v>
      </c>
      <c r="C312">
        <v>128</v>
      </c>
      <c r="E312">
        <v>200</v>
      </c>
      <c r="H312">
        <v>725</v>
      </c>
      <c r="L312">
        <v>110</v>
      </c>
      <c r="O312">
        <v>155</v>
      </c>
      <c r="Q312">
        <v>150</v>
      </c>
    </row>
    <row r="313" spans="1:17">
      <c r="A313" t="s">
        <v>1436</v>
      </c>
      <c r="C313">
        <v>128</v>
      </c>
      <c r="D313">
        <v>150</v>
      </c>
      <c r="E313">
        <v>200</v>
      </c>
      <c r="F313">
        <v>256</v>
      </c>
      <c r="G313">
        <v>130</v>
      </c>
      <c r="H313">
        <v>1337</v>
      </c>
      <c r="L313">
        <v>110</v>
      </c>
      <c r="M313">
        <v>375</v>
      </c>
      <c r="N313">
        <v>130</v>
      </c>
      <c r="O313">
        <v>155</v>
      </c>
      <c r="P313">
        <v>0</v>
      </c>
      <c r="Q313">
        <v>150</v>
      </c>
    </row>
    <row r="314" spans="1:17">
      <c r="A314" t="s">
        <v>1437</v>
      </c>
      <c r="D314">
        <v>175</v>
      </c>
      <c r="F314">
        <v>410</v>
      </c>
      <c r="G314">
        <v>130</v>
      </c>
      <c r="H314">
        <v>4199</v>
      </c>
      <c r="I314">
        <v>16.13</v>
      </c>
      <c r="N314">
        <v>310</v>
      </c>
      <c r="O314">
        <v>155</v>
      </c>
      <c r="P314">
        <v>0</v>
      </c>
      <c r="Q314">
        <v>150</v>
      </c>
    </row>
    <row r="315" spans="1:17">
      <c r="A315" t="s">
        <v>1438</v>
      </c>
      <c r="C315">
        <v>312</v>
      </c>
      <c r="D315">
        <v>175</v>
      </c>
      <c r="E315">
        <v>200</v>
      </c>
      <c r="F315">
        <v>410</v>
      </c>
      <c r="G315">
        <v>130</v>
      </c>
      <c r="H315">
        <v>3965</v>
      </c>
      <c r="I315">
        <v>16.13</v>
      </c>
      <c r="M315">
        <v>375</v>
      </c>
      <c r="N315">
        <v>320</v>
      </c>
      <c r="O315">
        <v>155</v>
      </c>
      <c r="P315">
        <v>0</v>
      </c>
      <c r="Q315">
        <v>150</v>
      </c>
    </row>
    <row r="316" spans="1:17">
      <c r="A316" t="s">
        <v>1439</v>
      </c>
      <c r="D316">
        <v>150</v>
      </c>
      <c r="F316">
        <v>256</v>
      </c>
      <c r="G316">
        <v>130</v>
      </c>
      <c r="L316">
        <v>110</v>
      </c>
      <c r="M316">
        <v>375</v>
      </c>
      <c r="N316">
        <v>185</v>
      </c>
      <c r="O316">
        <v>155</v>
      </c>
      <c r="P316">
        <v>0</v>
      </c>
      <c r="Q316">
        <v>150</v>
      </c>
    </row>
    <row r="317" spans="1:17">
      <c r="A317" t="s">
        <v>1440</v>
      </c>
      <c r="B317">
        <v>180</v>
      </c>
      <c r="C317">
        <v>128</v>
      </c>
      <c r="E317">
        <v>200</v>
      </c>
      <c r="H317">
        <v>297</v>
      </c>
      <c r="L317">
        <v>110</v>
      </c>
      <c r="Q317">
        <v>150</v>
      </c>
    </row>
    <row r="318" spans="1:17">
      <c r="A318" t="s">
        <v>1441</v>
      </c>
      <c r="F318">
        <v>3500</v>
      </c>
      <c r="H318">
        <v>28500</v>
      </c>
      <c r="N318">
        <v>4700</v>
      </c>
      <c r="P318">
        <v>1865</v>
      </c>
    </row>
    <row r="319" spans="1:17">
      <c r="A319" t="s">
        <v>1442</v>
      </c>
      <c r="C319">
        <v>5250</v>
      </c>
      <c r="E319">
        <v>150</v>
      </c>
      <c r="H319">
        <v>28500</v>
      </c>
      <c r="P319">
        <v>3313</v>
      </c>
    </row>
    <row r="320" spans="1:17">
      <c r="A320" t="s">
        <v>1443</v>
      </c>
      <c r="C320">
        <v>5250</v>
      </c>
      <c r="F320">
        <v>3800</v>
      </c>
      <c r="H320">
        <v>48000</v>
      </c>
      <c r="M320">
        <v>80</v>
      </c>
      <c r="N320">
        <v>5500</v>
      </c>
      <c r="P320">
        <v>2070</v>
      </c>
    </row>
    <row r="321" spans="1:17">
      <c r="A321" t="s">
        <v>1444</v>
      </c>
      <c r="D321">
        <v>1287</v>
      </c>
      <c r="H321">
        <v>19000</v>
      </c>
      <c r="L321">
        <v>0</v>
      </c>
    </row>
    <row r="322" spans="1:17">
      <c r="A322" t="s">
        <v>1445</v>
      </c>
      <c r="B322">
        <v>55</v>
      </c>
      <c r="Q322">
        <v>150</v>
      </c>
    </row>
    <row r="323" spans="1:17">
      <c r="A323" t="s">
        <v>1446</v>
      </c>
      <c r="N323">
        <v>1650</v>
      </c>
      <c r="P323">
        <v>375</v>
      </c>
    </row>
    <row r="324" spans="1:17">
      <c r="A324" t="s">
        <v>1447</v>
      </c>
      <c r="B324">
        <v>180</v>
      </c>
      <c r="Q324">
        <v>150</v>
      </c>
    </row>
    <row r="325" spans="1:17">
      <c r="A325" t="s">
        <v>1448</v>
      </c>
      <c r="C325">
        <v>128</v>
      </c>
      <c r="E325">
        <v>200</v>
      </c>
      <c r="H325">
        <v>873</v>
      </c>
      <c r="L325">
        <v>110</v>
      </c>
      <c r="P325">
        <v>0</v>
      </c>
      <c r="Q325">
        <v>150</v>
      </c>
    </row>
    <row r="326" spans="1:17">
      <c r="A326" t="s">
        <v>1449</v>
      </c>
      <c r="B326">
        <v>55</v>
      </c>
      <c r="Q326">
        <v>150</v>
      </c>
    </row>
    <row r="327" spans="1:17">
      <c r="A327" t="s">
        <v>1450</v>
      </c>
      <c r="O327">
        <v>43.1</v>
      </c>
    </row>
    <row r="328" spans="1:17">
      <c r="A328" t="s">
        <v>1451</v>
      </c>
      <c r="F328">
        <v>128.80000000000001</v>
      </c>
      <c r="H328">
        <v>3750</v>
      </c>
      <c r="N328">
        <v>690</v>
      </c>
      <c r="P328">
        <v>251.26</v>
      </c>
    </row>
    <row r="329" spans="1:17">
      <c r="A329" t="s">
        <v>1452</v>
      </c>
      <c r="M329">
        <v>150</v>
      </c>
    </row>
    <row r="330" spans="1:17">
      <c r="A330" t="s">
        <v>1453</v>
      </c>
      <c r="C330">
        <v>165</v>
      </c>
      <c r="H330">
        <v>3850</v>
      </c>
      <c r="I330">
        <v>195</v>
      </c>
      <c r="M330">
        <v>150</v>
      </c>
      <c r="N330">
        <v>1030</v>
      </c>
      <c r="P330">
        <v>392.6</v>
      </c>
    </row>
    <row r="331" spans="1:17">
      <c r="A331" t="s">
        <v>1454</v>
      </c>
    </row>
    <row r="332" spans="1:17">
      <c r="A332" t="s">
        <v>1455</v>
      </c>
      <c r="I332">
        <v>75</v>
      </c>
      <c r="M332">
        <v>150</v>
      </c>
    </row>
    <row r="333" spans="1:17">
      <c r="A333" t="s">
        <v>1456</v>
      </c>
    </row>
    <row r="334" spans="1:17">
      <c r="A334" t="s">
        <v>1457</v>
      </c>
    </row>
    <row r="335" spans="1:17">
      <c r="A335" t="s">
        <v>1458</v>
      </c>
      <c r="C335">
        <v>210</v>
      </c>
      <c r="H335">
        <v>3750</v>
      </c>
      <c r="N335">
        <v>1490</v>
      </c>
      <c r="P335">
        <v>340.25</v>
      </c>
    </row>
    <row r="336" spans="1:17">
      <c r="A336" t="s">
        <v>1459</v>
      </c>
      <c r="B336">
        <v>500</v>
      </c>
      <c r="C336">
        <v>450</v>
      </c>
      <c r="D336">
        <v>1080</v>
      </c>
      <c r="E336">
        <v>1500</v>
      </c>
      <c r="H336">
        <v>10500</v>
      </c>
      <c r="M336">
        <v>300</v>
      </c>
      <c r="N336">
        <v>1320</v>
      </c>
    </row>
    <row r="337" spans="1:17">
      <c r="A337" t="s">
        <v>1460</v>
      </c>
      <c r="D337">
        <v>500</v>
      </c>
    </row>
    <row r="338" spans="1:17">
      <c r="A338" t="s">
        <v>1461</v>
      </c>
      <c r="N338">
        <v>325</v>
      </c>
      <c r="P338">
        <v>247.5</v>
      </c>
    </row>
    <row r="339" spans="1:17">
      <c r="A339" t="s">
        <v>1462</v>
      </c>
      <c r="N339">
        <v>325</v>
      </c>
      <c r="P339">
        <v>280.5</v>
      </c>
    </row>
    <row r="340" spans="1:17">
      <c r="A340" t="s">
        <v>1463</v>
      </c>
      <c r="N340">
        <v>325</v>
      </c>
      <c r="P340">
        <v>247.5</v>
      </c>
    </row>
    <row r="341" spans="1:17">
      <c r="A341" t="s">
        <v>1464</v>
      </c>
      <c r="N341">
        <v>325</v>
      </c>
      <c r="P341">
        <v>280.5</v>
      </c>
    </row>
    <row r="342" spans="1:17">
      <c r="A342" t="s">
        <v>1465</v>
      </c>
      <c r="D342">
        <v>2079</v>
      </c>
      <c r="M342">
        <v>2200</v>
      </c>
    </row>
    <row r="343" spans="1:17">
      <c r="A343" t="s">
        <v>1466</v>
      </c>
      <c r="D343">
        <v>1279</v>
      </c>
      <c r="I343">
        <v>1281</v>
      </c>
      <c r="M343">
        <v>1281</v>
      </c>
    </row>
    <row r="344" spans="1:17">
      <c r="A344" t="s">
        <v>1467</v>
      </c>
      <c r="D344">
        <v>1279</v>
      </c>
      <c r="M344">
        <v>1281</v>
      </c>
    </row>
    <row r="345" spans="1:17">
      <c r="A345" t="s">
        <v>1468</v>
      </c>
      <c r="Q345">
        <v>150</v>
      </c>
    </row>
    <row r="346" spans="1:17">
      <c r="A346" t="s">
        <v>1469</v>
      </c>
      <c r="B346">
        <v>225</v>
      </c>
      <c r="C346">
        <v>158</v>
      </c>
      <c r="E346">
        <v>150</v>
      </c>
      <c r="H346">
        <v>1220</v>
      </c>
      <c r="Q346">
        <v>150</v>
      </c>
    </row>
    <row r="347" spans="1:17">
      <c r="A347" t="s">
        <v>1470</v>
      </c>
      <c r="D347">
        <v>200</v>
      </c>
    </row>
    <row r="348" spans="1:17">
      <c r="A348" t="s">
        <v>1471</v>
      </c>
      <c r="D348">
        <v>75000</v>
      </c>
      <c r="M348">
        <v>37500</v>
      </c>
    </row>
    <row r="349" spans="1:17">
      <c r="A349" t="s">
        <v>1472</v>
      </c>
      <c r="O349">
        <v>51.7</v>
      </c>
    </row>
    <row r="350" spans="1:17">
      <c r="A350" t="s">
        <v>1473</v>
      </c>
    </row>
    <row r="351" spans="1:17">
      <c r="A351" t="s">
        <v>1474</v>
      </c>
      <c r="B351">
        <v>450</v>
      </c>
      <c r="C351">
        <v>450</v>
      </c>
      <c r="D351">
        <v>350</v>
      </c>
      <c r="E351">
        <v>1500</v>
      </c>
      <c r="H351">
        <v>10500</v>
      </c>
      <c r="I351">
        <v>300</v>
      </c>
      <c r="M351">
        <v>250</v>
      </c>
      <c r="N351">
        <v>965</v>
      </c>
    </row>
    <row r="352" spans="1:17">
      <c r="A352" t="s">
        <v>1475</v>
      </c>
      <c r="D352">
        <v>250</v>
      </c>
      <c r="I352">
        <v>240</v>
      </c>
    </row>
    <row r="353" spans="1:17">
      <c r="A353" t="s">
        <v>1476</v>
      </c>
      <c r="E353">
        <v>65</v>
      </c>
      <c r="Q353">
        <v>150</v>
      </c>
    </row>
    <row r="354" spans="1:17">
      <c r="A354" t="s">
        <v>1477</v>
      </c>
      <c r="E354">
        <v>65</v>
      </c>
      <c r="Q354">
        <v>150</v>
      </c>
    </row>
    <row r="355" spans="1:17">
      <c r="A355" t="s">
        <v>1478</v>
      </c>
      <c r="E355">
        <v>65</v>
      </c>
      <c r="Q355">
        <v>150</v>
      </c>
    </row>
    <row r="356" spans="1:17">
      <c r="A356" t="s">
        <v>1479</v>
      </c>
      <c r="E356">
        <v>65</v>
      </c>
      <c r="Q356">
        <v>150</v>
      </c>
    </row>
    <row r="357" spans="1:17">
      <c r="A357" t="s">
        <v>1480</v>
      </c>
      <c r="E357">
        <v>65</v>
      </c>
      <c r="Q357">
        <v>150</v>
      </c>
    </row>
    <row r="358" spans="1:17">
      <c r="A358" t="s">
        <v>1481</v>
      </c>
      <c r="E358">
        <v>65</v>
      </c>
      <c r="Q358">
        <v>150</v>
      </c>
    </row>
    <row r="359" spans="1:17">
      <c r="A359" t="s">
        <v>1482</v>
      </c>
      <c r="E359">
        <v>65</v>
      </c>
      <c r="Q359">
        <v>150</v>
      </c>
    </row>
    <row r="360" spans="1:17">
      <c r="A360" t="s">
        <v>1483</v>
      </c>
      <c r="E360">
        <v>65</v>
      </c>
      <c r="Q360">
        <v>150</v>
      </c>
    </row>
    <row r="361" spans="1:17">
      <c r="A361" t="s">
        <v>1484</v>
      </c>
      <c r="E361">
        <v>65</v>
      </c>
      <c r="Q361">
        <v>150</v>
      </c>
    </row>
    <row r="362" spans="1:17">
      <c r="A362" t="s">
        <v>1485</v>
      </c>
      <c r="E362">
        <v>65</v>
      </c>
      <c r="Q362">
        <v>150</v>
      </c>
    </row>
    <row r="363" spans="1:17">
      <c r="A363" t="s">
        <v>1486</v>
      </c>
      <c r="E363">
        <v>65</v>
      </c>
      <c r="Q363">
        <v>150</v>
      </c>
    </row>
    <row r="364" spans="1:17">
      <c r="A364" t="s">
        <v>1487</v>
      </c>
      <c r="E364">
        <v>65</v>
      </c>
      <c r="Q364">
        <v>150</v>
      </c>
    </row>
    <row r="365" spans="1:17">
      <c r="A365" t="s">
        <v>1488</v>
      </c>
      <c r="E365">
        <v>65</v>
      </c>
      <c r="Q365">
        <v>150</v>
      </c>
    </row>
    <row r="366" spans="1:17">
      <c r="A366" t="s">
        <v>1489</v>
      </c>
      <c r="E366">
        <v>65</v>
      </c>
      <c r="Q366">
        <v>150</v>
      </c>
    </row>
    <row r="367" spans="1:17">
      <c r="A367" t="s">
        <v>1490</v>
      </c>
      <c r="E367">
        <v>65</v>
      </c>
      <c r="Q367">
        <v>150</v>
      </c>
    </row>
    <row r="368" spans="1:17">
      <c r="A368" t="s">
        <v>1491</v>
      </c>
      <c r="E368">
        <v>65</v>
      </c>
      <c r="Q368">
        <v>150</v>
      </c>
    </row>
    <row r="369" spans="1:17">
      <c r="A369" t="s">
        <v>1492</v>
      </c>
      <c r="E369">
        <v>65</v>
      </c>
      <c r="Q369">
        <v>150</v>
      </c>
    </row>
    <row r="370" spans="1:17">
      <c r="A370" t="s">
        <v>1493</v>
      </c>
      <c r="E370">
        <v>65</v>
      </c>
      <c r="Q370">
        <v>150</v>
      </c>
    </row>
    <row r="371" spans="1:17">
      <c r="A371" t="s">
        <v>1494</v>
      </c>
      <c r="E371">
        <v>65</v>
      </c>
      <c r="Q371">
        <v>150</v>
      </c>
    </row>
    <row r="372" spans="1:17">
      <c r="A372" t="s">
        <v>1495</v>
      </c>
      <c r="E372">
        <v>65</v>
      </c>
      <c r="Q372">
        <v>150</v>
      </c>
    </row>
    <row r="373" spans="1:17">
      <c r="A373" t="s">
        <v>1496</v>
      </c>
      <c r="E373">
        <v>65</v>
      </c>
      <c r="Q373">
        <v>150</v>
      </c>
    </row>
    <row r="374" spans="1:17">
      <c r="A374" t="s">
        <v>1497</v>
      </c>
      <c r="E374">
        <v>65</v>
      </c>
      <c r="Q374">
        <v>150</v>
      </c>
    </row>
    <row r="375" spans="1:17">
      <c r="A375" t="s">
        <v>1112</v>
      </c>
      <c r="B375">
        <v>52000</v>
      </c>
      <c r="C375">
        <v>790978</v>
      </c>
      <c r="D375">
        <v>935786.25</v>
      </c>
      <c r="E375">
        <v>33375</v>
      </c>
      <c r="F375">
        <v>60598</v>
      </c>
      <c r="G375">
        <v>10108</v>
      </c>
      <c r="H375">
        <v>1608739</v>
      </c>
      <c r="I375">
        <v>94380.260000000009</v>
      </c>
      <c r="J375">
        <v>52625</v>
      </c>
      <c r="K375">
        <v>3763</v>
      </c>
      <c r="L375">
        <v>67649.2</v>
      </c>
      <c r="M375">
        <v>393615.38</v>
      </c>
      <c r="N375">
        <v>595265</v>
      </c>
      <c r="O375">
        <v>62995.229999999996</v>
      </c>
      <c r="P375">
        <v>91426.16791212</v>
      </c>
      <c r="Q375">
        <v>120015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61D7-BE8B-4E01-A7E3-236161395E2E}">
  <dimension ref="B4:AJ429"/>
  <sheetViews>
    <sheetView showGridLines="0" topLeftCell="B12" zoomScaleNormal="100" workbookViewId="0">
      <selection activeCell="M20" sqref="M20"/>
    </sheetView>
  </sheetViews>
  <sheetFormatPr baseColWidth="10" defaultColWidth="8.83203125" defaultRowHeight="15"/>
  <cols>
    <col min="2" max="2" width="20.1640625" bestFit="1" customWidth="1"/>
    <col min="3" max="3" width="18.1640625" bestFit="1" customWidth="1"/>
    <col min="4" max="4" width="11.5" bestFit="1" customWidth="1"/>
    <col min="5" max="5" width="15.5" bestFit="1" customWidth="1"/>
    <col min="6" max="6" width="20.6640625" bestFit="1" customWidth="1"/>
    <col min="7" max="7" width="16.5" bestFit="1" customWidth="1"/>
    <col min="8" max="8" width="20.6640625" bestFit="1" customWidth="1"/>
    <col min="9" max="9" width="15.5" bestFit="1" customWidth="1"/>
    <col min="10" max="10" width="20.83203125" bestFit="1" customWidth="1"/>
    <col min="11" max="11" width="8" bestFit="1" customWidth="1"/>
    <col min="12" max="12" width="20.6640625" bestFit="1" customWidth="1"/>
    <col min="13" max="13" width="13.6640625" bestFit="1" customWidth="1"/>
    <col min="14" max="14" width="55.5" bestFit="1" customWidth="1"/>
    <col min="15" max="15" width="22.6640625" bestFit="1" customWidth="1"/>
    <col min="16" max="16" width="26" bestFit="1" customWidth="1"/>
    <col min="17" max="17" width="17.5" bestFit="1" customWidth="1"/>
    <col min="18" max="18" width="6" bestFit="1" customWidth="1"/>
    <col min="19" max="19" width="11.5" bestFit="1" customWidth="1"/>
    <col min="20" max="20" width="13.5" style="1" bestFit="1" customWidth="1"/>
    <col min="21" max="21" width="13.5" bestFit="1" customWidth="1"/>
    <col min="22" max="25" width="6.33203125" bestFit="1" customWidth="1"/>
    <col min="26" max="28" width="7.33203125" bestFit="1" customWidth="1"/>
    <col min="29" max="29" width="10.83203125" bestFit="1" customWidth="1"/>
    <col min="30" max="30" width="6.83203125" bestFit="1" customWidth="1"/>
    <col min="31" max="31" width="7" bestFit="1" customWidth="1"/>
    <col min="32" max="32" width="12.33203125" bestFit="1" customWidth="1"/>
    <col min="33" max="34" width="16.5" bestFit="1" customWidth="1"/>
    <col min="35" max="35" width="9.33203125" bestFit="1" customWidth="1"/>
    <col min="36" max="36" width="13.33203125" bestFit="1" customWidth="1"/>
    <col min="37" max="37" width="7.33203125" bestFit="1" customWidth="1"/>
    <col min="38" max="38" width="13.33203125" bestFit="1" customWidth="1"/>
  </cols>
  <sheetData>
    <row r="4" spans="2:36">
      <c r="M4" s="9"/>
      <c r="N4" s="9"/>
      <c r="O4" s="9"/>
      <c r="T4"/>
    </row>
    <row r="5" spans="2:36">
      <c r="M5" s="10"/>
      <c r="N5" s="10"/>
      <c r="O5" s="10"/>
      <c r="T5"/>
    </row>
    <row r="6" spans="2:36">
      <c r="M6" s="10"/>
      <c r="N6" s="10"/>
      <c r="O6" s="10"/>
      <c r="T6"/>
    </row>
    <row r="7" spans="2:36">
      <c r="M7" s="10"/>
      <c r="N7" s="10"/>
      <c r="O7" s="10"/>
      <c r="T7"/>
    </row>
    <row r="8" spans="2:36">
      <c r="M8" s="10"/>
      <c r="N8" s="10"/>
      <c r="O8" s="10"/>
      <c r="T8"/>
    </row>
    <row r="9" spans="2:36">
      <c r="M9" s="10"/>
      <c r="N9" s="10"/>
      <c r="O9" s="10"/>
      <c r="T9"/>
    </row>
    <row r="10" spans="2:36">
      <c r="M10" s="10"/>
      <c r="N10" s="10"/>
      <c r="O10" s="10"/>
      <c r="T10"/>
    </row>
    <row r="11" spans="2:36">
      <c r="B11" s="6" t="s">
        <v>0</v>
      </c>
      <c r="C11" s="4" t="s">
        <v>1</v>
      </c>
      <c r="D11" s="4" t="s">
        <v>2</v>
      </c>
      <c r="E11" s="4" t="s">
        <v>3</v>
      </c>
      <c r="F11" s="4" t="s">
        <v>4</v>
      </c>
      <c r="G11" s="4" t="s">
        <v>779</v>
      </c>
      <c r="H11" s="4" t="s">
        <v>780</v>
      </c>
      <c r="I11" s="4" t="s">
        <v>774</v>
      </c>
      <c r="J11" s="4" t="s">
        <v>775</v>
      </c>
      <c r="K11" s="4" t="s">
        <v>5</v>
      </c>
      <c r="L11" s="11" t="s">
        <v>793</v>
      </c>
      <c r="M11" s="8" t="s">
        <v>8</v>
      </c>
      <c r="N11" s="8" t="s">
        <v>1113</v>
      </c>
      <c r="O11" s="8" t="s">
        <v>1118</v>
      </c>
      <c r="P11" s="4" t="s">
        <v>9</v>
      </c>
      <c r="Q11" s="4" t="s">
        <v>781</v>
      </c>
      <c r="R11" s="4" t="s">
        <v>782</v>
      </c>
      <c r="S11" s="4" t="s">
        <v>784</v>
      </c>
      <c r="T11" s="4" t="s">
        <v>10</v>
      </c>
      <c r="U11" s="4" t="s">
        <v>11</v>
      </c>
      <c r="V11" s="4" t="s">
        <v>12</v>
      </c>
      <c r="W11" s="4" t="s">
        <v>13</v>
      </c>
      <c r="X11" s="4" t="s">
        <v>14</v>
      </c>
      <c r="Y11" s="4" t="s">
        <v>15</v>
      </c>
      <c r="Z11" s="4" t="s">
        <v>16</v>
      </c>
      <c r="AA11" s="4" t="s">
        <v>17</v>
      </c>
      <c r="AB11" s="4" t="s">
        <v>18</v>
      </c>
      <c r="AC11" s="4" t="s">
        <v>785</v>
      </c>
      <c r="AD11" s="4" t="s">
        <v>786</v>
      </c>
      <c r="AE11" s="4" t="s">
        <v>787</v>
      </c>
      <c r="AF11" s="4" t="s">
        <v>788</v>
      </c>
      <c r="AG11" s="4" t="s">
        <v>789</v>
      </c>
      <c r="AH11" s="4" t="s">
        <v>790</v>
      </c>
      <c r="AI11" s="4" t="s">
        <v>783</v>
      </c>
      <c r="AJ11" s="5" t="s">
        <v>19</v>
      </c>
    </row>
    <row r="12" spans="2:36">
      <c r="B12" s="6" t="s">
        <v>28</v>
      </c>
      <c r="C12" s="4" t="s">
        <v>21</v>
      </c>
      <c r="D12" s="4" t="s">
        <v>22</v>
      </c>
      <c r="E12" s="4" t="s">
        <v>45</v>
      </c>
      <c r="F12" s="4" t="s">
        <v>33</v>
      </c>
      <c r="G12" s="4" t="s">
        <v>799</v>
      </c>
      <c r="H12" s="4" t="s">
        <v>799</v>
      </c>
      <c r="I12" s="4" t="s">
        <v>776</v>
      </c>
      <c r="J12" s="4" t="s">
        <v>776</v>
      </c>
      <c r="K12" s="7">
        <v>16697.226968999916</v>
      </c>
      <c r="L12" s="4">
        <v>824</v>
      </c>
      <c r="M12" s="8">
        <v>20.26362496237854</v>
      </c>
      <c r="N1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AviationNoExpressDFWIAHUSUSAMERICASAMERICAS</v>
      </c>
      <c r="O12" s="8" t="str">
        <f>IF(ISNA(VLOOKUP(Table245[[#This Row],[Lane Identifier]],'Lanes Covered'!K:L,2,FALSE)),"No",VLOOKUP(Table245[[#This Row],[Lane Identifier]],'Lanes Covered'!K:L,2,FALSE))</f>
        <v>Yes</v>
      </c>
      <c r="P12" s="12"/>
      <c r="Q12" s="12"/>
      <c r="R12" s="12"/>
      <c r="S12" s="12"/>
      <c r="T12" s="12"/>
      <c r="U12" s="12"/>
      <c r="V12" s="12"/>
      <c r="W12" s="12"/>
      <c r="X12" s="12"/>
      <c r="Y12" s="12"/>
      <c r="Z12" s="12"/>
      <c r="AA12" s="12"/>
      <c r="AB12" s="12"/>
      <c r="AC12" s="12"/>
      <c r="AD12" s="12"/>
      <c r="AE12" s="12"/>
      <c r="AF12" s="12"/>
      <c r="AG12" s="12"/>
      <c r="AH12" s="12"/>
      <c r="AI12" s="12"/>
      <c r="AJ12" s="16"/>
    </row>
    <row r="13" spans="2:36">
      <c r="B13" s="6" t="s">
        <v>28</v>
      </c>
      <c r="C13" s="4" t="s">
        <v>21</v>
      </c>
      <c r="D13" s="4" t="s">
        <v>22</v>
      </c>
      <c r="E13" s="4" t="s">
        <v>51</v>
      </c>
      <c r="F13" s="4" t="s">
        <v>73</v>
      </c>
      <c r="G13" s="4" t="s">
        <v>800</v>
      </c>
      <c r="H13" s="4" t="s">
        <v>823</v>
      </c>
      <c r="I13" s="4" t="s">
        <v>778</v>
      </c>
      <c r="J13" s="4" t="s">
        <v>778</v>
      </c>
      <c r="K13" s="7">
        <v>2331.3181080000008</v>
      </c>
      <c r="L13" s="4">
        <v>271</v>
      </c>
      <c r="M13" s="8">
        <v>8.602649845018453</v>
      </c>
      <c r="N1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AviationNoExpressFRAMLADEMTEMEAEMEA</v>
      </c>
      <c r="O13" s="8" t="str">
        <f>IF(ISNA(VLOOKUP(Table245[[#This Row],[Lane Identifier]],'Lanes Covered'!K:L,2,FALSE)),"No",VLOOKUP(Table245[[#This Row],[Lane Identifier]],'Lanes Covered'!K:L,2,FALSE))</f>
        <v>Yes</v>
      </c>
      <c r="P13" s="12"/>
      <c r="Q13" s="12"/>
      <c r="R13" s="12"/>
      <c r="S13" s="12"/>
      <c r="T13" s="12"/>
      <c r="U13" s="12"/>
      <c r="V13" s="12"/>
      <c r="W13" s="12"/>
      <c r="X13" s="12"/>
      <c r="Y13" s="12"/>
      <c r="Z13" s="12"/>
      <c r="AA13" s="12"/>
      <c r="AB13" s="12"/>
      <c r="AC13" s="12"/>
      <c r="AD13" s="12"/>
      <c r="AE13" s="12"/>
      <c r="AF13" s="12"/>
      <c r="AG13" s="12"/>
      <c r="AH13" s="12"/>
      <c r="AI13" s="12"/>
      <c r="AJ13" s="16"/>
    </row>
    <row r="14" spans="2:36">
      <c r="B14" s="6" t="s">
        <v>28</v>
      </c>
      <c r="C14" s="4" t="s">
        <v>21</v>
      </c>
      <c r="D14" s="4" t="s">
        <v>22</v>
      </c>
      <c r="E14" s="4" t="s">
        <v>62</v>
      </c>
      <c r="F14" s="4" t="s">
        <v>51</v>
      </c>
      <c r="G14" s="4" t="s">
        <v>800</v>
      </c>
      <c r="H14" s="4" t="s">
        <v>800</v>
      </c>
      <c r="I14" s="4" t="s">
        <v>778</v>
      </c>
      <c r="J14" s="4" t="s">
        <v>778</v>
      </c>
      <c r="K14" s="7">
        <v>7150.7727039999991</v>
      </c>
      <c r="L14" s="4">
        <v>364</v>
      </c>
      <c r="M14" s="8">
        <v>19.644979956043954</v>
      </c>
      <c r="N1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AviationNoExpressHAMFRADEDEEMEAEMEA</v>
      </c>
      <c r="O14" s="8" t="str">
        <f>IF(ISNA(VLOOKUP(Table245[[#This Row],[Lane Identifier]],'Lanes Covered'!K:L,2,FALSE)),"No",VLOOKUP(Table245[[#This Row],[Lane Identifier]],'Lanes Covered'!K:L,2,FALSE))</f>
        <v>No</v>
      </c>
      <c r="P14" s="12"/>
      <c r="Q14" s="12"/>
      <c r="R14" s="12"/>
      <c r="S14" s="12"/>
      <c r="T14" s="12"/>
      <c r="U14" s="12"/>
      <c r="V14" s="12"/>
      <c r="W14" s="12"/>
      <c r="X14" s="12"/>
      <c r="Y14" s="12"/>
      <c r="Z14" s="12"/>
      <c r="AA14" s="12"/>
      <c r="AB14" s="12"/>
      <c r="AC14" s="12"/>
      <c r="AD14" s="12"/>
      <c r="AE14" s="12"/>
      <c r="AF14" s="12"/>
      <c r="AG14" s="12"/>
      <c r="AH14" s="12"/>
      <c r="AI14" s="12"/>
      <c r="AJ14" s="16"/>
    </row>
    <row r="15" spans="2:36">
      <c r="B15" s="6" t="s">
        <v>28</v>
      </c>
      <c r="C15" s="4" t="s">
        <v>21</v>
      </c>
      <c r="D15" s="4" t="s">
        <v>22</v>
      </c>
      <c r="E15" s="4" t="s">
        <v>26</v>
      </c>
      <c r="F15" s="4" t="s">
        <v>29</v>
      </c>
      <c r="G15" s="4" t="s">
        <v>1011</v>
      </c>
      <c r="H15" s="4" t="s">
        <v>811</v>
      </c>
      <c r="I15" s="4" t="s">
        <v>777</v>
      </c>
      <c r="J15" s="4" t="s">
        <v>777</v>
      </c>
      <c r="K15" s="7">
        <v>25246.799999000039</v>
      </c>
      <c r="L15" s="4">
        <v>1699</v>
      </c>
      <c r="M15" s="8">
        <v>14.859799881695137</v>
      </c>
      <c r="N1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AviationNoExpressHKGTPEHKTWAPACAPAC</v>
      </c>
      <c r="O15" s="8" t="str">
        <f>IF(ISNA(VLOOKUP(Table245[[#This Row],[Lane Identifier]],'Lanes Covered'!K:L,2,FALSE)),"No",VLOOKUP(Table245[[#This Row],[Lane Identifier]],'Lanes Covered'!K:L,2,FALSE))</f>
        <v>Yes</v>
      </c>
      <c r="P15" s="12"/>
      <c r="Q15" s="12"/>
      <c r="R15" s="12"/>
      <c r="S15" s="12"/>
      <c r="T15" s="12"/>
      <c r="U15" s="12"/>
      <c r="V15" s="12"/>
      <c r="W15" s="12"/>
      <c r="X15" s="12"/>
      <c r="Y15" s="12"/>
      <c r="Z15" s="12"/>
      <c r="AA15" s="12"/>
      <c r="AB15" s="12"/>
      <c r="AC15" s="12"/>
      <c r="AD15" s="12"/>
      <c r="AE15" s="12"/>
      <c r="AF15" s="12"/>
      <c r="AG15" s="12"/>
      <c r="AH15" s="12"/>
      <c r="AI15" s="12"/>
      <c r="AJ15" s="16"/>
    </row>
    <row r="16" spans="2:36">
      <c r="B16" s="6" t="s">
        <v>28</v>
      </c>
      <c r="C16" s="4" t="s">
        <v>21</v>
      </c>
      <c r="D16" s="4" t="s">
        <v>22</v>
      </c>
      <c r="E16" s="4" t="s">
        <v>57</v>
      </c>
      <c r="F16" s="4" t="s">
        <v>23</v>
      </c>
      <c r="G16" s="4" t="s">
        <v>799</v>
      </c>
      <c r="H16" s="4" t="s">
        <v>799</v>
      </c>
      <c r="I16" s="4" t="s">
        <v>776</v>
      </c>
      <c r="J16" s="4" t="s">
        <v>776</v>
      </c>
      <c r="K16" s="7">
        <v>1823.3635240000019</v>
      </c>
      <c r="L16" s="4">
        <v>243</v>
      </c>
      <c r="M16" s="8">
        <v>7.5035535967078264</v>
      </c>
      <c r="N1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AviationNoExpressIADATLUSUSAMERICASAMERICAS</v>
      </c>
      <c r="O16" s="8" t="str">
        <f>IF(ISNA(VLOOKUP(Table245[[#This Row],[Lane Identifier]],'Lanes Covered'!K:L,2,FALSE)),"No",VLOOKUP(Table245[[#This Row],[Lane Identifier]],'Lanes Covered'!K:L,2,FALSE))</f>
        <v>Yes</v>
      </c>
      <c r="P16" s="12"/>
      <c r="Q16" s="12"/>
      <c r="R16" s="12"/>
      <c r="S16" s="12"/>
      <c r="T16" s="12"/>
      <c r="U16" s="12"/>
      <c r="V16" s="12"/>
      <c r="W16" s="12"/>
      <c r="X16" s="12"/>
      <c r="Y16" s="12"/>
      <c r="Z16" s="12"/>
      <c r="AA16" s="12"/>
      <c r="AB16" s="12"/>
      <c r="AC16" s="12"/>
      <c r="AD16" s="12"/>
      <c r="AE16" s="12"/>
      <c r="AF16" s="12"/>
      <c r="AG16" s="12"/>
      <c r="AH16" s="12"/>
      <c r="AI16" s="12"/>
      <c r="AJ16" s="16"/>
    </row>
    <row r="17" spans="2:36">
      <c r="B17" s="6" t="s">
        <v>28</v>
      </c>
      <c r="C17" s="4" t="s">
        <v>21</v>
      </c>
      <c r="D17" s="4" t="s">
        <v>22</v>
      </c>
      <c r="E17" s="4" t="s">
        <v>33</v>
      </c>
      <c r="F17" s="4" t="s">
        <v>34</v>
      </c>
      <c r="G17" s="4" t="s">
        <v>799</v>
      </c>
      <c r="H17" s="4" t="s">
        <v>813</v>
      </c>
      <c r="I17" s="4" t="s">
        <v>776</v>
      </c>
      <c r="J17" s="4" t="s">
        <v>776</v>
      </c>
      <c r="K17" s="7">
        <v>31385.663025999769</v>
      </c>
      <c r="L17" s="4">
        <v>1535</v>
      </c>
      <c r="M17" s="8">
        <v>20.446686010423303</v>
      </c>
      <c r="N1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AviationNoExpressIAHSALUSSVAMERICASAMERICAS</v>
      </c>
      <c r="O17" s="8" t="str">
        <f>IF(ISNA(VLOOKUP(Table245[[#This Row],[Lane Identifier]],'Lanes Covered'!K:L,2,FALSE)),"No",VLOOKUP(Table245[[#This Row],[Lane Identifier]],'Lanes Covered'!K:L,2,FALSE))</f>
        <v>Yes</v>
      </c>
      <c r="P17" s="12"/>
      <c r="Q17" s="12"/>
      <c r="R17" s="12"/>
      <c r="S17" s="12"/>
      <c r="T17" s="12"/>
      <c r="U17" s="12"/>
      <c r="V17" s="12"/>
      <c r="W17" s="12"/>
      <c r="X17" s="12"/>
      <c r="Y17" s="12"/>
      <c r="Z17" s="12"/>
      <c r="AA17" s="12"/>
      <c r="AB17" s="12"/>
      <c r="AC17" s="12"/>
      <c r="AD17" s="12"/>
      <c r="AE17" s="12"/>
      <c r="AF17" s="12"/>
      <c r="AG17" s="12"/>
      <c r="AH17" s="12"/>
      <c r="AI17" s="12"/>
      <c r="AJ17" s="16"/>
    </row>
    <row r="18" spans="2:36">
      <c r="B18" s="6" t="s">
        <v>28</v>
      </c>
      <c r="C18" s="4" t="s">
        <v>21</v>
      </c>
      <c r="D18" s="4" t="s">
        <v>22</v>
      </c>
      <c r="E18" s="4" t="s">
        <v>81</v>
      </c>
      <c r="F18" s="4" t="s">
        <v>82</v>
      </c>
      <c r="G18" s="4" t="s">
        <v>802</v>
      </c>
      <c r="H18" s="4" t="s">
        <v>796</v>
      </c>
      <c r="I18" s="4" t="s">
        <v>778</v>
      </c>
      <c r="J18" s="4" t="s">
        <v>778</v>
      </c>
      <c r="K18" s="7">
        <v>6634.3726650000008</v>
      </c>
      <c r="L18" s="4">
        <v>227</v>
      </c>
      <c r="M18" s="8">
        <v>29.226311299559473</v>
      </c>
      <c r="N1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AviationNoExpressISTAYTTRCZEMEAEMEA</v>
      </c>
      <c r="O18" s="8" t="str">
        <f>IF(ISNA(VLOOKUP(Table245[[#This Row],[Lane Identifier]],'Lanes Covered'!K:L,2,FALSE)),"No",VLOOKUP(Table245[[#This Row],[Lane Identifier]],'Lanes Covered'!K:L,2,FALSE))</f>
        <v>No</v>
      </c>
      <c r="P18" s="12"/>
      <c r="Q18" s="12"/>
      <c r="R18" s="12"/>
      <c r="S18" s="12"/>
      <c r="T18" s="12"/>
      <c r="U18" s="12"/>
      <c r="V18" s="12"/>
      <c r="W18" s="12"/>
      <c r="X18" s="12"/>
      <c r="Y18" s="12"/>
      <c r="Z18" s="12"/>
      <c r="AA18" s="12"/>
      <c r="AB18" s="12"/>
      <c r="AC18" s="12"/>
      <c r="AD18" s="12"/>
      <c r="AE18" s="12"/>
      <c r="AF18" s="12"/>
      <c r="AG18" s="12"/>
      <c r="AH18" s="12"/>
      <c r="AI18" s="12"/>
      <c r="AJ18" s="16"/>
    </row>
    <row r="19" spans="2:36">
      <c r="B19" s="6" t="s">
        <v>28</v>
      </c>
      <c r="C19" s="4" t="s">
        <v>21</v>
      </c>
      <c r="D19" s="4" t="s">
        <v>22</v>
      </c>
      <c r="E19" s="4" t="s">
        <v>37</v>
      </c>
      <c r="F19" s="4" t="s">
        <v>23</v>
      </c>
      <c r="G19" s="4" t="s">
        <v>799</v>
      </c>
      <c r="H19" s="4" t="s">
        <v>799</v>
      </c>
      <c r="I19" s="4" t="s">
        <v>776</v>
      </c>
      <c r="J19" s="4" t="s">
        <v>776</v>
      </c>
      <c r="K19" s="7">
        <v>2115.318071000002</v>
      </c>
      <c r="L19" s="4">
        <v>234</v>
      </c>
      <c r="M19" s="8">
        <v>9.0398208162393239</v>
      </c>
      <c r="N1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AviationNoExpressLAXATLUSUSAMERICASAMERICAS</v>
      </c>
      <c r="O19" s="8" t="str">
        <f>IF(ISNA(VLOOKUP(Table245[[#This Row],[Lane Identifier]],'Lanes Covered'!K:L,2,FALSE)),"No",VLOOKUP(Table245[[#This Row],[Lane Identifier]],'Lanes Covered'!K:L,2,FALSE))</f>
        <v>Yes</v>
      </c>
      <c r="P19" s="12"/>
      <c r="Q19" s="12"/>
      <c r="R19" s="12"/>
      <c r="S19" s="12"/>
      <c r="T19" s="12"/>
      <c r="U19" s="12"/>
      <c r="V19" s="12"/>
      <c r="W19" s="12"/>
      <c r="X19" s="12"/>
      <c r="Y19" s="12"/>
      <c r="Z19" s="12"/>
      <c r="AA19" s="12"/>
      <c r="AB19" s="12"/>
      <c r="AC19" s="12"/>
      <c r="AD19" s="12"/>
      <c r="AE19" s="12"/>
      <c r="AF19" s="12"/>
      <c r="AG19" s="12"/>
      <c r="AH19" s="12"/>
      <c r="AI19" s="12"/>
      <c r="AJ19" s="16"/>
    </row>
    <row r="20" spans="2:36">
      <c r="B20" s="6" t="s">
        <v>28</v>
      </c>
      <c r="C20" s="4" t="s">
        <v>21</v>
      </c>
      <c r="D20" s="4" t="s">
        <v>36</v>
      </c>
      <c r="E20" s="4" t="s">
        <v>51</v>
      </c>
      <c r="F20" s="4" t="s">
        <v>52</v>
      </c>
      <c r="G20" s="4" t="s">
        <v>800</v>
      </c>
      <c r="H20" s="4" t="s">
        <v>818</v>
      </c>
      <c r="I20" s="4" t="s">
        <v>778</v>
      </c>
      <c r="J20" s="4" t="s">
        <v>777</v>
      </c>
      <c r="K20" s="7">
        <v>7256.5725780000148</v>
      </c>
      <c r="L20" s="4">
        <v>523</v>
      </c>
      <c r="M20" s="8">
        <v>13.874899766730429</v>
      </c>
      <c r="N2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AviationNoStandardFRARUHDESAEMEAAPAC</v>
      </c>
      <c r="O20" s="8" t="str">
        <f>IF(ISNA(VLOOKUP(Table245[[#This Row],[Lane Identifier]],'Lanes Covered'!K:L,2,FALSE)),"No",VLOOKUP(Table245[[#This Row],[Lane Identifier]],'Lanes Covered'!K:L,2,FALSE))</f>
        <v>Yes</v>
      </c>
      <c r="P20" s="12"/>
      <c r="Q20" s="12"/>
      <c r="R20" s="12"/>
      <c r="S20" s="12"/>
      <c r="T20" s="12"/>
      <c r="U20" s="12"/>
      <c r="V20" s="12"/>
      <c r="W20" s="12"/>
      <c r="X20" s="12"/>
      <c r="Y20" s="12"/>
      <c r="Z20" s="12"/>
      <c r="AA20" s="12"/>
      <c r="AB20" s="12"/>
      <c r="AC20" s="12"/>
      <c r="AD20" s="12"/>
      <c r="AE20" s="12"/>
      <c r="AF20" s="12"/>
      <c r="AG20" s="12"/>
      <c r="AH20" s="12"/>
      <c r="AI20" s="12"/>
      <c r="AJ20" s="16"/>
    </row>
    <row r="21" spans="2:36">
      <c r="B21" s="6" t="s">
        <v>28</v>
      </c>
      <c r="C21" s="4" t="s">
        <v>21</v>
      </c>
      <c r="D21" s="4" t="s">
        <v>36</v>
      </c>
      <c r="E21" s="4" t="s">
        <v>26</v>
      </c>
      <c r="F21" s="4" t="s">
        <v>27</v>
      </c>
      <c r="G21" s="4" t="s">
        <v>1011</v>
      </c>
      <c r="H21" s="4" t="s">
        <v>810</v>
      </c>
      <c r="I21" s="4" t="s">
        <v>777</v>
      </c>
      <c r="J21" s="4" t="s">
        <v>777</v>
      </c>
      <c r="K21" s="7">
        <v>10719.899999999996</v>
      </c>
      <c r="L21" s="4">
        <v>253</v>
      </c>
      <c r="M21" s="8">
        <v>42.371146245059272</v>
      </c>
      <c r="N2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AviationNoStandardHKGSINHKSGAPACAPAC</v>
      </c>
      <c r="O21" s="8" t="str">
        <f>IF(ISNA(VLOOKUP(Table245[[#This Row],[Lane Identifier]],'Lanes Covered'!K:L,2,FALSE)),"No",VLOOKUP(Table245[[#This Row],[Lane Identifier]],'Lanes Covered'!K:L,2,FALSE))</f>
        <v>Yes</v>
      </c>
      <c r="P21" s="12"/>
      <c r="Q21" s="12"/>
      <c r="R21" s="12"/>
      <c r="S21" s="12"/>
      <c r="T21" s="12"/>
      <c r="U21" s="12"/>
      <c r="V21" s="12"/>
      <c r="W21" s="12"/>
      <c r="X21" s="12"/>
      <c r="Y21" s="12"/>
      <c r="Z21" s="12"/>
      <c r="AA21" s="12"/>
      <c r="AB21" s="12"/>
      <c r="AC21" s="12"/>
      <c r="AD21" s="12"/>
      <c r="AE21" s="12"/>
      <c r="AF21" s="12"/>
      <c r="AG21" s="12"/>
      <c r="AH21" s="12"/>
      <c r="AI21" s="12"/>
      <c r="AJ21" s="16"/>
    </row>
    <row r="22" spans="2:36">
      <c r="B22" s="6" t="s">
        <v>28</v>
      </c>
      <c r="C22" s="4" t="s">
        <v>21</v>
      </c>
      <c r="D22" s="4" t="s">
        <v>36</v>
      </c>
      <c r="E22" s="4" t="s">
        <v>37</v>
      </c>
      <c r="F22" s="4" t="s">
        <v>51</v>
      </c>
      <c r="G22" s="4" t="s">
        <v>799</v>
      </c>
      <c r="H22" s="4" t="s">
        <v>800</v>
      </c>
      <c r="I22" s="4" t="s">
        <v>776</v>
      </c>
      <c r="J22" s="4" t="s">
        <v>778</v>
      </c>
      <c r="K22" s="7">
        <v>2642.3817450000015</v>
      </c>
      <c r="L22" s="4">
        <v>254</v>
      </c>
      <c r="M22" s="8">
        <v>10.403077736220478</v>
      </c>
      <c r="N2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AviationNoStandardLAXFRAUSDEAMERICASEMEA</v>
      </c>
      <c r="O22" s="8" t="str">
        <f>IF(ISNA(VLOOKUP(Table245[[#This Row],[Lane Identifier]],'Lanes Covered'!K:L,2,FALSE)),"No",VLOOKUP(Table245[[#This Row],[Lane Identifier]],'Lanes Covered'!K:L,2,FALSE))</f>
        <v>Yes</v>
      </c>
      <c r="P22" s="12"/>
      <c r="Q22" s="12"/>
      <c r="R22" s="12"/>
      <c r="S22" s="12"/>
      <c r="T22" s="12"/>
      <c r="U22" s="12"/>
      <c r="V22" s="12"/>
      <c r="W22" s="12"/>
      <c r="X22" s="12"/>
      <c r="Y22" s="12"/>
      <c r="Z22" s="12"/>
      <c r="AA22" s="12"/>
      <c r="AB22" s="12"/>
      <c r="AC22" s="12"/>
      <c r="AD22" s="12"/>
      <c r="AE22" s="12"/>
      <c r="AF22" s="12"/>
      <c r="AG22" s="12"/>
      <c r="AH22" s="12"/>
      <c r="AI22" s="12"/>
      <c r="AJ22" s="16"/>
    </row>
    <row r="23" spans="2:36">
      <c r="B23" s="6" t="s">
        <v>35</v>
      </c>
      <c r="C23" s="4" t="s">
        <v>21</v>
      </c>
      <c r="D23" s="4" t="s">
        <v>22</v>
      </c>
      <c r="E23" s="4" t="s">
        <v>39</v>
      </c>
      <c r="F23" s="4" t="s">
        <v>41</v>
      </c>
      <c r="G23" s="4" t="s">
        <v>799</v>
      </c>
      <c r="H23" s="4" t="s">
        <v>799</v>
      </c>
      <c r="I23" s="4" t="s">
        <v>776</v>
      </c>
      <c r="J23" s="4" t="s">
        <v>776</v>
      </c>
      <c r="K23" s="7">
        <v>590.45427399999789</v>
      </c>
      <c r="L23" s="4">
        <v>581</v>
      </c>
      <c r="M23" s="8">
        <v>1.0162724165232322</v>
      </c>
      <c r="N2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GCNoExpressBOSBWIUSUSAMERICASAMERICAS</v>
      </c>
      <c r="O23" s="8" t="str">
        <f>IF(ISNA(VLOOKUP(Table245[[#This Row],[Lane Identifier]],'Lanes Covered'!K:L,2,FALSE)),"No",VLOOKUP(Table245[[#This Row],[Lane Identifier]],'Lanes Covered'!K:L,2,FALSE))</f>
        <v>Yes</v>
      </c>
      <c r="P23" s="12"/>
      <c r="Q23" s="12"/>
      <c r="R23" s="12"/>
      <c r="S23" s="12"/>
      <c r="T23" s="12"/>
      <c r="U23" s="12"/>
      <c r="V23" s="12"/>
      <c r="W23" s="12"/>
      <c r="X23" s="12"/>
      <c r="Y23" s="12"/>
      <c r="Z23" s="12"/>
      <c r="AA23" s="12"/>
      <c r="AB23" s="12"/>
      <c r="AC23" s="12"/>
      <c r="AD23" s="12"/>
      <c r="AE23" s="12"/>
      <c r="AF23" s="12"/>
      <c r="AG23" s="12"/>
      <c r="AH23" s="12"/>
      <c r="AI23" s="12"/>
      <c r="AJ23" s="16"/>
    </row>
    <row r="24" spans="2:36">
      <c r="B24" s="6" t="s">
        <v>35</v>
      </c>
      <c r="C24" s="4" t="s">
        <v>21</v>
      </c>
      <c r="D24" s="4" t="s">
        <v>22</v>
      </c>
      <c r="E24" s="4" t="s">
        <v>41</v>
      </c>
      <c r="F24" s="4" t="s">
        <v>42</v>
      </c>
      <c r="G24" s="4" t="s">
        <v>799</v>
      </c>
      <c r="H24" s="4" t="s">
        <v>799</v>
      </c>
      <c r="I24" s="4" t="s">
        <v>776</v>
      </c>
      <c r="J24" s="4" t="s">
        <v>776</v>
      </c>
      <c r="K24" s="7">
        <v>1125.4541180000124</v>
      </c>
      <c r="L24" s="4">
        <v>911</v>
      </c>
      <c r="M24" s="8">
        <v>1.2354051789242726</v>
      </c>
      <c r="N2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GCNoExpressBWIBUFUSUSAMERICASAMERICAS</v>
      </c>
      <c r="O24" s="8" t="str">
        <f>IF(ISNA(VLOOKUP(Table245[[#This Row],[Lane Identifier]],'Lanes Covered'!K:L,2,FALSE)),"No",VLOOKUP(Table245[[#This Row],[Lane Identifier]],'Lanes Covered'!K:L,2,FALSE))</f>
        <v>Yes</v>
      </c>
      <c r="P24" s="12"/>
      <c r="Q24" s="12"/>
      <c r="R24" s="12"/>
      <c r="S24" s="12"/>
      <c r="T24" s="12"/>
      <c r="U24" s="12"/>
      <c r="V24" s="12"/>
      <c r="W24" s="12"/>
      <c r="X24" s="12"/>
      <c r="Y24" s="12"/>
      <c r="Z24" s="12"/>
      <c r="AA24" s="12"/>
      <c r="AB24" s="12"/>
      <c r="AC24" s="12"/>
      <c r="AD24" s="12"/>
      <c r="AE24" s="12"/>
      <c r="AF24" s="12"/>
      <c r="AG24" s="12"/>
      <c r="AH24" s="12"/>
      <c r="AI24" s="12"/>
      <c r="AJ24" s="16"/>
    </row>
    <row r="25" spans="2:36">
      <c r="B25" s="6" t="s">
        <v>35</v>
      </c>
      <c r="C25" s="4" t="s">
        <v>21</v>
      </c>
      <c r="D25" s="4" t="s">
        <v>22</v>
      </c>
      <c r="E25" s="4" t="s">
        <v>45</v>
      </c>
      <c r="F25" s="4" t="s">
        <v>37</v>
      </c>
      <c r="G25" s="4" t="s">
        <v>799</v>
      </c>
      <c r="H25" s="4" t="s">
        <v>799</v>
      </c>
      <c r="I25" s="4" t="s">
        <v>776</v>
      </c>
      <c r="J25" s="4" t="s">
        <v>776</v>
      </c>
      <c r="K25" s="7">
        <v>1691.9998919999998</v>
      </c>
      <c r="L25" s="4">
        <v>235</v>
      </c>
      <c r="M25" s="8">
        <v>7.199999540425531</v>
      </c>
      <c r="N2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GCNoExpressDFWLAXUSUSAMERICASAMERICAS</v>
      </c>
      <c r="O25" s="8" t="str">
        <f>IF(ISNA(VLOOKUP(Table245[[#This Row],[Lane Identifier]],'Lanes Covered'!K:L,2,FALSE)),"No",VLOOKUP(Table245[[#This Row],[Lane Identifier]],'Lanes Covered'!K:L,2,FALSE))</f>
        <v>Yes</v>
      </c>
      <c r="P25" s="12"/>
      <c r="Q25" s="12"/>
      <c r="R25" s="12"/>
      <c r="S25" s="12"/>
      <c r="T25" s="12"/>
      <c r="U25" s="12"/>
      <c r="V25" s="12"/>
      <c r="W25" s="12"/>
      <c r="X25" s="12"/>
      <c r="Y25" s="12"/>
      <c r="Z25" s="12"/>
      <c r="AA25" s="12"/>
      <c r="AB25" s="12"/>
      <c r="AC25" s="12"/>
      <c r="AD25" s="12"/>
      <c r="AE25" s="12"/>
      <c r="AF25" s="12"/>
      <c r="AG25" s="12"/>
      <c r="AH25" s="12"/>
      <c r="AI25" s="12"/>
      <c r="AJ25" s="16"/>
    </row>
    <row r="26" spans="2:36">
      <c r="B26" s="6" t="s">
        <v>35</v>
      </c>
      <c r="C26" s="4" t="s">
        <v>21</v>
      </c>
      <c r="D26" s="4" t="s">
        <v>22</v>
      </c>
      <c r="E26" s="4" t="s">
        <v>40</v>
      </c>
      <c r="F26" s="4" t="s">
        <v>48</v>
      </c>
      <c r="G26" s="4" t="s">
        <v>799</v>
      </c>
      <c r="H26" s="4" t="s">
        <v>799</v>
      </c>
      <c r="I26" s="4" t="s">
        <v>776</v>
      </c>
      <c r="J26" s="4" t="s">
        <v>776</v>
      </c>
      <c r="K26" s="7">
        <v>1299.5453160000056</v>
      </c>
      <c r="L26" s="4">
        <v>352</v>
      </c>
      <c r="M26" s="8">
        <v>3.6918901022727435</v>
      </c>
      <c r="N2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GCNoExpressDTWDENUSUSAMERICASAMERICAS</v>
      </c>
      <c r="O26" s="8" t="str">
        <f>IF(ISNA(VLOOKUP(Table245[[#This Row],[Lane Identifier]],'Lanes Covered'!K:L,2,FALSE)),"No",VLOOKUP(Table245[[#This Row],[Lane Identifier]],'Lanes Covered'!K:L,2,FALSE))</f>
        <v>Yes</v>
      </c>
      <c r="P26" s="12"/>
      <c r="Q26" s="12"/>
      <c r="R26" s="12"/>
      <c r="S26" s="12"/>
      <c r="T26" s="12"/>
      <c r="U26" s="12"/>
      <c r="V26" s="12"/>
      <c r="W26" s="12"/>
      <c r="X26" s="12"/>
      <c r="Y26" s="12"/>
      <c r="Z26" s="12"/>
      <c r="AA26" s="12"/>
      <c r="AB26" s="12"/>
      <c r="AC26" s="12"/>
      <c r="AD26" s="12"/>
      <c r="AE26" s="12"/>
      <c r="AF26" s="12"/>
      <c r="AG26" s="12"/>
      <c r="AH26" s="12"/>
      <c r="AI26" s="12"/>
      <c r="AJ26" s="16"/>
    </row>
    <row r="27" spans="2:36">
      <c r="B27" s="6" t="s">
        <v>35</v>
      </c>
      <c r="C27" s="4" t="s">
        <v>21</v>
      </c>
      <c r="D27" s="4" t="s">
        <v>22</v>
      </c>
      <c r="E27" s="4" t="s">
        <v>40</v>
      </c>
      <c r="F27" s="4" t="s">
        <v>57</v>
      </c>
      <c r="G27" s="4" t="s">
        <v>799</v>
      </c>
      <c r="H27" s="4" t="s">
        <v>799</v>
      </c>
      <c r="I27" s="4" t="s">
        <v>776</v>
      </c>
      <c r="J27" s="4" t="s">
        <v>776</v>
      </c>
      <c r="K27" s="7">
        <v>476.81797799999879</v>
      </c>
      <c r="L27" s="4">
        <v>439</v>
      </c>
      <c r="M27" s="8">
        <v>1.0861457357630953</v>
      </c>
      <c r="N2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GCNoExpressDTWIADUSUSAMERICASAMERICAS</v>
      </c>
      <c r="O27" s="8" t="str">
        <f>IF(ISNA(VLOOKUP(Table245[[#This Row],[Lane Identifier]],'Lanes Covered'!K:L,2,FALSE)),"No",VLOOKUP(Table245[[#This Row],[Lane Identifier]],'Lanes Covered'!K:L,2,FALSE))</f>
        <v>Yes</v>
      </c>
      <c r="P27" s="12"/>
      <c r="Q27" s="12"/>
      <c r="R27" s="12"/>
      <c r="S27" s="12"/>
      <c r="T27" s="12"/>
      <c r="U27" s="12"/>
      <c r="V27" s="12"/>
      <c r="W27" s="12"/>
      <c r="X27" s="12"/>
      <c r="Y27" s="12"/>
      <c r="Z27" s="12"/>
      <c r="AA27" s="12"/>
      <c r="AB27" s="12"/>
      <c r="AC27" s="12"/>
      <c r="AD27" s="12"/>
      <c r="AE27" s="12"/>
      <c r="AF27" s="12"/>
      <c r="AG27" s="12"/>
      <c r="AH27" s="12"/>
      <c r="AI27" s="12"/>
      <c r="AJ27" s="16"/>
    </row>
    <row r="28" spans="2:36">
      <c r="B28" s="6" t="s">
        <v>35</v>
      </c>
      <c r="C28" s="4" t="s">
        <v>21</v>
      </c>
      <c r="D28" s="4" t="s">
        <v>22</v>
      </c>
      <c r="E28" s="4" t="s">
        <v>57</v>
      </c>
      <c r="F28" s="4" t="s">
        <v>42</v>
      </c>
      <c r="G28" s="4" t="s">
        <v>799</v>
      </c>
      <c r="H28" s="4" t="s">
        <v>799</v>
      </c>
      <c r="I28" s="4" t="s">
        <v>776</v>
      </c>
      <c r="J28" s="4" t="s">
        <v>776</v>
      </c>
      <c r="K28" s="7">
        <v>457.72706899999895</v>
      </c>
      <c r="L28" s="4">
        <v>439</v>
      </c>
      <c r="M28" s="8">
        <v>1.0426584715261935</v>
      </c>
      <c r="N2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GCNoExpressIADBUFUSUSAMERICASAMERICAS</v>
      </c>
      <c r="O28" s="8" t="str">
        <f>IF(ISNA(VLOOKUP(Table245[[#This Row],[Lane Identifier]],'Lanes Covered'!K:L,2,FALSE)),"No",VLOOKUP(Table245[[#This Row],[Lane Identifier]],'Lanes Covered'!K:L,2,FALSE))</f>
        <v>Yes</v>
      </c>
      <c r="P28" s="12"/>
      <c r="Q28" s="12"/>
      <c r="R28" s="12"/>
      <c r="S28" s="12"/>
      <c r="T28" s="12"/>
      <c r="U28" s="12"/>
      <c r="V28" s="12"/>
      <c r="W28" s="12"/>
      <c r="X28" s="12"/>
      <c r="Y28" s="12"/>
      <c r="Z28" s="12"/>
      <c r="AA28" s="12"/>
      <c r="AB28" s="12"/>
      <c r="AC28" s="12"/>
      <c r="AD28" s="12"/>
      <c r="AE28" s="12"/>
      <c r="AF28" s="12"/>
      <c r="AG28" s="12"/>
      <c r="AH28" s="12"/>
      <c r="AI28" s="12"/>
      <c r="AJ28" s="16"/>
    </row>
    <row r="29" spans="2:36">
      <c r="B29" s="6" t="s">
        <v>35</v>
      </c>
      <c r="C29" s="4" t="s">
        <v>21</v>
      </c>
      <c r="D29" s="4" t="s">
        <v>22</v>
      </c>
      <c r="E29" s="4" t="s">
        <v>37</v>
      </c>
      <c r="F29" s="4" t="s">
        <v>67</v>
      </c>
      <c r="G29" s="4" t="s">
        <v>799</v>
      </c>
      <c r="H29" s="4" t="s">
        <v>799</v>
      </c>
      <c r="I29" s="4" t="s">
        <v>776</v>
      </c>
      <c r="J29" s="4" t="s">
        <v>776</v>
      </c>
      <c r="K29" s="7">
        <v>4773.9180349999961</v>
      </c>
      <c r="L29" s="4">
        <v>316</v>
      </c>
      <c r="M29" s="8">
        <v>15.107335553797457</v>
      </c>
      <c r="N2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GCNoExpressLAXLASUSUSAMERICASAMERICAS</v>
      </c>
      <c r="O29" s="8" t="str">
        <f>IF(ISNA(VLOOKUP(Table245[[#This Row],[Lane Identifier]],'Lanes Covered'!K:L,2,FALSE)),"No",VLOOKUP(Table245[[#This Row],[Lane Identifier]],'Lanes Covered'!K:L,2,FALSE))</f>
        <v>Yes</v>
      </c>
      <c r="P29" s="12"/>
      <c r="Q29" s="12"/>
      <c r="R29" s="12"/>
      <c r="S29" s="12"/>
      <c r="T29" s="12"/>
      <c r="U29" s="12"/>
      <c r="V29" s="12"/>
      <c r="W29" s="12"/>
      <c r="X29" s="12"/>
      <c r="Y29" s="12"/>
      <c r="Z29" s="12"/>
      <c r="AA29" s="12"/>
      <c r="AB29" s="12"/>
      <c r="AC29" s="12"/>
      <c r="AD29" s="12"/>
      <c r="AE29" s="12"/>
      <c r="AF29" s="12"/>
      <c r="AG29" s="12"/>
      <c r="AH29" s="12"/>
      <c r="AI29" s="12"/>
      <c r="AJ29" s="16"/>
    </row>
    <row r="30" spans="2:36">
      <c r="B30" s="6" t="s">
        <v>35</v>
      </c>
      <c r="C30" s="4" t="s">
        <v>21</v>
      </c>
      <c r="D30" s="4" t="s">
        <v>22</v>
      </c>
      <c r="E30" s="4" t="s">
        <v>37</v>
      </c>
      <c r="F30" s="4" t="s">
        <v>53</v>
      </c>
      <c r="G30" s="4" t="s">
        <v>799</v>
      </c>
      <c r="H30" s="4" t="s">
        <v>799</v>
      </c>
      <c r="I30" s="4" t="s">
        <v>776</v>
      </c>
      <c r="J30" s="4" t="s">
        <v>776</v>
      </c>
      <c r="K30" s="7">
        <v>10857.227050999996</v>
      </c>
      <c r="L30" s="4">
        <v>490</v>
      </c>
      <c r="M30" s="8">
        <v>22.157606226530604</v>
      </c>
      <c r="N3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GCNoExpressLAXPHXUSUSAMERICASAMERICAS</v>
      </c>
      <c r="O30" s="8" t="str">
        <f>IF(ISNA(VLOOKUP(Table245[[#This Row],[Lane Identifier]],'Lanes Covered'!K:L,2,FALSE)),"No",VLOOKUP(Table245[[#This Row],[Lane Identifier]],'Lanes Covered'!K:L,2,FALSE))</f>
        <v>Yes</v>
      </c>
      <c r="P30" s="12"/>
      <c r="Q30" s="12"/>
      <c r="R30" s="12"/>
      <c r="S30" s="12"/>
      <c r="T30" s="12"/>
      <c r="U30" s="12"/>
      <c r="V30" s="12"/>
      <c r="W30" s="12"/>
      <c r="X30" s="12"/>
      <c r="Y30" s="12"/>
      <c r="Z30" s="12"/>
      <c r="AA30" s="12"/>
      <c r="AB30" s="12"/>
      <c r="AC30" s="12"/>
      <c r="AD30" s="12"/>
      <c r="AE30" s="12"/>
      <c r="AF30" s="12"/>
      <c r="AG30" s="12"/>
      <c r="AH30" s="12"/>
      <c r="AI30" s="12"/>
      <c r="AJ30" s="16"/>
    </row>
    <row r="31" spans="2:36">
      <c r="B31" s="6" t="s">
        <v>35</v>
      </c>
      <c r="C31" s="4" t="s">
        <v>21</v>
      </c>
      <c r="D31" s="4" t="s">
        <v>36</v>
      </c>
      <c r="E31" s="4" t="s">
        <v>38</v>
      </c>
      <c r="F31" s="4" t="s">
        <v>44</v>
      </c>
      <c r="G31" s="4" t="s">
        <v>814</v>
      </c>
      <c r="H31" s="4" t="s">
        <v>816</v>
      </c>
      <c r="I31" s="4" t="s">
        <v>777</v>
      </c>
      <c r="J31" s="4" t="s">
        <v>777</v>
      </c>
      <c r="K31" s="7">
        <v>77996.999999999985</v>
      </c>
      <c r="L31" s="4">
        <v>849</v>
      </c>
      <c r="M31" s="8">
        <v>91.869257950530013</v>
      </c>
      <c r="N3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GCNoStandardAKLMELNZAUAPACAPAC</v>
      </c>
      <c r="O31" s="8" t="str">
        <f>IF(ISNA(VLOOKUP(Table245[[#This Row],[Lane Identifier]],'Lanes Covered'!K:L,2,FALSE)),"No",VLOOKUP(Table245[[#This Row],[Lane Identifier]],'Lanes Covered'!K:L,2,FALSE))</f>
        <v>No</v>
      </c>
      <c r="P31" s="12"/>
      <c r="Q31" s="12"/>
      <c r="R31" s="12"/>
      <c r="S31" s="12"/>
      <c r="T31" s="12"/>
      <c r="U31" s="12"/>
      <c r="V31" s="12"/>
      <c r="W31" s="12"/>
      <c r="X31" s="12"/>
      <c r="Y31" s="12"/>
      <c r="Z31" s="12"/>
      <c r="AA31" s="12"/>
      <c r="AB31" s="12"/>
      <c r="AC31" s="12"/>
      <c r="AD31" s="12"/>
      <c r="AE31" s="12"/>
      <c r="AF31" s="12"/>
      <c r="AG31" s="12"/>
      <c r="AH31" s="12"/>
      <c r="AI31" s="12"/>
      <c r="AJ31" s="16"/>
    </row>
    <row r="32" spans="2:36">
      <c r="B32" s="6" t="s">
        <v>35</v>
      </c>
      <c r="C32" s="4" t="s">
        <v>21</v>
      </c>
      <c r="D32" s="4" t="s">
        <v>36</v>
      </c>
      <c r="E32" s="4" t="s">
        <v>37</v>
      </c>
      <c r="F32" s="4" t="s">
        <v>38</v>
      </c>
      <c r="G32" s="4" t="s">
        <v>799</v>
      </c>
      <c r="H32" s="4" t="s">
        <v>814</v>
      </c>
      <c r="I32" s="4" t="s">
        <v>776</v>
      </c>
      <c r="J32" s="4" t="s">
        <v>777</v>
      </c>
      <c r="K32" s="7">
        <v>100881.03636200004</v>
      </c>
      <c r="L32" s="4">
        <v>1134</v>
      </c>
      <c r="M32" s="8">
        <v>88.960349525573235</v>
      </c>
      <c r="N3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GCNoStandardLAXAKLUSNZAMERICASAPAC</v>
      </c>
      <c r="O32" s="8" t="str">
        <f>IF(ISNA(VLOOKUP(Table245[[#This Row],[Lane Identifier]],'Lanes Covered'!K:L,2,FALSE)),"No",VLOOKUP(Table245[[#This Row],[Lane Identifier]],'Lanes Covered'!K:L,2,FALSE))</f>
        <v>Yes</v>
      </c>
      <c r="P32" s="12"/>
      <c r="Q32" s="12"/>
      <c r="R32" s="12"/>
      <c r="S32" s="12"/>
      <c r="T32" s="12"/>
      <c r="U32" s="12"/>
      <c r="V32" s="12"/>
      <c r="W32" s="12"/>
      <c r="X32" s="12"/>
      <c r="Y32" s="12"/>
      <c r="Z32" s="12"/>
      <c r="AA32" s="12"/>
      <c r="AB32" s="12"/>
      <c r="AC32" s="12"/>
      <c r="AD32" s="12"/>
      <c r="AE32" s="12"/>
      <c r="AF32" s="12"/>
      <c r="AG32" s="12"/>
      <c r="AH32" s="12"/>
      <c r="AI32" s="12"/>
      <c r="AJ32" s="16"/>
    </row>
    <row r="33" spans="2:36">
      <c r="B33" s="6" t="s">
        <v>20</v>
      </c>
      <c r="C33" s="4" t="s">
        <v>21</v>
      </c>
      <c r="D33" s="4" t="s">
        <v>22</v>
      </c>
      <c r="E33" s="4" t="s">
        <v>74</v>
      </c>
      <c r="F33" s="4" t="s">
        <v>48</v>
      </c>
      <c r="G33" s="4" t="s">
        <v>799</v>
      </c>
      <c r="H33" s="4" t="s">
        <v>799</v>
      </c>
      <c r="I33" s="4" t="s">
        <v>776</v>
      </c>
      <c r="J33" s="4" t="s">
        <v>776</v>
      </c>
      <c r="K33" s="7">
        <v>2145.4544310000015</v>
      </c>
      <c r="L33" s="4">
        <v>270</v>
      </c>
      <c r="M33" s="8">
        <v>7.9461275222222278</v>
      </c>
      <c r="N3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PharmaNoExpressABQDENUSUSAMERICASAMERICAS</v>
      </c>
      <c r="O33" s="8" t="str">
        <f>IF(ISNA(VLOOKUP(Table245[[#This Row],[Lane Identifier]],'Lanes Covered'!K:L,2,FALSE)),"No",VLOOKUP(Table245[[#This Row],[Lane Identifier]],'Lanes Covered'!K:L,2,FALSE))</f>
        <v>Yes</v>
      </c>
      <c r="P33" s="12"/>
      <c r="Q33" s="12"/>
      <c r="R33" s="12"/>
      <c r="S33" s="12"/>
      <c r="T33" s="12"/>
      <c r="U33" s="12"/>
      <c r="V33" s="12"/>
      <c r="W33" s="12"/>
      <c r="X33" s="12"/>
      <c r="Y33" s="12"/>
      <c r="Z33" s="12"/>
      <c r="AA33" s="12"/>
      <c r="AB33" s="12"/>
      <c r="AC33" s="12"/>
      <c r="AD33" s="12"/>
      <c r="AE33" s="12"/>
      <c r="AF33" s="12"/>
      <c r="AG33" s="12"/>
      <c r="AH33" s="12"/>
      <c r="AI33" s="12"/>
      <c r="AJ33" s="16"/>
    </row>
    <row r="34" spans="2:36">
      <c r="B34" s="6" t="s">
        <v>20</v>
      </c>
      <c r="C34" s="4" t="s">
        <v>21</v>
      </c>
      <c r="D34" s="4" t="s">
        <v>22</v>
      </c>
      <c r="E34" s="4" t="s">
        <v>38</v>
      </c>
      <c r="F34" s="4" t="s">
        <v>27</v>
      </c>
      <c r="G34" s="4" t="s">
        <v>814</v>
      </c>
      <c r="H34" s="4" t="s">
        <v>810</v>
      </c>
      <c r="I34" s="4" t="s">
        <v>777</v>
      </c>
      <c r="J34" s="4" t="s">
        <v>777</v>
      </c>
      <c r="K34" s="7">
        <v>1178</v>
      </c>
      <c r="L34" s="4">
        <v>278</v>
      </c>
      <c r="M34" s="8">
        <v>4.2374100719424463</v>
      </c>
      <c r="N3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PharmaNoExpressAKLSINNZSGAPACAPAC</v>
      </c>
      <c r="O34" s="8" t="str">
        <f>IF(ISNA(VLOOKUP(Table245[[#This Row],[Lane Identifier]],'Lanes Covered'!K:L,2,FALSE)),"No",VLOOKUP(Table245[[#This Row],[Lane Identifier]],'Lanes Covered'!K:L,2,FALSE))</f>
        <v>No</v>
      </c>
      <c r="P34" s="12"/>
      <c r="Q34" s="12"/>
      <c r="R34" s="12"/>
      <c r="S34" s="12"/>
      <c r="T34" s="12"/>
      <c r="U34" s="12"/>
      <c r="V34" s="12"/>
      <c r="W34" s="12"/>
      <c r="X34" s="12"/>
      <c r="Y34" s="12"/>
      <c r="Z34" s="12"/>
      <c r="AA34" s="12"/>
      <c r="AB34" s="12"/>
      <c r="AC34" s="12"/>
      <c r="AD34" s="12"/>
      <c r="AE34" s="12"/>
      <c r="AF34" s="12"/>
      <c r="AG34" s="12"/>
      <c r="AH34" s="12"/>
      <c r="AI34" s="12"/>
      <c r="AJ34" s="16"/>
    </row>
    <row r="35" spans="2:36">
      <c r="B35" s="6" t="s">
        <v>20</v>
      </c>
      <c r="C35" s="4" t="s">
        <v>21</v>
      </c>
      <c r="D35" s="4" t="s">
        <v>22</v>
      </c>
      <c r="E35" s="4" t="s">
        <v>310</v>
      </c>
      <c r="F35" s="4" t="s">
        <v>269</v>
      </c>
      <c r="G35" s="4" t="s">
        <v>830</v>
      </c>
      <c r="H35" s="4" t="s">
        <v>807</v>
      </c>
      <c r="I35" s="4" t="s">
        <v>778</v>
      </c>
      <c r="J35" s="4" t="s">
        <v>778</v>
      </c>
      <c r="K35" s="7">
        <v>906</v>
      </c>
      <c r="L35" s="4">
        <v>260</v>
      </c>
      <c r="M35" s="8">
        <v>3.4846153846153847</v>
      </c>
      <c r="N3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PharmaNoExpressAMMGVAJOCHEMEAEMEA</v>
      </c>
      <c r="O35" s="8" t="str">
        <f>IF(ISNA(VLOOKUP(Table245[[#This Row],[Lane Identifier]],'Lanes Covered'!K:L,2,FALSE)),"No",VLOOKUP(Table245[[#This Row],[Lane Identifier]],'Lanes Covered'!K:L,2,FALSE))</f>
        <v>Yes</v>
      </c>
      <c r="P35" s="12"/>
      <c r="Q35" s="12"/>
      <c r="R35" s="12"/>
      <c r="S35" s="12"/>
      <c r="T35" s="12"/>
      <c r="U35" s="12"/>
      <c r="V35" s="12"/>
      <c r="W35" s="12"/>
      <c r="X35" s="12"/>
      <c r="Y35" s="12"/>
      <c r="Z35" s="12"/>
      <c r="AA35" s="12"/>
      <c r="AB35" s="12"/>
      <c r="AC35" s="12"/>
      <c r="AD35" s="12"/>
      <c r="AE35" s="12"/>
      <c r="AF35" s="12"/>
      <c r="AG35" s="12"/>
      <c r="AH35" s="12"/>
      <c r="AI35" s="12"/>
      <c r="AJ35" s="16"/>
    </row>
    <row r="36" spans="2:36">
      <c r="B36" s="6" t="s">
        <v>20</v>
      </c>
      <c r="C36" s="4" t="s">
        <v>21</v>
      </c>
      <c r="D36" s="4" t="s">
        <v>22</v>
      </c>
      <c r="E36" s="4" t="s">
        <v>58</v>
      </c>
      <c r="F36" s="4" t="s">
        <v>59</v>
      </c>
      <c r="G36" s="4" t="s">
        <v>799</v>
      </c>
      <c r="H36" s="4" t="s">
        <v>799</v>
      </c>
      <c r="I36" s="4" t="s">
        <v>776</v>
      </c>
      <c r="J36" s="4" t="s">
        <v>776</v>
      </c>
      <c r="K36" s="7">
        <v>3279.4088940000115</v>
      </c>
      <c r="L36" s="4">
        <v>407</v>
      </c>
      <c r="M36" s="8">
        <v>8.0575157100737389</v>
      </c>
      <c r="N3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PharmaNoExpressANCSEAUSUSAMERICASAMERICAS</v>
      </c>
      <c r="O36" s="8" t="str">
        <f>IF(ISNA(VLOOKUP(Table245[[#This Row],[Lane Identifier]],'Lanes Covered'!K:L,2,FALSE)),"No",VLOOKUP(Table245[[#This Row],[Lane Identifier]],'Lanes Covered'!K:L,2,FALSE))</f>
        <v>Yes</v>
      </c>
      <c r="P36" s="12"/>
      <c r="Q36" s="12"/>
      <c r="R36" s="12"/>
      <c r="S36" s="12"/>
      <c r="T36" s="12"/>
      <c r="U36" s="12"/>
      <c r="V36" s="12"/>
      <c r="W36" s="12"/>
      <c r="X36" s="12"/>
      <c r="Y36" s="12"/>
      <c r="Z36" s="12"/>
      <c r="AA36" s="12"/>
      <c r="AB36" s="12"/>
      <c r="AC36" s="12"/>
      <c r="AD36" s="12"/>
      <c r="AE36" s="12"/>
      <c r="AF36" s="12"/>
      <c r="AG36" s="12"/>
      <c r="AH36" s="12"/>
      <c r="AI36" s="12"/>
      <c r="AJ36" s="16"/>
    </row>
    <row r="37" spans="2:36">
      <c r="B37" s="6" t="s">
        <v>20</v>
      </c>
      <c r="C37" s="4" t="s">
        <v>21</v>
      </c>
      <c r="D37" s="4" t="s">
        <v>22</v>
      </c>
      <c r="E37" s="4" t="s">
        <v>23</v>
      </c>
      <c r="F37" s="4" t="s">
        <v>70</v>
      </c>
      <c r="G37" s="4" t="s">
        <v>799</v>
      </c>
      <c r="H37" s="4" t="s">
        <v>799</v>
      </c>
      <c r="I37" s="4" t="s">
        <v>776</v>
      </c>
      <c r="J37" s="4" t="s">
        <v>776</v>
      </c>
      <c r="K37" s="7">
        <v>6069.7271719999981</v>
      </c>
      <c r="L37" s="4">
        <v>285</v>
      </c>
      <c r="M37" s="8">
        <v>21.29728832280701</v>
      </c>
      <c r="N3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PharmaNoExpressATLSATUSUSAMERICASAMERICAS</v>
      </c>
      <c r="O37" s="8" t="str">
        <f>IF(ISNA(VLOOKUP(Table245[[#This Row],[Lane Identifier]],'Lanes Covered'!K:L,2,FALSE)),"No",VLOOKUP(Table245[[#This Row],[Lane Identifier]],'Lanes Covered'!K:L,2,FALSE))</f>
        <v>Yes</v>
      </c>
      <c r="P37" s="12"/>
      <c r="Q37" s="12"/>
      <c r="R37" s="12"/>
      <c r="S37" s="12"/>
      <c r="T37" s="12"/>
      <c r="U37" s="12"/>
      <c r="V37" s="12"/>
      <c r="W37" s="12"/>
      <c r="X37" s="12"/>
      <c r="Y37" s="12"/>
      <c r="Z37" s="12"/>
      <c r="AA37" s="12"/>
      <c r="AB37" s="12"/>
      <c r="AC37" s="12"/>
      <c r="AD37" s="12"/>
      <c r="AE37" s="12"/>
      <c r="AF37" s="12"/>
      <c r="AG37" s="12"/>
      <c r="AH37" s="12"/>
      <c r="AI37" s="12"/>
      <c r="AJ37" s="16"/>
    </row>
    <row r="38" spans="2:36">
      <c r="B38" s="6" t="s">
        <v>20</v>
      </c>
      <c r="C38" s="4" t="s">
        <v>21</v>
      </c>
      <c r="D38" s="4" t="s">
        <v>22</v>
      </c>
      <c r="E38" s="4" t="s">
        <v>23</v>
      </c>
      <c r="F38" s="4" t="s">
        <v>39</v>
      </c>
      <c r="G38" s="4" t="s">
        <v>799</v>
      </c>
      <c r="H38" s="4" t="s">
        <v>799</v>
      </c>
      <c r="I38" s="4" t="s">
        <v>776</v>
      </c>
      <c r="J38" s="4" t="s">
        <v>776</v>
      </c>
      <c r="K38" s="7">
        <v>4904.7725850000079</v>
      </c>
      <c r="L38" s="4">
        <v>268</v>
      </c>
      <c r="M38" s="8">
        <v>18.301390242537344</v>
      </c>
      <c r="N3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PharmaNoExpressATLBOSUSUSAMERICASAMERICAS</v>
      </c>
      <c r="O38" s="8" t="str">
        <f>IF(ISNA(VLOOKUP(Table245[[#This Row],[Lane Identifier]],'Lanes Covered'!K:L,2,FALSE)),"No",VLOOKUP(Table245[[#This Row],[Lane Identifier]],'Lanes Covered'!K:L,2,FALSE))</f>
        <v>Yes</v>
      </c>
      <c r="P38" s="12"/>
      <c r="Q38" s="12"/>
      <c r="R38" s="12"/>
      <c r="S38" s="12"/>
      <c r="T38" s="12"/>
      <c r="U38" s="12"/>
      <c r="V38" s="12"/>
      <c r="W38" s="12"/>
      <c r="X38" s="12"/>
      <c r="Y38" s="12"/>
      <c r="Z38" s="12"/>
      <c r="AA38" s="12"/>
      <c r="AB38" s="12"/>
      <c r="AC38" s="12"/>
      <c r="AD38" s="12"/>
      <c r="AE38" s="12"/>
      <c r="AF38" s="12"/>
      <c r="AG38" s="12"/>
      <c r="AH38" s="12"/>
      <c r="AI38" s="12"/>
      <c r="AJ38" s="16"/>
    </row>
    <row r="39" spans="2:36">
      <c r="B39" s="6" t="s">
        <v>20</v>
      </c>
      <c r="C39" s="4" t="s">
        <v>21</v>
      </c>
      <c r="D39" s="4" t="s">
        <v>22</v>
      </c>
      <c r="E39" s="4" t="s">
        <v>23</v>
      </c>
      <c r="F39" s="4" t="s">
        <v>64</v>
      </c>
      <c r="G39" s="4" t="s">
        <v>799</v>
      </c>
      <c r="H39" s="4" t="s">
        <v>799</v>
      </c>
      <c r="I39" s="4" t="s">
        <v>776</v>
      </c>
      <c r="J39" s="4" t="s">
        <v>776</v>
      </c>
      <c r="K39" s="7">
        <v>3785.9999000000043</v>
      </c>
      <c r="L39" s="4">
        <v>275</v>
      </c>
      <c r="M39" s="8">
        <v>13.76727236363638</v>
      </c>
      <c r="N3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PharmaNoExpressATLCLEUSUSAMERICASAMERICAS</v>
      </c>
      <c r="O39" s="8" t="str">
        <f>IF(ISNA(VLOOKUP(Table245[[#This Row],[Lane Identifier]],'Lanes Covered'!K:L,2,FALSE)),"No",VLOOKUP(Table245[[#This Row],[Lane Identifier]],'Lanes Covered'!K:L,2,FALSE))</f>
        <v>Yes</v>
      </c>
      <c r="P39" s="12"/>
      <c r="Q39" s="12"/>
      <c r="R39" s="12"/>
      <c r="S39" s="12"/>
      <c r="T39" s="12"/>
      <c r="U39" s="12"/>
      <c r="V39" s="12"/>
      <c r="W39" s="12"/>
      <c r="X39" s="12"/>
      <c r="Y39" s="12"/>
      <c r="Z39" s="12"/>
      <c r="AA39" s="12"/>
      <c r="AB39" s="12"/>
      <c r="AC39" s="12"/>
      <c r="AD39" s="12"/>
      <c r="AE39" s="12"/>
      <c r="AF39" s="12"/>
      <c r="AG39" s="12"/>
      <c r="AH39" s="12"/>
      <c r="AI39" s="12"/>
      <c r="AJ39" s="16"/>
    </row>
    <row r="40" spans="2:36">
      <c r="B40" s="6" t="s">
        <v>20</v>
      </c>
      <c r="C40" s="4" t="s">
        <v>21</v>
      </c>
      <c r="D40" s="4" t="s">
        <v>22</v>
      </c>
      <c r="E40" s="4" t="s">
        <v>23</v>
      </c>
      <c r="F40" s="4" t="s">
        <v>24</v>
      </c>
      <c r="G40" s="4" t="s">
        <v>799</v>
      </c>
      <c r="H40" s="4" t="s">
        <v>799</v>
      </c>
      <c r="I40" s="4" t="s">
        <v>776</v>
      </c>
      <c r="J40" s="4" t="s">
        <v>776</v>
      </c>
      <c r="K40" s="7">
        <v>11843.225689000114</v>
      </c>
      <c r="L40" s="4">
        <v>2162</v>
      </c>
      <c r="M40" s="8">
        <v>5.4779027238668423</v>
      </c>
      <c r="N4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PharmaNoExpressATLCVGUSUSAMERICASAMERICAS</v>
      </c>
      <c r="O40" s="8" t="str">
        <f>IF(ISNA(VLOOKUP(Table245[[#This Row],[Lane Identifier]],'Lanes Covered'!K:L,2,FALSE)),"No",VLOOKUP(Table245[[#This Row],[Lane Identifier]],'Lanes Covered'!K:L,2,FALSE))</f>
        <v>Yes</v>
      </c>
      <c r="P40" s="12"/>
      <c r="Q40" s="12"/>
      <c r="R40" s="12"/>
      <c r="S40" s="12"/>
      <c r="T40" s="12"/>
      <c r="U40" s="12"/>
      <c r="V40" s="12"/>
      <c r="W40" s="12"/>
      <c r="X40" s="12"/>
      <c r="Y40" s="12"/>
      <c r="Z40" s="12"/>
      <c r="AA40" s="12"/>
      <c r="AB40" s="12"/>
      <c r="AC40" s="12"/>
      <c r="AD40" s="12"/>
      <c r="AE40" s="12"/>
      <c r="AF40" s="12"/>
      <c r="AG40" s="12"/>
      <c r="AH40" s="12"/>
      <c r="AI40" s="12"/>
      <c r="AJ40" s="16"/>
    </row>
    <row r="41" spans="2:36">
      <c r="B41" s="6" t="s">
        <v>20</v>
      </c>
      <c r="C41" s="4" t="s">
        <v>21</v>
      </c>
      <c r="D41" s="4" t="s">
        <v>22</v>
      </c>
      <c r="E41" s="4" t="s">
        <v>23</v>
      </c>
      <c r="F41" s="4" t="s">
        <v>68</v>
      </c>
      <c r="G41" s="4" t="s">
        <v>799</v>
      </c>
      <c r="H41" s="4" t="s">
        <v>799</v>
      </c>
      <c r="I41" s="4" t="s">
        <v>776</v>
      </c>
      <c r="J41" s="4" t="s">
        <v>776</v>
      </c>
      <c r="K41" s="7">
        <v>2843.1816730000087</v>
      </c>
      <c r="L41" s="4">
        <v>308</v>
      </c>
      <c r="M41" s="8">
        <v>9.2311093279221055</v>
      </c>
      <c r="N4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PharmaNoExpressATLDAYUSUSAMERICASAMERICAS</v>
      </c>
      <c r="O41" s="8" t="str">
        <f>IF(ISNA(VLOOKUP(Table245[[#This Row],[Lane Identifier]],'Lanes Covered'!K:L,2,FALSE)),"No",VLOOKUP(Table245[[#This Row],[Lane Identifier]],'Lanes Covered'!K:L,2,FALSE))</f>
        <v>Yes</v>
      </c>
      <c r="P41" s="12"/>
      <c r="Q41" s="12"/>
      <c r="R41" s="12"/>
      <c r="S41" s="12"/>
      <c r="T41" s="12"/>
      <c r="U41" s="12"/>
      <c r="V41" s="12"/>
      <c r="W41" s="12"/>
      <c r="X41" s="12"/>
      <c r="Y41" s="12"/>
      <c r="Z41" s="12"/>
      <c r="AA41" s="12"/>
      <c r="AB41" s="12"/>
      <c r="AC41" s="12"/>
      <c r="AD41" s="12"/>
      <c r="AE41" s="12"/>
      <c r="AF41" s="12"/>
      <c r="AG41" s="12"/>
      <c r="AH41" s="12"/>
      <c r="AI41" s="12"/>
      <c r="AJ41" s="16"/>
    </row>
    <row r="42" spans="2:36">
      <c r="B42" s="6" t="s">
        <v>20</v>
      </c>
      <c r="C42" s="4" t="s">
        <v>21</v>
      </c>
      <c r="D42" s="4" t="s">
        <v>22</v>
      </c>
      <c r="E42" s="4" t="s">
        <v>23</v>
      </c>
      <c r="F42" s="4" t="s">
        <v>45</v>
      </c>
      <c r="G42" s="4" t="s">
        <v>799</v>
      </c>
      <c r="H42" s="4" t="s">
        <v>799</v>
      </c>
      <c r="I42" s="4" t="s">
        <v>776</v>
      </c>
      <c r="J42" s="4" t="s">
        <v>776</v>
      </c>
      <c r="K42" s="7">
        <v>11188.563489999999</v>
      </c>
      <c r="L42" s="4">
        <v>348</v>
      </c>
      <c r="M42" s="8">
        <v>32.151044511494248</v>
      </c>
      <c r="N4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PharmaNoExpressATLDFWUSUSAMERICASAMERICAS</v>
      </c>
      <c r="O42" s="8" t="str">
        <f>IF(ISNA(VLOOKUP(Table245[[#This Row],[Lane Identifier]],'Lanes Covered'!K:L,2,FALSE)),"No",VLOOKUP(Table245[[#This Row],[Lane Identifier]],'Lanes Covered'!K:L,2,FALSE))</f>
        <v>Yes</v>
      </c>
      <c r="P42" s="12"/>
      <c r="Q42" s="12"/>
      <c r="R42" s="12"/>
      <c r="S42" s="12"/>
      <c r="T42" s="12"/>
      <c r="U42" s="12"/>
      <c r="V42" s="12"/>
      <c r="W42" s="12"/>
      <c r="X42" s="12"/>
      <c r="Y42" s="12"/>
      <c r="Z42" s="12"/>
      <c r="AA42" s="12"/>
      <c r="AB42" s="12"/>
      <c r="AC42" s="12"/>
      <c r="AD42" s="12"/>
      <c r="AE42" s="12"/>
      <c r="AF42" s="12"/>
      <c r="AG42" s="12"/>
      <c r="AH42" s="12"/>
      <c r="AI42" s="12"/>
      <c r="AJ42" s="16"/>
    </row>
    <row r="43" spans="2:36">
      <c r="B43" s="6" t="s">
        <v>20</v>
      </c>
      <c r="C43" s="4" t="s">
        <v>21</v>
      </c>
      <c r="D43" s="4" t="s">
        <v>22</v>
      </c>
      <c r="E43" s="4" t="s">
        <v>23</v>
      </c>
      <c r="F43" s="4" t="s">
        <v>40</v>
      </c>
      <c r="G43" s="4" t="s">
        <v>799</v>
      </c>
      <c r="H43" s="4" t="s">
        <v>799</v>
      </c>
      <c r="I43" s="4" t="s">
        <v>776</v>
      </c>
      <c r="J43" s="4" t="s">
        <v>776</v>
      </c>
      <c r="K43" s="7">
        <v>11140.908688999991</v>
      </c>
      <c r="L43" s="4">
        <v>919</v>
      </c>
      <c r="M43" s="8">
        <v>12.122860379760599</v>
      </c>
      <c r="N4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PharmaNoExpressATLDTWUSUSAMERICASAMERICAS</v>
      </c>
      <c r="O43" s="8" t="str">
        <f>IF(ISNA(VLOOKUP(Table245[[#This Row],[Lane Identifier]],'Lanes Covered'!K:L,2,FALSE)),"No",VLOOKUP(Table245[[#This Row],[Lane Identifier]],'Lanes Covered'!K:L,2,FALSE))</f>
        <v>Yes</v>
      </c>
      <c r="P43" s="12"/>
      <c r="Q43" s="12"/>
      <c r="R43" s="12"/>
      <c r="S43" s="12"/>
      <c r="T43" s="12"/>
      <c r="U43" s="12"/>
      <c r="V43" s="12"/>
      <c r="W43" s="12"/>
      <c r="X43" s="12"/>
      <c r="Y43" s="12"/>
      <c r="Z43" s="12"/>
      <c r="AA43" s="12"/>
      <c r="AB43" s="12"/>
      <c r="AC43" s="12"/>
      <c r="AD43" s="12"/>
      <c r="AE43" s="12"/>
      <c r="AF43" s="12"/>
      <c r="AG43" s="12"/>
      <c r="AH43" s="12"/>
      <c r="AI43" s="12"/>
      <c r="AJ43" s="16"/>
    </row>
    <row r="44" spans="2:36">
      <c r="B44" s="6" t="s">
        <v>20</v>
      </c>
      <c r="C44" s="4" t="s">
        <v>21</v>
      </c>
      <c r="D44" s="4" t="s">
        <v>22</v>
      </c>
      <c r="E44" s="4" t="s">
        <v>23</v>
      </c>
      <c r="F44" s="4" t="s">
        <v>33</v>
      </c>
      <c r="G44" s="4" t="s">
        <v>799</v>
      </c>
      <c r="H44" s="4" t="s">
        <v>799</v>
      </c>
      <c r="I44" s="4" t="s">
        <v>776</v>
      </c>
      <c r="J44" s="4" t="s">
        <v>776</v>
      </c>
      <c r="K44" s="7">
        <v>8280.4543689999846</v>
      </c>
      <c r="L44" s="4">
        <v>353</v>
      </c>
      <c r="M44" s="8">
        <v>23.457377815863978</v>
      </c>
      <c r="N4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PharmaNoExpressATLIAHUSUSAMERICASAMERICAS</v>
      </c>
      <c r="O44" s="8" t="str">
        <f>IF(ISNA(VLOOKUP(Table245[[#This Row],[Lane Identifier]],'Lanes Covered'!K:L,2,FALSE)),"No",VLOOKUP(Table245[[#This Row],[Lane Identifier]],'Lanes Covered'!K:L,2,FALSE))</f>
        <v>Yes</v>
      </c>
      <c r="P44" s="12"/>
      <c r="Q44" s="12"/>
      <c r="R44" s="12"/>
      <c r="S44" s="12"/>
      <c r="T44" s="12"/>
      <c r="U44" s="12"/>
      <c r="V44" s="12"/>
      <c r="W44" s="12"/>
      <c r="X44" s="12"/>
      <c r="Y44" s="12"/>
      <c r="Z44" s="12"/>
      <c r="AA44" s="12"/>
      <c r="AB44" s="12"/>
      <c r="AC44" s="12"/>
      <c r="AD44" s="12"/>
      <c r="AE44" s="12"/>
      <c r="AF44" s="12"/>
      <c r="AG44" s="12"/>
      <c r="AH44" s="12"/>
      <c r="AI44" s="12"/>
      <c r="AJ44" s="16"/>
    </row>
    <row r="45" spans="2:36">
      <c r="B45" s="6" t="s">
        <v>20</v>
      </c>
      <c r="C45" s="4" t="s">
        <v>21</v>
      </c>
      <c r="D45" s="4" t="s">
        <v>22</v>
      </c>
      <c r="E45" s="4" t="s">
        <v>23</v>
      </c>
      <c r="F45" s="4" t="s">
        <v>50</v>
      </c>
      <c r="G45" s="4" t="s">
        <v>799</v>
      </c>
      <c r="H45" s="4" t="s">
        <v>799</v>
      </c>
      <c r="I45" s="4" t="s">
        <v>776</v>
      </c>
      <c r="J45" s="4" t="s">
        <v>776</v>
      </c>
      <c r="K45" s="7">
        <v>4060.4270870000064</v>
      </c>
      <c r="L45" s="4">
        <v>447</v>
      </c>
      <c r="M45" s="8">
        <v>9.083729501118583</v>
      </c>
      <c r="N4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PharmaNoExpressATLMCOUSUSAMERICASAMERICAS</v>
      </c>
      <c r="O45" s="8" t="str">
        <f>IF(ISNA(VLOOKUP(Table245[[#This Row],[Lane Identifier]],'Lanes Covered'!K:L,2,FALSE)),"No",VLOOKUP(Table245[[#This Row],[Lane Identifier]],'Lanes Covered'!K:L,2,FALSE))</f>
        <v>Yes</v>
      </c>
      <c r="P45" s="12"/>
      <c r="Q45" s="12"/>
      <c r="R45" s="12"/>
      <c r="S45" s="12"/>
      <c r="T45" s="12"/>
      <c r="U45" s="12"/>
      <c r="V45" s="12"/>
      <c r="W45" s="12"/>
      <c r="X45" s="12"/>
      <c r="Y45" s="12"/>
      <c r="Z45" s="12"/>
      <c r="AA45" s="12"/>
      <c r="AB45" s="12"/>
      <c r="AC45" s="12"/>
      <c r="AD45" s="12"/>
      <c r="AE45" s="12"/>
      <c r="AF45" s="12"/>
      <c r="AG45" s="12"/>
      <c r="AH45" s="12"/>
      <c r="AI45" s="12"/>
      <c r="AJ45" s="16"/>
    </row>
    <row r="46" spans="2:36">
      <c r="B46" s="6" t="s">
        <v>20</v>
      </c>
      <c r="C46" s="4" t="s">
        <v>21</v>
      </c>
      <c r="D46" s="4" t="s">
        <v>22</v>
      </c>
      <c r="E46" s="4" t="s">
        <v>23</v>
      </c>
      <c r="F46" s="4" t="s">
        <v>85</v>
      </c>
      <c r="G46" s="4" t="s">
        <v>799</v>
      </c>
      <c r="H46" s="4" t="s">
        <v>799</v>
      </c>
      <c r="I46" s="4" t="s">
        <v>776</v>
      </c>
      <c r="J46" s="4" t="s">
        <v>776</v>
      </c>
      <c r="K46" s="7">
        <v>23014.139999999996</v>
      </c>
      <c r="L46" s="4">
        <v>549</v>
      </c>
      <c r="M46" s="8">
        <v>41.920109289617479</v>
      </c>
      <c r="N4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PharmaNoExpressATLMIAUSUSAMERICASAMERICAS</v>
      </c>
      <c r="O46" s="8" t="str">
        <f>IF(ISNA(VLOOKUP(Table245[[#This Row],[Lane Identifier]],'Lanes Covered'!K:L,2,FALSE)),"No",VLOOKUP(Table245[[#This Row],[Lane Identifier]],'Lanes Covered'!K:L,2,FALSE))</f>
        <v>Yes</v>
      </c>
      <c r="P46" s="12"/>
      <c r="Q46" s="12"/>
      <c r="R46" s="12"/>
      <c r="S46" s="12"/>
      <c r="T46" s="12"/>
      <c r="U46" s="12"/>
      <c r="V46" s="12"/>
      <c r="W46" s="12"/>
      <c r="X46" s="12"/>
      <c r="Y46" s="12"/>
      <c r="Z46" s="12"/>
      <c r="AA46" s="12"/>
      <c r="AB46" s="12"/>
      <c r="AC46" s="12"/>
      <c r="AD46" s="12"/>
      <c r="AE46" s="12"/>
      <c r="AF46" s="12"/>
      <c r="AG46" s="12"/>
      <c r="AH46" s="12"/>
      <c r="AI46" s="12"/>
      <c r="AJ46" s="16"/>
    </row>
    <row r="47" spans="2:36">
      <c r="B47" s="6" t="s">
        <v>20</v>
      </c>
      <c r="C47" s="4" t="s">
        <v>21</v>
      </c>
      <c r="D47" s="4" t="s">
        <v>22</v>
      </c>
      <c r="E47" s="4" t="s">
        <v>23</v>
      </c>
      <c r="F47" s="4" t="s">
        <v>59</v>
      </c>
      <c r="G47" s="4" t="s">
        <v>799</v>
      </c>
      <c r="H47" s="4" t="s">
        <v>799</v>
      </c>
      <c r="I47" s="4" t="s">
        <v>776</v>
      </c>
      <c r="J47" s="4" t="s">
        <v>776</v>
      </c>
      <c r="K47" s="7">
        <v>6576.5907869999983</v>
      </c>
      <c r="L47" s="4">
        <v>260</v>
      </c>
      <c r="M47" s="8">
        <v>25.294579949999992</v>
      </c>
      <c r="N4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PharmaNoExpressATLSEAUSUSAMERICASAMERICAS</v>
      </c>
      <c r="O47" s="8" t="str">
        <f>IF(ISNA(VLOOKUP(Table245[[#This Row],[Lane Identifier]],'Lanes Covered'!K:L,2,FALSE)),"No",VLOOKUP(Table245[[#This Row],[Lane Identifier]],'Lanes Covered'!K:L,2,FALSE))</f>
        <v>Yes</v>
      </c>
      <c r="P47" s="12"/>
      <c r="Q47" s="12"/>
      <c r="R47" s="12"/>
      <c r="S47" s="12"/>
      <c r="T47" s="12"/>
      <c r="U47" s="12"/>
      <c r="V47" s="12"/>
      <c r="W47" s="12"/>
      <c r="X47" s="12"/>
      <c r="Y47" s="12"/>
      <c r="Z47" s="12"/>
      <c r="AA47" s="12"/>
      <c r="AB47" s="12"/>
      <c r="AC47" s="12"/>
      <c r="AD47" s="12"/>
      <c r="AE47" s="12"/>
      <c r="AF47" s="12"/>
      <c r="AG47" s="12"/>
      <c r="AH47" s="12"/>
      <c r="AI47" s="12"/>
      <c r="AJ47" s="16"/>
    </row>
    <row r="48" spans="2:36">
      <c r="B48" s="6" t="s">
        <v>20</v>
      </c>
      <c r="C48" s="4" t="s">
        <v>21</v>
      </c>
      <c r="D48" s="4" t="s">
        <v>22</v>
      </c>
      <c r="E48" s="4" t="s">
        <v>23</v>
      </c>
      <c r="F48" s="4" t="s">
        <v>43</v>
      </c>
      <c r="G48" s="4" t="s">
        <v>799</v>
      </c>
      <c r="H48" s="4" t="s">
        <v>799</v>
      </c>
      <c r="I48" s="4" t="s">
        <v>776</v>
      </c>
      <c r="J48" s="4" t="s">
        <v>776</v>
      </c>
      <c r="K48" s="7">
        <v>4983.6177960000223</v>
      </c>
      <c r="L48" s="4">
        <v>877</v>
      </c>
      <c r="M48" s="8">
        <v>5.6825744538198659</v>
      </c>
      <c r="N4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PharmaNoExpressATLTPAUSUSAMERICASAMERICAS</v>
      </c>
      <c r="O48" s="8" t="str">
        <f>IF(ISNA(VLOOKUP(Table245[[#This Row],[Lane Identifier]],'Lanes Covered'!K:L,2,FALSE)),"No",VLOOKUP(Table245[[#This Row],[Lane Identifier]],'Lanes Covered'!K:L,2,FALSE))</f>
        <v>Yes</v>
      </c>
      <c r="P48" s="12"/>
      <c r="Q48" s="12"/>
      <c r="R48" s="12"/>
      <c r="S48" s="12"/>
      <c r="T48" s="12"/>
      <c r="U48" s="12"/>
      <c r="V48" s="12"/>
      <c r="W48" s="12"/>
      <c r="X48" s="12"/>
      <c r="Y48" s="12"/>
      <c r="Z48" s="12"/>
      <c r="AA48" s="12"/>
      <c r="AB48" s="12"/>
      <c r="AC48" s="12"/>
      <c r="AD48" s="12"/>
      <c r="AE48" s="12"/>
      <c r="AF48" s="12"/>
      <c r="AG48" s="12"/>
      <c r="AH48" s="12"/>
      <c r="AI48" s="12"/>
      <c r="AJ48" s="16"/>
    </row>
    <row r="49" spans="2:36">
      <c r="B49" s="6" t="s">
        <v>20</v>
      </c>
      <c r="C49" s="4" t="s">
        <v>21</v>
      </c>
      <c r="D49" s="4" t="s">
        <v>22</v>
      </c>
      <c r="E49" s="4" t="s">
        <v>65</v>
      </c>
      <c r="F49" s="4" t="s">
        <v>32</v>
      </c>
      <c r="G49" s="4" t="s">
        <v>799</v>
      </c>
      <c r="H49" s="4" t="s">
        <v>799</v>
      </c>
      <c r="I49" s="4" t="s">
        <v>776</v>
      </c>
      <c r="J49" s="4" t="s">
        <v>776</v>
      </c>
      <c r="K49" s="7">
        <v>4781.9089330000061</v>
      </c>
      <c r="L49" s="4">
        <v>356</v>
      </c>
      <c r="M49" s="8">
        <v>13.432328463483163</v>
      </c>
      <c r="N4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PharmaNoExpressATWORDUSUSAMERICASAMERICAS</v>
      </c>
      <c r="O49" s="8" t="str">
        <f>IF(ISNA(VLOOKUP(Table245[[#This Row],[Lane Identifier]],'Lanes Covered'!K:L,2,FALSE)),"No",VLOOKUP(Table245[[#This Row],[Lane Identifier]],'Lanes Covered'!K:L,2,FALSE))</f>
        <v>Yes</v>
      </c>
      <c r="P49" s="12"/>
      <c r="Q49" s="12"/>
      <c r="R49" s="12"/>
      <c r="S49" s="12"/>
      <c r="T49" s="12"/>
      <c r="U49" s="12"/>
      <c r="V49" s="12"/>
      <c r="W49" s="12"/>
      <c r="X49" s="12"/>
      <c r="Y49" s="12"/>
      <c r="Z49" s="12"/>
      <c r="AA49" s="12"/>
      <c r="AB49" s="12"/>
      <c r="AC49" s="12"/>
      <c r="AD49" s="12"/>
      <c r="AE49" s="12"/>
      <c r="AF49" s="12"/>
      <c r="AG49" s="12"/>
      <c r="AH49" s="12"/>
      <c r="AI49" s="12"/>
      <c r="AJ49" s="16"/>
    </row>
    <row r="50" spans="2:36">
      <c r="B50" s="6" t="s">
        <v>20</v>
      </c>
      <c r="C50" s="4" t="s">
        <v>21</v>
      </c>
      <c r="D50" s="4" t="s">
        <v>22</v>
      </c>
      <c r="E50" s="4" t="s">
        <v>63</v>
      </c>
      <c r="F50" s="4" t="s">
        <v>23</v>
      </c>
      <c r="G50" s="4" t="s">
        <v>799</v>
      </c>
      <c r="H50" s="4" t="s">
        <v>799</v>
      </c>
      <c r="I50" s="4" t="s">
        <v>776</v>
      </c>
      <c r="J50" s="4" t="s">
        <v>776</v>
      </c>
      <c r="K50" s="7">
        <v>9953.999840999968</v>
      </c>
      <c r="L50" s="4">
        <v>364</v>
      </c>
      <c r="M50" s="8">
        <v>27.346153409340573</v>
      </c>
      <c r="N5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PharmaNoExpressAUSATLUSUSAMERICASAMERICAS</v>
      </c>
      <c r="O50" s="8" t="str">
        <f>IF(ISNA(VLOOKUP(Table245[[#This Row],[Lane Identifier]],'Lanes Covered'!K:L,2,FALSE)),"No",VLOOKUP(Table245[[#This Row],[Lane Identifier]],'Lanes Covered'!K:L,2,FALSE))</f>
        <v>Yes</v>
      </c>
      <c r="P50" s="12"/>
      <c r="Q50" s="12"/>
      <c r="R50" s="12"/>
      <c r="S50" s="12"/>
      <c r="T50" s="12"/>
      <c r="U50" s="12"/>
      <c r="V50" s="12"/>
      <c r="W50" s="12"/>
      <c r="X50" s="12"/>
      <c r="Y50" s="12"/>
      <c r="Z50" s="12"/>
      <c r="AA50" s="12"/>
      <c r="AB50" s="12"/>
      <c r="AC50" s="12"/>
      <c r="AD50" s="12"/>
      <c r="AE50" s="12"/>
      <c r="AF50" s="12"/>
      <c r="AG50" s="12"/>
      <c r="AH50" s="12"/>
      <c r="AI50" s="12"/>
      <c r="AJ50" s="16"/>
    </row>
    <row r="51" spans="2:36">
      <c r="B51" s="6" t="s">
        <v>20</v>
      </c>
      <c r="C51" s="4" t="s">
        <v>21</v>
      </c>
      <c r="D51" s="4" t="s">
        <v>22</v>
      </c>
      <c r="E51" s="4" t="s">
        <v>60</v>
      </c>
      <c r="F51" s="4" t="s">
        <v>53</v>
      </c>
      <c r="G51" s="4" t="s">
        <v>799</v>
      </c>
      <c r="H51" s="4" t="s">
        <v>799</v>
      </c>
      <c r="I51" s="4" t="s">
        <v>776</v>
      </c>
      <c r="J51" s="4" t="s">
        <v>776</v>
      </c>
      <c r="K51" s="7">
        <v>3437.2726360000051</v>
      </c>
      <c r="L51" s="4">
        <v>379</v>
      </c>
      <c r="M51" s="8">
        <v>9.0693209393139984</v>
      </c>
      <c r="N5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PharmaNoExpressBILPHXUSUSAMERICASAMERICAS</v>
      </c>
      <c r="O51" s="8" t="str">
        <f>IF(ISNA(VLOOKUP(Table245[[#This Row],[Lane Identifier]],'Lanes Covered'!K:L,2,FALSE)),"No",VLOOKUP(Table245[[#This Row],[Lane Identifier]],'Lanes Covered'!K:L,2,FALSE))</f>
        <v>Yes</v>
      </c>
      <c r="P51" s="12"/>
      <c r="Q51" s="12"/>
      <c r="R51" s="12"/>
      <c r="S51" s="12"/>
      <c r="T51" s="12"/>
      <c r="U51" s="12"/>
      <c r="V51" s="12"/>
      <c r="W51" s="12"/>
      <c r="X51" s="12"/>
      <c r="Y51" s="12"/>
      <c r="Z51" s="12"/>
      <c r="AA51" s="12"/>
      <c r="AB51" s="12"/>
      <c r="AC51" s="12"/>
      <c r="AD51" s="12"/>
      <c r="AE51" s="12"/>
      <c r="AF51" s="12"/>
      <c r="AG51" s="12"/>
      <c r="AH51" s="12"/>
      <c r="AI51" s="12"/>
      <c r="AJ51" s="16"/>
    </row>
    <row r="52" spans="2:36">
      <c r="B52" s="6" t="s">
        <v>20</v>
      </c>
      <c r="C52" s="4" t="s">
        <v>21</v>
      </c>
      <c r="D52" s="4" t="s">
        <v>22</v>
      </c>
      <c r="E52" s="4" t="s">
        <v>179</v>
      </c>
      <c r="F52" s="4" t="s">
        <v>37</v>
      </c>
      <c r="G52" s="4" t="s">
        <v>821</v>
      </c>
      <c r="H52" s="4" t="s">
        <v>799</v>
      </c>
      <c r="I52" s="4" t="s">
        <v>777</v>
      </c>
      <c r="J52" s="4" t="s">
        <v>776</v>
      </c>
      <c r="K52" s="7">
        <v>963</v>
      </c>
      <c r="L52" s="4">
        <v>508</v>
      </c>
      <c r="M52" s="8">
        <v>1.8956692913385826</v>
      </c>
      <c r="N5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PharmaNoExpressBKKLAXTHUSAPACAMERICAS</v>
      </c>
      <c r="O52" s="8" t="str">
        <f>IF(ISNA(VLOOKUP(Table245[[#This Row],[Lane Identifier]],'Lanes Covered'!K:L,2,FALSE)),"No",VLOOKUP(Table245[[#This Row],[Lane Identifier]],'Lanes Covered'!K:L,2,FALSE))</f>
        <v>Yes</v>
      </c>
      <c r="P52" s="12"/>
      <c r="Q52" s="12"/>
      <c r="R52" s="12"/>
      <c r="S52" s="12"/>
      <c r="T52" s="12"/>
      <c r="U52" s="12"/>
      <c r="V52" s="12"/>
      <c r="W52" s="12"/>
      <c r="X52" s="12"/>
      <c r="Y52" s="12"/>
      <c r="Z52" s="12"/>
      <c r="AA52" s="12"/>
      <c r="AB52" s="12"/>
      <c r="AC52" s="12"/>
      <c r="AD52" s="12"/>
      <c r="AE52" s="12"/>
      <c r="AF52" s="12"/>
      <c r="AG52" s="12"/>
      <c r="AH52" s="12"/>
      <c r="AI52" s="12"/>
      <c r="AJ52" s="16"/>
    </row>
    <row r="53" spans="2:36">
      <c r="B53" s="6" t="s">
        <v>20</v>
      </c>
      <c r="C53" s="4" t="s">
        <v>21</v>
      </c>
      <c r="D53" s="4" t="s">
        <v>22</v>
      </c>
      <c r="E53" s="4" t="s">
        <v>179</v>
      </c>
      <c r="F53" s="4" t="s">
        <v>27</v>
      </c>
      <c r="G53" s="4" t="s">
        <v>821</v>
      </c>
      <c r="H53" s="4" t="s">
        <v>810</v>
      </c>
      <c r="I53" s="4" t="s">
        <v>777</v>
      </c>
      <c r="J53" s="4" t="s">
        <v>777</v>
      </c>
      <c r="K53" s="7">
        <v>1231</v>
      </c>
      <c r="L53" s="4">
        <v>502</v>
      </c>
      <c r="M53" s="8">
        <v>2.452191235059761</v>
      </c>
      <c r="N5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PharmaNoExpressBKKSINTHSGAPACAPAC</v>
      </c>
      <c r="O53" s="8" t="str">
        <f>IF(ISNA(VLOOKUP(Table245[[#This Row],[Lane Identifier]],'Lanes Covered'!K:L,2,FALSE)),"No",VLOOKUP(Table245[[#This Row],[Lane Identifier]],'Lanes Covered'!K:L,2,FALSE))</f>
        <v>Yes</v>
      </c>
      <c r="P53" s="12"/>
      <c r="Q53" s="12"/>
      <c r="R53" s="12"/>
      <c r="S53" s="12"/>
      <c r="T53" s="12"/>
      <c r="U53" s="12"/>
      <c r="V53" s="12"/>
      <c r="W53" s="12"/>
      <c r="X53" s="12"/>
      <c r="Y53" s="12"/>
      <c r="Z53" s="12"/>
      <c r="AA53" s="12"/>
      <c r="AB53" s="12"/>
      <c r="AC53" s="12"/>
      <c r="AD53" s="12"/>
      <c r="AE53" s="12"/>
      <c r="AF53" s="12"/>
      <c r="AG53" s="12"/>
      <c r="AH53" s="12"/>
      <c r="AI53" s="12"/>
      <c r="AJ53" s="16"/>
    </row>
    <row r="54" spans="2:36">
      <c r="B54" s="6" t="s">
        <v>20</v>
      </c>
      <c r="C54" s="4" t="s">
        <v>21</v>
      </c>
      <c r="D54" s="4" t="s">
        <v>22</v>
      </c>
      <c r="E54" s="4" t="s">
        <v>47</v>
      </c>
      <c r="F54" s="4" t="s">
        <v>23</v>
      </c>
      <c r="G54" s="4" t="s">
        <v>799</v>
      </c>
      <c r="H54" s="4" t="s">
        <v>799</v>
      </c>
      <c r="I54" s="4" t="s">
        <v>776</v>
      </c>
      <c r="J54" s="4" t="s">
        <v>776</v>
      </c>
      <c r="K54" s="7">
        <v>3800.8544190000084</v>
      </c>
      <c r="L54" s="4">
        <v>284</v>
      </c>
      <c r="M54" s="8">
        <v>13.383290207746509</v>
      </c>
      <c r="N5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PharmaNoExpressBNAATLUSUSAMERICASAMERICAS</v>
      </c>
      <c r="O54" s="8" t="str">
        <f>IF(ISNA(VLOOKUP(Table245[[#This Row],[Lane Identifier]],'Lanes Covered'!K:L,2,FALSE)),"No",VLOOKUP(Table245[[#This Row],[Lane Identifier]],'Lanes Covered'!K:L,2,FALSE))</f>
        <v>Yes</v>
      </c>
      <c r="P54" s="12"/>
      <c r="Q54" s="12"/>
      <c r="R54" s="12"/>
      <c r="S54" s="12"/>
      <c r="T54" s="12"/>
      <c r="U54" s="12"/>
      <c r="V54" s="12"/>
      <c r="W54" s="12"/>
      <c r="X54" s="12"/>
      <c r="Y54" s="12"/>
      <c r="Z54" s="12"/>
      <c r="AA54" s="12"/>
      <c r="AB54" s="12"/>
      <c r="AC54" s="12"/>
      <c r="AD54" s="12"/>
      <c r="AE54" s="12"/>
      <c r="AF54" s="12"/>
      <c r="AG54" s="12"/>
      <c r="AH54" s="12"/>
      <c r="AI54" s="12"/>
      <c r="AJ54" s="16"/>
    </row>
    <row r="55" spans="2:36">
      <c r="B55" s="6" t="s">
        <v>20</v>
      </c>
      <c r="C55" s="4" t="s">
        <v>21</v>
      </c>
      <c r="D55" s="4" t="s">
        <v>22</v>
      </c>
      <c r="E55" s="4" t="s">
        <v>47</v>
      </c>
      <c r="F55" s="4" t="s">
        <v>48</v>
      </c>
      <c r="G55" s="4" t="s">
        <v>799</v>
      </c>
      <c r="H55" s="4" t="s">
        <v>799</v>
      </c>
      <c r="I55" s="4" t="s">
        <v>776</v>
      </c>
      <c r="J55" s="4" t="s">
        <v>776</v>
      </c>
      <c r="K55" s="7">
        <v>2999.0906080000141</v>
      </c>
      <c r="L55" s="4">
        <v>792</v>
      </c>
      <c r="M55" s="8">
        <v>3.7867305656565833</v>
      </c>
      <c r="N5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PharmaNoExpressBNADENUSUSAMERICASAMERICAS</v>
      </c>
      <c r="O55" s="8" t="str">
        <f>IF(ISNA(VLOOKUP(Table245[[#This Row],[Lane Identifier]],'Lanes Covered'!K:L,2,FALSE)),"No",VLOOKUP(Table245[[#This Row],[Lane Identifier]],'Lanes Covered'!K:L,2,FALSE))</f>
        <v>Yes</v>
      </c>
      <c r="P55" s="12"/>
      <c r="Q55" s="12"/>
      <c r="R55" s="12"/>
      <c r="S55" s="12"/>
      <c r="T55" s="12"/>
      <c r="U55" s="12"/>
      <c r="V55" s="12"/>
      <c r="W55" s="12"/>
      <c r="X55" s="12"/>
      <c r="Y55" s="12"/>
      <c r="Z55" s="12"/>
      <c r="AA55" s="12"/>
      <c r="AB55" s="12"/>
      <c r="AC55" s="12"/>
      <c r="AD55" s="12"/>
      <c r="AE55" s="12"/>
      <c r="AF55" s="12"/>
      <c r="AG55" s="12"/>
      <c r="AH55" s="12"/>
      <c r="AI55" s="12"/>
      <c r="AJ55" s="16"/>
    </row>
    <row r="56" spans="2:36">
      <c r="B56" s="6" t="s">
        <v>20</v>
      </c>
      <c r="C56" s="4" t="s">
        <v>21</v>
      </c>
      <c r="D56" s="4" t="s">
        <v>22</v>
      </c>
      <c r="E56" s="4" t="s">
        <v>55</v>
      </c>
      <c r="F56" s="4" t="s">
        <v>27</v>
      </c>
      <c r="G56" s="4" t="s">
        <v>816</v>
      </c>
      <c r="H56" s="4" t="s">
        <v>810</v>
      </c>
      <c r="I56" s="4" t="s">
        <v>777</v>
      </c>
      <c r="J56" s="4" t="s">
        <v>777</v>
      </c>
      <c r="K56" s="7">
        <v>5034.2000000000007</v>
      </c>
      <c r="L56" s="4">
        <v>488</v>
      </c>
      <c r="M56" s="8">
        <v>10.315983606557378</v>
      </c>
      <c r="N5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PharmaNoExpressBNESINAUSGAPACAPAC</v>
      </c>
      <c r="O56" s="8" t="str">
        <f>IF(ISNA(VLOOKUP(Table245[[#This Row],[Lane Identifier]],'Lanes Covered'!K:L,2,FALSE)),"No",VLOOKUP(Table245[[#This Row],[Lane Identifier]],'Lanes Covered'!K:L,2,FALSE))</f>
        <v>Yes</v>
      </c>
      <c r="P56" s="12"/>
      <c r="Q56" s="12"/>
      <c r="R56" s="12"/>
      <c r="S56" s="12"/>
      <c r="T56" s="12"/>
      <c r="U56" s="12"/>
      <c r="V56" s="12"/>
      <c r="W56" s="12"/>
      <c r="X56" s="12"/>
      <c r="Y56" s="12"/>
      <c r="Z56" s="12"/>
      <c r="AA56" s="12"/>
      <c r="AB56" s="12"/>
      <c r="AC56" s="12"/>
      <c r="AD56" s="12"/>
      <c r="AE56" s="12"/>
      <c r="AF56" s="12"/>
      <c r="AG56" s="12"/>
      <c r="AH56" s="12"/>
      <c r="AI56" s="12"/>
      <c r="AJ56" s="16"/>
    </row>
    <row r="57" spans="2:36">
      <c r="B57" s="6" t="s">
        <v>20</v>
      </c>
      <c r="C57" s="4" t="s">
        <v>21</v>
      </c>
      <c r="D57" s="4" t="s">
        <v>22</v>
      </c>
      <c r="E57" s="4" t="s">
        <v>165</v>
      </c>
      <c r="F57" s="4" t="s">
        <v>85</v>
      </c>
      <c r="G57" s="4" t="s">
        <v>826</v>
      </c>
      <c r="H57" s="4" t="s">
        <v>799</v>
      </c>
      <c r="I57" s="4" t="s">
        <v>776</v>
      </c>
      <c r="J57" s="4" t="s">
        <v>776</v>
      </c>
      <c r="K57" s="7">
        <v>12304.262462800001</v>
      </c>
      <c r="L57" s="4">
        <v>364</v>
      </c>
      <c r="M57" s="8">
        <v>33.802918853846158</v>
      </c>
      <c r="N5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PharmaNoExpressBOGMIACOUSAMERICASAMERICAS</v>
      </c>
      <c r="O57" s="8" t="str">
        <f>IF(ISNA(VLOOKUP(Table245[[#This Row],[Lane Identifier]],'Lanes Covered'!K:L,2,FALSE)),"No",VLOOKUP(Table245[[#This Row],[Lane Identifier]],'Lanes Covered'!K:L,2,FALSE))</f>
        <v>Yes</v>
      </c>
      <c r="P57" s="12"/>
      <c r="Q57" s="12"/>
      <c r="R57" s="12"/>
      <c r="S57" s="12"/>
      <c r="T57" s="12"/>
      <c r="U57" s="12"/>
      <c r="V57" s="12"/>
      <c r="W57" s="12"/>
      <c r="X57" s="12"/>
      <c r="Y57" s="12"/>
      <c r="Z57" s="12"/>
      <c r="AA57" s="12"/>
      <c r="AB57" s="12"/>
      <c r="AC57" s="12"/>
      <c r="AD57" s="12"/>
      <c r="AE57" s="12"/>
      <c r="AF57" s="12"/>
      <c r="AG57" s="12"/>
      <c r="AH57" s="12"/>
      <c r="AI57" s="12"/>
      <c r="AJ57" s="16"/>
    </row>
    <row r="58" spans="2:36">
      <c r="B58" s="6" t="s">
        <v>20</v>
      </c>
      <c r="C58" s="4" t="s">
        <v>21</v>
      </c>
      <c r="D58" s="4" t="s">
        <v>22</v>
      </c>
      <c r="E58" s="4" t="s">
        <v>290</v>
      </c>
      <c r="F58" s="4" t="s">
        <v>27</v>
      </c>
      <c r="G58" s="4" t="s">
        <v>797</v>
      </c>
      <c r="H58" s="4" t="s">
        <v>810</v>
      </c>
      <c r="I58" s="4" t="s">
        <v>777</v>
      </c>
      <c r="J58" s="4" t="s">
        <v>777</v>
      </c>
      <c r="K58" s="7">
        <v>3239</v>
      </c>
      <c r="L58" s="4">
        <v>591</v>
      </c>
      <c r="M58" s="8">
        <v>5.4805414551607443</v>
      </c>
      <c r="N5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PharmaNoExpressBOMSININSGAPACAPAC</v>
      </c>
      <c r="O58" s="8" t="str">
        <f>IF(ISNA(VLOOKUP(Table245[[#This Row],[Lane Identifier]],'Lanes Covered'!K:L,2,FALSE)),"No",VLOOKUP(Table245[[#This Row],[Lane Identifier]],'Lanes Covered'!K:L,2,FALSE))</f>
        <v>Yes</v>
      </c>
      <c r="P58" s="12"/>
      <c r="Q58" s="12"/>
      <c r="R58" s="12"/>
      <c r="S58" s="12"/>
      <c r="T58" s="12"/>
      <c r="U58" s="12"/>
      <c r="V58" s="12"/>
      <c r="W58" s="12"/>
      <c r="X58" s="12"/>
      <c r="Y58" s="12"/>
      <c r="Z58" s="12"/>
      <c r="AA58" s="12"/>
      <c r="AB58" s="12"/>
      <c r="AC58" s="12"/>
      <c r="AD58" s="12"/>
      <c r="AE58" s="12"/>
      <c r="AF58" s="12"/>
      <c r="AG58" s="12"/>
      <c r="AH58" s="12"/>
      <c r="AI58" s="12"/>
      <c r="AJ58" s="16"/>
    </row>
    <row r="59" spans="2:36">
      <c r="B59" s="6" t="s">
        <v>20</v>
      </c>
      <c r="C59" s="4" t="s">
        <v>21</v>
      </c>
      <c r="D59" s="4" t="s">
        <v>22</v>
      </c>
      <c r="E59" s="4" t="s">
        <v>39</v>
      </c>
      <c r="F59" s="4" t="s">
        <v>40</v>
      </c>
      <c r="G59" s="4" t="s">
        <v>799</v>
      </c>
      <c r="H59" s="4" t="s">
        <v>799</v>
      </c>
      <c r="I59" s="4" t="s">
        <v>776</v>
      </c>
      <c r="J59" s="4" t="s">
        <v>776</v>
      </c>
      <c r="K59" s="7">
        <v>3956.0588800000205</v>
      </c>
      <c r="L59" s="4">
        <v>474</v>
      </c>
      <c r="M59" s="8">
        <v>8.3461157805907611</v>
      </c>
      <c r="N5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PharmaNoExpressBOSDTWUSUSAMERICASAMERICAS</v>
      </c>
      <c r="O59" s="8" t="str">
        <f>IF(ISNA(VLOOKUP(Table245[[#This Row],[Lane Identifier]],'Lanes Covered'!K:L,2,FALSE)),"No",VLOOKUP(Table245[[#This Row],[Lane Identifier]],'Lanes Covered'!K:L,2,FALSE))</f>
        <v>Yes</v>
      </c>
      <c r="P59" s="12"/>
      <c r="Q59" s="12"/>
      <c r="R59" s="12"/>
      <c r="S59" s="12"/>
      <c r="T59" s="12"/>
      <c r="U59" s="12"/>
      <c r="V59" s="12"/>
      <c r="W59" s="12"/>
      <c r="X59" s="12"/>
      <c r="Y59" s="12"/>
      <c r="Z59" s="12"/>
      <c r="AA59" s="12"/>
      <c r="AB59" s="12"/>
      <c r="AC59" s="12"/>
      <c r="AD59" s="12"/>
      <c r="AE59" s="12"/>
      <c r="AF59" s="12"/>
      <c r="AG59" s="12"/>
      <c r="AH59" s="12"/>
      <c r="AI59" s="12"/>
      <c r="AJ59" s="16"/>
    </row>
    <row r="60" spans="2:36">
      <c r="B60" s="6" t="s">
        <v>20</v>
      </c>
      <c r="C60" s="4" t="s">
        <v>21</v>
      </c>
      <c r="D60" s="4" t="s">
        <v>22</v>
      </c>
      <c r="E60" s="4" t="s">
        <v>112</v>
      </c>
      <c r="F60" s="4" t="s">
        <v>290</v>
      </c>
      <c r="G60" s="4" t="s">
        <v>803</v>
      </c>
      <c r="H60" s="4" t="s">
        <v>797</v>
      </c>
      <c r="I60" s="4" t="s">
        <v>778</v>
      </c>
      <c r="J60" s="4" t="s">
        <v>777</v>
      </c>
      <c r="K60" s="7">
        <v>5273.8999999999978</v>
      </c>
      <c r="L60" s="4">
        <v>322</v>
      </c>
      <c r="M60" s="8">
        <v>16.378571428571423</v>
      </c>
      <c r="N6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PharmaNoExpressBRUBOMBEINEMEAAPAC</v>
      </c>
      <c r="O60" s="8" t="str">
        <f>IF(ISNA(VLOOKUP(Table245[[#This Row],[Lane Identifier]],'Lanes Covered'!K:L,2,FALSE)),"No",VLOOKUP(Table245[[#This Row],[Lane Identifier]],'Lanes Covered'!K:L,2,FALSE))</f>
        <v>Yes</v>
      </c>
      <c r="P60" s="12"/>
      <c r="Q60" s="12"/>
      <c r="R60" s="12"/>
      <c r="S60" s="12"/>
      <c r="T60" s="12"/>
      <c r="U60" s="12"/>
      <c r="V60" s="12"/>
      <c r="W60" s="12"/>
      <c r="X60" s="12"/>
      <c r="Y60" s="12"/>
      <c r="Z60" s="12"/>
      <c r="AA60" s="12"/>
      <c r="AB60" s="12"/>
      <c r="AC60" s="12"/>
      <c r="AD60" s="12"/>
      <c r="AE60" s="12"/>
      <c r="AF60" s="12"/>
      <c r="AG60" s="12"/>
      <c r="AH60" s="12"/>
      <c r="AI60" s="12"/>
      <c r="AJ60" s="16"/>
    </row>
    <row r="61" spans="2:36">
      <c r="B61" s="6" t="s">
        <v>20</v>
      </c>
      <c r="C61" s="4" t="s">
        <v>21</v>
      </c>
      <c r="D61" s="4" t="s">
        <v>22</v>
      </c>
      <c r="E61" s="4" t="s">
        <v>112</v>
      </c>
      <c r="F61" s="4" t="s">
        <v>274</v>
      </c>
      <c r="G61" s="4" t="s">
        <v>803</v>
      </c>
      <c r="H61" s="4" t="s">
        <v>797</v>
      </c>
      <c r="I61" s="4" t="s">
        <v>778</v>
      </c>
      <c r="J61" s="4" t="s">
        <v>777</v>
      </c>
      <c r="K61" s="7">
        <v>6120.8000000000011</v>
      </c>
      <c r="L61" s="4">
        <v>284</v>
      </c>
      <c r="M61" s="8">
        <v>21.552112676056343</v>
      </c>
      <c r="N6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PharmaNoExpressBRUDELBEINEMEAAPAC</v>
      </c>
      <c r="O61" s="8" t="str">
        <f>IF(ISNA(VLOOKUP(Table245[[#This Row],[Lane Identifier]],'Lanes Covered'!K:L,2,FALSE)),"No",VLOOKUP(Table245[[#This Row],[Lane Identifier]],'Lanes Covered'!K:L,2,FALSE))</f>
        <v>Yes</v>
      </c>
      <c r="P61" s="12"/>
      <c r="Q61" s="12"/>
      <c r="R61" s="12"/>
      <c r="S61" s="12"/>
      <c r="T61" s="12"/>
      <c r="U61" s="12"/>
      <c r="V61" s="12"/>
      <c r="W61" s="12"/>
      <c r="X61" s="12"/>
      <c r="Y61" s="12"/>
      <c r="Z61" s="12"/>
      <c r="AA61" s="12"/>
      <c r="AB61" s="12"/>
      <c r="AC61" s="12"/>
      <c r="AD61" s="12"/>
      <c r="AE61" s="12"/>
      <c r="AF61" s="12"/>
      <c r="AG61" s="12"/>
      <c r="AH61" s="12"/>
      <c r="AI61" s="12"/>
      <c r="AJ61" s="16"/>
    </row>
    <row r="62" spans="2:36">
      <c r="B62" s="6" t="s">
        <v>20</v>
      </c>
      <c r="C62" s="4" t="s">
        <v>21</v>
      </c>
      <c r="D62" s="4" t="s">
        <v>22</v>
      </c>
      <c r="E62" s="4" t="s">
        <v>41</v>
      </c>
      <c r="F62" s="4" t="s">
        <v>40</v>
      </c>
      <c r="G62" s="4" t="s">
        <v>799</v>
      </c>
      <c r="H62" s="4" t="s">
        <v>799</v>
      </c>
      <c r="I62" s="4" t="s">
        <v>776</v>
      </c>
      <c r="J62" s="4" t="s">
        <v>776</v>
      </c>
      <c r="K62" s="7">
        <v>5670.9086790000147</v>
      </c>
      <c r="L62" s="4">
        <v>629</v>
      </c>
      <c r="M62" s="8">
        <v>9.0157530667726782</v>
      </c>
      <c r="N6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PharmaNoExpressBWIDTWUSUSAMERICASAMERICAS</v>
      </c>
      <c r="O62" s="8" t="str">
        <f>IF(ISNA(VLOOKUP(Table245[[#This Row],[Lane Identifier]],'Lanes Covered'!K:L,2,FALSE)),"No",VLOOKUP(Table245[[#This Row],[Lane Identifier]],'Lanes Covered'!K:L,2,FALSE))</f>
        <v>Yes</v>
      </c>
      <c r="P62" s="12"/>
      <c r="Q62" s="12"/>
      <c r="R62" s="12"/>
      <c r="S62" s="12"/>
      <c r="T62" s="12"/>
      <c r="U62" s="12"/>
      <c r="V62" s="12"/>
      <c r="W62" s="12"/>
      <c r="X62" s="12"/>
      <c r="Y62" s="12"/>
      <c r="Z62" s="12"/>
      <c r="AA62" s="12"/>
      <c r="AB62" s="12"/>
      <c r="AC62" s="12"/>
      <c r="AD62" s="12"/>
      <c r="AE62" s="12"/>
      <c r="AF62" s="12"/>
      <c r="AG62" s="12"/>
      <c r="AH62" s="12"/>
      <c r="AI62" s="12"/>
      <c r="AJ62" s="16"/>
    </row>
    <row r="63" spans="2:36">
      <c r="B63" s="6" t="s">
        <v>20</v>
      </c>
      <c r="C63" s="4" t="s">
        <v>21</v>
      </c>
      <c r="D63" s="4" t="s">
        <v>22</v>
      </c>
      <c r="E63" s="4" t="s">
        <v>75</v>
      </c>
      <c r="F63" s="4" t="s">
        <v>69</v>
      </c>
      <c r="G63" s="4" t="s">
        <v>799</v>
      </c>
      <c r="H63" s="4" t="s">
        <v>799</v>
      </c>
      <c r="I63" s="4" t="s">
        <v>776</v>
      </c>
      <c r="J63" s="4" t="s">
        <v>776</v>
      </c>
      <c r="K63" s="7">
        <v>3059.5453380000126</v>
      </c>
      <c r="L63" s="4">
        <v>263</v>
      </c>
      <c r="M63" s="8">
        <v>11.633252235741493</v>
      </c>
      <c r="N6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PharmaNoExpressCIDMSPUSUSAMERICASAMERICAS</v>
      </c>
      <c r="O63" s="8" t="str">
        <f>IF(ISNA(VLOOKUP(Table245[[#This Row],[Lane Identifier]],'Lanes Covered'!K:L,2,FALSE)),"No",VLOOKUP(Table245[[#This Row],[Lane Identifier]],'Lanes Covered'!K:L,2,FALSE))</f>
        <v>Yes</v>
      </c>
      <c r="P63" s="12"/>
      <c r="Q63" s="12"/>
      <c r="R63" s="12"/>
      <c r="S63" s="12"/>
      <c r="T63" s="12"/>
      <c r="U63" s="12"/>
      <c r="V63" s="12"/>
      <c r="W63" s="12"/>
      <c r="X63" s="12"/>
      <c r="Y63" s="12"/>
      <c r="Z63" s="12"/>
      <c r="AA63" s="12"/>
      <c r="AB63" s="12"/>
      <c r="AC63" s="12"/>
      <c r="AD63" s="12"/>
      <c r="AE63" s="12"/>
      <c r="AF63" s="12"/>
      <c r="AG63" s="12"/>
      <c r="AH63" s="12"/>
      <c r="AI63" s="12"/>
      <c r="AJ63" s="16"/>
    </row>
    <row r="64" spans="2:36">
      <c r="B64" s="6" t="s">
        <v>20</v>
      </c>
      <c r="C64" s="4" t="s">
        <v>21</v>
      </c>
      <c r="D64" s="4" t="s">
        <v>22</v>
      </c>
      <c r="E64" s="4" t="s">
        <v>71</v>
      </c>
      <c r="F64" s="4" t="s">
        <v>68</v>
      </c>
      <c r="G64" s="4" t="s">
        <v>799</v>
      </c>
      <c r="H64" s="4" t="s">
        <v>799</v>
      </c>
      <c r="I64" s="4" t="s">
        <v>776</v>
      </c>
      <c r="J64" s="4" t="s">
        <v>776</v>
      </c>
      <c r="K64" s="7">
        <v>2729.7725930000083</v>
      </c>
      <c r="L64" s="4">
        <v>282</v>
      </c>
      <c r="M64" s="8">
        <v>9.6800446560283984</v>
      </c>
      <c r="N6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PharmaNoExpressCLTDAYUSUSAMERICASAMERICAS</v>
      </c>
      <c r="O64" s="8" t="str">
        <f>IF(ISNA(VLOOKUP(Table245[[#This Row],[Lane Identifier]],'Lanes Covered'!K:L,2,FALSE)),"No",VLOOKUP(Table245[[#This Row],[Lane Identifier]],'Lanes Covered'!K:L,2,FALSE))</f>
        <v>Yes</v>
      </c>
      <c r="P64" s="12"/>
      <c r="Q64" s="12"/>
      <c r="R64" s="12"/>
      <c r="S64" s="12"/>
      <c r="T64" s="12"/>
      <c r="U64" s="12"/>
      <c r="V64" s="12"/>
      <c r="W64" s="12"/>
      <c r="X64" s="12"/>
      <c r="Y64" s="12"/>
      <c r="Z64" s="12"/>
      <c r="AA64" s="12"/>
      <c r="AB64" s="12"/>
      <c r="AC64" s="12"/>
      <c r="AD64" s="12"/>
      <c r="AE64" s="12"/>
      <c r="AF64" s="12"/>
      <c r="AG64" s="12"/>
      <c r="AH64" s="12"/>
      <c r="AI64" s="12"/>
      <c r="AJ64" s="16"/>
    </row>
    <row r="65" spans="2:36">
      <c r="B65" s="6" t="s">
        <v>20</v>
      </c>
      <c r="C65" s="4" t="s">
        <v>21</v>
      </c>
      <c r="D65" s="4" t="s">
        <v>22</v>
      </c>
      <c r="E65" s="4" t="s">
        <v>79</v>
      </c>
      <c r="F65" s="4" t="s">
        <v>80</v>
      </c>
      <c r="G65" s="4" t="s">
        <v>799</v>
      </c>
      <c r="H65" s="4" t="s">
        <v>799</v>
      </c>
      <c r="I65" s="4" t="s">
        <v>776</v>
      </c>
      <c r="J65" s="4" t="s">
        <v>776</v>
      </c>
      <c r="K65" s="7">
        <v>4430.0090300000047</v>
      </c>
      <c r="L65" s="4">
        <v>233</v>
      </c>
      <c r="M65" s="8">
        <v>19.012914291845515</v>
      </c>
      <c r="N6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PharmaNoExpressCOUBTVUSUSAMERICASAMERICAS</v>
      </c>
      <c r="O65" s="8" t="str">
        <f>IF(ISNA(VLOOKUP(Table245[[#This Row],[Lane Identifier]],'Lanes Covered'!K:L,2,FALSE)),"No",VLOOKUP(Table245[[#This Row],[Lane Identifier]],'Lanes Covered'!K:L,2,FALSE))</f>
        <v>Yes</v>
      </c>
      <c r="P65" s="12"/>
      <c r="Q65" s="12"/>
      <c r="R65" s="12"/>
      <c r="S65" s="12"/>
      <c r="T65" s="12"/>
      <c r="U65" s="12"/>
      <c r="V65" s="12"/>
      <c r="W65" s="12"/>
      <c r="X65" s="12"/>
      <c r="Y65" s="12"/>
      <c r="Z65" s="12"/>
      <c r="AA65" s="12"/>
      <c r="AB65" s="12"/>
      <c r="AC65" s="12"/>
      <c r="AD65" s="12"/>
      <c r="AE65" s="12"/>
      <c r="AF65" s="12"/>
      <c r="AG65" s="12"/>
      <c r="AH65" s="12"/>
      <c r="AI65" s="12"/>
      <c r="AJ65" s="16"/>
    </row>
    <row r="66" spans="2:36">
      <c r="B66" s="6" t="s">
        <v>20</v>
      </c>
      <c r="C66" s="4" t="s">
        <v>21</v>
      </c>
      <c r="D66" s="4" t="s">
        <v>22</v>
      </c>
      <c r="E66" s="4" t="s">
        <v>473</v>
      </c>
      <c r="F66" s="4" t="s">
        <v>113</v>
      </c>
      <c r="G66" s="4" t="s">
        <v>817</v>
      </c>
      <c r="H66" s="4" t="s">
        <v>820</v>
      </c>
      <c r="I66" s="4" t="s">
        <v>778</v>
      </c>
      <c r="J66" s="4" t="s">
        <v>778</v>
      </c>
      <c r="K66" s="7">
        <v>3476</v>
      </c>
      <c r="L66" s="4">
        <v>479</v>
      </c>
      <c r="M66" s="8">
        <v>7.2567849686847596</v>
      </c>
      <c r="N6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PharmaNoExpressCPTAMSZANLEMEAEMEA</v>
      </c>
      <c r="O66" s="8" t="str">
        <f>IF(ISNA(VLOOKUP(Table245[[#This Row],[Lane Identifier]],'Lanes Covered'!K:L,2,FALSE)),"No",VLOOKUP(Table245[[#This Row],[Lane Identifier]],'Lanes Covered'!K:L,2,FALSE))</f>
        <v>Yes</v>
      </c>
      <c r="P66" s="12"/>
      <c r="Q66" s="12"/>
      <c r="R66" s="12"/>
      <c r="S66" s="12"/>
      <c r="T66" s="12"/>
      <c r="U66" s="12"/>
      <c r="V66" s="12"/>
      <c r="W66" s="12"/>
      <c r="X66" s="12"/>
      <c r="Y66" s="12"/>
      <c r="Z66" s="12"/>
      <c r="AA66" s="12"/>
      <c r="AB66" s="12"/>
      <c r="AC66" s="12"/>
      <c r="AD66" s="12"/>
      <c r="AE66" s="12"/>
      <c r="AF66" s="12"/>
      <c r="AG66" s="12"/>
      <c r="AH66" s="12"/>
      <c r="AI66" s="12"/>
      <c r="AJ66" s="16"/>
    </row>
    <row r="67" spans="2:36">
      <c r="B67" s="6" t="s">
        <v>20</v>
      </c>
      <c r="C67" s="4" t="s">
        <v>21</v>
      </c>
      <c r="D67" s="4" t="s">
        <v>22</v>
      </c>
      <c r="E67" s="4" t="s">
        <v>479</v>
      </c>
      <c r="F67" s="4" t="s">
        <v>116</v>
      </c>
      <c r="G67" s="4" t="s">
        <v>815</v>
      </c>
      <c r="H67" s="4" t="s">
        <v>815</v>
      </c>
      <c r="I67" s="4" t="s">
        <v>776</v>
      </c>
      <c r="J67" s="4" t="s">
        <v>776</v>
      </c>
      <c r="K67" s="7">
        <v>2615.4773581999998</v>
      </c>
      <c r="L67" s="4">
        <v>279</v>
      </c>
      <c r="M67" s="8">
        <v>9.3744708179211464</v>
      </c>
      <c r="N6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PharmaNoExpressCUUMEXMXMXAMERICASAMERICAS</v>
      </c>
      <c r="O67" s="8" t="str">
        <f>IF(ISNA(VLOOKUP(Table245[[#This Row],[Lane Identifier]],'Lanes Covered'!K:L,2,FALSE)),"No",VLOOKUP(Table245[[#This Row],[Lane Identifier]],'Lanes Covered'!K:L,2,FALSE))</f>
        <v>No</v>
      </c>
      <c r="P67" s="12"/>
      <c r="Q67" s="12"/>
      <c r="R67" s="12"/>
      <c r="S67" s="12"/>
      <c r="T67" s="12"/>
      <c r="U67" s="12"/>
      <c r="V67" s="12"/>
      <c r="W67" s="12"/>
      <c r="X67" s="12"/>
      <c r="Y67" s="12"/>
      <c r="Z67" s="12"/>
      <c r="AA67" s="12"/>
      <c r="AB67" s="12"/>
      <c r="AC67" s="12"/>
      <c r="AD67" s="12"/>
      <c r="AE67" s="12"/>
      <c r="AF67" s="12"/>
      <c r="AG67" s="12"/>
      <c r="AH67" s="12"/>
      <c r="AI67" s="12"/>
      <c r="AJ67" s="16"/>
    </row>
    <row r="68" spans="2:36">
      <c r="B68" s="6" t="s">
        <v>20</v>
      </c>
      <c r="C68" s="4" t="s">
        <v>21</v>
      </c>
      <c r="D68" s="4" t="s">
        <v>22</v>
      </c>
      <c r="E68" s="4" t="s">
        <v>24</v>
      </c>
      <c r="F68" s="4" t="s">
        <v>23</v>
      </c>
      <c r="G68" s="4" t="s">
        <v>799</v>
      </c>
      <c r="H68" s="4" t="s">
        <v>799</v>
      </c>
      <c r="I68" s="4" t="s">
        <v>776</v>
      </c>
      <c r="J68" s="4" t="s">
        <v>776</v>
      </c>
      <c r="K68" s="7">
        <v>13056.363424999956</v>
      </c>
      <c r="L68" s="4">
        <v>448</v>
      </c>
      <c r="M68" s="8">
        <v>29.143668359374903</v>
      </c>
      <c r="N6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PharmaNoExpressCVGATLUSUSAMERICASAMERICAS</v>
      </c>
      <c r="O68" s="8" t="str">
        <f>IF(ISNA(VLOOKUP(Table245[[#This Row],[Lane Identifier]],'Lanes Covered'!K:L,2,FALSE)),"No",VLOOKUP(Table245[[#This Row],[Lane Identifier]],'Lanes Covered'!K:L,2,FALSE))</f>
        <v>Yes</v>
      </c>
      <c r="P68" s="12"/>
      <c r="Q68" s="12"/>
      <c r="R68" s="12"/>
      <c r="S68" s="12"/>
      <c r="T68" s="12"/>
      <c r="U68" s="12"/>
      <c r="V68" s="12"/>
      <c r="W68" s="12"/>
      <c r="X68" s="12"/>
      <c r="Y68" s="12"/>
      <c r="Z68" s="12"/>
      <c r="AA68" s="12"/>
      <c r="AB68" s="12"/>
      <c r="AC68" s="12"/>
      <c r="AD68" s="12"/>
      <c r="AE68" s="12"/>
      <c r="AF68" s="12"/>
      <c r="AG68" s="12"/>
      <c r="AH68" s="12"/>
      <c r="AI68" s="12"/>
      <c r="AJ68" s="16"/>
    </row>
    <row r="69" spans="2:36">
      <c r="B69" s="6" t="s">
        <v>20</v>
      </c>
      <c r="C69" s="4" t="s">
        <v>21</v>
      </c>
      <c r="D69" s="4" t="s">
        <v>22</v>
      </c>
      <c r="E69" s="4" t="s">
        <v>76</v>
      </c>
      <c r="F69" s="4" t="s">
        <v>23</v>
      </c>
      <c r="G69" s="4" t="s">
        <v>799</v>
      </c>
      <c r="H69" s="4" t="s">
        <v>799</v>
      </c>
      <c r="I69" s="4" t="s">
        <v>776</v>
      </c>
      <c r="J69" s="4" t="s">
        <v>776</v>
      </c>
      <c r="K69" s="7">
        <v>7204.9998830000113</v>
      </c>
      <c r="L69" s="4">
        <v>260</v>
      </c>
      <c r="M69" s="8">
        <v>27.711538011538504</v>
      </c>
      <c r="N6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PharmaNoExpressDALATLUSUSAMERICASAMERICAS</v>
      </c>
      <c r="O69" s="8" t="str">
        <f>IF(ISNA(VLOOKUP(Table245[[#This Row],[Lane Identifier]],'Lanes Covered'!K:L,2,FALSE)),"No",VLOOKUP(Table245[[#This Row],[Lane Identifier]],'Lanes Covered'!K:L,2,FALSE))</f>
        <v>Yes</v>
      </c>
      <c r="P69" s="12"/>
      <c r="Q69" s="12"/>
      <c r="R69" s="12"/>
      <c r="S69" s="12"/>
      <c r="T69" s="12"/>
      <c r="U69" s="12"/>
      <c r="V69" s="12"/>
      <c r="W69" s="12"/>
      <c r="X69" s="12"/>
      <c r="Y69" s="12"/>
      <c r="Z69" s="12"/>
      <c r="AA69" s="12"/>
      <c r="AB69" s="12"/>
      <c r="AC69" s="12"/>
      <c r="AD69" s="12"/>
      <c r="AE69" s="12"/>
      <c r="AF69" s="12"/>
      <c r="AG69" s="12"/>
      <c r="AH69" s="12"/>
      <c r="AI69" s="12"/>
      <c r="AJ69" s="16"/>
    </row>
    <row r="70" spans="2:36">
      <c r="B70" s="6" t="s">
        <v>20</v>
      </c>
      <c r="C70" s="4" t="s">
        <v>21</v>
      </c>
      <c r="D70" s="4" t="s">
        <v>22</v>
      </c>
      <c r="E70" s="4" t="s">
        <v>76</v>
      </c>
      <c r="F70" s="4" t="s">
        <v>43</v>
      </c>
      <c r="G70" s="4" t="s">
        <v>799</v>
      </c>
      <c r="H70" s="4" t="s">
        <v>799</v>
      </c>
      <c r="I70" s="4" t="s">
        <v>776</v>
      </c>
      <c r="J70" s="4" t="s">
        <v>776</v>
      </c>
      <c r="K70" s="7">
        <v>766.36352600000055</v>
      </c>
      <c r="L70" s="4">
        <v>244</v>
      </c>
      <c r="M70" s="8">
        <v>3.1408341229508219</v>
      </c>
      <c r="N7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PharmaNoExpressDALTPAUSUSAMERICASAMERICAS</v>
      </c>
      <c r="O70" s="8" t="str">
        <f>IF(ISNA(VLOOKUP(Table245[[#This Row],[Lane Identifier]],'Lanes Covered'!K:L,2,FALSE)),"No",VLOOKUP(Table245[[#This Row],[Lane Identifier]],'Lanes Covered'!K:L,2,FALSE))</f>
        <v>Yes</v>
      </c>
      <c r="P70" s="12"/>
      <c r="Q70" s="12"/>
      <c r="R70" s="12"/>
      <c r="S70" s="12"/>
      <c r="T70" s="12"/>
      <c r="U70" s="12"/>
      <c r="V70" s="12"/>
      <c r="W70" s="12"/>
      <c r="X70" s="12"/>
      <c r="Y70" s="12"/>
      <c r="Z70" s="12"/>
      <c r="AA70" s="12"/>
      <c r="AB70" s="12"/>
      <c r="AC70" s="12"/>
      <c r="AD70" s="12"/>
      <c r="AE70" s="12"/>
      <c r="AF70" s="12"/>
      <c r="AG70" s="12"/>
      <c r="AH70" s="12"/>
      <c r="AI70" s="12"/>
      <c r="AJ70" s="16"/>
    </row>
    <row r="71" spans="2:36">
      <c r="B71" s="6" t="s">
        <v>20</v>
      </c>
      <c r="C71" s="4" t="s">
        <v>21</v>
      </c>
      <c r="D71" s="4" t="s">
        <v>22</v>
      </c>
      <c r="E71" s="4" t="s">
        <v>274</v>
      </c>
      <c r="F71" s="4" t="s">
        <v>27</v>
      </c>
      <c r="G71" s="4" t="s">
        <v>797</v>
      </c>
      <c r="H71" s="4" t="s">
        <v>810</v>
      </c>
      <c r="I71" s="4" t="s">
        <v>777</v>
      </c>
      <c r="J71" s="4" t="s">
        <v>777</v>
      </c>
      <c r="K71" s="7">
        <v>4922</v>
      </c>
      <c r="L71" s="4">
        <v>339</v>
      </c>
      <c r="M71" s="8">
        <v>14.519174041297935</v>
      </c>
      <c r="N7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PharmaNoExpressDELSININSGAPACAPAC</v>
      </c>
      <c r="O71" s="8" t="str">
        <f>IF(ISNA(VLOOKUP(Table245[[#This Row],[Lane Identifier]],'Lanes Covered'!K:L,2,FALSE)),"No",VLOOKUP(Table245[[#This Row],[Lane Identifier]],'Lanes Covered'!K:L,2,FALSE))</f>
        <v>Yes</v>
      </c>
      <c r="P71" s="12"/>
      <c r="Q71" s="12"/>
      <c r="R71" s="12"/>
      <c r="S71" s="12"/>
      <c r="T71" s="12"/>
      <c r="U71" s="12"/>
      <c r="V71" s="12"/>
      <c r="W71" s="12"/>
      <c r="X71" s="12"/>
      <c r="Y71" s="12"/>
      <c r="Z71" s="12"/>
      <c r="AA71" s="12"/>
      <c r="AB71" s="12"/>
      <c r="AC71" s="12"/>
      <c r="AD71" s="12"/>
      <c r="AE71" s="12"/>
      <c r="AF71" s="12"/>
      <c r="AG71" s="12"/>
      <c r="AH71" s="12"/>
      <c r="AI71" s="12"/>
      <c r="AJ71" s="16"/>
    </row>
    <row r="72" spans="2:36">
      <c r="B72" s="6" t="s">
        <v>20</v>
      </c>
      <c r="C72" s="4" t="s">
        <v>21</v>
      </c>
      <c r="D72" s="4" t="s">
        <v>22</v>
      </c>
      <c r="E72" s="4" t="s">
        <v>45</v>
      </c>
      <c r="F72" s="4" t="s">
        <v>23</v>
      </c>
      <c r="G72" s="4" t="s">
        <v>799</v>
      </c>
      <c r="H72" s="4" t="s">
        <v>799</v>
      </c>
      <c r="I72" s="4" t="s">
        <v>776</v>
      </c>
      <c r="J72" s="4" t="s">
        <v>776</v>
      </c>
      <c r="K72" s="7">
        <v>39733.181666999997</v>
      </c>
      <c r="L72" s="4">
        <v>379</v>
      </c>
      <c r="M72" s="8">
        <v>104.8368909419525</v>
      </c>
      <c r="N7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PharmaNoExpressDFWATLUSUSAMERICASAMERICAS</v>
      </c>
      <c r="O72" s="8" t="str">
        <f>IF(ISNA(VLOOKUP(Table245[[#This Row],[Lane Identifier]],'Lanes Covered'!K:L,2,FALSE)),"No",VLOOKUP(Table245[[#This Row],[Lane Identifier]],'Lanes Covered'!K:L,2,FALSE))</f>
        <v>Yes</v>
      </c>
      <c r="P72" s="12"/>
      <c r="Q72" s="12"/>
      <c r="R72" s="12"/>
      <c r="S72" s="12"/>
      <c r="T72" s="12"/>
      <c r="U72" s="12"/>
      <c r="V72" s="12"/>
      <c r="W72" s="12"/>
      <c r="X72" s="12"/>
      <c r="Y72" s="12"/>
      <c r="Z72" s="12"/>
      <c r="AA72" s="12"/>
      <c r="AB72" s="12"/>
      <c r="AC72" s="12"/>
      <c r="AD72" s="12"/>
      <c r="AE72" s="12"/>
      <c r="AF72" s="12"/>
      <c r="AG72" s="12"/>
      <c r="AH72" s="12"/>
      <c r="AI72" s="12"/>
      <c r="AJ72" s="16"/>
    </row>
    <row r="73" spans="2:36">
      <c r="B73" s="6" t="s">
        <v>20</v>
      </c>
      <c r="C73" s="4" t="s">
        <v>21</v>
      </c>
      <c r="D73" s="4" t="s">
        <v>22</v>
      </c>
      <c r="E73" s="4" t="s">
        <v>476</v>
      </c>
      <c r="F73" s="4" t="s">
        <v>269</v>
      </c>
      <c r="G73" s="4" t="s">
        <v>827</v>
      </c>
      <c r="H73" s="4" t="s">
        <v>807</v>
      </c>
      <c r="I73" s="4" t="s">
        <v>778</v>
      </c>
      <c r="J73" s="4" t="s">
        <v>778</v>
      </c>
      <c r="K73" s="7">
        <v>532</v>
      </c>
      <c r="L73" s="4">
        <v>289</v>
      </c>
      <c r="M73" s="8">
        <v>1.8408304498269896</v>
      </c>
      <c r="N7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PharmaNoExpressDMEGVARUCHEMEAEMEA</v>
      </c>
      <c r="O73" s="8" t="str">
        <f>IF(ISNA(VLOOKUP(Table245[[#This Row],[Lane Identifier]],'Lanes Covered'!K:L,2,FALSE)),"No",VLOOKUP(Table245[[#This Row],[Lane Identifier]],'Lanes Covered'!K:L,2,FALSE))</f>
        <v>Yes</v>
      </c>
      <c r="P73" s="12"/>
      <c r="Q73" s="12"/>
      <c r="R73" s="12"/>
      <c r="S73" s="12"/>
      <c r="T73" s="12"/>
      <c r="U73" s="12"/>
      <c r="V73" s="12"/>
      <c r="W73" s="12"/>
      <c r="X73" s="12"/>
      <c r="Y73" s="12"/>
      <c r="Z73" s="12"/>
      <c r="AA73" s="12"/>
      <c r="AB73" s="12"/>
      <c r="AC73" s="12"/>
      <c r="AD73" s="12"/>
      <c r="AE73" s="12"/>
      <c r="AF73" s="12"/>
      <c r="AG73" s="12"/>
      <c r="AH73" s="12"/>
      <c r="AI73" s="12"/>
      <c r="AJ73" s="16"/>
    </row>
    <row r="74" spans="2:36">
      <c r="B74" s="6" t="s">
        <v>20</v>
      </c>
      <c r="C74" s="4" t="s">
        <v>21</v>
      </c>
      <c r="D74" s="4" t="s">
        <v>22</v>
      </c>
      <c r="E74" s="4" t="s">
        <v>54</v>
      </c>
      <c r="F74" s="4" t="s">
        <v>23</v>
      </c>
      <c r="G74" s="4" t="s">
        <v>799</v>
      </c>
      <c r="H74" s="4" t="s">
        <v>799</v>
      </c>
      <c r="I74" s="4" t="s">
        <v>776</v>
      </c>
      <c r="J74" s="4" t="s">
        <v>776</v>
      </c>
      <c r="K74" s="7">
        <v>18439.999775999975</v>
      </c>
      <c r="L74" s="4">
        <v>501</v>
      </c>
      <c r="M74" s="8">
        <v>36.806386778443063</v>
      </c>
      <c r="N7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PharmaNoExpressDSMATLUSUSAMERICASAMERICAS</v>
      </c>
      <c r="O74" s="8" t="str">
        <f>IF(ISNA(VLOOKUP(Table245[[#This Row],[Lane Identifier]],'Lanes Covered'!K:L,2,FALSE)),"No",VLOOKUP(Table245[[#This Row],[Lane Identifier]],'Lanes Covered'!K:L,2,FALSE))</f>
        <v>Yes</v>
      </c>
      <c r="P74" s="12"/>
      <c r="Q74" s="12"/>
      <c r="R74" s="12"/>
      <c r="S74" s="12"/>
      <c r="T74" s="12"/>
      <c r="U74" s="12"/>
      <c r="V74" s="12"/>
      <c r="W74" s="12"/>
      <c r="X74" s="12"/>
      <c r="Y74" s="12"/>
      <c r="Z74" s="12"/>
      <c r="AA74" s="12"/>
      <c r="AB74" s="12"/>
      <c r="AC74" s="12"/>
      <c r="AD74" s="12"/>
      <c r="AE74" s="12"/>
      <c r="AF74" s="12"/>
      <c r="AG74" s="12"/>
      <c r="AH74" s="12"/>
      <c r="AI74" s="12"/>
      <c r="AJ74" s="16"/>
    </row>
    <row r="75" spans="2:36">
      <c r="B75" s="6" t="s">
        <v>20</v>
      </c>
      <c r="C75" s="4" t="s">
        <v>21</v>
      </c>
      <c r="D75" s="4" t="s">
        <v>22</v>
      </c>
      <c r="E75" s="4" t="s">
        <v>40</v>
      </c>
      <c r="F75" s="4" t="s">
        <v>24</v>
      </c>
      <c r="G75" s="4" t="s">
        <v>799</v>
      </c>
      <c r="H75" s="4" t="s">
        <v>799</v>
      </c>
      <c r="I75" s="4" t="s">
        <v>776</v>
      </c>
      <c r="J75" s="4" t="s">
        <v>776</v>
      </c>
      <c r="K75" s="7">
        <v>1402.7270750000146</v>
      </c>
      <c r="L75" s="4">
        <v>311</v>
      </c>
      <c r="M75" s="8">
        <v>4.5103764469453846</v>
      </c>
      <c r="N7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PharmaNoExpressDTWCVGUSUSAMERICASAMERICAS</v>
      </c>
      <c r="O75" s="8" t="str">
        <f>IF(ISNA(VLOOKUP(Table245[[#This Row],[Lane Identifier]],'Lanes Covered'!K:L,2,FALSE)),"No",VLOOKUP(Table245[[#This Row],[Lane Identifier]],'Lanes Covered'!K:L,2,FALSE))</f>
        <v>Yes</v>
      </c>
      <c r="P75" s="12"/>
      <c r="Q75" s="12"/>
      <c r="R75" s="12"/>
      <c r="S75" s="12"/>
      <c r="T75" s="12"/>
      <c r="U75" s="12"/>
      <c r="V75" s="12"/>
      <c r="W75" s="12"/>
      <c r="X75" s="12"/>
      <c r="Y75" s="12"/>
      <c r="Z75" s="12"/>
      <c r="AA75" s="12"/>
      <c r="AB75" s="12"/>
      <c r="AC75" s="12"/>
      <c r="AD75" s="12"/>
      <c r="AE75" s="12"/>
      <c r="AF75" s="12"/>
      <c r="AG75" s="12"/>
      <c r="AH75" s="12"/>
      <c r="AI75" s="12"/>
      <c r="AJ75" s="16"/>
    </row>
    <row r="76" spans="2:36">
      <c r="B76" s="6" t="s">
        <v>20</v>
      </c>
      <c r="C76" s="4" t="s">
        <v>21</v>
      </c>
      <c r="D76" s="4" t="s">
        <v>22</v>
      </c>
      <c r="E76" s="4" t="s">
        <v>40</v>
      </c>
      <c r="F76" s="4" t="s">
        <v>33</v>
      </c>
      <c r="G76" s="4" t="s">
        <v>799</v>
      </c>
      <c r="H76" s="4" t="s">
        <v>799</v>
      </c>
      <c r="I76" s="4" t="s">
        <v>776</v>
      </c>
      <c r="J76" s="4" t="s">
        <v>776</v>
      </c>
      <c r="K76" s="7">
        <v>4041.1362070000082</v>
      </c>
      <c r="L76" s="4">
        <v>385</v>
      </c>
      <c r="M76" s="8">
        <v>10.496457680519502</v>
      </c>
      <c r="N7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PharmaNoExpressDTWIAHUSUSAMERICASAMERICAS</v>
      </c>
      <c r="O76" s="8" t="str">
        <f>IF(ISNA(VLOOKUP(Table245[[#This Row],[Lane Identifier]],'Lanes Covered'!K:L,2,FALSE)),"No",VLOOKUP(Table245[[#This Row],[Lane Identifier]],'Lanes Covered'!K:L,2,FALSE))</f>
        <v>Yes</v>
      </c>
      <c r="P76" s="12"/>
      <c r="Q76" s="12"/>
      <c r="R76" s="12"/>
      <c r="S76" s="12"/>
      <c r="T76" s="12"/>
      <c r="U76" s="12"/>
      <c r="V76" s="12"/>
      <c r="W76" s="12"/>
      <c r="X76" s="12"/>
      <c r="Y76" s="12"/>
      <c r="Z76" s="12"/>
      <c r="AA76" s="12"/>
      <c r="AB76" s="12"/>
      <c r="AC76" s="12"/>
      <c r="AD76" s="12"/>
      <c r="AE76" s="12"/>
      <c r="AF76" s="12"/>
      <c r="AG76" s="12"/>
      <c r="AH76" s="12"/>
      <c r="AI76" s="12"/>
      <c r="AJ76" s="16"/>
    </row>
    <row r="77" spans="2:36">
      <c r="B77" s="6" t="s">
        <v>20</v>
      </c>
      <c r="C77" s="4" t="s">
        <v>21</v>
      </c>
      <c r="D77" s="4" t="s">
        <v>22</v>
      </c>
      <c r="E77" s="4" t="s">
        <v>40</v>
      </c>
      <c r="F77" s="4" t="s">
        <v>69</v>
      </c>
      <c r="G77" s="4" t="s">
        <v>799</v>
      </c>
      <c r="H77" s="4" t="s">
        <v>799</v>
      </c>
      <c r="I77" s="4" t="s">
        <v>776</v>
      </c>
      <c r="J77" s="4" t="s">
        <v>776</v>
      </c>
      <c r="K77" s="7">
        <v>3333.6362000000167</v>
      </c>
      <c r="L77" s="4">
        <v>302</v>
      </c>
      <c r="M77" s="8">
        <v>11.038530463576214</v>
      </c>
      <c r="N7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PharmaNoExpressDTWMSPUSUSAMERICASAMERICAS</v>
      </c>
      <c r="O77" s="8" t="str">
        <f>IF(ISNA(VLOOKUP(Table245[[#This Row],[Lane Identifier]],'Lanes Covered'!K:L,2,FALSE)),"No",VLOOKUP(Table245[[#This Row],[Lane Identifier]],'Lanes Covered'!K:L,2,FALSE))</f>
        <v>Yes</v>
      </c>
      <c r="P77" s="12"/>
      <c r="Q77" s="12"/>
      <c r="R77" s="12"/>
      <c r="S77" s="12"/>
      <c r="T77" s="12"/>
      <c r="U77" s="12"/>
      <c r="V77" s="12"/>
      <c r="W77" s="12"/>
      <c r="X77" s="12"/>
      <c r="Y77" s="12"/>
      <c r="Z77" s="12"/>
      <c r="AA77" s="12"/>
      <c r="AB77" s="12"/>
      <c r="AC77" s="12"/>
      <c r="AD77" s="12"/>
      <c r="AE77" s="12"/>
      <c r="AF77" s="12"/>
      <c r="AG77" s="12"/>
      <c r="AH77" s="12"/>
      <c r="AI77" s="12"/>
      <c r="AJ77" s="16"/>
    </row>
    <row r="78" spans="2:36">
      <c r="B78" s="6" t="s">
        <v>20</v>
      </c>
      <c r="C78" s="4" t="s">
        <v>21</v>
      </c>
      <c r="D78" s="4" t="s">
        <v>22</v>
      </c>
      <c r="E78" s="4" t="s">
        <v>40</v>
      </c>
      <c r="F78" s="4" t="s">
        <v>32</v>
      </c>
      <c r="G78" s="4" t="s">
        <v>799</v>
      </c>
      <c r="H78" s="4" t="s">
        <v>799</v>
      </c>
      <c r="I78" s="4" t="s">
        <v>776</v>
      </c>
      <c r="J78" s="4" t="s">
        <v>776</v>
      </c>
      <c r="K78" s="7">
        <v>1172.5453309999975</v>
      </c>
      <c r="L78" s="4">
        <v>220</v>
      </c>
      <c r="M78" s="8">
        <v>5.3297515045454436</v>
      </c>
      <c r="N7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PharmaNoExpressDTWORDUSUSAMERICASAMERICAS</v>
      </c>
      <c r="O78" s="8" t="str">
        <f>IF(ISNA(VLOOKUP(Table245[[#This Row],[Lane Identifier]],'Lanes Covered'!K:L,2,FALSE)),"No",VLOOKUP(Table245[[#This Row],[Lane Identifier]],'Lanes Covered'!K:L,2,FALSE))</f>
        <v>Yes</v>
      </c>
      <c r="P78" s="12"/>
      <c r="Q78" s="12"/>
      <c r="R78" s="12"/>
      <c r="S78" s="12"/>
      <c r="T78" s="12"/>
      <c r="U78" s="12"/>
      <c r="V78" s="12"/>
      <c r="W78" s="12"/>
      <c r="X78" s="12"/>
      <c r="Y78" s="12"/>
      <c r="Z78" s="12"/>
      <c r="AA78" s="12"/>
      <c r="AB78" s="12"/>
      <c r="AC78" s="12"/>
      <c r="AD78" s="12"/>
      <c r="AE78" s="12"/>
      <c r="AF78" s="12"/>
      <c r="AG78" s="12"/>
      <c r="AH78" s="12"/>
      <c r="AI78" s="12"/>
      <c r="AJ78" s="16"/>
    </row>
    <row r="79" spans="2:36">
      <c r="B79" s="6" t="s">
        <v>20</v>
      </c>
      <c r="C79" s="4" t="s">
        <v>21</v>
      </c>
      <c r="D79" s="4" t="s">
        <v>22</v>
      </c>
      <c r="E79" s="4" t="s">
        <v>31</v>
      </c>
      <c r="F79" s="4" t="s">
        <v>23</v>
      </c>
      <c r="G79" s="4" t="s">
        <v>799</v>
      </c>
      <c r="H79" s="4" t="s">
        <v>799</v>
      </c>
      <c r="I79" s="4" t="s">
        <v>776</v>
      </c>
      <c r="J79" s="4" t="s">
        <v>776</v>
      </c>
      <c r="K79" s="7">
        <v>13594.999792999963</v>
      </c>
      <c r="L79" s="4">
        <v>459</v>
      </c>
      <c r="M79" s="8">
        <v>29.618735932461792</v>
      </c>
      <c r="N7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PharmaNoExpressEWRATLUSUSAMERICASAMERICAS</v>
      </c>
      <c r="O79" s="8" t="str">
        <f>IF(ISNA(VLOOKUP(Table245[[#This Row],[Lane Identifier]],'Lanes Covered'!K:L,2,FALSE)),"No",VLOOKUP(Table245[[#This Row],[Lane Identifier]],'Lanes Covered'!K:L,2,FALSE))</f>
        <v>Yes</v>
      </c>
      <c r="P79" s="12"/>
      <c r="Q79" s="12"/>
      <c r="R79" s="12"/>
      <c r="S79" s="12"/>
      <c r="T79" s="12"/>
      <c r="U79" s="12"/>
      <c r="V79" s="12"/>
      <c r="W79" s="12"/>
      <c r="X79" s="12"/>
      <c r="Y79" s="12"/>
      <c r="Z79" s="12"/>
      <c r="AA79" s="12"/>
      <c r="AB79" s="12"/>
      <c r="AC79" s="12"/>
      <c r="AD79" s="12"/>
      <c r="AE79" s="12"/>
      <c r="AF79" s="12"/>
      <c r="AG79" s="12"/>
      <c r="AH79" s="12"/>
      <c r="AI79" s="12"/>
      <c r="AJ79" s="16"/>
    </row>
    <row r="80" spans="2:36">
      <c r="B80" s="6" t="s">
        <v>20</v>
      </c>
      <c r="C80" s="4" t="s">
        <v>21</v>
      </c>
      <c r="D80" s="4" t="s">
        <v>22</v>
      </c>
      <c r="E80" s="4" t="s">
        <v>31</v>
      </c>
      <c r="F80" s="4" t="s">
        <v>48</v>
      </c>
      <c r="G80" s="4" t="s">
        <v>799</v>
      </c>
      <c r="H80" s="4" t="s">
        <v>799</v>
      </c>
      <c r="I80" s="4" t="s">
        <v>776</v>
      </c>
      <c r="J80" s="4" t="s">
        <v>776</v>
      </c>
      <c r="K80" s="7">
        <v>1173.6362519999964</v>
      </c>
      <c r="L80" s="4">
        <v>280</v>
      </c>
      <c r="M80" s="8">
        <v>4.19155804285713</v>
      </c>
      <c r="N8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PharmaNoExpressEWRDENUSUSAMERICASAMERICAS</v>
      </c>
      <c r="O80" s="8" t="str">
        <f>IF(ISNA(VLOOKUP(Table245[[#This Row],[Lane Identifier]],'Lanes Covered'!K:L,2,FALSE)),"No",VLOOKUP(Table245[[#This Row],[Lane Identifier]],'Lanes Covered'!K:L,2,FALSE))</f>
        <v>Yes</v>
      </c>
      <c r="P80" s="12"/>
      <c r="Q80" s="12"/>
      <c r="R80" s="12"/>
      <c r="S80" s="12"/>
      <c r="T80" s="12"/>
      <c r="U80" s="12"/>
      <c r="V80" s="12"/>
      <c r="W80" s="12"/>
      <c r="X80" s="12"/>
      <c r="Y80" s="12"/>
      <c r="Z80" s="12"/>
      <c r="AA80" s="12"/>
      <c r="AB80" s="12"/>
      <c r="AC80" s="12"/>
      <c r="AD80" s="12"/>
      <c r="AE80" s="12"/>
      <c r="AF80" s="12"/>
      <c r="AG80" s="12"/>
      <c r="AH80" s="12"/>
      <c r="AI80" s="12"/>
      <c r="AJ80" s="16"/>
    </row>
    <row r="81" spans="2:36">
      <c r="B81" s="6" t="s">
        <v>20</v>
      </c>
      <c r="C81" s="4" t="s">
        <v>21</v>
      </c>
      <c r="D81" s="4" t="s">
        <v>22</v>
      </c>
      <c r="E81" s="4" t="s">
        <v>31</v>
      </c>
      <c r="F81" s="4" t="s">
        <v>40</v>
      </c>
      <c r="G81" s="4" t="s">
        <v>799</v>
      </c>
      <c r="H81" s="4" t="s">
        <v>799</v>
      </c>
      <c r="I81" s="4" t="s">
        <v>776</v>
      </c>
      <c r="J81" s="4" t="s">
        <v>776</v>
      </c>
      <c r="K81" s="7">
        <v>1350.4543149999997</v>
      </c>
      <c r="L81" s="4">
        <v>330</v>
      </c>
      <c r="M81" s="8">
        <v>4.0922858030303022</v>
      </c>
      <c r="N8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PharmaNoExpressEWRDTWUSUSAMERICASAMERICAS</v>
      </c>
      <c r="O81" s="8" t="str">
        <f>IF(ISNA(VLOOKUP(Table245[[#This Row],[Lane Identifier]],'Lanes Covered'!K:L,2,FALSE)),"No",VLOOKUP(Table245[[#This Row],[Lane Identifier]],'Lanes Covered'!K:L,2,FALSE))</f>
        <v>Yes</v>
      </c>
      <c r="P81" s="12"/>
      <c r="Q81" s="12"/>
      <c r="R81" s="12"/>
      <c r="S81" s="12"/>
      <c r="T81" s="12"/>
      <c r="U81" s="12"/>
      <c r="V81" s="12"/>
      <c r="W81" s="12"/>
      <c r="X81" s="12"/>
      <c r="Y81" s="12"/>
      <c r="Z81" s="12"/>
      <c r="AA81" s="12"/>
      <c r="AB81" s="12"/>
      <c r="AC81" s="12"/>
      <c r="AD81" s="12"/>
      <c r="AE81" s="12"/>
      <c r="AF81" s="12"/>
      <c r="AG81" s="12"/>
      <c r="AH81" s="12"/>
      <c r="AI81" s="12"/>
      <c r="AJ81" s="16"/>
    </row>
    <row r="82" spans="2:36">
      <c r="B82" s="6" t="s">
        <v>20</v>
      </c>
      <c r="C82" s="4" t="s">
        <v>21</v>
      </c>
      <c r="D82" s="4" t="s">
        <v>22</v>
      </c>
      <c r="E82" s="4" t="s">
        <v>31</v>
      </c>
      <c r="F82" s="4" t="s">
        <v>43</v>
      </c>
      <c r="G82" s="4" t="s">
        <v>799</v>
      </c>
      <c r="H82" s="4" t="s">
        <v>799</v>
      </c>
      <c r="I82" s="4" t="s">
        <v>776</v>
      </c>
      <c r="J82" s="4" t="s">
        <v>776</v>
      </c>
      <c r="K82" s="7">
        <v>4057.272518000007</v>
      </c>
      <c r="L82" s="4">
        <v>486</v>
      </c>
      <c r="M82" s="8">
        <v>8.3482973621399328</v>
      </c>
      <c r="N8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PharmaNoExpressEWRTPAUSUSAMERICASAMERICAS</v>
      </c>
      <c r="O82" s="8" t="str">
        <f>IF(ISNA(VLOOKUP(Table245[[#This Row],[Lane Identifier]],'Lanes Covered'!K:L,2,FALSE)),"No",VLOOKUP(Table245[[#This Row],[Lane Identifier]],'Lanes Covered'!K:L,2,FALSE))</f>
        <v>Yes</v>
      </c>
      <c r="P82" s="12"/>
      <c r="Q82" s="12"/>
      <c r="R82" s="12"/>
      <c r="S82" s="12"/>
      <c r="T82" s="12"/>
      <c r="U82" s="12"/>
      <c r="V82" s="12"/>
      <c r="W82" s="12"/>
      <c r="X82" s="12"/>
      <c r="Y82" s="12"/>
      <c r="Z82" s="12"/>
      <c r="AA82" s="12"/>
      <c r="AB82" s="12"/>
      <c r="AC82" s="12"/>
      <c r="AD82" s="12"/>
      <c r="AE82" s="12"/>
      <c r="AF82" s="12"/>
      <c r="AG82" s="12"/>
      <c r="AH82" s="12"/>
      <c r="AI82" s="12"/>
      <c r="AJ82" s="16"/>
    </row>
    <row r="83" spans="2:36">
      <c r="B83" s="6" t="s">
        <v>20</v>
      </c>
      <c r="C83" s="4" t="s">
        <v>21</v>
      </c>
      <c r="D83" s="4" t="s">
        <v>22</v>
      </c>
      <c r="E83" s="4" t="s">
        <v>153</v>
      </c>
      <c r="F83" s="4" t="s">
        <v>85</v>
      </c>
      <c r="G83" s="4" t="s">
        <v>819</v>
      </c>
      <c r="H83" s="4" t="s">
        <v>799</v>
      </c>
      <c r="I83" s="4" t="s">
        <v>778</v>
      </c>
      <c r="J83" s="4" t="s">
        <v>776</v>
      </c>
      <c r="K83" s="7">
        <v>12927.920983000013</v>
      </c>
      <c r="L83" s="4">
        <v>351</v>
      </c>
      <c r="M83" s="8">
        <v>36.831683712250751</v>
      </c>
      <c r="N8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PharmaNoExpressEZEMIAARUSEMEAAMERICAS</v>
      </c>
      <c r="O83" s="8" t="str">
        <f>IF(ISNA(VLOOKUP(Table245[[#This Row],[Lane Identifier]],'Lanes Covered'!K:L,2,FALSE)),"No",VLOOKUP(Table245[[#This Row],[Lane Identifier]],'Lanes Covered'!K:L,2,FALSE))</f>
        <v>Yes</v>
      </c>
      <c r="P83" s="12"/>
      <c r="Q83" s="12"/>
      <c r="R83" s="12"/>
      <c r="S83" s="12"/>
      <c r="T83" s="12"/>
      <c r="U83" s="12"/>
      <c r="V83" s="12"/>
      <c r="W83" s="12"/>
      <c r="X83" s="12"/>
      <c r="Y83" s="12"/>
      <c r="Z83" s="12"/>
      <c r="AA83" s="12"/>
      <c r="AB83" s="12"/>
      <c r="AC83" s="12"/>
      <c r="AD83" s="12"/>
      <c r="AE83" s="12"/>
      <c r="AF83" s="12"/>
      <c r="AG83" s="12"/>
      <c r="AH83" s="12"/>
      <c r="AI83" s="12"/>
      <c r="AJ83" s="16"/>
    </row>
    <row r="84" spans="2:36">
      <c r="B84" s="6" t="s">
        <v>20</v>
      </c>
      <c r="C84" s="4" t="s">
        <v>21</v>
      </c>
      <c r="D84" s="4" t="s">
        <v>22</v>
      </c>
      <c r="E84" s="4" t="s">
        <v>78</v>
      </c>
      <c r="F84" s="4" t="s">
        <v>45</v>
      </c>
      <c r="G84" s="4" t="s">
        <v>799</v>
      </c>
      <c r="H84" s="4" t="s">
        <v>799</v>
      </c>
      <c r="I84" s="4" t="s">
        <v>776</v>
      </c>
      <c r="J84" s="4" t="s">
        <v>776</v>
      </c>
      <c r="K84" s="7">
        <v>3502.2271590000082</v>
      </c>
      <c r="L84" s="4">
        <v>238</v>
      </c>
      <c r="M84" s="8">
        <v>14.71524016386558</v>
      </c>
      <c r="N8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PharmaNoExpressFARDFWUSUSAMERICASAMERICAS</v>
      </c>
      <c r="O84" s="8" t="str">
        <f>IF(ISNA(VLOOKUP(Table245[[#This Row],[Lane Identifier]],'Lanes Covered'!K:L,2,FALSE)),"No",VLOOKUP(Table245[[#This Row],[Lane Identifier]],'Lanes Covered'!K:L,2,FALSE))</f>
        <v>Yes</v>
      </c>
      <c r="P84" s="12"/>
      <c r="Q84" s="12"/>
      <c r="R84" s="12"/>
      <c r="S84" s="12"/>
      <c r="T84" s="12"/>
      <c r="U84" s="12"/>
      <c r="V84" s="12"/>
      <c r="W84" s="12"/>
      <c r="X84" s="12"/>
      <c r="Y84" s="12"/>
      <c r="Z84" s="12"/>
      <c r="AA84" s="12"/>
      <c r="AB84" s="12"/>
      <c r="AC84" s="12"/>
      <c r="AD84" s="12"/>
      <c r="AE84" s="12"/>
      <c r="AF84" s="12"/>
      <c r="AG84" s="12"/>
      <c r="AH84" s="12"/>
      <c r="AI84" s="12"/>
      <c r="AJ84" s="16"/>
    </row>
    <row r="85" spans="2:36">
      <c r="B85" s="6" t="s">
        <v>20</v>
      </c>
      <c r="C85" s="4" t="s">
        <v>21</v>
      </c>
      <c r="D85" s="4" t="s">
        <v>22</v>
      </c>
      <c r="E85" s="4" t="s">
        <v>61</v>
      </c>
      <c r="F85" s="4" t="s">
        <v>23</v>
      </c>
      <c r="G85" s="4" t="s">
        <v>799</v>
      </c>
      <c r="H85" s="4" t="s">
        <v>799</v>
      </c>
      <c r="I85" s="4" t="s">
        <v>776</v>
      </c>
      <c r="J85" s="4" t="s">
        <v>776</v>
      </c>
      <c r="K85" s="7">
        <v>7025.1361939999833</v>
      </c>
      <c r="L85" s="4">
        <v>379</v>
      </c>
      <c r="M85" s="8">
        <v>18.535979403693887</v>
      </c>
      <c r="N8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PharmaNoExpressFLLATLUSUSAMERICASAMERICAS</v>
      </c>
      <c r="O85" s="8" t="str">
        <f>IF(ISNA(VLOOKUP(Table245[[#This Row],[Lane Identifier]],'Lanes Covered'!K:L,2,FALSE)),"No",VLOOKUP(Table245[[#This Row],[Lane Identifier]],'Lanes Covered'!K:L,2,FALSE))</f>
        <v>Yes</v>
      </c>
      <c r="P85" s="12"/>
      <c r="Q85" s="12"/>
      <c r="R85" s="12"/>
      <c r="S85" s="12"/>
      <c r="T85" s="12"/>
      <c r="U85" s="12"/>
      <c r="V85" s="12"/>
      <c r="W85" s="12"/>
      <c r="X85" s="12"/>
      <c r="Y85" s="12"/>
      <c r="Z85" s="12"/>
      <c r="AA85" s="12"/>
      <c r="AB85" s="12"/>
      <c r="AC85" s="12"/>
      <c r="AD85" s="12"/>
      <c r="AE85" s="12"/>
      <c r="AF85" s="12"/>
      <c r="AG85" s="12"/>
      <c r="AH85" s="12"/>
      <c r="AI85" s="12"/>
      <c r="AJ85" s="16"/>
    </row>
    <row r="86" spans="2:36">
      <c r="B86" s="6" t="s">
        <v>20</v>
      </c>
      <c r="C86" s="4" t="s">
        <v>21</v>
      </c>
      <c r="D86" s="4" t="s">
        <v>22</v>
      </c>
      <c r="E86" s="4" t="s">
        <v>61</v>
      </c>
      <c r="F86" s="4" t="s">
        <v>40</v>
      </c>
      <c r="G86" s="4" t="s">
        <v>799</v>
      </c>
      <c r="H86" s="4" t="s">
        <v>799</v>
      </c>
      <c r="I86" s="4" t="s">
        <v>776</v>
      </c>
      <c r="J86" s="4" t="s">
        <v>776</v>
      </c>
      <c r="K86" s="7">
        <v>3045.4543880000006</v>
      </c>
      <c r="L86" s="4">
        <v>295</v>
      </c>
      <c r="M86" s="8">
        <v>10.323574196610171</v>
      </c>
      <c r="N8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PharmaNoExpressFLLDTWUSUSAMERICASAMERICAS</v>
      </c>
      <c r="O86" s="8" t="str">
        <f>IF(ISNA(VLOOKUP(Table245[[#This Row],[Lane Identifier]],'Lanes Covered'!K:L,2,FALSE)),"No",VLOOKUP(Table245[[#This Row],[Lane Identifier]],'Lanes Covered'!K:L,2,FALSE))</f>
        <v>Yes</v>
      </c>
      <c r="P86" s="12"/>
      <c r="Q86" s="12"/>
      <c r="R86" s="12"/>
      <c r="S86" s="12"/>
      <c r="T86" s="12"/>
      <c r="U86" s="12"/>
      <c r="V86" s="12"/>
      <c r="W86" s="12"/>
      <c r="X86" s="12"/>
      <c r="Y86" s="12"/>
      <c r="Z86" s="12"/>
      <c r="AA86" s="12"/>
      <c r="AB86" s="12"/>
      <c r="AC86" s="12"/>
      <c r="AD86" s="12"/>
      <c r="AE86" s="12"/>
      <c r="AF86" s="12"/>
      <c r="AG86" s="12"/>
      <c r="AH86" s="12"/>
      <c r="AI86" s="12"/>
      <c r="AJ86" s="16"/>
    </row>
    <row r="87" spans="2:36">
      <c r="B87" s="6" t="s">
        <v>20</v>
      </c>
      <c r="C87" s="4" t="s">
        <v>21</v>
      </c>
      <c r="D87" s="4" t="s">
        <v>22</v>
      </c>
      <c r="E87" s="4" t="s">
        <v>51</v>
      </c>
      <c r="F87" s="4" t="s">
        <v>290</v>
      </c>
      <c r="G87" s="4" t="s">
        <v>800</v>
      </c>
      <c r="H87" s="4" t="s">
        <v>797</v>
      </c>
      <c r="I87" s="4" t="s">
        <v>778</v>
      </c>
      <c r="J87" s="4" t="s">
        <v>777</v>
      </c>
      <c r="K87" s="7">
        <v>1969.1999999999985</v>
      </c>
      <c r="L87" s="4">
        <v>265</v>
      </c>
      <c r="M87" s="8">
        <v>7.4309433962264091</v>
      </c>
      <c r="N8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PharmaNoExpressFRABOMDEINEMEAAPAC</v>
      </c>
      <c r="O87" s="8" t="str">
        <f>IF(ISNA(VLOOKUP(Table245[[#This Row],[Lane Identifier]],'Lanes Covered'!K:L,2,FALSE)),"No",VLOOKUP(Table245[[#This Row],[Lane Identifier]],'Lanes Covered'!K:L,2,FALSE))</f>
        <v>Yes</v>
      </c>
      <c r="P87" s="12"/>
      <c r="Q87" s="12"/>
      <c r="R87" s="12"/>
      <c r="S87" s="12"/>
      <c r="T87" s="12"/>
      <c r="U87" s="12"/>
      <c r="V87" s="12"/>
      <c r="W87" s="12"/>
      <c r="X87" s="12"/>
      <c r="Y87" s="12"/>
      <c r="Z87" s="12"/>
      <c r="AA87" s="12"/>
      <c r="AB87" s="12"/>
      <c r="AC87" s="12"/>
      <c r="AD87" s="12"/>
      <c r="AE87" s="12"/>
      <c r="AF87" s="12"/>
      <c r="AG87" s="12"/>
      <c r="AH87" s="12"/>
      <c r="AI87" s="12"/>
      <c r="AJ87" s="16"/>
    </row>
    <row r="88" spans="2:36">
      <c r="B88" s="6" t="s">
        <v>20</v>
      </c>
      <c r="C88" s="4" t="s">
        <v>21</v>
      </c>
      <c r="D88" s="4" t="s">
        <v>22</v>
      </c>
      <c r="E88" s="4" t="s">
        <v>432</v>
      </c>
      <c r="F88" s="4" t="s">
        <v>116</v>
      </c>
      <c r="G88" s="4" t="s">
        <v>815</v>
      </c>
      <c r="H88" s="4" t="s">
        <v>815</v>
      </c>
      <c r="I88" s="4" t="s">
        <v>776</v>
      </c>
      <c r="J88" s="4" t="s">
        <v>776</v>
      </c>
      <c r="K88" s="7">
        <v>4592.3326634000041</v>
      </c>
      <c r="L88" s="4">
        <v>283</v>
      </c>
      <c r="M88" s="8">
        <v>16.227323898939943</v>
      </c>
      <c r="N8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PharmaNoExpressGDLMEXMXMXAMERICASAMERICAS</v>
      </c>
      <c r="O88" s="8" t="str">
        <f>IF(ISNA(VLOOKUP(Table245[[#This Row],[Lane Identifier]],'Lanes Covered'!K:L,2,FALSE)),"No",VLOOKUP(Table245[[#This Row],[Lane Identifier]],'Lanes Covered'!K:L,2,FALSE))</f>
        <v>Yes</v>
      </c>
      <c r="P88" s="12"/>
      <c r="Q88" s="12"/>
      <c r="R88" s="12"/>
      <c r="S88" s="12"/>
      <c r="T88" s="12"/>
      <c r="U88" s="12"/>
      <c r="V88" s="12"/>
      <c r="W88" s="12"/>
      <c r="X88" s="12"/>
      <c r="Y88" s="12"/>
      <c r="Z88" s="12"/>
      <c r="AA88" s="12"/>
      <c r="AB88" s="12"/>
      <c r="AC88" s="12"/>
      <c r="AD88" s="12"/>
      <c r="AE88" s="12"/>
      <c r="AF88" s="12"/>
      <c r="AG88" s="12"/>
      <c r="AH88" s="12"/>
      <c r="AI88" s="12"/>
      <c r="AJ88" s="16"/>
    </row>
    <row r="89" spans="2:36">
      <c r="B89" s="6" t="s">
        <v>20</v>
      </c>
      <c r="C89" s="4" t="s">
        <v>21</v>
      </c>
      <c r="D89" s="4" t="s">
        <v>22</v>
      </c>
      <c r="E89" s="4" t="s">
        <v>56</v>
      </c>
      <c r="F89" s="4" t="s">
        <v>23</v>
      </c>
      <c r="G89" s="4" t="s">
        <v>799</v>
      </c>
      <c r="H89" s="4" t="s">
        <v>799</v>
      </c>
      <c r="I89" s="4" t="s">
        <v>776</v>
      </c>
      <c r="J89" s="4" t="s">
        <v>776</v>
      </c>
      <c r="K89" s="7">
        <v>8518.1270589999749</v>
      </c>
      <c r="L89" s="4">
        <v>449</v>
      </c>
      <c r="M89" s="8">
        <v>18.971329752783909</v>
      </c>
      <c r="N8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PharmaNoExpressGNVATLUSUSAMERICASAMERICAS</v>
      </c>
      <c r="O89" s="8" t="str">
        <f>IF(ISNA(VLOOKUP(Table245[[#This Row],[Lane Identifier]],'Lanes Covered'!K:L,2,FALSE)),"No",VLOOKUP(Table245[[#This Row],[Lane Identifier]],'Lanes Covered'!K:L,2,FALSE))</f>
        <v>Yes</v>
      </c>
      <c r="P89" s="12"/>
      <c r="Q89" s="12"/>
      <c r="R89" s="12"/>
      <c r="S89" s="12"/>
      <c r="T89" s="12"/>
      <c r="U89" s="12"/>
      <c r="V89" s="12"/>
      <c r="W89" s="12"/>
      <c r="X89" s="12"/>
      <c r="Y89" s="12"/>
      <c r="Z89" s="12"/>
      <c r="AA89" s="12"/>
      <c r="AB89" s="12"/>
      <c r="AC89" s="12"/>
      <c r="AD89" s="12"/>
      <c r="AE89" s="12"/>
      <c r="AF89" s="12"/>
      <c r="AG89" s="12"/>
      <c r="AH89" s="12"/>
      <c r="AI89" s="12"/>
      <c r="AJ89" s="16"/>
    </row>
    <row r="90" spans="2:36">
      <c r="B90" s="6" t="s">
        <v>20</v>
      </c>
      <c r="C90" s="4" t="s">
        <v>21</v>
      </c>
      <c r="D90" s="4" t="s">
        <v>22</v>
      </c>
      <c r="E90" s="4" t="s">
        <v>122</v>
      </c>
      <c r="F90" s="4" t="s">
        <v>85</v>
      </c>
      <c r="G90" s="4" t="s">
        <v>812</v>
      </c>
      <c r="H90" s="4" t="s">
        <v>799</v>
      </c>
      <c r="I90" s="4" t="s">
        <v>776</v>
      </c>
      <c r="J90" s="4" t="s">
        <v>776</v>
      </c>
      <c r="K90" s="7">
        <v>63372.461268799998</v>
      </c>
      <c r="L90" s="4">
        <v>840</v>
      </c>
      <c r="M90" s="8">
        <v>75.443406272380955</v>
      </c>
      <c r="N9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PharmaNoExpressGRUMIABRUSAMERICASAMERICAS</v>
      </c>
      <c r="O90" s="8" t="str">
        <f>IF(ISNA(VLOOKUP(Table245[[#This Row],[Lane Identifier]],'Lanes Covered'!K:L,2,FALSE)),"No",VLOOKUP(Table245[[#This Row],[Lane Identifier]],'Lanes Covered'!K:L,2,FALSE))</f>
        <v>Yes</v>
      </c>
      <c r="P90" s="12"/>
      <c r="Q90" s="12"/>
      <c r="R90" s="12"/>
      <c r="S90" s="12"/>
      <c r="T90" s="12"/>
      <c r="U90" s="12"/>
      <c r="V90" s="12"/>
      <c r="W90" s="12"/>
      <c r="X90" s="12"/>
      <c r="Y90" s="12"/>
      <c r="Z90" s="12"/>
      <c r="AA90" s="12"/>
      <c r="AB90" s="12"/>
      <c r="AC90" s="12"/>
      <c r="AD90" s="12"/>
      <c r="AE90" s="12"/>
      <c r="AF90" s="12"/>
      <c r="AG90" s="12"/>
      <c r="AH90" s="12"/>
      <c r="AI90" s="12"/>
      <c r="AJ90" s="16"/>
    </row>
    <row r="91" spans="2:36">
      <c r="B91" s="6" t="s">
        <v>20</v>
      </c>
      <c r="C91" s="4" t="s">
        <v>21</v>
      </c>
      <c r="D91" s="4" t="s">
        <v>22</v>
      </c>
      <c r="E91" s="4" t="s">
        <v>46</v>
      </c>
      <c r="F91" s="4" t="s">
        <v>23</v>
      </c>
      <c r="G91" s="4" t="s">
        <v>799</v>
      </c>
      <c r="H91" s="4" t="s">
        <v>799</v>
      </c>
      <c r="I91" s="4" t="s">
        <v>776</v>
      </c>
      <c r="J91" s="4" t="s">
        <v>776</v>
      </c>
      <c r="K91" s="7">
        <v>16425.381385999975</v>
      </c>
      <c r="L91" s="4">
        <v>832</v>
      </c>
      <c r="M91" s="8">
        <v>19.742044935096125</v>
      </c>
      <c r="N9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PharmaNoExpressGSPATLUSUSAMERICASAMERICAS</v>
      </c>
      <c r="O91" s="8" t="str">
        <f>IF(ISNA(VLOOKUP(Table245[[#This Row],[Lane Identifier]],'Lanes Covered'!K:L,2,FALSE)),"No",VLOOKUP(Table245[[#This Row],[Lane Identifier]],'Lanes Covered'!K:L,2,FALSE))</f>
        <v>Yes</v>
      </c>
      <c r="P91" s="12"/>
      <c r="Q91" s="12"/>
      <c r="R91" s="12"/>
      <c r="S91" s="12"/>
      <c r="T91" s="12"/>
      <c r="U91" s="12"/>
      <c r="V91" s="12"/>
      <c r="W91" s="12"/>
      <c r="X91" s="12"/>
      <c r="Y91" s="12"/>
      <c r="Z91" s="12"/>
      <c r="AA91" s="12"/>
      <c r="AB91" s="12"/>
      <c r="AC91" s="12"/>
      <c r="AD91" s="12"/>
      <c r="AE91" s="12"/>
      <c r="AF91" s="12"/>
      <c r="AG91" s="12"/>
      <c r="AH91" s="12"/>
      <c r="AI91" s="12"/>
      <c r="AJ91" s="16"/>
    </row>
    <row r="92" spans="2:36">
      <c r="B92" s="6" t="s">
        <v>20</v>
      </c>
      <c r="C92" s="4" t="s">
        <v>21</v>
      </c>
      <c r="D92" s="4" t="s">
        <v>22</v>
      </c>
      <c r="E92" s="4" t="s">
        <v>46</v>
      </c>
      <c r="F92" s="4" t="s">
        <v>72</v>
      </c>
      <c r="G92" s="4" t="s">
        <v>799</v>
      </c>
      <c r="H92" s="4" t="s">
        <v>799</v>
      </c>
      <c r="I92" s="4" t="s">
        <v>776</v>
      </c>
      <c r="J92" s="4" t="s">
        <v>776</v>
      </c>
      <c r="K92" s="7">
        <v>3472.0907950000064</v>
      </c>
      <c r="L92" s="4">
        <v>226</v>
      </c>
      <c r="M92" s="8">
        <v>15.363233606194719</v>
      </c>
      <c r="N9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PharmaNoExpressGSPLGAUSUSAMERICASAMERICAS</v>
      </c>
      <c r="O92" s="8" t="str">
        <f>IF(ISNA(VLOOKUP(Table245[[#This Row],[Lane Identifier]],'Lanes Covered'!K:L,2,FALSE)),"No",VLOOKUP(Table245[[#This Row],[Lane Identifier]],'Lanes Covered'!K:L,2,FALSE))</f>
        <v>Yes</v>
      </c>
      <c r="P92" s="12"/>
      <c r="Q92" s="12"/>
      <c r="R92" s="12"/>
      <c r="S92" s="12"/>
      <c r="T92" s="12"/>
      <c r="U92" s="12"/>
      <c r="V92" s="12"/>
      <c r="W92" s="12"/>
      <c r="X92" s="12"/>
      <c r="Y92" s="12"/>
      <c r="Z92" s="12"/>
      <c r="AA92" s="12"/>
      <c r="AB92" s="12"/>
      <c r="AC92" s="12"/>
      <c r="AD92" s="12"/>
      <c r="AE92" s="12"/>
      <c r="AF92" s="12"/>
      <c r="AG92" s="12"/>
      <c r="AH92" s="12"/>
      <c r="AI92" s="12"/>
      <c r="AJ92" s="16"/>
    </row>
    <row r="93" spans="2:36">
      <c r="B93" s="6" t="s">
        <v>20</v>
      </c>
      <c r="C93" s="4" t="s">
        <v>21</v>
      </c>
      <c r="D93" s="4" t="s">
        <v>22</v>
      </c>
      <c r="E93" s="4" t="s">
        <v>269</v>
      </c>
      <c r="F93" s="4" t="s">
        <v>66</v>
      </c>
      <c r="G93" s="4" t="s">
        <v>807</v>
      </c>
      <c r="H93" s="4" t="s">
        <v>799</v>
      </c>
      <c r="I93" s="4" t="s">
        <v>778</v>
      </c>
      <c r="J93" s="4" t="s">
        <v>776</v>
      </c>
      <c r="K93" s="7">
        <v>2022</v>
      </c>
      <c r="L93" s="4">
        <v>405</v>
      </c>
      <c r="M93" s="8">
        <v>4.9925925925925929</v>
      </c>
      <c r="N9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PharmaNoExpressGVAJFKCHUSEMEAAMERICAS</v>
      </c>
      <c r="O93" s="8" t="str">
        <f>IF(ISNA(VLOOKUP(Table245[[#This Row],[Lane Identifier]],'Lanes Covered'!K:L,2,FALSE)),"No",VLOOKUP(Table245[[#This Row],[Lane Identifier]],'Lanes Covered'!K:L,2,FALSE))</f>
        <v>Yes</v>
      </c>
      <c r="P93" s="12"/>
      <c r="Q93" s="12"/>
      <c r="R93" s="12"/>
      <c r="S93" s="12"/>
      <c r="T93" s="12"/>
      <c r="U93" s="12"/>
      <c r="V93" s="12"/>
      <c r="W93" s="12"/>
      <c r="X93" s="12"/>
      <c r="Y93" s="12"/>
      <c r="Z93" s="12"/>
      <c r="AA93" s="12"/>
      <c r="AB93" s="12"/>
      <c r="AC93" s="12"/>
      <c r="AD93" s="12"/>
      <c r="AE93" s="12"/>
      <c r="AF93" s="12"/>
      <c r="AG93" s="12"/>
      <c r="AH93" s="12"/>
      <c r="AI93" s="12"/>
      <c r="AJ93" s="16"/>
    </row>
    <row r="94" spans="2:36">
      <c r="B94" s="6" t="s">
        <v>20</v>
      </c>
      <c r="C94" s="4" t="s">
        <v>21</v>
      </c>
      <c r="D94" s="4" t="s">
        <v>22</v>
      </c>
      <c r="E94" s="4" t="s">
        <v>436</v>
      </c>
      <c r="F94" s="4" t="s">
        <v>27</v>
      </c>
      <c r="G94" s="4" t="s">
        <v>1034</v>
      </c>
      <c r="H94" s="4" t="s">
        <v>810</v>
      </c>
      <c r="I94" s="4" t="s">
        <v>777</v>
      </c>
      <c r="J94" s="4" t="s">
        <v>777</v>
      </c>
      <c r="K94" s="7">
        <v>1428</v>
      </c>
      <c r="L94" s="4">
        <v>344</v>
      </c>
      <c r="M94" s="8">
        <v>4.1511627906976747</v>
      </c>
      <c r="N9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PharmaNoExpressHANSINVNSGAPACAPAC</v>
      </c>
      <c r="O94" s="8" t="str">
        <f>IF(ISNA(VLOOKUP(Table245[[#This Row],[Lane Identifier]],'Lanes Covered'!K:L,2,FALSE)),"No",VLOOKUP(Table245[[#This Row],[Lane Identifier]],'Lanes Covered'!K:L,2,FALSE))</f>
        <v>Yes</v>
      </c>
      <c r="P94" s="12"/>
      <c r="Q94" s="12"/>
      <c r="R94" s="12"/>
      <c r="S94" s="12"/>
      <c r="T94" s="12"/>
      <c r="U94" s="12"/>
      <c r="V94" s="12"/>
      <c r="W94" s="12"/>
      <c r="X94" s="12"/>
      <c r="Y94" s="12"/>
      <c r="Z94" s="12"/>
      <c r="AA94" s="12"/>
      <c r="AB94" s="12"/>
      <c r="AC94" s="12"/>
      <c r="AD94" s="12"/>
      <c r="AE94" s="12"/>
      <c r="AF94" s="12"/>
      <c r="AG94" s="12"/>
      <c r="AH94" s="12"/>
      <c r="AI94" s="12"/>
      <c r="AJ94" s="16"/>
    </row>
    <row r="95" spans="2:36">
      <c r="B95" s="6" t="s">
        <v>20</v>
      </c>
      <c r="C95" s="4" t="s">
        <v>21</v>
      </c>
      <c r="D95" s="4" t="s">
        <v>22</v>
      </c>
      <c r="E95" s="4" t="s">
        <v>26</v>
      </c>
      <c r="F95" s="4" t="s">
        <v>27</v>
      </c>
      <c r="G95" s="4" t="s">
        <v>1011</v>
      </c>
      <c r="H95" s="4" t="s">
        <v>810</v>
      </c>
      <c r="I95" s="4" t="s">
        <v>777</v>
      </c>
      <c r="J95" s="4" t="s">
        <v>777</v>
      </c>
      <c r="K95" s="7">
        <v>11148.1</v>
      </c>
      <c r="L95" s="4">
        <v>2144</v>
      </c>
      <c r="M95" s="8">
        <v>5.1996735074626868</v>
      </c>
      <c r="N9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PharmaNoExpressHKGSINHKSGAPACAPAC</v>
      </c>
      <c r="O95" s="8" t="str">
        <f>IF(ISNA(VLOOKUP(Table245[[#This Row],[Lane Identifier]],'Lanes Covered'!K:L,2,FALSE)),"No",VLOOKUP(Table245[[#This Row],[Lane Identifier]],'Lanes Covered'!K:L,2,FALSE))</f>
        <v>Yes</v>
      </c>
      <c r="P95" s="12"/>
      <c r="Q95" s="12"/>
      <c r="R95" s="12"/>
      <c r="S95" s="12"/>
      <c r="T95" s="12"/>
      <c r="U95" s="12"/>
      <c r="V95" s="12"/>
      <c r="W95" s="12"/>
      <c r="X95" s="12"/>
      <c r="Y95" s="12"/>
      <c r="Z95" s="12"/>
      <c r="AA95" s="12"/>
      <c r="AB95" s="12"/>
      <c r="AC95" s="12"/>
      <c r="AD95" s="12"/>
      <c r="AE95" s="12"/>
      <c r="AF95" s="12"/>
      <c r="AG95" s="12"/>
      <c r="AH95" s="12"/>
      <c r="AI95" s="12"/>
      <c r="AJ95" s="16"/>
    </row>
    <row r="96" spans="2:36">
      <c r="B96" s="6" t="s">
        <v>20</v>
      </c>
      <c r="C96" s="4" t="s">
        <v>21</v>
      </c>
      <c r="D96" s="4" t="s">
        <v>22</v>
      </c>
      <c r="E96" s="4" t="s">
        <v>97</v>
      </c>
      <c r="F96" s="4" t="s">
        <v>27</v>
      </c>
      <c r="G96" s="4" t="s">
        <v>808</v>
      </c>
      <c r="H96" s="4" t="s">
        <v>810</v>
      </c>
      <c r="I96" s="4" t="s">
        <v>777</v>
      </c>
      <c r="J96" s="4" t="s">
        <v>777</v>
      </c>
      <c r="K96" s="7">
        <v>9666.3000000000011</v>
      </c>
      <c r="L96" s="4">
        <v>745</v>
      </c>
      <c r="M96" s="8">
        <v>12.974899328859061</v>
      </c>
      <c r="N9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PharmaNoExpressHNDSINJPSGAPACAPAC</v>
      </c>
      <c r="O96" s="8" t="str">
        <f>IF(ISNA(VLOOKUP(Table245[[#This Row],[Lane Identifier]],'Lanes Covered'!K:L,2,FALSE)),"No",VLOOKUP(Table245[[#This Row],[Lane Identifier]],'Lanes Covered'!K:L,2,FALSE))</f>
        <v>Yes</v>
      </c>
      <c r="P96" s="12"/>
      <c r="Q96" s="12"/>
      <c r="R96" s="12"/>
      <c r="S96" s="12"/>
      <c r="T96" s="12"/>
      <c r="U96" s="12"/>
      <c r="V96" s="12"/>
      <c r="W96" s="12"/>
      <c r="X96" s="12"/>
      <c r="Y96" s="12"/>
      <c r="Z96" s="12"/>
      <c r="AA96" s="12"/>
      <c r="AB96" s="12"/>
      <c r="AC96" s="12"/>
      <c r="AD96" s="12"/>
      <c r="AE96" s="12"/>
      <c r="AF96" s="12"/>
      <c r="AG96" s="12"/>
      <c r="AH96" s="12"/>
      <c r="AI96" s="12"/>
      <c r="AJ96" s="16"/>
    </row>
    <row r="97" spans="2:36">
      <c r="B97" s="6" t="s">
        <v>20</v>
      </c>
      <c r="C97" s="4" t="s">
        <v>21</v>
      </c>
      <c r="D97" s="4" t="s">
        <v>22</v>
      </c>
      <c r="E97" s="4" t="s">
        <v>97</v>
      </c>
      <c r="F97" s="4" t="s">
        <v>106</v>
      </c>
      <c r="G97" s="4" t="s">
        <v>808</v>
      </c>
      <c r="H97" s="4" t="s">
        <v>816</v>
      </c>
      <c r="I97" s="4" t="s">
        <v>777</v>
      </c>
      <c r="J97" s="4" t="s">
        <v>777</v>
      </c>
      <c r="K97" s="7">
        <v>1553.1</v>
      </c>
      <c r="L97" s="4">
        <v>260</v>
      </c>
      <c r="M97" s="8">
        <v>5.9734615384615379</v>
      </c>
      <c r="N9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PharmaNoExpressHNDSYDJPAUAPACAPAC</v>
      </c>
      <c r="O97" s="8" t="str">
        <f>IF(ISNA(VLOOKUP(Table245[[#This Row],[Lane Identifier]],'Lanes Covered'!K:L,2,FALSE)),"No",VLOOKUP(Table245[[#This Row],[Lane Identifier]],'Lanes Covered'!K:L,2,FALSE))</f>
        <v>Yes</v>
      </c>
      <c r="P97" s="12"/>
      <c r="Q97" s="12"/>
      <c r="R97" s="12"/>
      <c r="S97" s="12"/>
      <c r="T97" s="12"/>
      <c r="U97" s="12"/>
      <c r="V97" s="12"/>
      <c r="W97" s="12"/>
      <c r="X97" s="12"/>
      <c r="Y97" s="12"/>
      <c r="Z97" s="12"/>
      <c r="AA97" s="12"/>
      <c r="AB97" s="12"/>
      <c r="AC97" s="12"/>
      <c r="AD97" s="12"/>
      <c r="AE97" s="12"/>
      <c r="AF97" s="12"/>
      <c r="AG97" s="12"/>
      <c r="AH97" s="12"/>
      <c r="AI97" s="12"/>
      <c r="AJ97" s="16"/>
    </row>
    <row r="98" spans="2:36">
      <c r="B98" s="6" t="s">
        <v>20</v>
      </c>
      <c r="C98" s="4" t="s">
        <v>21</v>
      </c>
      <c r="D98" s="4" t="s">
        <v>22</v>
      </c>
      <c r="E98" s="4" t="s">
        <v>110</v>
      </c>
      <c r="F98" s="4" t="s">
        <v>37</v>
      </c>
      <c r="G98" s="4" t="s">
        <v>809</v>
      </c>
      <c r="H98" s="4" t="s">
        <v>799</v>
      </c>
      <c r="I98" s="4" t="s">
        <v>777</v>
      </c>
      <c r="J98" s="4" t="s">
        <v>776</v>
      </c>
      <c r="K98" s="7">
        <v>4870.3</v>
      </c>
      <c r="L98" s="4">
        <v>1927</v>
      </c>
      <c r="M98" s="8">
        <v>2.5274001037882718</v>
      </c>
      <c r="N9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PharmaNoExpressICNLAXKRUSAPACAMERICAS</v>
      </c>
      <c r="O98" s="8" t="str">
        <f>IF(ISNA(VLOOKUP(Table245[[#This Row],[Lane Identifier]],'Lanes Covered'!K:L,2,FALSE)),"No",VLOOKUP(Table245[[#This Row],[Lane Identifier]],'Lanes Covered'!K:L,2,FALSE))</f>
        <v>Yes</v>
      </c>
      <c r="P98" s="12"/>
      <c r="Q98" s="12"/>
      <c r="R98" s="12"/>
      <c r="S98" s="12"/>
      <c r="T98" s="12"/>
      <c r="U98" s="12"/>
      <c r="V98" s="12"/>
      <c r="W98" s="12"/>
      <c r="X98" s="12"/>
      <c r="Y98" s="12"/>
      <c r="Z98" s="12"/>
      <c r="AA98" s="12"/>
      <c r="AB98" s="12"/>
      <c r="AC98" s="12"/>
      <c r="AD98" s="12"/>
      <c r="AE98" s="12"/>
      <c r="AF98" s="12"/>
      <c r="AG98" s="12"/>
      <c r="AH98" s="12"/>
      <c r="AI98" s="12"/>
      <c r="AJ98" s="16"/>
    </row>
    <row r="99" spans="2:36">
      <c r="B99" s="6" t="s">
        <v>20</v>
      </c>
      <c r="C99" s="4" t="s">
        <v>21</v>
      </c>
      <c r="D99" s="4" t="s">
        <v>22</v>
      </c>
      <c r="E99" s="4" t="s">
        <v>110</v>
      </c>
      <c r="F99" s="4" t="s">
        <v>27</v>
      </c>
      <c r="G99" s="4" t="s">
        <v>809</v>
      </c>
      <c r="H99" s="4" t="s">
        <v>810</v>
      </c>
      <c r="I99" s="4" t="s">
        <v>777</v>
      </c>
      <c r="J99" s="4" t="s">
        <v>777</v>
      </c>
      <c r="K99" s="7">
        <v>12212</v>
      </c>
      <c r="L99" s="4">
        <v>392</v>
      </c>
      <c r="M99" s="8">
        <v>31.153061224489797</v>
      </c>
      <c r="N9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PharmaNoExpressICNSINKRSGAPACAPAC</v>
      </c>
      <c r="O99" s="8" t="str">
        <f>IF(ISNA(VLOOKUP(Table245[[#This Row],[Lane Identifier]],'Lanes Covered'!K:L,2,FALSE)),"No",VLOOKUP(Table245[[#This Row],[Lane Identifier]],'Lanes Covered'!K:L,2,FALSE))</f>
        <v>Yes</v>
      </c>
      <c r="P99" s="12"/>
      <c r="Q99" s="12"/>
      <c r="R99" s="12"/>
      <c r="S99" s="12"/>
      <c r="T99" s="12"/>
      <c r="U99" s="12"/>
      <c r="V99" s="12"/>
      <c r="W99" s="12"/>
      <c r="X99" s="12"/>
      <c r="Y99" s="12"/>
      <c r="Z99" s="12"/>
      <c r="AA99" s="12"/>
      <c r="AB99" s="12"/>
      <c r="AC99" s="12"/>
      <c r="AD99" s="12"/>
      <c r="AE99" s="12"/>
      <c r="AF99" s="12"/>
      <c r="AG99" s="12"/>
      <c r="AH99" s="12"/>
      <c r="AI99" s="12"/>
      <c r="AJ99" s="16"/>
    </row>
    <row r="100" spans="2:36">
      <c r="B100" s="6" t="s">
        <v>20</v>
      </c>
      <c r="C100" s="4" t="s">
        <v>21</v>
      </c>
      <c r="D100" s="4" t="s">
        <v>22</v>
      </c>
      <c r="E100" s="4" t="s">
        <v>206</v>
      </c>
      <c r="F100" s="4" t="s">
        <v>112</v>
      </c>
      <c r="G100" s="4" t="s">
        <v>802</v>
      </c>
      <c r="H100" s="4" t="s">
        <v>803</v>
      </c>
      <c r="I100" s="4" t="s">
        <v>778</v>
      </c>
      <c r="J100" s="4" t="s">
        <v>778</v>
      </c>
      <c r="K100" s="7">
        <v>938</v>
      </c>
      <c r="L100" s="4">
        <v>320</v>
      </c>
      <c r="M100" s="8">
        <v>2.9312499999999999</v>
      </c>
      <c r="N10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PharmaNoExpressISLBRUTRBEEMEAEMEA</v>
      </c>
      <c r="O100" s="8" t="str">
        <f>IF(ISNA(VLOOKUP(Table245[[#This Row],[Lane Identifier]],'Lanes Covered'!K:L,2,FALSE)),"No",VLOOKUP(Table245[[#This Row],[Lane Identifier]],'Lanes Covered'!K:L,2,FALSE))</f>
        <v>No</v>
      </c>
      <c r="P100" s="12"/>
      <c r="Q100" s="12"/>
      <c r="R100" s="12"/>
      <c r="S100" s="12"/>
      <c r="T100" s="12"/>
      <c r="U100" s="12"/>
      <c r="V100" s="12"/>
      <c r="W100" s="12"/>
      <c r="X100" s="12"/>
      <c r="Y100" s="12"/>
      <c r="Z100" s="12"/>
      <c r="AA100" s="12"/>
      <c r="AB100" s="12"/>
      <c r="AC100" s="12"/>
      <c r="AD100" s="12"/>
      <c r="AE100" s="12"/>
      <c r="AF100" s="12"/>
      <c r="AG100" s="12"/>
      <c r="AH100" s="12"/>
      <c r="AI100" s="12"/>
      <c r="AJ100" s="16"/>
    </row>
    <row r="101" spans="2:36">
      <c r="B101" s="6" t="s">
        <v>20</v>
      </c>
      <c r="C101" s="4" t="s">
        <v>21</v>
      </c>
      <c r="D101" s="4" t="s">
        <v>22</v>
      </c>
      <c r="E101" s="4" t="s">
        <v>66</v>
      </c>
      <c r="F101" s="4" t="s">
        <v>24</v>
      </c>
      <c r="G101" s="4" t="s">
        <v>799</v>
      </c>
      <c r="H101" s="4" t="s">
        <v>799</v>
      </c>
      <c r="I101" s="4" t="s">
        <v>776</v>
      </c>
      <c r="J101" s="4" t="s">
        <v>776</v>
      </c>
      <c r="K101" s="7">
        <v>584.09070700000018</v>
      </c>
      <c r="L101" s="4">
        <v>283</v>
      </c>
      <c r="M101" s="8">
        <v>2.0639247597173149</v>
      </c>
      <c r="N10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PharmaNoExpressJFKCVGUSUSAMERICASAMERICAS</v>
      </c>
      <c r="O101" s="8" t="str">
        <f>IF(ISNA(VLOOKUP(Table245[[#This Row],[Lane Identifier]],'Lanes Covered'!K:L,2,FALSE)),"No",VLOOKUP(Table245[[#This Row],[Lane Identifier]],'Lanes Covered'!K:L,2,FALSE))</f>
        <v>Yes</v>
      </c>
      <c r="P101" s="12"/>
      <c r="Q101" s="12"/>
      <c r="R101" s="12"/>
      <c r="S101" s="12"/>
      <c r="T101" s="12"/>
      <c r="U101" s="12"/>
      <c r="V101" s="12"/>
      <c r="W101" s="12"/>
      <c r="X101" s="12"/>
      <c r="Y101" s="12"/>
      <c r="Z101" s="12"/>
      <c r="AA101" s="12"/>
      <c r="AB101" s="12"/>
      <c r="AC101" s="12"/>
      <c r="AD101" s="12"/>
      <c r="AE101" s="12"/>
      <c r="AF101" s="12"/>
      <c r="AG101" s="12"/>
      <c r="AH101" s="12"/>
      <c r="AI101" s="12"/>
      <c r="AJ101" s="16"/>
    </row>
    <row r="102" spans="2:36">
      <c r="B102" s="6" t="s">
        <v>20</v>
      </c>
      <c r="C102" s="4" t="s">
        <v>21</v>
      </c>
      <c r="D102" s="4" t="s">
        <v>22</v>
      </c>
      <c r="E102" s="4" t="s">
        <v>66</v>
      </c>
      <c r="F102" s="4" t="s">
        <v>85</v>
      </c>
      <c r="G102" s="4" t="s">
        <v>799</v>
      </c>
      <c r="H102" s="4" t="s">
        <v>799</v>
      </c>
      <c r="I102" s="4" t="s">
        <v>776</v>
      </c>
      <c r="J102" s="4" t="s">
        <v>776</v>
      </c>
      <c r="K102" s="7">
        <v>8198.7000000000007</v>
      </c>
      <c r="L102" s="4">
        <v>291</v>
      </c>
      <c r="M102" s="8">
        <v>28.174226804123712</v>
      </c>
      <c r="N10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PharmaNoExpressJFKMIAUSUSAMERICASAMERICAS</v>
      </c>
      <c r="O102" s="8" t="str">
        <f>IF(ISNA(VLOOKUP(Table245[[#This Row],[Lane Identifier]],'Lanes Covered'!K:L,2,FALSE)),"No",VLOOKUP(Table245[[#This Row],[Lane Identifier]],'Lanes Covered'!K:L,2,FALSE))</f>
        <v>Yes</v>
      </c>
      <c r="P102" s="12"/>
      <c r="Q102" s="12"/>
      <c r="R102" s="12"/>
      <c r="S102" s="12"/>
      <c r="T102" s="12"/>
      <c r="U102" s="12"/>
      <c r="V102" s="12"/>
      <c r="W102" s="12"/>
      <c r="X102" s="12"/>
      <c r="Y102" s="12"/>
      <c r="Z102" s="12"/>
      <c r="AA102" s="12"/>
      <c r="AB102" s="12"/>
      <c r="AC102" s="12"/>
      <c r="AD102" s="12"/>
      <c r="AE102" s="12"/>
      <c r="AF102" s="12"/>
      <c r="AG102" s="12"/>
      <c r="AH102" s="12"/>
      <c r="AI102" s="12"/>
      <c r="AJ102" s="16"/>
    </row>
    <row r="103" spans="2:36">
      <c r="B103" s="6" t="s">
        <v>20</v>
      </c>
      <c r="C103" s="4" t="s">
        <v>21</v>
      </c>
      <c r="D103" s="4" t="s">
        <v>22</v>
      </c>
      <c r="E103" s="4" t="s">
        <v>66</v>
      </c>
      <c r="F103" s="4" t="s">
        <v>49</v>
      </c>
      <c r="G103" s="4" t="s">
        <v>799</v>
      </c>
      <c r="H103" s="4" t="s">
        <v>799</v>
      </c>
      <c r="I103" s="4" t="s">
        <v>776</v>
      </c>
      <c r="J103" s="4" t="s">
        <v>776</v>
      </c>
      <c r="K103" s="7">
        <v>7727.9362159999955</v>
      </c>
      <c r="L103" s="4">
        <v>323</v>
      </c>
      <c r="M103" s="8">
        <v>23.925499120743019</v>
      </c>
      <c r="N10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PharmaNoExpressJFKSFOUSUSAMERICASAMERICAS</v>
      </c>
      <c r="O103" s="8" t="str">
        <f>IF(ISNA(VLOOKUP(Table245[[#This Row],[Lane Identifier]],'Lanes Covered'!K:L,2,FALSE)),"No",VLOOKUP(Table245[[#This Row],[Lane Identifier]],'Lanes Covered'!K:L,2,FALSE))</f>
        <v>Yes</v>
      </c>
      <c r="P103" s="12"/>
      <c r="Q103" s="12"/>
      <c r="R103" s="12"/>
      <c r="S103" s="12"/>
      <c r="T103" s="12"/>
      <c r="U103" s="12"/>
      <c r="V103" s="12"/>
      <c r="W103" s="12"/>
      <c r="X103" s="12"/>
      <c r="Y103" s="12"/>
      <c r="Z103" s="12"/>
      <c r="AA103" s="12"/>
      <c r="AB103" s="12"/>
      <c r="AC103" s="12"/>
      <c r="AD103" s="12"/>
      <c r="AE103" s="12"/>
      <c r="AF103" s="12"/>
      <c r="AG103" s="12"/>
      <c r="AH103" s="12"/>
      <c r="AI103" s="12"/>
      <c r="AJ103" s="16"/>
    </row>
    <row r="104" spans="2:36">
      <c r="B104" s="6" t="s">
        <v>20</v>
      </c>
      <c r="C104" s="4" t="s">
        <v>21</v>
      </c>
      <c r="D104" s="4" t="s">
        <v>22</v>
      </c>
      <c r="E104" s="4" t="s">
        <v>66</v>
      </c>
      <c r="F104" s="4" t="s">
        <v>43</v>
      </c>
      <c r="G104" s="4" t="s">
        <v>799</v>
      </c>
      <c r="H104" s="4" t="s">
        <v>799</v>
      </c>
      <c r="I104" s="4" t="s">
        <v>776</v>
      </c>
      <c r="J104" s="4" t="s">
        <v>776</v>
      </c>
      <c r="K104" s="7">
        <v>988.89989600000217</v>
      </c>
      <c r="L104" s="4">
        <v>233</v>
      </c>
      <c r="M104" s="8">
        <v>4.2442055622317687</v>
      </c>
      <c r="N10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PharmaNoExpressJFKTPAUSUSAMERICASAMERICAS</v>
      </c>
      <c r="O104" s="8" t="str">
        <f>IF(ISNA(VLOOKUP(Table245[[#This Row],[Lane Identifier]],'Lanes Covered'!K:L,2,FALSE)),"No",VLOOKUP(Table245[[#This Row],[Lane Identifier]],'Lanes Covered'!K:L,2,FALSE))</f>
        <v>Yes</v>
      </c>
      <c r="P104" s="12"/>
      <c r="Q104" s="12"/>
      <c r="R104" s="12"/>
      <c r="S104" s="12"/>
      <c r="T104" s="12"/>
      <c r="U104" s="12"/>
      <c r="V104" s="12"/>
      <c r="W104" s="12"/>
      <c r="X104" s="12"/>
      <c r="Y104" s="12"/>
      <c r="Z104" s="12"/>
      <c r="AA104" s="12"/>
      <c r="AB104" s="12"/>
      <c r="AC104" s="12"/>
      <c r="AD104" s="12"/>
      <c r="AE104" s="12"/>
      <c r="AF104" s="12"/>
      <c r="AG104" s="12"/>
      <c r="AH104" s="12"/>
      <c r="AI104" s="12"/>
      <c r="AJ104" s="16"/>
    </row>
    <row r="105" spans="2:36">
      <c r="B105" s="6" t="s">
        <v>20</v>
      </c>
      <c r="C105" s="4" t="s">
        <v>21</v>
      </c>
      <c r="D105" s="4" t="s">
        <v>22</v>
      </c>
      <c r="E105" s="4" t="s">
        <v>283</v>
      </c>
      <c r="F105" s="4" t="s">
        <v>112</v>
      </c>
      <c r="G105" s="4" t="s">
        <v>817</v>
      </c>
      <c r="H105" s="4" t="s">
        <v>803</v>
      </c>
      <c r="I105" s="4" t="s">
        <v>778</v>
      </c>
      <c r="J105" s="4" t="s">
        <v>778</v>
      </c>
      <c r="K105" s="7">
        <v>1092</v>
      </c>
      <c r="L105" s="4">
        <v>264</v>
      </c>
      <c r="M105" s="8">
        <v>4.1363636363636367</v>
      </c>
      <c r="N10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PharmaNoExpressJNBBRUZABEEMEAEMEA</v>
      </c>
      <c r="O105" s="8" t="str">
        <f>IF(ISNA(VLOOKUP(Table245[[#This Row],[Lane Identifier]],'Lanes Covered'!K:L,2,FALSE)),"No",VLOOKUP(Table245[[#This Row],[Lane Identifier]],'Lanes Covered'!K:L,2,FALSE))</f>
        <v>Yes</v>
      </c>
      <c r="P105" s="12"/>
      <c r="Q105" s="12"/>
      <c r="R105" s="12"/>
      <c r="S105" s="12"/>
      <c r="T105" s="12"/>
      <c r="U105" s="12"/>
      <c r="V105" s="12"/>
      <c r="W105" s="12"/>
      <c r="X105" s="12"/>
      <c r="Y105" s="12"/>
      <c r="Z105" s="12"/>
      <c r="AA105" s="12"/>
      <c r="AB105" s="12"/>
      <c r="AC105" s="12"/>
      <c r="AD105" s="12"/>
      <c r="AE105" s="12"/>
      <c r="AF105" s="12"/>
      <c r="AG105" s="12"/>
      <c r="AH105" s="12"/>
      <c r="AI105" s="12"/>
      <c r="AJ105" s="16"/>
    </row>
    <row r="106" spans="2:36">
      <c r="B106" s="6" t="s">
        <v>20</v>
      </c>
      <c r="C106" s="4" t="s">
        <v>21</v>
      </c>
      <c r="D106" s="4" t="s">
        <v>22</v>
      </c>
      <c r="E106" s="4" t="s">
        <v>283</v>
      </c>
      <c r="F106" s="4" t="s">
        <v>171</v>
      </c>
      <c r="G106" s="4" t="s">
        <v>817</v>
      </c>
      <c r="H106" s="4" t="s">
        <v>798</v>
      </c>
      <c r="I106" s="4" t="s">
        <v>778</v>
      </c>
      <c r="J106" s="4" t="s">
        <v>778</v>
      </c>
      <c r="K106" s="7">
        <v>1546</v>
      </c>
      <c r="L106" s="4">
        <v>290</v>
      </c>
      <c r="M106" s="8">
        <v>5.3310344827586205</v>
      </c>
      <c r="N10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PharmaNoExpressJNBDUBZAIEEMEAEMEA</v>
      </c>
      <c r="O106" s="8" t="str">
        <f>IF(ISNA(VLOOKUP(Table245[[#This Row],[Lane Identifier]],'Lanes Covered'!K:L,2,FALSE)),"No",VLOOKUP(Table245[[#This Row],[Lane Identifier]],'Lanes Covered'!K:L,2,FALSE))</f>
        <v>Yes</v>
      </c>
      <c r="P106" s="12"/>
      <c r="Q106" s="12"/>
      <c r="R106" s="12"/>
      <c r="S106" s="12"/>
      <c r="T106" s="12"/>
      <c r="U106" s="12"/>
      <c r="V106" s="12"/>
      <c r="W106" s="12"/>
      <c r="X106" s="12"/>
      <c r="Y106" s="12"/>
      <c r="Z106" s="12"/>
      <c r="AA106" s="12"/>
      <c r="AB106" s="12"/>
      <c r="AC106" s="12"/>
      <c r="AD106" s="12"/>
      <c r="AE106" s="12"/>
      <c r="AF106" s="12"/>
      <c r="AG106" s="12"/>
      <c r="AH106" s="12"/>
      <c r="AI106" s="12"/>
      <c r="AJ106" s="16"/>
    </row>
    <row r="107" spans="2:36">
      <c r="B107" s="6" t="s">
        <v>20</v>
      </c>
      <c r="C107" s="4" t="s">
        <v>21</v>
      </c>
      <c r="D107" s="4" t="s">
        <v>22</v>
      </c>
      <c r="E107" s="4" t="s">
        <v>283</v>
      </c>
      <c r="F107" s="4" t="s">
        <v>124</v>
      </c>
      <c r="G107" s="4" t="s">
        <v>817</v>
      </c>
      <c r="H107" s="4" t="s">
        <v>807</v>
      </c>
      <c r="I107" s="4" t="s">
        <v>778</v>
      </c>
      <c r="J107" s="4" t="s">
        <v>778</v>
      </c>
      <c r="K107" s="7">
        <v>3566</v>
      </c>
      <c r="L107" s="4">
        <v>426</v>
      </c>
      <c r="M107" s="8">
        <v>8.3708920187793421</v>
      </c>
      <c r="N10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PharmaNoExpressJNBZRHZACHEMEAEMEA</v>
      </c>
      <c r="O107" s="8" t="str">
        <f>IF(ISNA(VLOOKUP(Table245[[#This Row],[Lane Identifier]],'Lanes Covered'!K:L,2,FALSE)),"No",VLOOKUP(Table245[[#This Row],[Lane Identifier]],'Lanes Covered'!K:L,2,FALSE))</f>
        <v>Yes</v>
      </c>
      <c r="P107" s="12"/>
      <c r="Q107" s="12"/>
      <c r="R107" s="12"/>
      <c r="S107" s="12"/>
      <c r="T107" s="12"/>
      <c r="U107" s="12"/>
      <c r="V107" s="12"/>
      <c r="W107" s="12"/>
      <c r="X107" s="12"/>
      <c r="Y107" s="12"/>
      <c r="Z107" s="12"/>
      <c r="AA107" s="12"/>
      <c r="AB107" s="12"/>
      <c r="AC107" s="12"/>
      <c r="AD107" s="12"/>
      <c r="AE107" s="12"/>
      <c r="AF107" s="12"/>
      <c r="AG107" s="12"/>
      <c r="AH107" s="12"/>
      <c r="AI107" s="12"/>
      <c r="AJ107" s="16"/>
    </row>
    <row r="108" spans="2:36">
      <c r="B108" s="6" t="s">
        <v>20</v>
      </c>
      <c r="C108" s="4" t="s">
        <v>21</v>
      </c>
      <c r="D108" s="4" t="s">
        <v>22</v>
      </c>
      <c r="E108" s="4" t="s">
        <v>230</v>
      </c>
      <c r="F108" s="4" t="s">
        <v>27</v>
      </c>
      <c r="G108" s="4" t="s">
        <v>822</v>
      </c>
      <c r="H108" s="4" t="s">
        <v>810</v>
      </c>
      <c r="I108" s="4" t="s">
        <v>777</v>
      </c>
      <c r="J108" s="4" t="s">
        <v>777</v>
      </c>
      <c r="K108" s="7">
        <v>627</v>
      </c>
      <c r="L108" s="4">
        <v>376</v>
      </c>
      <c r="M108" s="8">
        <v>1.6675531914893618</v>
      </c>
      <c r="N10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PharmaNoExpressKULSINMYSGAPACAPAC</v>
      </c>
      <c r="O108" s="8" t="str">
        <f>IF(ISNA(VLOOKUP(Table245[[#This Row],[Lane Identifier]],'Lanes Covered'!K:L,2,FALSE)),"No",VLOOKUP(Table245[[#This Row],[Lane Identifier]],'Lanes Covered'!K:L,2,FALSE))</f>
        <v>Yes</v>
      </c>
      <c r="P108" s="12"/>
      <c r="Q108" s="12"/>
      <c r="R108" s="12"/>
      <c r="S108" s="12"/>
      <c r="T108" s="12"/>
      <c r="U108" s="12"/>
      <c r="V108" s="12"/>
      <c r="W108" s="12"/>
      <c r="X108" s="12"/>
      <c r="Y108" s="12"/>
      <c r="Z108" s="12"/>
      <c r="AA108" s="12"/>
      <c r="AB108" s="12"/>
      <c r="AC108" s="12"/>
      <c r="AD108" s="12"/>
      <c r="AE108" s="12"/>
      <c r="AF108" s="12"/>
      <c r="AG108" s="12"/>
      <c r="AH108" s="12"/>
      <c r="AI108" s="12"/>
      <c r="AJ108" s="16"/>
    </row>
    <row r="109" spans="2:36">
      <c r="B109" s="6" t="s">
        <v>20</v>
      </c>
      <c r="C109" s="4" t="s">
        <v>21</v>
      </c>
      <c r="D109" s="4" t="s">
        <v>22</v>
      </c>
      <c r="E109" s="4" t="s">
        <v>37</v>
      </c>
      <c r="F109" s="4" t="s">
        <v>23</v>
      </c>
      <c r="G109" s="4" t="s">
        <v>799</v>
      </c>
      <c r="H109" s="4" t="s">
        <v>799</v>
      </c>
      <c r="I109" s="4" t="s">
        <v>776</v>
      </c>
      <c r="J109" s="4" t="s">
        <v>776</v>
      </c>
      <c r="K109" s="7">
        <v>5985.6269950000233</v>
      </c>
      <c r="L109" s="4">
        <v>537</v>
      </c>
      <c r="M109" s="8">
        <v>11.146418985102464</v>
      </c>
      <c r="N10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PharmaNoExpressLAXATLUSUSAMERICASAMERICAS</v>
      </c>
      <c r="O109" s="8" t="str">
        <f>IF(ISNA(VLOOKUP(Table245[[#This Row],[Lane Identifier]],'Lanes Covered'!K:L,2,FALSE)),"No",VLOOKUP(Table245[[#This Row],[Lane Identifier]],'Lanes Covered'!K:L,2,FALSE))</f>
        <v>Yes</v>
      </c>
      <c r="P109" s="12"/>
      <c r="Q109" s="12"/>
      <c r="R109" s="12"/>
      <c r="S109" s="12"/>
      <c r="T109" s="12"/>
      <c r="U109" s="12"/>
      <c r="V109" s="12"/>
      <c r="W109" s="12"/>
      <c r="X109" s="12"/>
      <c r="Y109" s="12"/>
      <c r="Z109" s="12"/>
      <c r="AA109" s="12"/>
      <c r="AB109" s="12"/>
      <c r="AC109" s="12"/>
      <c r="AD109" s="12"/>
      <c r="AE109" s="12"/>
      <c r="AF109" s="12"/>
      <c r="AG109" s="12"/>
      <c r="AH109" s="12"/>
      <c r="AI109" s="12"/>
      <c r="AJ109" s="16"/>
    </row>
    <row r="110" spans="2:36">
      <c r="B110" s="6" t="s">
        <v>20</v>
      </c>
      <c r="C110" s="4" t="s">
        <v>21</v>
      </c>
      <c r="D110" s="4" t="s">
        <v>22</v>
      </c>
      <c r="E110" s="4" t="s">
        <v>37</v>
      </c>
      <c r="F110" s="4" t="s">
        <v>63</v>
      </c>
      <c r="G110" s="4" t="s">
        <v>799</v>
      </c>
      <c r="H110" s="4" t="s">
        <v>799</v>
      </c>
      <c r="I110" s="4" t="s">
        <v>776</v>
      </c>
      <c r="J110" s="4" t="s">
        <v>776</v>
      </c>
      <c r="K110" s="7">
        <v>469.03860000000009</v>
      </c>
      <c r="L110" s="4">
        <v>265</v>
      </c>
      <c r="M110" s="8">
        <v>1.7699569811320759</v>
      </c>
      <c r="N11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PharmaNoExpressLAXAUSUSUSAMERICASAMERICAS</v>
      </c>
      <c r="O110" s="8" t="str">
        <f>IF(ISNA(VLOOKUP(Table245[[#This Row],[Lane Identifier]],'Lanes Covered'!K:L,2,FALSE)),"No",VLOOKUP(Table245[[#This Row],[Lane Identifier]],'Lanes Covered'!K:L,2,FALSE))</f>
        <v>Yes</v>
      </c>
      <c r="P110" s="12"/>
      <c r="Q110" s="12"/>
      <c r="R110" s="12"/>
      <c r="S110" s="12"/>
      <c r="T110" s="12"/>
      <c r="U110" s="12"/>
      <c r="V110" s="12"/>
      <c r="W110" s="12"/>
      <c r="X110" s="12"/>
      <c r="Y110" s="12"/>
      <c r="Z110" s="12"/>
      <c r="AA110" s="12"/>
      <c r="AB110" s="12"/>
      <c r="AC110" s="12"/>
      <c r="AD110" s="12"/>
      <c r="AE110" s="12"/>
      <c r="AF110" s="12"/>
      <c r="AG110" s="12"/>
      <c r="AH110" s="12"/>
      <c r="AI110" s="12"/>
      <c r="AJ110" s="16"/>
    </row>
    <row r="111" spans="2:36">
      <c r="B111" s="6" t="s">
        <v>20</v>
      </c>
      <c r="C111" s="4" t="s">
        <v>21</v>
      </c>
      <c r="D111" s="4" t="s">
        <v>22</v>
      </c>
      <c r="E111" s="4" t="s">
        <v>37</v>
      </c>
      <c r="F111" s="4" t="s">
        <v>39</v>
      </c>
      <c r="G111" s="4" t="s">
        <v>799</v>
      </c>
      <c r="H111" s="4" t="s">
        <v>799</v>
      </c>
      <c r="I111" s="4" t="s">
        <v>776</v>
      </c>
      <c r="J111" s="4" t="s">
        <v>776</v>
      </c>
      <c r="K111" s="7">
        <v>3050.40924</v>
      </c>
      <c r="L111" s="4">
        <v>657</v>
      </c>
      <c r="M111" s="8">
        <v>4.6429364383561644</v>
      </c>
      <c r="N11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PharmaNoExpressLAXBOSUSUSAMERICASAMERICAS</v>
      </c>
      <c r="O111" s="8" t="str">
        <f>IF(ISNA(VLOOKUP(Table245[[#This Row],[Lane Identifier]],'Lanes Covered'!K:L,2,FALSE)),"No",VLOOKUP(Table245[[#This Row],[Lane Identifier]],'Lanes Covered'!K:L,2,FALSE))</f>
        <v>Yes</v>
      </c>
      <c r="P111" s="12"/>
      <c r="Q111" s="12"/>
      <c r="R111" s="12"/>
      <c r="S111" s="12"/>
      <c r="T111" s="12"/>
      <c r="U111" s="12"/>
      <c r="V111" s="12"/>
      <c r="W111" s="12"/>
      <c r="X111" s="12"/>
      <c r="Y111" s="12"/>
      <c r="Z111" s="12"/>
      <c r="AA111" s="12"/>
      <c r="AB111" s="12"/>
      <c r="AC111" s="12"/>
      <c r="AD111" s="12"/>
      <c r="AE111" s="12"/>
      <c r="AF111" s="12"/>
      <c r="AG111" s="12"/>
      <c r="AH111" s="12"/>
      <c r="AI111" s="12"/>
      <c r="AJ111" s="16"/>
    </row>
    <row r="112" spans="2:36">
      <c r="B112" s="6" t="s">
        <v>20</v>
      </c>
      <c r="C112" s="4" t="s">
        <v>21</v>
      </c>
      <c r="D112" s="4" t="s">
        <v>22</v>
      </c>
      <c r="E112" s="4" t="s">
        <v>37</v>
      </c>
      <c r="F112" s="4" t="s">
        <v>97</v>
      </c>
      <c r="G112" s="4" t="s">
        <v>799</v>
      </c>
      <c r="H112" s="4" t="s">
        <v>808</v>
      </c>
      <c r="I112" s="4" t="s">
        <v>776</v>
      </c>
      <c r="J112" s="4" t="s">
        <v>777</v>
      </c>
      <c r="K112" s="7">
        <v>4306.1200000000053</v>
      </c>
      <c r="L112" s="4">
        <v>469</v>
      </c>
      <c r="M112" s="8">
        <v>9.1814925373134439</v>
      </c>
      <c r="N11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PharmaNoExpressLAXHNDUSJPAMERICASAPAC</v>
      </c>
      <c r="O112" s="8" t="str">
        <f>IF(ISNA(VLOOKUP(Table245[[#This Row],[Lane Identifier]],'Lanes Covered'!K:L,2,FALSE)),"No",VLOOKUP(Table245[[#This Row],[Lane Identifier]],'Lanes Covered'!K:L,2,FALSE))</f>
        <v>Yes</v>
      </c>
      <c r="P112" s="12"/>
      <c r="Q112" s="12"/>
      <c r="R112" s="12"/>
      <c r="S112" s="12"/>
      <c r="T112" s="12"/>
      <c r="U112" s="12"/>
      <c r="V112" s="12"/>
      <c r="W112" s="12"/>
      <c r="X112" s="12"/>
      <c r="Y112" s="12"/>
      <c r="Z112" s="12"/>
      <c r="AA112" s="12"/>
      <c r="AB112" s="12"/>
      <c r="AC112" s="12"/>
      <c r="AD112" s="12"/>
      <c r="AE112" s="12"/>
      <c r="AF112" s="12"/>
      <c r="AG112" s="12"/>
      <c r="AH112" s="12"/>
      <c r="AI112" s="12"/>
      <c r="AJ112" s="16"/>
    </row>
    <row r="113" spans="2:36">
      <c r="B113" s="6" t="s">
        <v>20</v>
      </c>
      <c r="C113" s="4" t="s">
        <v>21</v>
      </c>
      <c r="D113" s="4" t="s">
        <v>22</v>
      </c>
      <c r="E113" s="4" t="s">
        <v>37</v>
      </c>
      <c r="F113" s="4" t="s">
        <v>32</v>
      </c>
      <c r="G113" s="4" t="s">
        <v>799</v>
      </c>
      <c r="H113" s="4" t="s">
        <v>799</v>
      </c>
      <c r="I113" s="4" t="s">
        <v>776</v>
      </c>
      <c r="J113" s="4" t="s">
        <v>776</v>
      </c>
      <c r="K113" s="7">
        <v>1498.5</v>
      </c>
      <c r="L113" s="4">
        <v>569</v>
      </c>
      <c r="M113" s="8">
        <v>2.633567662565905</v>
      </c>
      <c r="N11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PharmaNoExpressLAXORDUSUSAMERICASAMERICAS</v>
      </c>
      <c r="O113" s="8" t="str">
        <f>IF(ISNA(VLOOKUP(Table245[[#This Row],[Lane Identifier]],'Lanes Covered'!K:L,2,FALSE)),"No",VLOOKUP(Table245[[#This Row],[Lane Identifier]],'Lanes Covered'!K:L,2,FALSE))</f>
        <v>Yes</v>
      </c>
      <c r="P113" s="12"/>
      <c r="Q113" s="12"/>
      <c r="R113" s="12"/>
      <c r="S113" s="12"/>
      <c r="T113" s="12"/>
      <c r="U113" s="12"/>
      <c r="V113" s="12"/>
      <c r="W113" s="12"/>
      <c r="X113" s="12"/>
      <c r="Y113" s="12"/>
      <c r="Z113" s="12"/>
      <c r="AA113" s="12"/>
      <c r="AB113" s="12"/>
      <c r="AC113" s="12"/>
      <c r="AD113" s="12"/>
      <c r="AE113" s="12"/>
      <c r="AF113" s="12"/>
      <c r="AG113" s="12"/>
      <c r="AH113" s="12"/>
      <c r="AI113" s="12"/>
      <c r="AJ113" s="16"/>
    </row>
    <row r="114" spans="2:36">
      <c r="B114" s="6" t="s">
        <v>20</v>
      </c>
      <c r="C114" s="4" t="s">
        <v>21</v>
      </c>
      <c r="D114" s="4" t="s">
        <v>22</v>
      </c>
      <c r="E114" s="4" t="s">
        <v>37</v>
      </c>
      <c r="F114" s="4" t="s">
        <v>53</v>
      </c>
      <c r="G114" s="4" t="s">
        <v>799</v>
      </c>
      <c r="H114" s="4" t="s">
        <v>799</v>
      </c>
      <c r="I114" s="4" t="s">
        <v>776</v>
      </c>
      <c r="J114" s="4" t="s">
        <v>776</v>
      </c>
      <c r="K114" s="7">
        <v>6057.2724800000096</v>
      </c>
      <c r="L114" s="4">
        <v>518</v>
      </c>
      <c r="M114" s="8">
        <v>11.693576216216234</v>
      </c>
      <c r="N11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PharmaNoExpressLAXPHXUSUSAMERICASAMERICAS</v>
      </c>
      <c r="O114" s="8" t="str">
        <f>IF(ISNA(VLOOKUP(Table245[[#This Row],[Lane Identifier]],'Lanes Covered'!K:L,2,FALSE)),"No",VLOOKUP(Table245[[#This Row],[Lane Identifier]],'Lanes Covered'!K:L,2,FALSE))</f>
        <v>Yes</v>
      </c>
      <c r="P114" s="12"/>
      <c r="Q114" s="12"/>
      <c r="R114" s="12"/>
      <c r="S114" s="12"/>
      <c r="T114" s="12"/>
      <c r="U114" s="12"/>
      <c r="V114" s="12"/>
      <c r="W114" s="12"/>
      <c r="X114" s="12"/>
      <c r="Y114" s="12"/>
      <c r="Z114" s="12"/>
      <c r="AA114" s="12"/>
      <c r="AB114" s="12"/>
      <c r="AC114" s="12"/>
      <c r="AD114" s="12"/>
      <c r="AE114" s="12"/>
      <c r="AF114" s="12"/>
      <c r="AG114" s="12"/>
      <c r="AH114" s="12"/>
      <c r="AI114" s="12"/>
      <c r="AJ114" s="16"/>
    </row>
    <row r="115" spans="2:36">
      <c r="B115" s="6" t="s">
        <v>20</v>
      </c>
      <c r="C115" s="4" t="s">
        <v>21</v>
      </c>
      <c r="D115" s="4" t="s">
        <v>22</v>
      </c>
      <c r="E115" s="4" t="s">
        <v>37</v>
      </c>
      <c r="F115" s="4" t="s">
        <v>59</v>
      </c>
      <c r="G115" s="4" t="s">
        <v>799</v>
      </c>
      <c r="H115" s="4" t="s">
        <v>799</v>
      </c>
      <c r="I115" s="4" t="s">
        <v>776</v>
      </c>
      <c r="J115" s="4" t="s">
        <v>776</v>
      </c>
      <c r="K115" s="7">
        <v>886</v>
      </c>
      <c r="L115" s="4">
        <v>307</v>
      </c>
      <c r="M115" s="8">
        <v>2.8859934853420195</v>
      </c>
      <c r="N11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PharmaNoExpressLAXSEAUSUSAMERICASAMERICAS</v>
      </c>
      <c r="O115" s="8" t="str">
        <f>IF(ISNA(VLOOKUP(Table245[[#This Row],[Lane Identifier]],'Lanes Covered'!K:L,2,FALSE)),"No",VLOOKUP(Table245[[#This Row],[Lane Identifier]],'Lanes Covered'!K:L,2,FALSE))</f>
        <v>Yes</v>
      </c>
      <c r="P115" s="12"/>
      <c r="Q115" s="12"/>
      <c r="R115" s="12"/>
      <c r="S115" s="12"/>
      <c r="T115" s="12"/>
      <c r="U115" s="12"/>
      <c r="V115" s="12"/>
      <c r="W115" s="12"/>
      <c r="X115" s="12"/>
      <c r="Y115" s="12"/>
      <c r="Z115" s="12"/>
      <c r="AA115" s="12"/>
      <c r="AB115" s="12"/>
      <c r="AC115" s="12"/>
      <c r="AD115" s="12"/>
      <c r="AE115" s="12"/>
      <c r="AF115" s="12"/>
      <c r="AG115" s="12"/>
      <c r="AH115" s="12"/>
      <c r="AI115" s="12"/>
      <c r="AJ115" s="16"/>
    </row>
    <row r="116" spans="2:36">
      <c r="B116" s="6" t="s">
        <v>20</v>
      </c>
      <c r="C116" s="4" t="s">
        <v>21</v>
      </c>
      <c r="D116" s="4" t="s">
        <v>22</v>
      </c>
      <c r="E116" s="4" t="s">
        <v>37</v>
      </c>
      <c r="F116" s="4" t="s">
        <v>49</v>
      </c>
      <c r="G116" s="4" t="s">
        <v>799</v>
      </c>
      <c r="H116" s="4" t="s">
        <v>799</v>
      </c>
      <c r="I116" s="4" t="s">
        <v>776</v>
      </c>
      <c r="J116" s="4" t="s">
        <v>776</v>
      </c>
      <c r="K116" s="7">
        <v>7625.573109600009</v>
      </c>
      <c r="L116" s="4">
        <v>1185</v>
      </c>
      <c r="M116" s="8">
        <v>6.4350827929114001</v>
      </c>
      <c r="N11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PharmaNoExpressLAXSFOUSUSAMERICASAMERICAS</v>
      </c>
      <c r="O116" s="8" t="str">
        <f>IF(ISNA(VLOOKUP(Table245[[#This Row],[Lane Identifier]],'Lanes Covered'!K:L,2,FALSE)),"No",VLOOKUP(Table245[[#This Row],[Lane Identifier]],'Lanes Covered'!K:L,2,FALSE))</f>
        <v>Yes</v>
      </c>
      <c r="P116" s="12"/>
      <c r="Q116" s="12"/>
      <c r="R116" s="12"/>
      <c r="S116" s="12"/>
      <c r="T116" s="12"/>
      <c r="U116" s="12"/>
      <c r="V116" s="12"/>
      <c r="W116" s="12"/>
      <c r="X116" s="12"/>
      <c r="Y116" s="12"/>
      <c r="Z116" s="12"/>
      <c r="AA116" s="12"/>
      <c r="AB116" s="12"/>
      <c r="AC116" s="12"/>
      <c r="AD116" s="12"/>
      <c r="AE116" s="12"/>
      <c r="AF116" s="12"/>
      <c r="AG116" s="12"/>
      <c r="AH116" s="12"/>
      <c r="AI116" s="12"/>
      <c r="AJ116" s="16"/>
    </row>
    <row r="117" spans="2:36">
      <c r="B117" s="6" t="s">
        <v>20</v>
      </c>
      <c r="C117" s="4" t="s">
        <v>21</v>
      </c>
      <c r="D117" s="4" t="s">
        <v>22</v>
      </c>
      <c r="E117" s="4" t="s">
        <v>37</v>
      </c>
      <c r="F117" s="4" t="s">
        <v>107</v>
      </c>
      <c r="G117" s="4" t="s">
        <v>799</v>
      </c>
      <c r="H117" s="4" t="s">
        <v>799</v>
      </c>
      <c r="I117" s="4" t="s">
        <v>776</v>
      </c>
      <c r="J117" s="4" t="s">
        <v>776</v>
      </c>
      <c r="K117" s="7">
        <v>848.7</v>
      </c>
      <c r="L117" s="4">
        <v>259</v>
      </c>
      <c r="M117" s="8">
        <v>3.2768339768339771</v>
      </c>
      <c r="N11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PharmaNoExpressLAXSLCUSUSAMERICASAMERICAS</v>
      </c>
      <c r="O117" s="8" t="str">
        <f>IF(ISNA(VLOOKUP(Table245[[#This Row],[Lane Identifier]],'Lanes Covered'!K:L,2,FALSE)),"No",VLOOKUP(Table245[[#This Row],[Lane Identifier]],'Lanes Covered'!K:L,2,FALSE))</f>
        <v>Yes</v>
      </c>
      <c r="P117" s="12"/>
      <c r="Q117" s="12"/>
      <c r="R117" s="12"/>
      <c r="S117" s="12"/>
      <c r="T117" s="12"/>
      <c r="U117" s="12"/>
      <c r="V117" s="12"/>
      <c r="W117" s="12"/>
      <c r="X117" s="12"/>
      <c r="Y117" s="12"/>
      <c r="Z117" s="12"/>
      <c r="AA117" s="12"/>
      <c r="AB117" s="12"/>
      <c r="AC117" s="12"/>
      <c r="AD117" s="12"/>
      <c r="AE117" s="12"/>
      <c r="AF117" s="12"/>
      <c r="AG117" s="12"/>
      <c r="AH117" s="12"/>
      <c r="AI117" s="12"/>
      <c r="AJ117" s="16"/>
    </row>
    <row r="118" spans="2:36">
      <c r="B118" s="6" t="s">
        <v>20</v>
      </c>
      <c r="C118" s="4" t="s">
        <v>21</v>
      </c>
      <c r="D118" s="4" t="s">
        <v>22</v>
      </c>
      <c r="E118" s="4" t="s">
        <v>37</v>
      </c>
      <c r="F118" s="4" t="s">
        <v>106</v>
      </c>
      <c r="G118" s="4" t="s">
        <v>799</v>
      </c>
      <c r="H118" s="4" t="s">
        <v>816</v>
      </c>
      <c r="I118" s="4" t="s">
        <v>776</v>
      </c>
      <c r="J118" s="4" t="s">
        <v>777</v>
      </c>
      <c r="K118" s="7">
        <v>1380.5500000000002</v>
      </c>
      <c r="L118" s="4">
        <v>309</v>
      </c>
      <c r="M118" s="8">
        <v>4.4677993527508093</v>
      </c>
      <c r="N11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PharmaNoExpressLAXSYDUSAUAMERICASAPAC</v>
      </c>
      <c r="O118" s="8" t="str">
        <f>IF(ISNA(VLOOKUP(Table245[[#This Row],[Lane Identifier]],'Lanes Covered'!K:L,2,FALSE)),"No",VLOOKUP(Table245[[#This Row],[Lane Identifier]],'Lanes Covered'!K:L,2,FALSE))</f>
        <v>Yes</v>
      </c>
      <c r="P118" s="12"/>
      <c r="Q118" s="12"/>
      <c r="R118" s="12"/>
      <c r="S118" s="12"/>
      <c r="T118" s="12"/>
      <c r="U118" s="12"/>
      <c r="V118" s="12"/>
      <c r="W118" s="12"/>
      <c r="X118" s="12"/>
      <c r="Y118" s="12"/>
      <c r="Z118" s="12"/>
      <c r="AA118" s="12"/>
      <c r="AB118" s="12"/>
      <c r="AC118" s="12"/>
      <c r="AD118" s="12"/>
      <c r="AE118" s="12"/>
      <c r="AF118" s="12"/>
      <c r="AG118" s="12"/>
      <c r="AH118" s="12"/>
      <c r="AI118" s="12"/>
      <c r="AJ118" s="16"/>
    </row>
    <row r="119" spans="2:36">
      <c r="B119" s="6" t="s">
        <v>20</v>
      </c>
      <c r="C119" s="4" t="s">
        <v>21</v>
      </c>
      <c r="D119" s="4" t="s">
        <v>22</v>
      </c>
      <c r="E119" s="4" t="s">
        <v>37</v>
      </c>
      <c r="F119" s="4" t="s">
        <v>43</v>
      </c>
      <c r="G119" s="4" t="s">
        <v>799</v>
      </c>
      <c r="H119" s="4" t="s">
        <v>799</v>
      </c>
      <c r="I119" s="4" t="s">
        <v>776</v>
      </c>
      <c r="J119" s="4" t="s">
        <v>776</v>
      </c>
      <c r="K119" s="7">
        <v>746.36352900000099</v>
      </c>
      <c r="L119" s="4">
        <v>229</v>
      </c>
      <c r="M119" s="8">
        <v>3.2592293842794802</v>
      </c>
      <c r="N11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PharmaNoExpressLAXTPAUSUSAMERICASAMERICAS</v>
      </c>
      <c r="O119" s="8" t="str">
        <f>IF(ISNA(VLOOKUP(Table245[[#This Row],[Lane Identifier]],'Lanes Covered'!K:L,2,FALSE)),"No",VLOOKUP(Table245[[#This Row],[Lane Identifier]],'Lanes Covered'!K:L,2,FALSE))</f>
        <v>Yes</v>
      </c>
      <c r="P119" s="12"/>
      <c r="Q119" s="12"/>
      <c r="R119" s="12"/>
      <c r="S119" s="12"/>
      <c r="T119" s="12"/>
      <c r="U119" s="12"/>
      <c r="V119" s="12"/>
      <c r="W119" s="12"/>
      <c r="X119" s="12"/>
      <c r="Y119" s="12"/>
      <c r="Z119" s="12"/>
      <c r="AA119" s="12"/>
      <c r="AB119" s="12"/>
      <c r="AC119" s="12"/>
      <c r="AD119" s="12"/>
      <c r="AE119" s="12"/>
      <c r="AF119" s="12"/>
      <c r="AG119" s="12"/>
      <c r="AH119" s="12"/>
      <c r="AI119" s="12"/>
      <c r="AJ119" s="16"/>
    </row>
    <row r="120" spans="2:36">
      <c r="B120" s="6" t="s">
        <v>20</v>
      </c>
      <c r="C120" s="4" t="s">
        <v>21</v>
      </c>
      <c r="D120" s="4" t="s">
        <v>22</v>
      </c>
      <c r="E120" s="4" t="s">
        <v>37</v>
      </c>
      <c r="F120" s="4" t="s">
        <v>177</v>
      </c>
      <c r="G120" s="4" t="s">
        <v>799</v>
      </c>
      <c r="H120" s="4" t="s">
        <v>799</v>
      </c>
      <c r="I120" s="4" t="s">
        <v>776</v>
      </c>
      <c r="J120" s="4" t="s">
        <v>776</v>
      </c>
      <c r="K120" s="7">
        <v>2194.5</v>
      </c>
      <c r="L120" s="4">
        <v>642</v>
      </c>
      <c r="M120" s="8">
        <v>3.4182242990654204</v>
      </c>
      <c r="N12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PharmaNoExpressLAXTUSUSUSAMERICASAMERICAS</v>
      </c>
      <c r="O120" s="8" t="str">
        <f>IF(ISNA(VLOOKUP(Table245[[#This Row],[Lane Identifier]],'Lanes Covered'!K:L,2,FALSE)),"No",VLOOKUP(Table245[[#This Row],[Lane Identifier]],'Lanes Covered'!K:L,2,FALSE))</f>
        <v>Yes</v>
      </c>
      <c r="P120" s="12"/>
      <c r="Q120" s="12"/>
      <c r="R120" s="12"/>
      <c r="S120" s="12"/>
      <c r="T120" s="12"/>
      <c r="U120" s="12"/>
      <c r="V120" s="12"/>
      <c r="W120" s="12"/>
      <c r="X120" s="12"/>
      <c r="Y120" s="12"/>
      <c r="Z120" s="12"/>
      <c r="AA120" s="12"/>
      <c r="AB120" s="12"/>
      <c r="AC120" s="12"/>
      <c r="AD120" s="12"/>
      <c r="AE120" s="12"/>
      <c r="AF120" s="12"/>
      <c r="AG120" s="12"/>
      <c r="AH120" s="12"/>
      <c r="AI120" s="12"/>
      <c r="AJ120" s="16"/>
    </row>
    <row r="121" spans="2:36">
      <c r="B121" s="6" t="s">
        <v>20</v>
      </c>
      <c r="C121" s="4" t="s">
        <v>21</v>
      </c>
      <c r="D121" s="4" t="s">
        <v>22</v>
      </c>
      <c r="E121" s="4" t="s">
        <v>72</v>
      </c>
      <c r="F121" s="4" t="s">
        <v>24</v>
      </c>
      <c r="G121" s="4" t="s">
        <v>799</v>
      </c>
      <c r="H121" s="4" t="s">
        <v>799</v>
      </c>
      <c r="I121" s="4" t="s">
        <v>776</v>
      </c>
      <c r="J121" s="4" t="s">
        <v>776</v>
      </c>
      <c r="K121" s="7">
        <v>694.99978299999952</v>
      </c>
      <c r="L121" s="4">
        <v>283</v>
      </c>
      <c r="M121" s="8">
        <v>2.4558296219081255</v>
      </c>
      <c r="N12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PharmaNoExpressLGACVGUSUSAMERICASAMERICAS</v>
      </c>
      <c r="O121" s="8" t="str">
        <f>IF(ISNA(VLOOKUP(Table245[[#This Row],[Lane Identifier]],'Lanes Covered'!K:L,2,FALSE)),"No",VLOOKUP(Table245[[#This Row],[Lane Identifier]],'Lanes Covered'!K:L,2,FALSE))</f>
        <v>Yes</v>
      </c>
      <c r="P121" s="12"/>
      <c r="Q121" s="12"/>
      <c r="R121" s="12"/>
      <c r="S121" s="12"/>
      <c r="T121" s="12"/>
      <c r="U121" s="12"/>
      <c r="V121" s="12"/>
      <c r="W121" s="12"/>
      <c r="X121" s="12"/>
      <c r="Y121" s="12"/>
      <c r="Z121" s="12"/>
      <c r="AA121" s="12"/>
      <c r="AB121" s="12"/>
      <c r="AC121" s="12"/>
      <c r="AD121" s="12"/>
      <c r="AE121" s="12"/>
      <c r="AF121" s="12"/>
      <c r="AG121" s="12"/>
      <c r="AH121" s="12"/>
      <c r="AI121" s="12"/>
      <c r="AJ121" s="16"/>
    </row>
    <row r="122" spans="2:36">
      <c r="B122" s="6" t="s">
        <v>20</v>
      </c>
      <c r="C122" s="4" t="s">
        <v>21</v>
      </c>
      <c r="D122" s="4" t="s">
        <v>22</v>
      </c>
      <c r="E122" s="4" t="s">
        <v>86</v>
      </c>
      <c r="F122" s="4" t="s">
        <v>112</v>
      </c>
      <c r="G122" s="4" t="s">
        <v>795</v>
      </c>
      <c r="H122" s="4" t="s">
        <v>803</v>
      </c>
      <c r="I122" s="4" t="s">
        <v>778</v>
      </c>
      <c r="J122" s="4" t="s">
        <v>778</v>
      </c>
      <c r="K122" s="7">
        <v>1750.25</v>
      </c>
      <c r="L122" s="4">
        <v>382</v>
      </c>
      <c r="M122" s="8">
        <v>4.5818062827225132</v>
      </c>
      <c r="N12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PharmaNoExpressLHRBRUGBBEEMEAEMEA</v>
      </c>
      <c r="O122" s="8" t="str">
        <f>IF(ISNA(VLOOKUP(Table245[[#This Row],[Lane Identifier]],'Lanes Covered'!K:L,2,FALSE)),"No",VLOOKUP(Table245[[#This Row],[Lane Identifier]],'Lanes Covered'!K:L,2,FALSE))</f>
        <v>Yes</v>
      </c>
      <c r="P122" s="12"/>
      <c r="Q122" s="12"/>
      <c r="R122" s="12"/>
      <c r="S122" s="12"/>
      <c r="T122" s="12"/>
      <c r="U122" s="12"/>
      <c r="V122" s="12"/>
      <c r="W122" s="12"/>
      <c r="X122" s="12"/>
      <c r="Y122" s="12"/>
      <c r="Z122" s="12"/>
      <c r="AA122" s="12"/>
      <c r="AB122" s="12"/>
      <c r="AC122" s="12"/>
      <c r="AD122" s="12"/>
      <c r="AE122" s="12"/>
      <c r="AF122" s="12"/>
      <c r="AG122" s="12"/>
      <c r="AH122" s="12"/>
      <c r="AI122" s="12"/>
      <c r="AJ122" s="16"/>
    </row>
    <row r="123" spans="2:36">
      <c r="B123" s="6" t="s">
        <v>20</v>
      </c>
      <c r="C123" s="4" t="s">
        <v>21</v>
      </c>
      <c r="D123" s="4" t="s">
        <v>22</v>
      </c>
      <c r="E123" s="4" t="s">
        <v>86</v>
      </c>
      <c r="F123" s="4" t="s">
        <v>51</v>
      </c>
      <c r="G123" s="4" t="s">
        <v>795</v>
      </c>
      <c r="H123" s="4" t="s">
        <v>800</v>
      </c>
      <c r="I123" s="4" t="s">
        <v>778</v>
      </c>
      <c r="J123" s="4" t="s">
        <v>778</v>
      </c>
      <c r="K123" s="7">
        <v>1316.39462</v>
      </c>
      <c r="L123" s="4">
        <v>319</v>
      </c>
      <c r="M123" s="8">
        <v>4.1266289028213166</v>
      </c>
      <c r="N12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PharmaNoExpressLHRFRAGBDEEMEAEMEA</v>
      </c>
      <c r="O123" s="8" t="str">
        <f>IF(ISNA(VLOOKUP(Table245[[#This Row],[Lane Identifier]],'Lanes Covered'!K:L,2,FALSE)),"No",VLOOKUP(Table245[[#This Row],[Lane Identifier]],'Lanes Covered'!K:L,2,FALSE))</f>
        <v>Yes</v>
      </c>
      <c r="P123" s="12"/>
      <c r="Q123" s="12"/>
      <c r="R123" s="12"/>
      <c r="S123" s="12"/>
      <c r="T123" s="12"/>
      <c r="U123" s="12"/>
      <c r="V123" s="12"/>
      <c r="W123" s="12"/>
      <c r="X123" s="12"/>
      <c r="Y123" s="12"/>
      <c r="Z123" s="12"/>
      <c r="AA123" s="12"/>
      <c r="AB123" s="12"/>
      <c r="AC123" s="12"/>
      <c r="AD123" s="12"/>
      <c r="AE123" s="12"/>
      <c r="AF123" s="12"/>
      <c r="AG123" s="12"/>
      <c r="AH123" s="12"/>
      <c r="AI123" s="12"/>
      <c r="AJ123" s="16"/>
    </row>
    <row r="124" spans="2:36">
      <c r="B124" s="6" t="s">
        <v>20</v>
      </c>
      <c r="C124" s="4" t="s">
        <v>21</v>
      </c>
      <c r="D124" s="4" t="s">
        <v>22</v>
      </c>
      <c r="E124" s="4" t="s">
        <v>86</v>
      </c>
      <c r="F124" s="4" t="s">
        <v>66</v>
      </c>
      <c r="G124" s="4" t="s">
        <v>795</v>
      </c>
      <c r="H124" s="4" t="s">
        <v>799</v>
      </c>
      <c r="I124" s="4" t="s">
        <v>778</v>
      </c>
      <c r="J124" s="4" t="s">
        <v>776</v>
      </c>
      <c r="K124" s="7">
        <v>2107.6646199999996</v>
      </c>
      <c r="L124" s="4">
        <v>381</v>
      </c>
      <c r="M124" s="8">
        <v>5.5319281364829385</v>
      </c>
      <c r="N12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PharmaNoExpressLHRJFKGBUSEMEAAMERICAS</v>
      </c>
      <c r="O124" s="8" t="str">
        <f>IF(ISNA(VLOOKUP(Table245[[#This Row],[Lane Identifier]],'Lanes Covered'!K:L,2,FALSE)),"No",VLOOKUP(Table245[[#This Row],[Lane Identifier]],'Lanes Covered'!K:L,2,FALSE))</f>
        <v>Yes</v>
      </c>
      <c r="P124" s="12"/>
      <c r="Q124" s="12"/>
      <c r="R124" s="12"/>
      <c r="S124" s="12"/>
      <c r="T124" s="12"/>
      <c r="U124" s="12"/>
      <c r="V124" s="12"/>
      <c r="W124" s="12"/>
      <c r="X124" s="12"/>
      <c r="Y124" s="12"/>
      <c r="Z124" s="12"/>
      <c r="AA124" s="12"/>
      <c r="AB124" s="12"/>
      <c r="AC124" s="12"/>
      <c r="AD124" s="12"/>
      <c r="AE124" s="12"/>
      <c r="AF124" s="12"/>
      <c r="AG124" s="12"/>
      <c r="AH124" s="12"/>
      <c r="AI124" s="12"/>
      <c r="AJ124" s="16"/>
    </row>
    <row r="125" spans="2:36">
      <c r="B125" s="6" t="s">
        <v>20</v>
      </c>
      <c r="C125" s="4" t="s">
        <v>21</v>
      </c>
      <c r="D125" s="4" t="s">
        <v>22</v>
      </c>
      <c r="E125" s="4" t="s">
        <v>86</v>
      </c>
      <c r="F125" s="4" t="s">
        <v>283</v>
      </c>
      <c r="G125" s="4" t="s">
        <v>795</v>
      </c>
      <c r="H125" s="4" t="s">
        <v>817</v>
      </c>
      <c r="I125" s="4" t="s">
        <v>778</v>
      </c>
      <c r="J125" s="4" t="s">
        <v>778</v>
      </c>
      <c r="K125" s="7">
        <v>1601.89</v>
      </c>
      <c r="L125" s="4">
        <v>260</v>
      </c>
      <c r="M125" s="8">
        <v>6.1611153846153854</v>
      </c>
      <c r="N12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PharmaNoExpressLHRJNBGBZAEMEAEMEA</v>
      </c>
      <c r="O125" s="8" t="str">
        <f>IF(ISNA(VLOOKUP(Table245[[#This Row],[Lane Identifier]],'Lanes Covered'!K:L,2,FALSE)),"No",VLOOKUP(Table245[[#This Row],[Lane Identifier]],'Lanes Covered'!K:L,2,FALSE))</f>
        <v>Yes</v>
      </c>
      <c r="P125" s="12"/>
      <c r="Q125" s="12"/>
      <c r="R125" s="12"/>
      <c r="S125" s="12"/>
      <c r="T125" s="12"/>
      <c r="U125" s="12"/>
      <c r="V125" s="12"/>
      <c r="W125" s="12"/>
      <c r="X125" s="12"/>
      <c r="Y125" s="12"/>
      <c r="Z125" s="12"/>
      <c r="AA125" s="12"/>
      <c r="AB125" s="12"/>
      <c r="AC125" s="12"/>
      <c r="AD125" s="12"/>
      <c r="AE125" s="12"/>
      <c r="AF125" s="12"/>
      <c r="AG125" s="12"/>
      <c r="AH125" s="12"/>
      <c r="AI125" s="12"/>
      <c r="AJ125" s="16"/>
    </row>
    <row r="126" spans="2:36">
      <c r="B126" s="6" t="s">
        <v>20</v>
      </c>
      <c r="C126" s="4" t="s">
        <v>21</v>
      </c>
      <c r="D126" s="4" t="s">
        <v>22</v>
      </c>
      <c r="E126" s="4" t="s">
        <v>86</v>
      </c>
      <c r="F126" s="4" t="s">
        <v>37</v>
      </c>
      <c r="G126" s="4" t="s">
        <v>795</v>
      </c>
      <c r="H126" s="4" t="s">
        <v>799</v>
      </c>
      <c r="I126" s="4" t="s">
        <v>778</v>
      </c>
      <c r="J126" s="4" t="s">
        <v>776</v>
      </c>
      <c r="K126" s="7">
        <v>1924.0092399999999</v>
      </c>
      <c r="L126" s="4">
        <v>523</v>
      </c>
      <c r="M126" s="8">
        <v>3.6787939579349902</v>
      </c>
      <c r="N12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PharmaNoExpressLHRLAXGBUSEMEAAMERICAS</v>
      </c>
      <c r="O126" s="8" t="str">
        <f>IF(ISNA(VLOOKUP(Table245[[#This Row],[Lane Identifier]],'Lanes Covered'!K:L,2,FALSE)),"No",VLOOKUP(Table245[[#This Row],[Lane Identifier]],'Lanes Covered'!K:L,2,FALSE))</f>
        <v>Yes</v>
      </c>
      <c r="P126" s="12"/>
      <c r="Q126" s="12"/>
      <c r="R126" s="12"/>
      <c r="S126" s="12"/>
      <c r="T126" s="12"/>
      <c r="U126" s="12"/>
      <c r="V126" s="12"/>
      <c r="W126" s="12"/>
      <c r="X126" s="12"/>
      <c r="Y126" s="12"/>
      <c r="Z126" s="12"/>
      <c r="AA126" s="12"/>
      <c r="AB126" s="12"/>
      <c r="AC126" s="12"/>
      <c r="AD126" s="12"/>
      <c r="AE126" s="12"/>
      <c r="AF126" s="12"/>
      <c r="AG126" s="12"/>
      <c r="AH126" s="12"/>
      <c r="AI126" s="12"/>
      <c r="AJ126" s="16"/>
    </row>
    <row r="127" spans="2:36">
      <c r="B127" s="6" t="s">
        <v>20</v>
      </c>
      <c r="C127" s="4" t="s">
        <v>21</v>
      </c>
      <c r="D127" s="4" t="s">
        <v>22</v>
      </c>
      <c r="E127" s="4" t="s">
        <v>192</v>
      </c>
      <c r="F127" s="4" t="s">
        <v>85</v>
      </c>
      <c r="G127" s="4" t="s">
        <v>828</v>
      </c>
      <c r="H127" s="4" t="s">
        <v>799</v>
      </c>
      <c r="I127" s="4" t="s">
        <v>776</v>
      </c>
      <c r="J127" s="4" t="s">
        <v>776</v>
      </c>
      <c r="K127" s="7">
        <v>4297.5074339999883</v>
      </c>
      <c r="L127" s="4">
        <v>321</v>
      </c>
      <c r="M127" s="8">
        <v>13.387873626168188</v>
      </c>
      <c r="N12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PharmaNoExpressLIMMIAPEUSAMERICASAMERICAS</v>
      </c>
      <c r="O127" s="8" t="str">
        <f>IF(ISNA(VLOOKUP(Table245[[#This Row],[Lane Identifier]],'Lanes Covered'!K:L,2,FALSE)),"No",VLOOKUP(Table245[[#This Row],[Lane Identifier]],'Lanes Covered'!K:L,2,FALSE))</f>
        <v>Yes</v>
      </c>
      <c r="P127" s="12"/>
      <c r="Q127" s="12"/>
      <c r="R127" s="12"/>
      <c r="S127" s="12"/>
      <c r="T127" s="12"/>
      <c r="U127" s="12"/>
      <c r="V127" s="12"/>
      <c r="W127" s="12"/>
      <c r="X127" s="12"/>
      <c r="Y127" s="12"/>
      <c r="Z127" s="12"/>
      <c r="AA127" s="12"/>
      <c r="AB127" s="12"/>
      <c r="AC127" s="12"/>
      <c r="AD127" s="12"/>
      <c r="AE127" s="12"/>
      <c r="AF127" s="12"/>
      <c r="AG127" s="12"/>
      <c r="AH127" s="12"/>
      <c r="AI127" s="12"/>
      <c r="AJ127" s="16"/>
    </row>
    <row r="128" spans="2:36">
      <c r="B128" s="6" t="s">
        <v>20</v>
      </c>
      <c r="C128" s="4" t="s">
        <v>21</v>
      </c>
      <c r="D128" s="4" t="s">
        <v>22</v>
      </c>
      <c r="E128" s="4" t="s">
        <v>90</v>
      </c>
      <c r="F128" s="4" t="s">
        <v>269</v>
      </c>
      <c r="G128" s="4" t="s">
        <v>805</v>
      </c>
      <c r="H128" s="4" t="s">
        <v>807</v>
      </c>
      <c r="I128" s="4" t="s">
        <v>778</v>
      </c>
      <c r="J128" s="4" t="s">
        <v>778</v>
      </c>
      <c r="K128" s="7">
        <v>918.5</v>
      </c>
      <c r="L128" s="4">
        <v>357</v>
      </c>
      <c r="M128" s="8">
        <v>2.5728291316526612</v>
      </c>
      <c r="N12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PharmaNoExpressMADGVAESCHEMEAEMEA</v>
      </c>
      <c r="O128" s="8" t="str">
        <f>IF(ISNA(VLOOKUP(Table245[[#This Row],[Lane Identifier]],'Lanes Covered'!K:L,2,FALSE)),"No",VLOOKUP(Table245[[#This Row],[Lane Identifier]],'Lanes Covered'!K:L,2,FALSE))</f>
        <v>Yes</v>
      </c>
      <c r="P128" s="12"/>
      <c r="Q128" s="12"/>
      <c r="R128" s="12"/>
      <c r="S128" s="12"/>
      <c r="T128" s="12"/>
      <c r="U128" s="12"/>
      <c r="V128" s="12"/>
      <c r="W128" s="12"/>
      <c r="X128" s="12"/>
      <c r="Y128" s="12"/>
      <c r="Z128" s="12"/>
      <c r="AA128" s="12"/>
      <c r="AB128" s="12"/>
      <c r="AC128" s="12"/>
      <c r="AD128" s="12"/>
      <c r="AE128" s="12"/>
      <c r="AF128" s="12"/>
      <c r="AG128" s="12"/>
      <c r="AH128" s="12"/>
      <c r="AI128" s="12"/>
      <c r="AJ128" s="16"/>
    </row>
    <row r="129" spans="2:36">
      <c r="B129" s="6" t="s">
        <v>20</v>
      </c>
      <c r="C129" s="4" t="s">
        <v>21</v>
      </c>
      <c r="D129" s="4" t="s">
        <v>22</v>
      </c>
      <c r="E129" s="4" t="s">
        <v>90</v>
      </c>
      <c r="F129" s="4" t="s">
        <v>37</v>
      </c>
      <c r="G129" s="4" t="s">
        <v>805</v>
      </c>
      <c r="H129" s="4" t="s">
        <v>799</v>
      </c>
      <c r="I129" s="4" t="s">
        <v>778</v>
      </c>
      <c r="J129" s="4" t="s">
        <v>776</v>
      </c>
      <c r="K129" s="7">
        <v>644</v>
      </c>
      <c r="L129" s="4">
        <v>335</v>
      </c>
      <c r="M129" s="8">
        <v>1.9223880597014926</v>
      </c>
      <c r="N12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PharmaNoExpressMADLAXESUSEMEAAMERICAS</v>
      </c>
      <c r="O129" s="8" t="str">
        <f>IF(ISNA(VLOOKUP(Table245[[#This Row],[Lane Identifier]],'Lanes Covered'!K:L,2,FALSE)),"No",VLOOKUP(Table245[[#This Row],[Lane Identifier]],'Lanes Covered'!K:L,2,FALSE))</f>
        <v>Yes</v>
      </c>
      <c r="P129" s="12"/>
      <c r="Q129" s="12"/>
      <c r="R129" s="12"/>
      <c r="S129" s="12"/>
      <c r="T129" s="12"/>
      <c r="U129" s="12"/>
      <c r="V129" s="12"/>
      <c r="W129" s="12"/>
      <c r="X129" s="12"/>
      <c r="Y129" s="12"/>
      <c r="Z129" s="12"/>
      <c r="AA129" s="12"/>
      <c r="AB129" s="12"/>
      <c r="AC129" s="12"/>
      <c r="AD129" s="12"/>
      <c r="AE129" s="12"/>
      <c r="AF129" s="12"/>
      <c r="AG129" s="12"/>
      <c r="AH129" s="12"/>
      <c r="AI129" s="12"/>
      <c r="AJ129" s="16"/>
    </row>
    <row r="130" spans="2:36">
      <c r="B130" s="6" t="s">
        <v>20</v>
      </c>
      <c r="C130" s="4" t="s">
        <v>21</v>
      </c>
      <c r="D130" s="4" t="s">
        <v>22</v>
      </c>
      <c r="E130" s="4" t="s">
        <v>90</v>
      </c>
      <c r="F130" s="4" t="s">
        <v>86</v>
      </c>
      <c r="G130" s="4" t="s">
        <v>805</v>
      </c>
      <c r="H130" s="4" t="s">
        <v>795</v>
      </c>
      <c r="I130" s="4" t="s">
        <v>778</v>
      </c>
      <c r="J130" s="4" t="s">
        <v>778</v>
      </c>
      <c r="K130" s="7">
        <v>611</v>
      </c>
      <c r="L130" s="4">
        <v>369</v>
      </c>
      <c r="M130" s="8">
        <v>1.6558265582655827</v>
      </c>
      <c r="N13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PharmaNoExpressMADLHRESGBEMEAEMEA</v>
      </c>
      <c r="O130" s="8" t="str">
        <f>IF(ISNA(VLOOKUP(Table245[[#This Row],[Lane Identifier]],'Lanes Covered'!K:L,2,FALSE)),"No",VLOOKUP(Table245[[#This Row],[Lane Identifier]],'Lanes Covered'!K:L,2,FALSE))</f>
        <v>Yes</v>
      </c>
      <c r="P130" s="12"/>
      <c r="Q130" s="12"/>
      <c r="R130" s="12"/>
      <c r="S130" s="12"/>
      <c r="T130" s="12"/>
      <c r="U130" s="12"/>
      <c r="V130" s="12"/>
      <c r="W130" s="12"/>
      <c r="X130" s="12"/>
      <c r="Y130" s="12"/>
      <c r="Z130" s="12"/>
      <c r="AA130" s="12"/>
      <c r="AB130" s="12"/>
      <c r="AC130" s="12"/>
      <c r="AD130" s="12"/>
      <c r="AE130" s="12"/>
      <c r="AF130" s="12"/>
      <c r="AG130" s="12"/>
      <c r="AH130" s="12"/>
      <c r="AI130" s="12"/>
      <c r="AJ130" s="16"/>
    </row>
    <row r="131" spans="2:36">
      <c r="B131" s="6" t="s">
        <v>20</v>
      </c>
      <c r="C131" s="4" t="s">
        <v>21</v>
      </c>
      <c r="D131" s="4" t="s">
        <v>22</v>
      </c>
      <c r="E131" s="4" t="s">
        <v>77</v>
      </c>
      <c r="F131" s="4" t="s">
        <v>69</v>
      </c>
      <c r="G131" s="4" t="s">
        <v>799</v>
      </c>
      <c r="H131" s="4" t="s">
        <v>799</v>
      </c>
      <c r="I131" s="4" t="s">
        <v>776</v>
      </c>
      <c r="J131" s="4" t="s">
        <v>776</v>
      </c>
      <c r="K131" s="7">
        <v>14069.036256999978</v>
      </c>
      <c r="L131" s="4">
        <v>259</v>
      </c>
      <c r="M131" s="8">
        <v>54.320603308880223</v>
      </c>
      <c r="N13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PharmaNoExpressMCIMSPUSUSAMERICASAMERICAS</v>
      </c>
      <c r="O131" s="8" t="str">
        <f>IF(ISNA(VLOOKUP(Table245[[#This Row],[Lane Identifier]],'Lanes Covered'!K:L,2,FALSE)),"No",VLOOKUP(Table245[[#This Row],[Lane Identifier]],'Lanes Covered'!K:L,2,FALSE))</f>
        <v>Yes</v>
      </c>
      <c r="P131" s="12"/>
      <c r="Q131" s="12"/>
      <c r="R131" s="12"/>
      <c r="S131" s="12"/>
      <c r="T131" s="12"/>
      <c r="U131" s="12"/>
      <c r="V131" s="12"/>
      <c r="W131" s="12"/>
      <c r="X131" s="12"/>
      <c r="Y131" s="12"/>
      <c r="Z131" s="12"/>
      <c r="AA131" s="12"/>
      <c r="AB131" s="12"/>
      <c r="AC131" s="12"/>
      <c r="AD131" s="12"/>
      <c r="AE131" s="12"/>
      <c r="AF131" s="12"/>
      <c r="AG131" s="12"/>
      <c r="AH131" s="12"/>
      <c r="AI131" s="12"/>
      <c r="AJ131" s="16"/>
    </row>
    <row r="132" spans="2:36">
      <c r="B132" s="6" t="s">
        <v>20</v>
      </c>
      <c r="C132" s="4" t="s">
        <v>21</v>
      </c>
      <c r="D132" s="4" t="s">
        <v>22</v>
      </c>
      <c r="E132" s="4" t="s">
        <v>50</v>
      </c>
      <c r="F132" s="4" t="s">
        <v>23</v>
      </c>
      <c r="G132" s="4" t="s">
        <v>799</v>
      </c>
      <c r="H132" s="4" t="s">
        <v>799</v>
      </c>
      <c r="I132" s="4" t="s">
        <v>776</v>
      </c>
      <c r="J132" s="4" t="s">
        <v>776</v>
      </c>
      <c r="K132" s="7">
        <v>2892.7271610000075</v>
      </c>
      <c r="L132" s="4">
        <v>236</v>
      </c>
      <c r="M132" s="8">
        <v>12.257318478813591</v>
      </c>
      <c r="N13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PharmaNoExpressMCOATLUSUSAMERICASAMERICAS</v>
      </c>
      <c r="O132" s="8" t="str">
        <f>IF(ISNA(VLOOKUP(Table245[[#This Row],[Lane Identifier]],'Lanes Covered'!K:L,2,FALSE)),"No",VLOOKUP(Table245[[#This Row],[Lane Identifier]],'Lanes Covered'!K:L,2,FALSE))</f>
        <v>Yes</v>
      </c>
      <c r="P132" s="12"/>
      <c r="Q132" s="12"/>
      <c r="R132" s="12"/>
      <c r="S132" s="12"/>
      <c r="T132" s="12"/>
      <c r="U132" s="12"/>
      <c r="V132" s="12"/>
      <c r="W132" s="12"/>
      <c r="X132" s="12"/>
      <c r="Y132" s="12"/>
      <c r="Z132" s="12"/>
      <c r="AA132" s="12"/>
      <c r="AB132" s="12"/>
      <c r="AC132" s="12"/>
      <c r="AD132" s="12"/>
      <c r="AE132" s="12"/>
      <c r="AF132" s="12"/>
      <c r="AG132" s="12"/>
      <c r="AH132" s="12"/>
      <c r="AI132" s="12"/>
      <c r="AJ132" s="16"/>
    </row>
    <row r="133" spans="2:36">
      <c r="B133" s="6" t="s">
        <v>20</v>
      </c>
      <c r="C133" s="4" t="s">
        <v>21</v>
      </c>
      <c r="D133" s="4" t="s">
        <v>22</v>
      </c>
      <c r="E133" s="4" t="s">
        <v>116</v>
      </c>
      <c r="F133" s="4" t="s">
        <v>37</v>
      </c>
      <c r="G133" s="4" t="s">
        <v>815</v>
      </c>
      <c r="H133" s="4" t="s">
        <v>799</v>
      </c>
      <c r="I133" s="4" t="s">
        <v>776</v>
      </c>
      <c r="J133" s="4" t="s">
        <v>776</v>
      </c>
      <c r="K133" s="7">
        <v>1388.2777373999952</v>
      </c>
      <c r="L133" s="4">
        <v>404</v>
      </c>
      <c r="M133" s="8">
        <v>3.436331033168305</v>
      </c>
      <c r="N13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PharmaNoExpressMEXLAXMXUSAMERICASAMERICAS</v>
      </c>
      <c r="O133" s="8" t="str">
        <f>IF(ISNA(VLOOKUP(Table245[[#This Row],[Lane Identifier]],'Lanes Covered'!K:L,2,FALSE)),"No",VLOOKUP(Table245[[#This Row],[Lane Identifier]],'Lanes Covered'!K:L,2,FALSE))</f>
        <v>Yes</v>
      </c>
      <c r="P133" s="12"/>
      <c r="Q133" s="12"/>
      <c r="R133" s="12"/>
      <c r="S133" s="12"/>
      <c r="T133" s="12"/>
      <c r="U133" s="12"/>
      <c r="V133" s="12"/>
      <c r="W133" s="12"/>
      <c r="X133" s="12"/>
      <c r="Y133" s="12"/>
      <c r="Z133" s="12"/>
      <c r="AA133" s="12"/>
      <c r="AB133" s="12"/>
      <c r="AC133" s="12"/>
      <c r="AD133" s="12"/>
      <c r="AE133" s="12"/>
      <c r="AF133" s="12"/>
      <c r="AG133" s="12"/>
      <c r="AH133" s="12"/>
      <c r="AI133" s="12"/>
      <c r="AJ133" s="16"/>
    </row>
    <row r="134" spans="2:36">
      <c r="B134" s="6" t="s">
        <v>20</v>
      </c>
      <c r="C134" s="4" t="s">
        <v>21</v>
      </c>
      <c r="D134" s="4" t="s">
        <v>22</v>
      </c>
      <c r="E134" s="4" t="s">
        <v>116</v>
      </c>
      <c r="F134" s="4" t="s">
        <v>85</v>
      </c>
      <c r="G134" s="4" t="s">
        <v>815</v>
      </c>
      <c r="H134" s="4" t="s">
        <v>799</v>
      </c>
      <c r="I134" s="4" t="s">
        <v>776</v>
      </c>
      <c r="J134" s="4" t="s">
        <v>776</v>
      </c>
      <c r="K134" s="7">
        <v>11796.950677000119</v>
      </c>
      <c r="L134" s="4">
        <v>1345</v>
      </c>
      <c r="M134" s="8">
        <v>8.770967046096743</v>
      </c>
      <c r="N13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PharmaNoExpressMEXMIAMXUSAMERICASAMERICAS</v>
      </c>
      <c r="O134" s="8" t="str">
        <f>IF(ISNA(VLOOKUP(Table245[[#This Row],[Lane Identifier]],'Lanes Covered'!K:L,2,FALSE)),"No",VLOOKUP(Table245[[#This Row],[Lane Identifier]],'Lanes Covered'!K:L,2,FALSE))</f>
        <v>Yes</v>
      </c>
      <c r="P134" s="12"/>
      <c r="Q134" s="12"/>
      <c r="R134" s="12"/>
      <c r="S134" s="12"/>
      <c r="T134" s="12"/>
      <c r="U134" s="12"/>
      <c r="V134" s="12"/>
      <c r="W134" s="12"/>
      <c r="X134" s="12"/>
      <c r="Y134" s="12"/>
      <c r="Z134" s="12"/>
      <c r="AA134" s="12"/>
      <c r="AB134" s="12"/>
      <c r="AC134" s="12"/>
      <c r="AD134" s="12"/>
      <c r="AE134" s="12"/>
      <c r="AF134" s="12"/>
      <c r="AG134" s="12"/>
      <c r="AH134" s="12"/>
      <c r="AI134" s="12"/>
      <c r="AJ134" s="16"/>
    </row>
    <row r="135" spans="2:36">
      <c r="B135" s="6" t="s">
        <v>20</v>
      </c>
      <c r="C135" s="4" t="s">
        <v>21</v>
      </c>
      <c r="D135" s="4" t="s">
        <v>22</v>
      </c>
      <c r="E135" s="4" t="s">
        <v>85</v>
      </c>
      <c r="F135" s="4" t="s">
        <v>23</v>
      </c>
      <c r="G135" s="4" t="s">
        <v>799</v>
      </c>
      <c r="H135" s="4" t="s">
        <v>799</v>
      </c>
      <c r="I135" s="4" t="s">
        <v>776</v>
      </c>
      <c r="J135" s="4" t="s">
        <v>776</v>
      </c>
      <c r="K135" s="7">
        <v>2530.0566199999935</v>
      </c>
      <c r="L135" s="4">
        <v>331</v>
      </c>
      <c r="M135" s="8">
        <v>7.6436755891238475</v>
      </c>
      <c r="N13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PharmaNoExpressMIAATLUSUSAMERICASAMERICAS</v>
      </c>
      <c r="O135" s="8" t="str">
        <f>IF(ISNA(VLOOKUP(Table245[[#This Row],[Lane Identifier]],'Lanes Covered'!K:L,2,FALSE)),"No",VLOOKUP(Table245[[#This Row],[Lane Identifier]],'Lanes Covered'!K:L,2,FALSE))</f>
        <v>Yes</v>
      </c>
      <c r="P135" s="12"/>
      <c r="Q135" s="12"/>
      <c r="R135" s="12"/>
      <c r="S135" s="12"/>
      <c r="T135" s="12"/>
      <c r="U135" s="12"/>
      <c r="V135" s="12"/>
      <c r="W135" s="12"/>
      <c r="X135" s="12"/>
      <c r="Y135" s="12"/>
      <c r="Z135" s="12"/>
      <c r="AA135" s="12"/>
      <c r="AB135" s="12"/>
      <c r="AC135" s="12"/>
      <c r="AD135" s="12"/>
      <c r="AE135" s="12"/>
      <c r="AF135" s="12"/>
      <c r="AG135" s="12"/>
      <c r="AH135" s="12"/>
      <c r="AI135" s="12"/>
      <c r="AJ135" s="16"/>
    </row>
    <row r="136" spans="2:36">
      <c r="B136" s="6" t="s">
        <v>20</v>
      </c>
      <c r="C136" s="4" t="s">
        <v>21</v>
      </c>
      <c r="D136" s="4" t="s">
        <v>22</v>
      </c>
      <c r="E136" s="4" t="s">
        <v>85</v>
      </c>
      <c r="F136" s="4" t="s">
        <v>374</v>
      </c>
      <c r="G136" s="4" t="s">
        <v>799</v>
      </c>
      <c r="H136" s="4" t="s">
        <v>797</v>
      </c>
      <c r="I136" s="4" t="s">
        <v>776</v>
      </c>
      <c r="J136" s="4" t="s">
        <v>777</v>
      </c>
      <c r="K136" s="7">
        <v>5995.8499999999949</v>
      </c>
      <c r="L136" s="4">
        <v>488</v>
      </c>
      <c r="M136" s="8">
        <v>12.286577868852449</v>
      </c>
      <c r="N13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PharmaNoExpressMIABLRUSINAMERICASAPAC</v>
      </c>
      <c r="O136" s="8" t="str">
        <f>IF(ISNA(VLOOKUP(Table245[[#This Row],[Lane Identifier]],'Lanes Covered'!K:L,2,FALSE)),"No",VLOOKUP(Table245[[#This Row],[Lane Identifier]],'Lanes Covered'!K:L,2,FALSE))</f>
        <v>Yes</v>
      </c>
      <c r="P136" s="12"/>
      <c r="Q136" s="12"/>
      <c r="R136" s="12"/>
      <c r="S136" s="12"/>
      <c r="T136" s="12"/>
      <c r="U136" s="12"/>
      <c r="V136" s="12"/>
      <c r="W136" s="12"/>
      <c r="X136" s="12"/>
      <c r="Y136" s="12"/>
      <c r="Z136" s="12"/>
      <c r="AA136" s="12"/>
      <c r="AB136" s="12"/>
      <c r="AC136" s="12"/>
      <c r="AD136" s="12"/>
      <c r="AE136" s="12"/>
      <c r="AF136" s="12"/>
      <c r="AG136" s="12"/>
      <c r="AH136" s="12"/>
      <c r="AI136" s="12"/>
      <c r="AJ136" s="16"/>
    </row>
    <row r="137" spans="2:36">
      <c r="B137" s="6" t="s">
        <v>20</v>
      </c>
      <c r="C137" s="4" t="s">
        <v>21</v>
      </c>
      <c r="D137" s="4" t="s">
        <v>22</v>
      </c>
      <c r="E137" s="4" t="s">
        <v>85</v>
      </c>
      <c r="F137" s="4" t="s">
        <v>165</v>
      </c>
      <c r="G137" s="4" t="s">
        <v>799</v>
      </c>
      <c r="H137" s="4" t="s">
        <v>826</v>
      </c>
      <c r="I137" s="4" t="s">
        <v>776</v>
      </c>
      <c r="J137" s="4" t="s">
        <v>776</v>
      </c>
      <c r="K137" s="7">
        <v>1607.1055460000023</v>
      </c>
      <c r="L137" s="4">
        <v>350</v>
      </c>
      <c r="M137" s="8">
        <v>4.5917301314285783</v>
      </c>
      <c r="N13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PharmaNoExpressMIABOGUSCOAMERICASAMERICAS</v>
      </c>
      <c r="O137" s="8" t="str">
        <f>IF(ISNA(VLOOKUP(Table245[[#This Row],[Lane Identifier]],'Lanes Covered'!K:L,2,FALSE)),"No",VLOOKUP(Table245[[#This Row],[Lane Identifier]],'Lanes Covered'!K:L,2,FALSE))</f>
        <v>Yes</v>
      </c>
      <c r="P137" s="12"/>
      <c r="Q137" s="12"/>
      <c r="R137" s="12"/>
      <c r="S137" s="12"/>
      <c r="T137" s="12"/>
      <c r="U137" s="12"/>
      <c r="V137" s="12"/>
      <c r="W137" s="12"/>
      <c r="X137" s="12"/>
      <c r="Y137" s="12"/>
      <c r="Z137" s="12"/>
      <c r="AA137" s="12"/>
      <c r="AB137" s="12"/>
      <c r="AC137" s="12"/>
      <c r="AD137" s="12"/>
      <c r="AE137" s="12"/>
      <c r="AF137" s="12"/>
      <c r="AG137" s="12"/>
      <c r="AH137" s="12"/>
      <c r="AI137" s="12"/>
      <c r="AJ137" s="16"/>
    </row>
    <row r="138" spans="2:36">
      <c r="B138" s="6" t="s">
        <v>20</v>
      </c>
      <c r="C138" s="4" t="s">
        <v>21</v>
      </c>
      <c r="D138" s="4" t="s">
        <v>22</v>
      </c>
      <c r="E138" s="4" t="s">
        <v>85</v>
      </c>
      <c r="F138" s="4" t="s">
        <v>290</v>
      </c>
      <c r="G138" s="4" t="s">
        <v>799</v>
      </c>
      <c r="H138" s="4" t="s">
        <v>797</v>
      </c>
      <c r="I138" s="4" t="s">
        <v>776</v>
      </c>
      <c r="J138" s="4" t="s">
        <v>777</v>
      </c>
      <c r="K138" s="7">
        <v>2416.6900000000005</v>
      </c>
      <c r="L138" s="4">
        <v>282</v>
      </c>
      <c r="M138" s="8">
        <v>8.5698226950354623</v>
      </c>
      <c r="N13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PharmaNoExpressMIABOMUSINAMERICASAPAC</v>
      </c>
      <c r="O138" s="8" t="str">
        <f>IF(ISNA(VLOOKUP(Table245[[#This Row],[Lane Identifier]],'Lanes Covered'!K:L,2,FALSE)),"No",VLOOKUP(Table245[[#This Row],[Lane Identifier]],'Lanes Covered'!K:L,2,FALSE))</f>
        <v>Yes</v>
      </c>
      <c r="P138" s="12"/>
      <c r="Q138" s="12"/>
      <c r="R138" s="12"/>
      <c r="S138" s="12"/>
      <c r="T138" s="12"/>
      <c r="U138" s="12"/>
      <c r="V138" s="12"/>
      <c r="W138" s="12"/>
      <c r="X138" s="12"/>
      <c r="Y138" s="12"/>
      <c r="Z138" s="12"/>
      <c r="AA138" s="12"/>
      <c r="AB138" s="12"/>
      <c r="AC138" s="12"/>
      <c r="AD138" s="12"/>
      <c r="AE138" s="12"/>
      <c r="AF138" s="12"/>
      <c r="AG138" s="12"/>
      <c r="AH138" s="12"/>
      <c r="AI138" s="12"/>
      <c r="AJ138" s="16"/>
    </row>
    <row r="139" spans="2:36">
      <c r="B139" s="6" t="s">
        <v>20</v>
      </c>
      <c r="C139" s="4" t="s">
        <v>21</v>
      </c>
      <c r="D139" s="4" t="s">
        <v>22</v>
      </c>
      <c r="E139" s="4" t="s">
        <v>85</v>
      </c>
      <c r="F139" s="4" t="s">
        <v>39</v>
      </c>
      <c r="G139" s="4" t="s">
        <v>799</v>
      </c>
      <c r="H139" s="4" t="s">
        <v>799</v>
      </c>
      <c r="I139" s="4" t="s">
        <v>776</v>
      </c>
      <c r="J139" s="4" t="s">
        <v>776</v>
      </c>
      <c r="K139" s="7">
        <v>2752.0557593999929</v>
      </c>
      <c r="L139" s="4">
        <v>291</v>
      </c>
      <c r="M139" s="8">
        <v>9.4572362865979134</v>
      </c>
      <c r="N13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PharmaNoExpressMIABOSUSUSAMERICASAMERICAS</v>
      </c>
      <c r="O139" s="8" t="str">
        <f>IF(ISNA(VLOOKUP(Table245[[#This Row],[Lane Identifier]],'Lanes Covered'!K:L,2,FALSE)),"No",VLOOKUP(Table245[[#This Row],[Lane Identifier]],'Lanes Covered'!K:L,2,FALSE))</f>
        <v>Yes</v>
      </c>
      <c r="P139" s="12"/>
      <c r="Q139" s="12"/>
      <c r="R139" s="12"/>
      <c r="S139" s="12"/>
      <c r="T139" s="12"/>
      <c r="U139" s="12"/>
      <c r="V139" s="12"/>
      <c r="W139" s="12"/>
      <c r="X139" s="12"/>
      <c r="Y139" s="12"/>
      <c r="Z139" s="12"/>
      <c r="AA139" s="12"/>
      <c r="AB139" s="12"/>
      <c r="AC139" s="12"/>
      <c r="AD139" s="12"/>
      <c r="AE139" s="12"/>
      <c r="AF139" s="12"/>
      <c r="AG139" s="12"/>
      <c r="AH139" s="12"/>
      <c r="AI139" s="12"/>
      <c r="AJ139" s="16"/>
    </row>
    <row r="140" spans="2:36">
      <c r="B140" s="6" t="s">
        <v>20</v>
      </c>
      <c r="C140" s="4" t="s">
        <v>21</v>
      </c>
      <c r="D140" s="4" t="s">
        <v>22</v>
      </c>
      <c r="E140" s="4" t="s">
        <v>85</v>
      </c>
      <c r="F140" s="4" t="s">
        <v>24</v>
      </c>
      <c r="G140" s="4" t="s">
        <v>799</v>
      </c>
      <c r="H140" s="4" t="s">
        <v>799</v>
      </c>
      <c r="I140" s="4" t="s">
        <v>776</v>
      </c>
      <c r="J140" s="4" t="s">
        <v>776</v>
      </c>
      <c r="K140" s="7">
        <v>4164.925220000001</v>
      </c>
      <c r="L140" s="4">
        <v>304</v>
      </c>
      <c r="M140" s="8">
        <v>13.70041190789474</v>
      </c>
      <c r="N14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PharmaNoExpressMIACVGUSUSAMERICASAMERICAS</v>
      </c>
      <c r="O140" s="8" t="str">
        <f>IF(ISNA(VLOOKUP(Table245[[#This Row],[Lane Identifier]],'Lanes Covered'!K:L,2,FALSE)),"No",VLOOKUP(Table245[[#This Row],[Lane Identifier]],'Lanes Covered'!K:L,2,FALSE))</f>
        <v>Yes</v>
      </c>
      <c r="P140" s="12"/>
      <c r="Q140" s="12"/>
      <c r="R140" s="12"/>
      <c r="S140" s="12"/>
      <c r="T140" s="12"/>
      <c r="U140" s="12"/>
      <c r="V140" s="12"/>
      <c r="W140" s="12"/>
      <c r="X140" s="12"/>
      <c r="Y140" s="12"/>
      <c r="Z140" s="12"/>
      <c r="AA140" s="12"/>
      <c r="AB140" s="12"/>
      <c r="AC140" s="12"/>
      <c r="AD140" s="12"/>
      <c r="AE140" s="12"/>
      <c r="AF140" s="12"/>
      <c r="AG140" s="12"/>
      <c r="AH140" s="12"/>
      <c r="AI140" s="12"/>
      <c r="AJ140" s="16"/>
    </row>
    <row r="141" spans="2:36">
      <c r="B141" s="6" t="s">
        <v>20</v>
      </c>
      <c r="C141" s="4" t="s">
        <v>21</v>
      </c>
      <c r="D141" s="4" t="s">
        <v>22</v>
      </c>
      <c r="E141" s="4" t="s">
        <v>85</v>
      </c>
      <c r="F141" s="4" t="s">
        <v>153</v>
      </c>
      <c r="G141" s="4" t="s">
        <v>799</v>
      </c>
      <c r="H141" s="4" t="s">
        <v>819</v>
      </c>
      <c r="I141" s="4" t="s">
        <v>776</v>
      </c>
      <c r="J141" s="4" t="s">
        <v>778</v>
      </c>
      <c r="K141" s="7">
        <v>94710.552797200027</v>
      </c>
      <c r="L141" s="4">
        <v>885</v>
      </c>
      <c r="M141" s="8">
        <v>107.01757378214693</v>
      </c>
      <c r="N14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PharmaNoExpressMIAEZEUSARAMERICASEMEA</v>
      </c>
      <c r="O141" s="8" t="str">
        <f>IF(ISNA(VLOOKUP(Table245[[#This Row],[Lane Identifier]],'Lanes Covered'!K:L,2,FALSE)),"No",VLOOKUP(Table245[[#This Row],[Lane Identifier]],'Lanes Covered'!K:L,2,FALSE))</f>
        <v>Yes</v>
      </c>
      <c r="P141" s="12"/>
      <c r="Q141" s="12"/>
      <c r="R141" s="12"/>
      <c r="S141" s="12"/>
      <c r="T141" s="12"/>
      <c r="U141" s="12"/>
      <c r="V141" s="12"/>
      <c r="W141" s="12"/>
      <c r="X141" s="12"/>
      <c r="Y141" s="12"/>
      <c r="Z141" s="12"/>
      <c r="AA141" s="12"/>
      <c r="AB141" s="12"/>
      <c r="AC141" s="12"/>
      <c r="AD141" s="12"/>
      <c r="AE141" s="12"/>
      <c r="AF141" s="12"/>
      <c r="AG141" s="12"/>
      <c r="AH141" s="12"/>
      <c r="AI141" s="12"/>
      <c r="AJ141" s="16"/>
    </row>
    <row r="142" spans="2:36">
      <c r="B142" s="6" t="s">
        <v>20</v>
      </c>
      <c r="C142" s="4" t="s">
        <v>21</v>
      </c>
      <c r="D142" s="4" t="s">
        <v>22</v>
      </c>
      <c r="E142" s="4" t="s">
        <v>85</v>
      </c>
      <c r="F142" s="4" t="s">
        <v>122</v>
      </c>
      <c r="G142" s="4" t="s">
        <v>799</v>
      </c>
      <c r="H142" s="4" t="s">
        <v>812</v>
      </c>
      <c r="I142" s="4" t="s">
        <v>776</v>
      </c>
      <c r="J142" s="4" t="s">
        <v>776</v>
      </c>
      <c r="K142" s="7">
        <v>123096.94390300022</v>
      </c>
      <c r="L142" s="4">
        <v>1715</v>
      </c>
      <c r="M142" s="8">
        <v>71.776643675218793</v>
      </c>
      <c r="N14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PharmaNoExpressMIAGRUUSBRAMERICASAMERICAS</v>
      </c>
      <c r="O142" s="8" t="str">
        <f>IF(ISNA(VLOOKUP(Table245[[#This Row],[Lane Identifier]],'Lanes Covered'!K:L,2,FALSE)),"No",VLOOKUP(Table245[[#This Row],[Lane Identifier]],'Lanes Covered'!K:L,2,FALSE))</f>
        <v>Yes</v>
      </c>
      <c r="P142" s="12"/>
      <c r="Q142" s="12"/>
      <c r="R142" s="12"/>
      <c r="S142" s="12"/>
      <c r="T142" s="12"/>
      <c r="U142" s="12"/>
      <c r="V142" s="12"/>
      <c r="W142" s="12"/>
      <c r="X142" s="12"/>
      <c r="Y142" s="12"/>
      <c r="Z142" s="12"/>
      <c r="AA142" s="12"/>
      <c r="AB142" s="12"/>
      <c r="AC142" s="12"/>
      <c r="AD142" s="12"/>
      <c r="AE142" s="12"/>
      <c r="AF142" s="12"/>
      <c r="AG142" s="12"/>
      <c r="AH142" s="12"/>
      <c r="AI142" s="12"/>
      <c r="AJ142" s="16"/>
    </row>
    <row r="143" spans="2:36">
      <c r="B143" s="6" t="s">
        <v>20</v>
      </c>
      <c r="C143" s="4" t="s">
        <v>21</v>
      </c>
      <c r="D143" s="4" t="s">
        <v>22</v>
      </c>
      <c r="E143" s="4" t="s">
        <v>85</v>
      </c>
      <c r="F143" s="4" t="s">
        <v>103</v>
      </c>
      <c r="G143" s="4" t="s">
        <v>799</v>
      </c>
      <c r="H143" s="4" t="s">
        <v>799</v>
      </c>
      <c r="I143" s="4" t="s">
        <v>776</v>
      </c>
      <c r="J143" s="4" t="s">
        <v>776</v>
      </c>
      <c r="K143" s="7">
        <v>20614.637924000021</v>
      </c>
      <c r="L143" s="4">
        <v>485</v>
      </c>
      <c r="M143" s="8">
        <v>42.504408090721689</v>
      </c>
      <c r="N14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PharmaNoExpressMIAINDUSUSAMERICASAMERICAS</v>
      </c>
      <c r="O143" s="8" t="str">
        <f>IF(ISNA(VLOOKUP(Table245[[#This Row],[Lane Identifier]],'Lanes Covered'!K:L,2,FALSE)),"No",VLOOKUP(Table245[[#This Row],[Lane Identifier]],'Lanes Covered'!K:L,2,FALSE))</f>
        <v>Yes</v>
      </c>
      <c r="P143" s="12"/>
      <c r="Q143" s="12"/>
      <c r="R143" s="12"/>
      <c r="S143" s="12"/>
      <c r="T143" s="12"/>
      <c r="U143" s="12"/>
      <c r="V143" s="12"/>
      <c r="W143" s="12"/>
      <c r="X143" s="12"/>
      <c r="Y143" s="12"/>
      <c r="Z143" s="12"/>
      <c r="AA143" s="12"/>
      <c r="AB143" s="12"/>
      <c r="AC143" s="12"/>
      <c r="AD143" s="12"/>
      <c r="AE143" s="12"/>
      <c r="AF143" s="12"/>
      <c r="AG143" s="12"/>
      <c r="AH143" s="12"/>
      <c r="AI143" s="12"/>
      <c r="AJ143" s="16"/>
    </row>
    <row r="144" spans="2:36">
      <c r="B144" s="6" t="s">
        <v>20</v>
      </c>
      <c r="C144" s="4" t="s">
        <v>21</v>
      </c>
      <c r="D144" s="4" t="s">
        <v>22</v>
      </c>
      <c r="E144" s="4" t="s">
        <v>85</v>
      </c>
      <c r="F144" s="4" t="s">
        <v>37</v>
      </c>
      <c r="G144" s="4" t="s">
        <v>799</v>
      </c>
      <c r="H144" s="4" t="s">
        <v>799</v>
      </c>
      <c r="I144" s="4" t="s">
        <v>776</v>
      </c>
      <c r="J144" s="4" t="s">
        <v>776</v>
      </c>
      <c r="K144" s="7">
        <v>12906.127687600056</v>
      </c>
      <c r="L144" s="4">
        <v>1375</v>
      </c>
      <c r="M144" s="8">
        <v>9.3862746818909493</v>
      </c>
      <c r="N14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PharmaNoExpressMIALAXUSUSAMERICASAMERICAS</v>
      </c>
      <c r="O144" s="8" t="str">
        <f>IF(ISNA(VLOOKUP(Table245[[#This Row],[Lane Identifier]],'Lanes Covered'!K:L,2,FALSE)),"No",VLOOKUP(Table245[[#This Row],[Lane Identifier]],'Lanes Covered'!K:L,2,FALSE))</f>
        <v>Yes</v>
      </c>
      <c r="P144" s="12"/>
      <c r="Q144" s="12"/>
      <c r="R144" s="12"/>
      <c r="S144" s="12"/>
      <c r="T144" s="12"/>
      <c r="U144" s="12"/>
      <c r="V144" s="12"/>
      <c r="W144" s="12"/>
      <c r="X144" s="12"/>
      <c r="Y144" s="12"/>
      <c r="Z144" s="12"/>
      <c r="AA144" s="12"/>
      <c r="AB144" s="12"/>
      <c r="AC144" s="12"/>
      <c r="AD144" s="12"/>
      <c r="AE144" s="12"/>
      <c r="AF144" s="12"/>
      <c r="AG144" s="12"/>
      <c r="AH144" s="12"/>
      <c r="AI144" s="12"/>
      <c r="AJ144" s="16"/>
    </row>
    <row r="145" spans="2:36">
      <c r="B145" s="6" t="s">
        <v>20</v>
      </c>
      <c r="C145" s="4" t="s">
        <v>21</v>
      </c>
      <c r="D145" s="4" t="s">
        <v>22</v>
      </c>
      <c r="E145" s="4" t="s">
        <v>85</v>
      </c>
      <c r="F145" s="4" t="s">
        <v>72</v>
      </c>
      <c r="G145" s="4" t="s">
        <v>799</v>
      </c>
      <c r="H145" s="4" t="s">
        <v>799</v>
      </c>
      <c r="I145" s="4" t="s">
        <v>776</v>
      </c>
      <c r="J145" s="4" t="s">
        <v>776</v>
      </c>
      <c r="K145" s="7">
        <v>521.56929999999977</v>
      </c>
      <c r="L145" s="4">
        <v>268</v>
      </c>
      <c r="M145" s="8">
        <v>1.9461541044776112</v>
      </c>
      <c r="N14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PharmaNoExpressMIALGAUSUSAMERICASAMERICAS</v>
      </c>
      <c r="O145" s="8" t="str">
        <f>IF(ISNA(VLOOKUP(Table245[[#This Row],[Lane Identifier]],'Lanes Covered'!K:L,2,FALSE)),"No",VLOOKUP(Table245[[#This Row],[Lane Identifier]],'Lanes Covered'!K:L,2,FALSE))</f>
        <v>Yes</v>
      </c>
      <c r="P145" s="12"/>
      <c r="Q145" s="12"/>
      <c r="R145" s="12"/>
      <c r="S145" s="12"/>
      <c r="T145" s="12"/>
      <c r="U145" s="12"/>
      <c r="V145" s="12"/>
      <c r="W145" s="12"/>
      <c r="X145" s="12"/>
      <c r="Y145" s="12"/>
      <c r="Z145" s="12"/>
      <c r="AA145" s="12"/>
      <c r="AB145" s="12"/>
      <c r="AC145" s="12"/>
      <c r="AD145" s="12"/>
      <c r="AE145" s="12"/>
      <c r="AF145" s="12"/>
      <c r="AG145" s="12"/>
      <c r="AH145" s="12"/>
      <c r="AI145" s="12"/>
      <c r="AJ145" s="16"/>
    </row>
    <row r="146" spans="2:36">
      <c r="B146" s="6" t="s">
        <v>20</v>
      </c>
      <c r="C146" s="4" t="s">
        <v>21</v>
      </c>
      <c r="D146" s="4" t="s">
        <v>22</v>
      </c>
      <c r="E146" s="4" t="s">
        <v>85</v>
      </c>
      <c r="F146" s="4" t="s">
        <v>86</v>
      </c>
      <c r="G146" s="4" t="s">
        <v>799</v>
      </c>
      <c r="H146" s="4" t="s">
        <v>795</v>
      </c>
      <c r="I146" s="4" t="s">
        <v>776</v>
      </c>
      <c r="J146" s="4" t="s">
        <v>778</v>
      </c>
      <c r="K146" s="7">
        <v>1203.9099999999992</v>
      </c>
      <c r="L146" s="4">
        <v>260</v>
      </c>
      <c r="M146" s="8">
        <v>4.6304230769230736</v>
      </c>
      <c r="N14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PharmaNoExpressMIALHRUSGBAMERICASEMEA</v>
      </c>
      <c r="O146" s="8" t="str">
        <f>IF(ISNA(VLOOKUP(Table245[[#This Row],[Lane Identifier]],'Lanes Covered'!K:L,2,FALSE)),"No",VLOOKUP(Table245[[#This Row],[Lane Identifier]],'Lanes Covered'!K:L,2,FALSE))</f>
        <v>Yes</v>
      </c>
      <c r="P146" s="12"/>
      <c r="Q146" s="12"/>
      <c r="R146" s="12"/>
      <c r="S146" s="12"/>
      <c r="T146" s="12"/>
      <c r="U146" s="12"/>
      <c r="V146" s="12"/>
      <c r="W146" s="12"/>
      <c r="X146" s="12"/>
      <c r="Y146" s="12"/>
      <c r="Z146" s="12"/>
      <c r="AA146" s="12"/>
      <c r="AB146" s="12"/>
      <c r="AC146" s="12"/>
      <c r="AD146" s="12"/>
      <c r="AE146" s="12"/>
      <c r="AF146" s="12"/>
      <c r="AG146" s="12"/>
      <c r="AH146" s="12"/>
      <c r="AI146" s="12"/>
      <c r="AJ146" s="16"/>
    </row>
    <row r="147" spans="2:36">
      <c r="B147" s="6" t="s">
        <v>20</v>
      </c>
      <c r="C147" s="4" t="s">
        <v>21</v>
      </c>
      <c r="D147" s="4" t="s">
        <v>22</v>
      </c>
      <c r="E147" s="4" t="s">
        <v>85</v>
      </c>
      <c r="F147" s="4" t="s">
        <v>192</v>
      </c>
      <c r="G147" s="4" t="s">
        <v>799</v>
      </c>
      <c r="H147" s="4" t="s">
        <v>828</v>
      </c>
      <c r="I147" s="4" t="s">
        <v>776</v>
      </c>
      <c r="J147" s="4" t="s">
        <v>776</v>
      </c>
      <c r="K147" s="7">
        <v>5885.8899559999991</v>
      </c>
      <c r="L147" s="4">
        <v>282</v>
      </c>
      <c r="M147" s="8">
        <v>20.871950198581558</v>
      </c>
      <c r="N14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PharmaNoExpressMIALIMUSPEAMERICASAMERICAS</v>
      </c>
      <c r="O147" s="8" t="str">
        <f>IF(ISNA(VLOOKUP(Table245[[#This Row],[Lane Identifier]],'Lanes Covered'!K:L,2,FALSE)),"No",VLOOKUP(Table245[[#This Row],[Lane Identifier]],'Lanes Covered'!K:L,2,FALSE))</f>
        <v>Yes</v>
      </c>
      <c r="P147" s="12"/>
      <c r="Q147" s="12"/>
      <c r="R147" s="12"/>
      <c r="S147" s="12"/>
      <c r="T147" s="12"/>
      <c r="U147" s="12"/>
      <c r="V147" s="12"/>
      <c r="W147" s="12"/>
      <c r="X147" s="12"/>
      <c r="Y147" s="12"/>
      <c r="Z147" s="12"/>
      <c r="AA147" s="12"/>
      <c r="AB147" s="12"/>
      <c r="AC147" s="12"/>
      <c r="AD147" s="12"/>
      <c r="AE147" s="12"/>
      <c r="AF147" s="12"/>
      <c r="AG147" s="12"/>
      <c r="AH147" s="12"/>
      <c r="AI147" s="12"/>
      <c r="AJ147" s="16"/>
    </row>
    <row r="148" spans="2:36">
      <c r="B148" s="6" t="s">
        <v>20</v>
      </c>
      <c r="C148" s="4" t="s">
        <v>21</v>
      </c>
      <c r="D148" s="4" t="s">
        <v>22</v>
      </c>
      <c r="E148" s="4" t="s">
        <v>85</v>
      </c>
      <c r="F148" s="4" t="s">
        <v>116</v>
      </c>
      <c r="G148" s="4" t="s">
        <v>799</v>
      </c>
      <c r="H148" s="4" t="s">
        <v>815</v>
      </c>
      <c r="I148" s="4" t="s">
        <v>776</v>
      </c>
      <c r="J148" s="4" t="s">
        <v>776</v>
      </c>
      <c r="K148" s="7">
        <v>52342.047039000026</v>
      </c>
      <c r="L148" s="4">
        <v>377</v>
      </c>
      <c r="M148" s="8">
        <v>138.83832105835552</v>
      </c>
      <c r="N14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PharmaNoExpressMIAMEXUSMXAMERICASAMERICAS</v>
      </c>
      <c r="O148" s="8" t="str">
        <f>IF(ISNA(VLOOKUP(Table245[[#This Row],[Lane Identifier]],'Lanes Covered'!K:L,2,FALSE)),"No",VLOOKUP(Table245[[#This Row],[Lane Identifier]],'Lanes Covered'!K:L,2,FALSE))</f>
        <v>Yes</v>
      </c>
      <c r="P148" s="12"/>
      <c r="Q148" s="12"/>
      <c r="R148" s="12"/>
      <c r="S148" s="12"/>
      <c r="T148" s="12"/>
      <c r="U148" s="12"/>
      <c r="V148" s="12"/>
      <c r="W148" s="12"/>
      <c r="X148" s="12"/>
      <c r="Y148" s="12"/>
      <c r="Z148" s="12"/>
      <c r="AA148" s="12"/>
      <c r="AB148" s="12"/>
      <c r="AC148" s="12"/>
      <c r="AD148" s="12"/>
      <c r="AE148" s="12"/>
      <c r="AF148" s="12"/>
      <c r="AG148" s="12"/>
      <c r="AH148" s="12"/>
      <c r="AI148" s="12"/>
      <c r="AJ148" s="16"/>
    </row>
    <row r="149" spans="2:36">
      <c r="B149" s="6" t="s">
        <v>20</v>
      </c>
      <c r="C149" s="4" t="s">
        <v>21</v>
      </c>
      <c r="D149" s="4" t="s">
        <v>22</v>
      </c>
      <c r="E149" s="4" t="s">
        <v>85</v>
      </c>
      <c r="F149" s="4" t="s">
        <v>32</v>
      </c>
      <c r="G149" s="4" t="s">
        <v>799</v>
      </c>
      <c r="H149" s="4" t="s">
        <v>799</v>
      </c>
      <c r="I149" s="4" t="s">
        <v>776</v>
      </c>
      <c r="J149" s="4" t="s">
        <v>776</v>
      </c>
      <c r="K149" s="7">
        <v>3311.6568445999915</v>
      </c>
      <c r="L149" s="4">
        <v>316</v>
      </c>
      <c r="M149" s="8">
        <v>10.479926723417694</v>
      </c>
      <c r="N14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PharmaNoExpressMIAORDUSUSAMERICASAMERICAS</v>
      </c>
      <c r="O149" s="8" t="str">
        <f>IF(ISNA(VLOOKUP(Table245[[#This Row],[Lane Identifier]],'Lanes Covered'!K:L,2,FALSE)),"No",VLOOKUP(Table245[[#This Row],[Lane Identifier]],'Lanes Covered'!K:L,2,FALSE))</f>
        <v>Yes</v>
      </c>
      <c r="P149" s="12"/>
      <c r="Q149" s="12"/>
      <c r="R149" s="12"/>
      <c r="S149" s="12"/>
      <c r="T149" s="12"/>
      <c r="U149" s="12"/>
      <c r="V149" s="12"/>
      <c r="W149" s="12"/>
      <c r="X149" s="12"/>
      <c r="Y149" s="12"/>
      <c r="Z149" s="12"/>
      <c r="AA149" s="12"/>
      <c r="AB149" s="12"/>
      <c r="AC149" s="12"/>
      <c r="AD149" s="12"/>
      <c r="AE149" s="12"/>
      <c r="AF149" s="12"/>
      <c r="AG149" s="12"/>
      <c r="AH149" s="12"/>
      <c r="AI149" s="12"/>
      <c r="AJ149" s="16"/>
    </row>
    <row r="150" spans="2:36">
      <c r="B150" s="6" t="s">
        <v>20</v>
      </c>
      <c r="C150" s="4" t="s">
        <v>21</v>
      </c>
      <c r="D150" s="4" t="s">
        <v>22</v>
      </c>
      <c r="E150" s="4" t="s">
        <v>205</v>
      </c>
      <c r="F150" s="4" t="s">
        <v>27</v>
      </c>
      <c r="G150" s="4" t="s">
        <v>1035</v>
      </c>
      <c r="H150" s="4" t="s">
        <v>810</v>
      </c>
      <c r="I150" s="4" t="s">
        <v>777</v>
      </c>
      <c r="J150" s="4" t="s">
        <v>777</v>
      </c>
      <c r="K150" s="7">
        <v>337</v>
      </c>
      <c r="L150" s="4">
        <v>262</v>
      </c>
      <c r="M150" s="8">
        <v>1.2862595419847329</v>
      </c>
      <c r="N15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PharmaNoExpressMNLSINPHSGAPACAPAC</v>
      </c>
      <c r="O150" s="8" t="str">
        <f>IF(ISNA(VLOOKUP(Table245[[#This Row],[Lane Identifier]],'Lanes Covered'!K:L,2,FALSE)),"No",VLOOKUP(Table245[[#This Row],[Lane Identifier]],'Lanes Covered'!K:L,2,FALSE))</f>
        <v>Yes</v>
      </c>
      <c r="P150" s="12"/>
      <c r="Q150" s="12"/>
      <c r="R150" s="12"/>
      <c r="S150" s="12"/>
      <c r="T150" s="12"/>
      <c r="U150" s="12"/>
      <c r="V150" s="12"/>
      <c r="W150" s="12"/>
      <c r="X150" s="12"/>
      <c r="Y150" s="12"/>
      <c r="Z150" s="12"/>
      <c r="AA150" s="12"/>
      <c r="AB150" s="12"/>
      <c r="AC150" s="12"/>
      <c r="AD150" s="12"/>
      <c r="AE150" s="12"/>
      <c r="AF150" s="12"/>
      <c r="AG150" s="12"/>
      <c r="AH150" s="12"/>
      <c r="AI150" s="12"/>
      <c r="AJ150" s="16"/>
    </row>
    <row r="151" spans="2:36">
      <c r="B151" s="6" t="s">
        <v>20</v>
      </c>
      <c r="C151" s="4" t="s">
        <v>21</v>
      </c>
      <c r="D151" s="4" t="s">
        <v>22</v>
      </c>
      <c r="E151" s="4" t="s">
        <v>477</v>
      </c>
      <c r="F151" s="4" t="s">
        <v>116</v>
      </c>
      <c r="G151" s="4" t="s">
        <v>815</v>
      </c>
      <c r="H151" s="4" t="s">
        <v>815</v>
      </c>
      <c r="I151" s="4" t="s">
        <v>776</v>
      </c>
      <c r="J151" s="4" t="s">
        <v>776</v>
      </c>
      <c r="K151" s="7">
        <v>5169.0067100000015</v>
      </c>
      <c r="L151" s="4">
        <v>265</v>
      </c>
      <c r="M151" s="8">
        <v>19.505685698113211</v>
      </c>
      <c r="N15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PharmaNoExpressMTYMEXMXMXAMERICASAMERICAS</v>
      </c>
      <c r="O151" s="8" t="str">
        <f>IF(ISNA(VLOOKUP(Table245[[#This Row],[Lane Identifier]],'Lanes Covered'!K:L,2,FALSE)),"No",VLOOKUP(Table245[[#This Row],[Lane Identifier]],'Lanes Covered'!K:L,2,FALSE))</f>
        <v>Yes</v>
      </c>
      <c r="P151" s="12"/>
      <c r="Q151" s="12"/>
      <c r="R151" s="12"/>
      <c r="S151" s="12"/>
      <c r="T151" s="12"/>
      <c r="U151" s="12"/>
      <c r="V151" s="12"/>
      <c r="W151" s="12"/>
      <c r="X151" s="12"/>
      <c r="Y151" s="12"/>
      <c r="Z151" s="12"/>
      <c r="AA151" s="12"/>
      <c r="AB151" s="12"/>
      <c r="AC151" s="12"/>
      <c r="AD151" s="12"/>
      <c r="AE151" s="12"/>
      <c r="AF151" s="12"/>
      <c r="AG151" s="12"/>
      <c r="AH151" s="12"/>
      <c r="AI151" s="12"/>
      <c r="AJ151" s="16"/>
    </row>
    <row r="152" spans="2:36">
      <c r="B152" s="6" t="s">
        <v>20</v>
      </c>
      <c r="C152" s="4" t="s">
        <v>21</v>
      </c>
      <c r="D152" s="4" t="s">
        <v>22</v>
      </c>
      <c r="E152" s="4" t="s">
        <v>181</v>
      </c>
      <c r="F152" s="4" t="s">
        <v>37</v>
      </c>
      <c r="G152" s="4" t="s">
        <v>808</v>
      </c>
      <c r="H152" s="4" t="s">
        <v>799</v>
      </c>
      <c r="I152" s="4" t="s">
        <v>777</v>
      </c>
      <c r="J152" s="4" t="s">
        <v>776</v>
      </c>
      <c r="K152" s="7">
        <v>5181.3900000000003</v>
      </c>
      <c r="L152" s="4">
        <v>586</v>
      </c>
      <c r="M152" s="8">
        <v>8.8419624573378837</v>
      </c>
      <c r="N15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PharmaNoExpressNRTLAXJPUSAPACAMERICAS</v>
      </c>
      <c r="O152" s="8" t="str">
        <f>IF(ISNA(VLOOKUP(Table245[[#This Row],[Lane Identifier]],'Lanes Covered'!K:L,2,FALSE)),"No",VLOOKUP(Table245[[#This Row],[Lane Identifier]],'Lanes Covered'!K:L,2,FALSE))</f>
        <v>Yes</v>
      </c>
      <c r="P152" s="12"/>
      <c r="Q152" s="12"/>
      <c r="R152" s="12"/>
      <c r="S152" s="12"/>
      <c r="T152" s="12"/>
      <c r="U152" s="12"/>
      <c r="V152" s="12"/>
      <c r="W152" s="12"/>
      <c r="X152" s="12"/>
      <c r="Y152" s="12"/>
      <c r="Z152" s="12"/>
      <c r="AA152" s="12"/>
      <c r="AB152" s="12"/>
      <c r="AC152" s="12"/>
      <c r="AD152" s="12"/>
      <c r="AE152" s="12"/>
      <c r="AF152" s="12"/>
      <c r="AG152" s="12"/>
      <c r="AH152" s="12"/>
      <c r="AI152" s="12"/>
      <c r="AJ152" s="16"/>
    </row>
    <row r="153" spans="2:36">
      <c r="B153" s="6" t="s">
        <v>20</v>
      </c>
      <c r="C153" s="4" t="s">
        <v>21</v>
      </c>
      <c r="D153" s="4" t="s">
        <v>22</v>
      </c>
      <c r="E153" s="4" t="s">
        <v>478</v>
      </c>
      <c r="F153" s="4" t="s">
        <v>116</v>
      </c>
      <c r="G153" s="4" t="s">
        <v>815</v>
      </c>
      <c r="H153" s="4" t="s">
        <v>815</v>
      </c>
      <c r="I153" s="4" t="s">
        <v>776</v>
      </c>
      <c r="J153" s="4" t="s">
        <v>776</v>
      </c>
      <c r="K153" s="7">
        <v>1223.0141247999984</v>
      </c>
      <c r="L153" s="4">
        <v>322</v>
      </c>
      <c r="M153" s="8">
        <v>3.7981805118012373</v>
      </c>
      <c r="N15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PharmaNoExpressOAXMEXMXMXAMERICASAMERICAS</v>
      </c>
      <c r="O153" s="8" t="str">
        <f>IF(ISNA(VLOOKUP(Table245[[#This Row],[Lane Identifier]],'Lanes Covered'!K:L,2,FALSE)),"No",VLOOKUP(Table245[[#This Row],[Lane Identifier]],'Lanes Covered'!K:L,2,FALSE))</f>
        <v>Yes</v>
      </c>
      <c r="P153" s="12"/>
      <c r="Q153" s="12"/>
      <c r="R153" s="12"/>
      <c r="S153" s="12"/>
      <c r="T153" s="12"/>
      <c r="U153" s="12"/>
      <c r="V153" s="12"/>
      <c r="W153" s="12"/>
      <c r="X153" s="12"/>
      <c r="Y153" s="12"/>
      <c r="Z153" s="12"/>
      <c r="AA153" s="12"/>
      <c r="AB153" s="12"/>
      <c r="AC153" s="12"/>
      <c r="AD153" s="12"/>
      <c r="AE153" s="12"/>
      <c r="AF153" s="12"/>
      <c r="AG153" s="12"/>
      <c r="AH153" s="12"/>
      <c r="AI153" s="12"/>
      <c r="AJ153" s="16"/>
    </row>
    <row r="154" spans="2:36">
      <c r="B154" s="6" t="s">
        <v>20</v>
      </c>
      <c r="C154" s="4" t="s">
        <v>21</v>
      </c>
      <c r="D154" s="4" t="s">
        <v>22</v>
      </c>
      <c r="E154" s="4" t="s">
        <v>250</v>
      </c>
      <c r="F154" s="4" t="s">
        <v>290</v>
      </c>
      <c r="G154" s="4" t="s">
        <v>796</v>
      </c>
      <c r="H154" s="4" t="s">
        <v>797</v>
      </c>
      <c r="I154" s="4" t="s">
        <v>778</v>
      </c>
      <c r="J154" s="4" t="s">
        <v>777</v>
      </c>
      <c r="K154" s="7">
        <v>4216.590000000002</v>
      </c>
      <c r="L154" s="4">
        <v>308</v>
      </c>
      <c r="M154" s="8">
        <v>13.690227272727279</v>
      </c>
      <c r="N15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PharmaNoExpressPRGBOMCZINEMEAAPAC</v>
      </c>
      <c r="O154" s="8" t="str">
        <f>IF(ISNA(VLOOKUP(Table245[[#This Row],[Lane Identifier]],'Lanes Covered'!K:L,2,FALSE)),"No",VLOOKUP(Table245[[#This Row],[Lane Identifier]],'Lanes Covered'!K:L,2,FALSE))</f>
        <v>Yes</v>
      </c>
      <c r="P154" s="12"/>
      <c r="Q154" s="12"/>
      <c r="R154" s="12"/>
      <c r="S154" s="12"/>
      <c r="T154" s="12"/>
      <c r="U154" s="12"/>
      <c r="V154" s="12"/>
      <c r="W154" s="12"/>
      <c r="X154" s="12"/>
      <c r="Y154" s="12"/>
      <c r="Z154" s="12"/>
      <c r="AA154" s="12"/>
      <c r="AB154" s="12"/>
      <c r="AC154" s="12"/>
      <c r="AD154" s="12"/>
      <c r="AE154" s="12"/>
      <c r="AF154" s="12"/>
      <c r="AG154" s="12"/>
      <c r="AH154" s="12"/>
      <c r="AI154" s="12"/>
      <c r="AJ154" s="16"/>
    </row>
    <row r="155" spans="2:36">
      <c r="B155" s="6" t="s">
        <v>20</v>
      </c>
      <c r="C155" s="4" t="s">
        <v>21</v>
      </c>
      <c r="D155" s="4" t="s">
        <v>22</v>
      </c>
      <c r="E155" s="4" t="s">
        <v>52</v>
      </c>
      <c r="F155" s="4" t="s">
        <v>269</v>
      </c>
      <c r="G155" s="4" t="s">
        <v>818</v>
      </c>
      <c r="H155" s="4" t="s">
        <v>807</v>
      </c>
      <c r="I155" s="4" t="s">
        <v>777</v>
      </c>
      <c r="J155" s="4" t="s">
        <v>778</v>
      </c>
      <c r="K155" s="7">
        <v>655</v>
      </c>
      <c r="L155" s="4">
        <v>544</v>
      </c>
      <c r="M155" s="8">
        <v>1.2040441176470589</v>
      </c>
      <c r="N15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PharmaNoExpressRUHGVASACHAPACEMEA</v>
      </c>
      <c r="O155" s="8" t="str">
        <f>IF(ISNA(VLOOKUP(Table245[[#This Row],[Lane Identifier]],'Lanes Covered'!K:L,2,FALSE)),"No",VLOOKUP(Table245[[#This Row],[Lane Identifier]],'Lanes Covered'!K:L,2,FALSE))</f>
        <v>Yes</v>
      </c>
      <c r="P155" s="12"/>
      <c r="Q155" s="12"/>
      <c r="R155" s="12"/>
      <c r="S155" s="12"/>
      <c r="T155" s="12"/>
      <c r="U155" s="12"/>
      <c r="V155" s="12"/>
      <c r="W155" s="12"/>
      <c r="X155" s="12"/>
      <c r="Y155" s="12"/>
      <c r="Z155" s="12"/>
      <c r="AA155" s="12"/>
      <c r="AB155" s="12"/>
      <c r="AC155" s="12"/>
      <c r="AD155" s="12"/>
      <c r="AE155" s="12"/>
      <c r="AF155" s="12"/>
      <c r="AG155" s="12"/>
      <c r="AH155" s="12"/>
      <c r="AI155" s="12"/>
      <c r="AJ155" s="16"/>
    </row>
    <row r="156" spans="2:36">
      <c r="B156" s="6" t="s">
        <v>20</v>
      </c>
      <c r="C156" s="4" t="s">
        <v>21</v>
      </c>
      <c r="D156" s="4" t="s">
        <v>22</v>
      </c>
      <c r="E156" s="4" t="s">
        <v>152</v>
      </c>
      <c r="F156" s="4" t="s">
        <v>85</v>
      </c>
      <c r="G156" s="4" t="s">
        <v>829</v>
      </c>
      <c r="H156" s="4" t="s">
        <v>799</v>
      </c>
      <c r="I156" s="4" t="s">
        <v>776</v>
      </c>
      <c r="J156" s="4" t="s">
        <v>776</v>
      </c>
      <c r="K156" s="7">
        <v>8609.068657200005</v>
      </c>
      <c r="L156" s="4">
        <v>284</v>
      </c>
      <c r="M156" s="8">
        <v>30.313622032394385</v>
      </c>
      <c r="N15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PharmaNoExpressSCLMIACLUSAMERICASAMERICAS</v>
      </c>
      <c r="O156" s="8" t="str">
        <f>IF(ISNA(VLOOKUP(Table245[[#This Row],[Lane Identifier]],'Lanes Covered'!K:L,2,FALSE)),"No",VLOOKUP(Table245[[#This Row],[Lane Identifier]],'Lanes Covered'!K:L,2,FALSE))</f>
        <v>Yes</v>
      </c>
      <c r="P156" s="12"/>
      <c r="Q156" s="12"/>
      <c r="R156" s="12"/>
      <c r="S156" s="12"/>
      <c r="T156" s="12"/>
      <c r="U156" s="12"/>
      <c r="V156" s="12"/>
      <c r="W156" s="12"/>
      <c r="X156" s="12"/>
      <c r="Y156" s="12"/>
      <c r="Z156" s="12"/>
      <c r="AA156" s="12"/>
      <c r="AB156" s="12"/>
      <c r="AC156" s="12"/>
      <c r="AD156" s="12"/>
      <c r="AE156" s="12"/>
      <c r="AF156" s="12"/>
      <c r="AG156" s="12"/>
      <c r="AH156" s="12"/>
      <c r="AI156" s="12"/>
      <c r="AJ156" s="16"/>
    </row>
    <row r="157" spans="2:36">
      <c r="B157" s="6" t="s">
        <v>20</v>
      </c>
      <c r="C157" s="4" t="s">
        <v>21</v>
      </c>
      <c r="D157" s="4" t="s">
        <v>22</v>
      </c>
      <c r="E157" s="4" t="s">
        <v>326</v>
      </c>
      <c r="F157" s="4" t="s">
        <v>27</v>
      </c>
      <c r="G157" s="4" t="s">
        <v>1034</v>
      </c>
      <c r="H157" s="4" t="s">
        <v>810</v>
      </c>
      <c r="I157" s="4" t="s">
        <v>777</v>
      </c>
      <c r="J157" s="4" t="s">
        <v>777</v>
      </c>
      <c r="K157" s="7">
        <v>1625</v>
      </c>
      <c r="L157" s="4">
        <v>426</v>
      </c>
      <c r="M157" s="8">
        <v>3.8145539906103285</v>
      </c>
      <c r="N15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PharmaNoExpressSGNSINVNSGAPACAPAC</v>
      </c>
      <c r="O157" s="8" t="str">
        <f>IF(ISNA(VLOOKUP(Table245[[#This Row],[Lane Identifier]],'Lanes Covered'!K:L,2,FALSE)),"No",VLOOKUP(Table245[[#This Row],[Lane Identifier]],'Lanes Covered'!K:L,2,FALSE))</f>
        <v>Yes</v>
      </c>
      <c r="P157" s="12"/>
      <c r="Q157" s="12"/>
      <c r="R157" s="12"/>
      <c r="S157" s="12"/>
      <c r="T157" s="12"/>
      <c r="U157" s="12"/>
      <c r="V157" s="12"/>
      <c r="W157" s="12"/>
      <c r="X157" s="12"/>
      <c r="Y157" s="12"/>
      <c r="Z157" s="12"/>
      <c r="AA157" s="12"/>
      <c r="AB157" s="12"/>
      <c r="AC157" s="12"/>
      <c r="AD157" s="12"/>
      <c r="AE157" s="12"/>
      <c r="AF157" s="12"/>
      <c r="AG157" s="12"/>
      <c r="AH157" s="12"/>
      <c r="AI157" s="12"/>
      <c r="AJ157" s="16"/>
    </row>
    <row r="158" spans="2:36">
      <c r="B158" s="6" t="s">
        <v>20</v>
      </c>
      <c r="C158" s="4" t="s">
        <v>21</v>
      </c>
      <c r="D158" s="4" t="s">
        <v>22</v>
      </c>
      <c r="E158" s="4" t="s">
        <v>106</v>
      </c>
      <c r="F158" s="4" t="s">
        <v>37</v>
      </c>
      <c r="G158" s="4" t="s">
        <v>816</v>
      </c>
      <c r="H158" s="4" t="s">
        <v>799</v>
      </c>
      <c r="I158" s="4" t="s">
        <v>777</v>
      </c>
      <c r="J158" s="4" t="s">
        <v>776</v>
      </c>
      <c r="K158" s="7">
        <v>1133.40924</v>
      </c>
      <c r="L158" s="4">
        <v>454</v>
      </c>
      <c r="M158" s="8">
        <v>2.4964961233480176</v>
      </c>
      <c r="N15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PharmaNoExpressSYDLAXAUUSAPACAMERICAS</v>
      </c>
      <c r="O158" s="8" t="str">
        <f>IF(ISNA(VLOOKUP(Table245[[#This Row],[Lane Identifier]],'Lanes Covered'!K:L,2,FALSE)),"No",VLOOKUP(Table245[[#This Row],[Lane Identifier]],'Lanes Covered'!K:L,2,FALSE))</f>
        <v>Yes</v>
      </c>
      <c r="P158" s="12"/>
      <c r="Q158" s="12"/>
      <c r="R158" s="12"/>
      <c r="S158" s="12"/>
      <c r="T158" s="12"/>
      <c r="U158" s="12"/>
      <c r="V158" s="12"/>
      <c r="W158" s="12"/>
      <c r="X158" s="12"/>
      <c r="Y158" s="12"/>
      <c r="Z158" s="12"/>
      <c r="AA158" s="12"/>
      <c r="AB158" s="12"/>
      <c r="AC158" s="12"/>
      <c r="AD158" s="12"/>
      <c r="AE158" s="12"/>
      <c r="AF158" s="12"/>
      <c r="AG158" s="12"/>
      <c r="AH158" s="12"/>
      <c r="AI158" s="12"/>
      <c r="AJ158" s="16"/>
    </row>
    <row r="159" spans="2:36">
      <c r="B159" s="6" t="s">
        <v>20</v>
      </c>
      <c r="C159" s="4" t="s">
        <v>21</v>
      </c>
      <c r="D159" s="4" t="s">
        <v>22</v>
      </c>
      <c r="E159" s="4" t="s">
        <v>106</v>
      </c>
      <c r="F159" s="4" t="s">
        <v>27</v>
      </c>
      <c r="G159" s="4" t="s">
        <v>816</v>
      </c>
      <c r="H159" s="4" t="s">
        <v>810</v>
      </c>
      <c r="I159" s="4" t="s">
        <v>777</v>
      </c>
      <c r="J159" s="4" t="s">
        <v>777</v>
      </c>
      <c r="K159" s="7">
        <v>979.49999999999989</v>
      </c>
      <c r="L159" s="4">
        <v>392</v>
      </c>
      <c r="M159" s="8">
        <v>2.4987244897959182</v>
      </c>
      <c r="N15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PharmaNoExpressSYDSINAUSGAPACAPAC</v>
      </c>
      <c r="O159" s="8" t="str">
        <f>IF(ISNA(VLOOKUP(Table245[[#This Row],[Lane Identifier]],'Lanes Covered'!K:L,2,FALSE)),"No",VLOOKUP(Table245[[#This Row],[Lane Identifier]],'Lanes Covered'!K:L,2,FALSE))</f>
        <v>Yes</v>
      </c>
      <c r="P159" s="12"/>
      <c r="Q159" s="12"/>
      <c r="R159" s="12"/>
      <c r="S159" s="12"/>
      <c r="T159" s="12"/>
      <c r="U159" s="12"/>
      <c r="V159" s="12"/>
      <c r="W159" s="12"/>
      <c r="X159" s="12"/>
      <c r="Y159" s="12"/>
      <c r="Z159" s="12"/>
      <c r="AA159" s="12"/>
      <c r="AB159" s="12"/>
      <c r="AC159" s="12"/>
      <c r="AD159" s="12"/>
      <c r="AE159" s="12"/>
      <c r="AF159" s="12"/>
      <c r="AG159" s="12"/>
      <c r="AH159" s="12"/>
      <c r="AI159" s="12"/>
      <c r="AJ159" s="16"/>
    </row>
    <row r="160" spans="2:36">
      <c r="B160" s="6" t="s">
        <v>20</v>
      </c>
      <c r="C160" s="4" t="s">
        <v>21</v>
      </c>
      <c r="D160" s="4" t="s">
        <v>22</v>
      </c>
      <c r="E160" s="4" t="s">
        <v>360</v>
      </c>
      <c r="F160" s="4" t="s">
        <v>51</v>
      </c>
      <c r="G160" s="4" t="s">
        <v>804</v>
      </c>
      <c r="H160" s="4" t="s">
        <v>800</v>
      </c>
      <c r="I160" s="4" t="s">
        <v>777</v>
      </c>
      <c r="J160" s="4" t="s">
        <v>778</v>
      </c>
      <c r="K160" s="7">
        <v>4083.4</v>
      </c>
      <c r="L160" s="4">
        <v>914</v>
      </c>
      <c r="M160" s="8">
        <v>4.4676148796498909</v>
      </c>
      <c r="N16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PharmaNoExpressTBSFRAGEDEAPACEMEA</v>
      </c>
      <c r="O160" s="8" t="str">
        <f>IF(ISNA(VLOOKUP(Table245[[#This Row],[Lane Identifier]],'Lanes Covered'!K:L,2,FALSE)),"No",VLOOKUP(Table245[[#This Row],[Lane Identifier]],'Lanes Covered'!K:L,2,FALSE))</f>
        <v>Yes</v>
      </c>
      <c r="P160" s="12"/>
      <c r="Q160" s="12"/>
      <c r="R160" s="12"/>
      <c r="S160" s="12"/>
      <c r="T160" s="12"/>
      <c r="U160" s="12"/>
      <c r="V160" s="12"/>
      <c r="W160" s="12"/>
      <c r="X160" s="12"/>
      <c r="Y160" s="12"/>
      <c r="Z160" s="12"/>
      <c r="AA160" s="12"/>
      <c r="AB160" s="12"/>
      <c r="AC160" s="12"/>
      <c r="AD160" s="12"/>
      <c r="AE160" s="12"/>
      <c r="AF160" s="12"/>
      <c r="AG160" s="12"/>
      <c r="AH160" s="12"/>
      <c r="AI160" s="12"/>
      <c r="AJ160" s="16"/>
    </row>
    <row r="161" spans="2:36">
      <c r="B161" s="6" t="s">
        <v>20</v>
      </c>
      <c r="C161" s="4" t="s">
        <v>21</v>
      </c>
      <c r="D161" s="4" t="s">
        <v>22</v>
      </c>
      <c r="E161" s="4" t="s">
        <v>306</v>
      </c>
      <c r="F161" s="4" t="s">
        <v>86</v>
      </c>
      <c r="G161" s="4" t="s">
        <v>1115</v>
      </c>
      <c r="H161" s="4" t="s">
        <v>795</v>
      </c>
      <c r="I161" s="4" t="s">
        <v>778</v>
      </c>
      <c r="J161" s="4" t="s">
        <v>778</v>
      </c>
      <c r="K161" s="7">
        <v>1702</v>
      </c>
      <c r="L161" s="4">
        <v>308</v>
      </c>
      <c r="M161" s="8">
        <v>5.5259740259740262</v>
      </c>
      <c r="N16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PharmaNoExpressTLVLHRILGBEMEAEMEA</v>
      </c>
      <c r="O161" s="8" t="str">
        <f>IF(ISNA(VLOOKUP(Table245[[#This Row],[Lane Identifier]],'Lanes Covered'!K:L,2,FALSE)),"No",VLOOKUP(Table245[[#This Row],[Lane Identifier]],'Lanes Covered'!K:L,2,FALSE))</f>
        <v>No</v>
      </c>
      <c r="P161" s="12"/>
      <c r="Q161" s="12"/>
      <c r="R161" s="12"/>
      <c r="S161" s="12"/>
      <c r="T161" s="12"/>
      <c r="U161" s="12"/>
      <c r="V161" s="12"/>
      <c r="W161" s="12"/>
      <c r="X161" s="12"/>
      <c r="Y161" s="12"/>
      <c r="Z161" s="12"/>
      <c r="AA161" s="12"/>
      <c r="AB161" s="12"/>
      <c r="AC161" s="12"/>
      <c r="AD161" s="12"/>
      <c r="AE161" s="12"/>
      <c r="AF161" s="12"/>
      <c r="AG161" s="12"/>
      <c r="AH161" s="12"/>
      <c r="AI161" s="12"/>
      <c r="AJ161" s="16"/>
    </row>
    <row r="162" spans="2:36">
      <c r="B162" s="6" t="s">
        <v>20</v>
      </c>
      <c r="C162" s="4" t="s">
        <v>21</v>
      </c>
      <c r="D162" s="4" t="s">
        <v>22</v>
      </c>
      <c r="E162" s="4" t="s">
        <v>29</v>
      </c>
      <c r="F162" s="4" t="s">
        <v>37</v>
      </c>
      <c r="G162" s="4" t="s">
        <v>811</v>
      </c>
      <c r="H162" s="4" t="s">
        <v>799</v>
      </c>
      <c r="I162" s="4" t="s">
        <v>777</v>
      </c>
      <c r="J162" s="4" t="s">
        <v>776</v>
      </c>
      <c r="K162" s="7">
        <v>2048.40924</v>
      </c>
      <c r="L162" s="4">
        <v>276</v>
      </c>
      <c r="M162" s="8">
        <v>7.4217726086956519</v>
      </c>
      <c r="N16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PharmaNoExpressTPELAXTWUSAPACAMERICAS</v>
      </c>
      <c r="O162" s="8" t="str">
        <f>IF(ISNA(VLOOKUP(Table245[[#This Row],[Lane Identifier]],'Lanes Covered'!K:L,2,FALSE)),"No",VLOOKUP(Table245[[#This Row],[Lane Identifier]],'Lanes Covered'!K:L,2,FALSE))</f>
        <v>Yes</v>
      </c>
      <c r="P162" s="12"/>
      <c r="Q162" s="12"/>
      <c r="R162" s="12"/>
      <c r="S162" s="12"/>
      <c r="T162" s="12"/>
      <c r="U162" s="12"/>
      <c r="V162" s="12"/>
      <c r="W162" s="12"/>
      <c r="X162" s="12"/>
      <c r="Y162" s="12"/>
      <c r="Z162" s="12"/>
      <c r="AA162" s="12"/>
      <c r="AB162" s="12"/>
      <c r="AC162" s="12"/>
      <c r="AD162" s="12"/>
      <c r="AE162" s="12"/>
      <c r="AF162" s="12"/>
      <c r="AG162" s="12"/>
      <c r="AH162" s="12"/>
      <c r="AI162" s="12"/>
      <c r="AJ162" s="16"/>
    </row>
    <row r="163" spans="2:36">
      <c r="B163" s="6" t="s">
        <v>20</v>
      </c>
      <c r="C163" s="4" t="s">
        <v>21</v>
      </c>
      <c r="D163" s="4" t="s">
        <v>22</v>
      </c>
      <c r="E163" s="4" t="s">
        <v>29</v>
      </c>
      <c r="F163" s="4" t="s">
        <v>27</v>
      </c>
      <c r="G163" s="4" t="s">
        <v>811</v>
      </c>
      <c r="H163" s="4" t="s">
        <v>810</v>
      </c>
      <c r="I163" s="4" t="s">
        <v>777</v>
      </c>
      <c r="J163" s="4" t="s">
        <v>777</v>
      </c>
      <c r="K163" s="7">
        <v>3332</v>
      </c>
      <c r="L163" s="4">
        <v>339</v>
      </c>
      <c r="M163" s="8">
        <v>9.828908554572271</v>
      </c>
      <c r="N16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PharmaNoExpressTPESINTWSGAPACAPAC</v>
      </c>
      <c r="O163" s="8" t="str">
        <f>IF(ISNA(VLOOKUP(Table245[[#This Row],[Lane Identifier]],'Lanes Covered'!K:L,2,FALSE)),"No",VLOOKUP(Table245[[#This Row],[Lane Identifier]],'Lanes Covered'!K:L,2,FALSE))</f>
        <v>Yes</v>
      </c>
      <c r="P163" s="12"/>
      <c r="Q163" s="12"/>
      <c r="R163" s="12"/>
      <c r="S163" s="12"/>
      <c r="T163" s="12"/>
      <c r="U163" s="12"/>
      <c r="V163" s="12"/>
      <c r="W163" s="12"/>
      <c r="X163" s="12"/>
      <c r="Y163" s="12"/>
      <c r="Z163" s="12"/>
      <c r="AA163" s="12"/>
      <c r="AB163" s="12"/>
      <c r="AC163" s="12"/>
      <c r="AD163" s="12"/>
      <c r="AE163" s="12"/>
      <c r="AF163" s="12"/>
      <c r="AG163" s="12"/>
      <c r="AH163" s="12"/>
      <c r="AI163" s="12"/>
      <c r="AJ163" s="16"/>
    </row>
    <row r="164" spans="2:36">
      <c r="B164" s="6" t="s">
        <v>20</v>
      </c>
      <c r="C164" s="4" t="s">
        <v>21</v>
      </c>
      <c r="D164" s="4" t="s">
        <v>36</v>
      </c>
      <c r="E164" s="4" t="s">
        <v>38</v>
      </c>
      <c r="F164" s="4" t="s">
        <v>44</v>
      </c>
      <c r="G164" s="4" t="s">
        <v>814</v>
      </c>
      <c r="H164" s="4" t="s">
        <v>816</v>
      </c>
      <c r="I164" s="4" t="s">
        <v>777</v>
      </c>
      <c r="J164" s="4" t="s">
        <v>777</v>
      </c>
      <c r="K164" s="7">
        <v>30131.354544000013</v>
      </c>
      <c r="L164" s="4">
        <v>299</v>
      </c>
      <c r="M164" s="8">
        <v>100.77376101672245</v>
      </c>
      <c r="N16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PharmaNoStandardAKLMELNZAUAPACAPAC</v>
      </c>
      <c r="O164" s="8" t="str">
        <f>IF(ISNA(VLOOKUP(Table245[[#This Row],[Lane Identifier]],'Lanes Covered'!K:L,2,FALSE)),"No",VLOOKUP(Table245[[#This Row],[Lane Identifier]],'Lanes Covered'!K:L,2,FALSE))</f>
        <v>No</v>
      </c>
      <c r="P164" s="12"/>
      <c r="Q164" s="12"/>
      <c r="R164" s="12"/>
      <c r="S164" s="12"/>
      <c r="T164" s="12"/>
      <c r="U164" s="12"/>
      <c r="V164" s="12"/>
      <c r="W164" s="12"/>
      <c r="X164" s="12"/>
      <c r="Y164" s="12"/>
      <c r="Z164" s="12"/>
      <c r="AA164" s="12"/>
      <c r="AB164" s="12"/>
      <c r="AC164" s="12"/>
      <c r="AD164" s="12"/>
      <c r="AE164" s="12"/>
      <c r="AF164" s="12"/>
      <c r="AG164" s="12"/>
      <c r="AH164" s="12"/>
      <c r="AI164" s="12"/>
      <c r="AJ164" s="16"/>
    </row>
    <row r="165" spans="2:36">
      <c r="B165" s="6" t="s">
        <v>20</v>
      </c>
      <c r="C165" s="4" t="s">
        <v>21</v>
      </c>
      <c r="D165" s="4" t="s">
        <v>36</v>
      </c>
      <c r="E165" s="4" t="s">
        <v>38</v>
      </c>
      <c r="F165" s="4" t="s">
        <v>27</v>
      </c>
      <c r="G165" s="4" t="s">
        <v>814</v>
      </c>
      <c r="H165" s="4" t="s">
        <v>810</v>
      </c>
      <c r="I165" s="4" t="s">
        <v>777</v>
      </c>
      <c r="J165" s="4" t="s">
        <v>777</v>
      </c>
      <c r="K165" s="7">
        <v>3063</v>
      </c>
      <c r="L165" s="4">
        <v>301</v>
      </c>
      <c r="M165" s="8">
        <v>10.17607973421927</v>
      </c>
      <c r="N16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PharmaNoStandardAKLSINNZSGAPACAPAC</v>
      </c>
      <c r="O165" s="8" t="str">
        <f>IF(ISNA(VLOOKUP(Table245[[#This Row],[Lane Identifier]],'Lanes Covered'!K:L,2,FALSE)),"No",VLOOKUP(Table245[[#This Row],[Lane Identifier]],'Lanes Covered'!K:L,2,FALSE))</f>
        <v>No</v>
      </c>
      <c r="P165" s="12"/>
      <c r="Q165" s="12"/>
      <c r="R165" s="12"/>
      <c r="S165" s="12"/>
      <c r="T165" s="12"/>
      <c r="U165" s="12"/>
      <c r="V165" s="12"/>
      <c r="W165" s="12"/>
      <c r="X165" s="12"/>
      <c r="Y165" s="12"/>
      <c r="Z165" s="12"/>
      <c r="AA165" s="12"/>
      <c r="AB165" s="12"/>
      <c r="AC165" s="12"/>
      <c r="AD165" s="12"/>
      <c r="AE165" s="12"/>
      <c r="AF165" s="12"/>
      <c r="AG165" s="12"/>
      <c r="AH165" s="12"/>
      <c r="AI165" s="12"/>
      <c r="AJ165" s="16"/>
    </row>
    <row r="166" spans="2:36">
      <c r="B166" s="6" t="s">
        <v>20</v>
      </c>
      <c r="C166" s="4" t="s">
        <v>21</v>
      </c>
      <c r="D166" s="4" t="s">
        <v>36</v>
      </c>
      <c r="E166" s="4" t="s">
        <v>55</v>
      </c>
      <c r="F166" s="4" t="s">
        <v>27</v>
      </c>
      <c r="G166" s="4" t="s">
        <v>816</v>
      </c>
      <c r="H166" s="4" t="s">
        <v>810</v>
      </c>
      <c r="I166" s="4" t="s">
        <v>777</v>
      </c>
      <c r="J166" s="4" t="s">
        <v>777</v>
      </c>
      <c r="K166" s="7">
        <v>2067</v>
      </c>
      <c r="L166" s="4">
        <v>338</v>
      </c>
      <c r="M166" s="8">
        <v>6.115384615384615</v>
      </c>
      <c r="N16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PharmaNoStandardBNESINAUSGAPACAPAC</v>
      </c>
      <c r="O166" s="8" t="str">
        <f>IF(ISNA(VLOOKUP(Table245[[#This Row],[Lane Identifier]],'Lanes Covered'!K:L,2,FALSE)),"No",VLOOKUP(Table245[[#This Row],[Lane Identifier]],'Lanes Covered'!K:L,2,FALSE))</f>
        <v>Yes</v>
      </c>
      <c r="P166" s="12"/>
      <c r="Q166" s="12"/>
      <c r="R166" s="12"/>
      <c r="S166" s="12"/>
      <c r="T166" s="12"/>
      <c r="U166" s="12"/>
      <c r="V166" s="12"/>
      <c r="W166" s="12"/>
      <c r="X166" s="12"/>
      <c r="Y166" s="12"/>
      <c r="Z166" s="12"/>
      <c r="AA166" s="12"/>
      <c r="AB166" s="12"/>
      <c r="AC166" s="12"/>
      <c r="AD166" s="12"/>
      <c r="AE166" s="12"/>
      <c r="AF166" s="12"/>
      <c r="AG166" s="12"/>
      <c r="AH166" s="12"/>
      <c r="AI166" s="12"/>
      <c r="AJ166" s="16"/>
    </row>
    <row r="167" spans="2:36">
      <c r="B167" s="6" t="s">
        <v>20</v>
      </c>
      <c r="C167" s="4" t="s">
        <v>21</v>
      </c>
      <c r="D167" s="4" t="s">
        <v>36</v>
      </c>
      <c r="E167" s="4" t="s">
        <v>66</v>
      </c>
      <c r="F167" s="4" t="s">
        <v>44</v>
      </c>
      <c r="G167" s="4" t="s">
        <v>799</v>
      </c>
      <c r="H167" s="4" t="s">
        <v>816</v>
      </c>
      <c r="I167" s="4" t="s">
        <v>776</v>
      </c>
      <c r="J167" s="4" t="s">
        <v>777</v>
      </c>
      <c r="K167" s="7">
        <v>61502.9</v>
      </c>
      <c r="L167" s="4">
        <v>221</v>
      </c>
      <c r="M167" s="8">
        <v>278.29366515837103</v>
      </c>
      <c r="N16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PharmaNoStandardJFKMELUSAUAMERICASAPAC</v>
      </c>
      <c r="O167" s="8" t="str">
        <f>IF(ISNA(VLOOKUP(Table245[[#This Row],[Lane Identifier]],'Lanes Covered'!K:L,2,FALSE)),"No",VLOOKUP(Table245[[#This Row],[Lane Identifier]],'Lanes Covered'!K:L,2,FALSE))</f>
        <v>Yes</v>
      </c>
      <c r="P167" s="12"/>
      <c r="Q167" s="12"/>
      <c r="R167" s="12"/>
      <c r="S167" s="12"/>
      <c r="T167" s="12"/>
      <c r="U167" s="12"/>
      <c r="V167" s="12"/>
      <c r="W167" s="12"/>
      <c r="X167" s="12"/>
      <c r="Y167" s="12"/>
      <c r="Z167" s="12"/>
      <c r="AA167" s="12"/>
      <c r="AB167" s="12"/>
      <c r="AC167" s="12"/>
      <c r="AD167" s="12"/>
      <c r="AE167" s="12"/>
      <c r="AF167" s="12"/>
      <c r="AG167" s="12"/>
      <c r="AH167" s="12"/>
      <c r="AI167" s="12"/>
      <c r="AJ167" s="16"/>
    </row>
    <row r="168" spans="2:36">
      <c r="B168" s="6" t="s">
        <v>20</v>
      </c>
      <c r="C168" s="4" t="s">
        <v>21</v>
      </c>
      <c r="D168" s="4" t="s">
        <v>36</v>
      </c>
      <c r="E168" s="4" t="s">
        <v>37</v>
      </c>
      <c r="F168" s="4" t="s">
        <v>38</v>
      </c>
      <c r="G168" s="4" t="s">
        <v>799</v>
      </c>
      <c r="H168" s="4" t="s">
        <v>814</v>
      </c>
      <c r="I168" s="4" t="s">
        <v>776</v>
      </c>
      <c r="J168" s="4" t="s">
        <v>777</v>
      </c>
      <c r="K168" s="7">
        <v>26820.481815999981</v>
      </c>
      <c r="L168" s="4">
        <v>389</v>
      </c>
      <c r="M168" s="8">
        <v>68.947254025706897</v>
      </c>
      <c r="N16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PharmaNoStandardLAXAKLUSNZAMERICASAPAC</v>
      </c>
      <c r="O168" s="8" t="str">
        <f>IF(ISNA(VLOOKUP(Table245[[#This Row],[Lane Identifier]],'Lanes Covered'!K:L,2,FALSE)),"No",VLOOKUP(Table245[[#This Row],[Lane Identifier]],'Lanes Covered'!K:L,2,FALSE))</f>
        <v>Yes</v>
      </c>
      <c r="P168" s="12"/>
      <c r="Q168" s="12"/>
      <c r="R168" s="12"/>
      <c r="S168" s="12"/>
      <c r="T168" s="12"/>
      <c r="U168" s="12"/>
      <c r="V168" s="12"/>
      <c r="W168" s="12"/>
      <c r="X168" s="12"/>
      <c r="Y168" s="12"/>
      <c r="Z168" s="12"/>
      <c r="AA168" s="12"/>
      <c r="AB168" s="12"/>
      <c r="AC168" s="12"/>
      <c r="AD168" s="12"/>
      <c r="AE168" s="12"/>
      <c r="AF168" s="12"/>
      <c r="AG168" s="12"/>
      <c r="AH168" s="12"/>
      <c r="AI168" s="12"/>
      <c r="AJ168" s="16"/>
    </row>
    <row r="169" spans="2:36">
      <c r="B169" s="6" t="s">
        <v>20</v>
      </c>
      <c r="C169" s="4" t="s">
        <v>21</v>
      </c>
      <c r="D169" s="4" t="s">
        <v>36</v>
      </c>
      <c r="E169" s="4" t="s">
        <v>37</v>
      </c>
      <c r="F169" s="4" t="s">
        <v>49</v>
      </c>
      <c r="G169" s="4" t="s">
        <v>799</v>
      </c>
      <c r="H169" s="4" t="s">
        <v>799</v>
      </c>
      <c r="I169" s="4" t="s">
        <v>776</v>
      </c>
      <c r="J169" s="4" t="s">
        <v>776</v>
      </c>
      <c r="K169" s="7">
        <v>521</v>
      </c>
      <c r="L169" s="4">
        <v>293</v>
      </c>
      <c r="M169" s="8">
        <v>1.7781569965870307</v>
      </c>
      <c r="N16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PharmaNoStandardLAXSFOUSUSAMERICASAMERICAS</v>
      </c>
      <c r="O169" s="8" t="str">
        <f>IF(ISNA(VLOOKUP(Table245[[#This Row],[Lane Identifier]],'Lanes Covered'!K:L,2,FALSE)),"No",VLOOKUP(Table245[[#This Row],[Lane Identifier]],'Lanes Covered'!K:L,2,FALSE))</f>
        <v>Yes</v>
      </c>
      <c r="P169" s="12"/>
      <c r="Q169" s="12"/>
      <c r="R169" s="12"/>
      <c r="S169" s="12"/>
      <c r="T169" s="12"/>
      <c r="U169" s="12"/>
      <c r="V169" s="12"/>
      <c r="W169" s="12"/>
      <c r="X169" s="12"/>
      <c r="Y169" s="12"/>
      <c r="Z169" s="12"/>
      <c r="AA169" s="12"/>
      <c r="AB169" s="12"/>
      <c r="AC169" s="12"/>
      <c r="AD169" s="12"/>
      <c r="AE169" s="12"/>
      <c r="AF169" s="12"/>
      <c r="AG169" s="12"/>
      <c r="AH169" s="12"/>
      <c r="AI169" s="12"/>
      <c r="AJ169" s="16"/>
    </row>
    <row r="170" spans="2:36">
      <c r="B170" s="6" t="s">
        <v>20</v>
      </c>
      <c r="C170" s="4" t="s">
        <v>21</v>
      </c>
      <c r="D170" s="4" t="s">
        <v>36</v>
      </c>
      <c r="E170" s="4" t="s">
        <v>44</v>
      </c>
      <c r="F170" s="4" t="s">
        <v>27</v>
      </c>
      <c r="G170" s="4" t="s">
        <v>816</v>
      </c>
      <c r="H170" s="4" t="s">
        <v>810</v>
      </c>
      <c r="I170" s="4" t="s">
        <v>777</v>
      </c>
      <c r="J170" s="4" t="s">
        <v>777</v>
      </c>
      <c r="K170" s="7">
        <v>4456</v>
      </c>
      <c r="L170" s="4">
        <v>317</v>
      </c>
      <c r="M170" s="8">
        <v>14.056782334384858</v>
      </c>
      <c r="N17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PharmaNoStandardMELSINAUSGAPACAPAC</v>
      </c>
      <c r="O170" s="8" t="str">
        <f>IF(ISNA(VLOOKUP(Table245[[#This Row],[Lane Identifier]],'Lanes Covered'!K:L,2,FALSE)),"No",VLOOKUP(Table245[[#This Row],[Lane Identifier]],'Lanes Covered'!K:L,2,FALSE))</f>
        <v>No</v>
      </c>
      <c r="P170" s="12"/>
      <c r="Q170" s="12"/>
      <c r="R170" s="12"/>
      <c r="S170" s="12"/>
      <c r="T170" s="12"/>
      <c r="U170" s="12"/>
      <c r="V170" s="12"/>
      <c r="W170" s="12"/>
      <c r="X170" s="12"/>
      <c r="Y170" s="12"/>
      <c r="Z170" s="12"/>
      <c r="AA170" s="12"/>
      <c r="AB170" s="12"/>
      <c r="AC170" s="12"/>
      <c r="AD170" s="12"/>
      <c r="AE170" s="12"/>
      <c r="AF170" s="12"/>
      <c r="AG170" s="12"/>
      <c r="AH170" s="12"/>
      <c r="AI170" s="12"/>
      <c r="AJ170" s="16"/>
    </row>
    <row r="171" spans="2:36">
      <c r="B171" s="6" t="s">
        <v>20</v>
      </c>
      <c r="C171" s="4" t="s">
        <v>21</v>
      </c>
      <c r="D171" s="4" t="s">
        <v>36</v>
      </c>
      <c r="E171" s="4" t="s">
        <v>227</v>
      </c>
      <c r="F171" s="4" t="s">
        <v>27</v>
      </c>
      <c r="G171" s="4" t="s">
        <v>816</v>
      </c>
      <c r="H171" s="4" t="s">
        <v>810</v>
      </c>
      <c r="I171" s="4" t="s">
        <v>777</v>
      </c>
      <c r="J171" s="4" t="s">
        <v>777</v>
      </c>
      <c r="K171" s="7">
        <v>1296</v>
      </c>
      <c r="L171" s="4">
        <v>294</v>
      </c>
      <c r="M171" s="8">
        <v>4.408163265306122</v>
      </c>
      <c r="N17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PharmaNoStandardPERSINAUSGAPACAPAC</v>
      </c>
      <c r="O171" s="8" t="str">
        <f>IF(ISNA(VLOOKUP(Table245[[#This Row],[Lane Identifier]],'Lanes Covered'!K:L,2,FALSE)),"No",VLOOKUP(Table245[[#This Row],[Lane Identifier]],'Lanes Covered'!K:L,2,FALSE))</f>
        <v>Yes</v>
      </c>
      <c r="P171" s="12"/>
      <c r="Q171" s="12"/>
      <c r="R171" s="12"/>
      <c r="S171" s="12"/>
      <c r="T171" s="12"/>
      <c r="U171" s="12"/>
      <c r="V171" s="12"/>
      <c r="W171" s="12"/>
      <c r="X171" s="12"/>
      <c r="Y171" s="12"/>
      <c r="Z171" s="12"/>
      <c r="AA171" s="12"/>
      <c r="AB171" s="12"/>
      <c r="AC171" s="12"/>
      <c r="AD171" s="12"/>
      <c r="AE171" s="12"/>
      <c r="AF171" s="12"/>
      <c r="AG171" s="12"/>
      <c r="AH171" s="12"/>
      <c r="AI171" s="12"/>
      <c r="AJ171" s="16"/>
    </row>
    <row r="172" spans="2:36">
      <c r="B172" s="6" t="s">
        <v>20</v>
      </c>
      <c r="C172" s="4" t="s">
        <v>21</v>
      </c>
      <c r="D172" s="4" t="s">
        <v>36</v>
      </c>
      <c r="E172" s="4" t="s">
        <v>106</v>
      </c>
      <c r="F172" s="4" t="s">
        <v>37</v>
      </c>
      <c r="G172" s="4" t="s">
        <v>816</v>
      </c>
      <c r="H172" s="4" t="s">
        <v>799</v>
      </c>
      <c r="I172" s="4" t="s">
        <v>777</v>
      </c>
      <c r="J172" s="4" t="s">
        <v>776</v>
      </c>
      <c r="K172" s="7">
        <v>1083</v>
      </c>
      <c r="L172" s="4">
        <v>453</v>
      </c>
      <c r="M172" s="8">
        <v>2.3907284768211921</v>
      </c>
      <c r="N17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PharmaNoStandardSYDLAXAUUSAPACAMERICAS</v>
      </c>
      <c r="O172" s="8" t="str">
        <f>IF(ISNA(VLOOKUP(Table245[[#This Row],[Lane Identifier]],'Lanes Covered'!K:L,2,FALSE)),"No",VLOOKUP(Table245[[#This Row],[Lane Identifier]],'Lanes Covered'!K:L,2,FALSE))</f>
        <v>Yes</v>
      </c>
      <c r="P172" s="12"/>
      <c r="Q172" s="12"/>
      <c r="R172" s="12"/>
      <c r="S172" s="12"/>
      <c r="T172" s="12"/>
      <c r="U172" s="12"/>
      <c r="V172" s="12"/>
      <c r="W172" s="12"/>
      <c r="X172" s="12"/>
      <c r="Y172" s="12"/>
      <c r="Z172" s="12"/>
      <c r="AA172" s="12"/>
      <c r="AB172" s="12"/>
      <c r="AC172" s="12"/>
      <c r="AD172" s="12"/>
      <c r="AE172" s="12"/>
      <c r="AF172" s="12"/>
      <c r="AG172" s="12"/>
      <c r="AH172" s="12"/>
      <c r="AI172" s="12"/>
      <c r="AJ172" s="16"/>
    </row>
    <row r="173" spans="2:36">
      <c r="B173" s="6" t="s">
        <v>20</v>
      </c>
      <c r="C173" s="4" t="s">
        <v>21</v>
      </c>
      <c r="D173" s="4" t="s">
        <v>36</v>
      </c>
      <c r="E173" s="4" t="s">
        <v>106</v>
      </c>
      <c r="F173" s="4" t="s">
        <v>27</v>
      </c>
      <c r="G173" s="4" t="s">
        <v>816</v>
      </c>
      <c r="H173" s="4" t="s">
        <v>810</v>
      </c>
      <c r="I173" s="4" t="s">
        <v>777</v>
      </c>
      <c r="J173" s="4" t="s">
        <v>777</v>
      </c>
      <c r="K173" s="7">
        <v>4510</v>
      </c>
      <c r="L173" s="4">
        <v>613</v>
      </c>
      <c r="M173" s="8">
        <v>7.3572593800978794</v>
      </c>
      <c r="N17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PharmaNoStandardSYDSINAUSGAPACAPAC</v>
      </c>
      <c r="O173" s="8" t="str">
        <f>IF(ISNA(VLOOKUP(Table245[[#This Row],[Lane Identifier]],'Lanes Covered'!K:L,2,FALSE)),"No",VLOOKUP(Table245[[#This Row],[Lane Identifier]],'Lanes Covered'!K:L,2,FALSE))</f>
        <v>Yes</v>
      </c>
      <c r="P173" s="12"/>
      <c r="Q173" s="12"/>
      <c r="R173" s="12"/>
      <c r="S173" s="12"/>
      <c r="T173" s="12"/>
      <c r="U173" s="12"/>
      <c r="V173" s="12"/>
      <c r="W173" s="12"/>
      <c r="X173" s="12"/>
      <c r="Y173" s="12"/>
      <c r="Z173" s="12"/>
      <c r="AA173" s="12"/>
      <c r="AB173" s="12"/>
      <c r="AC173" s="12"/>
      <c r="AD173" s="12"/>
      <c r="AE173" s="12"/>
      <c r="AF173" s="12"/>
      <c r="AG173" s="12"/>
      <c r="AH173" s="12"/>
      <c r="AI173" s="12"/>
      <c r="AJ173" s="16"/>
    </row>
    <row r="174" spans="2:36">
      <c r="B174" s="6" t="s">
        <v>20</v>
      </c>
      <c r="C174" s="4" t="s">
        <v>472</v>
      </c>
      <c r="D174" s="4" t="s">
        <v>22</v>
      </c>
      <c r="E174" s="4" t="s">
        <v>474</v>
      </c>
      <c r="F174" s="4" t="s">
        <v>269</v>
      </c>
      <c r="G174" s="4" t="s">
        <v>825</v>
      </c>
      <c r="H174" s="4" t="s">
        <v>807</v>
      </c>
      <c r="I174" s="4" t="s">
        <v>778</v>
      </c>
      <c r="J174" s="4" t="s">
        <v>778</v>
      </c>
      <c r="K174" s="7">
        <v>5633</v>
      </c>
      <c r="L174" s="4">
        <v>427</v>
      </c>
      <c r="M174" s="8">
        <v>13.192037470725996</v>
      </c>
      <c r="N17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PharmaYesExpressACCGVAGHCHEMEAEMEA</v>
      </c>
      <c r="O174" s="8" t="str">
        <f>IF(ISNA(VLOOKUP(Table245[[#This Row],[Lane Identifier]],'Lanes Covered'!K:L,2,FALSE)),"No",VLOOKUP(Table245[[#This Row],[Lane Identifier]],'Lanes Covered'!K:L,2,FALSE))</f>
        <v>Yes</v>
      </c>
      <c r="P174" s="12"/>
      <c r="Q174" s="12"/>
      <c r="R174" s="12"/>
      <c r="S174" s="12"/>
      <c r="T174" s="12"/>
      <c r="U174" s="12"/>
      <c r="V174" s="12"/>
      <c r="W174" s="12"/>
      <c r="X174" s="12"/>
      <c r="Y174" s="12"/>
      <c r="Z174" s="12"/>
      <c r="AA174" s="12"/>
      <c r="AB174" s="12"/>
      <c r="AC174" s="12"/>
      <c r="AD174" s="12"/>
      <c r="AE174" s="12"/>
      <c r="AF174" s="12"/>
      <c r="AG174" s="12"/>
      <c r="AH174" s="12"/>
      <c r="AI174" s="12"/>
      <c r="AJ174" s="16"/>
    </row>
    <row r="175" spans="2:36">
      <c r="B175" s="6" t="s">
        <v>20</v>
      </c>
      <c r="C175" s="4" t="s">
        <v>472</v>
      </c>
      <c r="D175" s="4" t="s">
        <v>22</v>
      </c>
      <c r="E175" s="4" t="s">
        <v>38</v>
      </c>
      <c r="F175" s="4" t="s">
        <v>27</v>
      </c>
      <c r="G175" s="4" t="s">
        <v>814</v>
      </c>
      <c r="H175" s="4" t="s">
        <v>810</v>
      </c>
      <c r="I175" s="4" t="s">
        <v>777</v>
      </c>
      <c r="J175" s="4" t="s">
        <v>777</v>
      </c>
      <c r="K175" s="7">
        <v>27544</v>
      </c>
      <c r="L175" s="4">
        <v>561</v>
      </c>
      <c r="M175" s="8">
        <v>49.098039215686278</v>
      </c>
      <c r="N17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PharmaYesExpressAKLSINNZSGAPACAPAC</v>
      </c>
      <c r="O175" s="8" t="str">
        <f>IF(ISNA(VLOOKUP(Table245[[#This Row],[Lane Identifier]],'Lanes Covered'!K:L,2,FALSE)),"No",VLOOKUP(Table245[[#This Row],[Lane Identifier]],'Lanes Covered'!K:L,2,FALSE))</f>
        <v>No</v>
      </c>
      <c r="P175" s="12"/>
      <c r="Q175" s="12"/>
      <c r="R175" s="12"/>
      <c r="S175" s="12"/>
      <c r="T175" s="12"/>
      <c r="U175" s="12"/>
      <c r="V175" s="12"/>
      <c r="W175" s="12"/>
      <c r="X175" s="12"/>
      <c r="Y175" s="12"/>
      <c r="Z175" s="12"/>
      <c r="AA175" s="12"/>
      <c r="AB175" s="12"/>
      <c r="AC175" s="12"/>
      <c r="AD175" s="12"/>
      <c r="AE175" s="12"/>
      <c r="AF175" s="12"/>
      <c r="AG175" s="12"/>
      <c r="AH175" s="12"/>
      <c r="AI175" s="12"/>
      <c r="AJ175" s="16"/>
    </row>
    <row r="176" spans="2:36">
      <c r="B176" s="6" t="s">
        <v>20</v>
      </c>
      <c r="C176" s="4" t="s">
        <v>472</v>
      </c>
      <c r="D176" s="4" t="s">
        <v>22</v>
      </c>
      <c r="E176" s="4" t="s">
        <v>310</v>
      </c>
      <c r="F176" s="4" t="s">
        <v>112</v>
      </c>
      <c r="G176" s="4" t="s">
        <v>830</v>
      </c>
      <c r="H176" s="4" t="s">
        <v>803</v>
      </c>
      <c r="I176" s="4" t="s">
        <v>778</v>
      </c>
      <c r="J176" s="4" t="s">
        <v>778</v>
      </c>
      <c r="K176" s="7">
        <v>5573.5</v>
      </c>
      <c r="L176" s="4">
        <v>274</v>
      </c>
      <c r="M176" s="8">
        <v>20.341240875912408</v>
      </c>
      <c r="N17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PharmaYesExpressAMMBRUJOBEEMEAEMEA</v>
      </c>
      <c r="O176" s="8" t="str">
        <f>IF(ISNA(VLOOKUP(Table245[[#This Row],[Lane Identifier]],'Lanes Covered'!K:L,2,FALSE)),"No",VLOOKUP(Table245[[#This Row],[Lane Identifier]],'Lanes Covered'!K:L,2,FALSE))</f>
        <v>Yes</v>
      </c>
      <c r="P176" s="12"/>
      <c r="Q176" s="12"/>
      <c r="R176" s="12"/>
      <c r="S176" s="12"/>
      <c r="T176" s="12"/>
      <c r="U176" s="12"/>
      <c r="V176" s="12"/>
      <c r="W176" s="12"/>
      <c r="X176" s="12"/>
      <c r="Y176" s="12"/>
      <c r="Z176" s="12"/>
      <c r="AA176" s="12"/>
      <c r="AB176" s="12"/>
      <c r="AC176" s="12"/>
      <c r="AD176" s="12"/>
      <c r="AE176" s="12"/>
      <c r="AF176" s="12"/>
      <c r="AG176" s="12"/>
      <c r="AH176" s="12"/>
      <c r="AI176" s="12"/>
      <c r="AJ176" s="16"/>
    </row>
    <row r="177" spans="2:36">
      <c r="B177" s="6" t="s">
        <v>20</v>
      </c>
      <c r="C177" s="4" t="s">
        <v>472</v>
      </c>
      <c r="D177" s="4" t="s">
        <v>22</v>
      </c>
      <c r="E177" s="4" t="s">
        <v>113</v>
      </c>
      <c r="F177" s="4" t="s">
        <v>86</v>
      </c>
      <c r="G177" s="4" t="s">
        <v>820</v>
      </c>
      <c r="H177" s="4" t="s">
        <v>795</v>
      </c>
      <c r="I177" s="4" t="s">
        <v>778</v>
      </c>
      <c r="J177" s="4" t="s">
        <v>778</v>
      </c>
      <c r="K177" s="7">
        <v>12054.999999999985</v>
      </c>
      <c r="L177" s="4">
        <v>398</v>
      </c>
      <c r="M177" s="8">
        <v>30.288944723618055</v>
      </c>
      <c r="N17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PharmaYesExpressAMSLHRNLGBEMEAEMEA</v>
      </c>
      <c r="O177" s="8" t="str">
        <f>IF(ISNA(VLOOKUP(Table245[[#This Row],[Lane Identifier]],'Lanes Covered'!K:L,2,FALSE)),"No",VLOOKUP(Table245[[#This Row],[Lane Identifier]],'Lanes Covered'!K:L,2,FALSE))</f>
        <v>Yes</v>
      </c>
      <c r="P177" s="12"/>
      <c r="Q177" s="12"/>
      <c r="R177" s="12"/>
      <c r="S177" s="12"/>
      <c r="T177" s="12"/>
      <c r="U177" s="12"/>
      <c r="V177" s="12"/>
      <c r="W177" s="12"/>
      <c r="X177" s="12"/>
      <c r="Y177" s="12"/>
      <c r="Z177" s="12"/>
      <c r="AA177" s="12"/>
      <c r="AB177" s="12"/>
      <c r="AC177" s="12"/>
      <c r="AD177" s="12"/>
      <c r="AE177" s="12"/>
      <c r="AF177" s="12"/>
      <c r="AG177" s="12"/>
      <c r="AH177" s="12"/>
      <c r="AI177" s="12"/>
      <c r="AJ177" s="16"/>
    </row>
    <row r="178" spans="2:36">
      <c r="B178" s="6" t="s">
        <v>20</v>
      </c>
      <c r="C178" s="4" t="s">
        <v>472</v>
      </c>
      <c r="D178" s="4" t="s">
        <v>22</v>
      </c>
      <c r="E178" s="4" t="s">
        <v>113</v>
      </c>
      <c r="F178" s="4" t="s">
        <v>358</v>
      </c>
      <c r="G178" s="4" t="s">
        <v>820</v>
      </c>
      <c r="H178" s="4" t="s">
        <v>824</v>
      </c>
      <c r="I178" s="4" t="s">
        <v>778</v>
      </c>
      <c r="J178" s="4" t="s">
        <v>778</v>
      </c>
      <c r="K178" s="7">
        <v>9783.429999999973</v>
      </c>
      <c r="L178" s="4">
        <v>317</v>
      </c>
      <c r="M178" s="8">
        <v>30.862555205047233</v>
      </c>
      <c r="N17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PharmaYesExpressAMSLINNLITEMEAEMEA</v>
      </c>
      <c r="O178" s="8" t="str">
        <f>IF(ISNA(VLOOKUP(Table245[[#This Row],[Lane Identifier]],'Lanes Covered'!K:L,2,FALSE)),"No",VLOOKUP(Table245[[#This Row],[Lane Identifier]],'Lanes Covered'!K:L,2,FALSE))</f>
        <v>Yes</v>
      </c>
      <c r="P178" s="12"/>
      <c r="Q178" s="12"/>
      <c r="R178" s="12"/>
      <c r="S178" s="12"/>
      <c r="T178" s="12"/>
      <c r="U178" s="12"/>
      <c r="V178" s="12"/>
      <c r="W178" s="12"/>
      <c r="X178" s="12"/>
      <c r="Y178" s="12"/>
      <c r="Z178" s="12"/>
      <c r="AA178" s="12"/>
      <c r="AB178" s="12"/>
      <c r="AC178" s="12"/>
      <c r="AD178" s="12"/>
      <c r="AE178" s="12"/>
      <c r="AF178" s="12"/>
      <c r="AG178" s="12"/>
      <c r="AH178" s="12"/>
      <c r="AI178" s="12"/>
      <c r="AJ178" s="16"/>
    </row>
    <row r="179" spans="2:36">
      <c r="B179" s="6" t="s">
        <v>20</v>
      </c>
      <c r="C179" s="4" t="s">
        <v>472</v>
      </c>
      <c r="D179" s="4" t="s">
        <v>22</v>
      </c>
      <c r="E179" s="4" t="s">
        <v>113</v>
      </c>
      <c r="F179" s="4" t="s">
        <v>90</v>
      </c>
      <c r="G179" s="4" t="s">
        <v>820</v>
      </c>
      <c r="H179" s="4" t="s">
        <v>805</v>
      </c>
      <c r="I179" s="4" t="s">
        <v>778</v>
      </c>
      <c r="J179" s="4" t="s">
        <v>778</v>
      </c>
      <c r="K179" s="7">
        <v>10189.159999999982</v>
      </c>
      <c r="L179" s="4">
        <v>283</v>
      </c>
      <c r="M179" s="8">
        <v>36.004098939929264</v>
      </c>
      <c r="N17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PharmaYesExpressAMSMADNLESEMEAEMEA</v>
      </c>
      <c r="O179" s="8" t="str">
        <f>IF(ISNA(VLOOKUP(Table245[[#This Row],[Lane Identifier]],'Lanes Covered'!K:L,2,FALSE)),"No",VLOOKUP(Table245[[#This Row],[Lane Identifier]],'Lanes Covered'!K:L,2,FALSE))</f>
        <v>Yes</v>
      </c>
      <c r="P179" s="12"/>
      <c r="Q179" s="12"/>
      <c r="R179" s="12"/>
      <c r="S179" s="12"/>
      <c r="T179" s="12"/>
      <c r="U179" s="12"/>
      <c r="V179" s="12"/>
      <c r="W179" s="12"/>
      <c r="X179" s="12"/>
      <c r="Y179" s="12"/>
      <c r="Z179" s="12"/>
      <c r="AA179" s="12"/>
      <c r="AB179" s="12"/>
      <c r="AC179" s="12"/>
      <c r="AD179" s="12"/>
      <c r="AE179" s="12"/>
      <c r="AF179" s="12"/>
      <c r="AG179" s="12"/>
      <c r="AH179" s="12"/>
      <c r="AI179" s="12"/>
      <c r="AJ179" s="16"/>
    </row>
    <row r="180" spans="2:36">
      <c r="B180" s="6" t="s">
        <v>20</v>
      </c>
      <c r="C180" s="4" t="s">
        <v>472</v>
      </c>
      <c r="D180" s="4" t="s">
        <v>22</v>
      </c>
      <c r="E180" s="4" t="s">
        <v>113</v>
      </c>
      <c r="F180" s="4" t="s">
        <v>124</v>
      </c>
      <c r="G180" s="4" t="s">
        <v>820</v>
      </c>
      <c r="H180" s="4" t="s">
        <v>807</v>
      </c>
      <c r="I180" s="4" t="s">
        <v>778</v>
      </c>
      <c r="J180" s="4" t="s">
        <v>778</v>
      </c>
      <c r="K180" s="7">
        <v>7537.1500000000042</v>
      </c>
      <c r="L180" s="4">
        <v>258</v>
      </c>
      <c r="M180" s="8">
        <v>29.213759689922497</v>
      </c>
      <c r="N18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PharmaYesExpressAMSZRHNLCHEMEAEMEA</v>
      </c>
      <c r="O180" s="8" t="str">
        <f>IF(ISNA(VLOOKUP(Table245[[#This Row],[Lane Identifier]],'Lanes Covered'!K:L,2,FALSE)),"No",VLOOKUP(Table245[[#This Row],[Lane Identifier]],'Lanes Covered'!K:L,2,FALSE))</f>
        <v>Yes</v>
      </c>
      <c r="P180" s="12"/>
      <c r="Q180" s="12"/>
      <c r="R180" s="12"/>
      <c r="S180" s="12"/>
      <c r="T180" s="12"/>
      <c r="U180" s="12"/>
      <c r="V180" s="12"/>
      <c r="W180" s="12"/>
      <c r="X180" s="12"/>
      <c r="Y180" s="12"/>
      <c r="Z180" s="12"/>
      <c r="AA180" s="12"/>
      <c r="AB180" s="12"/>
      <c r="AC180" s="12"/>
      <c r="AD180" s="12"/>
      <c r="AE180" s="12"/>
      <c r="AF180" s="12"/>
      <c r="AG180" s="12"/>
      <c r="AH180" s="12"/>
      <c r="AI180" s="12"/>
      <c r="AJ180" s="16"/>
    </row>
    <row r="181" spans="2:36">
      <c r="B181" s="6" t="s">
        <v>20</v>
      </c>
      <c r="C181" s="4" t="s">
        <v>472</v>
      </c>
      <c r="D181" s="4" t="s">
        <v>22</v>
      </c>
      <c r="E181" s="4" t="s">
        <v>23</v>
      </c>
      <c r="F181" s="4" t="s">
        <v>85</v>
      </c>
      <c r="G181" s="4" t="s">
        <v>799</v>
      </c>
      <c r="H181" s="4" t="s">
        <v>799</v>
      </c>
      <c r="I181" s="4" t="s">
        <v>776</v>
      </c>
      <c r="J181" s="4" t="s">
        <v>776</v>
      </c>
      <c r="K181" s="7">
        <v>16566.94999999999</v>
      </c>
      <c r="L181" s="4">
        <v>500</v>
      </c>
      <c r="M181" s="8">
        <v>33.133899999999983</v>
      </c>
      <c r="N18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PharmaYesExpressATLMIAUSUSAMERICASAMERICAS</v>
      </c>
      <c r="O181" s="8" t="str">
        <f>IF(ISNA(VLOOKUP(Table245[[#This Row],[Lane Identifier]],'Lanes Covered'!K:L,2,FALSE)),"No",VLOOKUP(Table245[[#This Row],[Lane Identifier]],'Lanes Covered'!K:L,2,FALSE))</f>
        <v>Yes</v>
      </c>
      <c r="P181" s="12"/>
      <c r="Q181" s="12"/>
      <c r="R181" s="12"/>
      <c r="S181" s="12"/>
      <c r="T181" s="12"/>
      <c r="U181" s="12"/>
      <c r="V181" s="12"/>
      <c r="W181" s="12"/>
      <c r="X181" s="12"/>
      <c r="Y181" s="12"/>
      <c r="Z181" s="12"/>
      <c r="AA181" s="12"/>
      <c r="AB181" s="12"/>
      <c r="AC181" s="12"/>
      <c r="AD181" s="12"/>
      <c r="AE181" s="12"/>
      <c r="AF181" s="12"/>
      <c r="AG181" s="12"/>
      <c r="AH181" s="12"/>
      <c r="AI181" s="12"/>
      <c r="AJ181" s="16"/>
    </row>
    <row r="182" spans="2:36">
      <c r="B182" s="6" t="s">
        <v>20</v>
      </c>
      <c r="C182" s="4" t="s">
        <v>472</v>
      </c>
      <c r="D182" s="4" t="s">
        <v>22</v>
      </c>
      <c r="E182" s="4" t="s">
        <v>210</v>
      </c>
      <c r="F182" s="4" t="s">
        <v>66</v>
      </c>
      <c r="G182" s="4" t="s">
        <v>805</v>
      </c>
      <c r="H182" s="4" t="s">
        <v>799</v>
      </c>
      <c r="I182" s="4" t="s">
        <v>778</v>
      </c>
      <c r="J182" s="4" t="s">
        <v>776</v>
      </c>
      <c r="K182" s="7">
        <v>2523.1386000000002</v>
      </c>
      <c r="L182" s="4">
        <v>133</v>
      </c>
      <c r="M182" s="8">
        <v>18.970966917293236</v>
      </c>
      <c r="N18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PharmaYesExpressBCNJFKESUSEMEAAMERICAS</v>
      </c>
      <c r="O182" s="8" t="str">
        <f>IF(ISNA(VLOOKUP(Table245[[#This Row],[Lane Identifier]],'Lanes Covered'!K:L,2,FALSE)),"No",VLOOKUP(Table245[[#This Row],[Lane Identifier]],'Lanes Covered'!K:L,2,FALSE))</f>
        <v>Yes</v>
      </c>
      <c r="P182" s="12"/>
      <c r="Q182" s="12"/>
      <c r="R182" s="12"/>
      <c r="S182" s="12"/>
      <c r="T182" s="12"/>
      <c r="U182" s="12"/>
      <c r="V182" s="12"/>
      <c r="W182" s="12"/>
      <c r="X182" s="12"/>
      <c r="Y182" s="12"/>
      <c r="Z182" s="12"/>
      <c r="AA182" s="12"/>
      <c r="AB182" s="12"/>
      <c r="AC182" s="12"/>
      <c r="AD182" s="12"/>
      <c r="AE182" s="12"/>
      <c r="AF182" s="12"/>
      <c r="AG182" s="12"/>
      <c r="AH182" s="12"/>
      <c r="AI182" s="12"/>
      <c r="AJ182" s="16"/>
    </row>
    <row r="183" spans="2:36">
      <c r="B183" s="6" t="s">
        <v>20</v>
      </c>
      <c r="C183" s="4" t="s">
        <v>472</v>
      </c>
      <c r="D183" s="4" t="s">
        <v>22</v>
      </c>
      <c r="E183" s="4" t="s">
        <v>210</v>
      </c>
      <c r="F183" s="4" t="s">
        <v>216</v>
      </c>
      <c r="G183" s="4" t="s">
        <v>805</v>
      </c>
      <c r="H183" s="4" t="s">
        <v>806</v>
      </c>
      <c r="I183" s="4" t="s">
        <v>778</v>
      </c>
      <c r="J183" s="4" t="s">
        <v>776</v>
      </c>
      <c r="K183" s="7">
        <v>4941</v>
      </c>
      <c r="L183" s="4">
        <v>3</v>
      </c>
      <c r="M183" s="8">
        <v>1647</v>
      </c>
      <c r="N18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PharmaYesExpressBCNYYZESCAEMEAAMERICAS</v>
      </c>
      <c r="O183" s="8" t="str">
        <f>IF(ISNA(VLOOKUP(Table245[[#This Row],[Lane Identifier]],'Lanes Covered'!K:L,2,FALSE)),"No",VLOOKUP(Table245[[#This Row],[Lane Identifier]],'Lanes Covered'!K:L,2,FALSE))</f>
        <v>Yes</v>
      </c>
      <c r="P183" s="12"/>
      <c r="Q183" s="12"/>
      <c r="R183" s="12"/>
      <c r="S183" s="12"/>
      <c r="T183" s="12"/>
      <c r="U183" s="12"/>
      <c r="V183" s="12"/>
      <c r="W183" s="12"/>
      <c r="X183" s="12"/>
      <c r="Y183" s="12"/>
      <c r="Z183" s="12"/>
      <c r="AA183" s="12"/>
      <c r="AB183" s="12"/>
      <c r="AC183" s="12"/>
      <c r="AD183" s="12"/>
      <c r="AE183" s="12"/>
      <c r="AF183" s="12"/>
      <c r="AG183" s="12"/>
      <c r="AH183" s="12"/>
      <c r="AI183" s="12"/>
      <c r="AJ183" s="16"/>
    </row>
    <row r="184" spans="2:36">
      <c r="B184" s="6" t="s">
        <v>20</v>
      </c>
      <c r="C184" s="4" t="s">
        <v>472</v>
      </c>
      <c r="D184" s="4" t="s">
        <v>22</v>
      </c>
      <c r="E184" s="4" t="s">
        <v>179</v>
      </c>
      <c r="F184" s="4" t="s">
        <v>27</v>
      </c>
      <c r="G184" s="4" t="s">
        <v>821</v>
      </c>
      <c r="H184" s="4" t="s">
        <v>810</v>
      </c>
      <c r="I184" s="4" t="s">
        <v>777</v>
      </c>
      <c r="J184" s="4" t="s">
        <v>777</v>
      </c>
      <c r="K184" s="7">
        <v>6253</v>
      </c>
      <c r="L184" s="4">
        <v>704</v>
      </c>
      <c r="M184" s="8">
        <v>8.8821022727272734</v>
      </c>
      <c r="N18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PharmaYesExpressBKKSINTHSGAPACAPAC</v>
      </c>
      <c r="O184" s="8" t="str">
        <f>IF(ISNA(VLOOKUP(Table245[[#This Row],[Lane Identifier]],'Lanes Covered'!K:L,2,FALSE)),"No",VLOOKUP(Table245[[#This Row],[Lane Identifier]],'Lanes Covered'!K:L,2,FALSE))</f>
        <v>Yes</v>
      </c>
      <c r="P184" s="12"/>
      <c r="Q184" s="12"/>
      <c r="R184" s="12"/>
      <c r="S184" s="12"/>
      <c r="T184" s="12"/>
      <c r="U184" s="12"/>
      <c r="V184" s="12"/>
      <c r="W184" s="12"/>
      <c r="X184" s="12"/>
      <c r="Y184" s="12"/>
      <c r="Z184" s="12"/>
      <c r="AA184" s="12"/>
      <c r="AB184" s="12"/>
      <c r="AC184" s="12"/>
      <c r="AD184" s="12"/>
      <c r="AE184" s="12"/>
      <c r="AF184" s="12"/>
      <c r="AG184" s="12"/>
      <c r="AH184" s="12"/>
      <c r="AI184" s="12"/>
      <c r="AJ184" s="16"/>
    </row>
    <row r="185" spans="2:36">
      <c r="B185" s="6" t="s">
        <v>20</v>
      </c>
      <c r="C185" s="4" t="s">
        <v>472</v>
      </c>
      <c r="D185" s="4" t="s">
        <v>22</v>
      </c>
      <c r="E185" s="4" t="s">
        <v>374</v>
      </c>
      <c r="F185" s="4" t="s">
        <v>290</v>
      </c>
      <c r="G185" s="4" t="s">
        <v>797</v>
      </c>
      <c r="H185" s="4" t="s">
        <v>797</v>
      </c>
      <c r="I185" s="4" t="s">
        <v>777</v>
      </c>
      <c r="J185" s="4" t="s">
        <v>777</v>
      </c>
      <c r="K185" s="7">
        <v>17014.050000000003</v>
      </c>
      <c r="L185" s="4">
        <v>326</v>
      </c>
      <c r="M185" s="8">
        <v>52.19033742331289</v>
      </c>
      <c r="N18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PharmaYesExpressBLRBOMININAPACAPAC</v>
      </c>
      <c r="O185" s="8" t="str">
        <f>IF(ISNA(VLOOKUP(Table245[[#This Row],[Lane Identifier]],'Lanes Covered'!K:L,2,FALSE)),"No",VLOOKUP(Table245[[#This Row],[Lane Identifier]],'Lanes Covered'!K:L,2,FALSE))</f>
        <v>No</v>
      </c>
      <c r="P185" s="12"/>
      <c r="Q185" s="12"/>
      <c r="R185" s="12"/>
      <c r="S185" s="12"/>
      <c r="T185" s="12"/>
      <c r="U185" s="12"/>
      <c r="V185" s="12"/>
      <c r="W185" s="12"/>
      <c r="X185" s="12"/>
      <c r="Y185" s="12"/>
      <c r="Z185" s="12"/>
      <c r="AA185" s="12"/>
      <c r="AB185" s="12"/>
      <c r="AC185" s="12"/>
      <c r="AD185" s="12"/>
      <c r="AE185" s="12"/>
      <c r="AF185" s="12"/>
      <c r="AG185" s="12"/>
      <c r="AH185" s="12"/>
      <c r="AI185" s="12"/>
      <c r="AJ185" s="16"/>
    </row>
    <row r="186" spans="2:36">
      <c r="B186" s="6" t="s">
        <v>20</v>
      </c>
      <c r="C186" s="4" t="s">
        <v>472</v>
      </c>
      <c r="D186" s="4" t="s">
        <v>22</v>
      </c>
      <c r="E186" s="4" t="s">
        <v>374</v>
      </c>
      <c r="F186" s="4" t="s">
        <v>274</v>
      </c>
      <c r="G186" s="4" t="s">
        <v>797</v>
      </c>
      <c r="H186" s="4" t="s">
        <v>797</v>
      </c>
      <c r="I186" s="4" t="s">
        <v>777</v>
      </c>
      <c r="J186" s="4" t="s">
        <v>777</v>
      </c>
      <c r="K186" s="7">
        <v>5489.5499999999993</v>
      </c>
      <c r="L186" s="4">
        <v>287</v>
      </c>
      <c r="M186" s="8">
        <v>19.127351916376305</v>
      </c>
      <c r="N18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PharmaYesExpressBLRDELININAPACAPAC</v>
      </c>
      <c r="O186" s="8" t="str">
        <f>IF(ISNA(VLOOKUP(Table245[[#This Row],[Lane Identifier]],'Lanes Covered'!K:L,2,FALSE)),"No",VLOOKUP(Table245[[#This Row],[Lane Identifier]],'Lanes Covered'!K:L,2,FALSE))</f>
        <v>No</v>
      </c>
      <c r="P186" s="12"/>
      <c r="Q186" s="12"/>
      <c r="R186" s="12"/>
      <c r="S186" s="12"/>
      <c r="T186" s="12"/>
      <c r="U186" s="12"/>
      <c r="V186" s="12"/>
      <c r="W186" s="12"/>
      <c r="X186" s="12"/>
      <c r="Y186" s="12"/>
      <c r="Z186" s="12"/>
      <c r="AA186" s="12"/>
      <c r="AB186" s="12"/>
      <c r="AC186" s="12"/>
      <c r="AD186" s="12"/>
      <c r="AE186" s="12"/>
      <c r="AF186" s="12"/>
      <c r="AG186" s="12"/>
      <c r="AH186" s="12"/>
      <c r="AI186" s="12"/>
      <c r="AJ186" s="16"/>
    </row>
    <row r="187" spans="2:36">
      <c r="B187" s="6" t="s">
        <v>20</v>
      </c>
      <c r="C187" s="4" t="s">
        <v>472</v>
      </c>
      <c r="D187" s="4" t="s">
        <v>22</v>
      </c>
      <c r="E187" s="4" t="s">
        <v>55</v>
      </c>
      <c r="F187" s="4" t="s">
        <v>27</v>
      </c>
      <c r="G187" s="4" t="s">
        <v>816</v>
      </c>
      <c r="H187" s="4" t="s">
        <v>810</v>
      </c>
      <c r="I187" s="4" t="s">
        <v>777</v>
      </c>
      <c r="J187" s="4" t="s">
        <v>777</v>
      </c>
      <c r="K187" s="7">
        <v>17367</v>
      </c>
      <c r="L187" s="4">
        <v>315</v>
      </c>
      <c r="M187" s="8">
        <v>55.133333333333333</v>
      </c>
      <c r="N18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PharmaYesExpressBNESINAUSGAPACAPAC</v>
      </c>
      <c r="O187" s="8" t="str">
        <f>IF(ISNA(VLOOKUP(Table245[[#This Row],[Lane Identifier]],'Lanes Covered'!K:L,2,FALSE)),"No",VLOOKUP(Table245[[#This Row],[Lane Identifier]],'Lanes Covered'!K:L,2,FALSE))</f>
        <v>Yes</v>
      </c>
      <c r="P187" s="12"/>
      <c r="Q187" s="12"/>
      <c r="R187" s="12"/>
      <c r="S187" s="12"/>
      <c r="T187" s="12"/>
      <c r="U187" s="12"/>
      <c r="V187" s="12"/>
      <c r="W187" s="12"/>
      <c r="X187" s="12"/>
      <c r="Y187" s="12"/>
      <c r="Z187" s="12"/>
      <c r="AA187" s="12"/>
      <c r="AB187" s="12"/>
      <c r="AC187" s="12"/>
      <c r="AD187" s="12"/>
      <c r="AE187" s="12"/>
      <c r="AF187" s="12"/>
      <c r="AG187" s="12"/>
      <c r="AH187" s="12"/>
      <c r="AI187" s="12"/>
      <c r="AJ187" s="16"/>
    </row>
    <row r="188" spans="2:36">
      <c r="B188" s="6" t="s">
        <v>20</v>
      </c>
      <c r="C188" s="4" t="s">
        <v>472</v>
      </c>
      <c r="D188" s="4" t="s">
        <v>22</v>
      </c>
      <c r="E188" s="4" t="s">
        <v>165</v>
      </c>
      <c r="F188" s="4" t="s">
        <v>85</v>
      </c>
      <c r="G188" s="4" t="s">
        <v>826</v>
      </c>
      <c r="H188" s="4" t="s">
        <v>799</v>
      </c>
      <c r="I188" s="4" t="s">
        <v>776</v>
      </c>
      <c r="J188" s="4" t="s">
        <v>776</v>
      </c>
      <c r="K188" s="7">
        <v>45139.56502240002</v>
      </c>
      <c r="L188" s="4">
        <v>286</v>
      </c>
      <c r="M188" s="8">
        <v>157.83064693146861</v>
      </c>
      <c r="N18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PharmaYesExpressBOGMIACOUSAMERICASAMERICAS</v>
      </c>
      <c r="O188" s="8" t="str">
        <f>IF(ISNA(VLOOKUP(Table245[[#This Row],[Lane Identifier]],'Lanes Covered'!K:L,2,FALSE)),"No",VLOOKUP(Table245[[#This Row],[Lane Identifier]],'Lanes Covered'!K:L,2,FALSE))</f>
        <v>Yes</v>
      </c>
      <c r="P188" s="12"/>
      <c r="Q188" s="12"/>
      <c r="R188" s="12"/>
      <c r="S188" s="12"/>
      <c r="T188" s="12"/>
      <c r="U188" s="12"/>
      <c r="V188" s="12"/>
      <c r="W188" s="12"/>
      <c r="X188" s="12"/>
      <c r="Y188" s="12"/>
      <c r="Z188" s="12"/>
      <c r="AA188" s="12"/>
      <c r="AB188" s="12"/>
      <c r="AC188" s="12"/>
      <c r="AD188" s="12"/>
      <c r="AE188" s="12"/>
      <c r="AF188" s="12"/>
      <c r="AG188" s="12"/>
      <c r="AH188" s="12"/>
      <c r="AI188" s="12"/>
      <c r="AJ188" s="16"/>
    </row>
    <row r="189" spans="2:36">
      <c r="B189" s="6" t="s">
        <v>20</v>
      </c>
      <c r="C189" s="4" t="s">
        <v>472</v>
      </c>
      <c r="D189" s="4" t="s">
        <v>22</v>
      </c>
      <c r="E189" s="4" t="s">
        <v>290</v>
      </c>
      <c r="F189" s="4" t="s">
        <v>481</v>
      </c>
      <c r="G189" s="4" t="s">
        <v>797</v>
      </c>
      <c r="H189" s="4" t="s">
        <v>797</v>
      </c>
      <c r="I189" s="4" t="s">
        <v>777</v>
      </c>
      <c r="J189" s="4" t="s">
        <v>777</v>
      </c>
      <c r="K189" s="7">
        <v>10632.429999999998</v>
      </c>
      <c r="L189" s="4">
        <v>293</v>
      </c>
      <c r="M189" s="8">
        <v>36.288156996587027</v>
      </c>
      <c r="N18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PharmaYesExpressBOMAMDININAPACAPAC</v>
      </c>
      <c r="O189" s="8" t="str">
        <f>IF(ISNA(VLOOKUP(Table245[[#This Row],[Lane Identifier]],'Lanes Covered'!K:L,2,FALSE)),"No",VLOOKUP(Table245[[#This Row],[Lane Identifier]],'Lanes Covered'!K:L,2,FALSE))</f>
        <v>No</v>
      </c>
      <c r="P189" s="12"/>
      <c r="Q189" s="12"/>
      <c r="R189" s="12"/>
      <c r="S189" s="12"/>
      <c r="T189" s="12"/>
      <c r="U189" s="12"/>
      <c r="V189" s="12"/>
      <c r="W189" s="12"/>
      <c r="X189" s="12"/>
      <c r="Y189" s="12"/>
      <c r="Z189" s="12"/>
      <c r="AA189" s="12"/>
      <c r="AB189" s="12"/>
      <c r="AC189" s="12"/>
      <c r="AD189" s="12"/>
      <c r="AE189" s="12"/>
      <c r="AF189" s="12"/>
      <c r="AG189" s="12"/>
      <c r="AH189" s="12"/>
      <c r="AI189" s="12"/>
      <c r="AJ189" s="16"/>
    </row>
    <row r="190" spans="2:36">
      <c r="B190" s="6" t="s">
        <v>20</v>
      </c>
      <c r="C190" s="4" t="s">
        <v>472</v>
      </c>
      <c r="D190" s="4" t="s">
        <v>22</v>
      </c>
      <c r="E190" s="4" t="s">
        <v>290</v>
      </c>
      <c r="F190" s="4" t="s">
        <v>37</v>
      </c>
      <c r="G190" s="4" t="s">
        <v>797</v>
      </c>
      <c r="H190" s="4" t="s">
        <v>799</v>
      </c>
      <c r="I190" s="4" t="s">
        <v>777</v>
      </c>
      <c r="J190" s="4" t="s">
        <v>776</v>
      </c>
      <c r="K190" s="7">
        <v>23598</v>
      </c>
      <c r="L190" s="4">
        <v>293</v>
      </c>
      <c r="M190" s="8">
        <v>80.539249146757683</v>
      </c>
      <c r="N19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PharmaYesExpressBOMLAXINUSAPACAMERICAS</v>
      </c>
      <c r="O190" s="8" t="str">
        <f>IF(ISNA(VLOOKUP(Table245[[#This Row],[Lane Identifier]],'Lanes Covered'!K:L,2,FALSE)),"No",VLOOKUP(Table245[[#This Row],[Lane Identifier]],'Lanes Covered'!K:L,2,FALSE))</f>
        <v>Yes</v>
      </c>
      <c r="P190" s="12"/>
      <c r="Q190" s="12"/>
      <c r="R190" s="12"/>
      <c r="S190" s="12"/>
      <c r="T190" s="12"/>
      <c r="U190" s="12"/>
      <c r="V190" s="12"/>
      <c r="W190" s="12"/>
      <c r="X190" s="12"/>
      <c r="Y190" s="12"/>
      <c r="Z190" s="12"/>
      <c r="AA190" s="12"/>
      <c r="AB190" s="12"/>
      <c r="AC190" s="12"/>
      <c r="AD190" s="12"/>
      <c r="AE190" s="12"/>
      <c r="AF190" s="12"/>
      <c r="AG190" s="12"/>
      <c r="AH190" s="12"/>
      <c r="AI190" s="12"/>
      <c r="AJ190" s="16"/>
    </row>
    <row r="191" spans="2:36">
      <c r="B191" s="6" t="s">
        <v>20</v>
      </c>
      <c r="C191" s="4" t="s">
        <v>472</v>
      </c>
      <c r="D191" s="4" t="s">
        <v>22</v>
      </c>
      <c r="E191" s="4" t="s">
        <v>290</v>
      </c>
      <c r="F191" s="4" t="s">
        <v>86</v>
      </c>
      <c r="G191" s="4" t="s">
        <v>797</v>
      </c>
      <c r="H191" s="4" t="s">
        <v>795</v>
      </c>
      <c r="I191" s="4" t="s">
        <v>777</v>
      </c>
      <c r="J191" s="4" t="s">
        <v>778</v>
      </c>
      <c r="K191" s="7">
        <v>12939</v>
      </c>
      <c r="L191" s="4">
        <v>333</v>
      </c>
      <c r="M191" s="8">
        <v>38.855855855855857</v>
      </c>
      <c r="N19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PharmaYesExpressBOMLHRINGBAPACEMEA</v>
      </c>
      <c r="O191" s="8" t="str">
        <f>IF(ISNA(VLOOKUP(Table245[[#This Row],[Lane Identifier]],'Lanes Covered'!K:L,2,FALSE)),"No",VLOOKUP(Table245[[#This Row],[Lane Identifier]],'Lanes Covered'!K:L,2,FALSE))</f>
        <v>Yes</v>
      </c>
      <c r="P191" s="12"/>
      <c r="Q191" s="12"/>
      <c r="R191" s="12"/>
      <c r="S191" s="12"/>
      <c r="T191" s="12"/>
      <c r="U191" s="12"/>
      <c r="V191" s="12"/>
      <c r="W191" s="12"/>
      <c r="X191" s="12"/>
      <c r="Y191" s="12"/>
      <c r="Z191" s="12"/>
      <c r="AA191" s="12"/>
      <c r="AB191" s="12"/>
      <c r="AC191" s="12"/>
      <c r="AD191" s="12"/>
      <c r="AE191" s="12"/>
      <c r="AF191" s="12"/>
      <c r="AG191" s="12"/>
      <c r="AH191" s="12"/>
      <c r="AI191" s="12"/>
      <c r="AJ191" s="16"/>
    </row>
    <row r="192" spans="2:36">
      <c r="B192" s="6" t="s">
        <v>20</v>
      </c>
      <c r="C192" s="4" t="s">
        <v>472</v>
      </c>
      <c r="D192" s="4" t="s">
        <v>22</v>
      </c>
      <c r="E192" s="4" t="s">
        <v>290</v>
      </c>
      <c r="F192" s="4" t="s">
        <v>27</v>
      </c>
      <c r="G192" s="4" t="s">
        <v>797</v>
      </c>
      <c r="H192" s="4" t="s">
        <v>810</v>
      </c>
      <c r="I192" s="4" t="s">
        <v>777</v>
      </c>
      <c r="J192" s="4" t="s">
        <v>777</v>
      </c>
      <c r="K192" s="7">
        <v>91672</v>
      </c>
      <c r="L192" s="4">
        <v>937</v>
      </c>
      <c r="M192" s="8">
        <v>97.835645677694771</v>
      </c>
      <c r="N19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PharmaYesExpressBOMSININSGAPACAPAC</v>
      </c>
      <c r="O192" s="8" t="str">
        <f>IF(ISNA(VLOOKUP(Table245[[#This Row],[Lane Identifier]],'Lanes Covered'!K:L,2,FALSE)),"No",VLOOKUP(Table245[[#This Row],[Lane Identifier]],'Lanes Covered'!K:L,2,FALSE))</f>
        <v>Yes</v>
      </c>
      <c r="P192" s="12"/>
      <c r="Q192" s="12"/>
      <c r="R192" s="12"/>
      <c r="S192" s="12"/>
      <c r="T192" s="12"/>
      <c r="U192" s="12"/>
      <c r="V192" s="12"/>
      <c r="W192" s="12"/>
      <c r="X192" s="12"/>
      <c r="Y192" s="12"/>
      <c r="Z192" s="12"/>
      <c r="AA192" s="12"/>
      <c r="AB192" s="12"/>
      <c r="AC192" s="12"/>
      <c r="AD192" s="12"/>
      <c r="AE192" s="12"/>
      <c r="AF192" s="12"/>
      <c r="AG192" s="12"/>
      <c r="AH192" s="12"/>
      <c r="AI192" s="12"/>
      <c r="AJ192" s="16"/>
    </row>
    <row r="193" spans="2:36">
      <c r="B193" s="6" t="s">
        <v>20</v>
      </c>
      <c r="C193" s="4" t="s">
        <v>472</v>
      </c>
      <c r="D193" s="4" t="s">
        <v>22</v>
      </c>
      <c r="E193" s="4" t="s">
        <v>39</v>
      </c>
      <c r="F193" s="4" t="s">
        <v>393</v>
      </c>
      <c r="G193" s="4" t="s">
        <v>799</v>
      </c>
      <c r="H193" s="4" t="s">
        <v>800</v>
      </c>
      <c r="I193" s="4" t="s">
        <v>776</v>
      </c>
      <c r="J193" s="4" t="s">
        <v>778</v>
      </c>
      <c r="K193" s="7">
        <v>8804</v>
      </c>
      <c r="L193" s="4">
        <v>284</v>
      </c>
      <c r="M193" s="8">
        <v>31</v>
      </c>
      <c r="N19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PharmaYesExpressBOSBERUSDEAMERICASEMEA</v>
      </c>
      <c r="O193" s="8" t="str">
        <f>IF(ISNA(VLOOKUP(Table245[[#This Row],[Lane Identifier]],'Lanes Covered'!K:L,2,FALSE)),"No",VLOOKUP(Table245[[#This Row],[Lane Identifier]],'Lanes Covered'!K:L,2,FALSE))</f>
        <v>Yes</v>
      </c>
      <c r="P193" s="12"/>
      <c r="Q193" s="12"/>
      <c r="R193" s="12"/>
      <c r="S193" s="12"/>
      <c r="T193" s="12"/>
      <c r="U193" s="12"/>
      <c r="V193" s="12"/>
      <c r="W193" s="12"/>
      <c r="X193" s="12"/>
      <c r="Y193" s="12"/>
      <c r="Z193" s="12"/>
      <c r="AA193" s="12"/>
      <c r="AB193" s="12"/>
      <c r="AC193" s="12"/>
      <c r="AD193" s="12"/>
      <c r="AE193" s="12"/>
      <c r="AF193" s="12"/>
      <c r="AG193" s="12"/>
      <c r="AH193" s="12"/>
      <c r="AI193" s="12"/>
      <c r="AJ193" s="16"/>
    </row>
    <row r="194" spans="2:36">
      <c r="B194" s="6" t="s">
        <v>20</v>
      </c>
      <c r="C194" s="4" t="s">
        <v>472</v>
      </c>
      <c r="D194" s="4" t="s">
        <v>22</v>
      </c>
      <c r="E194" s="4" t="s">
        <v>112</v>
      </c>
      <c r="F194" s="4" t="s">
        <v>31</v>
      </c>
      <c r="G194" s="4" t="s">
        <v>803</v>
      </c>
      <c r="H194" s="4" t="s">
        <v>799</v>
      </c>
      <c r="I194" s="4" t="s">
        <v>778</v>
      </c>
      <c r="J194" s="4" t="s">
        <v>776</v>
      </c>
      <c r="K194" s="7">
        <v>6826.2300000000005</v>
      </c>
      <c r="L194" s="4">
        <v>448</v>
      </c>
      <c r="M194" s="8">
        <v>15.237120535714286</v>
      </c>
      <c r="N19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PharmaYesExpressBRUEWRBEUSEMEAAMERICAS</v>
      </c>
      <c r="O194" s="8" t="str">
        <f>IF(ISNA(VLOOKUP(Table245[[#This Row],[Lane Identifier]],'Lanes Covered'!K:L,2,FALSE)),"No",VLOOKUP(Table245[[#This Row],[Lane Identifier]],'Lanes Covered'!K:L,2,FALSE))</f>
        <v>Yes</v>
      </c>
      <c r="P194" s="12"/>
      <c r="Q194" s="12"/>
      <c r="R194" s="12"/>
      <c r="S194" s="12"/>
      <c r="T194" s="12"/>
      <c r="U194" s="12"/>
      <c r="V194" s="12"/>
      <c r="W194" s="12"/>
      <c r="X194" s="12"/>
      <c r="Y194" s="12"/>
      <c r="Z194" s="12"/>
      <c r="AA194" s="12"/>
      <c r="AB194" s="12"/>
      <c r="AC194" s="12"/>
      <c r="AD194" s="12"/>
      <c r="AE194" s="12"/>
      <c r="AF194" s="12"/>
      <c r="AG194" s="12"/>
      <c r="AH194" s="12"/>
      <c r="AI194" s="12"/>
      <c r="AJ194" s="16"/>
    </row>
    <row r="195" spans="2:36">
      <c r="B195" s="6" t="s">
        <v>20</v>
      </c>
      <c r="C195" s="4" t="s">
        <v>472</v>
      </c>
      <c r="D195" s="4" t="s">
        <v>22</v>
      </c>
      <c r="E195" s="4" t="s">
        <v>112</v>
      </c>
      <c r="F195" s="4" t="s">
        <v>66</v>
      </c>
      <c r="G195" s="4" t="s">
        <v>803</v>
      </c>
      <c r="H195" s="4" t="s">
        <v>799</v>
      </c>
      <c r="I195" s="4" t="s">
        <v>778</v>
      </c>
      <c r="J195" s="4" t="s">
        <v>776</v>
      </c>
      <c r="K195" s="7">
        <v>11058.310000000001</v>
      </c>
      <c r="L195" s="4">
        <v>382</v>
      </c>
      <c r="M195" s="8">
        <v>28.948455497382202</v>
      </c>
      <c r="N19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PharmaYesExpressBRUJFKBEUSEMEAAMERICAS</v>
      </c>
      <c r="O195" s="8" t="str">
        <f>IF(ISNA(VLOOKUP(Table245[[#This Row],[Lane Identifier]],'Lanes Covered'!K:L,2,FALSE)),"No",VLOOKUP(Table245[[#This Row],[Lane Identifier]],'Lanes Covered'!K:L,2,FALSE))</f>
        <v>Yes</v>
      </c>
      <c r="P195" s="12"/>
      <c r="Q195" s="12"/>
      <c r="R195" s="12"/>
      <c r="S195" s="12"/>
      <c r="T195" s="12"/>
      <c r="U195" s="12"/>
      <c r="V195" s="12"/>
      <c r="W195" s="12"/>
      <c r="X195" s="12"/>
      <c r="Y195" s="12"/>
      <c r="Z195" s="12"/>
      <c r="AA195" s="12"/>
      <c r="AB195" s="12"/>
      <c r="AC195" s="12"/>
      <c r="AD195" s="12"/>
      <c r="AE195" s="12"/>
      <c r="AF195" s="12"/>
      <c r="AG195" s="12"/>
      <c r="AH195" s="12"/>
      <c r="AI195" s="12"/>
      <c r="AJ195" s="16"/>
    </row>
    <row r="196" spans="2:36">
      <c r="B196" s="6" t="s">
        <v>20</v>
      </c>
      <c r="C196" s="4" t="s">
        <v>472</v>
      </c>
      <c r="D196" s="4" t="s">
        <v>22</v>
      </c>
      <c r="E196" s="4" t="s">
        <v>112</v>
      </c>
      <c r="F196" s="4" t="s">
        <v>37</v>
      </c>
      <c r="G196" s="4" t="s">
        <v>803</v>
      </c>
      <c r="H196" s="4" t="s">
        <v>799</v>
      </c>
      <c r="I196" s="4" t="s">
        <v>778</v>
      </c>
      <c r="J196" s="4" t="s">
        <v>776</v>
      </c>
      <c r="K196" s="7">
        <v>4447.5</v>
      </c>
      <c r="L196" s="4">
        <v>341</v>
      </c>
      <c r="M196" s="8">
        <v>13.042521994134898</v>
      </c>
      <c r="N19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PharmaYesExpressBRULAXBEUSEMEAAMERICAS</v>
      </c>
      <c r="O196" s="8" t="str">
        <f>IF(ISNA(VLOOKUP(Table245[[#This Row],[Lane Identifier]],'Lanes Covered'!K:L,2,FALSE)),"No",VLOOKUP(Table245[[#This Row],[Lane Identifier]],'Lanes Covered'!K:L,2,FALSE))</f>
        <v>Yes</v>
      </c>
      <c r="P196" s="12"/>
      <c r="Q196" s="12"/>
      <c r="R196" s="12"/>
      <c r="S196" s="12"/>
      <c r="T196" s="12"/>
      <c r="U196" s="12"/>
      <c r="V196" s="12"/>
      <c r="W196" s="12"/>
      <c r="X196" s="12"/>
      <c r="Y196" s="12"/>
      <c r="Z196" s="12"/>
      <c r="AA196" s="12"/>
      <c r="AB196" s="12"/>
      <c r="AC196" s="12"/>
      <c r="AD196" s="12"/>
      <c r="AE196" s="12"/>
      <c r="AF196" s="12"/>
      <c r="AG196" s="12"/>
      <c r="AH196" s="12"/>
      <c r="AI196" s="12"/>
      <c r="AJ196" s="16"/>
    </row>
    <row r="197" spans="2:36">
      <c r="B197" s="6" t="s">
        <v>20</v>
      </c>
      <c r="C197" s="4" t="s">
        <v>472</v>
      </c>
      <c r="D197" s="4" t="s">
        <v>22</v>
      </c>
      <c r="E197" s="4" t="s">
        <v>112</v>
      </c>
      <c r="F197" s="4" t="s">
        <v>86</v>
      </c>
      <c r="G197" s="4" t="s">
        <v>803</v>
      </c>
      <c r="H197" s="4" t="s">
        <v>795</v>
      </c>
      <c r="I197" s="4" t="s">
        <v>778</v>
      </c>
      <c r="J197" s="4" t="s">
        <v>778</v>
      </c>
      <c r="K197" s="7">
        <v>7667.9000000000024</v>
      </c>
      <c r="L197" s="4">
        <v>520</v>
      </c>
      <c r="M197" s="8">
        <v>14.745961538461543</v>
      </c>
      <c r="N19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PharmaYesExpressBRULHRBEGBEMEAEMEA</v>
      </c>
      <c r="O197" s="8" t="str">
        <f>IF(ISNA(VLOOKUP(Table245[[#This Row],[Lane Identifier]],'Lanes Covered'!K:L,2,FALSE)),"No",VLOOKUP(Table245[[#This Row],[Lane Identifier]],'Lanes Covered'!K:L,2,FALSE))</f>
        <v>Yes</v>
      </c>
      <c r="P197" s="12"/>
      <c r="Q197" s="12"/>
      <c r="R197" s="12"/>
      <c r="S197" s="12"/>
      <c r="T197" s="12"/>
      <c r="U197" s="12"/>
      <c r="V197" s="12"/>
      <c r="W197" s="12"/>
      <c r="X197" s="12"/>
      <c r="Y197" s="12"/>
      <c r="Z197" s="12"/>
      <c r="AA197" s="12"/>
      <c r="AB197" s="12"/>
      <c r="AC197" s="12"/>
      <c r="AD197" s="12"/>
      <c r="AE197" s="12"/>
      <c r="AF197" s="12"/>
      <c r="AG197" s="12"/>
      <c r="AH197" s="12"/>
      <c r="AI197" s="12"/>
      <c r="AJ197" s="16"/>
    </row>
    <row r="198" spans="2:36">
      <c r="B198" s="6" t="s">
        <v>20</v>
      </c>
      <c r="C198" s="4" t="s">
        <v>472</v>
      </c>
      <c r="D198" s="4" t="s">
        <v>22</v>
      </c>
      <c r="E198" s="4" t="s">
        <v>112</v>
      </c>
      <c r="F198" s="4" t="s">
        <v>358</v>
      </c>
      <c r="G198" s="4" t="s">
        <v>803</v>
      </c>
      <c r="H198" s="4" t="s">
        <v>824</v>
      </c>
      <c r="I198" s="4" t="s">
        <v>778</v>
      </c>
      <c r="J198" s="4" t="s">
        <v>778</v>
      </c>
      <c r="K198" s="7">
        <v>4592.5499999999993</v>
      </c>
      <c r="L198" s="4">
        <v>342</v>
      </c>
      <c r="M198" s="8">
        <v>13.428508771929822</v>
      </c>
      <c r="N19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PharmaYesExpressBRULINBEITEMEAEMEA</v>
      </c>
      <c r="O198" s="8" t="str">
        <f>IF(ISNA(VLOOKUP(Table245[[#This Row],[Lane Identifier]],'Lanes Covered'!K:L,2,FALSE)),"No",VLOOKUP(Table245[[#This Row],[Lane Identifier]],'Lanes Covered'!K:L,2,FALSE))</f>
        <v>No</v>
      </c>
      <c r="P198" s="12"/>
      <c r="Q198" s="12"/>
      <c r="R198" s="12"/>
      <c r="S198" s="12"/>
      <c r="T198" s="12"/>
      <c r="U198" s="12"/>
      <c r="V198" s="12"/>
      <c r="W198" s="12"/>
      <c r="X198" s="12"/>
      <c r="Y198" s="12"/>
      <c r="Z198" s="12"/>
      <c r="AA198" s="12"/>
      <c r="AB198" s="12"/>
      <c r="AC198" s="12"/>
      <c r="AD198" s="12"/>
      <c r="AE198" s="12"/>
      <c r="AF198" s="12"/>
      <c r="AG198" s="12"/>
      <c r="AH198" s="12"/>
      <c r="AI198" s="12"/>
      <c r="AJ198" s="16"/>
    </row>
    <row r="199" spans="2:36">
      <c r="B199" s="6" t="s">
        <v>20</v>
      </c>
      <c r="C199" s="4" t="s">
        <v>472</v>
      </c>
      <c r="D199" s="4" t="s">
        <v>22</v>
      </c>
      <c r="E199" s="4" t="s">
        <v>150</v>
      </c>
      <c r="F199" s="4" t="s">
        <v>86</v>
      </c>
      <c r="G199" s="4" t="s">
        <v>794</v>
      </c>
      <c r="H199" s="4" t="s">
        <v>795</v>
      </c>
      <c r="I199" s="4" t="s">
        <v>778</v>
      </c>
      <c r="J199" s="4" t="s">
        <v>778</v>
      </c>
      <c r="K199" s="7">
        <v>10957.32</v>
      </c>
      <c r="L199" s="4">
        <v>365</v>
      </c>
      <c r="M199" s="8">
        <v>30.020054794520547</v>
      </c>
      <c r="N19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PharmaYesExpressCDGLHRFRGBEMEAEMEA</v>
      </c>
      <c r="O199" s="8" t="str">
        <f>IF(ISNA(VLOOKUP(Table245[[#This Row],[Lane Identifier]],'Lanes Covered'!K:L,2,FALSE)),"No",VLOOKUP(Table245[[#This Row],[Lane Identifier]],'Lanes Covered'!K:L,2,FALSE))</f>
        <v>Yes</v>
      </c>
      <c r="P199" s="12"/>
      <c r="Q199" s="12"/>
      <c r="R199" s="12"/>
      <c r="S199" s="12"/>
      <c r="T199" s="12"/>
      <c r="U199" s="12"/>
      <c r="V199" s="12"/>
      <c r="W199" s="12"/>
      <c r="X199" s="12"/>
      <c r="Y199" s="12"/>
      <c r="Z199" s="12"/>
      <c r="AA199" s="12"/>
      <c r="AB199" s="12"/>
      <c r="AC199" s="12"/>
      <c r="AD199" s="12"/>
      <c r="AE199" s="12"/>
      <c r="AF199" s="12"/>
      <c r="AG199" s="12"/>
      <c r="AH199" s="12"/>
      <c r="AI199" s="12"/>
      <c r="AJ199" s="16"/>
    </row>
    <row r="200" spans="2:36">
      <c r="B200" s="6" t="s">
        <v>20</v>
      </c>
      <c r="C200" s="4" t="s">
        <v>472</v>
      </c>
      <c r="D200" s="4" t="s">
        <v>22</v>
      </c>
      <c r="E200" s="4" t="s">
        <v>484</v>
      </c>
      <c r="F200" s="4" t="s">
        <v>38</v>
      </c>
      <c r="G200" s="4" t="s">
        <v>814</v>
      </c>
      <c r="H200" s="4" t="s">
        <v>814</v>
      </c>
      <c r="I200" s="4" t="s">
        <v>777</v>
      </c>
      <c r="J200" s="4" t="s">
        <v>777</v>
      </c>
      <c r="K200" s="7">
        <v>6199.5</v>
      </c>
      <c r="L200" s="4">
        <v>268</v>
      </c>
      <c r="M200" s="8">
        <v>23.132462686567163</v>
      </c>
      <c r="N20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PharmaYesExpressCHCAKLNZNZAPACAPAC</v>
      </c>
      <c r="O200" s="8" t="str">
        <f>IF(ISNA(VLOOKUP(Table245[[#This Row],[Lane Identifier]],'Lanes Covered'!K:L,2,FALSE)),"No",VLOOKUP(Table245[[#This Row],[Lane Identifier]],'Lanes Covered'!K:L,2,FALSE))</f>
        <v>No</v>
      </c>
      <c r="P200" s="12"/>
      <c r="Q200" s="12"/>
      <c r="R200" s="12"/>
      <c r="S200" s="12"/>
      <c r="T200" s="12"/>
      <c r="U200" s="12"/>
      <c r="V200" s="12"/>
      <c r="W200" s="12"/>
      <c r="X200" s="12"/>
      <c r="Y200" s="12"/>
      <c r="Z200" s="12"/>
      <c r="AA200" s="12"/>
      <c r="AB200" s="12"/>
      <c r="AC200" s="12"/>
      <c r="AD200" s="12"/>
      <c r="AE200" s="12"/>
      <c r="AF200" s="12"/>
      <c r="AG200" s="12"/>
      <c r="AH200" s="12"/>
      <c r="AI200" s="12"/>
      <c r="AJ200" s="16"/>
    </row>
    <row r="201" spans="2:36">
      <c r="B201" s="6" t="s">
        <v>20</v>
      </c>
      <c r="C201" s="4" t="s">
        <v>472</v>
      </c>
      <c r="D201" s="4" t="s">
        <v>22</v>
      </c>
      <c r="E201" s="4" t="s">
        <v>482</v>
      </c>
      <c r="F201" s="4" t="s">
        <v>290</v>
      </c>
      <c r="G201" s="4" t="s">
        <v>797</v>
      </c>
      <c r="H201" s="4" t="s">
        <v>797</v>
      </c>
      <c r="I201" s="4" t="s">
        <v>777</v>
      </c>
      <c r="J201" s="4" t="s">
        <v>777</v>
      </c>
      <c r="K201" s="7">
        <v>8218</v>
      </c>
      <c r="L201" s="4">
        <v>292</v>
      </c>
      <c r="M201" s="8">
        <v>28.143835616438356</v>
      </c>
      <c r="N20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PharmaYesExpressCOKBOMININAPACAPAC</v>
      </c>
      <c r="O201" s="8" t="str">
        <f>IF(ISNA(VLOOKUP(Table245[[#This Row],[Lane Identifier]],'Lanes Covered'!K:L,2,FALSE)),"No",VLOOKUP(Table245[[#This Row],[Lane Identifier]],'Lanes Covered'!K:L,2,FALSE))</f>
        <v>No</v>
      </c>
      <c r="P201" s="12"/>
      <c r="Q201" s="12"/>
      <c r="R201" s="12"/>
      <c r="S201" s="12"/>
      <c r="T201" s="12"/>
      <c r="U201" s="12"/>
      <c r="V201" s="12"/>
      <c r="W201" s="12"/>
      <c r="X201" s="12"/>
      <c r="Y201" s="12"/>
      <c r="Z201" s="12"/>
      <c r="AA201" s="12"/>
      <c r="AB201" s="12"/>
      <c r="AC201" s="12"/>
      <c r="AD201" s="12"/>
      <c r="AE201" s="12"/>
      <c r="AF201" s="12"/>
      <c r="AG201" s="12"/>
      <c r="AH201" s="12"/>
      <c r="AI201" s="12"/>
      <c r="AJ201" s="16"/>
    </row>
    <row r="202" spans="2:36">
      <c r="B202" s="6" t="s">
        <v>20</v>
      </c>
      <c r="C202" s="4" t="s">
        <v>472</v>
      </c>
      <c r="D202" s="4" t="s">
        <v>22</v>
      </c>
      <c r="E202" s="4" t="s">
        <v>473</v>
      </c>
      <c r="F202" s="4" t="s">
        <v>113</v>
      </c>
      <c r="G202" s="4" t="s">
        <v>817</v>
      </c>
      <c r="H202" s="4" t="s">
        <v>820</v>
      </c>
      <c r="I202" s="4" t="s">
        <v>778</v>
      </c>
      <c r="J202" s="4" t="s">
        <v>778</v>
      </c>
      <c r="K202" s="7">
        <v>49818</v>
      </c>
      <c r="L202" s="4">
        <v>857</v>
      </c>
      <c r="M202" s="8">
        <v>58.130688448074679</v>
      </c>
      <c r="N20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PharmaYesExpressCPTAMSZANLEMEAEMEA</v>
      </c>
      <c r="O202" s="8" t="str">
        <f>IF(ISNA(VLOOKUP(Table245[[#This Row],[Lane Identifier]],'Lanes Covered'!K:L,2,FALSE)),"No",VLOOKUP(Table245[[#This Row],[Lane Identifier]],'Lanes Covered'!K:L,2,FALSE))</f>
        <v>Yes</v>
      </c>
      <c r="P202" s="12"/>
      <c r="Q202" s="12"/>
      <c r="R202" s="12"/>
      <c r="S202" s="12"/>
      <c r="T202" s="12"/>
      <c r="U202" s="12"/>
      <c r="V202" s="12"/>
      <c r="W202" s="12"/>
      <c r="X202" s="12"/>
      <c r="Y202" s="12"/>
      <c r="Z202" s="12"/>
      <c r="AA202" s="12"/>
      <c r="AB202" s="12"/>
      <c r="AC202" s="12"/>
      <c r="AD202" s="12"/>
      <c r="AE202" s="12"/>
      <c r="AF202" s="12"/>
      <c r="AG202" s="12"/>
      <c r="AH202" s="12"/>
      <c r="AI202" s="12"/>
      <c r="AJ202" s="16"/>
    </row>
    <row r="203" spans="2:36">
      <c r="B203" s="6" t="s">
        <v>20</v>
      </c>
      <c r="C203" s="4" t="s">
        <v>472</v>
      </c>
      <c r="D203" s="4" t="s">
        <v>22</v>
      </c>
      <c r="E203" s="4" t="s">
        <v>473</v>
      </c>
      <c r="F203" s="4" t="s">
        <v>86</v>
      </c>
      <c r="G203" s="4" t="s">
        <v>817</v>
      </c>
      <c r="H203" s="4" t="s">
        <v>795</v>
      </c>
      <c r="I203" s="4" t="s">
        <v>778</v>
      </c>
      <c r="J203" s="4" t="s">
        <v>778</v>
      </c>
      <c r="K203" s="7">
        <v>4163</v>
      </c>
      <c r="L203" s="4">
        <v>268</v>
      </c>
      <c r="M203" s="8">
        <v>15.533582089552239</v>
      </c>
      <c r="N20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PharmaYesExpressCPTLHRZAGBEMEAEMEA</v>
      </c>
      <c r="O203" s="8" t="str">
        <f>IF(ISNA(VLOOKUP(Table245[[#This Row],[Lane Identifier]],'Lanes Covered'!K:L,2,FALSE)),"No",VLOOKUP(Table245[[#This Row],[Lane Identifier]],'Lanes Covered'!K:L,2,FALSE))</f>
        <v>Yes</v>
      </c>
      <c r="P203" s="12"/>
      <c r="Q203" s="12"/>
      <c r="R203" s="12"/>
      <c r="S203" s="12"/>
      <c r="T203" s="12"/>
      <c r="U203" s="12"/>
      <c r="V203" s="12"/>
      <c r="W203" s="12"/>
      <c r="X203" s="12"/>
      <c r="Y203" s="12"/>
      <c r="Z203" s="12"/>
      <c r="AA203" s="12"/>
      <c r="AB203" s="12"/>
      <c r="AC203" s="12"/>
      <c r="AD203" s="12"/>
      <c r="AE203" s="12"/>
      <c r="AF203" s="12"/>
      <c r="AG203" s="12"/>
      <c r="AH203" s="12"/>
      <c r="AI203" s="12"/>
      <c r="AJ203" s="16"/>
    </row>
    <row r="204" spans="2:36">
      <c r="B204" s="6" t="s">
        <v>20</v>
      </c>
      <c r="C204" s="4" t="s">
        <v>472</v>
      </c>
      <c r="D204" s="4" t="s">
        <v>22</v>
      </c>
      <c r="E204" s="4" t="s">
        <v>486</v>
      </c>
      <c r="F204" s="4" t="s">
        <v>116</v>
      </c>
      <c r="G204" s="4" t="s">
        <v>815</v>
      </c>
      <c r="H204" s="4" t="s">
        <v>815</v>
      </c>
      <c r="I204" s="4" t="s">
        <v>776</v>
      </c>
      <c r="J204" s="4" t="s">
        <v>776</v>
      </c>
      <c r="K204" s="7">
        <v>11483.731929799997</v>
      </c>
      <c r="L204" s="4">
        <v>275</v>
      </c>
      <c r="M204" s="8">
        <v>41.759025199272713</v>
      </c>
      <c r="N20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PharmaYesExpressCULMEXMXMXAMERICASAMERICAS</v>
      </c>
      <c r="O204" s="8" t="str">
        <f>IF(ISNA(VLOOKUP(Table245[[#This Row],[Lane Identifier]],'Lanes Covered'!K:L,2,FALSE)),"No",VLOOKUP(Table245[[#This Row],[Lane Identifier]],'Lanes Covered'!K:L,2,FALSE))</f>
        <v>No</v>
      </c>
      <c r="P204" s="12"/>
      <c r="Q204" s="12"/>
      <c r="R204" s="12"/>
      <c r="S204" s="12"/>
      <c r="T204" s="12"/>
      <c r="U204" s="12"/>
      <c r="V204" s="12"/>
      <c r="W204" s="12"/>
      <c r="X204" s="12"/>
      <c r="Y204" s="12"/>
      <c r="Z204" s="12"/>
      <c r="AA204" s="12"/>
      <c r="AB204" s="12"/>
      <c r="AC204" s="12"/>
      <c r="AD204" s="12"/>
      <c r="AE204" s="12"/>
      <c r="AF204" s="12"/>
      <c r="AG204" s="12"/>
      <c r="AH204" s="12"/>
      <c r="AI204" s="12"/>
      <c r="AJ204" s="16"/>
    </row>
    <row r="205" spans="2:36">
      <c r="B205" s="6" t="s">
        <v>20</v>
      </c>
      <c r="C205" s="4" t="s">
        <v>472</v>
      </c>
      <c r="D205" s="4" t="s">
        <v>22</v>
      </c>
      <c r="E205" s="4" t="s">
        <v>479</v>
      </c>
      <c r="F205" s="4" t="s">
        <v>116</v>
      </c>
      <c r="G205" s="4" t="s">
        <v>815</v>
      </c>
      <c r="H205" s="4" t="s">
        <v>815</v>
      </c>
      <c r="I205" s="4" t="s">
        <v>776</v>
      </c>
      <c r="J205" s="4" t="s">
        <v>776</v>
      </c>
      <c r="K205" s="7">
        <v>21513.247322599982</v>
      </c>
      <c r="L205" s="4">
        <v>316</v>
      </c>
      <c r="M205" s="8">
        <v>68.079896590506266</v>
      </c>
      <c r="N20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PharmaYesExpressCUUMEXMXMXAMERICASAMERICAS</v>
      </c>
      <c r="O205" s="8" t="str">
        <f>IF(ISNA(VLOOKUP(Table245[[#This Row],[Lane Identifier]],'Lanes Covered'!K:L,2,FALSE)),"No",VLOOKUP(Table245[[#This Row],[Lane Identifier]],'Lanes Covered'!K:L,2,FALSE))</f>
        <v>No</v>
      </c>
      <c r="P205" s="12"/>
      <c r="Q205" s="12"/>
      <c r="R205" s="12"/>
      <c r="S205" s="12"/>
      <c r="T205" s="12"/>
      <c r="U205" s="12"/>
      <c r="V205" s="12"/>
      <c r="W205" s="12"/>
      <c r="X205" s="12"/>
      <c r="Y205" s="12"/>
      <c r="Z205" s="12"/>
      <c r="AA205" s="12"/>
      <c r="AB205" s="12"/>
      <c r="AC205" s="12"/>
      <c r="AD205" s="12"/>
      <c r="AE205" s="12"/>
      <c r="AF205" s="12"/>
      <c r="AG205" s="12"/>
      <c r="AH205" s="12"/>
      <c r="AI205" s="12"/>
      <c r="AJ205" s="16"/>
    </row>
    <row r="206" spans="2:36">
      <c r="B206" s="6" t="s">
        <v>20</v>
      </c>
      <c r="C206" s="4" t="s">
        <v>472</v>
      </c>
      <c r="D206" s="4" t="s">
        <v>22</v>
      </c>
      <c r="E206" s="4" t="s">
        <v>24</v>
      </c>
      <c r="F206" s="4" t="s">
        <v>85</v>
      </c>
      <c r="G206" s="4" t="s">
        <v>799</v>
      </c>
      <c r="H206" s="4" t="s">
        <v>799</v>
      </c>
      <c r="I206" s="4" t="s">
        <v>776</v>
      </c>
      <c r="J206" s="4" t="s">
        <v>776</v>
      </c>
      <c r="K206" s="7">
        <v>19456.480000000003</v>
      </c>
      <c r="L206" s="4">
        <v>500</v>
      </c>
      <c r="M206" s="8">
        <v>38.912960000000005</v>
      </c>
      <c r="N20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PharmaYesExpressCVGMIAUSUSAMERICASAMERICAS</v>
      </c>
      <c r="O206" s="8" t="str">
        <f>IF(ISNA(VLOOKUP(Table245[[#This Row],[Lane Identifier]],'Lanes Covered'!K:L,2,FALSE)),"No",VLOOKUP(Table245[[#This Row],[Lane Identifier]],'Lanes Covered'!K:L,2,FALSE))</f>
        <v>Yes</v>
      </c>
      <c r="P206" s="12"/>
      <c r="Q206" s="12"/>
      <c r="R206" s="12"/>
      <c r="S206" s="12"/>
      <c r="T206" s="12"/>
      <c r="U206" s="12"/>
      <c r="V206" s="12"/>
      <c r="W206" s="12"/>
      <c r="X206" s="12"/>
      <c r="Y206" s="12"/>
      <c r="Z206" s="12"/>
      <c r="AA206" s="12"/>
      <c r="AB206" s="12"/>
      <c r="AC206" s="12"/>
      <c r="AD206" s="12"/>
      <c r="AE206" s="12"/>
      <c r="AF206" s="12"/>
      <c r="AG206" s="12"/>
      <c r="AH206" s="12"/>
      <c r="AI206" s="12"/>
      <c r="AJ206" s="16"/>
    </row>
    <row r="207" spans="2:36">
      <c r="B207" s="6" t="s">
        <v>20</v>
      </c>
      <c r="C207" s="4" t="s">
        <v>472</v>
      </c>
      <c r="D207" s="4" t="s">
        <v>22</v>
      </c>
      <c r="E207" s="4" t="s">
        <v>274</v>
      </c>
      <c r="F207" s="4" t="s">
        <v>27</v>
      </c>
      <c r="G207" s="4" t="s">
        <v>797</v>
      </c>
      <c r="H207" s="4" t="s">
        <v>810</v>
      </c>
      <c r="I207" s="4" t="s">
        <v>777</v>
      </c>
      <c r="J207" s="4" t="s">
        <v>777</v>
      </c>
      <c r="K207" s="7">
        <v>125559</v>
      </c>
      <c r="L207" s="4">
        <v>493</v>
      </c>
      <c r="M207" s="8">
        <v>254.68356997971603</v>
      </c>
      <c r="N20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PharmaYesExpressDELSININSGAPACAPAC</v>
      </c>
      <c r="O207" s="8" t="str">
        <f>IF(ISNA(VLOOKUP(Table245[[#This Row],[Lane Identifier]],'Lanes Covered'!K:L,2,FALSE)),"No",VLOOKUP(Table245[[#This Row],[Lane Identifier]],'Lanes Covered'!K:L,2,FALSE))</f>
        <v>Yes</v>
      </c>
      <c r="P207" s="12"/>
      <c r="Q207" s="12"/>
      <c r="R207" s="12"/>
      <c r="S207" s="12"/>
      <c r="T207" s="12"/>
      <c r="U207" s="12"/>
      <c r="V207" s="12"/>
      <c r="W207" s="12"/>
      <c r="X207" s="12"/>
      <c r="Y207" s="12"/>
      <c r="Z207" s="12"/>
      <c r="AA207" s="12"/>
      <c r="AB207" s="12"/>
      <c r="AC207" s="12"/>
      <c r="AD207" s="12"/>
      <c r="AE207" s="12"/>
      <c r="AF207" s="12"/>
      <c r="AG207" s="12"/>
      <c r="AH207" s="12"/>
      <c r="AI207" s="12"/>
      <c r="AJ207" s="16"/>
    </row>
    <row r="208" spans="2:36">
      <c r="B208" s="6" t="s">
        <v>20</v>
      </c>
      <c r="C208" s="4" t="s">
        <v>472</v>
      </c>
      <c r="D208" s="4" t="s">
        <v>22</v>
      </c>
      <c r="E208" s="4" t="s">
        <v>476</v>
      </c>
      <c r="F208" s="4" t="s">
        <v>269</v>
      </c>
      <c r="G208" s="4" t="s">
        <v>827</v>
      </c>
      <c r="H208" s="4" t="s">
        <v>807</v>
      </c>
      <c r="I208" s="4" t="s">
        <v>778</v>
      </c>
      <c r="J208" s="4" t="s">
        <v>778</v>
      </c>
      <c r="K208" s="7">
        <v>2872</v>
      </c>
      <c r="L208" s="4">
        <v>283</v>
      </c>
      <c r="M208" s="8">
        <v>10.148409893992932</v>
      </c>
      <c r="N20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PharmaYesExpressDMEGVARUCHEMEAEMEA</v>
      </c>
      <c r="O208" s="8" t="str">
        <f>IF(ISNA(VLOOKUP(Table245[[#This Row],[Lane Identifier]],'Lanes Covered'!K:L,2,FALSE)),"No",VLOOKUP(Table245[[#This Row],[Lane Identifier]],'Lanes Covered'!K:L,2,FALSE))</f>
        <v>Yes</v>
      </c>
      <c r="P208" s="12"/>
      <c r="Q208" s="12"/>
      <c r="R208" s="12"/>
      <c r="S208" s="12"/>
      <c r="T208" s="12"/>
      <c r="U208" s="12"/>
      <c r="V208" s="12"/>
      <c r="W208" s="12"/>
      <c r="X208" s="12"/>
      <c r="Y208" s="12"/>
      <c r="Z208" s="12"/>
      <c r="AA208" s="12"/>
      <c r="AB208" s="12"/>
      <c r="AC208" s="12"/>
      <c r="AD208" s="12"/>
      <c r="AE208" s="12"/>
      <c r="AF208" s="12"/>
      <c r="AG208" s="12"/>
      <c r="AH208" s="12"/>
      <c r="AI208" s="12"/>
      <c r="AJ208" s="16"/>
    </row>
    <row r="209" spans="2:36">
      <c r="B209" s="6" t="s">
        <v>20</v>
      </c>
      <c r="C209" s="4" t="s">
        <v>472</v>
      </c>
      <c r="D209" s="4" t="s">
        <v>22</v>
      </c>
      <c r="E209" s="4" t="s">
        <v>476</v>
      </c>
      <c r="F209" s="4" t="s">
        <v>86</v>
      </c>
      <c r="G209" s="4" t="s">
        <v>827</v>
      </c>
      <c r="H209" s="4" t="s">
        <v>795</v>
      </c>
      <c r="I209" s="4" t="s">
        <v>778</v>
      </c>
      <c r="J209" s="4" t="s">
        <v>778</v>
      </c>
      <c r="K209" s="7">
        <v>4371</v>
      </c>
      <c r="L209" s="4">
        <v>334</v>
      </c>
      <c r="M209" s="8">
        <v>13.08682634730539</v>
      </c>
      <c r="N20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PharmaYesExpressDMELHRRUGBEMEAEMEA</v>
      </c>
      <c r="O209" s="8" t="str">
        <f>IF(ISNA(VLOOKUP(Table245[[#This Row],[Lane Identifier]],'Lanes Covered'!K:L,2,FALSE)),"No",VLOOKUP(Table245[[#This Row],[Lane Identifier]],'Lanes Covered'!K:L,2,FALSE))</f>
        <v>Yes</v>
      </c>
      <c r="P209" s="12"/>
      <c r="Q209" s="12"/>
      <c r="R209" s="12"/>
      <c r="S209" s="12"/>
      <c r="T209" s="12"/>
      <c r="U209" s="12"/>
      <c r="V209" s="12"/>
      <c r="W209" s="12"/>
      <c r="X209" s="12"/>
      <c r="Y209" s="12"/>
      <c r="Z209" s="12"/>
      <c r="AA209" s="12"/>
      <c r="AB209" s="12"/>
      <c r="AC209" s="12"/>
      <c r="AD209" s="12"/>
      <c r="AE209" s="12"/>
      <c r="AF209" s="12"/>
      <c r="AG209" s="12"/>
      <c r="AH209" s="12"/>
      <c r="AI209" s="12"/>
      <c r="AJ209" s="16"/>
    </row>
    <row r="210" spans="2:36">
      <c r="B210" s="6" t="s">
        <v>20</v>
      </c>
      <c r="C210" s="4" t="s">
        <v>472</v>
      </c>
      <c r="D210" s="4" t="s">
        <v>22</v>
      </c>
      <c r="E210" s="4" t="s">
        <v>171</v>
      </c>
      <c r="F210" s="4" t="s">
        <v>150</v>
      </c>
      <c r="G210" s="4" t="s">
        <v>798</v>
      </c>
      <c r="H210" s="4" t="s">
        <v>794</v>
      </c>
      <c r="I210" s="4" t="s">
        <v>778</v>
      </c>
      <c r="J210" s="4" t="s">
        <v>778</v>
      </c>
      <c r="K210" s="7">
        <v>7471.31</v>
      </c>
      <c r="L210" s="4">
        <v>421</v>
      </c>
      <c r="M210" s="8">
        <v>17.746579572446556</v>
      </c>
      <c r="N21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PharmaYesExpressDUBCDGIEFREMEAEMEA</v>
      </c>
      <c r="O210" s="8" t="str">
        <f>IF(ISNA(VLOOKUP(Table245[[#This Row],[Lane Identifier]],'Lanes Covered'!K:L,2,FALSE)),"No",VLOOKUP(Table245[[#This Row],[Lane Identifier]],'Lanes Covered'!K:L,2,FALSE))</f>
        <v>Yes</v>
      </c>
      <c r="P210" s="12"/>
      <c r="Q210" s="12"/>
      <c r="R210" s="12"/>
      <c r="S210" s="12"/>
      <c r="T210" s="12"/>
      <c r="U210" s="12"/>
      <c r="V210" s="12"/>
      <c r="W210" s="12"/>
      <c r="X210" s="12"/>
      <c r="Y210" s="12"/>
      <c r="Z210" s="12"/>
      <c r="AA210" s="12"/>
      <c r="AB210" s="12"/>
      <c r="AC210" s="12"/>
      <c r="AD210" s="12"/>
      <c r="AE210" s="12"/>
      <c r="AF210" s="12"/>
      <c r="AG210" s="12"/>
      <c r="AH210" s="12"/>
      <c r="AI210" s="12"/>
      <c r="AJ210" s="16"/>
    </row>
    <row r="211" spans="2:36">
      <c r="B211" s="6" t="s">
        <v>20</v>
      </c>
      <c r="C211" s="4" t="s">
        <v>472</v>
      </c>
      <c r="D211" s="4" t="s">
        <v>22</v>
      </c>
      <c r="E211" s="4" t="s">
        <v>171</v>
      </c>
      <c r="F211" s="4" t="s">
        <v>51</v>
      </c>
      <c r="G211" s="4" t="s">
        <v>798</v>
      </c>
      <c r="H211" s="4" t="s">
        <v>800</v>
      </c>
      <c r="I211" s="4" t="s">
        <v>778</v>
      </c>
      <c r="J211" s="4" t="s">
        <v>778</v>
      </c>
      <c r="K211" s="7">
        <v>19299.559999999998</v>
      </c>
      <c r="L211" s="4">
        <v>304</v>
      </c>
      <c r="M211" s="8">
        <v>63.485394736842096</v>
      </c>
      <c r="N21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PharmaYesExpressDUBFRAIEDEEMEAEMEA</v>
      </c>
      <c r="O211" s="8" t="str">
        <f>IF(ISNA(VLOOKUP(Table245[[#This Row],[Lane Identifier]],'Lanes Covered'!K:L,2,FALSE)),"No",VLOOKUP(Table245[[#This Row],[Lane Identifier]],'Lanes Covered'!K:L,2,FALSE))</f>
        <v>Yes</v>
      </c>
      <c r="P211" s="12"/>
      <c r="Q211" s="12"/>
      <c r="R211" s="12"/>
      <c r="S211" s="12"/>
      <c r="T211" s="12"/>
      <c r="U211" s="12"/>
      <c r="V211" s="12"/>
      <c r="W211" s="12"/>
      <c r="X211" s="12"/>
      <c r="Y211" s="12"/>
      <c r="Z211" s="12"/>
      <c r="AA211" s="12"/>
      <c r="AB211" s="12"/>
      <c r="AC211" s="12"/>
      <c r="AD211" s="12"/>
      <c r="AE211" s="12"/>
      <c r="AF211" s="12"/>
      <c r="AG211" s="12"/>
      <c r="AH211" s="12"/>
      <c r="AI211" s="12"/>
      <c r="AJ211" s="16"/>
    </row>
    <row r="212" spans="2:36">
      <c r="B212" s="6" t="s">
        <v>20</v>
      </c>
      <c r="C212" s="4" t="s">
        <v>472</v>
      </c>
      <c r="D212" s="4" t="s">
        <v>22</v>
      </c>
      <c r="E212" s="4" t="s">
        <v>171</v>
      </c>
      <c r="F212" s="4" t="s">
        <v>122</v>
      </c>
      <c r="G212" s="4" t="s">
        <v>798</v>
      </c>
      <c r="H212" s="4" t="s">
        <v>812</v>
      </c>
      <c r="I212" s="4" t="s">
        <v>778</v>
      </c>
      <c r="J212" s="4" t="s">
        <v>776</v>
      </c>
      <c r="K212" s="7">
        <v>7178.3199999999988</v>
      </c>
      <c r="L212" s="4">
        <v>431</v>
      </c>
      <c r="M212" s="8">
        <v>16.655034802784218</v>
      </c>
      <c r="N21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PharmaYesExpressDUBGRUIEBREMEAAMERICAS</v>
      </c>
      <c r="O212" s="8" t="str">
        <f>IF(ISNA(VLOOKUP(Table245[[#This Row],[Lane Identifier]],'Lanes Covered'!K:L,2,FALSE)),"No",VLOOKUP(Table245[[#This Row],[Lane Identifier]],'Lanes Covered'!K:L,2,FALSE))</f>
        <v>Yes</v>
      </c>
      <c r="P212" s="12"/>
      <c r="Q212" s="12"/>
      <c r="R212" s="12"/>
      <c r="S212" s="12"/>
      <c r="T212" s="12"/>
      <c r="U212" s="12"/>
      <c r="V212" s="12"/>
      <c r="W212" s="12"/>
      <c r="X212" s="12"/>
      <c r="Y212" s="12"/>
      <c r="Z212" s="12"/>
      <c r="AA212" s="12"/>
      <c r="AB212" s="12"/>
      <c r="AC212" s="12"/>
      <c r="AD212" s="12"/>
      <c r="AE212" s="12"/>
      <c r="AF212" s="12"/>
      <c r="AG212" s="12"/>
      <c r="AH212" s="12"/>
      <c r="AI212" s="12"/>
      <c r="AJ212" s="16"/>
    </row>
    <row r="213" spans="2:36">
      <c r="B213" s="6" t="s">
        <v>20</v>
      </c>
      <c r="C213" s="4" t="s">
        <v>472</v>
      </c>
      <c r="D213" s="4" t="s">
        <v>22</v>
      </c>
      <c r="E213" s="4" t="s">
        <v>171</v>
      </c>
      <c r="F213" s="4" t="s">
        <v>66</v>
      </c>
      <c r="G213" s="4" t="s">
        <v>798</v>
      </c>
      <c r="H213" s="4" t="s">
        <v>799</v>
      </c>
      <c r="I213" s="4" t="s">
        <v>778</v>
      </c>
      <c r="J213" s="4" t="s">
        <v>776</v>
      </c>
      <c r="K213" s="7">
        <v>19474.140000000007</v>
      </c>
      <c r="L213" s="4">
        <v>1176</v>
      </c>
      <c r="M213" s="8">
        <v>16.559642857142862</v>
      </c>
      <c r="N21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PharmaYesExpressDUBJFKIEUSEMEAAMERICAS</v>
      </c>
      <c r="O213" s="8" t="str">
        <f>IF(ISNA(VLOOKUP(Table245[[#This Row],[Lane Identifier]],'Lanes Covered'!K:L,2,FALSE)),"No",VLOOKUP(Table245[[#This Row],[Lane Identifier]],'Lanes Covered'!K:L,2,FALSE))</f>
        <v>Yes</v>
      </c>
      <c r="P213" s="12"/>
      <c r="Q213" s="12"/>
      <c r="R213" s="12"/>
      <c r="S213" s="12"/>
      <c r="T213" s="12"/>
      <c r="U213" s="12"/>
      <c r="V213" s="12"/>
      <c r="W213" s="12"/>
      <c r="X213" s="12"/>
      <c r="Y213" s="12"/>
      <c r="Z213" s="12"/>
      <c r="AA213" s="12"/>
      <c r="AB213" s="12"/>
      <c r="AC213" s="12"/>
      <c r="AD213" s="12"/>
      <c r="AE213" s="12"/>
      <c r="AF213" s="12"/>
      <c r="AG213" s="12"/>
      <c r="AH213" s="12"/>
      <c r="AI213" s="12"/>
      <c r="AJ213" s="16"/>
    </row>
    <row r="214" spans="2:36">
      <c r="B214" s="6" t="s">
        <v>20</v>
      </c>
      <c r="C214" s="4" t="s">
        <v>472</v>
      </c>
      <c r="D214" s="4" t="s">
        <v>22</v>
      </c>
      <c r="E214" s="4" t="s">
        <v>171</v>
      </c>
      <c r="F214" s="4" t="s">
        <v>37</v>
      </c>
      <c r="G214" s="4" t="s">
        <v>798</v>
      </c>
      <c r="H214" s="4" t="s">
        <v>799</v>
      </c>
      <c r="I214" s="4" t="s">
        <v>778</v>
      </c>
      <c r="J214" s="4" t="s">
        <v>776</v>
      </c>
      <c r="K214" s="7">
        <v>11410</v>
      </c>
      <c r="L214" s="4">
        <v>464</v>
      </c>
      <c r="M214" s="8">
        <v>24.59051724137931</v>
      </c>
      <c r="N21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PharmaYesExpressDUBLAXIEUSEMEAAMERICAS</v>
      </c>
      <c r="O214" s="8" t="str">
        <f>IF(ISNA(VLOOKUP(Table245[[#This Row],[Lane Identifier]],'Lanes Covered'!K:L,2,FALSE)),"No",VLOOKUP(Table245[[#This Row],[Lane Identifier]],'Lanes Covered'!K:L,2,FALSE))</f>
        <v>Yes</v>
      </c>
      <c r="P214" s="12"/>
      <c r="Q214" s="12"/>
      <c r="R214" s="12"/>
      <c r="S214" s="12"/>
      <c r="T214" s="12"/>
      <c r="U214" s="12"/>
      <c r="V214" s="12"/>
      <c r="W214" s="12"/>
      <c r="X214" s="12"/>
      <c r="Y214" s="12"/>
      <c r="Z214" s="12"/>
      <c r="AA214" s="12"/>
      <c r="AB214" s="12"/>
      <c r="AC214" s="12"/>
      <c r="AD214" s="12"/>
      <c r="AE214" s="12"/>
      <c r="AF214" s="12"/>
      <c r="AG214" s="12"/>
      <c r="AH214" s="12"/>
      <c r="AI214" s="12"/>
      <c r="AJ214" s="16"/>
    </row>
    <row r="215" spans="2:36">
      <c r="B215" s="6" t="s">
        <v>20</v>
      </c>
      <c r="C215" s="4" t="s">
        <v>472</v>
      </c>
      <c r="D215" s="4" t="s">
        <v>22</v>
      </c>
      <c r="E215" s="4" t="s">
        <v>171</v>
      </c>
      <c r="F215" s="4" t="s">
        <v>190</v>
      </c>
      <c r="G215" s="4" t="s">
        <v>798</v>
      </c>
      <c r="H215" s="4" t="s">
        <v>801</v>
      </c>
      <c r="I215" s="4" t="s">
        <v>778</v>
      </c>
      <c r="J215" s="4" t="s">
        <v>777</v>
      </c>
      <c r="K215" s="7">
        <v>11335.5</v>
      </c>
      <c r="L215" s="4">
        <v>20</v>
      </c>
      <c r="M215" s="8">
        <v>566.77499999999998</v>
      </c>
      <c r="N21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PharmaYesExpressDUBPVGIECNEMEAAPAC</v>
      </c>
      <c r="O215" s="8" t="str">
        <f>IF(ISNA(VLOOKUP(Table245[[#This Row],[Lane Identifier]],'Lanes Covered'!K:L,2,FALSE)),"No",VLOOKUP(Table245[[#This Row],[Lane Identifier]],'Lanes Covered'!K:L,2,FALSE))</f>
        <v>Yes</v>
      </c>
      <c r="P215" s="12"/>
      <c r="Q215" s="12"/>
      <c r="R215" s="12"/>
      <c r="S215" s="12"/>
      <c r="T215" s="12"/>
      <c r="U215" s="12"/>
      <c r="V215" s="12"/>
      <c r="W215" s="12"/>
      <c r="X215" s="12"/>
      <c r="Y215" s="12"/>
      <c r="Z215" s="12"/>
      <c r="AA215" s="12"/>
      <c r="AB215" s="12"/>
      <c r="AC215" s="12"/>
      <c r="AD215" s="12"/>
      <c r="AE215" s="12"/>
      <c r="AF215" s="12"/>
      <c r="AG215" s="12"/>
      <c r="AH215" s="12"/>
      <c r="AI215" s="12"/>
      <c r="AJ215" s="16"/>
    </row>
    <row r="216" spans="2:36">
      <c r="B216" s="6" t="s">
        <v>20</v>
      </c>
      <c r="C216" s="4" t="s">
        <v>472</v>
      </c>
      <c r="D216" s="4" t="s">
        <v>22</v>
      </c>
      <c r="E216" s="4" t="s">
        <v>475</v>
      </c>
      <c r="F216" s="4" t="s">
        <v>269</v>
      </c>
      <c r="G216" s="4" t="s">
        <v>1080</v>
      </c>
      <c r="H216" s="4" t="s">
        <v>807</v>
      </c>
      <c r="I216" s="4" t="s">
        <v>778</v>
      </c>
      <c r="J216" s="4" t="s">
        <v>778</v>
      </c>
      <c r="K216" s="7">
        <v>20109</v>
      </c>
      <c r="L216" s="4">
        <v>412</v>
      </c>
      <c r="M216" s="8">
        <v>48.808252427184463</v>
      </c>
      <c r="N21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PharmaYesExpressEBBGVAUGCHEMEAEMEA</v>
      </c>
      <c r="O216" s="8" t="str">
        <f>IF(ISNA(VLOOKUP(Table245[[#This Row],[Lane Identifier]],'Lanes Covered'!K:L,2,FALSE)),"No",VLOOKUP(Table245[[#This Row],[Lane Identifier]],'Lanes Covered'!K:L,2,FALSE))</f>
        <v>Yes</v>
      </c>
      <c r="P216" s="12"/>
      <c r="Q216" s="12"/>
      <c r="R216" s="12"/>
      <c r="S216" s="12"/>
      <c r="T216" s="12"/>
      <c r="U216" s="12"/>
      <c r="V216" s="12"/>
      <c r="W216" s="12"/>
      <c r="X216" s="12"/>
      <c r="Y216" s="12"/>
      <c r="Z216" s="12"/>
      <c r="AA216" s="12"/>
      <c r="AB216" s="12"/>
      <c r="AC216" s="12"/>
      <c r="AD216" s="12"/>
      <c r="AE216" s="12"/>
      <c r="AF216" s="12"/>
      <c r="AG216" s="12"/>
      <c r="AH216" s="12"/>
      <c r="AI216" s="12"/>
      <c r="AJ216" s="16"/>
    </row>
    <row r="217" spans="2:36">
      <c r="B217" s="6" t="s">
        <v>20</v>
      </c>
      <c r="C217" s="4" t="s">
        <v>472</v>
      </c>
      <c r="D217" s="4" t="s">
        <v>22</v>
      </c>
      <c r="E217" s="4" t="s">
        <v>31</v>
      </c>
      <c r="F217" s="4" t="s">
        <v>112</v>
      </c>
      <c r="G217" s="4" t="s">
        <v>799</v>
      </c>
      <c r="H217" s="4" t="s">
        <v>803</v>
      </c>
      <c r="I217" s="4" t="s">
        <v>776</v>
      </c>
      <c r="J217" s="4" t="s">
        <v>778</v>
      </c>
      <c r="K217" s="7">
        <v>57242.679999999978</v>
      </c>
      <c r="L217" s="4">
        <v>411</v>
      </c>
      <c r="M217" s="8">
        <v>139.27659367396589</v>
      </c>
      <c r="N21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PharmaYesExpressEWRBRUUSBEAMERICASEMEA</v>
      </c>
      <c r="O217" s="8" t="str">
        <f>IF(ISNA(VLOOKUP(Table245[[#This Row],[Lane Identifier]],'Lanes Covered'!K:L,2,FALSE)),"No",VLOOKUP(Table245[[#This Row],[Lane Identifier]],'Lanes Covered'!K:L,2,FALSE))</f>
        <v>Yes</v>
      </c>
      <c r="P217" s="12"/>
      <c r="Q217" s="12"/>
      <c r="R217" s="12"/>
      <c r="S217" s="12"/>
      <c r="T217" s="12"/>
      <c r="U217" s="12"/>
      <c r="V217" s="12"/>
      <c r="W217" s="12"/>
      <c r="X217" s="12"/>
      <c r="Y217" s="12"/>
      <c r="Z217" s="12"/>
      <c r="AA217" s="12"/>
      <c r="AB217" s="12"/>
      <c r="AC217" s="12"/>
      <c r="AD217" s="12"/>
      <c r="AE217" s="12"/>
      <c r="AF217" s="12"/>
      <c r="AG217" s="12"/>
      <c r="AH217" s="12"/>
      <c r="AI217" s="12"/>
      <c r="AJ217" s="16"/>
    </row>
    <row r="218" spans="2:36">
      <c r="B218" s="6" t="s">
        <v>20</v>
      </c>
      <c r="C218" s="4" t="s">
        <v>472</v>
      </c>
      <c r="D218" s="4" t="s">
        <v>22</v>
      </c>
      <c r="E218" s="4" t="s">
        <v>31</v>
      </c>
      <c r="F218" s="4" t="s">
        <v>171</v>
      </c>
      <c r="G218" s="4" t="s">
        <v>799</v>
      </c>
      <c r="H218" s="4" t="s">
        <v>798</v>
      </c>
      <c r="I218" s="4" t="s">
        <v>776</v>
      </c>
      <c r="J218" s="4" t="s">
        <v>778</v>
      </c>
      <c r="K218" s="7">
        <v>11456.24</v>
      </c>
      <c r="L218" s="4">
        <v>376</v>
      </c>
      <c r="M218" s="8">
        <v>30.468723404255318</v>
      </c>
      <c r="N21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PharmaYesExpressEWRDUBUSIEAMERICASEMEA</v>
      </c>
      <c r="O218" s="8" t="str">
        <f>IF(ISNA(VLOOKUP(Table245[[#This Row],[Lane Identifier]],'Lanes Covered'!K:L,2,FALSE)),"No",VLOOKUP(Table245[[#This Row],[Lane Identifier]],'Lanes Covered'!K:L,2,FALSE))</f>
        <v>Yes</v>
      </c>
      <c r="P218" s="12"/>
      <c r="Q218" s="12"/>
      <c r="R218" s="12"/>
      <c r="S218" s="12"/>
      <c r="T218" s="12"/>
      <c r="U218" s="12"/>
      <c r="V218" s="12"/>
      <c r="W218" s="12"/>
      <c r="X218" s="12"/>
      <c r="Y218" s="12"/>
      <c r="Z218" s="12"/>
      <c r="AA218" s="12"/>
      <c r="AB218" s="12"/>
      <c r="AC218" s="12"/>
      <c r="AD218" s="12"/>
      <c r="AE218" s="12"/>
      <c r="AF218" s="12"/>
      <c r="AG218" s="12"/>
      <c r="AH218" s="12"/>
      <c r="AI218" s="12"/>
      <c r="AJ218" s="16"/>
    </row>
    <row r="219" spans="2:36">
      <c r="B219" s="6" t="s">
        <v>20</v>
      </c>
      <c r="C219" s="4" t="s">
        <v>472</v>
      </c>
      <c r="D219" s="4" t="s">
        <v>22</v>
      </c>
      <c r="E219" s="4" t="s">
        <v>31</v>
      </c>
      <c r="F219" s="4" t="s">
        <v>51</v>
      </c>
      <c r="G219" s="4" t="s">
        <v>799</v>
      </c>
      <c r="H219" s="4" t="s">
        <v>800</v>
      </c>
      <c r="I219" s="4" t="s">
        <v>776</v>
      </c>
      <c r="J219" s="4" t="s">
        <v>778</v>
      </c>
      <c r="K219" s="7">
        <v>120259.65</v>
      </c>
      <c r="L219" s="4">
        <v>1672</v>
      </c>
      <c r="M219" s="8">
        <v>71.925627990430613</v>
      </c>
      <c r="N21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PharmaYesExpressEWRFRAUSDEAMERICASEMEA</v>
      </c>
      <c r="O219" s="8" t="str">
        <f>IF(ISNA(VLOOKUP(Table245[[#This Row],[Lane Identifier]],'Lanes Covered'!K:L,2,FALSE)),"No",VLOOKUP(Table245[[#This Row],[Lane Identifier]],'Lanes Covered'!K:L,2,FALSE))</f>
        <v>Yes</v>
      </c>
      <c r="P219" s="12"/>
      <c r="Q219" s="12"/>
      <c r="R219" s="12"/>
      <c r="S219" s="12"/>
      <c r="T219" s="12"/>
      <c r="U219" s="12"/>
      <c r="V219" s="12"/>
      <c r="W219" s="12"/>
      <c r="X219" s="12"/>
      <c r="Y219" s="12"/>
      <c r="Z219" s="12"/>
      <c r="AA219" s="12"/>
      <c r="AB219" s="12"/>
      <c r="AC219" s="12"/>
      <c r="AD219" s="12"/>
      <c r="AE219" s="12"/>
      <c r="AF219" s="12"/>
      <c r="AG219" s="12"/>
      <c r="AH219" s="12"/>
      <c r="AI219" s="12"/>
      <c r="AJ219" s="16"/>
    </row>
    <row r="220" spans="2:36">
      <c r="B220" s="6" t="s">
        <v>20</v>
      </c>
      <c r="C220" s="4" t="s">
        <v>472</v>
      </c>
      <c r="D220" s="4" t="s">
        <v>22</v>
      </c>
      <c r="E220" s="4" t="s">
        <v>31</v>
      </c>
      <c r="F220" s="4" t="s">
        <v>122</v>
      </c>
      <c r="G220" s="4" t="s">
        <v>799</v>
      </c>
      <c r="H220" s="4" t="s">
        <v>812</v>
      </c>
      <c r="I220" s="4" t="s">
        <v>776</v>
      </c>
      <c r="J220" s="4" t="s">
        <v>776</v>
      </c>
      <c r="K220" s="7">
        <v>73604.310000000012</v>
      </c>
      <c r="L220" s="4">
        <v>350</v>
      </c>
      <c r="M220" s="8">
        <v>210.2980285714286</v>
      </c>
      <c r="N22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PharmaYesExpressEWRGRUUSBRAMERICASAMERICAS</v>
      </c>
      <c r="O220" s="8" t="str">
        <f>IF(ISNA(VLOOKUP(Table245[[#This Row],[Lane Identifier]],'Lanes Covered'!K:L,2,FALSE)),"No",VLOOKUP(Table245[[#This Row],[Lane Identifier]],'Lanes Covered'!K:L,2,FALSE))</f>
        <v>Yes</v>
      </c>
      <c r="P220" s="12"/>
      <c r="Q220" s="12"/>
      <c r="R220" s="12"/>
      <c r="S220" s="12"/>
      <c r="T220" s="12"/>
      <c r="U220" s="12"/>
      <c r="V220" s="12"/>
      <c r="W220" s="12"/>
      <c r="X220" s="12"/>
      <c r="Y220" s="12"/>
      <c r="Z220" s="12"/>
      <c r="AA220" s="12"/>
      <c r="AB220" s="12"/>
      <c r="AC220" s="12"/>
      <c r="AD220" s="12"/>
      <c r="AE220" s="12"/>
      <c r="AF220" s="12"/>
      <c r="AG220" s="12"/>
      <c r="AH220" s="12"/>
      <c r="AI220" s="12"/>
      <c r="AJ220" s="16"/>
    </row>
    <row r="221" spans="2:36">
      <c r="B221" s="6" t="s">
        <v>20</v>
      </c>
      <c r="C221" s="4" t="s">
        <v>472</v>
      </c>
      <c r="D221" s="4" t="s">
        <v>22</v>
      </c>
      <c r="E221" s="4" t="s">
        <v>31</v>
      </c>
      <c r="F221" s="4" t="s">
        <v>312</v>
      </c>
      <c r="G221" s="4" t="s">
        <v>799</v>
      </c>
      <c r="H221" s="4" t="s">
        <v>806</v>
      </c>
      <c r="I221" s="4" t="s">
        <v>776</v>
      </c>
      <c r="J221" s="4" t="s">
        <v>776</v>
      </c>
      <c r="K221" s="7">
        <v>8746.4758600000114</v>
      </c>
      <c r="L221" s="4">
        <v>495</v>
      </c>
      <c r="M221" s="8">
        <v>17.669648202020223</v>
      </c>
      <c r="N22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PharmaYesExpressEWRYULUSCAAMERICASAMERICAS</v>
      </c>
      <c r="O221" s="8" t="str">
        <f>IF(ISNA(VLOOKUP(Table245[[#This Row],[Lane Identifier]],'Lanes Covered'!K:L,2,FALSE)),"No",VLOOKUP(Table245[[#This Row],[Lane Identifier]],'Lanes Covered'!K:L,2,FALSE))</f>
        <v>Yes</v>
      </c>
      <c r="P221" s="12"/>
      <c r="Q221" s="12"/>
      <c r="R221" s="12"/>
      <c r="S221" s="12"/>
      <c r="T221" s="12"/>
      <c r="U221" s="12"/>
      <c r="V221" s="12"/>
      <c r="W221" s="12"/>
      <c r="X221" s="12"/>
      <c r="Y221" s="12"/>
      <c r="Z221" s="12"/>
      <c r="AA221" s="12"/>
      <c r="AB221" s="12"/>
      <c r="AC221" s="12"/>
      <c r="AD221" s="12"/>
      <c r="AE221" s="12"/>
      <c r="AF221" s="12"/>
      <c r="AG221" s="12"/>
      <c r="AH221" s="12"/>
      <c r="AI221" s="12"/>
      <c r="AJ221" s="16"/>
    </row>
    <row r="222" spans="2:36">
      <c r="B222" s="6" t="s">
        <v>20</v>
      </c>
      <c r="C222" s="4" t="s">
        <v>472</v>
      </c>
      <c r="D222" s="4" t="s">
        <v>22</v>
      </c>
      <c r="E222" s="4" t="s">
        <v>31</v>
      </c>
      <c r="F222" s="4" t="s">
        <v>216</v>
      </c>
      <c r="G222" s="4" t="s">
        <v>799</v>
      </c>
      <c r="H222" s="4" t="s">
        <v>806</v>
      </c>
      <c r="I222" s="4" t="s">
        <v>776</v>
      </c>
      <c r="J222" s="4" t="s">
        <v>776</v>
      </c>
      <c r="K222" s="7">
        <v>10736.580000000007</v>
      </c>
      <c r="L222" s="4">
        <v>544</v>
      </c>
      <c r="M222" s="8">
        <v>19.736360294117659</v>
      </c>
      <c r="N22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PharmaYesExpressEWRYYZUSCAAMERICASAMERICAS</v>
      </c>
      <c r="O222" s="8" t="str">
        <f>IF(ISNA(VLOOKUP(Table245[[#This Row],[Lane Identifier]],'Lanes Covered'!K:L,2,FALSE)),"No",VLOOKUP(Table245[[#This Row],[Lane Identifier]],'Lanes Covered'!K:L,2,FALSE))</f>
        <v>Yes</v>
      </c>
      <c r="P222" s="12"/>
      <c r="Q222" s="12"/>
      <c r="R222" s="12"/>
      <c r="S222" s="12"/>
      <c r="T222" s="12"/>
      <c r="U222" s="12"/>
      <c r="V222" s="12"/>
      <c r="W222" s="12"/>
      <c r="X222" s="12"/>
      <c r="Y222" s="12"/>
      <c r="Z222" s="12"/>
      <c r="AA222" s="12"/>
      <c r="AB222" s="12"/>
      <c r="AC222" s="12"/>
      <c r="AD222" s="12"/>
      <c r="AE222" s="12"/>
      <c r="AF222" s="12"/>
      <c r="AG222" s="12"/>
      <c r="AH222" s="12"/>
      <c r="AI222" s="12"/>
      <c r="AJ222" s="16"/>
    </row>
    <row r="223" spans="2:36">
      <c r="B223" s="6" t="s">
        <v>20</v>
      </c>
      <c r="C223" s="4" t="s">
        <v>472</v>
      </c>
      <c r="D223" s="4" t="s">
        <v>22</v>
      </c>
      <c r="E223" s="4" t="s">
        <v>153</v>
      </c>
      <c r="F223" s="4" t="s">
        <v>85</v>
      </c>
      <c r="G223" s="4" t="s">
        <v>819</v>
      </c>
      <c r="H223" s="4" t="s">
        <v>799</v>
      </c>
      <c r="I223" s="4" t="s">
        <v>778</v>
      </c>
      <c r="J223" s="4" t="s">
        <v>776</v>
      </c>
      <c r="K223" s="7">
        <v>88251.952703599993</v>
      </c>
      <c r="L223" s="4">
        <v>387</v>
      </c>
      <c r="M223" s="8">
        <v>228.04122145633073</v>
      </c>
      <c r="N22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PharmaYesExpressEZEMIAARUSEMEAAMERICAS</v>
      </c>
      <c r="O223" s="8" t="str">
        <f>IF(ISNA(VLOOKUP(Table245[[#This Row],[Lane Identifier]],'Lanes Covered'!K:L,2,FALSE)),"No",VLOOKUP(Table245[[#This Row],[Lane Identifier]],'Lanes Covered'!K:L,2,FALSE))</f>
        <v>Yes</v>
      </c>
      <c r="P223" s="12"/>
      <c r="Q223" s="12"/>
      <c r="R223" s="12"/>
      <c r="S223" s="12"/>
      <c r="T223" s="12"/>
      <c r="U223" s="12"/>
      <c r="V223" s="12"/>
      <c r="W223" s="12"/>
      <c r="X223" s="12"/>
      <c r="Y223" s="12"/>
      <c r="Z223" s="12"/>
      <c r="AA223" s="12"/>
      <c r="AB223" s="12"/>
      <c r="AC223" s="12"/>
      <c r="AD223" s="12"/>
      <c r="AE223" s="12"/>
      <c r="AF223" s="12"/>
      <c r="AG223" s="12"/>
      <c r="AH223" s="12"/>
      <c r="AI223" s="12"/>
      <c r="AJ223" s="16"/>
    </row>
    <row r="224" spans="2:36">
      <c r="B224" s="6" t="s">
        <v>20</v>
      </c>
      <c r="C224" s="4" t="s">
        <v>472</v>
      </c>
      <c r="D224" s="4" t="s">
        <v>22</v>
      </c>
      <c r="E224" s="4" t="s">
        <v>51</v>
      </c>
      <c r="F224" s="4" t="s">
        <v>327</v>
      </c>
      <c r="G224" s="4" t="s">
        <v>800</v>
      </c>
      <c r="H224" s="4" t="s">
        <v>1116</v>
      </c>
      <c r="I224" s="4" t="s">
        <v>778</v>
      </c>
      <c r="J224" s="4" t="s">
        <v>778</v>
      </c>
      <c r="K224" s="7">
        <v>15874.130000000003</v>
      </c>
      <c r="L224" s="4">
        <v>936</v>
      </c>
      <c r="M224" s="8">
        <v>16.959540598290602</v>
      </c>
      <c r="N22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PharmaYesExpressFRABEGDERSEMEAEMEA</v>
      </c>
      <c r="O224" s="8" t="str">
        <f>IF(ISNA(VLOOKUP(Table245[[#This Row],[Lane Identifier]],'Lanes Covered'!K:L,2,FALSE)),"No",VLOOKUP(Table245[[#This Row],[Lane Identifier]],'Lanes Covered'!K:L,2,FALSE))</f>
        <v>No</v>
      </c>
      <c r="P224" s="12"/>
      <c r="Q224" s="12"/>
      <c r="R224" s="12"/>
      <c r="S224" s="12"/>
      <c r="T224" s="12"/>
      <c r="U224" s="12"/>
      <c r="V224" s="12"/>
      <c r="W224" s="12"/>
      <c r="X224" s="12"/>
      <c r="Y224" s="12"/>
      <c r="Z224" s="12"/>
      <c r="AA224" s="12"/>
      <c r="AB224" s="12"/>
      <c r="AC224" s="12"/>
      <c r="AD224" s="12"/>
      <c r="AE224" s="12"/>
      <c r="AF224" s="12"/>
      <c r="AG224" s="12"/>
      <c r="AH224" s="12"/>
      <c r="AI224" s="12"/>
      <c r="AJ224" s="16"/>
    </row>
    <row r="225" spans="2:36">
      <c r="B225" s="6" t="s">
        <v>20</v>
      </c>
      <c r="C225" s="4" t="s">
        <v>472</v>
      </c>
      <c r="D225" s="4" t="s">
        <v>22</v>
      </c>
      <c r="E225" s="4" t="s">
        <v>51</v>
      </c>
      <c r="F225" s="4" t="s">
        <v>31</v>
      </c>
      <c r="G225" s="4" t="s">
        <v>800</v>
      </c>
      <c r="H225" s="4" t="s">
        <v>799</v>
      </c>
      <c r="I225" s="4" t="s">
        <v>778</v>
      </c>
      <c r="J225" s="4" t="s">
        <v>776</v>
      </c>
      <c r="K225" s="7">
        <v>50197.51</v>
      </c>
      <c r="L225" s="4">
        <v>1131</v>
      </c>
      <c r="M225" s="8">
        <v>44.383297966401415</v>
      </c>
      <c r="N22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PharmaYesExpressFRAEWRDEUSEMEAAMERICAS</v>
      </c>
      <c r="O225" s="8" t="str">
        <f>IF(ISNA(VLOOKUP(Table245[[#This Row],[Lane Identifier]],'Lanes Covered'!K:L,2,FALSE)),"No",VLOOKUP(Table245[[#This Row],[Lane Identifier]],'Lanes Covered'!K:L,2,FALSE))</f>
        <v>Yes</v>
      </c>
      <c r="P225" s="12"/>
      <c r="Q225" s="12"/>
      <c r="R225" s="12"/>
      <c r="S225" s="12"/>
      <c r="T225" s="12"/>
      <c r="U225" s="12"/>
      <c r="V225" s="12"/>
      <c r="W225" s="12"/>
      <c r="X225" s="12"/>
      <c r="Y225" s="12"/>
      <c r="Z225" s="12"/>
      <c r="AA225" s="12"/>
      <c r="AB225" s="12"/>
      <c r="AC225" s="12"/>
      <c r="AD225" s="12"/>
      <c r="AE225" s="12"/>
      <c r="AF225" s="12"/>
      <c r="AG225" s="12"/>
      <c r="AH225" s="12"/>
      <c r="AI225" s="12"/>
      <c r="AJ225" s="16"/>
    </row>
    <row r="226" spans="2:36">
      <c r="B226" s="6" t="s">
        <v>20</v>
      </c>
      <c r="C226" s="4" t="s">
        <v>472</v>
      </c>
      <c r="D226" s="4" t="s">
        <v>22</v>
      </c>
      <c r="E226" s="4" t="s">
        <v>51</v>
      </c>
      <c r="F226" s="4" t="s">
        <v>135</v>
      </c>
      <c r="G226" s="4" t="s">
        <v>800</v>
      </c>
      <c r="H226" s="4" t="s">
        <v>824</v>
      </c>
      <c r="I226" s="4" t="s">
        <v>778</v>
      </c>
      <c r="J226" s="4" t="s">
        <v>778</v>
      </c>
      <c r="K226" s="7">
        <v>17217.62</v>
      </c>
      <c r="L226" s="4">
        <v>487</v>
      </c>
      <c r="M226" s="8">
        <v>35.354455852156057</v>
      </c>
      <c r="N22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PharmaYesExpressFRAFCODEITEMEAEMEA</v>
      </c>
      <c r="O226" s="8" t="str">
        <f>IF(ISNA(VLOOKUP(Table245[[#This Row],[Lane Identifier]],'Lanes Covered'!K:L,2,FALSE)),"No",VLOOKUP(Table245[[#This Row],[Lane Identifier]],'Lanes Covered'!K:L,2,FALSE))</f>
        <v>No</v>
      </c>
      <c r="P226" s="12"/>
      <c r="Q226" s="12"/>
      <c r="R226" s="12"/>
      <c r="S226" s="12"/>
      <c r="T226" s="12"/>
      <c r="U226" s="12"/>
      <c r="V226" s="12"/>
      <c r="W226" s="12"/>
      <c r="X226" s="12"/>
      <c r="Y226" s="12"/>
      <c r="Z226" s="12"/>
      <c r="AA226" s="12"/>
      <c r="AB226" s="12"/>
      <c r="AC226" s="12"/>
      <c r="AD226" s="12"/>
      <c r="AE226" s="12"/>
      <c r="AF226" s="12"/>
      <c r="AG226" s="12"/>
      <c r="AH226" s="12"/>
      <c r="AI226" s="12"/>
      <c r="AJ226" s="16"/>
    </row>
    <row r="227" spans="2:36">
      <c r="B227" s="6" t="s">
        <v>20</v>
      </c>
      <c r="C227" s="4" t="s">
        <v>472</v>
      </c>
      <c r="D227" s="4" t="s">
        <v>22</v>
      </c>
      <c r="E227" s="4" t="s">
        <v>51</v>
      </c>
      <c r="F227" s="4" t="s">
        <v>122</v>
      </c>
      <c r="G227" s="4" t="s">
        <v>800</v>
      </c>
      <c r="H227" s="4" t="s">
        <v>812</v>
      </c>
      <c r="I227" s="4" t="s">
        <v>778</v>
      </c>
      <c r="J227" s="4" t="s">
        <v>776</v>
      </c>
      <c r="K227" s="7">
        <v>14147.979999999996</v>
      </c>
      <c r="L227" s="4">
        <v>310</v>
      </c>
      <c r="M227" s="8">
        <v>45.638645161290306</v>
      </c>
      <c r="N22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PharmaYesExpressFRAGRUDEBREMEAAMERICAS</v>
      </c>
      <c r="O227" s="8" t="str">
        <f>IF(ISNA(VLOOKUP(Table245[[#This Row],[Lane Identifier]],'Lanes Covered'!K:L,2,FALSE)),"No",VLOOKUP(Table245[[#This Row],[Lane Identifier]],'Lanes Covered'!K:L,2,FALSE))</f>
        <v>Yes</v>
      </c>
      <c r="P227" s="12"/>
      <c r="Q227" s="12"/>
      <c r="R227" s="12"/>
      <c r="S227" s="12"/>
      <c r="T227" s="12"/>
      <c r="U227" s="12"/>
      <c r="V227" s="12"/>
      <c r="W227" s="12"/>
      <c r="X227" s="12"/>
      <c r="Y227" s="12"/>
      <c r="Z227" s="12"/>
      <c r="AA227" s="12"/>
      <c r="AB227" s="12"/>
      <c r="AC227" s="12"/>
      <c r="AD227" s="12"/>
      <c r="AE227" s="12"/>
      <c r="AF227" s="12"/>
      <c r="AG227" s="12"/>
      <c r="AH227" s="12"/>
      <c r="AI227" s="12"/>
      <c r="AJ227" s="16"/>
    </row>
    <row r="228" spans="2:36">
      <c r="B228" s="6" t="s">
        <v>20</v>
      </c>
      <c r="C228" s="4" t="s">
        <v>472</v>
      </c>
      <c r="D228" s="4" t="s">
        <v>22</v>
      </c>
      <c r="E228" s="4" t="s">
        <v>51</v>
      </c>
      <c r="F228" s="4" t="s">
        <v>110</v>
      </c>
      <c r="G228" s="4" t="s">
        <v>800</v>
      </c>
      <c r="H228" s="4" t="s">
        <v>809</v>
      </c>
      <c r="I228" s="4" t="s">
        <v>778</v>
      </c>
      <c r="J228" s="4" t="s">
        <v>777</v>
      </c>
      <c r="K228" s="7">
        <v>21181.24</v>
      </c>
      <c r="L228" s="4">
        <v>579</v>
      </c>
      <c r="M228" s="8">
        <v>36.582452504317793</v>
      </c>
      <c r="N22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PharmaYesExpressFRAICNDEKREMEAAPAC</v>
      </c>
      <c r="O228" s="8" t="str">
        <f>IF(ISNA(VLOOKUP(Table245[[#This Row],[Lane Identifier]],'Lanes Covered'!K:L,2,FALSE)),"No",VLOOKUP(Table245[[#This Row],[Lane Identifier]],'Lanes Covered'!K:L,2,FALSE))</f>
        <v>Yes</v>
      </c>
      <c r="P228" s="12"/>
      <c r="Q228" s="12"/>
      <c r="R228" s="12"/>
      <c r="S228" s="12"/>
      <c r="T228" s="12"/>
      <c r="U228" s="12"/>
      <c r="V228" s="12"/>
      <c r="W228" s="12"/>
      <c r="X228" s="12"/>
      <c r="Y228" s="12"/>
      <c r="Z228" s="12"/>
      <c r="AA228" s="12"/>
      <c r="AB228" s="12"/>
      <c r="AC228" s="12"/>
      <c r="AD228" s="12"/>
      <c r="AE228" s="12"/>
      <c r="AF228" s="12"/>
      <c r="AG228" s="12"/>
      <c r="AH228" s="12"/>
      <c r="AI228" s="12"/>
      <c r="AJ228" s="16"/>
    </row>
    <row r="229" spans="2:36">
      <c r="B229" s="6" t="s">
        <v>20</v>
      </c>
      <c r="C229" s="4" t="s">
        <v>472</v>
      </c>
      <c r="D229" s="4" t="s">
        <v>22</v>
      </c>
      <c r="E229" s="4" t="s">
        <v>51</v>
      </c>
      <c r="F229" s="4" t="s">
        <v>81</v>
      </c>
      <c r="G229" s="4" t="s">
        <v>800</v>
      </c>
      <c r="H229" s="4" t="s">
        <v>802</v>
      </c>
      <c r="I229" s="4" t="s">
        <v>778</v>
      </c>
      <c r="J229" s="4" t="s">
        <v>778</v>
      </c>
      <c r="K229" s="7">
        <v>13911.759999999998</v>
      </c>
      <c r="L229" s="4">
        <v>264</v>
      </c>
      <c r="M229" s="8">
        <v>52.696060606060598</v>
      </c>
      <c r="N22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PharmaYesExpressFRAISTDETREMEAEMEA</v>
      </c>
      <c r="O229" s="8" t="str">
        <f>IF(ISNA(VLOOKUP(Table245[[#This Row],[Lane Identifier]],'Lanes Covered'!K:L,2,FALSE)),"No",VLOOKUP(Table245[[#This Row],[Lane Identifier]],'Lanes Covered'!K:L,2,FALSE))</f>
        <v>Yes</v>
      </c>
      <c r="P229" s="12"/>
      <c r="Q229" s="12"/>
      <c r="R229" s="12"/>
      <c r="S229" s="12"/>
      <c r="T229" s="12"/>
      <c r="U229" s="12"/>
      <c r="V229" s="12"/>
      <c r="W229" s="12"/>
      <c r="X229" s="12"/>
      <c r="Y229" s="12"/>
      <c r="Z229" s="12"/>
      <c r="AA229" s="12"/>
      <c r="AB229" s="12"/>
      <c r="AC229" s="12"/>
      <c r="AD229" s="12"/>
      <c r="AE229" s="12"/>
      <c r="AF229" s="12"/>
      <c r="AG229" s="12"/>
      <c r="AH229" s="12"/>
      <c r="AI229" s="12"/>
      <c r="AJ229" s="16"/>
    </row>
    <row r="230" spans="2:36">
      <c r="B230" s="6" t="s">
        <v>20</v>
      </c>
      <c r="C230" s="4" t="s">
        <v>472</v>
      </c>
      <c r="D230" s="4" t="s">
        <v>22</v>
      </c>
      <c r="E230" s="4" t="s">
        <v>51</v>
      </c>
      <c r="F230" s="4" t="s">
        <v>66</v>
      </c>
      <c r="G230" s="4" t="s">
        <v>800</v>
      </c>
      <c r="H230" s="4" t="s">
        <v>799</v>
      </c>
      <c r="I230" s="4" t="s">
        <v>778</v>
      </c>
      <c r="J230" s="4" t="s">
        <v>776</v>
      </c>
      <c r="K230" s="7">
        <v>32078.757200000004</v>
      </c>
      <c r="L230" s="4">
        <v>501</v>
      </c>
      <c r="M230" s="8">
        <v>64.02945548902197</v>
      </c>
      <c r="N23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PharmaYesExpressFRAJFKDEUSEMEAAMERICAS</v>
      </c>
      <c r="O230" s="8" t="str">
        <f>IF(ISNA(VLOOKUP(Table245[[#This Row],[Lane Identifier]],'Lanes Covered'!K:L,2,FALSE)),"No",VLOOKUP(Table245[[#This Row],[Lane Identifier]],'Lanes Covered'!K:L,2,FALSE))</f>
        <v>Yes</v>
      </c>
      <c r="P230" s="12"/>
      <c r="Q230" s="12"/>
      <c r="R230" s="12"/>
      <c r="S230" s="12"/>
      <c r="T230" s="12"/>
      <c r="U230" s="12"/>
      <c r="V230" s="12"/>
      <c r="W230" s="12"/>
      <c r="X230" s="12"/>
      <c r="Y230" s="12"/>
      <c r="Z230" s="12"/>
      <c r="AA230" s="12"/>
      <c r="AB230" s="12"/>
      <c r="AC230" s="12"/>
      <c r="AD230" s="12"/>
      <c r="AE230" s="12"/>
      <c r="AF230" s="12"/>
      <c r="AG230" s="12"/>
      <c r="AH230" s="12"/>
      <c r="AI230" s="12"/>
      <c r="AJ230" s="16"/>
    </row>
    <row r="231" spans="2:36">
      <c r="B231" s="6" t="s">
        <v>20</v>
      </c>
      <c r="C231" s="4" t="s">
        <v>472</v>
      </c>
      <c r="D231" s="4" t="s">
        <v>22</v>
      </c>
      <c r="E231" s="4" t="s">
        <v>51</v>
      </c>
      <c r="F231" s="4" t="s">
        <v>283</v>
      </c>
      <c r="G231" s="4" t="s">
        <v>800</v>
      </c>
      <c r="H231" s="4" t="s">
        <v>817</v>
      </c>
      <c r="I231" s="4" t="s">
        <v>778</v>
      </c>
      <c r="J231" s="4" t="s">
        <v>778</v>
      </c>
      <c r="K231" s="7">
        <v>14920.269999999988</v>
      </c>
      <c r="L231" s="4">
        <v>934</v>
      </c>
      <c r="M231" s="8">
        <v>15.974593147751593</v>
      </c>
      <c r="N23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PharmaYesExpressFRAJNBDEZAEMEAEMEA</v>
      </c>
      <c r="O231" s="8" t="str">
        <f>IF(ISNA(VLOOKUP(Table245[[#This Row],[Lane Identifier]],'Lanes Covered'!K:L,2,FALSE)),"No",VLOOKUP(Table245[[#This Row],[Lane Identifier]],'Lanes Covered'!K:L,2,FALSE))</f>
        <v>Yes</v>
      </c>
      <c r="P231" s="12"/>
      <c r="Q231" s="12"/>
      <c r="R231" s="12"/>
      <c r="S231" s="12"/>
      <c r="T231" s="12"/>
      <c r="U231" s="12"/>
      <c r="V231" s="12"/>
      <c r="W231" s="12"/>
      <c r="X231" s="12"/>
      <c r="Y231" s="12"/>
      <c r="Z231" s="12"/>
      <c r="AA231" s="12"/>
      <c r="AB231" s="12"/>
      <c r="AC231" s="12"/>
      <c r="AD231" s="12"/>
      <c r="AE231" s="12"/>
      <c r="AF231" s="12"/>
      <c r="AG231" s="12"/>
      <c r="AH231" s="12"/>
      <c r="AI231" s="12"/>
      <c r="AJ231" s="16"/>
    </row>
    <row r="232" spans="2:36">
      <c r="B232" s="6" t="s">
        <v>20</v>
      </c>
      <c r="C232" s="4" t="s">
        <v>472</v>
      </c>
      <c r="D232" s="4" t="s">
        <v>22</v>
      </c>
      <c r="E232" s="4" t="s">
        <v>51</v>
      </c>
      <c r="F232" s="4" t="s">
        <v>37</v>
      </c>
      <c r="G232" s="4" t="s">
        <v>800</v>
      </c>
      <c r="H232" s="4" t="s">
        <v>799</v>
      </c>
      <c r="I232" s="4" t="s">
        <v>778</v>
      </c>
      <c r="J232" s="4" t="s">
        <v>776</v>
      </c>
      <c r="K232" s="7">
        <v>22361.434500000003</v>
      </c>
      <c r="L232" s="4">
        <v>577</v>
      </c>
      <c r="M232" s="8">
        <v>38.75465251299827</v>
      </c>
      <c r="N23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PharmaYesExpressFRALAXDEUSEMEAAMERICAS</v>
      </c>
      <c r="O232" s="8" t="str">
        <f>IF(ISNA(VLOOKUP(Table245[[#This Row],[Lane Identifier]],'Lanes Covered'!K:L,2,FALSE)),"No",VLOOKUP(Table245[[#This Row],[Lane Identifier]],'Lanes Covered'!K:L,2,FALSE))</f>
        <v>Yes</v>
      </c>
      <c r="P232" s="12"/>
      <c r="Q232" s="12"/>
      <c r="R232" s="12"/>
      <c r="S232" s="12"/>
      <c r="T232" s="12"/>
      <c r="U232" s="12"/>
      <c r="V232" s="12"/>
      <c r="W232" s="12"/>
      <c r="X232" s="12"/>
      <c r="Y232" s="12"/>
      <c r="Z232" s="12"/>
      <c r="AA232" s="12"/>
      <c r="AB232" s="12"/>
      <c r="AC232" s="12"/>
      <c r="AD232" s="12"/>
      <c r="AE232" s="12"/>
      <c r="AF232" s="12"/>
      <c r="AG232" s="12"/>
      <c r="AH232" s="12"/>
      <c r="AI232" s="12"/>
      <c r="AJ232" s="16"/>
    </row>
    <row r="233" spans="2:36">
      <c r="B233" s="6" t="s">
        <v>20</v>
      </c>
      <c r="C233" s="4" t="s">
        <v>472</v>
      </c>
      <c r="D233" s="4" t="s">
        <v>22</v>
      </c>
      <c r="E233" s="4" t="s">
        <v>51</v>
      </c>
      <c r="F233" s="4" t="s">
        <v>86</v>
      </c>
      <c r="G233" s="4" t="s">
        <v>800</v>
      </c>
      <c r="H233" s="4" t="s">
        <v>795</v>
      </c>
      <c r="I233" s="4" t="s">
        <v>778</v>
      </c>
      <c r="J233" s="4" t="s">
        <v>778</v>
      </c>
      <c r="K233" s="7">
        <v>41553.169999999976</v>
      </c>
      <c r="L233" s="4">
        <v>1506</v>
      </c>
      <c r="M233" s="8">
        <v>27.591746347941552</v>
      </c>
      <c r="N23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PharmaYesExpressFRALHRDEGBEMEAEMEA</v>
      </c>
      <c r="O233" s="8" t="str">
        <f>IF(ISNA(VLOOKUP(Table245[[#This Row],[Lane Identifier]],'Lanes Covered'!K:L,2,FALSE)),"No",VLOOKUP(Table245[[#This Row],[Lane Identifier]],'Lanes Covered'!K:L,2,FALSE))</f>
        <v>Yes</v>
      </c>
      <c r="P233" s="12"/>
      <c r="Q233" s="12"/>
      <c r="R233" s="12"/>
      <c r="S233" s="12"/>
      <c r="T233" s="12"/>
      <c r="U233" s="12"/>
      <c r="V233" s="12"/>
      <c r="W233" s="12"/>
      <c r="X233" s="12"/>
      <c r="Y233" s="12"/>
      <c r="Z233" s="12"/>
      <c r="AA233" s="12"/>
      <c r="AB233" s="12"/>
      <c r="AC233" s="12"/>
      <c r="AD233" s="12"/>
      <c r="AE233" s="12"/>
      <c r="AF233" s="12"/>
      <c r="AG233" s="12"/>
      <c r="AH233" s="12"/>
      <c r="AI233" s="12"/>
      <c r="AJ233" s="16"/>
    </row>
    <row r="234" spans="2:36">
      <c r="B234" s="6" t="s">
        <v>20</v>
      </c>
      <c r="C234" s="4" t="s">
        <v>472</v>
      </c>
      <c r="D234" s="4" t="s">
        <v>22</v>
      </c>
      <c r="E234" s="4" t="s">
        <v>51</v>
      </c>
      <c r="F234" s="4" t="s">
        <v>90</v>
      </c>
      <c r="G234" s="4" t="s">
        <v>800</v>
      </c>
      <c r="H234" s="4" t="s">
        <v>805</v>
      </c>
      <c r="I234" s="4" t="s">
        <v>778</v>
      </c>
      <c r="J234" s="4" t="s">
        <v>778</v>
      </c>
      <c r="K234" s="7">
        <v>8241.8000000000011</v>
      </c>
      <c r="L234" s="4">
        <v>319</v>
      </c>
      <c r="M234" s="8">
        <v>25.83636363636364</v>
      </c>
      <c r="N23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PharmaYesExpressFRAMADDEESEMEAEMEA</v>
      </c>
      <c r="O234" s="8" t="str">
        <f>IF(ISNA(VLOOKUP(Table245[[#This Row],[Lane Identifier]],'Lanes Covered'!K:L,2,FALSE)),"No",VLOOKUP(Table245[[#This Row],[Lane Identifier]],'Lanes Covered'!K:L,2,FALSE))</f>
        <v>Yes</v>
      </c>
      <c r="P234" s="12"/>
      <c r="Q234" s="12"/>
      <c r="R234" s="12"/>
      <c r="S234" s="12"/>
      <c r="T234" s="12"/>
      <c r="U234" s="12"/>
      <c r="V234" s="12"/>
      <c r="W234" s="12"/>
      <c r="X234" s="12"/>
      <c r="Y234" s="12"/>
      <c r="Z234" s="12"/>
      <c r="AA234" s="12"/>
      <c r="AB234" s="12"/>
      <c r="AC234" s="12"/>
      <c r="AD234" s="12"/>
      <c r="AE234" s="12"/>
      <c r="AF234" s="12"/>
      <c r="AG234" s="12"/>
      <c r="AH234" s="12"/>
      <c r="AI234" s="12"/>
      <c r="AJ234" s="16"/>
    </row>
    <row r="235" spans="2:36">
      <c r="B235" s="6" t="s">
        <v>20</v>
      </c>
      <c r="C235" s="4" t="s">
        <v>472</v>
      </c>
      <c r="D235" s="4" t="s">
        <v>22</v>
      </c>
      <c r="E235" s="4" t="s">
        <v>51</v>
      </c>
      <c r="F235" s="4" t="s">
        <v>44</v>
      </c>
      <c r="G235" s="4" t="s">
        <v>800</v>
      </c>
      <c r="H235" s="4" t="s">
        <v>816</v>
      </c>
      <c r="I235" s="4" t="s">
        <v>778</v>
      </c>
      <c r="J235" s="4" t="s">
        <v>777</v>
      </c>
      <c r="K235" s="7">
        <v>7447.0399999999991</v>
      </c>
      <c r="L235" s="4">
        <v>447</v>
      </c>
      <c r="M235" s="8">
        <v>16.660044742729305</v>
      </c>
      <c r="N23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PharmaYesExpressFRAMELDEAUEMEAAPAC</v>
      </c>
      <c r="O235" s="8" t="str">
        <f>IF(ISNA(VLOOKUP(Table245[[#This Row],[Lane Identifier]],'Lanes Covered'!K:L,2,FALSE)),"No",VLOOKUP(Table245[[#This Row],[Lane Identifier]],'Lanes Covered'!K:L,2,FALSE))</f>
        <v>Yes</v>
      </c>
      <c r="P235" s="12"/>
      <c r="Q235" s="12"/>
      <c r="R235" s="12"/>
      <c r="S235" s="12"/>
      <c r="T235" s="12"/>
      <c r="U235" s="12"/>
      <c r="V235" s="12"/>
      <c r="W235" s="12"/>
      <c r="X235" s="12"/>
      <c r="Y235" s="12"/>
      <c r="Z235" s="12"/>
      <c r="AA235" s="12"/>
      <c r="AB235" s="12"/>
      <c r="AC235" s="12"/>
      <c r="AD235" s="12"/>
      <c r="AE235" s="12"/>
      <c r="AF235" s="12"/>
      <c r="AG235" s="12"/>
      <c r="AH235" s="12"/>
      <c r="AI235" s="12"/>
      <c r="AJ235" s="16"/>
    </row>
    <row r="236" spans="2:36">
      <c r="B236" s="6" t="s">
        <v>20</v>
      </c>
      <c r="C236" s="4" t="s">
        <v>472</v>
      </c>
      <c r="D236" s="4" t="s">
        <v>22</v>
      </c>
      <c r="E236" s="4" t="s">
        <v>51</v>
      </c>
      <c r="F236" s="4" t="s">
        <v>32</v>
      </c>
      <c r="G236" s="4" t="s">
        <v>800</v>
      </c>
      <c r="H236" s="4" t="s">
        <v>799</v>
      </c>
      <c r="I236" s="4" t="s">
        <v>778</v>
      </c>
      <c r="J236" s="4" t="s">
        <v>776</v>
      </c>
      <c r="K236" s="7">
        <v>66255.228900000016</v>
      </c>
      <c r="L236" s="4">
        <v>576</v>
      </c>
      <c r="M236" s="8">
        <v>115.02643906250003</v>
      </c>
      <c r="N23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PharmaYesExpressFRAORDDEUSEMEAAMERICAS</v>
      </c>
      <c r="O236" s="8" t="str">
        <f>IF(ISNA(VLOOKUP(Table245[[#This Row],[Lane Identifier]],'Lanes Covered'!K:L,2,FALSE)),"No",VLOOKUP(Table245[[#This Row],[Lane Identifier]],'Lanes Covered'!K:L,2,FALSE))</f>
        <v>Yes</v>
      </c>
      <c r="P236" s="12"/>
      <c r="Q236" s="12"/>
      <c r="R236" s="12"/>
      <c r="S236" s="12"/>
      <c r="T236" s="12"/>
      <c r="U236" s="12"/>
      <c r="V236" s="12"/>
      <c r="W236" s="12"/>
      <c r="X236" s="12"/>
      <c r="Y236" s="12"/>
      <c r="Z236" s="12"/>
      <c r="AA236" s="12"/>
      <c r="AB236" s="12"/>
      <c r="AC236" s="12"/>
      <c r="AD236" s="12"/>
      <c r="AE236" s="12"/>
      <c r="AF236" s="12"/>
      <c r="AG236" s="12"/>
      <c r="AH236" s="12"/>
      <c r="AI236" s="12"/>
      <c r="AJ236" s="16"/>
    </row>
    <row r="237" spans="2:36">
      <c r="B237" s="6" t="s">
        <v>20</v>
      </c>
      <c r="C237" s="4" t="s">
        <v>472</v>
      </c>
      <c r="D237" s="4" t="s">
        <v>22</v>
      </c>
      <c r="E237" s="4" t="s">
        <v>51</v>
      </c>
      <c r="F237" s="4" t="s">
        <v>59</v>
      </c>
      <c r="G237" s="4" t="s">
        <v>800</v>
      </c>
      <c r="H237" s="4" t="s">
        <v>799</v>
      </c>
      <c r="I237" s="4" t="s">
        <v>778</v>
      </c>
      <c r="J237" s="4" t="s">
        <v>776</v>
      </c>
      <c r="K237" s="7">
        <v>19984</v>
      </c>
      <c r="L237" s="4">
        <v>527</v>
      </c>
      <c r="M237" s="8">
        <v>37.920303605313094</v>
      </c>
      <c r="N23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PharmaYesExpressFRASEADEUSEMEAAMERICAS</v>
      </c>
      <c r="O237" s="8" t="str">
        <f>IF(ISNA(VLOOKUP(Table245[[#This Row],[Lane Identifier]],'Lanes Covered'!K:L,2,FALSE)),"No",VLOOKUP(Table245[[#This Row],[Lane Identifier]],'Lanes Covered'!K:L,2,FALSE))</f>
        <v>Yes</v>
      </c>
      <c r="P237" s="12"/>
      <c r="Q237" s="12"/>
      <c r="R237" s="12"/>
      <c r="S237" s="12"/>
      <c r="T237" s="12"/>
      <c r="U237" s="12"/>
      <c r="V237" s="12"/>
      <c r="W237" s="12"/>
      <c r="X237" s="12"/>
      <c r="Y237" s="12"/>
      <c r="Z237" s="12"/>
      <c r="AA237" s="12"/>
      <c r="AB237" s="12"/>
      <c r="AC237" s="12"/>
      <c r="AD237" s="12"/>
      <c r="AE237" s="12"/>
      <c r="AF237" s="12"/>
      <c r="AG237" s="12"/>
      <c r="AH237" s="12"/>
      <c r="AI237" s="12"/>
      <c r="AJ237" s="16"/>
    </row>
    <row r="238" spans="2:36">
      <c r="B238" s="6" t="s">
        <v>20</v>
      </c>
      <c r="C238" s="4" t="s">
        <v>472</v>
      </c>
      <c r="D238" s="4" t="s">
        <v>22</v>
      </c>
      <c r="E238" s="4" t="s">
        <v>51</v>
      </c>
      <c r="F238" s="4" t="s">
        <v>106</v>
      </c>
      <c r="G238" s="4" t="s">
        <v>800</v>
      </c>
      <c r="H238" s="4" t="s">
        <v>816</v>
      </c>
      <c r="I238" s="4" t="s">
        <v>778</v>
      </c>
      <c r="J238" s="4" t="s">
        <v>777</v>
      </c>
      <c r="K238" s="7">
        <v>7158.7599999999984</v>
      </c>
      <c r="L238" s="4">
        <v>314</v>
      </c>
      <c r="M238" s="8">
        <v>22.798598726114644</v>
      </c>
      <c r="N23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PharmaYesExpressFRASYDDEAUEMEAAPAC</v>
      </c>
      <c r="O238" s="8" t="str">
        <f>IF(ISNA(VLOOKUP(Table245[[#This Row],[Lane Identifier]],'Lanes Covered'!K:L,2,FALSE)),"No",VLOOKUP(Table245[[#This Row],[Lane Identifier]],'Lanes Covered'!K:L,2,FALSE))</f>
        <v>Yes</v>
      </c>
      <c r="P238" s="12"/>
      <c r="Q238" s="12"/>
      <c r="R238" s="12"/>
      <c r="S238" s="12"/>
      <c r="T238" s="12"/>
      <c r="U238" s="12"/>
      <c r="V238" s="12"/>
      <c r="W238" s="12"/>
      <c r="X238" s="12"/>
      <c r="Y238" s="12"/>
      <c r="Z238" s="12"/>
      <c r="AA238" s="12"/>
      <c r="AB238" s="12"/>
      <c r="AC238" s="12"/>
      <c r="AD238" s="12"/>
      <c r="AE238" s="12"/>
      <c r="AF238" s="12"/>
      <c r="AG238" s="12"/>
      <c r="AH238" s="12"/>
      <c r="AI238" s="12"/>
      <c r="AJ238" s="16"/>
    </row>
    <row r="239" spans="2:36">
      <c r="B239" s="6" t="s">
        <v>20</v>
      </c>
      <c r="C239" s="4" t="s">
        <v>472</v>
      </c>
      <c r="D239" s="4" t="s">
        <v>22</v>
      </c>
      <c r="E239" s="4" t="s">
        <v>51</v>
      </c>
      <c r="F239" s="4" t="s">
        <v>306</v>
      </c>
      <c r="G239" s="4" t="s">
        <v>800</v>
      </c>
      <c r="H239" s="4" t="s">
        <v>1115</v>
      </c>
      <c r="I239" s="4" t="s">
        <v>778</v>
      </c>
      <c r="J239" s="4" t="s">
        <v>778</v>
      </c>
      <c r="K239" s="7">
        <v>21995.23</v>
      </c>
      <c r="L239" s="4">
        <v>315</v>
      </c>
      <c r="M239" s="8">
        <v>69.826126984126986</v>
      </c>
      <c r="N23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PharmaYesExpressFRATLVDEILEMEAEMEA</v>
      </c>
      <c r="O239" s="8" t="str">
        <f>IF(ISNA(VLOOKUP(Table245[[#This Row],[Lane Identifier]],'Lanes Covered'!K:L,2,FALSE)),"No",VLOOKUP(Table245[[#This Row],[Lane Identifier]],'Lanes Covered'!K:L,2,FALSE))</f>
        <v>No</v>
      </c>
      <c r="P239" s="12"/>
      <c r="Q239" s="12"/>
      <c r="R239" s="12"/>
      <c r="S239" s="12"/>
      <c r="T239" s="12"/>
      <c r="U239" s="12"/>
      <c r="V239" s="12"/>
      <c r="W239" s="12"/>
      <c r="X239" s="12"/>
      <c r="Y239" s="12"/>
      <c r="Z239" s="12"/>
      <c r="AA239" s="12"/>
      <c r="AB239" s="12"/>
      <c r="AC239" s="12"/>
      <c r="AD239" s="12"/>
      <c r="AE239" s="12"/>
      <c r="AF239" s="12"/>
      <c r="AG239" s="12"/>
      <c r="AH239" s="12"/>
      <c r="AI239" s="12"/>
      <c r="AJ239" s="16"/>
    </row>
    <row r="240" spans="2:36">
      <c r="B240" s="6" t="s">
        <v>20</v>
      </c>
      <c r="C240" s="4" t="s">
        <v>472</v>
      </c>
      <c r="D240" s="4" t="s">
        <v>22</v>
      </c>
      <c r="E240" s="4" t="s">
        <v>51</v>
      </c>
      <c r="F240" s="4" t="s">
        <v>29</v>
      </c>
      <c r="G240" s="4" t="s">
        <v>800</v>
      </c>
      <c r="H240" s="4" t="s">
        <v>811</v>
      </c>
      <c r="I240" s="4" t="s">
        <v>778</v>
      </c>
      <c r="J240" s="4" t="s">
        <v>777</v>
      </c>
      <c r="K240" s="7">
        <v>21780.030000000006</v>
      </c>
      <c r="L240" s="4">
        <v>881</v>
      </c>
      <c r="M240" s="8">
        <v>24.721940976163456</v>
      </c>
      <c r="N24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PharmaYesExpressFRATPEDETWEMEAAPAC</v>
      </c>
      <c r="O240" s="8" t="str">
        <f>IF(ISNA(VLOOKUP(Table245[[#This Row],[Lane Identifier]],'Lanes Covered'!K:L,2,FALSE)),"No",VLOOKUP(Table245[[#This Row],[Lane Identifier]],'Lanes Covered'!K:L,2,FALSE))</f>
        <v>Yes</v>
      </c>
      <c r="P240" s="12"/>
      <c r="Q240" s="12"/>
      <c r="R240" s="12"/>
      <c r="S240" s="12"/>
      <c r="T240" s="12"/>
      <c r="U240" s="12"/>
      <c r="V240" s="12"/>
      <c r="W240" s="12"/>
      <c r="X240" s="12"/>
      <c r="Y240" s="12"/>
      <c r="Z240" s="12"/>
      <c r="AA240" s="12"/>
      <c r="AB240" s="12"/>
      <c r="AC240" s="12"/>
      <c r="AD240" s="12"/>
      <c r="AE240" s="12"/>
      <c r="AF240" s="12"/>
      <c r="AG240" s="12"/>
      <c r="AH240" s="12"/>
      <c r="AI240" s="12"/>
      <c r="AJ240" s="16"/>
    </row>
    <row r="241" spans="2:36">
      <c r="B241" s="6" t="s">
        <v>20</v>
      </c>
      <c r="C241" s="4" t="s">
        <v>472</v>
      </c>
      <c r="D241" s="4" t="s">
        <v>22</v>
      </c>
      <c r="E241" s="4" t="s">
        <v>51</v>
      </c>
      <c r="F241" s="4" t="s">
        <v>216</v>
      </c>
      <c r="G241" s="4" t="s">
        <v>800</v>
      </c>
      <c r="H241" s="4" t="s">
        <v>806</v>
      </c>
      <c r="I241" s="4" t="s">
        <v>778</v>
      </c>
      <c r="J241" s="4" t="s">
        <v>776</v>
      </c>
      <c r="K241" s="7">
        <v>11579.029999999999</v>
      </c>
      <c r="L241" s="4">
        <v>441</v>
      </c>
      <c r="M241" s="8">
        <v>26.256303854875281</v>
      </c>
      <c r="N24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PharmaYesExpressFRAYYZDECAEMEAAMERICAS</v>
      </c>
      <c r="O241" s="8" t="str">
        <f>IF(ISNA(VLOOKUP(Table245[[#This Row],[Lane Identifier]],'Lanes Covered'!K:L,2,FALSE)),"No",VLOOKUP(Table245[[#This Row],[Lane Identifier]],'Lanes Covered'!K:L,2,FALSE))</f>
        <v>Yes</v>
      </c>
      <c r="P241" s="12"/>
      <c r="Q241" s="12"/>
      <c r="R241" s="12"/>
      <c r="S241" s="12"/>
      <c r="T241" s="12"/>
      <c r="U241" s="12"/>
      <c r="V241" s="12"/>
      <c r="W241" s="12"/>
      <c r="X241" s="12"/>
      <c r="Y241" s="12"/>
      <c r="Z241" s="12"/>
      <c r="AA241" s="12"/>
      <c r="AB241" s="12"/>
      <c r="AC241" s="12"/>
      <c r="AD241" s="12"/>
      <c r="AE241" s="12"/>
      <c r="AF241" s="12"/>
      <c r="AG241" s="12"/>
      <c r="AH241" s="12"/>
      <c r="AI241" s="12"/>
      <c r="AJ241" s="16"/>
    </row>
    <row r="242" spans="2:36">
      <c r="B242" s="6" t="s">
        <v>20</v>
      </c>
      <c r="C242" s="4" t="s">
        <v>472</v>
      </c>
      <c r="D242" s="4" t="s">
        <v>22</v>
      </c>
      <c r="E242" s="4" t="s">
        <v>51</v>
      </c>
      <c r="F242" s="4" t="s">
        <v>124</v>
      </c>
      <c r="G242" s="4" t="s">
        <v>800</v>
      </c>
      <c r="H242" s="4" t="s">
        <v>807</v>
      </c>
      <c r="I242" s="4" t="s">
        <v>778</v>
      </c>
      <c r="J242" s="4" t="s">
        <v>778</v>
      </c>
      <c r="K242" s="7">
        <v>11858.430000000009</v>
      </c>
      <c r="L242" s="4">
        <v>481</v>
      </c>
      <c r="M242" s="8">
        <v>24.653700623700644</v>
      </c>
      <c r="N24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PharmaYesExpressFRAZRHDECHEMEAEMEA</v>
      </c>
      <c r="O242" s="8" t="str">
        <f>IF(ISNA(VLOOKUP(Table245[[#This Row],[Lane Identifier]],'Lanes Covered'!K:L,2,FALSE)),"No",VLOOKUP(Table245[[#This Row],[Lane Identifier]],'Lanes Covered'!K:L,2,FALSE))</f>
        <v>No</v>
      </c>
      <c r="P242" s="12"/>
      <c r="Q242" s="12"/>
      <c r="R242" s="12"/>
      <c r="S242" s="12"/>
      <c r="T242" s="12"/>
      <c r="U242" s="12"/>
      <c r="V242" s="12"/>
      <c r="W242" s="12"/>
      <c r="X242" s="12"/>
      <c r="Y242" s="12"/>
      <c r="Z242" s="12"/>
      <c r="AA242" s="12"/>
      <c r="AB242" s="12"/>
      <c r="AC242" s="12"/>
      <c r="AD242" s="12"/>
      <c r="AE242" s="12"/>
      <c r="AF242" s="12"/>
      <c r="AG242" s="12"/>
      <c r="AH242" s="12"/>
      <c r="AI242" s="12"/>
      <c r="AJ242" s="16"/>
    </row>
    <row r="243" spans="2:36">
      <c r="B243" s="6" t="s">
        <v>20</v>
      </c>
      <c r="C243" s="4" t="s">
        <v>472</v>
      </c>
      <c r="D243" s="4" t="s">
        <v>22</v>
      </c>
      <c r="E243" s="4" t="s">
        <v>432</v>
      </c>
      <c r="F243" s="4" t="s">
        <v>116</v>
      </c>
      <c r="G243" s="4" t="s">
        <v>815</v>
      </c>
      <c r="H243" s="4" t="s">
        <v>815</v>
      </c>
      <c r="I243" s="4" t="s">
        <v>776</v>
      </c>
      <c r="J243" s="4" t="s">
        <v>776</v>
      </c>
      <c r="K243" s="7">
        <v>36572.427621999974</v>
      </c>
      <c r="L243" s="4">
        <v>482</v>
      </c>
      <c r="M243" s="8">
        <v>75.876405854771733</v>
      </c>
      <c r="N24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PharmaYesExpressGDLMEXMXMXAMERICASAMERICAS</v>
      </c>
      <c r="O243" s="8" t="str">
        <f>IF(ISNA(VLOOKUP(Table245[[#This Row],[Lane Identifier]],'Lanes Covered'!K:L,2,FALSE)),"No",VLOOKUP(Table245[[#This Row],[Lane Identifier]],'Lanes Covered'!K:L,2,FALSE))</f>
        <v>Yes</v>
      </c>
      <c r="P243" s="12"/>
      <c r="Q243" s="12"/>
      <c r="R243" s="12"/>
      <c r="S243" s="12"/>
      <c r="T243" s="12"/>
      <c r="U243" s="12"/>
      <c r="V243" s="12"/>
      <c r="W243" s="12"/>
      <c r="X243" s="12"/>
      <c r="Y243" s="12"/>
      <c r="Z243" s="12"/>
      <c r="AA243" s="12"/>
      <c r="AB243" s="12"/>
      <c r="AC243" s="12"/>
      <c r="AD243" s="12"/>
      <c r="AE243" s="12"/>
      <c r="AF243" s="12"/>
      <c r="AG243" s="12"/>
      <c r="AH243" s="12"/>
      <c r="AI243" s="12"/>
      <c r="AJ243" s="16"/>
    </row>
    <row r="244" spans="2:36">
      <c r="B244" s="6" t="s">
        <v>20</v>
      </c>
      <c r="C244" s="4" t="s">
        <v>472</v>
      </c>
      <c r="D244" s="4" t="s">
        <v>22</v>
      </c>
      <c r="E244" s="4" t="s">
        <v>485</v>
      </c>
      <c r="F244" s="4" t="s">
        <v>290</v>
      </c>
      <c r="G244" s="4" t="s">
        <v>797</v>
      </c>
      <c r="H244" s="4" t="s">
        <v>797</v>
      </c>
      <c r="I244" s="4" t="s">
        <v>777</v>
      </c>
      <c r="J244" s="4" t="s">
        <v>777</v>
      </c>
      <c r="K244" s="7">
        <v>7433</v>
      </c>
      <c r="L244" s="4">
        <v>278</v>
      </c>
      <c r="M244" s="8">
        <v>26.737410071942445</v>
      </c>
      <c r="N24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PharmaYesExpressGOIBOMININAPACAPAC</v>
      </c>
      <c r="O244" s="8" t="str">
        <f>IF(ISNA(VLOOKUP(Table245[[#This Row],[Lane Identifier]],'Lanes Covered'!K:L,2,FALSE)),"No",VLOOKUP(Table245[[#This Row],[Lane Identifier]],'Lanes Covered'!K:L,2,FALSE))</f>
        <v>No</v>
      </c>
      <c r="P244" s="12"/>
      <c r="Q244" s="12"/>
      <c r="R244" s="12"/>
      <c r="S244" s="12"/>
      <c r="T244" s="12"/>
      <c r="U244" s="12"/>
      <c r="V244" s="12"/>
      <c r="W244" s="12"/>
      <c r="X244" s="12"/>
      <c r="Y244" s="12"/>
      <c r="Z244" s="12"/>
      <c r="AA244" s="12"/>
      <c r="AB244" s="12"/>
      <c r="AC244" s="12"/>
      <c r="AD244" s="12"/>
      <c r="AE244" s="12"/>
      <c r="AF244" s="12"/>
      <c r="AG244" s="12"/>
      <c r="AH244" s="12"/>
      <c r="AI244" s="12"/>
      <c r="AJ244" s="16"/>
    </row>
    <row r="245" spans="2:36">
      <c r="B245" s="6" t="s">
        <v>20</v>
      </c>
      <c r="C245" s="4" t="s">
        <v>472</v>
      </c>
      <c r="D245" s="4" t="s">
        <v>22</v>
      </c>
      <c r="E245" s="4" t="s">
        <v>122</v>
      </c>
      <c r="F245" s="4" t="s">
        <v>85</v>
      </c>
      <c r="G245" s="4" t="s">
        <v>812</v>
      </c>
      <c r="H245" s="4" t="s">
        <v>799</v>
      </c>
      <c r="I245" s="4" t="s">
        <v>776</v>
      </c>
      <c r="J245" s="4" t="s">
        <v>776</v>
      </c>
      <c r="K245" s="7">
        <v>289294.37210940017</v>
      </c>
      <c r="L245" s="4">
        <v>850</v>
      </c>
      <c r="M245" s="8">
        <v>340.34632012870605</v>
      </c>
      <c r="N24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PharmaYesExpressGRUMIABRUSAMERICASAMERICAS</v>
      </c>
      <c r="O245" s="8" t="str">
        <f>IF(ISNA(VLOOKUP(Table245[[#This Row],[Lane Identifier]],'Lanes Covered'!K:L,2,FALSE)),"No",VLOOKUP(Table245[[#This Row],[Lane Identifier]],'Lanes Covered'!K:L,2,FALSE))</f>
        <v>Yes</v>
      </c>
      <c r="P245" s="12"/>
      <c r="Q245" s="12"/>
      <c r="R245" s="12"/>
      <c r="S245" s="12"/>
      <c r="T245" s="12"/>
      <c r="U245" s="12"/>
      <c r="V245" s="12"/>
      <c r="W245" s="12"/>
      <c r="X245" s="12"/>
      <c r="Y245" s="12"/>
      <c r="Z245" s="12"/>
      <c r="AA245" s="12"/>
      <c r="AB245" s="12"/>
      <c r="AC245" s="12"/>
      <c r="AD245" s="12"/>
      <c r="AE245" s="12"/>
      <c r="AF245" s="12"/>
      <c r="AG245" s="12"/>
      <c r="AH245" s="12"/>
      <c r="AI245" s="12"/>
      <c r="AJ245" s="16"/>
    </row>
    <row r="246" spans="2:36">
      <c r="B246" s="6" t="s">
        <v>20</v>
      </c>
      <c r="C246" s="4" t="s">
        <v>472</v>
      </c>
      <c r="D246" s="4" t="s">
        <v>22</v>
      </c>
      <c r="E246" s="4" t="s">
        <v>269</v>
      </c>
      <c r="F246" s="4" t="s">
        <v>66</v>
      </c>
      <c r="G246" s="4" t="s">
        <v>807</v>
      </c>
      <c r="H246" s="4" t="s">
        <v>799</v>
      </c>
      <c r="I246" s="4" t="s">
        <v>778</v>
      </c>
      <c r="J246" s="4" t="s">
        <v>776</v>
      </c>
      <c r="K246" s="7">
        <v>16257.1</v>
      </c>
      <c r="L246" s="4">
        <v>407</v>
      </c>
      <c r="M246" s="8">
        <v>39.943734643734643</v>
      </c>
      <c r="N24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PharmaYesExpressGVAJFKCHUSEMEAAMERICAS</v>
      </c>
      <c r="O246" s="8" t="str">
        <f>IF(ISNA(VLOOKUP(Table245[[#This Row],[Lane Identifier]],'Lanes Covered'!K:L,2,FALSE)),"No",VLOOKUP(Table245[[#This Row],[Lane Identifier]],'Lanes Covered'!K:L,2,FALSE))</f>
        <v>Yes</v>
      </c>
      <c r="P246" s="12"/>
      <c r="Q246" s="12"/>
      <c r="R246" s="12"/>
      <c r="S246" s="12"/>
      <c r="T246" s="12"/>
      <c r="U246" s="12"/>
      <c r="V246" s="12"/>
      <c r="W246" s="12"/>
      <c r="X246" s="12"/>
      <c r="Y246" s="12"/>
      <c r="Z246" s="12"/>
      <c r="AA246" s="12"/>
      <c r="AB246" s="12"/>
      <c r="AC246" s="12"/>
      <c r="AD246" s="12"/>
      <c r="AE246" s="12"/>
      <c r="AF246" s="12"/>
      <c r="AG246" s="12"/>
      <c r="AH246" s="12"/>
      <c r="AI246" s="12"/>
      <c r="AJ246" s="16"/>
    </row>
    <row r="247" spans="2:36">
      <c r="B247" s="6" t="s">
        <v>20</v>
      </c>
      <c r="C247" s="4" t="s">
        <v>472</v>
      </c>
      <c r="D247" s="4" t="s">
        <v>22</v>
      </c>
      <c r="E247" s="4" t="s">
        <v>269</v>
      </c>
      <c r="F247" s="4" t="s">
        <v>312</v>
      </c>
      <c r="G247" s="4" t="s">
        <v>807</v>
      </c>
      <c r="H247" s="4" t="s">
        <v>806</v>
      </c>
      <c r="I247" s="4" t="s">
        <v>778</v>
      </c>
      <c r="J247" s="4" t="s">
        <v>776</v>
      </c>
      <c r="K247" s="7">
        <v>6494.5</v>
      </c>
      <c r="L247" s="4">
        <v>335</v>
      </c>
      <c r="M247" s="8">
        <v>19.386567164179105</v>
      </c>
      <c r="N24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PharmaYesExpressGVAYULCHCAEMEAAMERICAS</v>
      </c>
      <c r="O247" s="8" t="str">
        <f>IF(ISNA(VLOOKUP(Table245[[#This Row],[Lane Identifier]],'Lanes Covered'!K:L,2,FALSE)),"No",VLOOKUP(Table245[[#This Row],[Lane Identifier]],'Lanes Covered'!K:L,2,FALSE))</f>
        <v>Yes</v>
      </c>
      <c r="P247" s="12"/>
      <c r="Q247" s="12"/>
      <c r="R247" s="12"/>
      <c r="S247" s="12"/>
      <c r="T247" s="12"/>
      <c r="U247" s="12"/>
      <c r="V247" s="12"/>
      <c r="W247" s="12"/>
      <c r="X247" s="12"/>
      <c r="Y247" s="12"/>
      <c r="Z247" s="12"/>
      <c r="AA247" s="12"/>
      <c r="AB247" s="12"/>
      <c r="AC247" s="12"/>
      <c r="AD247" s="12"/>
      <c r="AE247" s="12"/>
      <c r="AF247" s="12"/>
      <c r="AG247" s="12"/>
      <c r="AH247" s="12"/>
      <c r="AI247" s="12"/>
      <c r="AJ247" s="16"/>
    </row>
    <row r="248" spans="2:36">
      <c r="B248" s="6" t="s">
        <v>20</v>
      </c>
      <c r="C248" s="4" t="s">
        <v>472</v>
      </c>
      <c r="D248" s="4" t="s">
        <v>22</v>
      </c>
      <c r="E248" s="4" t="s">
        <v>436</v>
      </c>
      <c r="F248" s="4" t="s">
        <v>27</v>
      </c>
      <c r="G248" s="4" t="s">
        <v>1034</v>
      </c>
      <c r="H248" s="4" t="s">
        <v>810</v>
      </c>
      <c r="I248" s="4" t="s">
        <v>777</v>
      </c>
      <c r="J248" s="4" t="s">
        <v>777</v>
      </c>
      <c r="K248" s="7">
        <v>10433</v>
      </c>
      <c r="L248" s="4">
        <v>458</v>
      </c>
      <c r="M248" s="8">
        <v>22.779475982532752</v>
      </c>
      <c r="N24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PharmaYesExpressHANSINVNSGAPACAPAC</v>
      </c>
      <c r="O248" s="8" t="str">
        <f>IF(ISNA(VLOOKUP(Table245[[#This Row],[Lane Identifier]],'Lanes Covered'!K:L,2,FALSE)),"No",VLOOKUP(Table245[[#This Row],[Lane Identifier]],'Lanes Covered'!K:L,2,FALSE))</f>
        <v>Yes</v>
      </c>
      <c r="P248" s="12"/>
      <c r="Q248" s="12"/>
      <c r="R248" s="12"/>
      <c r="S248" s="12"/>
      <c r="T248" s="12"/>
      <c r="U248" s="12"/>
      <c r="V248" s="12"/>
      <c r="W248" s="12"/>
      <c r="X248" s="12"/>
      <c r="Y248" s="12"/>
      <c r="Z248" s="12"/>
      <c r="AA248" s="12"/>
      <c r="AB248" s="12"/>
      <c r="AC248" s="12"/>
      <c r="AD248" s="12"/>
      <c r="AE248" s="12"/>
      <c r="AF248" s="12"/>
      <c r="AG248" s="12"/>
      <c r="AH248" s="12"/>
      <c r="AI248" s="12"/>
      <c r="AJ248" s="16"/>
    </row>
    <row r="249" spans="2:36">
      <c r="B249" s="6" t="s">
        <v>20</v>
      </c>
      <c r="C249" s="4" t="s">
        <v>472</v>
      </c>
      <c r="D249" s="4" t="s">
        <v>22</v>
      </c>
      <c r="E249" s="4" t="s">
        <v>26</v>
      </c>
      <c r="F249" s="4" t="s">
        <v>27</v>
      </c>
      <c r="G249" s="4" t="s">
        <v>1011</v>
      </c>
      <c r="H249" s="4" t="s">
        <v>810</v>
      </c>
      <c r="I249" s="4" t="s">
        <v>777</v>
      </c>
      <c r="J249" s="4" t="s">
        <v>777</v>
      </c>
      <c r="K249" s="7">
        <v>9993.5</v>
      </c>
      <c r="L249" s="4">
        <v>289</v>
      </c>
      <c r="M249" s="8">
        <v>34.579584775086502</v>
      </c>
      <c r="N24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PharmaYesExpressHKGSINHKSGAPACAPAC</v>
      </c>
      <c r="O249" s="8" t="str">
        <f>IF(ISNA(VLOOKUP(Table245[[#This Row],[Lane Identifier]],'Lanes Covered'!K:L,2,FALSE)),"No",VLOOKUP(Table245[[#This Row],[Lane Identifier]],'Lanes Covered'!K:L,2,FALSE))</f>
        <v>Yes</v>
      </c>
      <c r="P249" s="12"/>
      <c r="Q249" s="12"/>
      <c r="R249" s="12"/>
      <c r="S249" s="12"/>
      <c r="T249" s="12"/>
      <c r="U249" s="12"/>
      <c r="V249" s="12"/>
      <c r="W249" s="12"/>
      <c r="X249" s="12"/>
      <c r="Y249" s="12"/>
      <c r="Z249" s="12"/>
      <c r="AA249" s="12"/>
      <c r="AB249" s="12"/>
      <c r="AC249" s="12"/>
      <c r="AD249" s="12"/>
      <c r="AE249" s="12"/>
      <c r="AF249" s="12"/>
      <c r="AG249" s="12"/>
      <c r="AH249" s="12"/>
      <c r="AI249" s="12"/>
      <c r="AJ249" s="16"/>
    </row>
    <row r="250" spans="2:36">
      <c r="B250" s="6" t="s">
        <v>20</v>
      </c>
      <c r="C250" s="4" t="s">
        <v>472</v>
      </c>
      <c r="D250" s="4" t="s">
        <v>22</v>
      </c>
      <c r="E250" s="4" t="s">
        <v>26</v>
      </c>
      <c r="F250" s="4" t="s">
        <v>29</v>
      </c>
      <c r="G250" s="4" t="s">
        <v>1011</v>
      </c>
      <c r="H250" s="4" t="s">
        <v>811</v>
      </c>
      <c r="I250" s="4" t="s">
        <v>777</v>
      </c>
      <c r="J250" s="4" t="s">
        <v>777</v>
      </c>
      <c r="K250" s="7">
        <v>5545.58</v>
      </c>
      <c r="L250" s="4">
        <v>263</v>
      </c>
      <c r="M250" s="8">
        <v>21.085855513307983</v>
      </c>
      <c r="N25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PharmaYesExpressHKGTPEHKTWAPACAPAC</v>
      </c>
      <c r="O250" s="8" t="str">
        <f>IF(ISNA(VLOOKUP(Table245[[#This Row],[Lane Identifier]],'Lanes Covered'!K:L,2,FALSE)),"No",VLOOKUP(Table245[[#This Row],[Lane Identifier]],'Lanes Covered'!K:L,2,FALSE))</f>
        <v>Yes</v>
      </c>
      <c r="P250" s="12"/>
      <c r="Q250" s="12"/>
      <c r="R250" s="12"/>
      <c r="S250" s="12"/>
      <c r="T250" s="12"/>
      <c r="U250" s="12"/>
      <c r="V250" s="12"/>
      <c r="W250" s="12"/>
      <c r="X250" s="12"/>
      <c r="Y250" s="12"/>
      <c r="Z250" s="12"/>
      <c r="AA250" s="12"/>
      <c r="AB250" s="12"/>
      <c r="AC250" s="12"/>
      <c r="AD250" s="12"/>
      <c r="AE250" s="12"/>
      <c r="AF250" s="12"/>
      <c r="AG250" s="12"/>
      <c r="AH250" s="12"/>
      <c r="AI250" s="12"/>
      <c r="AJ250" s="16"/>
    </row>
    <row r="251" spans="2:36">
      <c r="B251" s="6" t="s">
        <v>20</v>
      </c>
      <c r="C251" s="4" t="s">
        <v>472</v>
      </c>
      <c r="D251" s="4" t="s">
        <v>22</v>
      </c>
      <c r="E251" s="4" t="s">
        <v>97</v>
      </c>
      <c r="F251" s="4" t="s">
        <v>37</v>
      </c>
      <c r="G251" s="4" t="s">
        <v>808</v>
      </c>
      <c r="H251" s="4" t="s">
        <v>799</v>
      </c>
      <c r="I251" s="4" t="s">
        <v>777</v>
      </c>
      <c r="J251" s="4" t="s">
        <v>776</v>
      </c>
      <c r="K251" s="7">
        <v>36561.629999999925</v>
      </c>
      <c r="L251" s="4">
        <v>1233</v>
      </c>
      <c r="M251" s="8">
        <v>29.652579075425731</v>
      </c>
      <c r="N25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PharmaYesExpressHNDLAXJPUSAPACAMERICAS</v>
      </c>
      <c r="O251" s="8" t="str">
        <f>IF(ISNA(VLOOKUP(Table245[[#This Row],[Lane Identifier]],'Lanes Covered'!K:L,2,FALSE)),"No",VLOOKUP(Table245[[#This Row],[Lane Identifier]],'Lanes Covered'!K:L,2,FALSE))</f>
        <v>Yes</v>
      </c>
      <c r="P251" s="12"/>
      <c r="Q251" s="12"/>
      <c r="R251" s="12"/>
      <c r="S251" s="12"/>
      <c r="T251" s="12"/>
      <c r="U251" s="12"/>
      <c r="V251" s="12"/>
      <c r="W251" s="12"/>
      <c r="X251" s="12"/>
      <c r="Y251" s="12"/>
      <c r="Z251" s="12"/>
      <c r="AA251" s="12"/>
      <c r="AB251" s="12"/>
      <c r="AC251" s="12"/>
      <c r="AD251" s="12"/>
      <c r="AE251" s="12"/>
      <c r="AF251" s="12"/>
      <c r="AG251" s="12"/>
      <c r="AH251" s="12"/>
      <c r="AI251" s="12"/>
      <c r="AJ251" s="16"/>
    </row>
    <row r="252" spans="2:36">
      <c r="B252" s="6" t="s">
        <v>20</v>
      </c>
      <c r="C252" s="4" t="s">
        <v>472</v>
      </c>
      <c r="D252" s="4" t="s">
        <v>22</v>
      </c>
      <c r="E252" s="4" t="s">
        <v>97</v>
      </c>
      <c r="F252" s="4" t="s">
        <v>27</v>
      </c>
      <c r="G252" s="4" t="s">
        <v>808</v>
      </c>
      <c r="H252" s="4" t="s">
        <v>810</v>
      </c>
      <c r="I252" s="4" t="s">
        <v>777</v>
      </c>
      <c r="J252" s="4" t="s">
        <v>777</v>
      </c>
      <c r="K252" s="7">
        <v>159720.75000000006</v>
      </c>
      <c r="L252" s="4">
        <v>1007</v>
      </c>
      <c r="M252" s="8">
        <v>158.61047666335656</v>
      </c>
      <c r="N25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PharmaYesExpressHNDSINJPSGAPACAPAC</v>
      </c>
      <c r="O252" s="8" t="str">
        <f>IF(ISNA(VLOOKUP(Table245[[#This Row],[Lane Identifier]],'Lanes Covered'!K:L,2,FALSE)),"No",VLOOKUP(Table245[[#This Row],[Lane Identifier]],'Lanes Covered'!K:L,2,FALSE))</f>
        <v>Yes</v>
      </c>
      <c r="P252" s="12"/>
      <c r="Q252" s="12"/>
      <c r="R252" s="12"/>
      <c r="S252" s="12"/>
      <c r="T252" s="12"/>
      <c r="U252" s="12"/>
      <c r="V252" s="12"/>
      <c r="W252" s="12"/>
      <c r="X252" s="12"/>
      <c r="Y252" s="12"/>
      <c r="Z252" s="12"/>
      <c r="AA252" s="12"/>
      <c r="AB252" s="12"/>
      <c r="AC252" s="12"/>
      <c r="AD252" s="12"/>
      <c r="AE252" s="12"/>
      <c r="AF252" s="12"/>
      <c r="AG252" s="12"/>
      <c r="AH252" s="12"/>
      <c r="AI252" s="12"/>
      <c r="AJ252" s="16"/>
    </row>
    <row r="253" spans="2:36">
      <c r="B253" s="6" t="s">
        <v>20</v>
      </c>
      <c r="C253" s="4" t="s">
        <v>472</v>
      </c>
      <c r="D253" s="4" t="s">
        <v>22</v>
      </c>
      <c r="E253" s="4" t="s">
        <v>259</v>
      </c>
      <c r="F253" s="4" t="s">
        <v>290</v>
      </c>
      <c r="G253" s="4" t="s">
        <v>797</v>
      </c>
      <c r="H253" s="4" t="s">
        <v>797</v>
      </c>
      <c r="I253" s="4" t="s">
        <v>777</v>
      </c>
      <c r="J253" s="4" t="s">
        <v>777</v>
      </c>
      <c r="K253" s="7">
        <v>9634</v>
      </c>
      <c r="L253" s="4">
        <v>264</v>
      </c>
      <c r="M253" s="8">
        <v>36.492424242424242</v>
      </c>
      <c r="N25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PharmaYesExpressHYDBOMININAPACAPAC</v>
      </c>
      <c r="O253" s="8" t="str">
        <f>IF(ISNA(VLOOKUP(Table245[[#This Row],[Lane Identifier]],'Lanes Covered'!K:L,2,FALSE)),"No",VLOOKUP(Table245[[#This Row],[Lane Identifier]],'Lanes Covered'!K:L,2,FALSE))</f>
        <v>No</v>
      </c>
      <c r="P253" s="12"/>
      <c r="Q253" s="12"/>
      <c r="R253" s="12"/>
      <c r="S253" s="12"/>
      <c r="T253" s="12"/>
      <c r="U253" s="12"/>
      <c r="V253" s="12"/>
      <c r="W253" s="12"/>
      <c r="X253" s="12"/>
      <c r="Y253" s="12"/>
      <c r="Z253" s="12"/>
      <c r="AA253" s="12"/>
      <c r="AB253" s="12"/>
      <c r="AC253" s="12"/>
      <c r="AD253" s="12"/>
      <c r="AE253" s="12"/>
      <c r="AF253" s="12"/>
      <c r="AG253" s="12"/>
      <c r="AH253" s="12"/>
      <c r="AI253" s="12"/>
      <c r="AJ253" s="16"/>
    </row>
    <row r="254" spans="2:36">
      <c r="B254" s="6" t="s">
        <v>20</v>
      </c>
      <c r="C254" s="4" t="s">
        <v>472</v>
      </c>
      <c r="D254" s="4" t="s">
        <v>22</v>
      </c>
      <c r="E254" s="4" t="s">
        <v>110</v>
      </c>
      <c r="F254" s="4" t="s">
        <v>66</v>
      </c>
      <c r="G254" s="4" t="s">
        <v>809</v>
      </c>
      <c r="H254" s="4" t="s">
        <v>799</v>
      </c>
      <c r="I254" s="4" t="s">
        <v>777</v>
      </c>
      <c r="J254" s="4" t="s">
        <v>776</v>
      </c>
      <c r="K254" s="7">
        <v>48394.9</v>
      </c>
      <c r="L254" s="4">
        <v>285</v>
      </c>
      <c r="M254" s="8">
        <v>169.80666666666667</v>
      </c>
      <c r="N25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PharmaYesExpressICNJFKKRUSAPACAMERICAS</v>
      </c>
      <c r="O254" s="8" t="str">
        <f>IF(ISNA(VLOOKUP(Table245[[#This Row],[Lane Identifier]],'Lanes Covered'!K:L,2,FALSE)),"No",VLOOKUP(Table245[[#This Row],[Lane Identifier]],'Lanes Covered'!K:L,2,FALSE))</f>
        <v>Yes</v>
      </c>
      <c r="P254" s="12"/>
      <c r="Q254" s="12"/>
      <c r="R254" s="12"/>
      <c r="S254" s="12"/>
      <c r="T254" s="12"/>
      <c r="U254" s="12"/>
      <c r="V254" s="12"/>
      <c r="W254" s="12"/>
      <c r="X254" s="12"/>
      <c r="Y254" s="12"/>
      <c r="Z254" s="12"/>
      <c r="AA254" s="12"/>
      <c r="AB254" s="12"/>
      <c r="AC254" s="12"/>
      <c r="AD254" s="12"/>
      <c r="AE254" s="12"/>
      <c r="AF254" s="12"/>
      <c r="AG254" s="12"/>
      <c r="AH254" s="12"/>
      <c r="AI254" s="12"/>
      <c r="AJ254" s="16"/>
    </row>
    <row r="255" spans="2:36">
      <c r="B255" s="6" t="s">
        <v>20</v>
      </c>
      <c r="C255" s="4" t="s">
        <v>472</v>
      </c>
      <c r="D255" s="4" t="s">
        <v>22</v>
      </c>
      <c r="E255" s="4" t="s">
        <v>110</v>
      </c>
      <c r="F255" s="4" t="s">
        <v>37</v>
      </c>
      <c r="G255" s="4" t="s">
        <v>809</v>
      </c>
      <c r="H255" s="4" t="s">
        <v>799</v>
      </c>
      <c r="I255" s="4" t="s">
        <v>777</v>
      </c>
      <c r="J255" s="4" t="s">
        <v>776</v>
      </c>
      <c r="K255" s="7">
        <v>238987.31632000007</v>
      </c>
      <c r="L255" s="4">
        <v>1185</v>
      </c>
      <c r="M255" s="8">
        <v>201.67706018565406</v>
      </c>
      <c r="N25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PharmaYesExpressICNLAXKRUSAPACAMERICAS</v>
      </c>
      <c r="O255" s="8" t="str">
        <f>IF(ISNA(VLOOKUP(Table245[[#This Row],[Lane Identifier]],'Lanes Covered'!K:L,2,FALSE)),"No",VLOOKUP(Table245[[#This Row],[Lane Identifier]],'Lanes Covered'!K:L,2,FALSE))</f>
        <v>Yes</v>
      </c>
      <c r="P255" s="12"/>
      <c r="Q255" s="12"/>
      <c r="R255" s="12"/>
      <c r="S255" s="12"/>
      <c r="T255" s="12"/>
      <c r="U255" s="12"/>
      <c r="V255" s="12"/>
      <c r="W255" s="12"/>
      <c r="X255" s="12"/>
      <c r="Y255" s="12"/>
      <c r="Z255" s="12"/>
      <c r="AA255" s="12"/>
      <c r="AB255" s="12"/>
      <c r="AC255" s="12"/>
      <c r="AD255" s="12"/>
      <c r="AE255" s="12"/>
      <c r="AF255" s="12"/>
      <c r="AG255" s="12"/>
      <c r="AH255" s="12"/>
      <c r="AI255" s="12"/>
      <c r="AJ255" s="16"/>
    </row>
    <row r="256" spans="2:36">
      <c r="B256" s="6" t="s">
        <v>20</v>
      </c>
      <c r="C256" s="4" t="s">
        <v>472</v>
      </c>
      <c r="D256" s="4" t="s">
        <v>22</v>
      </c>
      <c r="E256" s="4" t="s">
        <v>110</v>
      </c>
      <c r="F256" s="4" t="s">
        <v>181</v>
      </c>
      <c r="G256" s="4" t="s">
        <v>809</v>
      </c>
      <c r="H256" s="4" t="s">
        <v>808</v>
      </c>
      <c r="I256" s="4" t="s">
        <v>777</v>
      </c>
      <c r="J256" s="4" t="s">
        <v>777</v>
      </c>
      <c r="K256" s="7">
        <v>15563.299999999997</v>
      </c>
      <c r="L256" s="4">
        <v>271</v>
      </c>
      <c r="M256" s="8">
        <v>57.429151291512909</v>
      </c>
      <c r="N25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PharmaYesExpressICNNRTKRJPAPACAPAC</v>
      </c>
      <c r="O256" s="8" t="str">
        <f>IF(ISNA(VLOOKUP(Table245[[#This Row],[Lane Identifier]],'Lanes Covered'!K:L,2,FALSE)),"No",VLOOKUP(Table245[[#This Row],[Lane Identifier]],'Lanes Covered'!K:L,2,FALSE))</f>
        <v>Yes</v>
      </c>
      <c r="P256" s="12"/>
      <c r="Q256" s="12"/>
      <c r="R256" s="12"/>
      <c r="S256" s="12"/>
      <c r="T256" s="12"/>
      <c r="U256" s="12"/>
      <c r="V256" s="12"/>
      <c r="W256" s="12"/>
      <c r="X256" s="12"/>
      <c r="Y256" s="12"/>
      <c r="Z256" s="12"/>
      <c r="AA256" s="12"/>
      <c r="AB256" s="12"/>
      <c r="AC256" s="12"/>
      <c r="AD256" s="12"/>
      <c r="AE256" s="12"/>
      <c r="AF256" s="12"/>
      <c r="AG256" s="12"/>
      <c r="AH256" s="12"/>
      <c r="AI256" s="12"/>
      <c r="AJ256" s="16"/>
    </row>
    <row r="257" spans="2:36">
      <c r="B257" s="6" t="s">
        <v>20</v>
      </c>
      <c r="C257" s="4" t="s">
        <v>472</v>
      </c>
      <c r="D257" s="4" t="s">
        <v>22</v>
      </c>
      <c r="E257" s="4" t="s">
        <v>110</v>
      </c>
      <c r="F257" s="4" t="s">
        <v>27</v>
      </c>
      <c r="G257" s="4" t="s">
        <v>809</v>
      </c>
      <c r="H257" s="4" t="s">
        <v>810</v>
      </c>
      <c r="I257" s="4" t="s">
        <v>777</v>
      </c>
      <c r="J257" s="4" t="s">
        <v>777</v>
      </c>
      <c r="K257" s="7">
        <v>117364.73</v>
      </c>
      <c r="L257" s="4">
        <v>625</v>
      </c>
      <c r="M257" s="8">
        <v>187.783568</v>
      </c>
      <c r="N25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PharmaYesExpressICNSINKRSGAPACAPAC</v>
      </c>
      <c r="O257" s="8" t="str">
        <f>IF(ISNA(VLOOKUP(Table245[[#This Row],[Lane Identifier]],'Lanes Covered'!K:L,2,FALSE)),"No",VLOOKUP(Table245[[#This Row],[Lane Identifier]],'Lanes Covered'!K:L,2,FALSE))</f>
        <v>Yes</v>
      </c>
      <c r="P257" s="12"/>
      <c r="Q257" s="12"/>
      <c r="R257" s="12"/>
      <c r="S257" s="12"/>
      <c r="T257" s="12"/>
      <c r="U257" s="12"/>
      <c r="V257" s="12"/>
      <c r="W257" s="12"/>
      <c r="X257" s="12"/>
      <c r="Y257" s="12"/>
      <c r="Z257" s="12"/>
      <c r="AA257" s="12"/>
      <c r="AB257" s="12"/>
      <c r="AC257" s="12"/>
      <c r="AD257" s="12"/>
      <c r="AE257" s="12"/>
      <c r="AF257" s="12"/>
      <c r="AG257" s="12"/>
      <c r="AH257" s="12"/>
      <c r="AI257" s="12"/>
      <c r="AJ257" s="16"/>
    </row>
    <row r="258" spans="2:36">
      <c r="B258" s="6" t="s">
        <v>20</v>
      </c>
      <c r="C258" s="4" t="s">
        <v>472</v>
      </c>
      <c r="D258" s="4" t="s">
        <v>22</v>
      </c>
      <c r="E258" s="4" t="s">
        <v>206</v>
      </c>
      <c r="F258" s="4" t="s">
        <v>210</v>
      </c>
      <c r="G258" s="4" t="s">
        <v>802</v>
      </c>
      <c r="H258" s="4" t="s">
        <v>805</v>
      </c>
      <c r="I258" s="4" t="s">
        <v>778</v>
      </c>
      <c r="J258" s="4" t="s">
        <v>778</v>
      </c>
      <c r="K258" s="7">
        <v>6472</v>
      </c>
      <c r="L258" s="4">
        <v>34</v>
      </c>
      <c r="M258" s="8">
        <v>190.35294117647058</v>
      </c>
      <c r="N25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PharmaYesExpressISLBCNTRESEMEAEMEA</v>
      </c>
      <c r="O258" s="8" t="str">
        <f>IF(ISNA(VLOOKUP(Table245[[#This Row],[Lane Identifier]],'Lanes Covered'!K:L,2,FALSE)),"No",VLOOKUP(Table245[[#This Row],[Lane Identifier]],'Lanes Covered'!K:L,2,FALSE))</f>
        <v>No</v>
      </c>
      <c r="P258" s="12"/>
      <c r="Q258" s="12"/>
      <c r="R258" s="12"/>
      <c r="S258" s="12"/>
      <c r="T258" s="12"/>
      <c r="U258" s="12"/>
      <c r="V258" s="12"/>
      <c r="W258" s="12"/>
      <c r="X258" s="12"/>
      <c r="Y258" s="12"/>
      <c r="Z258" s="12"/>
      <c r="AA258" s="12"/>
      <c r="AB258" s="12"/>
      <c r="AC258" s="12"/>
      <c r="AD258" s="12"/>
      <c r="AE258" s="12"/>
      <c r="AF258" s="12"/>
      <c r="AG258" s="12"/>
      <c r="AH258" s="12"/>
      <c r="AI258" s="12"/>
      <c r="AJ258" s="16"/>
    </row>
    <row r="259" spans="2:36">
      <c r="B259" s="6" t="s">
        <v>20</v>
      </c>
      <c r="C259" s="4" t="s">
        <v>472</v>
      </c>
      <c r="D259" s="4" t="s">
        <v>22</v>
      </c>
      <c r="E259" s="4" t="s">
        <v>206</v>
      </c>
      <c r="F259" s="4" t="s">
        <v>112</v>
      </c>
      <c r="G259" s="4" t="s">
        <v>802</v>
      </c>
      <c r="H259" s="4" t="s">
        <v>803</v>
      </c>
      <c r="I259" s="4" t="s">
        <v>778</v>
      </c>
      <c r="J259" s="4" t="s">
        <v>778</v>
      </c>
      <c r="K259" s="7">
        <v>9193.7999999999993</v>
      </c>
      <c r="L259" s="4">
        <v>418</v>
      </c>
      <c r="M259" s="8">
        <v>21.994736842105262</v>
      </c>
      <c r="N25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PharmaYesExpressISLBRUTRBEEMEAEMEA</v>
      </c>
      <c r="O259" s="8" t="str">
        <f>IF(ISNA(VLOOKUP(Table245[[#This Row],[Lane Identifier]],'Lanes Covered'!K:L,2,FALSE)),"No",VLOOKUP(Table245[[#This Row],[Lane Identifier]],'Lanes Covered'!K:L,2,FALSE))</f>
        <v>No</v>
      </c>
      <c r="P259" s="12"/>
      <c r="Q259" s="12"/>
      <c r="R259" s="12"/>
      <c r="S259" s="12"/>
      <c r="T259" s="12"/>
      <c r="U259" s="12"/>
      <c r="V259" s="12"/>
      <c r="W259" s="12"/>
      <c r="X259" s="12"/>
      <c r="Y259" s="12"/>
      <c r="Z259" s="12"/>
      <c r="AA259" s="12"/>
      <c r="AB259" s="12"/>
      <c r="AC259" s="12"/>
      <c r="AD259" s="12"/>
      <c r="AE259" s="12"/>
      <c r="AF259" s="12"/>
      <c r="AG259" s="12"/>
      <c r="AH259" s="12"/>
      <c r="AI259" s="12"/>
      <c r="AJ259" s="16"/>
    </row>
    <row r="260" spans="2:36">
      <c r="B260" s="6" t="s">
        <v>20</v>
      </c>
      <c r="C260" s="4" t="s">
        <v>472</v>
      </c>
      <c r="D260" s="4" t="s">
        <v>22</v>
      </c>
      <c r="E260" s="4" t="s">
        <v>206</v>
      </c>
      <c r="F260" s="4" t="s">
        <v>173</v>
      </c>
      <c r="G260" s="4" t="s">
        <v>802</v>
      </c>
      <c r="H260" s="4" t="s">
        <v>1117</v>
      </c>
      <c r="I260" s="4" t="s">
        <v>778</v>
      </c>
      <c r="J260" s="4" t="s">
        <v>778</v>
      </c>
      <c r="K260" s="7">
        <v>10453</v>
      </c>
      <c r="L260" s="4">
        <v>159</v>
      </c>
      <c r="M260" s="8">
        <v>65.742138364779876</v>
      </c>
      <c r="N26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PharmaYesExpressISLCPHTRDKEMEAEMEA</v>
      </c>
      <c r="O260" s="8" t="str">
        <f>IF(ISNA(VLOOKUP(Table245[[#This Row],[Lane Identifier]],'Lanes Covered'!K:L,2,FALSE)),"No",VLOOKUP(Table245[[#This Row],[Lane Identifier]],'Lanes Covered'!K:L,2,FALSE))</f>
        <v>No</v>
      </c>
      <c r="P260" s="12"/>
      <c r="Q260" s="12"/>
      <c r="R260" s="12"/>
      <c r="S260" s="12"/>
      <c r="T260" s="12"/>
      <c r="U260" s="12"/>
      <c r="V260" s="12"/>
      <c r="W260" s="12"/>
      <c r="X260" s="12"/>
      <c r="Y260" s="12"/>
      <c r="Z260" s="12"/>
      <c r="AA260" s="12"/>
      <c r="AB260" s="12"/>
      <c r="AC260" s="12"/>
      <c r="AD260" s="12"/>
      <c r="AE260" s="12"/>
      <c r="AF260" s="12"/>
      <c r="AG260" s="12"/>
      <c r="AH260" s="12"/>
      <c r="AI260" s="12"/>
      <c r="AJ260" s="16"/>
    </row>
    <row r="261" spans="2:36">
      <c r="B261" s="6" t="s">
        <v>20</v>
      </c>
      <c r="C261" s="4" t="s">
        <v>472</v>
      </c>
      <c r="D261" s="4" t="s">
        <v>22</v>
      </c>
      <c r="E261" s="4" t="s">
        <v>206</v>
      </c>
      <c r="F261" s="4" t="s">
        <v>86</v>
      </c>
      <c r="G261" s="4" t="s">
        <v>802</v>
      </c>
      <c r="H261" s="4" t="s">
        <v>795</v>
      </c>
      <c r="I261" s="4" t="s">
        <v>778</v>
      </c>
      <c r="J261" s="4" t="s">
        <v>778</v>
      </c>
      <c r="K261" s="7">
        <v>5363</v>
      </c>
      <c r="L261" s="4">
        <v>166</v>
      </c>
      <c r="M261" s="8">
        <v>32.307228915662648</v>
      </c>
      <c r="N26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PharmaYesExpressISLLHRTRGBEMEAEMEA</v>
      </c>
      <c r="O261" s="8" t="str">
        <f>IF(ISNA(VLOOKUP(Table245[[#This Row],[Lane Identifier]],'Lanes Covered'!K:L,2,FALSE)),"No",VLOOKUP(Table245[[#This Row],[Lane Identifier]],'Lanes Covered'!K:L,2,FALSE))</f>
        <v>No</v>
      </c>
      <c r="P261" s="12"/>
      <c r="Q261" s="12"/>
      <c r="R261" s="12"/>
      <c r="S261" s="12"/>
      <c r="T261" s="12"/>
      <c r="U261" s="12"/>
      <c r="V261" s="12"/>
      <c r="W261" s="12"/>
      <c r="X261" s="12"/>
      <c r="Y261" s="12"/>
      <c r="Z261" s="12"/>
      <c r="AA261" s="12"/>
      <c r="AB261" s="12"/>
      <c r="AC261" s="12"/>
      <c r="AD261" s="12"/>
      <c r="AE261" s="12"/>
      <c r="AF261" s="12"/>
      <c r="AG261" s="12"/>
      <c r="AH261" s="12"/>
      <c r="AI261" s="12"/>
      <c r="AJ261" s="16"/>
    </row>
    <row r="262" spans="2:36">
      <c r="B262" s="6" t="s">
        <v>20</v>
      </c>
      <c r="C262" s="4" t="s">
        <v>472</v>
      </c>
      <c r="D262" s="4" t="s">
        <v>22</v>
      </c>
      <c r="E262" s="4" t="s">
        <v>66</v>
      </c>
      <c r="F262" s="4" t="s">
        <v>374</v>
      </c>
      <c r="G262" s="4" t="s">
        <v>799</v>
      </c>
      <c r="H262" s="4" t="s">
        <v>797</v>
      </c>
      <c r="I262" s="4" t="s">
        <v>776</v>
      </c>
      <c r="J262" s="4" t="s">
        <v>777</v>
      </c>
      <c r="K262" s="7">
        <v>11765.837260000002</v>
      </c>
      <c r="L262" s="4">
        <v>258</v>
      </c>
      <c r="M262" s="8">
        <v>45.604020387596904</v>
      </c>
      <c r="N26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PharmaYesExpressJFKBLRUSINAMERICASAPAC</v>
      </c>
      <c r="O262" s="8" t="str">
        <f>IF(ISNA(VLOOKUP(Table245[[#This Row],[Lane Identifier]],'Lanes Covered'!K:L,2,FALSE)),"No",VLOOKUP(Table245[[#This Row],[Lane Identifier]],'Lanes Covered'!K:L,2,FALSE))</f>
        <v>Yes</v>
      </c>
      <c r="P262" s="12"/>
      <c r="Q262" s="12"/>
      <c r="R262" s="12"/>
      <c r="S262" s="12"/>
      <c r="T262" s="12"/>
      <c r="U262" s="12"/>
      <c r="V262" s="12"/>
      <c r="W262" s="12"/>
      <c r="X262" s="12"/>
      <c r="Y262" s="12"/>
      <c r="Z262" s="12"/>
      <c r="AA262" s="12"/>
      <c r="AB262" s="12"/>
      <c r="AC262" s="12"/>
      <c r="AD262" s="12"/>
      <c r="AE262" s="12"/>
      <c r="AF262" s="12"/>
      <c r="AG262" s="12"/>
      <c r="AH262" s="12"/>
      <c r="AI262" s="12"/>
      <c r="AJ262" s="16"/>
    </row>
    <row r="263" spans="2:36">
      <c r="B263" s="6" t="s">
        <v>20</v>
      </c>
      <c r="C263" s="4" t="s">
        <v>472</v>
      </c>
      <c r="D263" s="4" t="s">
        <v>22</v>
      </c>
      <c r="E263" s="4" t="s">
        <v>66</v>
      </c>
      <c r="F263" s="4" t="s">
        <v>290</v>
      </c>
      <c r="G263" s="4" t="s">
        <v>799</v>
      </c>
      <c r="H263" s="4" t="s">
        <v>797</v>
      </c>
      <c r="I263" s="4" t="s">
        <v>776</v>
      </c>
      <c r="J263" s="4" t="s">
        <v>777</v>
      </c>
      <c r="K263" s="7">
        <v>28438.869999999992</v>
      </c>
      <c r="L263" s="4">
        <v>395</v>
      </c>
      <c r="M263" s="8">
        <v>71.997139240506314</v>
      </c>
      <c r="N26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PharmaYesExpressJFKBOMUSINAMERICASAPAC</v>
      </c>
      <c r="O263" s="8" t="str">
        <f>IF(ISNA(VLOOKUP(Table245[[#This Row],[Lane Identifier]],'Lanes Covered'!K:L,2,FALSE)),"No",VLOOKUP(Table245[[#This Row],[Lane Identifier]],'Lanes Covered'!K:L,2,FALSE))</f>
        <v>Yes</v>
      </c>
      <c r="P263" s="12"/>
      <c r="Q263" s="12"/>
      <c r="R263" s="12"/>
      <c r="S263" s="12"/>
      <c r="T263" s="12"/>
      <c r="U263" s="12"/>
      <c r="V263" s="12"/>
      <c r="W263" s="12"/>
      <c r="X263" s="12"/>
      <c r="Y263" s="12"/>
      <c r="Z263" s="12"/>
      <c r="AA263" s="12"/>
      <c r="AB263" s="12"/>
      <c r="AC263" s="12"/>
      <c r="AD263" s="12"/>
      <c r="AE263" s="12"/>
      <c r="AF263" s="12"/>
      <c r="AG263" s="12"/>
      <c r="AH263" s="12"/>
      <c r="AI263" s="12"/>
      <c r="AJ263" s="16"/>
    </row>
    <row r="264" spans="2:36">
      <c r="B264" s="6" t="s">
        <v>20</v>
      </c>
      <c r="C264" s="4" t="s">
        <v>472</v>
      </c>
      <c r="D264" s="4" t="s">
        <v>22</v>
      </c>
      <c r="E264" s="4" t="s">
        <v>66</v>
      </c>
      <c r="F264" s="4" t="s">
        <v>112</v>
      </c>
      <c r="G264" s="4" t="s">
        <v>799</v>
      </c>
      <c r="H264" s="4" t="s">
        <v>803</v>
      </c>
      <c r="I264" s="4" t="s">
        <v>776</v>
      </c>
      <c r="J264" s="4" t="s">
        <v>778</v>
      </c>
      <c r="K264" s="7">
        <v>10263.620000000001</v>
      </c>
      <c r="L264" s="4">
        <v>313</v>
      </c>
      <c r="M264" s="8">
        <v>32.791118210862621</v>
      </c>
      <c r="N26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PharmaYesExpressJFKBRUUSBEAMERICASEMEA</v>
      </c>
      <c r="O264" s="8" t="str">
        <f>IF(ISNA(VLOOKUP(Table245[[#This Row],[Lane Identifier]],'Lanes Covered'!K:L,2,FALSE)),"No",VLOOKUP(Table245[[#This Row],[Lane Identifier]],'Lanes Covered'!K:L,2,FALSE))</f>
        <v>Yes</v>
      </c>
      <c r="P264" s="12"/>
      <c r="Q264" s="12"/>
      <c r="R264" s="12"/>
      <c r="S264" s="12"/>
      <c r="T264" s="12"/>
      <c r="U264" s="12"/>
      <c r="V264" s="12"/>
      <c r="W264" s="12"/>
      <c r="X264" s="12"/>
      <c r="Y264" s="12"/>
      <c r="Z264" s="12"/>
      <c r="AA264" s="12"/>
      <c r="AB264" s="12"/>
      <c r="AC264" s="12"/>
      <c r="AD264" s="12"/>
      <c r="AE264" s="12"/>
      <c r="AF264" s="12"/>
      <c r="AG264" s="12"/>
      <c r="AH264" s="12"/>
      <c r="AI264" s="12"/>
      <c r="AJ264" s="16"/>
    </row>
    <row r="265" spans="2:36">
      <c r="B265" s="6" t="s">
        <v>20</v>
      </c>
      <c r="C265" s="4" t="s">
        <v>472</v>
      </c>
      <c r="D265" s="4" t="s">
        <v>22</v>
      </c>
      <c r="E265" s="4" t="s">
        <v>66</v>
      </c>
      <c r="F265" s="4" t="s">
        <v>110</v>
      </c>
      <c r="G265" s="4" t="s">
        <v>799</v>
      </c>
      <c r="H265" s="4" t="s">
        <v>809</v>
      </c>
      <c r="I265" s="4" t="s">
        <v>776</v>
      </c>
      <c r="J265" s="4" t="s">
        <v>777</v>
      </c>
      <c r="K265" s="7">
        <v>19140.919999999995</v>
      </c>
      <c r="L265" s="4">
        <v>439</v>
      </c>
      <c r="M265" s="8">
        <v>43.601184510250555</v>
      </c>
      <c r="N26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PharmaYesExpressJFKICNUSKRAMERICASAPAC</v>
      </c>
      <c r="O265" s="8" t="str">
        <f>IF(ISNA(VLOOKUP(Table245[[#This Row],[Lane Identifier]],'Lanes Covered'!K:L,2,FALSE)),"No",VLOOKUP(Table245[[#This Row],[Lane Identifier]],'Lanes Covered'!K:L,2,FALSE))</f>
        <v>Yes</v>
      </c>
      <c r="P265" s="12"/>
      <c r="Q265" s="12"/>
      <c r="R265" s="12"/>
      <c r="S265" s="12"/>
      <c r="T265" s="12"/>
      <c r="U265" s="12"/>
      <c r="V265" s="12"/>
      <c r="W265" s="12"/>
      <c r="X265" s="12"/>
      <c r="Y265" s="12"/>
      <c r="Z265" s="12"/>
      <c r="AA265" s="12"/>
      <c r="AB265" s="12"/>
      <c r="AC265" s="12"/>
      <c r="AD265" s="12"/>
      <c r="AE265" s="12"/>
      <c r="AF265" s="12"/>
      <c r="AG265" s="12"/>
      <c r="AH265" s="12"/>
      <c r="AI265" s="12"/>
      <c r="AJ265" s="16"/>
    </row>
    <row r="266" spans="2:36">
      <c r="B266" s="6" t="s">
        <v>20</v>
      </c>
      <c r="C266" s="4" t="s">
        <v>472</v>
      </c>
      <c r="D266" s="4" t="s">
        <v>22</v>
      </c>
      <c r="E266" s="4" t="s">
        <v>66</v>
      </c>
      <c r="F266" s="4" t="s">
        <v>86</v>
      </c>
      <c r="G266" s="4" t="s">
        <v>799</v>
      </c>
      <c r="H266" s="4" t="s">
        <v>795</v>
      </c>
      <c r="I266" s="4" t="s">
        <v>776</v>
      </c>
      <c r="J266" s="4" t="s">
        <v>778</v>
      </c>
      <c r="K266" s="7">
        <v>20615.7186348</v>
      </c>
      <c r="L266" s="4">
        <v>918</v>
      </c>
      <c r="M266" s="8">
        <v>22.457209841830064</v>
      </c>
      <c r="N26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PharmaYesExpressJFKLHRUSGBAMERICASEMEA</v>
      </c>
      <c r="O266" s="8" t="str">
        <f>IF(ISNA(VLOOKUP(Table245[[#This Row],[Lane Identifier]],'Lanes Covered'!K:L,2,FALSE)),"No",VLOOKUP(Table245[[#This Row],[Lane Identifier]],'Lanes Covered'!K:L,2,FALSE))</f>
        <v>Yes</v>
      </c>
      <c r="P266" s="12"/>
      <c r="Q266" s="12"/>
      <c r="R266" s="12"/>
      <c r="S266" s="12"/>
      <c r="T266" s="12"/>
      <c r="U266" s="12"/>
      <c r="V266" s="12"/>
      <c r="W266" s="12"/>
      <c r="X266" s="12"/>
      <c r="Y266" s="12"/>
      <c r="Z266" s="12"/>
      <c r="AA266" s="12"/>
      <c r="AB266" s="12"/>
      <c r="AC266" s="12"/>
      <c r="AD266" s="12"/>
      <c r="AE266" s="12"/>
      <c r="AF266" s="12"/>
      <c r="AG266" s="12"/>
      <c r="AH266" s="12"/>
      <c r="AI266" s="12"/>
      <c r="AJ266" s="16"/>
    </row>
    <row r="267" spans="2:36">
      <c r="B267" s="6" t="s">
        <v>20</v>
      </c>
      <c r="C267" s="4" t="s">
        <v>472</v>
      </c>
      <c r="D267" s="4" t="s">
        <v>22</v>
      </c>
      <c r="E267" s="4" t="s">
        <v>66</v>
      </c>
      <c r="F267" s="4" t="s">
        <v>69</v>
      </c>
      <c r="G267" s="4" t="s">
        <v>799</v>
      </c>
      <c r="H267" s="4" t="s">
        <v>799</v>
      </c>
      <c r="I267" s="4" t="s">
        <v>776</v>
      </c>
      <c r="J267" s="4" t="s">
        <v>776</v>
      </c>
      <c r="K267" s="7">
        <v>6435.75</v>
      </c>
      <c r="L267" s="4">
        <v>264</v>
      </c>
      <c r="M267" s="8">
        <v>24.37784090909091</v>
      </c>
      <c r="N26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PharmaYesExpressJFKMSPUSUSAMERICASAMERICAS</v>
      </c>
      <c r="O267" s="8" t="str">
        <f>IF(ISNA(VLOOKUP(Table245[[#This Row],[Lane Identifier]],'Lanes Covered'!K:L,2,FALSE)),"No",VLOOKUP(Table245[[#This Row],[Lane Identifier]],'Lanes Covered'!K:L,2,FALSE))</f>
        <v>Yes</v>
      </c>
      <c r="P267" s="12"/>
      <c r="Q267" s="12"/>
      <c r="R267" s="12"/>
      <c r="S267" s="12"/>
      <c r="T267" s="12"/>
      <c r="U267" s="12"/>
      <c r="V267" s="12"/>
      <c r="W267" s="12"/>
      <c r="X267" s="12"/>
      <c r="Y267" s="12"/>
      <c r="Z267" s="12"/>
      <c r="AA267" s="12"/>
      <c r="AB267" s="12"/>
      <c r="AC267" s="12"/>
      <c r="AD267" s="12"/>
      <c r="AE267" s="12"/>
      <c r="AF267" s="12"/>
      <c r="AG267" s="12"/>
      <c r="AH267" s="12"/>
      <c r="AI267" s="12"/>
      <c r="AJ267" s="16"/>
    </row>
    <row r="268" spans="2:36">
      <c r="B268" s="6" t="s">
        <v>20</v>
      </c>
      <c r="C268" s="4" t="s">
        <v>472</v>
      </c>
      <c r="D268" s="4" t="s">
        <v>22</v>
      </c>
      <c r="E268" s="4" t="s">
        <v>66</v>
      </c>
      <c r="F268" s="4" t="s">
        <v>190</v>
      </c>
      <c r="G268" s="4" t="s">
        <v>799</v>
      </c>
      <c r="H268" s="4" t="s">
        <v>801</v>
      </c>
      <c r="I268" s="4" t="s">
        <v>776</v>
      </c>
      <c r="J268" s="4" t="s">
        <v>777</v>
      </c>
      <c r="K268" s="7">
        <v>14609.986499999997</v>
      </c>
      <c r="L268" s="4">
        <v>264</v>
      </c>
      <c r="M268" s="8">
        <v>55.340857954545442</v>
      </c>
      <c r="N26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PharmaYesExpressJFKPVGUSCNAMERICASAPAC</v>
      </c>
      <c r="O268" s="8" t="str">
        <f>IF(ISNA(VLOOKUP(Table245[[#This Row],[Lane Identifier]],'Lanes Covered'!K:L,2,FALSE)),"No",VLOOKUP(Table245[[#This Row],[Lane Identifier]],'Lanes Covered'!K:L,2,FALSE))</f>
        <v>Yes</v>
      </c>
      <c r="P268" s="12"/>
      <c r="Q268" s="12"/>
      <c r="R268" s="12"/>
      <c r="S268" s="12"/>
      <c r="T268" s="12"/>
      <c r="U268" s="12"/>
      <c r="V268" s="12"/>
      <c r="W268" s="12"/>
      <c r="X268" s="12"/>
      <c r="Y268" s="12"/>
      <c r="Z268" s="12"/>
      <c r="AA268" s="12"/>
      <c r="AB268" s="12"/>
      <c r="AC268" s="12"/>
      <c r="AD268" s="12"/>
      <c r="AE268" s="12"/>
      <c r="AF268" s="12"/>
      <c r="AG268" s="12"/>
      <c r="AH268" s="12"/>
      <c r="AI268" s="12"/>
      <c r="AJ268" s="16"/>
    </row>
    <row r="269" spans="2:36">
      <c r="B269" s="6" t="s">
        <v>20</v>
      </c>
      <c r="C269" s="4" t="s">
        <v>472</v>
      </c>
      <c r="D269" s="4" t="s">
        <v>22</v>
      </c>
      <c r="E269" s="4" t="s">
        <v>66</v>
      </c>
      <c r="F269" s="4" t="s">
        <v>89</v>
      </c>
      <c r="G269" s="4" t="s">
        <v>799</v>
      </c>
      <c r="H269" s="4" t="s">
        <v>799</v>
      </c>
      <c r="I269" s="4" t="s">
        <v>776</v>
      </c>
      <c r="J269" s="4" t="s">
        <v>776</v>
      </c>
      <c r="K269" s="7">
        <v>7791.0599999999977</v>
      </c>
      <c r="L269" s="4">
        <v>262</v>
      </c>
      <c r="M269" s="8">
        <v>29.736870229007625</v>
      </c>
      <c r="N26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PharmaYesExpressJFKRDUUSUSAMERICASAMERICAS</v>
      </c>
      <c r="O269" s="8" t="str">
        <f>IF(ISNA(VLOOKUP(Table245[[#This Row],[Lane Identifier]],'Lanes Covered'!K:L,2,FALSE)),"No",VLOOKUP(Table245[[#This Row],[Lane Identifier]],'Lanes Covered'!K:L,2,FALSE))</f>
        <v>Yes</v>
      </c>
      <c r="P269" s="12"/>
      <c r="Q269" s="12"/>
      <c r="R269" s="12"/>
      <c r="S269" s="12"/>
      <c r="T269" s="12"/>
      <c r="U269" s="12"/>
      <c r="V269" s="12"/>
      <c r="W269" s="12"/>
      <c r="X269" s="12"/>
      <c r="Y269" s="12"/>
      <c r="Z269" s="12"/>
      <c r="AA269" s="12"/>
      <c r="AB269" s="12"/>
      <c r="AC269" s="12"/>
      <c r="AD269" s="12"/>
      <c r="AE269" s="12"/>
      <c r="AF269" s="12"/>
      <c r="AG269" s="12"/>
      <c r="AH269" s="12"/>
      <c r="AI269" s="12"/>
      <c r="AJ269" s="16"/>
    </row>
    <row r="270" spans="2:36">
      <c r="B270" s="6" t="s">
        <v>20</v>
      </c>
      <c r="C270" s="4" t="s">
        <v>472</v>
      </c>
      <c r="D270" s="4" t="s">
        <v>22</v>
      </c>
      <c r="E270" s="4" t="s">
        <v>283</v>
      </c>
      <c r="F270" s="4" t="s">
        <v>112</v>
      </c>
      <c r="G270" s="4" t="s">
        <v>817</v>
      </c>
      <c r="H270" s="4" t="s">
        <v>803</v>
      </c>
      <c r="I270" s="4" t="s">
        <v>778</v>
      </c>
      <c r="J270" s="4" t="s">
        <v>778</v>
      </c>
      <c r="K270" s="7">
        <v>29259</v>
      </c>
      <c r="L270" s="4">
        <v>331</v>
      </c>
      <c r="M270" s="8">
        <v>88.395770392749242</v>
      </c>
      <c r="N27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PharmaYesExpressJNBBRUZABEEMEAEMEA</v>
      </c>
      <c r="O270" s="8" t="str">
        <f>IF(ISNA(VLOOKUP(Table245[[#This Row],[Lane Identifier]],'Lanes Covered'!K:L,2,FALSE)),"No",VLOOKUP(Table245[[#This Row],[Lane Identifier]],'Lanes Covered'!K:L,2,FALSE))</f>
        <v>Yes</v>
      </c>
      <c r="P270" s="12"/>
      <c r="Q270" s="12"/>
      <c r="R270" s="12"/>
      <c r="S270" s="12"/>
      <c r="T270" s="12"/>
      <c r="U270" s="12"/>
      <c r="V270" s="12"/>
      <c r="W270" s="12"/>
      <c r="X270" s="12"/>
      <c r="Y270" s="12"/>
      <c r="Z270" s="12"/>
      <c r="AA270" s="12"/>
      <c r="AB270" s="12"/>
      <c r="AC270" s="12"/>
      <c r="AD270" s="12"/>
      <c r="AE270" s="12"/>
      <c r="AF270" s="12"/>
      <c r="AG270" s="12"/>
      <c r="AH270" s="12"/>
      <c r="AI270" s="12"/>
      <c r="AJ270" s="16"/>
    </row>
    <row r="271" spans="2:36">
      <c r="B271" s="6" t="s">
        <v>20</v>
      </c>
      <c r="C271" s="4" t="s">
        <v>472</v>
      </c>
      <c r="D271" s="4" t="s">
        <v>22</v>
      </c>
      <c r="E271" s="4" t="s">
        <v>283</v>
      </c>
      <c r="F271" s="4" t="s">
        <v>171</v>
      </c>
      <c r="G271" s="4" t="s">
        <v>817</v>
      </c>
      <c r="H271" s="4" t="s">
        <v>798</v>
      </c>
      <c r="I271" s="4" t="s">
        <v>778</v>
      </c>
      <c r="J271" s="4" t="s">
        <v>778</v>
      </c>
      <c r="K271" s="7">
        <v>14117</v>
      </c>
      <c r="L271" s="4">
        <v>301</v>
      </c>
      <c r="M271" s="8">
        <v>46.900332225913623</v>
      </c>
      <c r="N27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PharmaYesExpressJNBDUBZAIEEMEAEMEA</v>
      </c>
      <c r="O271" s="8" t="str">
        <f>IF(ISNA(VLOOKUP(Table245[[#This Row],[Lane Identifier]],'Lanes Covered'!K:L,2,FALSE)),"No",VLOOKUP(Table245[[#This Row],[Lane Identifier]],'Lanes Covered'!K:L,2,FALSE))</f>
        <v>Yes</v>
      </c>
      <c r="P271" s="12"/>
      <c r="Q271" s="12"/>
      <c r="R271" s="12"/>
      <c r="S271" s="12"/>
      <c r="T271" s="12"/>
      <c r="U271" s="12"/>
      <c r="V271" s="12"/>
      <c r="W271" s="12"/>
      <c r="X271" s="12"/>
      <c r="Y271" s="12"/>
      <c r="Z271" s="12"/>
      <c r="AA271" s="12"/>
      <c r="AB271" s="12"/>
      <c r="AC271" s="12"/>
      <c r="AD271" s="12"/>
      <c r="AE271" s="12"/>
      <c r="AF271" s="12"/>
      <c r="AG271" s="12"/>
      <c r="AH271" s="12"/>
      <c r="AI271" s="12"/>
      <c r="AJ271" s="16"/>
    </row>
    <row r="272" spans="2:36">
      <c r="B272" s="6" t="s">
        <v>20</v>
      </c>
      <c r="C272" s="4" t="s">
        <v>472</v>
      </c>
      <c r="D272" s="4" t="s">
        <v>22</v>
      </c>
      <c r="E272" s="4" t="s">
        <v>283</v>
      </c>
      <c r="F272" s="4" t="s">
        <v>86</v>
      </c>
      <c r="G272" s="4" t="s">
        <v>817</v>
      </c>
      <c r="H272" s="4" t="s">
        <v>795</v>
      </c>
      <c r="I272" s="4" t="s">
        <v>778</v>
      </c>
      <c r="J272" s="4" t="s">
        <v>778</v>
      </c>
      <c r="K272" s="7">
        <v>11102</v>
      </c>
      <c r="L272" s="4">
        <v>270</v>
      </c>
      <c r="M272" s="8">
        <v>41.11851851851852</v>
      </c>
      <c r="N27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PharmaYesExpressJNBLHRZAGBEMEAEMEA</v>
      </c>
      <c r="O272" s="8" t="str">
        <f>IF(ISNA(VLOOKUP(Table245[[#This Row],[Lane Identifier]],'Lanes Covered'!K:L,2,FALSE)),"No",VLOOKUP(Table245[[#This Row],[Lane Identifier]],'Lanes Covered'!K:L,2,FALSE))</f>
        <v>Yes</v>
      </c>
      <c r="P272" s="12"/>
      <c r="Q272" s="12"/>
      <c r="R272" s="12"/>
      <c r="S272" s="12"/>
      <c r="T272" s="12"/>
      <c r="U272" s="12"/>
      <c r="V272" s="12"/>
      <c r="W272" s="12"/>
      <c r="X272" s="12"/>
      <c r="Y272" s="12"/>
      <c r="Z272" s="12"/>
      <c r="AA272" s="12"/>
      <c r="AB272" s="12"/>
      <c r="AC272" s="12"/>
      <c r="AD272" s="12"/>
      <c r="AE272" s="12"/>
      <c r="AF272" s="12"/>
      <c r="AG272" s="12"/>
      <c r="AH272" s="12"/>
      <c r="AI272" s="12"/>
      <c r="AJ272" s="16"/>
    </row>
    <row r="273" spans="2:36">
      <c r="B273" s="6" t="s">
        <v>20</v>
      </c>
      <c r="C273" s="4" t="s">
        <v>472</v>
      </c>
      <c r="D273" s="4" t="s">
        <v>22</v>
      </c>
      <c r="E273" s="4" t="s">
        <v>283</v>
      </c>
      <c r="F273" s="4" t="s">
        <v>124</v>
      </c>
      <c r="G273" s="4" t="s">
        <v>817</v>
      </c>
      <c r="H273" s="4" t="s">
        <v>807</v>
      </c>
      <c r="I273" s="4" t="s">
        <v>778</v>
      </c>
      <c r="J273" s="4" t="s">
        <v>778</v>
      </c>
      <c r="K273" s="7">
        <v>109625.60000000001</v>
      </c>
      <c r="L273" s="4">
        <v>933</v>
      </c>
      <c r="M273" s="8">
        <v>117.49796355841373</v>
      </c>
      <c r="N27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PharmaYesExpressJNBZRHZACHEMEAEMEA</v>
      </c>
      <c r="O273" s="8" t="str">
        <f>IF(ISNA(VLOOKUP(Table245[[#This Row],[Lane Identifier]],'Lanes Covered'!K:L,2,FALSE)),"No",VLOOKUP(Table245[[#This Row],[Lane Identifier]],'Lanes Covered'!K:L,2,FALSE))</f>
        <v>Yes</v>
      </c>
      <c r="P273" s="12"/>
      <c r="Q273" s="12"/>
      <c r="R273" s="12"/>
      <c r="S273" s="12"/>
      <c r="T273" s="12"/>
      <c r="U273" s="12"/>
      <c r="V273" s="12"/>
      <c r="W273" s="12"/>
      <c r="X273" s="12"/>
      <c r="Y273" s="12"/>
      <c r="Z273" s="12"/>
      <c r="AA273" s="12"/>
      <c r="AB273" s="12"/>
      <c r="AC273" s="12"/>
      <c r="AD273" s="12"/>
      <c r="AE273" s="12"/>
      <c r="AF273" s="12"/>
      <c r="AG273" s="12"/>
      <c r="AH273" s="12"/>
      <c r="AI273" s="12"/>
      <c r="AJ273" s="16"/>
    </row>
    <row r="274" spans="2:36">
      <c r="B274" s="6" t="s">
        <v>20</v>
      </c>
      <c r="C274" s="4" t="s">
        <v>472</v>
      </c>
      <c r="D274" s="4" t="s">
        <v>22</v>
      </c>
      <c r="E274" s="4" t="s">
        <v>230</v>
      </c>
      <c r="F274" s="4" t="s">
        <v>37</v>
      </c>
      <c r="G274" s="4" t="s">
        <v>822</v>
      </c>
      <c r="H274" s="4" t="s">
        <v>799</v>
      </c>
      <c r="I274" s="4" t="s">
        <v>777</v>
      </c>
      <c r="J274" s="4" t="s">
        <v>776</v>
      </c>
      <c r="K274" s="7">
        <v>6126</v>
      </c>
      <c r="L274" s="4">
        <v>275</v>
      </c>
      <c r="M274" s="8">
        <v>22.276363636363637</v>
      </c>
      <c r="N27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PharmaYesExpressKULLAXMYUSAPACAMERICAS</v>
      </c>
      <c r="O274" s="8" t="str">
        <f>IF(ISNA(VLOOKUP(Table245[[#This Row],[Lane Identifier]],'Lanes Covered'!K:L,2,FALSE)),"No",VLOOKUP(Table245[[#This Row],[Lane Identifier]],'Lanes Covered'!K:L,2,FALSE))</f>
        <v>Yes</v>
      </c>
      <c r="P274" s="12"/>
      <c r="Q274" s="12"/>
      <c r="R274" s="12"/>
      <c r="S274" s="12"/>
      <c r="T274" s="12"/>
      <c r="U274" s="12"/>
      <c r="V274" s="12"/>
      <c r="W274" s="12"/>
      <c r="X274" s="12"/>
      <c r="Y274" s="12"/>
      <c r="Z274" s="12"/>
      <c r="AA274" s="12"/>
      <c r="AB274" s="12"/>
      <c r="AC274" s="12"/>
      <c r="AD274" s="12"/>
      <c r="AE274" s="12"/>
      <c r="AF274" s="12"/>
      <c r="AG274" s="12"/>
      <c r="AH274" s="12"/>
      <c r="AI274" s="12"/>
      <c r="AJ274" s="16"/>
    </row>
    <row r="275" spans="2:36">
      <c r="B275" s="6" t="s">
        <v>20</v>
      </c>
      <c r="C275" s="4" t="s">
        <v>472</v>
      </c>
      <c r="D275" s="4" t="s">
        <v>22</v>
      </c>
      <c r="E275" s="4" t="s">
        <v>230</v>
      </c>
      <c r="F275" s="4" t="s">
        <v>27</v>
      </c>
      <c r="G275" s="4" t="s">
        <v>822</v>
      </c>
      <c r="H275" s="4" t="s">
        <v>810</v>
      </c>
      <c r="I275" s="4" t="s">
        <v>777</v>
      </c>
      <c r="J275" s="4" t="s">
        <v>777</v>
      </c>
      <c r="K275" s="7">
        <v>12932</v>
      </c>
      <c r="L275" s="4">
        <v>680</v>
      </c>
      <c r="M275" s="8">
        <v>19.017647058823531</v>
      </c>
      <c r="N27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PharmaYesExpressKULSINMYSGAPACAPAC</v>
      </c>
      <c r="O275" s="8" t="str">
        <f>IF(ISNA(VLOOKUP(Table245[[#This Row],[Lane Identifier]],'Lanes Covered'!K:L,2,FALSE)),"No",VLOOKUP(Table245[[#This Row],[Lane Identifier]],'Lanes Covered'!K:L,2,FALSE))</f>
        <v>Yes</v>
      </c>
      <c r="P275" s="12"/>
      <c r="Q275" s="12"/>
      <c r="R275" s="12"/>
      <c r="S275" s="12"/>
      <c r="T275" s="12"/>
      <c r="U275" s="12"/>
      <c r="V275" s="12"/>
      <c r="W275" s="12"/>
      <c r="X275" s="12"/>
      <c r="Y275" s="12"/>
      <c r="Z275" s="12"/>
      <c r="AA275" s="12"/>
      <c r="AB275" s="12"/>
      <c r="AC275" s="12"/>
      <c r="AD275" s="12"/>
      <c r="AE275" s="12"/>
      <c r="AF275" s="12"/>
      <c r="AG275" s="12"/>
      <c r="AH275" s="12"/>
      <c r="AI275" s="12"/>
      <c r="AJ275" s="16"/>
    </row>
    <row r="276" spans="2:36">
      <c r="B276" s="6" t="s">
        <v>20</v>
      </c>
      <c r="C276" s="4" t="s">
        <v>472</v>
      </c>
      <c r="D276" s="4" t="s">
        <v>22</v>
      </c>
      <c r="E276" s="4" t="s">
        <v>37</v>
      </c>
      <c r="F276" s="4" t="s">
        <v>113</v>
      </c>
      <c r="G276" s="4" t="s">
        <v>799</v>
      </c>
      <c r="H276" s="4" t="s">
        <v>820</v>
      </c>
      <c r="I276" s="4" t="s">
        <v>776</v>
      </c>
      <c r="J276" s="4" t="s">
        <v>778</v>
      </c>
      <c r="K276" s="7">
        <v>38661.293339999982</v>
      </c>
      <c r="L276" s="4">
        <v>460</v>
      </c>
      <c r="M276" s="8">
        <v>84.046289869565172</v>
      </c>
      <c r="N27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PharmaYesExpressLAXAMSUSNLAMERICASEMEA</v>
      </c>
      <c r="O276" s="8" t="str">
        <f>IF(ISNA(VLOOKUP(Table245[[#This Row],[Lane Identifier]],'Lanes Covered'!K:L,2,FALSE)),"No",VLOOKUP(Table245[[#This Row],[Lane Identifier]],'Lanes Covered'!K:L,2,FALSE))</f>
        <v>Yes</v>
      </c>
      <c r="P276" s="12"/>
      <c r="Q276" s="12"/>
      <c r="R276" s="12"/>
      <c r="S276" s="12"/>
      <c r="T276" s="12"/>
      <c r="U276" s="12"/>
      <c r="V276" s="12"/>
      <c r="W276" s="12"/>
      <c r="X276" s="12"/>
      <c r="Y276" s="12"/>
      <c r="Z276" s="12"/>
      <c r="AA276" s="12"/>
      <c r="AB276" s="12"/>
      <c r="AC276" s="12"/>
      <c r="AD276" s="12"/>
      <c r="AE276" s="12"/>
      <c r="AF276" s="12"/>
      <c r="AG276" s="12"/>
      <c r="AH276" s="12"/>
      <c r="AI276" s="12"/>
      <c r="AJ276" s="16"/>
    </row>
    <row r="277" spans="2:36">
      <c r="B277" s="6" t="s">
        <v>20</v>
      </c>
      <c r="C277" s="4" t="s">
        <v>472</v>
      </c>
      <c r="D277" s="4" t="s">
        <v>22</v>
      </c>
      <c r="E277" s="4" t="s">
        <v>37</v>
      </c>
      <c r="F277" s="4" t="s">
        <v>63</v>
      </c>
      <c r="G277" s="4" t="s">
        <v>799</v>
      </c>
      <c r="H277" s="4" t="s">
        <v>799</v>
      </c>
      <c r="I277" s="4" t="s">
        <v>776</v>
      </c>
      <c r="J277" s="4" t="s">
        <v>776</v>
      </c>
      <c r="K277" s="7">
        <v>10574.0987</v>
      </c>
      <c r="L277" s="4">
        <v>445</v>
      </c>
      <c r="M277" s="8">
        <v>23.762019550561799</v>
      </c>
      <c r="N27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PharmaYesExpressLAXAUSUSUSAMERICASAMERICAS</v>
      </c>
      <c r="O277" s="8" t="str">
        <f>IF(ISNA(VLOOKUP(Table245[[#This Row],[Lane Identifier]],'Lanes Covered'!K:L,2,FALSE)),"No",VLOOKUP(Table245[[#This Row],[Lane Identifier]],'Lanes Covered'!K:L,2,FALSE))</f>
        <v>Yes</v>
      </c>
      <c r="P277" s="12"/>
      <c r="Q277" s="12"/>
      <c r="R277" s="12"/>
      <c r="S277" s="12"/>
      <c r="T277" s="12"/>
      <c r="U277" s="12"/>
      <c r="V277" s="12"/>
      <c r="W277" s="12"/>
      <c r="X277" s="12"/>
      <c r="Y277" s="12"/>
      <c r="Z277" s="12"/>
      <c r="AA277" s="12"/>
      <c r="AB277" s="12"/>
      <c r="AC277" s="12"/>
      <c r="AD277" s="12"/>
      <c r="AE277" s="12"/>
      <c r="AF277" s="12"/>
      <c r="AG277" s="12"/>
      <c r="AH277" s="12"/>
      <c r="AI277" s="12"/>
      <c r="AJ277" s="16"/>
    </row>
    <row r="278" spans="2:36">
      <c r="B278" s="6" t="s">
        <v>20</v>
      </c>
      <c r="C278" s="4" t="s">
        <v>472</v>
      </c>
      <c r="D278" s="4" t="s">
        <v>22</v>
      </c>
      <c r="E278" s="4" t="s">
        <v>37</v>
      </c>
      <c r="F278" s="4" t="s">
        <v>39</v>
      </c>
      <c r="G278" s="4" t="s">
        <v>799</v>
      </c>
      <c r="H278" s="4" t="s">
        <v>799</v>
      </c>
      <c r="I278" s="4" t="s">
        <v>776</v>
      </c>
      <c r="J278" s="4" t="s">
        <v>776</v>
      </c>
      <c r="K278" s="7">
        <v>9681.7899999999991</v>
      </c>
      <c r="L278" s="4">
        <v>432</v>
      </c>
      <c r="M278" s="8">
        <v>22.411550925925923</v>
      </c>
      <c r="N27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PharmaYesExpressLAXBOSUSUSAMERICASAMERICAS</v>
      </c>
      <c r="O278" s="8" t="str">
        <f>IF(ISNA(VLOOKUP(Table245[[#This Row],[Lane Identifier]],'Lanes Covered'!K:L,2,FALSE)),"No",VLOOKUP(Table245[[#This Row],[Lane Identifier]],'Lanes Covered'!K:L,2,FALSE))</f>
        <v>Yes</v>
      </c>
      <c r="P278" s="12"/>
      <c r="Q278" s="12"/>
      <c r="R278" s="12"/>
      <c r="S278" s="12"/>
      <c r="T278" s="12"/>
      <c r="U278" s="12"/>
      <c r="V278" s="12"/>
      <c r="W278" s="12"/>
      <c r="X278" s="12"/>
      <c r="Y278" s="12"/>
      <c r="Z278" s="12"/>
      <c r="AA278" s="12"/>
      <c r="AB278" s="12"/>
      <c r="AC278" s="12"/>
      <c r="AD278" s="12"/>
      <c r="AE278" s="12"/>
      <c r="AF278" s="12"/>
      <c r="AG278" s="12"/>
      <c r="AH278" s="12"/>
      <c r="AI278" s="12"/>
      <c r="AJ278" s="16"/>
    </row>
    <row r="279" spans="2:36">
      <c r="B279" s="6" t="s">
        <v>20</v>
      </c>
      <c r="C279" s="4" t="s">
        <v>472</v>
      </c>
      <c r="D279" s="4" t="s">
        <v>22</v>
      </c>
      <c r="E279" s="4" t="s">
        <v>37</v>
      </c>
      <c r="F279" s="4" t="s">
        <v>112</v>
      </c>
      <c r="G279" s="4" t="s">
        <v>799</v>
      </c>
      <c r="H279" s="4" t="s">
        <v>803</v>
      </c>
      <c r="I279" s="4" t="s">
        <v>776</v>
      </c>
      <c r="J279" s="4" t="s">
        <v>778</v>
      </c>
      <c r="K279" s="7">
        <v>14803.16</v>
      </c>
      <c r="L279" s="4">
        <v>375</v>
      </c>
      <c r="M279" s="8">
        <v>39.475093333333334</v>
      </c>
      <c r="N27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PharmaYesExpressLAXBRUUSBEAMERICASEMEA</v>
      </c>
      <c r="O279" s="8" t="str">
        <f>IF(ISNA(VLOOKUP(Table245[[#This Row],[Lane Identifier]],'Lanes Covered'!K:L,2,FALSE)),"No",VLOOKUP(Table245[[#This Row],[Lane Identifier]],'Lanes Covered'!K:L,2,FALSE))</f>
        <v>Yes</v>
      </c>
      <c r="P279" s="12"/>
      <c r="Q279" s="12"/>
      <c r="R279" s="12"/>
      <c r="S279" s="12"/>
      <c r="T279" s="12"/>
      <c r="U279" s="12"/>
      <c r="V279" s="12"/>
      <c r="W279" s="12"/>
      <c r="X279" s="12"/>
      <c r="Y279" s="12"/>
      <c r="Z279" s="12"/>
      <c r="AA279" s="12"/>
      <c r="AB279" s="12"/>
      <c r="AC279" s="12"/>
      <c r="AD279" s="12"/>
      <c r="AE279" s="12"/>
      <c r="AF279" s="12"/>
      <c r="AG279" s="12"/>
      <c r="AH279" s="12"/>
      <c r="AI279" s="12"/>
      <c r="AJ279" s="16"/>
    </row>
    <row r="280" spans="2:36">
      <c r="B280" s="6" t="s">
        <v>20</v>
      </c>
      <c r="C280" s="4" t="s">
        <v>472</v>
      </c>
      <c r="D280" s="4" t="s">
        <v>22</v>
      </c>
      <c r="E280" s="4" t="s">
        <v>37</v>
      </c>
      <c r="F280" s="4" t="s">
        <v>48</v>
      </c>
      <c r="G280" s="4" t="s">
        <v>799</v>
      </c>
      <c r="H280" s="4" t="s">
        <v>799</v>
      </c>
      <c r="I280" s="4" t="s">
        <v>776</v>
      </c>
      <c r="J280" s="4" t="s">
        <v>776</v>
      </c>
      <c r="K280" s="7">
        <v>10395.659999999996</v>
      </c>
      <c r="L280" s="4">
        <v>493</v>
      </c>
      <c r="M280" s="8">
        <v>21.086531440162265</v>
      </c>
      <c r="N28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PharmaYesExpressLAXDENUSUSAMERICASAMERICAS</v>
      </c>
      <c r="O280" s="8" t="str">
        <f>IF(ISNA(VLOOKUP(Table245[[#This Row],[Lane Identifier]],'Lanes Covered'!K:L,2,FALSE)),"No",VLOOKUP(Table245[[#This Row],[Lane Identifier]],'Lanes Covered'!K:L,2,FALSE))</f>
        <v>Yes</v>
      </c>
      <c r="P280" s="12"/>
      <c r="Q280" s="12"/>
      <c r="R280" s="12"/>
      <c r="S280" s="12"/>
      <c r="T280" s="12"/>
      <c r="U280" s="12"/>
      <c r="V280" s="12"/>
      <c r="W280" s="12"/>
      <c r="X280" s="12"/>
      <c r="Y280" s="12"/>
      <c r="Z280" s="12"/>
      <c r="AA280" s="12"/>
      <c r="AB280" s="12"/>
      <c r="AC280" s="12"/>
      <c r="AD280" s="12"/>
      <c r="AE280" s="12"/>
      <c r="AF280" s="12"/>
      <c r="AG280" s="12"/>
      <c r="AH280" s="12"/>
      <c r="AI280" s="12"/>
      <c r="AJ280" s="16"/>
    </row>
    <row r="281" spans="2:36">
      <c r="B281" s="6" t="s">
        <v>20</v>
      </c>
      <c r="C281" s="4" t="s">
        <v>472</v>
      </c>
      <c r="D281" s="4" t="s">
        <v>22</v>
      </c>
      <c r="E281" s="4" t="s">
        <v>37</v>
      </c>
      <c r="F281" s="4" t="s">
        <v>31</v>
      </c>
      <c r="G281" s="4" t="s">
        <v>799</v>
      </c>
      <c r="H281" s="4" t="s">
        <v>799</v>
      </c>
      <c r="I281" s="4" t="s">
        <v>776</v>
      </c>
      <c r="J281" s="4" t="s">
        <v>776</v>
      </c>
      <c r="K281" s="7">
        <v>31271.030000000002</v>
      </c>
      <c r="L281" s="4">
        <v>284</v>
      </c>
      <c r="M281" s="8">
        <v>110.10926056338029</v>
      </c>
      <c r="N28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PharmaYesExpressLAXEWRUSUSAMERICASAMERICAS</v>
      </c>
      <c r="O281" s="8" t="str">
        <f>IF(ISNA(VLOOKUP(Table245[[#This Row],[Lane Identifier]],'Lanes Covered'!K:L,2,FALSE)),"No",VLOOKUP(Table245[[#This Row],[Lane Identifier]],'Lanes Covered'!K:L,2,FALSE))</f>
        <v>Yes</v>
      </c>
      <c r="P281" s="12"/>
      <c r="Q281" s="12"/>
      <c r="R281" s="12"/>
      <c r="S281" s="12"/>
      <c r="T281" s="12"/>
      <c r="U281" s="12"/>
      <c r="V281" s="12"/>
      <c r="W281" s="12"/>
      <c r="X281" s="12"/>
      <c r="Y281" s="12"/>
      <c r="Z281" s="12"/>
      <c r="AA281" s="12"/>
      <c r="AB281" s="12"/>
      <c r="AC281" s="12"/>
      <c r="AD281" s="12"/>
      <c r="AE281" s="12"/>
      <c r="AF281" s="12"/>
      <c r="AG281" s="12"/>
      <c r="AH281" s="12"/>
      <c r="AI281" s="12"/>
      <c r="AJ281" s="16"/>
    </row>
    <row r="282" spans="2:36">
      <c r="B282" s="6" t="s">
        <v>20</v>
      </c>
      <c r="C282" s="4" t="s">
        <v>472</v>
      </c>
      <c r="D282" s="4" t="s">
        <v>22</v>
      </c>
      <c r="E282" s="4" t="s">
        <v>37</v>
      </c>
      <c r="F282" s="4" t="s">
        <v>51</v>
      </c>
      <c r="G282" s="4" t="s">
        <v>799</v>
      </c>
      <c r="H282" s="4" t="s">
        <v>800</v>
      </c>
      <c r="I282" s="4" t="s">
        <v>776</v>
      </c>
      <c r="J282" s="4" t="s">
        <v>778</v>
      </c>
      <c r="K282" s="7">
        <v>21737.373988799995</v>
      </c>
      <c r="L282" s="4">
        <v>330</v>
      </c>
      <c r="M282" s="8">
        <v>65.870830269090888</v>
      </c>
      <c r="N28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PharmaYesExpressLAXFRAUSDEAMERICASEMEA</v>
      </c>
      <c r="O282" s="8" t="str">
        <f>IF(ISNA(VLOOKUP(Table245[[#This Row],[Lane Identifier]],'Lanes Covered'!K:L,2,FALSE)),"No",VLOOKUP(Table245[[#This Row],[Lane Identifier]],'Lanes Covered'!K:L,2,FALSE))</f>
        <v>Yes</v>
      </c>
      <c r="P282" s="12"/>
      <c r="Q282" s="12"/>
      <c r="R282" s="12"/>
      <c r="S282" s="12"/>
      <c r="T282" s="12"/>
      <c r="U282" s="12"/>
      <c r="V282" s="12"/>
      <c r="W282" s="12"/>
      <c r="X282" s="12"/>
      <c r="Y282" s="12"/>
      <c r="Z282" s="12"/>
      <c r="AA282" s="12"/>
      <c r="AB282" s="12"/>
      <c r="AC282" s="12"/>
      <c r="AD282" s="12"/>
      <c r="AE282" s="12"/>
      <c r="AF282" s="12"/>
      <c r="AG282" s="12"/>
      <c r="AH282" s="12"/>
      <c r="AI282" s="12"/>
      <c r="AJ282" s="16"/>
    </row>
    <row r="283" spans="2:36">
      <c r="B283" s="6" t="s">
        <v>20</v>
      </c>
      <c r="C283" s="4" t="s">
        <v>472</v>
      </c>
      <c r="D283" s="4" t="s">
        <v>22</v>
      </c>
      <c r="E283" s="4" t="s">
        <v>37</v>
      </c>
      <c r="F283" s="4" t="s">
        <v>97</v>
      </c>
      <c r="G283" s="4" t="s">
        <v>799</v>
      </c>
      <c r="H283" s="4" t="s">
        <v>808</v>
      </c>
      <c r="I283" s="4" t="s">
        <v>776</v>
      </c>
      <c r="J283" s="4" t="s">
        <v>777</v>
      </c>
      <c r="K283" s="7">
        <v>16840.369999999959</v>
      </c>
      <c r="L283" s="4">
        <v>449</v>
      </c>
      <c r="M283" s="8">
        <v>37.506391982182535</v>
      </c>
      <c r="N28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PharmaYesExpressLAXHNDUSJPAMERICASAPAC</v>
      </c>
      <c r="O283" s="8" t="str">
        <f>IF(ISNA(VLOOKUP(Table245[[#This Row],[Lane Identifier]],'Lanes Covered'!K:L,2,FALSE)),"No",VLOOKUP(Table245[[#This Row],[Lane Identifier]],'Lanes Covered'!K:L,2,FALSE))</f>
        <v>Yes</v>
      </c>
      <c r="P283" s="12"/>
      <c r="Q283" s="12"/>
      <c r="R283" s="12"/>
      <c r="S283" s="12"/>
      <c r="T283" s="12"/>
      <c r="U283" s="12"/>
      <c r="V283" s="12"/>
      <c r="W283" s="12"/>
      <c r="X283" s="12"/>
      <c r="Y283" s="12"/>
      <c r="Z283" s="12"/>
      <c r="AA283" s="12"/>
      <c r="AB283" s="12"/>
      <c r="AC283" s="12"/>
      <c r="AD283" s="12"/>
      <c r="AE283" s="12"/>
      <c r="AF283" s="12"/>
      <c r="AG283" s="12"/>
      <c r="AH283" s="12"/>
      <c r="AI283" s="12"/>
      <c r="AJ283" s="16"/>
    </row>
    <row r="284" spans="2:36">
      <c r="B284" s="6" t="s">
        <v>20</v>
      </c>
      <c r="C284" s="4" t="s">
        <v>472</v>
      </c>
      <c r="D284" s="4" t="s">
        <v>22</v>
      </c>
      <c r="E284" s="4" t="s">
        <v>37</v>
      </c>
      <c r="F284" s="4" t="s">
        <v>57</v>
      </c>
      <c r="G284" s="4" t="s">
        <v>799</v>
      </c>
      <c r="H284" s="4" t="s">
        <v>799</v>
      </c>
      <c r="I284" s="4" t="s">
        <v>776</v>
      </c>
      <c r="J284" s="4" t="s">
        <v>776</v>
      </c>
      <c r="K284" s="7">
        <v>18189.977019999998</v>
      </c>
      <c r="L284" s="4">
        <v>549</v>
      </c>
      <c r="M284" s="8">
        <v>33.132927176684881</v>
      </c>
      <c r="N28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PharmaYesExpressLAXIADUSUSAMERICASAMERICAS</v>
      </c>
      <c r="O284" s="8" t="str">
        <f>IF(ISNA(VLOOKUP(Table245[[#This Row],[Lane Identifier]],'Lanes Covered'!K:L,2,FALSE)),"No",VLOOKUP(Table245[[#This Row],[Lane Identifier]],'Lanes Covered'!K:L,2,FALSE))</f>
        <v>Yes</v>
      </c>
      <c r="P284" s="12"/>
      <c r="Q284" s="12"/>
      <c r="R284" s="12"/>
      <c r="S284" s="12"/>
      <c r="T284" s="12"/>
      <c r="U284" s="12"/>
      <c r="V284" s="12"/>
      <c r="W284" s="12"/>
      <c r="X284" s="12"/>
      <c r="Y284" s="12"/>
      <c r="Z284" s="12"/>
      <c r="AA284" s="12"/>
      <c r="AB284" s="12"/>
      <c r="AC284" s="12"/>
      <c r="AD284" s="12"/>
      <c r="AE284" s="12"/>
      <c r="AF284" s="12"/>
      <c r="AG284" s="12"/>
      <c r="AH284" s="12"/>
      <c r="AI284" s="12"/>
      <c r="AJ284" s="16"/>
    </row>
    <row r="285" spans="2:36">
      <c r="B285" s="6" t="s">
        <v>20</v>
      </c>
      <c r="C285" s="4" t="s">
        <v>472</v>
      </c>
      <c r="D285" s="4" t="s">
        <v>22</v>
      </c>
      <c r="E285" s="4" t="s">
        <v>37</v>
      </c>
      <c r="F285" s="4" t="s">
        <v>110</v>
      </c>
      <c r="G285" s="4" t="s">
        <v>799</v>
      </c>
      <c r="H285" s="4" t="s">
        <v>809</v>
      </c>
      <c r="I285" s="4" t="s">
        <v>776</v>
      </c>
      <c r="J285" s="4" t="s">
        <v>777</v>
      </c>
      <c r="K285" s="7">
        <v>22477.34</v>
      </c>
      <c r="L285" s="4">
        <v>283</v>
      </c>
      <c r="M285" s="8">
        <v>79.425229681978806</v>
      </c>
      <c r="N28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PharmaYesExpressLAXICNUSKRAMERICASAPAC</v>
      </c>
      <c r="O285" s="8" t="str">
        <f>IF(ISNA(VLOOKUP(Table245[[#This Row],[Lane Identifier]],'Lanes Covered'!K:L,2,FALSE)),"No",VLOOKUP(Table245[[#This Row],[Lane Identifier]],'Lanes Covered'!K:L,2,FALSE))</f>
        <v>Yes</v>
      </c>
      <c r="P285" s="12"/>
      <c r="Q285" s="12"/>
      <c r="R285" s="12"/>
      <c r="S285" s="12"/>
      <c r="T285" s="12"/>
      <c r="U285" s="12"/>
      <c r="V285" s="12"/>
      <c r="W285" s="12"/>
      <c r="X285" s="12"/>
      <c r="Y285" s="12"/>
      <c r="Z285" s="12"/>
      <c r="AA285" s="12"/>
      <c r="AB285" s="12"/>
      <c r="AC285" s="12"/>
      <c r="AD285" s="12"/>
      <c r="AE285" s="12"/>
      <c r="AF285" s="12"/>
      <c r="AG285" s="12"/>
      <c r="AH285" s="12"/>
      <c r="AI285" s="12"/>
      <c r="AJ285" s="16"/>
    </row>
    <row r="286" spans="2:36">
      <c r="B286" s="6" t="s">
        <v>20</v>
      </c>
      <c r="C286" s="4" t="s">
        <v>472</v>
      </c>
      <c r="D286" s="4" t="s">
        <v>22</v>
      </c>
      <c r="E286" s="4" t="s">
        <v>37</v>
      </c>
      <c r="F286" s="4" t="s">
        <v>103</v>
      </c>
      <c r="G286" s="4" t="s">
        <v>799</v>
      </c>
      <c r="H286" s="4" t="s">
        <v>799</v>
      </c>
      <c r="I286" s="4" t="s">
        <v>776</v>
      </c>
      <c r="J286" s="4" t="s">
        <v>776</v>
      </c>
      <c r="K286" s="7">
        <v>37873.747719999963</v>
      </c>
      <c r="L286" s="4">
        <v>826</v>
      </c>
      <c r="M286" s="8">
        <v>45.851994818401892</v>
      </c>
      <c r="N28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PharmaYesExpressLAXINDUSUSAMERICASAMERICAS</v>
      </c>
      <c r="O286" s="8" t="str">
        <f>IF(ISNA(VLOOKUP(Table245[[#This Row],[Lane Identifier]],'Lanes Covered'!K:L,2,FALSE)),"No",VLOOKUP(Table245[[#This Row],[Lane Identifier]],'Lanes Covered'!K:L,2,FALSE))</f>
        <v>Yes</v>
      </c>
      <c r="P286" s="12"/>
      <c r="Q286" s="12"/>
      <c r="R286" s="12"/>
      <c r="S286" s="12"/>
      <c r="T286" s="12"/>
      <c r="U286" s="12"/>
      <c r="V286" s="12"/>
      <c r="W286" s="12"/>
      <c r="X286" s="12"/>
      <c r="Y286" s="12"/>
      <c r="Z286" s="12"/>
      <c r="AA286" s="12"/>
      <c r="AB286" s="12"/>
      <c r="AC286" s="12"/>
      <c r="AD286" s="12"/>
      <c r="AE286" s="12"/>
      <c r="AF286" s="12"/>
      <c r="AG286" s="12"/>
      <c r="AH286" s="12"/>
      <c r="AI286" s="12"/>
      <c r="AJ286" s="16"/>
    </row>
    <row r="287" spans="2:36">
      <c r="B287" s="6" t="s">
        <v>20</v>
      </c>
      <c r="C287" s="4" t="s">
        <v>472</v>
      </c>
      <c r="D287" s="4" t="s">
        <v>22</v>
      </c>
      <c r="E287" s="4" t="s">
        <v>37</v>
      </c>
      <c r="F287" s="4" t="s">
        <v>66</v>
      </c>
      <c r="G287" s="4" t="s">
        <v>799</v>
      </c>
      <c r="H287" s="4" t="s">
        <v>799</v>
      </c>
      <c r="I287" s="4" t="s">
        <v>776</v>
      </c>
      <c r="J287" s="4" t="s">
        <v>776</v>
      </c>
      <c r="K287" s="7">
        <v>20153.140000000003</v>
      </c>
      <c r="L287" s="4">
        <v>431</v>
      </c>
      <c r="M287" s="8">
        <v>46.759025522041767</v>
      </c>
      <c r="N28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PharmaYesExpressLAXJFKUSUSAMERICASAMERICAS</v>
      </c>
      <c r="O287" s="8" t="str">
        <f>IF(ISNA(VLOOKUP(Table245[[#This Row],[Lane Identifier]],'Lanes Covered'!K:L,2,FALSE)),"No",VLOOKUP(Table245[[#This Row],[Lane Identifier]],'Lanes Covered'!K:L,2,FALSE))</f>
        <v>Yes</v>
      </c>
      <c r="P287" s="12"/>
      <c r="Q287" s="12"/>
      <c r="R287" s="12"/>
      <c r="S287" s="12"/>
      <c r="T287" s="12"/>
      <c r="U287" s="12"/>
      <c r="V287" s="12"/>
      <c r="W287" s="12"/>
      <c r="X287" s="12"/>
      <c r="Y287" s="12"/>
      <c r="Z287" s="12"/>
      <c r="AA287" s="12"/>
      <c r="AB287" s="12"/>
      <c r="AC287" s="12"/>
      <c r="AD287" s="12"/>
      <c r="AE287" s="12"/>
      <c r="AF287" s="12"/>
      <c r="AG287" s="12"/>
      <c r="AH287" s="12"/>
      <c r="AI287" s="12"/>
      <c r="AJ287" s="16"/>
    </row>
    <row r="288" spans="2:36">
      <c r="B288" s="6" t="s">
        <v>20</v>
      </c>
      <c r="C288" s="4" t="s">
        <v>472</v>
      </c>
      <c r="D288" s="4" t="s">
        <v>22</v>
      </c>
      <c r="E288" s="4" t="s">
        <v>37</v>
      </c>
      <c r="F288" s="4" t="s">
        <v>86</v>
      </c>
      <c r="G288" s="4" t="s">
        <v>799</v>
      </c>
      <c r="H288" s="4" t="s">
        <v>795</v>
      </c>
      <c r="I288" s="4" t="s">
        <v>776</v>
      </c>
      <c r="J288" s="4" t="s">
        <v>778</v>
      </c>
      <c r="K288" s="7">
        <v>37028.849999999984</v>
      </c>
      <c r="L288" s="4">
        <v>1091</v>
      </c>
      <c r="M288" s="8">
        <v>33.94028414298807</v>
      </c>
      <c r="N28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PharmaYesExpressLAXLHRUSGBAMERICASEMEA</v>
      </c>
      <c r="O288" s="8" t="str">
        <f>IF(ISNA(VLOOKUP(Table245[[#This Row],[Lane Identifier]],'Lanes Covered'!K:L,2,FALSE)),"No",VLOOKUP(Table245[[#This Row],[Lane Identifier]],'Lanes Covered'!K:L,2,FALSE))</f>
        <v>Yes</v>
      </c>
      <c r="P288" s="12"/>
      <c r="Q288" s="12"/>
      <c r="R288" s="12"/>
      <c r="S288" s="12"/>
      <c r="T288" s="12"/>
      <c r="U288" s="12"/>
      <c r="V288" s="12"/>
      <c r="W288" s="12"/>
      <c r="X288" s="12"/>
      <c r="Y288" s="12"/>
      <c r="Z288" s="12"/>
      <c r="AA288" s="12"/>
      <c r="AB288" s="12"/>
      <c r="AC288" s="12"/>
      <c r="AD288" s="12"/>
      <c r="AE288" s="12"/>
      <c r="AF288" s="12"/>
      <c r="AG288" s="12"/>
      <c r="AH288" s="12"/>
      <c r="AI288" s="12"/>
      <c r="AJ288" s="16"/>
    </row>
    <row r="289" spans="2:36">
      <c r="B289" s="6" t="s">
        <v>20</v>
      </c>
      <c r="C289" s="4" t="s">
        <v>472</v>
      </c>
      <c r="D289" s="4" t="s">
        <v>22</v>
      </c>
      <c r="E289" s="4" t="s">
        <v>37</v>
      </c>
      <c r="F289" s="4" t="s">
        <v>77</v>
      </c>
      <c r="G289" s="4" t="s">
        <v>799</v>
      </c>
      <c r="H289" s="4" t="s">
        <v>799</v>
      </c>
      <c r="I289" s="4" t="s">
        <v>776</v>
      </c>
      <c r="J289" s="4" t="s">
        <v>776</v>
      </c>
      <c r="K289" s="7">
        <v>4573.2299999999996</v>
      </c>
      <c r="L289" s="4">
        <v>266</v>
      </c>
      <c r="M289" s="8">
        <v>17.192593984962404</v>
      </c>
      <c r="N28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PharmaYesExpressLAXMCIUSUSAMERICASAMERICAS</v>
      </c>
      <c r="O289" s="8" t="str">
        <f>IF(ISNA(VLOOKUP(Table245[[#This Row],[Lane Identifier]],'Lanes Covered'!K:L,2,FALSE)),"No",VLOOKUP(Table245[[#This Row],[Lane Identifier]],'Lanes Covered'!K:L,2,FALSE))</f>
        <v>Yes</v>
      </c>
      <c r="P289" s="12"/>
      <c r="Q289" s="12"/>
      <c r="R289" s="12"/>
      <c r="S289" s="12"/>
      <c r="T289" s="12"/>
      <c r="U289" s="12"/>
      <c r="V289" s="12"/>
      <c r="W289" s="12"/>
      <c r="X289" s="12"/>
      <c r="Y289" s="12"/>
      <c r="Z289" s="12"/>
      <c r="AA289" s="12"/>
      <c r="AB289" s="12"/>
      <c r="AC289" s="12"/>
      <c r="AD289" s="12"/>
      <c r="AE289" s="12"/>
      <c r="AF289" s="12"/>
      <c r="AG289" s="12"/>
      <c r="AH289" s="12"/>
      <c r="AI289" s="12"/>
      <c r="AJ289" s="16"/>
    </row>
    <row r="290" spans="2:36">
      <c r="B290" s="6" t="s">
        <v>20</v>
      </c>
      <c r="C290" s="4" t="s">
        <v>472</v>
      </c>
      <c r="D290" s="4" t="s">
        <v>22</v>
      </c>
      <c r="E290" s="4" t="s">
        <v>37</v>
      </c>
      <c r="F290" s="4" t="s">
        <v>44</v>
      </c>
      <c r="G290" s="4" t="s">
        <v>799</v>
      </c>
      <c r="H290" s="4" t="s">
        <v>816</v>
      </c>
      <c r="I290" s="4" t="s">
        <v>776</v>
      </c>
      <c r="J290" s="4" t="s">
        <v>777</v>
      </c>
      <c r="K290" s="7">
        <v>8906.989999999998</v>
      </c>
      <c r="L290" s="4">
        <v>315</v>
      </c>
      <c r="M290" s="8">
        <v>28.276158730158723</v>
      </c>
      <c r="N29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PharmaYesExpressLAXMELUSAUAMERICASAPAC</v>
      </c>
      <c r="O290" s="8" t="str">
        <f>IF(ISNA(VLOOKUP(Table245[[#This Row],[Lane Identifier]],'Lanes Covered'!K:L,2,FALSE)),"No",VLOOKUP(Table245[[#This Row],[Lane Identifier]],'Lanes Covered'!K:L,2,FALSE))</f>
        <v>Yes</v>
      </c>
      <c r="P290" s="12"/>
      <c r="Q290" s="12"/>
      <c r="R290" s="12"/>
      <c r="S290" s="12"/>
      <c r="T290" s="12"/>
      <c r="U290" s="12"/>
      <c r="V290" s="12"/>
      <c r="W290" s="12"/>
      <c r="X290" s="12"/>
      <c r="Y290" s="12"/>
      <c r="Z290" s="12"/>
      <c r="AA290" s="12"/>
      <c r="AB290" s="12"/>
      <c r="AC290" s="12"/>
      <c r="AD290" s="12"/>
      <c r="AE290" s="12"/>
      <c r="AF290" s="12"/>
      <c r="AG290" s="12"/>
      <c r="AH290" s="12"/>
      <c r="AI290" s="12"/>
      <c r="AJ290" s="16"/>
    </row>
    <row r="291" spans="2:36">
      <c r="B291" s="6" t="s">
        <v>20</v>
      </c>
      <c r="C291" s="4" t="s">
        <v>472</v>
      </c>
      <c r="D291" s="4" t="s">
        <v>22</v>
      </c>
      <c r="E291" s="4" t="s">
        <v>37</v>
      </c>
      <c r="F291" s="4" t="s">
        <v>69</v>
      </c>
      <c r="G291" s="4" t="s">
        <v>799</v>
      </c>
      <c r="H291" s="4" t="s">
        <v>799</v>
      </c>
      <c r="I291" s="4" t="s">
        <v>776</v>
      </c>
      <c r="J291" s="4" t="s">
        <v>776</v>
      </c>
      <c r="K291" s="7">
        <v>12012.380000000001</v>
      </c>
      <c r="L291" s="4">
        <v>495</v>
      </c>
      <c r="M291" s="8">
        <v>24.267434343434346</v>
      </c>
      <c r="N29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PharmaYesExpressLAXMSPUSUSAMERICASAMERICAS</v>
      </c>
      <c r="O291" s="8" t="str">
        <f>IF(ISNA(VLOOKUP(Table245[[#This Row],[Lane Identifier]],'Lanes Covered'!K:L,2,FALSE)),"No",VLOOKUP(Table245[[#This Row],[Lane Identifier]],'Lanes Covered'!K:L,2,FALSE))</f>
        <v>Yes</v>
      </c>
      <c r="P291" s="12"/>
      <c r="Q291" s="12"/>
      <c r="R291" s="12"/>
      <c r="S291" s="12"/>
      <c r="T291" s="12"/>
      <c r="U291" s="12"/>
      <c r="V291" s="12"/>
      <c r="W291" s="12"/>
      <c r="X291" s="12"/>
      <c r="Y291" s="12"/>
      <c r="Z291" s="12"/>
      <c r="AA291" s="12"/>
      <c r="AB291" s="12"/>
      <c r="AC291" s="12"/>
      <c r="AD291" s="12"/>
      <c r="AE291" s="12"/>
      <c r="AF291" s="12"/>
      <c r="AG291" s="12"/>
      <c r="AH291" s="12"/>
      <c r="AI291" s="12"/>
      <c r="AJ291" s="16"/>
    </row>
    <row r="292" spans="2:36">
      <c r="B292" s="6" t="s">
        <v>20</v>
      </c>
      <c r="C292" s="4" t="s">
        <v>472</v>
      </c>
      <c r="D292" s="4" t="s">
        <v>22</v>
      </c>
      <c r="E292" s="4" t="s">
        <v>37</v>
      </c>
      <c r="F292" s="4" t="s">
        <v>181</v>
      </c>
      <c r="G292" s="4" t="s">
        <v>799</v>
      </c>
      <c r="H292" s="4" t="s">
        <v>808</v>
      </c>
      <c r="I292" s="4" t="s">
        <v>776</v>
      </c>
      <c r="J292" s="4" t="s">
        <v>777</v>
      </c>
      <c r="K292" s="7">
        <v>18783.142453600001</v>
      </c>
      <c r="L292" s="4">
        <v>1192</v>
      </c>
      <c r="M292" s="8">
        <v>15.757669843624162</v>
      </c>
      <c r="N29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PharmaYesExpressLAXNRTUSJPAMERICASAPAC</v>
      </c>
      <c r="O292" s="8" t="str">
        <f>IF(ISNA(VLOOKUP(Table245[[#This Row],[Lane Identifier]],'Lanes Covered'!K:L,2,FALSE)),"No",VLOOKUP(Table245[[#This Row],[Lane Identifier]],'Lanes Covered'!K:L,2,FALSE))</f>
        <v>Yes</v>
      </c>
      <c r="P292" s="12"/>
      <c r="Q292" s="12"/>
      <c r="R292" s="12"/>
      <c r="S292" s="12"/>
      <c r="T292" s="12"/>
      <c r="U292" s="12"/>
      <c r="V292" s="12"/>
      <c r="W292" s="12"/>
      <c r="X292" s="12"/>
      <c r="Y292" s="12"/>
      <c r="Z292" s="12"/>
      <c r="AA292" s="12"/>
      <c r="AB292" s="12"/>
      <c r="AC292" s="12"/>
      <c r="AD292" s="12"/>
      <c r="AE292" s="12"/>
      <c r="AF292" s="12"/>
      <c r="AG292" s="12"/>
      <c r="AH292" s="12"/>
      <c r="AI292" s="12"/>
      <c r="AJ292" s="16"/>
    </row>
    <row r="293" spans="2:36">
      <c r="B293" s="6" t="s">
        <v>20</v>
      </c>
      <c r="C293" s="4" t="s">
        <v>472</v>
      </c>
      <c r="D293" s="4" t="s">
        <v>22</v>
      </c>
      <c r="E293" s="4" t="s">
        <v>37</v>
      </c>
      <c r="F293" s="4" t="s">
        <v>32</v>
      </c>
      <c r="G293" s="4" t="s">
        <v>799</v>
      </c>
      <c r="H293" s="4" t="s">
        <v>799</v>
      </c>
      <c r="I293" s="4" t="s">
        <v>776</v>
      </c>
      <c r="J293" s="4" t="s">
        <v>776</v>
      </c>
      <c r="K293" s="7">
        <v>18705.009999999998</v>
      </c>
      <c r="L293" s="4">
        <v>565</v>
      </c>
      <c r="M293" s="8">
        <v>33.106212389380531</v>
      </c>
      <c r="N29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PharmaYesExpressLAXORDUSUSAMERICASAMERICAS</v>
      </c>
      <c r="O293" s="8" t="str">
        <f>IF(ISNA(VLOOKUP(Table245[[#This Row],[Lane Identifier]],'Lanes Covered'!K:L,2,FALSE)),"No",VLOOKUP(Table245[[#This Row],[Lane Identifier]],'Lanes Covered'!K:L,2,FALSE))</f>
        <v>Yes</v>
      </c>
      <c r="P293" s="12"/>
      <c r="Q293" s="12"/>
      <c r="R293" s="12"/>
      <c r="S293" s="12"/>
      <c r="T293" s="12"/>
      <c r="U293" s="12"/>
      <c r="V293" s="12"/>
      <c r="W293" s="12"/>
      <c r="X293" s="12"/>
      <c r="Y293" s="12"/>
      <c r="Z293" s="12"/>
      <c r="AA293" s="12"/>
      <c r="AB293" s="12"/>
      <c r="AC293" s="12"/>
      <c r="AD293" s="12"/>
      <c r="AE293" s="12"/>
      <c r="AF293" s="12"/>
      <c r="AG293" s="12"/>
      <c r="AH293" s="12"/>
      <c r="AI293" s="12"/>
      <c r="AJ293" s="16"/>
    </row>
    <row r="294" spans="2:36">
      <c r="B294" s="6" t="s">
        <v>20</v>
      </c>
      <c r="C294" s="4" t="s">
        <v>472</v>
      </c>
      <c r="D294" s="4" t="s">
        <v>22</v>
      </c>
      <c r="E294" s="4" t="s">
        <v>37</v>
      </c>
      <c r="F294" s="4" t="s">
        <v>83</v>
      </c>
      <c r="G294" s="4" t="s">
        <v>799</v>
      </c>
      <c r="H294" s="4" t="s">
        <v>799</v>
      </c>
      <c r="I294" s="4" t="s">
        <v>776</v>
      </c>
      <c r="J294" s="4" t="s">
        <v>776</v>
      </c>
      <c r="K294" s="7">
        <v>8578.1912999999968</v>
      </c>
      <c r="L294" s="4">
        <v>484</v>
      </c>
      <c r="M294" s="8">
        <v>17.723535743801648</v>
      </c>
      <c r="N29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PharmaYesExpressLAXPDXUSUSAMERICASAMERICAS</v>
      </c>
      <c r="O294" s="8" t="str">
        <f>IF(ISNA(VLOOKUP(Table245[[#This Row],[Lane Identifier]],'Lanes Covered'!K:L,2,FALSE)),"No",VLOOKUP(Table245[[#This Row],[Lane Identifier]],'Lanes Covered'!K:L,2,FALSE))</f>
        <v>Yes</v>
      </c>
      <c r="P294" s="12"/>
      <c r="Q294" s="12"/>
      <c r="R294" s="12"/>
      <c r="S294" s="12"/>
      <c r="T294" s="12"/>
      <c r="U294" s="12"/>
      <c r="V294" s="12"/>
      <c r="W294" s="12"/>
      <c r="X294" s="12"/>
      <c r="Y294" s="12"/>
      <c r="Z294" s="12"/>
      <c r="AA294" s="12"/>
      <c r="AB294" s="12"/>
      <c r="AC294" s="12"/>
      <c r="AD294" s="12"/>
      <c r="AE294" s="12"/>
      <c r="AF294" s="12"/>
      <c r="AG294" s="12"/>
      <c r="AH294" s="12"/>
      <c r="AI294" s="12"/>
      <c r="AJ294" s="16"/>
    </row>
    <row r="295" spans="2:36">
      <c r="B295" s="6" t="s">
        <v>20</v>
      </c>
      <c r="C295" s="4" t="s">
        <v>472</v>
      </c>
      <c r="D295" s="4" t="s">
        <v>22</v>
      </c>
      <c r="E295" s="4" t="s">
        <v>37</v>
      </c>
      <c r="F295" s="4" t="s">
        <v>123</v>
      </c>
      <c r="G295" s="4" t="s">
        <v>799</v>
      </c>
      <c r="H295" s="4" t="s">
        <v>799</v>
      </c>
      <c r="I295" s="4" t="s">
        <v>776</v>
      </c>
      <c r="J295" s="4" t="s">
        <v>776</v>
      </c>
      <c r="K295" s="7">
        <v>18498.38</v>
      </c>
      <c r="L295" s="4">
        <v>552</v>
      </c>
      <c r="M295" s="8">
        <v>33.511557971014497</v>
      </c>
      <c r="N29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PharmaYesExpressLAXPHLUSUSAMERICASAMERICAS</v>
      </c>
      <c r="O295" s="8" t="str">
        <f>IF(ISNA(VLOOKUP(Table245[[#This Row],[Lane Identifier]],'Lanes Covered'!K:L,2,FALSE)),"No",VLOOKUP(Table245[[#This Row],[Lane Identifier]],'Lanes Covered'!K:L,2,FALSE))</f>
        <v>Yes</v>
      </c>
      <c r="P295" s="12"/>
      <c r="Q295" s="12"/>
      <c r="R295" s="12"/>
      <c r="S295" s="12"/>
      <c r="T295" s="12"/>
      <c r="U295" s="12"/>
      <c r="V295" s="12"/>
      <c r="W295" s="12"/>
      <c r="X295" s="12"/>
      <c r="Y295" s="12"/>
      <c r="Z295" s="12"/>
      <c r="AA295" s="12"/>
      <c r="AB295" s="12"/>
      <c r="AC295" s="12"/>
      <c r="AD295" s="12"/>
      <c r="AE295" s="12"/>
      <c r="AF295" s="12"/>
      <c r="AG295" s="12"/>
      <c r="AH295" s="12"/>
      <c r="AI295" s="12"/>
      <c r="AJ295" s="16"/>
    </row>
    <row r="296" spans="2:36">
      <c r="B296" s="6" t="s">
        <v>20</v>
      </c>
      <c r="C296" s="4" t="s">
        <v>472</v>
      </c>
      <c r="D296" s="4" t="s">
        <v>22</v>
      </c>
      <c r="E296" s="4" t="s">
        <v>37</v>
      </c>
      <c r="F296" s="4" t="s">
        <v>190</v>
      </c>
      <c r="G296" s="4" t="s">
        <v>799</v>
      </c>
      <c r="H296" s="4" t="s">
        <v>801</v>
      </c>
      <c r="I296" s="4" t="s">
        <v>776</v>
      </c>
      <c r="J296" s="4" t="s">
        <v>777</v>
      </c>
      <c r="K296" s="7">
        <v>18058.13</v>
      </c>
      <c r="L296" s="4">
        <v>768</v>
      </c>
      <c r="M296" s="8">
        <v>23.513190104166668</v>
      </c>
      <c r="N29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PharmaYesExpressLAXPVGUSCNAMERICASAPAC</v>
      </c>
      <c r="O296" s="8" t="str">
        <f>IF(ISNA(VLOOKUP(Table245[[#This Row],[Lane Identifier]],'Lanes Covered'!K:L,2,FALSE)),"No",VLOOKUP(Table245[[#This Row],[Lane Identifier]],'Lanes Covered'!K:L,2,FALSE))</f>
        <v>Yes</v>
      </c>
      <c r="P296" s="12"/>
      <c r="Q296" s="12"/>
      <c r="R296" s="12"/>
      <c r="S296" s="12"/>
      <c r="T296" s="12"/>
      <c r="U296" s="12"/>
      <c r="V296" s="12"/>
      <c r="W296" s="12"/>
      <c r="X296" s="12"/>
      <c r="Y296" s="12"/>
      <c r="Z296" s="12"/>
      <c r="AA296" s="12"/>
      <c r="AB296" s="12"/>
      <c r="AC296" s="12"/>
      <c r="AD296" s="12"/>
      <c r="AE296" s="12"/>
      <c r="AF296" s="12"/>
      <c r="AG296" s="12"/>
      <c r="AH296" s="12"/>
      <c r="AI296" s="12"/>
      <c r="AJ296" s="16"/>
    </row>
    <row r="297" spans="2:36">
      <c r="B297" s="6" t="s">
        <v>20</v>
      </c>
      <c r="C297" s="4" t="s">
        <v>472</v>
      </c>
      <c r="D297" s="4" t="s">
        <v>22</v>
      </c>
      <c r="E297" s="4" t="s">
        <v>37</v>
      </c>
      <c r="F297" s="4" t="s">
        <v>89</v>
      </c>
      <c r="G297" s="4" t="s">
        <v>799</v>
      </c>
      <c r="H297" s="4" t="s">
        <v>799</v>
      </c>
      <c r="I297" s="4" t="s">
        <v>776</v>
      </c>
      <c r="J297" s="4" t="s">
        <v>776</v>
      </c>
      <c r="K297" s="7">
        <v>13815.05544</v>
      </c>
      <c r="L297" s="4">
        <v>496</v>
      </c>
      <c r="M297" s="8">
        <v>27.852934354838709</v>
      </c>
      <c r="N29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PharmaYesExpressLAXRDUUSUSAMERICASAMERICAS</v>
      </c>
      <c r="O297" s="8" t="str">
        <f>IF(ISNA(VLOOKUP(Table245[[#This Row],[Lane Identifier]],'Lanes Covered'!K:L,2,FALSE)),"No",VLOOKUP(Table245[[#This Row],[Lane Identifier]],'Lanes Covered'!K:L,2,FALSE))</f>
        <v>Yes</v>
      </c>
      <c r="P297" s="12"/>
      <c r="Q297" s="12"/>
      <c r="R297" s="12"/>
      <c r="S297" s="12"/>
      <c r="T297" s="12"/>
      <c r="U297" s="12"/>
      <c r="V297" s="12"/>
      <c r="W297" s="12"/>
      <c r="X297" s="12"/>
      <c r="Y297" s="12"/>
      <c r="Z297" s="12"/>
      <c r="AA297" s="12"/>
      <c r="AB297" s="12"/>
      <c r="AC297" s="12"/>
      <c r="AD297" s="12"/>
      <c r="AE297" s="12"/>
      <c r="AF297" s="12"/>
      <c r="AG297" s="12"/>
      <c r="AH297" s="12"/>
      <c r="AI297" s="12"/>
      <c r="AJ297" s="16"/>
    </row>
    <row r="298" spans="2:36">
      <c r="B298" s="6" t="s">
        <v>20</v>
      </c>
      <c r="C298" s="4" t="s">
        <v>472</v>
      </c>
      <c r="D298" s="4" t="s">
        <v>22</v>
      </c>
      <c r="E298" s="4" t="s">
        <v>37</v>
      </c>
      <c r="F298" s="4" t="s">
        <v>199</v>
      </c>
      <c r="G298" s="4" t="s">
        <v>799</v>
      </c>
      <c r="H298" s="4" t="s">
        <v>799</v>
      </c>
      <c r="I298" s="4" t="s">
        <v>776</v>
      </c>
      <c r="J298" s="4" t="s">
        <v>776</v>
      </c>
      <c r="K298" s="7">
        <v>11977</v>
      </c>
      <c r="L298" s="4">
        <v>387</v>
      </c>
      <c r="M298" s="8">
        <v>30.948320413436694</v>
      </c>
      <c r="N29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PharmaYesExpressLAXRICUSUSAMERICASAMERICAS</v>
      </c>
      <c r="O298" s="8" t="str">
        <f>IF(ISNA(VLOOKUP(Table245[[#This Row],[Lane Identifier]],'Lanes Covered'!K:L,2,FALSE)),"No",VLOOKUP(Table245[[#This Row],[Lane Identifier]],'Lanes Covered'!K:L,2,FALSE))</f>
        <v>Yes</v>
      </c>
      <c r="P298" s="12"/>
      <c r="Q298" s="12"/>
      <c r="R298" s="12"/>
      <c r="S298" s="12"/>
      <c r="T298" s="12"/>
      <c r="U298" s="12"/>
      <c r="V298" s="12"/>
      <c r="W298" s="12"/>
      <c r="X298" s="12"/>
      <c r="Y298" s="12"/>
      <c r="Z298" s="12"/>
      <c r="AA298" s="12"/>
      <c r="AB298" s="12"/>
      <c r="AC298" s="12"/>
      <c r="AD298" s="12"/>
      <c r="AE298" s="12"/>
      <c r="AF298" s="12"/>
      <c r="AG298" s="12"/>
      <c r="AH298" s="12"/>
      <c r="AI298" s="12"/>
      <c r="AJ298" s="16"/>
    </row>
    <row r="299" spans="2:36">
      <c r="B299" s="6" t="s">
        <v>20</v>
      </c>
      <c r="C299" s="4" t="s">
        <v>472</v>
      </c>
      <c r="D299" s="4" t="s">
        <v>22</v>
      </c>
      <c r="E299" s="4" t="s">
        <v>37</v>
      </c>
      <c r="F299" s="4" t="s">
        <v>59</v>
      </c>
      <c r="G299" s="4" t="s">
        <v>799</v>
      </c>
      <c r="H299" s="4" t="s">
        <v>799</v>
      </c>
      <c r="I299" s="4" t="s">
        <v>776</v>
      </c>
      <c r="J299" s="4" t="s">
        <v>776</v>
      </c>
      <c r="K299" s="7">
        <v>13538.71</v>
      </c>
      <c r="L299" s="4">
        <v>571</v>
      </c>
      <c r="M299" s="8">
        <v>23.710525394045533</v>
      </c>
      <c r="N29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PharmaYesExpressLAXSEAUSUSAMERICASAMERICAS</v>
      </c>
      <c r="O299" s="8" t="str">
        <f>IF(ISNA(VLOOKUP(Table245[[#This Row],[Lane Identifier]],'Lanes Covered'!K:L,2,FALSE)),"No",VLOOKUP(Table245[[#This Row],[Lane Identifier]],'Lanes Covered'!K:L,2,FALSE))</f>
        <v>Yes</v>
      </c>
      <c r="P299" s="12"/>
      <c r="Q299" s="12"/>
      <c r="R299" s="12"/>
      <c r="S299" s="12"/>
      <c r="T299" s="12"/>
      <c r="U299" s="12"/>
      <c r="V299" s="12"/>
      <c r="W299" s="12"/>
      <c r="X299" s="12"/>
      <c r="Y299" s="12"/>
      <c r="Z299" s="12"/>
      <c r="AA299" s="12"/>
      <c r="AB299" s="12"/>
      <c r="AC299" s="12"/>
      <c r="AD299" s="12"/>
      <c r="AE299" s="12"/>
      <c r="AF299" s="12"/>
      <c r="AG299" s="12"/>
      <c r="AH299" s="12"/>
      <c r="AI299" s="12"/>
      <c r="AJ299" s="16"/>
    </row>
    <row r="300" spans="2:36">
      <c r="B300" s="6" t="s">
        <v>20</v>
      </c>
      <c r="C300" s="4" t="s">
        <v>472</v>
      </c>
      <c r="D300" s="4" t="s">
        <v>22</v>
      </c>
      <c r="E300" s="4" t="s">
        <v>37</v>
      </c>
      <c r="F300" s="4" t="s">
        <v>49</v>
      </c>
      <c r="G300" s="4" t="s">
        <v>799</v>
      </c>
      <c r="H300" s="4" t="s">
        <v>799</v>
      </c>
      <c r="I300" s="4" t="s">
        <v>776</v>
      </c>
      <c r="J300" s="4" t="s">
        <v>776</v>
      </c>
      <c r="K300" s="7">
        <v>36020.019119999975</v>
      </c>
      <c r="L300" s="4">
        <v>1186</v>
      </c>
      <c r="M300" s="8">
        <v>30.371011062394583</v>
      </c>
      <c r="N30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PharmaYesExpressLAXSFOUSUSAMERICASAMERICAS</v>
      </c>
      <c r="O300" s="8" t="str">
        <f>IF(ISNA(VLOOKUP(Table245[[#This Row],[Lane Identifier]],'Lanes Covered'!K:L,2,FALSE)),"No",VLOOKUP(Table245[[#This Row],[Lane Identifier]],'Lanes Covered'!K:L,2,FALSE))</f>
        <v>Yes</v>
      </c>
      <c r="P300" s="12"/>
      <c r="Q300" s="12"/>
      <c r="R300" s="12"/>
      <c r="S300" s="12"/>
      <c r="T300" s="12"/>
      <c r="U300" s="12"/>
      <c r="V300" s="12"/>
      <c r="W300" s="12"/>
      <c r="X300" s="12"/>
      <c r="Y300" s="12"/>
      <c r="Z300" s="12"/>
      <c r="AA300" s="12"/>
      <c r="AB300" s="12"/>
      <c r="AC300" s="12"/>
      <c r="AD300" s="12"/>
      <c r="AE300" s="12"/>
      <c r="AF300" s="12"/>
      <c r="AG300" s="12"/>
      <c r="AH300" s="12"/>
      <c r="AI300" s="12"/>
      <c r="AJ300" s="16"/>
    </row>
    <row r="301" spans="2:36">
      <c r="B301" s="6" t="s">
        <v>20</v>
      </c>
      <c r="C301" s="4" t="s">
        <v>472</v>
      </c>
      <c r="D301" s="4" t="s">
        <v>22</v>
      </c>
      <c r="E301" s="4" t="s">
        <v>37</v>
      </c>
      <c r="F301" s="4" t="s">
        <v>27</v>
      </c>
      <c r="G301" s="4" t="s">
        <v>799</v>
      </c>
      <c r="H301" s="4" t="s">
        <v>810</v>
      </c>
      <c r="I301" s="4" t="s">
        <v>776</v>
      </c>
      <c r="J301" s="4" t="s">
        <v>777</v>
      </c>
      <c r="K301" s="7">
        <v>9787.5968860000012</v>
      </c>
      <c r="L301" s="4">
        <v>503</v>
      </c>
      <c r="M301" s="8">
        <v>19.458443113320083</v>
      </c>
      <c r="N30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PharmaYesExpressLAXSINUSSGAMERICASAPAC</v>
      </c>
      <c r="O301" s="8" t="str">
        <f>IF(ISNA(VLOOKUP(Table245[[#This Row],[Lane Identifier]],'Lanes Covered'!K:L,2,FALSE)),"No",VLOOKUP(Table245[[#This Row],[Lane Identifier]],'Lanes Covered'!K:L,2,FALSE))</f>
        <v>Yes</v>
      </c>
      <c r="P301" s="12"/>
      <c r="Q301" s="12"/>
      <c r="R301" s="12"/>
      <c r="S301" s="12"/>
      <c r="T301" s="12"/>
      <c r="U301" s="12"/>
      <c r="V301" s="12"/>
      <c r="W301" s="12"/>
      <c r="X301" s="12"/>
      <c r="Y301" s="12"/>
      <c r="Z301" s="12"/>
      <c r="AA301" s="12"/>
      <c r="AB301" s="12"/>
      <c r="AC301" s="12"/>
      <c r="AD301" s="12"/>
      <c r="AE301" s="12"/>
      <c r="AF301" s="12"/>
      <c r="AG301" s="12"/>
      <c r="AH301" s="12"/>
      <c r="AI301" s="12"/>
      <c r="AJ301" s="16"/>
    </row>
    <row r="302" spans="2:36">
      <c r="B302" s="6" t="s">
        <v>20</v>
      </c>
      <c r="C302" s="4" t="s">
        <v>472</v>
      </c>
      <c r="D302" s="4" t="s">
        <v>22</v>
      </c>
      <c r="E302" s="4" t="s">
        <v>37</v>
      </c>
      <c r="F302" s="4" t="s">
        <v>107</v>
      </c>
      <c r="G302" s="4" t="s">
        <v>799</v>
      </c>
      <c r="H302" s="4" t="s">
        <v>799</v>
      </c>
      <c r="I302" s="4" t="s">
        <v>776</v>
      </c>
      <c r="J302" s="4" t="s">
        <v>776</v>
      </c>
      <c r="K302" s="7">
        <v>16583.840000000004</v>
      </c>
      <c r="L302" s="4">
        <v>795</v>
      </c>
      <c r="M302" s="8">
        <v>20.860176100628937</v>
      </c>
      <c r="N30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PharmaYesExpressLAXSLCUSUSAMERICASAMERICAS</v>
      </c>
      <c r="O302" s="8" t="str">
        <f>IF(ISNA(VLOOKUP(Table245[[#This Row],[Lane Identifier]],'Lanes Covered'!K:L,2,FALSE)),"No",VLOOKUP(Table245[[#This Row],[Lane Identifier]],'Lanes Covered'!K:L,2,FALSE))</f>
        <v>Yes</v>
      </c>
      <c r="P302" s="12"/>
      <c r="Q302" s="12"/>
      <c r="R302" s="12"/>
      <c r="S302" s="12"/>
      <c r="T302" s="12"/>
      <c r="U302" s="12"/>
      <c r="V302" s="12"/>
      <c r="W302" s="12"/>
      <c r="X302" s="12"/>
      <c r="Y302" s="12"/>
      <c r="Z302" s="12"/>
      <c r="AA302" s="12"/>
      <c r="AB302" s="12"/>
      <c r="AC302" s="12"/>
      <c r="AD302" s="12"/>
      <c r="AE302" s="12"/>
      <c r="AF302" s="12"/>
      <c r="AG302" s="12"/>
      <c r="AH302" s="12"/>
      <c r="AI302" s="12"/>
      <c r="AJ302" s="16"/>
    </row>
    <row r="303" spans="2:36">
      <c r="B303" s="6" t="s">
        <v>20</v>
      </c>
      <c r="C303" s="4" t="s">
        <v>472</v>
      </c>
      <c r="D303" s="4" t="s">
        <v>22</v>
      </c>
      <c r="E303" s="4" t="s">
        <v>37</v>
      </c>
      <c r="F303" s="4" t="s">
        <v>132</v>
      </c>
      <c r="G303" s="4" t="s">
        <v>799</v>
      </c>
      <c r="H303" s="4" t="s">
        <v>799</v>
      </c>
      <c r="I303" s="4" t="s">
        <v>776</v>
      </c>
      <c r="J303" s="4" t="s">
        <v>776</v>
      </c>
      <c r="K303" s="7">
        <v>6723.1400000000021</v>
      </c>
      <c r="L303" s="4">
        <v>266</v>
      </c>
      <c r="M303" s="8">
        <v>25.274962406015046</v>
      </c>
      <c r="N30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PharmaYesExpressLAXSTLUSUSAMERICASAMERICAS</v>
      </c>
      <c r="O303" s="8" t="str">
        <f>IF(ISNA(VLOOKUP(Table245[[#This Row],[Lane Identifier]],'Lanes Covered'!K:L,2,FALSE)),"No",VLOOKUP(Table245[[#This Row],[Lane Identifier]],'Lanes Covered'!K:L,2,FALSE))</f>
        <v>Yes</v>
      </c>
      <c r="P303" s="12"/>
      <c r="Q303" s="12"/>
      <c r="R303" s="12"/>
      <c r="S303" s="12"/>
      <c r="T303" s="12"/>
      <c r="U303" s="12"/>
      <c r="V303" s="12"/>
      <c r="W303" s="12"/>
      <c r="X303" s="12"/>
      <c r="Y303" s="12"/>
      <c r="Z303" s="12"/>
      <c r="AA303" s="12"/>
      <c r="AB303" s="12"/>
      <c r="AC303" s="12"/>
      <c r="AD303" s="12"/>
      <c r="AE303" s="12"/>
      <c r="AF303" s="12"/>
      <c r="AG303" s="12"/>
      <c r="AH303" s="12"/>
      <c r="AI303" s="12"/>
      <c r="AJ303" s="16"/>
    </row>
    <row r="304" spans="2:36">
      <c r="B304" s="6" t="s">
        <v>20</v>
      </c>
      <c r="C304" s="4" t="s">
        <v>472</v>
      </c>
      <c r="D304" s="4" t="s">
        <v>22</v>
      </c>
      <c r="E304" s="4" t="s">
        <v>37</v>
      </c>
      <c r="F304" s="4" t="s">
        <v>106</v>
      </c>
      <c r="G304" s="4" t="s">
        <v>799</v>
      </c>
      <c r="H304" s="4" t="s">
        <v>816</v>
      </c>
      <c r="I304" s="4" t="s">
        <v>776</v>
      </c>
      <c r="J304" s="4" t="s">
        <v>777</v>
      </c>
      <c r="K304" s="7">
        <v>13016.547497200025</v>
      </c>
      <c r="L304" s="4">
        <v>529</v>
      </c>
      <c r="M304" s="8">
        <v>24.605949900189081</v>
      </c>
      <c r="N30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PharmaYesExpressLAXSYDUSAUAMERICASAPAC</v>
      </c>
      <c r="O304" s="8" t="str">
        <f>IF(ISNA(VLOOKUP(Table245[[#This Row],[Lane Identifier]],'Lanes Covered'!K:L,2,FALSE)),"No",VLOOKUP(Table245[[#This Row],[Lane Identifier]],'Lanes Covered'!K:L,2,FALSE))</f>
        <v>Yes</v>
      </c>
      <c r="P304" s="12"/>
      <c r="Q304" s="12"/>
      <c r="R304" s="12"/>
      <c r="S304" s="12"/>
      <c r="T304" s="12"/>
      <c r="U304" s="12"/>
      <c r="V304" s="12"/>
      <c r="W304" s="12"/>
      <c r="X304" s="12"/>
      <c r="Y304" s="12"/>
      <c r="Z304" s="12"/>
      <c r="AA304" s="12"/>
      <c r="AB304" s="12"/>
      <c r="AC304" s="12"/>
      <c r="AD304" s="12"/>
      <c r="AE304" s="12"/>
      <c r="AF304" s="12"/>
      <c r="AG304" s="12"/>
      <c r="AH304" s="12"/>
      <c r="AI304" s="12"/>
      <c r="AJ304" s="16"/>
    </row>
    <row r="305" spans="2:36">
      <c r="B305" s="6" t="s">
        <v>20</v>
      </c>
      <c r="C305" s="4" t="s">
        <v>472</v>
      </c>
      <c r="D305" s="4" t="s">
        <v>22</v>
      </c>
      <c r="E305" s="4" t="s">
        <v>37</v>
      </c>
      <c r="F305" s="4" t="s">
        <v>29</v>
      </c>
      <c r="G305" s="4" t="s">
        <v>799</v>
      </c>
      <c r="H305" s="4" t="s">
        <v>811</v>
      </c>
      <c r="I305" s="4" t="s">
        <v>776</v>
      </c>
      <c r="J305" s="4" t="s">
        <v>777</v>
      </c>
      <c r="K305" s="7">
        <v>7398.9500000000016</v>
      </c>
      <c r="L305" s="4">
        <v>318</v>
      </c>
      <c r="M305" s="8">
        <v>23.267138364779878</v>
      </c>
      <c r="N30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PharmaYesExpressLAXTPEUSTWAMERICASAPAC</v>
      </c>
      <c r="O305" s="8" t="str">
        <f>IF(ISNA(VLOOKUP(Table245[[#This Row],[Lane Identifier]],'Lanes Covered'!K:L,2,FALSE)),"No",VLOOKUP(Table245[[#This Row],[Lane Identifier]],'Lanes Covered'!K:L,2,FALSE))</f>
        <v>Yes</v>
      </c>
      <c r="P305" s="12"/>
      <c r="Q305" s="12"/>
      <c r="R305" s="12"/>
      <c r="S305" s="12"/>
      <c r="T305" s="12"/>
      <c r="U305" s="12"/>
      <c r="V305" s="12"/>
      <c r="W305" s="12"/>
      <c r="X305" s="12"/>
      <c r="Y305" s="12"/>
      <c r="Z305" s="12"/>
      <c r="AA305" s="12"/>
      <c r="AB305" s="12"/>
      <c r="AC305" s="12"/>
      <c r="AD305" s="12"/>
      <c r="AE305" s="12"/>
      <c r="AF305" s="12"/>
      <c r="AG305" s="12"/>
      <c r="AH305" s="12"/>
      <c r="AI305" s="12"/>
      <c r="AJ305" s="16"/>
    </row>
    <row r="306" spans="2:36">
      <c r="B306" s="6" t="s">
        <v>20</v>
      </c>
      <c r="C306" s="4" t="s">
        <v>472</v>
      </c>
      <c r="D306" s="4" t="s">
        <v>22</v>
      </c>
      <c r="E306" s="4" t="s">
        <v>37</v>
      </c>
      <c r="F306" s="4" t="s">
        <v>214</v>
      </c>
      <c r="G306" s="4" t="s">
        <v>799</v>
      </c>
      <c r="H306" s="4" t="s">
        <v>799</v>
      </c>
      <c r="I306" s="4" t="s">
        <v>776</v>
      </c>
      <c r="J306" s="4" t="s">
        <v>776</v>
      </c>
      <c r="K306" s="7">
        <v>10184</v>
      </c>
      <c r="L306" s="4">
        <v>372</v>
      </c>
      <c r="M306" s="8">
        <v>27.376344086021504</v>
      </c>
      <c r="N30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PharmaYesExpressLAXTRIUSUSAMERICASAMERICAS</v>
      </c>
      <c r="O306" s="8" t="str">
        <f>IF(ISNA(VLOOKUP(Table245[[#This Row],[Lane Identifier]],'Lanes Covered'!K:L,2,FALSE)),"No",VLOOKUP(Table245[[#This Row],[Lane Identifier]],'Lanes Covered'!K:L,2,FALSE))</f>
        <v>No</v>
      </c>
      <c r="P306" s="12"/>
      <c r="Q306" s="12"/>
      <c r="R306" s="12"/>
      <c r="S306" s="12"/>
      <c r="T306" s="12"/>
      <c r="U306" s="12"/>
      <c r="V306" s="12"/>
      <c r="W306" s="12"/>
      <c r="X306" s="12"/>
      <c r="Y306" s="12"/>
      <c r="Z306" s="12"/>
      <c r="AA306" s="12"/>
      <c r="AB306" s="12"/>
      <c r="AC306" s="12"/>
      <c r="AD306" s="12"/>
      <c r="AE306" s="12"/>
      <c r="AF306" s="12"/>
      <c r="AG306" s="12"/>
      <c r="AH306" s="12"/>
      <c r="AI306" s="12"/>
      <c r="AJ306" s="16"/>
    </row>
    <row r="307" spans="2:36">
      <c r="B307" s="6" t="s">
        <v>20</v>
      </c>
      <c r="C307" s="4" t="s">
        <v>472</v>
      </c>
      <c r="D307" s="4" t="s">
        <v>22</v>
      </c>
      <c r="E307" s="4" t="s">
        <v>37</v>
      </c>
      <c r="F307" s="4" t="s">
        <v>177</v>
      </c>
      <c r="G307" s="4" t="s">
        <v>799</v>
      </c>
      <c r="H307" s="4" t="s">
        <v>799</v>
      </c>
      <c r="I307" s="4" t="s">
        <v>776</v>
      </c>
      <c r="J307" s="4" t="s">
        <v>776</v>
      </c>
      <c r="K307" s="7">
        <v>15379.31</v>
      </c>
      <c r="L307" s="4">
        <v>648</v>
      </c>
      <c r="M307" s="8">
        <v>23.733503086419752</v>
      </c>
      <c r="N30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PharmaYesExpressLAXTUSUSUSAMERICASAMERICAS</v>
      </c>
      <c r="O307" s="8" t="str">
        <f>IF(ISNA(VLOOKUP(Table245[[#This Row],[Lane Identifier]],'Lanes Covered'!K:L,2,FALSE)),"No",VLOOKUP(Table245[[#This Row],[Lane Identifier]],'Lanes Covered'!K:L,2,FALSE))</f>
        <v>Yes</v>
      </c>
      <c r="P307" s="12"/>
      <c r="Q307" s="12"/>
      <c r="R307" s="12"/>
      <c r="S307" s="12"/>
      <c r="T307" s="12"/>
      <c r="U307" s="12"/>
      <c r="V307" s="12"/>
      <c r="W307" s="12"/>
      <c r="X307" s="12"/>
      <c r="Y307" s="12"/>
      <c r="Z307" s="12"/>
      <c r="AA307" s="12"/>
      <c r="AB307" s="12"/>
      <c r="AC307" s="12"/>
      <c r="AD307" s="12"/>
      <c r="AE307" s="12"/>
      <c r="AF307" s="12"/>
      <c r="AG307" s="12"/>
      <c r="AH307" s="12"/>
      <c r="AI307" s="12"/>
      <c r="AJ307" s="16"/>
    </row>
    <row r="308" spans="2:36">
      <c r="B308" s="6" t="s">
        <v>20</v>
      </c>
      <c r="C308" s="4" t="s">
        <v>472</v>
      </c>
      <c r="D308" s="4" t="s">
        <v>22</v>
      </c>
      <c r="E308" s="4" t="s">
        <v>86</v>
      </c>
      <c r="F308" s="4" t="s">
        <v>112</v>
      </c>
      <c r="G308" s="4" t="s">
        <v>795</v>
      </c>
      <c r="H308" s="4" t="s">
        <v>803</v>
      </c>
      <c r="I308" s="4" t="s">
        <v>778</v>
      </c>
      <c r="J308" s="4" t="s">
        <v>778</v>
      </c>
      <c r="K308" s="7">
        <v>28965.68</v>
      </c>
      <c r="L308" s="4">
        <v>929</v>
      </c>
      <c r="M308" s="8">
        <v>31.179418729817009</v>
      </c>
      <c r="N30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PharmaYesExpressLHRBRUGBBEEMEAEMEA</v>
      </c>
      <c r="O308" s="8" t="str">
        <f>IF(ISNA(VLOOKUP(Table245[[#This Row],[Lane Identifier]],'Lanes Covered'!K:L,2,FALSE)),"No",VLOOKUP(Table245[[#This Row],[Lane Identifier]],'Lanes Covered'!K:L,2,FALSE))</f>
        <v>Yes</v>
      </c>
      <c r="P308" s="12"/>
      <c r="Q308" s="12"/>
      <c r="R308" s="12"/>
      <c r="S308" s="12"/>
      <c r="T308" s="12"/>
      <c r="U308" s="12"/>
      <c r="V308" s="12"/>
      <c r="W308" s="12"/>
      <c r="X308" s="12"/>
      <c r="Y308" s="12"/>
      <c r="Z308" s="12"/>
      <c r="AA308" s="12"/>
      <c r="AB308" s="12"/>
      <c r="AC308" s="12"/>
      <c r="AD308" s="12"/>
      <c r="AE308" s="12"/>
      <c r="AF308" s="12"/>
      <c r="AG308" s="12"/>
      <c r="AH308" s="12"/>
      <c r="AI308" s="12"/>
      <c r="AJ308" s="16"/>
    </row>
    <row r="309" spans="2:36">
      <c r="B309" s="6" t="s">
        <v>20</v>
      </c>
      <c r="C309" s="4" t="s">
        <v>472</v>
      </c>
      <c r="D309" s="4" t="s">
        <v>22</v>
      </c>
      <c r="E309" s="4" t="s">
        <v>86</v>
      </c>
      <c r="F309" s="4" t="s">
        <v>150</v>
      </c>
      <c r="G309" s="4" t="s">
        <v>795</v>
      </c>
      <c r="H309" s="4" t="s">
        <v>794</v>
      </c>
      <c r="I309" s="4" t="s">
        <v>778</v>
      </c>
      <c r="J309" s="4" t="s">
        <v>778</v>
      </c>
      <c r="K309" s="7">
        <v>10022.98</v>
      </c>
      <c r="L309" s="4">
        <v>527</v>
      </c>
      <c r="M309" s="8">
        <v>19.018937381404175</v>
      </c>
      <c r="N30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PharmaYesExpressLHRCDGGBFREMEAEMEA</v>
      </c>
      <c r="O309" s="8" t="str">
        <f>IF(ISNA(VLOOKUP(Table245[[#This Row],[Lane Identifier]],'Lanes Covered'!K:L,2,FALSE)),"No",VLOOKUP(Table245[[#This Row],[Lane Identifier]],'Lanes Covered'!K:L,2,FALSE))</f>
        <v>Yes</v>
      </c>
      <c r="P309" s="12"/>
      <c r="Q309" s="12"/>
      <c r="R309" s="12"/>
      <c r="S309" s="12"/>
      <c r="T309" s="12"/>
      <c r="U309" s="12"/>
      <c r="V309" s="12"/>
      <c r="W309" s="12"/>
      <c r="X309" s="12"/>
      <c r="Y309" s="12"/>
      <c r="Z309" s="12"/>
      <c r="AA309" s="12"/>
      <c r="AB309" s="12"/>
      <c r="AC309" s="12"/>
      <c r="AD309" s="12"/>
      <c r="AE309" s="12"/>
      <c r="AF309" s="12"/>
      <c r="AG309" s="12"/>
      <c r="AH309" s="12"/>
      <c r="AI309" s="12"/>
      <c r="AJ309" s="16"/>
    </row>
    <row r="310" spans="2:36">
      <c r="B310" s="6" t="s">
        <v>20</v>
      </c>
      <c r="C310" s="4" t="s">
        <v>472</v>
      </c>
      <c r="D310" s="4" t="s">
        <v>22</v>
      </c>
      <c r="E310" s="4" t="s">
        <v>86</v>
      </c>
      <c r="F310" s="4" t="s">
        <v>51</v>
      </c>
      <c r="G310" s="4" t="s">
        <v>795</v>
      </c>
      <c r="H310" s="4" t="s">
        <v>800</v>
      </c>
      <c r="I310" s="4" t="s">
        <v>778</v>
      </c>
      <c r="J310" s="4" t="s">
        <v>778</v>
      </c>
      <c r="K310" s="7">
        <v>41110.949999999997</v>
      </c>
      <c r="L310" s="4">
        <v>951</v>
      </c>
      <c r="M310" s="8">
        <v>43.229179810725547</v>
      </c>
      <c r="N31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PharmaYesExpressLHRFRAGBDEEMEAEMEA</v>
      </c>
      <c r="O310" s="8" t="str">
        <f>IF(ISNA(VLOOKUP(Table245[[#This Row],[Lane Identifier]],'Lanes Covered'!K:L,2,FALSE)),"No",VLOOKUP(Table245[[#This Row],[Lane Identifier]],'Lanes Covered'!K:L,2,FALSE))</f>
        <v>Yes</v>
      </c>
      <c r="P310" s="12"/>
      <c r="Q310" s="12"/>
      <c r="R310" s="12"/>
      <c r="S310" s="12"/>
      <c r="T310" s="12"/>
      <c r="U310" s="12"/>
      <c r="V310" s="12"/>
      <c r="W310" s="12"/>
      <c r="X310" s="12"/>
      <c r="Y310" s="12"/>
      <c r="Z310" s="12"/>
      <c r="AA310" s="12"/>
      <c r="AB310" s="12"/>
      <c r="AC310" s="12"/>
      <c r="AD310" s="12"/>
      <c r="AE310" s="12"/>
      <c r="AF310" s="12"/>
      <c r="AG310" s="12"/>
      <c r="AH310" s="12"/>
      <c r="AI310" s="12"/>
      <c r="AJ310" s="16"/>
    </row>
    <row r="311" spans="2:36">
      <c r="B311" s="6" t="s">
        <v>20</v>
      </c>
      <c r="C311" s="4" t="s">
        <v>472</v>
      </c>
      <c r="D311" s="4" t="s">
        <v>22</v>
      </c>
      <c r="E311" s="4" t="s">
        <v>86</v>
      </c>
      <c r="F311" s="4" t="s">
        <v>122</v>
      </c>
      <c r="G311" s="4" t="s">
        <v>795</v>
      </c>
      <c r="H311" s="4" t="s">
        <v>812</v>
      </c>
      <c r="I311" s="4" t="s">
        <v>778</v>
      </c>
      <c r="J311" s="4" t="s">
        <v>776</v>
      </c>
      <c r="K311" s="7">
        <v>8847.9599999999991</v>
      </c>
      <c r="L311" s="4">
        <v>294</v>
      </c>
      <c r="M311" s="8">
        <v>30.095102040816325</v>
      </c>
      <c r="N31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PharmaYesExpressLHRGRUGBBREMEAAMERICAS</v>
      </c>
      <c r="O311" s="8" t="str">
        <f>IF(ISNA(VLOOKUP(Table245[[#This Row],[Lane Identifier]],'Lanes Covered'!K:L,2,FALSE)),"No",VLOOKUP(Table245[[#This Row],[Lane Identifier]],'Lanes Covered'!K:L,2,FALSE))</f>
        <v>Yes</v>
      </c>
      <c r="P311" s="12"/>
      <c r="Q311" s="12"/>
      <c r="R311" s="12"/>
      <c r="S311" s="12"/>
      <c r="T311" s="12"/>
      <c r="U311" s="12"/>
      <c r="V311" s="12"/>
      <c r="W311" s="12"/>
      <c r="X311" s="12"/>
      <c r="Y311" s="12"/>
      <c r="Z311" s="12"/>
      <c r="AA311" s="12"/>
      <c r="AB311" s="12"/>
      <c r="AC311" s="12"/>
      <c r="AD311" s="12"/>
      <c r="AE311" s="12"/>
      <c r="AF311" s="12"/>
      <c r="AG311" s="12"/>
      <c r="AH311" s="12"/>
      <c r="AI311" s="12"/>
      <c r="AJ311" s="16"/>
    </row>
    <row r="312" spans="2:36">
      <c r="B312" s="6" t="s">
        <v>20</v>
      </c>
      <c r="C312" s="4" t="s">
        <v>472</v>
      </c>
      <c r="D312" s="4" t="s">
        <v>22</v>
      </c>
      <c r="E312" s="4" t="s">
        <v>86</v>
      </c>
      <c r="F312" s="4" t="s">
        <v>269</v>
      </c>
      <c r="G312" s="4" t="s">
        <v>795</v>
      </c>
      <c r="H312" s="4" t="s">
        <v>807</v>
      </c>
      <c r="I312" s="4" t="s">
        <v>778</v>
      </c>
      <c r="J312" s="4" t="s">
        <v>778</v>
      </c>
      <c r="K312" s="7">
        <v>12940.1</v>
      </c>
      <c r="L312" s="4">
        <v>316</v>
      </c>
      <c r="M312" s="8">
        <v>40.949683544303795</v>
      </c>
      <c r="N31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PharmaYesExpressLHRGVAGBCHEMEAEMEA</v>
      </c>
      <c r="O312" s="8" t="str">
        <f>IF(ISNA(VLOOKUP(Table245[[#This Row],[Lane Identifier]],'Lanes Covered'!K:L,2,FALSE)),"No",VLOOKUP(Table245[[#This Row],[Lane Identifier]],'Lanes Covered'!K:L,2,FALSE))</f>
        <v>Yes</v>
      </c>
      <c r="P312" s="12"/>
      <c r="Q312" s="12"/>
      <c r="R312" s="12"/>
      <c r="S312" s="12"/>
      <c r="T312" s="12"/>
      <c r="U312" s="12"/>
      <c r="V312" s="12"/>
      <c r="W312" s="12"/>
      <c r="X312" s="12"/>
      <c r="Y312" s="12"/>
      <c r="Z312" s="12"/>
      <c r="AA312" s="12"/>
      <c r="AB312" s="12"/>
      <c r="AC312" s="12"/>
      <c r="AD312" s="12"/>
      <c r="AE312" s="12"/>
      <c r="AF312" s="12"/>
      <c r="AG312" s="12"/>
      <c r="AH312" s="12"/>
      <c r="AI312" s="12"/>
      <c r="AJ312" s="16"/>
    </row>
    <row r="313" spans="2:36">
      <c r="B313" s="6" t="s">
        <v>20</v>
      </c>
      <c r="C313" s="4" t="s">
        <v>472</v>
      </c>
      <c r="D313" s="4" t="s">
        <v>22</v>
      </c>
      <c r="E313" s="4" t="s">
        <v>86</v>
      </c>
      <c r="F313" s="4" t="s">
        <v>110</v>
      </c>
      <c r="G313" s="4" t="s">
        <v>795</v>
      </c>
      <c r="H313" s="4" t="s">
        <v>809</v>
      </c>
      <c r="I313" s="4" t="s">
        <v>778</v>
      </c>
      <c r="J313" s="4" t="s">
        <v>777</v>
      </c>
      <c r="K313" s="7">
        <v>15980.610000000011</v>
      </c>
      <c r="L313" s="4">
        <v>926</v>
      </c>
      <c r="M313" s="8">
        <v>17.257678185745153</v>
      </c>
      <c r="N31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PharmaYesExpressLHRICNGBKREMEAAPAC</v>
      </c>
      <c r="O313" s="8" t="str">
        <f>IF(ISNA(VLOOKUP(Table245[[#This Row],[Lane Identifier]],'Lanes Covered'!K:L,2,FALSE)),"No",VLOOKUP(Table245[[#This Row],[Lane Identifier]],'Lanes Covered'!K:L,2,FALSE))</f>
        <v>Yes</v>
      </c>
      <c r="P313" s="12"/>
      <c r="Q313" s="12"/>
      <c r="R313" s="12"/>
      <c r="S313" s="12"/>
      <c r="T313" s="12"/>
      <c r="U313" s="12"/>
      <c r="V313" s="12"/>
      <c r="W313" s="12"/>
      <c r="X313" s="12"/>
      <c r="Y313" s="12"/>
      <c r="Z313" s="12"/>
      <c r="AA313" s="12"/>
      <c r="AB313" s="12"/>
      <c r="AC313" s="12"/>
      <c r="AD313" s="12"/>
      <c r="AE313" s="12"/>
      <c r="AF313" s="12"/>
      <c r="AG313" s="12"/>
      <c r="AH313" s="12"/>
      <c r="AI313" s="12"/>
      <c r="AJ313" s="16"/>
    </row>
    <row r="314" spans="2:36">
      <c r="B314" s="6" t="s">
        <v>20</v>
      </c>
      <c r="C314" s="4" t="s">
        <v>472</v>
      </c>
      <c r="D314" s="4" t="s">
        <v>22</v>
      </c>
      <c r="E314" s="4" t="s">
        <v>86</v>
      </c>
      <c r="F314" s="4" t="s">
        <v>66</v>
      </c>
      <c r="G314" s="4" t="s">
        <v>795</v>
      </c>
      <c r="H314" s="4" t="s">
        <v>799</v>
      </c>
      <c r="I314" s="4" t="s">
        <v>778</v>
      </c>
      <c r="J314" s="4" t="s">
        <v>776</v>
      </c>
      <c r="K314" s="7">
        <v>125201.32741999996</v>
      </c>
      <c r="L314" s="4">
        <v>1043</v>
      </c>
      <c r="M314" s="8">
        <v>120.03962360498558</v>
      </c>
      <c r="N31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PharmaYesExpressLHRJFKGBUSEMEAAMERICAS</v>
      </c>
      <c r="O314" s="8" t="str">
        <f>IF(ISNA(VLOOKUP(Table245[[#This Row],[Lane Identifier]],'Lanes Covered'!K:L,2,FALSE)),"No",VLOOKUP(Table245[[#This Row],[Lane Identifier]],'Lanes Covered'!K:L,2,FALSE))</f>
        <v>Yes</v>
      </c>
      <c r="P314" s="12"/>
      <c r="Q314" s="12"/>
      <c r="R314" s="12"/>
      <c r="S314" s="12"/>
      <c r="T314" s="12"/>
      <c r="U314" s="12"/>
      <c r="V314" s="12"/>
      <c r="W314" s="12"/>
      <c r="X314" s="12"/>
      <c r="Y314" s="12"/>
      <c r="Z314" s="12"/>
      <c r="AA314" s="12"/>
      <c r="AB314" s="12"/>
      <c r="AC314" s="12"/>
      <c r="AD314" s="12"/>
      <c r="AE314" s="12"/>
      <c r="AF314" s="12"/>
      <c r="AG314" s="12"/>
      <c r="AH314" s="12"/>
      <c r="AI314" s="12"/>
      <c r="AJ314" s="16"/>
    </row>
    <row r="315" spans="2:36">
      <c r="B315" s="6" t="s">
        <v>20</v>
      </c>
      <c r="C315" s="4" t="s">
        <v>472</v>
      </c>
      <c r="D315" s="4" t="s">
        <v>22</v>
      </c>
      <c r="E315" s="4" t="s">
        <v>86</v>
      </c>
      <c r="F315" s="4" t="s">
        <v>37</v>
      </c>
      <c r="G315" s="4" t="s">
        <v>795</v>
      </c>
      <c r="H315" s="4" t="s">
        <v>799</v>
      </c>
      <c r="I315" s="4" t="s">
        <v>778</v>
      </c>
      <c r="J315" s="4" t="s">
        <v>776</v>
      </c>
      <c r="K315" s="7">
        <v>29857.937080000003</v>
      </c>
      <c r="L315" s="4">
        <v>819</v>
      </c>
      <c r="M315" s="8">
        <v>36.456577631257638</v>
      </c>
      <c r="N31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PharmaYesExpressLHRLAXGBUSEMEAAMERICAS</v>
      </c>
      <c r="O315" s="8" t="str">
        <f>IF(ISNA(VLOOKUP(Table245[[#This Row],[Lane Identifier]],'Lanes Covered'!K:L,2,FALSE)),"No",VLOOKUP(Table245[[#This Row],[Lane Identifier]],'Lanes Covered'!K:L,2,FALSE))</f>
        <v>Yes</v>
      </c>
      <c r="P315" s="12"/>
      <c r="Q315" s="12"/>
      <c r="R315" s="12"/>
      <c r="S315" s="12"/>
      <c r="T315" s="12"/>
      <c r="U315" s="12"/>
      <c r="V315" s="12"/>
      <c r="W315" s="12"/>
      <c r="X315" s="12"/>
      <c r="Y315" s="12"/>
      <c r="Z315" s="12"/>
      <c r="AA315" s="12"/>
      <c r="AB315" s="12"/>
      <c r="AC315" s="12"/>
      <c r="AD315" s="12"/>
      <c r="AE315" s="12"/>
      <c r="AF315" s="12"/>
      <c r="AG315" s="12"/>
      <c r="AH315" s="12"/>
      <c r="AI315" s="12"/>
      <c r="AJ315" s="16"/>
    </row>
    <row r="316" spans="2:36">
      <c r="B316" s="6" t="s">
        <v>20</v>
      </c>
      <c r="C316" s="4" t="s">
        <v>472</v>
      </c>
      <c r="D316" s="4" t="s">
        <v>22</v>
      </c>
      <c r="E316" s="4" t="s">
        <v>86</v>
      </c>
      <c r="F316" s="4" t="s">
        <v>123</v>
      </c>
      <c r="G316" s="4" t="s">
        <v>795</v>
      </c>
      <c r="H316" s="4" t="s">
        <v>799</v>
      </c>
      <c r="I316" s="4" t="s">
        <v>778</v>
      </c>
      <c r="J316" s="4" t="s">
        <v>776</v>
      </c>
      <c r="K316" s="7">
        <v>92076.410000000018</v>
      </c>
      <c r="L316" s="4">
        <v>650</v>
      </c>
      <c r="M316" s="8">
        <v>141.65601538461542</v>
      </c>
      <c r="N31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PharmaYesExpressLHRPHLGBUSEMEAAMERICAS</v>
      </c>
      <c r="O316" s="8" t="str">
        <f>IF(ISNA(VLOOKUP(Table245[[#This Row],[Lane Identifier]],'Lanes Covered'!K:L,2,FALSE)),"No",VLOOKUP(Table245[[#This Row],[Lane Identifier]],'Lanes Covered'!K:L,2,FALSE))</f>
        <v>Yes</v>
      </c>
      <c r="P316" s="12"/>
      <c r="Q316" s="12"/>
      <c r="R316" s="12"/>
      <c r="S316" s="12"/>
      <c r="T316" s="12"/>
      <c r="U316" s="12"/>
      <c r="V316" s="12"/>
      <c r="W316" s="12"/>
      <c r="X316" s="12"/>
      <c r="Y316" s="12"/>
      <c r="Z316" s="12"/>
      <c r="AA316" s="12"/>
      <c r="AB316" s="12"/>
      <c r="AC316" s="12"/>
      <c r="AD316" s="12"/>
      <c r="AE316" s="12"/>
      <c r="AF316" s="12"/>
      <c r="AG316" s="12"/>
      <c r="AH316" s="12"/>
      <c r="AI316" s="12"/>
      <c r="AJ316" s="16"/>
    </row>
    <row r="317" spans="2:36">
      <c r="B317" s="6" t="s">
        <v>20</v>
      </c>
      <c r="C317" s="4" t="s">
        <v>472</v>
      </c>
      <c r="D317" s="4" t="s">
        <v>22</v>
      </c>
      <c r="E317" s="4" t="s">
        <v>86</v>
      </c>
      <c r="F317" s="4" t="s">
        <v>27</v>
      </c>
      <c r="G317" s="4" t="s">
        <v>795</v>
      </c>
      <c r="H317" s="4" t="s">
        <v>810</v>
      </c>
      <c r="I317" s="4" t="s">
        <v>778</v>
      </c>
      <c r="J317" s="4" t="s">
        <v>777</v>
      </c>
      <c r="K317" s="7">
        <v>10127.529999999999</v>
      </c>
      <c r="L317" s="4">
        <v>353</v>
      </c>
      <c r="M317" s="8">
        <v>28.689886685552406</v>
      </c>
      <c r="N31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PharmaYesExpressLHRSINGBSGEMEAAPAC</v>
      </c>
      <c r="O317" s="8" t="str">
        <f>IF(ISNA(VLOOKUP(Table245[[#This Row],[Lane Identifier]],'Lanes Covered'!K:L,2,FALSE)),"No",VLOOKUP(Table245[[#This Row],[Lane Identifier]],'Lanes Covered'!K:L,2,FALSE))</f>
        <v>Yes</v>
      </c>
      <c r="P317" s="12"/>
      <c r="Q317" s="12"/>
      <c r="R317" s="12"/>
      <c r="S317" s="12"/>
      <c r="T317" s="12"/>
      <c r="U317" s="12"/>
      <c r="V317" s="12"/>
      <c r="W317" s="12"/>
      <c r="X317" s="12"/>
      <c r="Y317" s="12"/>
      <c r="Z317" s="12"/>
      <c r="AA317" s="12"/>
      <c r="AB317" s="12"/>
      <c r="AC317" s="12"/>
      <c r="AD317" s="12"/>
      <c r="AE317" s="12"/>
      <c r="AF317" s="12"/>
      <c r="AG317" s="12"/>
      <c r="AH317" s="12"/>
      <c r="AI317" s="12"/>
      <c r="AJ317" s="16"/>
    </row>
    <row r="318" spans="2:36">
      <c r="B318" s="6" t="s">
        <v>20</v>
      </c>
      <c r="C318" s="4" t="s">
        <v>472</v>
      </c>
      <c r="D318" s="4" t="s">
        <v>22</v>
      </c>
      <c r="E318" s="4" t="s">
        <v>86</v>
      </c>
      <c r="F318" s="4" t="s">
        <v>29</v>
      </c>
      <c r="G318" s="4" t="s">
        <v>795</v>
      </c>
      <c r="H318" s="4" t="s">
        <v>811</v>
      </c>
      <c r="I318" s="4" t="s">
        <v>778</v>
      </c>
      <c r="J318" s="4" t="s">
        <v>777</v>
      </c>
      <c r="K318" s="7">
        <v>14002.170000000007</v>
      </c>
      <c r="L318" s="4">
        <v>667</v>
      </c>
      <c r="M318" s="8">
        <v>20.992758620689667</v>
      </c>
      <c r="N31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PharmaYesExpressLHRTPEGBTWEMEAAPAC</v>
      </c>
      <c r="O318" s="8" t="str">
        <f>IF(ISNA(VLOOKUP(Table245[[#This Row],[Lane Identifier]],'Lanes Covered'!K:L,2,FALSE)),"No",VLOOKUP(Table245[[#This Row],[Lane Identifier]],'Lanes Covered'!K:L,2,FALSE))</f>
        <v>Yes</v>
      </c>
      <c r="P318" s="12"/>
      <c r="Q318" s="12"/>
      <c r="R318" s="12"/>
      <c r="S318" s="12"/>
      <c r="T318" s="12"/>
      <c r="U318" s="12"/>
      <c r="V318" s="12"/>
      <c r="W318" s="12"/>
      <c r="X318" s="12"/>
      <c r="Y318" s="12"/>
      <c r="Z318" s="12"/>
      <c r="AA318" s="12"/>
      <c r="AB318" s="12"/>
      <c r="AC318" s="12"/>
      <c r="AD318" s="12"/>
      <c r="AE318" s="12"/>
      <c r="AF318" s="12"/>
      <c r="AG318" s="12"/>
      <c r="AH318" s="12"/>
      <c r="AI318" s="12"/>
      <c r="AJ318" s="16"/>
    </row>
    <row r="319" spans="2:36">
      <c r="B319" s="6" t="s">
        <v>20</v>
      </c>
      <c r="C319" s="4" t="s">
        <v>472</v>
      </c>
      <c r="D319" s="4" t="s">
        <v>22</v>
      </c>
      <c r="E319" s="4" t="s">
        <v>86</v>
      </c>
      <c r="F319" s="4" t="s">
        <v>312</v>
      </c>
      <c r="G319" s="4" t="s">
        <v>795</v>
      </c>
      <c r="H319" s="4" t="s">
        <v>806</v>
      </c>
      <c r="I319" s="4" t="s">
        <v>778</v>
      </c>
      <c r="J319" s="4" t="s">
        <v>776</v>
      </c>
      <c r="K319" s="7">
        <v>10259.039999999997</v>
      </c>
      <c r="L319" s="4">
        <v>494</v>
      </c>
      <c r="M319" s="8">
        <v>20.767287449392708</v>
      </c>
      <c r="N31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PharmaYesExpressLHRYULGBCAEMEAAMERICAS</v>
      </c>
      <c r="O319" s="8" t="str">
        <f>IF(ISNA(VLOOKUP(Table245[[#This Row],[Lane Identifier]],'Lanes Covered'!K:L,2,FALSE)),"No",VLOOKUP(Table245[[#This Row],[Lane Identifier]],'Lanes Covered'!K:L,2,FALSE))</f>
        <v>Yes</v>
      </c>
      <c r="P319" s="12"/>
      <c r="Q319" s="12"/>
      <c r="R319" s="12"/>
      <c r="S319" s="12"/>
      <c r="T319" s="12"/>
      <c r="U319" s="12"/>
      <c r="V319" s="12"/>
      <c r="W319" s="12"/>
      <c r="X319" s="12"/>
      <c r="Y319" s="12"/>
      <c r="Z319" s="12"/>
      <c r="AA319" s="12"/>
      <c r="AB319" s="12"/>
      <c r="AC319" s="12"/>
      <c r="AD319" s="12"/>
      <c r="AE319" s="12"/>
      <c r="AF319" s="12"/>
      <c r="AG319" s="12"/>
      <c r="AH319" s="12"/>
      <c r="AI319" s="12"/>
      <c r="AJ319" s="16"/>
    </row>
    <row r="320" spans="2:36">
      <c r="B320" s="6" t="s">
        <v>20</v>
      </c>
      <c r="C320" s="4" t="s">
        <v>472</v>
      </c>
      <c r="D320" s="4" t="s">
        <v>22</v>
      </c>
      <c r="E320" s="4" t="s">
        <v>86</v>
      </c>
      <c r="F320" s="4" t="s">
        <v>124</v>
      </c>
      <c r="G320" s="4" t="s">
        <v>795</v>
      </c>
      <c r="H320" s="4" t="s">
        <v>807</v>
      </c>
      <c r="I320" s="4" t="s">
        <v>778</v>
      </c>
      <c r="J320" s="4" t="s">
        <v>778</v>
      </c>
      <c r="K320" s="7">
        <v>14814.44</v>
      </c>
      <c r="L320" s="4">
        <v>567</v>
      </c>
      <c r="M320" s="8">
        <v>26.127760141093475</v>
      </c>
      <c r="N32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PharmaYesExpressLHRZRHGBCHEMEAEMEA</v>
      </c>
      <c r="O320" s="8" t="str">
        <f>IF(ISNA(VLOOKUP(Table245[[#This Row],[Lane Identifier]],'Lanes Covered'!K:L,2,FALSE)),"No",VLOOKUP(Table245[[#This Row],[Lane Identifier]],'Lanes Covered'!K:L,2,FALSE))</f>
        <v>Yes</v>
      </c>
      <c r="P320" s="12"/>
      <c r="Q320" s="12"/>
      <c r="R320" s="12"/>
      <c r="S320" s="12"/>
      <c r="T320" s="12"/>
      <c r="U320" s="12"/>
      <c r="V320" s="12"/>
      <c r="W320" s="12"/>
      <c r="X320" s="12"/>
      <c r="Y320" s="12"/>
      <c r="Z320" s="12"/>
      <c r="AA320" s="12"/>
      <c r="AB320" s="12"/>
      <c r="AC320" s="12"/>
      <c r="AD320" s="12"/>
      <c r="AE320" s="12"/>
      <c r="AF320" s="12"/>
      <c r="AG320" s="12"/>
      <c r="AH320" s="12"/>
      <c r="AI320" s="12"/>
      <c r="AJ320" s="16"/>
    </row>
    <row r="321" spans="2:36">
      <c r="B321" s="6" t="s">
        <v>20</v>
      </c>
      <c r="C321" s="4" t="s">
        <v>472</v>
      </c>
      <c r="D321" s="4" t="s">
        <v>22</v>
      </c>
      <c r="E321" s="4" t="s">
        <v>192</v>
      </c>
      <c r="F321" s="4" t="s">
        <v>85</v>
      </c>
      <c r="G321" s="4" t="s">
        <v>828</v>
      </c>
      <c r="H321" s="4" t="s">
        <v>799</v>
      </c>
      <c r="I321" s="4" t="s">
        <v>776</v>
      </c>
      <c r="J321" s="4" t="s">
        <v>776</v>
      </c>
      <c r="K321" s="7">
        <v>28787.702334400012</v>
      </c>
      <c r="L321" s="4">
        <v>332</v>
      </c>
      <c r="M321" s="8">
        <v>86.709946790361485</v>
      </c>
      <c r="N32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PharmaYesExpressLIMMIAPEUSAMERICASAMERICAS</v>
      </c>
      <c r="O321" s="8" t="str">
        <f>IF(ISNA(VLOOKUP(Table245[[#This Row],[Lane Identifier]],'Lanes Covered'!K:L,2,FALSE)),"No",VLOOKUP(Table245[[#This Row],[Lane Identifier]],'Lanes Covered'!K:L,2,FALSE))</f>
        <v>Yes</v>
      </c>
      <c r="P321" s="12"/>
      <c r="Q321" s="12"/>
      <c r="R321" s="12"/>
      <c r="S321" s="12"/>
      <c r="T321" s="12"/>
      <c r="U321" s="12"/>
      <c r="V321" s="12"/>
      <c r="W321" s="12"/>
      <c r="X321" s="12"/>
      <c r="Y321" s="12"/>
      <c r="Z321" s="12"/>
      <c r="AA321" s="12"/>
      <c r="AB321" s="12"/>
      <c r="AC321" s="12"/>
      <c r="AD321" s="12"/>
      <c r="AE321" s="12"/>
      <c r="AF321" s="12"/>
      <c r="AG321" s="12"/>
      <c r="AH321" s="12"/>
      <c r="AI321" s="12"/>
      <c r="AJ321" s="16"/>
    </row>
    <row r="322" spans="2:36">
      <c r="B322" s="6" t="s">
        <v>20</v>
      </c>
      <c r="C322" s="4" t="s">
        <v>472</v>
      </c>
      <c r="D322" s="4" t="s">
        <v>22</v>
      </c>
      <c r="E322" s="4" t="s">
        <v>358</v>
      </c>
      <c r="F322" s="4" t="s">
        <v>113</v>
      </c>
      <c r="G322" s="4" t="s">
        <v>824</v>
      </c>
      <c r="H322" s="4" t="s">
        <v>820</v>
      </c>
      <c r="I322" s="4" t="s">
        <v>778</v>
      </c>
      <c r="J322" s="4" t="s">
        <v>778</v>
      </c>
      <c r="K322" s="7">
        <v>2212.9899999999921</v>
      </c>
      <c r="L322" s="4">
        <v>269</v>
      </c>
      <c r="M322" s="8">
        <v>8.2267286245352871</v>
      </c>
      <c r="N32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PharmaYesExpressLINAMSITNLEMEAEMEA</v>
      </c>
      <c r="O322" s="8" t="str">
        <f>IF(ISNA(VLOOKUP(Table245[[#This Row],[Lane Identifier]],'Lanes Covered'!K:L,2,FALSE)),"No",VLOOKUP(Table245[[#This Row],[Lane Identifier]],'Lanes Covered'!K:L,2,FALSE))</f>
        <v>No</v>
      </c>
      <c r="P322" s="12"/>
      <c r="Q322" s="12"/>
      <c r="R322" s="12"/>
      <c r="S322" s="12"/>
      <c r="T322" s="12"/>
      <c r="U322" s="12"/>
      <c r="V322" s="12"/>
      <c r="W322" s="12"/>
      <c r="X322" s="12"/>
      <c r="Y322" s="12"/>
      <c r="Z322" s="12"/>
      <c r="AA322" s="12"/>
      <c r="AB322" s="12"/>
      <c r="AC322" s="12"/>
      <c r="AD322" s="12"/>
      <c r="AE322" s="12"/>
      <c r="AF322" s="12"/>
      <c r="AG322" s="12"/>
      <c r="AH322" s="12"/>
      <c r="AI322" s="12"/>
      <c r="AJ322" s="16"/>
    </row>
    <row r="323" spans="2:36">
      <c r="B323" s="6" t="s">
        <v>20</v>
      </c>
      <c r="C323" s="4" t="s">
        <v>472</v>
      </c>
      <c r="D323" s="4" t="s">
        <v>22</v>
      </c>
      <c r="E323" s="4" t="s">
        <v>358</v>
      </c>
      <c r="F323" s="4" t="s">
        <v>112</v>
      </c>
      <c r="G323" s="4" t="s">
        <v>824</v>
      </c>
      <c r="H323" s="4" t="s">
        <v>803</v>
      </c>
      <c r="I323" s="4" t="s">
        <v>778</v>
      </c>
      <c r="J323" s="4" t="s">
        <v>778</v>
      </c>
      <c r="K323" s="7">
        <v>5875</v>
      </c>
      <c r="L323" s="4">
        <v>304</v>
      </c>
      <c r="M323" s="8">
        <v>19.325657894736842</v>
      </c>
      <c r="N32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PharmaYesExpressLINBRUITBEEMEAEMEA</v>
      </c>
      <c r="O323" s="8" t="str">
        <f>IF(ISNA(VLOOKUP(Table245[[#This Row],[Lane Identifier]],'Lanes Covered'!K:L,2,FALSE)),"No",VLOOKUP(Table245[[#This Row],[Lane Identifier]],'Lanes Covered'!K:L,2,FALSE))</f>
        <v>No</v>
      </c>
      <c r="P323" s="12"/>
      <c r="Q323" s="12"/>
      <c r="R323" s="12"/>
      <c r="S323" s="12"/>
      <c r="T323" s="12"/>
      <c r="U323" s="12"/>
      <c r="V323" s="12"/>
      <c r="W323" s="12"/>
      <c r="X323" s="12"/>
      <c r="Y323" s="12"/>
      <c r="Z323" s="12"/>
      <c r="AA323" s="12"/>
      <c r="AB323" s="12"/>
      <c r="AC323" s="12"/>
      <c r="AD323" s="12"/>
      <c r="AE323" s="12"/>
      <c r="AF323" s="12"/>
      <c r="AG323" s="12"/>
      <c r="AH323" s="12"/>
      <c r="AI323" s="12"/>
      <c r="AJ323" s="16"/>
    </row>
    <row r="324" spans="2:36">
      <c r="B324" s="6" t="s">
        <v>20</v>
      </c>
      <c r="C324" s="4" t="s">
        <v>472</v>
      </c>
      <c r="D324" s="4" t="s">
        <v>22</v>
      </c>
      <c r="E324" s="4" t="s">
        <v>90</v>
      </c>
      <c r="F324" s="4" t="s">
        <v>113</v>
      </c>
      <c r="G324" s="4" t="s">
        <v>805</v>
      </c>
      <c r="H324" s="4" t="s">
        <v>820</v>
      </c>
      <c r="I324" s="4" t="s">
        <v>778</v>
      </c>
      <c r="J324" s="4" t="s">
        <v>778</v>
      </c>
      <c r="K324" s="7">
        <v>2655.529999999987</v>
      </c>
      <c r="L324" s="4">
        <v>324</v>
      </c>
      <c r="M324" s="8">
        <v>8.1960802469135405</v>
      </c>
      <c r="N32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PharmaYesExpressMADAMSESNLEMEAEMEA</v>
      </c>
      <c r="O324" s="8" t="str">
        <f>IF(ISNA(VLOOKUP(Table245[[#This Row],[Lane Identifier]],'Lanes Covered'!K:L,2,FALSE)),"No",VLOOKUP(Table245[[#This Row],[Lane Identifier]],'Lanes Covered'!K:L,2,FALSE))</f>
        <v>Yes</v>
      </c>
      <c r="P324" s="12"/>
      <c r="Q324" s="12"/>
      <c r="R324" s="12"/>
      <c r="S324" s="12"/>
      <c r="T324" s="12"/>
      <c r="U324" s="12"/>
      <c r="V324" s="12"/>
      <c r="W324" s="12"/>
      <c r="X324" s="12"/>
      <c r="Y324" s="12"/>
      <c r="Z324" s="12"/>
      <c r="AA324" s="12"/>
      <c r="AB324" s="12"/>
      <c r="AC324" s="12"/>
      <c r="AD324" s="12"/>
      <c r="AE324" s="12"/>
      <c r="AF324" s="12"/>
      <c r="AG324" s="12"/>
      <c r="AH324" s="12"/>
      <c r="AI324" s="12"/>
      <c r="AJ324" s="16"/>
    </row>
    <row r="325" spans="2:36">
      <c r="B325" s="6" t="s">
        <v>20</v>
      </c>
      <c r="C325" s="4" t="s">
        <v>472</v>
      </c>
      <c r="D325" s="4" t="s">
        <v>22</v>
      </c>
      <c r="E325" s="4" t="s">
        <v>90</v>
      </c>
      <c r="F325" s="4" t="s">
        <v>269</v>
      </c>
      <c r="G325" s="4" t="s">
        <v>805</v>
      </c>
      <c r="H325" s="4" t="s">
        <v>807</v>
      </c>
      <c r="I325" s="4" t="s">
        <v>778</v>
      </c>
      <c r="J325" s="4" t="s">
        <v>778</v>
      </c>
      <c r="K325" s="7">
        <v>4060</v>
      </c>
      <c r="L325" s="4">
        <v>258</v>
      </c>
      <c r="M325" s="8">
        <v>15.736434108527131</v>
      </c>
      <c r="N32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PharmaYesExpressMADGVAESCHEMEAEMEA</v>
      </c>
      <c r="O325" s="8" t="str">
        <f>IF(ISNA(VLOOKUP(Table245[[#This Row],[Lane Identifier]],'Lanes Covered'!K:L,2,FALSE)),"No",VLOOKUP(Table245[[#This Row],[Lane Identifier]],'Lanes Covered'!K:L,2,FALSE))</f>
        <v>Yes</v>
      </c>
      <c r="P325" s="12"/>
      <c r="Q325" s="12"/>
      <c r="R325" s="12"/>
      <c r="S325" s="12"/>
      <c r="T325" s="12"/>
      <c r="U325" s="12"/>
      <c r="V325" s="12"/>
      <c r="W325" s="12"/>
      <c r="X325" s="12"/>
      <c r="Y325" s="12"/>
      <c r="Z325" s="12"/>
      <c r="AA325" s="12"/>
      <c r="AB325" s="12"/>
      <c r="AC325" s="12"/>
      <c r="AD325" s="12"/>
      <c r="AE325" s="12"/>
      <c r="AF325" s="12"/>
      <c r="AG325" s="12"/>
      <c r="AH325" s="12"/>
      <c r="AI325" s="12"/>
      <c r="AJ325" s="16"/>
    </row>
    <row r="326" spans="2:36">
      <c r="B326" s="6" t="s">
        <v>20</v>
      </c>
      <c r="C326" s="4" t="s">
        <v>472</v>
      </c>
      <c r="D326" s="4" t="s">
        <v>22</v>
      </c>
      <c r="E326" s="4" t="s">
        <v>90</v>
      </c>
      <c r="F326" s="4" t="s">
        <v>66</v>
      </c>
      <c r="G326" s="4" t="s">
        <v>805</v>
      </c>
      <c r="H326" s="4" t="s">
        <v>799</v>
      </c>
      <c r="I326" s="4" t="s">
        <v>778</v>
      </c>
      <c r="J326" s="4" t="s">
        <v>776</v>
      </c>
      <c r="K326" s="7">
        <v>4449.1386000000002</v>
      </c>
      <c r="L326" s="4">
        <v>246</v>
      </c>
      <c r="M326" s="8">
        <v>18.085929268292684</v>
      </c>
      <c r="N32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PharmaYesExpressMADJFKESUSEMEAAMERICAS</v>
      </c>
      <c r="O326" s="8" t="str">
        <f>IF(ISNA(VLOOKUP(Table245[[#This Row],[Lane Identifier]],'Lanes Covered'!K:L,2,FALSE)),"No",VLOOKUP(Table245[[#This Row],[Lane Identifier]],'Lanes Covered'!K:L,2,FALSE))</f>
        <v>Yes</v>
      </c>
      <c r="P326" s="12"/>
      <c r="Q326" s="12"/>
      <c r="R326" s="12"/>
      <c r="S326" s="12"/>
      <c r="T326" s="12"/>
      <c r="U326" s="12"/>
      <c r="V326" s="12"/>
      <c r="W326" s="12"/>
      <c r="X326" s="12"/>
      <c r="Y326" s="12"/>
      <c r="Z326" s="12"/>
      <c r="AA326" s="12"/>
      <c r="AB326" s="12"/>
      <c r="AC326" s="12"/>
      <c r="AD326" s="12"/>
      <c r="AE326" s="12"/>
      <c r="AF326" s="12"/>
      <c r="AG326" s="12"/>
      <c r="AH326" s="12"/>
      <c r="AI326" s="12"/>
      <c r="AJ326" s="16"/>
    </row>
    <row r="327" spans="2:36">
      <c r="B327" s="6" t="s">
        <v>20</v>
      </c>
      <c r="C327" s="4" t="s">
        <v>472</v>
      </c>
      <c r="D327" s="4" t="s">
        <v>22</v>
      </c>
      <c r="E327" s="4" t="s">
        <v>90</v>
      </c>
      <c r="F327" s="4" t="s">
        <v>86</v>
      </c>
      <c r="G327" s="4" t="s">
        <v>805</v>
      </c>
      <c r="H327" s="4" t="s">
        <v>795</v>
      </c>
      <c r="I327" s="4" t="s">
        <v>778</v>
      </c>
      <c r="J327" s="4" t="s">
        <v>778</v>
      </c>
      <c r="K327" s="7">
        <v>6872.4</v>
      </c>
      <c r="L327" s="4">
        <v>406</v>
      </c>
      <c r="M327" s="8">
        <v>16.927093596059112</v>
      </c>
      <c r="N32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PharmaYesExpressMADLHRESGBEMEAEMEA</v>
      </c>
      <c r="O327" s="8" t="str">
        <f>IF(ISNA(VLOOKUP(Table245[[#This Row],[Lane Identifier]],'Lanes Covered'!K:L,2,FALSE)),"No",VLOOKUP(Table245[[#This Row],[Lane Identifier]],'Lanes Covered'!K:L,2,FALSE))</f>
        <v>Yes</v>
      </c>
      <c r="P327" s="12"/>
      <c r="Q327" s="12"/>
      <c r="R327" s="12"/>
      <c r="S327" s="12"/>
      <c r="T327" s="12"/>
      <c r="U327" s="12"/>
      <c r="V327" s="12"/>
      <c r="W327" s="12"/>
      <c r="X327" s="12"/>
      <c r="Y327" s="12"/>
      <c r="Z327" s="12"/>
      <c r="AA327" s="12"/>
      <c r="AB327" s="12"/>
      <c r="AC327" s="12"/>
      <c r="AD327" s="12"/>
      <c r="AE327" s="12"/>
      <c r="AF327" s="12"/>
      <c r="AG327" s="12"/>
      <c r="AH327" s="12"/>
      <c r="AI327" s="12"/>
      <c r="AJ327" s="16"/>
    </row>
    <row r="328" spans="2:36">
      <c r="B328" s="6" t="s">
        <v>20</v>
      </c>
      <c r="C328" s="4" t="s">
        <v>472</v>
      </c>
      <c r="D328" s="4" t="s">
        <v>22</v>
      </c>
      <c r="E328" s="4" t="s">
        <v>44</v>
      </c>
      <c r="F328" s="4" t="s">
        <v>37</v>
      </c>
      <c r="G328" s="4" t="s">
        <v>816</v>
      </c>
      <c r="H328" s="4" t="s">
        <v>799</v>
      </c>
      <c r="I328" s="4" t="s">
        <v>777</v>
      </c>
      <c r="J328" s="4" t="s">
        <v>776</v>
      </c>
      <c r="K328" s="7">
        <v>6519.997860000004</v>
      </c>
      <c r="L328" s="4">
        <v>312</v>
      </c>
      <c r="M328" s="8">
        <v>20.897429038461553</v>
      </c>
      <c r="N32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PharmaYesExpressMELLAXAUUSAPACAMERICAS</v>
      </c>
      <c r="O328" s="8" t="str">
        <f>IF(ISNA(VLOOKUP(Table245[[#This Row],[Lane Identifier]],'Lanes Covered'!K:L,2,FALSE)),"No",VLOOKUP(Table245[[#This Row],[Lane Identifier]],'Lanes Covered'!K:L,2,FALSE))</f>
        <v>Yes</v>
      </c>
      <c r="P328" s="12"/>
      <c r="Q328" s="12"/>
      <c r="R328" s="12"/>
      <c r="S328" s="12"/>
      <c r="T328" s="12"/>
      <c r="U328" s="12"/>
      <c r="V328" s="12"/>
      <c r="W328" s="12"/>
      <c r="X328" s="12"/>
      <c r="Y328" s="12"/>
      <c r="Z328" s="12"/>
      <c r="AA328" s="12"/>
      <c r="AB328" s="12"/>
      <c r="AC328" s="12"/>
      <c r="AD328" s="12"/>
      <c r="AE328" s="12"/>
      <c r="AF328" s="12"/>
      <c r="AG328" s="12"/>
      <c r="AH328" s="12"/>
      <c r="AI328" s="12"/>
      <c r="AJ328" s="16"/>
    </row>
    <row r="329" spans="2:36">
      <c r="B329" s="6" t="s">
        <v>20</v>
      </c>
      <c r="C329" s="4" t="s">
        <v>472</v>
      </c>
      <c r="D329" s="4" t="s">
        <v>22</v>
      </c>
      <c r="E329" s="4" t="s">
        <v>44</v>
      </c>
      <c r="F329" s="4" t="s">
        <v>27</v>
      </c>
      <c r="G329" s="4" t="s">
        <v>816</v>
      </c>
      <c r="H329" s="4" t="s">
        <v>810</v>
      </c>
      <c r="I329" s="4" t="s">
        <v>777</v>
      </c>
      <c r="J329" s="4" t="s">
        <v>777</v>
      </c>
      <c r="K329" s="7">
        <v>34845.9</v>
      </c>
      <c r="L329" s="4">
        <v>322</v>
      </c>
      <c r="M329" s="8">
        <v>108.21708074534162</v>
      </c>
      <c r="N32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PharmaYesExpressMELSINAUSGAPACAPAC</v>
      </c>
      <c r="O329" s="8" t="str">
        <f>IF(ISNA(VLOOKUP(Table245[[#This Row],[Lane Identifier]],'Lanes Covered'!K:L,2,FALSE)),"No",VLOOKUP(Table245[[#This Row],[Lane Identifier]],'Lanes Covered'!K:L,2,FALSE))</f>
        <v>No</v>
      </c>
      <c r="P329" s="12"/>
      <c r="Q329" s="12"/>
      <c r="R329" s="12"/>
      <c r="S329" s="12"/>
      <c r="T329" s="12"/>
      <c r="U329" s="12"/>
      <c r="V329" s="12"/>
      <c r="W329" s="12"/>
      <c r="X329" s="12"/>
      <c r="Y329" s="12"/>
      <c r="Z329" s="12"/>
      <c r="AA329" s="12"/>
      <c r="AB329" s="12"/>
      <c r="AC329" s="12"/>
      <c r="AD329" s="12"/>
      <c r="AE329" s="12"/>
      <c r="AF329" s="12"/>
      <c r="AG329" s="12"/>
      <c r="AH329" s="12"/>
      <c r="AI329" s="12"/>
      <c r="AJ329" s="16"/>
    </row>
    <row r="330" spans="2:36">
      <c r="B330" s="6" t="s">
        <v>20</v>
      </c>
      <c r="C330" s="4" t="s">
        <v>472</v>
      </c>
      <c r="D330" s="4" t="s">
        <v>22</v>
      </c>
      <c r="E330" s="4" t="s">
        <v>116</v>
      </c>
      <c r="F330" s="4" t="s">
        <v>432</v>
      </c>
      <c r="G330" s="4" t="s">
        <v>815</v>
      </c>
      <c r="H330" s="4" t="s">
        <v>815</v>
      </c>
      <c r="I330" s="4" t="s">
        <v>776</v>
      </c>
      <c r="J330" s="4" t="s">
        <v>776</v>
      </c>
      <c r="K330" s="7">
        <v>6752.3950109999996</v>
      </c>
      <c r="L330" s="4">
        <v>296</v>
      </c>
      <c r="M330" s="8">
        <v>22.812145307432431</v>
      </c>
      <c r="N33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PharmaYesExpressMEXGDLMXMXAMERICASAMERICAS</v>
      </c>
      <c r="O330" s="8" t="str">
        <f>IF(ISNA(VLOOKUP(Table245[[#This Row],[Lane Identifier]],'Lanes Covered'!K:L,2,FALSE)),"No",VLOOKUP(Table245[[#This Row],[Lane Identifier]],'Lanes Covered'!K:L,2,FALSE))</f>
        <v>Yes</v>
      </c>
      <c r="P330" s="12"/>
      <c r="Q330" s="12"/>
      <c r="R330" s="12"/>
      <c r="S330" s="12"/>
      <c r="T330" s="12"/>
      <c r="U330" s="12"/>
      <c r="V330" s="12"/>
      <c r="W330" s="12"/>
      <c r="X330" s="12"/>
      <c r="Y330" s="12"/>
      <c r="Z330" s="12"/>
      <c r="AA330" s="12"/>
      <c r="AB330" s="12"/>
      <c r="AC330" s="12"/>
      <c r="AD330" s="12"/>
      <c r="AE330" s="12"/>
      <c r="AF330" s="12"/>
      <c r="AG330" s="12"/>
      <c r="AH330" s="12"/>
      <c r="AI330" s="12"/>
      <c r="AJ330" s="16"/>
    </row>
    <row r="331" spans="2:36">
      <c r="B331" s="6" t="s">
        <v>20</v>
      </c>
      <c r="C331" s="4" t="s">
        <v>472</v>
      </c>
      <c r="D331" s="4" t="s">
        <v>22</v>
      </c>
      <c r="E331" s="4" t="s">
        <v>116</v>
      </c>
      <c r="F331" s="4" t="s">
        <v>37</v>
      </c>
      <c r="G331" s="4" t="s">
        <v>815</v>
      </c>
      <c r="H331" s="4" t="s">
        <v>799</v>
      </c>
      <c r="I331" s="4" t="s">
        <v>776</v>
      </c>
      <c r="J331" s="4" t="s">
        <v>776</v>
      </c>
      <c r="K331" s="7">
        <v>11207.509819200013</v>
      </c>
      <c r="L331" s="4">
        <v>508</v>
      </c>
      <c r="M331" s="8">
        <v>22.062027203149633</v>
      </c>
      <c r="N33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PharmaYesExpressMEXLAXMXUSAMERICASAMERICAS</v>
      </c>
      <c r="O331" s="8" t="str">
        <f>IF(ISNA(VLOOKUP(Table245[[#This Row],[Lane Identifier]],'Lanes Covered'!K:L,2,FALSE)),"No",VLOOKUP(Table245[[#This Row],[Lane Identifier]],'Lanes Covered'!K:L,2,FALSE))</f>
        <v>Yes</v>
      </c>
      <c r="P331" s="12"/>
      <c r="Q331" s="12"/>
      <c r="R331" s="12"/>
      <c r="S331" s="12"/>
      <c r="T331" s="12"/>
      <c r="U331" s="12"/>
      <c r="V331" s="12"/>
      <c r="W331" s="12"/>
      <c r="X331" s="12"/>
      <c r="Y331" s="12"/>
      <c r="Z331" s="12"/>
      <c r="AA331" s="12"/>
      <c r="AB331" s="12"/>
      <c r="AC331" s="12"/>
      <c r="AD331" s="12"/>
      <c r="AE331" s="12"/>
      <c r="AF331" s="12"/>
      <c r="AG331" s="12"/>
      <c r="AH331" s="12"/>
      <c r="AI331" s="12"/>
      <c r="AJ331" s="16"/>
    </row>
    <row r="332" spans="2:36">
      <c r="B332" s="6" t="s">
        <v>20</v>
      </c>
      <c r="C332" s="4" t="s">
        <v>472</v>
      </c>
      <c r="D332" s="4" t="s">
        <v>22</v>
      </c>
      <c r="E332" s="4" t="s">
        <v>116</v>
      </c>
      <c r="F332" s="4" t="s">
        <v>85</v>
      </c>
      <c r="G332" s="4" t="s">
        <v>815</v>
      </c>
      <c r="H332" s="4" t="s">
        <v>799</v>
      </c>
      <c r="I332" s="4" t="s">
        <v>776</v>
      </c>
      <c r="J332" s="4" t="s">
        <v>776</v>
      </c>
      <c r="K332" s="7">
        <v>96506.506937600236</v>
      </c>
      <c r="L332" s="4">
        <v>1389</v>
      </c>
      <c r="M332" s="8">
        <v>69.479126664938974</v>
      </c>
      <c r="N33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PharmaYesExpressMEXMIAMXUSAMERICASAMERICAS</v>
      </c>
      <c r="O332" s="8" t="str">
        <f>IF(ISNA(VLOOKUP(Table245[[#This Row],[Lane Identifier]],'Lanes Covered'!K:L,2,FALSE)),"No",VLOOKUP(Table245[[#This Row],[Lane Identifier]],'Lanes Covered'!K:L,2,FALSE))</f>
        <v>Yes</v>
      </c>
      <c r="P332" s="12"/>
      <c r="Q332" s="12"/>
      <c r="R332" s="12"/>
      <c r="S332" s="12"/>
      <c r="T332" s="12"/>
      <c r="U332" s="12"/>
      <c r="V332" s="12"/>
      <c r="W332" s="12"/>
      <c r="X332" s="12"/>
      <c r="Y332" s="12"/>
      <c r="Z332" s="12"/>
      <c r="AA332" s="12"/>
      <c r="AB332" s="12"/>
      <c r="AC332" s="12"/>
      <c r="AD332" s="12"/>
      <c r="AE332" s="12"/>
      <c r="AF332" s="12"/>
      <c r="AG332" s="12"/>
      <c r="AH332" s="12"/>
      <c r="AI332" s="12"/>
      <c r="AJ332" s="16"/>
    </row>
    <row r="333" spans="2:36">
      <c r="B333" s="6" t="s">
        <v>20</v>
      </c>
      <c r="C333" s="4" t="s">
        <v>472</v>
      </c>
      <c r="D333" s="4" t="s">
        <v>22</v>
      </c>
      <c r="E333" s="4" t="s">
        <v>116</v>
      </c>
      <c r="F333" s="4" t="s">
        <v>480</v>
      </c>
      <c r="G333" s="4" t="s">
        <v>815</v>
      </c>
      <c r="H333" s="4" t="s">
        <v>815</v>
      </c>
      <c r="I333" s="4" t="s">
        <v>776</v>
      </c>
      <c r="J333" s="4" t="s">
        <v>776</v>
      </c>
      <c r="K333" s="7">
        <v>8232.7539949999955</v>
      </c>
      <c r="L333" s="4">
        <v>271</v>
      </c>
      <c r="M333" s="8">
        <v>30.379166033210314</v>
      </c>
      <c r="N33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PharmaYesExpressMEXMIDMXMXAMERICASAMERICAS</v>
      </c>
      <c r="O333" s="8" t="str">
        <f>IF(ISNA(VLOOKUP(Table245[[#This Row],[Lane Identifier]],'Lanes Covered'!K:L,2,FALSE)),"No",VLOOKUP(Table245[[#This Row],[Lane Identifier]],'Lanes Covered'!K:L,2,FALSE))</f>
        <v>Yes</v>
      </c>
      <c r="P333" s="12"/>
      <c r="Q333" s="12"/>
      <c r="R333" s="12"/>
      <c r="S333" s="12"/>
      <c r="T333" s="12"/>
      <c r="U333" s="12"/>
      <c r="V333" s="12"/>
      <c r="W333" s="12"/>
      <c r="X333" s="12"/>
      <c r="Y333" s="12"/>
      <c r="Z333" s="12"/>
      <c r="AA333" s="12"/>
      <c r="AB333" s="12"/>
      <c r="AC333" s="12"/>
      <c r="AD333" s="12"/>
      <c r="AE333" s="12"/>
      <c r="AF333" s="12"/>
      <c r="AG333" s="12"/>
      <c r="AH333" s="12"/>
      <c r="AI333" s="12"/>
      <c r="AJ333" s="16"/>
    </row>
    <row r="334" spans="2:36">
      <c r="B334" s="6" t="s">
        <v>20</v>
      </c>
      <c r="C334" s="4" t="s">
        <v>472</v>
      </c>
      <c r="D334" s="4" t="s">
        <v>22</v>
      </c>
      <c r="E334" s="4" t="s">
        <v>116</v>
      </c>
      <c r="F334" s="4" t="s">
        <v>477</v>
      </c>
      <c r="G334" s="4" t="s">
        <v>815</v>
      </c>
      <c r="H334" s="4" t="s">
        <v>815</v>
      </c>
      <c r="I334" s="4" t="s">
        <v>776</v>
      </c>
      <c r="J334" s="4" t="s">
        <v>776</v>
      </c>
      <c r="K334" s="7">
        <v>7349.5277019999967</v>
      </c>
      <c r="L334" s="4">
        <v>331</v>
      </c>
      <c r="M334" s="8">
        <v>22.204011184290021</v>
      </c>
      <c r="N33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PharmaYesExpressMEXMTYMXMXAMERICASAMERICAS</v>
      </c>
      <c r="O334" s="8" t="str">
        <f>IF(ISNA(VLOOKUP(Table245[[#This Row],[Lane Identifier]],'Lanes Covered'!K:L,2,FALSE)),"No",VLOOKUP(Table245[[#This Row],[Lane Identifier]],'Lanes Covered'!K:L,2,FALSE))</f>
        <v>Yes</v>
      </c>
      <c r="P334" s="12"/>
      <c r="Q334" s="12"/>
      <c r="R334" s="12"/>
      <c r="S334" s="12"/>
      <c r="T334" s="12"/>
      <c r="U334" s="12"/>
      <c r="V334" s="12"/>
      <c r="W334" s="12"/>
      <c r="X334" s="12"/>
      <c r="Y334" s="12"/>
      <c r="Z334" s="12"/>
      <c r="AA334" s="12"/>
      <c r="AB334" s="12"/>
      <c r="AC334" s="12"/>
      <c r="AD334" s="12"/>
      <c r="AE334" s="12"/>
      <c r="AF334" s="12"/>
      <c r="AG334" s="12"/>
      <c r="AH334" s="12"/>
      <c r="AI334" s="12"/>
      <c r="AJ334" s="16"/>
    </row>
    <row r="335" spans="2:36">
      <c r="B335" s="6" t="s">
        <v>20</v>
      </c>
      <c r="C335" s="4" t="s">
        <v>472</v>
      </c>
      <c r="D335" s="4" t="s">
        <v>22</v>
      </c>
      <c r="E335" s="4" t="s">
        <v>85</v>
      </c>
      <c r="F335" s="4" t="s">
        <v>112</v>
      </c>
      <c r="G335" s="4" t="s">
        <v>799</v>
      </c>
      <c r="H335" s="4" t="s">
        <v>803</v>
      </c>
      <c r="I335" s="4" t="s">
        <v>776</v>
      </c>
      <c r="J335" s="4" t="s">
        <v>778</v>
      </c>
      <c r="K335" s="7">
        <v>9747.9323999999961</v>
      </c>
      <c r="L335" s="4">
        <v>383</v>
      </c>
      <c r="M335" s="8">
        <v>25.451520626631844</v>
      </c>
      <c r="N33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PharmaYesExpressMIABRUUSBEAMERICASEMEA</v>
      </c>
      <c r="O335" s="8" t="str">
        <f>IF(ISNA(VLOOKUP(Table245[[#This Row],[Lane Identifier]],'Lanes Covered'!K:L,2,FALSE)),"No",VLOOKUP(Table245[[#This Row],[Lane Identifier]],'Lanes Covered'!K:L,2,FALSE))</f>
        <v>Yes</v>
      </c>
      <c r="P335" s="12"/>
      <c r="Q335" s="12"/>
      <c r="R335" s="12"/>
      <c r="S335" s="12"/>
      <c r="T335" s="12"/>
      <c r="U335" s="12"/>
      <c r="V335" s="12"/>
      <c r="W335" s="12"/>
      <c r="X335" s="12"/>
      <c r="Y335" s="12"/>
      <c r="Z335" s="12"/>
      <c r="AA335" s="12"/>
      <c r="AB335" s="12"/>
      <c r="AC335" s="12"/>
      <c r="AD335" s="12"/>
      <c r="AE335" s="12"/>
      <c r="AF335" s="12"/>
      <c r="AG335" s="12"/>
      <c r="AH335" s="12"/>
      <c r="AI335" s="12"/>
      <c r="AJ335" s="16"/>
    </row>
    <row r="336" spans="2:36">
      <c r="B336" s="6" t="s">
        <v>20</v>
      </c>
      <c r="C336" s="4" t="s">
        <v>472</v>
      </c>
      <c r="D336" s="4" t="s">
        <v>22</v>
      </c>
      <c r="E336" s="4" t="s">
        <v>85</v>
      </c>
      <c r="F336" s="4" t="s">
        <v>153</v>
      </c>
      <c r="G336" s="4" t="s">
        <v>799</v>
      </c>
      <c r="H336" s="4" t="s">
        <v>819</v>
      </c>
      <c r="I336" s="4" t="s">
        <v>776</v>
      </c>
      <c r="J336" s="4" t="s">
        <v>778</v>
      </c>
      <c r="K336" s="7">
        <v>73280.964255199913</v>
      </c>
      <c r="L336" s="4">
        <v>436</v>
      </c>
      <c r="M336" s="8">
        <v>168.07560608990806</v>
      </c>
      <c r="N33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PharmaYesExpressMIAEZEUSARAMERICASEMEA</v>
      </c>
      <c r="O336" s="8" t="str">
        <f>IF(ISNA(VLOOKUP(Table245[[#This Row],[Lane Identifier]],'Lanes Covered'!K:L,2,FALSE)),"No",VLOOKUP(Table245[[#This Row],[Lane Identifier]],'Lanes Covered'!K:L,2,FALSE))</f>
        <v>Yes</v>
      </c>
      <c r="P336" s="12"/>
      <c r="Q336" s="12"/>
      <c r="R336" s="12"/>
      <c r="S336" s="12"/>
      <c r="T336" s="12"/>
      <c r="U336" s="12"/>
      <c r="V336" s="12"/>
      <c r="W336" s="12"/>
      <c r="X336" s="12"/>
      <c r="Y336" s="12"/>
      <c r="Z336" s="12"/>
      <c r="AA336" s="12"/>
      <c r="AB336" s="12"/>
      <c r="AC336" s="12"/>
      <c r="AD336" s="12"/>
      <c r="AE336" s="12"/>
      <c r="AF336" s="12"/>
      <c r="AG336" s="12"/>
      <c r="AH336" s="12"/>
      <c r="AI336" s="12"/>
      <c r="AJ336" s="16"/>
    </row>
    <row r="337" spans="2:36">
      <c r="B337" s="6" t="s">
        <v>20</v>
      </c>
      <c r="C337" s="4" t="s">
        <v>472</v>
      </c>
      <c r="D337" s="4" t="s">
        <v>22</v>
      </c>
      <c r="E337" s="4" t="s">
        <v>85</v>
      </c>
      <c r="F337" s="4" t="s">
        <v>51</v>
      </c>
      <c r="G337" s="4" t="s">
        <v>799</v>
      </c>
      <c r="H337" s="4" t="s">
        <v>800</v>
      </c>
      <c r="I337" s="4" t="s">
        <v>776</v>
      </c>
      <c r="J337" s="4" t="s">
        <v>778</v>
      </c>
      <c r="K337" s="7">
        <v>8722.6825577999971</v>
      </c>
      <c r="L337" s="4">
        <v>260</v>
      </c>
      <c r="M337" s="8">
        <v>33.548779068461528</v>
      </c>
      <c r="N33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PharmaYesExpressMIAFRAUSDEAMERICASEMEA</v>
      </c>
      <c r="O337" s="8" t="str">
        <f>IF(ISNA(VLOOKUP(Table245[[#This Row],[Lane Identifier]],'Lanes Covered'!K:L,2,FALSE)),"No",VLOOKUP(Table245[[#This Row],[Lane Identifier]],'Lanes Covered'!K:L,2,FALSE))</f>
        <v>Yes</v>
      </c>
      <c r="P337" s="12"/>
      <c r="Q337" s="12"/>
      <c r="R337" s="12"/>
      <c r="S337" s="12"/>
      <c r="T337" s="12"/>
      <c r="U337" s="12"/>
      <c r="V337" s="12"/>
      <c r="W337" s="12"/>
      <c r="X337" s="12"/>
      <c r="Y337" s="12"/>
      <c r="Z337" s="12"/>
      <c r="AA337" s="12"/>
      <c r="AB337" s="12"/>
      <c r="AC337" s="12"/>
      <c r="AD337" s="12"/>
      <c r="AE337" s="12"/>
      <c r="AF337" s="12"/>
      <c r="AG337" s="12"/>
      <c r="AH337" s="12"/>
      <c r="AI337" s="12"/>
      <c r="AJ337" s="16"/>
    </row>
    <row r="338" spans="2:36">
      <c r="B338" s="6" t="s">
        <v>20</v>
      </c>
      <c r="C338" s="4" t="s">
        <v>472</v>
      </c>
      <c r="D338" s="4" t="s">
        <v>22</v>
      </c>
      <c r="E338" s="4" t="s">
        <v>85</v>
      </c>
      <c r="F338" s="4" t="s">
        <v>122</v>
      </c>
      <c r="G338" s="4" t="s">
        <v>799</v>
      </c>
      <c r="H338" s="4" t="s">
        <v>812</v>
      </c>
      <c r="I338" s="4" t="s">
        <v>776</v>
      </c>
      <c r="J338" s="4" t="s">
        <v>776</v>
      </c>
      <c r="K338" s="7">
        <v>81817.189002199942</v>
      </c>
      <c r="L338" s="4">
        <v>746</v>
      </c>
      <c r="M338" s="8">
        <v>109.67451608873986</v>
      </c>
      <c r="N33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PharmaYesExpressMIAGRUUSBRAMERICASAMERICAS</v>
      </c>
      <c r="O338" s="8" t="str">
        <f>IF(ISNA(VLOOKUP(Table245[[#This Row],[Lane Identifier]],'Lanes Covered'!K:L,2,FALSE)),"No",VLOOKUP(Table245[[#This Row],[Lane Identifier]],'Lanes Covered'!K:L,2,FALSE))</f>
        <v>Yes</v>
      </c>
      <c r="P338" s="12"/>
      <c r="Q338" s="12"/>
      <c r="R338" s="12"/>
      <c r="S338" s="12"/>
      <c r="T338" s="12"/>
      <c r="U338" s="12"/>
      <c r="V338" s="12"/>
      <c r="W338" s="12"/>
      <c r="X338" s="12"/>
      <c r="Y338" s="12"/>
      <c r="Z338" s="12"/>
      <c r="AA338" s="12"/>
      <c r="AB338" s="12"/>
      <c r="AC338" s="12"/>
      <c r="AD338" s="12"/>
      <c r="AE338" s="12"/>
      <c r="AF338" s="12"/>
      <c r="AG338" s="12"/>
      <c r="AH338" s="12"/>
      <c r="AI338" s="12"/>
      <c r="AJ338" s="16"/>
    </row>
    <row r="339" spans="2:36">
      <c r="B339" s="6" t="s">
        <v>20</v>
      </c>
      <c r="C339" s="4" t="s">
        <v>472</v>
      </c>
      <c r="D339" s="4" t="s">
        <v>22</v>
      </c>
      <c r="E339" s="4" t="s">
        <v>85</v>
      </c>
      <c r="F339" s="4" t="s">
        <v>37</v>
      </c>
      <c r="G339" s="4" t="s">
        <v>799</v>
      </c>
      <c r="H339" s="4" t="s">
        <v>799</v>
      </c>
      <c r="I339" s="4" t="s">
        <v>776</v>
      </c>
      <c r="J339" s="4" t="s">
        <v>776</v>
      </c>
      <c r="K339" s="7">
        <v>69888.497916200096</v>
      </c>
      <c r="L339" s="4">
        <v>1758</v>
      </c>
      <c r="M339" s="8">
        <v>39.75454944038686</v>
      </c>
      <c r="N33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PharmaYesExpressMIALAXUSUSAMERICASAMERICAS</v>
      </c>
      <c r="O339" s="8" t="str">
        <f>IF(ISNA(VLOOKUP(Table245[[#This Row],[Lane Identifier]],'Lanes Covered'!K:L,2,FALSE)),"No",VLOOKUP(Table245[[#This Row],[Lane Identifier]],'Lanes Covered'!K:L,2,FALSE))</f>
        <v>Yes</v>
      </c>
      <c r="P339" s="12"/>
      <c r="Q339" s="12"/>
      <c r="R339" s="12"/>
      <c r="S339" s="12"/>
      <c r="T339" s="12"/>
      <c r="U339" s="12"/>
      <c r="V339" s="12"/>
      <c r="W339" s="12"/>
      <c r="X339" s="12"/>
      <c r="Y339" s="12"/>
      <c r="Z339" s="12"/>
      <c r="AA339" s="12"/>
      <c r="AB339" s="12"/>
      <c r="AC339" s="12"/>
      <c r="AD339" s="12"/>
      <c r="AE339" s="12"/>
      <c r="AF339" s="12"/>
      <c r="AG339" s="12"/>
      <c r="AH339" s="12"/>
      <c r="AI339" s="12"/>
      <c r="AJ339" s="16"/>
    </row>
    <row r="340" spans="2:36">
      <c r="B340" s="6" t="s">
        <v>20</v>
      </c>
      <c r="C340" s="4" t="s">
        <v>472</v>
      </c>
      <c r="D340" s="4" t="s">
        <v>22</v>
      </c>
      <c r="E340" s="4" t="s">
        <v>85</v>
      </c>
      <c r="F340" s="4" t="s">
        <v>72</v>
      </c>
      <c r="G340" s="4" t="s">
        <v>799</v>
      </c>
      <c r="H340" s="4" t="s">
        <v>799</v>
      </c>
      <c r="I340" s="4" t="s">
        <v>776</v>
      </c>
      <c r="J340" s="4" t="s">
        <v>776</v>
      </c>
      <c r="K340" s="7">
        <v>5314.8273400000026</v>
      </c>
      <c r="L340" s="4">
        <v>330</v>
      </c>
      <c r="M340" s="8">
        <v>16.1055373939394</v>
      </c>
      <c r="N34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PharmaYesExpressMIALGAUSUSAMERICASAMERICAS</v>
      </c>
      <c r="O340" s="8" t="str">
        <f>IF(ISNA(VLOOKUP(Table245[[#This Row],[Lane Identifier]],'Lanes Covered'!K:L,2,FALSE)),"No",VLOOKUP(Table245[[#This Row],[Lane Identifier]],'Lanes Covered'!K:L,2,FALSE))</f>
        <v>Yes</v>
      </c>
      <c r="P340" s="12"/>
      <c r="Q340" s="12"/>
      <c r="R340" s="12"/>
      <c r="S340" s="12"/>
      <c r="T340" s="12"/>
      <c r="U340" s="12"/>
      <c r="V340" s="12"/>
      <c r="W340" s="12"/>
      <c r="X340" s="12"/>
      <c r="Y340" s="12"/>
      <c r="Z340" s="12"/>
      <c r="AA340" s="12"/>
      <c r="AB340" s="12"/>
      <c r="AC340" s="12"/>
      <c r="AD340" s="12"/>
      <c r="AE340" s="12"/>
      <c r="AF340" s="12"/>
      <c r="AG340" s="12"/>
      <c r="AH340" s="12"/>
      <c r="AI340" s="12"/>
      <c r="AJ340" s="16"/>
    </row>
    <row r="341" spans="2:36">
      <c r="B341" s="6" t="s">
        <v>20</v>
      </c>
      <c r="C341" s="4" t="s">
        <v>472</v>
      </c>
      <c r="D341" s="4" t="s">
        <v>22</v>
      </c>
      <c r="E341" s="4" t="s">
        <v>85</v>
      </c>
      <c r="F341" s="4" t="s">
        <v>86</v>
      </c>
      <c r="G341" s="4" t="s">
        <v>799</v>
      </c>
      <c r="H341" s="4" t="s">
        <v>795</v>
      </c>
      <c r="I341" s="4" t="s">
        <v>776</v>
      </c>
      <c r="J341" s="4" t="s">
        <v>778</v>
      </c>
      <c r="K341" s="7">
        <v>16658.228547999992</v>
      </c>
      <c r="L341" s="4">
        <v>485</v>
      </c>
      <c r="M341" s="8">
        <v>34.346862985566993</v>
      </c>
      <c r="N34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PharmaYesExpressMIALHRUSGBAMERICASEMEA</v>
      </c>
      <c r="O341" s="8" t="str">
        <f>IF(ISNA(VLOOKUP(Table245[[#This Row],[Lane Identifier]],'Lanes Covered'!K:L,2,FALSE)),"No",VLOOKUP(Table245[[#This Row],[Lane Identifier]],'Lanes Covered'!K:L,2,FALSE))</f>
        <v>Yes</v>
      </c>
      <c r="P341" s="12"/>
      <c r="Q341" s="12"/>
      <c r="R341" s="12"/>
      <c r="S341" s="12"/>
      <c r="T341" s="12"/>
      <c r="U341" s="12"/>
      <c r="V341" s="12"/>
      <c r="W341" s="12"/>
      <c r="X341" s="12"/>
      <c r="Y341" s="12"/>
      <c r="Z341" s="12"/>
      <c r="AA341" s="12"/>
      <c r="AB341" s="12"/>
      <c r="AC341" s="12"/>
      <c r="AD341" s="12"/>
      <c r="AE341" s="12"/>
      <c r="AF341" s="12"/>
      <c r="AG341" s="12"/>
      <c r="AH341" s="12"/>
      <c r="AI341" s="12"/>
      <c r="AJ341" s="16"/>
    </row>
    <row r="342" spans="2:36">
      <c r="B342" s="6" t="s">
        <v>20</v>
      </c>
      <c r="C342" s="4" t="s">
        <v>472</v>
      </c>
      <c r="D342" s="4" t="s">
        <v>22</v>
      </c>
      <c r="E342" s="4" t="s">
        <v>85</v>
      </c>
      <c r="F342" s="4" t="s">
        <v>116</v>
      </c>
      <c r="G342" s="4" t="s">
        <v>799</v>
      </c>
      <c r="H342" s="4" t="s">
        <v>815</v>
      </c>
      <c r="I342" s="4" t="s">
        <v>776</v>
      </c>
      <c r="J342" s="4" t="s">
        <v>776</v>
      </c>
      <c r="K342" s="7">
        <v>42006.854296400015</v>
      </c>
      <c r="L342" s="4">
        <v>384</v>
      </c>
      <c r="M342" s="8">
        <v>109.39284973020837</v>
      </c>
      <c r="N34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PharmaYesExpressMIAMEXUSMXAMERICASAMERICAS</v>
      </c>
      <c r="O342" s="8" t="str">
        <f>IF(ISNA(VLOOKUP(Table245[[#This Row],[Lane Identifier]],'Lanes Covered'!K:L,2,FALSE)),"No",VLOOKUP(Table245[[#This Row],[Lane Identifier]],'Lanes Covered'!K:L,2,FALSE))</f>
        <v>Yes</v>
      </c>
      <c r="P342" s="12"/>
      <c r="Q342" s="12"/>
      <c r="R342" s="12"/>
      <c r="S342" s="12"/>
      <c r="T342" s="12"/>
      <c r="U342" s="12"/>
      <c r="V342" s="12"/>
      <c r="W342" s="12"/>
      <c r="X342" s="12"/>
      <c r="Y342" s="12"/>
      <c r="Z342" s="12"/>
      <c r="AA342" s="12"/>
      <c r="AB342" s="12"/>
      <c r="AC342" s="12"/>
      <c r="AD342" s="12"/>
      <c r="AE342" s="12"/>
      <c r="AF342" s="12"/>
      <c r="AG342" s="12"/>
      <c r="AH342" s="12"/>
      <c r="AI342" s="12"/>
      <c r="AJ342" s="16"/>
    </row>
    <row r="343" spans="2:36">
      <c r="B343" s="6" t="s">
        <v>20</v>
      </c>
      <c r="C343" s="4" t="s">
        <v>472</v>
      </c>
      <c r="D343" s="4" t="s">
        <v>22</v>
      </c>
      <c r="E343" s="4" t="s">
        <v>85</v>
      </c>
      <c r="F343" s="4" t="s">
        <v>32</v>
      </c>
      <c r="G343" s="4" t="s">
        <v>799</v>
      </c>
      <c r="H343" s="4" t="s">
        <v>799</v>
      </c>
      <c r="I343" s="4" t="s">
        <v>776</v>
      </c>
      <c r="J343" s="4" t="s">
        <v>776</v>
      </c>
      <c r="K343" s="7">
        <v>7316.7044639999986</v>
      </c>
      <c r="L343" s="4">
        <v>300</v>
      </c>
      <c r="M343" s="8">
        <v>24.389014879999994</v>
      </c>
      <c r="N34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PharmaYesExpressMIAORDUSUSAMERICASAMERICAS</v>
      </c>
      <c r="O343" s="8" t="str">
        <f>IF(ISNA(VLOOKUP(Table245[[#This Row],[Lane Identifier]],'Lanes Covered'!K:L,2,FALSE)),"No",VLOOKUP(Table245[[#This Row],[Lane Identifier]],'Lanes Covered'!K:L,2,FALSE))</f>
        <v>Yes</v>
      </c>
      <c r="P343" s="12"/>
      <c r="Q343" s="12"/>
      <c r="R343" s="12"/>
      <c r="S343" s="12"/>
      <c r="T343" s="12"/>
      <c r="U343" s="12"/>
      <c r="V343" s="12"/>
      <c r="W343" s="12"/>
      <c r="X343" s="12"/>
      <c r="Y343" s="12"/>
      <c r="Z343" s="12"/>
      <c r="AA343" s="12"/>
      <c r="AB343" s="12"/>
      <c r="AC343" s="12"/>
      <c r="AD343" s="12"/>
      <c r="AE343" s="12"/>
      <c r="AF343" s="12"/>
      <c r="AG343" s="12"/>
      <c r="AH343" s="12"/>
      <c r="AI343" s="12"/>
      <c r="AJ343" s="16"/>
    </row>
    <row r="344" spans="2:36">
      <c r="B344" s="6" t="s">
        <v>20</v>
      </c>
      <c r="C344" s="4" t="s">
        <v>472</v>
      </c>
      <c r="D344" s="4" t="s">
        <v>22</v>
      </c>
      <c r="E344" s="4" t="s">
        <v>85</v>
      </c>
      <c r="F344" s="4" t="s">
        <v>312</v>
      </c>
      <c r="G344" s="4" t="s">
        <v>799</v>
      </c>
      <c r="H344" s="4" t="s">
        <v>806</v>
      </c>
      <c r="I344" s="4" t="s">
        <v>776</v>
      </c>
      <c r="J344" s="4" t="s">
        <v>776</v>
      </c>
      <c r="K344" s="7">
        <v>8408.5934599999982</v>
      </c>
      <c r="L344" s="4">
        <v>369</v>
      </c>
      <c r="M344" s="8">
        <v>22.787516151761512</v>
      </c>
      <c r="N34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PharmaYesExpressMIAYULUSCAAMERICASAMERICAS</v>
      </c>
      <c r="O344" s="8" t="str">
        <f>IF(ISNA(VLOOKUP(Table245[[#This Row],[Lane Identifier]],'Lanes Covered'!K:L,2,FALSE)),"No",VLOOKUP(Table245[[#This Row],[Lane Identifier]],'Lanes Covered'!K:L,2,FALSE))</f>
        <v>Yes</v>
      </c>
      <c r="P344" s="12"/>
      <c r="Q344" s="12"/>
      <c r="R344" s="12"/>
      <c r="S344" s="12"/>
      <c r="T344" s="12"/>
      <c r="U344" s="12"/>
      <c r="V344" s="12"/>
      <c r="W344" s="12"/>
      <c r="X344" s="12"/>
      <c r="Y344" s="12"/>
      <c r="Z344" s="12"/>
      <c r="AA344" s="12"/>
      <c r="AB344" s="12"/>
      <c r="AC344" s="12"/>
      <c r="AD344" s="12"/>
      <c r="AE344" s="12"/>
      <c r="AF344" s="12"/>
      <c r="AG344" s="12"/>
      <c r="AH344" s="12"/>
      <c r="AI344" s="12"/>
      <c r="AJ344" s="16"/>
    </row>
    <row r="345" spans="2:36">
      <c r="B345" s="6" t="s">
        <v>20</v>
      </c>
      <c r="C345" s="4" t="s">
        <v>472</v>
      </c>
      <c r="D345" s="4" t="s">
        <v>22</v>
      </c>
      <c r="E345" s="4" t="s">
        <v>480</v>
      </c>
      <c r="F345" s="4" t="s">
        <v>116</v>
      </c>
      <c r="G345" s="4" t="s">
        <v>815</v>
      </c>
      <c r="H345" s="4" t="s">
        <v>815</v>
      </c>
      <c r="I345" s="4" t="s">
        <v>776</v>
      </c>
      <c r="J345" s="4" t="s">
        <v>776</v>
      </c>
      <c r="K345" s="7">
        <v>16851.337543999995</v>
      </c>
      <c r="L345" s="4">
        <v>293</v>
      </c>
      <c r="M345" s="8">
        <v>57.513097419795201</v>
      </c>
      <c r="N34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PharmaYesExpressMIDMEXMXMXAMERICASAMERICAS</v>
      </c>
      <c r="O345" s="8" t="str">
        <f>IF(ISNA(VLOOKUP(Table245[[#This Row],[Lane Identifier]],'Lanes Covered'!K:L,2,FALSE)),"No",VLOOKUP(Table245[[#This Row],[Lane Identifier]],'Lanes Covered'!K:L,2,FALSE))</f>
        <v>Yes</v>
      </c>
      <c r="P345" s="12"/>
      <c r="Q345" s="12"/>
      <c r="R345" s="12"/>
      <c r="S345" s="12"/>
      <c r="T345" s="12"/>
      <c r="U345" s="12"/>
      <c r="V345" s="12"/>
      <c r="W345" s="12"/>
      <c r="X345" s="12"/>
      <c r="Y345" s="12"/>
      <c r="Z345" s="12"/>
      <c r="AA345" s="12"/>
      <c r="AB345" s="12"/>
      <c r="AC345" s="12"/>
      <c r="AD345" s="12"/>
      <c r="AE345" s="12"/>
      <c r="AF345" s="12"/>
      <c r="AG345" s="12"/>
      <c r="AH345" s="12"/>
      <c r="AI345" s="12"/>
      <c r="AJ345" s="16"/>
    </row>
    <row r="346" spans="2:36">
      <c r="B346" s="6" t="s">
        <v>20</v>
      </c>
      <c r="C346" s="4" t="s">
        <v>472</v>
      </c>
      <c r="D346" s="4" t="s">
        <v>22</v>
      </c>
      <c r="E346" s="4" t="s">
        <v>205</v>
      </c>
      <c r="F346" s="4" t="s">
        <v>27</v>
      </c>
      <c r="G346" s="4" t="s">
        <v>1035</v>
      </c>
      <c r="H346" s="4" t="s">
        <v>810</v>
      </c>
      <c r="I346" s="4" t="s">
        <v>777</v>
      </c>
      <c r="J346" s="4" t="s">
        <v>777</v>
      </c>
      <c r="K346" s="7">
        <v>10535</v>
      </c>
      <c r="L346" s="4">
        <v>641</v>
      </c>
      <c r="M346" s="8">
        <v>16.435257410296412</v>
      </c>
      <c r="N34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PharmaYesExpressMNLSINPHSGAPACAPAC</v>
      </c>
      <c r="O346" s="8" t="str">
        <f>IF(ISNA(VLOOKUP(Table245[[#This Row],[Lane Identifier]],'Lanes Covered'!K:L,2,FALSE)),"No",VLOOKUP(Table245[[#This Row],[Lane Identifier]],'Lanes Covered'!K:L,2,FALSE))</f>
        <v>Yes</v>
      </c>
      <c r="P346" s="12"/>
      <c r="Q346" s="12"/>
      <c r="R346" s="12"/>
      <c r="S346" s="12"/>
      <c r="T346" s="12"/>
      <c r="U346" s="12"/>
      <c r="V346" s="12"/>
      <c r="W346" s="12"/>
      <c r="X346" s="12"/>
      <c r="Y346" s="12"/>
      <c r="Z346" s="12"/>
      <c r="AA346" s="12"/>
      <c r="AB346" s="12"/>
      <c r="AC346" s="12"/>
      <c r="AD346" s="12"/>
      <c r="AE346" s="12"/>
      <c r="AF346" s="12"/>
      <c r="AG346" s="12"/>
      <c r="AH346" s="12"/>
      <c r="AI346" s="12"/>
      <c r="AJ346" s="16"/>
    </row>
    <row r="347" spans="2:36">
      <c r="B347" s="6" t="s">
        <v>20</v>
      </c>
      <c r="C347" s="4" t="s">
        <v>472</v>
      </c>
      <c r="D347" s="4" t="s">
        <v>22</v>
      </c>
      <c r="E347" s="4" t="s">
        <v>477</v>
      </c>
      <c r="F347" s="4" t="s">
        <v>116</v>
      </c>
      <c r="G347" s="4" t="s">
        <v>815</v>
      </c>
      <c r="H347" s="4" t="s">
        <v>815</v>
      </c>
      <c r="I347" s="4" t="s">
        <v>776</v>
      </c>
      <c r="J347" s="4" t="s">
        <v>776</v>
      </c>
      <c r="K347" s="7">
        <v>34128.462358400007</v>
      </c>
      <c r="L347" s="4">
        <v>329</v>
      </c>
      <c r="M347" s="8">
        <v>103.73392814103346</v>
      </c>
      <c r="N34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PharmaYesExpressMTYMEXMXMXAMERICASAMERICAS</v>
      </c>
      <c r="O347" s="8" t="str">
        <f>IF(ISNA(VLOOKUP(Table245[[#This Row],[Lane Identifier]],'Lanes Covered'!K:L,2,FALSE)),"No",VLOOKUP(Table245[[#This Row],[Lane Identifier]],'Lanes Covered'!K:L,2,FALSE))</f>
        <v>Yes</v>
      </c>
      <c r="P347" s="12"/>
      <c r="Q347" s="12"/>
      <c r="R347" s="12"/>
      <c r="S347" s="12"/>
      <c r="T347" s="12"/>
      <c r="U347" s="12"/>
      <c r="V347" s="12"/>
      <c r="W347" s="12"/>
      <c r="X347" s="12"/>
      <c r="Y347" s="12"/>
      <c r="Z347" s="12"/>
      <c r="AA347" s="12"/>
      <c r="AB347" s="12"/>
      <c r="AC347" s="12"/>
      <c r="AD347" s="12"/>
      <c r="AE347" s="12"/>
      <c r="AF347" s="12"/>
      <c r="AG347" s="12"/>
      <c r="AH347" s="12"/>
      <c r="AI347" s="12"/>
      <c r="AJ347" s="16"/>
    </row>
    <row r="348" spans="2:36">
      <c r="B348" s="6" t="s">
        <v>20</v>
      </c>
      <c r="C348" s="4" t="s">
        <v>472</v>
      </c>
      <c r="D348" s="4" t="s">
        <v>22</v>
      </c>
      <c r="E348" s="4" t="s">
        <v>267</v>
      </c>
      <c r="F348" s="4" t="s">
        <v>66</v>
      </c>
      <c r="G348" s="4" t="s">
        <v>824</v>
      </c>
      <c r="H348" s="4" t="s">
        <v>799</v>
      </c>
      <c r="I348" s="4" t="s">
        <v>778</v>
      </c>
      <c r="J348" s="4" t="s">
        <v>776</v>
      </c>
      <c r="K348" s="7">
        <v>12967.689999999999</v>
      </c>
      <c r="L348" s="4">
        <v>318</v>
      </c>
      <c r="M348" s="8">
        <v>40.77889937106918</v>
      </c>
      <c r="N34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PharmaYesExpressMXPJFKITUSEMEAAMERICAS</v>
      </c>
      <c r="O348" s="8" t="str">
        <f>IF(ISNA(VLOOKUP(Table245[[#This Row],[Lane Identifier]],'Lanes Covered'!K:L,2,FALSE)),"No",VLOOKUP(Table245[[#This Row],[Lane Identifier]],'Lanes Covered'!K:L,2,FALSE))</f>
        <v>Yes</v>
      </c>
      <c r="P348" s="12"/>
      <c r="Q348" s="12"/>
      <c r="R348" s="12"/>
      <c r="S348" s="12"/>
      <c r="T348" s="12"/>
      <c r="U348" s="12"/>
      <c r="V348" s="12"/>
      <c r="W348" s="12"/>
      <c r="X348" s="12"/>
      <c r="Y348" s="12"/>
      <c r="Z348" s="12"/>
      <c r="AA348" s="12"/>
      <c r="AB348" s="12"/>
      <c r="AC348" s="12"/>
      <c r="AD348" s="12"/>
      <c r="AE348" s="12"/>
      <c r="AF348" s="12"/>
      <c r="AG348" s="12"/>
      <c r="AH348" s="12"/>
      <c r="AI348" s="12"/>
      <c r="AJ348" s="16"/>
    </row>
    <row r="349" spans="2:36">
      <c r="B349" s="6" t="s">
        <v>20</v>
      </c>
      <c r="C349" s="4" t="s">
        <v>472</v>
      </c>
      <c r="D349" s="4" t="s">
        <v>22</v>
      </c>
      <c r="E349" s="4" t="s">
        <v>248</v>
      </c>
      <c r="F349" s="4" t="s">
        <v>269</v>
      </c>
      <c r="G349" s="4" t="s">
        <v>1010</v>
      </c>
      <c r="H349" s="4" t="s">
        <v>807</v>
      </c>
      <c r="I349" s="4" t="s">
        <v>778</v>
      </c>
      <c r="J349" s="4" t="s">
        <v>778</v>
      </c>
      <c r="K349" s="7">
        <v>7223.3</v>
      </c>
      <c r="L349" s="4">
        <v>282</v>
      </c>
      <c r="M349" s="8">
        <v>25.614539007092198</v>
      </c>
      <c r="N34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PharmaYesExpressNBOGVAKECHEMEAEMEA</v>
      </c>
      <c r="O349" s="8" t="str">
        <f>IF(ISNA(VLOOKUP(Table245[[#This Row],[Lane Identifier]],'Lanes Covered'!K:L,2,FALSE)),"No",VLOOKUP(Table245[[#This Row],[Lane Identifier]],'Lanes Covered'!K:L,2,FALSE))</f>
        <v>Yes</v>
      </c>
      <c r="P349" s="12"/>
      <c r="Q349" s="12"/>
      <c r="R349" s="12"/>
      <c r="S349" s="12"/>
      <c r="T349" s="12"/>
      <c r="U349" s="12"/>
      <c r="V349" s="12"/>
      <c r="W349" s="12"/>
      <c r="X349" s="12"/>
      <c r="Y349" s="12"/>
      <c r="Z349" s="12"/>
      <c r="AA349" s="12"/>
      <c r="AB349" s="12"/>
      <c r="AC349" s="12"/>
      <c r="AD349" s="12"/>
      <c r="AE349" s="12"/>
      <c r="AF349" s="12"/>
      <c r="AG349" s="12"/>
      <c r="AH349" s="12"/>
      <c r="AI349" s="12"/>
      <c r="AJ349" s="16"/>
    </row>
    <row r="350" spans="2:36">
      <c r="B350" s="6" t="s">
        <v>20</v>
      </c>
      <c r="C350" s="4" t="s">
        <v>472</v>
      </c>
      <c r="D350" s="4" t="s">
        <v>22</v>
      </c>
      <c r="E350" s="4" t="s">
        <v>181</v>
      </c>
      <c r="F350" s="4" t="s">
        <v>37</v>
      </c>
      <c r="G350" s="4" t="s">
        <v>808</v>
      </c>
      <c r="H350" s="4" t="s">
        <v>799</v>
      </c>
      <c r="I350" s="4" t="s">
        <v>777</v>
      </c>
      <c r="J350" s="4" t="s">
        <v>776</v>
      </c>
      <c r="K350" s="7">
        <v>65941.231</v>
      </c>
      <c r="L350" s="4">
        <v>606</v>
      </c>
      <c r="M350" s="8">
        <v>108.81391254125413</v>
      </c>
      <c r="N35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PharmaYesExpressNRTLAXJPUSAPACAMERICAS</v>
      </c>
      <c r="O350" s="8" t="str">
        <f>IF(ISNA(VLOOKUP(Table245[[#This Row],[Lane Identifier]],'Lanes Covered'!K:L,2,FALSE)),"No",VLOOKUP(Table245[[#This Row],[Lane Identifier]],'Lanes Covered'!K:L,2,FALSE))</f>
        <v>Yes</v>
      </c>
      <c r="P350" s="12"/>
      <c r="Q350" s="12"/>
      <c r="R350" s="12"/>
      <c r="S350" s="12"/>
      <c r="T350" s="12"/>
      <c r="U350" s="12"/>
      <c r="V350" s="12"/>
      <c r="W350" s="12"/>
      <c r="X350" s="12"/>
      <c r="Y350" s="12"/>
      <c r="Z350" s="12"/>
      <c r="AA350" s="12"/>
      <c r="AB350" s="12"/>
      <c r="AC350" s="12"/>
      <c r="AD350" s="12"/>
      <c r="AE350" s="12"/>
      <c r="AF350" s="12"/>
      <c r="AG350" s="12"/>
      <c r="AH350" s="12"/>
      <c r="AI350" s="12"/>
      <c r="AJ350" s="16"/>
    </row>
    <row r="351" spans="2:36">
      <c r="B351" s="6" t="s">
        <v>20</v>
      </c>
      <c r="C351" s="4" t="s">
        <v>472</v>
      </c>
      <c r="D351" s="4" t="s">
        <v>22</v>
      </c>
      <c r="E351" s="4" t="s">
        <v>32</v>
      </c>
      <c r="F351" s="4" t="s">
        <v>112</v>
      </c>
      <c r="G351" s="4" t="s">
        <v>799</v>
      </c>
      <c r="H351" s="4" t="s">
        <v>803</v>
      </c>
      <c r="I351" s="4" t="s">
        <v>776</v>
      </c>
      <c r="J351" s="4" t="s">
        <v>778</v>
      </c>
      <c r="K351" s="7">
        <v>5545.8999999999978</v>
      </c>
      <c r="L351" s="4">
        <v>271</v>
      </c>
      <c r="M351" s="8">
        <v>20.464575645756451</v>
      </c>
      <c r="N35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PharmaYesExpressORDBRUUSBEAMERICASEMEA</v>
      </c>
      <c r="O351" s="8" t="str">
        <f>IF(ISNA(VLOOKUP(Table245[[#This Row],[Lane Identifier]],'Lanes Covered'!K:L,2,FALSE)),"No",VLOOKUP(Table245[[#This Row],[Lane Identifier]],'Lanes Covered'!K:L,2,FALSE))</f>
        <v>Yes</v>
      </c>
      <c r="P351" s="12"/>
      <c r="Q351" s="12"/>
      <c r="R351" s="12"/>
      <c r="S351" s="12"/>
      <c r="T351" s="12"/>
      <c r="U351" s="12"/>
      <c r="V351" s="12"/>
      <c r="W351" s="12"/>
      <c r="X351" s="12"/>
      <c r="Y351" s="12"/>
      <c r="Z351" s="12"/>
      <c r="AA351" s="12"/>
      <c r="AB351" s="12"/>
      <c r="AC351" s="12"/>
      <c r="AD351" s="12"/>
      <c r="AE351" s="12"/>
      <c r="AF351" s="12"/>
      <c r="AG351" s="12"/>
      <c r="AH351" s="12"/>
      <c r="AI351" s="12"/>
      <c r="AJ351" s="16"/>
    </row>
    <row r="352" spans="2:36">
      <c r="B352" s="6" t="s">
        <v>20</v>
      </c>
      <c r="C352" s="4" t="s">
        <v>472</v>
      </c>
      <c r="D352" s="4" t="s">
        <v>22</v>
      </c>
      <c r="E352" s="4" t="s">
        <v>32</v>
      </c>
      <c r="F352" s="4" t="s">
        <v>51</v>
      </c>
      <c r="G352" s="4" t="s">
        <v>799</v>
      </c>
      <c r="H352" s="4" t="s">
        <v>800</v>
      </c>
      <c r="I352" s="4" t="s">
        <v>776</v>
      </c>
      <c r="J352" s="4" t="s">
        <v>778</v>
      </c>
      <c r="K352" s="7">
        <v>74538.45</v>
      </c>
      <c r="L352" s="4">
        <v>339</v>
      </c>
      <c r="M352" s="8">
        <v>219.87743362831858</v>
      </c>
      <c r="N35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PharmaYesExpressORDFRAUSDEAMERICASEMEA</v>
      </c>
      <c r="O352" s="8" t="str">
        <f>IF(ISNA(VLOOKUP(Table245[[#This Row],[Lane Identifier]],'Lanes Covered'!K:L,2,FALSE)),"No",VLOOKUP(Table245[[#This Row],[Lane Identifier]],'Lanes Covered'!K:L,2,FALSE))</f>
        <v>Yes</v>
      </c>
      <c r="P352" s="12"/>
      <c r="Q352" s="12"/>
      <c r="R352" s="12"/>
      <c r="S352" s="12"/>
      <c r="T352" s="12"/>
      <c r="U352" s="12"/>
      <c r="V352" s="12"/>
      <c r="W352" s="12"/>
      <c r="X352" s="12"/>
      <c r="Y352" s="12"/>
      <c r="Z352" s="12"/>
      <c r="AA352" s="12"/>
      <c r="AB352" s="12"/>
      <c r="AC352" s="12"/>
      <c r="AD352" s="12"/>
      <c r="AE352" s="12"/>
      <c r="AF352" s="12"/>
      <c r="AG352" s="12"/>
      <c r="AH352" s="12"/>
      <c r="AI352" s="12"/>
      <c r="AJ352" s="16"/>
    </row>
    <row r="353" spans="2:36">
      <c r="B353" s="6" t="s">
        <v>20</v>
      </c>
      <c r="C353" s="4" t="s">
        <v>472</v>
      </c>
      <c r="D353" s="4" t="s">
        <v>22</v>
      </c>
      <c r="E353" s="4" t="s">
        <v>32</v>
      </c>
      <c r="F353" s="4" t="s">
        <v>110</v>
      </c>
      <c r="G353" s="4" t="s">
        <v>799</v>
      </c>
      <c r="H353" s="4" t="s">
        <v>809</v>
      </c>
      <c r="I353" s="4" t="s">
        <v>776</v>
      </c>
      <c r="J353" s="4" t="s">
        <v>777</v>
      </c>
      <c r="K353" s="7">
        <v>8659.8500000000022</v>
      </c>
      <c r="L353" s="4">
        <v>463</v>
      </c>
      <c r="M353" s="8">
        <v>18.703779697624196</v>
      </c>
      <c r="N35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PharmaYesExpressORDICNUSKRAMERICASAPAC</v>
      </c>
      <c r="O353" s="8" t="str">
        <f>IF(ISNA(VLOOKUP(Table245[[#This Row],[Lane Identifier]],'Lanes Covered'!K:L,2,FALSE)),"No",VLOOKUP(Table245[[#This Row],[Lane Identifier]],'Lanes Covered'!K:L,2,FALSE))</f>
        <v>Yes</v>
      </c>
      <c r="P353" s="12"/>
      <c r="Q353" s="12"/>
      <c r="R353" s="12"/>
      <c r="S353" s="12"/>
      <c r="T353" s="12"/>
      <c r="U353" s="12"/>
      <c r="V353" s="12"/>
      <c r="W353" s="12"/>
      <c r="X353" s="12"/>
      <c r="Y353" s="12"/>
      <c r="Z353" s="12"/>
      <c r="AA353" s="12"/>
      <c r="AB353" s="12"/>
      <c r="AC353" s="12"/>
      <c r="AD353" s="12"/>
      <c r="AE353" s="12"/>
      <c r="AF353" s="12"/>
      <c r="AG353" s="12"/>
      <c r="AH353" s="12"/>
      <c r="AI353" s="12"/>
      <c r="AJ353" s="16"/>
    </row>
    <row r="354" spans="2:36">
      <c r="B354" s="6" t="s">
        <v>20</v>
      </c>
      <c r="C354" s="4" t="s">
        <v>472</v>
      </c>
      <c r="D354" s="4" t="s">
        <v>22</v>
      </c>
      <c r="E354" s="4" t="s">
        <v>32</v>
      </c>
      <c r="F354" s="4" t="s">
        <v>44</v>
      </c>
      <c r="G354" s="4" t="s">
        <v>799</v>
      </c>
      <c r="H354" s="4" t="s">
        <v>816</v>
      </c>
      <c r="I354" s="4" t="s">
        <v>776</v>
      </c>
      <c r="J354" s="4" t="s">
        <v>777</v>
      </c>
      <c r="K354" s="7">
        <v>10380.670000000002</v>
      </c>
      <c r="L354" s="4">
        <v>621</v>
      </c>
      <c r="M354" s="8">
        <v>16.716054750402581</v>
      </c>
      <c r="N35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PharmaYesExpressORDMELUSAUAMERICASAPAC</v>
      </c>
      <c r="O354" s="8" t="str">
        <f>IF(ISNA(VLOOKUP(Table245[[#This Row],[Lane Identifier]],'Lanes Covered'!K:L,2,FALSE)),"No",VLOOKUP(Table245[[#This Row],[Lane Identifier]],'Lanes Covered'!K:L,2,FALSE))</f>
        <v>Yes</v>
      </c>
      <c r="P354" s="12"/>
      <c r="Q354" s="12"/>
      <c r="R354" s="12"/>
      <c r="S354" s="12"/>
      <c r="T354" s="12"/>
      <c r="U354" s="12"/>
      <c r="V354" s="12"/>
      <c r="W354" s="12"/>
      <c r="X354" s="12"/>
      <c r="Y354" s="12"/>
      <c r="Z354" s="12"/>
      <c r="AA354" s="12"/>
      <c r="AB354" s="12"/>
      <c r="AC354" s="12"/>
      <c r="AD354" s="12"/>
      <c r="AE354" s="12"/>
      <c r="AF354" s="12"/>
      <c r="AG354" s="12"/>
      <c r="AH354" s="12"/>
      <c r="AI354" s="12"/>
      <c r="AJ354" s="16"/>
    </row>
    <row r="355" spans="2:36">
      <c r="B355" s="6" t="s">
        <v>20</v>
      </c>
      <c r="C355" s="4" t="s">
        <v>472</v>
      </c>
      <c r="D355" s="4" t="s">
        <v>22</v>
      </c>
      <c r="E355" s="4" t="s">
        <v>32</v>
      </c>
      <c r="F355" s="4" t="s">
        <v>106</v>
      </c>
      <c r="G355" s="4" t="s">
        <v>799</v>
      </c>
      <c r="H355" s="4" t="s">
        <v>816</v>
      </c>
      <c r="I355" s="4" t="s">
        <v>776</v>
      </c>
      <c r="J355" s="4" t="s">
        <v>777</v>
      </c>
      <c r="K355" s="7">
        <v>8835.8500000000076</v>
      </c>
      <c r="L355" s="4">
        <v>620</v>
      </c>
      <c r="M355" s="8">
        <v>14.251370967741948</v>
      </c>
      <c r="N35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PharmaYesExpressORDSYDUSAUAMERICASAPAC</v>
      </c>
      <c r="O355" s="8" t="str">
        <f>IF(ISNA(VLOOKUP(Table245[[#This Row],[Lane Identifier]],'Lanes Covered'!K:L,2,FALSE)),"No",VLOOKUP(Table245[[#This Row],[Lane Identifier]],'Lanes Covered'!K:L,2,FALSE))</f>
        <v>Yes</v>
      </c>
      <c r="P355" s="12"/>
      <c r="Q355" s="12"/>
      <c r="R355" s="12"/>
      <c r="S355" s="12"/>
      <c r="T355" s="12"/>
      <c r="U355" s="12"/>
      <c r="V355" s="12"/>
      <c r="W355" s="12"/>
      <c r="X355" s="12"/>
      <c r="Y355" s="12"/>
      <c r="Z355" s="12"/>
      <c r="AA355" s="12"/>
      <c r="AB355" s="12"/>
      <c r="AC355" s="12"/>
      <c r="AD355" s="12"/>
      <c r="AE355" s="12"/>
      <c r="AF355" s="12"/>
      <c r="AG355" s="12"/>
      <c r="AH355" s="12"/>
      <c r="AI355" s="12"/>
      <c r="AJ355" s="16"/>
    </row>
    <row r="356" spans="2:36">
      <c r="B356" s="6" t="s">
        <v>20</v>
      </c>
      <c r="C356" s="4" t="s">
        <v>472</v>
      </c>
      <c r="D356" s="4" t="s">
        <v>22</v>
      </c>
      <c r="E356" s="4" t="s">
        <v>32</v>
      </c>
      <c r="F356" s="4" t="s">
        <v>29</v>
      </c>
      <c r="G356" s="4" t="s">
        <v>799</v>
      </c>
      <c r="H356" s="4" t="s">
        <v>811</v>
      </c>
      <c r="I356" s="4" t="s">
        <v>776</v>
      </c>
      <c r="J356" s="4" t="s">
        <v>777</v>
      </c>
      <c r="K356" s="7">
        <v>5365.61</v>
      </c>
      <c r="L356" s="4">
        <v>313</v>
      </c>
      <c r="M356" s="8">
        <v>17.14252396166134</v>
      </c>
      <c r="N35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PharmaYesExpressORDTPEUSTWAMERICASAPAC</v>
      </c>
      <c r="O356" s="8" t="str">
        <f>IF(ISNA(VLOOKUP(Table245[[#This Row],[Lane Identifier]],'Lanes Covered'!K:L,2,FALSE)),"No",VLOOKUP(Table245[[#This Row],[Lane Identifier]],'Lanes Covered'!K:L,2,FALSE))</f>
        <v>Yes</v>
      </c>
      <c r="P356" s="12"/>
      <c r="Q356" s="12"/>
      <c r="R356" s="12"/>
      <c r="S356" s="12"/>
      <c r="T356" s="12"/>
      <c r="U356" s="12"/>
      <c r="V356" s="12"/>
      <c r="W356" s="12"/>
      <c r="X356" s="12"/>
      <c r="Y356" s="12"/>
      <c r="Z356" s="12"/>
      <c r="AA356" s="12"/>
      <c r="AB356" s="12"/>
      <c r="AC356" s="12"/>
      <c r="AD356" s="12"/>
      <c r="AE356" s="12"/>
      <c r="AF356" s="12"/>
      <c r="AG356" s="12"/>
      <c r="AH356" s="12"/>
      <c r="AI356" s="12"/>
      <c r="AJ356" s="16"/>
    </row>
    <row r="357" spans="2:36">
      <c r="B357" s="6" t="s">
        <v>20</v>
      </c>
      <c r="C357" s="4" t="s">
        <v>472</v>
      </c>
      <c r="D357" s="4" t="s">
        <v>22</v>
      </c>
      <c r="E357" s="4" t="s">
        <v>123</v>
      </c>
      <c r="F357" s="4" t="s">
        <v>86</v>
      </c>
      <c r="G357" s="4" t="s">
        <v>799</v>
      </c>
      <c r="H357" s="4" t="s">
        <v>795</v>
      </c>
      <c r="I357" s="4" t="s">
        <v>776</v>
      </c>
      <c r="J357" s="4" t="s">
        <v>778</v>
      </c>
      <c r="K357" s="7">
        <v>27841.61</v>
      </c>
      <c r="L357" s="4">
        <v>291</v>
      </c>
      <c r="M357" s="8">
        <v>95.675635738831616</v>
      </c>
      <c r="N35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PharmaYesExpressPHLLHRUSGBAMERICASEMEA</v>
      </c>
      <c r="O357" s="8" t="str">
        <f>IF(ISNA(VLOOKUP(Table245[[#This Row],[Lane Identifier]],'Lanes Covered'!K:L,2,FALSE)),"No",VLOOKUP(Table245[[#This Row],[Lane Identifier]],'Lanes Covered'!K:L,2,FALSE))</f>
        <v>Yes</v>
      </c>
      <c r="P357" s="12"/>
      <c r="Q357" s="12"/>
      <c r="R357" s="12"/>
      <c r="S357" s="12"/>
      <c r="T357" s="12"/>
      <c r="U357" s="12"/>
      <c r="V357" s="12"/>
      <c r="W357" s="12"/>
      <c r="X357" s="12"/>
      <c r="Y357" s="12"/>
      <c r="Z357" s="12"/>
      <c r="AA357" s="12"/>
      <c r="AB357" s="12"/>
      <c r="AC357" s="12"/>
      <c r="AD357" s="12"/>
      <c r="AE357" s="12"/>
      <c r="AF357" s="12"/>
      <c r="AG357" s="12"/>
      <c r="AH357" s="12"/>
      <c r="AI357" s="12"/>
      <c r="AJ357" s="16"/>
    </row>
    <row r="358" spans="2:36">
      <c r="B358" s="6" t="s">
        <v>20</v>
      </c>
      <c r="C358" s="4" t="s">
        <v>472</v>
      </c>
      <c r="D358" s="4" t="s">
        <v>22</v>
      </c>
      <c r="E358" s="4" t="s">
        <v>250</v>
      </c>
      <c r="F358" s="4" t="s">
        <v>290</v>
      </c>
      <c r="G358" s="4" t="s">
        <v>796</v>
      </c>
      <c r="H358" s="4" t="s">
        <v>797</v>
      </c>
      <c r="I358" s="4" t="s">
        <v>778</v>
      </c>
      <c r="J358" s="4" t="s">
        <v>777</v>
      </c>
      <c r="K358" s="7">
        <v>21324.400000000001</v>
      </c>
      <c r="L358" s="4">
        <v>102</v>
      </c>
      <c r="M358" s="8">
        <v>209.06274509803924</v>
      </c>
      <c r="N35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PharmaYesExpressPRGBOMCZINEMEAAPAC</v>
      </c>
      <c r="O358" s="8" t="str">
        <f>IF(ISNA(VLOOKUP(Table245[[#This Row],[Lane Identifier]],'Lanes Covered'!K:L,2,FALSE)),"No",VLOOKUP(Table245[[#This Row],[Lane Identifier]],'Lanes Covered'!K:L,2,FALSE))</f>
        <v>Yes</v>
      </c>
      <c r="P358" s="12"/>
      <c r="Q358" s="12"/>
      <c r="R358" s="12"/>
      <c r="S358" s="12"/>
      <c r="T358" s="12"/>
      <c r="U358" s="12"/>
      <c r="V358" s="12"/>
      <c r="W358" s="12"/>
      <c r="X358" s="12"/>
      <c r="Y358" s="12"/>
      <c r="Z358" s="12"/>
      <c r="AA358" s="12"/>
      <c r="AB358" s="12"/>
      <c r="AC358" s="12"/>
      <c r="AD358" s="12"/>
      <c r="AE358" s="12"/>
      <c r="AF358" s="12"/>
      <c r="AG358" s="12"/>
      <c r="AH358" s="12"/>
      <c r="AI358" s="12"/>
      <c r="AJ358" s="16"/>
    </row>
    <row r="359" spans="2:36">
      <c r="B359" s="6" t="s">
        <v>20</v>
      </c>
      <c r="C359" s="4" t="s">
        <v>472</v>
      </c>
      <c r="D359" s="4" t="s">
        <v>22</v>
      </c>
      <c r="E359" s="4" t="s">
        <v>250</v>
      </c>
      <c r="F359" s="4" t="s">
        <v>66</v>
      </c>
      <c r="G359" s="4" t="s">
        <v>796</v>
      </c>
      <c r="H359" s="4" t="s">
        <v>799</v>
      </c>
      <c r="I359" s="4" t="s">
        <v>778</v>
      </c>
      <c r="J359" s="4" t="s">
        <v>776</v>
      </c>
      <c r="K359" s="7">
        <v>3358</v>
      </c>
      <c r="L359" s="4">
        <v>64</v>
      </c>
      <c r="M359" s="8">
        <v>52.46875</v>
      </c>
      <c r="N35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PharmaYesExpressPRGJFKCZUSEMEAAMERICAS</v>
      </c>
      <c r="O359" s="8" t="str">
        <f>IF(ISNA(VLOOKUP(Table245[[#This Row],[Lane Identifier]],'Lanes Covered'!K:L,2,FALSE)),"No",VLOOKUP(Table245[[#This Row],[Lane Identifier]],'Lanes Covered'!K:L,2,FALSE))</f>
        <v>Yes</v>
      </c>
      <c r="P359" s="12"/>
      <c r="Q359" s="12"/>
      <c r="R359" s="12"/>
      <c r="S359" s="12"/>
      <c r="T359" s="12"/>
      <c r="U359" s="12"/>
      <c r="V359" s="12"/>
      <c r="W359" s="12"/>
      <c r="X359" s="12"/>
      <c r="Y359" s="12"/>
      <c r="Z359" s="12"/>
      <c r="AA359" s="12"/>
      <c r="AB359" s="12"/>
      <c r="AC359" s="12"/>
      <c r="AD359" s="12"/>
      <c r="AE359" s="12"/>
      <c r="AF359" s="12"/>
      <c r="AG359" s="12"/>
      <c r="AH359" s="12"/>
      <c r="AI359" s="12"/>
      <c r="AJ359" s="16"/>
    </row>
    <row r="360" spans="2:36">
      <c r="B360" s="6" t="s">
        <v>20</v>
      </c>
      <c r="C360" s="4" t="s">
        <v>472</v>
      </c>
      <c r="D360" s="4" t="s">
        <v>22</v>
      </c>
      <c r="E360" s="4" t="s">
        <v>250</v>
      </c>
      <c r="F360" s="4" t="s">
        <v>181</v>
      </c>
      <c r="G360" s="4" t="s">
        <v>796</v>
      </c>
      <c r="H360" s="4" t="s">
        <v>808</v>
      </c>
      <c r="I360" s="4" t="s">
        <v>778</v>
      </c>
      <c r="J360" s="4" t="s">
        <v>777</v>
      </c>
      <c r="K360" s="7">
        <v>3561</v>
      </c>
      <c r="L360" s="4">
        <v>108</v>
      </c>
      <c r="M360" s="8">
        <v>32.972222222222221</v>
      </c>
      <c r="N36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PharmaYesExpressPRGNRTCZJPEMEAAPAC</v>
      </c>
      <c r="O360" s="8" t="str">
        <f>IF(ISNA(VLOOKUP(Table245[[#This Row],[Lane Identifier]],'Lanes Covered'!K:L,2,FALSE)),"No",VLOOKUP(Table245[[#This Row],[Lane Identifier]],'Lanes Covered'!K:L,2,FALSE))</f>
        <v>Yes</v>
      </c>
      <c r="P360" s="12"/>
      <c r="Q360" s="12"/>
      <c r="R360" s="12"/>
      <c r="S360" s="12"/>
      <c r="T360" s="12"/>
      <c r="U360" s="12"/>
      <c r="V360" s="12"/>
      <c r="W360" s="12"/>
      <c r="X360" s="12"/>
      <c r="Y360" s="12"/>
      <c r="Z360" s="12"/>
      <c r="AA360" s="12"/>
      <c r="AB360" s="12"/>
      <c r="AC360" s="12"/>
      <c r="AD360" s="12"/>
      <c r="AE360" s="12"/>
      <c r="AF360" s="12"/>
      <c r="AG360" s="12"/>
      <c r="AH360" s="12"/>
      <c r="AI360" s="12"/>
      <c r="AJ360" s="16"/>
    </row>
    <row r="361" spans="2:36">
      <c r="B361" s="6" t="s">
        <v>20</v>
      </c>
      <c r="C361" s="4" t="s">
        <v>472</v>
      </c>
      <c r="D361" s="4" t="s">
        <v>22</v>
      </c>
      <c r="E361" s="4" t="s">
        <v>190</v>
      </c>
      <c r="F361" s="4" t="s">
        <v>66</v>
      </c>
      <c r="G361" s="4" t="s">
        <v>801</v>
      </c>
      <c r="H361" s="4" t="s">
        <v>799</v>
      </c>
      <c r="I361" s="4" t="s">
        <v>777</v>
      </c>
      <c r="J361" s="4" t="s">
        <v>776</v>
      </c>
      <c r="K361" s="7">
        <v>37073</v>
      </c>
      <c r="L361" s="4">
        <v>288</v>
      </c>
      <c r="M361" s="8">
        <v>128.72569444444446</v>
      </c>
      <c r="N36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PharmaYesExpressPVGJFKCNUSAPACAMERICAS</v>
      </c>
      <c r="O361" s="8" t="str">
        <f>IF(ISNA(VLOOKUP(Table245[[#This Row],[Lane Identifier]],'Lanes Covered'!K:L,2,FALSE)),"No",VLOOKUP(Table245[[#This Row],[Lane Identifier]],'Lanes Covered'!K:L,2,FALSE))</f>
        <v>Yes</v>
      </c>
      <c r="P361" s="12"/>
      <c r="Q361" s="12"/>
      <c r="R361" s="12"/>
      <c r="S361" s="12"/>
      <c r="T361" s="12"/>
      <c r="U361" s="12"/>
      <c r="V361" s="12"/>
      <c r="W361" s="12"/>
      <c r="X361" s="12"/>
      <c r="Y361" s="12"/>
      <c r="Z361" s="12"/>
      <c r="AA361" s="12"/>
      <c r="AB361" s="12"/>
      <c r="AC361" s="12"/>
      <c r="AD361" s="12"/>
      <c r="AE361" s="12"/>
      <c r="AF361" s="12"/>
      <c r="AG361" s="12"/>
      <c r="AH361" s="12"/>
      <c r="AI361" s="12"/>
      <c r="AJ361" s="16"/>
    </row>
    <row r="362" spans="2:36">
      <c r="B362" s="6" t="s">
        <v>20</v>
      </c>
      <c r="C362" s="4" t="s">
        <v>472</v>
      </c>
      <c r="D362" s="4" t="s">
        <v>22</v>
      </c>
      <c r="E362" s="4" t="s">
        <v>89</v>
      </c>
      <c r="F362" s="4" t="s">
        <v>123</v>
      </c>
      <c r="G362" s="4" t="s">
        <v>799</v>
      </c>
      <c r="H362" s="4" t="s">
        <v>799</v>
      </c>
      <c r="I362" s="4" t="s">
        <v>776</v>
      </c>
      <c r="J362" s="4" t="s">
        <v>776</v>
      </c>
      <c r="K362" s="7">
        <v>11673.569999999996</v>
      </c>
      <c r="L362" s="4">
        <v>344</v>
      </c>
      <c r="M362" s="8">
        <v>33.934796511627894</v>
      </c>
      <c r="N36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PharmaYesExpressRDUPHLUSUSAMERICASAMERICAS</v>
      </c>
      <c r="O362" s="8" t="str">
        <f>IF(ISNA(VLOOKUP(Table245[[#This Row],[Lane Identifier]],'Lanes Covered'!K:L,2,FALSE)),"No",VLOOKUP(Table245[[#This Row],[Lane Identifier]],'Lanes Covered'!K:L,2,FALSE))</f>
        <v>Yes</v>
      </c>
      <c r="P362" s="12"/>
      <c r="Q362" s="12"/>
      <c r="R362" s="12"/>
      <c r="S362" s="12"/>
      <c r="T362" s="12"/>
      <c r="U362" s="12"/>
      <c r="V362" s="12"/>
      <c r="W362" s="12"/>
      <c r="X362" s="12"/>
      <c r="Y362" s="12"/>
      <c r="Z362" s="12"/>
      <c r="AA362" s="12"/>
      <c r="AB362" s="12"/>
      <c r="AC362" s="12"/>
      <c r="AD362" s="12"/>
      <c r="AE362" s="12"/>
      <c r="AF362" s="12"/>
      <c r="AG362" s="12"/>
      <c r="AH362" s="12"/>
      <c r="AI362" s="12"/>
      <c r="AJ362" s="16"/>
    </row>
    <row r="363" spans="2:36">
      <c r="B363" s="6" t="s">
        <v>20</v>
      </c>
      <c r="C363" s="4" t="s">
        <v>472</v>
      </c>
      <c r="D363" s="4" t="s">
        <v>22</v>
      </c>
      <c r="E363" s="4" t="s">
        <v>52</v>
      </c>
      <c r="F363" s="4" t="s">
        <v>269</v>
      </c>
      <c r="G363" s="4" t="s">
        <v>818</v>
      </c>
      <c r="H363" s="4" t="s">
        <v>807</v>
      </c>
      <c r="I363" s="4" t="s">
        <v>777</v>
      </c>
      <c r="J363" s="4" t="s">
        <v>778</v>
      </c>
      <c r="K363" s="7">
        <v>4577</v>
      </c>
      <c r="L363" s="4">
        <v>447</v>
      </c>
      <c r="M363" s="8">
        <v>10.239373601789708</v>
      </c>
      <c r="N36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PharmaYesExpressRUHGVASACHAPACEMEA</v>
      </c>
      <c r="O363" s="8" t="str">
        <f>IF(ISNA(VLOOKUP(Table245[[#This Row],[Lane Identifier]],'Lanes Covered'!K:L,2,FALSE)),"No",VLOOKUP(Table245[[#This Row],[Lane Identifier]],'Lanes Covered'!K:L,2,FALSE))</f>
        <v>Yes</v>
      </c>
      <c r="P363" s="12"/>
      <c r="Q363" s="12"/>
      <c r="R363" s="12"/>
      <c r="S363" s="12"/>
      <c r="T363" s="12"/>
      <c r="U363" s="12"/>
      <c r="V363" s="12"/>
      <c r="W363" s="12"/>
      <c r="X363" s="12"/>
      <c r="Y363" s="12"/>
      <c r="Z363" s="12"/>
      <c r="AA363" s="12"/>
      <c r="AB363" s="12"/>
      <c r="AC363" s="12"/>
      <c r="AD363" s="12"/>
      <c r="AE363" s="12"/>
      <c r="AF363" s="12"/>
      <c r="AG363" s="12"/>
      <c r="AH363" s="12"/>
      <c r="AI363" s="12"/>
      <c r="AJ363" s="16"/>
    </row>
    <row r="364" spans="2:36">
      <c r="B364" s="6" t="s">
        <v>20</v>
      </c>
      <c r="C364" s="4" t="s">
        <v>472</v>
      </c>
      <c r="D364" s="4" t="s">
        <v>22</v>
      </c>
      <c r="E364" s="4" t="s">
        <v>152</v>
      </c>
      <c r="F364" s="4" t="s">
        <v>85</v>
      </c>
      <c r="G364" s="4" t="s">
        <v>829</v>
      </c>
      <c r="H364" s="4" t="s">
        <v>799</v>
      </c>
      <c r="I364" s="4" t="s">
        <v>776</v>
      </c>
      <c r="J364" s="4" t="s">
        <v>776</v>
      </c>
      <c r="K364" s="7">
        <v>43635.202035199967</v>
      </c>
      <c r="L364" s="4">
        <v>272</v>
      </c>
      <c r="M364" s="8">
        <v>160.42353689411752</v>
      </c>
      <c r="N36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PharmaYesExpressSCLMIACLUSAMERICASAMERICAS</v>
      </c>
      <c r="O364" s="8" t="str">
        <f>IF(ISNA(VLOOKUP(Table245[[#This Row],[Lane Identifier]],'Lanes Covered'!K:L,2,FALSE)),"No",VLOOKUP(Table245[[#This Row],[Lane Identifier]],'Lanes Covered'!K:L,2,FALSE))</f>
        <v>Yes</v>
      </c>
      <c r="P364" s="12"/>
      <c r="Q364" s="12"/>
      <c r="R364" s="12"/>
      <c r="S364" s="12"/>
      <c r="T364" s="12"/>
      <c r="U364" s="12"/>
      <c r="V364" s="12"/>
      <c r="W364" s="12"/>
      <c r="X364" s="12"/>
      <c r="Y364" s="12"/>
      <c r="Z364" s="12"/>
      <c r="AA364" s="12"/>
      <c r="AB364" s="12"/>
      <c r="AC364" s="12"/>
      <c r="AD364" s="12"/>
      <c r="AE364" s="12"/>
      <c r="AF364" s="12"/>
      <c r="AG364" s="12"/>
      <c r="AH364" s="12"/>
      <c r="AI364" s="12"/>
      <c r="AJ364" s="16"/>
    </row>
    <row r="365" spans="2:36">
      <c r="B365" s="6" t="s">
        <v>20</v>
      </c>
      <c r="C365" s="4" t="s">
        <v>472</v>
      </c>
      <c r="D365" s="4" t="s">
        <v>22</v>
      </c>
      <c r="E365" s="4" t="s">
        <v>59</v>
      </c>
      <c r="F365" s="4" t="s">
        <v>51</v>
      </c>
      <c r="G365" s="4" t="s">
        <v>799</v>
      </c>
      <c r="H365" s="4" t="s">
        <v>800</v>
      </c>
      <c r="I365" s="4" t="s">
        <v>776</v>
      </c>
      <c r="J365" s="4" t="s">
        <v>778</v>
      </c>
      <c r="K365" s="7">
        <v>17802</v>
      </c>
      <c r="L365" s="4">
        <v>468</v>
      </c>
      <c r="M365" s="8">
        <v>38.03846153846154</v>
      </c>
      <c r="N36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PharmaYesExpressSEAFRAUSDEAMERICASEMEA</v>
      </c>
      <c r="O365" s="8" t="str">
        <f>IF(ISNA(VLOOKUP(Table245[[#This Row],[Lane Identifier]],'Lanes Covered'!K:L,2,FALSE)),"No",VLOOKUP(Table245[[#This Row],[Lane Identifier]],'Lanes Covered'!K:L,2,FALSE))</f>
        <v>Yes</v>
      </c>
      <c r="P365" s="12"/>
      <c r="Q365" s="12"/>
      <c r="R365" s="12"/>
      <c r="S365" s="12"/>
      <c r="T365" s="12"/>
      <c r="U365" s="12"/>
      <c r="V365" s="12"/>
      <c r="W365" s="12"/>
      <c r="X365" s="12"/>
      <c r="Y365" s="12"/>
      <c r="Z365" s="12"/>
      <c r="AA365" s="12"/>
      <c r="AB365" s="12"/>
      <c r="AC365" s="12"/>
      <c r="AD365" s="12"/>
      <c r="AE365" s="12"/>
      <c r="AF365" s="12"/>
      <c r="AG365" s="12"/>
      <c r="AH365" s="12"/>
      <c r="AI365" s="12"/>
      <c r="AJ365" s="16"/>
    </row>
    <row r="366" spans="2:36">
      <c r="B366" s="6" t="s">
        <v>20</v>
      </c>
      <c r="C366" s="4" t="s">
        <v>472</v>
      </c>
      <c r="D366" s="4" t="s">
        <v>22</v>
      </c>
      <c r="E366" s="4" t="s">
        <v>49</v>
      </c>
      <c r="F366" s="4" t="s">
        <v>37</v>
      </c>
      <c r="G366" s="4" t="s">
        <v>799</v>
      </c>
      <c r="H366" s="4" t="s">
        <v>799</v>
      </c>
      <c r="I366" s="4" t="s">
        <v>776</v>
      </c>
      <c r="J366" s="4" t="s">
        <v>776</v>
      </c>
      <c r="K366" s="7">
        <v>12208.500000000009</v>
      </c>
      <c r="L366" s="4">
        <v>458</v>
      </c>
      <c r="M366" s="8">
        <v>26.656113537117925</v>
      </c>
      <c r="N36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PharmaYesExpressSFOLAXUSUSAMERICASAMERICAS</v>
      </c>
      <c r="O366" s="8" t="str">
        <f>IF(ISNA(VLOOKUP(Table245[[#This Row],[Lane Identifier]],'Lanes Covered'!K:L,2,FALSE)),"No",VLOOKUP(Table245[[#This Row],[Lane Identifier]],'Lanes Covered'!K:L,2,FALSE))</f>
        <v>Yes</v>
      </c>
      <c r="P366" s="12"/>
      <c r="Q366" s="12"/>
      <c r="R366" s="12"/>
      <c r="S366" s="12"/>
      <c r="T366" s="12"/>
      <c r="U366" s="12"/>
      <c r="V366" s="12"/>
      <c r="W366" s="12"/>
      <c r="X366" s="12"/>
      <c r="Y366" s="12"/>
      <c r="Z366" s="12"/>
      <c r="AA366" s="12"/>
      <c r="AB366" s="12"/>
      <c r="AC366" s="12"/>
      <c r="AD366" s="12"/>
      <c r="AE366" s="12"/>
      <c r="AF366" s="12"/>
      <c r="AG366" s="12"/>
      <c r="AH366" s="12"/>
      <c r="AI366" s="12"/>
      <c r="AJ366" s="16"/>
    </row>
    <row r="367" spans="2:36">
      <c r="B367" s="6" t="s">
        <v>20</v>
      </c>
      <c r="C367" s="4" t="s">
        <v>472</v>
      </c>
      <c r="D367" s="4" t="s">
        <v>22</v>
      </c>
      <c r="E367" s="4" t="s">
        <v>326</v>
      </c>
      <c r="F367" s="4" t="s">
        <v>27</v>
      </c>
      <c r="G367" s="4" t="s">
        <v>1034</v>
      </c>
      <c r="H367" s="4" t="s">
        <v>810</v>
      </c>
      <c r="I367" s="4" t="s">
        <v>777</v>
      </c>
      <c r="J367" s="4" t="s">
        <v>777</v>
      </c>
      <c r="K367" s="7">
        <v>15640</v>
      </c>
      <c r="L367" s="4">
        <v>613</v>
      </c>
      <c r="M367" s="8">
        <v>25.513866231647636</v>
      </c>
      <c r="N36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PharmaYesExpressSGNSINVNSGAPACAPAC</v>
      </c>
      <c r="O367" s="8" t="str">
        <f>IF(ISNA(VLOOKUP(Table245[[#This Row],[Lane Identifier]],'Lanes Covered'!K:L,2,FALSE)),"No",VLOOKUP(Table245[[#This Row],[Lane Identifier]],'Lanes Covered'!K:L,2,FALSE))</f>
        <v>Yes</v>
      </c>
      <c r="P367" s="12"/>
      <c r="Q367" s="12"/>
      <c r="R367" s="12"/>
      <c r="S367" s="12"/>
      <c r="T367" s="12"/>
      <c r="U367" s="12"/>
      <c r="V367" s="12"/>
      <c r="W367" s="12"/>
      <c r="X367" s="12"/>
      <c r="Y367" s="12"/>
      <c r="Z367" s="12"/>
      <c r="AA367" s="12"/>
      <c r="AB367" s="12"/>
      <c r="AC367" s="12"/>
      <c r="AD367" s="12"/>
      <c r="AE367" s="12"/>
      <c r="AF367" s="12"/>
      <c r="AG367" s="12"/>
      <c r="AH367" s="12"/>
      <c r="AI367" s="12"/>
      <c r="AJ367" s="16"/>
    </row>
    <row r="368" spans="2:36">
      <c r="B368" s="6" t="s">
        <v>20</v>
      </c>
      <c r="C368" s="4" t="s">
        <v>472</v>
      </c>
      <c r="D368" s="4" t="s">
        <v>22</v>
      </c>
      <c r="E368" s="4" t="s">
        <v>27</v>
      </c>
      <c r="F368" s="4" t="s">
        <v>51</v>
      </c>
      <c r="G368" s="4" t="s">
        <v>810</v>
      </c>
      <c r="H368" s="4" t="s">
        <v>800</v>
      </c>
      <c r="I368" s="4" t="s">
        <v>777</v>
      </c>
      <c r="J368" s="4" t="s">
        <v>778</v>
      </c>
      <c r="K368" s="7">
        <v>13071</v>
      </c>
      <c r="L368" s="4">
        <v>412</v>
      </c>
      <c r="M368" s="8">
        <v>31.725728155339805</v>
      </c>
      <c r="N36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PharmaYesExpressSINFRASGDEAPACEMEA</v>
      </c>
      <c r="O368" s="8" t="str">
        <f>IF(ISNA(VLOOKUP(Table245[[#This Row],[Lane Identifier]],'Lanes Covered'!K:L,2,FALSE)),"No",VLOOKUP(Table245[[#This Row],[Lane Identifier]],'Lanes Covered'!K:L,2,FALSE))</f>
        <v>Yes</v>
      </c>
      <c r="P368" s="12"/>
      <c r="Q368" s="12"/>
      <c r="R368" s="12"/>
      <c r="S368" s="12"/>
      <c r="T368" s="12"/>
      <c r="U368" s="12"/>
      <c r="V368" s="12"/>
      <c r="W368" s="12"/>
      <c r="X368" s="12"/>
      <c r="Y368" s="12"/>
      <c r="Z368" s="12"/>
      <c r="AA368" s="12"/>
      <c r="AB368" s="12"/>
      <c r="AC368" s="12"/>
      <c r="AD368" s="12"/>
      <c r="AE368" s="12"/>
      <c r="AF368" s="12"/>
      <c r="AG368" s="12"/>
      <c r="AH368" s="12"/>
      <c r="AI368" s="12"/>
      <c r="AJ368" s="16"/>
    </row>
    <row r="369" spans="2:36">
      <c r="B369" s="6" t="s">
        <v>20</v>
      </c>
      <c r="C369" s="4" t="s">
        <v>472</v>
      </c>
      <c r="D369" s="4" t="s">
        <v>22</v>
      </c>
      <c r="E369" s="4" t="s">
        <v>27</v>
      </c>
      <c r="F369" s="4" t="s">
        <v>110</v>
      </c>
      <c r="G369" s="4" t="s">
        <v>810</v>
      </c>
      <c r="H369" s="4" t="s">
        <v>809</v>
      </c>
      <c r="I369" s="4" t="s">
        <v>777</v>
      </c>
      <c r="J369" s="4" t="s">
        <v>777</v>
      </c>
      <c r="K369" s="7">
        <v>16753.59</v>
      </c>
      <c r="L369" s="4">
        <v>389</v>
      </c>
      <c r="M369" s="8">
        <v>43.068354755784064</v>
      </c>
      <c r="N36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PharmaYesExpressSINICNSGKRAPACAPAC</v>
      </c>
      <c r="O369" s="8" t="str">
        <f>IF(ISNA(VLOOKUP(Table245[[#This Row],[Lane Identifier]],'Lanes Covered'!K:L,2,FALSE)),"No",VLOOKUP(Table245[[#This Row],[Lane Identifier]],'Lanes Covered'!K:L,2,FALSE))</f>
        <v>Yes</v>
      </c>
      <c r="P369" s="12"/>
      <c r="Q369" s="12"/>
      <c r="R369" s="12"/>
      <c r="S369" s="12"/>
      <c r="T369" s="12"/>
      <c r="U369" s="12"/>
      <c r="V369" s="12"/>
      <c r="W369" s="12"/>
      <c r="X369" s="12"/>
      <c r="Y369" s="12"/>
      <c r="Z369" s="12"/>
      <c r="AA369" s="12"/>
      <c r="AB369" s="12"/>
      <c r="AC369" s="12"/>
      <c r="AD369" s="12"/>
      <c r="AE369" s="12"/>
      <c r="AF369" s="12"/>
      <c r="AG369" s="12"/>
      <c r="AH369" s="12"/>
      <c r="AI369" s="12"/>
      <c r="AJ369" s="16"/>
    </row>
    <row r="370" spans="2:36">
      <c r="B370" s="6" t="s">
        <v>20</v>
      </c>
      <c r="C370" s="4" t="s">
        <v>472</v>
      </c>
      <c r="D370" s="4" t="s">
        <v>22</v>
      </c>
      <c r="E370" s="4" t="s">
        <v>27</v>
      </c>
      <c r="F370" s="4" t="s">
        <v>37</v>
      </c>
      <c r="G370" s="4" t="s">
        <v>810</v>
      </c>
      <c r="H370" s="4" t="s">
        <v>799</v>
      </c>
      <c r="I370" s="4" t="s">
        <v>777</v>
      </c>
      <c r="J370" s="4" t="s">
        <v>776</v>
      </c>
      <c r="K370" s="7">
        <v>107373.84239999999</v>
      </c>
      <c r="L370" s="4">
        <v>634</v>
      </c>
      <c r="M370" s="8">
        <v>169.35937287066244</v>
      </c>
      <c r="N37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PharmaYesExpressSINLAXSGUSAPACAMERICAS</v>
      </c>
      <c r="O370" s="8" t="str">
        <f>IF(ISNA(VLOOKUP(Table245[[#This Row],[Lane Identifier]],'Lanes Covered'!K:L,2,FALSE)),"No",VLOOKUP(Table245[[#This Row],[Lane Identifier]],'Lanes Covered'!K:L,2,FALSE))</f>
        <v>Yes</v>
      </c>
      <c r="P370" s="12"/>
      <c r="Q370" s="12"/>
      <c r="R370" s="12"/>
      <c r="S370" s="12"/>
      <c r="T370" s="12"/>
      <c r="U370" s="12"/>
      <c r="V370" s="12"/>
      <c r="W370" s="12"/>
      <c r="X370" s="12"/>
      <c r="Y370" s="12"/>
      <c r="Z370" s="12"/>
      <c r="AA370" s="12"/>
      <c r="AB370" s="12"/>
      <c r="AC370" s="12"/>
      <c r="AD370" s="12"/>
      <c r="AE370" s="12"/>
      <c r="AF370" s="12"/>
      <c r="AG370" s="12"/>
      <c r="AH370" s="12"/>
      <c r="AI370" s="12"/>
      <c r="AJ370" s="16"/>
    </row>
    <row r="371" spans="2:36">
      <c r="B371" s="6" t="s">
        <v>20</v>
      </c>
      <c r="C371" s="4" t="s">
        <v>472</v>
      </c>
      <c r="D371" s="4" t="s">
        <v>22</v>
      </c>
      <c r="E371" s="4" t="s">
        <v>27</v>
      </c>
      <c r="F371" s="4" t="s">
        <v>44</v>
      </c>
      <c r="G371" s="4" t="s">
        <v>810</v>
      </c>
      <c r="H371" s="4" t="s">
        <v>816</v>
      </c>
      <c r="I371" s="4" t="s">
        <v>777</v>
      </c>
      <c r="J371" s="4" t="s">
        <v>777</v>
      </c>
      <c r="K371" s="7">
        <v>5355.3099999999995</v>
      </c>
      <c r="L371" s="4">
        <v>328</v>
      </c>
      <c r="M371" s="8">
        <v>16.327164634146339</v>
      </c>
      <c r="N37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PharmaYesExpressSINMELSGAUAPACAPAC</v>
      </c>
      <c r="O371" s="8" t="str">
        <f>IF(ISNA(VLOOKUP(Table245[[#This Row],[Lane Identifier]],'Lanes Covered'!K:L,2,FALSE)),"No",VLOOKUP(Table245[[#This Row],[Lane Identifier]],'Lanes Covered'!K:L,2,FALSE))</f>
        <v>Yes</v>
      </c>
      <c r="P371" s="12"/>
      <c r="Q371" s="12"/>
      <c r="R371" s="12"/>
      <c r="S371" s="12"/>
      <c r="T371" s="12"/>
      <c r="U371" s="12"/>
      <c r="V371" s="12"/>
      <c r="W371" s="12"/>
      <c r="X371" s="12"/>
      <c r="Y371" s="12"/>
      <c r="Z371" s="12"/>
      <c r="AA371" s="12"/>
      <c r="AB371" s="12"/>
      <c r="AC371" s="12"/>
      <c r="AD371" s="12"/>
      <c r="AE371" s="12"/>
      <c r="AF371" s="12"/>
      <c r="AG371" s="12"/>
      <c r="AH371" s="12"/>
      <c r="AI371" s="12"/>
      <c r="AJ371" s="16"/>
    </row>
    <row r="372" spans="2:36">
      <c r="B372" s="6" t="s">
        <v>20</v>
      </c>
      <c r="C372" s="4" t="s">
        <v>472</v>
      </c>
      <c r="D372" s="4" t="s">
        <v>22</v>
      </c>
      <c r="E372" s="4" t="s">
        <v>27</v>
      </c>
      <c r="F372" s="4" t="s">
        <v>181</v>
      </c>
      <c r="G372" s="4" t="s">
        <v>810</v>
      </c>
      <c r="H372" s="4" t="s">
        <v>808</v>
      </c>
      <c r="I372" s="4" t="s">
        <v>777</v>
      </c>
      <c r="J372" s="4" t="s">
        <v>777</v>
      </c>
      <c r="K372" s="7">
        <v>6828</v>
      </c>
      <c r="L372" s="4">
        <v>264</v>
      </c>
      <c r="M372" s="8">
        <v>25.863636363636363</v>
      </c>
      <c r="N37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PharmaYesExpressSINNRTSGJPAPACAPAC</v>
      </c>
      <c r="O372" s="8" t="str">
        <f>IF(ISNA(VLOOKUP(Table245[[#This Row],[Lane Identifier]],'Lanes Covered'!K:L,2,FALSE)),"No",VLOOKUP(Table245[[#This Row],[Lane Identifier]],'Lanes Covered'!K:L,2,FALSE))</f>
        <v>Yes</v>
      </c>
      <c r="P372" s="12"/>
      <c r="Q372" s="12"/>
      <c r="R372" s="12"/>
      <c r="S372" s="12"/>
      <c r="T372" s="12"/>
      <c r="U372" s="12"/>
      <c r="V372" s="12"/>
      <c r="W372" s="12"/>
      <c r="X372" s="12"/>
      <c r="Y372" s="12"/>
      <c r="Z372" s="12"/>
      <c r="AA372" s="12"/>
      <c r="AB372" s="12"/>
      <c r="AC372" s="12"/>
      <c r="AD372" s="12"/>
      <c r="AE372" s="12"/>
      <c r="AF372" s="12"/>
      <c r="AG372" s="12"/>
      <c r="AH372" s="12"/>
      <c r="AI372" s="12"/>
      <c r="AJ372" s="16"/>
    </row>
    <row r="373" spans="2:36">
      <c r="B373" s="6" t="s">
        <v>20</v>
      </c>
      <c r="C373" s="4" t="s">
        <v>472</v>
      </c>
      <c r="D373" s="4" t="s">
        <v>22</v>
      </c>
      <c r="E373" s="4" t="s">
        <v>27</v>
      </c>
      <c r="F373" s="4" t="s">
        <v>190</v>
      </c>
      <c r="G373" s="4" t="s">
        <v>810</v>
      </c>
      <c r="H373" s="4" t="s">
        <v>801</v>
      </c>
      <c r="I373" s="4" t="s">
        <v>777</v>
      </c>
      <c r="J373" s="4" t="s">
        <v>777</v>
      </c>
      <c r="K373" s="7">
        <v>6316</v>
      </c>
      <c r="L373" s="4">
        <v>330</v>
      </c>
      <c r="M373" s="8">
        <v>19.139393939393941</v>
      </c>
      <c r="N37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PharmaYesExpressSINPVGSGCNAPACAPAC</v>
      </c>
      <c r="O373" s="8" t="str">
        <f>IF(ISNA(VLOOKUP(Table245[[#This Row],[Lane Identifier]],'Lanes Covered'!K:L,2,FALSE)),"No",VLOOKUP(Table245[[#This Row],[Lane Identifier]],'Lanes Covered'!K:L,2,FALSE))</f>
        <v>Yes</v>
      </c>
      <c r="P373" s="12"/>
      <c r="Q373" s="12"/>
      <c r="R373" s="12"/>
      <c r="S373" s="12"/>
      <c r="T373" s="12"/>
      <c r="U373" s="12"/>
      <c r="V373" s="12"/>
      <c r="W373" s="12"/>
      <c r="X373" s="12"/>
      <c r="Y373" s="12"/>
      <c r="Z373" s="12"/>
      <c r="AA373" s="12"/>
      <c r="AB373" s="12"/>
      <c r="AC373" s="12"/>
      <c r="AD373" s="12"/>
      <c r="AE373" s="12"/>
      <c r="AF373" s="12"/>
      <c r="AG373" s="12"/>
      <c r="AH373" s="12"/>
      <c r="AI373" s="12"/>
      <c r="AJ373" s="16"/>
    </row>
    <row r="374" spans="2:36">
      <c r="B374" s="6" t="s">
        <v>20</v>
      </c>
      <c r="C374" s="4" t="s">
        <v>472</v>
      </c>
      <c r="D374" s="4" t="s">
        <v>22</v>
      </c>
      <c r="E374" s="4" t="s">
        <v>27</v>
      </c>
      <c r="F374" s="4" t="s">
        <v>106</v>
      </c>
      <c r="G374" s="4" t="s">
        <v>810</v>
      </c>
      <c r="H374" s="4" t="s">
        <v>816</v>
      </c>
      <c r="I374" s="4" t="s">
        <v>777</v>
      </c>
      <c r="J374" s="4" t="s">
        <v>777</v>
      </c>
      <c r="K374" s="7">
        <v>5290.4</v>
      </c>
      <c r="L374" s="4">
        <v>315</v>
      </c>
      <c r="M374" s="8">
        <v>16.794920634920633</v>
      </c>
      <c r="N37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PharmaYesExpressSINSYDSGAUAPACAPAC</v>
      </c>
      <c r="O374" s="8" t="str">
        <f>IF(ISNA(VLOOKUP(Table245[[#This Row],[Lane Identifier]],'Lanes Covered'!K:L,2,FALSE)),"No",VLOOKUP(Table245[[#This Row],[Lane Identifier]],'Lanes Covered'!K:L,2,FALSE))</f>
        <v>Yes</v>
      </c>
      <c r="P374" s="12"/>
      <c r="Q374" s="12"/>
      <c r="R374" s="12"/>
      <c r="S374" s="12"/>
      <c r="T374" s="12"/>
      <c r="U374" s="12"/>
      <c r="V374" s="12"/>
      <c r="W374" s="12"/>
      <c r="X374" s="12"/>
      <c r="Y374" s="12"/>
      <c r="Z374" s="12"/>
      <c r="AA374" s="12"/>
      <c r="AB374" s="12"/>
      <c r="AC374" s="12"/>
      <c r="AD374" s="12"/>
      <c r="AE374" s="12"/>
      <c r="AF374" s="12"/>
      <c r="AG374" s="12"/>
      <c r="AH374" s="12"/>
      <c r="AI374" s="12"/>
      <c r="AJ374" s="16"/>
    </row>
    <row r="375" spans="2:36">
      <c r="B375" s="6" t="s">
        <v>20</v>
      </c>
      <c r="C375" s="4" t="s">
        <v>472</v>
      </c>
      <c r="D375" s="4" t="s">
        <v>22</v>
      </c>
      <c r="E375" s="4" t="s">
        <v>27</v>
      </c>
      <c r="F375" s="4" t="s">
        <v>312</v>
      </c>
      <c r="G375" s="4" t="s">
        <v>810</v>
      </c>
      <c r="H375" s="4" t="s">
        <v>806</v>
      </c>
      <c r="I375" s="4" t="s">
        <v>777</v>
      </c>
      <c r="J375" s="4" t="s">
        <v>776</v>
      </c>
      <c r="K375" s="7">
        <v>4185</v>
      </c>
      <c r="L375" s="4">
        <v>289</v>
      </c>
      <c r="M375" s="8">
        <v>14.480968858131488</v>
      </c>
      <c r="N37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PharmaYesExpressSINYULSGCAAPACAMERICAS</v>
      </c>
      <c r="O375" s="8" t="str">
        <f>IF(ISNA(VLOOKUP(Table245[[#This Row],[Lane Identifier]],'Lanes Covered'!K:L,2,FALSE)),"No",VLOOKUP(Table245[[#This Row],[Lane Identifier]],'Lanes Covered'!K:L,2,FALSE))</f>
        <v>Yes</v>
      </c>
      <c r="P375" s="12"/>
      <c r="Q375" s="12"/>
      <c r="R375" s="12"/>
      <c r="S375" s="12"/>
      <c r="T375" s="12"/>
      <c r="U375" s="12"/>
      <c r="V375" s="12"/>
      <c r="W375" s="12"/>
      <c r="X375" s="12"/>
      <c r="Y375" s="12"/>
      <c r="Z375" s="12"/>
      <c r="AA375" s="12"/>
      <c r="AB375" s="12"/>
      <c r="AC375" s="12"/>
      <c r="AD375" s="12"/>
      <c r="AE375" s="12"/>
      <c r="AF375" s="12"/>
      <c r="AG375" s="12"/>
      <c r="AH375" s="12"/>
      <c r="AI375" s="12"/>
      <c r="AJ375" s="16"/>
    </row>
    <row r="376" spans="2:36">
      <c r="B376" s="6" t="s">
        <v>20</v>
      </c>
      <c r="C376" s="4" t="s">
        <v>472</v>
      </c>
      <c r="D376" s="4" t="s">
        <v>22</v>
      </c>
      <c r="E376" s="4" t="s">
        <v>106</v>
      </c>
      <c r="F376" s="4" t="s">
        <v>429</v>
      </c>
      <c r="G376" s="4" t="s">
        <v>816</v>
      </c>
      <c r="H376" s="4" t="s">
        <v>816</v>
      </c>
      <c r="I376" s="4" t="s">
        <v>777</v>
      </c>
      <c r="J376" s="4" t="s">
        <v>777</v>
      </c>
      <c r="K376" s="7">
        <v>14377.142094999997</v>
      </c>
      <c r="L376" s="4">
        <v>282</v>
      </c>
      <c r="M376" s="8">
        <v>50.982773386524812</v>
      </c>
      <c r="N37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PharmaYesExpressSYDADLAUAUAPACAPAC</v>
      </c>
      <c r="O376" s="8" t="str">
        <f>IF(ISNA(VLOOKUP(Table245[[#This Row],[Lane Identifier]],'Lanes Covered'!K:L,2,FALSE)),"No",VLOOKUP(Table245[[#This Row],[Lane Identifier]],'Lanes Covered'!K:L,2,FALSE))</f>
        <v>No</v>
      </c>
      <c r="P376" s="12"/>
      <c r="Q376" s="12"/>
      <c r="R376" s="12"/>
      <c r="S376" s="12"/>
      <c r="T376" s="12"/>
      <c r="U376" s="12"/>
      <c r="V376" s="12"/>
      <c r="W376" s="12"/>
      <c r="X376" s="12"/>
      <c r="Y376" s="12"/>
      <c r="Z376" s="12"/>
      <c r="AA376" s="12"/>
      <c r="AB376" s="12"/>
      <c r="AC376" s="12"/>
      <c r="AD376" s="12"/>
      <c r="AE376" s="12"/>
      <c r="AF376" s="12"/>
      <c r="AG376" s="12"/>
      <c r="AH376" s="12"/>
      <c r="AI376" s="12"/>
      <c r="AJ376" s="16"/>
    </row>
    <row r="377" spans="2:36">
      <c r="B377" s="6" t="s">
        <v>20</v>
      </c>
      <c r="C377" s="4" t="s">
        <v>472</v>
      </c>
      <c r="D377" s="4" t="s">
        <v>22</v>
      </c>
      <c r="E377" s="4" t="s">
        <v>106</v>
      </c>
      <c r="F377" s="4" t="s">
        <v>55</v>
      </c>
      <c r="G377" s="4" t="s">
        <v>816</v>
      </c>
      <c r="H377" s="4" t="s">
        <v>816</v>
      </c>
      <c r="I377" s="4" t="s">
        <v>777</v>
      </c>
      <c r="J377" s="4" t="s">
        <v>777</v>
      </c>
      <c r="K377" s="7">
        <v>7117.9400000000005</v>
      </c>
      <c r="L377" s="4">
        <v>268</v>
      </c>
      <c r="M377" s="8">
        <v>26.559477611940299</v>
      </c>
      <c r="N37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PharmaYesExpressSYDBNEAUAUAPACAPAC</v>
      </c>
      <c r="O377" s="8" t="str">
        <f>IF(ISNA(VLOOKUP(Table245[[#This Row],[Lane Identifier]],'Lanes Covered'!K:L,2,FALSE)),"No",VLOOKUP(Table245[[#This Row],[Lane Identifier]],'Lanes Covered'!K:L,2,FALSE))</f>
        <v>No</v>
      </c>
      <c r="P377" s="12"/>
      <c r="Q377" s="12"/>
      <c r="R377" s="12"/>
      <c r="S377" s="12"/>
      <c r="T377" s="12"/>
      <c r="U377" s="12"/>
      <c r="V377" s="12"/>
      <c r="W377" s="12"/>
      <c r="X377" s="12"/>
      <c r="Y377" s="12"/>
      <c r="Z377" s="12"/>
      <c r="AA377" s="12"/>
      <c r="AB377" s="12"/>
      <c r="AC377" s="12"/>
      <c r="AD377" s="12"/>
      <c r="AE377" s="12"/>
      <c r="AF377" s="12"/>
      <c r="AG377" s="12"/>
      <c r="AH377" s="12"/>
      <c r="AI377" s="12"/>
      <c r="AJ377" s="16"/>
    </row>
    <row r="378" spans="2:36">
      <c r="B378" s="6" t="s">
        <v>20</v>
      </c>
      <c r="C378" s="4" t="s">
        <v>472</v>
      </c>
      <c r="D378" s="4" t="s">
        <v>22</v>
      </c>
      <c r="E378" s="4" t="s">
        <v>106</v>
      </c>
      <c r="F378" s="4" t="s">
        <v>37</v>
      </c>
      <c r="G378" s="4" t="s">
        <v>816</v>
      </c>
      <c r="H378" s="4" t="s">
        <v>799</v>
      </c>
      <c r="I378" s="4" t="s">
        <v>777</v>
      </c>
      <c r="J378" s="4" t="s">
        <v>776</v>
      </c>
      <c r="K378" s="7">
        <v>20967.90598000001</v>
      </c>
      <c r="L378" s="4">
        <v>657</v>
      </c>
      <c r="M378" s="8">
        <v>31.914620974124826</v>
      </c>
      <c r="N37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PharmaYesExpressSYDLAXAUUSAPACAMERICAS</v>
      </c>
      <c r="O378" s="8" t="str">
        <f>IF(ISNA(VLOOKUP(Table245[[#This Row],[Lane Identifier]],'Lanes Covered'!K:L,2,FALSE)),"No",VLOOKUP(Table245[[#This Row],[Lane Identifier]],'Lanes Covered'!K:L,2,FALSE))</f>
        <v>Yes</v>
      </c>
      <c r="P378" s="12"/>
      <c r="Q378" s="12"/>
      <c r="R378" s="12"/>
      <c r="S378" s="12"/>
      <c r="T378" s="12"/>
      <c r="U378" s="12"/>
      <c r="V378" s="12"/>
      <c r="W378" s="12"/>
      <c r="X378" s="12"/>
      <c r="Y378" s="12"/>
      <c r="Z378" s="12"/>
      <c r="AA378" s="12"/>
      <c r="AB378" s="12"/>
      <c r="AC378" s="12"/>
      <c r="AD378" s="12"/>
      <c r="AE378" s="12"/>
      <c r="AF378" s="12"/>
      <c r="AG378" s="12"/>
      <c r="AH378" s="12"/>
      <c r="AI378" s="12"/>
      <c r="AJ378" s="16"/>
    </row>
    <row r="379" spans="2:36">
      <c r="B379" s="6" t="s">
        <v>20</v>
      </c>
      <c r="C379" s="4" t="s">
        <v>472</v>
      </c>
      <c r="D379" s="4" t="s">
        <v>22</v>
      </c>
      <c r="E379" s="4" t="s">
        <v>106</v>
      </c>
      <c r="F379" s="4" t="s">
        <v>27</v>
      </c>
      <c r="G379" s="4" t="s">
        <v>816</v>
      </c>
      <c r="H379" s="4" t="s">
        <v>810</v>
      </c>
      <c r="I379" s="4" t="s">
        <v>777</v>
      </c>
      <c r="J379" s="4" t="s">
        <v>777</v>
      </c>
      <c r="K379" s="7">
        <v>35016</v>
      </c>
      <c r="L379" s="4">
        <v>624</v>
      </c>
      <c r="M379" s="8">
        <v>56.115384615384613</v>
      </c>
      <c r="N37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PharmaYesExpressSYDSINAUSGAPACAPAC</v>
      </c>
      <c r="O379" s="8" t="str">
        <f>IF(ISNA(VLOOKUP(Table245[[#This Row],[Lane Identifier]],'Lanes Covered'!K:L,2,FALSE)),"No",VLOOKUP(Table245[[#This Row],[Lane Identifier]],'Lanes Covered'!K:L,2,FALSE))</f>
        <v>Yes</v>
      </c>
      <c r="P379" s="12"/>
      <c r="Q379" s="12"/>
      <c r="R379" s="12"/>
      <c r="S379" s="12"/>
      <c r="T379" s="12"/>
      <c r="U379" s="12"/>
      <c r="V379" s="12"/>
      <c r="W379" s="12"/>
      <c r="X379" s="12"/>
      <c r="Y379" s="12"/>
      <c r="Z379" s="12"/>
      <c r="AA379" s="12"/>
      <c r="AB379" s="12"/>
      <c r="AC379" s="12"/>
      <c r="AD379" s="12"/>
      <c r="AE379" s="12"/>
      <c r="AF379" s="12"/>
      <c r="AG379" s="12"/>
      <c r="AH379" s="12"/>
      <c r="AI379" s="12"/>
      <c r="AJ379" s="16"/>
    </row>
    <row r="380" spans="2:36">
      <c r="B380" s="6" t="s">
        <v>20</v>
      </c>
      <c r="C380" s="4" t="s">
        <v>472</v>
      </c>
      <c r="D380" s="4" t="s">
        <v>22</v>
      </c>
      <c r="E380" s="4" t="s">
        <v>360</v>
      </c>
      <c r="F380" s="4" t="s">
        <v>112</v>
      </c>
      <c r="G380" s="4" t="s">
        <v>804</v>
      </c>
      <c r="H380" s="4" t="s">
        <v>803</v>
      </c>
      <c r="I380" s="4" t="s">
        <v>777</v>
      </c>
      <c r="J380" s="4" t="s">
        <v>778</v>
      </c>
      <c r="K380" s="7">
        <v>7547</v>
      </c>
      <c r="L380" s="4">
        <v>95</v>
      </c>
      <c r="M380" s="8">
        <v>79.442105263157899</v>
      </c>
      <c r="N38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PharmaYesExpressTBSBRUGEBEAPACEMEA</v>
      </c>
      <c r="O380" s="8" t="str">
        <f>IF(ISNA(VLOOKUP(Table245[[#This Row],[Lane Identifier]],'Lanes Covered'!K:L,2,FALSE)),"No",VLOOKUP(Table245[[#This Row],[Lane Identifier]],'Lanes Covered'!K:L,2,FALSE))</f>
        <v>Yes</v>
      </c>
      <c r="P380" s="12"/>
      <c r="Q380" s="12"/>
      <c r="R380" s="12"/>
      <c r="S380" s="12"/>
      <c r="T380" s="12"/>
      <c r="U380" s="12"/>
      <c r="V380" s="12"/>
      <c r="W380" s="12"/>
      <c r="X380" s="12"/>
      <c r="Y380" s="12"/>
      <c r="Z380" s="12"/>
      <c r="AA380" s="12"/>
      <c r="AB380" s="12"/>
      <c r="AC380" s="12"/>
      <c r="AD380" s="12"/>
      <c r="AE380" s="12"/>
      <c r="AF380" s="12"/>
      <c r="AG380" s="12"/>
      <c r="AH380" s="12"/>
      <c r="AI380" s="12"/>
      <c r="AJ380" s="16"/>
    </row>
    <row r="381" spans="2:36">
      <c r="B381" s="6" t="s">
        <v>20</v>
      </c>
      <c r="C381" s="4" t="s">
        <v>472</v>
      </c>
      <c r="D381" s="4" t="s">
        <v>22</v>
      </c>
      <c r="E381" s="4" t="s">
        <v>360</v>
      </c>
      <c r="F381" s="4" t="s">
        <v>51</v>
      </c>
      <c r="G381" s="4" t="s">
        <v>804</v>
      </c>
      <c r="H381" s="4" t="s">
        <v>800</v>
      </c>
      <c r="I381" s="4" t="s">
        <v>777</v>
      </c>
      <c r="J381" s="4" t="s">
        <v>778</v>
      </c>
      <c r="K381" s="7">
        <v>109186.3</v>
      </c>
      <c r="L381" s="4">
        <v>995</v>
      </c>
      <c r="M381" s="8">
        <v>109.73497487437186</v>
      </c>
      <c r="N38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PharmaYesExpressTBSFRAGEDEAPACEMEA</v>
      </c>
      <c r="O381" s="8" t="str">
        <f>IF(ISNA(VLOOKUP(Table245[[#This Row],[Lane Identifier]],'Lanes Covered'!K:L,2,FALSE)),"No",VLOOKUP(Table245[[#This Row],[Lane Identifier]],'Lanes Covered'!K:L,2,FALSE))</f>
        <v>Yes</v>
      </c>
      <c r="P381" s="12"/>
      <c r="Q381" s="12"/>
      <c r="R381" s="12"/>
      <c r="S381" s="12"/>
      <c r="T381" s="12"/>
      <c r="U381" s="12"/>
      <c r="V381" s="12"/>
      <c r="W381" s="12"/>
      <c r="X381" s="12"/>
      <c r="Y381" s="12"/>
      <c r="Z381" s="12"/>
      <c r="AA381" s="12"/>
      <c r="AB381" s="12"/>
      <c r="AC381" s="12"/>
      <c r="AD381" s="12"/>
      <c r="AE381" s="12"/>
      <c r="AF381" s="12"/>
      <c r="AG381" s="12"/>
      <c r="AH381" s="12"/>
      <c r="AI381" s="12"/>
      <c r="AJ381" s="16"/>
    </row>
    <row r="382" spans="2:36">
      <c r="B382" s="6" t="s">
        <v>20</v>
      </c>
      <c r="C382" s="4" t="s">
        <v>472</v>
      </c>
      <c r="D382" s="4" t="s">
        <v>22</v>
      </c>
      <c r="E382" s="4" t="s">
        <v>360</v>
      </c>
      <c r="F382" s="4" t="s">
        <v>269</v>
      </c>
      <c r="G382" s="4" t="s">
        <v>804</v>
      </c>
      <c r="H382" s="4" t="s">
        <v>807</v>
      </c>
      <c r="I382" s="4" t="s">
        <v>777</v>
      </c>
      <c r="J382" s="4" t="s">
        <v>778</v>
      </c>
      <c r="K382" s="7">
        <v>3401</v>
      </c>
      <c r="L382" s="4">
        <v>58</v>
      </c>
      <c r="M382" s="8">
        <v>58.637931034482762</v>
      </c>
      <c r="N38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PharmaYesExpressTBSGVAGECHAPACEMEA</v>
      </c>
      <c r="O382" s="8" t="str">
        <f>IF(ISNA(VLOOKUP(Table245[[#This Row],[Lane Identifier]],'Lanes Covered'!K:L,2,FALSE)),"No",VLOOKUP(Table245[[#This Row],[Lane Identifier]],'Lanes Covered'!K:L,2,FALSE))</f>
        <v>Yes</v>
      </c>
      <c r="P382" s="12"/>
      <c r="Q382" s="12"/>
      <c r="R382" s="12"/>
      <c r="S382" s="12"/>
      <c r="T382" s="12"/>
      <c r="U382" s="12"/>
      <c r="V382" s="12"/>
      <c r="W382" s="12"/>
      <c r="X382" s="12"/>
      <c r="Y382" s="12"/>
      <c r="Z382" s="12"/>
      <c r="AA382" s="12"/>
      <c r="AB382" s="12"/>
      <c r="AC382" s="12"/>
      <c r="AD382" s="12"/>
      <c r="AE382" s="12"/>
      <c r="AF382" s="12"/>
      <c r="AG382" s="12"/>
      <c r="AH382" s="12"/>
      <c r="AI382" s="12"/>
      <c r="AJ382" s="16"/>
    </row>
    <row r="383" spans="2:36">
      <c r="B383" s="6" t="s">
        <v>20</v>
      </c>
      <c r="C383" s="4" t="s">
        <v>472</v>
      </c>
      <c r="D383" s="4" t="s">
        <v>22</v>
      </c>
      <c r="E383" s="4" t="s">
        <v>360</v>
      </c>
      <c r="F383" s="4" t="s">
        <v>86</v>
      </c>
      <c r="G383" s="4" t="s">
        <v>804</v>
      </c>
      <c r="H383" s="4" t="s">
        <v>795</v>
      </c>
      <c r="I383" s="4" t="s">
        <v>777</v>
      </c>
      <c r="J383" s="4" t="s">
        <v>778</v>
      </c>
      <c r="K383" s="7">
        <v>4972.2</v>
      </c>
      <c r="L383" s="4">
        <v>153</v>
      </c>
      <c r="M383" s="8">
        <v>32.498039215686276</v>
      </c>
      <c r="N38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PharmaYesExpressTBSLHRGEGBAPACEMEA</v>
      </c>
      <c r="O383" s="8" t="str">
        <f>IF(ISNA(VLOOKUP(Table245[[#This Row],[Lane Identifier]],'Lanes Covered'!K:L,2,FALSE)),"No",VLOOKUP(Table245[[#This Row],[Lane Identifier]],'Lanes Covered'!K:L,2,FALSE))</f>
        <v>Yes</v>
      </c>
      <c r="P383" s="12"/>
      <c r="Q383" s="12"/>
      <c r="R383" s="12"/>
      <c r="S383" s="12"/>
      <c r="T383" s="12"/>
      <c r="U383" s="12"/>
      <c r="V383" s="12"/>
      <c r="W383" s="12"/>
      <c r="X383" s="12"/>
      <c r="Y383" s="12"/>
      <c r="Z383" s="12"/>
      <c r="AA383" s="12"/>
      <c r="AB383" s="12"/>
      <c r="AC383" s="12"/>
      <c r="AD383" s="12"/>
      <c r="AE383" s="12"/>
      <c r="AF383" s="12"/>
      <c r="AG383" s="12"/>
      <c r="AH383" s="12"/>
      <c r="AI383" s="12"/>
      <c r="AJ383" s="16"/>
    </row>
    <row r="384" spans="2:36">
      <c r="B384" s="6" t="s">
        <v>20</v>
      </c>
      <c r="C384" s="4" t="s">
        <v>472</v>
      </c>
      <c r="D384" s="4" t="s">
        <v>22</v>
      </c>
      <c r="E384" s="4" t="s">
        <v>306</v>
      </c>
      <c r="F384" s="4" t="s">
        <v>150</v>
      </c>
      <c r="G384" s="4" t="s">
        <v>1115</v>
      </c>
      <c r="H384" s="4" t="s">
        <v>794</v>
      </c>
      <c r="I384" s="4" t="s">
        <v>778</v>
      </c>
      <c r="J384" s="4" t="s">
        <v>778</v>
      </c>
      <c r="K384" s="7">
        <v>25852.25</v>
      </c>
      <c r="L384" s="4">
        <v>349</v>
      </c>
      <c r="M384" s="8">
        <v>74.075214899713473</v>
      </c>
      <c r="N38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PharmaYesExpressTLVCDGILFREMEAEMEA</v>
      </c>
      <c r="O384" s="8" t="str">
        <f>IF(ISNA(VLOOKUP(Table245[[#This Row],[Lane Identifier]],'Lanes Covered'!K:L,2,FALSE)),"No",VLOOKUP(Table245[[#This Row],[Lane Identifier]],'Lanes Covered'!K:L,2,FALSE))</f>
        <v>No</v>
      </c>
      <c r="P384" s="12"/>
      <c r="Q384" s="12"/>
      <c r="R384" s="12"/>
      <c r="S384" s="12"/>
      <c r="T384" s="12"/>
      <c r="U384" s="12"/>
      <c r="V384" s="12"/>
      <c r="W384" s="12"/>
      <c r="X384" s="12"/>
      <c r="Y384" s="12"/>
      <c r="Z384" s="12"/>
      <c r="AA384" s="12"/>
      <c r="AB384" s="12"/>
      <c r="AC384" s="12"/>
      <c r="AD384" s="12"/>
      <c r="AE384" s="12"/>
      <c r="AF384" s="12"/>
      <c r="AG384" s="12"/>
      <c r="AH384" s="12"/>
      <c r="AI384" s="12"/>
      <c r="AJ384" s="16"/>
    </row>
    <row r="385" spans="2:36">
      <c r="B385" s="6" t="s">
        <v>20</v>
      </c>
      <c r="C385" s="4" t="s">
        <v>472</v>
      </c>
      <c r="D385" s="4" t="s">
        <v>22</v>
      </c>
      <c r="E385" s="4" t="s">
        <v>306</v>
      </c>
      <c r="F385" s="4" t="s">
        <v>86</v>
      </c>
      <c r="G385" s="4" t="s">
        <v>1115</v>
      </c>
      <c r="H385" s="4" t="s">
        <v>795</v>
      </c>
      <c r="I385" s="4" t="s">
        <v>778</v>
      </c>
      <c r="J385" s="4" t="s">
        <v>778</v>
      </c>
      <c r="K385" s="7">
        <v>25206</v>
      </c>
      <c r="L385" s="4">
        <v>452</v>
      </c>
      <c r="M385" s="8">
        <v>55.76548672566372</v>
      </c>
      <c r="N38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PharmaYesExpressTLVLHRILGBEMEAEMEA</v>
      </c>
      <c r="O385" s="8" t="str">
        <f>IF(ISNA(VLOOKUP(Table245[[#This Row],[Lane Identifier]],'Lanes Covered'!K:L,2,FALSE)),"No",VLOOKUP(Table245[[#This Row],[Lane Identifier]],'Lanes Covered'!K:L,2,FALSE))</f>
        <v>No</v>
      </c>
      <c r="P385" s="12"/>
      <c r="Q385" s="12"/>
      <c r="R385" s="12"/>
      <c r="S385" s="12"/>
      <c r="T385" s="12"/>
      <c r="U385" s="12"/>
      <c r="V385" s="12"/>
      <c r="W385" s="12"/>
      <c r="X385" s="12"/>
      <c r="Y385" s="12"/>
      <c r="Z385" s="12"/>
      <c r="AA385" s="12"/>
      <c r="AB385" s="12"/>
      <c r="AC385" s="12"/>
      <c r="AD385" s="12"/>
      <c r="AE385" s="12"/>
      <c r="AF385" s="12"/>
      <c r="AG385" s="12"/>
      <c r="AH385" s="12"/>
      <c r="AI385" s="12"/>
      <c r="AJ385" s="16"/>
    </row>
    <row r="386" spans="2:36">
      <c r="B386" s="6" t="s">
        <v>20</v>
      </c>
      <c r="C386" s="4" t="s">
        <v>472</v>
      </c>
      <c r="D386" s="4" t="s">
        <v>22</v>
      </c>
      <c r="E386" s="4" t="s">
        <v>29</v>
      </c>
      <c r="F386" s="4" t="s">
        <v>37</v>
      </c>
      <c r="G386" s="4" t="s">
        <v>811</v>
      </c>
      <c r="H386" s="4" t="s">
        <v>799</v>
      </c>
      <c r="I386" s="4" t="s">
        <v>777</v>
      </c>
      <c r="J386" s="4" t="s">
        <v>776</v>
      </c>
      <c r="K386" s="7">
        <v>8491.0462000000007</v>
      </c>
      <c r="L386" s="4">
        <v>353</v>
      </c>
      <c r="M386" s="8">
        <v>24.053955240793204</v>
      </c>
      <c r="N38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PharmaYesExpressTPELAXTWUSAPACAMERICAS</v>
      </c>
      <c r="O386" s="8" t="str">
        <f>IF(ISNA(VLOOKUP(Table245[[#This Row],[Lane Identifier]],'Lanes Covered'!K:L,2,FALSE)),"No",VLOOKUP(Table245[[#This Row],[Lane Identifier]],'Lanes Covered'!K:L,2,FALSE))</f>
        <v>Yes</v>
      </c>
      <c r="P386" s="12"/>
      <c r="Q386" s="12"/>
      <c r="R386" s="12"/>
      <c r="S386" s="12"/>
      <c r="T386" s="12"/>
      <c r="U386" s="12"/>
      <c r="V386" s="12"/>
      <c r="W386" s="12"/>
      <c r="X386" s="12"/>
      <c r="Y386" s="12"/>
      <c r="Z386" s="12"/>
      <c r="AA386" s="12"/>
      <c r="AB386" s="12"/>
      <c r="AC386" s="12"/>
      <c r="AD386" s="12"/>
      <c r="AE386" s="12"/>
      <c r="AF386" s="12"/>
      <c r="AG386" s="12"/>
      <c r="AH386" s="12"/>
      <c r="AI386" s="12"/>
      <c r="AJ386" s="16"/>
    </row>
    <row r="387" spans="2:36">
      <c r="B387" s="6" t="s">
        <v>20</v>
      </c>
      <c r="C387" s="4" t="s">
        <v>472</v>
      </c>
      <c r="D387" s="4" t="s">
        <v>22</v>
      </c>
      <c r="E387" s="4" t="s">
        <v>29</v>
      </c>
      <c r="F387" s="4" t="s">
        <v>181</v>
      </c>
      <c r="G387" s="4" t="s">
        <v>811</v>
      </c>
      <c r="H387" s="4" t="s">
        <v>808</v>
      </c>
      <c r="I387" s="4" t="s">
        <v>777</v>
      </c>
      <c r="J387" s="4" t="s">
        <v>777</v>
      </c>
      <c r="K387" s="7">
        <v>6653</v>
      </c>
      <c r="L387" s="4">
        <v>315</v>
      </c>
      <c r="M387" s="8">
        <v>21.12063492063492</v>
      </c>
      <c r="N38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PharmaYesExpressTPENRTTWJPAPACAPAC</v>
      </c>
      <c r="O387" s="8" t="str">
        <f>IF(ISNA(VLOOKUP(Table245[[#This Row],[Lane Identifier]],'Lanes Covered'!K:L,2,FALSE)),"No",VLOOKUP(Table245[[#This Row],[Lane Identifier]],'Lanes Covered'!K:L,2,FALSE))</f>
        <v>Yes</v>
      </c>
      <c r="P387" s="12"/>
      <c r="Q387" s="12"/>
      <c r="R387" s="12"/>
      <c r="S387" s="12"/>
      <c r="T387" s="12"/>
      <c r="U387" s="12"/>
      <c r="V387" s="12"/>
      <c r="W387" s="12"/>
      <c r="X387" s="12"/>
      <c r="Y387" s="12"/>
      <c r="Z387" s="12"/>
      <c r="AA387" s="12"/>
      <c r="AB387" s="12"/>
      <c r="AC387" s="12"/>
      <c r="AD387" s="12"/>
      <c r="AE387" s="12"/>
      <c r="AF387" s="12"/>
      <c r="AG387" s="12"/>
      <c r="AH387" s="12"/>
      <c r="AI387" s="12"/>
      <c r="AJ387" s="16"/>
    </row>
    <row r="388" spans="2:36">
      <c r="B388" s="6" t="s">
        <v>20</v>
      </c>
      <c r="C388" s="4" t="s">
        <v>472</v>
      </c>
      <c r="D388" s="4" t="s">
        <v>22</v>
      </c>
      <c r="E388" s="4" t="s">
        <v>29</v>
      </c>
      <c r="F388" s="4" t="s">
        <v>27</v>
      </c>
      <c r="G388" s="4" t="s">
        <v>811</v>
      </c>
      <c r="H388" s="4" t="s">
        <v>810</v>
      </c>
      <c r="I388" s="4" t="s">
        <v>777</v>
      </c>
      <c r="J388" s="4" t="s">
        <v>777</v>
      </c>
      <c r="K388" s="7">
        <v>56205</v>
      </c>
      <c r="L388" s="4">
        <v>859</v>
      </c>
      <c r="M388" s="8">
        <v>65.430733410942963</v>
      </c>
      <c r="N38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PharmaYesExpressTPESINTWSGAPACAPAC</v>
      </c>
      <c r="O388" s="8" t="str">
        <f>IF(ISNA(VLOOKUP(Table245[[#This Row],[Lane Identifier]],'Lanes Covered'!K:L,2,FALSE)),"No",VLOOKUP(Table245[[#This Row],[Lane Identifier]],'Lanes Covered'!K:L,2,FALSE))</f>
        <v>Yes</v>
      </c>
      <c r="P388" s="12"/>
      <c r="Q388" s="12"/>
      <c r="R388" s="12"/>
      <c r="S388" s="12"/>
      <c r="T388" s="12"/>
      <c r="U388" s="12"/>
      <c r="V388" s="12"/>
      <c r="W388" s="12"/>
      <c r="X388" s="12"/>
      <c r="Y388" s="12"/>
      <c r="Z388" s="12"/>
      <c r="AA388" s="12"/>
      <c r="AB388" s="12"/>
      <c r="AC388" s="12"/>
      <c r="AD388" s="12"/>
      <c r="AE388" s="12"/>
      <c r="AF388" s="12"/>
      <c r="AG388" s="12"/>
      <c r="AH388" s="12"/>
      <c r="AI388" s="12"/>
      <c r="AJ388" s="16"/>
    </row>
    <row r="389" spans="2:36">
      <c r="B389" s="6" t="s">
        <v>20</v>
      </c>
      <c r="C389" s="4" t="s">
        <v>472</v>
      </c>
      <c r="D389" s="4" t="s">
        <v>22</v>
      </c>
      <c r="E389" s="4" t="s">
        <v>483</v>
      </c>
      <c r="F389" s="4" t="s">
        <v>116</v>
      </c>
      <c r="G389" s="4" t="s">
        <v>815</v>
      </c>
      <c r="H389" s="4" t="s">
        <v>815</v>
      </c>
      <c r="I389" s="4" t="s">
        <v>776</v>
      </c>
      <c r="J389" s="4" t="s">
        <v>776</v>
      </c>
      <c r="K389" s="7">
        <v>12482.719854800009</v>
      </c>
      <c r="L389" s="4">
        <v>280</v>
      </c>
      <c r="M389" s="8">
        <v>44.58114233857146</v>
      </c>
      <c r="N38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PharmaYesExpressVERMEXMXMXAMERICASAMERICAS</v>
      </c>
      <c r="O389" s="8" t="str">
        <f>IF(ISNA(VLOOKUP(Table245[[#This Row],[Lane Identifier]],'Lanes Covered'!K:L,2,FALSE)),"No",VLOOKUP(Table245[[#This Row],[Lane Identifier]],'Lanes Covered'!K:L,2,FALSE))</f>
        <v>Yes</v>
      </c>
      <c r="P389" s="12"/>
      <c r="Q389" s="12"/>
      <c r="R389" s="12"/>
      <c r="S389" s="12"/>
      <c r="T389" s="12"/>
      <c r="U389" s="12"/>
      <c r="V389" s="12"/>
      <c r="W389" s="12"/>
      <c r="X389" s="12"/>
      <c r="Y389" s="12"/>
      <c r="Z389" s="12"/>
      <c r="AA389" s="12"/>
      <c r="AB389" s="12"/>
      <c r="AC389" s="12"/>
      <c r="AD389" s="12"/>
      <c r="AE389" s="12"/>
      <c r="AF389" s="12"/>
      <c r="AG389" s="12"/>
      <c r="AH389" s="12"/>
      <c r="AI389" s="12"/>
      <c r="AJ389" s="16"/>
    </row>
    <row r="390" spans="2:36">
      <c r="B390" s="6" t="s">
        <v>20</v>
      </c>
      <c r="C390" s="4" t="s">
        <v>472</v>
      </c>
      <c r="D390" s="4" t="s">
        <v>22</v>
      </c>
      <c r="E390" s="4" t="s">
        <v>124</v>
      </c>
      <c r="F390" s="4" t="s">
        <v>327</v>
      </c>
      <c r="G390" s="4" t="s">
        <v>807</v>
      </c>
      <c r="H390" s="4" t="s">
        <v>1116</v>
      </c>
      <c r="I390" s="4" t="s">
        <v>778</v>
      </c>
      <c r="J390" s="4" t="s">
        <v>778</v>
      </c>
      <c r="K390" s="7">
        <v>4174.0999999999995</v>
      </c>
      <c r="L390" s="4">
        <v>377</v>
      </c>
      <c r="M390" s="8">
        <v>11.071883289124667</v>
      </c>
      <c r="N39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PharmaYesExpressZRHBEGCHRSEMEAEMEA</v>
      </c>
      <c r="O390" s="8" t="str">
        <f>IF(ISNA(VLOOKUP(Table245[[#This Row],[Lane Identifier]],'Lanes Covered'!K:L,2,FALSE)),"No",VLOOKUP(Table245[[#This Row],[Lane Identifier]],'Lanes Covered'!K:L,2,FALSE))</f>
        <v>No</v>
      </c>
      <c r="P390" s="12"/>
      <c r="Q390" s="12"/>
      <c r="R390" s="12"/>
      <c r="S390" s="12"/>
      <c r="T390" s="12"/>
      <c r="U390" s="12"/>
      <c r="V390" s="12"/>
      <c r="W390" s="12"/>
      <c r="X390" s="12"/>
      <c r="Y390" s="12"/>
      <c r="Z390" s="12"/>
      <c r="AA390" s="12"/>
      <c r="AB390" s="12"/>
      <c r="AC390" s="12"/>
      <c r="AD390" s="12"/>
      <c r="AE390" s="12"/>
      <c r="AF390" s="12"/>
      <c r="AG390" s="12"/>
      <c r="AH390" s="12"/>
      <c r="AI390" s="12"/>
      <c r="AJ390" s="16"/>
    </row>
    <row r="391" spans="2:36">
      <c r="B391" s="6" t="s">
        <v>20</v>
      </c>
      <c r="C391" s="4" t="s">
        <v>472</v>
      </c>
      <c r="D391" s="4" t="s">
        <v>22</v>
      </c>
      <c r="E391" s="4" t="s">
        <v>124</v>
      </c>
      <c r="F391" s="4" t="s">
        <v>123</v>
      </c>
      <c r="G391" s="4" t="s">
        <v>807</v>
      </c>
      <c r="H391" s="4" t="s">
        <v>799</v>
      </c>
      <c r="I391" s="4" t="s">
        <v>778</v>
      </c>
      <c r="J391" s="4" t="s">
        <v>776</v>
      </c>
      <c r="K391" s="7">
        <v>73083.940000000031</v>
      </c>
      <c r="L391" s="4">
        <v>317</v>
      </c>
      <c r="M391" s="8">
        <v>230.54870662460579</v>
      </c>
      <c r="N39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PharmaYesExpressZRHPHLCHUSEMEAAMERICAS</v>
      </c>
      <c r="O391" s="8" t="str">
        <f>IF(ISNA(VLOOKUP(Table245[[#This Row],[Lane Identifier]],'Lanes Covered'!K:L,2,FALSE)),"No",VLOOKUP(Table245[[#This Row],[Lane Identifier]],'Lanes Covered'!K:L,2,FALSE))</f>
        <v>Yes</v>
      </c>
      <c r="P391" s="12"/>
      <c r="Q391" s="12"/>
      <c r="R391" s="12"/>
      <c r="S391" s="12"/>
      <c r="T391" s="12"/>
      <c r="U391" s="12"/>
      <c r="V391" s="12"/>
      <c r="W391" s="12"/>
      <c r="X391" s="12"/>
      <c r="Y391" s="12"/>
      <c r="Z391" s="12"/>
      <c r="AA391" s="12"/>
      <c r="AB391" s="12"/>
      <c r="AC391" s="12"/>
      <c r="AD391" s="12"/>
      <c r="AE391" s="12"/>
      <c r="AF391" s="12"/>
      <c r="AG391" s="12"/>
      <c r="AH391" s="12"/>
      <c r="AI391" s="12"/>
      <c r="AJ391" s="16"/>
    </row>
    <row r="392" spans="2:36">
      <c r="B392" s="6" t="s">
        <v>20</v>
      </c>
      <c r="C392" s="4" t="s">
        <v>472</v>
      </c>
      <c r="D392" s="4" t="s">
        <v>36</v>
      </c>
      <c r="E392" s="4" t="s">
        <v>38</v>
      </c>
      <c r="F392" s="4" t="s">
        <v>27</v>
      </c>
      <c r="G392" s="4" t="s">
        <v>814</v>
      </c>
      <c r="H392" s="4" t="s">
        <v>810</v>
      </c>
      <c r="I392" s="4" t="s">
        <v>777</v>
      </c>
      <c r="J392" s="4" t="s">
        <v>777</v>
      </c>
      <c r="K392" s="7">
        <v>58308</v>
      </c>
      <c r="L392" s="4">
        <v>353</v>
      </c>
      <c r="M392" s="8">
        <v>165.17847025495752</v>
      </c>
      <c r="N39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PharmaYesStandardAKLSINNZSGAPACAPAC</v>
      </c>
      <c r="O392" s="8" t="str">
        <f>IF(ISNA(VLOOKUP(Table245[[#This Row],[Lane Identifier]],'Lanes Covered'!K:L,2,FALSE)),"No",VLOOKUP(Table245[[#This Row],[Lane Identifier]],'Lanes Covered'!K:L,2,FALSE))</f>
        <v>No</v>
      </c>
      <c r="P392" s="12"/>
      <c r="Q392" s="12"/>
      <c r="R392" s="12"/>
      <c r="S392" s="12"/>
      <c r="T392" s="12"/>
      <c r="U392" s="12"/>
      <c r="V392" s="12"/>
      <c r="W392" s="12"/>
      <c r="X392" s="12"/>
      <c r="Y392" s="12"/>
      <c r="Z392" s="12"/>
      <c r="AA392" s="12"/>
      <c r="AB392" s="12"/>
      <c r="AC392" s="12"/>
      <c r="AD392" s="12"/>
      <c r="AE392" s="12"/>
      <c r="AF392" s="12"/>
      <c r="AG392" s="12"/>
      <c r="AH392" s="12"/>
      <c r="AI392" s="12"/>
      <c r="AJ392" s="16"/>
    </row>
    <row r="393" spans="2:36">
      <c r="B393" s="6" t="s">
        <v>20</v>
      </c>
      <c r="C393" s="4" t="s">
        <v>472</v>
      </c>
      <c r="D393" s="4" t="s">
        <v>36</v>
      </c>
      <c r="E393" s="4" t="s">
        <v>38</v>
      </c>
      <c r="F393" s="4" t="s">
        <v>106</v>
      </c>
      <c r="G393" s="4" t="s">
        <v>814</v>
      </c>
      <c r="H393" s="4" t="s">
        <v>816</v>
      </c>
      <c r="I393" s="4" t="s">
        <v>777</v>
      </c>
      <c r="J393" s="4" t="s">
        <v>777</v>
      </c>
      <c r="K393" s="7">
        <v>9264</v>
      </c>
      <c r="L393" s="4">
        <v>338</v>
      </c>
      <c r="M393" s="8">
        <v>27.408284023668639</v>
      </c>
      <c r="N39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PharmaYesStandardAKLSYDNZAUAPACAPAC</v>
      </c>
      <c r="O393" s="8" t="str">
        <f>IF(ISNA(VLOOKUP(Table245[[#This Row],[Lane Identifier]],'Lanes Covered'!K:L,2,FALSE)),"No",VLOOKUP(Table245[[#This Row],[Lane Identifier]],'Lanes Covered'!K:L,2,FALSE))</f>
        <v>No</v>
      </c>
      <c r="P393" s="12"/>
      <c r="Q393" s="12"/>
      <c r="R393" s="12"/>
      <c r="S393" s="12"/>
      <c r="T393" s="12"/>
      <c r="U393" s="12"/>
      <c r="V393" s="12"/>
      <c r="W393" s="12"/>
      <c r="X393" s="12"/>
      <c r="Y393" s="12"/>
      <c r="Z393" s="12"/>
      <c r="AA393" s="12"/>
      <c r="AB393" s="12"/>
      <c r="AC393" s="12"/>
      <c r="AD393" s="12"/>
      <c r="AE393" s="12"/>
      <c r="AF393" s="12"/>
      <c r="AG393" s="12"/>
      <c r="AH393" s="12"/>
      <c r="AI393" s="12"/>
      <c r="AJ393" s="16"/>
    </row>
    <row r="394" spans="2:36">
      <c r="B394" s="6" t="s">
        <v>20</v>
      </c>
      <c r="C394" s="4" t="s">
        <v>472</v>
      </c>
      <c r="D394" s="4" t="s">
        <v>36</v>
      </c>
      <c r="E394" s="4" t="s">
        <v>55</v>
      </c>
      <c r="F394" s="4" t="s">
        <v>27</v>
      </c>
      <c r="G394" s="4" t="s">
        <v>816</v>
      </c>
      <c r="H394" s="4" t="s">
        <v>810</v>
      </c>
      <c r="I394" s="4" t="s">
        <v>777</v>
      </c>
      <c r="J394" s="4" t="s">
        <v>777</v>
      </c>
      <c r="K394" s="7">
        <v>40408</v>
      </c>
      <c r="L394" s="4">
        <v>419</v>
      </c>
      <c r="M394" s="8">
        <v>96.439140811455843</v>
      </c>
      <c r="N39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PharmaYesStandardBNESINAUSGAPACAPAC</v>
      </c>
      <c r="O394" s="8" t="str">
        <f>IF(ISNA(VLOOKUP(Table245[[#This Row],[Lane Identifier]],'Lanes Covered'!K:L,2,FALSE)),"No",VLOOKUP(Table245[[#This Row],[Lane Identifier]],'Lanes Covered'!K:L,2,FALSE))</f>
        <v>Yes</v>
      </c>
      <c r="P394" s="12"/>
      <c r="Q394" s="12"/>
      <c r="R394" s="12"/>
      <c r="S394" s="12"/>
      <c r="T394" s="12"/>
      <c r="U394" s="12"/>
      <c r="V394" s="12"/>
      <c r="W394" s="12"/>
      <c r="X394" s="12"/>
      <c r="Y394" s="12"/>
      <c r="Z394" s="12"/>
      <c r="AA394" s="12"/>
      <c r="AB394" s="12"/>
      <c r="AC394" s="12"/>
      <c r="AD394" s="12"/>
      <c r="AE394" s="12"/>
      <c r="AF394" s="12"/>
      <c r="AG394" s="12"/>
      <c r="AH394" s="12"/>
      <c r="AI394" s="12"/>
      <c r="AJ394" s="16"/>
    </row>
    <row r="395" spans="2:36">
      <c r="B395" s="6" t="s">
        <v>20</v>
      </c>
      <c r="C395" s="4" t="s">
        <v>472</v>
      </c>
      <c r="D395" s="4" t="s">
        <v>36</v>
      </c>
      <c r="E395" s="4" t="s">
        <v>484</v>
      </c>
      <c r="F395" s="4" t="s">
        <v>38</v>
      </c>
      <c r="G395" s="4" t="s">
        <v>814</v>
      </c>
      <c r="H395" s="4" t="s">
        <v>814</v>
      </c>
      <c r="I395" s="4" t="s">
        <v>777</v>
      </c>
      <c r="J395" s="4" t="s">
        <v>777</v>
      </c>
      <c r="K395" s="7">
        <v>16656.900000000001</v>
      </c>
      <c r="L395" s="4">
        <v>278</v>
      </c>
      <c r="M395" s="8">
        <v>59.916906474820152</v>
      </c>
      <c r="N39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PharmaYesStandardCHCAKLNZNZAPACAPAC</v>
      </c>
      <c r="O395" s="8" t="str">
        <f>IF(ISNA(VLOOKUP(Table245[[#This Row],[Lane Identifier]],'Lanes Covered'!K:L,2,FALSE)),"No",VLOOKUP(Table245[[#This Row],[Lane Identifier]],'Lanes Covered'!K:L,2,FALSE))</f>
        <v>No</v>
      </c>
      <c r="P395" s="12"/>
      <c r="Q395" s="12"/>
      <c r="R395" s="12"/>
      <c r="S395" s="12"/>
      <c r="T395" s="12"/>
      <c r="U395" s="12"/>
      <c r="V395" s="12"/>
      <c r="W395" s="12"/>
      <c r="X395" s="12"/>
      <c r="Y395" s="12"/>
      <c r="Z395" s="12"/>
      <c r="AA395" s="12"/>
      <c r="AB395" s="12"/>
      <c r="AC395" s="12"/>
      <c r="AD395" s="12"/>
      <c r="AE395" s="12"/>
      <c r="AF395" s="12"/>
      <c r="AG395" s="12"/>
      <c r="AH395" s="12"/>
      <c r="AI395" s="12"/>
      <c r="AJ395" s="16"/>
    </row>
    <row r="396" spans="2:36">
      <c r="B396" s="6" t="s">
        <v>20</v>
      </c>
      <c r="C396" s="4" t="s">
        <v>472</v>
      </c>
      <c r="D396" s="4" t="s">
        <v>36</v>
      </c>
      <c r="E396" s="4" t="s">
        <v>110</v>
      </c>
      <c r="F396" s="4" t="s">
        <v>29</v>
      </c>
      <c r="G396" s="4" t="s">
        <v>809</v>
      </c>
      <c r="H396" s="4" t="s">
        <v>811</v>
      </c>
      <c r="I396" s="4" t="s">
        <v>777</v>
      </c>
      <c r="J396" s="4" t="s">
        <v>777</v>
      </c>
      <c r="K396" s="7">
        <v>2517</v>
      </c>
      <c r="L396" s="4">
        <v>414</v>
      </c>
      <c r="M396" s="8">
        <v>6.0797101449275361</v>
      </c>
      <c r="N39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PharmaYesStandardICNTPEKRTWAPACAPAC</v>
      </c>
      <c r="O396" s="8" t="str">
        <f>IF(ISNA(VLOOKUP(Table245[[#This Row],[Lane Identifier]],'Lanes Covered'!K:L,2,FALSE)),"No",VLOOKUP(Table245[[#This Row],[Lane Identifier]],'Lanes Covered'!K:L,2,FALSE))</f>
        <v>Yes</v>
      </c>
      <c r="P396" s="12"/>
      <c r="Q396" s="12"/>
      <c r="R396" s="12"/>
      <c r="S396" s="12"/>
      <c r="T396" s="12"/>
      <c r="U396" s="12"/>
      <c r="V396" s="12"/>
      <c r="W396" s="12"/>
      <c r="X396" s="12"/>
      <c r="Y396" s="12"/>
      <c r="Z396" s="12"/>
      <c r="AA396" s="12"/>
      <c r="AB396" s="12"/>
      <c r="AC396" s="12"/>
      <c r="AD396" s="12"/>
      <c r="AE396" s="12"/>
      <c r="AF396" s="12"/>
      <c r="AG396" s="12"/>
      <c r="AH396" s="12"/>
      <c r="AI396" s="12"/>
      <c r="AJ396" s="16"/>
    </row>
    <row r="397" spans="2:36">
      <c r="B397" s="6" t="s">
        <v>20</v>
      </c>
      <c r="C397" s="4" t="s">
        <v>472</v>
      </c>
      <c r="D397" s="4" t="s">
        <v>36</v>
      </c>
      <c r="E397" s="4" t="s">
        <v>44</v>
      </c>
      <c r="F397" s="4" t="s">
        <v>27</v>
      </c>
      <c r="G397" s="4" t="s">
        <v>816</v>
      </c>
      <c r="H397" s="4" t="s">
        <v>810</v>
      </c>
      <c r="I397" s="4" t="s">
        <v>777</v>
      </c>
      <c r="J397" s="4" t="s">
        <v>777</v>
      </c>
      <c r="K397" s="7">
        <v>96632</v>
      </c>
      <c r="L397" s="4">
        <v>438</v>
      </c>
      <c r="M397" s="8">
        <v>220.62100456621005</v>
      </c>
      <c r="N39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PharmaYesStandardMELSINAUSGAPACAPAC</v>
      </c>
      <c r="O397" s="8" t="str">
        <f>IF(ISNA(VLOOKUP(Table245[[#This Row],[Lane Identifier]],'Lanes Covered'!K:L,2,FALSE)),"No",VLOOKUP(Table245[[#This Row],[Lane Identifier]],'Lanes Covered'!K:L,2,FALSE))</f>
        <v>No</v>
      </c>
      <c r="P397" s="12"/>
      <c r="Q397" s="12"/>
      <c r="R397" s="12"/>
      <c r="S397" s="12"/>
      <c r="T397" s="12"/>
      <c r="U397" s="12"/>
      <c r="V397" s="12"/>
      <c r="W397" s="12"/>
      <c r="X397" s="12"/>
      <c r="Y397" s="12"/>
      <c r="Z397" s="12"/>
      <c r="AA397" s="12"/>
      <c r="AB397" s="12"/>
      <c r="AC397" s="12"/>
      <c r="AD397" s="12"/>
      <c r="AE397" s="12"/>
      <c r="AF397" s="12"/>
      <c r="AG397" s="12"/>
      <c r="AH397" s="12"/>
      <c r="AI397" s="12"/>
      <c r="AJ397" s="16"/>
    </row>
    <row r="398" spans="2:36">
      <c r="B398" s="6" t="s">
        <v>20</v>
      </c>
      <c r="C398" s="4" t="s">
        <v>472</v>
      </c>
      <c r="D398" s="4" t="s">
        <v>36</v>
      </c>
      <c r="E398" s="4" t="s">
        <v>205</v>
      </c>
      <c r="F398" s="4" t="s">
        <v>106</v>
      </c>
      <c r="G398" s="4" t="s">
        <v>1035</v>
      </c>
      <c r="H398" s="4" t="s">
        <v>816</v>
      </c>
      <c r="I398" s="4" t="s">
        <v>777</v>
      </c>
      <c r="J398" s="4" t="s">
        <v>777</v>
      </c>
      <c r="K398" s="7">
        <v>11483</v>
      </c>
      <c r="L398" s="4">
        <v>268</v>
      </c>
      <c r="M398" s="8">
        <v>42.847014925373138</v>
      </c>
      <c r="N39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PharmaYesStandardMNLSYDPHAUAPACAPAC</v>
      </c>
      <c r="O398" s="8" t="str">
        <f>IF(ISNA(VLOOKUP(Table245[[#This Row],[Lane Identifier]],'Lanes Covered'!K:L,2,FALSE)),"No",VLOOKUP(Table245[[#This Row],[Lane Identifier]],'Lanes Covered'!K:L,2,FALSE))</f>
        <v>Yes</v>
      </c>
      <c r="P398" s="12"/>
      <c r="Q398" s="12"/>
      <c r="R398" s="12"/>
      <c r="S398" s="12"/>
      <c r="T398" s="12"/>
      <c r="U398" s="12"/>
      <c r="V398" s="12"/>
      <c r="W398" s="12"/>
      <c r="X398" s="12"/>
      <c r="Y398" s="12"/>
      <c r="Z398" s="12"/>
      <c r="AA398" s="12"/>
      <c r="AB398" s="12"/>
      <c r="AC398" s="12"/>
      <c r="AD398" s="12"/>
      <c r="AE398" s="12"/>
      <c r="AF398" s="12"/>
      <c r="AG398" s="12"/>
      <c r="AH398" s="12"/>
      <c r="AI398" s="12"/>
      <c r="AJ398" s="16"/>
    </row>
    <row r="399" spans="2:36">
      <c r="B399" s="6" t="s">
        <v>20</v>
      </c>
      <c r="C399" s="4" t="s">
        <v>472</v>
      </c>
      <c r="D399" s="4" t="s">
        <v>36</v>
      </c>
      <c r="E399" s="4" t="s">
        <v>227</v>
      </c>
      <c r="F399" s="4" t="s">
        <v>27</v>
      </c>
      <c r="G399" s="4" t="s">
        <v>816</v>
      </c>
      <c r="H399" s="4" t="s">
        <v>810</v>
      </c>
      <c r="I399" s="4" t="s">
        <v>777</v>
      </c>
      <c r="J399" s="4" t="s">
        <v>777</v>
      </c>
      <c r="K399" s="7">
        <v>28006</v>
      </c>
      <c r="L399" s="4">
        <v>335</v>
      </c>
      <c r="M399" s="8">
        <v>83.6</v>
      </c>
      <c r="N39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PharmaYesStandardPERSINAUSGAPACAPAC</v>
      </c>
      <c r="O399" s="8" t="str">
        <f>IF(ISNA(VLOOKUP(Table245[[#This Row],[Lane Identifier]],'Lanes Covered'!K:L,2,FALSE)),"No",VLOOKUP(Table245[[#This Row],[Lane Identifier]],'Lanes Covered'!K:L,2,FALSE))</f>
        <v>Yes</v>
      </c>
      <c r="P399" s="12"/>
      <c r="Q399" s="12"/>
      <c r="R399" s="12"/>
      <c r="S399" s="12"/>
      <c r="T399" s="12"/>
      <c r="U399" s="12"/>
      <c r="V399" s="12"/>
      <c r="W399" s="12"/>
      <c r="X399" s="12"/>
      <c r="Y399" s="12"/>
      <c r="Z399" s="12"/>
      <c r="AA399" s="12"/>
      <c r="AB399" s="12"/>
      <c r="AC399" s="12"/>
      <c r="AD399" s="12"/>
      <c r="AE399" s="12"/>
      <c r="AF399" s="12"/>
      <c r="AG399" s="12"/>
      <c r="AH399" s="12"/>
      <c r="AI399" s="12"/>
      <c r="AJ399" s="16"/>
    </row>
    <row r="400" spans="2:36">
      <c r="B400" s="6" t="s">
        <v>20</v>
      </c>
      <c r="C400" s="4" t="s">
        <v>472</v>
      </c>
      <c r="D400" s="4" t="s">
        <v>36</v>
      </c>
      <c r="E400" s="4" t="s">
        <v>106</v>
      </c>
      <c r="F400" s="4" t="s">
        <v>37</v>
      </c>
      <c r="G400" s="4" t="s">
        <v>816</v>
      </c>
      <c r="H400" s="4" t="s">
        <v>799</v>
      </c>
      <c r="I400" s="4" t="s">
        <v>777</v>
      </c>
      <c r="J400" s="4" t="s">
        <v>776</v>
      </c>
      <c r="K400" s="7">
        <v>10157</v>
      </c>
      <c r="L400" s="4">
        <v>403</v>
      </c>
      <c r="M400" s="8">
        <v>25.203473945409428</v>
      </c>
      <c r="N40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PharmaYesStandardSYDLAXAUUSAPACAMERICAS</v>
      </c>
      <c r="O400" s="8" t="str">
        <f>IF(ISNA(VLOOKUP(Table245[[#This Row],[Lane Identifier]],'Lanes Covered'!K:L,2,FALSE)),"No",VLOOKUP(Table245[[#This Row],[Lane Identifier]],'Lanes Covered'!K:L,2,FALSE))</f>
        <v>Yes</v>
      </c>
      <c r="P400" s="12"/>
      <c r="Q400" s="12"/>
      <c r="R400" s="12"/>
      <c r="S400" s="12"/>
      <c r="T400" s="12"/>
      <c r="U400" s="12"/>
      <c r="V400" s="12"/>
      <c r="W400" s="12"/>
      <c r="X400" s="12"/>
      <c r="Y400" s="12"/>
      <c r="Z400" s="12"/>
      <c r="AA400" s="12"/>
      <c r="AB400" s="12"/>
      <c r="AC400" s="12"/>
      <c r="AD400" s="12"/>
      <c r="AE400" s="12"/>
      <c r="AF400" s="12"/>
      <c r="AG400" s="12"/>
      <c r="AH400" s="12"/>
      <c r="AI400" s="12"/>
      <c r="AJ400" s="16"/>
    </row>
    <row r="401" spans="2:36">
      <c r="B401" s="6" t="s">
        <v>20</v>
      </c>
      <c r="C401" s="4" t="s">
        <v>472</v>
      </c>
      <c r="D401" s="4" t="s">
        <v>36</v>
      </c>
      <c r="E401" s="4" t="s">
        <v>106</v>
      </c>
      <c r="F401" s="4" t="s">
        <v>27</v>
      </c>
      <c r="G401" s="4" t="s">
        <v>816</v>
      </c>
      <c r="H401" s="4" t="s">
        <v>810</v>
      </c>
      <c r="I401" s="4" t="s">
        <v>777</v>
      </c>
      <c r="J401" s="4" t="s">
        <v>777</v>
      </c>
      <c r="K401" s="7">
        <v>87187</v>
      </c>
      <c r="L401" s="4">
        <v>723</v>
      </c>
      <c r="M401" s="8">
        <v>120.59059474412172</v>
      </c>
      <c r="N40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PharmaYesStandardSYDSINAUSGAPACAPAC</v>
      </c>
      <c r="O401" s="8" t="str">
        <f>IF(ISNA(VLOOKUP(Table245[[#This Row],[Lane Identifier]],'Lanes Covered'!K:L,2,FALSE)),"No",VLOOKUP(Table245[[#This Row],[Lane Identifier]],'Lanes Covered'!K:L,2,FALSE))</f>
        <v>Yes</v>
      </c>
      <c r="P401" s="12"/>
      <c r="Q401" s="12"/>
      <c r="R401" s="12"/>
      <c r="S401" s="12"/>
      <c r="T401" s="12"/>
      <c r="U401" s="12"/>
      <c r="V401" s="12"/>
      <c r="W401" s="12"/>
      <c r="X401" s="12"/>
      <c r="Y401" s="12"/>
      <c r="Z401" s="12"/>
      <c r="AA401" s="12"/>
      <c r="AB401" s="12"/>
      <c r="AC401" s="12"/>
      <c r="AD401" s="12"/>
      <c r="AE401" s="12"/>
      <c r="AF401" s="12"/>
      <c r="AG401" s="12"/>
      <c r="AH401" s="12"/>
      <c r="AI401" s="12"/>
      <c r="AJ401" s="16"/>
    </row>
    <row r="402" spans="2:36">
      <c r="B402" s="6" t="s">
        <v>20</v>
      </c>
      <c r="C402" s="4" t="s">
        <v>472</v>
      </c>
      <c r="D402" s="4" t="s">
        <v>36</v>
      </c>
      <c r="E402" s="4" t="s">
        <v>306</v>
      </c>
      <c r="F402" s="4" t="s">
        <v>86</v>
      </c>
      <c r="G402" s="4" t="s">
        <v>1115</v>
      </c>
      <c r="H402" s="4" t="s">
        <v>795</v>
      </c>
      <c r="I402" s="4" t="s">
        <v>778</v>
      </c>
      <c r="J402" s="4" t="s">
        <v>778</v>
      </c>
      <c r="K402" s="7">
        <v>16685</v>
      </c>
      <c r="L402" s="4">
        <v>288</v>
      </c>
      <c r="M402" s="8">
        <v>57.934027777777779</v>
      </c>
      <c r="N40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PharmaYesStandardTLVLHRILGBEMEAEMEA</v>
      </c>
      <c r="O402" s="8" t="str">
        <f>IF(ISNA(VLOOKUP(Table245[[#This Row],[Lane Identifier]],'Lanes Covered'!K:L,2,FALSE)),"No",VLOOKUP(Table245[[#This Row],[Lane Identifier]],'Lanes Covered'!K:L,2,FALSE))</f>
        <v>No</v>
      </c>
      <c r="P402" s="12"/>
      <c r="Q402" s="12"/>
      <c r="R402" s="12"/>
      <c r="S402" s="12"/>
      <c r="T402" s="12"/>
      <c r="U402" s="12"/>
      <c r="V402" s="12"/>
      <c r="W402" s="12"/>
      <c r="X402" s="12"/>
      <c r="Y402" s="12"/>
      <c r="Z402" s="12"/>
      <c r="AA402" s="12"/>
      <c r="AB402" s="12"/>
      <c r="AC402" s="12"/>
      <c r="AD402" s="12"/>
      <c r="AE402" s="12"/>
      <c r="AF402" s="12"/>
      <c r="AG402" s="12"/>
      <c r="AH402" s="12"/>
      <c r="AI402" s="12"/>
      <c r="AJ402" s="16"/>
    </row>
    <row r="403" spans="2:36">
      <c r="B403" s="6" t="s">
        <v>30</v>
      </c>
      <c r="C403" s="4" t="s">
        <v>21</v>
      </c>
      <c r="D403" s="4" t="s">
        <v>22</v>
      </c>
      <c r="E403" s="4" t="s">
        <v>39</v>
      </c>
      <c r="F403" s="4" t="s">
        <v>23</v>
      </c>
      <c r="G403" s="4" t="s">
        <v>799</v>
      </c>
      <c r="H403" s="4" t="s">
        <v>799</v>
      </c>
      <c r="I403" s="4" t="s">
        <v>776</v>
      </c>
      <c r="J403" s="4" t="s">
        <v>776</v>
      </c>
      <c r="K403" s="7">
        <v>6486.0087220000369</v>
      </c>
      <c r="L403" s="4">
        <v>1015</v>
      </c>
      <c r="M403" s="8">
        <v>6.3901563763547164</v>
      </c>
      <c r="N40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RadiopharmaNoExpressBOSATLUSUSAMERICASAMERICAS</v>
      </c>
      <c r="O403" s="8" t="str">
        <f>IF(ISNA(VLOOKUP(Table245[[#This Row],[Lane Identifier]],'Lanes Covered'!K:L,2,FALSE)),"No",VLOOKUP(Table245[[#This Row],[Lane Identifier]],'Lanes Covered'!K:L,2,FALSE))</f>
        <v>Yes</v>
      </c>
      <c r="P403" s="12"/>
      <c r="Q403" s="12"/>
      <c r="R403" s="12"/>
      <c r="S403" s="12"/>
      <c r="T403" s="12"/>
      <c r="U403" s="12"/>
      <c r="V403" s="12"/>
      <c r="W403" s="12"/>
      <c r="X403" s="12"/>
      <c r="Y403" s="12"/>
      <c r="Z403" s="12"/>
      <c r="AA403" s="12"/>
      <c r="AB403" s="12"/>
      <c r="AC403" s="12"/>
      <c r="AD403" s="12"/>
      <c r="AE403" s="12"/>
      <c r="AF403" s="12"/>
      <c r="AG403" s="12"/>
      <c r="AH403" s="12"/>
      <c r="AI403" s="12"/>
      <c r="AJ403" s="16"/>
    </row>
    <row r="404" spans="2:36">
      <c r="B404" s="6" t="s">
        <v>30</v>
      </c>
      <c r="C404" s="4" t="s">
        <v>21</v>
      </c>
      <c r="D404" s="4" t="s">
        <v>22</v>
      </c>
      <c r="E404" s="4" t="s">
        <v>39</v>
      </c>
      <c r="F404" s="4" t="s">
        <v>71</v>
      </c>
      <c r="G404" s="4" t="s">
        <v>799</v>
      </c>
      <c r="H404" s="4" t="s">
        <v>799</v>
      </c>
      <c r="I404" s="4" t="s">
        <v>776</v>
      </c>
      <c r="J404" s="4" t="s">
        <v>776</v>
      </c>
      <c r="K404" s="7">
        <v>1806.8180780000075</v>
      </c>
      <c r="L404" s="4">
        <v>284</v>
      </c>
      <c r="M404" s="8">
        <v>6.362035485915519</v>
      </c>
      <c r="N40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RadiopharmaNoExpressBOSCLTUSUSAMERICASAMERICAS</v>
      </c>
      <c r="O404" s="8" t="str">
        <f>IF(ISNA(VLOOKUP(Table245[[#This Row],[Lane Identifier]],'Lanes Covered'!K:L,2,FALSE)),"No",VLOOKUP(Table245[[#This Row],[Lane Identifier]],'Lanes Covered'!K:L,2,FALSE))</f>
        <v>Yes</v>
      </c>
      <c r="P404" s="12"/>
      <c r="Q404" s="12"/>
      <c r="R404" s="12"/>
      <c r="S404" s="12"/>
      <c r="T404" s="12"/>
      <c r="U404" s="12"/>
      <c r="V404" s="12"/>
      <c r="W404" s="12"/>
      <c r="X404" s="12"/>
      <c r="Y404" s="12"/>
      <c r="Z404" s="12"/>
      <c r="AA404" s="12"/>
      <c r="AB404" s="12"/>
      <c r="AC404" s="12"/>
      <c r="AD404" s="12"/>
      <c r="AE404" s="12"/>
      <c r="AF404" s="12"/>
      <c r="AG404" s="12"/>
      <c r="AH404" s="12"/>
      <c r="AI404" s="12"/>
      <c r="AJ404" s="16"/>
    </row>
    <row r="405" spans="2:36">
      <c r="B405" s="6" t="s">
        <v>30</v>
      </c>
      <c r="C405" s="4" t="s">
        <v>21</v>
      </c>
      <c r="D405" s="4" t="s">
        <v>22</v>
      </c>
      <c r="E405" s="4" t="s">
        <v>39</v>
      </c>
      <c r="F405" s="4" t="s">
        <v>45</v>
      </c>
      <c r="G405" s="4" t="s">
        <v>799</v>
      </c>
      <c r="H405" s="4" t="s">
        <v>799</v>
      </c>
      <c r="I405" s="4" t="s">
        <v>776</v>
      </c>
      <c r="J405" s="4" t="s">
        <v>776</v>
      </c>
      <c r="K405" s="7">
        <v>3300.9089040000172</v>
      </c>
      <c r="L405" s="4">
        <v>514</v>
      </c>
      <c r="M405" s="8">
        <v>6.422001758754897</v>
      </c>
      <c r="N40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RadiopharmaNoExpressBOSDFWUSUSAMERICASAMERICAS</v>
      </c>
      <c r="O405" s="8" t="str">
        <f>IF(ISNA(VLOOKUP(Table245[[#This Row],[Lane Identifier]],'Lanes Covered'!K:L,2,FALSE)),"No",VLOOKUP(Table245[[#This Row],[Lane Identifier]],'Lanes Covered'!K:L,2,FALSE))</f>
        <v>Yes</v>
      </c>
      <c r="P405" s="12"/>
      <c r="Q405" s="12"/>
      <c r="R405" s="12"/>
      <c r="S405" s="12"/>
      <c r="T405" s="12"/>
      <c r="U405" s="12"/>
      <c r="V405" s="12"/>
      <c r="W405" s="12"/>
      <c r="X405" s="12"/>
      <c r="Y405" s="12"/>
      <c r="Z405" s="12"/>
      <c r="AA405" s="12"/>
      <c r="AB405" s="12"/>
      <c r="AC405" s="12"/>
      <c r="AD405" s="12"/>
      <c r="AE405" s="12"/>
      <c r="AF405" s="12"/>
      <c r="AG405" s="12"/>
      <c r="AH405" s="12"/>
      <c r="AI405" s="12"/>
      <c r="AJ405" s="16"/>
    </row>
    <row r="406" spans="2:36">
      <c r="B406" s="6" t="s">
        <v>30</v>
      </c>
      <c r="C406" s="4" t="s">
        <v>21</v>
      </c>
      <c r="D406" s="4" t="s">
        <v>22</v>
      </c>
      <c r="E406" s="4" t="s">
        <v>39</v>
      </c>
      <c r="F406" s="4" t="s">
        <v>40</v>
      </c>
      <c r="G406" s="4" t="s">
        <v>799</v>
      </c>
      <c r="H406" s="4" t="s">
        <v>799</v>
      </c>
      <c r="I406" s="4" t="s">
        <v>776</v>
      </c>
      <c r="J406" s="4" t="s">
        <v>776</v>
      </c>
      <c r="K406" s="7">
        <v>2046.8180660000082</v>
      </c>
      <c r="L406" s="4">
        <v>307</v>
      </c>
      <c r="M406" s="8">
        <v>6.6671598241042611</v>
      </c>
      <c r="N40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RadiopharmaNoExpressBOSDTWUSUSAMERICASAMERICAS</v>
      </c>
      <c r="O406" s="8" t="str">
        <f>IF(ISNA(VLOOKUP(Table245[[#This Row],[Lane Identifier]],'Lanes Covered'!K:L,2,FALSE)),"No",VLOOKUP(Table245[[#This Row],[Lane Identifier]],'Lanes Covered'!K:L,2,FALSE))</f>
        <v>Yes</v>
      </c>
      <c r="P406" s="12"/>
      <c r="Q406" s="12"/>
      <c r="R406" s="12"/>
      <c r="S406" s="12"/>
      <c r="T406" s="12"/>
      <c r="U406" s="12"/>
      <c r="V406" s="12"/>
      <c r="W406" s="12"/>
      <c r="X406" s="12"/>
      <c r="Y406" s="12"/>
      <c r="Z406" s="12"/>
      <c r="AA406" s="12"/>
      <c r="AB406" s="12"/>
      <c r="AC406" s="12"/>
      <c r="AD406" s="12"/>
      <c r="AE406" s="12"/>
      <c r="AF406" s="12"/>
      <c r="AG406" s="12"/>
      <c r="AH406" s="12"/>
      <c r="AI406" s="12"/>
      <c r="AJ406" s="16"/>
    </row>
    <row r="407" spans="2:36">
      <c r="B407" s="6" t="s">
        <v>30</v>
      </c>
      <c r="C407" s="4" t="s">
        <v>21</v>
      </c>
      <c r="D407" s="4" t="s">
        <v>22</v>
      </c>
      <c r="E407" s="4" t="s">
        <v>39</v>
      </c>
      <c r="F407" s="4" t="s">
        <v>33</v>
      </c>
      <c r="G407" s="4" t="s">
        <v>799</v>
      </c>
      <c r="H407" s="4" t="s">
        <v>799</v>
      </c>
      <c r="I407" s="4" t="s">
        <v>776</v>
      </c>
      <c r="J407" s="4" t="s">
        <v>776</v>
      </c>
      <c r="K407" s="7">
        <v>3705.1088630000195</v>
      </c>
      <c r="L407" s="4">
        <v>573</v>
      </c>
      <c r="M407" s="8">
        <v>6.4661585741710637</v>
      </c>
      <c r="N40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RadiopharmaNoExpressBOSIAHUSUSAMERICASAMERICAS</v>
      </c>
      <c r="O407" s="8" t="str">
        <f>IF(ISNA(VLOOKUP(Table245[[#This Row],[Lane Identifier]],'Lanes Covered'!K:L,2,FALSE)),"No",VLOOKUP(Table245[[#This Row],[Lane Identifier]],'Lanes Covered'!K:L,2,FALSE))</f>
        <v>Yes</v>
      </c>
      <c r="P407" s="12"/>
      <c r="Q407" s="12"/>
      <c r="R407" s="12"/>
      <c r="S407" s="12"/>
      <c r="T407" s="12"/>
      <c r="U407" s="12"/>
      <c r="V407" s="12"/>
      <c r="W407" s="12"/>
      <c r="X407" s="12"/>
      <c r="Y407" s="12"/>
      <c r="Z407" s="12"/>
      <c r="AA407" s="12"/>
      <c r="AB407" s="12"/>
      <c r="AC407" s="12"/>
      <c r="AD407" s="12"/>
      <c r="AE407" s="12"/>
      <c r="AF407" s="12"/>
      <c r="AG407" s="12"/>
      <c r="AH407" s="12"/>
      <c r="AI407" s="12"/>
      <c r="AJ407" s="16"/>
    </row>
    <row r="408" spans="2:36">
      <c r="B408" s="6" t="s">
        <v>30</v>
      </c>
      <c r="C408" s="4" t="s">
        <v>21</v>
      </c>
      <c r="D408" s="4" t="s">
        <v>22</v>
      </c>
      <c r="E408" s="4" t="s">
        <v>39</v>
      </c>
      <c r="F408" s="4" t="s">
        <v>37</v>
      </c>
      <c r="G408" s="4" t="s">
        <v>799</v>
      </c>
      <c r="H408" s="4" t="s">
        <v>799</v>
      </c>
      <c r="I408" s="4" t="s">
        <v>776</v>
      </c>
      <c r="J408" s="4" t="s">
        <v>776</v>
      </c>
      <c r="K408" s="7">
        <v>2663.8634870000128</v>
      </c>
      <c r="L408" s="4">
        <v>409</v>
      </c>
      <c r="M408" s="8">
        <v>6.5131136601467308</v>
      </c>
      <c r="N40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RadiopharmaNoExpressBOSLAXUSUSAMERICASAMERICAS</v>
      </c>
      <c r="O408" s="8" t="str">
        <f>IF(ISNA(VLOOKUP(Table245[[#This Row],[Lane Identifier]],'Lanes Covered'!K:L,2,FALSE)),"No",VLOOKUP(Table245[[#This Row],[Lane Identifier]],'Lanes Covered'!K:L,2,FALSE))</f>
        <v>Yes</v>
      </c>
      <c r="P408" s="12"/>
      <c r="Q408" s="12"/>
      <c r="R408" s="12"/>
      <c r="S408" s="12"/>
      <c r="T408" s="12"/>
      <c r="U408" s="12"/>
      <c r="V408" s="12"/>
      <c r="W408" s="12"/>
      <c r="X408" s="12"/>
      <c r="Y408" s="12"/>
      <c r="Z408" s="12"/>
      <c r="AA408" s="12"/>
      <c r="AB408" s="12"/>
      <c r="AC408" s="12"/>
      <c r="AD408" s="12"/>
      <c r="AE408" s="12"/>
      <c r="AF408" s="12"/>
      <c r="AG408" s="12"/>
      <c r="AH408" s="12"/>
      <c r="AI408" s="12"/>
      <c r="AJ408" s="16"/>
    </row>
    <row r="409" spans="2:36">
      <c r="B409" s="6" t="s">
        <v>30</v>
      </c>
      <c r="C409" s="4" t="s">
        <v>21</v>
      </c>
      <c r="D409" s="4" t="s">
        <v>22</v>
      </c>
      <c r="E409" s="4" t="s">
        <v>39</v>
      </c>
      <c r="F409" s="4" t="s">
        <v>32</v>
      </c>
      <c r="G409" s="4" t="s">
        <v>799</v>
      </c>
      <c r="H409" s="4" t="s">
        <v>799</v>
      </c>
      <c r="I409" s="4" t="s">
        <v>776</v>
      </c>
      <c r="J409" s="4" t="s">
        <v>776</v>
      </c>
      <c r="K409" s="7">
        <v>2555.9089480000125</v>
      </c>
      <c r="L409" s="4">
        <v>391</v>
      </c>
      <c r="M409" s="8">
        <v>6.5368515294117966</v>
      </c>
      <c r="N40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RadiopharmaNoExpressBOSORDUSUSAMERICASAMERICAS</v>
      </c>
      <c r="O409" s="8" t="str">
        <f>IF(ISNA(VLOOKUP(Table245[[#This Row],[Lane Identifier]],'Lanes Covered'!K:L,2,FALSE)),"No",VLOOKUP(Table245[[#This Row],[Lane Identifier]],'Lanes Covered'!K:L,2,FALSE))</f>
        <v>Yes</v>
      </c>
      <c r="P409" s="12"/>
      <c r="Q409" s="12"/>
      <c r="R409" s="12"/>
      <c r="S409" s="12"/>
      <c r="T409" s="12"/>
      <c r="U409" s="12"/>
      <c r="V409" s="12"/>
      <c r="W409" s="12"/>
      <c r="X409" s="12"/>
      <c r="Y409" s="12"/>
      <c r="Z409" s="12"/>
      <c r="AA409" s="12"/>
      <c r="AB409" s="12"/>
      <c r="AC409" s="12"/>
      <c r="AD409" s="12"/>
      <c r="AE409" s="12"/>
      <c r="AF409" s="12"/>
      <c r="AG409" s="12"/>
      <c r="AH409" s="12"/>
      <c r="AI409" s="12"/>
      <c r="AJ409" s="16"/>
    </row>
    <row r="410" spans="2:36">
      <c r="B410" s="6" t="s">
        <v>30</v>
      </c>
      <c r="C410" s="4" t="s">
        <v>21</v>
      </c>
      <c r="D410" s="4" t="s">
        <v>22</v>
      </c>
      <c r="E410" s="4" t="s">
        <v>39</v>
      </c>
      <c r="F410" s="4" t="s">
        <v>53</v>
      </c>
      <c r="G410" s="4" t="s">
        <v>799</v>
      </c>
      <c r="H410" s="4" t="s">
        <v>799</v>
      </c>
      <c r="I410" s="4" t="s">
        <v>776</v>
      </c>
      <c r="J410" s="4" t="s">
        <v>776</v>
      </c>
      <c r="K410" s="7">
        <v>1724.545355000007</v>
      </c>
      <c r="L410" s="4">
        <v>271</v>
      </c>
      <c r="M410" s="8">
        <v>6.3636359963099887</v>
      </c>
      <c r="N41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RadiopharmaNoExpressBOSPHXUSUSAMERICASAMERICAS</v>
      </c>
      <c r="O410" s="8" t="str">
        <f>IF(ISNA(VLOOKUP(Table245[[#This Row],[Lane Identifier]],'Lanes Covered'!K:L,2,FALSE)),"No",VLOOKUP(Table245[[#This Row],[Lane Identifier]],'Lanes Covered'!K:L,2,FALSE))</f>
        <v>Yes</v>
      </c>
      <c r="P410" s="12"/>
      <c r="Q410" s="12"/>
      <c r="R410" s="12"/>
      <c r="S410" s="12"/>
      <c r="T410" s="12"/>
      <c r="U410" s="12"/>
      <c r="V410" s="12"/>
      <c r="W410" s="12"/>
      <c r="X410" s="12"/>
      <c r="Y410" s="12"/>
      <c r="Z410" s="12"/>
      <c r="AA410" s="12"/>
      <c r="AB410" s="12"/>
      <c r="AC410" s="12"/>
      <c r="AD410" s="12"/>
      <c r="AE410" s="12"/>
      <c r="AF410" s="12"/>
      <c r="AG410" s="12"/>
      <c r="AH410" s="12"/>
      <c r="AI410" s="12"/>
      <c r="AJ410" s="16"/>
    </row>
    <row r="411" spans="2:36">
      <c r="B411" s="6" t="s">
        <v>30</v>
      </c>
      <c r="C411" s="4" t="s">
        <v>21</v>
      </c>
      <c r="D411" s="4" t="s">
        <v>22</v>
      </c>
      <c r="E411" s="4" t="s">
        <v>40</v>
      </c>
      <c r="F411" s="4" t="s">
        <v>39</v>
      </c>
      <c r="G411" s="4" t="s">
        <v>799</v>
      </c>
      <c r="H411" s="4" t="s">
        <v>799</v>
      </c>
      <c r="I411" s="4" t="s">
        <v>776</v>
      </c>
      <c r="J411" s="4" t="s">
        <v>776</v>
      </c>
      <c r="K411" s="7">
        <v>5875.9088709999833</v>
      </c>
      <c r="L411" s="4">
        <v>269</v>
      </c>
      <c r="M411" s="8">
        <v>21.843527401486927</v>
      </c>
      <c r="N41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RadiopharmaNoExpressDTWBOSUSUSAMERICASAMERICAS</v>
      </c>
      <c r="O411" s="8" t="str">
        <f>IF(ISNA(VLOOKUP(Table245[[#This Row],[Lane Identifier]],'Lanes Covered'!K:L,2,FALSE)),"No",VLOOKUP(Table245[[#This Row],[Lane Identifier]],'Lanes Covered'!K:L,2,FALSE))</f>
        <v>Yes</v>
      </c>
      <c r="P411" s="12"/>
      <c r="Q411" s="12"/>
      <c r="R411" s="12"/>
      <c r="S411" s="12"/>
      <c r="T411" s="12"/>
      <c r="U411" s="12"/>
      <c r="V411" s="12"/>
      <c r="W411" s="12"/>
      <c r="X411" s="12"/>
      <c r="Y411" s="12"/>
      <c r="Z411" s="12"/>
      <c r="AA411" s="12"/>
      <c r="AB411" s="12"/>
      <c r="AC411" s="12"/>
      <c r="AD411" s="12"/>
      <c r="AE411" s="12"/>
      <c r="AF411" s="12"/>
      <c r="AG411" s="12"/>
      <c r="AH411" s="12"/>
      <c r="AI411" s="12"/>
      <c r="AJ411" s="16"/>
    </row>
    <row r="412" spans="2:36">
      <c r="B412" s="6" t="s">
        <v>30</v>
      </c>
      <c r="C412" s="4" t="s">
        <v>21</v>
      </c>
      <c r="D412" s="4" t="s">
        <v>22</v>
      </c>
      <c r="E412" s="4" t="s">
        <v>31</v>
      </c>
      <c r="F412" s="4" t="s">
        <v>23</v>
      </c>
      <c r="G412" s="4" t="s">
        <v>799</v>
      </c>
      <c r="H412" s="4" t="s">
        <v>799</v>
      </c>
      <c r="I412" s="4" t="s">
        <v>776</v>
      </c>
      <c r="J412" s="4" t="s">
        <v>776</v>
      </c>
      <c r="K412" s="7">
        <v>9690.9993889998696</v>
      </c>
      <c r="L412" s="4">
        <v>990</v>
      </c>
      <c r="M412" s="8">
        <v>9.78888827171704</v>
      </c>
      <c r="N41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RadiopharmaNoExpressEWRATLUSUSAMERICASAMERICAS</v>
      </c>
      <c r="O412" s="8" t="str">
        <f>IF(ISNA(VLOOKUP(Table245[[#This Row],[Lane Identifier]],'Lanes Covered'!K:L,2,FALSE)),"No",VLOOKUP(Table245[[#This Row],[Lane Identifier]],'Lanes Covered'!K:L,2,FALSE))</f>
        <v>Yes</v>
      </c>
      <c r="P412" s="12"/>
      <c r="Q412" s="12"/>
      <c r="R412" s="12"/>
      <c r="S412" s="12"/>
      <c r="T412" s="12"/>
      <c r="U412" s="12"/>
      <c r="V412" s="12"/>
      <c r="W412" s="12"/>
      <c r="X412" s="12"/>
      <c r="Y412" s="12"/>
      <c r="Z412" s="12"/>
      <c r="AA412" s="12"/>
      <c r="AB412" s="12"/>
      <c r="AC412" s="12"/>
      <c r="AD412" s="12"/>
      <c r="AE412" s="12"/>
      <c r="AF412" s="12"/>
      <c r="AG412" s="12"/>
      <c r="AH412" s="12"/>
      <c r="AI412" s="12"/>
      <c r="AJ412" s="16"/>
    </row>
    <row r="413" spans="2:36">
      <c r="B413" s="6" t="s">
        <v>30</v>
      </c>
      <c r="C413" s="4" t="s">
        <v>21</v>
      </c>
      <c r="D413" s="4" t="s">
        <v>22</v>
      </c>
      <c r="E413" s="4" t="s">
        <v>31</v>
      </c>
      <c r="F413" s="4" t="s">
        <v>64</v>
      </c>
      <c r="G413" s="4" t="s">
        <v>799</v>
      </c>
      <c r="H413" s="4" t="s">
        <v>799</v>
      </c>
      <c r="I413" s="4" t="s">
        <v>776</v>
      </c>
      <c r="J413" s="4" t="s">
        <v>776</v>
      </c>
      <c r="K413" s="7">
        <v>3256.6361530000149</v>
      </c>
      <c r="L413" s="4">
        <v>359</v>
      </c>
      <c r="M413" s="8">
        <v>9.0714098969359753</v>
      </c>
      <c r="N41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RadiopharmaNoExpressEWRCLEUSUSAMERICASAMERICAS</v>
      </c>
      <c r="O413" s="8" t="str">
        <f>IF(ISNA(VLOOKUP(Table245[[#This Row],[Lane Identifier]],'Lanes Covered'!K:L,2,FALSE)),"No",VLOOKUP(Table245[[#This Row],[Lane Identifier]],'Lanes Covered'!K:L,2,FALSE))</f>
        <v>Yes</v>
      </c>
      <c r="P413" s="12"/>
      <c r="Q413" s="12"/>
      <c r="R413" s="12"/>
      <c r="S413" s="12"/>
      <c r="T413" s="12"/>
      <c r="U413" s="12"/>
      <c r="V413" s="12"/>
      <c r="W413" s="12"/>
      <c r="X413" s="12"/>
      <c r="Y413" s="12"/>
      <c r="Z413" s="12"/>
      <c r="AA413" s="12"/>
      <c r="AB413" s="12"/>
      <c r="AC413" s="12"/>
      <c r="AD413" s="12"/>
      <c r="AE413" s="12"/>
      <c r="AF413" s="12"/>
      <c r="AG413" s="12"/>
      <c r="AH413" s="12"/>
      <c r="AI413" s="12"/>
      <c r="AJ413" s="16"/>
    </row>
    <row r="414" spans="2:36">
      <c r="B414" s="6" t="s">
        <v>30</v>
      </c>
      <c r="C414" s="4" t="s">
        <v>21</v>
      </c>
      <c r="D414" s="4" t="s">
        <v>22</v>
      </c>
      <c r="E414" s="4" t="s">
        <v>31</v>
      </c>
      <c r="F414" s="4" t="s">
        <v>71</v>
      </c>
      <c r="G414" s="4" t="s">
        <v>799</v>
      </c>
      <c r="H414" s="4" t="s">
        <v>799</v>
      </c>
      <c r="I414" s="4" t="s">
        <v>776</v>
      </c>
      <c r="J414" s="4" t="s">
        <v>776</v>
      </c>
      <c r="K414" s="7">
        <v>1981.754435000003</v>
      </c>
      <c r="L414" s="4">
        <v>233</v>
      </c>
      <c r="M414" s="8">
        <v>8.5053838412017289</v>
      </c>
      <c r="N41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RadiopharmaNoExpressEWRCLTUSUSAMERICASAMERICAS</v>
      </c>
      <c r="O414" s="8" t="str">
        <f>IF(ISNA(VLOOKUP(Table245[[#This Row],[Lane Identifier]],'Lanes Covered'!K:L,2,FALSE)),"No",VLOOKUP(Table245[[#This Row],[Lane Identifier]],'Lanes Covered'!K:L,2,FALSE))</f>
        <v>Yes</v>
      </c>
      <c r="P414" s="12"/>
      <c r="Q414" s="12"/>
      <c r="R414" s="12"/>
      <c r="S414" s="12"/>
      <c r="T414" s="12"/>
      <c r="U414" s="12"/>
      <c r="V414" s="12"/>
      <c r="W414" s="12"/>
      <c r="X414" s="12"/>
      <c r="Y414" s="12"/>
      <c r="Z414" s="12"/>
      <c r="AA414" s="12"/>
      <c r="AB414" s="12"/>
      <c r="AC414" s="12"/>
      <c r="AD414" s="12"/>
      <c r="AE414" s="12"/>
      <c r="AF414" s="12"/>
      <c r="AG414" s="12"/>
      <c r="AH414" s="12"/>
      <c r="AI414" s="12"/>
      <c r="AJ414" s="16"/>
    </row>
    <row r="415" spans="2:36">
      <c r="B415" s="6" t="s">
        <v>30</v>
      </c>
      <c r="C415" s="4" t="s">
        <v>21</v>
      </c>
      <c r="D415" s="4" t="s">
        <v>22</v>
      </c>
      <c r="E415" s="4" t="s">
        <v>31</v>
      </c>
      <c r="F415" s="4" t="s">
        <v>48</v>
      </c>
      <c r="G415" s="4" t="s">
        <v>799</v>
      </c>
      <c r="H415" s="4" t="s">
        <v>799</v>
      </c>
      <c r="I415" s="4" t="s">
        <v>776</v>
      </c>
      <c r="J415" s="4" t="s">
        <v>776</v>
      </c>
      <c r="K415" s="7">
        <v>6342.1813919999631</v>
      </c>
      <c r="L415" s="4">
        <v>716</v>
      </c>
      <c r="M415" s="8">
        <v>8.8577952402234121</v>
      </c>
      <c r="N415"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RadiopharmaNoExpressEWRDENUSUSAMERICASAMERICAS</v>
      </c>
      <c r="O415" s="8" t="str">
        <f>IF(ISNA(VLOOKUP(Table245[[#This Row],[Lane Identifier]],'Lanes Covered'!K:L,2,FALSE)),"No",VLOOKUP(Table245[[#This Row],[Lane Identifier]],'Lanes Covered'!K:L,2,FALSE))</f>
        <v>Yes</v>
      </c>
      <c r="P415" s="12"/>
      <c r="Q415" s="12"/>
      <c r="R415" s="12"/>
      <c r="S415" s="12"/>
      <c r="T415" s="12"/>
      <c r="U415" s="12"/>
      <c r="V415" s="12"/>
      <c r="W415" s="12"/>
      <c r="X415" s="12"/>
      <c r="Y415" s="12"/>
      <c r="Z415" s="12"/>
      <c r="AA415" s="12"/>
      <c r="AB415" s="12"/>
      <c r="AC415" s="12"/>
      <c r="AD415" s="12"/>
      <c r="AE415" s="12"/>
      <c r="AF415" s="12"/>
      <c r="AG415" s="12"/>
      <c r="AH415" s="12"/>
      <c r="AI415" s="12"/>
      <c r="AJ415" s="16"/>
    </row>
    <row r="416" spans="2:36">
      <c r="B416" s="6" t="s">
        <v>30</v>
      </c>
      <c r="C416" s="4" t="s">
        <v>21</v>
      </c>
      <c r="D416" s="4" t="s">
        <v>22</v>
      </c>
      <c r="E416" s="4" t="s">
        <v>31</v>
      </c>
      <c r="F416" s="4" t="s">
        <v>45</v>
      </c>
      <c r="G416" s="4" t="s">
        <v>799</v>
      </c>
      <c r="H416" s="4" t="s">
        <v>799</v>
      </c>
      <c r="I416" s="4" t="s">
        <v>776</v>
      </c>
      <c r="J416" s="4" t="s">
        <v>776</v>
      </c>
      <c r="K416" s="7">
        <v>8273.8176939999121</v>
      </c>
      <c r="L416" s="4">
        <v>835</v>
      </c>
      <c r="M416" s="8">
        <v>9.9087637053891164</v>
      </c>
      <c r="N416"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RadiopharmaNoExpressEWRDFWUSUSAMERICASAMERICAS</v>
      </c>
      <c r="O416" s="8" t="str">
        <f>IF(ISNA(VLOOKUP(Table245[[#This Row],[Lane Identifier]],'Lanes Covered'!K:L,2,FALSE)),"No",VLOOKUP(Table245[[#This Row],[Lane Identifier]],'Lanes Covered'!K:L,2,FALSE))</f>
        <v>Yes</v>
      </c>
      <c r="P416" s="12"/>
      <c r="Q416" s="12"/>
      <c r="R416" s="12"/>
      <c r="S416" s="12"/>
      <c r="T416" s="12"/>
      <c r="U416" s="12"/>
      <c r="V416" s="12"/>
      <c r="W416" s="12"/>
      <c r="X416" s="12"/>
      <c r="Y416" s="12"/>
      <c r="Z416" s="12"/>
      <c r="AA416" s="12"/>
      <c r="AB416" s="12"/>
      <c r="AC416" s="12"/>
      <c r="AD416" s="12"/>
      <c r="AE416" s="12"/>
      <c r="AF416" s="12"/>
      <c r="AG416" s="12"/>
      <c r="AH416" s="12"/>
      <c r="AI416" s="12"/>
      <c r="AJ416" s="16"/>
    </row>
    <row r="417" spans="2:36">
      <c r="B417" s="6" t="s">
        <v>30</v>
      </c>
      <c r="C417" s="4" t="s">
        <v>21</v>
      </c>
      <c r="D417" s="4" t="s">
        <v>22</v>
      </c>
      <c r="E417" s="4" t="s">
        <v>31</v>
      </c>
      <c r="F417" s="4" t="s">
        <v>33</v>
      </c>
      <c r="G417" s="4" t="s">
        <v>799</v>
      </c>
      <c r="H417" s="4" t="s">
        <v>799</v>
      </c>
      <c r="I417" s="4" t="s">
        <v>776</v>
      </c>
      <c r="J417" s="4" t="s">
        <v>776</v>
      </c>
      <c r="K417" s="7">
        <v>4785.4360910000041</v>
      </c>
      <c r="L417" s="4">
        <v>497</v>
      </c>
      <c r="M417" s="8">
        <v>9.6286440462776746</v>
      </c>
      <c r="N417"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RadiopharmaNoExpressEWRIAHUSUSAMERICASAMERICAS</v>
      </c>
      <c r="O417" s="8" t="str">
        <f>IF(ISNA(VLOOKUP(Table245[[#This Row],[Lane Identifier]],'Lanes Covered'!K:L,2,FALSE)),"No",VLOOKUP(Table245[[#This Row],[Lane Identifier]],'Lanes Covered'!K:L,2,FALSE))</f>
        <v>Yes</v>
      </c>
      <c r="P417" s="12"/>
      <c r="Q417" s="12"/>
      <c r="R417" s="12"/>
      <c r="S417" s="12"/>
      <c r="T417" s="12"/>
      <c r="U417" s="12"/>
      <c r="V417" s="12"/>
      <c r="W417" s="12"/>
      <c r="X417" s="12"/>
      <c r="Y417" s="12"/>
      <c r="Z417" s="12"/>
      <c r="AA417" s="12"/>
      <c r="AB417" s="12"/>
      <c r="AC417" s="12"/>
      <c r="AD417" s="12"/>
      <c r="AE417" s="12"/>
      <c r="AF417" s="12"/>
      <c r="AG417" s="12"/>
      <c r="AH417" s="12"/>
      <c r="AI417" s="12"/>
      <c r="AJ417" s="16"/>
    </row>
    <row r="418" spans="2:36">
      <c r="B418" s="6" t="s">
        <v>30</v>
      </c>
      <c r="C418" s="4" t="s">
        <v>21</v>
      </c>
      <c r="D418" s="4" t="s">
        <v>22</v>
      </c>
      <c r="E418" s="4" t="s">
        <v>31</v>
      </c>
      <c r="F418" s="4" t="s">
        <v>37</v>
      </c>
      <c r="G418" s="4" t="s">
        <v>799</v>
      </c>
      <c r="H418" s="4" t="s">
        <v>799</v>
      </c>
      <c r="I418" s="4" t="s">
        <v>776</v>
      </c>
      <c r="J418" s="4" t="s">
        <v>776</v>
      </c>
      <c r="K418" s="7">
        <v>8681.4540279999001</v>
      </c>
      <c r="L418" s="4">
        <v>844</v>
      </c>
      <c r="M418" s="8">
        <v>10.286082971563863</v>
      </c>
      <c r="N418"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RadiopharmaNoExpressEWRLAXUSUSAMERICASAMERICAS</v>
      </c>
      <c r="O418" s="8" t="str">
        <f>IF(ISNA(VLOOKUP(Table245[[#This Row],[Lane Identifier]],'Lanes Covered'!K:L,2,FALSE)),"No",VLOOKUP(Table245[[#This Row],[Lane Identifier]],'Lanes Covered'!K:L,2,FALSE))</f>
        <v>Yes</v>
      </c>
      <c r="P418" s="12"/>
      <c r="Q418" s="12"/>
      <c r="R418" s="12"/>
      <c r="S418" s="12"/>
      <c r="T418" s="12"/>
      <c r="U418" s="12"/>
      <c r="V418" s="12"/>
      <c r="W418" s="12"/>
      <c r="X418" s="12"/>
      <c r="Y418" s="12"/>
      <c r="Z418" s="12"/>
      <c r="AA418" s="12"/>
      <c r="AB418" s="12"/>
      <c r="AC418" s="12"/>
      <c r="AD418" s="12"/>
      <c r="AE418" s="12"/>
      <c r="AF418" s="12"/>
      <c r="AG418" s="12"/>
      <c r="AH418" s="12"/>
      <c r="AI418" s="12"/>
      <c r="AJ418" s="16"/>
    </row>
    <row r="419" spans="2:36">
      <c r="B419" s="6" t="s">
        <v>30</v>
      </c>
      <c r="C419" s="4" t="s">
        <v>21</v>
      </c>
      <c r="D419" s="4" t="s">
        <v>22</v>
      </c>
      <c r="E419" s="4" t="s">
        <v>31</v>
      </c>
      <c r="F419" s="4" t="s">
        <v>50</v>
      </c>
      <c r="G419" s="4" t="s">
        <v>799</v>
      </c>
      <c r="H419" s="4" t="s">
        <v>799</v>
      </c>
      <c r="I419" s="4" t="s">
        <v>776</v>
      </c>
      <c r="J419" s="4" t="s">
        <v>776</v>
      </c>
      <c r="K419" s="7">
        <v>5505.8179029999856</v>
      </c>
      <c r="L419" s="4">
        <v>570</v>
      </c>
      <c r="M419" s="8">
        <v>9.6593296543859388</v>
      </c>
      <c r="N419"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RadiopharmaNoExpressEWRMCOUSUSAMERICASAMERICAS</v>
      </c>
      <c r="O419" s="8" t="str">
        <f>IF(ISNA(VLOOKUP(Table245[[#This Row],[Lane Identifier]],'Lanes Covered'!K:L,2,FALSE)),"No",VLOOKUP(Table245[[#This Row],[Lane Identifier]],'Lanes Covered'!K:L,2,FALSE))</f>
        <v>Yes</v>
      </c>
      <c r="P419" s="12"/>
      <c r="Q419" s="12"/>
      <c r="R419" s="12"/>
      <c r="S419" s="12"/>
      <c r="T419" s="12"/>
      <c r="U419" s="12"/>
      <c r="V419" s="12"/>
      <c r="W419" s="12"/>
      <c r="X419" s="12"/>
      <c r="Y419" s="12"/>
      <c r="Z419" s="12"/>
      <c r="AA419" s="12"/>
      <c r="AB419" s="12"/>
      <c r="AC419" s="12"/>
      <c r="AD419" s="12"/>
      <c r="AE419" s="12"/>
      <c r="AF419" s="12"/>
      <c r="AG419" s="12"/>
      <c r="AH419" s="12"/>
      <c r="AI419" s="12"/>
      <c r="AJ419" s="16"/>
    </row>
    <row r="420" spans="2:36">
      <c r="B420" s="6" t="s">
        <v>30</v>
      </c>
      <c r="C420" s="4" t="s">
        <v>21</v>
      </c>
      <c r="D420" s="4" t="s">
        <v>22</v>
      </c>
      <c r="E420" s="4" t="s">
        <v>31</v>
      </c>
      <c r="F420" s="4" t="s">
        <v>32</v>
      </c>
      <c r="G420" s="4" t="s">
        <v>799</v>
      </c>
      <c r="H420" s="4" t="s">
        <v>799</v>
      </c>
      <c r="I420" s="4" t="s">
        <v>776</v>
      </c>
      <c r="J420" s="4" t="s">
        <v>776</v>
      </c>
      <c r="K420" s="7">
        <v>15616.880821999694</v>
      </c>
      <c r="L420" s="4">
        <v>1557</v>
      </c>
      <c r="M420" s="8">
        <v>10.030109712266984</v>
      </c>
      <c r="N420"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RadiopharmaNoExpressEWRORDUSUSAMERICASAMERICAS</v>
      </c>
      <c r="O420" s="8" t="str">
        <f>IF(ISNA(VLOOKUP(Table245[[#This Row],[Lane Identifier]],'Lanes Covered'!K:L,2,FALSE)),"No",VLOOKUP(Table245[[#This Row],[Lane Identifier]],'Lanes Covered'!K:L,2,FALSE))</f>
        <v>Yes</v>
      </c>
      <c r="P420" s="12"/>
      <c r="Q420" s="12"/>
      <c r="R420" s="12"/>
      <c r="S420" s="12"/>
      <c r="T420" s="12"/>
      <c r="U420" s="12"/>
      <c r="V420" s="12"/>
      <c r="W420" s="12"/>
      <c r="X420" s="12"/>
      <c r="Y420" s="12"/>
      <c r="Z420" s="12"/>
      <c r="AA420" s="12"/>
      <c r="AB420" s="12"/>
      <c r="AC420" s="12"/>
      <c r="AD420" s="12"/>
      <c r="AE420" s="12"/>
      <c r="AF420" s="12"/>
      <c r="AG420" s="12"/>
      <c r="AH420" s="12"/>
      <c r="AI420" s="12"/>
      <c r="AJ420" s="16"/>
    </row>
    <row r="421" spans="2:36">
      <c r="B421" s="6" t="s">
        <v>30</v>
      </c>
      <c r="C421" s="4" t="s">
        <v>21</v>
      </c>
      <c r="D421" s="4" t="s">
        <v>22</v>
      </c>
      <c r="E421" s="4" t="s">
        <v>31</v>
      </c>
      <c r="F421" s="4" t="s">
        <v>53</v>
      </c>
      <c r="G421" s="4" t="s">
        <v>799</v>
      </c>
      <c r="H421" s="4" t="s">
        <v>799</v>
      </c>
      <c r="I421" s="4" t="s">
        <v>776</v>
      </c>
      <c r="J421" s="4" t="s">
        <v>776</v>
      </c>
      <c r="K421" s="7">
        <v>3535.8179480000149</v>
      </c>
      <c r="L421" s="4">
        <v>395</v>
      </c>
      <c r="M421" s="8">
        <v>8.951437843038013</v>
      </c>
      <c r="N421"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RadiopharmaNoExpressEWRPHXUSUSAMERICASAMERICAS</v>
      </c>
      <c r="O421" s="8" t="str">
        <f>IF(ISNA(VLOOKUP(Table245[[#This Row],[Lane Identifier]],'Lanes Covered'!K:L,2,FALSE)),"No",VLOOKUP(Table245[[#This Row],[Lane Identifier]],'Lanes Covered'!K:L,2,FALSE))</f>
        <v>Yes</v>
      </c>
      <c r="P421" s="12"/>
      <c r="Q421" s="12"/>
      <c r="R421" s="12"/>
      <c r="S421" s="12"/>
      <c r="T421" s="12"/>
      <c r="U421" s="12"/>
      <c r="V421" s="12"/>
      <c r="W421" s="12"/>
      <c r="X421" s="12"/>
      <c r="Y421" s="12"/>
      <c r="Z421" s="12"/>
      <c r="AA421" s="12"/>
      <c r="AB421" s="12"/>
      <c r="AC421" s="12"/>
      <c r="AD421" s="12"/>
      <c r="AE421" s="12"/>
      <c r="AF421" s="12"/>
      <c r="AG421" s="12"/>
      <c r="AH421" s="12"/>
      <c r="AI421" s="12"/>
      <c r="AJ421" s="16"/>
    </row>
    <row r="422" spans="2:36">
      <c r="B422" s="6" t="s">
        <v>30</v>
      </c>
      <c r="C422" s="4" t="s">
        <v>21</v>
      </c>
      <c r="D422" s="4" t="s">
        <v>22</v>
      </c>
      <c r="E422" s="4" t="s">
        <v>31</v>
      </c>
      <c r="F422" s="4" t="s">
        <v>59</v>
      </c>
      <c r="G422" s="4" t="s">
        <v>799</v>
      </c>
      <c r="H422" s="4" t="s">
        <v>799</v>
      </c>
      <c r="I422" s="4" t="s">
        <v>776</v>
      </c>
      <c r="J422" s="4" t="s">
        <v>776</v>
      </c>
      <c r="K422" s="7">
        <v>3078.4543410000124</v>
      </c>
      <c r="L422" s="4">
        <v>346</v>
      </c>
      <c r="M422" s="8">
        <v>8.8972668815029259</v>
      </c>
      <c r="N422"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RadiopharmaNoExpressEWRSEAUSUSAMERICASAMERICAS</v>
      </c>
      <c r="O422" s="8" t="str">
        <f>IF(ISNA(VLOOKUP(Table245[[#This Row],[Lane Identifier]],'Lanes Covered'!K:L,2,FALSE)),"No",VLOOKUP(Table245[[#This Row],[Lane Identifier]],'Lanes Covered'!K:L,2,FALSE))</f>
        <v>Yes</v>
      </c>
      <c r="P422" s="12"/>
      <c r="Q422" s="12"/>
      <c r="R422" s="12"/>
      <c r="S422" s="12"/>
      <c r="T422" s="12"/>
      <c r="U422" s="12"/>
      <c r="V422" s="12"/>
      <c r="W422" s="12"/>
      <c r="X422" s="12"/>
      <c r="Y422" s="12"/>
      <c r="Z422" s="12"/>
      <c r="AA422" s="12"/>
      <c r="AB422" s="12"/>
      <c r="AC422" s="12"/>
      <c r="AD422" s="12"/>
      <c r="AE422" s="12"/>
      <c r="AF422" s="12"/>
      <c r="AG422" s="12"/>
      <c r="AH422" s="12"/>
      <c r="AI422" s="12"/>
      <c r="AJ422" s="16"/>
    </row>
    <row r="423" spans="2:36">
      <c r="B423" s="6" t="s">
        <v>30</v>
      </c>
      <c r="C423" s="4" t="s">
        <v>21</v>
      </c>
      <c r="D423" s="4" t="s">
        <v>22</v>
      </c>
      <c r="E423" s="4" t="s">
        <v>31</v>
      </c>
      <c r="F423" s="4" t="s">
        <v>49</v>
      </c>
      <c r="G423" s="4" t="s">
        <v>799</v>
      </c>
      <c r="H423" s="4" t="s">
        <v>799</v>
      </c>
      <c r="I423" s="4" t="s">
        <v>776</v>
      </c>
      <c r="J423" s="4" t="s">
        <v>776</v>
      </c>
      <c r="K423" s="7">
        <v>5923.6360209999912</v>
      </c>
      <c r="L423" s="4">
        <v>597</v>
      </c>
      <c r="M423" s="8">
        <v>9.9223383936348259</v>
      </c>
      <c r="N423"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RadiopharmaNoExpressEWRSFOUSUSAMERICASAMERICAS</v>
      </c>
      <c r="O423" s="8" t="str">
        <f>IF(ISNA(VLOOKUP(Table245[[#This Row],[Lane Identifier]],'Lanes Covered'!K:L,2,FALSE)),"No",VLOOKUP(Table245[[#This Row],[Lane Identifier]],'Lanes Covered'!K:L,2,FALSE))</f>
        <v>Yes</v>
      </c>
      <c r="P423" s="12"/>
      <c r="Q423" s="12"/>
      <c r="R423" s="12"/>
      <c r="S423" s="12"/>
      <c r="T423" s="12"/>
      <c r="U423" s="12"/>
      <c r="V423" s="12"/>
      <c r="W423" s="12"/>
      <c r="X423" s="12"/>
      <c r="Y423" s="12"/>
      <c r="Z423" s="12"/>
      <c r="AA423" s="12"/>
      <c r="AB423" s="12"/>
      <c r="AC423" s="12"/>
      <c r="AD423" s="12"/>
      <c r="AE423" s="12"/>
      <c r="AF423" s="12"/>
      <c r="AG423" s="12"/>
      <c r="AH423" s="12"/>
      <c r="AI423" s="12"/>
      <c r="AJ423" s="16"/>
    </row>
    <row r="424" spans="2:36">
      <c r="B424" s="6" t="s">
        <v>30</v>
      </c>
      <c r="C424" s="4" t="s">
        <v>21</v>
      </c>
      <c r="D424" s="4" t="s">
        <v>22</v>
      </c>
      <c r="E424" s="4" t="s">
        <v>31</v>
      </c>
      <c r="F424" s="4" t="s">
        <v>43</v>
      </c>
      <c r="G424" s="4" t="s">
        <v>799</v>
      </c>
      <c r="H424" s="4" t="s">
        <v>799</v>
      </c>
      <c r="I424" s="4" t="s">
        <v>776</v>
      </c>
      <c r="J424" s="4" t="s">
        <v>776</v>
      </c>
      <c r="K424" s="7">
        <v>2894.999842000012</v>
      </c>
      <c r="L424" s="4">
        <v>320</v>
      </c>
      <c r="M424" s="8">
        <v>9.0468745062500382</v>
      </c>
      <c r="N424" s="8" t="str">
        <f>Table245[[#This Row],[Commodity Group]]&amp;Table245[[#This Row],[TempControlled]]&amp;Table245[[#This Row],[Air Mode]]&amp;Table245[[#This Row],[Origin Airport]]&amp;Table245[[#This Row],[Destination Airport]]&amp;Table245[[#This Row],[Origin Country]]&amp;Table245[[#This Row],[Destinatin Country]]&amp;Table245[[#This Row],[Origin Region]]&amp;Table245[[#This Row],[Destination Region]]</f>
        <v>RadiopharmaNoExpressEWRTPAUSUSAMERICASAMERICAS</v>
      </c>
      <c r="O424" s="8" t="str">
        <f>IF(ISNA(VLOOKUP(Table245[[#This Row],[Lane Identifier]],'Lanes Covered'!K:L,2,FALSE)),"No",VLOOKUP(Table245[[#This Row],[Lane Identifier]],'Lanes Covered'!K:L,2,FALSE))</f>
        <v>Yes</v>
      </c>
      <c r="P424" s="12"/>
      <c r="Q424" s="12"/>
      <c r="R424" s="12"/>
      <c r="S424" s="12"/>
      <c r="T424" s="12"/>
      <c r="U424" s="12"/>
      <c r="V424" s="12"/>
      <c r="W424" s="12"/>
      <c r="X424" s="12"/>
      <c r="Y424" s="12"/>
      <c r="Z424" s="12"/>
      <c r="AA424" s="12"/>
      <c r="AB424" s="12"/>
      <c r="AC424" s="12"/>
      <c r="AD424" s="12"/>
      <c r="AE424" s="12"/>
      <c r="AF424" s="12"/>
      <c r="AG424" s="12"/>
      <c r="AH424" s="12"/>
      <c r="AI424" s="12"/>
      <c r="AJ424" s="16"/>
    </row>
    <row r="425" spans="2:36">
      <c r="T425"/>
    </row>
    <row r="426" spans="2:36">
      <c r="T426"/>
    </row>
    <row r="427" spans="2:36">
      <c r="T427"/>
    </row>
    <row r="428" spans="2:36">
      <c r="T428"/>
    </row>
    <row r="429" spans="2:36">
      <c r="T429"/>
    </row>
  </sheetData>
  <sheetProtection autoFilter="0" pivotTables="0"/>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0AF80-FC71-4848-AF2D-F79E7EAB7853}">
  <sheetPr codeName="Sheet1"/>
  <dimension ref="C4:BF1218"/>
  <sheetViews>
    <sheetView showGridLines="0" tabSelected="1" topLeftCell="AR2" zoomScale="85" zoomScaleNormal="85" workbookViewId="0">
      <selection activeCell="F58" sqref="F58"/>
    </sheetView>
  </sheetViews>
  <sheetFormatPr baseColWidth="10" defaultColWidth="8.83203125" defaultRowHeight="15"/>
  <cols>
    <col min="3" max="3" width="20.1640625" bestFit="1" customWidth="1"/>
    <col min="4" max="4" width="18.1640625" bestFit="1" customWidth="1"/>
    <col min="5" max="5" width="11.1640625" bestFit="1" customWidth="1"/>
    <col min="6" max="6" width="15.5" bestFit="1" customWidth="1"/>
    <col min="7" max="7" width="20.6640625" bestFit="1" customWidth="1"/>
    <col min="8" max="8" width="16.5" bestFit="1" customWidth="1"/>
    <col min="9" max="9" width="20.6640625" bestFit="1" customWidth="1"/>
    <col min="10" max="10" width="15.5" bestFit="1" customWidth="1"/>
    <col min="11" max="11" width="20.83203125" bestFit="1" customWidth="1"/>
    <col min="12" max="12" width="20.83203125" customWidth="1"/>
    <col min="13" max="13" width="8.1640625" bestFit="1" customWidth="1"/>
    <col min="14" max="14" width="20.6640625" bestFit="1" customWidth="1"/>
    <col min="15" max="15" width="13.6640625" bestFit="1" customWidth="1"/>
    <col min="16" max="16" width="10.5" bestFit="1" customWidth="1"/>
    <col min="17" max="17" width="26" bestFit="1" customWidth="1"/>
    <col min="18" max="18" width="17.5" bestFit="1" customWidth="1"/>
    <col min="19" max="19" width="16.5" bestFit="1" customWidth="1"/>
    <col min="20" max="20" width="11.5" bestFit="1" customWidth="1"/>
    <col min="21" max="21" width="13.5" style="1" bestFit="1" customWidth="1"/>
    <col min="22" max="22" width="13.5" bestFit="1" customWidth="1"/>
    <col min="23" max="23" width="5.83203125" bestFit="1" customWidth="1"/>
    <col min="24" max="25" width="9.83203125" bestFit="1" customWidth="1"/>
    <col min="26" max="26" width="12.33203125" bestFit="1" customWidth="1"/>
    <col min="27" max="27" width="6.83203125" bestFit="1" customWidth="1"/>
    <col min="28" max="30" width="7.83203125" bestFit="1" customWidth="1"/>
    <col min="31" max="31" width="14.33203125" bestFit="1" customWidth="1"/>
    <col min="32" max="32" width="19.5" bestFit="1" customWidth="1"/>
    <col min="33" max="33" width="7.1640625" bestFit="1" customWidth="1"/>
    <col min="34" max="34" width="20.6640625" bestFit="1" customWidth="1"/>
    <col min="35" max="35" width="162.5" bestFit="1" customWidth="1"/>
    <col min="36" max="36" width="16.5" bestFit="1" customWidth="1"/>
    <col min="37" max="37" width="36.83203125" bestFit="1" customWidth="1"/>
    <col min="38" max="38" width="199.33203125" bestFit="1" customWidth="1"/>
    <col min="39" max="39" width="13.33203125" bestFit="1" customWidth="1"/>
    <col min="40" max="40" width="9.1640625" style="25"/>
    <col min="41" max="41" width="13.6640625" bestFit="1" customWidth="1"/>
    <col min="57" max="57" width="12.33203125" style="30" customWidth="1"/>
  </cols>
  <sheetData>
    <row r="4" spans="3:58">
      <c r="O4" s="9"/>
      <c r="P4" s="9"/>
      <c r="U4"/>
    </row>
    <row r="5" spans="3:58">
      <c r="O5" s="10"/>
      <c r="P5" s="10"/>
      <c r="U5"/>
    </row>
    <row r="6" spans="3:58">
      <c r="O6" s="10"/>
      <c r="P6" s="10"/>
      <c r="U6"/>
    </row>
    <row r="7" spans="3:58">
      <c r="O7" s="10"/>
      <c r="P7" s="10"/>
      <c r="U7"/>
    </row>
    <row r="8" spans="3:58">
      <c r="O8" s="10"/>
      <c r="P8" s="10"/>
      <c r="U8"/>
    </row>
    <row r="9" spans="3:58">
      <c r="O9" s="10"/>
      <c r="P9" s="10"/>
      <c r="U9"/>
    </row>
    <row r="10" spans="3:58">
      <c r="O10" s="10"/>
      <c r="P10" s="10"/>
      <c r="U10"/>
    </row>
    <row r="11" spans="3:58">
      <c r="C11" s="6" t="s">
        <v>0</v>
      </c>
      <c r="D11" s="4" t="s">
        <v>1</v>
      </c>
      <c r="E11" s="4" t="s">
        <v>2</v>
      </c>
      <c r="F11" s="4" t="s">
        <v>3</v>
      </c>
      <c r="G11" s="4" t="s">
        <v>4</v>
      </c>
      <c r="H11" s="4" t="s">
        <v>779</v>
      </c>
      <c r="I11" s="4" t="s">
        <v>780</v>
      </c>
      <c r="J11" s="4" t="s">
        <v>774</v>
      </c>
      <c r="K11" s="4" t="s">
        <v>775</v>
      </c>
      <c r="L11" s="4" t="s">
        <v>1113</v>
      </c>
      <c r="M11" s="4" t="s">
        <v>5</v>
      </c>
      <c r="N11" s="11" t="s">
        <v>793</v>
      </c>
      <c r="O11" s="8" t="s">
        <v>8</v>
      </c>
      <c r="P11" s="8" t="s">
        <v>857</v>
      </c>
      <c r="Q11" s="4" t="s">
        <v>9</v>
      </c>
      <c r="R11" s="4" t="s">
        <v>781</v>
      </c>
      <c r="S11" s="4" t="s">
        <v>782</v>
      </c>
      <c r="T11" s="4" t="s">
        <v>784</v>
      </c>
      <c r="U11" s="4" t="s">
        <v>10</v>
      </c>
      <c r="V11" s="29" t="s">
        <v>11</v>
      </c>
      <c r="W11" s="29" t="s">
        <v>1077</v>
      </c>
      <c r="X11" s="29" t="s">
        <v>12</v>
      </c>
      <c r="Y11" s="29" t="s">
        <v>13</v>
      </c>
      <c r="Z11" s="4" t="s">
        <v>14</v>
      </c>
      <c r="AA11" s="4" t="s">
        <v>15</v>
      </c>
      <c r="AB11" s="4" t="s">
        <v>16</v>
      </c>
      <c r="AC11" s="4" t="s">
        <v>17</v>
      </c>
      <c r="AD11" s="4" t="s">
        <v>18</v>
      </c>
      <c r="AE11" s="4" t="s">
        <v>785</v>
      </c>
      <c r="AF11" s="4" t="s">
        <v>786</v>
      </c>
      <c r="AG11" s="4" t="s">
        <v>787</v>
      </c>
      <c r="AH11" s="4" t="s">
        <v>788</v>
      </c>
      <c r="AI11" s="4" t="s">
        <v>789</v>
      </c>
      <c r="AJ11" s="4" t="s">
        <v>790</v>
      </c>
      <c r="AK11" s="4" t="s">
        <v>783</v>
      </c>
      <c r="AL11" s="5" t="s">
        <v>19</v>
      </c>
      <c r="AM11" s="4" t="s">
        <v>1499</v>
      </c>
      <c r="AN11" s="26" t="s">
        <v>1521</v>
      </c>
      <c r="AO11" s="29" t="s">
        <v>1522</v>
      </c>
      <c r="AP11" s="29" t="s">
        <v>1523</v>
      </c>
      <c r="AQ11" s="29" t="s">
        <v>1524</v>
      </c>
      <c r="AR11" s="29" t="s">
        <v>1525</v>
      </c>
      <c r="AS11" s="29" t="s">
        <v>1526</v>
      </c>
      <c r="AT11" s="4" t="s">
        <v>1527</v>
      </c>
      <c r="AU11" s="4" t="s">
        <v>1528</v>
      </c>
      <c r="AV11" s="4" t="s">
        <v>1529</v>
      </c>
      <c r="AW11" s="4" t="s">
        <v>1530</v>
      </c>
      <c r="AX11" s="4" t="s">
        <v>1531</v>
      </c>
      <c r="AY11" s="4" t="s">
        <v>1532</v>
      </c>
      <c r="AZ11" s="4" t="s">
        <v>1533</v>
      </c>
      <c r="BA11" s="4" t="s">
        <v>1534</v>
      </c>
      <c r="BB11" s="4" t="s">
        <v>1535</v>
      </c>
      <c r="BC11" s="4" t="s">
        <v>1536</v>
      </c>
      <c r="BD11" s="4" t="s">
        <v>1537</v>
      </c>
      <c r="BE11" s="31" t="s">
        <v>1538</v>
      </c>
      <c r="BF11" s="4" t="s">
        <v>1539</v>
      </c>
    </row>
    <row r="12" spans="3:58" hidden="1">
      <c r="C12" s="6" t="s">
        <v>20</v>
      </c>
      <c r="D12" s="4" t="s">
        <v>21</v>
      </c>
      <c r="E12" s="4" t="s">
        <v>22</v>
      </c>
      <c r="F12" s="4" t="s">
        <v>23</v>
      </c>
      <c r="G12" s="4" t="s">
        <v>45</v>
      </c>
      <c r="H12" s="4" t="s">
        <v>799</v>
      </c>
      <c r="I12" s="4" t="s">
        <v>799</v>
      </c>
      <c r="J12" s="4" t="s">
        <v>776</v>
      </c>
      <c r="K12" s="4" t="s">
        <v>776</v>
      </c>
      <c r="L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PharmaNoExpressATLDFWUSUSAMERICASAMERICAS</v>
      </c>
      <c r="M12" s="7">
        <v>11188.563489999999</v>
      </c>
      <c r="N12" s="4">
        <v>348</v>
      </c>
      <c r="O12" s="13">
        <v>32.151044511494248</v>
      </c>
      <c r="P12" s="8" t="s">
        <v>919</v>
      </c>
      <c r="Q12" s="12" t="s">
        <v>472</v>
      </c>
      <c r="R12" s="12" t="s">
        <v>791</v>
      </c>
      <c r="S12" s="12"/>
      <c r="T12" s="12" t="s">
        <v>859</v>
      </c>
      <c r="U12" s="22"/>
      <c r="V12" s="12">
        <v>55</v>
      </c>
      <c r="W12" s="12"/>
      <c r="X12" s="12">
        <v>0.85</v>
      </c>
      <c r="Y12" s="12">
        <v>0.85</v>
      </c>
      <c r="Z12" s="12">
        <v>0.8</v>
      </c>
      <c r="AA12" s="12">
        <v>0.75</v>
      </c>
      <c r="AB12" s="12">
        <v>0.75</v>
      </c>
      <c r="AC12" s="12">
        <v>0.7</v>
      </c>
      <c r="AD12" s="12">
        <v>0.7</v>
      </c>
      <c r="AE12" s="12" t="s">
        <v>838</v>
      </c>
      <c r="AF12" s="12"/>
      <c r="AG12" s="12"/>
      <c r="AH12" s="12">
        <v>0.05</v>
      </c>
      <c r="AI12" s="12">
        <v>0.04</v>
      </c>
      <c r="AJ12" s="12"/>
      <c r="AK12" s="12"/>
      <c r="AL12" s="16" t="s">
        <v>910</v>
      </c>
      <c r="AM12" s="12" t="s">
        <v>1500</v>
      </c>
      <c r="AN12" s="27">
        <f>VLOOKUP(Table24[[#This Row],[USD conversion]],Sheet2!A:B,2,FALSE)</f>
        <v>1</v>
      </c>
      <c r="AO12" s="28">
        <f>Table24[[#This Row],[Min Charge]]*Table24[[#This Row],[Conversion Rate]]</f>
        <v>55</v>
      </c>
      <c r="AP12" s="28">
        <f>Table24[[#This Row],[45]]*Table24[[#This Row],[Conversion Rate]]</f>
        <v>0</v>
      </c>
      <c r="AQ12" s="28">
        <f>Table24[[#This Row],[100]]*Table24[[#This Row],[Conversion Rate]]</f>
        <v>0.85</v>
      </c>
      <c r="AR12" s="28">
        <f>Table24[[#This Row],[200]]*Table24[[#This Row],[Conversion Rate]]</f>
        <v>0.85</v>
      </c>
      <c r="AS12" s="28">
        <f>Table24[[#This Row],[300]]*Table24[[#This Row],[Conversion Rate]]</f>
        <v>0.8</v>
      </c>
      <c r="AT12" s="28">
        <f>Table24[[#This Row],[500]]*Table24[[#This Row],[Conversion Rate]]</f>
        <v>0.75</v>
      </c>
      <c r="AU12" s="28">
        <f>Table24[[#This Row],[1000]]*Table24[[#This Row],[Conversion Rate]]</f>
        <v>0.75</v>
      </c>
      <c r="AV12" s="28">
        <f>Table24[[#This Row],[2500]]*Table24[[#This Row],[Conversion Rate]]</f>
        <v>0.7</v>
      </c>
      <c r="AW12" s="28">
        <f>Table24[[#This Row],[5000]]*Table24[[#This Row],[Conversion Rate]]</f>
        <v>0.7</v>
      </c>
      <c r="AX12" s="28" t="str">
        <f>Table24[[#This Row],[All In/ ++]]</f>
        <v>++</v>
      </c>
      <c r="AY12" s="28">
        <f>Table24[[#This Row],[FSC]]*Table24[[#This Row],[Conversion Rate]]</f>
        <v>0</v>
      </c>
      <c r="AZ12" s="28">
        <f>Table24[[#This Row],[SSC]]*Table24[[#This Row],[Conversion Rate]]</f>
        <v>0</v>
      </c>
      <c r="BA12" s="28">
        <f>Table24[[#This Row],[Screening]]*Table24[[#This Row],[Conversion Rate]]</f>
        <v>0.05</v>
      </c>
      <c r="BB12" s="28">
        <f>Table24[[#This Row],[Other Charges]]*Table24[[#This Row],[Conversion Rate]]</f>
        <v>0.04</v>
      </c>
      <c r="BC12" s="28">
        <f>Table24[[#This Row],[Dry Ice Charge]]*Table24[[#This Row],[Conversion Rate]]</f>
        <v>0</v>
      </c>
      <c r="BD12" s="28">
        <f>Table24[[#This Row],[SAF/kg]]*Table24[[#This Row],[Conversion Rate]]</f>
        <v>0</v>
      </c>
      <c r="BE12" s="30" t="e" cm="1">
        <f t="array" ref="BE12">IF(COUNTIFS(F$20:F$1213,F12,G$20:G$1213,G12)&gt;1,
    _xlfn.PERCENTRANK.INC(
        _xlfn._xlws.FILTER(AO$20:AO$1213, (F$20:F$1213=F12)*(G$20:G$1213=G12)*ISNUMBER(AO$20:AO$1213)),
        AO12
    ),
    0
)</f>
        <v>#N/A</v>
      </c>
      <c r="BF12" s="28" t="str">
        <f t="shared" ref="BF12:BF75" si="0">IF(ISNUMBER(BE12), IF(BE12&lt;=0.2, "Green", IF(BE12&lt;=0.7, "Orange", "Red")), "")</f>
        <v/>
      </c>
    </row>
    <row r="13" spans="3:58" hidden="1">
      <c r="C13" s="6" t="s">
        <v>20</v>
      </c>
      <c r="D13" s="4" t="s">
        <v>472</v>
      </c>
      <c r="E13" s="4" t="s">
        <v>22</v>
      </c>
      <c r="F13" s="4" t="s">
        <v>23</v>
      </c>
      <c r="G13" s="4" t="s">
        <v>85</v>
      </c>
      <c r="H13" s="4" t="s">
        <v>799</v>
      </c>
      <c r="I13" s="4" t="s">
        <v>799</v>
      </c>
      <c r="J13" s="4" t="s">
        <v>776</v>
      </c>
      <c r="K13" s="4" t="s">
        <v>776</v>
      </c>
      <c r="L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PharmaYesExpressATLMIAUSUSAMERICASAMERICAS</v>
      </c>
      <c r="M13" s="7">
        <v>16566.94999999999</v>
      </c>
      <c r="N13" s="4">
        <v>500</v>
      </c>
      <c r="O13" s="13">
        <v>33.133899999999983</v>
      </c>
      <c r="P13" s="8" t="s">
        <v>919</v>
      </c>
      <c r="Q13" s="12" t="s">
        <v>472</v>
      </c>
      <c r="R13" s="12" t="s">
        <v>791</v>
      </c>
      <c r="S13" s="12"/>
      <c r="T13" s="12" t="s">
        <v>859</v>
      </c>
      <c r="U13" s="22"/>
      <c r="V13" s="12">
        <v>55</v>
      </c>
      <c r="W13" s="12"/>
      <c r="X13" s="12">
        <v>0.85</v>
      </c>
      <c r="Y13" s="12">
        <v>0.85</v>
      </c>
      <c r="Z13" s="12">
        <v>0.8</v>
      </c>
      <c r="AA13" s="12">
        <v>0.75</v>
      </c>
      <c r="AB13" s="12">
        <v>0.75</v>
      </c>
      <c r="AC13" s="12">
        <v>0.7</v>
      </c>
      <c r="AD13" s="12">
        <v>0.7</v>
      </c>
      <c r="AE13" s="12" t="s">
        <v>838</v>
      </c>
      <c r="AF13" s="12"/>
      <c r="AG13" s="12"/>
      <c r="AH13" s="12">
        <v>0.05</v>
      </c>
      <c r="AI13" s="12">
        <v>0.04</v>
      </c>
      <c r="AJ13" s="12"/>
      <c r="AK13" s="12"/>
      <c r="AL13" s="16" t="s">
        <v>910</v>
      </c>
      <c r="AM13" s="12" t="s">
        <v>1500</v>
      </c>
      <c r="AN13" s="27">
        <f>VLOOKUP(Table24[[#This Row],[USD conversion]],Sheet2!A:B,2,FALSE)</f>
        <v>1</v>
      </c>
      <c r="AO13" s="28">
        <f>Table24[[#This Row],[Min Charge]]*Table24[[#This Row],[Conversion Rate]]</f>
        <v>55</v>
      </c>
      <c r="AP13" s="28">
        <f>Table24[[#This Row],[45]]*Table24[[#This Row],[Conversion Rate]]</f>
        <v>0</v>
      </c>
      <c r="AQ13" s="28">
        <f>Table24[[#This Row],[100]]*Table24[[#This Row],[Conversion Rate]]</f>
        <v>0.85</v>
      </c>
      <c r="AR13" s="28">
        <f>Table24[[#This Row],[200]]*Table24[[#This Row],[Conversion Rate]]</f>
        <v>0.85</v>
      </c>
      <c r="AS13" s="28">
        <f>Table24[[#This Row],[300]]*Table24[[#This Row],[Conversion Rate]]</f>
        <v>0.8</v>
      </c>
      <c r="AT13" s="28">
        <f>Table24[[#This Row],[500]]*Table24[[#This Row],[Conversion Rate]]</f>
        <v>0.75</v>
      </c>
      <c r="AU13" s="28">
        <f>Table24[[#This Row],[1000]]*Table24[[#This Row],[Conversion Rate]]</f>
        <v>0.75</v>
      </c>
      <c r="AV13" s="28">
        <f>Table24[[#This Row],[2500]]*Table24[[#This Row],[Conversion Rate]]</f>
        <v>0.7</v>
      </c>
      <c r="AW13" s="28">
        <f>Table24[[#This Row],[5000]]*Table24[[#This Row],[Conversion Rate]]</f>
        <v>0.7</v>
      </c>
      <c r="AX13" s="28" t="str">
        <f>Table24[[#This Row],[All In/ ++]]</f>
        <v>++</v>
      </c>
      <c r="AY13" s="28">
        <f>Table24[[#This Row],[FSC]]*Table24[[#This Row],[Conversion Rate]]</f>
        <v>0</v>
      </c>
      <c r="AZ13" s="28">
        <f>Table24[[#This Row],[SSC]]*Table24[[#This Row],[Conversion Rate]]</f>
        <v>0</v>
      </c>
      <c r="BA13" s="28">
        <f>Table24[[#This Row],[Screening]]*Table24[[#This Row],[Conversion Rate]]</f>
        <v>0.05</v>
      </c>
      <c r="BB13" s="28">
        <f>Table24[[#This Row],[Other Charges]]*Table24[[#This Row],[Conversion Rate]]</f>
        <v>0.04</v>
      </c>
      <c r="BC13" s="28">
        <f>Table24[[#This Row],[Dry Ice Charge]]*Table24[[#This Row],[Conversion Rate]]</f>
        <v>0</v>
      </c>
      <c r="BD13" s="28">
        <f>Table24[[#This Row],[SAF/kg]]*Table24[[#This Row],[Conversion Rate]]</f>
        <v>0</v>
      </c>
      <c r="BE13" s="30" t="e" cm="1">
        <f t="array" ref="BE13">IF(COUNTIFS(F$20:F$1213,F13,G$20:G$1213,G13)&gt;1,
    _xlfn.PERCENTRANK.INC(
        _xlfn._xlws.FILTER(AO$20:AO$1213, (F$20:F$1213=F13)*(G$20:G$1213=G13)*ISNUMBER(AO$20:AO$1213)),
        AO13
    ),
    0
)</f>
        <v>#N/A</v>
      </c>
      <c r="BF13" s="28" t="str">
        <f t="shared" si="0"/>
        <v/>
      </c>
    </row>
    <row r="14" spans="3:58" hidden="1">
      <c r="C14" s="6" t="s">
        <v>20</v>
      </c>
      <c r="D14" s="4" t="s">
        <v>21</v>
      </c>
      <c r="E14" s="4" t="s">
        <v>22</v>
      </c>
      <c r="F14" s="4" t="s">
        <v>23</v>
      </c>
      <c r="G14" s="4" t="s">
        <v>85</v>
      </c>
      <c r="H14" s="4" t="s">
        <v>799</v>
      </c>
      <c r="I14" s="4" t="s">
        <v>799</v>
      </c>
      <c r="J14" s="4" t="s">
        <v>776</v>
      </c>
      <c r="K14" s="4" t="s">
        <v>776</v>
      </c>
      <c r="L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PharmaNoExpressATLMIAUSUSAMERICASAMERICAS</v>
      </c>
      <c r="M14" s="7">
        <v>23014.139999999996</v>
      </c>
      <c r="N14" s="4">
        <v>549</v>
      </c>
      <c r="O14" s="13">
        <v>41.920109289617479</v>
      </c>
      <c r="P14" s="8" t="s">
        <v>919</v>
      </c>
      <c r="Q14" s="12" t="s">
        <v>472</v>
      </c>
      <c r="R14" s="12" t="s">
        <v>791</v>
      </c>
      <c r="S14" s="12"/>
      <c r="T14" s="12" t="s">
        <v>859</v>
      </c>
      <c r="U14" s="22"/>
      <c r="V14" s="12">
        <v>55</v>
      </c>
      <c r="W14" s="12"/>
      <c r="X14" s="12">
        <v>0.85</v>
      </c>
      <c r="Y14" s="12">
        <v>0.85</v>
      </c>
      <c r="Z14" s="12">
        <v>0.8</v>
      </c>
      <c r="AA14" s="12">
        <v>0.75</v>
      </c>
      <c r="AB14" s="12">
        <v>0.75</v>
      </c>
      <c r="AC14" s="12">
        <v>0.7</v>
      </c>
      <c r="AD14" s="12">
        <v>0.7</v>
      </c>
      <c r="AE14" s="12" t="s">
        <v>838</v>
      </c>
      <c r="AF14" s="12"/>
      <c r="AG14" s="12"/>
      <c r="AH14" s="12">
        <v>0.05</v>
      </c>
      <c r="AI14" s="12">
        <v>0.04</v>
      </c>
      <c r="AJ14" s="12"/>
      <c r="AK14" s="12"/>
      <c r="AL14" s="16" t="s">
        <v>910</v>
      </c>
      <c r="AM14" s="12" t="s">
        <v>1500</v>
      </c>
      <c r="AN14" s="27">
        <f>VLOOKUP(Table24[[#This Row],[USD conversion]],Sheet2!A:B,2,FALSE)</f>
        <v>1</v>
      </c>
      <c r="AO14" s="28">
        <f>Table24[[#This Row],[Min Charge]]*Table24[[#This Row],[Conversion Rate]]</f>
        <v>55</v>
      </c>
      <c r="AP14" s="28">
        <f>Table24[[#This Row],[45]]*Table24[[#This Row],[Conversion Rate]]</f>
        <v>0</v>
      </c>
      <c r="AQ14" s="28">
        <f>Table24[[#This Row],[100]]*Table24[[#This Row],[Conversion Rate]]</f>
        <v>0.85</v>
      </c>
      <c r="AR14" s="28">
        <f>Table24[[#This Row],[200]]*Table24[[#This Row],[Conversion Rate]]</f>
        <v>0.85</v>
      </c>
      <c r="AS14" s="28">
        <f>Table24[[#This Row],[300]]*Table24[[#This Row],[Conversion Rate]]</f>
        <v>0.8</v>
      </c>
      <c r="AT14" s="28">
        <f>Table24[[#This Row],[500]]*Table24[[#This Row],[Conversion Rate]]</f>
        <v>0.75</v>
      </c>
      <c r="AU14" s="28">
        <f>Table24[[#This Row],[1000]]*Table24[[#This Row],[Conversion Rate]]</f>
        <v>0.75</v>
      </c>
      <c r="AV14" s="28">
        <f>Table24[[#This Row],[2500]]*Table24[[#This Row],[Conversion Rate]]</f>
        <v>0.7</v>
      </c>
      <c r="AW14" s="28">
        <f>Table24[[#This Row],[5000]]*Table24[[#This Row],[Conversion Rate]]</f>
        <v>0.7</v>
      </c>
      <c r="AX14" s="28" t="str">
        <f>Table24[[#This Row],[All In/ ++]]</f>
        <v>++</v>
      </c>
      <c r="AY14" s="28">
        <f>Table24[[#This Row],[FSC]]*Table24[[#This Row],[Conversion Rate]]</f>
        <v>0</v>
      </c>
      <c r="AZ14" s="28">
        <f>Table24[[#This Row],[SSC]]*Table24[[#This Row],[Conversion Rate]]</f>
        <v>0</v>
      </c>
      <c r="BA14" s="28">
        <f>Table24[[#This Row],[Screening]]*Table24[[#This Row],[Conversion Rate]]</f>
        <v>0.05</v>
      </c>
      <c r="BB14" s="28">
        <f>Table24[[#This Row],[Other Charges]]*Table24[[#This Row],[Conversion Rate]]</f>
        <v>0.04</v>
      </c>
      <c r="BC14" s="28">
        <f>Table24[[#This Row],[Dry Ice Charge]]*Table24[[#This Row],[Conversion Rate]]</f>
        <v>0</v>
      </c>
      <c r="BD14" s="28">
        <f>Table24[[#This Row],[SAF/kg]]*Table24[[#This Row],[Conversion Rate]]</f>
        <v>0</v>
      </c>
      <c r="BE14" s="30" t="e" cm="1">
        <f t="array" ref="BE14">IF(COUNTIFS(F$20:F$1213,F14,G$20:G$1213,G14)&gt;1,
    _xlfn.PERCENTRANK.INC(
        _xlfn._xlws.FILTER(AO$20:AO$1213, (F$20:F$1213=F14)*(G$20:G$1213=G14)*ISNUMBER(AO$20:AO$1213)),
        AO14
    ),
    0
)</f>
        <v>#N/A</v>
      </c>
      <c r="BF14" s="28" t="str">
        <f t="shared" si="0"/>
        <v/>
      </c>
    </row>
    <row r="15" spans="3:58" hidden="1">
      <c r="C15" s="6" t="s">
        <v>20</v>
      </c>
      <c r="D15" s="4" t="s">
        <v>21</v>
      </c>
      <c r="E15" s="4" t="s">
        <v>22</v>
      </c>
      <c r="F15" s="4" t="s">
        <v>165</v>
      </c>
      <c r="G15" s="4" t="s">
        <v>85</v>
      </c>
      <c r="H15" s="4" t="s">
        <v>826</v>
      </c>
      <c r="I15" s="4" t="s">
        <v>799</v>
      </c>
      <c r="J15" s="4" t="s">
        <v>776</v>
      </c>
      <c r="K15" s="4" t="s">
        <v>776</v>
      </c>
      <c r="L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PharmaNoExpressBOGMIACOUSAMERICASAMERICAS</v>
      </c>
      <c r="M15" s="7">
        <v>12304.262462800001</v>
      </c>
      <c r="N15" s="4">
        <v>364</v>
      </c>
      <c r="O15" s="13">
        <v>33.802918853846158</v>
      </c>
      <c r="P15" s="8" t="s">
        <v>919</v>
      </c>
      <c r="Q15" s="12" t="s">
        <v>472</v>
      </c>
      <c r="R15" s="12" t="s">
        <v>791</v>
      </c>
      <c r="S15" s="12"/>
      <c r="T15" s="12" t="s">
        <v>859</v>
      </c>
      <c r="U15" s="22"/>
      <c r="V15" s="12">
        <v>180</v>
      </c>
      <c r="W15" s="12"/>
      <c r="X15" s="12">
        <v>2.15</v>
      </c>
      <c r="Y15" s="12">
        <v>2.15</v>
      </c>
      <c r="Z15" s="12">
        <v>2.15</v>
      </c>
      <c r="AA15" s="12">
        <v>2.15</v>
      </c>
      <c r="AB15" s="12">
        <v>2.15</v>
      </c>
      <c r="AC15" s="12">
        <v>2.15</v>
      </c>
      <c r="AD15" s="12">
        <v>2.15</v>
      </c>
      <c r="AE15" s="12" t="s">
        <v>838</v>
      </c>
      <c r="AF15" s="12"/>
      <c r="AG15" s="12"/>
      <c r="AH15" s="12">
        <v>0.13</v>
      </c>
      <c r="AI15" s="12">
        <v>0.13</v>
      </c>
      <c r="AJ15" s="12"/>
      <c r="AK15" s="12"/>
      <c r="AL15" s="16" t="s">
        <v>911</v>
      </c>
      <c r="AM15" s="12" t="s">
        <v>1500</v>
      </c>
      <c r="AN15" s="27">
        <f>VLOOKUP(Table24[[#This Row],[USD conversion]],Sheet2!A:B,2,FALSE)</f>
        <v>1</v>
      </c>
      <c r="AO15" s="28">
        <f>Table24[[#This Row],[Min Charge]]*Table24[[#This Row],[Conversion Rate]]</f>
        <v>180</v>
      </c>
      <c r="AP15" s="28">
        <f>Table24[[#This Row],[45]]*Table24[[#This Row],[Conversion Rate]]</f>
        <v>0</v>
      </c>
      <c r="AQ15" s="28">
        <f>Table24[[#This Row],[100]]*Table24[[#This Row],[Conversion Rate]]</f>
        <v>2.15</v>
      </c>
      <c r="AR15" s="28">
        <f>Table24[[#This Row],[200]]*Table24[[#This Row],[Conversion Rate]]</f>
        <v>2.15</v>
      </c>
      <c r="AS15" s="28">
        <f>Table24[[#This Row],[300]]*Table24[[#This Row],[Conversion Rate]]</f>
        <v>2.15</v>
      </c>
      <c r="AT15" s="28">
        <f>Table24[[#This Row],[500]]*Table24[[#This Row],[Conversion Rate]]</f>
        <v>2.15</v>
      </c>
      <c r="AU15" s="28">
        <f>Table24[[#This Row],[1000]]*Table24[[#This Row],[Conversion Rate]]</f>
        <v>2.15</v>
      </c>
      <c r="AV15" s="28">
        <f>Table24[[#This Row],[2500]]*Table24[[#This Row],[Conversion Rate]]</f>
        <v>2.15</v>
      </c>
      <c r="AW15" s="28">
        <f>Table24[[#This Row],[5000]]*Table24[[#This Row],[Conversion Rate]]</f>
        <v>2.15</v>
      </c>
      <c r="AX15" s="28" t="str">
        <f>Table24[[#This Row],[All In/ ++]]</f>
        <v>++</v>
      </c>
      <c r="AY15" s="28">
        <f>Table24[[#This Row],[FSC]]*Table24[[#This Row],[Conversion Rate]]</f>
        <v>0</v>
      </c>
      <c r="AZ15" s="28">
        <f>Table24[[#This Row],[SSC]]*Table24[[#This Row],[Conversion Rate]]</f>
        <v>0</v>
      </c>
      <c r="BA15" s="28">
        <f>Table24[[#This Row],[Screening]]*Table24[[#This Row],[Conversion Rate]]</f>
        <v>0.13</v>
      </c>
      <c r="BB15" s="28">
        <f>Table24[[#This Row],[Other Charges]]*Table24[[#This Row],[Conversion Rate]]</f>
        <v>0.13</v>
      </c>
      <c r="BC15" s="28">
        <f>Table24[[#This Row],[Dry Ice Charge]]*Table24[[#This Row],[Conversion Rate]]</f>
        <v>0</v>
      </c>
      <c r="BD15" s="28">
        <f>Table24[[#This Row],[SAF/kg]]*Table24[[#This Row],[Conversion Rate]]</f>
        <v>0</v>
      </c>
      <c r="BE15" s="30" cm="1">
        <f t="array" ref="BE15">IF(COUNTIFS(F$20:F$1213,F15,G$20:G$1213,G15)&gt;1,
    _xlfn.PERCENTRANK.INC(
        _xlfn._xlws.FILTER(AO$20:AO$1213, (F$20:F$1213=F15)*(G$20:G$1213=G15)*ISNUMBER(AO$20:AO$1213)),
        AO15
    ),
    0
)</f>
        <v>0.8</v>
      </c>
      <c r="BF15" s="28" t="str">
        <f t="shared" si="0"/>
        <v>Red</v>
      </c>
    </row>
    <row r="16" spans="3:58" hidden="1">
      <c r="C16" s="6" t="s">
        <v>20</v>
      </c>
      <c r="D16" s="4" t="s">
        <v>472</v>
      </c>
      <c r="E16" s="4" t="s">
        <v>22</v>
      </c>
      <c r="F16" s="4" t="s">
        <v>165</v>
      </c>
      <c r="G16" s="4" t="s">
        <v>85</v>
      </c>
      <c r="H16" s="4" t="s">
        <v>826</v>
      </c>
      <c r="I16" s="4" t="s">
        <v>799</v>
      </c>
      <c r="J16" s="4" t="s">
        <v>776</v>
      </c>
      <c r="K16" s="4" t="s">
        <v>776</v>
      </c>
      <c r="L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PharmaYesExpressBOGMIACOUSAMERICASAMERICAS</v>
      </c>
      <c r="M16" s="7">
        <v>45139.56502240002</v>
      </c>
      <c r="N16" s="4">
        <v>286</v>
      </c>
      <c r="O16" s="13">
        <v>157.83064693146861</v>
      </c>
      <c r="P16" s="8" t="s">
        <v>919</v>
      </c>
      <c r="Q16" s="12" t="s">
        <v>472</v>
      </c>
      <c r="R16" s="12" t="s">
        <v>791</v>
      </c>
      <c r="S16" s="12"/>
      <c r="T16" s="12" t="s">
        <v>859</v>
      </c>
      <c r="U16" s="22"/>
      <c r="V16" s="12">
        <v>180</v>
      </c>
      <c r="W16" s="12"/>
      <c r="X16" s="12">
        <v>2.5499999999999998</v>
      </c>
      <c r="Y16" s="12">
        <v>2.5499999999999998</v>
      </c>
      <c r="Z16" s="12">
        <v>2.5499999999999998</v>
      </c>
      <c r="AA16" s="12">
        <v>2.5499999999999998</v>
      </c>
      <c r="AB16" s="12">
        <v>2.5499999999999998</v>
      </c>
      <c r="AC16" s="12">
        <v>2.5499999999999998</v>
      </c>
      <c r="AD16" s="12">
        <v>2.5499999999999998</v>
      </c>
      <c r="AE16" s="12" t="s">
        <v>838</v>
      </c>
      <c r="AF16" s="12"/>
      <c r="AG16" s="12"/>
      <c r="AH16" s="12">
        <v>0.13</v>
      </c>
      <c r="AI16" s="12">
        <v>0.13</v>
      </c>
      <c r="AJ16" s="12"/>
      <c r="AK16" s="12"/>
      <c r="AL16" s="16" t="s">
        <v>911</v>
      </c>
      <c r="AM16" s="12" t="s">
        <v>1500</v>
      </c>
      <c r="AN16" s="27">
        <f>VLOOKUP(Table24[[#This Row],[USD conversion]],Sheet2!A:B,2,FALSE)</f>
        <v>1</v>
      </c>
      <c r="AO16" s="28">
        <f>Table24[[#This Row],[Min Charge]]*Table24[[#This Row],[Conversion Rate]]</f>
        <v>180</v>
      </c>
      <c r="AP16" s="28">
        <f>Table24[[#This Row],[45]]*Table24[[#This Row],[Conversion Rate]]</f>
        <v>0</v>
      </c>
      <c r="AQ16" s="28">
        <f>Table24[[#This Row],[100]]*Table24[[#This Row],[Conversion Rate]]</f>
        <v>2.5499999999999998</v>
      </c>
      <c r="AR16" s="28">
        <f>Table24[[#This Row],[200]]*Table24[[#This Row],[Conversion Rate]]</f>
        <v>2.5499999999999998</v>
      </c>
      <c r="AS16" s="28">
        <f>Table24[[#This Row],[300]]*Table24[[#This Row],[Conversion Rate]]</f>
        <v>2.5499999999999998</v>
      </c>
      <c r="AT16" s="28">
        <f>Table24[[#This Row],[500]]*Table24[[#This Row],[Conversion Rate]]</f>
        <v>2.5499999999999998</v>
      </c>
      <c r="AU16" s="28">
        <f>Table24[[#This Row],[1000]]*Table24[[#This Row],[Conversion Rate]]</f>
        <v>2.5499999999999998</v>
      </c>
      <c r="AV16" s="28">
        <f>Table24[[#This Row],[2500]]*Table24[[#This Row],[Conversion Rate]]</f>
        <v>2.5499999999999998</v>
      </c>
      <c r="AW16" s="28">
        <f>Table24[[#This Row],[5000]]*Table24[[#This Row],[Conversion Rate]]</f>
        <v>2.5499999999999998</v>
      </c>
      <c r="AX16" s="28" t="str">
        <f>Table24[[#This Row],[All In/ ++]]</f>
        <v>++</v>
      </c>
      <c r="AY16" s="28">
        <f>Table24[[#This Row],[FSC]]*Table24[[#This Row],[Conversion Rate]]</f>
        <v>0</v>
      </c>
      <c r="AZ16" s="28">
        <f>Table24[[#This Row],[SSC]]*Table24[[#This Row],[Conversion Rate]]</f>
        <v>0</v>
      </c>
      <c r="BA16" s="28">
        <f>Table24[[#This Row],[Screening]]*Table24[[#This Row],[Conversion Rate]]</f>
        <v>0.13</v>
      </c>
      <c r="BB16" s="28">
        <f>Table24[[#This Row],[Other Charges]]*Table24[[#This Row],[Conversion Rate]]</f>
        <v>0.13</v>
      </c>
      <c r="BC16" s="28">
        <f>Table24[[#This Row],[Dry Ice Charge]]*Table24[[#This Row],[Conversion Rate]]</f>
        <v>0</v>
      </c>
      <c r="BD16" s="28">
        <f>Table24[[#This Row],[SAF/kg]]*Table24[[#This Row],[Conversion Rate]]</f>
        <v>0</v>
      </c>
      <c r="BE16" s="30" cm="1">
        <f t="array" ref="BE16">IF(COUNTIFS(F$20:F$1213,F16,G$20:G$1213,G16)&gt;1,
    _xlfn.PERCENTRANK.INC(
        _xlfn._xlws.FILTER(AO$20:AO$1213, (F$20:F$1213=F16)*(G$20:G$1213=G16)*ISNUMBER(AO$20:AO$1213)),
        AO16
    ),
    0
)</f>
        <v>0.8</v>
      </c>
      <c r="BF16" s="28" t="str">
        <f t="shared" si="0"/>
        <v>Red</v>
      </c>
    </row>
    <row r="17" spans="3:58" hidden="1">
      <c r="C17" s="6" t="s">
        <v>20</v>
      </c>
      <c r="D17" s="4" t="s">
        <v>21</v>
      </c>
      <c r="E17" s="4" t="s">
        <v>22</v>
      </c>
      <c r="F17" s="4" t="s">
        <v>45</v>
      </c>
      <c r="G17" s="4" t="s">
        <v>23</v>
      </c>
      <c r="H17" s="4" t="s">
        <v>799</v>
      </c>
      <c r="I17" s="4" t="s">
        <v>799</v>
      </c>
      <c r="J17" s="4" t="s">
        <v>776</v>
      </c>
      <c r="K17" s="4" t="s">
        <v>776</v>
      </c>
      <c r="L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PharmaNoExpressDFWATLUSUSAMERICASAMERICAS</v>
      </c>
      <c r="M17" s="7">
        <v>39733.181666999997</v>
      </c>
      <c r="N17" s="4">
        <v>379</v>
      </c>
      <c r="O17" s="13">
        <v>104.8368909419525</v>
      </c>
      <c r="P17" s="8" t="s">
        <v>919</v>
      </c>
      <c r="Q17" s="12" t="s">
        <v>472</v>
      </c>
      <c r="R17" s="12" t="s">
        <v>791</v>
      </c>
      <c r="S17" s="12"/>
      <c r="T17" s="12" t="s">
        <v>859</v>
      </c>
      <c r="U17" s="22"/>
      <c r="V17" s="12">
        <v>55</v>
      </c>
      <c r="W17" s="12"/>
      <c r="X17" s="12">
        <v>0.85</v>
      </c>
      <c r="Y17" s="12">
        <v>0.85</v>
      </c>
      <c r="Z17" s="12">
        <v>0.8</v>
      </c>
      <c r="AA17" s="12">
        <v>0.75</v>
      </c>
      <c r="AB17" s="12">
        <v>0.75</v>
      </c>
      <c r="AC17" s="12">
        <v>0.7</v>
      </c>
      <c r="AD17" s="12">
        <v>0.7</v>
      </c>
      <c r="AE17" s="12" t="s">
        <v>838</v>
      </c>
      <c r="AF17" s="12"/>
      <c r="AG17" s="12"/>
      <c r="AH17" s="12">
        <v>0.05</v>
      </c>
      <c r="AI17" s="12">
        <v>0.04</v>
      </c>
      <c r="AJ17" s="12"/>
      <c r="AK17" s="12"/>
      <c r="AL17" s="16" t="s">
        <v>910</v>
      </c>
      <c r="AM17" s="12" t="s">
        <v>1500</v>
      </c>
      <c r="AN17" s="27">
        <f>VLOOKUP(Table24[[#This Row],[USD conversion]],Sheet2!A:B,2,FALSE)</f>
        <v>1</v>
      </c>
      <c r="AO17" s="28">
        <f>Table24[[#This Row],[Min Charge]]*Table24[[#This Row],[Conversion Rate]]</f>
        <v>55</v>
      </c>
      <c r="AP17" s="28">
        <f>Table24[[#This Row],[45]]*Table24[[#This Row],[Conversion Rate]]</f>
        <v>0</v>
      </c>
      <c r="AQ17" s="28">
        <f>Table24[[#This Row],[100]]*Table24[[#This Row],[Conversion Rate]]</f>
        <v>0.85</v>
      </c>
      <c r="AR17" s="28">
        <f>Table24[[#This Row],[200]]*Table24[[#This Row],[Conversion Rate]]</f>
        <v>0.85</v>
      </c>
      <c r="AS17" s="28">
        <f>Table24[[#This Row],[300]]*Table24[[#This Row],[Conversion Rate]]</f>
        <v>0.8</v>
      </c>
      <c r="AT17" s="28">
        <f>Table24[[#This Row],[500]]*Table24[[#This Row],[Conversion Rate]]</f>
        <v>0.75</v>
      </c>
      <c r="AU17" s="28">
        <f>Table24[[#This Row],[1000]]*Table24[[#This Row],[Conversion Rate]]</f>
        <v>0.75</v>
      </c>
      <c r="AV17" s="28">
        <f>Table24[[#This Row],[2500]]*Table24[[#This Row],[Conversion Rate]]</f>
        <v>0.7</v>
      </c>
      <c r="AW17" s="28">
        <f>Table24[[#This Row],[5000]]*Table24[[#This Row],[Conversion Rate]]</f>
        <v>0.7</v>
      </c>
      <c r="AX17" s="28" t="str">
        <f>Table24[[#This Row],[All In/ ++]]</f>
        <v>++</v>
      </c>
      <c r="AY17" s="28">
        <f>Table24[[#This Row],[FSC]]*Table24[[#This Row],[Conversion Rate]]</f>
        <v>0</v>
      </c>
      <c r="AZ17" s="28">
        <f>Table24[[#This Row],[SSC]]*Table24[[#This Row],[Conversion Rate]]</f>
        <v>0</v>
      </c>
      <c r="BA17" s="28">
        <f>Table24[[#This Row],[Screening]]*Table24[[#This Row],[Conversion Rate]]</f>
        <v>0.05</v>
      </c>
      <c r="BB17" s="28">
        <f>Table24[[#This Row],[Other Charges]]*Table24[[#This Row],[Conversion Rate]]</f>
        <v>0.04</v>
      </c>
      <c r="BC17" s="28">
        <f>Table24[[#This Row],[Dry Ice Charge]]*Table24[[#This Row],[Conversion Rate]]</f>
        <v>0</v>
      </c>
      <c r="BD17" s="28">
        <f>Table24[[#This Row],[SAF/kg]]*Table24[[#This Row],[Conversion Rate]]</f>
        <v>0</v>
      </c>
      <c r="BE17" s="30" t="e" cm="1">
        <f t="array" ref="BE17">IF(COUNTIFS(F$20:F$1213,F17,G$20:G$1213,G17)&gt;1,
    _xlfn.PERCENTRANK.INC(
        _xlfn._xlws.FILTER(AO$20:AO$1213, (F$20:F$1213=F17)*(G$20:G$1213=G17)*ISNUMBER(AO$20:AO$1213)),
        AO17
    ),
    0
)</f>
        <v>#N/A</v>
      </c>
      <c r="BF17" s="28" t="str">
        <f t="shared" si="0"/>
        <v/>
      </c>
    </row>
    <row r="18" spans="3:58" hidden="1">
      <c r="C18" s="6" t="s">
        <v>28</v>
      </c>
      <c r="D18" s="4" t="s">
        <v>21</v>
      </c>
      <c r="E18" s="4" t="s">
        <v>22</v>
      </c>
      <c r="F18" s="4" t="s">
        <v>45</v>
      </c>
      <c r="G18" s="4" t="s">
        <v>33</v>
      </c>
      <c r="H18" s="4" t="s">
        <v>799</v>
      </c>
      <c r="I18" s="4" t="s">
        <v>799</v>
      </c>
      <c r="J18" s="4" t="s">
        <v>776</v>
      </c>
      <c r="K18" s="4" t="s">
        <v>776</v>
      </c>
      <c r="L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AviationNoExpressDFWIAHUSUSAMERICASAMERICAS</v>
      </c>
      <c r="M18" s="7">
        <v>16697.226968999916</v>
      </c>
      <c r="N18" s="4">
        <v>824</v>
      </c>
      <c r="O18" s="13">
        <v>20.26362496237854</v>
      </c>
      <c r="P18" s="8" t="s">
        <v>919</v>
      </c>
      <c r="Q18" s="12" t="s">
        <v>472</v>
      </c>
      <c r="R18" s="12" t="s">
        <v>791</v>
      </c>
      <c r="S18" s="12"/>
      <c r="T18" s="12" t="s">
        <v>859</v>
      </c>
      <c r="U18" s="22"/>
      <c r="V18" s="12">
        <v>55</v>
      </c>
      <c r="W18" s="12"/>
      <c r="X18" s="12">
        <v>0.7</v>
      </c>
      <c r="Y18" s="12">
        <v>0.7</v>
      </c>
      <c r="Z18" s="12">
        <v>0.65</v>
      </c>
      <c r="AA18" s="12">
        <v>0.65</v>
      </c>
      <c r="AB18" s="12">
        <v>0.6</v>
      </c>
      <c r="AC18" s="12">
        <v>0.6</v>
      </c>
      <c r="AD18" s="12">
        <v>0.6</v>
      </c>
      <c r="AE18" s="12" t="s">
        <v>838</v>
      </c>
      <c r="AF18" s="12"/>
      <c r="AG18" s="12"/>
      <c r="AH18" s="12">
        <v>0.05</v>
      </c>
      <c r="AI18" s="12">
        <v>0.04</v>
      </c>
      <c r="AJ18" s="12"/>
      <c r="AK18" s="12"/>
      <c r="AL18" s="16" t="s">
        <v>910</v>
      </c>
      <c r="AM18" s="12" t="s">
        <v>1500</v>
      </c>
      <c r="AN18" s="27">
        <f>VLOOKUP(Table24[[#This Row],[USD conversion]],Sheet2!A:B,2,FALSE)</f>
        <v>1</v>
      </c>
      <c r="AO18" s="28">
        <f>Table24[[#This Row],[Min Charge]]*Table24[[#This Row],[Conversion Rate]]</f>
        <v>55</v>
      </c>
      <c r="AP18" s="28">
        <f>Table24[[#This Row],[45]]*Table24[[#This Row],[Conversion Rate]]</f>
        <v>0</v>
      </c>
      <c r="AQ18" s="28">
        <f>Table24[[#This Row],[100]]*Table24[[#This Row],[Conversion Rate]]</f>
        <v>0.7</v>
      </c>
      <c r="AR18" s="28">
        <f>Table24[[#This Row],[200]]*Table24[[#This Row],[Conversion Rate]]</f>
        <v>0.7</v>
      </c>
      <c r="AS18" s="28">
        <f>Table24[[#This Row],[300]]*Table24[[#This Row],[Conversion Rate]]</f>
        <v>0.65</v>
      </c>
      <c r="AT18" s="28">
        <f>Table24[[#This Row],[500]]*Table24[[#This Row],[Conversion Rate]]</f>
        <v>0.65</v>
      </c>
      <c r="AU18" s="28">
        <f>Table24[[#This Row],[1000]]*Table24[[#This Row],[Conversion Rate]]</f>
        <v>0.6</v>
      </c>
      <c r="AV18" s="28">
        <f>Table24[[#This Row],[2500]]*Table24[[#This Row],[Conversion Rate]]</f>
        <v>0.6</v>
      </c>
      <c r="AW18" s="28">
        <f>Table24[[#This Row],[5000]]*Table24[[#This Row],[Conversion Rate]]</f>
        <v>0.6</v>
      </c>
      <c r="AX18" s="28" t="str">
        <f>Table24[[#This Row],[All In/ ++]]</f>
        <v>++</v>
      </c>
      <c r="AY18" s="28">
        <f>Table24[[#This Row],[FSC]]*Table24[[#This Row],[Conversion Rate]]</f>
        <v>0</v>
      </c>
      <c r="AZ18" s="28">
        <f>Table24[[#This Row],[SSC]]*Table24[[#This Row],[Conversion Rate]]</f>
        <v>0</v>
      </c>
      <c r="BA18" s="28">
        <f>Table24[[#This Row],[Screening]]*Table24[[#This Row],[Conversion Rate]]</f>
        <v>0.05</v>
      </c>
      <c r="BB18" s="28">
        <f>Table24[[#This Row],[Other Charges]]*Table24[[#This Row],[Conversion Rate]]</f>
        <v>0.04</v>
      </c>
      <c r="BC18" s="28">
        <f>Table24[[#This Row],[Dry Ice Charge]]*Table24[[#This Row],[Conversion Rate]]</f>
        <v>0</v>
      </c>
      <c r="BD18" s="28">
        <f>Table24[[#This Row],[SAF/kg]]*Table24[[#This Row],[Conversion Rate]]</f>
        <v>0</v>
      </c>
      <c r="BE18" s="30" t="e" cm="1">
        <f t="array" ref="BE18">IF(COUNTIFS(F$20:F$1213,F18,G$20:G$1213,G18)&gt;1,
    _xlfn.PERCENTRANK.INC(
        _xlfn._xlws.FILTER(AO$20:AO$1213, (F$20:F$1213=F18)*(G$20:G$1213=G18)*ISNUMBER(AO$20:AO$1213)),
        AO18
    ),
    0
)</f>
        <v>#N/A</v>
      </c>
      <c r="BF18" s="28" t="str">
        <f t="shared" si="0"/>
        <v/>
      </c>
    </row>
    <row r="19" spans="3:58" hidden="1">
      <c r="C19" s="6" t="s">
        <v>35</v>
      </c>
      <c r="D19" s="4" t="s">
        <v>21</v>
      </c>
      <c r="E19" s="4" t="s">
        <v>22</v>
      </c>
      <c r="F19" s="4" t="s">
        <v>45</v>
      </c>
      <c r="G19" s="4" t="s">
        <v>37</v>
      </c>
      <c r="H19" s="4" t="s">
        <v>799</v>
      </c>
      <c r="I19" s="4" t="s">
        <v>799</v>
      </c>
      <c r="J19" s="4" t="s">
        <v>776</v>
      </c>
      <c r="K19" s="4" t="s">
        <v>776</v>
      </c>
      <c r="L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GCNoExpressDFWLAXUSUSAMERICASAMERICAS</v>
      </c>
      <c r="M19" s="7">
        <v>1691.9998919999998</v>
      </c>
      <c r="N19" s="4">
        <v>235</v>
      </c>
      <c r="O19" s="13">
        <v>7.199999540425531</v>
      </c>
      <c r="P19" s="8" t="s">
        <v>919</v>
      </c>
      <c r="Q19" s="12" t="s">
        <v>472</v>
      </c>
      <c r="R19" s="12" t="s">
        <v>791</v>
      </c>
      <c r="S19" s="12"/>
      <c r="T19" s="12" t="s">
        <v>859</v>
      </c>
      <c r="U19" s="22"/>
      <c r="V19" s="12">
        <v>55</v>
      </c>
      <c r="W19" s="12"/>
      <c r="X19" s="12">
        <v>0.66</v>
      </c>
      <c r="Y19" s="12">
        <v>0.65</v>
      </c>
      <c r="Z19" s="12">
        <v>0.6</v>
      </c>
      <c r="AA19" s="12">
        <v>0.55000000000000004</v>
      </c>
      <c r="AB19" s="12">
        <v>0.55000000000000004</v>
      </c>
      <c r="AC19" s="12">
        <v>0.5</v>
      </c>
      <c r="AD19" s="12">
        <v>0.5</v>
      </c>
      <c r="AE19" s="12" t="s">
        <v>838</v>
      </c>
      <c r="AF19" s="12"/>
      <c r="AG19" s="12"/>
      <c r="AH19" s="12">
        <v>0.05</v>
      </c>
      <c r="AI19" s="12">
        <v>0.04</v>
      </c>
      <c r="AJ19" s="12"/>
      <c r="AK19" s="12"/>
      <c r="AL19" s="16" t="s">
        <v>910</v>
      </c>
      <c r="AM19" s="12" t="s">
        <v>1500</v>
      </c>
      <c r="AN19" s="27">
        <f>VLOOKUP(Table24[[#This Row],[USD conversion]],Sheet2!A:B,2,FALSE)</f>
        <v>1</v>
      </c>
      <c r="AO19" s="28">
        <f>Table24[[#This Row],[Min Charge]]*Table24[[#This Row],[Conversion Rate]]</f>
        <v>55</v>
      </c>
      <c r="AP19" s="28">
        <f>Table24[[#This Row],[45]]*Table24[[#This Row],[Conversion Rate]]</f>
        <v>0</v>
      </c>
      <c r="AQ19" s="28">
        <f>Table24[[#This Row],[100]]*Table24[[#This Row],[Conversion Rate]]</f>
        <v>0.66</v>
      </c>
      <c r="AR19" s="28">
        <f>Table24[[#This Row],[200]]*Table24[[#This Row],[Conversion Rate]]</f>
        <v>0.65</v>
      </c>
      <c r="AS19" s="28">
        <f>Table24[[#This Row],[300]]*Table24[[#This Row],[Conversion Rate]]</f>
        <v>0.6</v>
      </c>
      <c r="AT19" s="28">
        <f>Table24[[#This Row],[500]]*Table24[[#This Row],[Conversion Rate]]</f>
        <v>0.55000000000000004</v>
      </c>
      <c r="AU19" s="28">
        <f>Table24[[#This Row],[1000]]*Table24[[#This Row],[Conversion Rate]]</f>
        <v>0.55000000000000004</v>
      </c>
      <c r="AV19" s="28">
        <f>Table24[[#This Row],[2500]]*Table24[[#This Row],[Conversion Rate]]</f>
        <v>0.5</v>
      </c>
      <c r="AW19" s="28">
        <f>Table24[[#This Row],[5000]]*Table24[[#This Row],[Conversion Rate]]</f>
        <v>0.5</v>
      </c>
      <c r="AX19" s="28" t="str">
        <f>Table24[[#This Row],[All In/ ++]]</f>
        <v>++</v>
      </c>
      <c r="AY19" s="28">
        <f>Table24[[#This Row],[FSC]]*Table24[[#This Row],[Conversion Rate]]</f>
        <v>0</v>
      </c>
      <c r="AZ19" s="28">
        <f>Table24[[#This Row],[SSC]]*Table24[[#This Row],[Conversion Rate]]</f>
        <v>0</v>
      </c>
      <c r="BA19" s="28">
        <f>Table24[[#This Row],[Screening]]*Table24[[#This Row],[Conversion Rate]]</f>
        <v>0.05</v>
      </c>
      <c r="BB19" s="28">
        <f>Table24[[#This Row],[Other Charges]]*Table24[[#This Row],[Conversion Rate]]</f>
        <v>0.04</v>
      </c>
      <c r="BC19" s="28">
        <f>Table24[[#This Row],[Dry Ice Charge]]*Table24[[#This Row],[Conversion Rate]]</f>
        <v>0</v>
      </c>
      <c r="BD19" s="28">
        <f>Table24[[#This Row],[SAF/kg]]*Table24[[#This Row],[Conversion Rate]]</f>
        <v>0</v>
      </c>
      <c r="BE19" s="30" t="e" cm="1">
        <f t="array" ref="BE19">IF(COUNTIFS(F$20:F$1213,F19,G$20:G$1213,G19)&gt;1,
    _xlfn.PERCENTRANK.INC(
        _xlfn._xlws.FILTER(AO$20:AO$1213, (F$20:F$1213=F19)*(G$20:G$1213=G19)*ISNUMBER(AO$20:AO$1213)),
        AO19
    ),
    0
)</f>
        <v>#N/A</v>
      </c>
      <c r="BF19" s="28" t="str">
        <f t="shared" si="0"/>
        <v/>
      </c>
    </row>
    <row r="20" spans="3:58">
      <c r="C20" s="6" t="s">
        <v>20</v>
      </c>
      <c r="D20" s="4" t="s">
        <v>472</v>
      </c>
      <c r="E20" s="4" t="s">
        <v>22</v>
      </c>
      <c r="F20" s="4" t="s">
        <v>31</v>
      </c>
      <c r="G20" s="4" t="s">
        <v>171</v>
      </c>
      <c r="H20" s="4" t="s">
        <v>799</v>
      </c>
      <c r="I20" s="4" t="s">
        <v>798</v>
      </c>
      <c r="J20" s="4" t="s">
        <v>776</v>
      </c>
      <c r="K20" s="4" t="s">
        <v>778</v>
      </c>
      <c r="L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PharmaYesExpressEWRDUBUSIEAMERICASEMEA</v>
      </c>
      <c r="M20" s="7">
        <v>11456.24</v>
      </c>
      <c r="N20" s="4">
        <v>376</v>
      </c>
      <c r="O20" s="13">
        <v>30.468723404255318</v>
      </c>
      <c r="P20" s="8" t="s">
        <v>919</v>
      </c>
      <c r="Q20" s="12" t="s">
        <v>472</v>
      </c>
      <c r="R20" s="12" t="s">
        <v>792</v>
      </c>
      <c r="S20" s="12" t="s">
        <v>66</v>
      </c>
      <c r="T20" s="12" t="s">
        <v>859</v>
      </c>
      <c r="U20" s="22"/>
      <c r="V20" s="12">
        <v>180</v>
      </c>
      <c r="W20" s="12"/>
      <c r="X20" s="12">
        <v>2</v>
      </c>
      <c r="Y20" s="12">
        <v>2</v>
      </c>
      <c r="Z20" s="12">
        <v>2</v>
      </c>
      <c r="AA20" s="12">
        <v>2</v>
      </c>
      <c r="AB20" s="12">
        <v>2</v>
      </c>
      <c r="AC20" s="12">
        <v>2</v>
      </c>
      <c r="AD20" s="12">
        <v>2</v>
      </c>
      <c r="AE20" s="12" t="s">
        <v>838</v>
      </c>
      <c r="AF20" s="12"/>
      <c r="AG20" s="12"/>
      <c r="AH20" s="12">
        <v>0.13</v>
      </c>
      <c r="AI20" s="12">
        <v>0.13</v>
      </c>
      <c r="AJ20" s="12"/>
      <c r="AK20" s="12"/>
      <c r="AL20" s="16" t="s">
        <v>911</v>
      </c>
      <c r="AM20" s="12" t="s">
        <v>1500</v>
      </c>
      <c r="AN20" s="27">
        <f>VLOOKUP(Table24[[#This Row],[USD conversion]],Sheet2!A:B,2,FALSE)</f>
        <v>1</v>
      </c>
      <c r="AO20" s="28">
        <f>Table24[[#This Row],[Min Charge]]*Table24[[#This Row],[Conversion Rate]]</f>
        <v>180</v>
      </c>
      <c r="AP20" s="28">
        <f>Table24[[#This Row],[45]]*Table24[[#This Row],[Conversion Rate]]</f>
        <v>0</v>
      </c>
      <c r="AQ20" s="28">
        <f>Table24[[#This Row],[100]]*Table24[[#This Row],[Conversion Rate]]</f>
        <v>2</v>
      </c>
      <c r="AR20" s="28">
        <f>Table24[[#This Row],[200]]*Table24[[#This Row],[Conversion Rate]]</f>
        <v>2</v>
      </c>
      <c r="AS20" s="28">
        <f>Table24[[#This Row],[300]]*Table24[[#This Row],[Conversion Rate]]</f>
        <v>2</v>
      </c>
      <c r="AT20" s="28">
        <f>Table24[[#This Row],[500]]*Table24[[#This Row],[Conversion Rate]]</f>
        <v>2</v>
      </c>
      <c r="AU20" s="28">
        <f>Table24[[#This Row],[1000]]*Table24[[#This Row],[Conversion Rate]]</f>
        <v>2</v>
      </c>
      <c r="AV20" s="28">
        <f>Table24[[#This Row],[2500]]*Table24[[#This Row],[Conversion Rate]]</f>
        <v>2</v>
      </c>
      <c r="AW20" s="28">
        <f>Table24[[#This Row],[5000]]*Table24[[#This Row],[Conversion Rate]]</f>
        <v>2</v>
      </c>
      <c r="AX20" s="28" t="str">
        <f>Table24[[#This Row],[All In/ ++]]</f>
        <v>++</v>
      </c>
      <c r="AY20" s="28">
        <f>Table24[[#This Row],[FSC]]*Table24[[#This Row],[Conversion Rate]]</f>
        <v>0</v>
      </c>
      <c r="AZ20" s="28">
        <f>Table24[[#This Row],[SSC]]*Table24[[#This Row],[Conversion Rate]]</f>
        <v>0</v>
      </c>
      <c r="BA20" s="28">
        <f>Table24[[#This Row],[Screening]]*Table24[[#This Row],[Conversion Rate]]</f>
        <v>0.13</v>
      </c>
      <c r="BB20" s="28">
        <f>Table24[[#This Row],[Other Charges]]*Table24[[#This Row],[Conversion Rate]]</f>
        <v>0.13</v>
      </c>
      <c r="BC20" s="28">
        <f>Table24[[#This Row],[Dry Ice Charge]]*Table24[[#This Row],[Conversion Rate]]</f>
        <v>0</v>
      </c>
      <c r="BD20" s="28">
        <f>Table24[[#This Row],[SAF/kg]]*Table24[[#This Row],[Conversion Rate]]</f>
        <v>0</v>
      </c>
      <c r="BE20" s="30" cm="1">
        <f t="array" ref="BE20">IF(COUNTIFS(F$20:F$1213,F20,G$20:G$1213,G20)&gt;1,
    _xlfn.PERCENTRANK.INC(
        _xlfn._xlws.FILTER(AO$20:AO$1213, (F$20:F$1213=F20)*(G$20:G$1213=G20)*ISNUMBER(AO$20:AO$1213)),
        AO20
    ),
    0
)</f>
        <v>0.75</v>
      </c>
      <c r="BF20" s="28" t="str">
        <f t="shared" si="0"/>
        <v>Red</v>
      </c>
    </row>
    <row r="21" spans="3:58" hidden="1">
      <c r="C21" s="6" t="s">
        <v>20</v>
      </c>
      <c r="D21" s="4" t="s">
        <v>21</v>
      </c>
      <c r="E21" s="4" t="s">
        <v>22</v>
      </c>
      <c r="F21" s="4" t="s">
        <v>122</v>
      </c>
      <c r="G21" s="4" t="s">
        <v>85</v>
      </c>
      <c r="H21" s="4" t="s">
        <v>812</v>
      </c>
      <c r="I21" s="4" t="s">
        <v>799</v>
      </c>
      <c r="J21" s="4" t="s">
        <v>776</v>
      </c>
      <c r="K21" s="4" t="s">
        <v>776</v>
      </c>
      <c r="L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PharmaNoExpressGRUMIABRUSAMERICASAMERICAS</v>
      </c>
      <c r="M21" s="7">
        <v>63372.461268799998</v>
      </c>
      <c r="N21" s="4">
        <v>840</v>
      </c>
      <c r="O21" s="13">
        <v>75.443406272380955</v>
      </c>
      <c r="P21" s="8" t="s">
        <v>919</v>
      </c>
      <c r="Q21" s="12" t="s">
        <v>472</v>
      </c>
      <c r="R21" s="12" t="s">
        <v>791</v>
      </c>
      <c r="S21" s="12"/>
      <c r="T21" s="12" t="s">
        <v>859</v>
      </c>
      <c r="U21" s="22"/>
      <c r="V21" s="12">
        <v>150</v>
      </c>
      <c r="W21" s="12"/>
      <c r="X21" s="12">
        <v>4.5</v>
      </c>
      <c r="Y21" s="12">
        <v>4.5</v>
      </c>
      <c r="Z21" s="12">
        <v>4.5</v>
      </c>
      <c r="AA21" s="12">
        <v>4.5</v>
      </c>
      <c r="AB21" s="12">
        <v>4.5</v>
      </c>
      <c r="AC21" s="12">
        <v>4.5</v>
      </c>
      <c r="AD21" s="12">
        <v>4.5</v>
      </c>
      <c r="AE21" s="12" t="s">
        <v>913</v>
      </c>
      <c r="AF21" s="12"/>
      <c r="AG21" s="12"/>
      <c r="AH21" s="12"/>
      <c r="AI21" s="12"/>
      <c r="AJ21" s="12"/>
      <c r="AK21" s="12"/>
      <c r="AL21" s="16" t="s">
        <v>911</v>
      </c>
      <c r="AM21" s="12" t="s">
        <v>1500</v>
      </c>
      <c r="AN21" s="27">
        <f>VLOOKUP(Table24[[#This Row],[USD conversion]],Sheet2!A:B,2,FALSE)</f>
        <v>1</v>
      </c>
      <c r="AO21" s="28">
        <f>Table24[[#This Row],[Min Charge]]*Table24[[#This Row],[Conversion Rate]]</f>
        <v>150</v>
      </c>
      <c r="AP21" s="28">
        <f>Table24[[#This Row],[45]]*Table24[[#This Row],[Conversion Rate]]</f>
        <v>0</v>
      </c>
      <c r="AQ21" s="28">
        <f>Table24[[#This Row],[100]]*Table24[[#This Row],[Conversion Rate]]</f>
        <v>4.5</v>
      </c>
      <c r="AR21" s="28">
        <f>Table24[[#This Row],[200]]*Table24[[#This Row],[Conversion Rate]]</f>
        <v>4.5</v>
      </c>
      <c r="AS21" s="28">
        <f>Table24[[#This Row],[300]]*Table24[[#This Row],[Conversion Rate]]</f>
        <v>4.5</v>
      </c>
      <c r="AT21" s="28">
        <f>Table24[[#This Row],[500]]*Table24[[#This Row],[Conversion Rate]]</f>
        <v>4.5</v>
      </c>
      <c r="AU21" s="28">
        <f>Table24[[#This Row],[1000]]*Table24[[#This Row],[Conversion Rate]]</f>
        <v>4.5</v>
      </c>
      <c r="AV21" s="28">
        <f>Table24[[#This Row],[2500]]*Table24[[#This Row],[Conversion Rate]]</f>
        <v>4.5</v>
      </c>
      <c r="AW21" s="28">
        <f>Table24[[#This Row],[5000]]*Table24[[#This Row],[Conversion Rate]]</f>
        <v>4.5</v>
      </c>
      <c r="AX21" s="28" t="str">
        <f>Table24[[#This Row],[All In/ ++]]</f>
        <v>All IN</v>
      </c>
      <c r="AY21" s="28">
        <f>Table24[[#This Row],[FSC]]*Table24[[#This Row],[Conversion Rate]]</f>
        <v>0</v>
      </c>
      <c r="AZ21" s="28">
        <f>Table24[[#This Row],[SSC]]*Table24[[#This Row],[Conversion Rate]]</f>
        <v>0</v>
      </c>
      <c r="BA21" s="28">
        <f>Table24[[#This Row],[Screening]]*Table24[[#This Row],[Conversion Rate]]</f>
        <v>0</v>
      </c>
      <c r="BB21" s="28">
        <f>Table24[[#This Row],[Other Charges]]*Table24[[#This Row],[Conversion Rate]]</f>
        <v>0</v>
      </c>
      <c r="BC21" s="28">
        <f>Table24[[#This Row],[Dry Ice Charge]]*Table24[[#This Row],[Conversion Rate]]</f>
        <v>0</v>
      </c>
      <c r="BD21" s="28">
        <f>Table24[[#This Row],[SAF/kg]]*Table24[[#This Row],[Conversion Rate]]</f>
        <v>0</v>
      </c>
      <c r="BE21" s="30" cm="1">
        <f t="array" ref="BE21">IF(COUNTIFS(F$20:F$1213,F21,G$20:G$1213,G21)&gt;1,
    _xlfn.PERCENTRANK.INC(
        _xlfn._xlws.FILTER(AO$20:AO$1213, (F$20:F$1213=F21)*(G$20:G$1213=G21)*ISNUMBER(AO$20:AO$1213)),
        AO21
    ),
    0
)</f>
        <v>0.25</v>
      </c>
      <c r="BF21" s="28" t="str">
        <f t="shared" si="0"/>
        <v>Orange</v>
      </c>
    </row>
    <row r="22" spans="3:58" hidden="1">
      <c r="C22" s="6" t="s">
        <v>20</v>
      </c>
      <c r="D22" s="4" t="s">
        <v>472</v>
      </c>
      <c r="E22" s="4" t="s">
        <v>22</v>
      </c>
      <c r="F22" s="4" t="s">
        <v>122</v>
      </c>
      <c r="G22" s="4" t="s">
        <v>85</v>
      </c>
      <c r="H22" s="4" t="s">
        <v>812</v>
      </c>
      <c r="I22" s="4" t="s">
        <v>799</v>
      </c>
      <c r="J22" s="4" t="s">
        <v>776</v>
      </c>
      <c r="K22" s="4" t="s">
        <v>776</v>
      </c>
      <c r="L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PharmaYesExpressGRUMIABRUSAMERICASAMERICAS</v>
      </c>
      <c r="M22" s="7">
        <v>289294.37210940017</v>
      </c>
      <c r="N22" s="4">
        <v>850</v>
      </c>
      <c r="O22" s="13">
        <v>340.34632012870605</v>
      </c>
      <c r="P22" s="8" t="s">
        <v>919</v>
      </c>
      <c r="Q22" s="12" t="s">
        <v>472</v>
      </c>
      <c r="R22" s="12" t="s">
        <v>791</v>
      </c>
      <c r="S22" s="12"/>
      <c r="T22" s="12" t="s">
        <v>859</v>
      </c>
      <c r="U22" s="22"/>
      <c r="V22" s="12">
        <v>150</v>
      </c>
      <c r="W22" s="12"/>
      <c r="X22" s="12">
        <v>4.5</v>
      </c>
      <c r="Y22" s="12">
        <v>4.5</v>
      </c>
      <c r="Z22" s="12">
        <v>4.5</v>
      </c>
      <c r="AA22" s="12">
        <v>4.5</v>
      </c>
      <c r="AB22" s="12">
        <v>4.5</v>
      </c>
      <c r="AC22" s="12">
        <v>4.5</v>
      </c>
      <c r="AD22" s="12">
        <v>4.5</v>
      </c>
      <c r="AE22" s="12" t="s">
        <v>913</v>
      </c>
      <c r="AF22" s="12"/>
      <c r="AG22" s="12"/>
      <c r="AH22" s="12"/>
      <c r="AI22" s="12"/>
      <c r="AJ22" s="12"/>
      <c r="AK22" s="12"/>
      <c r="AL22" s="16"/>
      <c r="AM22" s="12" t="s">
        <v>1500</v>
      </c>
      <c r="AN22" s="27">
        <f>VLOOKUP(Table24[[#This Row],[USD conversion]],Sheet2!A:B,2,FALSE)</f>
        <v>1</v>
      </c>
      <c r="AO22" s="28">
        <f>Table24[[#This Row],[Min Charge]]*Table24[[#This Row],[Conversion Rate]]</f>
        <v>150</v>
      </c>
      <c r="AP22" s="28">
        <f>Table24[[#This Row],[45]]*Table24[[#This Row],[Conversion Rate]]</f>
        <v>0</v>
      </c>
      <c r="AQ22" s="28">
        <f>Table24[[#This Row],[100]]*Table24[[#This Row],[Conversion Rate]]</f>
        <v>4.5</v>
      </c>
      <c r="AR22" s="28">
        <f>Table24[[#This Row],[200]]*Table24[[#This Row],[Conversion Rate]]</f>
        <v>4.5</v>
      </c>
      <c r="AS22" s="28">
        <f>Table24[[#This Row],[300]]*Table24[[#This Row],[Conversion Rate]]</f>
        <v>4.5</v>
      </c>
      <c r="AT22" s="28">
        <f>Table24[[#This Row],[500]]*Table24[[#This Row],[Conversion Rate]]</f>
        <v>4.5</v>
      </c>
      <c r="AU22" s="28">
        <f>Table24[[#This Row],[1000]]*Table24[[#This Row],[Conversion Rate]]</f>
        <v>4.5</v>
      </c>
      <c r="AV22" s="28">
        <f>Table24[[#This Row],[2500]]*Table24[[#This Row],[Conversion Rate]]</f>
        <v>4.5</v>
      </c>
      <c r="AW22" s="28">
        <f>Table24[[#This Row],[5000]]*Table24[[#This Row],[Conversion Rate]]</f>
        <v>4.5</v>
      </c>
      <c r="AX22" s="28" t="str">
        <f>Table24[[#This Row],[All In/ ++]]</f>
        <v>All IN</v>
      </c>
      <c r="AY22" s="28">
        <f>Table24[[#This Row],[FSC]]*Table24[[#This Row],[Conversion Rate]]</f>
        <v>0</v>
      </c>
      <c r="AZ22" s="28">
        <f>Table24[[#This Row],[SSC]]*Table24[[#This Row],[Conversion Rate]]</f>
        <v>0</v>
      </c>
      <c r="BA22" s="28">
        <f>Table24[[#This Row],[Screening]]*Table24[[#This Row],[Conversion Rate]]</f>
        <v>0</v>
      </c>
      <c r="BB22" s="28">
        <f>Table24[[#This Row],[Other Charges]]*Table24[[#This Row],[Conversion Rate]]</f>
        <v>0</v>
      </c>
      <c r="BC22" s="28">
        <f>Table24[[#This Row],[Dry Ice Charge]]*Table24[[#This Row],[Conversion Rate]]</f>
        <v>0</v>
      </c>
      <c r="BD22" s="28">
        <f>Table24[[#This Row],[SAF/kg]]*Table24[[#This Row],[Conversion Rate]]</f>
        <v>0</v>
      </c>
      <c r="BE22" s="30" cm="1">
        <f t="array" ref="BE22">IF(COUNTIFS(F$20:F$1213,F22,G$20:G$1213,G22)&gt;1,
    _xlfn.PERCENTRANK.INC(
        _xlfn._xlws.FILTER(AO$20:AO$1213, (F$20:F$1213=F22)*(G$20:G$1213=G22)*ISNUMBER(AO$20:AO$1213)),
        AO22
    ),
    0
)</f>
        <v>0.25</v>
      </c>
      <c r="BF22" s="28" t="str">
        <f t="shared" si="0"/>
        <v>Orange</v>
      </c>
    </row>
    <row r="23" spans="3:58">
      <c r="C23" s="6" t="s">
        <v>20</v>
      </c>
      <c r="D23" s="4" t="s">
        <v>472</v>
      </c>
      <c r="E23" s="4" t="s">
        <v>22</v>
      </c>
      <c r="F23" s="4" t="s">
        <v>66</v>
      </c>
      <c r="G23" s="4" t="s">
        <v>112</v>
      </c>
      <c r="H23" s="4" t="s">
        <v>799</v>
      </c>
      <c r="I23" s="4" t="s">
        <v>803</v>
      </c>
      <c r="J23" s="4" t="s">
        <v>776</v>
      </c>
      <c r="K23" s="4" t="s">
        <v>778</v>
      </c>
      <c r="L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PharmaYesExpressJFKBRUUSBEAMERICASEMEA</v>
      </c>
      <c r="M23" s="7">
        <v>10263.620000000001</v>
      </c>
      <c r="N23" s="4">
        <v>313</v>
      </c>
      <c r="O23" s="13">
        <v>32.791118210862621</v>
      </c>
      <c r="P23" s="8" t="s">
        <v>919</v>
      </c>
      <c r="Q23" s="12" t="s">
        <v>472</v>
      </c>
      <c r="R23" s="12" t="s">
        <v>792</v>
      </c>
      <c r="S23" s="12" t="s">
        <v>86</v>
      </c>
      <c r="T23" s="12" t="s">
        <v>859</v>
      </c>
      <c r="U23" s="22"/>
      <c r="V23" s="12">
        <v>120</v>
      </c>
      <c r="W23" s="12"/>
      <c r="X23" s="12">
        <v>1.93</v>
      </c>
      <c r="Y23" s="12">
        <v>1.93</v>
      </c>
      <c r="Z23" s="12">
        <v>1.93</v>
      </c>
      <c r="AA23" s="12">
        <v>1.93</v>
      </c>
      <c r="AB23" s="12">
        <v>1.93</v>
      </c>
      <c r="AC23" s="12">
        <v>1.93</v>
      </c>
      <c r="AD23" s="12">
        <v>1.93</v>
      </c>
      <c r="AE23" s="12" t="s">
        <v>838</v>
      </c>
      <c r="AF23" s="12"/>
      <c r="AG23" s="12"/>
      <c r="AH23" s="12">
        <v>0.13</v>
      </c>
      <c r="AI23" s="12">
        <v>0.13</v>
      </c>
      <c r="AJ23" s="12"/>
      <c r="AK23" s="12"/>
      <c r="AL23" s="16" t="s">
        <v>911</v>
      </c>
      <c r="AM23" s="12" t="s">
        <v>1500</v>
      </c>
      <c r="AN23" s="27">
        <f>VLOOKUP(Table24[[#This Row],[USD conversion]],Sheet2!A:B,2,FALSE)</f>
        <v>1</v>
      </c>
      <c r="AO23" s="28">
        <f>Table24[[#This Row],[Min Charge]]*Table24[[#This Row],[Conversion Rate]]</f>
        <v>120</v>
      </c>
      <c r="AP23" s="28">
        <f>Table24[[#This Row],[45]]*Table24[[#This Row],[Conversion Rate]]</f>
        <v>0</v>
      </c>
      <c r="AQ23" s="28">
        <f>Table24[[#This Row],[100]]*Table24[[#This Row],[Conversion Rate]]</f>
        <v>1.93</v>
      </c>
      <c r="AR23" s="28">
        <f>Table24[[#This Row],[200]]*Table24[[#This Row],[Conversion Rate]]</f>
        <v>1.93</v>
      </c>
      <c r="AS23" s="28">
        <f>Table24[[#This Row],[300]]*Table24[[#This Row],[Conversion Rate]]</f>
        <v>1.93</v>
      </c>
      <c r="AT23" s="28">
        <f>Table24[[#This Row],[500]]*Table24[[#This Row],[Conversion Rate]]</f>
        <v>1.93</v>
      </c>
      <c r="AU23" s="28">
        <f>Table24[[#This Row],[1000]]*Table24[[#This Row],[Conversion Rate]]</f>
        <v>1.93</v>
      </c>
      <c r="AV23" s="28">
        <f>Table24[[#This Row],[2500]]*Table24[[#This Row],[Conversion Rate]]</f>
        <v>1.93</v>
      </c>
      <c r="AW23" s="28">
        <f>Table24[[#This Row],[5000]]*Table24[[#This Row],[Conversion Rate]]</f>
        <v>1.93</v>
      </c>
      <c r="AX23" s="28" t="str">
        <f>Table24[[#This Row],[All In/ ++]]</f>
        <v>++</v>
      </c>
      <c r="AY23" s="28">
        <f>Table24[[#This Row],[FSC]]*Table24[[#This Row],[Conversion Rate]]</f>
        <v>0</v>
      </c>
      <c r="AZ23" s="28">
        <f>Table24[[#This Row],[SSC]]*Table24[[#This Row],[Conversion Rate]]</f>
        <v>0</v>
      </c>
      <c r="BA23" s="28">
        <f>Table24[[#This Row],[Screening]]*Table24[[#This Row],[Conversion Rate]]</f>
        <v>0.13</v>
      </c>
      <c r="BB23" s="28">
        <f>Table24[[#This Row],[Other Charges]]*Table24[[#This Row],[Conversion Rate]]</f>
        <v>0.13</v>
      </c>
      <c r="BC23" s="28">
        <f>Table24[[#This Row],[Dry Ice Charge]]*Table24[[#This Row],[Conversion Rate]]</f>
        <v>0</v>
      </c>
      <c r="BD23" s="28">
        <f>Table24[[#This Row],[SAF/kg]]*Table24[[#This Row],[Conversion Rate]]</f>
        <v>0</v>
      </c>
      <c r="BE23" s="30" cm="1">
        <f t="array" ref="BE23">IF(COUNTIFS(F$20:F$1213,F23,G$20:G$1213,G23)&gt;1,
    _xlfn.PERCENTRANK.INC(
        _xlfn._xlws.FILTER(AO$20:AO$1213, (F$20:F$1213=F23)*(G$20:G$1213=G23)*ISNUMBER(AO$20:AO$1213)),
        AO23
    ),
    0
)</f>
        <v>0.2</v>
      </c>
      <c r="BF23" s="28" t="str">
        <f t="shared" si="0"/>
        <v>Green</v>
      </c>
    </row>
    <row r="24" spans="3:58">
      <c r="C24" s="6" t="s">
        <v>20</v>
      </c>
      <c r="D24" s="4" t="s">
        <v>472</v>
      </c>
      <c r="E24" s="4" t="s">
        <v>22</v>
      </c>
      <c r="F24" s="4" t="s">
        <v>66</v>
      </c>
      <c r="G24" s="4" t="s">
        <v>86</v>
      </c>
      <c r="H24" s="4" t="s">
        <v>799</v>
      </c>
      <c r="I24" s="4" t="s">
        <v>795</v>
      </c>
      <c r="J24" s="4" t="s">
        <v>776</v>
      </c>
      <c r="K24" s="4" t="s">
        <v>778</v>
      </c>
      <c r="L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PharmaYesExpressJFKLHRUSGBAMERICASEMEA</v>
      </c>
      <c r="M24" s="7">
        <v>20615.7186348</v>
      </c>
      <c r="N24" s="4">
        <v>918</v>
      </c>
      <c r="O24" s="13">
        <v>22.457209841830064</v>
      </c>
      <c r="P24" s="8" t="s">
        <v>919</v>
      </c>
      <c r="Q24" s="12" t="s">
        <v>472</v>
      </c>
      <c r="R24" s="12" t="s">
        <v>791</v>
      </c>
      <c r="S24" s="12"/>
      <c r="T24" s="12" t="s">
        <v>859</v>
      </c>
      <c r="U24" s="22"/>
      <c r="V24" s="12">
        <v>120</v>
      </c>
      <c r="W24" s="12"/>
      <c r="X24" s="12">
        <v>1.73</v>
      </c>
      <c r="Y24" s="12">
        <v>1.73</v>
      </c>
      <c r="Z24" s="12">
        <v>1.73</v>
      </c>
      <c r="AA24" s="12">
        <v>1.73</v>
      </c>
      <c r="AB24" s="12">
        <v>1.73</v>
      </c>
      <c r="AC24" s="12">
        <v>1.73</v>
      </c>
      <c r="AD24" s="12">
        <v>1.73</v>
      </c>
      <c r="AE24" s="12" t="s">
        <v>838</v>
      </c>
      <c r="AF24" s="12"/>
      <c r="AG24" s="12"/>
      <c r="AH24" s="12">
        <v>0.13</v>
      </c>
      <c r="AI24" s="12">
        <v>0.13</v>
      </c>
      <c r="AJ24" s="12"/>
      <c r="AK24" s="12"/>
      <c r="AL24" s="16" t="s">
        <v>911</v>
      </c>
      <c r="AM24" s="12" t="s">
        <v>1500</v>
      </c>
      <c r="AN24" s="27">
        <f>VLOOKUP(Table24[[#This Row],[USD conversion]],Sheet2!A:B,2,FALSE)</f>
        <v>1</v>
      </c>
      <c r="AO24" s="28">
        <f>Table24[[#This Row],[Min Charge]]*Table24[[#This Row],[Conversion Rate]]</f>
        <v>120</v>
      </c>
      <c r="AP24" s="28">
        <f>Table24[[#This Row],[45]]*Table24[[#This Row],[Conversion Rate]]</f>
        <v>0</v>
      </c>
      <c r="AQ24" s="28">
        <f>Table24[[#This Row],[100]]*Table24[[#This Row],[Conversion Rate]]</f>
        <v>1.73</v>
      </c>
      <c r="AR24" s="28">
        <f>Table24[[#This Row],[200]]*Table24[[#This Row],[Conversion Rate]]</f>
        <v>1.73</v>
      </c>
      <c r="AS24" s="28">
        <f>Table24[[#This Row],[300]]*Table24[[#This Row],[Conversion Rate]]</f>
        <v>1.73</v>
      </c>
      <c r="AT24" s="28">
        <f>Table24[[#This Row],[500]]*Table24[[#This Row],[Conversion Rate]]</f>
        <v>1.73</v>
      </c>
      <c r="AU24" s="28">
        <f>Table24[[#This Row],[1000]]*Table24[[#This Row],[Conversion Rate]]</f>
        <v>1.73</v>
      </c>
      <c r="AV24" s="28">
        <f>Table24[[#This Row],[2500]]*Table24[[#This Row],[Conversion Rate]]</f>
        <v>1.73</v>
      </c>
      <c r="AW24" s="28">
        <f>Table24[[#This Row],[5000]]*Table24[[#This Row],[Conversion Rate]]</f>
        <v>1.73</v>
      </c>
      <c r="AX24" s="28" t="str">
        <f>Table24[[#This Row],[All In/ ++]]</f>
        <v>++</v>
      </c>
      <c r="AY24" s="28">
        <f>Table24[[#This Row],[FSC]]*Table24[[#This Row],[Conversion Rate]]</f>
        <v>0</v>
      </c>
      <c r="AZ24" s="28">
        <f>Table24[[#This Row],[SSC]]*Table24[[#This Row],[Conversion Rate]]</f>
        <v>0</v>
      </c>
      <c r="BA24" s="28">
        <f>Table24[[#This Row],[Screening]]*Table24[[#This Row],[Conversion Rate]]</f>
        <v>0.13</v>
      </c>
      <c r="BB24" s="28">
        <f>Table24[[#This Row],[Other Charges]]*Table24[[#This Row],[Conversion Rate]]</f>
        <v>0.13</v>
      </c>
      <c r="BC24" s="28">
        <f>Table24[[#This Row],[Dry Ice Charge]]*Table24[[#This Row],[Conversion Rate]]</f>
        <v>0</v>
      </c>
      <c r="BD24" s="28">
        <f>Table24[[#This Row],[SAF/kg]]*Table24[[#This Row],[Conversion Rate]]</f>
        <v>0</v>
      </c>
      <c r="BE24" s="30" cm="1">
        <f t="array" ref="BE24">IF(COUNTIFS(F$20:F$1213,F24,G$20:G$1213,G24)&gt;1,
    _xlfn.PERCENTRANK.INC(
        _xlfn._xlws.FILTER(AO$20:AO$1213, (F$20:F$1213=F24)*(G$20:G$1213=G24)*ISNUMBER(AO$20:AO$1213)),
        AO24
    ),
    0
)</f>
        <v>0.2</v>
      </c>
      <c r="BF24" s="28" t="str">
        <f t="shared" si="0"/>
        <v>Green</v>
      </c>
    </row>
    <row r="25" spans="3:58" hidden="1">
      <c r="C25" s="6" t="s">
        <v>20</v>
      </c>
      <c r="D25" s="4" t="s">
        <v>21</v>
      </c>
      <c r="E25" s="4" t="s">
        <v>22</v>
      </c>
      <c r="F25" s="4" t="s">
        <v>66</v>
      </c>
      <c r="G25" s="4" t="s">
        <v>85</v>
      </c>
      <c r="H25" s="4" t="s">
        <v>799</v>
      </c>
      <c r="I25" s="4" t="s">
        <v>799</v>
      </c>
      <c r="J25" s="4" t="s">
        <v>776</v>
      </c>
      <c r="K25" s="4" t="s">
        <v>776</v>
      </c>
      <c r="L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PharmaNoExpressJFKMIAUSUSAMERICASAMERICAS</v>
      </c>
      <c r="M25" s="7">
        <v>8198.7000000000007</v>
      </c>
      <c r="N25" s="4">
        <v>291</v>
      </c>
      <c r="O25" s="13">
        <v>28.174226804123712</v>
      </c>
      <c r="P25" s="8" t="s">
        <v>919</v>
      </c>
      <c r="Q25" s="12" t="s">
        <v>472</v>
      </c>
      <c r="R25" s="12" t="s">
        <v>791</v>
      </c>
      <c r="S25" s="12"/>
      <c r="T25" s="12" t="s">
        <v>859</v>
      </c>
      <c r="U25" s="22"/>
      <c r="V25" s="12">
        <v>55</v>
      </c>
      <c r="W25" s="12"/>
      <c r="X25" s="12">
        <v>0.85</v>
      </c>
      <c r="Y25" s="12">
        <v>0.85</v>
      </c>
      <c r="Z25" s="12">
        <v>0.8</v>
      </c>
      <c r="AA25" s="12">
        <v>0.75</v>
      </c>
      <c r="AB25" s="12">
        <v>0.75</v>
      </c>
      <c r="AC25" s="12">
        <v>0.7</v>
      </c>
      <c r="AD25" s="12">
        <v>0.7</v>
      </c>
      <c r="AE25" s="12" t="s">
        <v>838</v>
      </c>
      <c r="AF25" s="12"/>
      <c r="AG25" s="12"/>
      <c r="AH25" s="12">
        <v>0.05</v>
      </c>
      <c r="AI25" s="12">
        <v>0.04</v>
      </c>
      <c r="AJ25" s="12"/>
      <c r="AK25" s="12"/>
      <c r="AL25" s="16" t="s">
        <v>910</v>
      </c>
      <c r="AM25" s="12" t="s">
        <v>1500</v>
      </c>
      <c r="AN25" s="27">
        <f>VLOOKUP(Table24[[#This Row],[USD conversion]],Sheet2!A:B,2,FALSE)</f>
        <v>1</v>
      </c>
      <c r="AO25" s="28">
        <f>Table24[[#This Row],[Min Charge]]*Table24[[#This Row],[Conversion Rate]]</f>
        <v>55</v>
      </c>
      <c r="AP25" s="28">
        <f>Table24[[#This Row],[45]]*Table24[[#This Row],[Conversion Rate]]</f>
        <v>0</v>
      </c>
      <c r="AQ25" s="28">
        <f>Table24[[#This Row],[100]]*Table24[[#This Row],[Conversion Rate]]</f>
        <v>0.85</v>
      </c>
      <c r="AR25" s="28">
        <f>Table24[[#This Row],[200]]*Table24[[#This Row],[Conversion Rate]]</f>
        <v>0.85</v>
      </c>
      <c r="AS25" s="28">
        <f>Table24[[#This Row],[300]]*Table24[[#This Row],[Conversion Rate]]</f>
        <v>0.8</v>
      </c>
      <c r="AT25" s="28">
        <f>Table24[[#This Row],[500]]*Table24[[#This Row],[Conversion Rate]]</f>
        <v>0.75</v>
      </c>
      <c r="AU25" s="28">
        <f>Table24[[#This Row],[1000]]*Table24[[#This Row],[Conversion Rate]]</f>
        <v>0.75</v>
      </c>
      <c r="AV25" s="28">
        <f>Table24[[#This Row],[2500]]*Table24[[#This Row],[Conversion Rate]]</f>
        <v>0.7</v>
      </c>
      <c r="AW25" s="28">
        <f>Table24[[#This Row],[5000]]*Table24[[#This Row],[Conversion Rate]]</f>
        <v>0.7</v>
      </c>
      <c r="AX25" s="28" t="str">
        <f>Table24[[#This Row],[All In/ ++]]</f>
        <v>++</v>
      </c>
      <c r="AY25" s="28">
        <f>Table24[[#This Row],[FSC]]*Table24[[#This Row],[Conversion Rate]]</f>
        <v>0</v>
      </c>
      <c r="AZ25" s="28">
        <f>Table24[[#This Row],[SSC]]*Table24[[#This Row],[Conversion Rate]]</f>
        <v>0</v>
      </c>
      <c r="BA25" s="28">
        <f>Table24[[#This Row],[Screening]]*Table24[[#This Row],[Conversion Rate]]</f>
        <v>0.05</v>
      </c>
      <c r="BB25" s="28">
        <f>Table24[[#This Row],[Other Charges]]*Table24[[#This Row],[Conversion Rate]]</f>
        <v>0.04</v>
      </c>
      <c r="BC25" s="28">
        <f>Table24[[#This Row],[Dry Ice Charge]]*Table24[[#This Row],[Conversion Rate]]</f>
        <v>0</v>
      </c>
      <c r="BD25" s="28">
        <f>Table24[[#This Row],[SAF/kg]]*Table24[[#This Row],[Conversion Rate]]</f>
        <v>0</v>
      </c>
      <c r="BE25" s="30" cm="1">
        <f t="array" ref="BE25">IF(COUNTIFS(F$20:F$1213,F25,G$20:G$1213,G25)&gt;1,
    _xlfn.PERCENTRANK.INC(
        _xlfn._xlws.FILTER(AO$20:AO$1213, (F$20:F$1213=F25)*(G$20:G$1213=G25)*ISNUMBER(AO$20:AO$1213)),
        AO25
    ),
    0
)</f>
        <v>0</v>
      </c>
      <c r="BF25" s="28" t="str">
        <f t="shared" si="0"/>
        <v>Green</v>
      </c>
    </row>
    <row r="26" spans="3:58" hidden="1">
      <c r="C26" s="6" t="s">
        <v>20</v>
      </c>
      <c r="D26" s="4" t="s">
        <v>472</v>
      </c>
      <c r="E26" s="4" t="s">
        <v>22</v>
      </c>
      <c r="F26" s="4" t="s">
        <v>66</v>
      </c>
      <c r="G26" s="4" t="s">
        <v>89</v>
      </c>
      <c r="H26" s="4" t="s">
        <v>799</v>
      </c>
      <c r="I26" s="4" t="s">
        <v>799</v>
      </c>
      <c r="J26" s="4" t="s">
        <v>776</v>
      </c>
      <c r="K26" s="4" t="s">
        <v>776</v>
      </c>
      <c r="L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PharmaYesExpressJFKRDUUSUSAMERICASAMERICAS</v>
      </c>
      <c r="M26" s="7">
        <v>7791.0599999999977</v>
      </c>
      <c r="N26" s="4">
        <v>262</v>
      </c>
      <c r="O26" s="13">
        <v>29.736870229007625</v>
      </c>
      <c r="P26" s="8" t="s">
        <v>919</v>
      </c>
      <c r="Q26" s="12" t="s">
        <v>472</v>
      </c>
      <c r="R26" s="12" t="s">
        <v>792</v>
      </c>
      <c r="S26" s="12"/>
      <c r="T26" s="12" t="s">
        <v>859</v>
      </c>
      <c r="U26" s="22"/>
      <c r="V26" s="12">
        <v>55</v>
      </c>
      <c r="W26" s="12"/>
      <c r="X26" s="12">
        <v>0.85</v>
      </c>
      <c r="Y26" s="12">
        <v>0.85</v>
      </c>
      <c r="Z26" s="12">
        <v>0.8</v>
      </c>
      <c r="AA26" s="12">
        <v>0.75</v>
      </c>
      <c r="AB26" s="12">
        <v>0.75</v>
      </c>
      <c r="AC26" s="12">
        <v>0.7</v>
      </c>
      <c r="AD26" s="12">
        <v>0.7</v>
      </c>
      <c r="AE26" s="12" t="s">
        <v>838</v>
      </c>
      <c r="AF26" s="12"/>
      <c r="AG26" s="12"/>
      <c r="AH26" s="12">
        <v>0.05</v>
      </c>
      <c r="AI26" s="12">
        <v>0.04</v>
      </c>
      <c r="AJ26" s="12"/>
      <c r="AK26" s="12"/>
      <c r="AL26" s="16" t="s">
        <v>910</v>
      </c>
      <c r="AM26" s="12" t="s">
        <v>1500</v>
      </c>
      <c r="AN26" s="27">
        <f>VLOOKUP(Table24[[#This Row],[USD conversion]],Sheet2!A:B,2,FALSE)</f>
        <v>1</v>
      </c>
      <c r="AO26" s="28">
        <f>Table24[[#This Row],[Min Charge]]*Table24[[#This Row],[Conversion Rate]]</f>
        <v>55</v>
      </c>
      <c r="AP26" s="28">
        <f>Table24[[#This Row],[45]]*Table24[[#This Row],[Conversion Rate]]</f>
        <v>0</v>
      </c>
      <c r="AQ26" s="28">
        <f>Table24[[#This Row],[100]]*Table24[[#This Row],[Conversion Rate]]</f>
        <v>0.85</v>
      </c>
      <c r="AR26" s="28">
        <f>Table24[[#This Row],[200]]*Table24[[#This Row],[Conversion Rate]]</f>
        <v>0.85</v>
      </c>
      <c r="AS26" s="28">
        <f>Table24[[#This Row],[300]]*Table24[[#This Row],[Conversion Rate]]</f>
        <v>0.8</v>
      </c>
      <c r="AT26" s="28">
        <f>Table24[[#This Row],[500]]*Table24[[#This Row],[Conversion Rate]]</f>
        <v>0.75</v>
      </c>
      <c r="AU26" s="28">
        <f>Table24[[#This Row],[1000]]*Table24[[#This Row],[Conversion Rate]]</f>
        <v>0.75</v>
      </c>
      <c r="AV26" s="28">
        <f>Table24[[#This Row],[2500]]*Table24[[#This Row],[Conversion Rate]]</f>
        <v>0.7</v>
      </c>
      <c r="AW26" s="28">
        <f>Table24[[#This Row],[5000]]*Table24[[#This Row],[Conversion Rate]]</f>
        <v>0.7</v>
      </c>
      <c r="AX26" s="28" t="str">
        <f>Table24[[#This Row],[All In/ ++]]</f>
        <v>++</v>
      </c>
      <c r="AY26" s="28">
        <f>Table24[[#This Row],[FSC]]*Table24[[#This Row],[Conversion Rate]]</f>
        <v>0</v>
      </c>
      <c r="AZ26" s="28">
        <f>Table24[[#This Row],[SSC]]*Table24[[#This Row],[Conversion Rate]]</f>
        <v>0</v>
      </c>
      <c r="BA26" s="28">
        <f>Table24[[#This Row],[Screening]]*Table24[[#This Row],[Conversion Rate]]</f>
        <v>0.05</v>
      </c>
      <c r="BB26" s="28">
        <f>Table24[[#This Row],[Other Charges]]*Table24[[#This Row],[Conversion Rate]]</f>
        <v>0.04</v>
      </c>
      <c r="BC26" s="28">
        <f>Table24[[#This Row],[Dry Ice Charge]]*Table24[[#This Row],[Conversion Rate]]</f>
        <v>0</v>
      </c>
      <c r="BD26" s="28">
        <f>Table24[[#This Row],[SAF/kg]]*Table24[[#This Row],[Conversion Rate]]</f>
        <v>0</v>
      </c>
      <c r="BE26" s="30" cm="1">
        <f t="array" ref="BE26">IF(COUNTIFS(F$20:F$1213,F26,G$20:G$1213,G26)&gt;1,
    _xlfn.PERCENTRANK.INC(
        _xlfn._xlws.FILTER(AO$20:AO$1213, (F$20:F$1213=F26)*(G$20:G$1213=G26)*ISNUMBER(AO$20:AO$1213)),
        AO26
    ),
    0
)</f>
        <v>0</v>
      </c>
      <c r="BF26" s="28" t="str">
        <f t="shared" si="0"/>
        <v>Green</v>
      </c>
    </row>
    <row r="27" spans="3:58">
      <c r="C27" s="6" t="s">
        <v>20</v>
      </c>
      <c r="D27" s="4" t="s">
        <v>472</v>
      </c>
      <c r="E27" s="4" t="s">
        <v>22</v>
      </c>
      <c r="F27" s="4" t="s">
        <v>37</v>
      </c>
      <c r="G27" s="4" t="s">
        <v>113</v>
      </c>
      <c r="H27" s="4" t="s">
        <v>799</v>
      </c>
      <c r="I27" s="4" t="s">
        <v>820</v>
      </c>
      <c r="J27" s="4" t="s">
        <v>776</v>
      </c>
      <c r="K27" s="4" t="s">
        <v>778</v>
      </c>
      <c r="L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PharmaYesExpressLAXAMSUSNLAMERICASEMEA</v>
      </c>
      <c r="M27" s="7">
        <v>38661.293339999982</v>
      </c>
      <c r="N27" s="4">
        <v>460</v>
      </c>
      <c r="O27" s="13">
        <v>84.046289869565172</v>
      </c>
      <c r="P27" s="8" t="s">
        <v>919</v>
      </c>
      <c r="Q27" s="12" t="s">
        <v>472</v>
      </c>
      <c r="R27" s="12" t="s">
        <v>792</v>
      </c>
      <c r="S27" s="12" t="s">
        <v>86</v>
      </c>
      <c r="T27" s="12" t="s">
        <v>859</v>
      </c>
      <c r="U27" s="22"/>
      <c r="V27" s="12">
        <v>180</v>
      </c>
      <c r="W27" s="12"/>
      <c r="X27" s="12">
        <v>1.5</v>
      </c>
      <c r="Y27" s="12">
        <v>1.5</v>
      </c>
      <c r="Z27" s="12">
        <v>1.5</v>
      </c>
      <c r="AA27" s="12">
        <v>1.5</v>
      </c>
      <c r="AB27" s="12">
        <v>1.5</v>
      </c>
      <c r="AC27" s="12">
        <v>1.5</v>
      </c>
      <c r="AD27" s="12">
        <v>1.5</v>
      </c>
      <c r="AE27" s="12" t="s">
        <v>838</v>
      </c>
      <c r="AF27" s="12"/>
      <c r="AG27" s="12"/>
      <c r="AH27" s="12">
        <v>0.13</v>
      </c>
      <c r="AI27" s="12">
        <v>0.13</v>
      </c>
      <c r="AJ27" s="12"/>
      <c r="AK27" s="12"/>
      <c r="AL27" s="16" t="s">
        <v>911</v>
      </c>
      <c r="AM27" s="12" t="s">
        <v>1500</v>
      </c>
      <c r="AN27" s="27">
        <f>VLOOKUP(Table24[[#This Row],[USD conversion]],Sheet2!A:B,2,FALSE)</f>
        <v>1</v>
      </c>
      <c r="AO27" s="28">
        <f>Table24[[#This Row],[Min Charge]]*Table24[[#This Row],[Conversion Rate]]</f>
        <v>180</v>
      </c>
      <c r="AP27" s="28">
        <f>Table24[[#This Row],[45]]*Table24[[#This Row],[Conversion Rate]]</f>
        <v>0</v>
      </c>
      <c r="AQ27" s="28">
        <f>Table24[[#This Row],[100]]*Table24[[#This Row],[Conversion Rate]]</f>
        <v>1.5</v>
      </c>
      <c r="AR27" s="28">
        <f>Table24[[#This Row],[200]]*Table24[[#This Row],[Conversion Rate]]</f>
        <v>1.5</v>
      </c>
      <c r="AS27" s="28">
        <f>Table24[[#This Row],[300]]*Table24[[#This Row],[Conversion Rate]]</f>
        <v>1.5</v>
      </c>
      <c r="AT27" s="28">
        <f>Table24[[#This Row],[500]]*Table24[[#This Row],[Conversion Rate]]</f>
        <v>1.5</v>
      </c>
      <c r="AU27" s="28">
        <f>Table24[[#This Row],[1000]]*Table24[[#This Row],[Conversion Rate]]</f>
        <v>1.5</v>
      </c>
      <c r="AV27" s="28">
        <f>Table24[[#This Row],[2500]]*Table24[[#This Row],[Conversion Rate]]</f>
        <v>1.5</v>
      </c>
      <c r="AW27" s="28">
        <f>Table24[[#This Row],[5000]]*Table24[[#This Row],[Conversion Rate]]</f>
        <v>1.5</v>
      </c>
      <c r="AX27" s="28" t="str">
        <f>Table24[[#This Row],[All In/ ++]]</f>
        <v>++</v>
      </c>
      <c r="AY27" s="28">
        <f>Table24[[#This Row],[FSC]]*Table24[[#This Row],[Conversion Rate]]</f>
        <v>0</v>
      </c>
      <c r="AZ27" s="28">
        <f>Table24[[#This Row],[SSC]]*Table24[[#This Row],[Conversion Rate]]</f>
        <v>0</v>
      </c>
      <c r="BA27" s="28">
        <f>Table24[[#This Row],[Screening]]*Table24[[#This Row],[Conversion Rate]]</f>
        <v>0.13</v>
      </c>
      <c r="BB27" s="28">
        <f>Table24[[#This Row],[Other Charges]]*Table24[[#This Row],[Conversion Rate]]</f>
        <v>0.13</v>
      </c>
      <c r="BC27" s="28">
        <f>Table24[[#This Row],[Dry Ice Charge]]*Table24[[#This Row],[Conversion Rate]]</f>
        <v>0</v>
      </c>
      <c r="BD27" s="28">
        <f>Table24[[#This Row],[SAF/kg]]*Table24[[#This Row],[Conversion Rate]]</f>
        <v>0</v>
      </c>
      <c r="BE27" s="30" cm="1">
        <f t="array" ref="BE27">IF(COUNTIFS(F$20:F$1213,F27,G$20:G$1213,G27)&gt;1,
    _xlfn.PERCENTRANK.INC(
        _xlfn._xlws.FILTER(AO$20:AO$1213, (F$20:F$1213=F27)*(G$20:G$1213=G27)*ISNUMBER(AO$20:AO$1213)),
        AO27
    ),
    0
)</f>
        <v>0.66600000000000004</v>
      </c>
      <c r="BF27" s="28" t="str">
        <f t="shared" si="0"/>
        <v>Orange</v>
      </c>
    </row>
    <row r="28" spans="3:58" hidden="1">
      <c r="C28" s="6" t="s">
        <v>28</v>
      </c>
      <c r="D28" s="4" t="s">
        <v>21</v>
      </c>
      <c r="E28" s="4" t="s">
        <v>22</v>
      </c>
      <c r="F28" s="4" t="s">
        <v>37</v>
      </c>
      <c r="G28" s="4" t="s">
        <v>23</v>
      </c>
      <c r="H28" s="4" t="s">
        <v>799</v>
      </c>
      <c r="I28" s="4" t="s">
        <v>799</v>
      </c>
      <c r="J28" s="4" t="s">
        <v>776</v>
      </c>
      <c r="K28" s="4" t="s">
        <v>776</v>
      </c>
      <c r="L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AviationNoExpressLAXATLUSUSAMERICASAMERICAS</v>
      </c>
      <c r="M28" s="7">
        <v>2115.318071000002</v>
      </c>
      <c r="N28" s="4">
        <v>234</v>
      </c>
      <c r="O28" s="13">
        <v>9.0398208162393239</v>
      </c>
      <c r="P28" s="8" t="s">
        <v>919</v>
      </c>
      <c r="Q28" s="12" t="s">
        <v>472</v>
      </c>
      <c r="R28" s="12" t="s">
        <v>791</v>
      </c>
      <c r="S28" s="12"/>
      <c r="T28" s="12" t="s">
        <v>859</v>
      </c>
      <c r="U28" s="22"/>
      <c r="V28" s="12">
        <v>55</v>
      </c>
      <c r="W28" s="12"/>
      <c r="X28" s="12">
        <v>0.7</v>
      </c>
      <c r="Y28" s="12">
        <v>0.7</v>
      </c>
      <c r="Z28" s="12">
        <v>0.65</v>
      </c>
      <c r="AA28" s="12">
        <v>0.65</v>
      </c>
      <c r="AB28" s="12">
        <v>0.6</v>
      </c>
      <c r="AC28" s="12">
        <v>0.6</v>
      </c>
      <c r="AD28" s="12">
        <v>0.6</v>
      </c>
      <c r="AE28" s="12" t="s">
        <v>838</v>
      </c>
      <c r="AF28" s="12"/>
      <c r="AG28" s="12"/>
      <c r="AH28" s="12">
        <v>0.05</v>
      </c>
      <c r="AI28" s="12">
        <v>0.04</v>
      </c>
      <c r="AJ28" s="12"/>
      <c r="AK28" s="12"/>
      <c r="AL28" s="16" t="s">
        <v>910</v>
      </c>
      <c r="AM28" s="12" t="s">
        <v>1500</v>
      </c>
      <c r="AN28" s="27">
        <f>VLOOKUP(Table24[[#This Row],[USD conversion]],Sheet2!A:B,2,FALSE)</f>
        <v>1</v>
      </c>
      <c r="AO28" s="28">
        <f>Table24[[#This Row],[Min Charge]]*Table24[[#This Row],[Conversion Rate]]</f>
        <v>55</v>
      </c>
      <c r="AP28" s="28">
        <f>Table24[[#This Row],[45]]*Table24[[#This Row],[Conversion Rate]]</f>
        <v>0</v>
      </c>
      <c r="AQ28" s="28">
        <f>Table24[[#This Row],[100]]*Table24[[#This Row],[Conversion Rate]]</f>
        <v>0.7</v>
      </c>
      <c r="AR28" s="28">
        <f>Table24[[#This Row],[200]]*Table24[[#This Row],[Conversion Rate]]</f>
        <v>0.7</v>
      </c>
      <c r="AS28" s="28">
        <f>Table24[[#This Row],[300]]*Table24[[#This Row],[Conversion Rate]]</f>
        <v>0.65</v>
      </c>
      <c r="AT28" s="28">
        <f>Table24[[#This Row],[500]]*Table24[[#This Row],[Conversion Rate]]</f>
        <v>0.65</v>
      </c>
      <c r="AU28" s="28">
        <f>Table24[[#This Row],[1000]]*Table24[[#This Row],[Conversion Rate]]</f>
        <v>0.6</v>
      </c>
      <c r="AV28" s="28">
        <f>Table24[[#This Row],[2500]]*Table24[[#This Row],[Conversion Rate]]</f>
        <v>0.6</v>
      </c>
      <c r="AW28" s="28">
        <f>Table24[[#This Row],[5000]]*Table24[[#This Row],[Conversion Rate]]</f>
        <v>0.6</v>
      </c>
      <c r="AX28" s="28" t="str">
        <f>Table24[[#This Row],[All In/ ++]]</f>
        <v>++</v>
      </c>
      <c r="AY28" s="28">
        <f>Table24[[#This Row],[FSC]]*Table24[[#This Row],[Conversion Rate]]</f>
        <v>0</v>
      </c>
      <c r="AZ28" s="28">
        <f>Table24[[#This Row],[SSC]]*Table24[[#This Row],[Conversion Rate]]</f>
        <v>0</v>
      </c>
      <c r="BA28" s="28">
        <f>Table24[[#This Row],[Screening]]*Table24[[#This Row],[Conversion Rate]]</f>
        <v>0.05</v>
      </c>
      <c r="BB28" s="28">
        <f>Table24[[#This Row],[Other Charges]]*Table24[[#This Row],[Conversion Rate]]</f>
        <v>0.04</v>
      </c>
      <c r="BC28" s="28">
        <f>Table24[[#This Row],[Dry Ice Charge]]*Table24[[#This Row],[Conversion Rate]]</f>
        <v>0</v>
      </c>
      <c r="BD28" s="28">
        <f>Table24[[#This Row],[SAF/kg]]*Table24[[#This Row],[Conversion Rate]]</f>
        <v>0</v>
      </c>
      <c r="BE28" s="30" cm="1">
        <f t="array" ref="BE28">IF(COUNTIFS(F$20:F$1213,F28,G$20:G$1213,G28)&gt;1,
    _xlfn.PERCENTRANK.INC(
        _xlfn._xlws.FILTER(AO$20:AO$1213, (F$20:F$1213=F28)*(G$20:G$1213=G28)*ISNUMBER(AO$20:AO$1213)),
        AO28
    ),
    0
)</f>
        <v>0</v>
      </c>
      <c r="BF28" s="28" t="str">
        <f t="shared" si="0"/>
        <v>Green</v>
      </c>
    </row>
    <row r="29" spans="3:58" hidden="1">
      <c r="C29" s="6" t="s">
        <v>20</v>
      </c>
      <c r="D29" s="4" t="s">
        <v>21</v>
      </c>
      <c r="E29" s="4" t="s">
        <v>22</v>
      </c>
      <c r="F29" s="4" t="s">
        <v>37</v>
      </c>
      <c r="G29" s="4" t="s">
        <v>39</v>
      </c>
      <c r="H29" s="4" t="s">
        <v>799</v>
      </c>
      <c r="I29" s="4" t="s">
        <v>799</v>
      </c>
      <c r="J29" s="4" t="s">
        <v>776</v>
      </c>
      <c r="K29" s="4" t="s">
        <v>776</v>
      </c>
      <c r="L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PharmaNoExpressLAXBOSUSUSAMERICASAMERICAS</v>
      </c>
      <c r="M29" s="7">
        <v>3050.40924</v>
      </c>
      <c r="N29" s="4">
        <v>657</v>
      </c>
      <c r="O29" s="13">
        <v>4.6429364383561644</v>
      </c>
      <c r="P29" s="8" t="s">
        <v>919</v>
      </c>
      <c r="Q29" s="12" t="s">
        <v>472</v>
      </c>
      <c r="R29" s="12" t="s">
        <v>791</v>
      </c>
      <c r="S29" s="12"/>
      <c r="T29" s="12" t="s">
        <v>859</v>
      </c>
      <c r="U29" s="22"/>
      <c r="V29" s="12">
        <v>55</v>
      </c>
      <c r="W29" s="12"/>
      <c r="X29" s="12">
        <v>0.85</v>
      </c>
      <c r="Y29" s="12">
        <v>0.85</v>
      </c>
      <c r="Z29" s="12">
        <v>0.8</v>
      </c>
      <c r="AA29" s="12">
        <v>0.75</v>
      </c>
      <c r="AB29" s="12">
        <v>0.75</v>
      </c>
      <c r="AC29" s="12">
        <v>0.7</v>
      </c>
      <c r="AD29" s="12">
        <v>0.7</v>
      </c>
      <c r="AE29" s="12" t="s">
        <v>838</v>
      </c>
      <c r="AF29" s="12"/>
      <c r="AG29" s="12"/>
      <c r="AH29" s="12">
        <v>0.05</v>
      </c>
      <c r="AI29" s="12">
        <v>0.04</v>
      </c>
      <c r="AJ29" s="12"/>
      <c r="AK29" s="12"/>
      <c r="AL29" s="16" t="s">
        <v>910</v>
      </c>
      <c r="AM29" s="12" t="s">
        <v>1500</v>
      </c>
      <c r="AN29" s="27">
        <f>VLOOKUP(Table24[[#This Row],[USD conversion]],Sheet2!A:B,2,FALSE)</f>
        <v>1</v>
      </c>
      <c r="AO29" s="28">
        <f>Table24[[#This Row],[Min Charge]]*Table24[[#This Row],[Conversion Rate]]</f>
        <v>55</v>
      </c>
      <c r="AP29" s="28">
        <f>Table24[[#This Row],[45]]*Table24[[#This Row],[Conversion Rate]]</f>
        <v>0</v>
      </c>
      <c r="AQ29" s="28">
        <f>Table24[[#This Row],[100]]*Table24[[#This Row],[Conversion Rate]]</f>
        <v>0.85</v>
      </c>
      <c r="AR29" s="28">
        <f>Table24[[#This Row],[200]]*Table24[[#This Row],[Conversion Rate]]</f>
        <v>0.85</v>
      </c>
      <c r="AS29" s="28">
        <f>Table24[[#This Row],[300]]*Table24[[#This Row],[Conversion Rate]]</f>
        <v>0.8</v>
      </c>
      <c r="AT29" s="28">
        <f>Table24[[#This Row],[500]]*Table24[[#This Row],[Conversion Rate]]</f>
        <v>0.75</v>
      </c>
      <c r="AU29" s="28">
        <f>Table24[[#This Row],[1000]]*Table24[[#This Row],[Conversion Rate]]</f>
        <v>0.75</v>
      </c>
      <c r="AV29" s="28">
        <f>Table24[[#This Row],[2500]]*Table24[[#This Row],[Conversion Rate]]</f>
        <v>0.7</v>
      </c>
      <c r="AW29" s="28">
        <f>Table24[[#This Row],[5000]]*Table24[[#This Row],[Conversion Rate]]</f>
        <v>0.7</v>
      </c>
      <c r="AX29" s="28" t="str">
        <f>Table24[[#This Row],[All In/ ++]]</f>
        <v>++</v>
      </c>
      <c r="AY29" s="28">
        <f>Table24[[#This Row],[FSC]]*Table24[[#This Row],[Conversion Rate]]</f>
        <v>0</v>
      </c>
      <c r="AZ29" s="28">
        <f>Table24[[#This Row],[SSC]]*Table24[[#This Row],[Conversion Rate]]</f>
        <v>0</v>
      </c>
      <c r="BA29" s="28">
        <f>Table24[[#This Row],[Screening]]*Table24[[#This Row],[Conversion Rate]]</f>
        <v>0.05</v>
      </c>
      <c r="BB29" s="28">
        <f>Table24[[#This Row],[Other Charges]]*Table24[[#This Row],[Conversion Rate]]</f>
        <v>0.04</v>
      </c>
      <c r="BC29" s="28">
        <f>Table24[[#This Row],[Dry Ice Charge]]*Table24[[#This Row],[Conversion Rate]]</f>
        <v>0</v>
      </c>
      <c r="BD29" s="28">
        <f>Table24[[#This Row],[SAF/kg]]*Table24[[#This Row],[Conversion Rate]]</f>
        <v>0</v>
      </c>
      <c r="BE29" s="30" cm="1">
        <f t="array" ref="BE29">IF(COUNTIFS(F$20:F$1213,F29,G$20:G$1213,G29)&gt;1,
    _xlfn.PERCENTRANK.INC(
        _xlfn._xlws.FILTER(AO$20:AO$1213, (F$20:F$1213=F29)*(G$20:G$1213=G29)*ISNUMBER(AO$20:AO$1213)),
        AO29
    ),
    0
)</f>
        <v>0</v>
      </c>
      <c r="BF29" s="28" t="str">
        <f t="shared" si="0"/>
        <v>Green</v>
      </c>
    </row>
    <row r="30" spans="3:58">
      <c r="C30" s="6" t="s">
        <v>20</v>
      </c>
      <c r="D30" s="4" t="s">
        <v>472</v>
      </c>
      <c r="E30" s="4" t="s">
        <v>22</v>
      </c>
      <c r="F30" s="4" t="s">
        <v>37</v>
      </c>
      <c r="G30" s="4" t="s">
        <v>112</v>
      </c>
      <c r="H30" s="4" t="s">
        <v>799</v>
      </c>
      <c r="I30" s="4" t="s">
        <v>803</v>
      </c>
      <c r="J30" s="4" t="s">
        <v>776</v>
      </c>
      <c r="K30" s="4" t="s">
        <v>778</v>
      </c>
      <c r="L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PharmaYesExpressLAXBRUUSBEAMERICASEMEA</v>
      </c>
      <c r="M30" s="7">
        <v>14803.16</v>
      </c>
      <c r="N30" s="4">
        <v>375</v>
      </c>
      <c r="O30" s="13">
        <v>39.475093333333334</v>
      </c>
      <c r="P30" s="8" t="s">
        <v>919</v>
      </c>
      <c r="Q30" s="12" t="s">
        <v>472</v>
      </c>
      <c r="R30" s="12" t="s">
        <v>792</v>
      </c>
      <c r="S30" s="12" t="s">
        <v>86</v>
      </c>
      <c r="T30" s="12" t="s">
        <v>859</v>
      </c>
      <c r="U30" s="22"/>
      <c r="V30" s="12">
        <v>180</v>
      </c>
      <c r="W30" s="12"/>
      <c r="X30" s="12">
        <v>1.5</v>
      </c>
      <c r="Y30" s="12">
        <v>1.5</v>
      </c>
      <c r="Z30" s="12">
        <v>1.5</v>
      </c>
      <c r="AA30" s="12">
        <v>1.5</v>
      </c>
      <c r="AB30" s="12">
        <v>1.5</v>
      </c>
      <c r="AC30" s="12">
        <v>1.5</v>
      </c>
      <c r="AD30" s="12">
        <v>1.5</v>
      </c>
      <c r="AE30" s="12" t="s">
        <v>838</v>
      </c>
      <c r="AF30" s="12"/>
      <c r="AG30" s="12"/>
      <c r="AH30" s="12">
        <v>0.13</v>
      </c>
      <c r="AI30" s="12">
        <v>0.13</v>
      </c>
      <c r="AJ30" s="12"/>
      <c r="AK30" s="12"/>
      <c r="AL30" s="16" t="s">
        <v>911</v>
      </c>
      <c r="AM30" s="12" t="s">
        <v>1500</v>
      </c>
      <c r="AN30" s="27">
        <f>VLOOKUP(Table24[[#This Row],[USD conversion]],Sheet2!A:B,2,FALSE)</f>
        <v>1</v>
      </c>
      <c r="AO30" s="28">
        <f>Table24[[#This Row],[Min Charge]]*Table24[[#This Row],[Conversion Rate]]</f>
        <v>180</v>
      </c>
      <c r="AP30" s="28">
        <f>Table24[[#This Row],[45]]*Table24[[#This Row],[Conversion Rate]]</f>
        <v>0</v>
      </c>
      <c r="AQ30" s="28">
        <f>Table24[[#This Row],[100]]*Table24[[#This Row],[Conversion Rate]]</f>
        <v>1.5</v>
      </c>
      <c r="AR30" s="28">
        <f>Table24[[#This Row],[200]]*Table24[[#This Row],[Conversion Rate]]</f>
        <v>1.5</v>
      </c>
      <c r="AS30" s="28">
        <f>Table24[[#This Row],[300]]*Table24[[#This Row],[Conversion Rate]]</f>
        <v>1.5</v>
      </c>
      <c r="AT30" s="28">
        <f>Table24[[#This Row],[500]]*Table24[[#This Row],[Conversion Rate]]</f>
        <v>1.5</v>
      </c>
      <c r="AU30" s="28">
        <f>Table24[[#This Row],[1000]]*Table24[[#This Row],[Conversion Rate]]</f>
        <v>1.5</v>
      </c>
      <c r="AV30" s="28">
        <f>Table24[[#This Row],[2500]]*Table24[[#This Row],[Conversion Rate]]</f>
        <v>1.5</v>
      </c>
      <c r="AW30" s="28">
        <f>Table24[[#This Row],[5000]]*Table24[[#This Row],[Conversion Rate]]</f>
        <v>1.5</v>
      </c>
      <c r="AX30" s="28" t="str">
        <f>Table24[[#This Row],[All In/ ++]]</f>
        <v>++</v>
      </c>
      <c r="AY30" s="28">
        <f>Table24[[#This Row],[FSC]]*Table24[[#This Row],[Conversion Rate]]</f>
        <v>0</v>
      </c>
      <c r="AZ30" s="28">
        <f>Table24[[#This Row],[SSC]]*Table24[[#This Row],[Conversion Rate]]</f>
        <v>0</v>
      </c>
      <c r="BA30" s="28">
        <f>Table24[[#This Row],[Screening]]*Table24[[#This Row],[Conversion Rate]]</f>
        <v>0.13</v>
      </c>
      <c r="BB30" s="28">
        <f>Table24[[#This Row],[Other Charges]]*Table24[[#This Row],[Conversion Rate]]</f>
        <v>0.13</v>
      </c>
      <c r="BC30" s="28">
        <f>Table24[[#This Row],[Dry Ice Charge]]*Table24[[#This Row],[Conversion Rate]]</f>
        <v>0</v>
      </c>
      <c r="BD30" s="28">
        <f>Table24[[#This Row],[SAF/kg]]*Table24[[#This Row],[Conversion Rate]]</f>
        <v>0</v>
      </c>
      <c r="BE30" s="30" cm="1">
        <f t="array" ref="BE30">IF(COUNTIFS(F$20:F$1213,F30,G$20:G$1213,G30)&gt;1,
    _xlfn.PERCENTRANK.INC(
        _xlfn._xlws.FILTER(AO$20:AO$1213, (F$20:F$1213=F30)*(G$20:G$1213=G30)*ISNUMBER(AO$20:AO$1213)),
        AO30
    ),
    0
)</f>
        <v>0.66600000000000004</v>
      </c>
      <c r="BF30" s="28" t="str">
        <f t="shared" si="0"/>
        <v>Orange</v>
      </c>
    </row>
    <row r="31" spans="3:58" hidden="1">
      <c r="C31" s="6" t="s">
        <v>20</v>
      </c>
      <c r="D31" s="4" t="s">
        <v>21</v>
      </c>
      <c r="E31" s="4" t="s">
        <v>22</v>
      </c>
      <c r="F31" s="4" t="s">
        <v>37</v>
      </c>
      <c r="G31" s="4" t="s">
        <v>97</v>
      </c>
      <c r="H31" s="4" t="s">
        <v>799</v>
      </c>
      <c r="I31" s="4" t="s">
        <v>808</v>
      </c>
      <c r="J31" s="4" t="s">
        <v>776</v>
      </c>
      <c r="K31" s="4" t="s">
        <v>777</v>
      </c>
      <c r="L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31" s="7">
        <v>4306.1200000000053</v>
      </c>
      <c r="N31" s="4">
        <v>469</v>
      </c>
      <c r="O31" s="13">
        <v>9.1814925373134439</v>
      </c>
      <c r="P31" s="8" t="s">
        <v>919</v>
      </c>
      <c r="Q31" s="12" t="s">
        <v>472</v>
      </c>
      <c r="R31" s="12" t="s">
        <v>791</v>
      </c>
      <c r="S31" s="12"/>
      <c r="T31" s="12" t="s">
        <v>859</v>
      </c>
      <c r="U31" s="22"/>
      <c r="V31" s="12">
        <v>180</v>
      </c>
      <c r="W31" s="12"/>
      <c r="X31" s="12">
        <v>1.4</v>
      </c>
      <c r="Y31" s="12">
        <v>1.4</v>
      </c>
      <c r="Z31" s="12">
        <v>1.4</v>
      </c>
      <c r="AA31" s="12">
        <v>1.4</v>
      </c>
      <c r="AB31" s="12">
        <v>1.4</v>
      </c>
      <c r="AC31" s="12">
        <v>1.4</v>
      </c>
      <c r="AD31" s="12">
        <v>1.4</v>
      </c>
      <c r="AE31" s="12" t="s">
        <v>838</v>
      </c>
      <c r="AF31" s="12"/>
      <c r="AG31" s="12"/>
      <c r="AH31" s="12">
        <v>0.13</v>
      </c>
      <c r="AI31" s="12">
        <v>0.13</v>
      </c>
      <c r="AJ31" s="12"/>
      <c r="AK31" s="12"/>
      <c r="AL31" s="16" t="s">
        <v>911</v>
      </c>
      <c r="AM31" s="12" t="s">
        <v>1500</v>
      </c>
      <c r="AN31" s="27">
        <f>VLOOKUP(Table24[[#This Row],[USD conversion]],Sheet2!A:B,2,FALSE)</f>
        <v>1</v>
      </c>
      <c r="AO31" s="28">
        <f>Table24[[#This Row],[Min Charge]]*Table24[[#This Row],[Conversion Rate]]</f>
        <v>180</v>
      </c>
      <c r="AP31" s="28">
        <f>Table24[[#This Row],[45]]*Table24[[#This Row],[Conversion Rate]]</f>
        <v>0</v>
      </c>
      <c r="AQ31" s="28">
        <f>Table24[[#This Row],[100]]*Table24[[#This Row],[Conversion Rate]]</f>
        <v>1.4</v>
      </c>
      <c r="AR31" s="28">
        <f>Table24[[#This Row],[200]]*Table24[[#This Row],[Conversion Rate]]</f>
        <v>1.4</v>
      </c>
      <c r="AS31" s="28">
        <f>Table24[[#This Row],[300]]*Table24[[#This Row],[Conversion Rate]]</f>
        <v>1.4</v>
      </c>
      <c r="AT31" s="28">
        <f>Table24[[#This Row],[500]]*Table24[[#This Row],[Conversion Rate]]</f>
        <v>1.4</v>
      </c>
      <c r="AU31" s="28">
        <f>Table24[[#This Row],[1000]]*Table24[[#This Row],[Conversion Rate]]</f>
        <v>1.4</v>
      </c>
      <c r="AV31" s="28">
        <f>Table24[[#This Row],[2500]]*Table24[[#This Row],[Conversion Rate]]</f>
        <v>1.4</v>
      </c>
      <c r="AW31" s="28">
        <f>Table24[[#This Row],[5000]]*Table24[[#This Row],[Conversion Rate]]</f>
        <v>1.4</v>
      </c>
      <c r="AX31" s="28" t="str">
        <f>Table24[[#This Row],[All In/ ++]]</f>
        <v>++</v>
      </c>
      <c r="AY31" s="28">
        <f>Table24[[#This Row],[FSC]]*Table24[[#This Row],[Conversion Rate]]</f>
        <v>0</v>
      </c>
      <c r="AZ31" s="28">
        <f>Table24[[#This Row],[SSC]]*Table24[[#This Row],[Conversion Rate]]</f>
        <v>0</v>
      </c>
      <c r="BA31" s="28">
        <f>Table24[[#This Row],[Screening]]*Table24[[#This Row],[Conversion Rate]]</f>
        <v>0.13</v>
      </c>
      <c r="BB31" s="28">
        <f>Table24[[#This Row],[Other Charges]]*Table24[[#This Row],[Conversion Rate]]</f>
        <v>0.13</v>
      </c>
      <c r="BC31" s="28">
        <f>Table24[[#This Row],[Dry Ice Charge]]*Table24[[#This Row],[Conversion Rate]]</f>
        <v>0</v>
      </c>
      <c r="BD31" s="28">
        <f>Table24[[#This Row],[SAF/kg]]*Table24[[#This Row],[Conversion Rate]]</f>
        <v>0</v>
      </c>
      <c r="BE31" s="30" cm="1">
        <f t="array" ref="BE31">IF(COUNTIFS(F$20:F$1213,F31,G$20:G$1213,G31)&gt;1,
    _xlfn.PERCENTRANK.INC(
        _xlfn._xlws.FILTER(AO$20:AO$1213, (F$20:F$1213=F31)*(G$20:G$1213=G31)*ISNUMBER(AO$20:AO$1213)),
        AO31
    ),
    0
)</f>
        <v>0.70499999999999996</v>
      </c>
      <c r="BF31" s="28" t="str">
        <f t="shared" si="0"/>
        <v>Red</v>
      </c>
    </row>
    <row r="32" spans="3:58" hidden="1">
      <c r="C32" s="6" t="s">
        <v>20</v>
      </c>
      <c r="D32" s="4" t="s">
        <v>472</v>
      </c>
      <c r="E32" s="4" t="s">
        <v>22</v>
      </c>
      <c r="F32" s="4" t="s">
        <v>37</v>
      </c>
      <c r="G32" s="4" t="s">
        <v>97</v>
      </c>
      <c r="H32" s="4" t="s">
        <v>799</v>
      </c>
      <c r="I32" s="4" t="s">
        <v>808</v>
      </c>
      <c r="J32" s="4" t="s">
        <v>776</v>
      </c>
      <c r="K32" s="4" t="s">
        <v>777</v>
      </c>
      <c r="L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32" s="7">
        <v>16840.369999999959</v>
      </c>
      <c r="N32" s="4">
        <v>449</v>
      </c>
      <c r="O32" s="13">
        <v>37.506391982182535</v>
      </c>
      <c r="P32" s="8" t="s">
        <v>919</v>
      </c>
      <c r="Q32" s="12" t="s">
        <v>472</v>
      </c>
      <c r="R32" s="12" t="s">
        <v>791</v>
      </c>
      <c r="S32" s="12"/>
      <c r="T32" s="12" t="s">
        <v>859</v>
      </c>
      <c r="U32" s="22"/>
      <c r="V32" s="12">
        <v>180</v>
      </c>
      <c r="W32" s="12"/>
      <c r="X32" s="12">
        <v>1.4</v>
      </c>
      <c r="Y32" s="12">
        <v>1.4</v>
      </c>
      <c r="Z32" s="12">
        <v>1.4</v>
      </c>
      <c r="AA32" s="12">
        <v>1.4</v>
      </c>
      <c r="AB32" s="12">
        <v>1.4</v>
      </c>
      <c r="AC32" s="12">
        <v>1.4</v>
      </c>
      <c r="AD32" s="12">
        <v>1.4</v>
      </c>
      <c r="AE32" s="12" t="s">
        <v>838</v>
      </c>
      <c r="AF32" s="12"/>
      <c r="AG32" s="12"/>
      <c r="AH32" s="12">
        <v>0.13</v>
      </c>
      <c r="AI32" s="12">
        <v>0.13</v>
      </c>
      <c r="AJ32" s="12"/>
      <c r="AK32" s="12"/>
      <c r="AL32" s="16" t="s">
        <v>911</v>
      </c>
      <c r="AM32" s="12" t="s">
        <v>1500</v>
      </c>
      <c r="AN32" s="27">
        <f>VLOOKUP(Table24[[#This Row],[USD conversion]],Sheet2!A:B,2,FALSE)</f>
        <v>1</v>
      </c>
      <c r="AO32" s="28">
        <f>Table24[[#This Row],[Min Charge]]*Table24[[#This Row],[Conversion Rate]]</f>
        <v>180</v>
      </c>
      <c r="AP32" s="28">
        <f>Table24[[#This Row],[45]]*Table24[[#This Row],[Conversion Rate]]</f>
        <v>0</v>
      </c>
      <c r="AQ32" s="28">
        <f>Table24[[#This Row],[100]]*Table24[[#This Row],[Conversion Rate]]</f>
        <v>1.4</v>
      </c>
      <c r="AR32" s="28">
        <f>Table24[[#This Row],[200]]*Table24[[#This Row],[Conversion Rate]]</f>
        <v>1.4</v>
      </c>
      <c r="AS32" s="28">
        <f>Table24[[#This Row],[300]]*Table24[[#This Row],[Conversion Rate]]</f>
        <v>1.4</v>
      </c>
      <c r="AT32" s="28">
        <f>Table24[[#This Row],[500]]*Table24[[#This Row],[Conversion Rate]]</f>
        <v>1.4</v>
      </c>
      <c r="AU32" s="28">
        <f>Table24[[#This Row],[1000]]*Table24[[#This Row],[Conversion Rate]]</f>
        <v>1.4</v>
      </c>
      <c r="AV32" s="28">
        <f>Table24[[#This Row],[2500]]*Table24[[#This Row],[Conversion Rate]]</f>
        <v>1.4</v>
      </c>
      <c r="AW32" s="28">
        <f>Table24[[#This Row],[5000]]*Table24[[#This Row],[Conversion Rate]]</f>
        <v>1.4</v>
      </c>
      <c r="AX32" s="28" t="str">
        <f>Table24[[#This Row],[All In/ ++]]</f>
        <v>++</v>
      </c>
      <c r="AY32" s="28">
        <f>Table24[[#This Row],[FSC]]*Table24[[#This Row],[Conversion Rate]]</f>
        <v>0</v>
      </c>
      <c r="AZ32" s="28">
        <f>Table24[[#This Row],[SSC]]*Table24[[#This Row],[Conversion Rate]]</f>
        <v>0</v>
      </c>
      <c r="BA32" s="28">
        <f>Table24[[#This Row],[Screening]]*Table24[[#This Row],[Conversion Rate]]</f>
        <v>0.13</v>
      </c>
      <c r="BB32" s="28">
        <f>Table24[[#This Row],[Other Charges]]*Table24[[#This Row],[Conversion Rate]]</f>
        <v>0.13</v>
      </c>
      <c r="BC32" s="28">
        <f>Table24[[#This Row],[Dry Ice Charge]]*Table24[[#This Row],[Conversion Rate]]</f>
        <v>0</v>
      </c>
      <c r="BD32" s="28">
        <f>Table24[[#This Row],[SAF/kg]]*Table24[[#This Row],[Conversion Rate]]</f>
        <v>0</v>
      </c>
      <c r="BE32" s="30" cm="1">
        <f t="array" ref="BE32">IF(COUNTIFS(F$20:F$1213,F32,G$20:G$1213,G32)&gt;1,
    _xlfn.PERCENTRANK.INC(
        _xlfn._xlws.FILTER(AO$20:AO$1213, (F$20:F$1213=F32)*(G$20:G$1213=G32)*ISNUMBER(AO$20:AO$1213)),
        AO32
    ),
    0
)</f>
        <v>0.70499999999999996</v>
      </c>
      <c r="BF32" s="28" t="str">
        <f t="shared" si="0"/>
        <v>Red</v>
      </c>
    </row>
    <row r="33" spans="3:58" hidden="1">
      <c r="C33" s="6" t="s">
        <v>20</v>
      </c>
      <c r="D33" s="4" t="s">
        <v>472</v>
      </c>
      <c r="E33" s="4" t="s">
        <v>22</v>
      </c>
      <c r="F33" s="4" t="s">
        <v>37</v>
      </c>
      <c r="G33" s="4" t="s">
        <v>66</v>
      </c>
      <c r="H33" s="4" t="s">
        <v>799</v>
      </c>
      <c r="I33" s="4" t="s">
        <v>799</v>
      </c>
      <c r="J33" s="4" t="s">
        <v>776</v>
      </c>
      <c r="K33" s="4" t="s">
        <v>776</v>
      </c>
      <c r="L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PharmaYesExpressLAXJFKUSUSAMERICASAMERICAS</v>
      </c>
      <c r="M33" s="7">
        <v>20153.140000000003</v>
      </c>
      <c r="N33" s="4">
        <v>431</v>
      </c>
      <c r="O33" s="13">
        <v>46.759025522041767</v>
      </c>
      <c r="P33" s="8" t="s">
        <v>919</v>
      </c>
      <c r="Q33" s="12" t="s">
        <v>472</v>
      </c>
      <c r="R33" s="12" t="s">
        <v>791</v>
      </c>
      <c r="S33" s="12"/>
      <c r="T33" s="12" t="s">
        <v>859</v>
      </c>
      <c r="U33" s="22"/>
      <c r="V33" s="12">
        <v>55</v>
      </c>
      <c r="W33" s="12"/>
      <c r="X33" s="12">
        <v>0.85</v>
      </c>
      <c r="Y33" s="12">
        <v>0.85</v>
      </c>
      <c r="Z33" s="12">
        <v>0.8</v>
      </c>
      <c r="AA33" s="12">
        <v>0.75</v>
      </c>
      <c r="AB33" s="12">
        <v>0.75</v>
      </c>
      <c r="AC33" s="12">
        <v>0.7</v>
      </c>
      <c r="AD33" s="12">
        <v>0.7</v>
      </c>
      <c r="AE33" s="12" t="s">
        <v>838</v>
      </c>
      <c r="AF33" s="12"/>
      <c r="AG33" s="12"/>
      <c r="AH33" s="12">
        <v>0.05</v>
      </c>
      <c r="AI33" s="12">
        <v>0.04</v>
      </c>
      <c r="AJ33" s="12"/>
      <c r="AK33" s="12"/>
      <c r="AL33" s="16" t="s">
        <v>910</v>
      </c>
      <c r="AM33" s="12" t="s">
        <v>1500</v>
      </c>
      <c r="AN33" s="27">
        <f>VLOOKUP(Table24[[#This Row],[USD conversion]],Sheet2!A:B,2,FALSE)</f>
        <v>1</v>
      </c>
      <c r="AO33" s="28">
        <f>Table24[[#This Row],[Min Charge]]*Table24[[#This Row],[Conversion Rate]]</f>
        <v>55</v>
      </c>
      <c r="AP33" s="28">
        <f>Table24[[#This Row],[45]]*Table24[[#This Row],[Conversion Rate]]</f>
        <v>0</v>
      </c>
      <c r="AQ33" s="28">
        <f>Table24[[#This Row],[100]]*Table24[[#This Row],[Conversion Rate]]</f>
        <v>0.85</v>
      </c>
      <c r="AR33" s="28">
        <f>Table24[[#This Row],[200]]*Table24[[#This Row],[Conversion Rate]]</f>
        <v>0.85</v>
      </c>
      <c r="AS33" s="28">
        <f>Table24[[#This Row],[300]]*Table24[[#This Row],[Conversion Rate]]</f>
        <v>0.8</v>
      </c>
      <c r="AT33" s="28">
        <f>Table24[[#This Row],[500]]*Table24[[#This Row],[Conversion Rate]]</f>
        <v>0.75</v>
      </c>
      <c r="AU33" s="28">
        <f>Table24[[#This Row],[1000]]*Table24[[#This Row],[Conversion Rate]]</f>
        <v>0.75</v>
      </c>
      <c r="AV33" s="28">
        <f>Table24[[#This Row],[2500]]*Table24[[#This Row],[Conversion Rate]]</f>
        <v>0.7</v>
      </c>
      <c r="AW33" s="28">
        <f>Table24[[#This Row],[5000]]*Table24[[#This Row],[Conversion Rate]]</f>
        <v>0.7</v>
      </c>
      <c r="AX33" s="28" t="str">
        <f>Table24[[#This Row],[All In/ ++]]</f>
        <v>++</v>
      </c>
      <c r="AY33" s="28">
        <f>Table24[[#This Row],[FSC]]*Table24[[#This Row],[Conversion Rate]]</f>
        <v>0</v>
      </c>
      <c r="AZ33" s="28">
        <f>Table24[[#This Row],[SSC]]*Table24[[#This Row],[Conversion Rate]]</f>
        <v>0</v>
      </c>
      <c r="BA33" s="28">
        <f>Table24[[#This Row],[Screening]]*Table24[[#This Row],[Conversion Rate]]</f>
        <v>0.05</v>
      </c>
      <c r="BB33" s="28">
        <f>Table24[[#This Row],[Other Charges]]*Table24[[#This Row],[Conversion Rate]]</f>
        <v>0.04</v>
      </c>
      <c r="BC33" s="28">
        <f>Table24[[#This Row],[Dry Ice Charge]]*Table24[[#This Row],[Conversion Rate]]</f>
        <v>0</v>
      </c>
      <c r="BD33" s="28">
        <f>Table24[[#This Row],[SAF/kg]]*Table24[[#This Row],[Conversion Rate]]</f>
        <v>0</v>
      </c>
      <c r="BE33" s="30" cm="1">
        <f t="array" ref="BE33">IF(COUNTIFS(F$20:F$1213,F33,G$20:G$1213,G33)&gt;1,
    _xlfn.PERCENTRANK.INC(
        _xlfn._xlws.FILTER(AO$20:AO$1213, (F$20:F$1213=F33)*(G$20:G$1213=G33)*ISNUMBER(AO$20:AO$1213)),
        AO33
    ),
    0
)</f>
        <v>0</v>
      </c>
      <c r="BF33" s="28" t="str">
        <f t="shared" si="0"/>
        <v>Green</v>
      </c>
    </row>
    <row r="34" spans="3:58" hidden="1">
      <c r="C34" s="6" t="s">
        <v>35</v>
      </c>
      <c r="D34" s="4" t="s">
        <v>21</v>
      </c>
      <c r="E34" s="4" t="s">
        <v>22</v>
      </c>
      <c r="F34" s="4" t="s">
        <v>37</v>
      </c>
      <c r="G34" s="4" t="s">
        <v>67</v>
      </c>
      <c r="H34" s="4" t="s">
        <v>799</v>
      </c>
      <c r="I34" s="4" t="s">
        <v>799</v>
      </c>
      <c r="J34" s="4" t="s">
        <v>776</v>
      </c>
      <c r="K34" s="4" t="s">
        <v>776</v>
      </c>
      <c r="L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GCNoExpressLAXLASUSUSAMERICASAMERICAS</v>
      </c>
      <c r="M34" s="7">
        <v>4773.9180349999961</v>
      </c>
      <c r="N34" s="4">
        <v>316</v>
      </c>
      <c r="O34" s="13">
        <v>15.107335553797457</v>
      </c>
      <c r="P34" s="8" t="s">
        <v>919</v>
      </c>
      <c r="Q34" s="12" t="s">
        <v>472</v>
      </c>
      <c r="R34" s="12" t="s">
        <v>791</v>
      </c>
      <c r="S34" s="12"/>
      <c r="T34" s="12" t="s">
        <v>859</v>
      </c>
      <c r="U34" s="22"/>
      <c r="V34" s="12">
        <v>55</v>
      </c>
      <c r="W34" s="12"/>
      <c r="X34" s="12">
        <v>0.66</v>
      </c>
      <c r="Y34" s="12">
        <v>0.65</v>
      </c>
      <c r="Z34" s="12">
        <v>0.6</v>
      </c>
      <c r="AA34" s="12">
        <v>0.55000000000000004</v>
      </c>
      <c r="AB34" s="12">
        <v>0.55000000000000004</v>
      </c>
      <c r="AC34" s="12">
        <v>0.5</v>
      </c>
      <c r="AD34" s="12">
        <v>0.5</v>
      </c>
      <c r="AE34" s="12" t="s">
        <v>838</v>
      </c>
      <c r="AF34" s="12"/>
      <c r="AG34" s="12"/>
      <c r="AH34" s="12">
        <v>0.05</v>
      </c>
      <c r="AI34" s="12">
        <v>0.04</v>
      </c>
      <c r="AJ34" s="12"/>
      <c r="AK34" s="12"/>
      <c r="AL34" s="16" t="s">
        <v>910</v>
      </c>
      <c r="AM34" s="12" t="s">
        <v>1500</v>
      </c>
      <c r="AN34" s="27">
        <f>VLOOKUP(Table24[[#This Row],[USD conversion]],Sheet2!A:B,2,FALSE)</f>
        <v>1</v>
      </c>
      <c r="AO34" s="28">
        <f>Table24[[#This Row],[Min Charge]]*Table24[[#This Row],[Conversion Rate]]</f>
        <v>55</v>
      </c>
      <c r="AP34" s="28">
        <f>Table24[[#This Row],[45]]*Table24[[#This Row],[Conversion Rate]]</f>
        <v>0</v>
      </c>
      <c r="AQ34" s="28">
        <f>Table24[[#This Row],[100]]*Table24[[#This Row],[Conversion Rate]]</f>
        <v>0.66</v>
      </c>
      <c r="AR34" s="28">
        <f>Table24[[#This Row],[200]]*Table24[[#This Row],[Conversion Rate]]</f>
        <v>0.65</v>
      </c>
      <c r="AS34" s="28">
        <f>Table24[[#This Row],[300]]*Table24[[#This Row],[Conversion Rate]]</f>
        <v>0.6</v>
      </c>
      <c r="AT34" s="28">
        <f>Table24[[#This Row],[500]]*Table24[[#This Row],[Conversion Rate]]</f>
        <v>0.55000000000000004</v>
      </c>
      <c r="AU34" s="28">
        <f>Table24[[#This Row],[1000]]*Table24[[#This Row],[Conversion Rate]]</f>
        <v>0.55000000000000004</v>
      </c>
      <c r="AV34" s="28">
        <f>Table24[[#This Row],[2500]]*Table24[[#This Row],[Conversion Rate]]</f>
        <v>0.5</v>
      </c>
      <c r="AW34" s="28">
        <f>Table24[[#This Row],[5000]]*Table24[[#This Row],[Conversion Rate]]</f>
        <v>0.5</v>
      </c>
      <c r="AX34" s="28" t="str">
        <f>Table24[[#This Row],[All In/ ++]]</f>
        <v>++</v>
      </c>
      <c r="AY34" s="28">
        <f>Table24[[#This Row],[FSC]]*Table24[[#This Row],[Conversion Rate]]</f>
        <v>0</v>
      </c>
      <c r="AZ34" s="28">
        <f>Table24[[#This Row],[SSC]]*Table24[[#This Row],[Conversion Rate]]</f>
        <v>0</v>
      </c>
      <c r="BA34" s="28">
        <f>Table24[[#This Row],[Screening]]*Table24[[#This Row],[Conversion Rate]]</f>
        <v>0.05</v>
      </c>
      <c r="BB34" s="28">
        <f>Table24[[#This Row],[Other Charges]]*Table24[[#This Row],[Conversion Rate]]</f>
        <v>0.04</v>
      </c>
      <c r="BC34" s="28">
        <f>Table24[[#This Row],[Dry Ice Charge]]*Table24[[#This Row],[Conversion Rate]]</f>
        <v>0</v>
      </c>
      <c r="BD34" s="28">
        <f>Table24[[#This Row],[SAF/kg]]*Table24[[#This Row],[Conversion Rate]]</f>
        <v>0</v>
      </c>
      <c r="BE34" s="30" cm="1">
        <f t="array" ref="BE34">IF(COUNTIFS(F$20:F$1213,F34,G$20:G$1213,G34)&gt;1,
    _xlfn.PERCENTRANK.INC(
        _xlfn._xlws.FILTER(AO$20:AO$1213, (F$20:F$1213=F34)*(G$20:G$1213=G34)*ISNUMBER(AO$20:AO$1213)),
        AO34
    ),
    0
)</f>
        <v>0</v>
      </c>
      <c r="BF34" s="28" t="str">
        <f t="shared" si="0"/>
        <v>Green</v>
      </c>
    </row>
    <row r="35" spans="3:58">
      <c r="C35" s="6" t="s">
        <v>20</v>
      </c>
      <c r="D35" s="4" t="s">
        <v>472</v>
      </c>
      <c r="E35" s="4" t="s">
        <v>22</v>
      </c>
      <c r="F35" s="4" t="s">
        <v>37</v>
      </c>
      <c r="G35" s="4" t="s">
        <v>86</v>
      </c>
      <c r="H35" s="4" t="s">
        <v>799</v>
      </c>
      <c r="I35" s="4" t="s">
        <v>795</v>
      </c>
      <c r="J35" s="4" t="s">
        <v>776</v>
      </c>
      <c r="K35" s="4" t="s">
        <v>778</v>
      </c>
      <c r="L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PharmaYesExpressLAXLHRUSGBAMERICASEMEA</v>
      </c>
      <c r="M35" s="7">
        <v>37028.849999999984</v>
      </c>
      <c r="N35" s="4">
        <v>1091</v>
      </c>
      <c r="O35" s="13">
        <v>33.94028414298807</v>
      </c>
      <c r="P35" s="8" t="s">
        <v>919</v>
      </c>
      <c r="Q35" s="12" t="s">
        <v>472</v>
      </c>
      <c r="R35" s="12" t="s">
        <v>791</v>
      </c>
      <c r="S35" s="12"/>
      <c r="T35" s="12" t="s">
        <v>859</v>
      </c>
      <c r="U35" s="22"/>
      <c r="V35" s="12">
        <v>180</v>
      </c>
      <c r="W35" s="12"/>
      <c r="X35" s="12">
        <v>1.3</v>
      </c>
      <c r="Y35" s="12">
        <v>1.3</v>
      </c>
      <c r="Z35" s="12">
        <v>1.3</v>
      </c>
      <c r="AA35" s="12">
        <v>1.3</v>
      </c>
      <c r="AB35" s="12">
        <v>1.3</v>
      </c>
      <c r="AC35" s="12">
        <v>1.3</v>
      </c>
      <c r="AD35" s="12">
        <v>1.3</v>
      </c>
      <c r="AE35" s="12" t="s">
        <v>838</v>
      </c>
      <c r="AF35" s="12"/>
      <c r="AG35" s="12"/>
      <c r="AH35" s="12">
        <v>0.13</v>
      </c>
      <c r="AI35" s="12">
        <v>0.13</v>
      </c>
      <c r="AJ35" s="12"/>
      <c r="AK35" s="12"/>
      <c r="AL35" s="16" t="s">
        <v>911</v>
      </c>
      <c r="AM35" s="12" t="s">
        <v>1500</v>
      </c>
      <c r="AN35" s="27">
        <f>VLOOKUP(Table24[[#This Row],[USD conversion]],Sheet2!A:B,2,FALSE)</f>
        <v>1</v>
      </c>
      <c r="AO35" s="28">
        <f>Table24[[#This Row],[Min Charge]]*Table24[[#This Row],[Conversion Rate]]</f>
        <v>180</v>
      </c>
      <c r="AP35" s="28">
        <f>Table24[[#This Row],[45]]*Table24[[#This Row],[Conversion Rate]]</f>
        <v>0</v>
      </c>
      <c r="AQ35" s="28">
        <f>Table24[[#This Row],[100]]*Table24[[#This Row],[Conversion Rate]]</f>
        <v>1.3</v>
      </c>
      <c r="AR35" s="28">
        <f>Table24[[#This Row],[200]]*Table24[[#This Row],[Conversion Rate]]</f>
        <v>1.3</v>
      </c>
      <c r="AS35" s="28">
        <f>Table24[[#This Row],[300]]*Table24[[#This Row],[Conversion Rate]]</f>
        <v>1.3</v>
      </c>
      <c r="AT35" s="28">
        <f>Table24[[#This Row],[500]]*Table24[[#This Row],[Conversion Rate]]</f>
        <v>1.3</v>
      </c>
      <c r="AU35" s="28">
        <f>Table24[[#This Row],[1000]]*Table24[[#This Row],[Conversion Rate]]</f>
        <v>1.3</v>
      </c>
      <c r="AV35" s="28">
        <f>Table24[[#This Row],[2500]]*Table24[[#This Row],[Conversion Rate]]</f>
        <v>1.3</v>
      </c>
      <c r="AW35" s="28">
        <f>Table24[[#This Row],[5000]]*Table24[[#This Row],[Conversion Rate]]</f>
        <v>1.3</v>
      </c>
      <c r="AX35" s="28" t="str">
        <f>Table24[[#This Row],[All In/ ++]]</f>
        <v>++</v>
      </c>
      <c r="AY35" s="28">
        <f>Table24[[#This Row],[FSC]]*Table24[[#This Row],[Conversion Rate]]</f>
        <v>0</v>
      </c>
      <c r="AZ35" s="28">
        <f>Table24[[#This Row],[SSC]]*Table24[[#This Row],[Conversion Rate]]</f>
        <v>0</v>
      </c>
      <c r="BA35" s="28">
        <f>Table24[[#This Row],[Screening]]*Table24[[#This Row],[Conversion Rate]]</f>
        <v>0.13</v>
      </c>
      <c r="BB35" s="28">
        <f>Table24[[#This Row],[Other Charges]]*Table24[[#This Row],[Conversion Rate]]</f>
        <v>0.13</v>
      </c>
      <c r="BC35" s="28">
        <f>Table24[[#This Row],[Dry Ice Charge]]*Table24[[#This Row],[Conversion Rate]]</f>
        <v>0</v>
      </c>
      <c r="BD35" s="28">
        <f>Table24[[#This Row],[SAF/kg]]*Table24[[#This Row],[Conversion Rate]]</f>
        <v>0</v>
      </c>
      <c r="BE35" s="30" cm="1">
        <f t="array" ref="BE35">IF(COUNTIFS(F$20:F$1213,F35,G$20:G$1213,G35)&gt;1,
    _xlfn.PERCENTRANK.INC(
        _xlfn._xlws.FILTER(AO$20:AO$1213, (F$20:F$1213=F35)*(G$20:G$1213=G35)*ISNUMBER(AO$20:AO$1213)),
        AO35
    ),
    0
)</f>
        <v>0.6</v>
      </c>
      <c r="BF35" s="28" t="str">
        <f t="shared" si="0"/>
        <v>Orange</v>
      </c>
    </row>
    <row r="36" spans="3:58" hidden="1">
      <c r="C36" s="6" t="s">
        <v>20</v>
      </c>
      <c r="D36" s="4" t="s">
        <v>21</v>
      </c>
      <c r="E36" s="4" t="s">
        <v>22</v>
      </c>
      <c r="F36" s="4" t="s">
        <v>37</v>
      </c>
      <c r="G36" s="4" t="s">
        <v>32</v>
      </c>
      <c r="H36" s="4" t="s">
        <v>799</v>
      </c>
      <c r="I36" s="4" t="s">
        <v>799</v>
      </c>
      <c r="J36" s="4" t="s">
        <v>776</v>
      </c>
      <c r="K36" s="4" t="s">
        <v>776</v>
      </c>
      <c r="L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PharmaNoExpressLAXORDUSUSAMERICASAMERICAS</v>
      </c>
      <c r="M36" s="7">
        <v>1498.5</v>
      </c>
      <c r="N36" s="4">
        <v>569</v>
      </c>
      <c r="O36" s="13">
        <v>2.633567662565905</v>
      </c>
      <c r="P36" s="8" t="s">
        <v>919</v>
      </c>
      <c r="Q36" s="12" t="s">
        <v>472</v>
      </c>
      <c r="R36" s="12" t="s">
        <v>791</v>
      </c>
      <c r="S36" s="12"/>
      <c r="T36" s="12" t="s">
        <v>859</v>
      </c>
      <c r="U36" s="22"/>
      <c r="V36" s="12">
        <v>55</v>
      </c>
      <c r="W36" s="12"/>
      <c r="X36" s="12">
        <v>0.85</v>
      </c>
      <c r="Y36" s="12">
        <v>0.85</v>
      </c>
      <c r="Z36" s="12">
        <v>0.8</v>
      </c>
      <c r="AA36" s="12">
        <v>0.75</v>
      </c>
      <c r="AB36" s="12">
        <v>0.75</v>
      </c>
      <c r="AC36" s="12">
        <v>0.7</v>
      </c>
      <c r="AD36" s="12">
        <v>0.7</v>
      </c>
      <c r="AE36" s="12" t="s">
        <v>838</v>
      </c>
      <c r="AF36" s="12"/>
      <c r="AG36" s="12"/>
      <c r="AH36" s="12">
        <v>0.05</v>
      </c>
      <c r="AI36" s="12">
        <v>0.04</v>
      </c>
      <c r="AJ36" s="12"/>
      <c r="AK36" s="12"/>
      <c r="AL36" s="16" t="s">
        <v>910</v>
      </c>
      <c r="AM36" s="12" t="s">
        <v>1500</v>
      </c>
      <c r="AN36" s="27">
        <f>VLOOKUP(Table24[[#This Row],[USD conversion]],Sheet2!A:B,2,FALSE)</f>
        <v>1</v>
      </c>
      <c r="AO36" s="28">
        <f>Table24[[#This Row],[Min Charge]]*Table24[[#This Row],[Conversion Rate]]</f>
        <v>55</v>
      </c>
      <c r="AP36" s="28">
        <f>Table24[[#This Row],[45]]*Table24[[#This Row],[Conversion Rate]]</f>
        <v>0</v>
      </c>
      <c r="AQ36" s="28">
        <f>Table24[[#This Row],[100]]*Table24[[#This Row],[Conversion Rate]]</f>
        <v>0.85</v>
      </c>
      <c r="AR36" s="28">
        <f>Table24[[#This Row],[200]]*Table24[[#This Row],[Conversion Rate]]</f>
        <v>0.85</v>
      </c>
      <c r="AS36" s="28">
        <f>Table24[[#This Row],[300]]*Table24[[#This Row],[Conversion Rate]]</f>
        <v>0.8</v>
      </c>
      <c r="AT36" s="28">
        <f>Table24[[#This Row],[500]]*Table24[[#This Row],[Conversion Rate]]</f>
        <v>0.75</v>
      </c>
      <c r="AU36" s="28">
        <f>Table24[[#This Row],[1000]]*Table24[[#This Row],[Conversion Rate]]</f>
        <v>0.75</v>
      </c>
      <c r="AV36" s="28">
        <f>Table24[[#This Row],[2500]]*Table24[[#This Row],[Conversion Rate]]</f>
        <v>0.7</v>
      </c>
      <c r="AW36" s="28">
        <f>Table24[[#This Row],[5000]]*Table24[[#This Row],[Conversion Rate]]</f>
        <v>0.7</v>
      </c>
      <c r="AX36" s="28" t="str">
        <f>Table24[[#This Row],[All In/ ++]]</f>
        <v>++</v>
      </c>
      <c r="AY36" s="28">
        <f>Table24[[#This Row],[FSC]]*Table24[[#This Row],[Conversion Rate]]</f>
        <v>0</v>
      </c>
      <c r="AZ36" s="28">
        <f>Table24[[#This Row],[SSC]]*Table24[[#This Row],[Conversion Rate]]</f>
        <v>0</v>
      </c>
      <c r="BA36" s="28">
        <f>Table24[[#This Row],[Screening]]*Table24[[#This Row],[Conversion Rate]]</f>
        <v>0.05</v>
      </c>
      <c r="BB36" s="28">
        <f>Table24[[#This Row],[Other Charges]]*Table24[[#This Row],[Conversion Rate]]</f>
        <v>0.04</v>
      </c>
      <c r="BC36" s="28">
        <f>Table24[[#This Row],[Dry Ice Charge]]*Table24[[#This Row],[Conversion Rate]]</f>
        <v>0</v>
      </c>
      <c r="BD36" s="28">
        <f>Table24[[#This Row],[SAF/kg]]*Table24[[#This Row],[Conversion Rate]]</f>
        <v>0</v>
      </c>
      <c r="BE36" s="30" cm="1">
        <f t="array" ref="BE36">IF(COUNTIFS(F$20:F$1213,F36,G$20:G$1213,G36)&gt;1,
    _xlfn.PERCENTRANK.INC(
        _xlfn._xlws.FILTER(AO$20:AO$1213, (F$20:F$1213=F36)*(G$20:G$1213=G36)*ISNUMBER(AO$20:AO$1213)),
        AO36
    ),
    0
)</f>
        <v>0</v>
      </c>
      <c r="BF36" s="28" t="str">
        <f t="shared" si="0"/>
        <v>Green</v>
      </c>
    </row>
    <row r="37" spans="3:58" hidden="1">
      <c r="C37" s="6" t="s">
        <v>20</v>
      </c>
      <c r="D37" s="4" t="s">
        <v>472</v>
      </c>
      <c r="E37" s="4" t="s">
        <v>22</v>
      </c>
      <c r="F37" s="4" t="s">
        <v>37</v>
      </c>
      <c r="G37" s="4" t="s">
        <v>32</v>
      </c>
      <c r="H37" s="4" t="s">
        <v>799</v>
      </c>
      <c r="I37" s="4" t="s">
        <v>799</v>
      </c>
      <c r="J37" s="4" t="s">
        <v>776</v>
      </c>
      <c r="K37" s="4" t="s">
        <v>776</v>
      </c>
      <c r="L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PharmaYesExpressLAXORDUSUSAMERICASAMERICAS</v>
      </c>
      <c r="M37" s="7">
        <v>18705.009999999998</v>
      </c>
      <c r="N37" s="4">
        <v>565</v>
      </c>
      <c r="O37" s="13">
        <v>33.106212389380531</v>
      </c>
      <c r="P37" s="8" t="s">
        <v>919</v>
      </c>
      <c r="Q37" s="12" t="s">
        <v>472</v>
      </c>
      <c r="R37" s="12" t="s">
        <v>791</v>
      </c>
      <c r="S37" s="12"/>
      <c r="T37" s="12" t="s">
        <v>859</v>
      </c>
      <c r="U37" s="22"/>
      <c r="V37" s="12">
        <v>55</v>
      </c>
      <c r="W37" s="12"/>
      <c r="X37" s="12">
        <v>0.85</v>
      </c>
      <c r="Y37" s="12">
        <v>0.85</v>
      </c>
      <c r="Z37" s="12">
        <v>0.8</v>
      </c>
      <c r="AA37" s="12">
        <v>0.75</v>
      </c>
      <c r="AB37" s="12">
        <v>0.75</v>
      </c>
      <c r="AC37" s="12">
        <v>0.7</v>
      </c>
      <c r="AD37" s="12">
        <v>0.7</v>
      </c>
      <c r="AE37" s="12" t="s">
        <v>838</v>
      </c>
      <c r="AF37" s="12"/>
      <c r="AG37" s="12"/>
      <c r="AH37" s="12">
        <v>0.05</v>
      </c>
      <c r="AI37" s="12">
        <v>0.04</v>
      </c>
      <c r="AJ37" s="12"/>
      <c r="AK37" s="12"/>
      <c r="AL37" s="16" t="s">
        <v>910</v>
      </c>
      <c r="AM37" s="12" t="s">
        <v>1500</v>
      </c>
      <c r="AN37" s="27">
        <f>VLOOKUP(Table24[[#This Row],[USD conversion]],Sheet2!A:B,2,FALSE)</f>
        <v>1</v>
      </c>
      <c r="AO37" s="28">
        <f>Table24[[#This Row],[Min Charge]]*Table24[[#This Row],[Conversion Rate]]</f>
        <v>55</v>
      </c>
      <c r="AP37" s="28">
        <f>Table24[[#This Row],[45]]*Table24[[#This Row],[Conversion Rate]]</f>
        <v>0</v>
      </c>
      <c r="AQ37" s="28">
        <f>Table24[[#This Row],[100]]*Table24[[#This Row],[Conversion Rate]]</f>
        <v>0.85</v>
      </c>
      <c r="AR37" s="28">
        <f>Table24[[#This Row],[200]]*Table24[[#This Row],[Conversion Rate]]</f>
        <v>0.85</v>
      </c>
      <c r="AS37" s="28">
        <f>Table24[[#This Row],[300]]*Table24[[#This Row],[Conversion Rate]]</f>
        <v>0.8</v>
      </c>
      <c r="AT37" s="28">
        <f>Table24[[#This Row],[500]]*Table24[[#This Row],[Conversion Rate]]</f>
        <v>0.75</v>
      </c>
      <c r="AU37" s="28">
        <f>Table24[[#This Row],[1000]]*Table24[[#This Row],[Conversion Rate]]</f>
        <v>0.75</v>
      </c>
      <c r="AV37" s="28">
        <f>Table24[[#This Row],[2500]]*Table24[[#This Row],[Conversion Rate]]</f>
        <v>0.7</v>
      </c>
      <c r="AW37" s="28">
        <f>Table24[[#This Row],[5000]]*Table24[[#This Row],[Conversion Rate]]</f>
        <v>0.7</v>
      </c>
      <c r="AX37" s="28" t="str">
        <f>Table24[[#This Row],[All In/ ++]]</f>
        <v>++</v>
      </c>
      <c r="AY37" s="28">
        <f>Table24[[#This Row],[FSC]]*Table24[[#This Row],[Conversion Rate]]</f>
        <v>0</v>
      </c>
      <c r="AZ37" s="28">
        <f>Table24[[#This Row],[SSC]]*Table24[[#This Row],[Conversion Rate]]</f>
        <v>0</v>
      </c>
      <c r="BA37" s="28">
        <f>Table24[[#This Row],[Screening]]*Table24[[#This Row],[Conversion Rate]]</f>
        <v>0.05</v>
      </c>
      <c r="BB37" s="28">
        <f>Table24[[#This Row],[Other Charges]]*Table24[[#This Row],[Conversion Rate]]</f>
        <v>0.04</v>
      </c>
      <c r="BC37" s="28">
        <f>Table24[[#This Row],[Dry Ice Charge]]*Table24[[#This Row],[Conversion Rate]]</f>
        <v>0</v>
      </c>
      <c r="BD37" s="28">
        <f>Table24[[#This Row],[SAF/kg]]*Table24[[#This Row],[Conversion Rate]]</f>
        <v>0</v>
      </c>
      <c r="BE37" s="30" cm="1">
        <f t="array" ref="BE37">IF(COUNTIFS(F$20:F$1213,F37,G$20:G$1213,G37)&gt;1,
    _xlfn.PERCENTRANK.INC(
        _xlfn._xlws.FILTER(AO$20:AO$1213, (F$20:F$1213=F37)*(G$20:G$1213=G37)*ISNUMBER(AO$20:AO$1213)),
        AO37
    ),
    0
)</f>
        <v>0</v>
      </c>
      <c r="BF37" s="28" t="str">
        <f t="shared" si="0"/>
        <v>Green</v>
      </c>
    </row>
    <row r="38" spans="3:58" hidden="1">
      <c r="C38" s="6" t="s">
        <v>20</v>
      </c>
      <c r="D38" s="4" t="s">
        <v>472</v>
      </c>
      <c r="E38" s="4" t="s">
        <v>22</v>
      </c>
      <c r="F38" s="4" t="s">
        <v>37</v>
      </c>
      <c r="G38" s="4" t="s">
        <v>123</v>
      </c>
      <c r="H38" s="4" t="s">
        <v>799</v>
      </c>
      <c r="I38" s="4" t="s">
        <v>799</v>
      </c>
      <c r="J38" s="4" t="s">
        <v>776</v>
      </c>
      <c r="K38" s="4" t="s">
        <v>776</v>
      </c>
      <c r="L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PharmaYesExpressLAXPHLUSUSAMERICASAMERICAS</v>
      </c>
      <c r="M38" s="7">
        <v>18498.38</v>
      </c>
      <c r="N38" s="4">
        <v>552</v>
      </c>
      <c r="O38" s="13">
        <v>33.511557971014497</v>
      </c>
      <c r="P38" s="8" t="s">
        <v>919</v>
      </c>
      <c r="Q38" s="12" t="s">
        <v>472</v>
      </c>
      <c r="R38" s="12" t="s">
        <v>791</v>
      </c>
      <c r="S38" s="12"/>
      <c r="T38" s="12" t="s">
        <v>859</v>
      </c>
      <c r="U38" s="22"/>
      <c r="V38" s="12">
        <v>55</v>
      </c>
      <c r="W38" s="12"/>
      <c r="X38" s="12">
        <v>0.85</v>
      </c>
      <c r="Y38" s="12">
        <v>0.85</v>
      </c>
      <c r="Z38" s="12">
        <v>0.8</v>
      </c>
      <c r="AA38" s="12">
        <v>0.75</v>
      </c>
      <c r="AB38" s="12">
        <v>0.75</v>
      </c>
      <c r="AC38" s="12">
        <v>0.7</v>
      </c>
      <c r="AD38" s="12">
        <v>0.7</v>
      </c>
      <c r="AE38" s="12" t="s">
        <v>838</v>
      </c>
      <c r="AF38" s="12"/>
      <c r="AG38" s="12"/>
      <c r="AH38" s="12">
        <v>0.05</v>
      </c>
      <c r="AI38" s="12">
        <v>0.04</v>
      </c>
      <c r="AJ38" s="12"/>
      <c r="AK38" s="12"/>
      <c r="AL38" s="16" t="s">
        <v>910</v>
      </c>
      <c r="AM38" s="12" t="s">
        <v>1500</v>
      </c>
      <c r="AN38" s="27">
        <f>VLOOKUP(Table24[[#This Row],[USD conversion]],Sheet2!A:B,2,FALSE)</f>
        <v>1</v>
      </c>
      <c r="AO38" s="28">
        <f>Table24[[#This Row],[Min Charge]]*Table24[[#This Row],[Conversion Rate]]</f>
        <v>55</v>
      </c>
      <c r="AP38" s="28">
        <f>Table24[[#This Row],[45]]*Table24[[#This Row],[Conversion Rate]]</f>
        <v>0</v>
      </c>
      <c r="AQ38" s="28">
        <f>Table24[[#This Row],[100]]*Table24[[#This Row],[Conversion Rate]]</f>
        <v>0.85</v>
      </c>
      <c r="AR38" s="28">
        <f>Table24[[#This Row],[200]]*Table24[[#This Row],[Conversion Rate]]</f>
        <v>0.85</v>
      </c>
      <c r="AS38" s="28">
        <f>Table24[[#This Row],[300]]*Table24[[#This Row],[Conversion Rate]]</f>
        <v>0.8</v>
      </c>
      <c r="AT38" s="28">
        <f>Table24[[#This Row],[500]]*Table24[[#This Row],[Conversion Rate]]</f>
        <v>0.75</v>
      </c>
      <c r="AU38" s="28">
        <f>Table24[[#This Row],[1000]]*Table24[[#This Row],[Conversion Rate]]</f>
        <v>0.75</v>
      </c>
      <c r="AV38" s="28">
        <f>Table24[[#This Row],[2500]]*Table24[[#This Row],[Conversion Rate]]</f>
        <v>0.7</v>
      </c>
      <c r="AW38" s="28">
        <f>Table24[[#This Row],[5000]]*Table24[[#This Row],[Conversion Rate]]</f>
        <v>0.7</v>
      </c>
      <c r="AX38" s="28" t="str">
        <f>Table24[[#This Row],[All In/ ++]]</f>
        <v>++</v>
      </c>
      <c r="AY38" s="28">
        <f>Table24[[#This Row],[FSC]]*Table24[[#This Row],[Conversion Rate]]</f>
        <v>0</v>
      </c>
      <c r="AZ38" s="28">
        <f>Table24[[#This Row],[SSC]]*Table24[[#This Row],[Conversion Rate]]</f>
        <v>0</v>
      </c>
      <c r="BA38" s="28">
        <f>Table24[[#This Row],[Screening]]*Table24[[#This Row],[Conversion Rate]]</f>
        <v>0.05</v>
      </c>
      <c r="BB38" s="28">
        <f>Table24[[#This Row],[Other Charges]]*Table24[[#This Row],[Conversion Rate]]</f>
        <v>0.04</v>
      </c>
      <c r="BC38" s="28">
        <f>Table24[[#This Row],[Dry Ice Charge]]*Table24[[#This Row],[Conversion Rate]]</f>
        <v>0</v>
      </c>
      <c r="BD38" s="28">
        <f>Table24[[#This Row],[SAF/kg]]*Table24[[#This Row],[Conversion Rate]]</f>
        <v>0</v>
      </c>
      <c r="BE38" s="30" cm="1">
        <f t="array" ref="BE38">IF(COUNTIFS(F$20:F$1213,F38,G$20:G$1213,G38)&gt;1,
    _xlfn.PERCENTRANK.INC(
        _xlfn._xlws.FILTER(AO$20:AO$1213, (F$20:F$1213=F38)*(G$20:G$1213=G38)*ISNUMBER(AO$20:AO$1213)),
        AO38
    ),
    0
)</f>
        <v>0</v>
      </c>
      <c r="BF38" s="28" t="str">
        <f t="shared" si="0"/>
        <v>Green</v>
      </c>
    </row>
    <row r="39" spans="3:58" hidden="1">
      <c r="C39" s="6" t="s">
        <v>20</v>
      </c>
      <c r="D39" s="4" t="s">
        <v>21</v>
      </c>
      <c r="E39" s="4" t="s">
        <v>22</v>
      </c>
      <c r="F39" s="4" t="s">
        <v>37</v>
      </c>
      <c r="G39" s="4" t="s">
        <v>53</v>
      </c>
      <c r="H39" s="4" t="s">
        <v>799</v>
      </c>
      <c r="I39" s="4" t="s">
        <v>799</v>
      </c>
      <c r="J39" s="4" t="s">
        <v>776</v>
      </c>
      <c r="K39" s="4" t="s">
        <v>776</v>
      </c>
      <c r="L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PharmaNoExpressLAXPHXUSUSAMERICASAMERICAS</v>
      </c>
      <c r="M39" s="7">
        <v>6057.2724800000096</v>
      </c>
      <c r="N39" s="4">
        <v>518</v>
      </c>
      <c r="O39" s="13">
        <v>11.693576216216234</v>
      </c>
      <c r="P39" s="8" t="s">
        <v>919</v>
      </c>
      <c r="Q39" s="12" t="s">
        <v>472</v>
      </c>
      <c r="R39" s="12" t="s">
        <v>791</v>
      </c>
      <c r="S39" s="12"/>
      <c r="T39" s="12" t="s">
        <v>859</v>
      </c>
      <c r="U39" s="22"/>
      <c r="V39" s="12">
        <v>55</v>
      </c>
      <c r="W39" s="12"/>
      <c r="X39" s="12">
        <v>0.85</v>
      </c>
      <c r="Y39" s="12">
        <v>0.85</v>
      </c>
      <c r="Z39" s="12">
        <v>0.8</v>
      </c>
      <c r="AA39" s="12">
        <v>0.75</v>
      </c>
      <c r="AB39" s="12">
        <v>0.75</v>
      </c>
      <c r="AC39" s="12">
        <v>0.7</v>
      </c>
      <c r="AD39" s="12">
        <v>0.7</v>
      </c>
      <c r="AE39" s="12" t="s">
        <v>838</v>
      </c>
      <c r="AF39" s="12"/>
      <c r="AG39" s="12"/>
      <c r="AH39" s="12">
        <v>0.05</v>
      </c>
      <c r="AI39" s="12">
        <v>0.04</v>
      </c>
      <c r="AJ39" s="12"/>
      <c r="AK39" s="12"/>
      <c r="AL39" s="16" t="s">
        <v>910</v>
      </c>
      <c r="AM39" s="12" t="s">
        <v>1500</v>
      </c>
      <c r="AN39" s="27">
        <f>VLOOKUP(Table24[[#This Row],[USD conversion]],Sheet2!A:B,2,FALSE)</f>
        <v>1</v>
      </c>
      <c r="AO39" s="28">
        <f>Table24[[#This Row],[Min Charge]]*Table24[[#This Row],[Conversion Rate]]</f>
        <v>55</v>
      </c>
      <c r="AP39" s="28">
        <f>Table24[[#This Row],[45]]*Table24[[#This Row],[Conversion Rate]]</f>
        <v>0</v>
      </c>
      <c r="AQ39" s="28">
        <f>Table24[[#This Row],[100]]*Table24[[#This Row],[Conversion Rate]]</f>
        <v>0.85</v>
      </c>
      <c r="AR39" s="28">
        <f>Table24[[#This Row],[200]]*Table24[[#This Row],[Conversion Rate]]</f>
        <v>0.85</v>
      </c>
      <c r="AS39" s="28">
        <f>Table24[[#This Row],[300]]*Table24[[#This Row],[Conversion Rate]]</f>
        <v>0.8</v>
      </c>
      <c r="AT39" s="28">
        <f>Table24[[#This Row],[500]]*Table24[[#This Row],[Conversion Rate]]</f>
        <v>0.75</v>
      </c>
      <c r="AU39" s="28">
        <f>Table24[[#This Row],[1000]]*Table24[[#This Row],[Conversion Rate]]</f>
        <v>0.75</v>
      </c>
      <c r="AV39" s="28">
        <f>Table24[[#This Row],[2500]]*Table24[[#This Row],[Conversion Rate]]</f>
        <v>0.7</v>
      </c>
      <c r="AW39" s="28">
        <f>Table24[[#This Row],[5000]]*Table24[[#This Row],[Conversion Rate]]</f>
        <v>0.7</v>
      </c>
      <c r="AX39" s="28" t="str">
        <f>Table24[[#This Row],[All In/ ++]]</f>
        <v>++</v>
      </c>
      <c r="AY39" s="28">
        <f>Table24[[#This Row],[FSC]]*Table24[[#This Row],[Conversion Rate]]</f>
        <v>0</v>
      </c>
      <c r="AZ39" s="28">
        <f>Table24[[#This Row],[SSC]]*Table24[[#This Row],[Conversion Rate]]</f>
        <v>0</v>
      </c>
      <c r="BA39" s="28">
        <f>Table24[[#This Row],[Screening]]*Table24[[#This Row],[Conversion Rate]]</f>
        <v>0.05</v>
      </c>
      <c r="BB39" s="28">
        <f>Table24[[#This Row],[Other Charges]]*Table24[[#This Row],[Conversion Rate]]</f>
        <v>0.04</v>
      </c>
      <c r="BC39" s="28">
        <f>Table24[[#This Row],[Dry Ice Charge]]*Table24[[#This Row],[Conversion Rate]]</f>
        <v>0</v>
      </c>
      <c r="BD39" s="28">
        <f>Table24[[#This Row],[SAF/kg]]*Table24[[#This Row],[Conversion Rate]]</f>
        <v>0</v>
      </c>
      <c r="BE39" s="30" cm="1">
        <f t="array" ref="BE39">IF(COUNTIFS(F$20:F$1213,F39,G$20:G$1213,G39)&gt;1,
    _xlfn.PERCENTRANK.INC(
        _xlfn._xlws.FILTER(AO$20:AO$1213, (F$20:F$1213=F39)*(G$20:G$1213=G39)*ISNUMBER(AO$20:AO$1213)),
        AO39
    ),
    0
)</f>
        <v>0</v>
      </c>
      <c r="BF39" s="28" t="str">
        <f t="shared" si="0"/>
        <v>Green</v>
      </c>
    </row>
    <row r="40" spans="3:58" hidden="1">
      <c r="C40" s="6" t="s">
        <v>35</v>
      </c>
      <c r="D40" s="4" t="s">
        <v>21</v>
      </c>
      <c r="E40" s="4" t="s">
        <v>22</v>
      </c>
      <c r="F40" s="4" t="s">
        <v>37</v>
      </c>
      <c r="G40" s="4" t="s">
        <v>53</v>
      </c>
      <c r="H40" s="4" t="s">
        <v>799</v>
      </c>
      <c r="I40" s="4" t="s">
        <v>799</v>
      </c>
      <c r="J40" s="4" t="s">
        <v>776</v>
      </c>
      <c r="K40" s="4" t="s">
        <v>776</v>
      </c>
      <c r="L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GCNoExpressLAXPHXUSUSAMERICASAMERICAS</v>
      </c>
      <c r="M40" s="7">
        <v>10857.227050999996</v>
      </c>
      <c r="N40" s="4">
        <v>490</v>
      </c>
      <c r="O40" s="13">
        <v>22.157606226530604</v>
      </c>
      <c r="P40" s="8" t="s">
        <v>919</v>
      </c>
      <c r="Q40" s="12" t="s">
        <v>472</v>
      </c>
      <c r="R40" s="12" t="s">
        <v>791</v>
      </c>
      <c r="S40" s="12"/>
      <c r="T40" s="12" t="s">
        <v>859</v>
      </c>
      <c r="U40" s="22"/>
      <c r="V40" s="12">
        <v>55</v>
      </c>
      <c r="W40" s="12"/>
      <c r="X40" s="12">
        <v>0.66</v>
      </c>
      <c r="Y40" s="12">
        <v>0.65</v>
      </c>
      <c r="Z40" s="12">
        <v>0.6</v>
      </c>
      <c r="AA40" s="12">
        <v>0.55000000000000004</v>
      </c>
      <c r="AB40" s="12">
        <v>0.55000000000000004</v>
      </c>
      <c r="AC40" s="12">
        <v>0.5</v>
      </c>
      <c r="AD40" s="12">
        <v>0.5</v>
      </c>
      <c r="AE40" s="12" t="s">
        <v>838</v>
      </c>
      <c r="AF40" s="12"/>
      <c r="AG40" s="12"/>
      <c r="AH40" s="12">
        <v>0.05</v>
      </c>
      <c r="AI40" s="12">
        <v>0.04</v>
      </c>
      <c r="AJ40" s="12"/>
      <c r="AK40" s="12"/>
      <c r="AL40" s="16" t="s">
        <v>910</v>
      </c>
      <c r="AM40" s="12" t="s">
        <v>1500</v>
      </c>
      <c r="AN40" s="27">
        <f>VLOOKUP(Table24[[#This Row],[USD conversion]],Sheet2!A:B,2,FALSE)</f>
        <v>1</v>
      </c>
      <c r="AO40" s="28">
        <f>Table24[[#This Row],[Min Charge]]*Table24[[#This Row],[Conversion Rate]]</f>
        <v>55</v>
      </c>
      <c r="AP40" s="28">
        <f>Table24[[#This Row],[45]]*Table24[[#This Row],[Conversion Rate]]</f>
        <v>0</v>
      </c>
      <c r="AQ40" s="28">
        <f>Table24[[#This Row],[100]]*Table24[[#This Row],[Conversion Rate]]</f>
        <v>0.66</v>
      </c>
      <c r="AR40" s="28">
        <f>Table24[[#This Row],[200]]*Table24[[#This Row],[Conversion Rate]]</f>
        <v>0.65</v>
      </c>
      <c r="AS40" s="28">
        <f>Table24[[#This Row],[300]]*Table24[[#This Row],[Conversion Rate]]</f>
        <v>0.6</v>
      </c>
      <c r="AT40" s="28">
        <f>Table24[[#This Row],[500]]*Table24[[#This Row],[Conversion Rate]]</f>
        <v>0.55000000000000004</v>
      </c>
      <c r="AU40" s="28">
        <f>Table24[[#This Row],[1000]]*Table24[[#This Row],[Conversion Rate]]</f>
        <v>0.55000000000000004</v>
      </c>
      <c r="AV40" s="28">
        <f>Table24[[#This Row],[2500]]*Table24[[#This Row],[Conversion Rate]]</f>
        <v>0.5</v>
      </c>
      <c r="AW40" s="28">
        <f>Table24[[#This Row],[5000]]*Table24[[#This Row],[Conversion Rate]]</f>
        <v>0.5</v>
      </c>
      <c r="AX40" s="28" t="str">
        <f>Table24[[#This Row],[All In/ ++]]</f>
        <v>++</v>
      </c>
      <c r="AY40" s="28">
        <f>Table24[[#This Row],[FSC]]*Table24[[#This Row],[Conversion Rate]]</f>
        <v>0</v>
      </c>
      <c r="AZ40" s="28">
        <f>Table24[[#This Row],[SSC]]*Table24[[#This Row],[Conversion Rate]]</f>
        <v>0</v>
      </c>
      <c r="BA40" s="28">
        <f>Table24[[#This Row],[Screening]]*Table24[[#This Row],[Conversion Rate]]</f>
        <v>0.05</v>
      </c>
      <c r="BB40" s="28">
        <f>Table24[[#This Row],[Other Charges]]*Table24[[#This Row],[Conversion Rate]]</f>
        <v>0.04</v>
      </c>
      <c r="BC40" s="28">
        <f>Table24[[#This Row],[Dry Ice Charge]]*Table24[[#This Row],[Conversion Rate]]</f>
        <v>0</v>
      </c>
      <c r="BD40" s="28">
        <f>Table24[[#This Row],[SAF/kg]]*Table24[[#This Row],[Conversion Rate]]</f>
        <v>0</v>
      </c>
      <c r="BE40" s="30" cm="1">
        <f t="array" ref="BE40">IF(COUNTIFS(F$20:F$1213,F40,G$20:G$1213,G40)&gt;1,
    _xlfn.PERCENTRANK.INC(
        _xlfn._xlws.FILTER(AO$20:AO$1213, (F$20:F$1213=F40)*(G$20:G$1213=G40)*ISNUMBER(AO$20:AO$1213)),
        AO40
    ),
    0
)</f>
        <v>0</v>
      </c>
      <c r="BF40" s="28" t="str">
        <f t="shared" si="0"/>
        <v>Green</v>
      </c>
    </row>
    <row r="41" spans="3:58" hidden="1">
      <c r="C41" s="6" t="s">
        <v>20</v>
      </c>
      <c r="D41" s="4" t="s">
        <v>472</v>
      </c>
      <c r="E41" s="4" t="s">
        <v>22</v>
      </c>
      <c r="F41" s="4" t="s">
        <v>37</v>
      </c>
      <c r="G41" s="4" t="s">
        <v>89</v>
      </c>
      <c r="H41" s="4" t="s">
        <v>799</v>
      </c>
      <c r="I41" s="4" t="s">
        <v>799</v>
      </c>
      <c r="J41" s="4" t="s">
        <v>776</v>
      </c>
      <c r="K41" s="4" t="s">
        <v>776</v>
      </c>
      <c r="L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PharmaYesExpressLAXRDUUSUSAMERICASAMERICAS</v>
      </c>
      <c r="M41" s="7">
        <v>13815.05544</v>
      </c>
      <c r="N41" s="4">
        <v>496</v>
      </c>
      <c r="O41" s="13">
        <v>27.852934354838709</v>
      </c>
      <c r="P41" s="8" t="s">
        <v>919</v>
      </c>
      <c r="Q41" s="12" t="s">
        <v>472</v>
      </c>
      <c r="R41" s="12" t="s">
        <v>791</v>
      </c>
      <c r="S41" s="12"/>
      <c r="T41" s="12" t="s">
        <v>859</v>
      </c>
      <c r="U41" s="22"/>
      <c r="V41" s="12">
        <v>55</v>
      </c>
      <c r="W41" s="12"/>
      <c r="X41" s="12">
        <v>0.85</v>
      </c>
      <c r="Y41" s="12">
        <v>0.85</v>
      </c>
      <c r="Z41" s="12">
        <v>0.8</v>
      </c>
      <c r="AA41" s="12">
        <v>0.75</v>
      </c>
      <c r="AB41" s="12">
        <v>0.75</v>
      </c>
      <c r="AC41" s="12">
        <v>0.7</v>
      </c>
      <c r="AD41" s="12">
        <v>0.7</v>
      </c>
      <c r="AE41" s="12" t="s">
        <v>838</v>
      </c>
      <c r="AF41" s="12"/>
      <c r="AG41" s="12"/>
      <c r="AH41" s="12">
        <v>0.05</v>
      </c>
      <c r="AI41" s="12">
        <v>0.04</v>
      </c>
      <c r="AJ41" s="12"/>
      <c r="AK41" s="12"/>
      <c r="AL41" s="16" t="s">
        <v>910</v>
      </c>
      <c r="AM41" s="12" t="s">
        <v>1500</v>
      </c>
      <c r="AN41" s="27">
        <f>VLOOKUP(Table24[[#This Row],[USD conversion]],Sheet2!A:B,2,FALSE)</f>
        <v>1</v>
      </c>
      <c r="AO41" s="28">
        <f>Table24[[#This Row],[Min Charge]]*Table24[[#This Row],[Conversion Rate]]</f>
        <v>55</v>
      </c>
      <c r="AP41" s="28">
        <f>Table24[[#This Row],[45]]*Table24[[#This Row],[Conversion Rate]]</f>
        <v>0</v>
      </c>
      <c r="AQ41" s="28">
        <f>Table24[[#This Row],[100]]*Table24[[#This Row],[Conversion Rate]]</f>
        <v>0.85</v>
      </c>
      <c r="AR41" s="28">
        <f>Table24[[#This Row],[200]]*Table24[[#This Row],[Conversion Rate]]</f>
        <v>0.85</v>
      </c>
      <c r="AS41" s="28">
        <f>Table24[[#This Row],[300]]*Table24[[#This Row],[Conversion Rate]]</f>
        <v>0.8</v>
      </c>
      <c r="AT41" s="28">
        <f>Table24[[#This Row],[500]]*Table24[[#This Row],[Conversion Rate]]</f>
        <v>0.75</v>
      </c>
      <c r="AU41" s="28">
        <f>Table24[[#This Row],[1000]]*Table24[[#This Row],[Conversion Rate]]</f>
        <v>0.75</v>
      </c>
      <c r="AV41" s="28">
        <f>Table24[[#This Row],[2500]]*Table24[[#This Row],[Conversion Rate]]</f>
        <v>0.7</v>
      </c>
      <c r="AW41" s="28">
        <f>Table24[[#This Row],[5000]]*Table24[[#This Row],[Conversion Rate]]</f>
        <v>0.7</v>
      </c>
      <c r="AX41" s="28" t="str">
        <f>Table24[[#This Row],[All In/ ++]]</f>
        <v>++</v>
      </c>
      <c r="AY41" s="28">
        <f>Table24[[#This Row],[FSC]]*Table24[[#This Row],[Conversion Rate]]</f>
        <v>0</v>
      </c>
      <c r="AZ41" s="28">
        <f>Table24[[#This Row],[SSC]]*Table24[[#This Row],[Conversion Rate]]</f>
        <v>0</v>
      </c>
      <c r="BA41" s="28">
        <f>Table24[[#This Row],[Screening]]*Table24[[#This Row],[Conversion Rate]]</f>
        <v>0.05</v>
      </c>
      <c r="BB41" s="28">
        <f>Table24[[#This Row],[Other Charges]]*Table24[[#This Row],[Conversion Rate]]</f>
        <v>0.04</v>
      </c>
      <c r="BC41" s="28">
        <f>Table24[[#This Row],[Dry Ice Charge]]*Table24[[#This Row],[Conversion Rate]]</f>
        <v>0</v>
      </c>
      <c r="BD41" s="28">
        <f>Table24[[#This Row],[SAF/kg]]*Table24[[#This Row],[Conversion Rate]]</f>
        <v>0</v>
      </c>
      <c r="BE41" s="30" cm="1">
        <f t="array" ref="BE41">IF(COUNTIFS(F$20:F$1213,F41,G$20:G$1213,G41)&gt;1,
    _xlfn.PERCENTRANK.INC(
        _xlfn._xlws.FILTER(AO$20:AO$1213, (F$20:F$1213=F41)*(G$20:G$1213=G41)*ISNUMBER(AO$20:AO$1213)),
        AO41
    ),
    0
)</f>
        <v>0</v>
      </c>
      <c r="BF41" s="28" t="str">
        <f t="shared" si="0"/>
        <v>Green</v>
      </c>
    </row>
    <row r="42" spans="3:58" hidden="1">
      <c r="C42" s="6" t="s">
        <v>20</v>
      </c>
      <c r="D42" s="4" t="s">
        <v>21</v>
      </c>
      <c r="E42" s="4" t="s">
        <v>22</v>
      </c>
      <c r="F42" s="4" t="s">
        <v>37</v>
      </c>
      <c r="G42" s="4" t="s">
        <v>59</v>
      </c>
      <c r="H42" s="4" t="s">
        <v>799</v>
      </c>
      <c r="I42" s="4" t="s">
        <v>799</v>
      </c>
      <c r="J42" s="4" t="s">
        <v>776</v>
      </c>
      <c r="K42" s="4" t="s">
        <v>776</v>
      </c>
      <c r="L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PharmaNoExpressLAXSEAUSUSAMERICASAMERICAS</v>
      </c>
      <c r="M42" s="7">
        <v>886</v>
      </c>
      <c r="N42" s="4">
        <v>307</v>
      </c>
      <c r="O42" s="13">
        <v>2.8859934853420195</v>
      </c>
      <c r="P42" s="8" t="s">
        <v>919</v>
      </c>
      <c r="Q42" s="12" t="s">
        <v>472</v>
      </c>
      <c r="R42" s="12" t="s">
        <v>792</v>
      </c>
      <c r="S42" s="12"/>
      <c r="T42" s="12" t="s">
        <v>859</v>
      </c>
      <c r="U42" s="22"/>
      <c r="V42" s="12">
        <v>55</v>
      </c>
      <c r="W42" s="12"/>
      <c r="X42" s="12">
        <v>0.85</v>
      </c>
      <c r="Y42" s="12">
        <v>0.85</v>
      </c>
      <c r="Z42" s="12">
        <v>0.8</v>
      </c>
      <c r="AA42" s="12">
        <v>0.75</v>
      </c>
      <c r="AB42" s="12">
        <v>0.75</v>
      </c>
      <c r="AC42" s="12">
        <v>0.7</v>
      </c>
      <c r="AD42" s="12">
        <v>0.7</v>
      </c>
      <c r="AE42" s="12" t="s">
        <v>838</v>
      </c>
      <c r="AF42" s="12"/>
      <c r="AG42" s="12"/>
      <c r="AH42" s="12">
        <v>0.05</v>
      </c>
      <c r="AI42" s="12">
        <v>0.04</v>
      </c>
      <c r="AJ42" s="12"/>
      <c r="AK42" s="12"/>
      <c r="AL42" s="16" t="s">
        <v>910</v>
      </c>
      <c r="AM42" s="12" t="s">
        <v>1500</v>
      </c>
      <c r="AN42" s="27">
        <f>VLOOKUP(Table24[[#This Row],[USD conversion]],Sheet2!A:B,2,FALSE)</f>
        <v>1</v>
      </c>
      <c r="AO42" s="28">
        <f>Table24[[#This Row],[Min Charge]]*Table24[[#This Row],[Conversion Rate]]</f>
        <v>55</v>
      </c>
      <c r="AP42" s="28">
        <f>Table24[[#This Row],[45]]*Table24[[#This Row],[Conversion Rate]]</f>
        <v>0</v>
      </c>
      <c r="AQ42" s="28">
        <f>Table24[[#This Row],[100]]*Table24[[#This Row],[Conversion Rate]]</f>
        <v>0.85</v>
      </c>
      <c r="AR42" s="28">
        <f>Table24[[#This Row],[200]]*Table24[[#This Row],[Conversion Rate]]</f>
        <v>0.85</v>
      </c>
      <c r="AS42" s="28">
        <f>Table24[[#This Row],[300]]*Table24[[#This Row],[Conversion Rate]]</f>
        <v>0.8</v>
      </c>
      <c r="AT42" s="28">
        <f>Table24[[#This Row],[500]]*Table24[[#This Row],[Conversion Rate]]</f>
        <v>0.75</v>
      </c>
      <c r="AU42" s="28">
        <f>Table24[[#This Row],[1000]]*Table24[[#This Row],[Conversion Rate]]</f>
        <v>0.75</v>
      </c>
      <c r="AV42" s="28">
        <f>Table24[[#This Row],[2500]]*Table24[[#This Row],[Conversion Rate]]</f>
        <v>0.7</v>
      </c>
      <c r="AW42" s="28">
        <f>Table24[[#This Row],[5000]]*Table24[[#This Row],[Conversion Rate]]</f>
        <v>0.7</v>
      </c>
      <c r="AX42" s="28" t="str">
        <f>Table24[[#This Row],[All In/ ++]]</f>
        <v>++</v>
      </c>
      <c r="AY42" s="28">
        <f>Table24[[#This Row],[FSC]]*Table24[[#This Row],[Conversion Rate]]</f>
        <v>0</v>
      </c>
      <c r="AZ42" s="28">
        <f>Table24[[#This Row],[SSC]]*Table24[[#This Row],[Conversion Rate]]</f>
        <v>0</v>
      </c>
      <c r="BA42" s="28">
        <f>Table24[[#This Row],[Screening]]*Table24[[#This Row],[Conversion Rate]]</f>
        <v>0.05</v>
      </c>
      <c r="BB42" s="28">
        <f>Table24[[#This Row],[Other Charges]]*Table24[[#This Row],[Conversion Rate]]</f>
        <v>0.04</v>
      </c>
      <c r="BC42" s="28">
        <f>Table24[[#This Row],[Dry Ice Charge]]*Table24[[#This Row],[Conversion Rate]]</f>
        <v>0</v>
      </c>
      <c r="BD42" s="28">
        <f>Table24[[#This Row],[SAF/kg]]*Table24[[#This Row],[Conversion Rate]]</f>
        <v>0</v>
      </c>
      <c r="BE42" s="30" cm="1">
        <f t="array" ref="BE42">IF(COUNTIFS(F$20:F$1213,F42,G$20:G$1213,G42)&gt;1,
    _xlfn.PERCENTRANK.INC(
        _xlfn._xlws.FILTER(AO$20:AO$1213, (F$20:F$1213=F42)*(G$20:G$1213=G42)*ISNUMBER(AO$20:AO$1213)),
        AO42
    ),
    0
)</f>
        <v>0</v>
      </c>
      <c r="BF42" s="28" t="str">
        <f t="shared" si="0"/>
        <v>Green</v>
      </c>
    </row>
    <row r="43" spans="3:58" hidden="1">
      <c r="C43" s="6" t="s">
        <v>20</v>
      </c>
      <c r="D43" s="4" t="s">
        <v>472</v>
      </c>
      <c r="E43" s="4" t="s">
        <v>22</v>
      </c>
      <c r="F43" s="4" t="s">
        <v>37</v>
      </c>
      <c r="G43" s="4" t="s">
        <v>59</v>
      </c>
      <c r="H43" s="4" t="s">
        <v>799</v>
      </c>
      <c r="I43" s="4" t="s">
        <v>799</v>
      </c>
      <c r="J43" s="4" t="s">
        <v>776</v>
      </c>
      <c r="K43" s="4" t="s">
        <v>776</v>
      </c>
      <c r="L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PharmaYesExpressLAXSEAUSUSAMERICASAMERICAS</v>
      </c>
      <c r="M43" s="7">
        <v>13538.71</v>
      </c>
      <c r="N43" s="4">
        <v>571</v>
      </c>
      <c r="O43" s="13">
        <v>23.710525394045533</v>
      </c>
      <c r="P43" s="8" t="s">
        <v>919</v>
      </c>
      <c r="Q43" s="12" t="s">
        <v>472</v>
      </c>
      <c r="R43" s="12" t="s">
        <v>792</v>
      </c>
      <c r="S43" s="12"/>
      <c r="T43" s="12" t="s">
        <v>859</v>
      </c>
      <c r="U43" s="22"/>
      <c r="V43" s="12">
        <v>55</v>
      </c>
      <c r="W43" s="12"/>
      <c r="X43" s="12">
        <v>0.85</v>
      </c>
      <c r="Y43" s="12">
        <v>0.85</v>
      </c>
      <c r="Z43" s="12">
        <v>0.8</v>
      </c>
      <c r="AA43" s="12">
        <v>0.75</v>
      </c>
      <c r="AB43" s="12">
        <v>0.75</v>
      </c>
      <c r="AC43" s="12">
        <v>0.7</v>
      </c>
      <c r="AD43" s="12">
        <v>0.7</v>
      </c>
      <c r="AE43" s="12" t="s">
        <v>838</v>
      </c>
      <c r="AF43" s="12"/>
      <c r="AG43" s="12"/>
      <c r="AH43" s="12">
        <v>0.05</v>
      </c>
      <c r="AI43" s="12">
        <v>0.04</v>
      </c>
      <c r="AJ43" s="12"/>
      <c r="AK43" s="12"/>
      <c r="AL43" s="16" t="s">
        <v>910</v>
      </c>
      <c r="AM43" s="12" t="s">
        <v>1500</v>
      </c>
      <c r="AN43" s="27">
        <f>VLOOKUP(Table24[[#This Row],[USD conversion]],Sheet2!A:B,2,FALSE)</f>
        <v>1</v>
      </c>
      <c r="AO43" s="28">
        <f>Table24[[#This Row],[Min Charge]]*Table24[[#This Row],[Conversion Rate]]</f>
        <v>55</v>
      </c>
      <c r="AP43" s="28">
        <f>Table24[[#This Row],[45]]*Table24[[#This Row],[Conversion Rate]]</f>
        <v>0</v>
      </c>
      <c r="AQ43" s="28">
        <f>Table24[[#This Row],[100]]*Table24[[#This Row],[Conversion Rate]]</f>
        <v>0.85</v>
      </c>
      <c r="AR43" s="28">
        <f>Table24[[#This Row],[200]]*Table24[[#This Row],[Conversion Rate]]</f>
        <v>0.85</v>
      </c>
      <c r="AS43" s="28">
        <f>Table24[[#This Row],[300]]*Table24[[#This Row],[Conversion Rate]]</f>
        <v>0.8</v>
      </c>
      <c r="AT43" s="28">
        <f>Table24[[#This Row],[500]]*Table24[[#This Row],[Conversion Rate]]</f>
        <v>0.75</v>
      </c>
      <c r="AU43" s="28">
        <f>Table24[[#This Row],[1000]]*Table24[[#This Row],[Conversion Rate]]</f>
        <v>0.75</v>
      </c>
      <c r="AV43" s="28">
        <f>Table24[[#This Row],[2500]]*Table24[[#This Row],[Conversion Rate]]</f>
        <v>0.7</v>
      </c>
      <c r="AW43" s="28">
        <f>Table24[[#This Row],[5000]]*Table24[[#This Row],[Conversion Rate]]</f>
        <v>0.7</v>
      </c>
      <c r="AX43" s="28" t="str">
        <f>Table24[[#This Row],[All In/ ++]]</f>
        <v>++</v>
      </c>
      <c r="AY43" s="28">
        <f>Table24[[#This Row],[FSC]]*Table24[[#This Row],[Conversion Rate]]</f>
        <v>0</v>
      </c>
      <c r="AZ43" s="28">
        <f>Table24[[#This Row],[SSC]]*Table24[[#This Row],[Conversion Rate]]</f>
        <v>0</v>
      </c>
      <c r="BA43" s="28">
        <f>Table24[[#This Row],[Screening]]*Table24[[#This Row],[Conversion Rate]]</f>
        <v>0.05</v>
      </c>
      <c r="BB43" s="28">
        <f>Table24[[#This Row],[Other Charges]]*Table24[[#This Row],[Conversion Rate]]</f>
        <v>0.04</v>
      </c>
      <c r="BC43" s="28">
        <f>Table24[[#This Row],[Dry Ice Charge]]*Table24[[#This Row],[Conversion Rate]]</f>
        <v>0</v>
      </c>
      <c r="BD43" s="28">
        <f>Table24[[#This Row],[SAF/kg]]*Table24[[#This Row],[Conversion Rate]]</f>
        <v>0</v>
      </c>
      <c r="BE43" s="30" cm="1">
        <f t="array" ref="BE43">IF(COUNTIFS(F$20:F$1213,F43,G$20:G$1213,G43)&gt;1,
    _xlfn.PERCENTRANK.INC(
        _xlfn._xlws.FILTER(AO$20:AO$1213, (F$20:F$1213=F43)*(G$20:G$1213=G43)*ISNUMBER(AO$20:AO$1213)),
        AO43
    ),
    0
)</f>
        <v>0</v>
      </c>
      <c r="BF43" s="28" t="str">
        <f t="shared" si="0"/>
        <v>Green</v>
      </c>
    </row>
    <row r="44" spans="3:58" hidden="1">
      <c r="C44" s="6" t="s">
        <v>20</v>
      </c>
      <c r="D44" s="4" t="s">
        <v>21</v>
      </c>
      <c r="E44" s="4" t="s">
        <v>36</v>
      </c>
      <c r="F44" s="4" t="s">
        <v>37</v>
      </c>
      <c r="G44" s="4" t="s">
        <v>49</v>
      </c>
      <c r="H44" s="4" t="s">
        <v>799</v>
      </c>
      <c r="I44" s="4" t="s">
        <v>799</v>
      </c>
      <c r="J44" s="4" t="s">
        <v>776</v>
      </c>
      <c r="K44" s="4" t="s">
        <v>776</v>
      </c>
      <c r="L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PharmaNoStandardLAXSFOUSUSAMERICASAMERICAS</v>
      </c>
      <c r="M44" s="7">
        <v>521</v>
      </c>
      <c r="N44" s="4">
        <v>293</v>
      </c>
      <c r="O44" s="13">
        <v>1.7781569965870307</v>
      </c>
      <c r="P44" s="8" t="s">
        <v>919</v>
      </c>
      <c r="Q44" s="12" t="s">
        <v>472</v>
      </c>
      <c r="R44" s="12" t="s">
        <v>791</v>
      </c>
      <c r="S44" s="12"/>
      <c r="T44" s="12" t="s">
        <v>859</v>
      </c>
      <c r="U44" s="22"/>
      <c r="V44" s="12">
        <v>55</v>
      </c>
      <c r="W44" s="12"/>
      <c r="X44" s="12">
        <v>0.85</v>
      </c>
      <c r="Y44" s="12">
        <v>0.85</v>
      </c>
      <c r="Z44" s="12">
        <v>0.8</v>
      </c>
      <c r="AA44" s="12">
        <v>0.75</v>
      </c>
      <c r="AB44" s="12">
        <v>0.75</v>
      </c>
      <c r="AC44" s="12">
        <v>0.7</v>
      </c>
      <c r="AD44" s="12">
        <v>0.7</v>
      </c>
      <c r="AE44" s="12" t="s">
        <v>838</v>
      </c>
      <c r="AF44" s="12"/>
      <c r="AG44" s="12"/>
      <c r="AH44" s="12">
        <v>0.05</v>
      </c>
      <c r="AI44" s="12">
        <v>0.04</v>
      </c>
      <c r="AJ44" s="12"/>
      <c r="AK44" s="12"/>
      <c r="AL44" s="16" t="s">
        <v>910</v>
      </c>
      <c r="AM44" s="12" t="s">
        <v>1500</v>
      </c>
      <c r="AN44" s="27">
        <f>VLOOKUP(Table24[[#This Row],[USD conversion]],Sheet2!A:B,2,FALSE)</f>
        <v>1</v>
      </c>
      <c r="AO44" s="28">
        <f>Table24[[#This Row],[Min Charge]]*Table24[[#This Row],[Conversion Rate]]</f>
        <v>55</v>
      </c>
      <c r="AP44" s="28">
        <f>Table24[[#This Row],[45]]*Table24[[#This Row],[Conversion Rate]]</f>
        <v>0</v>
      </c>
      <c r="AQ44" s="28">
        <f>Table24[[#This Row],[100]]*Table24[[#This Row],[Conversion Rate]]</f>
        <v>0.85</v>
      </c>
      <c r="AR44" s="28">
        <f>Table24[[#This Row],[200]]*Table24[[#This Row],[Conversion Rate]]</f>
        <v>0.85</v>
      </c>
      <c r="AS44" s="28">
        <f>Table24[[#This Row],[300]]*Table24[[#This Row],[Conversion Rate]]</f>
        <v>0.8</v>
      </c>
      <c r="AT44" s="28">
        <f>Table24[[#This Row],[500]]*Table24[[#This Row],[Conversion Rate]]</f>
        <v>0.75</v>
      </c>
      <c r="AU44" s="28">
        <f>Table24[[#This Row],[1000]]*Table24[[#This Row],[Conversion Rate]]</f>
        <v>0.75</v>
      </c>
      <c r="AV44" s="28">
        <f>Table24[[#This Row],[2500]]*Table24[[#This Row],[Conversion Rate]]</f>
        <v>0.7</v>
      </c>
      <c r="AW44" s="28">
        <f>Table24[[#This Row],[5000]]*Table24[[#This Row],[Conversion Rate]]</f>
        <v>0.7</v>
      </c>
      <c r="AX44" s="28" t="str">
        <f>Table24[[#This Row],[All In/ ++]]</f>
        <v>++</v>
      </c>
      <c r="AY44" s="28">
        <f>Table24[[#This Row],[FSC]]*Table24[[#This Row],[Conversion Rate]]</f>
        <v>0</v>
      </c>
      <c r="AZ44" s="28">
        <f>Table24[[#This Row],[SSC]]*Table24[[#This Row],[Conversion Rate]]</f>
        <v>0</v>
      </c>
      <c r="BA44" s="28">
        <f>Table24[[#This Row],[Screening]]*Table24[[#This Row],[Conversion Rate]]</f>
        <v>0.05</v>
      </c>
      <c r="BB44" s="28">
        <f>Table24[[#This Row],[Other Charges]]*Table24[[#This Row],[Conversion Rate]]</f>
        <v>0.04</v>
      </c>
      <c r="BC44" s="28">
        <f>Table24[[#This Row],[Dry Ice Charge]]*Table24[[#This Row],[Conversion Rate]]</f>
        <v>0</v>
      </c>
      <c r="BD44" s="28">
        <f>Table24[[#This Row],[SAF/kg]]*Table24[[#This Row],[Conversion Rate]]</f>
        <v>0</v>
      </c>
      <c r="BE44" s="30" cm="1">
        <f t="array" ref="BE44">IF(COUNTIFS(F$20:F$1213,F44,G$20:G$1213,G44)&gt;1,
    _xlfn.PERCENTRANK.INC(
        _xlfn._xlws.FILTER(AO$20:AO$1213, (F$20:F$1213=F44)*(G$20:G$1213=G44)*ISNUMBER(AO$20:AO$1213)),
        AO44
    ),
    0
)</f>
        <v>0</v>
      </c>
      <c r="BF44" s="28" t="str">
        <f t="shared" si="0"/>
        <v>Green</v>
      </c>
    </row>
    <row r="45" spans="3:58" hidden="1">
      <c r="C45" s="6" t="s">
        <v>20</v>
      </c>
      <c r="D45" s="4" t="s">
        <v>21</v>
      </c>
      <c r="E45" s="4" t="s">
        <v>22</v>
      </c>
      <c r="F45" s="4" t="s">
        <v>37</v>
      </c>
      <c r="G45" s="4" t="s">
        <v>49</v>
      </c>
      <c r="H45" s="4" t="s">
        <v>799</v>
      </c>
      <c r="I45" s="4" t="s">
        <v>799</v>
      </c>
      <c r="J45" s="4" t="s">
        <v>776</v>
      </c>
      <c r="K45" s="4" t="s">
        <v>776</v>
      </c>
      <c r="L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PharmaNoExpressLAXSFOUSUSAMERICASAMERICAS</v>
      </c>
      <c r="M45" s="7">
        <v>7625.573109600009</v>
      </c>
      <c r="N45" s="4">
        <v>1185</v>
      </c>
      <c r="O45" s="13">
        <v>6.4350827929114001</v>
      </c>
      <c r="P45" s="8" t="s">
        <v>919</v>
      </c>
      <c r="Q45" s="12" t="s">
        <v>472</v>
      </c>
      <c r="R45" s="12" t="s">
        <v>791</v>
      </c>
      <c r="S45" s="12"/>
      <c r="T45" s="12" t="s">
        <v>859</v>
      </c>
      <c r="U45" s="22"/>
      <c r="V45" s="12">
        <v>55</v>
      </c>
      <c r="W45" s="12"/>
      <c r="X45" s="12">
        <v>0.85</v>
      </c>
      <c r="Y45" s="12">
        <v>0.85</v>
      </c>
      <c r="Z45" s="12">
        <v>0.8</v>
      </c>
      <c r="AA45" s="12">
        <v>0.75</v>
      </c>
      <c r="AB45" s="12">
        <v>0.75</v>
      </c>
      <c r="AC45" s="12">
        <v>0.7</v>
      </c>
      <c r="AD45" s="12">
        <v>0.7</v>
      </c>
      <c r="AE45" s="12" t="s">
        <v>838</v>
      </c>
      <c r="AF45" s="12"/>
      <c r="AG45" s="12"/>
      <c r="AH45" s="12">
        <v>0.05</v>
      </c>
      <c r="AI45" s="12">
        <v>0.04</v>
      </c>
      <c r="AJ45" s="12"/>
      <c r="AK45" s="12"/>
      <c r="AL45" s="16" t="s">
        <v>910</v>
      </c>
      <c r="AM45" s="12" t="s">
        <v>1500</v>
      </c>
      <c r="AN45" s="27">
        <f>VLOOKUP(Table24[[#This Row],[USD conversion]],Sheet2!A:B,2,FALSE)</f>
        <v>1</v>
      </c>
      <c r="AO45" s="28">
        <f>Table24[[#This Row],[Min Charge]]*Table24[[#This Row],[Conversion Rate]]</f>
        <v>55</v>
      </c>
      <c r="AP45" s="28">
        <f>Table24[[#This Row],[45]]*Table24[[#This Row],[Conversion Rate]]</f>
        <v>0</v>
      </c>
      <c r="AQ45" s="28">
        <f>Table24[[#This Row],[100]]*Table24[[#This Row],[Conversion Rate]]</f>
        <v>0.85</v>
      </c>
      <c r="AR45" s="28">
        <f>Table24[[#This Row],[200]]*Table24[[#This Row],[Conversion Rate]]</f>
        <v>0.85</v>
      </c>
      <c r="AS45" s="28">
        <f>Table24[[#This Row],[300]]*Table24[[#This Row],[Conversion Rate]]</f>
        <v>0.8</v>
      </c>
      <c r="AT45" s="28">
        <f>Table24[[#This Row],[500]]*Table24[[#This Row],[Conversion Rate]]</f>
        <v>0.75</v>
      </c>
      <c r="AU45" s="28">
        <f>Table24[[#This Row],[1000]]*Table24[[#This Row],[Conversion Rate]]</f>
        <v>0.75</v>
      </c>
      <c r="AV45" s="28">
        <f>Table24[[#This Row],[2500]]*Table24[[#This Row],[Conversion Rate]]</f>
        <v>0.7</v>
      </c>
      <c r="AW45" s="28">
        <f>Table24[[#This Row],[5000]]*Table24[[#This Row],[Conversion Rate]]</f>
        <v>0.7</v>
      </c>
      <c r="AX45" s="28" t="str">
        <f>Table24[[#This Row],[All In/ ++]]</f>
        <v>++</v>
      </c>
      <c r="AY45" s="28">
        <f>Table24[[#This Row],[FSC]]*Table24[[#This Row],[Conversion Rate]]</f>
        <v>0</v>
      </c>
      <c r="AZ45" s="28">
        <f>Table24[[#This Row],[SSC]]*Table24[[#This Row],[Conversion Rate]]</f>
        <v>0</v>
      </c>
      <c r="BA45" s="28">
        <f>Table24[[#This Row],[Screening]]*Table24[[#This Row],[Conversion Rate]]</f>
        <v>0.05</v>
      </c>
      <c r="BB45" s="28">
        <f>Table24[[#This Row],[Other Charges]]*Table24[[#This Row],[Conversion Rate]]</f>
        <v>0.04</v>
      </c>
      <c r="BC45" s="28">
        <f>Table24[[#This Row],[Dry Ice Charge]]*Table24[[#This Row],[Conversion Rate]]</f>
        <v>0</v>
      </c>
      <c r="BD45" s="28">
        <f>Table24[[#This Row],[SAF/kg]]*Table24[[#This Row],[Conversion Rate]]</f>
        <v>0</v>
      </c>
      <c r="BE45" s="30" cm="1">
        <f t="array" ref="BE45">IF(COUNTIFS(F$20:F$1213,F45,G$20:G$1213,G45)&gt;1,
    _xlfn.PERCENTRANK.INC(
        _xlfn._xlws.FILTER(AO$20:AO$1213, (F$20:F$1213=F45)*(G$20:G$1213=G45)*ISNUMBER(AO$20:AO$1213)),
        AO45
    ),
    0
)</f>
        <v>0</v>
      </c>
      <c r="BF45" s="28" t="str">
        <f t="shared" si="0"/>
        <v>Green</v>
      </c>
    </row>
    <row r="46" spans="3:58" hidden="1">
      <c r="C46" s="6" t="s">
        <v>20</v>
      </c>
      <c r="D46" s="4" t="s">
        <v>472</v>
      </c>
      <c r="E46" s="4" t="s">
        <v>22</v>
      </c>
      <c r="F46" s="4" t="s">
        <v>37</v>
      </c>
      <c r="G46" s="4" t="s">
        <v>49</v>
      </c>
      <c r="H46" s="4" t="s">
        <v>799</v>
      </c>
      <c r="I46" s="4" t="s">
        <v>799</v>
      </c>
      <c r="J46" s="4" t="s">
        <v>776</v>
      </c>
      <c r="K46" s="4" t="s">
        <v>776</v>
      </c>
      <c r="L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PharmaYesExpressLAXSFOUSUSAMERICASAMERICAS</v>
      </c>
      <c r="M46" s="7">
        <v>36020.019119999975</v>
      </c>
      <c r="N46" s="4">
        <v>1186</v>
      </c>
      <c r="O46" s="13">
        <v>30.371011062394583</v>
      </c>
      <c r="P46" s="8" t="s">
        <v>919</v>
      </c>
      <c r="Q46" s="12" t="s">
        <v>472</v>
      </c>
      <c r="R46" s="12" t="s">
        <v>791</v>
      </c>
      <c r="S46" s="12"/>
      <c r="T46" s="12" t="s">
        <v>859</v>
      </c>
      <c r="U46" s="22"/>
      <c r="V46" s="12">
        <v>55</v>
      </c>
      <c r="W46" s="12"/>
      <c r="X46" s="12">
        <v>0.85</v>
      </c>
      <c r="Y46" s="12">
        <v>0.85</v>
      </c>
      <c r="Z46" s="12">
        <v>0.8</v>
      </c>
      <c r="AA46" s="12">
        <v>0.75</v>
      </c>
      <c r="AB46" s="12">
        <v>0.75</v>
      </c>
      <c r="AC46" s="12">
        <v>0.7</v>
      </c>
      <c r="AD46" s="12">
        <v>0.7</v>
      </c>
      <c r="AE46" s="12" t="s">
        <v>838</v>
      </c>
      <c r="AF46" s="12"/>
      <c r="AG46" s="12"/>
      <c r="AH46" s="12">
        <v>0.05</v>
      </c>
      <c r="AI46" s="12">
        <v>0.04</v>
      </c>
      <c r="AJ46" s="12"/>
      <c r="AK46" s="12"/>
      <c r="AL46" s="16" t="s">
        <v>910</v>
      </c>
      <c r="AM46" s="12" t="s">
        <v>1500</v>
      </c>
      <c r="AN46" s="27">
        <f>VLOOKUP(Table24[[#This Row],[USD conversion]],Sheet2!A:B,2,FALSE)</f>
        <v>1</v>
      </c>
      <c r="AO46" s="28">
        <f>Table24[[#This Row],[Min Charge]]*Table24[[#This Row],[Conversion Rate]]</f>
        <v>55</v>
      </c>
      <c r="AP46" s="28">
        <f>Table24[[#This Row],[45]]*Table24[[#This Row],[Conversion Rate]]</f>
        <v>0</v>
      </c>
      <c r="AQ46" s="28">
        <f>Table24[[#This Row],[100]]*Table24[[#This Row],[Conversion Rate]]</f>
        <v>0.85</v>
      </c>
      <c r="AR46" s="28">
        <f>Table24[[#This Row],[200]]*Table24[[#This Row],[Conversion Rate]]</f>
        <v>0.85</v>
      </c>
      <c r="AS46" s="28">
        <f>Table24[[#This Row],[300]]*Table24[[#This Row],[Conversion Rate]]</f>
        <v>0.8</v>
      </c>
      <c r="AT46" s="28">
        <f>Table24[[#This Row],[500]]*Table24[[#This Row],[Conversion Rate]]</f>
        <v>0.75</v>
      </c>
      <c r="AU46" s="28">
        <f>Table24[[#This Row],[1000]]*Table24[[#This Row],[Conversion Rate]]</f>
        <v>0.75</v>
      </c>
      <c r="AV46" s="28">
        <f>Table24[[#This Row],[2500]]*Table24[[#This Row],[Conversion Rate]]</f>
        <v>0.7</v>
      </c>
      <c r="AW46" s="28">
        <f>Table24[[#This Row],[5000]]*Table24[[#This Row],[Conversion Rate]]</f>
        <v>0.7</v>
      </c>
      <c r="AX46" s="28" t="str">
        <f>Table24[[#This Row],[All In/ ++]]</f>
        <v>++</v>
      </c>
      <c r="AY46" s="28">
        <f>Table24[[#This Row],[FSC]]*Table24[[#This Row],[Conversion Rate]]</f>
        <v>0</v>
      </c>
      <c r="AZ46" s="28">
        <f>Table24[[#This Row],[SSC]]*Table24[[#This Row],[Conversion Rate]]</f>
        <v>0</v>
      </c>
      <c r="BA46" s="28">
        <f>Table24[[#This Row],[Screening]]*Table24[[#This Row],[Conversion Rate]]</f>
        <v>0.05</v>
      </c>
      <c r="BB46" s="28">
        <f>Table24[[#This Row],[Other Charges]]*Table24[[#This Row],[Conversion Rate]]</f>
        <v>0.04</v>
      </c>
      <c r="BC46" s="28">
        <f>Table24[[#This Row],[Dry Ice Charge]]*Table24[[#This Row],[Conversion Rate]]</f>
        <v>0</v>
      </c>
      <c r="BD46" s="28">
        <f>Table24[[#This Row],[SAF/kg]]*Table24[[#This Row],[Conversion Rate]]</f>
        <v>0</v>
      </c>
      <c r="BE46" s="30" cm="1">
        <f t="array" ref="BE46">IF(COUNTIFS(F$20:F$1213,F46,G$20:G$1213,G46)&gt;1,
    _xlfn.PERCENTRANK.INC(
        _xlfn._xlws.FILTER(AO$20:AO$1213, (F$20:F$1213=F46)*(G$20:G$1213=G46)*ISNUMBER(AO$20:AO$1213)),
        AO46
    ),
    0
)</f>
        <v>0</v>
      </c>
      <c r="BF46" s="28" t="str">
        <f t="shared" si="0"/>
        <v>Green</v>
      </c>
    </row>
    <row r="47" spans="3:58" hidden="1">
      <c r="C47" s="6" t="s">
        <v>20</v>
      </c>
      <c r="D47" s="4" t="s">
        <v>21</v>
      </c>
      <c r="E47" s="4" t="s">
        <v>22</v>
      </c>
      <c r="F47" s="4" t="s">
        <v>37</v>
      </c>
      <c r="G47" s="4" t="s">
        <v>106</v>
      </c>
      <c r="H47" s="4" t="s">
        <v>799</v>
      </c>
      <c r="I47" s="4" t="s">
        <v>816</v>
      </c>
      <c r="J47" s="4" t="s">
        <v>776</v>
      </c>
      <c r="K47" s="4" t="s">
        <v>777</v>
      </c>
      <c r="L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47" s="7">
        <v>1380.5500000000002</v>
      </c>
      <c r="N47" s="4">
        <v>309</v>
      </c>
      <c r="O47" s="13">
        <v>4.4677993527508093</v>
      </c>
      <c r="P47" s="8" t="s">
        <v>919</v>
      </c>
      <c r="Q47" s="12" t="s">
        <v>472</v>
      </c>
      <c r="R47" s="12" t="s">
        <v>791</v>
      </c>
      <c r="S47" s="12"/>
      <c r="T47" s="12" t="s">
        <v>859</v>
      </c>
      <c r="U47" s="22"/>
      <c r="V47" s="12">
        <v>180</v>
      </c>
      <c r="W47" s="12"/>
      <c r="X47" s="12">
        <v>3.45</v>
      </c>
      <c r="Y47" s="12">
        <v>3.45</v>
      </c>
      <c r="Z47" s="12">
        <v>3.45</v>
      </c>
      <c r="AA47" s="12">
        <v>3.45</v>
      </c>
      <c r="AB47" s="12">
        <v>3.45</v>
      </c>
      <c r="AC47" s="12">
        <v>3.45</v>
      </c>
      <c r="AD47" s="12">
        <v>3.45</v>
      </c>
      <c r="AE47" s="12" t="s">
        <v>838</v>
      </c>
      <c r="AF47" s="12"/>
      <c r="AG47" s="12"/>
      <c r="AH47" s="12">
        <v>0.13</v>
      </c>
      <c r="AI47" s="12">
        <v>0.13</v>
      </c>
      <c r="AJ47" s="12"/>
      <c r="AK47" s="12"/>
      <c r="AL47" s="16" t="s">
        <v>911</v>
      </c>
      <c r="AM47" s="12" t="s">
        <v>1500</v>
      </c>
      <c r="AN47" s="27">
        <f>VLOOKUP(Table24[[#This Row],[USD conversion]],Sheet2!A:B,2,FALSE)</f>
        <v>1</v>
      </c>
      <c r="AO47" s="28">
        <f>Table24[[#This Row],[Min Charge]]*Table24[[#This Row],[Conversion Rate]]</f>
        <v>180</v>
      </c>
      <c r="AP47" s="28">
        <f>Table24[[#This Row],[45]]*Table24[[#This Row],[Conversion Rate]]</f>
        <v>0</v>
      </c>
      <c r="AQ47" s="28">
        <f>Table24[[#This Row],[100]]*Table24[[#This Row],[Conversion Rate]]</f>
        <v>3.45</v>
      </c>
      <c r="AR47" s="28">
        <f>Table24[[#This Row],[200]]*Table24[[#This Row],[Conversion Rate]]</f>
        <v>3.45</v>
      </c>
      <c r="AS47" s="28">
        <f>Table24[[#This Row],[300]]*Table24[[#This Row],[Conversion Rate]]</f>
        <v>3.45</v>
      </c>
      <c r="AT47" s="28">
        <f>Table24[[#This Row],[500]]*Table24[[#This Row],[Conversion Rate]]</f>
        <v>3.45</v>
      </c>
      <c r="AU47" s="28">
        <f>Table24[[#This Row],[1000]]*Table24[[#This Row],[Conversion Rate]]</f>
        <v>3.45</v>
      </c>
      <c r="AV47" s="28">
        <f>Table24[[#This Row],[2500]]*Table24[[#This Row],[Conversion Rate]]</f>
        <v>3.45</v>
      </c>
      <c r="AW47" s="28">
        <f>Table24[[#This Row],[5000]]*Table24[[#This Row],[Conversion Rate]]</f>
        <v>3.45</v>
      </c>
      <c r="AX47" s="28" t="str">
        <f>Table24[[#This Row],[All In/ ++]]</f>
        <v>++</v>
      </c>
      <c r="AY47" s="28">
        <f>Table24[[#This Row],[FSC]]*Table24[[#This Row],[Conversion Rate]]</f>
        <v>0</v>
      </c>
      <c r="AZ47" s="28">
        <f>Table24[[#This Row],[SSC]]*Table24[[#This Row],[Conversion Rate]]</f>
        <v>0</v>
      </c>
      <c r="BA47" s="28">
        <f>Table24[[#This Row],[Screening]]*Table24[[#This Row],[Conversion Rate]]</f>
        <v>0.13</v>
      </c>
      <c r="BB47" s="28">
        <f>Table24[[#This Row],[Other Charges]]*Table24[[#This Row],[Conversion Rate]]</f>
        <v>0.13</v>
      </c>
      <c r="BC47" s="28">
        <f>Table24[[#This Row],[Dry Ice Charge]]*Table24[[#This Row],[Conversion Rate]]</f>
        <v>0</v>
      </c>
      <c r="BD47" s="28">
        <f>Table24[[#This Row],[SAF/kg]]*Table24[[#This Row],[Conversion Rate]]</f>
        <v>0</v>
      </c>
      <c r="BE47" s="30" cm="1">
        <f t="array" ref="BE47">IF(COUNTIFS(F$20:F$1213,F47,G$20:G$1213,G47)&gt;1,
    _xlfn.PERCENTRANK.INC(
        _xlfn._xlws.FILTER(AO$20:AO$1213, (F$20:F$1213=F47)*(G$20:G$1213=G47)*ISNUMBER(AO$20:AO$1213)),
        AO47
    ),
    0
)</f>
        <v>0.26600000000000001</v>
      </c>
      <c r="BF47" s="28" t="str">
        <f t="shared" si="0"/>
        <v>Orange</v>
      </c>
    </row>
    <row r="48" spans="3:58" hidden="1">
      <c r="C48" s="6" t="s">
        <v>20</v>
      </c>
      <c r="D48" s="4" t="s">
        <v>472</v>
      </c>
      <c r="E48" s="4" t="s">
        <v>22</v>
      </c>
      <c r="F48" s="4" t="s">
        <v>37</v>
      </c>
      <c r="G48" s="4" t="s">
        <v>106</v>
      </c>
      <c r="H48" s="4" t="s">
        <v>799</v>
      </c>
      <c r="I48" s="4" t="s">
        <v>816</v>
      </c>
      <c r="J48" s="4" t="s">
        <v>776</v>
      </c>
      <c r="K48" s="4" t="s">
        <v>777</v>
      </c>
      <c r="L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48" s="7">
        <v>13016.547497200025</v>
      </c>
      <c r="N48" s="4">
        <v>529</v>
      </c>
      <c r="O48" s="13">
        <v>24.605949900189081</v>
      </c>
      <c r="P48" s="8" t="s">
        <v>919</v>
      </c>
      <c r="Q48" s="12" t="s">
        <v>472</v>
      </c>
      <c r="R48" s="12" t="s">
        <v>791</v>
      </c>
      <c r="S48" s="12"/>
      <c r="T48" s="12" t="s">
        <v>859</v>
      </c>
      <c r="U48" s="22"/>
      <c r="V48" s="12">
        <v>180</v>
      </c>
      <c r="W48" s="12"/>
      <c r="X48" s="12">
        <v>3.45</v>
      </c>
      <c r="Y48" s="12">
        <v>3.45</v>
      </c>
      <c r="Z48" s="12">
        <v>3.45</v>
      </c>
      <c r="AA48" s="12">
        <v>3.45</v>
      </c>
      <c r="AB48" s="12">
        <v>3.45</v>
      </c>
      <c r="AC48" s="12">
        <v>3.45</v>
      </c>
      <c r="AD48" s="12">
        <v>3.45</v>
      </c>
      <c r="AE48" s="12" t="s">
        <v>838</v>
      </c>
      <c r="AF48" s="12"/>
      <c r="AG48" s="12"/>
      <c r="AH48" s="12">
        <v>0.13</v>
      </c>
      <c r="AI48" s="12">
        <v>0.13</v>
      </c>
      <c r="AJ48" s="12"/>
      <c r="AK48" s="12"/>
      <c r="AL48" s="16" t="s">
        <v>911</v>
      </c>
      <c r="AM48" s="12" t="s">
        <v>1500</v>
      </c>
      <c r="AN48" s="27">
        <f>VLOOKUP(Table24[[#This Row],[USD conversion]],Sheet2!A:B,2,FALSE)</f>
        <v>1</v>
      </c>
      <c r="AO48" s="28">
        <f>Table24[[#This Row],[Min Charge]]*Table24[[#This Row],[Conversion Rate]]</f>
        <v>180</v>
      </c>
      <c r="AP48" s="28">
        <f>Table24[[#This Row],[45]]*Table24[[#This Row],[Conversion Rate]]</f>
        <v>0</v>
      </c>
      <c r="AQ48" s="28">
        <f>Table24[[#This Row],[100]]*Table24[[#This Row],[Conversion Rate]]</f>
        <v>3.45</v>
      </c>
      <c r="AR48" s="28">
        <f>Table24[[#This Row],[200]]*Table24[[#This Row],[Conversion Rate]]</f>
        <v>3.45</v>
      </c>
      <c r="AS48" s="28">
        <f>Table24[[#This Row],[300]]*Table24[[#This Row],[Conversion Rate]]</f>
        <v>3.45</v>
      </c>
      <c r="AT48" s="28">
        <f>Table24[[#This Row],[500]]*Table24[[#This Row],[Conversion Rate]]</f>
        <v>3.45</v>
      </c>
      <c r="AU48" s="28">
        <f>Table24[[#This Row],[1000]]*Table24[[#This Row],[Conversion Rate]]</f>
        <v>3.45</v>
      </c>
      <c r="AV48" s="28">
        <f>Table24[[#This Row],[2500]]*Table24[[#This Row],[Conversion Rate]]</f>
        <v>3.45</v>
      </c>
      <c r="AW48" s="28">
        <f>Table24[[#This Row],[5000]]*Table24[[#This Row],[Conversion Rate]]</f>
        <v>3.45</v>
      </c>
      <c r="AX48" s="28" t="str">
        <f>Table24[[#This Row],[All In/ ++]]</f>
        <v>++</v>
      </c>
      <c r="AY48" s="28">
        <f>Table24[[#This Row],[FSC]]*Table24[[#This Row],[Conversion Rate]]</f>
        <v>0</v>
      </c>
      <c r="AZ48" s="28">
        <f>Table24[[#This Row],[SSC]]*Table24[[#This Row],[Conversion Rate]]</f>
        <v>0</v>
      </c>
      <c r="BA48" s="28">
        <f>Table24[[#This Row],[Screening]]*Table24[[#This Row],[Conversion Rate]]</f>
        <v>0.13</v>
      </c>
      <c r="BB48" s="28">
        <f>Table24[[#This Row],[Other Charges]]*Table24[[#This Row],[Conversion Rate]]</f>
        <v>0.13</v>
      </c>
      <c r="BC48" s="28">
        <f>Table24[[#This Row],[Dry Ice Charge]]*Table24[[#This Row],[Conversion Rate]]</f>
        <v>0</v>
      </c>
      <c r="BD48" s="28">
        <f>Table24[[#This Row],[SAF/kg]]*Table24[[#This Row],[Conversion Rate]]</f>
        <v>0</v>
      </c>
      <c r="BE48" s="30" cm="1">
        <f t="array" ref="BE48">IF(COUNTIFS(F$20:F$1213,F48,G$20:G$1213,G48)&gt;1,
    _xlfn.PERCENTRANK.INC(
        _xlfn._xlws.FILTER(AO$20:AO$1213, (F$20:F$1213=F48)*(G$20:G$1213=G48)*ISNUMBER(AO$20:AO$1213)),
        AO48
    ),
    0
)</f>
        <v>0.26600000000000001</v>
      </c>
      <c r="BF48" s="28" t="str">
        <f t="shared" si="0"/>
        <v>Orange</v>
      </c>
    </row>
    <row r="49" spans="3:58" hidden="1">
      <c r="C49" s="6" t="s">
        <v>20</v>
      </c>
      <c r="D49" s="4" t="s">
        <v>21</v>
      </c>
      <c r="E49" s="4" t="s">
        <v>22</v>
      </c>
      <c r="F49" s="4" t="s">
        <v>192</v>
      </c>
      <c r="G49" s="4" t="s">
        <v>85</v>
      </c>
      <c r="H49" s="4" t="s">
        <v>828</v>
      </c>
      <c r="I49" s="4" t="s">
        <v>799</v>
      </c>
      <c r="J49" s="4" t="s">
        <v>776</v>
      </c>
      <c r="K49" s="4" t="s">
        <v>776</v>
      </c>
      <c r="L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PharmaNoExpressLIMMIAPEUSAMERICASAMERICAS</v>
      </c>
      <c r="M49" s="7">
        <v>4297.5074339999883</v>
      </c>
      <c r="N49" s="4">
        <v>321</v>
      </c>
      <c r="O49" s="13">
        <v>13.387873626168188</v>
      </c>
      <c r="P49" s="8" t="s">
        <v>919</v>
      </c>
      <c r="Q49" s="12" t="s">
        <v>472</v>
      </c>
      <c r="R49" s="12" t="s">
        <v>791</v>
      </c>
      <c r="S49" s="12"/>
      <c r="T49" s="12" t="s">
        <v>859</v>
      </c>
      <c r="U49" s="22"/>
      <c r="V49" s="12">
        <v>150</v>
      </c>
      <c r="W49" s="12"/>
      <c r="X49" s="12">
        <v>4.5</v>
      </c>
      <c r="Y49" s="12">
        <v>4.5</v>
      </c>
      <c r="Z49" s="12">
        <v>4.5</v>
      </c>
      <c r="AA49" s="12">
        <v>4.5</v>
      </c>
      <c r="AB49" s="12">
        <v>4.5</v>
      </c>
      <c r="AC49" s="12">
        <v>4.5</v>
      </c>
      <c r="AD49" s="12">
        <v>4.5</v>
      </c>
      <c r="AE49" s="12" t="s">
        <v>838</v>
      </c>
      <c r="AF49" s="12"/>
      <c r="AG49" s="12"/>
      <c r="AH49" s="12">
        <v>0.13</v>
      </c>
      <c r="AI49" s="12">
        <v>0.13</v>
      </c>
      <c r="AJ49" s="12"/>
      <c r="AK49" s="12"/>
      <c r="AL49" s="16" t="s">
        <v>911</v>
      </c>
      <c r="AM49" s="12" t="s">
        <v>1500</v>
      </c>
      <c r="AN49" s="27">
        <f>VLOOKUP(Table24[[#This Row],[USD conversion]],Sheet2!A:B,2,FALSE)</f>
        <v>1</v>
      </c>
      <c r="AO49" s="28">
        <f>Table24[[#This Row],[Min Charge]]*Table24[[#This Row],[Conversion Rate]]</f>
        <v>150</v>
      </c>
      <c r="AP49" s="28">
        <f>Table24[[#This Row],[45]]*Table24[[#This Row],[Conversion Rate]]</f>
        <v>0</v>
      </c>
      <c r="AQ49" s="28">
        <f>Table24[[#This Row],[100]]*Table24[[#This Row],[Conversion Rate]]</f>
        <v>4.5</v>
      </c>
      <c r="AR49" s="28">
        <f>Table24[[#This Row],[200]]*Table24[[#This Row],[Conversion Rate]]</f>
        <v>4.5</v>
      </c>
      <c r="AS49" s="28">
        <f>Table24[[#This Row],[300]]*Table24[[#This Row],[Conversion Rate]]</f>
        <v>4.5</v>
      </c>
      <c r="AT49" s="28">
        <f>Table24[[#This Row],[500]]*Table24[[#This Row],[Conversion Rate]]</f>
        <v>4.5</v>
      </c>
      <c r="AU49" s="28">
        <f>Table24[[#This Row],[1000]]*Table24[[#This Row],[Conversion Rate]]</f>
        <v>4.5</v>
      </c>
      <c r="AV49" s="28">
        <f>Table24[[#This Row],[2500]]*Table24[[#This Row],[Conversion Rate]]</f>
        <v>4.5</v>
      </c>
      <c r="AW49" s="28">
        <f>Table24[[#This Row],[5000]]*Table24[[#This Row],[Conversion Rate]]</f>
        <v>4.5</v>
      </c>
      <c r="AX49" s="28" t="str">
        <f>Table24[[#This Row],[All In/ ++]]</f>
        <v>++</v>
      </c>
      <c r="AY49" s="28">
        <f>Table24[[#This Row],[FSC]]*Table24[[#This Row],[Conversion Rate]]</f>
        <v>0</v>
      </c>
      <c r="AZ49" s="28">
        <f>Table24[[#This Row],[SSC]]*Table24[[#This Row],[Conversion Rate]]</f>
        <v>0</v>
      </c>
      <c r="BA49" s="28">
        <f>Table24[[#This Row],[Screening]]*Table24[[#This Row],[Conversion Rate]]</f>
        <v>0.13</v>
      </c>
      <c r="BB49" s="28">
        <f>Table24[[#This Row],[Other Charges]]*Table24[[#This Row],[Conversion Rate]]</f>
        <v>0.13</v>
      </c>
      <c r="BC49" s="28">
        <f>Table24[[#This Row],[Dry Ice Charge]]*Table24[[#This Row],[Conversion Rate]]</f>
        <v>0</v>
      </c>
      <c r="BD49" s="28">
        <f>Table24[[#This Row],[SAF/kg]]*Table24[[#This Row],[Conversion Rate]]</f>
        <v>0</v>
      </c>
      <c r="BE49" s="30" cm="1">
        <f t="array" ref="BE49">IF(COUNTIFS(F$20:F$1213,F49,G$20:G$1213,G49)&gt;1,
    _xlfn.PERCENTRANK.INC(
        _xlfn._xlws.FILTER(AO$20:AO$1213, (F$20:F$1213=F49)*(G$20:G$1213=G49)*ISNUMBER(AO$20:AO$1213)),
        AO49
    ),
    0
)</f>
        <v>0</v>
      </c>
      <c r="BF49" s="28" t="str">
        <f t="shared" si="0"/>
        <v>Green</v>
      </c>
    </row>
    <row r="50" spans="3:58" hidden="1">
      <c r="C50" s="6" t="s">
        <v>20</v>
      </c>
      <c r="D50" s="4" t="s">
        <v>472</v>
      </c>
      <c r="E50" s="4" t="s">
        <v>22</v>
      </c>
      <c r="F50" s="4" t="s">
        <v>192</v>
      </c>
      <c r="G50" s="4" t="s">
        <v>85</v>
      </c>
      <c r="H50" s="4" t="s">
        <v>828</v>
      </c>
      <c r="I50" s="4" t="s">
        <v>799</v>
      </c>
      <c r="J50" s="4" t="s">
        <v>776</v>
      </c>
      <c r="K50" s="4" t="s">
        <v>776</v>
      </c>
      <c r="L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PharmaYesExpressLIMMIAPEUSAMERICASAMERICAS</v>
      </c>
      <c r="M50" s="7">
        <v>28787.702334400012</v>
      </c>
      <c r="N50" s="4">
        <v>332</v>
      </c>
      <c r="O50" s="13">
        <v>86.709946790361485</v>
      </c>
      <c r="P50" s="8" t="s">
        <v>919</v>
      </c>
      <c r="Q50" s="12" t="s">
        <v>472</v>
      </c>
      <c r="R50" s="12" t="s">
        <v>791</v>
      </c>
      <c r="S50" s="12"/>
      <c r="T50" s="12" t="s">
        <v>859</v>
      </c>
      <c r="U50" s="22"/>
      <c r="V50" s="12">
        <v>150</v>
      </c>
      <c r="W50" s="12"/>
      <c r="X50" s="12">
        <v>4.5</v>
      </c>
      <c r="Y50" s="12">
        <v>4.5</v>
      </c>
      <c r="Z50" s="12">
        <v>4.5</v>
      </c>
      <c r="AA50" s="12">
        <v>4.5</v>
      </c>
      <c r="AB50" s="12">
        <v>4.5</v>
      </c>
      <c r="AC50" s="12">
        <v>4.5</v>
      </c>
      <c r="AD50" s="12">
        <v>4.5</v>
      </c>
      <c r="AE50" s="12" t="s">
        <v>838</v>
      </c>
      <c r="AF50" s="12"/>
      <c r="AG50" s="12"/>
      <c r="AH50" s="12">
        <v>0.13</v>
      </c>
      <c r="AI50" s="12">
        <v>0.13</v>
      </c>
      <c r="AJ50" s="12"/>
      <c r="AK50" s="12"/>
      <c r="AL50" s="16" t="s">
        <v>911</v>
      </c>
      <c r="AM50" s="12" t="s">
        <v>1500</v>
      </c>
      <c r="AN50" s="27">
        <f>VLOOKUP(Table24[[#This Row],[USD conversion]],Sheet2!A:B,2,FALSE)</f>
        <v>1</v>
      </c>
      <c r="AO50" s="28">
        <f>Table24[[#This Row],[Min Charge]]*Table24[[#This Row],[Conversion Rate]]</f>
        <v>150</v>
      </c>
      <c r="AP50" s="28">
        <f>Table24[[#This Row],[45]]*Table24[[#This Row],[Conversion Rate]]</f>
        <v>0</v>
      </c>
      <c r="AQ50" s="28">
        <f>Table24[[#This Row],[100]]*Table24[[#This Row],[Conversion Rate]]</f>
        <v>4.5</v>
      </c>
      <c r="AR50" s="28">
        <f>Table24[[#This Row],[200]]*Table24[[#This Row],[Conversion Rate]]</f>
        <v>4.5</v>
      </c>
      <c r="AS50" s="28">
        <f>Table24[[#This Row],[300]]*Table24[[#This Row],[Conversion Rate]]</f>
        <v>4.5</v>
      </c>
      <c r="AT50" s="28">
        <f>Table24[[#This Row],[500]]*Table24[[#This Row],[Conversion Rate]]</f>
        <v>4.5</v>
      </c>
      <c r="AU50" s="28">
        <f>Table24[[#This Row],[1000]]*Table24[[#This Row],[Conversion Rate]]</f>
        <v>4.5</v>
      </c>
      <c r="AV50" s="28">
        <f>Table24[[#This Row],[2500]]*Table24[[#This Row],[Conversion Rate]]</f>
        <v>4.5</v>
      </c>
      <c r="AW50" s="28">
        <f>Table24[[#This Row],[5000]]*Table24[[#This Row],[Conversion Rate]]</f>
        <v>4.5</v>
      </c>
      <c r="AX50" s="28" t="str">
        <f>Table24[[#This Row],[All In/ ++]]</f>
        <v>++</v>
      </c>
      <c r="AY50" s="28">
        <f>Table24[[#This Row],[FSC]]*Table24[[#This Row],[Conversion Rate]]</f>
        <v>0</v>
      </c>
      <c r="AZ50" s="28">
        <f>Table24[[#This Row],[SSC]]*Table24[[#This Row],[Conversion Rate]]</f>
        <v>0</v>
      </c>
      <c r="BA50" s="28">
        <f>Table24[[#This Row],[Screening]]*Table24[[#This Row],[Conversion Rate]]</f>
        <v>0.13</v>
      </c>
      <c r="BB50" s="28">
        <f>Table24[[#This Row],[Other Charges]]*Table24[[#This Row],[Conversion Rate]]</f>
        <v>0.13</v>
      </c>
      <c r="BC50" s="28">
        <f>Table24[[#This Row],[Dry Ice Charge]]*Table24[[#This Row],[Conversion Rate]]</f>
        <v>0</v>
      </c>
      <c r="BD50" s="28">
        <f>Table24[[#This Row],[SAF/kg]]*Table24[[#This Row],[Conversion Rate]]</f>
        <v>0</v>
      </c>
      <c r="BE50" s="30" cm="1">
        <f t="array" ref="BE50">IF(COUNTIFS(F$20:F$1213,F50,G$20:G$1213,G50)&gt;1,
    _xlfn.PERCENTRANK.INC(
        _xlfn._xlws.FILTER(AO$20:AO$1213, (F$20:F$1213=F50)*(G$20:G$1213=G50)*ISNUMBER(AO$20:AO$1213)),
        AO50
    ),
    0
)</f>
        <v>0</v>
      </c>
      <c r="BF50" s="28" t="str">
        <f t="shared" si="0"/>
        <v>Green</v>
      </c>
    </row>
    <row r="51" spans="3:58" hidden="1">
      <c r="C51" s="6" t="s">
        <v>20</v>
      </c>
      <c r="D51" s="4" t="s">
        <v>21</v>
      </c>
      <c r="E51" s="4" t="s">
        <v>22</v>
      </c>
      <c r="F51" s="4" t="s">
        <v>116</v>
      </c>
      <c r="G51" s="4" t="s">
        <v>37</v>
      </c>
      <c r="H51" s="4" t="s">
        <v>815</v>
      </c>
      <c r="I51" s="4" t="s">
        <v>799</v>
      </c>
      <c r="J51" s="4" t="s">
        <v>776</v>
      </c>
      <c r="K51" s="4" t="s">
        <v>776</v>
      </c>
      <c r="L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PharmaNoExpressMEXLAXMXUSAMERICASAMERICAS</v>
      </c>
      <c r="M51" s="7">
        <v>1388.2777373999952</v>
      </c>
      <c r="N51" s="4">
        <v>404</v>
      </c>
      <c r="O51" s="13">
        <v>3.436331033168305</v>
      </c>
      <c r="P51" s="8" t="s">
        <v>919</v>
      </c>
      <c r="Q51" s="12" t="s">
        <v>472</v>
      </c>
      <c r="R51" s="12" t="s">
        <v>791</v>
      </c>
      <c r="S51" s="12"/>
      <c r="T51" s="12" t="s">
        <v>859</v>
      </c>
      <c r="U51" s="22"/>
      <c r="V51" s="12">
        <v>155</v>
      </c>
      <c r="W51" s="12"/>
      <c r="X51" s="12">
        <v>1.8</v>
      </c>
      <c r="Y51" s="12">
        <v>1.8</v>
      </c>
      <c r="Z51" s="12">
        <v>1.8</v>
      </c>
      <c r="AA51" s="12">
        <v>1.8</v>
      </c>
      <c r="AB51" s="12">
        <v>1.8</v>
      </c>
      <c r="AC51" s="12">
        <v>1.8</v>
      </c>
      <c r="AD51" s="12">
        <v>1.8</v>
      </c>
      <c r="AE51" s="12" t="s">
        <v>838</v>
      </c>
      <c r="AF51" s="12"/>
      <c r="AG51" s="12"/>
      <c r="AH51" s="12">
        <v>0.13</v>
      </c>
      <c r="AI51" s="12">
        <v>0.13</v>
      </c>
      <c r="AJ51" s="12"/>
      <c r="AK51" s="12"/>
      <c r="AL51" s="16" t="s">
        <v>911</v>
      </c>
      <c r="AM51" s="12" t="s">
        <v>1500</v>
      </c>
      <c r="AN51" s="27">
        <f>VLOOKUP(Table24[[#This Row],[USD conversion]],Sheet2!A:B,2,FALSE)</f>
        <v>1</v>
      </c>
      <c r="AO51" s="28">
        <f>Table24[[#This Row],[Min Charge]]*Table24[[#This Row],[Conversion Rate]]</f>
        <v>155</v>
      </c>
      <c r="AP51" s="28">
        <f>Table24[[#This Row],[45]]*Table24[[#This Row],[Conversion Rate]]</f>
        <v>0</v>
      </c>
      <c r="AQ51" s="28">
        <f>Table24[[#This Row],[100]]*Table24[[#This Row],[Conversion Rate]]</f>
        <v>1.8</v>
      </c>
      <c r="AR51" s="28">
        <f>Table24[[#This Row],[200]]*Table24[[#This Row],[Conversion Rate]]</f>
        <v>1.8</v>
      </c>
      <c r="AS51" s="28">
        <f>Table24[[#This Row],[300]]*Table24[[#This Row],[Conversion Rate]]</f>
        <v>1.8</v>
      </c>
      <c r="AT51" s="28">
        <f>Table24[[#This Row],[500]]*Table24[[#This Row],[Conversion Rate]]</f>
        <v>1.8</v>
      </c>
      <c r="AU51" s="28">
        <f>Table24[[#This Row],[1000]]*Table24[[#This Row],[Conversion Rate]]</f>
        <v>1.8</v>
      </c>
      <c r="AV51" s="28">
        <f>Table24[[#This Row],[2500]]*Table24[[#This Row],[Conversion Rate]]</f>
        <v>1.8</v>
      </c>
      <c r="AW51" s="28">
        <f>Table24[[#This Row],[5000]]*Table24[[#This Row],[Conversion Rate]]</f>
        <v>1.8</v>
      </c>
      <c r="AX51" s="28" t="str">
        <f>Table24[[#This Row],[All In/ ++]]</f>
        <v>++</v>
      </c>
      <c r="AY51" s="28">
        <f>Table24[[#This Row],[FSC]]*Table24[[#This Row],[Conversion Rate]]</f>
        <v>0</v>
      </c>
      <c r="AZ51" s="28">
        <f>Table24[[#This Row],[SSC]]*Table24[[#This Row],[Conversion Rate]]</f>
        <v>0</v>
      </c>
      <c r="BA51" s="28">
        <f>Table24[[#This Row],[Screening]]*Table24[[#This Row],[Conversion Rate]]</f>
        <v>0.13</v>
      </c>
      <c r="BB51" s="28">
        <f>Table24[[#This Row],[Other Charges]]*Table24[[#This Row],[Conversion Rate]]</f>
        <v>0.13</v>
      </c>
      <c r="BC51" s="28">
        <f>Table24[[#This Row],[Dry Ice Charge]]*Table24[[#This Row],[Conversion Rate]]</f>
        <v>0</v>
      </c>
      <c r="BD51" s="28">
        <f>Table24[[#This Row],[SAF/kg]]*Table24[[#This Row],[Conversion Rate]]</f>
        <v>0</v>
      </c>
      <c r="BE51" s="30" cm="1">
        <f t="array" ref="BE51">IF(COUNTIFS(F$20:F$1213,F51,G$20:G$1213,G51)&gt;1,
    _xlfn.PERCENTRANK.INC(
        _xlfn._xlws.FILTER(AO$20:AO$1213, (F$20:F$1213=F51)*(G$20:G$1213=G51)*ISNUMBER(AO$20:AO$1213)),
        AO51
    ),
    0
)</f>
        <v>0.8</v>
      </c>
      <c r="BF51" s="28" t="str">
        <f t="shared" si="0"/>
        <v>Red</v>
      </c>
    </row>
    <row r="52" spans="3:58" hidden="1">
      <c r="C52" s="6" t="s">
        <v>20</v>
      </c>
      <c r="D52" s="4" t="s">
        <v>472</v>
      </c>
      <c r="E52" s="4" t="s">
        <v>22</v>
      </c>
      <c r="F52" s="4" t="s">
        <v>116</v>
      </c>
      <c r="G52" s="4" t="s">
        <v>37</v>
      </c>
      <c r="H52" s="4" t="s">
        <v>815</v>
      </c>
      <c r="I52" s="4" t="s">
        <v>799</v>
      </c>
      <c r="J52" s="4" t="s">
        <v>776</v>
      </c>
      <c r="K52" s="4" t="s">
        <v>776</v>
      </c>
      <c r="L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PharmaYesExpressMEXLAXMXUSAMERICASAMERICAS</v>
      </c>
      <c r="M52" s="7">
        <v>11207.509819200013</v>
      </c>
      <c r="N52" s="4">
        <v>508</v>
      </c>
      <c r="O52" s="13">
        <v>22.062027203149633</v>
      </c>
      <c r="P52" s="8" t="s">
        <v>919</v>
      </c>
      <c r="Q52" s="12" t="s">
        <v>472</v>
      </c>
      <c r="R52" s="12" t="s">
        <v>791</v>
      </c>
      <c r="S52" s="12"/>
      <c r="T52" s="12" t="s">
        <v>859</v>
      </c>
      <c r="U52" s="22"/>
      <c r="V52" s="12">
        <v>180</v>
      </c>
      <c r="W52" s="12"/>
      <c r="X52" s="12">
        <v>2.2000000000000002</v>
      </c>
      <c r="Y52" s="12">
        <v>2.2000000000000002</v>
      </c>
      <c r="Z52" s="12">
        <v>2.2000000000000002</v>
      </c>
      <c r="AA52" s="12">
        <v>2.2000000000000002</v>
      </c>
      <c r="AB52" s="12">
        <v>2.2000000000000002</v>
      </c>
      <c r="AC52" s="12">
        <v>2.2000000000000002</v>
      </c>
      <c r="AD52" s="12">
        <v>2.2000000000000002</v>
      </c>
      <c r="AE52" s="12" t="s">
        <v>838</v>
      </c>
      <c r="AF52" s="12"/>
      <c r="AG52" s="12"/>
      <c r="AH52" s="12">
        <v>0.13</v>
      </c>
      <c r="AI52" s="12">
        <v>0.13</v>
      </c>
      <c r="AJ52" s="12"/>
      <c r="AK52" s="12"/>
      <c r="AL52" s="16" t="s">
        <v>911</v>
      </c>
      <c r="AM52" s="12" t="s">
        <v>1500</v>
      </c>
      <c r="AN52" s="27">
        <f>VLOOKUP(Table24[[#This Row],[USD conversion]],Sheet2!A:B,2,FALSE)</f>
        <v>1</v>
      </c>
      <c r="AO52" s="28">
        <f>Table24[[#This Row],[Min Charge]]*Table24[[#This Row],[Conversion Rate]]</f>
        <v>180</v>
      </c>
      <c r="AP52" s="28">
        <f>Table24[[#This Row],[45]]*Table24[[#This Row],[Conversion Rate]]</f>
        <v>0</v>
      </c>
      <c r="AQ52" s="28">
        <f>Table24[[#This Row],[100]]*Table24[[#This Row],[Conversion Rate]]</f>
        <v>2.2000000000000002</v>
      </c>
      <c r="AR52" s="28">
        <f>Table24[[#This Row],[200]]*Table24[[#This Row],[Conversion Rate]]</f>
        <v>2.2000000000000002</v>
      </c>
      <c r="AS52" s="28">
        <f>Table24[[#This Row],[300]]*Table24[[#This Row],[Conversion Rate]]</f>
        <v>2.2000000000000002</v>
      </c>
      <c r="AT52" s="28">
        <f>Table24[[#This Row],[500]]*Table24[[#This Row],[Conversion Rate]]</f>
        <v>2.2000000000000002</v>
      </c>
      <c r="AU52" s="28">
        <f>Table24[[#This Row],[1000]]*Table24[[#This Row],[Conversion Rate]]</f>
        <v>2.2000000000000002</v>
      </c>
      <c r="AV52" s="28">
        <f>Table24[[#This Row],[2500]]*Table24[[#This Row],[Conversion Rate]]</f>
        <v>2.2000000000000002</v>
      </c>
      <c r="AW52" s="28">
        <f>Table24[[#This Row],[5000]]*Table24[[#This Row],[Conversion Rate]]</f>
        <v>2.2000000000000002</v>
      </c>
      <c r="AX52" s="28" t="str">
        <f>Table24[[#This Row],[All In/ ++]]</f>
        <v>++</v>
      </c>
      <c r="AY52" s="28">
        <f>Table24[[#This Row],[FSC]]*Table24[[#This Row],[Conversion Rate]]</f>
        <v>0</v>
      </c>
      <c r="AZ52" s="28">
        <f>Table24[[#This Row],[SSC]]*Table24[[#This Row],[Conversion Rate]]</f>
        <v>0</v>
      </c>
      <c r="BA52" s="28">
        <f>Table24[[#This Row],[Screening]]*Table24[[#This Row],[Conversion Rate]]</f>
        <v>0.13</v>
      </c>
      <c r="BB52" s="28">
        <f>Table24[[#This Row],[Other Charges]]*Table24[[#This Row],[Conversion Rate]]</f>
        <v>0.13</v>
      </c>
      <c r="BC52" s="28">
        <f>Table24[[#This Row],[Dry Ice Charge]]*Table24[[#This Row],[Conversion Rate]]</f>
        <v>0</v>
      </c>
      <c r="BD52" s="28">
        <f>Table24[[#This Row],[SAF/kg]]*Table24[[#This Row],[Conversion Rate]]</f>
        <v>0</v>
      </c>
      <c r="BE52" s="30" cm="1">
        <f t="array" ref="BE52">IF(COUNTIFS(F$20:F$1213,F52,G$20:G$1213,G52)&gt;1,
    _xlfn.PERCENTRANK.INC(
        _xlfn._xlws.FILTER(AO$20:AO$1213, (F$20:F$1213=F52)*(G$20:G$1213=G52)*ISNUMBER(AO$20:AO$1213)),
        AO52
    ),
    0
)</f>
        <v>1</v>
      </c>
      <c r="BF52" s="28" t="str">
        <f t="shared" si="0"/>
        <v>Red</v>
      </c>
    </row>
    <row r="53" spans="3:58" hidden="1">
      <c r="C53" s="6" t="s">
        <v>20</v>
      </c>
      <c r="D53" s="4" t="s">
        <v>21</v>
      </c>
      <c r="E53" s="4" t="s">
        <v>22</v>
      </c>
      <c r="F53" s="4" t="s">
        <v>116</v>
      </c>
      <c r="G53" s="4" t="s">
        <v>85</v>
      </c>
      <c r="H53" s="4" t="s">
        <v>815</v>
      </c>
      <c r="I53" s="4" t="s">
        <v>799</v>
      </c>
      <c r="J53" s="4" t="s">
        <v>776</v>
      </c>
      <c r="K53" s="4" t="s">
        <v>776</v>
      </c>
      <c r="L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PharmaNoExpressMEXMIAMXUSAMERICASAMERICAS</v>
      </c>
      <c r="M53" s="7">
        <v>11796.950677000119</v>
      </c>
      <c r="N53" s="4">
        <v>1345</v>
      </c>
      <c r="O53" s="13">
        <v>8.770967046096743</v>
      </c>
      <c r="P53" s="8" t="s">
        <v>919</v>
      </c>
      <c r="Q53" s="12" t="s">
        <v>472</v>
      </c>
      <c r="R53" s="12" t="s">
        <v>791</v>
      </c>
      <c r="S53" s="12"/>
      <c r="T53" s="12" t="s">
        <v>859</v>
      </c>
      <c r="U53" s="22"/>
      <c r="V53" s="12">
        <v>155</v>
      </c>
      <c r="W53" s="12"/>
      <c r="X53" s="12">
        <v>1.8</v>
      </c>
      <c r="Y53" s="12">
        <v>1.8</v>
      </c>
      <c r="Z53" s="12">
        <v>1.8</v>
      </c>
      <c r="AA53" s="12">
        <v>1.8</v>
      </c>
      <c r="AB53" s="12">
        <v>1.8</v>
      </c>
      <c r="AC53" s="12">
        <v>1.8</v>
      </c>
      <c r="AD53" s="12">
        <v>1.8</v>
      </c>
      <c r="AE53" s="12" t="s">
        <v>838</v>
      </c>
      <c r="AF53" s="12"/>
      <c r="AG53" s="12"/>
      <c r="AH53" s="12">
        <v>0.13</v>
      </c>
      <c r="AI53" s="12">
        <v>0.13</v>
      </c>
      <c r="AJ53" s="12"/>
      <c r="AK53" s="12"/>
      <c r="AL53" s="16" t="s">
        <v>911</v>
      </c>
      <c r="AM53" s="12" t="s">
        <v>1500</v>
      </c>
      <c r="AN53" s="27">
        <f>VLOOKUP(Table24[[#This Row],[USD conversion]],Sheet2!A:B,2,FALSE)</f>
        <v>1</v>
      </c>
      <c r="AO53" s="28">
        <f>Table24[[#This Row],[Min Charge]]*Table24[[#This Row],[Conversion Rate]]</f>
        <v>155</v>
      </c>
      <c r="AP53" s="28">
        <f>Table24[[#This Row],[45]]*Table24[[#This Row],[Conversion Rate]]</f>
        <v>0</v>
      </c>
      <c r="AQ53" s="28">
        <f>Table24[[#This Row],[100]]*Table24[[#This Row],[Conversion Rate]]</f>
        <v>1.8</v>
      </c>
      <c r="AR53" s="28">
        <f>Table24[[#This Row],[200]]*Table24[[#This Row],[Conversion Rate]]</f>
        <v>1.8</v>
      </c>
      <c r="AS53" s="28">
        <f>Table24[[#This Row],[300]]*Table24[[#This Row],[Conversion Rate]]</f>
        <v>1.8</v>
      </c>
      <c r="AT53" s="28">
        <f>Table24[[#This Row],[500]]*Table24[[#This Row],[Conversion Rate]]</f>
        <v>1.8</v>
      </c>
      <c r="AU53" s="28">
        <f>Table24[[#This Row],[1000]]*Table24[[#This Row],[Conversion Rate]]</f>
        <v>1.8</v>
      </c>
      <c r="AV53" s="28">
        <f>Table24[[#This Row],[2500]]*Table24[[#This Row],[Conversion Rate]]</f>
        <v>1.8</v>
      </c>
      <c r="AW53" s="28">
        <f>Table24[[#This Row],[5000]]*Table24[[#This Row],[Conversion Rate]]</f>
        <v>1.8</v>
      </c>
      <c r="AX53" s="28" t="str">
        <f>Table24[[#This Row],[All In/ ++]]</f>
        <v>++</v>
      </c>
      <c r="AY53" s="28">
        <f>Table24[[#This Row],[FSC]]*Table24[[#This Row],[Conversion Rate]]</f>
        <v>0</v>
      </c>
      <c r="AZ53" s="28">
        <f>Table24[[#This Row],[SSC]]*Table24[[#This Row],[Conversion Rate]]</f>
        <v>0</v>
      </c>
      <c r="BA53" s="28">
        <f>Table24[[#This Row],[Screening]]*Table24[[#This Row],[Conversion Rate]]</f>
        <v>0.13</v>
      </c>
      <c r="BB53" s="28">
        <f>Table24[[#This Row],[Other Charges]]*Table24[[#This Row],[Conversion Rate]]</f>
        <v>0.13</v>
      </c>
      <c r="BC53" s="28">
        <f>Table24[[#This Row],[Dry Ice Charge]]*Table24[[#This Row],[Conversion Rate]]</f>
        <v>0</v>
      </c>
      <c r="BD53" s="28">
        <f>Table24[[#This Row],[SAF/kg]]*Table24[[#This Row],[Conversion Rate]]</f>
        <v>0</v>
      </c>
      <c r="BE53" s="30" cm="1">
        <f t="array" ref="BE53">IF(COUNTIFS(F$20:F$1213,F53,G$20:G$1213,G53)&gt;1,
    _xlfn.PERCENTRANK.INC(
        _xlfn._xlws.FILTER(AO$20:AO$1213, (F$20:F$1213=F53)*(G$20:G$1213=G53)*ISNUMBER(AO$20:AO$1213)),
        AO53
    ),
    0
)</f>
        <v>0.66600000000000004</v>
      </c>
      <c r="BF53" s="28" t="str">
        <f t="shared" si="0"/>
        <v>Orange</v>
      </c>
    </row>
    <row r="54" spans="3:58" hidden="1">
      <c r="C54" s="6" t="s">
        <v>20</v>
      </c>
      <c r="D54" s="4" t="s">
        <v>472</v>
      </c>
      <c r="E54" s="4" t="s">
        <v>22</v>
      </c>
      <c r="F54" s="4" t="s">
        <v>116</v>
      </c>
      <c r="G54" s="4" t="s">
        <v>85</v>
      </c>
      <c r="H54" s="4" t="s">
        <v>815</v>
      </c>
      <c r="I54" s="4" t="s">
        <v>799</v>
      </c>
      <c r="J54" s="4" t="s">
        <v>776</v>
      </c>
      <c r="K54" s="4" t="s">
        <v>776</v>
      </c>
      <c r="L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PharmaYesExpressMEXMIAMXUSAMERICASAMERICAS</v>
      </c>
      <c r="M54" s="7">
        <v>96506.506937600236</v>
      </c>
      <c r="N54" s="4">
        <v>1389</v>
      </c>
      <c r="O54" s="13">
        <v>69.479126664938974</v>
      </c>
      <c r="P54" s="8" t="s">
        <v>919</v>
      </c>
      <c r="Q54" s="12" t="s">
        <v>472</v>
      </c>
      <c r="R54" s="12" t="s">
        <v>791</v>
      </c>
      <c r="S54" s="12"/>
      <c r="T54" s="12" t="s">
        <v>859</v>
      </c>
      <c r="U54" s="22"/>
      <c r="V54" s="12">
        <v>180</v>
      </c>
      <c r="W54" s="12"/>
      <c r="X54" s="12">
        <v>2.2000000000000002</v>
      </c>
      <c r="Y54" s="12">
        <v>2.2000000000000002</v>
      </c>
      <c r="Z54" s="12">
        <v>2.2000000000000002</v>
      </c>
      <c r="AA54" s="12">
        <v>2.2000000000000002</v>
      </c>
      <c r="AB54" s="12">
        <v>2.2000000000000002</v>
      </c>
      <c r="AC54" s="12">
        <v>2.2000000000000002</v>
      </c>
      <c r="AD54" s="12">
        <v>2.2000000000000002</v>
      </c>
      <c r="AE54" s="12" t="s">
        <v>838</v>
      </c>
      <c r="AF54" s="12"/>
      <c r="AG54" s="12"/>
      <c r="AH54" s="12">
        <v>0.13</v>
      </c>
      <c r="AI54" s="12">
        <v>0.13</v>
      </c>
      <c r="AJ54" s="12"/>
      <c r="AK54" s="12"/>
      <c r="AL54" s="16" t="s">
        <v>911</v>
      </c>
      <c r="AM54" s="12" t="s">
        <v>1500</v>
      </c>
      <c r="AN54" s="27">
        <f>VLOOKUP(Table24[[#This Row],[USD conversion]],Sheet2!A:B,2,FALSE)</f>
        <v>1</v>
      </c>
      <c r="AO54" s="28">
        <f>Table24[[#This Row],[Min Charge]]*Table24[[#This Row],[Conversion Rate]]</f>
        <v>180</v>
      </c>
      <c r="AP54" s="28">
        <f>Table24[[#This Row],[45]]*Table24[[#This Row],[Conversion Rate]]</f>
        <v>0</v>
      </c>
      <c r="AQ54" s="28">
        <f>Table24[[#This Row],[100]]*Table24[[#This Row],[Conversion Rate]]</f>
        <v>2.2000000000000002</v>
      </c>
      <c r="AR54" s="28">
        <f>Table24[[#This Row],[200]]*Table24[[#This Row],[Conversion Rate]]</f>
        <v>2.2000000000000002</v>
      </c>
      <c r="AS54" s="28">
        <f>Table24[[#This Row],[300]]*Table24[[#This Row],[Conversion Rate]]</f>
        <v>2.2000000000000002</v>
      </c>
      <c r="AT54" s="28">
        <f>Table24[[#This Row],[500]]*Table24[[#This Row],[Conversion Rate]]</f>
        <v>2.2000000000000002</v>
      </c>
      <c r="AU54" s="28">
        <f>Table24[[#This Row],[1000]]*Table24[[#This Row],[Conversion Rate]]</f>
        <v>2.2000000000000002</v>
      </c>
      <c r="AV54" s="28">
        <f>Table24[[#This Row],[2500]]*Table24[[#This Row],[Conversion Rate]]</f>
        <v>2.2000000000000002</v>
      </c>
      <c r="AW54" s="28">
        <f>Table24[[#This Row],[5000]]*Table24[[#This Row],[Conversion Rate]]</f>
        <v>2.2000000000000002</v>
      </c>
      <c r="AX54" s="28" t="str">
        <f>Table24[[#This Row],[All In/ ++]]</f>
        <v>++</v>
      </c>
      <c r="AY54" s="28">
        <f>Table24[[#This Row],[FSC]]*Table24[[#This Row],[Conversion Rate]]</f>
        <v>0</v>
      </c>
      <c r="AZ54" s="28">
        <f>Table24[[#This Row],[SSC]]*Table24[[#This Row],[Conversion Rate]]</f>
        <v>0</v>
      </c>
      <c r="BA54" s="28">
        <f>Table24[[#This Row],[Screening]]*Table24[[#This Row],[Conversion Rate]]</f>
        <v>0.13</v>
      </c>
      <c r="BB54" s="28">
        <f>Table24[[#This Row],[Other Charges]]*Table24[[#This Row],[Conversion Rate]]</f>
        <v>0.13</v>
      </c>
      <c r="BC54" s="28">
        <f>Table24[[#This Row],[Dry Ice Charge]]*Table24[[#This Row],[Conversion Rate]]</f>
        <v>0</v>
      </c>
      <c r="BD54" s="28">
        <f>Table24[[#This Row],[SAF/kg]]*Table24[[#This Row],[Conversion Rate]]</f>
        <v>0</v>
      </c>
      <c r="BE54" s="30" cm="1">
        <f t="array" ref="BE54">IF(COUNTIFS(F$20:F$1213,F54,G$20:G$1213,G54)&gt;1,
    _xlfn.PERCENTRANK.INC(
        _xlfn._xlws.FILTER(AO$20:AO$1213, (F$20:F$1213=F54)*(G$20:G$1213=G54)*ISNUMBER(AO$20:AO$1213)),
        AO54
    ),
    0
)</f>
        <v>0.83299999999999996</v>
      </c>
      <c r="BF54" s="28" t="str">
        <f t="shared" si="0"/>
        <v>Red</v>
      </c>
    </row>
    <row r="55" spans="3:58" hidden="1">
      <c r="C55" s="6" t="s">
        <v>20</v>
      </c>
      <c r="D55" s="4" t="s">
        <v>21</v>
      </c>
      <c r="E55" s="4" t="s">
        <v>22</v>
      </c>
      <c r="F55" s="4" t="s">
        <v>85</v>
      </c>
      <c r="G55" s="4" t="s">
        <v>23</v>
      </c>
      <c r="H55" s="4" t="s">
        <v>799</v>
      </c>
      <c r="I55" s="4" t="s">
        <v>799</v>
      </c>
      <c r="J55" s="4" t="s">
        <v>776</v>
      </c>
      <c r="K55" s="4" t="s">
        <v>776</v>
      </c>
      <c r="L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PharmaNoExpressMIAATLUSUSAMERICASAMERICAS</v>
      </c>
      <c r="M55" s="7">
        <v>2530.0566199999935</v>
      </c>
      <c r="N55" s="4">
        <v>331</v>
      </c>
      <c r="O55" s="13">
        <v>7.6436755891238475</v>
      </c>
      <c r="P55" s="8" t="s">
        <v>919</v>
      </c>
      <c r="Q55" s="12" t="s">
        <v>472</v>
      </c>
      <c r="R55" s="12" t="s">
        <v>791</v>
      </c>
      <c r="S55" s="12"/>
      <c r="T55" s="12" t="s">
        <v>859</v>
      </c>
      <c r="U55" s="22"/>
      <c r="V55" s="12">
        <v>55</v>
      </c>
      <c r="W55" s="12"/>
      <c r="X55" s="12">
        <v>0.85</v>
      </c>
      <c r="Y55" s="12">
        <v>0.85</v>
      </c>
      <c r="Z55" s="12">
        <v>0.8</v>
      </c>
      <c r="AA55" s="12">
        <v>0.75</v>
      </c>
      <c r="AB55" s="12">
        <v>0.75</v>
      </c>
      <c r="AC55" s="12">
        <v>0.7</v>
      </c>
      <c r="AD55" s="12">
        <v>0.7</v>
      </c>
      <c r="AE55" s="12" t="s">
        <v>838</v>
      </c>
      <c r="AF55" s="12"/>
      <c r="AG55" s="12"/>
      <c r="AH55" s="12">
        <v>0.05</v>
      </c>
      <c r="AI55" s="12">
        <v>0.04</v>
      </c>
      <c r="AJ55" s="12"/>
      <c r="AK55" s="12"/>
      <c r="AL55" s="16" t="s">
        <v>910</v>
      </c>
      <c r="AM55" s="12" t="s">
        <v>1500</v>
      </c>
      <c r="AN55" s="27">
        <f>VLOOKUP(Table24[[#This Row],[USD conversion]],Sheet2!A:B,2,FALSE)</f>
        <v>1</v>
      </c>
      <c r="AO55" s="28">
        <f>Table24[[#This Row],[Min Charge]]*Table24[[#This Row],[Conversion Rate]]</f>
        <v>55</v>
      </c>
      <c r="AP55" s="28">
        <f>Table24[[#This Row],[45]]*Table24[[#This Row],[Conversion Rate]]</f>
        <v>0</v>
      </c>
      <c r="AQ55" s="28">
        <f>Table24[[#This Row],[100]]*Table24[[#This Row],[Conversion Rate]]</f>
        <v>0.85</v>
      </c>
      <c r="AR55" s="28">
        <f>Table24[[#This Row],[200]]*Table24[[#This Row],[Conversion Rate]]</f>
        <v>0.85</v>
      </c>
      <c r="AS55" s="28">
        <f>Table24[[#This Row],[300]]*Table24[[#This Row],[Conversion Rate]]</f>
        <v>0.8</v>
      </c>
      <c r="AT55" s="28">
        <f>Table24[[#This Row],[500]]*Table24[[#This Row],[Conversion Rate]]</f>
        <v>0.75</v>
      </c>
      <c r="AU55" s="28">
        <f>Table24[[#This Row],[1000]]*Table24[[#This Row],[Conversion Rate]]</f>
        <v>0.75</v>
      </c>
      <c r="AV55" s="28">
        <f>Table24[[#This Row],[2500]]*Table24[[#This Row],[Conversion Rate]]</f>
        <v>0.7</v>
      </c>
      <c r="AW55" s="28">
        <f>Table24[[#This Row],[5000]]*Table24[[#This Row],[Conversion Rate]]</f>
        <v>0.7</v>
      </c>
      <c r="AX55" s="28" t="str">
        <f>Table24[[#This Row],[All In/ ++]]</f>
        <v>++</v>
      </c>
      <c r="AY55" s="28">
        <f>Table24[[#This Row],[FSC]]*Table24[[#This Row],[Conversion Rate]]</f>
        <v>0</v>
      </c>
      <c r="AZ55" s="28">
        <f>Table24[[#This Row],[SSC]]*Table24[[#This Row],[Conversion Rate]]</f>
        <v>0</v>
      </c>
      <c r="BA55" s="28">
        <f>Table24[[#This Row],[Screening]]*Table24[[#This Row],[Conversion Rate]]</f>
        <v>0.05</v>
      </c>
      <c r="BB55" s="28">
        <f>Table24[[#This Row],[Other Charges]]*Table24[[#This Row],[Conversion Rate]]</f>
        <v>0.04</v>
      </c>
      <c r="BC55" s="28">
        <f>Table24[[#This Row],[Dry Ice Charge]]*Table24[[#This Row],[Conversion Rate]]</f>
        <v>0</v>
      </c>
      <c r="BD55" s="28">
        <f>Table24[[#This Row],[SAF/kg]]*Table24[[#This Row],[Conversion Rate]]</f>
        <v>0</v>
      </c>
      <c r="BE55" s="30" cm="1">
        <f t="array" ref="BE55">IF(COUNTIFS(F$20:F$1213,F55,G$20:G$1213,G55)&gt;1,
    _xlfn.PERCENTRANK.INC(
        _xlfn._xlws.FILTER(AO$20:AO$1213, (F$20:F$1213=F55)*(G$20:G$1213=G55)*ISNUMBER(AO$20:AO$1213)),
        AO55
    ),
    0
)</f>
        <v>0</v>
      </c>
      <c r="BF55" s="28" t="str">
        <f t="shared" si="0"/>
        <v>Green</v>
      </c>
    </row>
    <row r="56" spans="3:58" hidden="1">
      <c r="C56" s="6" t="s">
        <v>20</v>
      </c>
      <c r="D56" s="4" t="s">
        <v>21</v>
      </c>
      <c r="E56" s="4" t="s">
        <v>22</v>
      </c>
      <c r="F56" s="4" t="s">
        <v>85</v>
      </c>
      <c r="G56" s="4" t="s">
        <v>165</v>
      </c>
      <c r="H56" s="4" t="s">
        <v>799</v>
      </c>
      <c r="I56" s="4" t="s">
        <v>826</v>
      </c>
      <c r="J56" s="4" t="s">
        <v>776</v>
      </c>
      <c r="K56" s="4" t="s">
        <v>776</v>
      </c>
      <c r="L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PharmaNoExpressMIABOGUSCOAMERICASAMERICAS</v>
      </c>
      <c r="M56" s="7">
        <v>1607.1055460000023</v>
      </c>
      <c r="N56" s="4">
        <v>350</v>
      </c>
      <c r="O56" s="13">
        <v>4.5917301314285783</v>
      </c>
      <c r="P56" s="8" t="s">
        <v>919</v>
      </c>
      <c r="Q56" s="12" t="s">
        <v>472</v>
      </c>
      <c r="R56" s="12" t="s">
        <v>791</v>
      </c>
      <c r="S56" s="12"/>
      <c r="T56" s="12" t="s">
        <v>859</v>
      </c>
      <c r="U56" s="22"/>
      <c r="V56" s="12">
        <v>180</v>
      </c>
      <c r="W56" s="12"/>
      <c r="X56" s="12">
        <v>1.2</v>
      </c>
      <c r="Y56" s="12">
        <v>1.2</v>
      </c>
      <c r="Z56" s="12">
        <v>1.2</v>
      </c>
      <c r="AA56" s="12">
        <v>1.2</v>
      </c>
      <c r="AB56" s="12">
        <v>1.2</v>
      </c>
      <c r="AC56" s="12">
        <v>1.2</v>
      </c>
      <c r="AD56" s="12">
        <v>1.2</v>
      </c>
      <c r="AE56" s="12" t="s">
        <v>838</v>
      </c>
      <c r="AF56" s="12"/>
      <c r="AG56" s="12"/>
      <c r="AH56" s="12">
        <v>0.13</v>
      </c>
      <c r="AI56" s="12">
        <v>0.13</v>
      </c>
      <c r="AJ56" s="12"/>
      <c r="AK56" s="12"/>
      <c r="AL56" s="16" t="s">
        <v>911</v>
      </c>
      <c r="AM56" s="12" t="s">
        <v>1500</v>
      </c>
      <c r="AN56" s="27">
        <f>VLOOKUP(Table24[[#This Row],[USD conversion]],Sheet2!A:B,2,FALSE)</f>
        <v>1</v>
      </c>
      <c r="AO56" s="28">
        <f>Table24[[#This Row],[Min Charge]]*Table24[[#This Row],[Conversion Rate]]</f>
        <v>180</v>
      </c>
      <c r="AP56" s="28">
        <f>Table24[[#This Row],[45]]*Table24[[#This Row],[Conversion Rate]]</f>
        <v>0</v>
      </c>
      <c r="AQ56" s="28">
        <f>Table24[[#This Row],[100]]*Table24[[#This Row],[Conversion Rate]]</f>
        <v>1.2</v>
      </c>
      <c r="AR56" s="28">
        <f>Table24[[#This Row],[200]]*Table24[[#This Row],[Conversion Rate]]</f>
        <v>1.2</v>
      </c>
      <c r="AS56" s="28">
        <f>Table24[[#This Row],[300]]*Table24[[#This Row],[Conversion Rate]]</f>
        <v>1.2</v>
      </c>
      <c r="AT56" s="28">
        <f>Table24[[#This Row],[500]]*Table24[[#This Row],[Conversion Rate]]</f>
        <v>1.2</v>
      </c>
      <c r="AU56" s="28">
        <f>Table24[[#This Row],[1000]]*Table24[[#This Row],[Conversion Rate]]</f>
        <v>1.2</v>
      </c>
      <c r="AV56" s="28">
        <f>Table24[[#This Row],[2500]]*Table24[[#This Row],[Conversion Rate]]</f>
        <v>1.2</v>
      </c>
      <c r="AW56" s="28">
        <f>Table24[[#This Row],[5000]]*Table24[[#This Row],[Conversion Rate]]</f>
        <v>1.2</v>
      </c>
      <c r="AX56" s="28" t="str">
        <f>Table24[[#This Row],[All In/ ++]]</f>
        <v>++</v>
      </c>
      <c r="AY56" s="28">
        <f>Table24[[#This Row],[FSC]]*Table24[[#This Row],[Conversion Rate]]</f>
        <v>0</v>
      </c>
      <c r="AZ56" s="28">
        <f>Table24[[#This Row],[SSC]]*Table24[[#This Row],[Conversion Rate]]</f>
        <v>0</v>
      </c>
      <c r="BA56" s="28">
        <f>Table24[[#This Row],[Screening]]*Table24[[#This Row],[Conversion Rate]]</f>
        <v>0.13</v>
      </c>
      <c r="BB56" s="28">
        <f>Table24[[#This Row],[Other Charges]]*Table24[[#This Row],[Conversion Rate]]</f>
        <v>0.13</v>
      </c>
      <c r="BC56" s="28">
        <f>Table24[[#This Row],[Dry Ice Charge]]*Table24[[#This Row],[Conversion Rate]]</f>
        <v>0</v>
      </c>
      <c r="BD56" s="28">
        <f>Table24[[#This Row],[SAF/kg]]*Table24[[#This Row],[Conversion Rate]]</f>
        <v>0</v>
      </c>
      <c r="BE56" s="30" cm="1">
        <f t="array" ref="BE56">IF(COUNTIFS(F$20:F$1213,F56,G$20:G$1213,G56)&gt;1,
    _xlfn.PERCENTRANK.INC(
        _xlfn._xlws.FILTER(AO$20:AO$1213, (F$20:F$1213=F56)*(G$20:G$1213=G56)*ISNUMBER(AO$20:AO$1213)),
        AO56
    ),
    0
)</f>
        <v>0.75</v>
      </c>
      <c r="BF56" s="28" t="str">
        <f t="shared" si="0"/>
        <v>Red</v>
      </c>
    </row>
    <row r="57" spans="3:58" hidden="1">
      <c r="C57" s="6" t="s">
        <v>20</v>
      </c>
      <c r="D57" s="4" t="s">
        <v>21</v>
      </c>
      <c r="E57" s="4" t="s">
        <v>22</v>
      </c>
      <c r="F57" s="4" t="s">
        <v>85</v>
      </c>
      <c r="G57" s="4" t="s">
        <v>39</v>
      </c>
      <c r="H57" s="4" t="s">
        <v>799</v>
      </c>
      <c r="I57" s="4" t="s">
        <v>799</v>
      </c>
      <c r="J57" s="4" t="s">
        <v>776</v>
      </c>
      <c r="K57" s="4" t="s">
        <v>776</v>
      </c>
      <c r="L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PharmaNoExpressMIABOSUSUSAMERICASAMERICAS</v>
      </c>
      <c r="M57" s="7">
        <v>2752.0557593999929</v>
      </c>
      <c r="N57" s="4">
        <v>291</v>
      </c>
      <c r="O57" s="13">
        <v>9.4572362865979134</v>
      </c>
      <c r="P57" s="8" t="s">
        <v>919</v>
      </c>
      <c r="Q57" s="12" t="s">
        <v>472</v>
      </c>
      <c r="R57" s="12" t="s">
        <v>791</v>
      </c>
      <c r="S57" s="12"/>
      <c r="T57" s="12" t="s">
        <v>859</v>
      </c>
      <c r="U57" s="22"/>
      <c r="V57" s="12">
        <v>55</v>
      </c>
      <c r="W57" s="12"/>
      <c r="X57" s="12">
        <v>0.85</v>
      </c>
      <c r="Y57" s="12">
        <v>0.85</v>
      </c>
      <c r="Z57" s="12">
        <v>0.8</v>
      </c>
      <c r="AA57" s="12">
        <v>0.75</v>
      </c>
      <c r="AB57" s="12">
        <v>0.75</v>
      </c>
      <c r="AC57" s="12">
        <v>0.7</v>
      </c>
      <c r="AD57" s="12">
        <v>0.7</v>
      </c>
      <c r="AE57" s="12" t="s">
        <v>838</v>
      </c>
      <c r="AF57" s="12"/>
      <c r="AG57" s="12"/>
      <c r="AH57" s="12">
        <v>0.05</v>
      </c>
      <c r="AI57" s="12">
        <v>0.04</v>
      </c>
      <c r="AJ57" s="12"/>
      <c r="AK57" s="12"/>
      <c r="AL57" s="16" t="s">
        <v>910</v>
      </c>
      <c r="AM57" s="12" t="s">
        <v>1500</v>
      </c>
      <c r="AN57" s="27">
        <f>VLOOKUP(Table24[[#This Row],[USD conversion]],Sheet2!A:B,2,FALSE)</f>
        <v>1</v>
      </c>
      <c r="AO57" s="28">
        <f>Table24[[#This Row],[Min Charge]]*Table24[[#This Row],[Conversion Rate]]</f>
        <v>55</v>
      </c>
      <c r="AP57" s="28">
        <f>Table24[[#This Row],[45]]*Table24[[#This Row],[Conversion Rate]]</f>
        <v>0</v>
      </c>
      <c r="AQ57" s="28">
        <f>Table24[[#This Row],[100]]*Table24[[#This Row],[Conversion Rate]]</f>
        <v>0.85</v>
      </c>
      <c r="AR57" s="28">
        <f>Table24[[#This Row],[200]]*Table24[[#This Row],[Conversion Rate]]</f>
        <v>0.85</v>
      </c>
      <c r="AS57" s="28">
        <f>Table24[[#This Row],[300]]*Table24[[#This Row],[Conversion Rate]]</f>
        <v>0.8</v>
      </c>
      <c r="AT57" s="28">
        <f>Table24[[#This Row],[500]]*Table24[[#This Row],[Conversion Rate]]</f>
        <v>0.75</v>
      </c>
      <c r="AU57" s="28">
        <f>Table24[[#This Row],[1000]]*Table24[[#This Row],[Conversion Rate]]</f>
        <v>0.75</v>
      </c>
      <c r="AV57" s="28">
        <f>Table24[[#This Row],[2500]]*Table24[[#This Row],[Conversion Rate]]</f>
        <v>0.7</v>
      </c>
      <c r="AW57" s="28">
        <f>Table24[[#This Row],[5000]]*Table24[[#This Row],[Conversion Rate]]</f>
        <v>0.7</v>
      </c>
      <c r="AX57" s="28" t="str">
        <f>Table24[[#This Row],[All In/ ++]]</f>
        <v>++</v>
      </c>
      <c r="AY57" s="28">
        <f>Table24[[#This Row],[FSC]]*Table24[[#This Row],[Conversion Rate]]</f>
        <v>0</v>
      </c>
      <c r="AZ57" s="28">
        <f>Table24[[#This Row],[SSC]]*Table24[[#This Row],[Conversion Rate]]</f>
        <v>0</v>
      </c>
      <c r="BA57" s="28">
        <f>Table24[[#This Row],[Screening]]*Table24[[#This Row],[Conversion Rate]]</f>
        <v>0.05</v>
      </c>
      <c r="BB57" s="28">
        <f>Table24[[#This Row],[Other Charges]]*Table24[[#This Row],[Conversion Rate]]</f>
        <v>0.04</v>
      </c>
      <c r="BC57" s="28">
        <f>Table24[[#This Row],[Dry Ice Charge]]*Table24[[#This Row],[Conversion Rate]]</f>
        <v>0</v>
      </c>
      <c r="BD57" s="28">
        <f>Table24[[#This Row],[SAF/kg]]*Table24[[#This Row],[Conversion Rate]]</f>
        <v>0</v>
      </c>
      <c r="BE57" s="30" cm="1">
        <f t="array" ref="BE57">IF(COUNTIFS(F$20:F$1213,F57,G$20:G$1213,G57)&gt;1,
    _xlfn.PERCENTRANK.INC(
        _xlfn._xlws.FILTER(AO$20:AO$1213, (F$20:F$1213=F57)*(G$20:G$1213=G57)*ISNUMBER(AO$20:AO$1213)),
        AO57
    ),
    0
)</f>
        <v>0</v>
      </c>
      <c r="BF57" s="28" t="str">
        <f t="shared" si="0"/>
        <v>Green</v>
      </c>
    </row>
    <row r="58" spans="3:58">
      <c r="C58" s="6" t="s">
        <v>20</v>
      </c>
      <c r="D58" s="4" t="s">
        <v>472</v>
      </c>
      <c r="E58" s="4" t="s">
        <v>22</v>
      </c>
      <c r="F58" s="4" t="s">
        <v>85</v>
      </c>
      <c r="G58" s="4" t="s">
        <v>112</v>
      </c>
      <c r="H58" s="4" t="s">
        <v>799</v>
      </c>
      <c r="I58" s="4" t="s">
        <v>803</v>
      </c>
      <c r="J58" s="4" t="s">
        <v>776</v>
      </c>
      <c r="K58" s="4" t="s">
        <v>778</v>
      </c>
      <c r="L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PharmaYesExpressMIABRUUSBEAMERICASEMEA</v>
      </c>
      <c r="M58" s="7">
        <v>9747.9323999999961</v>
      </c>
      <c r="N58" s="4">
        <v>383</v>
      </c>
      <c r="O58" s="13">
        <v>25.451520626631844</v>
      </c>
      <c r="P58" s="8" t="s">
        <v>919</v>
      </c>
      <c r="Q58" s="12" t="s">
        <v>472</v>
      </c>
      <c r="R58" s="12" t="s">
        <v>792</v>
      </c>
      <c r="S58" s="12" t="s">
        <v>86</v>
      </c>
      <c r="T58" s="12" t="s">
        <v>859</v>
      </c>
      <c r="U58" s="22"/>
      <c r="V58" s="12">
        <v>180</v>
      </c>
      <c r="W58" s="12"/>
      <c r="X58" s="12">
        <v>1.4</v>
      </c>
      <c r="Y58" s="12">
        <v>1.4</v>
      </c>
      <c r="Z58" s="12">
        <v>1.4</v>
      </c>
      <c r="AA58" s="12">
        <v>1.4</v>
      </c>
      <c r="AB58" s="12">
        <v>1.4</v>
      </c>
      <c r="AC58" s="12">
        <v>1.4</v>
      </c>
      <c r="AD58" s="12">
        <v>1.4</v>
      </c>
      <c r="AE58" s="12" t="s">
        <v>838</v>
      </c>
      <c r="AF58" s="12"/>
      <c r="AG58" s="12"/>
      <c r="AH58" s="12">
        <v>0.13</v>
      </c>
      <c r="AI58" s="12">
        <v>0.13</v>
      </c>
      <c r="AJ58" s="12"/>
      <c r="AK58" s="12"/>
      <c r="AL58" s="16" t="s">
        <v>911</v>
      </c>
      <c r="AM58" s="12" t="s">
        <v>1500</v>
      </c>
      <c r="AN58" s="27">
        <f>VLOOKUP(Table24[[#This Row],[USD conversion]],Sheet2!A:B,2,FALSE)</f>
        <v>1</v>
      </c>
      <c r="AO58" s="28">
        <f>Table24[[#This Row],[Min Charge]]*Table24[[#This Row],[Conversion Rate]]</f>
        <v>180</v>
      </c>
      <c r="AP58" s="28">
        <f>Table24[[#This Row],[45]]*Table24[[#This Row],[Conversion Rate]]</f>
        <v>0</v>
      </c>
      <c r="AQ58" s="28">
        <f>Table24[[#This Row],[100]]*Table24[[#This Row],[Conversion Rate]]</f>
        <v>1.4</v>
      </c>
      <c r="AR58" s="28">
        <f>Table24[[#This Row],[200]]*Table24[[#This Row],[Conversion Rate]]</f>
        <v>1.4</v>
      </c>
      <c r="AS58" s="28">
        <f>Table24[[#This Row],[300]]*Table24[[#This Row],[Conversion Rate]]</f>
        <v>1.4</v>
      </c>
      <c r="AT58" s="28">
        <f>Table24[[#This Row],[500]]*Table24[[#This Row],[Conversion Rate]]</f>
        <v>1.4</v>
      </c>
      <c r="AU58" s="28">
        <f>Table24[[#This Row],[1000]]*Table24[[#This Row],[Conversion Rate]]</f>
        <v>1.4</v>
      </c>
      <c r="AV58" s="28">
        <f>Table24[[#This Row],[2500]]*Table24[[#This Row],[Conversion Rate]]</f>
        <v>1.4</v>
      </c>
      <c r="AW58" s="28">
        <f>Table24[[#This Row],[5000]]*Table24[[#This Row],[Conversion Rate]]</f>
        <v>1.4</v>
      </c>
      <c r="AX58" s="28" t="str">
        <f>Table24[[#This Row],[All In/ ++]]</f>
        <v>++</v>
      </c>
      <c r="AY58" s="28">
        <f>Table24[[#This Row],[FSC]]*Table24[[#This Row],[Conversion Rate]]</f>
        <v>0</v>
      </c>
      <c r="AZ58" s="28">
        <f>Table24[[#This Row],[SSC]]*Table24[[#This Row],[Conversion Rate]]</f>
        <v>0</v>
      </c>
      <c r="BA58" s="28">
        <f>Table24[[#This Row],[Screening]]*Table24[[#This Row],[Conversion Rate]]</f>
        <v>0.13</v>
      </c>
      <c r="BB58" s="28">
        <f>Table24[[#This Row],[Other Charges]]*Table24[[#This Row],[Conversion Rate]]</f>
        <v>0.13</v>
      </c>
      <c r="BC58" s="28">
        <f>Table24[[#This Row],[Dry Ice Charge]]*Table24[[#This Row],[Conversion Rate]]</f>
        <v>0</v>
      </c>
      <c r="BD58" s="28">
        <f>Table24[[#This Row],[SAF/kg]]*Table24[[#This Row],[Conversion Rate]]</f>
        <v>0</v>
      </c>
      <c r="BE58" s="30" cm="1">
        <f t="array" ref="BE58">IF(COUNTIFS(F$20:F$1213,F58,G$20:G$1213,G58)&gt;1,
    _xlfn.PERCENTRANK.INC(
        _xlfn._xlws.FILTER(AO$20:AO$1213, (F$20:F$1213=F58)*(G$20:G$1213=G58)*ISNUMBER(AO$20:AO$1213)),
        AO58
    ),
    0
)</f>
        <v>0.75</v>
      </c>
      <c r="BF58" s="28" t="str">
        <f t="shared" si="0"/>
        <v>Red</v>
      </c>
    </row>
    <row r="59" spans="3:58">
      <c r="C59" s="6" t="s">
        <v>20</v>
      </c>
      <c r="D59" s="4" t="s">
        <v>472</v>
      </c>
      <c r="E59" s="4" t="s">
        <v>22</v>
      </c>
      <c r="F59" s="4" t="s">
        <v>85</v>
      </c>
      <c r="G59" s="4" t="s">
        <v>153</v>
      </c>
      <c r="H59" s="4" t="s">
        <v>799</v>
      </c>
      <c r="I59" s="4" t="s">
        <v>819</v>
      </c>
      <c r="J59" s="4" t="s">
        <v>776</v>
      </c>
      <c r="K59" s="4" t="s">
        <v>778</v>
      </c>
      <c r="L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PharmaYesExpressMIAEZEUSARAMERICASEMEA</v>
      </c>
      <c r="M59" s="7">
        <v>73280.964255199913</v>
      </c>
      <c r="N59" s="4">
        <v>436</v>
      </c>
      <c r="O59" s="13">
        <v>168.07560608990806</v>
      </c>
      <c r="P59" s="8" t="s">
        <v>919</v>
      </c>
      <c r="Q59" s="12" t="s">
        <v>472</v>
      </c>
      <c r="R59" s="12" t="s">
        <v>791</v>
      </c>
      <c r="S59" s="12"/>
      <c r="T59" s="12" t="s">
        <v>859</v>
      </c>
      <c r="U59" s="22"/>
      <c r="V59" s="12">
        <v>180</v>
      </c>
      <c r="W59" s="12"/>
      <c r="X59" s="12">
        <v>3.15</v>
      </c>
      <c r="Y59" s="12">
        <v>3.15</v>
      </c>
      <c r="Z59" s="12">
        <v>3.15</v>
      </c>
      <c r="AA59" s="12">
        <v>3.15</v>
      </c>
      <c r="AB59" s="12">
        <v>3.15</v>
      </c>
      <c r="AC59" s="12">
        <v>3.15</v>
      </c>
      <c r="AD59" s="12">
        <v>3.15</v>
      </c>
      <c r="AE59" s="12" t="s">
        <v>838</v>
      </c>
      <c r="AF59" s="12"/>
      <c r="AG59" s="12"/>
      <c r="AH59" s="12">
        <v>0.13</v>
      </c>
      <c r="AI59" s="12">
        <v>0.13</v>
      </c>
      <c r="AJ59" s="12"/>
      <c r="AK59" s="12"/>
      <c r="AL59" s="16" t="s">
        <v>911</v>
      </c>
      <c r="AM59" s="12" t="s">
        <v>1500</v>
      </c>
      <c r="AN59" s="27">
        <f>VLOOKUP(Table24[[#This Row],[USD conversion]],Sheet2!A:B,2,FALSE)</f>
        <v>1</v>
      </c>
      <c r="AO59" s="28">
        <f>Table24[[#This Row],[Min Charge]]*Table24[[#This Row],[Conversion Rate]]</f>
        <v>180</v>
      </c>
      <c r="AP59" s="28">
        <f>Table24[[#This Row],[45]]*Table24[[#This Row],[Conversion Rate]]</f>
        <v>0</v>
      </c>
      <c r="AQ59" s="28">
        <f>Table24[[#This Row],[100]]*Table24[[#This Row],[Conversion Rate]]</f>
        <v>3.15</v>
      </c>
      <c r="AR59" s="28">
        <f>Table24[[#This Row],[200]]*Table24[[#This Row],[Conversion Rate]]</f>
        <v>3.15</v>
      </c>
      <c r="AS59" s="28">
        <f>Table24[[#This Row],[300]]*Table24[[#This Row],[Conversion Rate]]</f>
        <v>3.15</v>
      </c>
      <c r="AT59" s="28">
        <f>Table24[[#This Row],[500]]*Table24[[#This Row],[Conversion Rate]]</f>
        <v>3.15</v>
      </c>
      <c r="AU59" s="28">
        <f>Table24[[#This Row],[1000]]*Table24[[#This Row],[Conversion Rate]]</f>
        <v>3.15</v>
      </c>
      <c r="AV59" s="28">
        <f>Table24[[#This Row],[2500]]*Table24[[#This Row],[Conversion Rate]]</f>
        <v>3.15</v>
      </c>
      <c r="AW59" s="28">
        <f>Table24[[#This Row],[5000]]*Table24[[#This Row],[Conversion Rate]]</f>
        <v>3.15</v>
      </c>
      <c r="AX59" s="28" t="str">
        <f>Table24[[#This Row],[All In/ ++]]</f>
        <v>++</v>
      </c>
      <c r="AY59" s="28">
        <f>Table24[[#This Row],[FSC]]*Table24[[#This Row],[Conversion Rate]]</f>
        <v>0</v>
      </c>
      <c r="AZ59" s="28">
        <f>Table24[[#This Row],[SSC]]*Table24[[#This Row],[Conversion Rate]]</f>
        <v>0</v>
      </c>
      <c r="BA59" s="28">
        <f>Table24[[#This Row],[Screening]]*Table24[[#This Row],[Conversion Rate]]</f>
        <v>0.13</v>
      </c>
      <c r="BB59" s="28">
        <f>Table24[[#This Row],[Other Charges]]*Table24[[#This Row],[Conversion Rate]]</f>
        <v>0.13</v>
      </c>
      <c r="BC59" s="28">
        <f>Table24[[#This Row],[Dry Ice Charge]]*Table24[[#This Row],[Conversion Rate]]</f>
        <v>0</v>
      </c>
      <c r="BD59" s="28">
        <f>Table24[[#This Row],[SAF/kg]]*Table24[[#This Row],[Conversion Rate]]</f>
        <v>0</v>
      </c>
      <c r="BE59" s="30" cm="1">
        <f t="array" ref="BE59">IF(COUNTIFS(F$20:F$1213,F59,G$20:G$1213,G59)&gt;1,
    _xlfn.PERCENTRANK.INC(
        _xlfn._xlws.FILTER(AO$20:AO$1213, (F$20:F$1213=F59)*(G$20:G$1213=G59)*ISNUMBER(AO$20:AO$1213)),
        AO59
    ),
    0
)</f>
        <v>0.58299999999999996</v>
      </c>
      <c r="BF59" s="28" t="str">
        <f t="shared" si="0"/>
        <v>Orange</v>
      </c>
    </row>
    <row r="60" spans="3:58">
      <c r="C60" s="6" t="s">
        <v>20</v>
      </c>
      <c r="D60" s="4" t="s">
        <v>21</v>
      </c>
      <c r="E60" s="4" t="s">
        <v>22</v>
      </c>
      <c r="F60" s="4" t="s">
        <v>85</v>
      </c>
      <c r="G60" s="4" t="s">
        <v>153</v>
      </c>
      <c r="H60" s="4" t="s">
        <v>799</v>
      </c>
      <c r="I60" s="4" t="s">
        <v>819</v>
      </c>
      <c r="J60" s="4" t="s">
        <v>776</v>
      </c>
      <c r="K60" s="4" t="s">
        <v>778</v>
      </c>
      <c r="L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PharmaNoExpressMIAEZEUSARAMERICASEMEA</v>
      </c>
      <c r="M60" s="7">
        <v>94710.552797200027</v>
      </c>
      <c r="N60" s="4">
        <v>885</v>
      </c>
      <c r="O60" s="13">
        <v>107.01757378214693</v>
      </c>
      <c r="P60" s="8" t="s">
        <v>919</v>
      </c>
      <c r="Q60" s="12" t="s">
        <v>472</v>
      </c>
      <c r="R60" s="12" t="s">
        <v>791</v>
      </c>
      <c r="S60" s="12"/>
      <c r="T60" s="12" t="s">
        <v>859</v>
      </c>
      <c r="U60" s="22"/>
      <c r="V60" s="12">
        <v>180</v>
      </c>
      <c r="W60" s="12"/>
      <c r="X60" s="12">
        <v>3.15</v>
      </c>
      <c r="Y60" s="12">
        <v>3.15</v>
      </c>
      <c r="Z60" s="12">
        <v>3.15</v>
      </c>
      <c r="AA60" s="12">
        <v>3.15</v>
      </c>
      <c r="AB60" s="12">
        <v>3.15</v>
      </c>
      <c r="AC60" s="12">
        <v>3.15</v>
      </c>
      <c r="AD60" s="12">
        <v>3.15</v>
      </c>
      <c r="AE60" s="12" t="s">
        <v>838</v>
      </c>
      <c r="AF60" s="12"/>
      <c r="AG60" s="12"/>
      <c r="AH60" s="12">
        <v>0.13</v>
      </c>
      <c r="AI60" s="12">
        <v>0.13</v>
      </c>
      <c r="AJ60" s="12"/>
      <c r="AK60" s="12"/>
      <c r="AL60" s="16" t="s">
        <v>911</v>
      </c>
      <c r="AM60" s="12" t="s">
        <v>1500</v>
      </c>
      <c r="AN60" s="27">
        <f>VLOOKUP(Table24[[#This Row],[USD conversion]],Sheet2!A:B,2,FALSE)</f>
        <v>1</v>
      </c>
      <c r="AO60" s="28">
        <f>Table24[[#This Row],[Min Charge]]*Table24[[#This Row],[Conversion Rate]]</f>
        <v>180</v>
      </c>
      <c r="AP60" s="28">
        <f>Table24[[#This Row],[45]]*Table24[[#This Row],[Conversion Rate]]</f>
        <v>0</v>
      </c>
      <c r="AQ60" s="28">
        <f>Table24[[#This Row],[100]]*Table24[[#This Row],[Conversion Rate]]</f>
        <v>3.15</v>
      </c>
      <c r="AR60" s="28">
        <f>Table24[[#This Row],[200]]*Table24[[#This Row],[Conversion Rate]]</f>
        <v>3.15</v>
      </c>
      <c r="AS60" s="28">
        <f>Table24[[#This Row],[300]]*Table24[[#This Row],[Conversion Rate]]</f>
        <v>3.15</v>
      </c>
      <c r="AT60" s="28">
        <f>Table24[[#This Row],[500]]*Table24[[#This Row],[Conversion Rate]]</f>
        <v>3.15</v>
      </c>
      <c r="AU60" s="28">
        <f>Table24[[#This Row],[1000]]*Table24[[#This Row],[Conversion Rate]]</f>
        <v>3.15</v>
      </c>
      <c r="AV60" s="28">
        <f>Table24[[#This Row],[2500]]*Table24[[#This Row],[Conversion Rate]]</f>
        <v>3.15</v>
      </c>
      <c r="AW60" s="28">
        <f>Table24[[#This Row],[5000]]*Table24[[#This Row],[Conversion Rate]]</f>
        <v>3.15</v>
      </c>
      <c r="AX60" s="28" t="str">
        <f>Table24[[#This Row],[All In/ ++]]</f>
        <v>++</v>
      </c>
      <c r="AY60" s="28">
        <f>Table24[[#This Row],[FSC]]*Table24[[#This Row],[Conversion Rate]]</f>
        <v>0</v>
      </c>
      <c r="AZ60" s="28">
        <f>Table24[[#This Row],[SSC]]*Table24[[#This Row],[Conversion Rate]]</f>
        <v>0</v>
      </c>
      <c r="BA60" s="28">
        <f>Table24[[#This Row],[Screening]]*Table24[[#This Row],[Conversion Rate]]</f>
        <v>0.13</v>
      </c>
      <c r="BB60" s="28">
        <f>Table24[[#This Row],[Other Charges]]*Table24[[#This Row],[Conversion Rate]]</f>
        <v>0.13</v>
      </c>
      <c r="BC60" s="28">
        <f>Table24[[#This Row],[Dry Ice Charge]]*Table24[[#This Row],[Conversion Rate]]</f>
        <v>0</v>
      </c>
      <c r="BD60" s="28">
        <f>Table24[[#This Row],[SAF/kg]]*Table24[[#This Row],[Conversion Rate]]</f>
        <v>0</v>
      </c>
      <c r="BE60" s="30" cm="1">
        <f t="array" ref="BE60">IF(COUNTIFS(F$20:F$1213,F60,G$20:G$1213,G60)&gt;1,
    _xlfn.PERCENTRANK.INC(
        _xlfn._xlws.FILTER(AO$20:AO$1213, (F$20:F$1213=F60)*(G$20:G$1213=G60)*ISNUMBER(AO$20:AO$1213)),
        AO60
    ),
    0
)</f>
        <v>0.58299999999999996</v>
      </c>
      <c r="BF60" s="28" t="str">
        <f t="shared" si="0"/>
        <v>Orange</v>
      </c>
    </row>
    <row r="61" spans="3:58" hidden="1">
      <c r="C61" s="6" t="s">
        <v>20</v>
      </c>
      <c r="D61" s="4" t="s">
        <v>472</v>
      </c>
      <c r="E61" s="4" t="s">
        <v>22</v>
      </c>
      <c r="F61" s="4" t="s">
        <v>85</v>
      </c>
      <c r="G61" s="4" t="s">
        <v>122</v>
      </c>
      <c r="H61" s="4" t="s">
        <v>799</v>
      </c>
      <c r="I61" s="4" t="s">
        <v>812</v>
      </c>
      <c r="J61" s="4" t="s">
        <v>776</v>
      </c>
      <c r="K61" s="4" t="s">
        <v>776</v>
      </c>
      <c r="L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PharmaYesExpressMIAGRUUSBRAMERICASAMERICAS</v>
      </c>
      <c r="M61" s="7">
        <v>81817.189002199942</v>
      </c>
      <c r="N61" s="4">
        <v>746</v>
      </c>
      <c r="O61" s="13">
        <v>109.67451608873986</v>
      </c>
      <c r="P61" s="8" t="s">
        <v>919</v>
      </c>
      <c r="Q61" s="12" t="s">
        <v>472</v>
      </c>
      <c r="R61" s="12" t="s">
        <v>791</v>
      </c>
      <c r="S61" s="12"/>
      <c r="T61" s="12" t="s">
        <v>859</v>
      </c>
      <c r="U61" s="22"/>
      <c r="V61" s="12">
        <v>180</v>
      </c>
      <c r="W61" s="12"/>
      <c r="X61" s="12">
        <v>2.85</v>
      </c>
      <c r="Y61" s="12">
        <v>2.85</v>
      </c>
      <c r="Z61" s="12">
        <v>2.85</v>
      </c>
      <c r="AA61" s="12">
        <v>2.85</v>
      </c>
      <c r="AB61" s="12">
        <v>2.85</v>
      </c>
      <c r="AC61" s="12">
        <v>2.85</v>
      </c>
      <c r="AD61" s="12">
        <v>2.85</v>
      </c>
      <c r="AE61" s="12" t="s">
        <v>838</v>
      </c>
      <c r="AF61" s="12"/>
      <c r="AG61" s="12"/>
      <c r="AH61" s="12">
        <v>0.13</v>
      </c>
      <c r="AI61" s="12">
        <v>0.13</v>
      </c>
      <c r="AJ61" s="12"/>
      <c r="AK61" s="12"/>
      <c r="AL61" s="16" t="s">
        <v>911</v>
      </c>
      <c r="AM61" s="12" t="s">
        <v>1500</v>
      </c>
      <c r="AN61" s="27">
        <f>VLOOKUP(Table24[[#This Row],[USD conversion]],Sheet2!A:B,2,FALSE)</f>
        <v>1</v>
      </c>
      <c r="AO61" s="28">
        <f>Table24[[#This Row],[Min Charge]]*Table24[[#This Row],[Conversion Rate]]</f>
        <v>180</v>
      </c>
      <c r="AP61" s="28">
        <f>Table24[[#This Row],[45]]*Table24[[#This Row],[Conversion Rate]]</f>
        <v>0</v>
      </c>
      <c r="AQ61" s="28">
        <f>Table24[[#This Row],[100]]*Table24[[#This Row],[Conversion Rate]]</f>
        <v>2.85</v>
      </c>
      <c r="AR61" s="28">
        <f>Table24[[#This Row],[200]]*Table24[[#This Row],[Conversion Rate]]</f>
        <v>2.85</v>
      </c>
      <c r="AS61" s="28">
        <f>Table24[[#This Row],[300]]*Table24[[#This Row],[Conversion Rate]]</f>
        <v>2.85</v>
      </c>
      <c r="AT61" s="28">
        <f>Table24[[#This Row],[500]]*Table24[[#This Row],[Conversion Rate]]</f>
        <v>2.85</v>
      </c>
      <c r="AU61" s="28">
        <f>Table24[[#This Row],[1000]]*Table24[[#This Row],[Conversion Rate]]</f>
        <v>2.85</v>
      </c>
      <c r="AV61" s="28">
        <f>Table24[[#This Row],[2500]]*Table24[[#This Row],[Conversion Rate]]</f>
        <v>2.85</v>
      </c>
      <c r="AW61" s="28">
        <f>Table24[[#This Row],[5000]]*Table24[[#This Row],[Conversion Rate]]</f>
        <v>2.85</v>
      </c>
      <c r="AX61" s="28" t="str">
        <f>Table24[[#This Row],[All In/ ++]]</f>
        <v>++</v>
      </c>
      <c r="AY61" s="28">
        <f>Table24[[#This Row],[FSC]]*Table24[[#This Row],[Conversion Rate]]</f>
        <v>0</v>
      </c>
      <c r="AZ61" s="28">
        <f>Table24[[#This Row],[SSC]]*Table24[[#This Row],[Conversion Rate]]</f>
        <v>0</v>
      </c>
      <c r="BA61" s="28">
        <f>Table24[[#This Row],[Screening]]*Table24[[#This Row],[Conversion Rate]]</f>
        <v>0.13</v>
      </c>
      <c r="BB61" s="28">
        <f>Table24[[#This Row],[Other Charges]]*Table24[[#This Row],[Conversion Rate]]</f>
        <v>0.13</v>
      </c>
      <c r="BC61" s="28">
        <f>Table24[[#This Row],[Dry Ice Charge]]*Table24[[#This Row],[Conversion Rate]]</f>
        <v>0</v>
      </c>
      <c r="BD61" s="28">
        <f>Table24[[#This Row],[SAF/kg]]*Table24[[#This Row],[Conversion Rate]]</f>
        <v>0</v>
      </c>
      <c r="BE61" s="30" cm="1">
        <f t="array" ref="BE61">IF(COUNTIFS(F$20:F$1213,F61,G$20:G$1213,G61)&gt;1,
    _xlfn.PERCENTRANK.INC(
        _xlfn._xlws.FILTER(AO$20:AO$1213, (F$20:F$1213=F61)*(G$20:G$1213=G61)*ISNUMBER(AO$20:AO$1213)),
        AO61
    ),
    0
)</f>
        <v>0.5</v>
      </c>
      <c r="BF61" s="28" t="str">
        <f t="shared" si="0"/>
        <v>Orange</v>
      </c>
    </row>
    <row r="62" spans="3:58" hidden="1">
      <c r="C62" s="6" t="s">
        <v>20</v>
      </c>
      <c r="D62" s="4" t="s">
        <v>21</v>
      </c>
      <c r="E62" s="4" t="s">
        <v>22</v>
      </c>
      <c r="F62" s="4" t="s">
        <v>85</v>
      </c>
      <c r="G62" s="4" t="s">
        <v>122</v>
      </c>
      <c r="H62" s="4" t="s">
        <v>799</v>
      </c>
      <c r="I62" s="4" t="s">
        <v>812</v>
      </c>
      <c r="J62" s="4" t="s">
        <v>776</v>
      </c>
      <c r="K62" s="4" t="s">
        <v>776</v>
      </c>
      <c r="L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PharmaNoExpressMIAGRUUSBRAMERICASAMERICAS</v>
      </c>
      <c r="M62" s="7">
        <v>123096.94390300022</v>
      </c>
      <c r="N62" s="4">
        <v>1715</v>
      </c>
      <c r="O62" s="13">
        <v>71.776643675218793</v>
      </c>
      <c r="P62" s="8" t="s">
        <v>919</v>
      </c>
      <c r="Q62" s="12" t="s">
        <v>472</v>
      </c>
      <c r="R62" s="12" t="s">
        <v>791</v>
      </c>
      <c r="S62" s="12"/>
      <c r="T62" s="12" t="s">
        <v>859</v>
      </c>
      <c r="U62" s="22"/>
      <c r="V62" s="12">
        <v>180</v>
      </c>
      <c r="W62" s="12"/>
      <c r="X62" s="12">
        <v>2.85</v>
      </c>
      <c r="Y62" s="12">
        <v>2.85</v>
      </c>
      <c r="Z62" s="12">
        <v>2.85</v>
      </c>
      <c r="AA62" s="12">
        <v>2.85</v>
      </c>
      <c r="AB62" s="12">
        <v>2.85</v>
      </c>
      <c r="AC62" s="12">
        <v>2.85</v>
      </c>
      <c r="AD62" s="12">
        <v>2.85</v>
      </c>
      <c r="AE62" s="12" t="s">
        <v>838</v>
      </c>
      <c r="AF62" s="12"/>
      <c r="AG62" s="12"/>
      <c r="AH62" s="12">
        <v>0.13</v>
      </c>
      <c r="AI62" s="12">
        <v>0.13</v>
      </c>
      <c r="AJ62" s="12"/>
      <c r="AK62" s="12"/>
      <c r="AL62" s="16" t="s">
        <v>911</v>
      </c>
      <c r="AM62" s="12" t="s">
        <v>1500</v>
      </c>
      <c r="AN62" s="27">
        <f>VLOOKUP(Table24[[#This Row],[USD conversion]],Sheet2!A:B,2,FALSE)</f>
        <v>1</v>
      </c>
      <c r="AO62" s="28">
        <f>Table24[[#This Row],[Min Charge]]*Table24[[#This Row],[Conversion Rate]]</f>
        <v>180</v>
      </c>
      <c r="AP62" s="28">
        <f>Table24[[#This Row],[45]]*Table24[[#This Row],[Conversion Rate]]</f>
        <v>0</v>
      </c>
      <c r="AQ62" s="28">
        <f>Table24[[#This Row],[100]]*Table24[[#This Row],[Conversion Rate]]</f>
        <v>2.85</v>
      </c>
      <c r="AR62" s="28">
        <f>Table24[[#This Row],[200]]*Table24[[#This Row],[Conversion Rate]]</f>
        <v>2.85</v>
      </c>
      <c r="AS62" s="28">
        <f>Table24[[#This Row],[300]]*Table24[[#This Row],[Conversion Rate]]</f>
        <v>2.85</v>
      </c>
      <c r="AT62" s="28">
        <f>Table24[[#This Row],[500]]*Table24[[#This Row],[Conversion Rate]]</f>
        <v>2.85</v>
      </c>
      <c r="AU62" s="28">
        <f>Table24[[#This Row],[1000]]*Table24[[#This Row],[Conversion Rate]]</f>
        <v>2.85</v>
      </c>
      <c r="AV62" s="28">
        <f>Table24[[#This Row],[2500]]*Table24[[#This Row],[Conversion Rate]]</f>
        <v>2.85</v>
      </c>
      <c r="AW62" s="28">
        <f>Table24[[#This Row],[5000]]*Table24[[#This Row],[Conversion Rate]]</f>
        <v>2.85</v>
      </c>
      <c r="AX62" s="28" t="str">
        <f>Table24[[#This Row],[All In/ ++]]</f>
        <v>++</v>
      </c>
      <c r="AY62" s="28">
        <f>Table24[[#This Row],[FSC]]*Table24[[#This Row],[Conversion Rate]]</f>
        <v>0</v>
      </c>
      <c r="AZ62" s="28">
        <f>Table24[[#This Row],[SSC]]*Table24[[#This Row],[Conversion Rate]]</f>
        <v>0</v>
      </c>
      <c r="BA62" s="28">
        <f>Table24[[#This Row],[Screening]]*Table24[[#This Row],[Conversion Rate]]</f>
        <v>0.13</v>
      </c>
      <c r="BB62" s="28">
        <f>Table24[[#This Row],[Other Charges]]*Table24[[#This Row],[Conversion Rate]]</f>
        <v>0.13</v>
      </c>
      <c r="BC62" s="28">
        <f>Table24[[#This Row],[Dry Ice Charge]]*Table24[[#This Row],[Conversion Rate]]</f>
        <v>0</v>
      </c>
      <c r="BD62" s="28">
        <f>Table24[[#This Row],[SAF/kg]]*Table24[[#This Row],[Conversion Rate]]</f>
        <v>0</v>
      </c>
      <c r="BE62" s="30" cm="1">
        <f t="array" ref="BE62">IF(COUNTIFS(F$20:F$1213,F62,G$20:G$1213,G62)&gt;1,
    _xlfn.PERCENTRANK.INC(
        _xlfn._xlws.FILTER(AO$20:AO$1213, (F$20:F$1213=F62)*(G$20:G$1213=G62)*ISNUMBER(AO$20:AO$1213)),
        AO62
    ),
    0
)</f>
        <v>0.5</v>
      </c>
      <c r="BF62" s="28" t="str">
        <f t="shared" si="0"/>
        <v>Orange</v>
      </c>
    </row>
    <row r="63" spans="3:58" hidden="1">
      <c r="C63" s="6" t="s">
        <v>20</v>
      </c>
      <c r="D63" s="4" t="s">
        <v>21</v>
      </c>
      <c r="E63" s="4" t="s">
        <v>22</v>
      </c>
      <c r="F63" s="4" t="s">
        <v>85</v>
      </c>
      <c r="G63" s="4" t="s">
        <v>37</v>
      </c>
      <c r="H63" s="4" t="s">
        <v>799</v>
      </c>
      <c r="I63" s="4" t="s">
        <v>799</v>
      </c>
      <c r="J63" s="4" t="s">
        <v>776</v>
      </c>
      <c r="K63" s="4" t="s">
        <v>776</v>
      </c>
      <c r="L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PharmaNoExpressMIALAXUSUSAMERICASAMERICAS</v>
      </c>
      <c r="M63" s="7">
        <v>12906.127687600056</v>
      </c>
      <c r="N63" s="4">
        <v>1375</v>
      </c>
      <c r="O63" s="13">
        <v>9.3862746818909493</v>
      </c>
      <c r="P63" s="8" t="s">
        <v>919</v>
      </c>
      <c r="Q63" s="12" t="s">
        <v>472</v>
      </c>
      <c r="R63" s="12" t="s">
        <v>791</v>
      </c>
      <c r="S63" s="12"/>
      <c r="T63" s="12" t="s">
        <v>859</v>
      </c>
      <c r="U63" s="22"/>
      <c r="V63" s="12">
        <v>55</v>
      </c>
      <c r="W63" s="12"/>
      <c r="X63" s="12">
        <v>0.85</v>
      </c>
      <c r="Y63" s="12">
        <v>0.85</v>
      </c>
      <c r="Z63" s="12">
        <v>0.8</v>
      </c>
      <c r="AA63" s="12">
        <v>0.75</v>
      </c>
      <c r="AB63" s="12">
        <v>0.75</v>
      </c>
      <c r="AC63" s="12">
        <v>0.7</v>
      </c>
      <c r="AD63" s="12">
        <v>0.7</v>
      </c>
      <c r="AE63" s="12" t="s">
        <v>838</v>
      </c>
      <c r="AF63" s="12"/>
      <c r="AG63" s="12"/>
      <c r="AH63" s="12">
        <v>0.05</v>
      </c>
      <c r="AI63" s="12">
        <v>0.04</v>
      </c>
      <c r="AJ63" s="12"/>
      <c r="AK63" s="12"/>
      <c r="AL63" s="16" t="s">
        <v>910</v>
      </c>
      <c r="AM63" s="12" t="s">
        <v>1500</v>
      </c>
      <c r="AN63" s="27">
        <f>VLOOKUP(Table24[[#This Row],[USD conversion]],Sheet2!A:B,2,FALSE)</f>
        <v>1</v>
      </c>
      <c r="AO63" s="28">
        <f>Table24[[#This Row],[Min Charge]]*Table24[[#This Row],[Conversion Rate]]</f>
        <v>55</v>
      </c>
      <c r="AP63" s="28">
        <f>Table24[[#This Row],[45]]*Table24[[#This Row],[Conversion Rate]]</f>
        <v>0</v>
      </c>
      <c r="AQ63" s="28">
        <f>Table24[[#This Row],[100]]*Table24[[#This Row],[Conversion Rate]]</f>
        <v>0.85</v>
      </c>
      <c r="AR63" s="28">
        <f>Table24[[#This Row],[200]]*Table24[[#This Row],[Conversion Rate]]</f>
        <v>0.85</v>
      </c>
      <c r="AS63" s="28">
        <f>Table24[[#This Row],[300]]*Table24[[#This Row],[Conversion Rate]]</f>
        <v>0.8</v>
      </c>
      <c r="AT63" s="28">
        <f>Table24[[#This Row],[500]]*Table24[[#This Row],[Conversion Rate]]</f>
        <v>0.75</v>
      </c>
      <c r="AU63" s="28">
        <f>Table24[[#This Row],[1000]]*Table24[[#This Row],[Conversion Rate]]</f>
        <v>0.75</v>
      </c>
      <c r="AV63" s="28">
        <f>Table24[[#This Row],[2500]]*Table24[[#This Row],[Conversion Rate]]</f>
        <v>0.7</v>
      </c>
      <c r="AW63" s="28">
        <f>Table24[[#This Row],[5000]]*Table24[[#This Row],[Conversion Rate]]</f>
        <v>0.7</v>
      </c>
      <c r="AX63" s="28" t="str">
        <f>Table24[[#This Row],[All In/ ++]]</f>
        <v>++</v>
      </c>
      <c r="AY63" s="28">
        <f>Table24[[#This Row],[FSC]]*Table24[[#This Row],[Conversion Rate]]</f>
        <v>0</v>
      </c>
      <c r="AZ63" s="28">
        <f>Table24[[#This Row],[SSC]]*Table24[[#This Row],[Conversion Rate]]</f>
        <v>0</v>
      </c>
      <c r="BA63" s="28">
        <f>Table24[[#This Row],[Screening]]*Table24[[#This Row],[Conversion Rate]]</f>
        <v>0.05</v>
      </c>
      <c r="BB63" s="28">
        <f>Table24[[#This Row],[Other Charges]]*Table24[[#This Row],[Conversion Rate]]</f>
        <v>0.04</v>
      </c>
      <c r="BC63" s="28">
        <f>Table24[[#This Row],[Dry Ice Charge]]*Table24[[#This Row],[Conversion Rate]]</f>
        <v>0</v>
      </c>
      <c r="BD63" s="28">
        <f>Table24[[#This Row],[SAF/kg]]*Table24[[#This Row],[Conversion Rate]]</f>
        <v>0</v>
      </c>
      <c r="BE63" s="30" cm="1">
        <f t="array" ref="BE63">IF(COUNTIFS(F$20:F$1213,F63,G$20:G$1213,G63)&gt;1,
    _xlfn.PERCENTRANK.INC(
        _xlfn._xlws.FILTER(AO$20:AO$1213, (F$20:F$1213=F63)*(G$20:G$1213=G63)*ISNUMBER(AO$20:AO$1213)),
        AO63
    ),
    0
)</f>
        <v>0</v>
      </c>
      <c r="BF63" s="28" t="str">
        <f t="shared" si="0"/>
        <v>Green</v>
      </c>
    </row>
    <row r="64" spans="3:58" hidden="1">
      <c r="C64" s="6" t="s">
        <v>20</v>
      </c>
      <c r="D64" s="4" t="s">
        <v>472</v>
      </c>
      <c r="E64" s="4" t="s">
        <v>22</v>
      </c>
      <c r="F64" s="4" t="s">
        <v>85</v>
      </c>
      <c r="G64" s="4" t="s">
        <v>37</v>
      </c>
      <c r="H64" s="4" t="s">
        <v>799</v>
      </c>
      <c r="I64" s="4" t="s">
        <v>799</v>
      </c>
      <c r="J64" s="4" t="s">
        <v>776</v>
      </c>
      <c r="K64" s="4" t="s">
        <v>776</v>
      </c>
      <c r="L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PharmaYesExpressMIALAXUSUSAMERICASAMERICAS</v>
      </c>
      <c r="M64" s="7">
        <v>69888.497916200096</v>
      </c>
      <c r="N64" s="4">
        <v>1758</v>
      </c>
      <c r="O64" s="13">
        <v>39.75454944038686</v>
      </c>
      <c r="P64" s="8" t="s">
        <v>919</v>
      </c>
      <c r="Q64" s="12" t="s">
        <v>472</v>
      </c>
      <c r="R64" s="12" t="s">
        <v>791</v>
      </c>
      <c r="S64" s="12"/>
      <c r="T64" s="12" t="s">
        <v>859</v>
      </c>
      <c r="U64" s="22"/>
      <c r="V64" s="12">
        <v>55</v>
      </c>
      <c r="W64" s="12"/>
      <c r="X64" s="12">
        <v>0.85</v>
      </c>
      <c r="Y64" s="12">
        <v>0.85</v>
      </c>
      <c r="Z64" s="12">
        <v>0.8</v>
      </c>
      <c r="AA64" s="12">
        <v>0.75</v>
      </c>
      <c r="AB64" s="12">
        <v>0.75</v>
      </c>
      <c r="AC64" s="12">
        <v>0.7</v>
      </c>
      <c r="AD64" s="12">
        <v>0.7</v>
      </c>
      <c r="AE64" s="12" t="s">
        <v>838</v>
      </c>
      <c r="AF64" s="12"/>
      <c r="AG64" s="12"/>
      <c r="AH64" s="12">
        <v>0.05</v>
      </c>
      <c r="AI64" s="12">
        <v>0.04</v>
      </c>
      <c r="AJ64" s="12"/>
      <c r="AK64" s="12"/>
      <c r="AL64" s="16" t="s">
        <v>910</v>
      </c>
      <c r="AM64" s="12" t="s">
        <v>1500</v>
      </c>
      <c r="AN64" s="27">
        <f>VLOOKUP(Table24[[#This Row],[USD conversion]],Sheet2!A:B,2,FALSE)</f>
        <v>1</v>
      </c>
      <c r="AO64" s="28">
        <f>Table24[[#This Row],[Min Charge]]*Table24[[#This Row],[Conversion Rate]]</f>
        <v>55</v>
      </c>
      <c r="AP64" s="28">
        <f>Table24[[#This Row],[45]]*Table24[[#This Row],[Conversion Rate]]</f>
        <v>0</v>
      </c>
      <c r="AQ64" s="28">
        <f>Table24[[#This Row],[100]]*Table24[[#This Row],[Conversion Rate]]</f>
        <v>0.85</v>
      </c>
      <c r="AR64" s="28">
        <f>Table24[[#This Row],[200]]*Table24[[#This Row],[Conversion Rate]]</f>
        <v>0.85</v>
      </c>
      <c r="AS64" s="28">
        <f>Table24[[#This Row],[300]]*Table24[[#This Row],[Conversion Rate]]</f>
        <v>0.8</v>
      </c>
      <c r="AT64" s="28">
        <f>Table24[[#This Row],[500]]*Table24[[#This Row],[Conversion Rate]]</f>
        <v>0.75</v>
      </c>
      <c r="AU64" s="28">
        <f>Table24[[#This Row],[1000]]*Table24[[#This Row],[Conversion Rate]]</f>
        <v>0.75</v>
      </c>
      <c r="AV64" s="28">
        <f>Table24[[#This Row],[2500]]*Table24[[#This Row],[Conversion Rate]]</f>
        <v>0.7</v>
      </c>
      <c r="AW64" s="28">
        <f>Table24[[#This Row],[5000]]*Table24[[#This Row],[Conversion Rate]]</f>
        <v>0.7</v>
      </c>
      <c r="AX64" s="28" t="str">
        <f>Table24[[#This Row],[All In/ ++]]</f>
        <v>++</v>
      </c>
      <c r="AY64" s="28">
        <f>Table24[[#This Row],[FSC]]*Table24[[#This Row],[Conversion Rate]]</f>
        <v>0</v>
      </c>
      <c r="AZ64" s="28">
        <f>Table24[[#This Row],[SSC]]*Table24[[#This Row],[Conversion Rate]]</f>
        <v>0</v>
      </c>
      <c r="BA64" s="28">
        <f>Table24[[#This Row],[Screening]]*Table24[[#This Row],[Conversion Rate]]</f>
        <v>0.05</v>
      </c>
      <c r="BB64" s="28">
        <f>Table24[[#This Row],[Other Charges]]*Table24[[#This Row],[Conversion Rate]]</f>
        <v>0.04</v>
      </c>
      <c r="BC64" s="28">
        <f>Table24[[#This Row],[Dry Ice Charge]]*Table24[[#This Row],[Conversion Rate]]</f>
        <v>0</v>
      </c>
      <c r="BD64" s="28">
        <f>Table24[[#This Row],[SAF/kg]]*Table24[[#This Row],[Conversion Rate]]</f>
        <v>0</v>
      </c>
      <c r="BE64" s="30" cm="1">
        <f t="array" ref="BE64">IF(COUNTIFS(F$20:F$1213,F64,G$20:G$1213,G64)&gt;1,
    _xlfn.PERCENTRANK.INC(
        _xlfn._xlws.FILTER(AO$20:AO$1213, (F$20:F$1213=F64)*(G$20:G$1213=G64)*ISNUMBER(AO$20:AO$1213)),
        AO64
    ),
    0
)</f>
        <v>0</v>
      </c>
      <c r="BF64" s="28" t="str">
        <f t="shared" si="0"/>
        <v>Green</v>
      </c>
    </row>
    <row r="65" spans="3:58">
      <c r="C65" s="6" t="s">
        <v>20</v>
      </c>
      <c r="D65" s="4" t="s">
        <v>21</v>
      </c>
      <c r="E65" s="4" t="s">
        <v>22</v>
      </c>
      <c r="F65" s="4" t="s">
        <v>85</v>
      </c>
      <c r="G65" s="4" t="s">
        <v>86</v>
      </c>
      <c r="H65" s="4" t="s">
        <v>799</v>
      </c>
      <c r="I65" s="4" t="s">
        <v>795</v>
      </c>
      <c r="J65" s="4" t="s">
        <v>776</v>
      </c>
      <c r="K65" s="4" t="s">
        <v>778</v>
      </c>
      <c r="L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PharmaNoExpressMIALHRUSGBAMERICASEMEA</v>
      </c>
      <c r="M65" s="7">
        <v>1203.9099999999992</v>
      </c>
      <c r="N65" s="4">
        <v>260</v>
      </c>
      <c r="O65" s="13">
        <v>4.6304230769230736</v>
      </c>
      <c r="P65" s="8" t="s">
        <v>919</v>
      </c>
      <c r="Q65" s="12" t="s">
        <v>472</v>
      </c>
      <c r="R65" s="12" t="s">
        <v>791</v>
      </c>
      <c r="S65" s="12"/>
      <c r="T65" s="12" t="s">
        <v>859</v>
      </c>
      <c r="U65" s="22"/>
      <c r="V65" s="12">
        <v>180</v>
      </c>
      <c r="W65" s="12"/>
      <c r="X65" s="12">
        <v>1.2</v>
      </c>
      <c r="Y65" s="12">
        <v>1.2</v>
      </c>
      <c r="Z65" s="12">
        <v>1.2</v>
      </c>
      <c r="AA65" s="12">
        <v>1.2</v>
      </c>
      <c r="AB65" s="12">
        <v>1.2</v>
      </c>
      <c r="AC65" s="12">
        <v>1.2</v>
      </c>
      <c r="AD65" s="12">
        <v>1.2</v>
      </c>
      <c r="AE65" s="12" t="s">
        <v>838</v>
      </c>
      <c r="AF65" s="12"/>
      <c r="AG65" s="12"/>
      <c r="AH65" s="12">
        <v>0.13</v>
      </c>
      <c r="AI65" s="12">
        <v>0.13</v>
      </c>
      <c r="AJ65" s="12"/>
      <c r="AK65" s="12"/>
      <c r="AL65" s="16" t="s">
        <v>911</v>
      </c>
      <c r="AM65" s="12" t="s">
        <v>1500</v>
      </c>
      <c r="AN65" s="27">
        <f>VLOOKUP(Table24[[#This Row],[USD conversion]],Sheet2!A:B,2,FALSE)</f>
        <v>1</v>
      </c>
      <c r="AO65" s="28">
        <f>Table24[[#This Row],[Min Charge]]*Table24[[#This Row],[Conversion Rate]]</f>
        <v>180</v>
      </c>
      <c r="AP65" s="28">
        <f>Table24[[#This Row],[45]]*Table24[[#This Row],[Conversion Rate]]</f>
        <v>0</v>
      </c>
      <c r="AQ65" s="28">
        <f>Table24[[#This Row],[100]]*Table24[[#This Row],[Conversion Rate]]</f>
        <v>1.2</v>
      </c>
      <c r="AR65" s="28">
        <f>Table24[[#This Row],[200]]*Table24[[#This Row],[Conversion Rate]]</f>
        <v>1.2</v>
      </c>
      <c r="AS65" s="28">
        <f>Table24[[#This Row],[300]]*Table24[[#This Row],[Conversion Rate]]</f>
        <v>1.2</v>
      </c>
      <c r="AT65" s="28">
        <f>Table24[[#This Row],[500]]*Table24[[#This Row],[Conversion Rate]]</f>
        <v>1.2</v>
      </c>
      <c r="AU65" s="28">
        <f>Table24[[#This Row],[1000]]*Table24[[#This Row],[Conversion Rate]]</f>
        <v>1.2</v>
      </c>
      <c r="AV65" s="28">
        <f>Table24[[#This Row],[2500]]*Table24[[#This Row],[Conversion Rate]]</f>
        <v>1.2</v>
      </c>
      <c r="AW65" s="28">
        <f>Table24[[#This Row],[5000]]*Table24[[#This Row],[Conversion Rate]]</f>
        <v>1.2</v>
      </c>
      <c r="AX65" s="28" t="str">
        <f>Table24[[#This Row],[All In/ ++]]</f>
        <v>++</v>
      </c>
      <c r="AY65" s="28">
        <f>Table24[[#This Row],[FSC]]*Table24[[#This Row],[Conversion Rate]]</f>
        <v>0</v>
      </c>
      <c r="AZ65" s="28">
        <f>Table24[[#This Row],[SSC]]*Table24[[#This Row],[Conversion Rate]]</f>
        <v>0</v>
      </c>
      <c r="BA65" s="28">
        <f>Table24[[#This Row],[Screening]]*Table24[[#This Row],[Conversion Rate]]</f>
        <v>0.13</v>
      </c>
      <c r="BB65" s="28">
        <f>Table24[[#This Row],[Other Charges]]*Table24[[#This Row],[Conversion Rate]]</f>
        <v>0.13</v>
      </c>
      <c r="BC65" s="28">
        <f>Table24[[#This Row],[Dry Ice Charge]]*Table24[[#This Row],[Conversion Rate]]</f>
        <v>0</v>
      </c>
      <c r="BD65" s="28">
        <f>Table24[[#This Row],[SAF/kg]]*Table24[[#This Row],[Conversion Rate]]</f>
        <v>0</v>
      </c>
      <c r="BE65" s="30" cm="1">
        <f t="array" ref="BE65">IF(COUNTIFS(F$20:F$1213,F65,G$20:G$1213,G65)&gt;1,
    _xlfn.PERCENTRANK.INC(
        _xlfn._xlws.FILTER(AO$20:AO$1213, (F$20:F$1213=F65)*(G$20:G$1213=G65)*ISNUMBER(AO$20:AO$1213)),
        AO65
    ),
    0
)</f>
        <v>0.66600000000000004</v>
      </c>
      <c r="BF65" s="28" t="str">
        <f t="shared" si="0"/>
        <v>Orange</v>
      </c>
    </row>
    <row r="66" spans="3:58">
      <c r="C66" s="6" t="s">
        <v>20</v>
      </c>
      <c r="D66" s="4" t="s">
        <v>472</v>
      </c>
      <c r="E66" s="4" t="s">
        <v>22</v>
      </c>
      <c r="F66" s="4" t="s">
        <v>85</v>
      </c>
      <c r="G66" s="4" t="s">
        <v>86</v>
      </c>
      <c r="H66" s="4" t="s">
        <v>799</v>
      </c>
      <c r="I66" s="4" t="s">
        <v>795</v>
      </c>
      <c r="J66" s="4" t="s">
        <v>776</v>
      </c>
      <c r="K66" s="4" t="s">
        <v>778</v>
      </c>
      <c r="L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PharmaYesExpressMIALHRUSGBAMERICASEMEA</v>
      </c>
      <c r="M66" s="7">
        <v>16658.228547999992</v>
      </c>
      <c r="N66" s="4">
        <v>485</v>
      </c>
      <c r="O66" s="13">
        <v>34.346862985566993</v>
      </c>
      <c r="P66" s="8" t="s">
        <v>919</v>
      </c>
      <c r="Q66" s="12" t="s">
        <v>472</v>
      </c>
      <c r="R66" s="12" t="s">
        <v>791</v>
      </c>
      <c r="S66" s="12"/>
      <c r="T66" s="12" t="s">
        <v>859</v>
      </c>
      <c r="U66" s="22"/>
      <c r="V66" s="12">
        <v>180</v>
      </c>
      <c r="W66" s="12"/>
      <c r="X66" s="12">
        <v>1.2</v>
      </c>
      <c r="Y66" s="12">
        <v>1.2</v>
      </c>
      <c r="Z66" s="12">
        <v>1.2</v>
      </c>
      <c r="AA66" s="12">
        <v>1.2</v>
      </c>
      <c r="AB66" s="12">
        <v>1.2</v>
      </c>
      <c r="AC66" s="12">
        <v>1.2</v>
      </c>
      <c r="AD66" s="12">
        <v>1.2</v>
      </c>
      <c r="AE66" s="12" t="s">
        <v>838</v>
      </c>
      <c r="AF66" s="12"/>
      <c r="AG66" s="12"/>
      <c r="AH66" s="12">
        <v>0.13</v>
      </c>
      <c r="AI66" s="12">
        <v>0.13</v>
      </c>
      <c r="AJ66" s="12"/>
      <c r="AK66" s="12"/>
      <c r="AL66" s="16" t="s">
        <v>911</v>
      </c>
      <c r="AM66" s="12" t="s">
        <v>1500</v>
      </c>
      <c r="AN66" s="27">
        <f>VLOOKUP(Table24[[#This Row],[USD conversion]],Sheet2!A:B,2,FALSE)</f>
        <v>1</v>
      </c>
      <c r="AO66" s="28">
        <f>Table24[[#This Row],[Min Charge]]*Table24[[#This Row],[Conversion Rate]]</f>
        <v>180</v>
      </c>
      <c r="AP66" s="28">
        <f>Table24[[#This Row],[45]]*Table24[[#This Row],[Conversion Rate]]</f>
        <v>0</v>
      </c>
      <c r="AQ66" s="28">
        <f>Table24[[#This Row],[100]]*Table24[[#This Row],[Conversion Rate]]</f>
        <v>1.2</v>
      </c>
      <c r="AR66" s="28">
        <f>Table24[[#This Row],[200]]*Table24[[#This Row],[Conversion Rate]]</f>
        <v>1.2</v>
      </c>
      <c r="AS66" s="28">
        <f>Table24[[#This Row],[300]]*Table24[[#This Row],[Conversion Rate]]</f>
        <v>1.2</v>
      </c>
      <c r="AT66" s="28">
        <f>Table24[[#This Row],[500]]*Table24[[#This Row],[Conversion Rate]]</f>
        <v>1.2</v>
      </c>
      <c r="AU66" s="28">
        <f>Table24[[#This Row],[1000]]*Table24[[#This Row],[Conversion Rate]]</f>
        <v>1.2</v>
      </c>
      <c r="AV66" s="28">
        <f>Table24[[#This Row],[2500]]*Table24[[#This Row],[Conversion Rate]]</f>
        <v>1.2</v>
      </c>
      <c r="AW66" s="28">
        <f>Table24[[#This Row],[5000]]*Table24[[#This Row],[Conversion Rate]]</f>
        <v>1.2</v>
      </c>
      <c r="AX66" s="28" t="str">
        <f>Table24[[#This Row],[All In/ ++]]</f>
        <v>++</v>
      </c>
      <c r="AY66" s="28">
        <f>Table24[[#This Row],[FSC]]*Table24[[#This Row],[Conversion Rate]]</f>
        <v>0</v>
      </c>
      <c r="AZ66" s="28">
        <f>Table24[[#This Row],[SSC]]*Table24[[#This Row],[Conversion Rate]]</f>
        <v>0</v>
      </c>
      <c r="BA66" s="28">
        <f>Table24[[#This Row],[Screening]]*Table24[[#This Row],[Conversion Rate]]</f>
        <v>0.13</v>
      </c>
      <c r="BB66" s="28">
        <f>Table24[[#This Row],[Other Charges]]*Table24[[#This Row],[Conversion Rate]]</f>
        <v>0.13</v>
      </c>
      <c r="BC66" s="28">
        <f>Table24[[#This Row],[Dry Ice Charge]]*Table24[[#This Row],[Conversion Rate]]</f>
        <v>0</v>
      </c>
      <c r="BD66" s="28">
        <f>Table24[[#This Row],[SAF/kg]]*Table24[[#This Row],[Conversion Rate]]</f>
        <v>0</v>
      </c>
      <c r="BE66" s="30" cm="1">
        <f t="array" ref="BE66">IF(COUNTIFS(F$20:F$1213,F66,G$20:G$1213,G66)&gt;1,
    _xlfn.PERCENTRANK.INC(
        _xlfn._xlws.FILTER(AO$20:AO$1213, (F$20:F$1213=F66)*(G$20:G$1213=G66)*ISNUMBER(AO$20:AO$1213)),
        AO66
    ),
    0
)</f>
        <v>0.66600000000000004</v>
      </c>
      <c r="BF66" s="28" t="str">
        <f t="shared" si="0"/>
        <v>Orange</v>
      </c>
    </row>
    <row r="67" spans="3:58" hidden="1">
      <c r="C67" s="6" t="s">
        <v>20</v>
      </c>
      <c r="D67" s="4" t="s">
        <v>21</v>
      </c>
      <c r="E67" s="4" t="s">
        <v>22</v>
      </c>
      <c r="F67" s="4" t="s">
        <v>85</v>
      </c>
      <c r="G67" s="4" t="s">
        <v>192</v>
      </c>
      <c r="H67" s="4" t="s">
        <v>799</v>
      </c>
      <c r="I67" s="4" t="s">
        <v>828</v>
      </c>
      <c r="J67" s="4" t="s">
        <v>776</v>
      </c>
      <c r="K67" s="4" t="s">
        <v>776</v>
      </c>
      <c r="L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PharmaNoExpressMIALIMUSPEAMERICASAMERICAS</v>
      </c>
      <c r="M67" s="7">
        <v>5885.8899559999991</v>
      </c>
      <c r="N67" s="4">
        <v>282</v>
      </c>
      <c r="O67" s="13">
        <v>20.871950198581558</v>
      </c>
      <c r="P67" s="8" t="s">
        <v>919</v>
      </c>
      <c r="Q67" s="12" t="s">
        <v>472</v>
      </c>
      <c r="R67" s="12" t="s">
        <v>791</v>
      </c>
      <c r="S67" s="12"/>
      <c r="T67" s="12" t="s">
        <v>859</v>
      </c>
      <c r="U67" s="22"/>
      <c r="V67" s="12">
        <v>180</v>
      </c>
      <c r="W67" s="12"/>
      <c r="X67" s="12">
        <v>2.5</v>
      </c>
      <c r="Y67" s="12">
        <v>2.5</v>
      </c>
      <c r="Z67" s="12">
        <v>2.5</v>
      </c>
      <c r="AA67" s="12">
        <v>2.5</v>
      </c>
      <c r="AB67" s="12">
        <v>2.5</v>
      </c>
      <c r="AC67" s="12">
        <v>2.5</v>
      </c>
      <c r="AD67" s="12">
        <v>2.5</v>
      </c>
      <c r="AE67" s="12" t="s">
        <v>838</v>
      </c>
      <c r="AF67" s="12"/>
      <c r="AG67" s="12"/>
      <c r="AH67" s="12">
        <v>0.13</v>
      </c>
      <c r="AI67" s="12">
        <v>0.13</v>
      </c>
      <c r="AJ67" s="12"/>
      <c r="AK67" s="12"/>
      <c r="AL67" s="16" t="s">
        <v>911</v>
      </c>
      <c r="AM67" s="12" t="s">
        <v>1500</v>
      </c>
      <c r="AN67" s="27">
        <f>VLOOKUP(Table24[[#This Row],[USD conversion]],Sheet2!A:B,2,FALSE)</f>
        <v>1</v>
      </c>
      <c r="AO67" s="28">
        <f>Table24[[#This Row],[Min Charge]]*Table24[[#This Row],[Conversion Rate]]</f>
        <v>180</v>
      </c>
      <c r="AP67" s="28">
        <f>Table24[[#This Row],[45]]*Table24[[#This Row],[Conversion Rate]]</f>
        <v>0</v>
      </c>
      <c r="AQ67" s="28">
        <f>Table24[[#This Row],[100]]*Table24[[#This Row],[Conversion Rate]]</f>
        <v>2.5</v>
      </c>
      <c r="AR67" s="28">
        <f>Table24[[#This Row],[200]]*Table24[[#This Row],[Conversion Rate]]</f>
        <v>2.5</v>
      </c>
      <c r="AS67" s="28">
        <f>Table24[[#This Row],[300]]*Table24[[#This Row],[Conversion Rate]]</f>
        <v>2.5</v>
      </c>
      <c r="AT67" s="28">
        <f>Table24[[#This Row],[500]]*Table24[[#This Row],[Conversion Rate]]</f>
        <v>2.5</v>
      </c>
      <c r="AU67" s="28">
        <f>Table24[[#This Row],[1000]]*Table24[[#This Row],[Conversion Rate]]</f>
        <v>2.5</v>
      </c>
      <c r="AV67" s="28">
        <f>Table24[[#This Row],[2500]]*Table24[[#This Row],[Conversion Rate]]</f>
        <v>2.5</v>
      </c>
      <c r="AW67" s="28">
        <f>Table24[[#This Row],[5000]]*Table24[[#This Row],[Conversion Rate]]</f>
        <v>2.5</v>
      </c>
      <c r="AX67" s="28" t="str">
        <f>Table24[[#This Row],[All In/ ++]]</f>
        <v>++</v>
      </c>
      <c r="AY67" s="28">
        <f>Table24[[#This Row],[FSC]]*Table24[[#This Row],[Conversion Rate]]</f>
        <v>0</v>
      </c>
      <c r="AZ67" s="28">
        <f>Table24[[#This Row],[SSC]]*Table24[[#This Row],[Conversion Rate]]</f>
        <v>0</v>
      </c>
      <c r="BA67" s="28">
        <f>Table24[[#This Row],[Screening]]*Table24[[#This Row],[Conversion Rate]]</f>
        <v>0.13</v>
      </c>
      <c r="BB67" s="28">
        <f>Table24[[#This Row],[Other Charges]]*Table24[[#This Row],[Conversion Rate]]</f>
        <v>0.13</v>
      </c>
      <c r="BC67" s="28">
        <f>Table24[[#This Row],[Dry Ice Charge]]*Table24[[#This Row],[Conversion Rate]]</f>
        <v>0</v>
      </c>
      <c r="BD67" s="28">
        <f>Table24[[#This Row],[SAF/kg]]*Table24[[#This Row],[Conversion Rate]]</f>
        <v>0</v>
      </c>
      <c r="BE67" s="30" cm="1">
        <f t="array" ref="BE67">IF(COUNTIFS(F$20:F$1213,F67,G$20:G$1213,G67)&gt;1,
    _xlfn.PERCENTRANK.INC(
        _xlfn._xlws.FILTER(AO$20:AO$1213, (F$20:F$1213=F67)*(G$20:G$1213=G67)*ISNUMBER(AO$20:AO$1213)),
        AO67
    ),
    0
)</f>
        <v>0.66600000000000004</v>
      </c>
      <c r="BF67" s="28" t="str">
        <f t="shared" si="0"/>
        <v>Orange</v>
      </c>
    </row>
    <row r="68" spans="3:58" hidden="1">
      <c r="C68" s="6" t="s">
        <v>20</v>
      </c>
      <c r="D68" s="4" t="s">
        <v>472</v>
      </c>
      <c r="E68" s="4" t="s">
        <v>22</v>
      </c>
      <c r="F68" s="4" t="s">
        <v>85</v>
      </c>
      <c r="G68" s="4" t="s">
        <v>116</v>
      </c>
      <c r="H68" s="4" t="s">
        <v>799</v>
      </c>
      <c r="I68" s="4" t="s">
        <v>815</v>
      </c>
      <c r="J68" s="4" t="s">
        <v>776</v>
      </c>
      <c r="K68" s="4" t="s">
        <v>776</v>
      </c>
      <c r="L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PharmaYesExpressMIAMEXUSMXAMERICASAMERICAS</v>
      </c>
      <c r="M68" s="7">
        <v>42006.854296400015</v>
      </c>
      <c r="N68" s="4">
        <v>384</v>
      </c>
      <c r="O68" s="13">
        <v>109.39284973020837</v>
      </c>
      <c r="P68" s="8" t="s">
        <v>919</v>
      </c>
      <c r="Q68" s="12" t="s">
        <v>472</v>
      </c>
      <c r="R68" s="12" t="s">
        <v>791</v>
      </c>
      <c r="S68" s="12"/>
      <c r="T68" s="12" t="s">
        <v>859</v>
      </c>
      <c r="U68" s="22"/>
      <c r="V68" s="12">
        <v>180</v>
      </c>
      <c r="W68" s="12"/>
      <c r="X68" s="12">
        <v>2.5</v>
      </c>
      <c r="Y68" s="12">
        <v>2.5</v>
      </c>
      <c r="Z68" s="12">
        <v>2.5</v>
      </c>
      <c r="AA68" s="12">
        <v>2.5</v>
      </c>
      <c r="AB68" s="12">
        <v>2.5</v>
      </c>
      <c r="AC68" s="12">
        <v>2.5</v>
      </c>
      <c r="AD68" s="12">
        <v>2.5</v>
      </c>
      <c r="AE68" s="12" t="s">
        <v>838</v>
      </c>
      <c r="AF68" s="12"/>
      <c r="AG68" s="12"/>
      <c r="AH68" s="12">
        <v>0.13</v>
      </c>
      <c r="AI68" s="12">
        <v>0.13</v>
      </c>
      <c r="AJ68" s="12"/>
      <c r="AK68" s="12"/>
      <c r="AL68" s="16" t="s">
        <v>911</v>
      </c>
      <c r="AM68" s="12" t="s">
        <v>1500</v>
      </c>
      <c r="AN68" s="27">
        <f>VLOOKUP(Table24[[#This Row],[USD conversion]],Sheet2!A:B,2,FALSE)</f>
        <v>1</v>
      </c>
      <c r="AO68" s="28">
        <f>Table24[[#This Row],[Min Charge]]*Table24[[#This Row],[Conversion Rate]]</f>
        <v>180</v>
      </c>
      <c r="AP68" s="28">
        <f>Table24[[#This Row],[45]]*Table24[[#This Row],[Conversion Rate]]</f>
        <v>0</v>
      </c>
      <c r="AQ68" s="28">
        <f>Table24[[#This Row],[100]]*Table24[[#This Row],[Conversion Rate]]</f>
        <v>2.5</v>
      </c>
      <c r="AR68" s="28">
        <f>Table24[[#This Row],[200]]*Table24[[#This Row],[Conversion Rate]]</f>
        <v>2.5</v>
      </c>
      <c r="AS68" s="28">
        <f>Table24[[#This Row],[300]]*Table24[[#This Row],[Conversion Rate]]</f>
        <v>2.5</v>
      </c>
      <c r="AT68" s="28">
        <f>Table24[[#This Row],[500]]*Table24[[#This Row],[Conversion Rate]]</f>
        <v>2.5</v>
      </c>
      <c r="AU68" s="28">
        <f>Table24[[#This Row],[1000]]*Table24[[#This Row],[Conversion Rate]]</f>
        <v>2.5</v>
      </c>
      <c r="AV68" s="28">
        <f>Table24[[#This Row],[2500]]*Table24[[#This Row],[Conversion Rate]]</f>
        <v>2.5</v>
      </c>
      <c r="AW68" s="28">
        <f>Table24[[#This Row],[5000]]*Table24[[#This Row],[Conversion Rate]]</f>
        <v>2.5</v>
      </c>
      <c r="AX68" s="28" t="str">
        <f>Table24[[#This Row],[All In/ ++]]</f>
        <v>++</v>
      </c>
      <c r="AY68" s="28">
        <f>Table24[[#This Row],[FSC]]*Table24[[#This Row],[Conversion Rate]]</f>
        <v>0</v>
      </c>
      <c r="AZ68" s="28">
        <f>Table24[[#This Row],[SSC]]*Table24[[#This Row],[Conversion Rate]]</f>
        <v>0</v>
      </c>
      <c r="BA68" s="28">
        <f>Table24[[#This Row],[Screening]]*Table24[[#This Row],[Conversion Rate]]</f>
        <v>0.13</v>
      </c>
      <c r="BB68" s="28">
        <f>Table24[[#This Row],[Other Charges]]*Table24[[#This Row],[Conversion Rate]]</f>
        <v>0.13</v>
      </c>
      <c r="BC68" s="28">
        <f>Table24[[#This Row],[Dry Ice Charge]]*Table24[[#This Row],[Conversion Rate]]</f>
        <v>0</v>
      </c>
      <c r="BD68" s="28">
        <f>Table24[[#This Row],[SAF/kg]]*Table24[[#This Row],[Conversion Rate]]</f>
        <v>0</v>
      </c>
      <c r="BE68" s="30" cm="1">
        <f t="array" ref="BE68">IF(COUNTIFS(F$20:F$1213,F68,G$20:G$1213,G68)&gt;1,
    _xlfn.PERCENTRANK.INC(
        _xlfn._xlws.FILTER(AO$20:AO$1213, (F$20:F$1213=F68)*(G$20:G$1213=G68)*ISNUMBER(AO$20:AO$1213)),
        AO68
    ),
    0
)</f>
        <v>0.66600000000000004</v>
      </c>
      <c r="BF68" s="28" t="str">
        <f t="shared" si="0"/>
        <v>Orange</v>
      </c>
    </row>
    <row r="69" spans="3:58" hidden="1">
      <c r="C69" s="6" t="s">
        <v>20</v>
      </c>
      <c r="D69" s="4" t="s">
        <v>21</v>
      </c>
      <c r="E69" s="4" t="s">
        <v>22</v>
      </c>
      <c r="F69" s="4" t="s">
        <v>85</v>
      </c>
      <c r="G69" s="4" t="s">
        <v>116</v>
      </c>
      <c r="H69" s="4" t="s">
        <v>799</v>
      </c>
      <c r="I69" s="4" t="s">
        <v>815</v>
      </c>
      <c r="J69" s="4" t="s">
        <v>776</v>
      </c>
      <c r="K69" s="4" t="s">
        <v>776</v>
      </c>
      <c r="L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PharmaNoExpressMIAMEXUSMXAMERICASAMERICAS</v>
      </c>
      <c r="M69" s="7">
        <v>52342.047039000026</v>
      </c>
      <c r="N69" s="4">
        <v>377</v>
      </c>
      <c r="O69" s="13">
        <v>138.83832105835552</v>
      </c>
      <c r="P69" s="8" t="s">
        <v>919</v>
      </c>
      <c r="Q69" s="12" t="s">
        <v>472</v>
      </c>
      <c r="R69" s="12" t="s">
        <v>791</v>
      </c>
      <c r="S69" s="12"/>
      <c r="T69" s="12" t="s">
        <v>859</v>
      </c>
      <c r="U69" s="22"/>
      <c r="V69" s="12">
        <v>180</v>
      </c>
      <c r="W69" s="12"/>
      <c r="X69" s="12">
        <v>2.5</v>
      </c>
      <c r="Y69" s="12">
        <v>2.5</v>
      </c>
      <c r="Z69" s="12">
        <v>2.5</v>
      </c>
      <c r="AA69" s="12">
        <v>2.5</v>
      </c>
      <c r="AB69" s="12">
        <v>2.5</v>
      </c>
      <c r="AC69" s="12">
        <v>2.5</v>
      </c>
      <c r="AD69" s="12">
        <v>2.5</v>
      </c>
      <c r="AE69" s="12" t="s">
        <v>838</v>
      </c>
      <c r="AF69" s="12"/>
      <c r="AG69" s="12"/>
      <c r="AH69" s="12">
        <v>0.13</v>
      </c>
      <c r="AI69" s="12">
        <v>0.13</v>
      </c>
      <c r="AJ69" s="12"/>
      <c r="AK69" s="12"/>
      <c r="AL69" s="16" t="s">
        <v>911</v>
      </c>
      <c r="AM69" s="12" t="s">
        <v>1500</v>
      </c>
      <c r="AN69" s="27">
        <f>VLOOKUP(Table24[[#This Row],[USD conversion]],Sheet2!A:B,2,FALSE)</f>
        <v>1</v>
      </c>
      <c r="AO69" s="28">
        <f>Table24[[#This Row],[Min Charge]]*Table24[[#This Row],[Conversion Rate]]</f>
        <v>180</v>
      </c>
      <c r="AP69" s="28">
        <f>Table24[[#This Row],[45]]*Table24[[#This Row],[Conversion Rate]]</f>
        <v>0</v>
      </c>
      <c r="AQ69" s="28">
        <f>Table24[[#This Row],[100]]*Table24[[#This Row],[Conversion Rate]]</f>
        <v>2.5</v>
      </c>
      <c r="AR69" s="28">
        <f>Table24[[#This Row],[200]]*Table24[[#This Row],[Conversion Rate]]</f>
        <v>2.5</v>
      </c>
      <c r="AS69" s="28">
        <f>Table24[[#This Row],[300]]*Table24[[#This Row],[Conversion Rate]]</f>
        <v>2.5</v>
      </c>
      <c r="AT69" s="28">
        <f>Table24[[#This Row],[500]]*Table24[[#This Row],[Conversion Rate]]</f>
        <v>2.5</v>
      </c>
      <c r="AU69" s="28">
        <f>Table24[[#This Row],[1000]]*Table24[[#This Row],[Conversion Rate]]</f>
        <v>2.5</v>
      </c>
      <c r="AV69" s="28">
        <f>Table24[[#This Row],[2500]]*Table24[[#This Row],[Conversion Rate]]</f>
        <v>2.5</v>
      </c>
      <c r="AW69" s="28">
        <f>Table24[[#This Row],[5000]]*Table24[[#This Row],[Conversion Rate]]</f>
        <v>2.5</v>
      </c>
      <c r="AX69" s="28" t="str">
        <f>Table24[[#This Row],[All In/ ++]]</f>
        <v>++</v>
      </c>
      <c r="AY69" s="28">
        <f>Table24[[#This Row],[FSC]]*Table24[[#This Row],[Conversion Rate]]</f>
        <v>0</v>
      </c>
      <c r="AZ69" s="28">
        <f>Table24[[#This Row],[SSC]]*Table24[[#This Row],[Conversion Rate]]</f>
        <v>0</v>
      </c>
      <c r="BA69" s="28">
        <f>Table24[[#This Row],[Screening]]*Table24[[#This Row],[Conversion Rate]]</f>
        <v>0.13</v>
      </c>
      <c r="BB69" s="28">
        <f>Table24[[#This Row],[Other Charges]]*Table24[[#This Row],[Conversion Rate]]</f>
        <v>0.13</v>
      </c>
      <c r="BC69" s="28">
        <f>Table24[[#This Row],[Dry Ice Charge]]*Table24[[#This Row],[Conversion Rate]]</f>
        <v>0</v>
      </c>
      <c r="BD69" s="28">
        <f>Table24[[#This Row],[SAF/kg]]*Table24[[#This Row],[Conversion Rate]]</f>
        <v>0</v>
      </c>
      <c r="BE69" s="30" cm="1">
        <f t="array" ref="BE69">IF(COUNTIFS(F$20:F$1213,F69,G$20:G$1213,G69)&gt;1,
    _xlfn.PERCENTRANK.INC(
        _xlfn._xlws.FILTER(AO$20:AO$1213, (F$20:F$1213=F69)*(G$20:G$1213=G69)*ISNUMBER(AO$20:AO$1213)),
        AO69
    ),
    0
)</f>
        <v>0.66600000000000004</v>
      </c>
      <c r="BF69" s="28" t="str">
        <f t="shared" si="0"/>
        <v>Orange</v>
      </c>
    </row>
    <row r="70" spans="3:58" hidden="1">
      <c r="C70" s="6" t="s">
        <v>20</v>
      </c>
      <c r="D70" s="4" t="s">
        <v>21</v>
      </c>
      <c r="E70" s="4" t="s">
        <v>22</v>
      </c>
      <c r="F70" s="4" t="s">
        <v>85</v>
      </c>
      <c r="G70" s="4" t="s">
        <v>32</v>
      </c>
      <c r="H70" s="4" t="s">
        <v>799</v>
      </c>
      <c r="I70" s="4" t="s">
        <v>799</v>
      </c>
      <c r="J70" s="4" t="s">
        <v>776</v>
      </c>
      <c r="K70" s="4" t="s">
        <v>776</v>
      </c>
      <c r="L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PharmaNoExpressMIAORDUSUSAMERICASAMERICAS</v>
      </c>
      <c r="M70" s="7">
        <v>3311.6568445999915</v>
      </c>
      <c r="N70" s="4">
        <v>316</v>
      </c>
      <c r="O70" s="13">
        <v>10.479926723417694</v>
      </c>
      <c r="P70" s="8" t="s">
        <v>919</v>
      </c>
      <c r="Q70" s="12" t="s">
        <v>472</v>
      </c>
      <c r="R70" s="12" t="s">
        <v>791</v>
      </c>
      <c r="S70" s="12"/>
      <c r="T70" s="12" t="s">
        <v>859</v>
      </c>
      <c r="U70" s="22"/>
      <c r="V70" s="12">
        <v>55</v>
      </c>
      <c r="W70" s="12"/>
      <c r="X70" s="12">
        <v>0.85</v>
      </c>
      <c r="Y70" s="12">
        <v>0.85</v>
      </c>
      <c r="Z70" s="12">
        <v>0.8</v>
      </c>
      <c r="AA70" s="12">
        <v>0.75</v>
      </c>
      <c r="AB70" s="12">
        <v>0.75</v>
      </c>
      <c r="AC70" s="12">
        <v>0.7</v>
      </c>
      <c r="AD70" s="12">
        <v>0.7</v>
      </c>
      <c r="AE70" s="12" t="s">
        <v>838</v>
      </c>
      <c r="AF70" s="12"/>
      <c r="AG70" s="12"/>
      <c r="AH70" s="12">
        <v>0.05</v>
      </c>
      <c r="AI70" s="12">
        <v>0.04</v>
      </c>
      <c r="AJ70" s="12"/>
      <c r="AK70" s="12"/>
      <c r="AL70" s="16" t="s">
        <v>910</v>
      </c>
      <c r="AM70" s="12" t="s">
        <v>1500</v>
      </c>
      <c r="AN70" s="27">
        <f>VLOOKUP(Table24[[#This Row],[USD conversion]],Sheet2!A:B,2,FALSE)</f>
        <v>1</v>
      </c>
      <c r="AO70" s="28">
        <f>Table24[[#This Row],[Min Charge]]*Table24[[#This Row],[Conversion Rate]]</f>
        <v>55</v>
      </c>
      <c r="AP70" s="28">
        <f>Table24[[#This Row],[45]]*Table24[[#This Row],[Conversion Rate]]</f>
        <v>0</v>
      </c>
      <c r="AQ70" s="28">
        <f>Table24[[#This Row],[100]]*Table24[[#This Row],[Conversion Rate]]</f>
        <v>0.85</v>
      </c>
      <c r="AR70" s="28">
        <f>Table24[[#This Row],[200]]*Table24[[#This Row],[Conversion Rate]]</f>
        <v>0.85</v>
      </c>
      <c r="AS70" s="28">
        <f>Table24[[#This Row],[300]]*Table24[[#This Row],[Conversion Rate]]</f>
        <v>0.8</v>
      </c>
      <c r="AT70" s="28">
        <f>Table24[[#This Row],[500]]*Table24[[#This Row],[Conversion Rate]]</f>
        <v>0.75</v>
      </c>
      <c r="AU70" s="28">
        <f>Table24[[#This Row],[1000]]*Table24[[#This Row],[Conversion Rate]]</f>
        <v>0.75</v>
      </c>
      <c r="AV70" s="28">
        <f>Table24[[#This Row],[2500]]*Table24[[#This Row],[Conversion Rate]]</f>
        <v>0.7</v>
      </c>
      <c r="AW70" s="28">
        <f>Table24[[#This Row],[5000]]*Table24[[#This Row],[Conversion Rate]]</f>
        <v>0.7</v>
      </c>
      <c r="AX70" s="28" t="str">
        <f>Table24[[#This Row],[All In/ ++]]</f>
        <v>++</v>
      </c>
      <c r="AY70" s="28">
        <f>Table24[[#This Row],[FSC]]*Table24[[#This Row],[Conversion Rate]]</f>
        <v>0</v>
      </c>
      <c r="AZ70" s="28">
        <f>Table24[[#This Row],[SSC]]*Table24[[#This Row],[Conversion Rate]]</f>
        <v>0</v>
      </c>
      <c r="BA70" s="28">
        <f>Table24[[#This Row],[Screening]]*Table24[[#This Row],[Conversion Rate]]</f>
        <v>0.05</v>
      </c>
      <c r="BB70" s="28">
        <f>Table24[[#This Row],[Other Charges]]*Table24[[#This Row],[Conversion Rate]]</f>
        <v>0.04</v>
      </c>
      <c r="BC70" s="28">
        <f>Table24[[#This Row],[Dry Ice Charge]]*Table24[[#This Row],[Conversion Rate]]</f>
        <v>0</v>
      </c>
      <c r="BD70" s="28">
        <f>Table24[[#This Row],[SAF/kg]]*Table24[[#This Row],[Conversion Rate]]</f>
        <v>0</v>
      </c>
      <c r="BE70" s="30" cm="1">
        <f t="array" ref="BE70">IF(COUNTIFS(F$20:F$1213,F70,G$20:G$1213,G70)&gt;1,
    _xlfn.PERCENTRANK.INC(
        _xlfn._xlws.FILTER(AO$20:AO$1213, (F$20:F$1213=F70)*(G$20:G$1213=G70)*ISNUMBER(AO$20:AO$1213)),
        AO70
    ),
    0
)</f>
        <v>0</v>
      </c>
      <c r="BF70" s="28" t="str">
        <f t="shared" si="0"/>
        <v>Green</v>
      </c>
    </row>
    <row r="71" spans="3:58" hidden="1">
      <c r="C71" s="6" t="s">
        <v>20</v>
      </c>
      <c r="D71" s="4" t="s">
        <v>472</v>
      </c>
      <c r="E71" s="4" t="s">
        <v>22</v>
      </c>
      <c r="F71" s="4" t="s">
        <v>85</v>
      </c>
      <c r="G71" s="4" t="s">
        <v>32</v>
      </c>
      <c r="H71" s="4" t="s">
        <v>799</v>
      </c>
      <c r="I71" s="4" t="s">
        <v>799</v>
      </c>
      <c r="J71" s="4" t="s">
        <v>776</v>
      </c>
      <c r="K71" s="4" t="s">
        <v>776</v>
      </c>
      <c r="L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PharmaYesExpressMIAORDUSUSAMERICASAMERICAS</v>
      </c>
      <c r="M71" s="7">
        <v>7316.7044639999986</v>
      </c>
      <c r="N71" s="4">
        <v>300</v>
      </c>
      <c r="O71" s="13">
        <v>24.389014879999994</v>
      </c>
      <c r="P71" s="8" t="s">
        <v>919</v>
      </c>
      <c r="Q71" s="12" t="s">
        <v>472</v>
      </c>
      <c r="R71" s="12" t="s">
        <v>791</v>
      </c>
      <c r="S71" s="12"/>
      <c r="T71" s="12" t="s">
        <v>859</v>
      </c>
      <c r="U71" s="22"/>
      <c r="V71" s="12">
        <v>55</v>
      </c>
      <c r="W71" s="12"/>
      <c r="X71" s="12">
        <v>0.85</v>
      </c>
      <c r="Y71" s="12">
        <v>0.85</v>
      </c>
      <c r="Z71" s="12">
        <v>0.8</v>
      </c>
      <c r="AA71" s="12">
        <v>0.75</v>
      </c>
      <c r="AB71" s="12">
        <v>0.75</v>
      </c>
      <c r="AC71" s="12">
        <v>0.7</v>
      </c>
      <c r="AD71" s="12">
        <v>0.7</v>
      </c>
      <c r="AE71" s="12" t="s">
        <v>838</v>
      </c>
      <c r="AF71" s="12"/>
      <c r="AG71" s="12"/>
      <c r="AH71" s="12">
        <v>0.05</v>
      </c>
      <c r="AI71" s="12">
        <v>0.04</v>
      </c>
      <c r="AJ71" s="12"/>
      <c r="AK71" s="12"/>
      <c r="AL71" s="16" t="s">
        <v>910</v>
      </c>
      <c r="AM71" s="12" t="s">
        <v>1500</v>
      </c>
      <c r="AN71" s="27">
        <f>VLOOKUP(Table24[[#This Row],[USD conversion]],Sheet2!A:B,2,FALSE)</f>
        <v>1</v>
      </c>
      <c r="AO71" s="28">
        <f>Table24[[#This Row],[Min Charge]]*Table24[[#This Row],[Conversion Rate]]</f>
        <v>55</v>
      </c>
      <c r="AP71" s="28">
        <f>Table24[[#This Row],[45]]*Table24[[#This Row],[Conversion Rate]]</f>
        <v>0</v>
      </c>
      <c r="AQ71" s="28">
        <f>Table24[[#This Row],[100]]*Table24[[#This Row],[Conversion Rate]]</f>
        <v>0.85</v>
      </c>
      <c r="AR71" s="28">
        <f>Table24[[#This Row],[200]]*Table24[[#This Row],[Conversion Rate]]</f>
        <v>0.85</v>
      </c>
      <c r="AS71" s="28">
        <f>Table24[[#This Row],[300]]*Table24[[#This Row],[Conversion Rate]]</f>
        <v>0.8</v>
      </c>
      <c r="AT71" s="28">
        <f>Table24[[#This Row],[500]]*Table24[[#This Row],[Conversion Rate]]</f>
        <v>0.75</v>
      </c>
      <c r="AU71" s="28">
        <f>Table24[[#This Row],[1000]]*Table24[[#This Row],[Conversion Rate]]</f>
        <v>0.75</v>
      </c>
      <c r="AV71" s="28">
        <f>Table24[[#This Row],[2500]]*Table24[[#This Row],[Conversion Rate]]</f>
        <v>0.7</v>
      </c>
      <c r="AW71" s="28">
        <f>Table24[[#This Row],[5000]]*Table24[[#This Row],[Conversion Rate]]</f>
        <v>0.7</v>
      </c>
      <c r="AX71" s="28" t="str">
        <f>Table24[[#This Row],[All In/ ++]]</f>
        <v>++</v>
      </c>
      <c r="AY71" s="28">
        <f>Table24[[#This Row],[FSC]]*Table24[[#This Row],[Conversion Rate]]</f>
        <v>0</v>
      </c>
      <c r="AZ71" s="28">
        <f>Table24[[#This Row],[SSC]]*Table24[[#This Row],[Conversion Rate]]</f>
        <v>0</v>
      </c>
      <c r="BA71" s="28">
        <f>Table24[[#This Row],[Screening]]*Table24[[#This Row],[Conversion Rate]]</f>
        <v>0.05</v>
      </c>
      <c r="BB71" s="28">
        <f>Table24[[#This Row],[Other Charges]]*Table24[[#This Row],[Conversion Rate]]</f>
        <v>0.04</v>
      </c>
      <c r="BC71" s="28">
        <f>Table24[[#This Row],[Dry Ice Charge]]*Table24[[#This Row],[Conversion Rate]]</f>
        <v>0</v>
      </c>
      <c r="BD71" s="28">
        <f>Table24[[#This Row],[SAF/kg]]*Table24[[#This Row],[Conversion Rate]]</f>
        <v>0</v>
      </c>
      <c r="BE71" s="30" cm="1">
        <f t="array" ref="BE71">IF(COUNTIFS(F$20:F$1213,F71,G$20:G$1213,G71)&gt;1,
    _xlfn.PERCENTRANK.INC(
        _xlfn._xlws.FILTER(AO$20:AO$1213, (F$20:F$1213=F71)*(G$20:G$1213=G71)*ISNUMBER(AO$20:AO$1213)),
        AO71
    ),
    0
)</f>
        <v>0</v>
      </c>
      <c r="BF71" s="28" t="str">
        <f t="shared" si="0"/>
        <v>Green</v>
      </c>
    </row>
    <row r="72" spans="3:58">
      <c r="C72" s="6" t="s">
        <v>20</v>
      </c>
      <c r="D72" s="4" t="s">
        <v>472</v>
      </c>
      <c r="E72" s="4" t="s">
        <v>22</v>
      </c>
      <c r="F72" s="4" t="s">
        <v>32</v>
      </c>
      <c r="G72" s="4" t="s">
        <v>112</v>
      </c>
      <c r="H72" s="4" t="s">
        <v>799</v>
      </c>
      <c r="I72" s="4" t="s">
        <v>803</v>
      </c>
      <c r="J72" s="4" t="s">
        <v>776</v>
      </c>
      <c r="K72" s="4" t="s">
        <v>778</v>
      </c>
      <c r="L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PharmaYesExpressORDBRUUSBEAMERICASEMEA</v>
      </c>
      <c r="M72" s="7">
        <v>5545.8999999999978</v>
      </c>
      <c r="N72" s="4">
        <v>271</v>
      </c>
      <c r="O72" s="13">
        <v>20.464575645756451</v>
      </c>
      <c r="P72" s="8" t="s">
        <v>919</v>
      </c>
      <c r="Q72" s="12" t="s">
        <v>472</v>
      </c>
      <c r="R72" s="12" t="s">
        <v>792</v>
      </c>
      <c r="S72" s="12" t="s">
        <v>86</v>
      </c>
      <c r="T72" s="12" t="s">
        <v>859</v>
      </c>
      <c r="U72" s="22"/>
      <c r="V72" s="12">
        <v>130</v>
      </c>
      <c r="W72" s="12"/>
      <c r="X72" s="12">
        <v>1.3</v>
      </c>
      <c r="Y72" s="12">
        <v>1.3</v>
      </c>
      <c r="Z72" s="12">
        <v>1.3</v>
      </c>
      <c r="AA72" s="12">
        <v>1.3</v>
      </c>
      <c r="AB72" s="12">
        <v>1.3</v>
      </c>
      <c r="AC72" s="12">
        <v>1.3</v>
      </c>
      <c r="AD72" s="12">
        <v>1.3</v>
      </c>
      <c r="AE72" s="12" t="s">
        <v>838</v>
      </c>
      <c r="AF72" s="12"/>
      <c r="AG72" s="12"/>
      <c r="AH72" s="12">
        <v>0.13</v>
      </c>
      <c r="AI72" s="12">
        <v>0.13</v>
      </c>
      <c r="AJ72" s="12"/>
      <c r="AK72" s="12"/>
      <c r="AL72" s="16" t="s">
        <v>911</v>
      </c>
      <c r="AM72" s="12" t="s">
        <v>1500</v>
      </c>
      <c r="AN72" s="27">
        <f>VLOOKUP(Table24[[#This Row],[USD conversion]],Sheet2!A:B,2,FALSE)</f>
        <v>1</v>
      </c>
      <c r="AO72" s="28">
        <f>Table24[[#This Row],[Min Charge]]*Table24[[#This Row],[Conversion Rate]]</f>
        <v>130</v>
      </c>
      <c r="AP72" s="28">
        <f>Table24[[#This Row],[45]]*Table24[[#This Row],[Conversion Rate]]</f>
        <v>0</v>
      </c>
      <c r="AQ72" s="28">
        <f>Table24[[#This Row],[100]]*Table24[[#This Row],[Conversion Rate]]</f>
        <v>1.3</v>
      </c>
      <c r="AR72" s="28">
        <f>Table24[[#This Row],[200]]*Table24[[#This Row],[Conversion Rate]]</f>
        <v>1.3</v>
      </c>
      <c r="AS72" s="28">
        <f>Table24[[#This Row],[300]]*Table24[[#This Row],[Conversion Rate]]</f>
        <v>1.3</v>
      </c>
      <c r="AT72" s="28">
        <f>Table24[[#This Row],[500]]*Table24[[#This Row],[Conversion Rate]]</f>
        <v>1.3</v>
      </c>
      <c r="AU72" s="28">
        <f>Table24[[#This Row],[1000]]*Table24[[#This Row],[Conversion Rate]]</f>
        <v>1.3</v>
      </c>
      <c r="AV72" s="28">
        <f>Table24[[#This Row],[2500]]*Table24[[#This Row],[Conversion Rate]]</f>
        <v>1.3</v>
      </c>
      <c r="AW72" s="28">
        <f>Table24[[#This Row],[5000]]*Table24[[#This Row],[Conversion Rate]]</f>
        <v>1.3</v>
      </c>
      <c r="AX72" s="28" t="str">
        <f>Table24[[#This Row],[All In/ ++]]</f>
        <v>++</v>
      </c>
      <c r="AY72" s="28">
        <f>Table24[[#This Row],[FSC]]*Table24[[#This Row],[Conversion Rate]]</f>
        <v>0</v>
      </c>
      <c r="AZ72" s="28">
        <f>Table24[[#This Row],[SSC]]*Table24[[#This Row],[Conversion Rate]]</f>
        <v>0</v>
      </c>
      <c r="BA72" s="28">
        <f>Table24[[#This Row],[Screening]]*Table24[[#This Row],[Conversion Rate]]</f>
        <v>0.13</v>
      </c>
      <c r="BB72" s="28">
        <f>Table24[[#This Row],[Other Charges]]*Table24[[#This Row],[Conversion Rate]]</f>
        <v>0.13</v>
      </c>
      <c r="BC72" s="28">
        <f>Table24[[#This Row],[Dry Ice Charge]]*Table24[[#This Row],[Conversion Rate]]</f>
        <v>0</v>
      </c>
      <c r="BD72" s="28">
        <f>Table24[[#This Row],[SAF/kg]]*Table24[[#This Row],[Conversion Rate]]</f>
        <v>0</v>
      </c>
      <c r="BE72" s="30" cm="1">
        <f t="array" ref="BE72">IF(COUNTIFS(F$20:F$1213,F72,G$20:G$1213,G72)&gt;1,
    _xlfn.PERCENTRANK.INC(
        _xlfn._xlws.FILTER(AO$20:AO$1213, (F$20:F$1213=F72)*(G$20:G$1213=G72)*ISNUMBER(AO$20:AO$1213)),
        AO72
    ),
    0
)</f>
        <v>0.33300000000000002</v>
      </c>
      <c r="BF72" s="28" t="str">
        <f t="shared" si="0"/>
        <v>Orange</v>
      </c>
    </row>
    <row r="73" spans="3:58">
      <c r="C73" s="6" t="s">
        <v>20</v>
      </c>
      <c r="D73" s="4" t="s">
        <v>472</v>
      </c>
      <c r="E73" s="4" t="s">
        <v>22</v>
      </c>
      <c r="F73" s="4" t="s">
        <v>123</v>
      </c>
      <c r="G73" s="4" t="s">
        <v>86</v>
      </c>
      <c r="H73" s="4" t="s">
        <v>799</v>
      </c>
      <c r="I73" s="4" t="s">
        <v>795</v>
      </c>
      <c r="J73" s="4" t="s">
        <v>776</v>
      </c>
      <c r="K73" s="4" t="s">
        <v>778</v>
      </c>
      <c r="L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PharmaYesExpressPHLLHRUSGBAMERICASEMEA</v>
      </c>
      <c r="M73" s="7">
        <v>27841.61</v>
      </c>
      <c r="N73" s="4">
        <v>291</v>
      </c>
      <c r="O73" s="13">
        <v>95.675635738831616</v>
      </c>
      <c r="P73" s="8" t="s">
        <v>919</v>
      </c>
      <c r="Q73" s="12" t="s">
        <v>472</v>
      </c>
      <c r="R73" s="12" t="s">
        <v>791</v>
      </c>
      <c r="S73" s="12"/>
      <c r="T73" s="12" t="s">
        <v>859</v>
      </c>
      <c r="U73" s="22"/>
      <c r="V73" s="12">
        <v>180</v>
      </c>
      <c r="W73" s="12"/>
      <c r="X73" s="12">
        <v>2</v>
      </c>
      <c r="Y73" s="12">
        <v>2</v>
      </c>
      <c r="Z73" s="12">
        <v>2</v>
      </c>
      <c r="AA73" s="12">
        <v>2</v>
      </c>
      <c r="AB73" s="12">
        <v>2</v>
      </c>
      <c r="AC73" s="12">
        <v>2</v>
      </c>
      <c r="AD73" s="12">
        <v>2</v>
      </c>
      <c r="AE73" s="12" t="s">
        <v>838</v>
      </c>
      <c r="AF73" s="12"/>
      <c r="AG73" s="12"/>
      <c r="AH73" s="12">
        <v>0.13</v>
      </c>
      <c r="AI73" s="12">
        <v>0.13</v>
      </c>
      <c r="AJ73" s="12"/>
      <c r="AK73" s="12"/>
      <c r="AL73" s="16" t="s">
        <v>911</v>
      </c>
      <c r="AM73" s="12" t="s">
        <v>1500</v>
      </c>
      <c r="AN73" s="27">
        <f>VLOOKUP(Table24[[#This Row],[USD conversion]],Sheet2!A:B,2,FALSE)</f>
        <v>1</v>
      </c>
      <c r="AO73" s="28">
        <f>Table24[[#This Row],[Min Charge]]*Table24[[#This Row],[Conversion Rate]]</f>
        <v>180</v>
      </c>
      <c r="AP73" s="28">
        <f>Table24[[#This Row],[45]]*Table24[[#This Row],[Conversion Rate]]</f>
        <v>0</v>
      </c>
      <c r="AQ73" s="28">
        <f>Table24[[#This Row],[100]]*Table24[[#This Row],[Conversion Rate]]</f>
        <v>2</v>
      </c>
      <c r="AR73" s="28">
        <f>Table24[[#This Row],[200]]*Table24[[#This Row],[Conversion Rate]]</f>
        <v>2</v>
      </c>
      <c r="AS73" s="28">
        <f>Table24[[#This Row],[300]]*Table24[[#This Row],[Conversion Rate]]</f>
        <v>2</v>
      </c>
      <c r="AT73" s="28">
        <f>Table24[[#This Row],[500]]*Table24[[#This Row],[Conversion Rate]]</f>
        <v>2</v>
      </c>
      <c r="AU73" s="28">
        <f>Table24[[#This Row],[1000]]*Table24[[#This Row],[Conversion Rate]]</f>
        <v>2</v>
      </c>
      <c r="AV73" s="28">
        <f>Table24[[#This Row],[2500]]*Table24[[#This Row],[Conversion Rate]]</f>
        <v>2</v>
      </c>
      <c r="AW73" s="28">
        <f>Table24[[#This Row],[5000]]*Table24[[#This Row],[Conversion Rate]]</f>
        <v>2</v>
      </c>
      <c r="AX73" s="28" t="str">
        <f>Table24[[#This Row],[All In/ ++]]</f>
        <v>++</v>
      </c>
      <c r="AY73" s="28">
        <f>Table24[[#This Row],[FSC]]*Table24[[#This Row],[Conversion Rate]]</f>
        <v>0</v>
      </c>
      <c r="AZ73" s="28">
        <f>Table24[[#This Row],[SSC]]*Table24[[#This Row],[Conversion Rate]]</f>
        <v>0</v>
      </c>
      <c r="BA73" s="28">
        <f>Table24[[#This Row],[Screening]]*Table24[[#This Row],[Conversion Rate]]</f>
        <v>0.13</v>
      </c>
      <c r="BB73" s="28">
        <f>Table24[[#This Row],[Other Charges]]*Table24[[#This Row],[Conversion Rate]]</f>
        <v>0.13</v>
      </c>
      <c r="BC73" s="28">
        <f>Table24[[#This Row],[Dry Ice Charge]]*Table24[[#This Row],[Conversion Rate]]</f>
        <v>0</v>
      </c>
      <c r="BD73" s="28">
        <f>Table24[[#This Row],[SAF/kg]]*Table24[[#This Row],[Conversion Rate]]</f>
        <v>0</v>
      </c>
      <c r="BE73" s="30" cm="1">
        <f t="array" ref="BE73">IF(COUNTIFS(F$20:F$1213,F73,G$20:G$1213,G73)&gt;1,
    _xlfn.PERCENTRANK.INC(
        _xlfn._xlws.FILTER(AO$20:AO$1213, (F$20:F$1213=F73)*(G$20:G$1213=G73)*ISNUMBER(AO$20:AO$1213)),
        AO73
    ),
    0
)</f>
        <v>0.6</v>
      </c>
      <c r="BF73" s="28" t="str">
        <f t="shared" si="0"/>
        <v>Orange</v>
      </c>
    </row>
    <row r="74" spans="3:58" hidden="1">
      <c r="C74" s="6" t="s">
        <v>20</v>
      </c>
      <c r="D74" s="4" t="s">
        <v>472</v>
      </c>
      <c r="E74" s="4" t="s">
        <v>22</v>
      </c>
      <c r="F74" s="4" t="s">
        <v>89</v>
      </c>
      <c r="G74" s="4" t="s">
        <v>123</v>
      </c>
      <c r="H74" s="4" t="s">
        <v>799</v>
      </c>
      <c r="I74" s="4" t="s">
        <v>799</v>
      </c>
      <c r="J74" s="4" t="s">
        <v>776</v>
      </c>
      <c r="K74" s="4" t="s">
        <v>776</v>
      </c>
      <c r="L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PharmaYesExpressRDUPHLUSUSAMERICASAMERICAS</v>
      </c>
      <c r="M74" s="7">
        <v>11673.569999999996</v>
      </c>
      <c r="N74" s="4">
        <v>344</v>
      </c>
      <c r="O74" s="13">
        <v>33.934796511627894</v>
      </c>
      <c r="P74" s="8" t="s">
        <v>919</v>
      </c>
      <c r="Q74" s="12" t="s">
        <v>472</v>
      </c>
      <c r="R74" s="12" t="s">
        <v>791</v>
      </c>
      <c r="S74" s="12"/>
      <c r="T74" s="12" t="s">
        <v>859</v>
      </c>
      <c r="U74" s="22"/>
      <c r="V74" s="12">
        <v>55</v>
      </c>
      <c r="W74" s="12"/>
      <c r="X74" s="12">
        <v>0.85</v>
      </c>
      <c r="Y74" s="12">
        <v>0.85</v>
      </c>
      <c r="Z74" s="12">
        <v>0.8</v>
      </c>
      <c r="AA74" s="12">
        <v>0.75</v>
      </c>
      <c r="AB74" s="12">
        <v>0.75</v>
      </c>
      <c r="AC74" s="12">
        <v>0.7</v>
      </c>
      <c r="AD74" s="12">
        <v>0.7</v>
      </c>
      <c r="AE74" s="12" t="s">
        <v>838</v>
      </c>
      <c r="AF74" s="12"/>
      <c r="AG74" s="12"/>
      <c r="AH74" s="12">
        <v>0.05</v>
      </c>
      <c r="AI74" s="12">
        <v>0.04</v>
      </c>
      <c r="AJ74" s="12"/>
      <c r="AK74" s="12"/>
      <c r="AL74" s="16" t="s">
        <v>910</v>
      </c>
      <c r="AM74" s="12" t="s">
        <v>1500</v>
      </c>
      <c r="AN74" s="27">
        <f>VLOOKUP(Table24[[#This Row],[USD conversion]],Sheet2!A:B,2,FALSE)</f>
        <v>1</v>
      </c>
      <c r="AO74" s="28">
        <f>Table24[[#This Row],[Min Charge]]*Table24[[#This Row],[Conversion Rate]]</f>
        <v>55</v>
      </c>
      <c r="AP74" s="28">
        <f>Table24[[#This Row],[45]]*Table24[[#This Row],[Conversion Rate]]</f>
        <v>0</v>
      </c>
      <c r="AQ74" s="28">
        <f>Table24[[#This Row],[100]]*Table24[[#This Row],[Conversion Rate]]</f>
        <v>0.85</v>
      </c>
      <c r="AR74" s="28">
        <f>Table24[[#This Row],[200]]*Table24[[#This Row],[Conversion Rate]]</f>
        <v>0.85</v>
      </c>
      <c r="AS74" s="28">
        <f>Table24[[#This Row],[300]]*Table24[[#This Row],[Conversion Rate]]</f>
        <v>0.8</v>
      </c>
      <c r="AT74" s="28">
        <f>Table24[[#This Row],[500]]*Table24[[#This Row],[Conversion Rate]]</f>
        <v>0.75</v>
      </c>
      <c r="AU74" s="28">
        <f>Table24[[#This Row],[1000]]*Table24[[#This Row],[Conversion Rate]]</f>
        <v>0.75</v>
      </c>
      <c r="AV74" s="28">
        <f>Table24[[#This Row],[2500]]*Table24[[#This Row],[Conversion Rate]]</f>
        <v>0.7</v>
      </c>
      <c r="AW74" s="28">
        <f>Table24[[#This Row],[5000]]*Table24[[#This Row],[Conversion Rate]]</f>
        <v>0.7</v>
      </c>
      <c r="AX74" s="28" t="str">
        <f>Table24[[#This Row],[All In/ ++]]</f>
        <v>++</v>
      </c>
      <c r="AY74" s="28">
        <f>Table24[[#This Row],[FSC]]*Table24[[#This Row],[Conversion Rate]]</f>
        <v>0</v>
      </c>
      <c r="AZ74" s="28">
        <f>Table24[[#This Row],[SSC]]*Table24[[#This Row],[Conversion Rate]]</f>
        <v>0</v>
      </c>
      <c r="BA74" s="28">
        <f>Table24[[#This Row],[Screening]]*Table24[[#This Row],[Conversion Rate]]</f>
        <v>0.05</v>
      </c>
      <c r="BB74" s="28">
        <f>Table24[[#This Row],[Other Charges]]*Table24[[#This Row],[Conversion Rate]]</f>
        <v>0.04</v>
      </c>
      <c r="BC74" s="28">
        <f>Table24[[#This Row],[Dry Ice Charge]]*Table24[[#This Row],[Conversion Rate]]</f>
        <v>0</v>
      </c>
      <c r="BD74" s="28">
        <f>Table24[[#This Row],[SAF/kg]]*Table24[[#This Row],[Conversion Rate]]</f>
        <v>0</v>
      </c>
      <c r="BE74" s="30" cm="1">
        <f t="array" ref="BE74">IF(COUNTIFS(F$20:F$1213,F74,G$20:G$1213,G74)&gt;1,
    _xlfn.PERCENTRANK.INC(
        _xlfn._xlws.FILTER(AO$20:AO$1213, (F$20:F$1213=F74)*(G$20:G$1213=G74)*ISNUMBER(AO$20:AO$1213)),
        AO74
    ),
    0
)</f>
        <v>0</v>
      </c>
      <c r="BF74" s="28" t="str">
        <f t="shared" si="0"/>
        <v>Green</v>
      </c>
    </row>
    <row r="75" spans="3:58" hidden="1">
      <c r="C75" s="6" t="s">
        <v>20</v>
      </c>
      <c r="D75" s="4" t="s">
        <v>21</v>
      </c>
      <c r="E75" s="4" t="s">
        <v>22</v>
      </c>
      <c r="F75" s="4" t="s">
        <v>152</v>
      </c>
      <c r="G75" s="4" t="s">
        <v>85</v>
      </c>
      <c r="H75" s="4" t="s">
        <v>829</v>
      </c>
      <c r="I75" s="4" t="s">
        <v>799</v>
      </c>
      <c r="J75" s="4" t="s">
        <v>776</v>
      </c>
      <c r="K75" s="4" t="s">
        <v>776</v>
      </c>
      <c r="L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PharmaNoExpressSCLMIACLUSAMERICASAMERICAS</v>
      </c>
      <c r="M75" s="7">
        <v>8609.068657200005</v>
      </c>
      <c r="N75" s="4">
        <v>284</v>
      </c>
      <c r="O75" s="13">
        <v>30.313622032394385</v>
      </c>
      <c r="P75" s="8" t="s">
        <v>919</v>
      </c>
      <c r="Q75" s="12" t="s">
        <v>472</v>
      </c>
      <c r="R75" s="12" t="s">
        <v>791</v>
      </c>
      <c r="S75" s="12"/>
      <c r="T75" s="12" t="s">
        <v>859</v>
      </c>
      <c r="U75" s="22"/>
      <c r="V75" s="12">
        <v>160</v>
      </c>
      <c r="W75" s="12"/>
      <c r="X75" s="12">
        <v>2.5</v>
      </c>
      <c r="Y75" s="12">
        <v>2.5</v>
      </c>
      <c r="Z75" s="12">
        <v>2.5</v>
      </c>
      <c r="AA75" s="12">
        <v>2.5</v>
      </c>
      <c r="AB75" s="12">
        <v>2.5</v>
      </c>
      <c r="AC75" s="12">
        <v>2.5</v>
      </c>
      <c r="AD75" s="12">
        <v>2.5</v>
      </c>
      <c r="AE75" s="12" t="s">
        <v>838</v>
      </c>
      <c r="AF75" s="12"/>
      <c r="AG75" s="12"/>
      <c r="AH75" s="12">
        <v>0.13</v>
      </c>
      <c r="AI75" s="12">
        <v>0.13</v>
      </c>
      <c r="AJ75" s="12"/>
      <c r="AK75" s="12"/>
      <c r="AL75" s="16" t="s">
        <v>911</v>
      </c>
      <c r="AM75" s="12" t="s">
        <v>1500</v>
      </c>
      <c r="AN75" s="27">
        <f>VLOOKUP(Table24[[#This Row],[USD conversion]],Sheet2!A:B,2,FALSE)</f>
        <v>1</v>
      </c>
      <c r="AO75" s="28">
        <f>Table24[[#This Row],[Min Charge]]*Table24[[#This Row],[Conversion Rate]]</f>
        <v>160</v>
      </c>
      <c r="AP75" s="28">
        <f>Table24[[#This Row],[45]]*Table24[[#This Row],[Conversion Rate]]</f>
        <v>0</v>
      </c>
      <c r="AQ75" s="28">
        <f>Table24[[#This Row],[100]]*Table24[[#This Row],[Conversion Rate]]</f>
        <v>2.5</v>
      </c>
      <c r="AR75" s="28">
        <f>Table24[[#This Row],[200]]*Table24[[#This Row],[Conversion Rate]]</f>
        <v>2.5</v>
      </c>
      <c r="AS75" s="28">
        <f>Table24[[#This Row],[300]]*Table24[[#This Row],[Conversion Rate]]</f>
        <v>2.5</v>
      </c>
      <c r="AT75" s="28">
        <f>Table24[[#This Row],[500]]*Table24[[#This Row],[Conversion Rate]]</f>
        <v>2.5</v>
      </c>
      <c r="AU75" s="28">
        <f>Table24[[#This Row],[1000]]*Table24[[#This Row],[Conversion Rate]]</f>
        <v>2.5</v>
      </c>
      <c r="AV75" s="28">
        <f>Table24[[#This Row],[2500]]*Table24[[#This Row],[Conversion Rate]]</f>
        <v>2.5</v>
      </c>
      <c r="AW75" s="28">
        <f>Table24[[#This Row],[5000]]*Table24[[#This Row],[Conversion Rate]]</f>
        <v>2.5</v>
      </c>
      <c r="AX75" s="28" t="str">
        <f>Table24[[#This Row],[All In/ ++]]</f>
        <v>++</v>
      </c>
      <c r="AY75" s="28">
        <f>Table24[[#This Row],[FSC]]*Table24[[#This Row],[Conversion Rate]]</f>
        <v>0</v>
      </c>
      <c r="AZ75" s="28">
        <f>Table24[[#This Row],[SSC]]*Table24[[#This Row],[Conversion Rate]]</f>
        <v>0</v>
      </c>
      <c r="BA75" s="28">
        <f>Table24[[#This Row],[Screening]]*Table24[[#This Row],[Conversion Rate]]</f>
        <v>0.13</v>
      </c>
      <c r="BB75" s="28">
        <f>Table24[[#This Row],[Other Charges]]*Table24[[#This Row],[Conversion Rate]]</f>
        <v>0.13</v>
      </c>
      <c r="BC75" s="28">
        <f>Table24[[#This Row],[Dry Ice Charge]]*Table24[[#This Row],[Conversion Rate]]</f>
        <v>0</v>
      </c>
      <c r="BD75" s="28">
        <f>Table24[[#This Row],[SAF/kg]]*Table24[[#This Row],[Conversion Rate]]</f>
        <v>0</v>
      </c>
      <c r="BE75" s="30" cm="1">
        <f t="array" ref="BE75">IF(COUNTIFS(F$20:F$1213,F75,G$20:G$1213,G75)&gt;1,
    _xlfn.PERCENTRANK.INC(
        _xlfn._xlws.FILTER(AO$20:AO$1213, (F$20:F$1213=F75)*(G$20:G$1213=G75)*ISNUMBER(AO$20:AO$1213)),
        AO75
    ),
    0
)</f>
        <v>0.5</v>
      </c>
      <c r="BF75" s="28" t="str">
        <f t="shared" si="0"/>
        <v>Orange</v>
      </c>
    </row>
    <row r="76" spans="3:58" hidden="1">
      <c r="C76" s="6" t="s">
        <v>20</v>
      </c>
      <c r="D76" s="4" t="s">
        <v>472</v>
      </c>
      <c r="E76" s="4" t="s">
        <v>22</v>
      </c>
      <c r="F76" s="4" t="s">
        <v>152</v>
      </c>
      <c r="G76" s="4" t="s">
        <v>85</v>
      </c>
      <c r="H76" s="4" t="s">
        <v>829</v>
      </c>
      <c r="I76" s="4" t="s">
        <v>799</v>
      </c>
      <c r="J76" s="4" t="s">
        <v>776</v>
      </c>
      <c r="K76" s="4" t="s">
        <v>776</v>
      </c>
      <c r="L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PharmaYesExpressSCLMIACLUSAMERICASAMERICAS</v>
      </c>
      <c r="M76" s="7">
        <v>43635.202035199967</v>
      </c>
      <c r="N76" s="4">
        <v>272</v>
      </c>
      <c r="O76" s="13">
        <v>160.42353689411752</v>
      </c>
      <c r="P76" s="8" t="s">
        <v>919</v>
      </c>
      <c r="Q76" s="12" t="s">
        <v>472</v>
      </c>
      <c r="R76" s="12" t="s">
        <v>791</v>
      </c>
      <c r="S76" s="12"/>
      <c r="T76" s="12" t="s">
        <v>859</v>
      </c>
      <c r="U76" s="22"/>
      <c r="V76" s="12">
        <v>180</v>
      </c>
      <c r="W76" s="12"/>
      <c r="X76" s="12">
        <v>3.95</v>
      </c>
      <c r="Y76" s="12">
        <v>3.95</v>
      </c>
      <c r="Z76" s="12">
        <v>3.95</v>
      </c>
      <c r="AA76" s="12">
        <v>3.95</v>
      </c>
      <c r="AB76" s="12">
        <v>3.95</v>
      </c>
      <c r="AC76" s="12">
        <v>3.95</v>
      </c>
      <c r="AD76" s="12">
        <v>3.95</v>
      </c>
      <c r="AE76" s="12" t="s">
        <v>838</v>
      </c>
      <c r="AF76" s="12"/>
      <c r="AG76" s="12"/>
      <c r="AH76" s="12">
        <v>0.13</v>
      </c>
      <c r="AI76" s="12">
        <v>0.13</v>
      </c>
      <c r="AJ76" s="12"/>
      <c r="AK76" s="12"/>
      <c r="AL76" s="16" t="s">
        <v>911</v>
      </c>
      <c r="AM76" s="12" t="s">
        <v>1500</v>
      </c>
      <c r="AN76" s="27">
        <f>VLOOKUP(Table24[[#This Row],[USD conversion]],Sheet2!A:B,2,FALSE)</f>
        <v>1</v>
      </c>
      <c r="AO76" s="28">
        <f>Table24[[#This Row],[Min Charge]]*Table24[[#This Row],[Conversion Rate]]</f>
        <v>180</v>
      </c>
      <c r="AP76" s="28">
        <f>Table24[[#This Row],[45]]*Table24[[#This Row],[Conversion Rate]]</f>
        <v>0</v>
      </c>
      <c r="AQ76" s="28">
        <f>Table24[[#This Row],[100]]*Table24[[#This Row],[Conversion Rate]]</f>
        <v>3.95</v>
      </c>
      <c r="AR76" s="28">
        <f>Table24[[#This Row],[200]]*Table24[[#This Row],[Conversion Rate]]</f>
        <v>3.95</v>
      </c>
      <c r="AS76" s="28">
        <f>Table24[[#This Row],[300]]*Table24[[#This Row],[Conversion Rate]]</f>
        <v>3.95</v>
      </c>
      <c r="AT76" s="28">
        <f>Table24[[#This Row],[500]]*Table24[[#This Row],[Conversion Rate]]</f>
        <v>3.95</v>
      </c>
      <c r="AU76" s="28">
        <f>Table24[[#This Row],[1000]]*Table24[[#This Row],[Conversion Rate]]</f>
        <v>3.95</v>
      </c>
      <c r="AV76" s="28">
        <f>Table24[[#This Row],[2500]]*Table24[[#This Row],[Conversion Rate]]</f>
        <v>3.95</v>
      </c>
      <c r="AW76" s="28">
        <f>Table24[[#This Row],[5000]]*Table24[[#This Row],[Conversion Rate]]</f>
        <v>3.95</v>
      </c>
      <c r="AX76" s="28" t="str">
        <f>Table24[[#This Row],[All In/ ++]]</f>
        <v>++</v>
      </c>
      <c r="AY76" s="28">
        <f>Table24[[#This Row],[FSC]]*Table24[[#This Row],[Conversion Rate]]</f>
        <v>0</v>
      </c>
      <c r="AZ76" s="28">
        <f>Table24[[#This Row],[SSC]]*Table24[[#This Row],[Conversion Rate]]</f>
        <v>0</v>
      </c>
      <c r="BA76" s="28">
        <f>Table24[[#This Row],[Screening]]*Table24[[#This Row],[Conversion Rate]]</f>
        <v>0.13</v>
      </c>
      <c r="BB76" s="28">
        <f>Table24[[#This Row],[Other Charges]]*Table24[[#This Row],[Conversion Rate]]</f>
        <v>0.13</v>
      </c>
      <c r="BC76" s="28">
        <f>Table24[[#This Row],[Dry Ice Charge]]*Table24[[#This Row],[Conversion Rate]]</f>
        <v>0</v>
      </c>
      <c r="BD76" s="28">
        <f>Table24[[#This Row],[SAF/kg]]*Table24[[#This Row],[Conversion Rate]]</f>
        <v>0</v>
      </c>
      <c r="BE76" s="30" cm="1">
        <f t="array" ref="BE76">IF(COUNTIFS(F$20:F$1213,F76,G$20:G$1213,G76)&gt;1,
    _xlfn.PERCENTRANK.INC(
        _xlfn._xlws.FILTER(AO$20:AO$1213, (F$20:F$1213=F76)*(G$20:G$1213=G76)*ISNUMBER(AO$20:AO$1213)),
        AO76
    ),
    0
)</f>
        <v>1</v>
      </c>
      <c r="BF76" s="28" t="str">
        <f t="shared" ref="BF76:BF139" si="1">IF(ISNUMBER(BE76), IF(BE76&lt;=0.2, "Green", IF(BE76&lt;=0.7, "Orange", "Red")), "")</f>
        <v>Red</v>
      </c>
    </row>
    <row r="77" spans="3:58" hidden="1">
      <c r="C77" s="6" t="s">
        <v>20</v>
      </c>
      <c r="D77" s="4" t="s">
        <v>472</v>
      </c>
      <c r="E77" s="4" t="s">
        <v>22</v>
      </c>
      <c r="F77" s="4" t="s">
        <v>49</v>
      </c>
      <c r="G77" s="4" t="s">
        <v>37</v>
      </c>
      <c r="H77" s="4" t="s">
        <v>799</v>
      </c>
      <c r="I77" s="4" t="s">
        <v>799</v>
      </c>
      <c r="J77" s="4" t="s">
        <v>776</v>
      </c>
      <c r="K77" s="4" t="s">
        <v>776</v>
      </c>
      <c r="L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PharmaYesExpressSFOLAXUSUSAMERICASAMERICAS</v>
      </c>
      <c r="M77" s="7">
        <v>12208.500000000009</v>
      </c>
      <c r="N77" s="4">
        <v>458</v>
      </c>
      <c r="O77" s="13">
        <v>26.656113537117925</v>
      </c>
      <c r="P77" s="8" t="s">
        <v>919</v>
      </c>
      <c r="Q77" s="12" t="s">
        <v>472</v>
      </c>
      <c r="R77" s="12" t="s">
        <v>791</v>
      </c>
      <c r="S77" s="12"/>
      <c r="T77" s="12" t="s">
        <v>859</v>
      </c>
      <c r="U77" s="22"/>
      <c r="V77" s="12">
        <v>55</v>
      </c>
      <c r="W77" s="12"/>
      <c r="X77" s="12">
        <v>0.85</v>
      </c>
      <c r="Y77" s="12">
        <v>0.85</v>
      </c>
      <c r="Z77" s="12">
        <v>0.8</v>
      </c>
      <c r="AA77" s="12">
        <v>0.75</v>
      </c>
      <c r="AB77" s="12">
        <v>0.75</v>
      </c>
      <c r="AC77" s="12">
        <v>0.7</v>
      </c>
      <c r="AD77" s="12">
        <v>0.7</v>
      </c>
      <c r="AE77" s="12" t="s">
        <v>838</v>
      </c>
      <c r="AF77" s="12"/>
      <c r="AG77" s="12"/>
      <c r="AH77" s="12">
        <v>0.05</v>
      </c>
      <c r="AI77" s="12">
        <v>0.04</v>
      </c>
      <c r="AJ77" s="12"/>
      <c r="AK77" s="12"/>
      <c r="AL77" s="16" t="s">
        <v>910</v>
      </c>
      <c r="AM77" s="12" t="s">
        <v>1500</v>
      </c>
      <c r="AN77" s="27">
        <f>VLOOKUP(Table24[[#This Row],[USD conversion]],Sheet2!A:B,2,FALSE)</f>
        <v>1</v>
      </c>
      <c r="AO77" s="28">
        <f>Table24[[#This Row],[Min Charge]]*Table24[[#This Row],[Conversion Rate]]</f>
        <v>55</v>
      </c>
      <c r="AP77" s="28">
        <f>Table24[[#This Row],[45]]*Table24[[#This Row],[Conversion Rate]]</f>
        <v>0</v>
      </c>
      <c r="AQ77" s="28">
        <f>Table24[[#This Row],[100]]*Table24[[#This Row],[Conversion Rate]]</f>
        <v>0.85</v>
      </c>
      <c r="AR77" s="28">
        <f>Table24[[#This Row],[200]]*Table24[[#This Row],[Conversion Rate]]</f>
        <v>0.85</v>
      </c>
      <c r="AS77" s="28">
        <f>Table24[[#This Row],[300]]*Table24[[#This Row],[Conversion Rate]]</f>
        <v>0.8</v>
      </c>
      <c r="AT77" s="28">
        <f>Table24[[#This Row],[500]]*Table24[[#This Row],[Conversion Rate]]</f>
        <v>0.75</v>
      </c>
      <c r="AU77" s="28">
        <f>Table24[[#This Row],[1000]]*Table24[[#This Row],[Conversion Rate]]</f>
        <v>0.75</v>
      </c>
      <c r="AV77" s="28">
        <f>Table24[[#This Row],[2500]]*Table24[[#This Row],[Conversion Rate]]</f>
        <v>0.7</v>
      </c>
      <c r="AW77" s="28">
        <f>Table24[[#This Row],[5000]]*Table24[[#This Row],[Conversion Rate]]</f>
        <v>0.7</v>
      </c>
      <c r="AX77" s="28" t="str">
        <f>Table24[[#This Row],[All In/ ++]]</f>
        <v>++</v>
      </c>
      <c r="AY77" s="28">
        <f>Table24[[#This Row],[FSC]]*Table24[[#This Row],[Conversion Rate]]</f>
        <v>0</v>
      </c>
      <c r="AZ77" s="28">
        <f>Table24[[#This Row],[SSC]]*Table24[[#This Row],[Conversion Rate]]</f>
        <v>0</v>
      </c>
      <c r="BA77" s="28">
        <f>Table24[[#This Row],[Screening]]*Table24[[#This Row],[Conversion Rate]]</f>
        <v>0.05</v>
      </c>
      <c r="BB77" s="28">
        <f>Table24[[#This Row],[Other Charges]]*Table24[[#This Row],[Conversion Rate]]</f>
        <v>0.04</v>
      </c>
      <c r="BC77" s="28">
        <f>Table24[[#This Row],[Dry Ice Charge]]*Table24[[#This Row],[Conversion Rate]]</f>
        <v>0</v>
      </c>
      <c r="BD77" s="28">
        <f>Table24[[#This Row],[SAF/kg]]*Table24[[#This Row],[Conversion Rate]]</f>
        <v>0</v>
      </c>
      <c r="BE77" s="30" cm="1">
        <f t="array" ref="BE77">IF(COUNTIFS(F$20:F$1213,F77,G$20:G$1213,G77)&gt;1,
    _xlfn.PERCENTRANK.INC(
        _xlfn._xlws.FILTER(AO$20:AO$1213, (F$20:F$1213=F77)*(G$20:G$1213=G77)*ISNUMBER(AO$20:AO$1213)),
        AO77
    ),
    0
)</f>
        <v>0</v>
      </c>
      <c r="BF77" s="28" t="str">
        <f t="shared" si="1"/>
        <v>Green</v>
      </c>
    </row>
    <row r="78" spans="3:58" hidden="1">
      <c r="C78" s="6" t="s">
        <v>20</v>
      </c>
      <c r="D78" s="4" t="s">
        <v>472</v>
      </c>
      <c r="E78" s="4" t="s">
        <v>22</v>
      </c>
      <c r="F78" s="4" t="s">
        <v>97</v>
      </c>
      <c r="G78" s="4" t="s">
        <v>37</v>
      </c>
      <c r="H78" s="4" t="s">
        <v>808</v>
      </c>
      <c r="I78" s="4" t="s">
        <v>799</v>
      </c>
      <c r="J78" s="4" t="s">
        <v>777</v>
      </c>
      <c r="K78" s="4" t="s">
        <v>776</v>
      </c>
      <c r="L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78" s="7">
        <v>36561.629999999925</v>
      </c>
      <c r="N78" s="4">
        <v>1233</v>
      </c>
      <c r="O78" s="13">
        <v>29.652579075425731</v>
      </c>
      <c r="P78" s="8" t="s">
        <v>919</v>
      </c>
      <c r="Q78" s="12" t="s">
        <v>472</v>
      </c>
      <c r="R78" s="12" t="s">
        <v>791</v>
      </c>
      <c r="S78" s="12"/>
      <c r="T78" s="12" t="s">
        <v>866</v>
      </c>
      <c r="U78" s="22"/>
      <c r="V78" s="12">
        <v>13300</v>
      </c>
      <c r="W78" s="12"/>
      <c r="X78" s="12">
        <v>1000</v>
      </c>
      <c r="Y78" s="12">
        <v>1000</v>
      </c>
      <c r="Z78" s="12">
        <v>1000</v>
      </c>
      <c r="AA78" s="12">
        <v>1000</v>
      </c>
      <c r="AB78" s="12">
        <v>1000</v>
      </c>
      <c r="AC78" s="12">
        <v>1000</v>
      </c>
      <c r="AD78" s="12">
        <v>1000</v>
      </c>
      <c r="AE78" s="12" t="s">
        <v>838</v>
      </c>
      <c r="AF78" s="12">
        <v>72</v>
      </c>
      <c r="AG78" s="12">
        <v>500</v>
      </c>
      <c r="AH78" s="12"/>
      <c r="AI78" s="12"/>
      <c r="AJ78" s="12">
        <v>4200</v>
      </c>
      <c r="AK78" s="12"/>
      <c r="AL78" s="16" t="s">
        <v>918</v>
      </c>
      <c r="AM78" s="12" t="s">
        <v>1501</v>
      </c>
      <c r="AN78" s="27">
        <f>VLOOKUP(Table24[[#This Row],[USD conversion]],Sheet2!A:B,2,FALSE)</f>
        <v>6.8230000000000001E-3</v>
      </c>
      <c r="AO78" s="28">
        <f>Table24[[#This Row],[Min Charge]]*Table24[[#This Row],[Conversion Rate]]</f>
        <v>90.745900000000006</v>
      </c>
      <c r="AP78" s="28">
        <f>Table24[[#This Row],[45]]*Table24[[#This Row],[Conversion Rate]]</f>
        <v>0</v>
      </c>
      <c r="AQ78" s="28">
        <f>Table24[[#This Row],[100]]*Table24[[#This Row],[Conversion Rate]]</f>
        <v>6.8230000000000004</v>
      </c>
      <c r="AR78" s="28">
        <f>Table24[[#This Row],[200]]*Table24[[#This Row],[Conversion Rate]]</f>
        <v>6.8230000000000004</v>
      </c>
      <c r="AS78" s="28">
        <f>Table24[[#This Row],[300]]*Table24[[#This Row],[Conversion Rate]]</f>
        <v>6.8230000000000004</v>
      </c>
      <c r="AT78" s="28">
        <f>Table24[[#This Row],[500]]*Table24[[#This Row],[Conversion Rate]]</f>
        <v>6.8230000000000004</v>
      </c>
      <c r="AU78" s="28">
        <f>Table24[[#This Row],[1000]]*Table24[[#This Row],[Conversion Rate]]</f>
        <v>6.8230000000000004</v>
      </c>
      <c r="AV78" s="28">
        <f>Table24[[#This Row],[2500]]*Table24[[#This Row],[Conversion Rate]]</f>
        <v>6.8230000000000004</v>
      </c>
      <c r="AW78" s="28">
        <f>Table24[[#This Row],[5000]]*Table24[[#This Row],[Conversion Rate]]</f>
        <v>6.8230000000000004</v>
      </c>
      <c r="AX78" s="28" t="str">
        <f>Table24[[#This Row],[All In/ ++]]</f>
        <v>++</v>
      </c>
      <c r="AY78" s="28">
        <f>Table24[[#This Row],[FSC]]*Table24[[#This Row],[Conversion Rate]]</f>
        <v>0.49125600000000003</v>
      </c>
      <c r="AZ78" s="28">
        <f>Table24[[#This Row],[SSC]]*Table24[[#This Row],[Conversion Rate]]</f>
        <v>3.4115000000000002</v>
      </c>
      <c r="BA78" s="28">
        <f>Table24[[#This Row],[Screening]]*Table24[[#This Row],[Conversion Rate]]</f>
        <v>0</v>
      </c>
      <c r="BB78" s="28">
        <f>Table24[[#This Row],[Other Charges]]*Table24[[#This Row],[Conversion Rate]]</f>
        <v>0</v>
      </c>
      <c r="BC78" s="28">
        <f>Table24[[#This Row],[Dry Ice Charge]]*Table24[[#This Row],[Conversion Rate]]</f>
        <v>28.656600000000001</v>
      </c>
      <c r="BD78" s="28">
        <f>Table24[[#This Row],[SAF/kg]]*Table24[[#This Row],[Conversion Rate]]</f>
        <v>0</v>
      </c>
      <c r="BE78" s="30" cm="1">
        <f t="array" ref="BE78">IF(COUNTIFS(F$20:F$1213,F78,G$20:G$1213,G78)&gt;1,
    _xlfn.PERCENTRANK.INC(
        _xlfn._xlws.FILTER(AO$20:AO$1213, (F$20:F$1213=F78)*(G$20:G$1213=G78)*ISNUMBER(AO$20:AO$1213)),
        AO78
    ),
    0
)</f>
        <v>0.42799999999999999</v>
      </c>
      <c r="BF78" s="28" t="str">
        <f t="shared" si="1"/>
        <v>Orange</v>
      </c>
    </row>
    <row r="79" spans="3:58" hidden="1">
      <c r="C79" s="6" t="s">
        <v>20</v>
      </c>
      <c r="D79" s="4" t="s">
        <v>21</v>
      </c>
      <c r="E79" s="4" t="s">
        <v>22</v>
      </c>
      <c r="F79" s="4" t="s">
        <v>181</v>
      </c>
      <c r="G79" s="4" t="s">
        <v>37</v>
      </c>
      <c r="H79" s="4" t="s">
        <v>808</v>
      </c>
      <c r="I79" s="4" t="s">
        <v>799</v>
      </c>
      <c r="J79" s="4" t="s">
        <v>777</v>
      </c>
      <c r="K79" s="4" t="s">
        <v>776</v>
      </c>
      <c r="L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79" s="7">
        <v>5181.3900000000003</v>
      </c>
      <c r="N79" s="4">
        <v>586</v>
      </c>
      <c r="O79" s="13">
        <v>8.8419624573378837</v>
      </c>
      <c r="P79" s="8" t="s">
        <v>919</v>
      </c>
      <c r="Q79" s="12" t="s">
        <v>472</v>
      </c>
      <c r="R79" s="12" t="s">
        <v>792</v>
      </c>
      <c r="S79" s="12" t="s">
        <v>97</v>
      </c>
      <c r="T79" s="12" t="s">
        <v>866</v>
      </c>
      <c r="U79" s="22"/>
      <c r="V79" s="12">
        <v>13300</v>
      </c>
      <c r="W79" s="12"/>
      <c r="X79" s="12">
        <v>700</v>
      </c>
      <c r="Y79" s="12">
        <v>700</v>
      </c>
      <c r="Z79" s="12">
        <v>700</v>
      </c>
      <c r="AA79" s="12">
        <v>700</v>
      </c>
      <c r="AB79" s="12">
        <v>700</v>
      </c>
      <c r="AC79" s="12">
        <v>700</v>
      </c>
      <c r="AD79" s="12">
        <v>700</v>
      </c>
      <c r="AE79" s="12" t="s">
        <v>838</v>
      </c>
      <c r="AF79" s="12">
        <v>72</v>
      </c>
      <c r="AG79" s="12">
        <v>500</v>
      </c>
      <c r="AH79" s="12"/>
      <c r="AI79" s="12"/>
      <c r="AJ79" s="12">
        <v>4200</v>
      </c>
      <c r="AK79" s="12"/>
      <c r="AL79" s="16" t="s">
        <v>914</v>
      </c>
      <c r="AM79" s="12" t="s">
        <v>1501</v>
      </c>
      <c r="AN79" s="27">
        <f>VLOOKUP(Table24[[#This Row],[USD conversion]],Sheet2!A:B,2,FALSE)</f>
        <v>6.8230000000000001E-3</v>
      </c>
      <c r="AO79" s="28">
        <f>Table24[[#This Row],[Min Charge]]*Table24[[#This Row],[Conversion Rate]]</f>
        <v>90.745900000000006</v>
      </c>
      <c r="AP79" s="28">
        <f>Table24[[#This Row],[45]]*Table24[[#This Row],[Conversion Rate]]</f>
        <v>0</v>
      </c>
      <c r="AQ79" s="28">
        <f>Table24[[#This Row],[100]]*Table24[[#This Row],[Conversion Rate]]</f>
        <v>4.7761000000000005</v>
      </c>
      <c r="AR79" s="28">
        <f>Table24[[#This Row],[200]]*Table24[[#This Row],[Conversion Rate]]</f>
        <v>4.7761000000000005</v>
      </c>
      <c r="AS79" s="28">
        <f>Table24[[#This Row],[300]]*Table24[[#This Row],[Conversion Rate]]</f>
        <v>4.7761000000000005</v>
      </c>
      <c r="AT79" s="28">
        <f>Table24[[#This Row],[500]]*Table24[[#This Row],[Conversion Rate]]</f>
        <v>4.7761000000000005</v>
      </c>
      <c r="AU79" s="28">
        <f>Table24[[#This Row],[1000]]*Table24[[#This Row],[Conversion Rate]]</f>
        <v>4.7761000000000005</v>
      </c>
      <c r="AV79" s="28">
        <f>Table24[[#This Row],[2500]]*Table24[[#This Row],[Conversion Rate]]</f>
        <v>4.7761000000000005</v>
      </c>
      <c r="AW79" s="28">
        <f>Table24[[#This Row],[5000]]*Table24[[#This Row],[Conversion Rate]]</f>
        <v>4.7761000000000005</v>
      </c>
      <c r="AX79" s="28" t="str">
        <f>Table24[[#This Row],[All In/ ++]]</f>
        <v>++</v>
      </c>
      <c r="AY79" s="28">
        <f>Table24[[#This Row],[FSC]]*Table24[[#This Row],[Conversion Rate]]</f>
        <v>0.49125600000000003</v>
      </c>
      <c r="AZ79" s="28">
        <f>Table24[[#This Row],[SSC]]*Table24[[#This Row],[Conversion Rate]]</f>
        <v>3.4115000000000002</v>
      </c>
      <c r="BA79" s="28">
        <f>Table24[[#This Row],[Screening]]*Table24[[#This Row],[Conversion Rate]]</f>
        <v>0</v>
      </c>
      <c r="BB79" s="28">
        <f>Table24[[#This Row],[Other Charges]]*Table24[[#This Row],[Conversion Rate]]</f>
        <v>0</v>
      </c>
      <c r="BC79" s="28">
        <f>Table24[[#This Row],[Dry Ice Charge]]*Table24[[#This Row],[Conversion Rate]]</f>
        <v>28.656600000000001</v>
      </c>
      <c r="BD79" s="28">
        <f>Table24[[#This Row],[SAF/kg]]*Table24[[#This Row],[Conversion Rate]]</f>
        <v>0</v>
      </c>
      <c r="BE79" s="30" cm="1">
        <f t="array" ref="BE79">IF(COUNTIFS(F$20:F$1213,F79,G$20:G$1213,G79)&gt;1,
    _xlfn.PERCENTRANK.INC(
        _xlfn._xlws.FILTER(AO$20:AO$1213, (F$20:F$1213=F79)*(G$20:G$1213=G79)*ISNUMBER(AO$20:AO$1213)),
        AO79
    ),
    0
)</f>
        <v>0.437</v>
      </c>
      <c r="BF79" s="28" t="str">
        <f t="shared" si="1"/>
        <v>Orange</v>
      </c>
    </row>
    <row r="80" spans="3:58" hidden="1">
      <c r="C80" s="6" t="s">
        <v>20</v>
      </c>
      <c r="D80" s="4" t="s">
        <v>472</v>
      </c>
      <c r="E80" s="4" t="s">
        <v>22</v>
      </c>
      <c r="F80" s="4" t="s">
        <v>181</v>
      </c>
      <c r="G80" s="4" t="s">
        <v>37</v>
      </c>
      <c r="H80" s="4" t="s">
        <v>808</v>
      </c>
      <c r="I80" s="4" t="s">
        <v>799</v>
      </c>
      <c r="J80" s="4" t="s">
        <v>777</v>
      </c>
      <c r="K80" s="4" t="s">
        <v>776</v>
      </c>
      <c r="L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80" s="7">
        <v>65941.231</v>
      </c>
      <c r="N80" s="4">
        <v>606</v>
      </c>
      <c r="O80" s="13">
        <v>108.81391254125413</v>
      </c>
      <c r="P80" s="8" t="s">
        <v>919</v>
      </c>
      <c r="Q80" s="12" t="s">
        <v>472</v>
      </c>
      <c r="R80" s="12" t="s">
        <v>792</v>
      </c>
      <c r="S80" s="12" t="s">
        <v>97</v>
      </c>
      <c r="T80" s="12" t="s">
        <v>866</v>
      </c>
      <c r="U80" s="22"/>
      <c r="V80" s="12">
        <v>13300</v>
      </c>
      <c r="W80" s="12"/>
      <c r="X80" s="12">
        <v>1000</v>
      </c>
      <c r="Y80" s="12">
        <v>1000</v>
      </c>
      <c r="Z80" s="12">
        <v>1000</v>
      </c>
      <c r="AA80" s="12">
        <v>1000</v>
      </c>
      <c r="AB80" s="12">
        <v>1000</v>
      </c>
      <c r="AC80" s="12">
        <v>1000</v>
      </c>
      <c r="AD80" s="12">
        <v>1000</v>
      </c>
      <c r="AE80" s="12" t="s">
        <v>838</v>
      </c>
      <c r="AF80" s="12">
        <v>72</v>
      </c>
      <c r="AG80" s="12">
        <v>500</v>
      </c>
      <c r="AH80" s="12"/>
      <c r="AI80" s="12"/>
      <c r="AJ80" s="12">
        <v>4200</v>
      </c>
      <c r="AK80" s="12"/>
      <c r="AL80" s="16" t="s">
        <v>918</v>
      </c>
      <c r="AM80" s="12" t="s">
        <v>1501</v>
      </c>
      <c r="AN80" s="27">
        <f>VLOOKUP(Table24[[#This Row],[USD conversion]],Sheet2!A:B,2,FALSE)</f>
        <v>6.8230000000000001E-3</v>
      </c>
      <c r="AO80" s="28">
        <f>Table24[[#This Row],[Min Charge]]*Table24[[#This Row],[Conversion Rate]]</f>
        <v>90.745900000000006</v>
      </c>
      <c r="AP80" s="28">
        <f>Table24[[#This Row],[45]]*Table24[[#This Row],[Conversion Rate]]</f>
        <v>0</v>
      </c>
      <c r="AQ80" s="28">
        <f>Table24[[#This Row],[100]]*Table24[[#This Row],[Conversion Rate]]</f>
        <v>6.8230000000000004</v>
      </c>
      <c r="AR80" s="28">
        <f>Table24[[#This Row],[200]]*Table24[[#This Row],[Conversion Rate]]</f>
        <v>6.8230000000000004</v>
      </c>
      <c r="AS80" s="28">
        <f>Table24[[#This Row],[300]]*Table24[[#This Row],[Conversion Rate]]</f>
        <v>6.8230000000000004</v>
      </c>
      <c r="AT80" s="28">
        <f>Table24[[#This Row],[500]]*Table24[[#This Row],[Conversion Rate]]</f>
        <v>6.8230000000000004</v>
      </c>
      <c r="AU80" s="28">
        <f>Table24[[#This Row],[1000]]*Table24[[#This Row],[Conversion Rate]]</f>
        <v>6.8230000000000004</v>
      </c>
      <c r="AV80" s="28">
        <f>Table24[[#This Row],[2500]]*Table24[[#This Row],[Conversion Rate]]</f>
        <v>6.8230000000000004</v>
      </c>
      <c r="AW80" s="28">
        <f>Table24[[#This Row],[5000]]*Table24[[#This Row],[Conversion Rate]]</f>
        <v>6.8230000000000004</v>
      </c>
      <c r="AX80" s="28" t="str">
        <f>Table24[[#This Row],[All In/ ++]]</f>
        <v>++</v>
      </c>
      <c r="AY80" s="28">
        <f>Table24[[#This Row],[FSC]]*Table24[[#This Row],[Conversion Rate]]</f>
        <v>0.49125600000000003</v>
      </c>
      <c r="AZ80" s="28">
        <f>Table24[[#This Row],[SSC]]*Table24[[#This Row],[Conversion Rate]]</f>
        <v>3.4115000000000002</v>
      </c>
      <c r="BA80" s="28">
        <f>Table24[[#This Row],[Screening]]*Table24[[#This Row],[Conversion Rate]]</f>
        <v>0</v>
      </c>
      <c r="BB80" s="28">
        <f>Table24[[#This Row],[Other Charges]]*Table24[[#This Row],[Conversion Rate]]</f>
        <v>0</v>
      </c>
      <c r="BC80" s="28">
        <f>Table24[[#This Row],[Dry Ice Charge]]*Table24[[#This Row],[Conversion Rate]]</f>
        <v>28.656600000000001</v>
      </c>
      <c r="BD80" s="28">
        <f>Table24[[#This Row],[SAF/kg]]*Table24[[#This Row],[Conversion Rate]]</f>
        <v>0</v>
      </c>
      <c r="BE80" s="30" cm="1">
        <f t="array" ref="BE80">IF(COUNTIFS(F$20:F$1213,F80,G$20:G$1213,G80)&gt;1,
    _xlfn.PERCENTRANK.INC(
        _xlfn._xlws.FILTER(AO$20:AO$1213, (F$20:F$1213=F80)*(G$20:G$1213=G80)*ISNUMBER(AO$20:AO$1213)),
        AO80
    ),
    0
)</f>
        <v>0.437</v>
      </c>
      <c r="BF80" s="28" t="str">
        <f t="shared" si="1"/>
        <v>Orange</v>
      </c>
    </row>
    <row r="81" spans="3:58" hidden="1">
      <c r="C81" s="6" t="s">
        <v>20</v>
      </c>
      <c r="D81" s="4" t="s">
        <v>21</v>
      </c>
      <c r="E81" s="4" t="s">
        <v>36</v>
      </c>
      <c r="F81" s="4" t="s">
        <v>106</v>
      </c>
      <c r="G81" s="4" t="s">
        <v>37</v>
      </c>
      <c r="H81" s="4" t="s">
        <v>816</v>
      </c>
      <c r="I81" s="4" t="s">
        <v>799</v>
      </c>
      <c r="J81" s="4" t="s">
        <v>777</v>
      </c>
      <c r="K81" s="4" t="s">
        <v>776</v>
      </c>
      <c r="L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81" s="7">
        <v>1083</v>
      </c>
      <c r="N81" s="4">
        <v>453</v>
      </c>
      <c r="O81" s="13">
        <v>2.3907284768211921</v>
      </c>
      <c r="P81" s="8" t="s">
        <v>919</v>
      </c>
      <c r="Q81" s="12" t="s">
        <v>472</v>
      </c>
      <c r="R81" s="12" t="s">
        <v>791</v>
      </c>
      <c r="S81" s="12"/>
      <c r="T81" s="12" t="s">
        <v>869</v>
      </c>
      <c r="U81" s="22"/>
      <c r="V81" s="12">
        <v>300</v>
      </c>
      <c r="W81" s="12"/>
      <c r="X81" s="12">
        <v>4.8</v>
      </c>
      <c r="Y81" s="12">
        <v>4.8</v>
      </c>
      <c r="Z81" s="12">
        <v>4.5</v>
      </c>
      <c r="AA81" s="12">
        <v>4.3</v>
      </c>
      <c r="AB81" s="12">
        <v>4</v>
      </c>
      <c r="AC81" s="12">
        <v>4</v>
      </c>
      <c r="AD81" s="12">
        <v>4</v>
      </c>
      <c r="AE81" s="12"/>
      <c r="AF81" s="12" t="s">
        <v>915</v>
      </c>
      <c r="AG81" s="12"/>
      <c r="AH81" s="12"/>
      <c r="AI81" s="12"/>
      <c r="AJ81" s="12"/>
      <c r="AK81" s="12"/>
      <c r="AL81" s="16"/>
      <c r="AM81" s="12" t="s">
        <v>1502</v>
      </c>
      <c r="AN81" s="27">
        <f>VLOOKUP(Table24[[#This Row],[USD conversion]],Sheet2!A:B,2,FALSE)</f>
        <v>0.65310000000000001</v>
      </c>
      <c r="AO81" s="28">
        <f>Table24[[#This Row],[Min Charge]]*Table24[[#This Row],[Conversion Rate]]</f>
        <v>195.93</v>
      </c>
      <c r="AP81" s="28">
        <f>Table24[[#This Row],[45]]*Table24[[#This Row],[Conversion Rate]]</f>
        <v>0</v>
      </c>
      <c r="AQ81" s="28">
        <f>Table24[[#This Row],[100]]*Table24[[#This Row],[Conversion Rate]]</f>
        <v>3.1348799999999999</v>
      </c>
      <c r="AR81" s="28">
        <f>Table24[[#This Row],[200]]*Table24[[#This Row],[Conversion Rate]]</f>
        <v>3.1348799999999999</v>
      </c>
      <c r="AS81" s="28">
        <f>Table24[[#This Row],[300]]*Table24[[#This Row],[Conversion Rate]]</f>
        <v>2.9389500000000002</v>
      </c>
      <c r="AT81" s="28">
        <f>Table24[[#This Row],[500]]*Table24[[#This Row],[Conversion Rate]]</f>
        <v>2.8083299999999998</v>
      </c>
      <c r="AU81" s="28">
        <f>Table24[[#This Row],[1000]]*Table24[[#This Row],[Conversion Rate]]</f>
        <v>2.6124000000000001</v>
      </c>
      <c r="AV81" s="28">
        <f>Table24[[#This Row],[2500]]*Table24[[#This Row],[Conversion Rate]]</f>
        <v>2.6124000000000001</v>
      </c>
      <c r="AW81" s="28">
        <f>Table24[[#This Row],[5000]]*Table24[[#This Row],[Conversion Rate]]</f>
        <v>2.6124000000000001</v>
      </c>
      <c r="AX81" s="28">
        <f>Table24[[#This Row],[All In/ ++]]</f>
        <v>0</v>
      </c>
      <c r="AY81" s="28" t="e">
        <f>Table24[[#This Row],[FSC]]*Table24[[#This Row],[Conversion Rate]]</f>
        <v>#VALUE!</v>
      </c>
      <c r="AZ81" s="28">
        <f>Table24[[#This Row],[SSC]]*Table24[[#This Row],[Conversion Rate]]</f>
        <v>0</v>
      </c>
      <c r="BA81" s="28">
        <f>Table24[[#This Row],[Screening]]*Table24[[#This Row],[Conversion Rate]]</f>
        <v>0</v>
      </c>
      <c r="BB81" s="28">
        <f>Table24[[#This Row],[Other Charges]]*Table24[[#This Row],[Conversion Rate]]</f>
        <v>0</v>
      </c>
      <c r="BC81" s="28">
        <f>Table24[[#This Row],[Dry Ice Charge]]*Table24[[#This Row],[Conversion Rate]]</f>
        <v>0</v>
      </c>
      <c r="BD81" s="28">
        <f>Table24[[#This Row],[SAF/kg]]*Table24[[#This Row],[Conversion Rate]]</f>
        <v>0</v>
      </c>
      <c r="BE81" s="30" cm="1">
        <f t="array" ref="BE81">IF(COUNTIFS(F$20:F$1213,F81,G$20:G$1213,G81)&gt;1,
    _xlfn.PERCENTRANK.INC(
        _xlfn._xlws.FILTER(AO$20:AO$1213, (F$20:F$1213=F81)*(G$20:G$1213=G81)*ISNUMBER(AO$20:AO$1213)),
        AO81
    ),
    0
)</f>
        <v>0.23300000000000001</v>
      </c>
      <c r="BF81" s="28" t="str">
        <f t="shared" si="1"/>
        <v>Orange</v>
      </c>
    </row>
    <row r="82" spans="3:58" hidden="1">
      <c r="C82" s="6" t="s">
        <v>20</v>
      </c>
      <c r="D82" s="4" t="s">
        <v>21</v>
      </c>
      <c r="E82" s="4" t="s">
        <v>22</v>
      </c>
      <c r="F82" s="4" t="s">
        <v>106</v>
      </c>
      <c r="G82" s="4" t="s">
        <v>37</v>
      </c>
      <c r="H82" s="4" t="s">
        <v>816</v>
      </c>
      <c r="I82" s="4" t="s">
        <v>799</v>
      </c>
      <c r="J82" s="4" t="s">
        <v>777</v>
      </c>
      <c r="K82" s="4" t="s">
        <v>776</v>
      </c>
      <c r="L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82" s="7">
        <v>1133.40924</v>
      </c>
      <c r="N82" s="4">
        <v>454</v>
      </c>
      <c r="O82" s="13">
        <v>2.4964961233480176</v>
      </c>
      <c r="P82" s="8" t="s">
        <v>919</v>
      </c>
      <c r="Q82" s="12" t="s">
        <v>472</v>
      </c>
      <c r="R82" s="12" t="s">
        <v>791</v>
      </c>
      <c r="S82" s="12"/>
      <c r="T82" s="12" t="s">
        <v>869</v>
      </c>
      <c r="U82" s="22"/>
      <c r="V82" s="12">
        <v>450</v>
      </c>
      <c r="W82" s="12"/>
      <c r="X82" s="12">
        <v>7.2</v>
      </c>
      <c r="Y82" s="12">
        <v>7.2</v>
      </c>
      <c r="Z82" s="12">
        <v>6.75</v>
      </c>
      <c r="AA82" s="12">
        <v>6.45</v>
      </c>
      <c r="AB82" s="12">
        <v>6</v>
      </c>
      <c r="AC82" s="12">
        <v>6</v>
      </c>
      <c r="AD82" s="12">
        <v>6</v>
      </c>
      <c r="AE82" s="12"/>
      <c r="AF82" s="12" t="s">
        <v>915</v>
      </c>
      <c r="AG82" s="12"/>
      <c r="AH82" s="12"/>
      <c r="AI82" s="12"/>
      <c r="AJ82" s="12"/>
      <c r="AK82" s="12"/>
      <c r="AL82" s="16"/>
      <c r="AM82" s="12" t="s">
        <v>1502</v>
      </c>
      <c r="AN82" s="27">
        <f>VLOOKUP(Table24[[#This Row],[USD conversion]],Sheet2!A:B,2,FALSE)</f>
        <v>0.65310000000000001</v>
      </c>
      <c r="AO82" s="28">
        <f>Table24[[#This Row],[Min Charge]]*Table24[[#This Row],[Conversion Rate]]</f>
        <v>293.89499999999998</v>
      </c>
      <c r="AP82" s="28">
        <f>Table24[[#This Row],[45]]*Table24[[#This Row],[Conversion Rate]]</f>
        <v>0</v>
      </c>
      <c r="AQ82" s="28">
        <f>Table24[[#This Row],[100]]*Table24[[#This Row],[Conversion Rate]]</f>
        <v>4.7023200000000003</v>
      </c>
      <c r="AR82" s="28">
        <f>Table24[[#This Row],[200]]*Table24[[#This Row],[Conversion Rate]]</f>
        <v>4.7023200000000003</v>
      </c>
      <c r="AS82" s="28">
        <f>Table24[[#This Row],[300]]*Table24[[#This Row],[Conversion Rate]]</f>
        <v>4.4084250000000003</v>
      </c>
      <c r="AT82" s="28">
        <f>Table24[[#This Row],[500]]*Table24[[#This Row],[Conversion Rate]]</f>
        <v>4.2124950000000005</v>
      </c>
      <c r="AU82" s="28">
        <f>Table24[[#This Row],[1000]]*Table24[[#This Row],[Conversion Rate]]</f>
        <v>3.9186000000000001</v>
      </c>
      <c r="AV82" s="28">
        <f>Table24[[#This Row],[2500]]*Table24[[#This Row],[Conversion Rate]]</f>
        <v>3.9186000000000001</v>
      </c>
      <c r="AW82" s="28">
        <f>Table24[[#This Row],[5000]]*Table24[[#This Row],[Conversion Rate]]</f>
        <v>3.9186000000000001</v>
      </c>
      <c r="AX82" s="28">
        <f>Table24[[#This Row],[All In/ ++]]</f>
        <v>0</v>
      </c>
      <c r="AY82" s="28" t="e">
        <f>Table24[[#This Row],[FSC]]*Table24[[#This Row],[Conversion Rate]]</f>
        <v>#VALUE!</v>
      </c>
      <c r="AZ82" s="28">
        <f>Table24[[#This Row],[SSC]]*Table24[[#This Row],[Conversion Rate]]</f>
        <v>0</v>
      </c>
      <c r="BA82" s="28">
        <f>Table24[[#This Row],[Screening]]*Table24[[#This Row],[Conversion Rate]]</f>
        <v>0</v>
      </c>
      <c r="BB82" s="28">
        <f>Table24[[#This Row],[Other Charges]]*Table24[[#This Row],[Conversion Rate]]</f>
        <v>0</v>
      </c>
      <c r="BC82" s="28">
        <f>Table24[[#This Row],[Dry Ice Charge]]*Table24[[#This Row],[Conversion Rate]]</f>
        <v>0</v>
      </c>
      <c r="BD82" s="28">
        <f>Table24[[#This Row],[SAF/kg]]*Table24[[#This Row],[Conversion Rate]]</f>
        <v>0</v>
      </c>
      <c r="BE82" s="30" cm="1">
        <f t="array" ref="BE82">IF(COUNTIFS(F$20:F$1213,F82,G$20:G$1213,G82)&gt;1,
    _xlfn.PERCENTRANK.INC(
        _xlfn._xlws.FILTER(AO$20:AO$1213, (F$20:F$1213=F82)*(G$20:G$1213=G82)*ISNUMBER(AO$20:AO$1213)),
        AO82
    ),
    0
)</f>
        <v>0.433</v>
      </c>
      <c r="BF82" s="28" t="str">
        <f t="shared" si="1"/>
        <v>Orange</v>
      </c>
    </row>
    <row r="83" spans="3:58" hidden="1">
      <c r="C83" s="6" t="s">
        <v>20</v>
      </c>
      <c r="D83" s="4" t="s">
        <v>472</v>
      </c>
      <c r="E83" s="4" t="s">
        <v>36</v>
      </c>
      <c r="F83" s="4" t="s">
        <v>106</v>
      </c>
      <c r="G83" s="4" t="s">
        <v>37</v>
      </c>
      <c r="H83" s="4" t="s">
        <v>816</v>
      </c>
      <c r="I83" s="4" t="s">
        <v>799</v>
      </c>
      <c r="J83" s="4" t="s">
        <v>777</v>
      </c>
      <c r="K83" s="4" t="s">
        <v>776</v>
      </c>
      <c r="L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83" s="7">
        <v>10157</v>
      </c>
      <c r="N83" s="4">
        <v>403</v>
      </c>
      <c r="O83" s="13">
        <v>25.203473945409428</v>
      </c>
      <c r="P83" s="8" t="s">
        <v>919</v>
      </c>
      <c r="Q83" s="12" t="s">
        <v>472</v>
      </c>
      <c r="R83" s="12" t="s">
        <v>791</v>
      </c>
      <c r="S83" s="12"/>
      <c r="T83" s="12" t="s">
        <v>869</v>
      </c>
      <c r="U83" s="22"/>
      <c r="V83" s="12">
        <v>450</v>
      </c>
      <c r="W83" s="12"/>
      <c r="X83" s="12">
        <v>7.2</v>
      </c>
      <c r="Y83" s="12">
        <v>7.2</v>
      </c>
      <c r="Z83" s="12">
        <v>6.75</v>
      </c>
      <c r="AA83" s="12">
        <v>6.45</v>
      </c>
      <c r="AB83" s="12">
        <v>6</v>
      </c>
      <c r="AC83" s="12">
        <v>6</v>
      </c>
      <c r="AD83" s="12">
        <v>6</v>
      </c>
      <c r="AE83" s="12"/>
      <c r="AF83" s="12" t="s">
        <v>915</v>
      </c>
      <c r="AG83" s="12"/>
      <c r="AH83" s="12"/>
      <c r="AI83" s="12"/>
      <c r="AJ83" s="12"/>
      <c r="AK83" s="12"/>
      <c r="AL83" s="16"/>
      <c r="AM83" s="12" t="s">
        <v>1502</v>
      </c>
      <c r="AN83" s="27">
        <f>VLOOKUP(Table24[[#This Row],[USD conversion]],Sheet2!A:B,2,FALSE)</f>
        <v>0.65310000000000001</v>
      </c>
      <c r="AO83" s="28">
        <f>Table24[[#This Row],[Min Charge]]*Table24[[#This Row],[Conversion Rate]]</f>
        <v>293.89499999999998</v>
      </c>
      <c r="AP83" s="28">
        <f>Table24[[#This Row],[45]]*Table24[[#This Row],[Conversion Rate]]</f>
        <v>0</v>
      </c>
      <c r="AQ83" s="28">
        <f>Table24[[#This Row],[100]]*Table24[[#This Row],[Conversion Rate]]</f>
        <v>4.7023200000000003</v>
      </c>
      <c r="AR83" s="28">
        <f>Table24[[#This Row],[200]]*Table24[[#This Row],[Conversion Rate]]</f>
        <v>4.7023200000000003</v>
      </c>
      <c r="AS83" s="28">
        <f>Table24[[#This Row],[300]]*Table24[[#This Row],[Conversion Rate]]</f>
        <v>4.4084250000000003</v>
      </c>
      <c r="AT83" s="28">
        <f>Table24[[#This Row],[500]]*Table24[[#This Row],[Conversion Rate]]</f>
        <v>4.2124950000000005</v>
      </c>
      <c r="AU83" s="28">
        <f>Table24[[#This Row],[1000]]*Table24[[#This Row],[Conversion Rate]]</f>
        <v>3.9186000000000001</v>
      </c>
      <c r="AV83" s="28">
        <f>Table24[[#This Row],[2500]]*Table24[[#This Row],[Conversion Rate]]</f>
        <v>3.9186000000000001</v>
      </c>
      <c r="AW83" s="28">
        <f>Table24[[#This Row],[5000]]*Table24[[#This Row],[Conversion Rate]]</f>
        <v>3.9186000000000001</v>
      </c>
      <c r="AX83" s="28">
        <f>Table24[[#This Row],[All In/ ++]]</f>
        <v>0</v>
      </c>
      <c r="AY83" s="28" t="e">
        <f>Table24[[#This Row],[FSC]]*Table24[[#This Row],[Conversion Rate]]</f>
        <v>#VALUE!</v>
      </c>
      <c r="AZ83" s="28">
        <f>Table24[[#This Row],[SSC]]*Table24[[#This Row],[Conversion Rate]]</f>
        <v>0</v>
      </c>
      <c r="BA83" s="28">
        <f>Table24[[#This Row],[Screening]]*Table24[[#This Row],[Conversion Rate]]</f>
        <v>0</v>
      </c>
      <c r="BB83" s="28">
        <f>Table24[[#This Row],[Other Charges]]*Table24[[#This Row],[Conversion Rate]]</f>
        <v>0</v>
      </c>
      <c r="BC83" s="28">
        <f>Table24[[#This Row],[Dry Ice Charge]]*Table24[[#This Row],[Conversion Rate]]</f>
        <v>0</v>
      </c>
      <c r="BD83" s="28">
        <f>Table24[[#This Row],[SAF/kg]]*Table24[[#This Row],[Conversion Rate]]</f>
        <v>0</v>
      </c>
      <c r="BE83" s="30" cm="1">
        <f t="array" ref="BE83">IF(COUNTIFS(F$20:F$1213,F83,G$20:G$1213,G83)&gt;1,
    _xlfn.PERCENTRANK.INC(
        _xlfn._xlws.FILTER(AO$20:AO$1213, (F$20:F$1213=F83)*(G$20:G$1213=G83)*ISNUMBER(AO$20:AO$1213)),
        AO83
    ),
    0
)</f>
        <v>0.433</v>
      </c>
      <c r="BF83" s="28" t="str">
        <f t="shared" si="1"/>
        <v>Orange</v>
      </c>
    </row>
    <row r="84" spans="3:58" hidden="1">
      <c r="C84" s="6" t="s">
        <v>20</v>
      </c>
      <c r="D84" s="4" t="s">
        <v>472</v>
      </c>
      <c r="E84" s="4" t="s">
        <v>22</v>
      </c>
      <c r="F84" s="4" t="s">
        <v>106</v>
      </c>
      <c r="G84" s="4" t="s">
        <v>37</v>
      </c>
      <c r="H84" s="4" t="s">
        <v>816</v>
      </c>
      <c r="I84" s="4" t="s">
        <v>799</v>
      </c>
      <c r="J84" s="4" t="s">
        <v>777</v>
      </c>
      <c r="K84" s="4" t="s">
        <v>776</v>
      </c>
      <c r="L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84" s="7">
        <v>20967.90598000001</v>
      </c>
      <c r="N84" s="4">
        <v>657</v>
      </c>
      <c r="O84" s="13">
        <v>31.914620974124826</v>
      </c>
      <c r="P84" s="8" t="s">
        <v>919</v>
      </c>
      <c r="Q84" s="12" t="s">
        <v>472</v>
      </c>
      <c r="R84" s="12" t="s">
        <v>791</v>
      </c>
      <c r="S84" s="12"/>
      <c r="T84" s="12" t="s">
        <v>869</v>
      </c>
      <c r="U84" s="22"/>
      <c r="V84" s="12">
        <v>500</v>
      </c>
      <c r="W84" s="12"/>
      <c r="X84" s="12">
        <v>10.8</v>
      </c>
      <c r="Y84" s="12">
        <v>10.8</v>
      </c>
      <c r="Z84" s="12">
        <v>10.15</v>
      </c>
      <c r="AA84" s="12">
        <v>9.6999999999999993</v>
      </c>
      <c r="AB84" s="12">
        <v>9</v>
      </c>
      <c r="AC84" s="12">
        <v>9</v>
      </c>
      <c r="AD84" s="12">
        <v>9</v>
      </c>
      <c r="AE84" s="12"/>
      <c r="AF84" s="12" t="s">
        <v>915</v>
      </c>
      <c r="AG84" s="12"/>
      <c r="AH84" s="12"/>
      <c r="AI84" s="12"/>
      <c r="AJ84" s="12"/>
      <c r="AK84" s="12"/>
      <c r="AL84" s="16"/>
      <c r="AM84" s="12" t="s">
        <v>1502</v>
      </c>
      <c r="AN84" s="27">
        <f>VLOOKUP(Table24[[#This Row],[USD conversion]],Sheet2!A:B,2,FALSE)</f>
        <v>0.65310000000000001</v>
      </c>
      <c r="AO84" s="28">
        <f>Table24[[#This Row],[Min Charge]]*Table24[[#This Row],[Conversion Rate]]</f>
        <v>326.55</v>
      </c>
      <c r="AP84" s="28">
        <f>Table24[[#This Row],[45]]*Table24[[#This Row],[Conversion Rate]]</f>
        <v>0</v>
      </c>
      <c r="AQ84" s="28">
        <f>Table24[[#This Row],[100]]*Table24[[#This Row],[Conversion Rate]]</f>
        <v>7.0534800000000004</v>
      </c>
      <c r="AR84" s="28">
        <f>Table24[[#This Row],[200]]*Table24[[#This Row],[Conversion Rate]]</f>
        <v>7.0534800000000004</v>
      </c>
      <c r="AS84" s="28">
        <f>Table24[[#This Row],[300]]*Table24[[#This Row],[Conversion Rate]]</f>
        <v>6.628965</v>
      </c>
      <c r="AT84" s="28">
        <f>Table24[[#This Row],[500]]*Table24[[#This Row],[Conversion Rate]]</f>
        <v>6.33507</v>
      </c>
      <c r="AU84" s="28">
        <f>Table24[[#This Row],[1000]]*Table24[[#This Row],[Conversion Rate]]</f>
        <v>5.8779000000000003</v>
      </c>
      <c r="AV84" s="28">
        <f>Table24[[#This Row],[2500]]*Table24[[#This Row],[Conversion Rate]]</f>
        <v>5.8779000000000003</v>
      </c>
      <c r="AW84" s="28">
        <f>Table24[[#This Row],[5000]]*Table24[[#This Row],[Conversion Rate]]</f>
        <v>5.8779000000000003</v>
      </c>
      <c r="AX84" s="28">
        <f>Table24[[#This Row],[All In/ ++]]</f>
        <v>0</v>
      </c>
      <c r="AY84" s="28" t="e">
        <f>Table24[[#This Row],[FSC]]*Table24[[#This Row],[Conversion Rate]]</f>
        <v>#VALUE!</v>
      </c>
      <c r="AZ84" s="28">
        <f>Table24[[#This Row],[SSC]]*Table24[[#This Row],[Conversion Rate]]</f>
        <v>0</v>
      </c>
      <c r="BA84" s="28">
        <f>Table24[[#This Row],[Screening]]*Table24[[#This Row],[Conversion Rate]]</f>
        <v>0</v>
      </c>
      <c r="BB84" s="28">
        <f>Table24[[#This Row],[Other Charges]]*Table24[[#This Row],[Conversion Rate]]</f>
        <v>0</v>
      </c>
      <c r="BC84" s="28">
        <f>Table24[[#This Row],[Dry Ice Charge]]*Table24[[#This Row],[Conversion Rate]]</f>
        <v>0</v>
      </c>
      <c r="BD84" s="28">
        <f>Table24[[#This Row],[SAF/kg]]*Table24[[#This Row],[Conversion Rate]]</f>
        <v>0</v>
      </c>
      <c r="BE84" s="30" cm="1">
        <f t="array" ref="BE84">IF(COUNTIFS(F$20:F$1213,F84,G$20:G$1213,G84)&gt;1,
    _xlfn.PERCENTRANK.INC(
        _xlfn._xlws.FILTER(AO$20:AO$1213, (F$20:F$1213=F84)*(G$20:G$1213=G84)*ISNUMBER(AO$20:AO$1213)),
        AO84
    ),
    0
)</f>
        <v>0.53300000000000003</v>
      </c>
      <c r="BF84" s="28" t="str">
        <f t="shared" si="1"/>
        <v>Orange</v>
      </c>
    </row>
    <row r="85" spans="3:58" hidden="1">
      <c r="C85" s="6" t="s">
        <v>20</v>
      </c>
      <c r="D85" s="4" t="s">
        <v>472</v>
      </c>
      <c r="E85" s="4" t="s">
        <v>22</v>
      </c>
      <c r="F85" s="4" t="s">
        <v>210</v>
      </c>
      <c r="G85" s="4" t="s">
        <v>66</v>
      </c>
      <c r="H85" s="4" t="s">
        <v>805</v>
      </c>
      <c r="I85" s="4" t="s">
        <v>799</v>
      </c>
      <c r="J85" s="4" t="s">
        <v>778</v>
      </c>
      <c r="K85" s="4" t="s">
        <v>776</v>
      </c>
      <c r="L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PharmaYesExpressBCNJFKESUSEMEAAMERICAS</v>
      </c>
      <c r="M85" s="7">
        <v>2523.1386000000002</v>
      </c>
      <c r="N85" s="4">
        <v>133</v>
      </c>
      <c r="O85" s="13">
        <v>18.970966917293236</v>
      </c>
      <c r="P85" s="8" t="s">
        <v>919</v>
      </c>
      <c r="Q85" s="12" t="s">
        <v>472</v>
      </c>
      <c r="R85" s="12" t="s">
        <v>791</v>
      </c>
      <c r="S85" s="12"/>
      <c r="T85" s="12" t="s">
        <v>837</v>
      </c>
      <c r="U85" s="22"/>
      <c r="V85" s="12">
        <v>200</v>
      </c>
      <c r="W85" s="12"/>
      <c r="X85" s="12">
        <v>3.85</v>
      </c>
      <c r="Y85" s="12">
        <v>3.85</v>
      </c>
      <c r="Z85" s="12">
        <v>3.85</v>
      </c>
      <c r="AA85" s="12">
        <v>3.55</v>
      </c>
      <c r="AB85" s="12">
        <v>3.55</v>
      </c>
      <c r="AC85" s="12">
        <v>3.55</v>
      </c>
      <c r="AD85" s="12">
        <v>3.55</v>
      </c>
      <c r="AE85" s="12" t="s">
        <v>838</v>
      </c>
      <c r="AF85" s="12"/>
      <c r="AG85" s="12"/>
      <c r="AH85" s="12"/>
      <c r="AI85" s="12">
        <v>0.12</v>
      </c>
      <c r="AJ85" s="12" t="s">
        <v>912</v>
      </c>
      <c r="AK85" s="12"/>
      <c r="AL85" s="16" t="s">
        <v>916</v>
      </c>
      <c r="AM85" s="12" t="s">
        <v>1503</v>
      </c>
      <c r="AN85" s="27">
        <f>VLOOKUP(Table24[[#This Row],[USD conversion]],Sheet2!A:B,2,FALSE)</f>
        <v>1.1715</v>
      </c>
      <c r="AO85" s="28">
        <f>Table24[[#This Row],[Min Charge]]*Table24[[#This Row],[Conversion Rate]]</f>
        <v>234.3</v>
      </c>
      <c r="AP85" s="28">
        <f>Table24[[#This Row],[45]]*Table24[[#This Row],[Conversion Rate]]</f>
        <v>0</v>
      </c>
      <c r="AQ85" s="28">
        <f>Table24[[#This Row],[100]]*Table24[[#This Row],[Conversion Rate]]</f>
        <v>4.510275</v>
      </c>
      <c r="AR85" s="28">
        <f>Table24[[#This Row],[200]]*Table24[[#This Row],[Conversion Rate]]</f>
        <v>4.510275</v>
      </c>
      <c r="AS85" s="28">
        <f>Table24[[#This Row],[300]]*Table24[[#This Row],[Conversion Rate]]</f>
        <v>4.510275</v>
      </c>
      <c r="AT85" s="28">
        <f>Table24[[#This Row],[500]]*Table24[[#This Row],[Conversion Rate]]</f>
        <v>4.1588249999999993</v>
      </c>
      <c r="AU85" s="28">
        <f>Table24[[#This Row],[1000]]*Table24[[#This Row],[Conversion Rate]]</f>
        <v>4.1588249999999993</v>
      </c>
      <c r="AV85" s="28">
        <f>Table24[[#This Row],[2500]]*Table24[[#This Row],[Conversion Rate]]</f>
        <v>4.1588249999999993</v>
      </c>
      <c r="AW85" s="28">
        <f>Table24[[#This Row],[5000]]*Table24[[#This Row],[Conversion Rate]]</f>
        <v>4.1588249999999993</v>
      </c>
      <c r="AX85" s="28" t="str">
        <f>Table24[[#This Row],[All In/ ++]]</f>
        <v>++</v>
      </c>
      <c r="AY85" s="28">
        <f>Table24[[#This Row],[FSC]]*Table24[[#This Row],[Conversion Rate]]</f>
        <v>0</v>
      </c>
      <c r="AZ85" s="28">
        <f>Table24[[#This Row],[SSC]]*Table24[[#This Row],[Conversion Rate]]</f>
        <v>0</v>
      </c>
      <c r="BA85" s="28">
        <f>Table24[[#This Row],[Screening]]*Table24[[#This Row],[Conversion Rate]]</f>
        <v>0</v>
      </c>
      <c r="BB85" s="28">
        <f>Table24[[#This Row],[Other Charges]]*Table24[[#This Row],[Conversion Rate]]</f>
        <v>0.14057999999999998</v>
      </c>
      <c r="BC85" s="28" t="e">
        <f>Table24[[#This Row],[Dry Ice Charge]]*Table24[[#This Row],[Conversion Rate]]</f>
        <v>#VALUE!</v>
      </c>
      <c r="BD85" s="28">
        <f>Table24[[#This Row],[SAF/kg]]*Table24[[#This Row],[Conversion Rate]]</f>
        <v>0</v>
      </c>
      <c r="BE85" s="30" cm="1">
        <f t="array" ref="BE85">IF(COUNTIFS(F$20:F$1213,F85,G$20:G$1213,G85)&gt;1,
    _xlfn.PERCENTRANK.INC(
        _xlfn._xlws.FILTER(AO$20:AO$1213, (F$20:F$1213=F85)*(G$20:G$1213=G85)*ISNUMBER(AO$20:AO$1213)),
        AO85
    ),
    0
)</f>
        <v>0.75</v>
      </c>
      <c r="BF85" s="28" t="str">
        <f t="shared" si="1"/>
        <v>Red</v>
      </c>
    </row>
    <row r="86" spans="3:58" hidden="1">
      <c r="C86" s="6" t="s">
        <v>20</v>
      </c>
      <c r="D86" s="4" t="s">
        <v>472</v>
      </c>
      <c r="E86" s="4" t="s">
        <v>22</v>
      </c>
      <c r="F86" s="4" t="s">
        <v>210</v>
      </c>
      <c r="G86" s="4" t="s">
        <v>216</v>
      </c>
      <c r="H86" s="4" t="s">
        <v>805</v>
      </c>
      <c r="I86" s="4" t="s">
        <v>806</v>
      </c>
      <c r="J86" s="4" t="s">
        <v>778</v>
      </c>
      <c r="K86" s="4" t="s">
        <v>776</v>
      </c>
      <c r="L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PharmaYesExpressBCNYYZESCAEMEAAMERICAS</v>
      </c>
      <c r="M86" s="7">
        <v>4941</v>
      </c>
      <c r="N86" s="4">
        <v>3</v>
      </c>
      <c r="O86" s="13">
        <v>1647</v>
      </c>
      <c r="P86" s="8" t="s">
        <v>919</v>
      </c>
      <c r="Q86" s="12" t="s">
        <v>472</v>
      </c>
      <c r="R86" s="12" t="s">
        <v>792</v>
      </c>
      <c r="S86" s="12" t="s">
        <v>66</v>
      </c>
      <c r="T86" s="12" t="s">
        <v>837</v>
      </c>
      <c r="U86" s="22"/>
      <c r="V86" s="12">
        <v>200</v>
      </c>
      <c r="W86" s="12"/>
      <c r="X86" s="12">
        <v>4.75</v>
      </c>
      <c r="Y86" s="12">
        <v>4.75</v>
      </c>
      <c r="Z86" s="12">
        <v>4.75</v>
      </c>
      <c r="AA86" s="12">
        <v>4.45</v>
      </c>
      <c r="AB86" s="12">
        <v>4.45</v>
      </c>
      <c r="AC86" s="12">
        <v>4.45</v>
      </c>
      <c r="AD86" s="12">
        <v>4.45</v>
      </c>
      <c r="AE86" s="12" t="s">
        <v>838</v>
      </c>
      <c r="AF86" s="12"/>
      <c r="AG86" s="12"/>
      <c r="AH86" s="12"/>
      <c r="AI86" s="12">
        <v>0.12</v>
      </c>
      <c r="AJ86" s="12" t="s">
        <v>912</v>
      </c>
      <c r="AK86" s="12"/>
      <c r="AL86" s="16" t="s">
        <v>917</v>
      </c>
      <c r="AM86" s="12" t="s">
        <v>1503</v>
      </c>
      <c r="AN86" s="27">
        <f>VLOOKUP(Table24[[#This Row],[USD conversion]],Sheet2!A:B,2,FALSE)</f>
        <v>1.1715</v>
      </c>
      <c r="AO86" s="28">
        <f>Table24[[#This Row],[Min Charge]]*Table24[[#This Row],[Conversion Rate]]</f>
        <v>234.3</v>
      </c>
      <c r="AP86" s="28">
        <f>Table24[[#This Row],[45]]*Table24[[#This Row],[Conversion Rate]]</f>
        <v>0</v>
      </c>
      <c r="AQ86" s="28">
        <f>Table24[[#This Row],[100]]*Table24[[#This Row],[Conversion Rate]]</f>
        <v>5.5646249999999995</v>
      </c>
      <c r="AR86" s="28">
        <f>Table24[[#This Row],[200]]*Table24[[#This Row],[Conversion Rate]]</f>
        <v>5.5646249999999995</v>
      </c>
      <c r="AS86" s="28">
        <f>Table24[[#This Row],[300]]*Table24[[#This Row],[Conversion Rate]]</f>
        <v>5.5646249999999995</v>
      </c>
      <c r="AT86" s="28">
        <f>Table24[[#This Row],[500]]*Table24[[#This Row],[Conversion Rate]]</f>
        <v>5.2131750000000006</v>
      </c>
      <c r="AU86" s="28">
        <f>Table24[[#This Row],[1000]]*Table24[[#This Row],[Conversion Rate]]</f>
        <v>5.2131750000000006</v>
      </c>
      <c r="AV86" s="28">
        <f>Table24[[#This Row],[2500]]*Table24[[#This Row],[Conversion Rate]]</f>
        <v>5.2131750000000006</v>
      </c>
      <c r="AW86" s="28">
        <f>Table24[[#This Row],[5000]]*Table24[[#This Row],[Conversion Rate]]</f>
        <v>5.2131750000000006</v>
      </c>
      <c r="AX86" s="28" t="str">
        <f>Table24[[#This Row],[All In/ ++]]</f>
        <v>++</v>
      </c>
      <c r="AY86" s="28">
        <f>Table24[[#This Row],[FSC]]*Table24[[#This Row],[Conversion Rate]]</f>
        <v>0</v>
      </c>
      <c r="AZ86" s="28">
        <f>Table24[[#This Row],[SSC]]*Table24[[#This Row],[Conversion Rate]]</f>
        <v>0</v>
      </c>
      <c r="BA86" s="28">
        <f>Table24[[#This Row],[Screening]]*Table24[[#This Row],[Conversion Rate]]</f>
        <v>0</v>
      </c>
      <c r="BB86" s="28">
        <f>Table24[[#This Row],[Other Charges]]*Table24[[#This Row],[Conversion Rate]]</f>
        <v>0.14057999999999998</v>
      </c>
      <c r="BC86" s="28" t="e">
        <f>Table24[[#This Row],[Dry Ice Charge]]*Table24[[#This Row],[Conversion Rate]]</f>
        <v>#VALUE!</v>
      </c>
      <c r="BD86" s="28">
        <f>Table24[[#This Row],[SAF/kg]]*Table24[[#This Row],[Conversion Rate]]</f>
        <v>0</v>
      </c>
      <c r="BE86" s="30" cm="1">
        <f t="array" ref="BE86">IF(COUNTIFS(F$20:F$1213,F86,G$20:G$1213,G86)&gt;1,
    _xlfn.PERCENTRANK.INC(
        _xlfn._xlws.FILTER(AO$20:AO$1213, (F$20:F$1213=F86)*(G$20:G$1213=G86)*ISNUMBER(AO$20:AO$1213)),
        AO86
    ),
    0
)</f>
        <v>0.66600000000000004</v>
      </c>
      <c r="BF86" s="28" t="str">
        <f t="shared" si="1"/>
        <v>Orange</v>
      </c>
    </row>
    <row r="87" spans="3:58" hidden="1">
      <c r="C87" s="6" t="s">
        <v>20</v>
      </c>
      <c r="D87" s="4" t="s">
        <v>472</v>
      </c>
      <c r="E87" s="4" t="s">
        <v>22</v>
      </c>
      <c r="F87" s="4" t="s">
        <v>112</v>
      </c>
      <c r="G87" s="4" t="s">
        <v>66</v>
      </c>
      <c r="H87" s="4" t="s">
        <v>803</v>
      </c>
      <c r="I87" s="4" t="s">
        <v>799</v>
      </c>
      <c r="J87" s="4" t="s">
        <v>778</v>
      </c>
      <c r="K87" s="4" t="s">
        <v>776</v>
      </c>
      <c r="L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PharmaYesExpressBRUJFKBEUSEMEAAMERICAS</v>
      </c>
      <c r="M87" s="7">
        <v>11058.310000000001</v>
      </c>
      <c r="N87" s="4">
        <v>382</v>
      </c>
      <c r="O87" s="13">
        <v>28.948455497382202</v>
      </c>
      <c r="P87" s="8" t="s">
        <v>919</v>
      </c>
      <c r="Q87" s="12" t="s">
        <v>472</v>
      </c>
      <c r="R87" s="12" t="s">
        <v>792</v>
      </c>
      <c r="S87" s="12" t="s">
        <v>86</v>
      </c>
      <c r="T87" s="12" t="s">
        <v>837</v>
      </c>
      <c r="U87" s="22"/>
      <c r="V87" s="12">
        <v>230</v>
      </c>
      <c r="W87" s="12"/>
      <c r="X87" s="12">
        <v>2.7</v>
      </c>
      <c r="Y87" s="12">
        <v>2.7</v>
      </c>
      <c r="Z87" s="12">
        <v>2.7</v>
      </c>
      <c r="AA87" s="12">
        <v>2.65</v>
      </c>
      <c r="AB87" s="12">
        <v>2.65</v>
      </c>
      <c r="AC87" s="12">
        <v>2.65</v>
      </c>
      <c r="AD87" s="12">
        <v>2.65</v>
      </c>
      <c r="AE87" s="12" t="s">
        <v>838</v>
      </c>
      <c r="AF87" s="12"/>
      <c r="AG87" s="12"/>
      <c r="AH87" s="12"/>
      <c r="AI87" s="12">
        <v>0.12</v>
      </c>
      <c r="AJ87" s="12" t="s">
        <v>912</v>
      </c>
      <c r="AK87" s="12"/>
      <c r="AL87" s="16" t="s">
        <v>911</v>
      </c>
      <c r="AM87" s="12" t="s">
        <v>1503</v>
      </c>
      <c r="AN87" s="27">
        <f>VLOOKUP(Table24[[#This Row],[USD conversion]],Sheet2!A:B,2,FALSE)</f>
        <v>1.1715</v>
      </c>
      <c r="AO87" s="28">
        <f>Table24[[#This Row],[Min Charge]]*Table24[[#This Row],[Conversion Rate]]</f>
        <v>269.44499999999999</v>
      </c>
      <c r="AP87" s="28">
        <f>Table24[[#This Row],[45]]*Table24[[#This Row],[Conversion Rate]]</f>
        <v>0</v>
      </c>
      <c r="AQ87" s="28">
        <f>Table24[[#This Row],[100]]*Table24[[#This Row],[Conversion Rate]]</f>
        <v>3.1630500000000001</v>
      </c>
      <c r="AR87" s="28">
        <f>Table24[[#This Row],[200]]*Table24[[#This Row],[Conversion Rate]]</f>
        <v>3.1630500000000001</v>
      </c>
      <c r="AS87" s="28">
        <f>Table24[[#This Row],[300]]*Table24[[#This Row],[Conversion Rate]]</f>
        <v>3.1630500000000001</v>
      </c>
      <c r="AT87" s="28">
        <f>Table24[[#This Row],[500]]*Table24[[#This Row],[Conversion Rate]]</f>
        <v>3.1044749999999999</v>
      </c>
      <c r="AU87" s="28">
        <f>Table24[[#This Row],[1000]]*Table24[[#This Row],[Conversion Rate]]</f>
        <v>3.1044749999999999</v>
      </c>
      <c r="AV87" s="28">
        <f>Table24[[#This Row],[2500]]*Table24[[#This Row],[Conversion Rate]]</f>
        <v>3.1044749999999999</v>
      </c>
      <c r="AW87" s="28">
        <f>Table24[[#This Row],[5000]]*Table24[[#This Row],[Conversion Rate]]</f>
        <v>3.1044749999999999</v>
      </c>
      <c r="AX87" s="28" t="str">
        <f>Table24[[#This Row],[All In/ ++]]</f>
        <v>++</v>
      </c>
      <c r="AY87" s="28">
        <f>Table24[[#This Row],[FSC]]*Table24[[#This Row],[Conversion Rate]]</f>
        <v>0</v>
      </c>
      <c r="AZ87" s="28">
        <f>Table24[[#This Row],[SSC]]*Table24[[#This Row],[Conversion Rate]]</f>
        <v>0</v>
      </c>
      <c r="BA87" s="28">
        <f>Table24[[#This Row],[Screening]]*Table24[[#This Row],[Conversion Rate]]</f>
        <v>0</v>
      </c>
      <c r="BB87" s="28">
        <f>Table24[[#This Row],[Other Charges]]*Table24[[#This Row],[Conversion Rate]]</f>
        <v>0.14057999999999998</v>
      </c>
      <c r="BC87" s="28" t="e">
        <f>Table24[[#This Row],[Dry Ice Charge]]*Table24[[#This Row],[Conversion Rate]]</f>
        <v>#VALUE!</v>
      </c>
      <c r="BD87" s="28">
        <f>Table24[[#This Row],[SAF/kg]]*Table24[[#This Row],[Conversion Rate]]</f>
        <v>0</v>
      </c>
      <c r="BE87" s="30" cm="1">
        <f t="array" ref="BE87">IF(COUNTIFS(F$20:F$1213,F87,G$20:G$1213,G87)&gt;1,
    _xlfn.PERCENTRANK.INC(
        _xlfn._xlws.FILTER(AO$20:AO$1213, (F$20:F$1213=F87)*(G$20:G$1213=G87)*ISNUMBER(AO$20:AO$1213)),
        AO87
    ),
    0
)</f>
        <v>0.6</v>
      </c>
      <c r="BF87" s="28" t="str">
        <f t="shared" si="1"/>
        <v>Orange</v>
      </c>
    </row>
    <row r="88" spans="3:58" hidden="1">
      <c r="C88" s="6" t="s">
        <v>20</v>
      </c>
      <c r="D88" s="4" t="s">
        <v>472</v>
      </c>
      <c r="E88" s="4" t="s">
        <v>22</v>
      </c>
      <c r="F88" s="4" t="s">
        <v>112</v>
      </c>
      <c r="G88" s="4" t="s">
        <v>37</v>
      </c>
      <c r="H88" s="4" t="s">
        <v>803</v>
      </c>
      <c r="I88" s="4" t="s">
        <v>799</v>
      </c>
      <c r="J88" s="4" t="s">
        <v>778</v>
      </c>
      <c r="K88" s="4" t="s">
        <v>776</v>
      </c>
      <c r="L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PharmaYesExpressBRULAXBEUSEMEAAMERICAS</v>
      </c>
      <c r="M88" s="7">
        <v>4447.5</v>
      </c>
      <c r="N88" s="4">
        <v>341</v>
      </c>
      <c r="O88" s="13">
        <v>13.042521994134898</v>
      </c>
      <c r="P88" s="8" t="s">
        <v>919</v>
      </c>
      <c r="Q88" s="12" t="s">
        <v>472</v>
      </c>
      <c r="R88" s="12" t="s">
        <v>792</v>
      </c>
      <c r="S88" s="12" t="s">
        <v>86</v>
      </c>
      <c r="T88" s="12" t="s">
        <v>837</v>
      </c>
      <c r="U88" s="22"/>
      <c r="V88" s="12">
        <v>230</v>
      </c>
      <c r="W88" s="12"/>
      <c r="X88" s="12">
        <v>2.93</v>
      </c>
      <c r="Y88" s="12">
        <v>2.93</v>
      </c>
      <c r="Z88" s="12">
        <v>2.93</v>
      </c>
      <c r="AA88" s="12">
        <v>2.88</v>
      </c>
      <c r="AB88" s="12">
        <v>2.88</v>
      </c>
      <c r="AC88" s="12">
        <v>2.88</v>
      </c>
      <c r="AD88" s="12">
        <v>2.88</v>
      </c>
      <c r="AE88" s="12" t="s">
        <v>838</v>
      </c>
      <c r="AF88" s="12"/>
      <c r="AG88" s="12"/>
      <c r="AH88" s="12"/>
      <c r="AI88" s="12">
        <v>0.12</v>
      </c>
      <c r="AJ88" s="12" t="s">
        <v>912</v>
      </c>
      <c r="AK88" s="12"/>
      <c r="AL88" s="16" t="s">
        <v>911</v>
      </c>
      <c r="AM88" s="12" t="s">
        <v>1503</v>
      </c>
      <c r="AN88" s="27">
        <f>VLOOKUP(Table24[[#This Row],[USD conversion]],Sheet2!A:B,2,FALSE)</f>
        <v>1.1715</v>
      </c>
      <c r="AO88" s="28">
        <f>Table24[[#This Row],[Min Charge]]*Table24[[#This Row],[Conversion Rate]]</f>
        <v>269.44499999999999</v>
      </c>
      <c r="AP88" s="28">
        <f>Table24[[#This Row],[45]]*Table24[[#This Row],[Conversion Rate]]</f>
        <v>0</v>
      </c>
      <c r="AQ88" s="28">
        <f>Table24[[#This Row],[100]]*Table24[[#This Row],[Conversion Rate]]</f>
        <v>3.4324950000000003</v>
      </c>
      <c r="AR88" s="28">
        <f>Table24[[#This Row],[200]]*Table24[[#This Row],[Conversion Rate]]</f>
        <v>3.4324950000000003</v>
      </c>
      <c r="AS88" s="28">
        <f>Table24[[#This Row],[300]]*Table24[[#This Row],[Conversion Rate]]</f>
        <v>3.4324950000000003</v>
      </c>
      <c r="AT88" s="28">
        <f>Table24[[#This Row],[500]]*Table24[[#This Row],[Conversion Rate]]</f>
        <v>3.37392</v>
      </c>
      <c r="AU88" s="28">
        <f>Table24[[#This Row],[1000]]*Table24[[#This Row],[Conversion Rate]]</f>
        <v>3.37392</v>
      </c>
      <c r="AV88" s="28">
        <f>Table24[[#This Row],[2500]]*Table24[[#This Row],[Conversion Rate]]</f>
        <v>3.37392</v>
      </c>
      <c r="AW88" s="28">
        <f>Table24[[#This Row],[5000]]*Table24[[#This Row],[Conversion Rate]]</f>
        <v>3.37392</v>
      </c>
      <c r="AX88" s="28" t="str">
        <f>Table24[[#This Row],[All In/ ++]]</f>
        <v>++</v>
      </c>
      <c r="AY88" s="28">
        <f>Table24[[#This Row],[FSC]]*Table24[[#This Row],[Conversion Rate]]</f>
        <v>0</v>
      </c>
      <c r="AZ88" s="28">
        <f>Table24[[#This Row],[SSC]]*Table24[[#This Row],[Conversion Rate]]</f>
        <v>0</v>
      </c>
      <c r="BA88" s="28">
        <f>Table24[[#This Row],[Screening]]*Table24[[#This Row],[Conversion Rate]]</f>
        <v>0</v>
      </c>
      <c r="BB88" s="28">
        <f>Table24[[#This Row],[Other Charges]]*Table24[[#This Row],[Conversion Rate]]</f>
        <v>0.14057999999999998</v>
      </c>
      <c r="BC88" s="28" t="e">
        <f>Table24[[#This Row],[Dry Ice Charge]]*Table24[[#This Row],[Conversion Rate]]</f>
        <v>#VALUE!</v>
      </c>
      <c r="BD88" s="28">
        <f>Table24[[#This Row],[SAF/kg]]*Table24[[#This Row],[Conversion Rate]]</f>
        <v>0</v>
      </c>
      <c r="BE88" s="30" cm="1">
        <f t="array" ref="BE88">IF(COUNTIFS(F$20:F$1213,F88,G$20:G$1213,G88)&gt;1,
    _xlfn.PERCENTRANK.INC(
        _xlfn._xlws.FILTER(AO$20:AO$1213, (F$20:F$1213=F88)*(G$20:G$1213=G88)*ISNUMBER(AO$20:AO$1213)),
        AO88
    ),
    0
)</f>
        <v>0.6</v>
      </c>
      <c r="BF88" s="28" t="str">
        <f t="shared" si="1"/>
        <v>Orange</v>
      </c>
    </row>
    <row r="89" spans="3:58" hidden="1">
      <c r="C89" s="6" t="s">
        <v>20</v>
      </c>
      <c r="D89" s="4" t="s">
        <v>472</v>
      </c>
      <c r="E89" s="4" t="s">
        <v>22</v>
      </c>
      <c r="F89" s="4" t="s">
        <v>171</v>
      </c>
      <c r="G89" s="4" t="s">
        <v>66</v>
      </c>
      <c r="H89" s="4" t="s">
        <v>798</v>
      </c>
      <c r="I89" s="4" t="s">
        <v>799</v>
      </c>
      <c r="J89" s="4" t="s">
        <v>778</v>
      </c>
      <c r="K89" s="4" t="s">
        <v>776</v>
      </c>
      <c r="L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PharmaYesExpressDUBJFKIEUSEMEAAMERICAS</v>
      </c>
      <c r="M89" s="7">
        <v>19474.140000000007</v>
      </c>
      <c r="N89" s="4">
        <v>1176</v>
      </c>
      <c r="O89" s="13">
        <v>16.559642857142862</v>
      </c>
      <c r="P89" s="8" t="s">
        <v>919</v>
      </c>
      <c r="Q89" s="12" t="s">
        <v>472</v>
      </c>
      <c r="R89" s="12" t="s">
        <v>792</v>
      </c>
      <c r="S89" s="12" t="s">
        <v>123</v>
      </c>
      <c r="T89" s="12" t="s">
        <v>837</v>
      </c>
      <c r="U89" s="22"/>
      <c r="V89" s="12">
        <v>120</v>
      </c>
      <c r="W89" s="12"/>
      <c r="X89" s="12">
        <v>2</v>
      </c>
      <c r="Y89" s="12">
        <v>2</v>
      </c>
      <c r="Z89" s="12">
        <v>1.8</v>
      </c>
      <c r="AA89" s="12">
        <v>1.75</v>
      </c>
      <c r="AB89" s="12">
        <v>1.7</v>
      </c>
      <c r="AC89" s="12">
        <v>1.7</v>
      </c>
      <c r="AD89" s="12">
        <v>1.7</v>
      </c>
      <c r="AE89" s="12" t="s">
        <v>838</v>
      </c>
      <c r="AF89" s="12"/>
      <c r="AG89" s="12"/>
      <c r="AH89" s="12"/>
      <c r="AI89" s="12">
        <v>0.12</v>
      </c>
      <c r="AJ89" s="12">
        <v>75.72</v>
      </c>
      <c r="AK89" s="12"/>
      <c r="AL89" s="16" t="s">
        <v>911</v>
      </c>
      <c r="AM89" s="12" t="s">
        <v>1503</v>
      </c>
      <c r="AN89" s="27">
        <f>VLOOKUP(Table24[[#This Row],[USD conversion]],Sheet2!A:B,2,FALSE)</f>
        <v>1.1715</v>
      </c>
      <c r="AO89" s="28">
        <f>Table24[[#This Row],[Min Charge]]*Table24[[#This Row],[Conversion Rate]]</f>
        <v>140.57999999999998</v>
      </c>
      <c r="AP89" s="28">
        <f>Table24[[#This Row],[45]]*Table24[[#This Row],[Conversion Rate]]</f>
        <v>0</v>
      </c>
      <c r="AQ89" s="28">
        <f>Table24[[#This Row],[100]]*Table24[[#This Row],[Conversion Rate]]</f>
        <v>2.343</v>
      </c>
      <c r="AR89" s="28">
        <f>Table24[[#This Row],[200]]*Table24[[#This Row],[Conversion Rate]]</f>
        <v>2.343</v>
      </c>
      <c r="AS89" s="28">
        <f>Table24[[#This Row],[300]]*Table24[[#This Row],[Conversion Rate]]</f>
        <v>2.1087000000000002</v>
      </c>
      <c r="AT89" s="28">
        <f>Table24[[#This Row],[500]]*Table24[[#This Row],[Conversion Rate]]</f>
        <v>2.050125</v>
      </c>
      <c r="AU89" s="28">
        <f>Table24[[#This Row],[1000]]*Table24[[#This Row],[Conversion Rate]]</f>
        <v>1.9915499999999999</v>
      </c>
      <c r="AV89" s="28">
        <f>Table24[[#This Row],[2500]]*Table24[[#This Row],[Conversion Rate]]</f>
        <v>1.9915499999999999</v>
      </c>
      <c r="AW89" s="28">
        <f>Table24[[#This Row],[5000]]*Table24[[#This Row],[Conversion Rate]]</f>
        <v>1.9915499999999999</v>
      </c>
      <c r="AX89" s="28" t="str">
        <f>Table24[[#This Row],[All In/ ++]]</f>
        <v>++</v>
      </c>
      <c r="AY89" s="28">
        <f>Table24[[#This Row],[FSC]]*Table24[[#This Row],[Conversion Rate]]</f>
        <v>0</v>
      </c>
      <c r="AZ89" s="28">
        <f>Table24[[#This Row],[SSC]]*Table24[[#This Row],[Conversion Rate]]</f>
        <v>0</v>
      </c>
      <c r="BA89" s="28">
        <f>Table24[[#This Row],[Screening]]*Table24[[#This Row],[Conversion Rate]]</f>
        <v>0</v>
      </c>
      <c r="BB89" s="28">
        <f>Table24[[#This Row],[Other Charges]]*Table24[[#This Row],[Conversion Rate]]</f>
        <v>0.14057999999999998</v>
      </c>
      <c r="BC89" s="28">
        <f>Table24[[#This Row],[Dry Ice Charge]]*Table24[[#This Row],[Conversion Rate]]</f>
        <v>88.705979999999997</v>
      </c>
      <c r="BD89" s="28">
        <f>Table24[[#This Row],[SAF/kg]]*Table24[[#This Row],[Conversion Rate]]</f>
        <v>0</v>
      </c>
      <c r="BE89" s="30" cm="1">
        <f t="array" ref="BE89">IF(COUNTIFS(F$20:F$1213,F89,G$20:G$1213,G89)&gt;1,
    _xlfn.PERCENTRANK.INC(
        _xlfn._xlws.FILTER(AO$20:AO$1213, (F$20:F$1213=F89)*(G$20:G$1213=G89)*ISNUMBER(AO$20:AO$1213)),
        AO89
    ),
    0
)</f>
        <v>0.2</v>
      </c>
      <c r="BF89" s="28" t="str">
        <f t="shared" si="1"/>
        <v>Green</v>
      </c>
    </row>
    <row r="90" spans="3:58" hidden="1">
      <c r="C90" s="6" t="s">
        <v>20</v>
      </c>
      <c r="D90" s="4" t="s">
        <v>21</v>
      </c>
      <c r="E90" s="4" t="s">
        <v>22</v>
      </c>
      <c r="F90" s="4" t="s">
        <v>153</v>
      </c>
      <c r="G90" s="4" t="s">
        <v>85</v>
      </c>
      <c r="H90" s="4" t="s">
        <v>819</v>
      </c>
      <c r="I90" s="4" t="s">
        <v>799</v>
      </c>
      <c r="J90" s="4" t="s">
        <v>778</v>
      </c>
      <c r="K90" s="4" t="s">
        <v>776</v>
      </c>
      <c r="L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PharmaNoExpressEZEMIAARUSEMEAAMERICAS</v>
      </c>
      <c r="M90" s="7">
        <v>12927.920983000013</v>
      </c>
      <c r="N90" s="4">
        <v>351</v>
      </c>
      <c r="O90" s="13">
        <v>36.831683712250751</v>
      </c>
      <c r="P90" s="8" t="s">
        <v>919</v>
      </c>
      <c r="Q90" s="12" t="s">
        <v>472</v>
      </c>
      <c r="R90" s="12" t="s">
        <v>791</v>
      </c>
      <c r="S90" s="12"/>
      <c r="T90" s="12" t="s">
        <v>859</v>
      </c>
      <c r="U90" s="22"/>
      <c r="V90" s="12">
        <v>235</v>
      </c>
      <c r="W90" s="12"/>
      <c r="X90" s="12">
        <v>4.5</v>
      </c>
      <c r="Y90" s="12">
        <v>4.5</v>
      </c>
      <c r="Z90" s="12">
        <v>4.5</v>
      </c>
      <c r="AA90" s="12">
        <v>4.5</v>
      </c>
      <c r="AB90" s="12">
        <v>4.5</v>
      </c>
      <c r="AC90" s="12">
        <v>4.5</v>
      </c>
      <c r="AD90" s="12">
        <v>4.5</v>
      </c>
      <c r="AE90" s="12" t="s">
        <v>838</v>
      </c>
      <c r="AF90" s="12"/>
      <c r="AG90" s="12"/>
      <c r="AH90" s="12">
        <v>0.13</v>
      </c>
      <c r="AI90" s="12">
        <v>0.13</v>
      </c>
      <c r="AJ90" s="12" t="s">
        <v>912</v>
      </c>
      <c r="AK90" s="12"/>
      <c r="AL90" s="16" t="s">
        <v>911</v>
      </c>
      <c r="AM90" s="12" t="s">
        <v>1500</v>
      </c>
      <c r="AN90" s="27">
        <f>VLOOKUP(Table24[[#This Row],[USD conversion]],Sheet2!A:B,2,FALSE)</f>
        <v>1</v>
      </c>
      <c r="AO90" s="28">
        <f>Table24[[#This Row],[Min Charge]]*Table24[[#This Row],[Conversion Rate]]</f>
        <v>235</v>
      </c>
      <c r="AP90" s="28">
        <f>Table24[[#This Row],[45]]*Table24[[#This Row],[Conversion Rate]]</f>
        <v>0</v>
      </c>
      <c r="AQ90" s="28">
        <f>Table24[[#This Row],[100]]*Table24[[#This Row],[Conversion Rate]]</f>
        <v>4.5</v>
      </c>
      <c r="AR90" s="28">
        <f>Table24[[#This Row],[200]]*Table24[[#This Row],[Conversion Rate]]</f>
        <v>4.5</v>
      </c>
      <c r="AS90" s="28">
        <f>Table24[[#This Row],[300]]*Table24[[#This Row],[Conversion Rate]]</f>
        <v>4.5</v>
      </c>
      <c r="AT90" s="28">
        <f>Table24[[#This Row],[500]]*Table24[[#This Row],[Conversion Rate]]</f>
        <v>4.5</v>
      </c>
      <c r="AU90" s="28">
        <f>Table24[[#This Row],[1000]]*Table24[[#This Row],[Conversion Rate]]</f>
        <v>4.5</v>
      </c>
      <c r="AV90" s="28">
        <f>Table24[[#This Row],[2500]]*Table24[[#This Row],[Conversion Rate]]</f>
        <v>4.5</v>
      </c>
      <c r="AW90" s="28">
        <f>Table24[[#This Row],[5000]]*Table24[[#This Row],[Conversion Rate]]</f>
        <v>4.5</v>
      </c>
      <c r="AX90" s="28" t="str">
        <f>Table24[[#This Row],[All In/ ++]]</f>
        <v>++</v>
      </c>
      <c r="AY90" s="28">
        <f>Table24[[#This Row],[FSC]]*Table24[[#This Row],[Conversion Rate]]</f>
        <v>0</v>
      </c>
      <c r="AZ90" s="28">
        <f>Table24[[#This Row],[SSC]]*Table24[[#This Row],[Conversion Rate]]</f>
        <v>0</v>
      </c>
      <c r="BA90" s="28">
        <f>Table24[[#This Row],[Screening]]*Table24[[#This Row],[Conversion Rate]]</f>
        <v>0.13</v>
      </c>
      <c r="BB90" s="28">
        <f>Table24[[#This Row],[Other Charges]]*Table24[[#This Row],[Conversion Rate]]</f>
        <v>0.13</v>
      </c>
      <c r="BC90" s="28" t="e">
        <f>Table24[[#This Row],[Dry Ice Charge]]*Table24[[#This Row],[Conversion Rate]]</f>
        <v>#VALUE!</v>
      </c>
      <c r="BD90" s="28">
        <f>Table24[[#This Row],[SAF/kg]]*Table24[[#This Row],[Conversion Rate]]</f>
        <v>0</v>
      </c>
      <c r="BE90" s="30" cm="1">
        <f t="array" ref="BE90">IF(COUNTIFS(F$20:F$1213,F90,G$20:G$1213,G90)&gt;1,
    _xlfn.PERCENTRANK.INC(
        _xlfn._xlws.FILTER(AO$20:AO$1213, (F$20:F$1213=F90)*(G$20:G$1213=G90)*ISNUMBER(AO$20:AO$1213)),
        AO90
    ),
    0
)</f>
        <v>0</v>
      </c>
      <c r="BF90" s="28" t="str">
        <f t="shared" si="1"/>
        <v>Green</v>
      </c>
    </row>
    <row r="91" spans="3:58" hidden="1">
      <c r="C91" s="6" t="s">
        <v>20</v>
      </c>
      <c r="D91" s="4" t="s">
        <v>472</v>
      </c>
      <c r="E91" s="4" t="s">
        <v>22</v>
      </c>
      <c r="F91" s="4" t="s">
        <v>153</v>
      </c>
      <c r="G91" s="4" t="s">
        <v>85</v>
      </c>
      <c r="H91" s="4" t="s">
        <v>819</v>
      </c>
      <c r="I91" s="4" t="s">
        <v>799</v>
      </c>
      <c r="J91" s="4" t="s">
        <v>778</v>
      </c>
      <c r="K91" s="4" t="s">
        <v>776</v>
      </c>
      <c r="L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PharmaYesExpressEZEMIAARUSEMEAAMERICAS</v>
      </c>
      <c r="M91" s="7">
        <v>88251.952703599993</v>
      </c>
      <c r="N91" s="4">
        <v>387</v>
      </c>
      <c r="O91" s="13">
        <v>228.04122145633073</v>
      </c>
      <c r="P91" s="8" t="s">
        <v>919</v>
      </c>
      <c r="Q91" s="12" t="s">
        <v>472</v>
      </c>
      <c r="R91" s="12" t="s">
        <v>791</v>
      </c>
      <c r="S91" s="12"/>
      <c r="T91" s="12" t="s">
        <v>859</v>
      </c>
      <c r="U91" s="22"/>
      <c r="V91" s="12">
        <v>235</v>
      </c>
      <c r="W91" s="12"/>
      <c r="X91" s="12">
        <v>4.5</v>
      </c>
      <c r="Y91" s="12">
        <v>4.5</v>
      </c>
      <c r="Z91" s="12">
        <v>4.5</v>
      </c>
      <c r="AA91" s="12">
        <v>4.5</v>
      </c>
      <c r="AB91" s="12">
        <v>4.5</v>
      </c>
      <c r="AC91" s="12">
        <v>4.5</v>
      </c>
      <c r="AD91" s="12">
        <v>4.5</v>
      </c>
      <c r="AE91" s="12" t="s">
        <v>838</v>
      </c>
      <c r="AF91" s="12"/>
      <c r="AG91" s="12"/>
      <c r="AH91" s="12">
        <v>0.13</v>
      </c>
      <c r="AI91" s="12">
        <v>0.13</v>
      </c>
      <c r="AJ91" s="12" t="s">
        <v>912</v>
      </c>
      <c r="AK91" s="12"/>
      <c r="AL91" s="16" t="s">
        <v>911</v>
      </c>
      <c r="AM91" s="12" t="s">
        <v>1500</v>
      </c>
      <c r="AN91" s="27">
        <f>VLOOKUP(Table24[[#This Row],[USD conversion]],Sheet2!A:B,2,FALSE)</f>
        <v>1</v>
      </c>
      <c r="AO91" s="28">
        <f>Table24[[#This Row],[Min Charge]]*Table24[[#This Row],[Conversion Rate]]</f>
        <v>235</v>
      </c>
      <c r="AP91" s="28">
        <f>Table24[[#This Row],[45]]*Table24[[#This Row],[Conversion Rate]]</f>
        <v>0</v>
      </c>
      <c r="AQ91" s="28">
        <f>Table24[[#This Row],[100]]*Table24[[#This Row],[Conversion Rate]]</f>
        <v>4.5</v>
      </c>
      <c r="AR91" s="28">
        <f>Table24[[#This Row],[200]]*Table24[[#This Row],[Conversion Rate]]</f>
        <v>4.5</v>
      </c>
      <c r="AS91" s="28">
        <f>Table24[[#This Row],[300]]*Table24[[#This Row],[Conversion Rate]]</f>
        <v>4.5</v>
      </c>
      <c r="AT91" s="28">
        <f>Table24[[#This Row],[500]]*Table24[[#This Row],[Conversion Rate]]</f>
        <v>4.5</v>
      </c>
      <c r="AU91" s="28">
        <f>Table24[[#This Row],[1000]]*Table24[[#This Row],[Conversion Rate]]</f>
        <v>4.5</v>
      </c>
      <c r="AV91" s="28">
        <f>Table24[[#This Row],[2500]]*Table24[[#This Row],[Conversion Rate]]</f>
        <v>4.5</v>
      </c>
      <c r="AW91" s="28">
        <f>Table24[[#This Row],[5000]]*Table24[[#This Row],[Conversion Rate]]</f>
        <v>4.5</v>
      </c>
      <c r="AX91" s="28" t="str">
        <f>Table24[[#This Row],[All In/ ++]]</f>
        <v>++</v>
      </c>
      <c r="AY91" s="28">
        <f>Table24[[#This Row],[FSC]]*Table24[[#This Row],[Conversion Rate]]</f>
        <v>0</v>
      </c>
      <c r="AZ91" s="28">
        <f>Table24[[#This Row],[SSC]]*Table24[[#This Row],[Conversion Rate]]</f>
        <v>0</v>
      </c>
      <c r="BA91" s="28">
        <f>Table24[[#This Row],[Screening]]*Table24[[#This Row],[Conversion Rate]]</f>
        <v>0.13</v>
      </c>
      <c r="BB91" s="28">
        <f>Table24[[#This Row],[Other Charges]]*Table24[[#This Row],[Conversion Rate]]</f>
        <v>0.13</v>
      </c>
      <c r="BC91" s="28" t="e">
        <f>Table24[[#This Row],[Dry Ice Charge]]*Table24[[#This Row],[Conversion Rate]]</f>
        <v>#VALUE!</v>
      </c>
      <c r="BD91" s="28">
        <f>Table24[[#This Row],[SAF/kg]]*Table24[[#This Row],[Conversion Rate]]</f>
        <v>0</v>
      </c>
      <c r="BE91" s="30" cm="1">
        <f t="array" ref="BE91">IF(COUNTIFS(F$20:F$1213,F91,G$20:G$1213,G91)&gt;1,
    _xlfn.PERCENTRANK.INC(
        _xlfn._xlws.FILTER(AO$20:AO$1213, (F$20:F$1213=F91)*(G$20:G$1213=G91)*ISNUMBER(AO$20:AO$1213)),
        AO91
    ),
    0
)</f>
        <v>0</v>
      </c>
      <c r="BF91" s="28" t="str">
        <f t="shared" si="1"/>
        <v>Green</v>
      </c>
    </row>
    <row r="92" spans="3:58" hidden="1">
      <c r="C92" s="6" t="s">
        <v>20</v>
      </c>
      <c r="D92" s="4" t="s">
        <v>21</v>
      </c>
      <c r="E92" s="4" t="s">
        <v>22</v>
      </c>
      <c r="F92" s="4" t="s">
        <v>86</v>
      </c>
      <c r="G92" s="4" t="s">
        <v>66</v>
      </c>
      <c r="H92" s="4" t="s">
        <v>795</v>
      </c>
      <c r="I92" s="4" t="s">
        <v>799</v>
      </c>
      <c r="J92" s="4" t="s">
        <v>778</v>
      </c>
      <c r="K92" s="4" t="s">
        <v>776</v>
      </c>
      <c r="L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PharmaNoExpressLHRJFKGBUSEMEAAMERICAS</v>
      </c>
      <c r="M92" s="7">
        <v>2107.6646199999996</v>
      </c>
      <c r="N92" s="4">
        <v>381</v>
      </c>
      <c r="O92" s="13">
        <v>5.5319281364829385</v>
      </c>
      <c r="P92" s="8" t="s">
        <v>919</v>
      </c>
      <c r="Q92" s="12" t="s">
        <v>472</v>
      </c>
      <c r="R92" s="12" t="s">
        <v>791</v>
      </c>
      <c r="S92" s="12"/>
      <c r="T92" s="12" t="s">
        <v>861</v>
      </c>
      <c r="U92" s="22"/>
      <c r="V92" s="12">
        <v>100</v>
      </c>
      <c r="W92" s="12"/>
      <c r="X92" s="12">
        <v>1.82</v>
      </c>
      <c r="Y92" s="12">
        <v>1.82</v>
      </c>
      <c r="Z92" s="12">
        <v>1.76</v>
      </c>
      <c r="AA92" s="12">
        <v>1.69</v>
      </c>
      <c r="AB92" s="12">
        <v>1.65</v>
      </c>
      <c r="AC92" s="12">
        <v>1.65</v>
      </c>
      <c r="AD92" s="12">
        <v>1.65</v>
      </c>
      <c r="AE92" s="12" t="s">
        <v>838</v>
      </c>
      <c r="AF92" s="12"/>
      <c r="AG92" s="12"/>
      <c r="AH92" s="12"/>
      <c r="AI92" s="12">
        <v>0.1</v>
      </c>
      <c r="AJ92" s="12">
        <v>20</v>
      </c>
      <c r="AK92" s="12"/>
      <c r="AL92" s="16" t="s">
        <v>911</v>
      </c>
      <c r="AM92" s="12" t="s">
        <v>1504</v>
      </c>
      <c r="AN92" s="27">
        <f>VLOOKUP(Table24[[#This Row],[USD conversion]],Sheet2!A:B,2,FALSE)</f>
        <v>1.3593999999999999</v>
      </c>
      <c r="AO92" s="28">
        <f>Table24[[#This Row],[Min Charge]]*Table24[[#This Row],[Conversion Rate]]</f>
        <v>135.94</v>
      </c>
      <c r="AP92" s="28">
        <f>Table24[[#This Row],[45]]*Table24[[#This Row],[Conversion Rate]]</f>
        <v>0</v>
      </c>
      <c r="AQ92" s="28">
        <f>Table24[[#This Row],[100]]*Table24[[#This Row],[Conversion Rate]]</f>
        <v>2.4741080000000002</v>
      </c>
      <c r="AR92" s="28">
        <f>Table24[[#This Row],[200]]*Table24[[#This Row],[Conversion Rate]]</f>
        <v>2.4741080000000002</v>
      </c>
      <c r="AS92" s="28">
        <f>Table24[[#This Row],[300]]*Table24[[#This Row],[Conversion Rate]]</f>
        <v>2.392544</v>
      </c>
      <c r="AT92" s="28">
        <f>Table24[[#This Row],[500]]*Table24[[#This Row],[Conversion Rate]]</f>
        <v>2.2973859999999999</v>
      </c>
      <c r="AU92" s="28">
        <f>Table24[[#This Row],[1000]]*Table24[[#This Row],[Conversion Rate]]</f>
        <v>2.2430099999999999</v>
      </c>
      <c r="AV92" s="28">
        <f>Table24[[#This Row],[2500]]*Table24[[#This Row],[Conversion Rate]]</f>
        <v>2.2430099999999999</v>
      </c>
      <c r="AW92" s="28">
        <f>Table24[[#This Row],[5000]]*Table24[[#This Row],[Conversion Rate]]</f>
        <v>2.2430099999999999</v>
      </c>
      <c r="AX92" s="28" t="str">
        <f>Table24[[#This Row],[All In/ ++]]</f>
        <v>++</v>
      </c>
      <c r="AY92" s="28">
        <f>Table24[[#This Row],[FSC]]*Table24[[#This Row],[Conversion Rate]]</f>
        <v>0</v>
      </c>
      <c r="AZ92" s="28">
        <f>Table24[[#This Row],[SSC]]*Table24[[#This Row],[Conversion Rate]]</f>
        <v>0</v>
      </c>
      <c r="BA92" s="28">
        <f>Table24[[#This Row],[Screening]]*Table24[[#This Row],[Conversion Rate]]</f>
        <v>0</v>
      </c>
      <c r="BB92" s="28">
        <f>Table24[[#This Row],[Other Charges]]*Table24[[#This Row],[Conversion Rate]]</f>
        <v>0.13594000000000001</v>
      </c>
      <c r="BC92" s="28">
        <f>Table24[[#This Row],[Dry Ice Charge]]*Table24[[#This Row],[Conversion Rate]]</f>
        <v>27.187999999999999</v>
      </c>
      <c r="BD92" s="28">
        <f>Table24[[#This Row],[SAF/kg]]*Table24[[#This Row],[Conversion Rate]]</f>
        <v>0</v>
      </c>
      <c r="BE92" s="30" cm="1">
        <f t="array" ref="BE92">IF(COUNTIFS(F$20:F$1213,F92,G$20:G$1213,G92)&gt;1,
    _xlfn.PERCENTRANK.INC(
        _xlfn._xlws.FILTER(AO$20:AO$1213, (F$20:F$1213=F92)*(G$20:G$1213=G92)*ISNUMBER(AO$20:AO$1213)),
        AO92
    ),
    0
)</f>
        <v>0.36299999999999999</v>
      </c>
      <c r="BF92" s="28" t="str">
        <f t="shared" si="1"/>
        <v>Orange</v>
      </c>
    </row>
    <row r="93" spans="3:58" hidden="1">
      <c r="C93" s="6" t="s">
        <v>20</v>
      </c>
      <c r="D93" s="4" t="s">
        <v>472</v>
      </c>
      <c r="E93" s="4" t="s">
        <v>22</v>
      </c>
      <c r="F93" s="4" t="s">
        <v>86</v>
      </c>
      <c r="G93" s="4" t="s">
        <v>66</v>
      </c>
      <c r="H93" s="4" t="s">
        <v>795</v>
      </c>
      <c r="I93" s="4" t="s">
        <v>799</v>
      </c>
      <c r="J93" s="4" t="s">
        <v>778</v>
      </c>
      <c r="K93" s="4" t="s">
        <v>776</v>
      </c>
      <c r="L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PharmaYesExpressLHRJFKGBUSEMEAAMERICAS</v>
      </c>
      <c r="M93" s="7">
        <v>125201.32741999996</v>
      </c>
      <c r="N93" s="4">
        <v>1043</v>
      </c>
      <c r="O93" s="13">
        <v>120.03962360498558</v>
      </c>
      <c r="P93" s="8" t="s">
        <v>919</v>
      </c>
      <c r="Q93" s="12" t="s">
        <v>472</v>
      </c>
      <c r="R93" s="12" t="s">
        <v>791</v>
      </c>
      <c r="S93" s="12"/>
      <c r="T93" s="12" t="s">
        <v>861</v>
      </c>
      <c r="U93" s="22"/>
      <c r="V93" s="12">
        <v>100</v>
      </c>
      <c r="W93" s="12"/>
      <c r="X93" s="12">
        <v>1.82</v>
      </c>
      <c r="Y93" s="12">
        <v>1.82</v>
      </c>
      <c r="Z93" s="12">
        <v>1.76</v>
      </c>
      <c r="AA93" s="12">
        <v>1.69</v>
      </c>
      <c r="AB93" s="12">
        <v>1.65</v>
      </c>
      <c r="AC93" s="12">
        <v>1.65</v>
      </c>
      <c r="AD93" s="12">
        <v>1.65</v>
      </c>
      <c r="AE93" s="12" t="s">
        <v>838</v>
      </c>
      <c r="AF93" s="12"/>
      <c r="AG93" s="12"/>
      <c r="AH93" s="12"/>
      <c r="AI93" s="12">
        <v>0.1</v>
      </c>
      <c r="AJ93" s="12">
        <v>20</v>
      </c>
      <c r="AK93" s="12"/>
      <c r="AL93" s="16" t="s">
        <v>911</v>
      </c>
      <c r="AM93" s="12" t="s">
        <v>1504</v>
      </c>
      <c r="AN93" s="27">
        <f>VLOOKUP(Table24[[#This Row],[USD conversion]],Sheet2!A:B,2,FALSE)</f>
        <v>1.3593999999999999</v>
      </c>
      <c r="AO93" s="28">
        <f>Table24[[#This Row],[Min Charge]]*Table24[[#This Row],[Conversion Rate]]</f>
        <v>135.94</v>
      </c>
      <c r="AP93" s="28">
        <f>Table24[[#This Row],[45]]*Table24[[#This Row],[Conversion Rate]]</f>
        <v>0</v>
      </c>
      <c r="AQ93" s="28">
        <f>Table24[[#This Row],[100]]*Table24[[#This Row],[Conversion Rate]]</f>
        <v>2.4741080000000002</v>
      </c>
      <c r="AR93" s="28">
        <f>Table24[[#This Row],[200]]*Table24[[#This Row],[Conversion Rate]]</f>
        <v>2.4741080000000002</v>
      </c>
      <c r="AS93" s="28">
        <f>Table24[[#This Row],[300]]*Table24[[#This Row],[Conversion Rate]]</f>
        <v>2.392544</v>
      </c>
      <c r="AT93" s="28">
        <f>Table24[[#This Row],[500]]*Table24[[#This Row],[Conversion Rate]]</f>
        <v>2.2973859999999999</v>
      </c>
      <c r="AU93" s="28">
        <f>Table24[[#This Row],[1000]]*Table24[[#This Row],[Conversion Rate]]</f>
        <v>2.2430099999999999</v>
      </c>
      <c r="AV93" s="28">
        <f>Table24[[#This Row],[2500]]*Table24[[#This Row],[Conversion Rate]]</f>
        <v>2.2430099999999999</v>
      </c>
      <c r="AW93" s="28">
        <f>Table24[[#This Row],[5000]]*Table24[[#This Row],[Conversion Rate]]</f>
        <v>2.2430099999999999</v>
      </c>
      <c r="AX93" s="28" t="str">
        <f>Table24[[#This Row],[All In/ ++]]</f>
        <v>++</v>
      </c>
      <c r="AY93" s="28">
        <f>Table24[[#This Row],[FSC]]*Table24[[#This Row],[Conversion Rate]]</f>
        <v>0</v>
      </c>
      <c r="AZ93" s="28">
        <f>Table24[[#This Row],[SSC]]*Table24[[#This Row],[Conversion Rate]]</f>
        <v>0</v>
      </c>
      <c r="BA93" s="28">
        <f>Table24[[#This Row],[Screening]]*Table24[[#This Row],[Conversion Rate]]</f>
        <v>0</v>
      </c>
      <c r="BB93" s="28">
        <f>Table24[[#This Row],[Other Charges]]*Table24[[#This Row],[Conversion Rate]]</f>
        <v>0.13594000000000001</v>
      </c>
      <c r="BC93" s="28">
        <f>Table24[[#This Row],[Dry Ice Charge]]*Table24[[#This Row],[Conversion Rate]]</f>
        <v>27.187999999999999</v>
      </c>
      <c r="BD93" s="28">
        <f>Table24[[#This Row],[SAF/kg]]*Table24[[#This Row],[Conversion Rate]]</f>
        <v>0</v>
      </c>
      <c r="BE93" s="30" cm="1">
        <f t="array" ref="BE93">IF(COUNTIFS(F$20:F$1213,F93,G$20:G$1213,G93)&gt;1,
    _xlfn.PERCENTRANK.INC(
        _xlfn._xlws.FILTER(AO$20:AO$1213, (F$20:F$1213=F93)*(G$20:G$1213=G93)*ISNUMBER(AO$20:AO$1213)),
        AO93
    ),
    0
)</f>
        <v>0.36299999999999999</v>
      </c>
      <c r="BF93" s="28" t="str">
        <f t="shared" si="1"/>
        <v>Orange</v>
      </c>
    </row>
    <row r="94" spans="3:58" hidden="1">
      <c r="C94" s="6" t="s">
        <v>20</v>
      </c>
      <c r="D94" s="4" t="s">
        <v>21</v>
      </c>
      <c r="E94" s="4" t="s">
        <v>22</v>
      </c>
      <c r="F94" s="4" t="s">
        <v>86</v>
      </c>
      <c r="G94" s="4" t="s">
        <v>37</v>
      </c>
      <c r="H94" s="4" t="s">
        <v>795</v>
      </c>
      <c r="I94" s="4" t="s">
        <v>799</v>
      </c>
      <c r="J94" s="4" t="s">
        <v>778</v>
      </c>
      <c r="K94" s="4" t="s">
        <v>776</v>
      </c>
      <c r="L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PharmaNoExpressLHRLAXGBUSEMEAAMERICAS</v>
      </c>
      <c r="M94" s="7">
        <v>1924.0092399999999</v>
      </c>
      <c r="N94" s="4">
        <v>523</v>
      </c>
      <c r="O94" s="13">
        <v>3.6787939579349902</v>
      </c>
      <c r="P94" s="8" t="s">
        <v>919</v>
      </c>
      <c r="Q94" s="12" t="s">
        <v>472</v>
      </c>
      <c r="R94" s="12" t="s">
        <v>791</v>
      </c>
      <c r="S94" s="12"/>
      <c r="T94" s="12" t="s">
        <v>861</v>
      </c>
      <c r="U94" s="22"/>
      <c r="V94" s="12">
        <v>100</v>
      </c>
      <c r="W94" s="12"/>
      <c r="X94" s="12">
        <v>2.25</v>
      </c>
      <c r="Y94" s="12">
        <v>2.25</v>
      </c>
      <c r="Z94" s="12">
        <v>2.2000000000000002</v>
      </c>
      <c r="AA94" s="12">
        <v>2.15</v>
      </c>
      <c r="AB94" s="12">
        <v>2.0499999999999998</v>
      </c>
      <c r="AC94" s="12">
        <v>2.0499999999999998</v>
      </c>
      <c r="AD94" s="12">
        <v>2.0499999999999998</v>
      </c>
      <c r="AE94" s="12" t="s">
        <v>838</v>
      </c>
      <c r="AF94" s="12"/>
      <c r="AG94" s="12"/>
      <c r="AH94" s="12"/>
      <c r="AI94" s="12">
        <v>0.1</v>
      </c>
      <c r="AJ94" s="12">
        <v>20</v>
      </c>
      <c r="AK94" s="12"/>
      <c r="AL94" s="16" t="s">
        <v>911</v>
      </c>
      <c r="AM94" s="12" t="s">
        <v>1504</v>
      </c>
      <c r="AN94" s="27">
        <f>VLOOKUP(Table24[[#This Row],[USD conversion]],Sheet2!A:B,2,FALSE)</f>
        <v>1.3593999999999999</v>
      </c>
      <c r="AO94" s="28">
        <f>Table24[[#This Row],[Min Charge]]*Table24[[#This Row],[Conversion Rate]]</f>
        <v>135.94</v>
      </c>
      <c r="AP94" s="28">
        <f>Table24[[#This Row],[45]]*Table24[[#This Row],[Conversion Rate]]</f>
        <v>0</v>
      </c>
      <c r="AQ94" s="28">
        <f>Table24[[#This Row],[100]]*Table24[[#This Row],[Conversion Rate]]</f>
        <v>3.0586500000000001</v>
      </c>
      <c r="AR94" s="28">
        <f>Table24[[#This Row],[200]]*Table24[[#This Row],[Conversion Rate]]</f>
        <v>3.0586500000000001</v>
      </c>
      <c r="AS94" s="28">
        <f>Table24[[#This Row],[300]]*Table24[[#This Row],[Conversion Rate]]</f>
        <v>2.9906800000000002</v>
      </c>
      <c r="AT94" s="28">
        <f>Table24[[#This Row],[500]]*Table24[[#This Row],[Conversion Rate]]</f>
        <v>2.9227099999999999</v>
      </c>
      <c r="AU94" s="28">
        <f>Table24[[#This Row],[1000]]*Table24[[#This Row],[Conversion Rate]]</f>
        <v>2.7867699999999997</v>
      </c>
      <c r="AV94" s="28">
        <f>Table24[[#This Row],[2500]]*Table24[[#This Row],[Conversion Rate]]</f>
        <v>2.7867699999999997</v>
      </c>
      <c r="AW94" s="28">
        <f>Table24[[#This Row],[5000]]*Table24[[#This Row],[Conversion Rate]]</f>
        <v>2.7867699999999997</v>
      </c>
      <c r="AX94" s="28" t="str">
        <f>Table24[[#This Row],[All In/ ++]]</f>
        <v>++</v>
      </c>
      <c r="AY94" s="28">
        <f>Table24[[#This Row],[FSC]]*Table24[[#This Row],[Conversion Rate]]</f>
        <v>0</v>
      </c>
      <c r="AZ94" s="28">
        <f>Table24[[#This Row],[SSC]]*Table24[[#This Row],[Conversion Rate]]</f>
        <v>0</v>
      </c>
      <c r="BA94" s="28">
        <f>Table24[[#This Row],[Screening]]*Table24[[#This Row],[Conversion Rate]]</f>
        <v>0</v>
      </c>
      <c r="BB94" s="28">
        <f>Table24[[#This Row],[Other Charges]]*Table24[[#This Row],[Conversion Rate]]</f>
        <v>0.13594000000000001</v>
      </c>
      <c r="BC94" s="28">
        <f>Table24[[#This Row],[Dry Ice Charge]]*Table24[[#This Row],[Conversion Rate]]</f>
        <v>27.187999999999999</v>
      </c>
      <c r="BD94" s="28">
        <f>Table24[[#This Row],[SAF/kg]]*Table24[[#This Row],[Conversion Rate]]</f>
        <v>0</v>
      </c>
      <c r="BE94" s="30" cm="1">
        <f t="array" ref="BE94">IF(COUNTIFS(F$20:F$1213,F94,G$20:G$1213,G94)&gt;1,
    _xlfn.PERCENTRANK.INC(
        _xlfn._xlws.FILTER(AO$20:AO$1213, (F$20:F$1213=F94)*(G$20:G$1213=G94)*ISNUMBER(AO$20:AO$1213)),
        AO94
    ),
    0
)</f>
        <v>0.36299999999999999</v>
      </c>
      <c r="BF94" s="28" t="str">
        <f t="shared" si="1"/>
        <v>Orange</v>
      </c>
    </row>
    <row r="95" spans="3:58" hidden="1">
      <c r="C95" s="6" t="s">
        <v>20</v>
      </c>
      <c r="D95" s="4" t="s">
        <v>472</v>
      </c>
      <c r="E95" s="4" t="s">
        <v>22</v>
      </c>
      <c r="F95" s="4" t="s">
        <v>86</v>
      </c>
      <c r="G95" s="4" t="s">
        <v>37</v>
      </c>
      <c r="H95" s="4" t="s">
        <v>795</v>
      </c>
      <c r="I95" s="4" t="s">
        <v>799</v>
      </c>
      <c r="J95" s="4" t="s">
        <v>778</v>
      </c>
      <c r="K95" s="4" t="s">
        <v>776</v>
      </c>
      <c r="L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PharmaYesExpressLHRLAXGBUSEMEAAMERICAS</v>
      </c>
      <c r="M95" s="7">
        <v>29857.937080000003</v>
      </c>
      <c r="N95" s="4">
        <v>819</v>
      </c>
      <c r="O95" s="13">
        <v>36.456577631257638</v>
      </c>
      <c r="P95" s="8" t="s">
        <v>919</v>
      </c>
      <c r="Q95" s="12" t="s">
        <v>472</v>
      </c>
      <c r="R95" s="12" t="s">
        <v>791</v>
      </c>
      <c r="S95" s="12"/>
      <c r="T95" s="12" t="s">
        <v>861</v>
      </c>
      <c r="U95" s="22"/>
      <c r="V95" s="12">
        <v>100</v>
      </c>
      <c r="W95" s="12"/>
      <c r="X95" s="12">
        <v>2.25</v>
      </c>
      <c r="Y95" s="12">
        <v>2.25</v>
      </c>
      <c r="Z95" s="12">
        <v>2.2000000000000002</v>
      </c>
      <c r="AA95" s="12">
        <v>2.15</v>
      </c>
      <c r="AB95" s="12">
        <v>2.0499999999999998</v>
      </c>
      <c r="AC95" s="12">
        <v>2.0499999999999998</v>
      </c>
      <c r="AD95" s="12">
        <v>2.0499999999999998</v>
      </c>
      <c r="AE95" s="12" t="s">
        <v>838</v>
      </c>
      <c r="AF95" s="12"/>
      <c r="AG95" s="12"/>
      <c r="AH95" s="12"/>
      <c r="AI95" s="12">
        <v>0.1</v>
      </c>
      <c r="AJ95" s="12">
        <v>20</v>
      </c>
      <c r="AK95" s="12"/>
      <c r="AL95" s="16" t="s">
        <v>911</v>
      </c>
      <c r="AM95" s="12" t="s">
        <v>1504</v>
      </c>
      <c r="AN95" s="27">
        <f>VLOOKUP(Table24[[#This Row],[USD conversion]],Sheet2!A:B,2,FALSE)</f>
        <v>1.3593999999999999</v>
      </c>
      <c r="AO95" s="28">
        <f>Table24[[#This Row],[Min Charge]]*Table24[[#This Row],[Conversion Rate]]</f>
        <v>135.94</v>
      </c>
      <c r="AP95" s="28">
        <f>Table24[[#This Row],[45]]*Table24[[#This Row],[Conversion Rate]]</f>
        <v>0</v>
      </c>
      <c r="AQ95" s="28">
        <f>Table24[[#This Row],[100]]*Table24[[#This Row],[Conversion Rate]]</f>
        <v>3.0586500000000001</v>
      </c>
      <c r="AR95" s="28">
        <f>Table24[[#This Row],[200]]*Table24[[#This Row],[Conversion Rate]]</f>
        <v>3.0586500000000001</v>
      </c>
      <c r="AS95" s="28">
        <f>Table24[[#This Row],[300]]*Table24[[#This Row],[Conversion Rate]]</f>
        <v>2.9906800000000002</v>
      </c>
      <c r="AT95" s="28">
        <f>Table24[[#This Row],[500]]*Table24[[#This Row],[Conversion Rate]]</f>
        <v>2.9227099999999999</v>
      </c>
      <c r="AU95" s="28">
        <f>Table24[[#This Row],[1000]]*Table24[[#This Row],[Conversion Rate]]</f>
        <v>2.7867699999999997</v>
      </c>
      <c r="AV95" s="28">
        <f>Table24[[#This Row],[2500]]*Table24[[#This Row],[Conversion Rate]]</f>
        <v>2.7867699999999997</v>
      </c>
      <c r="AW95" s="28">
        <f>Table24[[#This Row],[5000]]*Table24[[#This Row],[Conversion Rate]]</f>
        <v>2.7867699999999997</v>
      </c>
      <c r="AX95" s="28" t="str">
        <f>Table24[[#This Row],[All In/ ++]]</f>
        <v>++</v>
      </c>
      <c r="AY95" s="28">
        <f>Table24[[#This Row],[FSC]]*Table24[[#This Row],[Conversion Rate]]</f>
        <v>0</v>
      </c>
      <c r="AZ95" s="28">
        <f>Table24[[#This Row],[SSC]]*Table24[[#This Row],[Conversion Rate]]</f>
        <v>0</v>
      </c>
      <c r="BA95" s="28">
        <f>Table24[[#This Row],[Screening]]*Table24[[#This Row],[Conversion Rate]]</f>
        <v>0</v>
      </c>
      <c r="BB95" s="28">
        <f>Table24[[#This Row],[Other Charges]]*Table24[[#This Row],[Conversion Rate]]</f>
        <v>0.13594000000000001</v>
      </c>
      <c r="BC95" s="28">
        <f>Table24[[#This Row],[Dry Ice Charge]]*Table24[[#This Row],[Conversion Rate]]</f>
        <v>27.187999999999999</v>
      </c>
      <c r="BD95" s="28">
        <f>Table24[[#This Row],[SAF/kg]]*Table24[[#This Row],[Conversion Rate]]</f>
        <v>0</v>
      </c>
      <c r="BE95" s="30" cm="1">
        <f t="array" ref="BE95">IF(COUNTIFS(F$20:F$1213,F95,G$20:G$1213,G95)&gt;1,
    _xlfn.PERCENTRANK.INC(
        _xlfn._xlws.FILTER(AO$20:AO$1213, (F$20:F$1213=F95)*(G$20:G$1213=G95)*ISNUMBER(AO$20:AO$1213)),
        AO95
    ),
    0
)</f>
        <v>0.36299999999999999</v>
      </c>
      <c r="BF95" s="28" t="str">
        <f t="shared" si="1"/>
        <v>Orange</v>
      </c>
    </row>
    <row r="96" spans="3:58" hidden="1">
      <c r="C96" s="6" t="s">
        <v>20</v>
      </c>
      <c r="D96" s="4" t="s">
        <v>472</v>
      </c>
      <c r="E96" s="4" t="s">
        <v>22</v>
      </c>
      <c r="F96" s="4" t="s">
        <v>86</v>
      </c>
      <c r="G96" s="4" t="s">
        <v>123</v>
      </c>
      <c r="H96" s="4" t="s">
        <v>795</v>
      </c>
      <c r="I96" s="4" t="s">
        <v>799</v>
      </c>
      <c r="J96" s="4" t="s">
        <v>778</v>
      </c>
      <c r="K96" s="4" t="s">
        <v>776</v>
      </c>
      <c r="L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PharmaYesExpressLHRPHLGBUSEMEAAMERICAS</v>
      </c>
      <c r="M96" s="7">
        <v>92076.410000000018</v>
      </c>
      <c r="N96" s="4">
        <v>650</v>
      </c>
      <c r="O96" s="13">
        <v>141.65601538461542</v>
      </c>
      <c r="P96" s="8" t="s">
        <v>919</v>
      </c>
      <c r="Q96" s="12" t="s">
        <v>472</v>
      </c>
      <c r="R96" s="12" t="s">
        <v>791</v>
      </c>
      <c r="S96" s="12"/>
      <c r="T96" s="12" t="s">
        <v>861</v>
      </c>
      <c r="U96" s="22"/>
      <c r="V96" s="12">
        <v>100</v>
      </c>
      <c r="W96" s="12"/>
      <c r="X96" s="12">
        <v>1.75</v>
      </c>
      <c r="Y96" s="12">
        <v>1.75</v>
      </c>
      <c r="Z96" s="12">
        <v>1.7</v>
      </c>
      <c r="AA96" s="12">
        <v>1.65</v>
      </c>
      <c r="AB96" s="12">
        <v>1.58</v>
      </c>
      <c r="AC96" s="12">
        <v>1.58</v>
      </c>
      <c r="AD96" s="12">
        <v>1.58</v>
      </c>
      <c r="AE96" s="12" t="s">
        <v>838</v>
      </c>
      <c r="AF96" s="12"/>
      <c r="AG96" s="12"/>
      <c r="AH96" s="12"/>
      <c r="AI96" s="12">
        <v>0.1</v>
      </c>
      <c r="AJ96" s="12">
        <v>20</v>
      </c>
      <c r="AK96" s="12"/>
      <c r="AL96" s="16" t="s">
        <v>911</v>
      </c>
      <c r="AM96" s="12" t="s">
        <v>1504</v>
      </c>
      <c r="AN96" s="27">
        <f>VLOOKUP(Table24[[#This Row],[USD conversion]],Sheet2!A:B,2,FALSE)</f>
        <v>1.3593999999999999</v>
      </c>
      <c r="AO96" s="28">
        <f>Table24[[#This Row],[Min Charge]]*Table24[[#This Row],[Conversion Rate]]</f>
        <v>135.94</v>
      </c>
      <c r="AP96" s="28">
        <f>Table24[[#This Row],[45]]*Table24[[#This Row],[Conversion Rate]]</f>
        <v>0</v>
      </c>
      <c r="AQ96" s="28">
        <f>Table24[[#This Row],[100]]*Table24[[#This Row],[Conversion Rate]]</f>
        <v>2.3789499999999997</v>
      </c>
      <c r="AR96" s="28">
        <f>Table24[[#This Row],[200]]*Table24[[#This Row],[Conversion Rate]]</f>
        <v>2.3789499999999997</v>
      </c>
      <c r="AS96" s="28">
        <f>Table24[[#This Row],[300]]*Table24[[#This Row],[Conversion Rate]]</f>
        <v>2.3109799999999998</v>
      </c>
      <c r="AT96" s="28">
        <f>Table24[[#This Row],[500]]*Table24[[#This Row],[Conversion Rate]]</f>
        <v>2.2430099999999999</v>
      </c>
      <c r="AU96" s="28">
        <f>Table24[[#This Row],[1000]]*Table24[[#This Row],[Conversion Rate]]</f>
        <v>2.1478519999999999</v>
      </c>
      <c r="AV96" s="28">
        <f>Table24[[#This Row],[2500]]*Table24[[#This Row],[Conversion Rate]]</f>
        <v>2.1478519999999999</v>
      </c>
      <c r="AW96" s="28">
        <f>Table24[[#This Row],[5000]]*Table24[[#This Row],[Conversion Rate]]</f>
        <v>2.1478519999999999</v>
      </c>
      <c r="AX96" s="28" t="str">
        <f>Table24[[#This Row],[All In/ ++]]</f>
        <v>++</v>
      </c>
      <c r="AY96" s="28">
        <f>Table24[[#This Row],[FSC]]*Table24[[#This Row],[Conversion Rate]]</f>
        <v>0</v>
      </c>
      <c r="AZ96" s="28">
        <f>Table24[[#This Row],[SSC]]*Table24[[#This Row],[Conversion Rate]]</f>
        <v>0</v>
      </c>
      <c r="BA96" s="28">
        <f>Table24[[#This Row],[Screening]]*Table24[[#This Row],[Conversion Rate]]</f>
        <v>0</v>
      </c>
      <c r="BB96" s="28">
        <f>Table24[[#This Row],[Other Charges]]*Table24[[#This Row],[Conversion Rate]]</f>
        <v>0.13594000000000001</v>
      </c>
      <c r="BC96" s="28">
        <f>Table24[[#This Row],[Dry Ice Charge]]*Table24[[#This Row],[Conversion Rate]]</f>
        <v>27.187999999999999</v>
      </c>
      <c r="BD96" s="28">
        <f>Table24[[#This Row],[SAF/kg]]*Table24[[#This Row],[Conversion Rate]]</f>
        <v>0</v>
      </c>
      <c r="BE96" s="30" cm="1">
        <f t="array" ref="BE96">IF(COUNTIFS(F$20:F$1213,F96,G$20:G$1213,G96)&gt;1,
    _xlfn.PERCENTRANK.INC(
        _xlfn._xlws.FILTER(AO$20:AO$1213, (F$20:F$1213=F96)*(G$20:G$1213=G96)*ISNUMBER(AO$20:AO$1213)),
        AO96
    ),
    0
)</f>
        <v>0.33300000000000002</v>
      </c>
      <c r="BF96" s="28" t="str">
        <f t="shared" si="1"/>
        <v>Orange</v>
      </c>
    </row>
    <row r="97" spans="3:58" hidden="1">
      <c r="C97" s="6" t="s">
        <v>20</v>
      </c>
      <c r="D97" s="4" t="s">
        <v>472</v>
      </c>
      <c r="E97" s="4" t="s">
        <v>22</v>
      </c>
      <c r="F97" s="4" t="s">
        <v>90</v>
      </c>
      <c r="G97" s="4" t="s">
        <v>66</v>
      </c>
      <c r="H97" s="4" t="s">
        <v>805</v>
      </c>
      <c r="I97" s="4" t="s">
        <v>799</v>
      </c>
      <c r="J97" s="4" t="s">
        <v>778</v>
      </c>
      <c r="K97" s="4" t="s">
        <v>776</v>
      </c>
      <c r="L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PharmaYesExpressMADJFKESUSEMEAAMERICAS</v>
      </c>
      <c r="M97" s="7">
        <v>4449.1386000000002</v>
      </c>
      <c r="N97" s="4">
        <v>246</v>
      </c>
      <c r="O97" s="13">
        <v>18.085929268292684</v>
      </c>
      <c r="P97" s="8" t="s">
        <v>919</v>
      </c>
      <c r="Q97" s="12" t="s">
        <v>472</v>
      </c>
      <c r="R97" s="12" t="s">
        <v>791</v>
      </c>
      <c r="S97" s="12"/>
      <c r="T97" s="12" t="s">
        <v>837</v>
      </c>
      <c r="U97" s="22"/>
      <c r="V97" s="12">
        <v>200</v>
      </c>
      <c r="W97" s="12"/>
      <c r="X97" s="12">
        <v>3.85</v>
      </c>
      <c r="Y97" s="12">
        <v>3.85</v>
      </c>
      <c r="Z97" s="12">
        <v>3.85</v>
      </c>
      <c r="AA97" s="12">
        <v>3.55</v>
      </c>
      <c r="AB97" s="12">
        <v>3.55</v>
      </c>
      <c r="AC97" s="12">
        <v>3.55</v>
      </c>
      <c r="AD97" s="12">
        <v>3.55</v>
      </c>
      <c r="AE97" s="12" t="s">
        <v>838</v>
      </c>
      <c r="AF97" s="12"/>
      <c r="AG97" s="12"/>
      <c r="AH97" s="12"/>
      <c r="AI97" s="12">
        <v>0.12</v>
      </c>
      <c r="AJ97" s="12" t="s">
        <v>912</v>
      </c>
      <c r="AK97" s="12"/>
      <c r="AL97" s="16" t="s">
        <v>911</v>
      </c>
      <c r="AM97" s="12" t="s">
        <v>1503</v>
      </c>
      <c r="AN97" s="27">
        <f>VLOOKUP(Table24[[#This Row],[USD conversion]],Sheet2!A:B,2,FALSE)</f>
        <v>1.1715</v>
      </c>
      <c r="AO97" s="28">
        <f>Table24[[#This Row],[Min Charge]]*Table24[[#This Row],[Conversion Rate]]</f>
        <v>234.3</v>
      </c>
      <c r="AP97" s="28">
        <f>Table24[[#This Row],[45]]*Table24[[#This Row],[Conversion Rate]]</f>
        <v>0</v>
      </c>
      <c r="AQ97" s="28">
        <f>Table24[[#This Row],[100]]*Table24[[#This Row],[Conversion Rate]]</f>
        <v>4.510275</v>
      </c>
      <c r="AR97" s="28">
        <f>Table24[[#This Row],[200]]*Table24[[#This Row],[Conversion Rate]]</f>
        <v>4.510275</v>
      </c>
      <c r="AS97" s="28">
        <f>Table24[[#This Row],[300]]*Table24[[#This Row],[Conversion Rate]]</f>
        <v>4.510275</v>
      </c>
      <c r="AT97" s="28">
        <f>Table24[[#This Row],[500]]*Table24[[#This Row],[Conversion Rate]]</f>
        <v>4.1588249999999993</v>
      </c>
      <c r="AU97" s="28">
        <f>Table24[[#This Row],[1000]]*Table24[[#This Row],[Conversion Rate]]</f>
        <v>4.1588249999999993</v>
      </c>
      <c r="AV97" s="28">
        <f>Table24[[#This Row],[2500]]*Table24[[#This Row],[Conversion Rate]]</f>
        <v>4.1588249999999993</v>
      </c>
      <c r="AW97" s="28">
        <f>Table24[[#This Row],[5000]]*Table24[[#This Row],[Conversion Rate]]</f>
        <v>4.1588249999999993</v>
      </c>
      <c r="AX97" s="28" t="str">
        <f>Table24[[#This Row],[All In/ ++]]</f>
        <v>++</v>
      </c>
      <c r="AY97" s="28">
        <f>Table24[[#This Row],[FSC]]*Table24[[#This Row],[Conversion Rate]]</f>
        <v>0</v>
      </c>
      <c r="AZ97" s="28">
        <f>Table24[[#This Row],[SSC]]*Table24[[#This Row],[Conversion Rate]]</f>
        <v>0</v>
      </c>
      <c r="BA97" s="28">
        <f>Table24[[#This Row],[Screening]]*Table24[[#This Row],[Conversion Rate]]</f>
        <v>0</v>
      </c>
      <c r="BB97" s="28">
        <f>Table24[[#This Row],[Other Charges]]*Table24[[#This Row],[Conversion Rate]]</f>
        <v>0.14057999999999998</v>
      </c>
      <c r="BC97" s="28" t="e">
        <f>Table24[[#This Row],[Dry Ice Charge]]*Table24[[#This Row],[Conversion Rate]]</f>
        <v>#VALUE!</v>
      </c>
      <c r="BD97" s="28">
        <f>Table24[[#This Row],[SAF/kg]]*Table24[[#This Row],[Conversion Rate]]</f>
        <v>0</v>
      </c>
      <c r="BE97" s="30" cm="1">
        <f t="array" ref="BE97">IF(COUNTIFS(F$20:F$1213,F97,G$20:G$1213,G97)&gt;1,
    _xlfn.PERCENTRANK.INC(
        _xlfn._xlws.FILTER(AO$20:AO$1213, (F$20:F$1213=F97)*(G$20:G$1213=G97)*ISNUMBER(AO$20:AO$1213)),
        AO97
    ),
    0
)</f>
        <v>0.6</v>
      </c>
      <c r="BF97" s="28" t="str">
        <f t="shared" si="1"/>
        <v>Orange</v>
      </c>
    </row>
    <row r="98" spans="3:58" hidden="1">
      <c r="C98" s="6" t="s">
        <v>20</v>
      </c>
      <c r="D98" s="4" t="s">
        <v>21</v>
      </c>
      <c r="E98" s="4" t="s">
        <v>22</v>
      </c>
      <c r="F98" s="4" t="s">
        <v>90</v>
      </c>
      <c r="G98" s="4" t="s">
        <v>37</v>
      </c>
      <c r="H98" s="4" t="s">
        <v>805</v>
      </c>
      <c r="I98" s="4" t="s">
        <v>799</v>
      </c>
      <c r="J98" s="4" t="s">
        <v>778</v>
      </c>
      <c r="K98" s="4" t="s">
        <v>776</v>
      </c>
      <c r="L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PharmaNoExpressMADLAXESUSEMEAAMERICAS</v>
      </c>
      <c r="M98" s="7">
        <v>644</v>
      </c>
      <c r="N98" s="4">
        <v>335</v>
      </c>
      <c r="O98" s="13">
        <v>1.9223880597014926</v>
      </c>
      <c r="P98" s="8" t="s">
        <v>919</v>
      </c>
      <c r="Q98" s="12" t="s">
        <v>472</v>
      </c>
      <c r="R98" s="12" t="s">
        <v>792</v>
      </c>
      <c r="S98" s="12" t="s">
        <v>45</v>
      </c>
      <c r="T98" s="12" t="s">
        <v>837</v>
      </c>
      <c r="U98" s="22"/>
      <c r="V98" s="12">
        <v>180</v>
      </c>
      <c r="W98" s="12"/>
      <c r="X98" s="12">
        <v>3.55</v>
      </c>
      <c r="Y98" s="12">
        <v>3.55</v>
      </c>
      <c r="Z98" s="12">
        <v>3.55</v>
      </c>
      <c r="AA98" s="12">
        <v>3.45</v>
      </c>
      <c r="AB98" s="12">
        <v>3.45</v>
      </c>
      <c r="AC98" s="12">
        <v>3.45</v>
      </c>
      <c r="AD98" s="12">
        <v>3.45</v>
      </c>
      <c r="AE98" s="12" t="s">
        <v>838</v>
      </c>
      <c r="AF98" s="12"/>
      <c r="AG98" s="12"/>
      <c r="AH98" s="12"/>
      <c r="AI98" s="12">
        <v>0.12</v>
      </c>
      <c r="AJ98" s="12" t="s">
        <v>912</v>
      </c>
      <c r="AK98" s="12"/>
      <c r="AL98" s="16" t="s">
        <v>911</v>
      </c>
      <c r="AM98" s="12" t="s">
        <v>1503</v>
      </c>
      <c r="AN98" s="27">
        <f>VLOOKUP(Table24[[#This Row],[USD conversion]],Sheet2!A:B,2,FALSE)</f>
        <v>1.1715</v>
      </c>
      <c r="AO98" s="28">
        <f>Table24[[#This Row],[Min Charge]]*Table24[[#This Row],[Conversion Rate]]</f>
        <v>210.87</v>
      </c>
      <c r="AP98" s="28">
        <f>Table24[[#This Row],[45]]*Table24[[#This Row],[Conversion Rate]]</f>
        <v>0</v>
      </c>
      <c r="AQ98" s="28">
        <f>Table24[[#This Row],[100]]*Table24[[#This Row],[Conversion Rate]]</f>
        <v>4.1588249999999993</v>
      </c>
      <c r="AR98" s="28">
        <f>Table24[[#This Row],[200]]*Table24[[#This Row],[Conversion Rate]]</f>
        <v>4.1588249999999993</v>
      </c>
      <c r="AS98" s="28">
        <f>Table24[[#This Row],[300]]*Table24[[#This Row],[Conversion Rate]]</f>
        <v>4.1588249999999993</v>
      </c>
      <c r="AT98" s="28">
        <f>Table24[[#This Row],[500]]*Table24[[#This Row],[Conversion Rate]]</f>
        <v>4.0416750000000006</v>
      </c>
      <c r="AU98" s="28">
        <f>Table24[[#This Row],[1000]]*Table24[[#This Row],[Conversion Rate]]</f>
        <v>4.0416750000000006</v>
      </c>
      <c r="AV98" s="28">
        <f>Table24[[#This Row],[2500]]*Table24[[#This Row],[Conversion Rate]]</f>
        <v>4.0416750000000006</v>
      </c>
      <c r="AW98" s="28">
        <f>Table24[[#This Row],[5000]]*Table24[[#This Row],[Conversion Rate]]</f>
        <v>4.0416750000000006</v>
      </c>
      <c r="AX98" s="28" t="str">
        <f>Table24[[#This Row],[All In/ ++]]</f>
        <v>++</v>
      </c>
      <c r="AY98" s="28">
        <f>Table24[[#This Row],[FSC]]*Table24[[#This Row],[Conversion Rate]]</f>
        <v>0</v>
      </c>
      <c r="AZ98" s="28">
        <f>Table24[[#This Row],[SSC]]*Table24[[#This Row],[Conversion Rate]]</f>
        <v>0</v>
      </c>
      <c r="BA98" s="28">
        <f>Table24[[#This Row],[Screening]]*Table24[[#This Row],[Conversion Rate]]</f>
        <v>0</v>
      </c>
      <c r="BB98" s="28">
        <f>Table24[[#This Row],[Other Charges]]*Table24[[#This Row],[Conversion Rate]]</f>
        <v>0.14057999999999998</v>
      </c>
      <c r="BC98" s="28" t="e">
        <f>Table24[[#This Row],[Dry Ice Charge]]*Table24[[#This Row],[Conversion Rate]]</f>
        <v>#VALUE!</v>
      </c>
      <c r="BD98" s="28">
        <f>Table24[[#This Row],[SAF/kg]]*Table24[[#This Row],[Conversion Rate]]</f>
        <v>0</v>
      </c>
      <c r="BE98" s="30" cm="1">
        <f t="array" ref="BE98">IF(COUNTIFS(F$20:F$1213,F98,G$20:G$1213,G98)&gt;1,
    _xlfn.PERCENTRANK.INC(
        _xlfn._xlws.FILTER(AO$20:AO$1213, (F$20:F$1213=F98)*(G$20:G$1213=G98)*ISNUMBER(AO$20:AO$1213)),
        AO98
    ),
    0
)</f>
        <v>0.4</v>
      </c>
      <c r="BF98" s="28" t="str">
        <f t="shared" si="1"/>
        <v>Orange</v>
      </c>
    </row>
    <row r="99" spans="3:58" hidden="1">
      <c r="C99" s="6" t="s">
        <v>20</v>
      </c>
      <c r="D99" s="4" t="s">
        <v>472</v>
      </c>
      <c r="E99" s="4" t="s">
        <v>22</v>
      </c>
      <c r="F99" s="4" t="s">
        <v>267</v>
      </c>
      <c r="G99" s="4" t="s">
        <v>66</v>
      </c>
      <c r="H99" s="4" t="s">
        <v>824</v>
      </c>
      <c r="I99" s="4" t="s">
        <v>799</v>
      </c>
      <c r="J99" s="4" t="s">
        <v>778</v>
      </c>
      <c r="K99" s="4" t="s">
        <v>776</v>
      </c>
      <c r="L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PharmaYesExpressMXPJFKITUSEMEAAMERICAS</v>
      </c>
      <c r="M99" s="7">
        <v>12967.689999999999</v>
      </c>
      <c r="N99" s="4">
        <v>318</v>
      </c>
      <c r="O99" s="13">
        <v>40.77889937106918</v>
      </c>
      <c r="P99" s="8" t="s">
        <v>919</v>
      </c>
      <c r="Q99" s="12" t="s">
        <v>472</v>
      </c>
      <c r="R99" s="12" t="s">
        <v>791</v>
      </c>
      <c r="S99" s="12"/>
      <c r="T99" s="12" t="s">
        <v>837</v>
      </c>
      <c r="U99" s="22"/>
      <c r="V99" s="12">
        <v>200</v>
      </c>
      <c r="W99" s="12"/>
      <c r="X99" s="12">
        <v>4.55</v>
      </c>
      <c r="Y99" s="12">
        <v>4.55</v>
      </c>
      <c r="Z99" s="12">
        <v>4.55</v>
      </c>
      <c r="AA99" s="12">
        <v>4.55</v>
      </c>
      <c r="AB99" s="12">
        <v>4.55</v>
      </c>
      <c r="AC99" s="12">
        <v>4.55</v>
      </c>
      <c r="AD99" s="12">
        <v>4.55</v>
      </c>
      <c r="AE99" s="12" t="s">
        <v>838</v>
      </c>
      <c r="AF99" s="12"/>
      <c r="AG99" s="12"/>
      <c r="AH99" s="12"/>
      <c r="AI99" s="12">
        <v>0.12</v>
      </c>
      <c r="AJ99" s="12" t="s">
        <v>912</v>
      </c>
      <c r="AK99" s="12"/>
      <c r="AL99" s="16" t="s">
        <v>911</v>
      </c>
      <c r="AM99" s="12" t="s">
        <v>1503</v>
      </c>
      <c r="AN99" s="27">
        <f>VLOOKUP(Table24[[#This Row],[USD conversion]],Sheet2!A:B,2,FALSE)</f>
        <v>1.1715</v>
      </c>
      <c r="AO99" s="28">
        <f>Table24[[#This Row],[Min Charge]]*Table24[[#This Row],[Conversion Rate]]</f>
        <v>234.3</v>
      </c>
      <c r="AP99" s="28">
        <f>Table24[[#This Row],[45]]*Table24[[#This Row],[Conversion Rate]]</f>
        <v>0</v>
      </c>
      <c r="AQ99" s="28">
        <f>Table24[[#This Row],[100]]*Table24[[#This Row],[Conversion Rate]]</f>
        <v>5.3303249999999993</v>
      </c>
      <c r="AR99" s="28">
        <f>Table24[[#This Row],[200]]*Table24[[#This Row],[Conversion Rate]]</f>
        <v>5.3303249999999993</v>
      </c>
      <c r="AS99" s="28">
        <f>Table24[[#This Row],[300]]*Table24[[#This Row],[Conversion Rate]]</f>
        <v>5.3303249999999993</v>
      </c>
      <c r="AT99" s="28">
        <f>Table24[[#This Row],[500]]*Table24[[#This Row],[Conversion Rate]]</f>
        <v>5.3303249999999993</v>
      </c>
      <c r="AU99" s="28">
        <f>Table24[[#This Row],[1000]]*Table24[[#This Row],[Conversion Rate]]</f>
        <v>5.3303249999999993</v>
      </c>
      <c r="AV99" s="28">
        <f>Table24[[#This Row],[2500]]*Table24[[#This Row],[Conversion Rate]]</f>
        <v>5.3303249999999993</v>
      </c>
      <c r="AW99" s="28">
        <f>Table24[[#This Row],[5000]]*Table24[[#This Row],[Conversion Rate]]</f>
        <v>5.3303249999999993</v>
      </c>
      <c r="AX99" s="28" t="str">
        <f>Table24[[#This Row],[All In/ ++]]</f>
        <v>++</v>
      </c>
      <c r="AY99" s="28">
        <f>Table24[[#This Row],[FSC]]*Table24[[#This Row],[Conversion Rate]]</f>
        <v>0</v>
      </c>
      <c r="AZ99" s="28">
        <f>Table24[[#This Row],[SSC]]*Table24[[#This Row],[Conversion Rate]]</f>
        <v>0</v>
      </c>
      <c r="BA99" s="28">
        <f>Table24[[#This Row],[Screening]]*Table24[[#This Row],[Conversion Rate]]</f>
        <v>0</v>
      </c>
      <c r="BB99" s="28">
        <f>Table24[[#This Row],[Other Charges]]*Table24[[#This Row],[Conversion Rate]]</f>
        <v>0.14057999999999998</v>
      </c>
      <c r="BC99" s="28" t="e">
        <f>Table24[[#This Row],[Dry Ice Charge]]*Table24[[#This Row],[Conversion Rate]]</f>
        <v>#VALUE!</v>
      </c>
      <c r="BD99" s="28">
        <f>Table24[[#This Row],[SAF/kg]]*Table24[[#This Row],[Conversion Rate]]</f>
        <v>0</v>
      </c>
      <c r="BE99" s="30" cm="1">
        <f t="array" ref="BE99">IF(COUNTIFS(F$20:F$1213,F99,G$20:G$1213,G99)&gt;1,
    _xlfn.PERCENTRANK.INC(
        _xlfn._xlws.FILTER(AO$20:AO$1213, (F$20:F$1213=F99)*(G$20:G$1213=G99)*ISNUMBER(AO$20:AO$1213)),
        AO99
    ),
    0
)</f>
        <v>0.5</v>
      </c>
      <c r="BF99" s="28" t="str">
        <f t="shared" si="1"/>
        <v>Orange</v>
      </c>
    </row>
    <row r="100" spans="3:58" hidden="1">
      <c r="C100" s="6" t="s">
        <v>20</v>
      </c>
      <c r="D100" s="4" t="s">
        <v>472</v>
      </c>
      <c r="E100" s="4" t="s">
        <v>22</v>
      </c>
      <c r="F100" s="4" t="s">
        <v>124</v>
      </c>
      <c r="G100" s="4" t="s">
        <v>123</v>
      </c>
      <c r="H100" s="4" t="s">
        <v>807</v>
      </c>
      <c r="I100" s="4" t="s">
        <v>799</v>
      </c>
      <c r="J100" s="4" t="s">
        <v>778</v>
      </c>
      <c r="K100" s="4" t="s">
        <v>776</v>
      </c>
      <c r="L1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PharmaYesExpressZRHPHLCHUSEMEAAMERICAS</v>
      </c>
      <c r="M100" s="7">
        <v>73083.940000000031</v>
      </c>
      <c r="N100" s="4">
        <v>317</v>
      </c>
      <c r="O100" s="13">
        <v>230.54870662460579</v>
      </c>
      <c r="P100" s="8" t="s">
        <v>919</v>
      </c>
      <c r="Q100" s="12" t="s">
        <v>472</v>
      </c>
      <c r="R100" s="12" t="s">
        <v>791</v>
      </c>
      <c r="S100" s="12"/>
      <c r="T100" s="12" t="s">
        <v>887</v>
      </c>
      <c r="U100" s="22"/>
      <c r="V100" s="12">
        <v>225</v>
      </c>
      <c r="W100" s="12"/>
      <c r="X100" s="12">
        <v>3.25</v>
      </c>
      <c r="Y100" s="12">
        <v>3.25</v>
      </c>
      <c r="Z100" s="12">
        <v>3.25</v>
      </c>
      <c r="AA100" s="12">
        <v>3.25</v>
      </c>
      <c r="AB100" s="12">
        <v>3.25</v>
      </c>
      <c r="AC100" s="12">
        <v>3.25</v>
      </c>
      <c r="AD100" s="12">
        <v>3.25</v>
      </c>
      <c r="AE100" s="12" t="s">
        <v>838</v>
      </c>
      <c r="AF100" s="12"/>
      <c r="AG100" s="12"/>
      <c r="AH100" s="12"/>
      <c r="AI100" s="12">
        <v>0.13</v>
      </c>
      <c r="AJ100" s="12" t="s">
        <v>912</v>
      </c>
      <c r="AK100" s="12"/>
      <c r="AL100" s="16" t="s">
        <v>911</v>
      </c>
      <c r="AM100" s="12" t="s">
        <v>1505</v>
      </c>
      <c r="AN100" s="27">
        <f>VLOOKUP(Table24[[#This Row],[USD conversion]],Sheet2!A:B,2,FALSE)</f>
        <v>1.256</v>
      </c>
      <c r="AO100" s="28">
        <f>Table24[[#This Row],[Min Charge]]*Table24[[#This Row],[Conversion Rate]]</f>
        <v>282.60000000000002</v>
      </c>
      <c r="AP100" s="28">
        <f>Table24[[#This Row],[45]]*Table24[[#This Row],[Conversion Rate]]</f>
        <v>0</v>
      </c>
      <c r="AQ100" s="28">
        <f>Table24[[#This Row],[100]]*Table24[[#This Row],[Conversion Rate]]</f>
        <v>4.0819999999999999</v>
      </c>
      <c r="AR100" s="28">
        <f>Table24[[#This Row],[200]]*Table24[[#This Row],[Conversion Rate]]</f>
        <v>4.0819999999999999</v>
      </c>
      <c r="AS100" s="28">
        <f>Table24[[#This Row],[300]]*Table24[[#This Row],[Conversion Rate]]</f>
        <v>4.0819999999999999</v>
      </c>
      <c r="AT100" s="28">
        <f>Table24[[#This Row],[500]]*Table24[[#This Row],[Conversion Rate]]</f>
        <v>4.0819999999999999</v>
      </c>
      <c r="AU100" s="28">
        <f>Table24[[#This Row],[1000]]*Table24[[#This Row],[Conversion Rate]]</f>
        <v>4.0819999999999999</v>
      </c>
      <c r="AV100" s="28">
        <f>Table24[[#This Row],[2500]]*Table24[[#This Row],[Conversion Rate]]</f>
        <v>4.0819999999999999</v>
      </c>
      <c r="AW100" s="28">
        <f>Table24[[#This Row],[5000]]*Table24[[#This Row],[Conversion Rate]]</f>
        <v>4.0819999999999999</v>
      </c>
      <c r="AX100" s="28" t="str">
        <f>Table24[[#This Row],[All In/ ++]]</f>
        <v>++</v>
      </c>
      <c r="AY100" s="28">
        <f>Table24[[#This Row],[FSC]]*Table24[[#This Row],[Conversion Rate]]</f>
        <v>0</v>
      </c>
      <c r="AZ100" s="28">
        <f>Table24[[#This Row],[SSC]]*Table24[[#This Row],[Conversion Rate]]</f>
        <v>0</v>
      </c>
      <c r="BA100" s="28">
        <f>Table24[[#This Row],[Screening]]*Table24[[#This Row],[Conversion Rate]]</f>
        <v>0</v>
      </c>
      <c r="BB100" s="28">
        <f>Table24[[#This Row],[Other Charges]]*Table24[[#This Row],[Conversion Rate]]</f>
        <v>0.16328000000000001</v>
      </c>
      <c r="BC100" s="28" t="e">
        <f>Table24[[#This Row],[Dry Ice Charge]]*Table24[[#This Row],[Conversion Rate]]</f>
        <v>#VALUE!</v>
      </c>
      <c r="BD100" s="28">
        <f>Table24[[#This Row],[SAF/kg]]*Table24[[#This Row],[Conversion Rate]]</f>
        <v>0</v>
      </c>
      <c r="BE100" s="30" cm="1">
        <f t="array" ref="BE100">IF(COUNTIFS(F$20:F$1213,F100,G$20:G$1213,G100)&gt;1,
    _xlfn.PERCENTRANK.INC(
        _xlfn._xlws.FILTER(AO$20:AO$1213, (F$20:F$1213=F100)*(G$20:G$1213=G100)*ISNUMBER(AO$20:AO$1213)),
        AO100
    ),
    0
)</f>
        <v>0.66600000000000004</v>
      </c>
      <c r="BF100" s="28" t="str">
        <f t="shared" si="1"/>
        <v>Orange</v>
      </c>
    </row>
    <row r="101" spans="3:58" hidden="1">
      <c r="C101" s="6" t="s">
        <v>20</v>
      </c>
      <c r="D101" s="4" t="s">
        <v>472</v>
      </c>
      <c r="E101" s="4" t="s">
        <v>22</v>
      </c>
      <c r="F101" s="4" t="s">
        <v>66</v>
      </c>
      <c r="G101" s="4" t="s">
        <v>374</v>
      </c>
      <c r="H101" s="4" t="s">
        <v>799</v>
      </c>
      <c r="I101" s="4" t="s">
        <v>797</v>
      </c>
      <c r="J101" s="4" t="s">
        <v>776</v>
      </c>
      <c r="K101" s="4" t="s">
        <v>777</v>
      </c>
      <c r="L1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101" s="7">
        <v>11765.837260000002</v>
      </c>
      <c r="N101" s="4">
        <v>258</v>
      </c>
      <c r="O101" s="13">
        <v>45.604020387596904</v>
      </c>
      <c r="P101" s="8" t="s">
        <v>1012</v>
      </c>
      <c r="Q101" s="12" t="s">
        <v>472</v>
      </c>
      <c r="R101" s="12" t="s">
        <v>792</v>
      </c>
      <c r="S101" s="12" t="s">
        <v>26</v>
      </c>
      <c r="T101" s="12" t="s">
        <v>859</v>
      </c>
      <c r="U101" s="22"/>
      <c r="V101" s="12">
        <v>175</v>
      </c>
      <c r="W101" s="12"/>
      <c r="X101" s="12">
        <v>4.7</v>
      </c>
      <c r="Y101" s="12"/>
      <c r="Z101" s="12">
        <v>4.5</v>
      </c>
      <c r="AA101" s="12">
        <v>4.2</v>
      </c>
      <c r="AB101" s="12">
        <v>4.2</v>
      </c>
      <c r="AC101" s="12"/>
      <c r="AD101" s="12"/>
      <c r="AE101" s="12" t="s">
        <v>838</v>
      </c>
      <c r="AF101" s="12">
        <v>0.75</v>
      </c>
      <c r="AG101" s="12">
        <v>0.15</v>
      </c>
      <c r="AH101" s="12">
        <v>0.1</v>
      </c>
      <c r="AI101" s="12"/>
      <c r="AJ101" s="12"/>
      <c r="AK101" s="12"/>
      <c r="AL101" s="16" t="s">
        <v>1025</v>
      </c>
      <c r="AM101" s="12" t="s">
        <v>1500</v>
      </c>
      <c r="AN101" s="27">
        <f>VLOOKUP(Table24[[#This Row],[USD conversion]],Sheet2!A:B,2,FALSE)</f>
        <v>1</v>
      </c>
      <c r="AO101" s="28">
        <f>Table24[[#This Row],[Min Charge]]*Table24[[#This Row],[Conversion Rate]]</f>
        <v>175</v>
      </c>
      <c r="AP101" s="28">
        <f>Table24[[#This Row],[45]]*Table24[[#This Row],[Conversion Rate]]</f>
        <v>0</v>
      </c>
      <c r="AQ101" s="28">
        <f>Table24[[#This Row],[100]]*Table24[[#This Row],[Conversion Rate]]</f>
        <v>4.7</v>
      </c>
      <c r="AR101" s="28">
        <f>Table24[[#This Row],[200]]*Table24[[#This Row],[Conversion Rate]]</f>
        <v>0</v>
      </c>
      <c r="AS101" s="28">
        <f>Table24[[#This Row],[300]]*Table24[[#This Row],[Conversion Rate]]</f>
        <v>4.5</v>
      </c>
      <c r="AT101" s="28">
        <f>Table24[[#This Row],[500]]*Table24[[#This Row],[Conversion Rate]]</f>
        <v>4.2</v>
      </c>
      <c r="AU101" s="28">
        <f>Table24[[#This Row],[1000]]*Table24[[#This Row],[Conversion Rate]]</f>
        <v>4.2</v>
      </c>
      <c r="AV101" s="28">
        <f>Table24[[#This Row],[2500]]*Table24[[#This Row],[Conversion Rate]]</f>
        <v>0</v>
      </c>
      <c r="AW101" s="28">
        <f>Table24[[#This Row],[5000]]*Table24[[#This Row],[Conversion Rate]]</f>
        <v>0</v>
      </c>
      <c r="AX101" s="28" t="str">
        <f>Table24[[#This Row],[All In/ ++]]</f>
        <v>++</v>
      </c>
      <c r="AY101" s="28">
        <f>Table24[[#This Row],[FSC]]*Table24[[#This Row],[Conversion Rate]]</f>
        <v>0.75</v>
      </c>
      <c r="AZ101" s="28">
        <f>Table24[[#This Row],[SSC]]*Table24[[#This Row],[Conversion Rate]]</f>
        <v>0.15</v>
      </c>
      <c r="BA101" s="28">
        <f>Table24[[#This Row],[Screening]]*Table24[[#This Row],[Conversion Rate]]</f>
        <v>0.1</v>
      </c>
      <c r="BB101" s="28">
        <f>Table24[[#This Row],[Other Charges]]*Table24[[#This Row],[Conversion Rate]]</f>
        <v>0</v>
      </c>
      <c r="BC101" s="28">
        <f>Table24[[#This Row],[Dry Ice Charge]]*Table24[[#This Row],[Conversion Rate]]</f>
        <v>0</v>
      </c>
      <c r="BD101" s="28">
        <f>Table24[[#This Row],[SAF/kg]]*Table24[[#This Row],[Conversion Rate]]</f>
        <v>0</v>
      </c>
      <c r="BE101" s="30" cm="1">
        <f t="array" ref="BE101">IF(COUNTIFS(F$20:F$1213,F101,G$20:G$1213,G101)&gt;1,
    _xlfn.PERCENTRANK.INC(
        _xlfn._xlws.FILTER(AO$20:AO$1213, (F$20:F$1213=F101)*(G$20:G$1213=G101)*ISNUMBER(AO$20:AO$1213)),
        AO101
    ),
    0
)</f>
        <v>0.83299999999999996</v>
      </c>
      <c r="BF101" s="28" t="str">
        <f t="shared" si="1"/>
        <v>Red</v>
      </c>
    </row>
    <row r="102" spans="3:58" hidden="1">
      <c r="C102" s="6" t="s">
        <v>20</v>
      </c>
      <c r="D102" s="4" t="s">
        <v>472</v>
      </c>
      <c r="E102" s="4" t="s">
        <v>22</v>
      </c>
      <c r="F102" s="4" t="s">
        <v>66</v>
      </c>
      <c r="G102" s="4" t="s">
        <v>290</v>
      </c>
      <c r="H102" s="4" t="s">
        <v>799</v>
      </c>
      <c r="I102" s="4" t="s">
        <v>797</v>
      </c>
      <c r="J102" s="4" t="s">
        <v>776</v>
      </c>
      <c r="K102" s="4" t="s">
        <v>777</v>
      </c>
      <c r="L1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102" s="7">
        <v>28438.869999999992</v>
      </c>
      <c r="N102" s="4">
        <v>395</v>
      </c>
      <c r="O102" s="13">
        <v>71.997139240506314</v>
      </c>
      <c r="P102" s="8" t="s">
        <v>1012</v>
      </c>
      <c r="Q102" s="12" t="s">
        <v>472</v>
      </c>
      <c r="R102" s="12" t="s">
        <v>792</v>
      </c>
      <c r="S102" s="12" t="s">
        <v>26</v>
      </c>
      <c r="T102" s="12" t="s">
        <v>859</v>
      </c>
      <c r="U102" s="22"/>
      <c r="V102" s="12">
        <v>175</v>
      </c>
      <c r="W102" s="12"/>
      <c r="X102" s="12">
        <v>4.7</v>
      </c>
      <c r="Y102" s="12"/>
      <c r="Z102" s="12">
        <v>4.5</v>
      </c>
      <c r="AA102" s="12">
        <v>4.2</v>
      </c>
      <c r="AB102" s="12">
        <v>4.2</v>
      </c>
      <c r="AC102" s="12"/>
      <c r="AD102" s="12"/>
      <c r="AE102" s="12" t="s">
        <v>838</v>
      </c>
      <c r="AF102" s="12">
        <v>0.75</v>
      </c>
      <c r="AG102" s="12">
        <v>0.15</v>
      </c>
      <c r="AH102" s="12">
        <v>0.1</v>
      </c>
      <c r="AI102" s="12"/>
      <c r="AJ102" s="12"/>
      <c r="AK102" s="12"/>
      <c r="AL102" s="16" t="s">
        <v>1025</v>
      </c>
      <c r="AM102" s="12" t="s">
        <v>1500</v>
      </c>
      <c r="AN102" s="27">
        <f>VLOOKUP(Table24[[#This Row],[USD conversion]],Sheet2!A:B,2,FALSE)</f>
        <v>1</v>
      </c>
      <c r="AO102" s="28">
        <f>Table24[[#This Row],[Min Charge]]*Table24[[#This Row],[Conversion Rate]]</f>
        <v>175</v>
      </c>
      <c r="AP102" s="28">
        <f>Table24[[#This Row],[45]]*Table24[[#This Row],[Conversion Rate]]</f>
        <v>0</v>
      </c>
      <c r="AQ102" s="28">
        <f>Table24[[#This Row],[100]]*Table24[[#This Row],[Conversion Rate]]</f>
        <v>4.7</v>
      </c>
      <c r="AR102" s="28">
        <f>Table24[[#This Row],[200]]*Table24[[#This Row],[Conversion Rate]]</f>
        <v>0</v>
      </c>
      <c r="AS102" s="28">
        <f>Table24[[#This Row],[300]]*Table24[[#This Row],[Conversion Rate]]</f>
        <v>4.5</v>
      </c>
      <c r="AT102" s="28">
        <f>Table24[[#This Row],[500]]*Table24[[#This Row],[Conversion Rate]]</f>
        <v>4.2</v>
      </c>
      <c r="AU102" s="28">
        <f>Table24[[#This Row],[1000]]*Table24[[#This Row],[Conversion Rate]]</f>
        <v>4.2</v>
      </c>
      <c r="AV102" s="28">
        <f>Table24[[#This Row],[2500]]*Table24[[#This Row],[Conversion Rate]]</f>
        <v>0</v>
      </c>
      <c r="AW102" s="28">
        <f>Table24[[#This Row],[5000]]*Table24[[#This Row],[Conversion Rate]]</f>
        <v>0</v>
      </c>
      <c r="AX102" s="28" t="str">
        <f>Table24[[#This Row],[All In/ ++]]</f>
        <v>++</v>
      </c>
      <c r="AY102" s="28">
        <f>Table24[[#This Row],[FSC]]*Table24[[#This Row],[Conversion Rate]]</f>
        <v>0.75</v>
      </c>
      <c r="AZ102" s="28">
        <f>Table24[[#This Row],[SSC]]*Table24[[#This Row],[Conversion Rate]]</f>
        <v>0.15</v>
      </c>
      <c r="BA102" s="28">
        <f>Table24[[#This Row],[Screening]]*Table24[[#This Row],[Conversion Rate]]</f>
        <v>0.1</v>
      </c>
      <c r="BB102" s="28">
        <f>Table24[[#This Row],[Other Charges]]*Table24[[#This Row],[Conversion Rate]]</f>
        <v>0</v>
      </c>
      <c r="BC102" s="28">
        <f>Table24[[#This Row],[Dry Ice Charge]]*Table24[[#This Row],[Conversion Rate]]</f>
        <v>0</v>
      </c>
      <c r="BD102" s="28">
        <f>Table24[[#This Row],[SAF/kg]]*Table24[[#This Row],[Conversion Rate]]</f>
        <v>0</v>
      </c>
      <c r="BE102" s="30" cm="1">
        <f t="array" ref="BE102">IF(COUNTIFS(F$20:F$1213,F102,G$20:G$1213,G102)&gt;1,
    _xlfn.PERCENTRANK.INC(
        _xlfn._xlws.FILTER(AO$20:AO$1213, (F$20:F$1213=F102)*(G$20:G$1213=G102)*ISNUMBER(AO$20:AO$1213)),
        AO102
    ),
    0
)</f>
        <v>0.85699999999999998</v>
      </c>
      <c r="BF102" s="28" t="str">
        <f t="shared" si="1"/>
        <v>Red</v>
      </c>
    </row>
    <row r="103" spans="3:58" hidden="1">
      <c r="C103" s="6" t="s">
        <v>20</v>
      </c>
      <c r="D103" s="4" t="s">
        <v>472</v>
      </c>
      <c r="E103" s="4" t="s">
        <v>22</v>
      </c>
      <c r="F103" s="4" t="s">
        <v>66</v>
      </c>
      <c r="G103" s="4" t="s">
        <v>110</v>
      </c>
      <c r="H103" s="4" t="s">
        <v>799</v>
      </c>
      <c r="I103" s="4" t="s">
        <v>809</v>
      </c>
      <c r="J103" s="4" t="s">
        <v>776</v>
      </c>
      <c r="K103" s="4" t="s">
        <v>777</v>
      </c>
      <c r="L1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103" s="7">
        <v>19140.919999999995</v>
      </c>
      <c r="N103" s="4">
        <v>439</v>
      </c>
      <c r="O103" s="13">
        <v>43.601184510250555</v>
      </c>
      <c r="P103" s="8" t="s">
        <v>1012</v>
      </c>
      <c r="Q103" s="12" t="s">
        <v>472</v>
      </c>
      <c r="R103" s="12" t="s">
        <v>792</v>
      </c>
      <c r="S103" s="12" t="s">
        <v>26</v>
      </c>
      <c r="T103" s="12" t="s">
        <v>859</v>
      </c>
      <c r="U103" s="22"/>
      <c r="V103" s="12">
        <v>175</v>
      </c>
      <c r="W103" s="12"/>
      <c r="X103" s="12">
        <v>3.1</v>
      </c>
      <c r="Y103" s="12"/>
      <c r="Z103" s="12">
        <v>2</v>
      </c>
      <c r="AA103" s="12">
        <v>2</v>
      </c>
      <c r="AB103" s="12">
        <v>2</v>
      </c>
      <c r="AC103" s="12"/>
      <c r="AD103" s="12"/>
      <c r="AE103" s="12" t="s">
        <v>838</v>
      </c>
      <c r="AF103" s="12">
        <v>0.5</v>
      </c>
      <c r="AG103" s="12">
        <v>0.15</v>
      </c>
      <c r="AH103" s="12">
        <v>0.1</v>
      </c>
      <c r="AI103" s="12"/>
      <c r="AJ103" s="12"/>
      <c r="AK103" s="12"/>
      <c r="AL103" s="16" t="s">
        <v>1025</v>
      </c>
      <c r="AM103" s="12" t="s">
        <v>1500</v>
      </c>
      <c r="AN103" s="27">
        <f>VLOOKUP(Table24[[#This Row],[USD conversion]],Sheet2!A:B,2,FALSE)</f>
        <v>1</v>
      </c>
      <c r="AO103" s="28">
        <f>Table24[[#This Row],[Min Charge]]*Table24[[#This Row],[Conversion Rate]]</f>
        <v>175</v>
      </c>
      <c r="AP103" s="28">
        <f>Table24[[#This Row],[45]]*Table24[[#This Row],[Conversion Rate]]</f>
        <v>0</v>
      </c>
      <c r="AQ103" s="28">
        <f>Table24[[#This Row],[100]]*Table24[[#This Row],[Conversion Rate]]</f>
        <v>3.1</v>
      </c>
      <c r="AR103" s="28">
        <f>Table24[[#This Row],[200]]*Table24[[#This Row],[Conversion Rate]]</f>
        <v>0</v>
      </c>
      <c r="AS103" s="28">
        <f>Table24[[#This Row],[300]]*Table24[[#This Row],[Conversion Rate]]</f>
        <v>2</v>
      </c>
      <c r="AT103" s="28">
        <f>Table24[[#This Row],[500]]*Table24[[#This Row],[Conversion Rate]]</f>
        <v>2</v>
      </c>
      <c r="AU103" s="28">
        <f>Table24[[#This Row],[1000]]*Table24[[#This Row],[Conversion Rate]]</f>
        <v>2</v>
      </c>
      <c r="AV103" s="28">
        <f>Table24[[#This Row],[2500]]*Table24[[#This Row],[Conversion Rate]]</f>
        <v>0</v>
      </c>
      <c r="AW103" s="28">
        <f>Table24[[#This Row],[5000]]*Table24[[#This Row],[Conversion Rate]]</f>
        <v>0</v>
      </c>
      <c r="AX103" s="28" t="str">
        <f>Table24[[#This Row],[All In/ ++]]</f>
        <v>++</v>
      </c>
      <c r="AY103" s="28">
        <f>Table24[[#This Row],[FSC]]*Table24[[#This Row],[Conversion Rate]]</f>
        <v>0.5</v>
      </c>
      <c r="AZ103" s="28">
        <f>Table24[[#This Row],[SSC]]*Table24[[#This Row],[Conversion Rate]]</f>
        <v>0.15</v>
      </c>
      <c r="BA103" s="28">
        <f>Table24[[#This Row],[Screening]]*Table24[[#This Row],[Conversion Rate]]</f>
        <v>0.1</v>
      </c>
      <c r="BB103" s="28">
        <f>Table24[[#This Row],[Other Charges]]*Table24[[#This Row],[Conversion Rate]]</f>
        <v>0</v>
      </c>
      <c r="BC103" s="28">
        <f>Table24[[#This Row],[Dry Ice Charge]]*Table24[[#This Row],[Conversion Rate]]</f>
        <v>0</v>
      </c>
      <c r="BD103" s="28">
        <f>Table24[[#This Row],[SAF/kg]]*Table24[[#This Row],[Conversion Rate]]</f>
        <v>0</v>
      </c>
      <c r="BE103" s="30" cm="1">
        <f t="array" ref="BE103">IF(COUNTIFS(F$20:F$1213,F103,G$20:G$1213,G103)&gt;1,
    _xlfn.PERCENTRANK.INC(
        _xlfn._xlws.FILTER(AO$20:AO$1213, (F$20:F$1213=F103)*(G$20:G$1213=G103)*ISNUMBER(AO$20:AO$1213)),
        AO103
    ),
    0
)</f>
        <v>0.7</v>
      </c>
      <c r="BF103" s="28" t="str">
        <f t="shared" si="1"/>
        <v>Orange</v>
      </c>
    </row>
    <row r="104" spans="3:58" hidden="1">
      <c r="C104" s="6" t="s">
        <v>20</v>
      </c>
      <c r="D104" s="4" t="s">
        <v>21</v>
      </c>
      <c r="E104" s="4" t="s">
        <v>36</v>
      </c>
      <c r="F104" s="4" t="s">
        <v>66</v>
      </c>
      <c r="G104" s="4" t="s">
        <v>44</v>
      </c>
      <c r="H104" s="4" t="s">
        <v>799</v>
      </c>
      <c r="I104" s="4" t="s">
        <v>816</v>
      </c>
      <c r="J104" s="4" t="s">
        <v>776</v>
      </c>
      <c r="K104" s="4" t="s">
        <v>777</v>
      </c>
      <c r="L1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104" s="7">
        <v>61502.9</v>
      </c>
      <c r="N104" s="4">
        <v>221</v>
      </c>
      <c r="O104" s="13">
        <v>278.29366515837103</v>
      </c>
      <c r="P104" s="8" t="s">
        <v>1012</v>
      </c>
      <c r="Q104" s="12" t="s">
        <v>472</v>
      </c>
      <c r="R104" s="12" t="s">
        <v>792</v>
      </c>
      <c r="S104" s="12" t="s">
        <v>26</v>
      </c>
      <c r="T104" s="12" t="s">
        <v>859</v>
      </c>
      <c r="U104" s="22"/>
      <c r="V104" s="12">
        <v>175</v>
      </c>
      <c r="W104" s="12"/>
      <c r="X104" s="12">
        <v>6.7</v>
      </c>
      <c r="Y104" s="12"/>
      <c r="Z104" s="12">
        <v>5.7</v>
      </c>
      <c r="AA104" s="12" t="s">
        <v>1024</v>
      </c>
      <c r="AB104" s="12">
        <v>5.2</v>
      </c>
      <c r="AC104" s="12"/>
      <c r="AD104" s="12"/>
      <c r="AE104" s="12" t="s">
        <v>838</v>
      </c>
      <c r="AF104" s="12">
        <v>0.75</v>
      </c>
      <c r="AG104" s="12">
        <v>0.15</v>
      </c>
      <c r="AH104" s="12">
        <v>0.1</v>
      </c>
      <c r="AI104" s="12"/>
      <c r="AJ104" s="12"/>
      <c r="AK104" s="12"/>
      <c r="AL104" s="16" t="s">
        <v>1025</v>
      </c>
      <c r="AM104" s="12" t="s">
        <v>1500</v>
      </c>
      <c r="AN104" s="27">
        <f>VLOOKUP(Table24[[#This Row],[USD conversion]],Sheet2!A:B,2,FALSE)</f>
        <v>1</v>
      </c>
      <c r="AO104" s="28">
        <f>Table24[[#This Row],[Min Charge]]*Table24[[#This Row],[Conversion Rate]]</f>
        <v>175</v>
      </c>
      <c r="AP104" s="28">
        <f>Table24[[#This Row],[45]]*Table24[[#This Row],[Conversion Rate]]</f>
        <v>0</v>
      </c>
      <c r="AQ104" s="28">
        <f>Table24[[#This Row],[100]]*Table24[[#This Row],[Conversion Rate]]</f>
        <v>6.7</v>
      </c>
      <c r="AR104" s="28">
        <f>Table24[[#This Row],[200]]*Table24[[#This Row],[Conversion Rate]]</f>
        <v>0</v>
      </c>
      <c r="AS104" s="28">
        <f>Table24[[#This Row],[300]]*Table24[[#This Row],[Conversion Rate]]</f>
        <v>5.7</v>
      </c>
      <c r="AT104" s="28" t="e">
        <f>Table24[[#This Row],[500]]*Table24[[#This Row],[Conversion Rate]]</f>
        <v>#VALUE!</v>
      </c>
      <c r="AU104" s="28">
        <f>Table24[[#This Row],[1000]]*Table24[[#This Row],[Conversion Rate]]</f>
        <v>5.2</v>
      </c>
      <c r="AV104" s="28">
        <f>Table24[[#This Row],[2500]]*Table24[[#This Row],[Conversion Rate]]</f>
        <v>0</v>
      </c>
      <c r="AW104" s="28">
        <f>Table24[[#This Row],[5000]]*Table24[[#This Row],[Conversion Rate]]</f>
        <v>0</v>
      </c>
      <c r="AX104" s="28" t="str">
        <f>Table24[[#This Row],[All In/ ++]]</f>
        <v>++</v>
      </c>
      <c r="AY104" s="28">
        <f>Table24[[#This Row],[FSC]]*Table24[[#This Row],[Conversion Rate]]</f>
        <v>0.75</v>
      </c>
      <c r="AZ104" s="28">
        <f>Table24[[#This Row],[SSC]]*Table24[[#This Row],[Conversion Rate]]</f>
        <v>0.15</v>
      </c>
      <c r="BA104" s="28">
        <f>Table24[[#This Row],[Screening]]*Table24[[#This Row],[Conversion Rate]]</f>
        <v>0.1</v>
      </c>
      <c r="BB104" s="28">
        <f>Table24[[#This Row],[Other Charges]]*Table24[[#This Row],[Conversion Rate]]</f>
        <v>0</v>
      </c>
      <c r="BC104" s="28">
        <f>Table24[[#This Row],[Dry Ice Charge]]*Table24[[#This Row],[Conversion Rate]]</f>
        <v>0</v>
      </c>
      <c r="BD104" s="28">
        <f>Table24[[#This Row],[SAF/kg]]*Table24[[#This Row],[Conversion Rate]]</f>
        <v>0</v>
      </c>
      <c r="BE104" s="30" cm="1">
        <f t="array" ref="BE104">IF(COUNTIFS(F$20:F$1213,F104,G$20:G$1213,G104)&gt;1,
    _xlfn.PERCENTRANK.INC(
        _xlfn._xlws.FILTER(AO$20:AO$1213, (F$20:F$1213=F104)*(G$20:G$1213=G104)*ISNUMBER(AO$20:AO$1213)),
        AO104
    ),
    0
)</f>
        <v>0.66600000000000004</v>
      </c>
      <c r="BF104" s="28" t="str">
        <f t="shared" si="1"/>
        <v>Orange</v>
      </c>
    </row>
    <row r="105" spans="3:58" hidden="1">
      <c r="C105" s="6" t="s">
        <v>20</v>
      </c>
      <c r="D105" s="4" t="s">
        <v>472</v>
      </c>
      <c r="E105" s="4" t="s">
        <v>22</v>
      </c>
      <c r="F105" s="4" t="s">
        <v>66</v>
      </c>
      <c r="G105" s="4" t="s">
        <v>190</v>
      </c>
      <c r="H105" s="4" t="s">
        <v>799</v>
      </c>
      <c r="I105" s="4" t="s">
        <v>801</v>
      </c>
      <c r="J105" s="4" t="s">
        <v>776</v>
      </c>
      <c r="K105" s="4" t="s">
        <v>777</v>
      </c>
      <c r="L1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105" s="7">
        <v>14609.986499999997</v>
      </c>
      <c r="N105" s="4">
        <v>264</v>
      </c>
      <c r="O105" s="13">
        <v>55.340857954545442</v>
      </c>
      <c r="P105" s="8" t="s">
        <v>1012</v>
      </c>
      <c r="Q105" s="12" t="s">
        <v>472</v>
      </c>
      <c r="R105" s="12" t="s">
        <v>792</v>
      </c>
      <c r="S105" s="12" t="s">
        <v>26</v>
      </c>
      <c r="T105" s="12" t="s">
        <v>859</v>
      </c>
      <c r="U105" s="22"/>
      <c r="V105" s="12">
        <v>175</v>
      </c>
      <c r="W105" s="12"/>
      <c r="X105" s="12">
        <v>2.8</v>
      </c>
      <c r="Y105" s="12"/>
      <c r="Z105" s="12">
        <v>1.5</v>
      </c>
      <c r="AA105" s="12">
        <v>1.5</v>
      </c>
      <c r="AB105" s="12">
        <v>1.5</v>
      </c>
      <c r="AC105" s="12"/>
      <c r="AD105" s="12"/>
      <c r="AE105" s="12" t="s">
        <v>838</v>
      </c>
      <c r="AF105" s="12">
        <v>0.5</v>
      </c>
      <c r="AG105" s="12">
        <v>0.15</v>
      </c>
      <c r="AH105" s="12">
        <v>0.1</v>
      </c>
      <c r="AI105" s="12"/>
      <c r="AJ105" s="12"/>
      <c r="AK105" s="12"/>
      <c r="AL105" s="16" t="s">
        <v>1025</v>
      </c>
      <c r="AM105" s="12" t="s">
        <v>1500</v>
      </c>
      <c r="AN105" s="27">
        <f>VLOOKUP(Table24[[#This Row],[USD conversion]],Sheet2!A:B,2,FALSE)</f>
        <v>1</v>
      </c>
      <c r="AO105" s="28">
        <f>Table24[[#This Row],[Min Charge]]*Table24[[#This Row],[Conversion Rate]]</f>
        <v>175</v>
      </c>
      <c r="AP105" s="28">
        <f>Table24[[#This Row],[45]]*Table24[[#This Row],[Conversion Rate]]</f>
        <v>0</v>
      </c>
      <c r="AQ105" s="28">
        <f>Table24[[#This Row],[100]]*Table24[[#This Row],[Conversion Rate]]</f>
        <v>2.8</v>
      </c>
      <c r="AR105" s="28">
        <f>Table24[[#This Row],[200]]*Table24[[#This Row],[Conversion Rate]]</f>
        <v>0</v>
      </c>
      <c r="AS105" s="28">
        <f>Table24[[#This Row],[300]]*Table24[[#This Row],[Conversion Rate]]</f>
        <v>1.5</v>
      </c>
      <c r="AT105" s="28">
        <f>Table24[[#This Row],[500]]*Table24[[#This Row],[Conversion Rate]]</f>
        <v>1.5</v>
      </c>
      <c r="AU105" s="28">
        <f>Table24[[#This Row],[1000]]*Table24[[#This Row],[Conversion Rate]]</f>
        <v>1.5</v>
      </c>
      <c r="AV105" s="28">
        <f>Table24[[#This Row],[2500]]*Table24[[#This Row],[Conversion Rate]]</f>
        <v>0</v>
      </c>
      <c r="AW105" s="28">
        <f>Table24[[#This Row],[5000]]*Table24[[#This Row],[Conversion Rate]]</f>
        <v>0</v>
      </c>
      <c r="AX105" s="28" t="str">
        <f>Table24[[#This Row],[All In/ ++]]</f>
        <v>++</v>
      </c>
      <c r="AY105" s="28">
        <f>Table24[[#This Row],[FSC]]*Table24[[#This Row],[Conversion Rate]]</f>
        <v>0.5</v>
      </c>
      <c r="AZ105" s="28">
        <f>Table24[[#This Row],[SSC]]*Table24[[#This Row],[Conversion Rate]]</f>
        <v>0.15</v>
      </c>
      <c r="BA105" s="28">
        <f>Table24[[#This Row],[Screening]]*Table24[[#This Row],[Conversion Rate]]</f>
        <v>0.1</v>
      </c>
      <c r="BB105" s="28">
        <f>Table24[[#This Row],[Other Charges]]*Table24[[#This Row],[Conversion Rate]]</f>
        <v>0</v>
      </c>
      <c r="BC105" s="28">
        <f>Table24[[#This Row],[Dry Ice Charge]]*Table24[[#This Row],[Conversion Rate]]</f>
        <v>0</v>
      </c>
      <c r="BD105" s="28">
        <f>Table24[[#This Row],[SAF/kg]]*Table24[[#This Row],[Conversion Rate]]</f>
        <v>0</v>
      </c>
      <c r="BE105" s="30" cm="1">
        <f t="array" ref="BE105">IF(COUNTIFS(F$20:F$1213,F105,G$20:G$1213,G105)&gt;1,
    _xlfn.PERCENTRANK.INC(
        _xlfn._xlws.FILTER(AO$20:AO$1213, (F$20:F$1213=F105)*(G$20:G$1213=G105)*ISNUMBER(AO$20:AO$1213)),
        AO105
    ),
    0
)</f>
        <v>0.8</v>
      </c>
      <c r="BF105" s="28" t="str">
        <f t="shared" si="1"/>
        <v>Red</v>
      </c>
    </row>
    <row r="106" spans="3:58" hidden="1">
      <c r="C106" s="6" t="s">
        <v>20</v>
      </c>
      <c r="D106" s="4" t="s">
        <v>472</v>
      </c>
      <c r="E106" s="4" t="s">
        <v>22</v>
      </c>
      <c r="F106" s="4" t="s">
        <v>32</v>
      </c>
      <c r="G106" s="4" t="s">
        <v>110</v>
      </c>
      <c r="H106" s="4" t="s">
        <v>799</v>
      </c>
      <c r="I106" s="4" t="s">
        <v>809</v>
      </c>
      <c r="J106" s="4" t="s">
        <v>776</v>
      </c>
      <c r="K106" s="4" t="s">
        <v>777</v>
      </c>
      <c r="L1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106" s="7">
        <v>8659.8500000000022</v>
      </c>
      <c r="N106" s="4">
        <v>463</v>
      </c>
      <c r="O106" s="13">
        <v>18.703779697624196</v>
      </c>
      <c r="P106" s="8" t="s">
        <v>1012</v>
      </c>
      <c r="Q106" s="12" t="s">
        <v>472</v>
      </c>
      <c r="R106" s="12" t="s">
        <v>792</v>
      </c>
      <c r="S106" s="12" t="s">
        <v>26</v>
      </c>
      <c r="T106" s="12" t="s">
        <v>859</v>
      </c>
      <c r="U106" s="22"/>
      <c r="V106" s="12">
        <v>150</v>
      </c>
      <c r="W106" s="12"/>
      <c r="X106" s="12">
        <v>6.7</v>
      </c>
      <c r="Y106" s="12"/>
      <c r="Z106" s="12"/>
      <c r="AA106" s="12"/>
      <c r="AB106" s="12"/>
      <c r="AC106" s="12"/>
      <c r="AD106" s="12"/>
      <c r="AE106" s="12" t="s">
        <v>838</v>
      </c>
      <c r="AF106" s="12">
        <v>0.5</v>
      </c>
      <c r="AG106" s="12">
        <v>0.15</v>
      </c>
      <c r="AH106" s="12">
        <v>0.1</v>
      </c>
      <c r="AI106" s="12"/>
      <c r="AJ106" s="12"/>
      <c r="AK106" s="12"/>
      <c r="AL106" s="16" t="s">
        <v>1030</v>
      </c>
      <c r="AM106" s="12" t="s">
        <v>1500</v>
      </c>
      <c r="AN106" s="27">
        <f>VLOOKUP(Table24[[#This Row],[USD conversion]],Sheet2!A:B,2,FALSE)</f>
        <v>1</v>
      </c>
      <c r="AO106" s="28">
        <f>Table24[[#This Row],[Min Charge]]*Table24[[#This Row],[Conversion Rate]]</f>
        <v>150</v>
      </c>
      <c r="AP106" s="28">
        <f>Table24[[#This Row],[45]]*Table24[[#This Row],[Conversion Rate]]</f>
        <v>0</v>
      </c>
      <c r="AQ106" s="28">
        <f>Table24[[#This Row],[100]]*Table24[[#This Row],[Conversion Rate]]</f>
        <v>6.7</v>
      </c>
      <c r="AR106" s="28">
        <f>Table24[[#This Row],[200]]*Table24[[#This Row],[Conversion Rate]]</f>
        <v>0</v>
      </c>
      <c r="AS106" s="28">
        <f>Table24[[#This Row],[300]]*Table24[[#This Row],[Conversion Rate]]</f>
        <v>0</v>
      </c>
      <c r="AT106" s="28">
        <f>Table24[[#This Row],[500]]*Table24[[#This Row],[Conversion Rate]]</f>
        <v>0</v>
      </c>
      <c r="AU106" s="28">
        <f>Table24[[#This Row],[1000]]*Table24[[#This Row],[Conversion Rate]]</f>
        <v>0</v>
      </c>
      <c r="AV106" s="28">
        <f>Table24[[#This Row],[2500]]*Table24[[#This Row],[Conversion Rate]]</f>
        <v>0</v>
      </c>
      <c r="AW106" s="28">
        <f>Table24[[#This Row],[5000]]*Table24[[#This Row],[Conversion Rate]]</f>
        <v>0</v>
      </c>
      <c r="AX106" s="28" t="str">
        <f>Table24[[#This Row],[All In/ ++]]</f>
        <v>++</v>
      </c>
      <c r="AY106" s="28">
        <f>Table24[[#This Row],[FSC]]*Table24[[#This Row],[Conversion Rate]]</f>
        <v>0.5</v>
      </c>
      <c r="AZ106" s="28">
        <f>Table24[[#This Row],[SSC]]*Table24[[#This Row],[Conversion Rate]]</f>
        <v>0.15</v>
      </c>
      <c r="BA106" s="28">
        <f>Table24[[#This Row],[Screening]]*Table24[[#This Row],[Conversion Rate]]</f>
        <v>0.1</v>
      </c>
      <c r="BB106" s="28">
        <f>Table24[[#This Row],[Other Charges]]*Table24[[#This Row],[Conversion Rate]]</f>
        <v>0</v>
      </c>
      <c r="BC106" s="28">
        <f>Table24[[#This Row],[Dry Ice Charge]]*Table24[[#This Row],[Conversion Rate]]</f>
        <v>0</v>
      </c>
      <c r="BD106" s="28">
        <f>Table24[[#This Row],[SAF/kg]]*Table24[[#This Row],[Conversion Rate]]</f>
        <v>0</v>
      </c>
      <c r="BE106" s="30" cm="1">
        <f t="array" ref="BE106">IF(COUNTIFS(F$20:F$1213,F106,G$20:G$1213,G106)&gt;1,
    _xlfn.PERCENTRANK.INC(
        _xlfn._xlws.FILTER(AO$20:AO$1213, (F$20:F$1213=F106)*(G$20:G$1213=G106)*ISNUMBER(AO$20:AO$1213)),
        AO106
    ),
    0
)</f>
        <v>0.4</v>
      </c>
      <c r="BF106" s="28" t="str">
        <f t="shared" si="1"/>
        <v>Orange</v>
      </c>
    </row>
    <row r="107" spans="3:58" hidden="1">
      <c r="C107" s="6" t="s">
        <v>20</v>
      </c>
      <c r="D107" s="4" t="s">
        <v>472</v>
      </c>
      <c r="E107" s="4" t="s">
        <v>22</v>
      </c>
      <c r="F107" s="4" t="s">
        <v>32</v>
      </c>
      <c r="G107" s="4" t="s">
        <v>44</v>
      </c>
      <c r="H107" s="4" t="s">
        <v>799</v>
      </c>
      <c r="I107" s="4" t="s">
        <v>816</v>
      </c>
      <c r="J107" s="4" t="s">
        <v>776</v>
      </c>
      <c r="K107" s="4" t="s">
        <v>777</v>
      </c>
      <c r="L1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107" s="7">
        <v>10380.670000000002</v>
      </c>
      <c r="N107" s="4">
        <v>621</v>
      </c>
      <c r="O107" s="13">
        <v>16.716054750402581</v>
      </c>
      <c r="P107" s="8" t="s">
        <v>1012</v>
      </c>
      <c r="Q107" s="12" t="s">
        <v>472</v>
      </c>
      <c r="R107" s="12" t="s">
        <v>792</v>
      </c>
      <c r="S107" s="12" t="s">
        <v>26</v>
      </c>
      <c r="T107" s="12" t="s">
        <v>859</v>
      </c>
      <c r="U107" s="22"/>
      <c r="V107" s="12">
        <v>175</v>
      </c>
      <c r="W107" s="12"/>
      <c r="X107" s="12">
        <v>9.35</v>
      </c>
      <c r="Y107" s="12"/>
      <c r="Z107" s="12"/>
      <c r="AA107" s="12"/>
      <c r="AB107" s="12"/>
      <c r="AC107" s="12"/>
      <c r="AD107" s="12"/>
      <c r="AE107" s="12" t="s">
        <v>838</v>
      </c>
      <c r="AF107" s="12">
        <v>0.75</v>
      </c>
      <c r="AG107" s="12">
        <v>0.15</v>
      </c>
      <c r="AH107" s="12">
        <v>0.1</v>
      </c>
      <c r="AI107" s="12"/>
      <c r="AJ107" s="12"/>
      <c r="AK107" s="12"/>
      <c r="AL107" s="16" t="s">
        <v>1030</v>
      </c>
      <c r="AM107" s="12" t="s">
        <v>1500</v>
      </c>
      <c r="AN107" s="27">
        <f>VLOOKUP(Table24[[#This Row],[USD conversion]],Sheet2!A:B,2,FALSE)</f>
        <v>1</v>
      </c>
      <c r="AO107" s="28">
        <f>Table24[[#This Row],[Min Charge]]*Table24[[#This Row],[Conversion Rate]]</f>
        <v>175</v>
      </c>
      <c r="AP107" s="28">
        <f>Table24[[#This Row],[45]]*Table24[[#This Row],[Conversion Rate]]</f>
        <v>0</v>
      </c>
      <c r="AQ107" s="28">
        <f>Table24[[#This Row],[100]]*Table24[[#This Row],[Conversion Rate]]</f>
        <v>9.35</v>
      </c>
      <c r="AR107" s="28">
        <f>Table24[[#This Row],[200]]*Table24[[#This Row],[Conversion Rate]]</f>
        <v>0</v>
      </c>
      <c r="AS107" s="28">
        <f>Table24[[#This Row],[300]]*Table24[[#This Row],[Conversion Rate]]</f>
        <v>0</v>
      </c>
      <c r="AT107" s="28">
        <f>Table24[[#This Row],[500]]*Table24[[#This Row],[Conversion Rate]]</f>
        <v>0</v>
      </c>
      <c r="AU107" s="28">
        <f>Table24[[#This Row],[1000]]*Table24[[#This Row],[Conversion Rate]]</f>
        <v>0</v>
      </c>
      <c r="AV107" s="28">
        <f>Table24[[#This Row],[2500]]*Table24[[#This Row],[Conversion Rate]]</f>
        <v>0</v>
      </c>
      <c r="AW107" s="28">
        <f>Table24[[#This Row],[5000]]*Table24[[#This Row],[Conversion Rate]]</f>
        <v>0</v>
      </c>
      <c r="AX107" s="28" t="str">
        <f>Table24[[#This Row],[All In/ ++]]</f>
        <v>++</v>
      </c>
      <c r="AY107" s="28">
        <f>Table24[[#This Row],[FSC]]*Table24[[#This Row],[Conversion Rate]]</f>
        <v>0.75</v>
      </c>
      <c r="AZ107" s="28">
        <f>Table24[[#This Row],[SSC]]*Table24[[#This Row],[Conversion Rate]]</f>
        <v>0.15</v>
      </c>
      <c r="BA107" s="28">
        <f>Table24[[#This Row],[Screening]]*Table24[[#This Row],[Conversion Rate]]</f>
        <v>0.1</v>
      </c>
      <c r="BB107" s="28">
        <f>Table24[[#This Row],[Other Charges]]*Table24[[#This Row],[Conversion Rate]]</f>
        <v>0</v>
      </c>
      <c r="BC107" s="28">
        <f>Table24[[#This Row],[Dry Ice Charge]]*Table24[[#This Row],[Conversion Rate]]</f>
        <v>0</v>
      </c>
      <c r="BD107" s="28">
        <f>Table24[[#This Row],[SAF/kg]]*Table24[[#This Row],[Conversion Rate]]</f>
        <v>0</v>
      </c>
      <c r="BE107" s="30" cm="1">
        <f t="array" ref="BE107">IF(COUNTIFS(F$20:F$1213,F107,G$20:G$1213,G107)&gt;1,
    _xlfn.PERCENTRANK.INC(
        _xlfn._xlws.FILTER(AO$20:AO$1213, (F$20:F$1213=F107)*(G$20:G$1213=G107)*ISNUMBER(AO$20:AO$1213)),
        AO107
    ),
    0
)</f>
        <v>0.57099999999999995</v>
      </c>
      <c r="BF107" s="28" t="str">
        <f t="shared" si="1"/>
        <v>Orange</v>
      </c>
    </row>
    <row r="108" spans="3:58" hidden="1">
      <c r="C108" s="6" t="s">
        <v>20</v>
      </c>
      <c r="D108" s="4" t="s">
        <v>472</v>
      </c>
      <c r="E108" s="4" t="s">
        <v>22</v>
      </c>
      <c r="F108" s="4" t="s">
        <v>32</v>
      </c>
      <c r="G108" s="4" t="s">
        <v>106</v>
      </c>
      <c r="H108" s="4" t="s">
        <v>799</v>
      </c>
      <c r="I108" s="4" t="s">
        <v>816</v>
      </c>
      <c r="J108" s="4" t="s">
        <v>776</v>
      </c>
      <c r="K108" s="4" t="s">
        <v>777</v>
      </c>
      <c r="L1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108" s="7">
        <v>8835.8500000000076</v>
      </c>
      <c r="N108" s="4">
        <v>620</v>
      </c>
      <c r="O108" s="13">
        <v>14.251370967741948</v>
      </c>
      <c r="P108" s="8" t="s">
        <v>1012</v>
      </c>
      <c r="Q108" s="12" t="s">
        <v>472</v>
      </c>
      <c r="R108" s="12" t="s">
        <v>792</v>
      </c>
      <c r="S108" s="12" t="s">
        <v>26</v>
      </c>
      <c r="T108" s="12" t="s">
        <v>859</v>
      </c>
      <c r="U108" s="22"/>
      <c r="V108" s="12">
        <v>175</v>
      </c>
      <c r="W108" s="12"/>
      <c r="X108" s="12">
        <v>9.35</v>
      </c>
      <c r="Y108" s="12"/>
      <c r="Z108" s="12"/>
      <c r="AA108" s="12"/>
      <c r="AB108" s="12"/>
      <c r="AC108" s="12"/>
      <c r="AD108" s="12"/>
      <c r="AE108" s="12" t="s">
        <v>838</v>
      </c>
      <c r="AF108" s="12">
        <v>0.75</v>
      </c>
      <c r="AG108" s="12">
        <v>0.15</v>
      </c>
      <c r="AH108" s="12">
        <v>0.1</v>
      </c>
      <c r="AI108" s="12"/>
      <c r="AJ108" s="12"/>
      <c r="AK108" s="12"/>
      <c r="AL108" s="16" t="s">
        <v>1030</v>
      </c>
      <c r="AM108" s="12" t="s">
        <v>1500</v>
      </c>
      <c r="AN108" s="27">
        <f>VLOOKUP(Table24[[#This Row],[USD conversion]],Sheet2!A:B,2,FALSE)</f>
        <v>1</v>
      </c>
      <c r="AO108" s="28">
        <f>Table24[[#This Row],[Min Charge]]*Table24[[#This Row],[Conversion Rate]]</f>
        <v>175</v>
      </c>
      <c r="AP108" s="28">
        <f>Table24[[#This Row],[45]]*Table24[[#This Row],[Conversion Rate]]</f>
        <v>0</v>
      </c>
      <c r="AQ108" s="28">
        <f>Table24[[#This Row],[100]]*Table24[[#This Row],[Conversion Rate]]</f>
        <v>9.35</v>
      </c>
      <c r="AR108" s="28">
        <f>Table24[[#This Row],[200]]*Table24[[#This Row],[Conversion Rate]]</f>
        <v>0</v>
      </c>
      <c r="AS108" s="28">
        <f>Table24[[#This Row],[300]]*Table24[[#This Row],[Conversion Rate]]</f>
        <v>0</v>
      </c>
      <c r="AT108" s="28">
        <f>Table24[[#This Row],[500]]*Table24[[#This Row],[Conversion Rate]]</f>
        <v>0</v>
      </c>
      <c r="AU108" s="28">
        <f>Table24[[#This Row],[1000]]*Table24[[#This Row],[Conversion Rate]]</f>
        <v>0</v>
      </c>
      <c r="AV108" s="28">
        <f>Table24[[#This Row],[2500]]*Table24[[#This Row],[Conversion Rate]]</f>
        <v>0</v>
      </c>
      <c r="AW108" s="28">
        <f>Table24[[#This Row],[5000]]*Table24[[#This Row],[Conversion Rate]]</f>
        <v>0</v>
      </c>
      <c r="AX108" s="28" t="str">
        <f>Table24[[#This Row],[All In/ ++]]</f>
        <v>++</v>
      </c>
      <c r="AY108" s="28">
        <f>Table24[[#This Row],[FSC]]*Table24[[#This Row],[Conversion Rate]]</f>
        <v>0.75</v>
      </c>
      <c r="AZ108" s="28">
        <f>Table24[[#This Row],[SSC]]*Table24[[#This Row],[Conversion Rate]]</f>
        <v>0.15</v>
      </c>
      <c r="BA108" s="28">
        <f>Table24[[#This Row],[Screening]]*Table24[[#This Row],[Conversion Rate]]</f>
        <v>0.1</v>
      </c>
      <c r="BB108" s="28">
        <f>Table24[[#This Row],[Other Charges]]*Table24[[#This Row],[Conversion Rate]]</f>
        <v>0</v>
      </c>
      <c r="BC108" s="28">
        <f>Table24[[#This Row],[Dry Ice Charge]]*Table24[[#This Row],[Conversion Rate]]</f>
        <v>0</v>
      </c>
      <c r="BD108" s="28">
        <f>Table24[[#This Row],[SAF/kg]]*Table24[[#This Row],[Conversion Rate]]</f>
        <v>0</v>
      </c>
      <c r="BE108" s="30" cm="1">
        <f t="array" ref="BE108">IF(COUNTIFS(F$20:F$1213,F108,G$20:G$1213,G108)&gt;1,
    _xlfn.PERCENTRANK.INC(
        _xlfn._xlws.FILTER(AO$20:AO$1213, (F$20:F$1213=F108)*(G$20:G$1213=G108)*ISNUMBER(AO$20:AO$1213)),
        AO108
    ),
    0
)</f>
        <v>0.4</v>
      </c>
      <c r="BF108" s="28" t="str">
        <f t="shared" si="1"/>
        <v>Orange</v>
      </c>
    </row>
    <row r="109" spans="3:58" hidden="1">
      <c r="C109" s="6" t="s">
        <v>20</v>
      </c>
      <c r="D109" s="4" t="s">
        <v>472</v>
      </c>
      <c r="E109" s="4" t="s">
        <v>22</v>
      </c>
      <c r="F109" s="4" t="s">
        <v>32</v>
      </c>
      <c r="G109" s="4" t="s">
        <v>29</v>
      </c>
      <c r="H109" s="4" t="s">
        <v>799</v>
      </c>
      <c r="I109" s="4" t="s">
        <v>811</v>
      </c>
      <c r="J109" s="4" t="s">
        <v>776</v>
      </c>
      <c r="K109" s="4" t="s">
        <v>777</v>
      </c>
      <c r="L1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109" s="7">
        <v>5365.61</v>
      </c>
      <c r="N109" s="4">
        <v>313</v>
      </c>
      <c r="O109" s="13">
        <v>17.14252396166134</v>
      </c>
      <c r="P109" s="8" t="s">
        <v>1012</v>
      </c>
      <c r="Q109" s="12" t="s">
        <v>472</v>
      </c>
      <c r="R109" s="12" t="s">
        <v>792</v>
      </c>
      <c r="S109" s="12" t="s">
        <v>26</v>
      </c>
      <c r="T109" s="12" t="s">
        <v>859</v>
      </c>
      <c r="U109" s="22"/>
      <c r="V109" s="12">
        <v>150</v>
      </c>
      <c r="W109" s="12"/>
      <c r="X109" s="12">
        <v>6.7</v>
      </c>
      <c r="Y109" s="12"/>
      <c r="Z109" s="12"/>
      <c r="AA109" s="12"/>
      <c r="AB109" s="12"/>
      <c r="AC109" s="12"/>
      <c r="AD109" s="12"/>
      <c r="AE109" s="12" t="s">
        <v>838</v>
      </c>
      <c r="AF109" s="12">
        <v>0.5</v>
      </c>
      <c r="AG109" s="12">
        <v>0.15</v>
      </c>
      <c r="AH109" s="12">
        <v>0.1</v>
      </c>
      <c r="AI109" s="12"/>
      <c r="AJ109" s="12"/>
      <c r="AK109" s="12"/>
      <c r="AL109" s="16" t="s">
        <v>1030</v>
      </c>
      <c r="AM109" s="12" t="s">
        <v>1500</v>
      </c>
      <c r="AN109" s="27">
        <f>VLOOKUP(Table24[[#This Row],[USD conversion]],Sheet2!A:B,2,FALSE)</f>
        <v>1</v>
      </c>
      <c r="AO109" s="28">
        <f>Table24[[#This Row],[Min Charge]]*Table24[[#This Row],[Conversion Rate]]</f>
        <v>150</v>
      </c>
      <c r="AP109" s="28">
        <f>Table24[[#This Row],[45]]*Table24[[#This Row],[Conversion Rate]]</f>
        <v>0</v>
      </c>
      <c r="AQ109" s="28">
        <f>Table24[[#This Row],[100]]*Table24[[#This Row],[Conversion Rate]]</f>
        <v>6.7</v>
      </c>
      <c r="AR109" s="28">
        <f>Table24[[#This Row],[200]]*Table24[[#This Row],[Conversion Rate]]</f>
        <v>0</v>
      </c>
      <c r="AS109" s="28">
        <f>Table24[[#This Row],[300]]*Table24[[#This Row],[Conversion Rate]]</f>
        <v>0</v>
      </c>
      <c r="AT109" s="28">
        <f>Table24[[#This Row],[500]]*Table24[[#This Row],[Conversion Rate]]</f>
        <v>0</v>
      </c>
      <c r="AU109" s="28">
        <f>Table24[[#This Row],[1000]]*Table24[[#This Row],[Conversion Rate]]</f>
        <v>0</v>
      </c>
      <c r="AV109" s="28">
        <f>Table24[[#This Row],[2500]]*Table24[[#This Row],[Conversion Rate]]</f>
        <v>0</v>
      </c>
      <c r="AW109" s="28">
        <f>Table24[[#This Row],[5000]]*Table24[[#This Row],[Conversion Rate]]</f>
        <v>0</v>
      </c>
      <c r="AX109" s="28" t="str">
        <f>Table24[[#This Row],[All In/ ++]]</f>
        <v>++</v>
      </c>
      <c r="AY109" s="28">
        <f>Table24[[#This Row],[FSC]]*Table24[[#This Row],[Conversion Rate]]</f>
        <v>0.5</v>
      </c>
      <c r="AZ109" s="28">
        <f>Table24[[#This Row],[SSC]]*Table24[[#This Row],[Conversion Rate]]</f>
        <v>0.15</v>
      </c>
      <c r="BA109" s="28">
        <f>Table24[[#This Row],[Screening]]*Table24[[#This Row],[Conversion Rate]]</f>
        <v>0.1</v>
      </c>
      <c r="BB109" s="28">
        <f>Table24[[#This Row],[Other Charges]]*Table24[[#This Row],[Conversion Rate]]</f>
        <v>0</v>
      </c>
      <c r="BC109" s="28">
        <f>Table24[[#This Row],[Dry Ice Charge]]*Table24[[#This Row],[Conversion Rate]]</f>
        <v>0</v>
      </c>
      <c r="BD109" s="28">
        <f>Table24[[#This Row],[SAF/kg]]*Table24[[#This Row],[Conversion Rate]]</f>
        <v>0</v>
      </c>
      <c r="BE109" s="30" cm="1">
        <f t="array" ref="BE109">IF(COUNTIFS(F$20:F$1213,F109,G$20:G$1213,G109)&gt;1,
    _xlfn.PERCENTRANK.INC(
        _xlfn._xlws.FILTER(AO$20:AO$1213, (F$20:F$1213=F109)*(G$20:G$1213=G109)*ISNUMBER(AO$20:AO$1213)),
        AO109
    ),
    0
)</f>
        <v>0.28499999999999998</v>
      </c>
      <c r="BF109" s="28" t="str">
        <f t="shared" si="1"/>
        <v>Orange</v>
      </c>
    </row>
    <row r="110" spans="3:58" hidden="1">
      <c r="C110" s="6" t="s">
        <v>20</v>
      </c>
      <c r="D110" s="4" t="s">
        <v>21</v>
      </c>
      <c r="E110" s="4" t="s">
        <v>22</v>
      </c>
      <c r="F110" s="4" t="s">
        <v>179</v>
      </c>
      <c r="G110" s="4" t="s">
        <v>37</v>
      </c>
      <c r="H110" s="4" t="s">
        <v>821</v>
      </c>
      <c r="I110" s="4" t="s">
        <v>799</v>
      </c>
      <c r="J110" s="4" t="s">
        <v>777</v>
      </c>
      <c r="K110" s="4" t="s">
        <v>776</v>
      </c>
      <c r="L1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PharmaNoExpressBKKLAXTHUSAPACAMERICAS</v>
      </c>
      <c r="M110" s="7">
        <v>963</v>
      </c>
      <c r="N110" s="4">
        <v>508</v>
      </c>
      <c r="O110" s="13">
        <v>1.8956692913385826</v>
      </c>
      <c r="P110" s="8" t="s">
        <v>1012</v>
      </c>
      <c r="Q110" s="12" t="s">
        <v>472</v>
      </c>
      <c r="R110" s="12" t="s">
        <v>792</v>
      </c>
      <c r="S110" s="12" t="s">
        <v>26</v>
      </c>
      <c r="T110" s="12" t="s">
        <v>967</v>
      </c>
      <c r="U110" s="22">
        <v>1400</v>
      </c>
      <c r="V110" s="12"/>
      <c r="W110" s="12"/>
      <c r="X110" s="12"/>
      <c r="Y110" s="12"/>
      <c r="Z110" s="12"/>
      <c r="AA110" s="12">
        <v>265</v>
      </c>
      <c r="AB110" s="12"/>
      <c r="AC110" s="12"/>
      <c r="AD110" s="12"/>
      <c r="AE110" s="12" t="s">
        <v>838</v>
      </c>
      <c r="AF110" s="12">
        <v>37</v>
      </c>
      <c r="AG110" s="12">
        <v>4</v>
      </c>
      <c r="AH110" s="12"/>
      <c r="AI110" s="12"/>
      <c r="AJ110" s="12"/>
      <c r="AK110" s="12"/>
      <c r="AL110" s="16" t="s">
        <v>1014</v>
      </c>
      <c r="AM110" s="12" t="s">
        <v>1506</v>
      </c>
      <c r="AN110" s="27">
        <f>VLOOKUP(Table24[[#This Row],[USD conversion]],Sheet2!A:B,2,FALSE)</f>
        <v>3.058E-2</v>
      </c>
      <c r="AO110" s="28">
        <f>Table24[[#This Row],[Min Charge]]*Table24[[#This Row],[Conversion Rate]]</f>
        <v>0</v>
      </c>
      <c r="AP110" s="28">
        <f>Table24[[#This Row],[45]]*Table24[[#This Row],[Conversion Rate]]</f>
        <v>0</v>
      </c>
      <c r="AQ110" s="28">
        <f>Table24[[#This Row],[100]]*Table24[[#This Row],[Conversion Rate]]</f>
        <v>0</v>
      </c>
      <c r="AR110" s="28">
        <f>Table24[[#This Row],[200]]*Table24[[#This Row],[Conversion Rate]]</f>
        <v>0</v>
      </c>
      <c r="AS110" s="28">
        <f>Table24[[#This Row],[300]]*Table24[[#This Row],[Conversion Rate]]</f>
        <v>0</v>
      </c>
      <c r="AT110" s="28">
        <f>Table24[[#This Row],[500]]*Table24[[#This Row],[Conversion Rate]]</f>
        <v>8.1036999999999999</v>
      </c>
      <c r="AU110" s="28">
        <f>Table24[[#This Row],[1000]]*Table24[[#This Row],[Conversion Rate]]</f>
        <v>0</v>
      </c>
      <c r="AV110" s="28">
        <f>Table24[[#This Row],[2500]]*Table24[[#This Row],[Conversion Rate]]</f>
        <v>0</v>
      </c>
      <c r="AW110" s="28">
        <f>Table24[[#This Row],[5000]]*Table24[[#This Row],[Conversion Rate]]</f>
        <v>0</v>
      </c>
      <c r="AX110" s="28" t="str">
        <f>Table24[[#This Row],[All In/ ++]]</f>
        <v>++</v>
      </c>
      <c r="AY110" s="28">
        <f>Table24[[#This Row],[FSC]]*Table24[[#This Row],[Conversion Rate]]</f>
        <v>1.1314599999999999</v>
      </c>
      <c r="AZ110" s="28">
        <f>Table24[[#This Row],[SSC]]*Table24[[#This Row],[Conversion Rate]]</f>
        <v>0.12232</v>
      </c>
      <c r="BA110" s="28">
        <f>Table24[[#This Row],[Screening]]*Table24[[#This Row],[Conversion Rate]]</f>
        <v>0</v>
      </c>
      <c r="BB110" s="28">
        <f>Table24[[#This Row],[Other Charges]]*Table24[[#This Row],[Conversion Rate]]</f>
        <v>0</v>
      </c>
      <c r="BC110" s="28">
        <f>Table24[[#This Row],[Dry Ice Charge]]*Table24[[#This Row],[Conversion Rate]]</f>
        <v>0</v>
      </c>
      <c r="BD110" s="28">
        <f>Table24[[#This Row],[SAF/kg]]*Table24[[#This Row],[Conversion Rate]]</f>
        <v>0</v>
      </c>
      <c r="BE110" s="30" cm="1">
        <f t="array" ref="BE110">IF(COUNTIFS(F$20:F$1213,F110,G$20:G$1213,G110)&gt;1,
    _xlfn.PERCENTRANK.INC(
        _xlfn._xlws.FILTER(AO$20:AO$1213, (F$20:F$1213=F110)*(G$20:G$1213=G110)*ISNUMBER(AO$20:AO$1213)),
        AO110
    ),
    0
)</f>
        <v>0</v>
      </c>
      <c r="BF110" s="28" t="str">
        <f t="shared" si="1"/>
        <v>Green</v>
      </c>
    </row>
    <row r="111" spans="3:58" hidden="1">
      <c r="C111" s="6" t="s">
        <v>20</v>
      </c>
      <c r="D111" s="4" t="s">
        <v>21</v>
      </c>
      <c r="E111" s="4" t="s">
        <v>36</v>
      </c>
      <c r="F111" s="4" t="s">
        <v>55</v>
      </c>
      <c r="G111" s="4" t="s">
        <v>27</v>
      </c>
      <c r="H111" s="4" t="s">
        <v>816</v>
      </c>
      <c r="I111" s="4" t="s">
        <v>810</v>
      </c>
      <c r="J111" s="4" t="s">
        <v>777</v>
      </c>
      <c r="K111" s="4" t="s">
        <v>777</v>
      </c>
      <c r="L1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PharmaNoStandardBNESINAUSGAPACAPAC</v>
      </c>
      <c r="M111" s="7">
        <v>2067</v>
      </c>
      <c r="N111" s="4">
        <v>338</v>
      </c>
      <c r="O111" s="13">
        <v>6.115384615384615</v>
      </c>
      <c r="P111" s="8" t="s">
        <v>1012</v>
      </c>
      <c r="Q111" s="12" t="s">
        <v>472</v>
      </c>
      <c r="R111" s="12" t="s">
        <v>792</v>
      </c>
      <c r="S111" s="12" t="s">
        <v>26</v>
      </c>
      <c r="T111" s="12" t="s">
        <v>869</v>
      </c>
      <c r="U111" s="22"/>
      <c r="V111" s="12">
        <v>200</v>
      </c>
      <c r="W111" s="12"/>
      <c r="X111" s="12">
        <v>1</v>
      </c>
      <c r="Y111" s="12"/>
      <c r="Z111" s="12"/>
      <c r="AA111" s="12"/>
      <c r="AB111" s="12"/>
      <c r="AC111" s="12"/>
      <c r="AD111" s="12"/>
      <c r="AE111" s="12" t="s">
        <v>889</v>
      </c>
      <c r="AF111" s="12"/>
      <c r="AG111" s="12"/>
      <c r="AH111" s="12"/>
      <c r="AI111" s="12"/>
      <c r="AJ111" s="12"/>
      <c r="AK111" s="12"/>
      <c r="AL111" s="16"/>
      <c r="AM111" s="12" t="s">
        <v>1502</v>
      </c>
      <c r="AN111" s="27">
        <f>VLOOKUP(Table24[[#This Row],[USD conversion]],Sheet2!A:B,2,FALSE)</f>
        <v>0.65310000000000001</v>
      </c>
      <c r="AO111" s="28">
        <f>Table24[[#This Row],[Min Charge]]*Table24[[#This Row],[Conversion Rate]]</f>
        <v>130.62</v>
      </c>
      <c r="AP111" s="28">
        <f>Table24[[#This Row],[45]]*Table24[[#This Row],[Conversion Rate]]</f>
        <v>0</v>
      </c>
      <c r="AQ111" s="28">
        <f>Table24[[#This Row],[100]]*Table24[[#This Row],[Conversion Rate]]</f>
        <v>0.65310000000000001</v>
      </c>
      <c r="AR111" s="28">
        <f>Table24[[#This Row],[200]]*Table24[[#This Row],[Conversion Rate]]</f>
        <v>0</v>
      </c>
      <c r="AS111" s="28">
        <f>Table24[[#This Row],[300]]*Table24[[#This Row],[Conversion Rate]]</f>
        <v>0</v>
      </c>
      <c r="AT111" s="28">
        <f>Table24[[#This Row],[500]]*Table24[[#This Row],[Conversion Rate]]</f>
        <v>0</v>
      </c>
      <c r="AU111" s="28">
        <f>Table24[[#This Row],[1000]]*Table24[[#This Row],[Conversion Rate]]</f>
        <v>0</v>
      </c>
      <c r="AV111" s="28">
        <f>Table24[[#This Row],[2500]]*Table24[[#This Row],[Conversion Rate]]</f>
        <v>0</v>
      </c>
      <c r="AW111" s="28">
        <f>Table24[[#This Row],[5000]]*Table24[[#This Row],[Conversion Rate]]</f>
        <v>0</v>
      </c>
      <c r="AX111" s="28" t="str">
        <f>Table24[[#This Row],[All In/ ++]]</f>
        <v>All in</v>
      </c>
      <c r="AY111" s="28">
        <f>Table24[[#This Row],[FSC]]*Table24[[#This Row],[Conversion Rate]]</f>
        <v>0</v>
      </c>
      <c r="AZ111" s="28">
        <f>Table24[[#This Row],[SSC]]*Table24[[#This Row],[Conversion Rate]]</f>
        <v>0</v>
      </c>
      <c r="BA111" s="28">
        <f>Table24[[#This Row],[Screening]]*Table24[[#This Row],[Conversion Rate]]</f>
        <v>0</v>
      </c>
      <c r="BB111" s="28">
        <f>Table24[[#This Row],[Other Charges]]*Table24[[#This Row],[Conversion Rate]]</f>
        <v>0</v>
      </c>
      <c r="BC111" s="28">
        <f>Table24[[#This Row],[Dry Ice Charge]]*Table24[[#This Row],[Conversion Rate]]</f>
        <v>0</v>
      </c>
      <c r="BD111" s="28">
        <f>Table24[[#This Row],[SAF/kg]]*Table24[[#This Row],[Conversion Rate]]</f>
        <v>0</v>
      </c>
      <c r="BE111" s="30" cm="1">
        <f t="array" ref="BE111">IF(COUNTIFS(F$20:F$1213,F111,G$20:G$1213,G111)&gt;1,
    _xlfn.PERCENTRANK.INC(
        _xlfn._xlws.FILTER(AO$20:AO$1213, (F$20:F$1213=F111)*(G$20:G$1213=G111)*ISNUMBER(AO$20:AO$1213)),
        AO111
    ),
    0
)</f>
        <v>0</v>
      </c>
      <c r="BF111" s="28" t="str">
        <f t="shared" si="1"/>
        <v>Green</v>
      </c>
    </row>
    <row r="112" spans="3:58" hidden="1">
      <c r="C112" s="6" t="s">
        <v>20</v>
      </c>
      <c r="D112" s="4" t="s">
        <v>21</v>
      </c>
      <c r="E112" s="4" t="s">
        <v>22</v>
      </c>
      <c r="F112" s="4" t="s">
        <v>55</v>
      </c>
      <c r="G112" s="4" t="s">
        <v>27</v>
      </c>
      <c r="H112" s="4" t="s">
        <v>816</v>
      </c>
      <c r="I112" s="4" t="s">
        <v>810</v>
      </c>
      <c r="J112" s="4" t="s">
        <v>777</v>
      </c>
      <c r="K112" s="4" t="s">
        <v>777</v>
      </c>
      <c r="L1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PharmaNoExpressBNESINAUSGAPACAPAC</v>
      </c>
      <c r="M112" s="7">
        <v>5034.2000000000007</v>
      </c>
      <c r="N112" s="4">
        <v>488</v>
      </c>
      <c r="O112" s="13">
        <v>10.315983606557378</v>
      </c>
      <c r="P112" s="8" t="s">
        <v>1012</v>
      </c>
      <c r="Q112" s="12" t="s">
        <v>472</v>
      </c>
      <c r="R112" s="12" t="s">
        <v>792</v>
      </c>
      <c r="S112" s="12" t="s">
        <v>26</v>
      </c>
      <c r="T112" s="12" t="s">
        <v>869</v>
      </c>
      <c r="U112" s="22"/>
      <c r="V112" s="12">
        <v>200</v>
      </c>
      <c r="W112" s="12"/>
      <c r="X112" s="12">
        <v>1</v>
      </c>
      <c r="Y112" s="12"/>
      <c r="Z112" s="12"/>
      <c r="AA112" s="12"/>
      <c r="AB112" s="12"/>
      <c r="AC112" s="12"/>
      <c r="AD112" s="12"/>
      <c r="AE112" s="12" t="s">
        <v>889</v>
      </c>
      <c r="AF112" s="12"/>
      <c r="AG112" s="12"/>
      <c r="AH112" s="12"/>
      <c r="AI112" s="12"/>
      <c r="AJ112" s="12"/>
      <c r="AK112" s="12"/>
      <c r="AL112" s="16"/>
      <c r="AM112" s="12" t="s">
        <v>1502</v>
      </c>
      <c r="AN112" s="27">
        <f>VLOOKUP(Table24[[#This Row],[USD conversion]],Sheet2!A:B,2,FALSE)</f>
        <v>0.65310000000000001</v>
      </c>
      <c r="AO112" s="28">
        <f>Table24[[#This Row],[Min Charge]]*Table24[[#This Row],[Conversion Rate]]</f>
        <v>130.62</v>
      </c>
      <c r="AP112" s="28">
        <f>Table24[[#This Row],[45]]*Table24[[#This Row],[Conversion Rate]]</f>
        <v>0</v>
      </c>
      <c r="AQ112" s="28">
        <f>Table24[[#This Row],[100]]*Table24[[#This Row],[Conversion Rate]]</f>
        <v>0.65310000000000001</v>
      </c>
      <c r="AR112" s="28">
        <f>Table24[[#This Row],[200]]*Table24[[#This Row],[Conversion Rate]]</f>
        <v>0</v>
      </c>
      <c r="AS112" s="28">
        <f>Table24[[#This Row],[300]]*Table24[[#This Row],[Conversion Rate]]</f>
        <v>0</v>
      </c>
      <c r="AT112" s="28">
        <f>Table24[[#This Row],[500]]*Table24[[#This Row],[Conversion Rate]]</f>
        <v>0</v>
      </c>
      <c r="AU112" s="28">
        <f>Table24[[#This Row],[1000]]*Table24[[#This Row],[Conversion Rate]]</f>
        <v>0</v>
      </c>
      <c r="AV112" s="28">
        <f>Table24[[#This Row],[2500]]*Table24[[#This Row],[Conversion Rate]]</f>
        <v>0</v>
      </c>
      <c r="AW112" s="28">
        <f>Table24[[#This Row],[5000]]*Table24[[#This Row],[Conversion Rate]]</f>
        <v>0</v>
      </c>
      <c r="AX112" s="28" t="str">
        <f>Table24[[#This Row],[All In/ ++]]</f>
        <v>All in</v>
      </c>
      <c r="AY112" s="28">
        <f>Table24[[#This Row],[FSC]]*Table24[[#This Row],[Conversion Rate]]</f>
        <v>0</v>
      </c>
      <c r="AZ112" s="28">
        <f>Table24[[#This Row],[SSC]]*Table24[[#This Row],[Conversion Rate]]</f>
        <v>0</v>
      </c>
      <c r="BA112" s="28">
        <f>Table24[[#This Row],[Screening]]*Table24[[#This Row],[Conversion Rate]]</f>
        <v>0</v>
      </c>
      <c r="BB112" s="28">
        <f>Table24[[#This Row],[Other Charges]]*Table24[[#This Row],[Conversion Rate]]</f>
        <v>0</v>
      </c>
      <c r="BC112" s="28">
        <f>Table24[[#This Row],[Dry Ice Charge]]*Table24[[#This Row],[Conversion Rate]]</f>
        <v>0</v>
      </c>
      <c r="BD112" s="28">
        <f>Table24[[#This Row],[SAF/kg]]*Table24[[#This Row],[Conversion Rate]]</f>
        <v>0</v>
      </c>
      <c r="BE112" s="30" cm="1">
        <f t="array" ref="BE112">IF(COUNTIFS(F$20:F$1213,F112,G$20:G$1213,G112)&gt;1,
    _xlfn.PERCENTRANK.INC(
        _xlfn._xlws.FILTER(AO$20:AO$1213, (F$20:F$1213=F112)*(G$20:G$1213=G112)*ISNUMBER(AO$20:AO$1213)),
        AO112
    ),
    0
)</f>
        <v>0</v>
      </c>
      <c r="BF112" s="28" t="str">
        <f t="shared" si="1"/>
        <v>Green</v>
      </c>
    </row>
    <row r="113" spans="3:58" hidden="1">
      <c r="C113" s="6" t="s">
        <v>20</v>
      </c>
      <c r="D113" s="4" t="s">
        <v>472</v>
      </c>
      <c r="E113" s="4" t="s">
        <v>22</v>
      </c>
      <c r="F113" s="4" t="s">
        <v>55</v>
      </c>
      <c r="G113" s="4" t="s">
        <v>27</v>
      </c>
      <c r="H113" s="4" t="s">
        <v>816</v>
      </c>
      <c r="I113" s="4" t="s">
        <v>810</v>
      </c>
      <c r="J113" s="4" t="s">
        <v>777</v>
      </c>
      <c r="K113" s="4" t="s">
        <v>777</v>
      </c>
      <c r="L1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PharmaYesExpressBNESINAUSGAPACAPAC</v>
      </c>
      <c r="M113" s="7">
        <v>17367</v>
      </c>
      <c r="N113" s="4">
        <v>315</v>
      </c>
      <c r="O113" s="13">
        <v>55.133333333333333</v>
      </c>
      <c r="P113" s="8" t="s">
        <v>1012</v>
      </c>
      <c r="Q113" s="12" t="s">
        <v>472</v>
      </c>
      <c r="R113" s="12" t="s">
        <v>792</v>
      </c>
      <c r="S113" s="12" t="s">
        <v>26</v>
      </c>
      <c r="T113" s="12" t="s">
        <v>869</v>
      </c>
      <c r="U113" s="22"/>
      <c r="V113" s="12">
        <v>200</v>
      </c>
      <c r="W113" s="12"/>
      <c r="X113" s="12">
        <v>1</v>
      </c>
      <c r="Y113" s="12"/>
      <c r="Z113" s="12"/>
      <c r="AA113" s="12"/>
      <c r="AB113" s="12"/>
      <c r="AC113" s="12"/>
      <c r="AD113" s="12"/>
      <c r="AE113" s="12" t="s">
        <v>889</v>
      </c>
      <c r="AF113" s="12"/>
      <c r="AG113" s="12"/>
      <c r="AH113" s="12"/>
      <c r="AI113" s="12"/>
      <c r="AJ113" s="12"/>
      <c r="AK113" s="12"/>
      <c r="AL113" s="16"/>
      <c r="AM113" s="12" t="s">
        <v>1502</v>
      </c>
      <c r="AN113" s="27">
        <f>VLOOKUP(Table24[[#This Row],[USD conversion]],Sheet2!A:B,2,FALSE)</f>
        <v>0.65310000000000001</v>
      </c>
      <c r="AO113" s="28">
        <f>Table24[[#This Row],[Min Charge]]*Table24[[#This Row],[Conversion Rate]]</f>
        <v>130.62</v>
      </c>
      <c r="AP113" s="28">
        <f>Table24[[#This Row],[45]]*Table24[[#This Row],[Conversion Rate]]</f>
        <v>0</v>
      </c>
      <c r="AQ113" s="28">
        <f>Table24[[#This Row],[100]]*Table24[[#This Row],[Conversion Rate]]</f>
        <v>0.65310000000000001</v>
      </c>
      <c r="AR113" s="28">
        <f>Table24[[#This Row],[200]]*Table24[[#This Row],[Conversion Rate]]</f>
        <v>0</v>
      </c>
      <c r="AS113" s="28">
        <f>Table24[[#This Row],[300]]*Table24[[#This Row],[Conversion Rate]]</f>
        <v>0</v>
      </c>
      <c r="AT113" s="28">
        <f>Table24[[#This Row],[500]]*Table24[[#This Row],[Conversion Rate]]</f>
        <v>0</v>
      </c>
      <c r="AU113" s="28">
        <f>Table24[[#This Row],[1000]]*Table24[[#This Row],[Conversion Rate]]</f>
        <v>0</v>
      </c>
      <c r="AV113" s="28">
        <f>Table24[[#This Row],[2500]]*Table24[[#This Row],[Conversion Rate]]</f>
        <v>0</v>
      </c>
      <c r="AW113" s="28">
        <f>Table24[[#This Row],[5000]]*Table24[[#This Row],[Conversion Rate]]</f>
        <v>0</v>
      </c>
      <c r="AX113" s="28" t="str">
        <f>Table24[[#This Row],[All In/ ++]]</f>
        <v>All in</v>
      </c>
      <c r="AY113" s="28">
        <f>Table24[[#This Row],[FSC]]*Table24[[#This Row],[Conversion Rate]]</f>
        <v>0</v>
      </c>
      <c r="AZ113" s="28">
        <f>Table24[[#This Row],[SSC]]*Table24[[#This Row],[Conversion Rate]]</f>
        <v>0</v>
      </c>
      <c r="BA113" s="28">
        <f>Table24[[#This Row],[Screening]]*Table24[[#This Row],[Conversion Rate]]</f>
        <v>0</v>
      </c>
      <c r="BB113" s="28">
        <f>Table24[[#This Row],[Other Charges]]*Table24[[#This Row],[Conversion Rate]]</f>
        <v>0</v>
      </c>
      <c r="BC113" s="28">
        <f>Table24[[#This Row],[Dry Ice Charge]]*Table24[[#This Row],[Conversion Rate]]</f>
        <v>0</v>
      </c>
      <c r="BD113" s="28">
        <f>Table24[[#This Row],[SAF/kg]]*Table24[[#This Row],[Conversion Rate]]</f>
        <v>0</v>
      </c>
      <c r="BE113" s="30" cm="1">
        <f t="array" ref="BE113">IF(COUNTIFS(F$20:F$1213,F113,G$20:G$1213,G113)&gt;1,
    _xlfn.PERCENTRANK.INC(
        _xlfn._xlws.FILTER(AO$20:AO$1213, (F$20:F$1213=F113)*(G$20:G$1213=G113)*ISNUMBER(AO$20:AO$1213)),
        AO113
    ),
    0
)</f>
        <v>0</v>
      </c>
      <c r="BF113" s="28" t="str">
        <f t="shared" si="1"/>
        <v>Green</v>
      </c>
    </row>
    <row r="114" spans="3:58" hidden="1">
      <c r="C114" s="6" t="s">
        <v>20</v>
      </c>
      <c r="D114" s="4" t="s">
        <v>472</v>
      </c>
      <c r="E114" s="4" t="s">
        <v>36</v>
      </c>
      <c r="F114" s="4" t="s">
        <v>55</v>
      </c>
      <c r="G114" s="4" t="s">
        <v>27</v>
      </c>
      <c r="H114" s="4" t="s">
        <v>816</v>
      </c>
      <c r="I114" s="4" t="s">
        <v>810</v>
      </c>
      <c r="J114" s="4" t="s">
        <v>777</v>
      </c>
      <c r="K114" s="4" t="s">
        <v>777</v>
      </c>
      <c r="L1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PharmaYesStandardBNESINAUSGAPACAPAC</v>
      </c>
      <c r="M114" s="7">
        <v>40408</v>
      </c>
      <c r="N114" s="4">
        <v>419</v>
      </c>
      <c r="O114" s="13">
        <v>96.439140811455843</v>
      </c>
      <c r="P114" s="8" t="s">
        <v>1012</v>
      </c>
      <c r="Q114" s="12" t="s">
        <v>472</v>
      </c>
      <c r="R114" s="12" t="s">
        <v>792</v>
      </c>
      <c r="S114" s="12" t="s">
        <v>26</v>
      </c>
      <c r="T114" s="12" t="s">
        <v>869</v>
      </c>
      <c r="U114" s="22"/>
      <c r="V114" s="12">
        <v>200</v>
      </c>
      <c r="W114" s="12"/>
      <c r="X114" s="12">
        <v>1</v>
      </c>
      <c r="Y114" s="12"/>
      <c r="Z114" s="12"/>
      <c r="AA114" s="12"/>
      <c r="AB114" s="12"/>
      <c r="AC114" s="12"/>
      <c r="AD114" s="12"/>
      <c r="AE114" s="12" t="s">
        <v>889</v>
      </c>
      <c r="AF114" s="12"/>
      <c r="AG114" s="12"/>
      <c r="AH114" s="12"/>
      <c r="AI114" s="12"/>
      <c r="AJ114" s="12"/>
      <c r="AK114" s="12"/>
      <c r="AL114" s="16"/>
      <c r="AM114" s="12" t="s">
        <v>1502</v>
      </c>
      <c r="AN114" s="27">
        <f>VLOOKUP(Table24[[#This Row],[USD conversion]],Sheet2!A:B,2,FALSE)</f>
        <v>0.65310000000000001</v>
      </c>
      <c r="AO114" s="28">
        <f>Table24[[#This Row],[Min Charge]]*Table24[[#This Row],[Conversion Rate]]</f>
        <v>130.62</v>
      </c>
      <c r="AP114" s="28">
        <f>Table24[[#This Row],[45]]*Table24[[#This Row],[Conversion Rate]]</f>
        <v>0</v>
      </c>
      <c r="AQ114" s="28">
        <f>Table24[[#This Row],[100]]*Table24[[#This Row],[Conversion Rate]]</f>
        <v>0.65310000000000001</v>
      </c>
      <c r="AR114" s="28">
        <f>Table24[[#This Row],[200]]*Table24[[#This Row],[Conversion Rate]]</f>
        <v>0</v>
      </c>
      <c r="AS114" s="28">
        <f>Table24[[#This Row],[300]]*Table24[[#This Row],[Conversion Rate]]</f>
        <v>0</v>
      </c>
      <c r="AT114" s="28">
        <f>Table24[[#This Row],[500]]*Table24[[#This Row],[Conversion Rate]]</f>
        <v>0</v>
      </c>
      <c r="AU114" s="28">
        <f>Table24[[#This Row],[1000]]*Table24[[#This Row],[Conversion Rate]]</f>
        <v>0</v>
      </c>
      <c r="AV114" s="28">
        <f>Table24[[#This Row],[2500]]*Table24[[#This Row],[Conversion Rate]]</f>
        <v>0</v>
      </c>
      <c r="AW114" s="28">
        <f>Table24[[#This Row],[5000]]*Table24[[#This Row],[Conversion Rate]]</f>
        <v>0</v>
      </c>
      <c r="AX114" s="28" t="str">
        <f>Table24[[#This Row],[All In/ ++]]</f>
        <v>All in</v>
      </c>
      <c r="AY114" s="28">
        <f>Table24[[#This Row],[FSC]]*Table24[[#This Row],[Conversion Rate]]</f>
        <v>0</v>
      </c>
      <c r="AZ114" s="28">
        <f>Table24[[#This Row],[SSC]]*Table24[[#This Row],[Conversion Rate]]</f>
        <v>0</v>
      </c>
      <c r="BA114" s="28">
        <f>Table24[[#This Row],[Screening]]*Table24[[#This Row],[Conversion Rate]]</f>
        <v>0</v>
      </c>
      <c r="BB114" s="28">
        <f>Table24[[#This Row],[Other Charges]]*Table24[[#This Row],[Conversion Rate]]</f>
        <v>0</v>
      </c>
      <c r="BC114" s="28">
        <f>Table24[[#This Row],[Dry Ice Charge]]*Table24[[#This Row],[Conversion Rate]]</f>
        <v>0</v>
      </c>
      <c r="BD114" s="28">
        <f>Table24[[#This Row],[SAF/kg]]*Table24[[#This Row],[Conversion Rate]]</f>
        <v>0</v>
      </c>
      <c r="BE114" s="30" cm="1">
        <f t="array" ref="BE114">IF(COUNTIFS(F$20:F$1213,F114,G$20:G$1213,G114)&gt;1,
    _xlfn.PERCENTRANK.INC(
        _xlfn._xlws.FILTER(AO$20:AO$1213, (F$20:F$1213=F114)*(G$20:G$1213=G114)*ISNUMBER(AO$20:AO$1213)),
        AO114
    ),
    0
)</f>
        <v>0</v>
      </c>
      <c r="BF114" s="28" t="str">
        <f t="shared" si="1"/>
        <v>Green</v>
      </c>
    </row>
    <row r="115" spans="3:58" hidden="1">
      <c r="C115" s="6" t="s">
        <v>20</v>
      </c>
      <c r="D115" s="4" t="s">
        <v>472</v>
      </c>
      <c r="E115" s="4" t="s">
        <v>22</v>
      </c>
      <c r="F115" s="4" t="s">
        <v>290</v>
      </c>
      <c r="G115" s="4" t="s">
        <v>37</v>
      </c>
      <c r="H115" s="4" t="s">
        <v>797</v>
      </c>
      <c r="I115" s="4" t="s">
        <v>799</v>
      </c>
      <c r="J115" s="4" t="s">
        <v>777</v>
      </c>
      <c r="K115" s="4" t="s">
        <v>776</v>
      </c>
      <c r="L1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PharmaYesExpressBOMLAXINUSAPACAMERICAS</v>
      </c>
      <c r="M115" s="7">
        <v>23598</v>
      </c>
      <c r="N115" s="4">
        <v>293</v>
      </c>
      <c r="O115" s="13">
        <v>80.539249146757683</v>
      </c>
      <c r="P115" s="8" t="s">
        <v>1012</v>
      </c>
      <c r="Q115" s="12" t="s">
        <v>472</v>
      </c>
      <c r="R115" s="12" t="s">
        <v>792</v>
      </c>
      <c r="S115" s="12" t="s">
        <v>26</v>
      </c>
      <c r="T115" s="12" t="s">
        <v>871</v>
      </c>
      <c r="U115" s="22">
        <v>15</v>
      </c>
      <c r="V115" s="12">
        <v>14000</v>
      </c>
      <c r="W115" s="12"/>
      <c r="X115" s="12">
        <v>550</v>
      </c>
      <c r="Y115" s="12">
        <v>0</v>
      </c>
      <c r="Z115" s="12">
        <v>510</v>
      </c>
      <c r="AA115" s="12">
        <v>470</v>
      </c>
      <c r="AB115" s="12" t="s">
        <v>1015</v>
      </c>
      <c r="AC115" s="12" t="s">
        <v>1015</v>
      </c>
      <c r="AD115" s="12" t="s">
        <v>1015</v>
      </c>
      <c r="AE115" s="12" t="s">
        <v>838</v>
      </c>
      <c r="AF115" s="12">
        <v>88</v>
      </c>
      <c r="AG115" s="12">
        <v>23</v>
      </c>
      <c r="AH115" s="12"/>
      <c r="AI115" s="12">
        <v>6</v>
      </c>
      <c r="AJ115" s="12"/>
      <c r="AK115" s="12" t="s">
        <v>1016</v>
      </c>
      <c r="AL115" s="16" t="s">
        <v>1017</v>
      </c>
      <c r="AM115" s="12" t="s">
        <v>1507</v>
      </c>
      <c r="AN115" s="27">
        <f>VLOOKUP(Table24[[#This Row],[USD conversion]],Sheet2!A:B,2,FALSE)</f>
        <v>1.167E-2</v>
      </c>
      <c r="AO115" s="28">
        <f>Table24[[#This Row],[Min Charge]]*Table24[[#This Row],[Conversion Rate]]</f>
        <v>163.38</v>
      </c>
      <c r="AP115" s="28">
        <f>Table24[[#This Row],[45]]*Table24[[#This Row],[Conversion Rate]]</f>
        <v>0</v>
      </c>
      <c r="AQ115" s="28">
        <f>Table24[[#This Row],[100]]*Table24[[#This Row],[Conversion Rate]]</f>
        <v>6.4184999999999999</v>
      </c>
      <c r="AR115" s="28">
        <f>Table24[[#This Row],[200]]*Table24[[#This Row],[Conversion Rate]]</f>
        <v>0</v>
      </c>
      <c r="AS115" s="28">
        <f>Table24[[#This Row],[300]]*Table24[[#This Row],[Conversion Rate]]</f>
        <v>5.9516999999999998</v>
      </c>
      <c r="AT115" s="28">
        <f>Table24[[#This Row],[500]]*Table24[[#This Row],[Conversion Rate]]</f>
        <v>5.4848999999999997</v>
      </c>
      <c r="AU115" s="28" t="e">
        <f>Table24[[#This Row],[1000]]*Table24[[#This Row],[Conversion Rate]]</f>
        <v>#VALUE!</v>
      </c>
      <c r="AV115" s="28" t="e">
        <f>Table24[[#This Row],[2500]]*Table24[[#This Row],[Conversion Rate]]</f>
        <v>#VALUE!</v>
      </c>
      <c r="AW115" s="28" t="e">
        <f>Table24[[#This Row],[5000]]*Table24[[#This Row],[Conversion Rate]]</f>
        <v>#VALUE!</v>
      </c>
      <c r="AX115" s="28" t="str">
        <f>Table24[[#This Row],[All In/ ++]]</f>
        <v>++</v>
      </c>
      <c r="AY115" s="28">
        <f>Table24[[#This Row],[FSC]]*Table24[[#This Row],[Conversion Rate]]</f>
        <v>1.0269599999999999</v>
      </c>
      <c r="AZ115" s="28">
        <f>Table24[[#This Row],[SSC]]*Table24[[#This Row],[Conversion Rate]]</f>
        <v>0.26840999999999998</v>
      </c>
      <c r="BA115" s="28">
        <f>Table24[[#This Row],[Screening]]*Table24[[#This Row],[Conversion Rate]]</f>
        <v>0</v>
      </c>
      <c r="BB115" s="28">
        <f>Table24[[#This Row],[Other Charges]]*Table24[[#This Row],[Conversion Rate]]</f>
        <v>7.0019999999999999E-2</v>
      </c>
      <c r="BC115" s="28">
        <f>Table24[[#This Row],[Dry Ice Charge]]*Table24[[#This Row],[Conversion Rate]]</f>
        <v>0</v>
      </c>
      <c r="BD115" s="28" t="e">
        <f>Table24[[#This Row],[SAF/kg]]*Table24[[#This Row],[Conversion Rate]]</f>
        <v>#VALUE!</v>
      </c>
      <c r="BE115" s="30" cm="1">
        <f t="array" ref="BE115">IF(COUNTIFS(F$20:F$1213,F115,G$20:G$1213,G115)&gt;1,
    _xlfn.PERCENTRANK.INC(
        _xlfn._xlws.FILTER(AO$20:AO$1213, (F$20:F$1213=F115)*(G$20:G$1213=G115)*ISNUMBER(AO$20:AO$1213)),
        AO115
    ),
    0
)</f>
        <v>0.25</v>
      </c>
      <c r="BF115" s="28" t="str">
        <f t="shared" si="1"/>
        <v>Orange</v>
      </c>
    </row>
    <row r="116" spans="3:58" hidden="1">
      <c r="C116" s="6" t="s">
        <v>20</v>
      </c>
      <c r="D116" s="4" t="s">
        <v>472</v>
      </c>
      <c r="E116" s="4" t="s">
        <v>22</v>
      </c>
      <c r="F116" s="4" t="s">
        <v>290</v>
      </c>
      <c r="G116" s="4" t="s">
        <v>86</v>
      </c>
      <c r="H116" s="4" t="s">
        <v>797</v>
      </c>
      <c r="I116" s="4" t="s">
        <v>795</v>
      </c>
      <c r="J116" s="4" t="s">
        <v>777</v>
      </c>
      <c r="K116" s="4" t="s">
        <v>778</v>
      </c>
      <c r="L1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PharmaYesExpressBOMLHRINGBAPACEMEA</v>
      </c>
      <c r="M116" s="7">
        <v>12939</v>
      </c>
      <c r="N116" s="4">
        <v>333</v>
      </c>
      <c r="O116" s="13">
        <v>38.855855855855857</v>
      </c>
      <c r="P116" s="8" t="s">
        <v>1012</v>
      </c>
      <c r="Q116" s="12" t="s">
        <v>472</v>
      </c>
      <c r="R116" s="12" t="s">
        <v>792</v>
      </c>
      <c r="S116" s="12" t="s">
        <v>26</v>
      </c>
      <c r="T116" s="12" t="s">
        <v>871</v>
      </c>
      <c r="U116" s="22">
        <v>15</v>
      </c>
      <c r="V116" s="12">
        <v>14000</v>
      </c>
      <c r="W116" s="12"/>
      <c r="X116" s="12">
        <v>550</v>
      </c>
      <c r="Y116" s="12">
        <v>0</v>
      </c>
      <c r="Z116" s="12">
        <v>510</v>
      </c>
      <c r="AA116" s="12">
        <v>470</v>
      </c>
      <c r="AB116" s="12" t="s">
        <v>1015</v>
      </c>
      <c r="AC116" s="12" t="s">
        <v>1015</v>
      </c>
      <c r="AD116" s="12" t="s">
        <v>1015</v>
      </c>
      <c r="AE116" s="12" t="s">
        <v>838</v>
      </c>
      <c r="AF116" s="12">
        <v>88</v>
      </c>
      <c r="AG116" s="12">
        <v>21</v>
      </c>
      <c r="AH116" s="12"/>
      <c r="AI116" s="12">
        <v>6</v>
      </c>
      <c r="AJ116" s="12"/>
      <c r="AK116" s="12" t="s">
        <v>1016</v>
      </c>
      <c r="AL116" s="16" t="s">
        <v>1017</v>
      </c>
      <c r="AM116" s="12" t="s">
        <v>1507</v>
      </c>
      <c r="AN116" s="27">
        <f>VLOOKUP(Table24[[#This Row],[USD conversion]],Sheet2!A:B,2,FALSE)</f>
        <v>1.167E-2</v>
      </c>
      <c r="AO116" s="28">
        <f>Table24[[#This Row],[Min Charge]]*Table24[[#This Row],[Conversion Rate]]</f>
        <v>163.38</v>
      </c>
      <c r="AP116" s="28">
        <f>Table24[[#This Row],[45]]*Table24[[#This Row],[Conversion Rate]]</f>
        <v>0</v>
      </c>
      <c r="AQ116" s="28">
        <f>Table24[[#This Row],[100]]*Table24[[#This Row],[Conversion Rate]]</f>
        <v>6.4184999999999999</v>
      </c>
      <c r="AR116" s="28">
        <f>Table24[[#This Row],[200]]*Table24[[#This Row],[Conversion Rate]]</f>
        <v>0</v>
      </c>
      <c r="AS116" s="28">
        <f>Table24[[#This Row],[300]]*Table24[[#This Row],[Conversion Rate]]</f>
        <v>5.9516999999999998</v>
      </c>
      <c r="AT116" s="28">
        <f>Table24[[#This Row],[500]]*Table24[[#This Row],[Conversion Rate]]</f>
        <v>5.4848999999999997</v>
      </c>
      <c r="AU116" s="28" t="e">
        <f>Table24[[#This Row],[1000]]*Table24[[#This Row],[Conversion Rate]]</f>
        <v>#VALUE!</v>
      </c>
      <c r="AV116" s="28" t="e">
        <f>Table24[[#This Row],[2500]]*Table24[[#This Row],[Conversion Rate]]</f>
        <v>#VALUE!</v>
      </c>
      <c r="AW116" s="28" t="e">
        <f>Table24[[#This Row],[5000]]*Table24[[#This Row],[Conversion Rate]]</f>
        <v>#VALUE!</v>
      </c>
      <c r="AX116" s="28" t="str">
        <f>Table24[[#This Row],[All In/ ++]]</f>
        <v>++</v>
      </c>
      <c r="AY116" s="28">
        <f>Table24[[#This Row],[FSC]]*Table24[[#This Row],[Conversion Rate]]</f>
        <v>1.0269599999999999</v>
      </c>
      <c r="AZ116" s="28">
        <f>Table24[[#This Row],[SSC]]*Table24[[#This Row],[Conversion Rate]]</f>
        <v>0.24507000000000001</v>
      </c>
      <c r="BA116" s="28">
        <f>Table24[[#This Row],[Screening]]*Table24[[#This Row],[Conversion Rate]]</f>
        <v>0</v>
      </c>
      <c r="BB116" s="28">
        <f>Table24[[#This Row],[Other Charges]]*Table24[[#This Row],[Conversion Rate]]</f>
        <v>7.0019999999999999E-2</v>
      </c>
      <c r="BC116" s="28">
        <f>Table24[[#This Row],[Dry Ice Charge]]*Table24[[#This Row],[Conversion Rate]]</f>
        <v>0</v>
      </c>
      <c r="BD116" s="28" t="e">
        <f>Table24[[#This Row],[SAF/kg]]*Table24[[#This Row],[Conversion Rate]]</f>
        <v>#VALUE!</v>
      </c>
      <c r="BE116" s="30" cm="1">
        <f t="array" ref="BE116">IF(COUNTIFS(F$20:F$1213,F116,G$20:G$1213,G116)&gt;1,
    _xlfn.PERCENTRANK.INC(
        _xlfn._xlws.FILTER(AO$20:AO$1213, (F$20:F$1213=F116)*(G$20:G$1213=G116)*ISNUMBER(AO$20:AO$1213)),
        AO116
    ),
    0
)</f>
        <v>0.75</v>
      </c>
      <c r="BF116" s="28" t="str">
        <f t="shared" si="1"/>
        <v>Red</v>
      </c>
    </row>
    <row r="117" spans="3:58" hidden="1">
      <c r="C117" s="6" t="s">
        <v>20</v>
      </c>
      <c r="D117" s="4" t="s">
        <v>21</v>
      </c>
      <c r="E117" s="4" t="s">
        <v>22</v>
      </c>
      <c r="F117" s="4" t="s">
        <v>290</v>
      </c>
      <c r="G117" s="4" t="s">
        <v>27</v>
      </c>
      <c r="H117" s="4" t="s">
        <v>797</v>
      </c>
      <c r="I117" s="4" t="s">
        <v>810</v>
      </c>
      <c r="J117" s="4" t="s">
        <v>777</v>
      </c>
      <c r="K117" s="4" t="s">
        <v>777</v>
      </c>
      <c r="L1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PharmaNoExpressBOMSININSGAPACAPAC</v>
      </c>
      <c r="M117" s="7">
        <v>3239</v>
      </c>
      <c r="N117" s="4">
        <v>591</v>
      </c>
      <c r="O117" s="13">
        <v>5.4805414551607443</v>
      </c>
      <c r="P117" s="8" t="s">
        <v>1012</v>
      </c>
      <c r="Q117" s="12" t="s">
        <v>472</v>
      </c>
      <c r="R117" s="12" t="s">
        <v>792</v>
      </c>
      <c r="S117" s="12" t="s">
        <v>26</v>
      </c>
      <c r="T117" s="12" t="s">
        <v>871</v>
      </c>
      <c r="U117" s="22">
        <v>15</v>
      </c>
      <c r="V117" s="12">
        <v>6000</v>
      </c>
      <c r="W117" s="12"/>
      <c r="X117" s="12">
        <v>210</v>
      </c>
      <c r="Y117" s="12">
        <v>0</v>
      </c>
      <c r="Z117" s="12">
        <v>170</v>
      </c>
      <c r="AA117" s="12">
        <v>130</v>
      </c>
      <c r="AB117" s="12" t="s">
        <v>1015</v>
      </c>
      <c r="AC117" s="12" t="s">
        <v>1015</v>
      </c>
      <c r="AD117" s="12" t="s">
        <v>1015</v>
      </c>
      <c r="AE117" s="12" t="s">
        <v>838</v>
      </c>
      <c r="AF117" s="12">
        <v>22</v>
      </c>
      <c r="AG117" s="12">
        <v>21</v>
      </c>
      <c r="AH117" s="12"/>
      <c r="AI117" s="12">
        <v>6</v>
      </c>
      <c r="AJ117" s="12"/>
      <c r="AK117" s="12" t="s">
        <v>1016</v>
      </c>
      <c r="AL117" s="16" t="s">
        <v>1017</v>
      </c>
      <c r="AM117" s="12" t="s">
        <v>1507</v>
      </c>
      <c r="AN117" s="27">
        <f>VLOOKUP(Table24[[#This Row],[USD conversion]],Sheet2!A:B,2,FALSE)</f>
        <v>1.167E-2</v>
      </c>
      <c r="AO117" s="28">
        <f>Table24[[#This Row],[Min Charge]]*Table24[[#This Row],[Conversion Rate]]</f>
        <v>70.02</v>
      </c>
      <c r="AP117" s="28">
        <f>Table24[[#This Row],[45]]*Table24[[#This Row],[Conversion Rate]]</f>
        <v>0</v>
      </c>
      <c r="AQ117" s="28">
        <f>Table24[[#This Row],[100]]*Table24[[#This Row],[Conversion Rate]]</f>
        <v>2.4506999999999999</v>
      </c>
      <c r="AR117" s="28">
        <f>Table24[[#This Row],[200]]*Table24[[#This Row],[Conversion Rate]]</f>
        <v>0</v>
      </c>
      <c r="AS117" s="28">
        <f>Table24[[#This Row],[300]]*Table24[[#This Row],[Conversion Rate]]</f>
        <v>1.9839</v>
      </c>
      <c r="AT117" s="28">
        <f>Table24[[#This Row],[500]]*Table24[[#This Row],[Conversion Rate]]</f>
        <v>1.5170999999999999</v>
      </c>
      <c r="AU117" s="28" t="e">
        <f>Table24[[#This Row],[1000]]*Table24[[#This Row],[Conversion Rate]]</f>
        <v>#VALUE!</v>
      </c>
      <c r="AV117" s="28" t="e">
        <f>Table24[[#This Row],[2500]]*Table24[[#This Row],[Conversion Rate]]</f>
        <v>#VALUE!</v>
      </c>
      <c r="AW117" s="28" t="e">
        <f>Table24[[#This Row],[5000]]*Table24[[#This Row],[Conversion Rate]]</f>
        <v>#VALUE!</v>
      </c>
      <c r="AX117" s="28" t="str">
        <f>Table24[[#This Row],[All In/ ++]]</f>
        <v>++</v>
      </c>
      <c r="AY117" s="28">
        <f>Table24[[#This Row],[FSC]]*Table24[[#This Row],[Conversion Rate]]</f>
        <v>0.25673999999999997</v>
      </c>
      <c r="AZ117" s="28">
        <f>Table24[[#This Row],[SSC]]*Table24[[#This Row],[Conversion Rate]]</f>
        <v>0.24507000000000001</v>
      </c>
      <c r="BA117" s="28">
        <f>Table24[[#This Row],[Screening]]*Table24[[#This Row],[Conversion Rate]]</f>
        <v>0</v>
      </c>
      <c r="BB117" s="28">
        <f>Table24[[#This Row],[Other Charges]]*Table24[[#This Row],[Conversion Rate]]</f>
        <v>7.0019999999999999E-2</v>
      </c>
      <c r="BC117" s="28">
        <f>Table24[[#This Row],[Dry Ice Charge]]*Table24[[#This Row],[Conversion Rate]]</f>
        <v>0</v>
      </c>
      <c r="BD117" s="28" t="e">
        <f>Table24[[#This Row],[SAF/kg]]*Table24[[#This Row],[Conversion Rate]]</f>
        <v>#VALUE!</v>
      </c>
      <c r="BE117" s="30" cm="1">
        <f t="array" ref="BE117">IF(COUNTIFS(F$20:F$1213,F117,G$20:G$1213,G117)&gt;1,
    _xlfn.PERCENTRANK.INC(
        _xlfn._xlws.FILTER(AO$20:AO$1213, (F$20:F$1213=F117)*(G$20:G$1213=G117)*ISNUMBER(AO$20:AO$1213)),
        AO117
    ),
    0
)</f>
        <v>0.44400000000000001</v>
      </c>
      <c r="BF117" s="28" t="str">
        <f t="shared" si="1"/>
        <v>Orange</v>
      </c>
    </row>
    <row r="118" spans="3:58" hidden="1">
      <c r="C118" s="6" t="s">
        <v>20</v>
      </c>
      <c r="D118" s="4" t="s">
        <v>472</v>
      </c>
      <c r="E118" s="4" t="s">
        <v>22</v>
      </c>
      <c r="F118" s="4" t="s">
        <v>290</v>
      </c>
      <c r="G118" s="4" t="s">
        <v>27</v>
      </c>
      <c r="H118" s="4" t="s">
        <v>797</v>
      </c>
      <c r="I118" s="4" t="s">
        <v>810</v>
      </c>
      <c r="J118" s="4" t="s">
        <v>777</v>
      </c>
      <c r="K118" s="4" t="s">
        <v>777</v>
      </c>
      <c r="L1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PharmaYesExpressBOMSININSGAPACAPAC</v>
      </c>
      <c r="M118" s="7">
        <v>91672</v>
      </c>
      <c r="N118" s="4">
        <v>937</v>
      </c>
      <c r="O118" s="13">
        <v>97.835645677694771</v>
      </c>
      <c r="P118" s="8" t="s">
        <v>1012</v>
      </c>
      <c r="Q118" s="12" t="s">
        <v>472</v>
      </c>
      <c r="R118" s="12" t="s">
        <v>792</v>
      </c>
      <c r="S118" s="12" t="s">
        <v>26</v>
      </c>
      <c r="T118" s="12" t="s">
        <v>871</v>
      </c>
      <c r="U118" s="22">
        <v>15</v>
      </c>
      <c r="V118" s="12">
        <v>6500</v>
      </c>
      <c r="W118" s="12"/>
      <c r="X118" s="12">
        <v>230</v>
      </c>
      <c r="Y118" s="12"/>
      <c r="Z118" s="12">
        <v>190</v>
      </c>
      <c r="AA118" s="12">
        <v>160</v>
      </c>
      <c r="AB118" s="12" t="s">
        <v>1015</v>
      </c>
      <c r="AC118" s="12" t="s">
        <v>1015</v>
      </c>
      <c r="AD118" s="12" t="s">
        <v>1015</v>
      </c>
      <c r="AE118" s="12" t="s">
        <v>838</v>
      </c>
      <c r="AF118" s="12">
        <v>22</v>
      </c>
      <c r="AG118" s="12">
        <v>21</v>
      </c>
      <c r="AH118" s="12"/>
      <c r="AI118" s="12">
        <v>6</v>
      </c>
      <c r="AJ118" s="12"/>
      <c r="AK118" s="12" t="s">
        <v>1016</v>
      </c>
      <c r="AL118" s="16" t="s">
        <v>1017</v>
      </c>
      <c r="AM118" s="12" t="s">
        <v>1507</v>
      </c>
      <c r="AN118" s="27">
        <f>VLOOKUP(Table24[[#This Row],[USD conversion]],Sheet2!A:B,2,FALSE)</f>
        <v>1.167E-2</v>
      </c>
      <c r="AO118" s="28">
        <f>Table24[[#This Row],[Min Charge]]*Table24[[#This Row],[Conversion Rate]]</f>
        <v>75.855000000000004</v>
      </c>
      <c r="AP118" s="28">
        <f>Table24[[#This Row],[45]]*Table24[[#This Row],[Conversion Rate]]</f>
        <v>0</v>
      </c>
      <c r="AQ118" s="28">
        <f>Table24[[#This Row],[100]]*Table24[[#This Row],[Conversion Rate]]</f>
        <v>2.6840999999999999</v>
      </c>
      <c r="AR118" s="28">
        <f>Table24[[#This Row],[200]]*Table24[[#This Row],[Conversion Rate]]</f>
        <v>0</v>
      </c>
      <c r="AS118" s="28">
        <f>Table24[[#This Row],[300]]*Table24[[#This Row],[Conversion Rate]]</f>
        <v>2.2172999999999998</v>
      </c>
      <c r="AT118" s="28">
        <f>Table24[[#This Row],[500]]*Table24[[#This Row],[Conversion Rate]]</f>
        <v>1.8672</v>
      </c>
      <c r="AU118" s="28" t="e">
        <f>Table24[[#This Row],[1000]]*Table24[[#This Row],[Conversion Rate]]</f>
        <v>#VALUE!</v>
      </c>
      <c r="AV118" s="28" t="e">
        <f>Table24[[#This Row],[2500]]*Table24[[#This Row],[Conversion Rate]]</f>
        <v>#VALUE!</v>
      </c>
      <c r="AW118" s="28" t="e">
        <f>Table24[[#This Row],[5000]]*Table24[[#This Row],[Conversion Rate]]</f>
        <v>#VALUE!</v>
      </c>
      <c r="AX118" s="28" t="str">
        <f>Table24[[#This Row],[All In/ ++]]</f>
        <v>++</v>
      </c>
      <c r="AY118" s="28">
        <f>Table24[[#This Row],[FSC]]*Table24[[#This Row],[Conversion Rate]]</f>
        <v>0.25673999999999997</v>
      </c>
      <c r="AZ118" s="28">
        <f>Table24[[#This Row],[SSC]]*Table24[[#This Row],[Conversion Rate]]</f>
        <v>0.24507000000000001</v>
      </c>
      <c r="BA118" s="28">
        <f>Table24[[#This Row],[Screening]]*Table24[[#This Row],[Conversion Rate]]</f>
        <v>0</v>
      </c>
      <c r="BB118" s="28">
        <f>Table24[[#This Row],[Other Charges]]*Table24[[#This Row],[Conversion Rate]]</f>
        <v>7.0019999999999999E-2</v>
      </c>
      <c r="BC118" s="28">
        <f>Table24[[#This Row],[Dry Ice Charge]]*Table24[[#This Row],[Conversion Rate]]</f>
        <v>0</v>
      </c>
      <c r="BD118" s="28" t="e">
        <f>Table24[[#This Row],[SAF/kg]]*Table24[[#This Row],[Conversion Rate]]</f>
        <v>#VALUE!</v>
      </c>
      <c r="BE118" s="30" cm="1">
        <f t="array" ref="BE118">IF(COUNTIFS(F$20:F$1213,F118,G$20:G$1213,G118)&gt;1,
    _xlfn.PERCENTRANK.INC(
        _xlfn._xlws.FILTER(AO$20:AO$1213, (F$20:F$1213=F118)*(G$20:G$1213=G118)*ISNUMBER(AO$20:AO$1213)),
        AO118
    ),
    0
)</f>
        <v>0.55500000000000005</v>
      </c>
      <c r="BF118" s="28" t="str">
        <f t="shared" si="1"/>
        <v>Orange</v>
      </c>
    </row>
    <row r="119" spans="3:58" hidden="1">
      <c r="C119" s="6" t="s">
        <v>20</v>
      </c>
      <c r="D119" s="4" t="s">
        <v>21</v>
      </c>
      <c r="E119" s="4" t="s">
        <v>22</v>
      </c>
      <c r="F119" s="4" t="s">
        <v>274</v>
      </c>
      <c r="G119" s="4" t="s">
        <v>27</v>
      </c>
      <c r="H119" s="4" t="s">
        <v>797</v>
      </c>
      <c r="I119" s="4" t="s">
        <v>810</v>
      </c>
      <c r="J119" s="4" t="s">
        <v>777</v>
      </c>
      <c r="K119" s="4" t="s">
        <v>777</v>
      </c>
      <c r="L1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PharmaNoExpressDELSININSGAPACAPAC</v>
      </c>
      <c r="M119" s="7">
        <v>4922</v>
      </c>
      <c r="N119" s="4">
        <v>339</v>
      </c>
      <c r="O119" s="13">
        <v>14.519174041297935</v>
      </c>
      <c r="P119" s="8" t="s">
        <v>1012</v>
      </c>
      <c r="Q119" s="12" t="s">
        <v>472</v>
      </c>
      <c r="R119" s="12" t="s">
        <v>792</v>
      </c>
      <c r="S119" s="12" t="s">
        <v>26</v>
      </c>
      <c r="T119" s="12" t="s">
        <v>871</v>
      </c>
      <c r="U119" s="22"/>
      <c r="V119" s="12">
        <v>5500</v>
      </c>
      <c r="W119" s="12"/>
      <c r="X119" s="12">
        <v>150</v>
      </c>
      <c r="Y119" s="12">
        <v>140</v>
      </c>
      <c r="Z119" s="12">
        <v>130</v>
      </c>
      <c r="AA119" s="12">
        <v>20</v>
      </c>
      <c r="AB119" s="12"/>
      <c r="AC119" s="12"/>
      <c r="AD119" s="12"/>
      <c r="AE119" s="12" t="s">
        <v>838</v>
      </c>
      <c r="AF119" s="12">
        <v>22</v>
      </c>
      <c r="AG119" s="12">
        <v>17</v>
      </c>
      <c r="AH119" s="12"/>
      <c r="AI119" s="12" t="s">
        <v>1018</v>
      </c>
      <c r="AJ119" s="12" t="s">
        <v>1019</v>
      </c>
      <c r="AK119" s="12"/>
      <c r="AL119" s="16" t="s">
        <v>1017</v>
      </c>
      <c r="AM119" s="12" t="s">
        <v>1507</v>
      </c>
      <c r="AN119" s="27">
        <f>VLOOKUP(Table24[[#This Row],[USD conversion]],Sheet2!A:B,2,FALSE)</f>
        <v>1.167E-2</v>
      </c>
      <c r="AO119" s="28">
        <f>Table24[[#This Row],[Min Charge]]*Table24[[#This Row],[Conversion Rate]]</f>
        <v>64.185000000000002</v>
      </c>
      <c r="AP119" s="28">
        <f>Table24[[#This Row],[45]]*Table24[[#This Row],[Conversion Rate]]</f>
        <v>0</v>
      </c>
      <c r="AQ119" s="28">
        <f>Table24[[#This Row],[100]]*Table24[[#This Row],[Conversion Rate]]</f>
        <v>1.7504999999999999</v>
      </c>
      <c r="AR119" s="28">
        <f>Table24[[#This Row],[200]]*Table24[[#This Row],[Conversion Rate]]</f>
        <v>1.6337999999999999</v>
      </c>
      <c r="AS119" s="28">
        <f>Table24[[#This Row],[300]]*Table24[[#This Row],[Conversion Rate]]</f>
        <v>1.5170999999999999</v>
      </c>
      <c r="AT119" s="28">
        <f>Table24[[#This Row],[500]]*Table24[[#This Row],[Conversion Rate]]</f>
        <v>0.2334</v>
      </c>
      <c r="AU119" s="28">
        <f>Table24[[#This Row],[1000]]*Table24[[#This Row],[Conversion Rate]]</f>
        <v>0</v>
      </c>
      <c r="AV119" s="28">
        <f>Table24[[#This Row],[2500]]*Table24[[#This Row],[Conversion Rate]]</f>
        <v>0</v>
      </c>
      <c r="AW119" s="28">
        <f>Table24[[#This Row],[5000]]*Table24[[#This Row],[Conversion Rate]]</f>
        <v>0</v>
      </c>
      <c r="AX119" s="28" t="str">
        <f>Table24[[#This Row],[All In/ ++]]</f>
        <v>++</v>
      </c>
      <c r="AY119" s="28">
        <f>Table24[[#This Row],[FSC]]*Table24[[#This Row],[Conversion Rate]]</f>
        <v>0.25673999999999997</v>
      </c>
      <c r="AZ119" s="28">
        <f>Table24[[#This Row],[SSC]]*Table24[[#This Row],[Conversion Rate]]</f>
        <v>0.19839000000000001</v>
      </c>
      <c r="BA119" s="28">
        <f>Table24[[#This Row],[Screening]]*Table24[[#This Row],[Conversion Rate]]</f>
        <v>0</v>
      </c>
      <c r="BB119" s="28" t="e">
        <f>Table24[[#This Row],[Other Charges]]*Table24[[#This Row],[Conversion Rate]]</f>
        <v>#VALUE!</v>
      </c>
      <c r="BC119" s="28" t="e">
        <f>Table24[[#This Row],[Dry Ice Charge]]*Table24[[#This Row],[Conversion Rate]]</f>
        <v>#VALUE!</v>
      </c>
      <c r="BD119" s="28">
        <f>Table24[[#This Row],[SAF/kg]]*Table24[[#This Row],[Conversion Rate]]</f>
        <v>0</v>
      </c>
      <c r="BE119" s="30" cm="1">
        <f t="array" ref="BE119">IF(COUNTIFS(F$20:F$1213,F119,G$20:G$1213,G119)&gt;1,
    _xlfn.PERCENTRANK.INC(
        _xlfn._xlws.FILTER(AO$20:AO$1213, (F$20:F$1213=F119)*(G$20:G$1213=G119)*ISNUMBER(AO$20:AO$1213)),
        AO119
    ),
    0
)</f>
        <v>0.28499999999999998</v>
      </c>
      <c r="BF119" s="28" t="str">
        <f t="shared" si="1"/>
        <v>Orange</v>
      </c>
    </row>
    <row r="120" spans="3:58" hidden="1">
      <c r="C120" s="6" t="s">
        <v>20</v>
      </c>
      <c r="D120" s="4" t="s">
        <v>472</v>
      </c>
      <c r="E120" s="4" t="s">
        <v>22</v>
      </c>
      <c r="F120" s="4" t="s">
        <v>274</v>
      </c>
      <c r="G120" s="4" t="s">
        <v>27</v>
      </c>
      <c r="H120" s="4" t="s">
        <v>797</v>
      </c>
      <c r="I120" s="4" t="s">
        <v>810</v>
      </c>
      <c r="J120" s="4" t="s">
        <v>777</v>
      </c>
      <c r="K120" s="4" t="s">
        <v>777</v>
      </c>
      <c r="L1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PharmaYesExpressDELSININSGAPACAPAC</v>
      </c>
      <c r="M120" s="7">
        <v>125559</v>
      </c>
      <c r="N120" s="4">
        <v>493</v>
      </c>
      <c r="O120" s="13">
        <v>254.68356997971603</v>
      </c>
      <c r="P120" s="8" t="s">
        <v>1012</v>
      </c>
      <c r="Q120" s="12" t="s">
        <v>472</v>
      </c>
      <c r="R120" s="12" t="s">
        <v>792</v>
      </c>
      <c r="S120" s="12" t="s">
        <v>26</v>
      </c>
      <c r="T120" s="12" t="s">
        <v>871</v>
      </c>
      <c r="U120" s="22"/>
      <c r="V120" s="12">
        <v>6000</v>
      </c>
      <c r="W120" s="12"/>
      <c r="X120" s="12">
        <v>180</v>
      </c>
      <c r="Y120" s="12">
        <v>160</v>
      </c>
      <c r="Z120" s="12">
        <v>140</v>
      </c>
      <c r="AA120" s="12">
        <v>35</v>
      </c>
      <c r="AB120" s="12"/>
      <c r="AC120" s="12"/>
      <c r="AD120" s="12"/>
      <c r="AE120" s="12" t="s">
        <v>838</v>
      </c>
      <c r="AF120" s="12">
        <v>22</v>
      </c>
      <c r="AG120" s="12">
        <v>17</v>
      </c>
      <c r="AH120" s="12"/>
      <c r="AI120" s="12" t="s">
        <v>1018</v>
      </c>
      <c r="AJ120" s="12" t="s">
        <v>1019</v>
      </c>
      <c r="AK120" s="12"/>
      <c r="AL120" s="16" t="s">
        <v>1017</v>
      </c>
      <c r="AM120" s="12" t="s">
        <v>1507</v>
      </c>
      <c r="AN120" s="27">
        <f>VLOOKUP(Table24[[#This Row],[USD conversion]],Sheet2!A:B,2,FALSE)</f>
        <v>1.167E-2</v>
      </c>
      <c r="AO120" s="28">
        <f>Table24[[#This Row],[Min Charge]]*Table24[[#This Row],[Conversion Rate]]</f>
        <v>70.02</v>
      </c>
      <c r="AP120" s="28">
        <f>Table24[[#This Row],[45]]*Table24[[#This Row],[Conversion Rate]]</f>
        <v>0</v>
      </c>
      <c r="AQ120" s="28">
        <f>Table24[[#This Row],[100]]*Table24[[#This Row],[Conversion Rate]]</f>
        <v>2.1006</v>
      </c>
      <c r="AR120" s="28">
        <f>Table24[[#This Row],[200]]*Table24[[#This Row],[Conversion Rate]]</f>
        <v>1.8672</v>
      </c>
      <c r="AS120" s="28">
        <f>Table24[[#This Row],[300]]*Table24[[#This Row],[Conversion Rate]]</f>
        <v>1.6337999999999999</v>
      </c>
      <c r="AT120" s="28">
        <f>Table24[[#This Row],[500]]*Table24[[#This Row],[Conversion Rate]]</f>
        <v>0.40844999999999998</v>
      </c>
      <c r="AU120" s="28">
        <f>Table24[[#This Row],[1000]]*Table24[[#This Row],[Conversion Rate]]</f>
        <v>0</v>
      </c>
      <c r="AV120" s="28">
        <f>Table24[[#This Row],[2500]]*Table24[[#This Row],[Conversion Rate]]</f>
        <v>0</v>
      </c>
      <c r="AW120" s="28">
        <f>Table24[[#This Row],[5000]]*Table24[[#This Row],[Conversion Rate]]</f>
        <v>0</v>
      </c>
      <c r="AX120" s="28" t="str">
        <f>Table24[[#This Row],[All In/ ++]]</f>
        <v>++</v>
      </c>
      <c r="AY120" s="28">
        <f>Table24[[#This Row],[FSC]]*Table24[[#This Row],[Conversion Rate]]</f>
        <v>0.25673999999999997</v>
      </c>
      <c r="AZ120" s="28">
        <f>Table24[[#This Row],[SSC]]*Table24[[#This Row],[Conversion Rate]]</f>
        <v>0.19839000000000001</v>
      </c>
      <c r="BA120" s="28">
        <f>Table24[[#This Row],[Screening]]*Table24[[#This Row],[Conversion Rate]]</f>
        <v>0</v>
      </c>
      <c r="BB120" s="28" t="e">
        <f>Table24[[#This Row],[Other Charges]]*Table24[[#This Row],[Conversion Rate]]</f>
        <v>#VALUE!</v>
      </c>
      <c r="BC120" s="28" t="e">
        <f>Table24[[#This Row],[Dry Ice Charge]]*Table24[[#This Row],[Conversion Rate]]</f>
        <v>#VALUE!</v>
      </c>
      <c r="BD120" s="28">
        <f>Table24[[#This Row],[SAF/kg]]*Table24[[#This Row],[Conversion Rate]]</f>
        <v>0</v>
      </c>
      <c r="BE120" s="30" cm="1">
        <f t="array" ref="BE120">IF(COUNTIFS(F$20:F$1213,F120,G$20:G$1213,G120)&gt;1,
    _xlfn.PERCENTRANK.INC(
        _xlfn._xlws.FILTER(AO$20:AO$1213, (F$20:F$1213=F120)*(G$20:G$1213=G120)*ISNUMBER(AO$20:AO$1213)),
        AO120
    ),
    0
)</f>
        <v>0.42799999999999999</v>
      </c>
      <c r="BF120" s="28" t="str">
        <f t="shared" si="1"/>
        <v>Orange</v>
      </c>
    </row>
    <row r="121" spans="3:58" hidden="1">
      <c r="C121" s="6" t="s">
        <v>20</v>
      </c>
      <c r="D121" s="4" t="s">
        <v>472</v>
      </c>
      <c r="E121" s="4" t="s">
        <v>22</v>
      </c>
      <c r="F121" s="4" t="s">
        <v>26</v>
      </c>
      <c r="G121" s="4" t="s">
        <v>27</v>
      </c>
      <c r="H121" s="4" t="s">
        <v>1011</v>
      </c>
      <c r="I121" s="4" t="s">
        <v>810</v>
      </c>
      <c r="J121" s="4" t="s">
        <v>777</v>
      </c>
      <c r="K121" s="4" t="s">
        <v>777</v>
      </c>
      <c r="L1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PharmaYesExpressHKGSINHKSGAPACAPAC</v>
      </c>
      <c r="M121" s="7">
        <v>9993.5</v>
      </c>
      <c r="N121" s="4">
        <v>289</v>
      </c>
      <c r="O121" s="13">
        <v>34.579584775086502</v>
      </c>
      <c r="P121" s="8" t="s">
        <v>1012</v>
      </c>
      <c r="Q121" s="12" t="s">
        <v>472</v>
      </c>
      <c r="R121" s="12" t="s">
        <v>791</v>
      </c>
      <c r="S121" s="12"/>
      <c r="T121" s="12" t="s">
        <v>1013</v>
      </c>
      <c r="U121" s="22">
        <v>19</v>
      </c>
      <c r="V121" s="12">
        <v>1040</v>
      </c>
      <c r="W121" s="12"/>
      <c r="X121" s="12">
        <v>50</v>
      </c>
      <c r="Y121" s="12"/>
      <c r="Z121" s="12"/>
      <c r="AA121" s="12"/>
      <c r="AB121" s="12"/>
      <c r="AC121" s="12"/>
      <c r="AD121" s="12"/>
      <c r="AE121" s="12" t="s">
        <v>838</v>
      </c>
      <c r="AF121" s="12">
        <v>0.9</v>
      </c>
      <c r="AG121" s="12"/>
      <c r="AH121" s="12">
        <v>0.8</v>
      </c>
      <c r="AI121" s="12"/>
      <c r="AJ121" s="12"/>
      <c r="AK121" s="12"/>
      <c r="AL121" s="16"/>
      <c r="AM121" s="12" t="s">
        <v>1508</v>
      </c>
      <c r="AN121" s="27">
        <f>VLOOKUP(Table24[[#This Row],[USD conversion]],Sheet2!A:B,2,FALSE)</f>
        <v>0.12740000000000001</v>
      </c>
      <c r="AO121" s="28">
        <f>Table24[[#This Row],[Min Charge]]*Table24[[#This Row],[Conversion Rate]]</f>
        <v>132.49600000000001</v>
      </c>
      <c r="AP121" s="28">
        <f>Table24[[#This Row],[45]]*Table24[[#This Row],[Conversion Rate]]</f>
        <v>0</v>
      </c>
      <c r="AQ121" s="28">
        <f>Table24[[#This Row],[100]]*Table24[[#This Row],[Conversion Rate]]</f>
        <v>6.370000000000001</v>
      </c>
      <c r="AR121" s="28">
        <f>Table24[[#This Row],[200]]*Table24[[#This Row],[Conversion Rate]]</f>
        <v>0</v>
      </c>
      <c r="AS121" s="28">
        <f>Table24[[#This Row],[300]]*Table24[[#This Row],[Conversion Rate]]</f>
        <v>0</v>
      </c>
      <c r="AT121" s="28">
        <f>Table24[[#This Row],[500]]*Table24[[#This Row],[Conversion Rate]]</f>
        <v>0</v>
      </c>
      <c r="AU121" s="28">
        <f>Table24[[#This Row],[1000]]*Table24[[#This Row],[Conversion Rate]]</f>
        <v>0</v>
      </c>
      <c r="AV121" s="28">
        <f>Table24[[#This Row],[2500]]*Table24[[#This Row],[Conversion Rate]]</f>
        <v>0</v>
      </c>
      <c r="AW121" s="28">
        <f>Table24[[#This Row],[5000]]*Table24[[#This Row],[Conversion Rate]]</f>
        <v>0</v>
      </c>
      <c r="AX121" s="28" t="str">
        <f>Table24[[#This Row],[All In/ ++]]</f>
        <v>++</v>
      </c>
      <c r="AY121" s="28">
        <f>Table24[[#This Row],[FSC]]*Table24[[#This Row],[Conversion Rate]]</f>
        <v>0.11466000000000001</v>
      </c>
      <c r="AZ121" s="28">
        <f>Table24[[#This Row],[SSC]]*Table24[[#This Row],[Conversion Rate]]</f>
        <v>0</v>
      </c>
      <c r="BA121" s="28">
        <f>Table24[[#This Row],[Screening]]*Table24[[#This Row],[Conversion Rate]]</f>
        <v>0.10192000000000001</v>
      </c>
      <c r="BB121" s="28">
        <f>Table24[[#This Row],[Other Charges]]*Table24[[#This Row],[Conversion Rate]]</f>
        <v>0</v>
      </c>
      <c r="BC121" s="28">
        <f>Table24[[#This Row],[Dry Ice Charge]]*Table24[[#This Row],[Conversion Rate]]</f>
        <v>0</v>
      </c>
      <c r="BD121" s="28">
        <f>Table24[[#This Row],[SAF/kg]]*Table24[[#This Row],[Conversion Rate]]</f>
        <v>0</v>
      </c>
      <c r="BE121" s="30" cm="1">
        <f t="array" ref="BE121">IF(COUNTIFS(F$20:F$1213,F121,G$20:G$1213,G121)&gt;1,
    _xlfn.PERCENTRANK.INC(
        _xlfn._xlws.FILTER(AO$20:AO$1213, (F$20:F$1213=F121)*(G$20:G$1213=G121)*ISNUMBER(AO$20:AO$1213)),
        AO121
    ),
    0
)</f>
        <v>0.6</v>
      </c>
      <c r="BF121" s="28" t="str">
        <f t="shared" si="1"/>
        <v>Orange</v>
      </c>
    </row>
    <row r="122" spans="3:58" hidden="1">
      <c r="C122" s="6" t="s">
        <v>28</v>
      </c>
      <c r="D122" s="4" t="s">
        <v>21</v>
      </c>
      <c r="E122" s="4" t="s">
        <v>36</v>
      </c>
      <c r="F122" s="4" t="s">
        <v>26</v>
      </c>
      <c r="G122" s="4" t="s">
        <v>27</v>
      </c>
      <c r="H122" s="4" t="s">
        <v>1011</v>
      </c>
      <c r="I122" s="4" t="s">
        <v>810</v>
      </c>
      <c r="J122" s="4" t="s">
        <v>777</v>
      </c>
      <c r="K122" s="4" t="s">
        <v>777</v>
      </c>
      <c r="L1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AviationNoStandardHKGSINHKSGAPACAPAC</v>
      </c>
      <c r="M122" s="7">
        <v>10719.899999999996</v>
      </c>
      <c r="N122" s="4">
        <v>253</v>
      </c>
      <c r="O122" s="13">
        <v>42.371146245059272</v>
      </c>
      <c r="P122" s="8" t="s">
        <v>1012</v>
      </c>
      <c r="Q122" s="12" t="s">
        <v>472</v>
      </c>
      <c r="R122" s="12" t="s">
        <v>791</v>
      </c>
      <c r="S122" s="12"/>
      <c r="T122" s="12" t="s">
        <v>1013</v>
      </c>
      <c r="U122" s="22">
        <v>45</v>
      </c>
      <c r="V122" s="12">
        <v>1629</v>
      </c>
      <c r="W122" s="12"/>
      <c r="X122" s="12">
        <v>36.200000000000003</v>
      </c>
      <c r="Y122" s="12"/>
      <c r="Z122" s="12"/>
      <c r="AA122" s="12"/>
      <c r="AB122" s="12"/>
      <c r="AC122" s="12"/>
      <c r="AD122" s="12"/>
      <c r="AE122" s="12" t="s">
        <v>838</v>
      </c>
      <c r="AF122" s="12">
        <v>0.9</v>
      </c>
      <c r="AG122" s="12"/>
      <c r="AH122" s="12">
        <v>0.8</v>
      </c>
      <c r="AI122" s="12"/>
      <c r="AJ122" s="12"/>
      <c r="AK122" s="12"/>
      <c r="AL122" s="16"/>
      <c r="AM122" s="12" t="s">
        <v>1508</v>
      </c>
      <c r="AN122" s="27">
        <f>VLOOKUP(Table24[[#This Row],[USD conversion]],Sheet2!A:B,2,FALSE)</f>
        <v>0.12740000000000001</v>
      </c>
      <c r="AO122" s="28">
        <f>Table24[[#This Row],[Min Charge]]*Table24[[#This Row],[Conversion Rate]]</f>
        <v>207.53460000000001</v>
      </c>
      <c r="AP122" s="28">
        <f>Table24[[#This Row],[45]]*Table24[[#This Row],[Conversion Rate]]</f>
        <v>0</v>
      </c>
      <c r="AQ122" s="28">
        <f>Table24[[#This Row],[100]]*Table24[[#This Row],[Conversion Rate]]</f>
        <v>4.6118800000000011</v>
      </c>
      <c r="AR122" s="28">
        <f>Table24[[#This Row],[200]]*Table24[[#This Row],[Conversion Rate]]</f>
        <v>0</v>
      </c>
      <c r="AS122" s="28">
        <f>Table24[[#This Row],[300]]*Table24[[#This Row],[Conversion Rate]]</f>
        <v>0</v>
      </c>
      <c r="AT122" s="28">
        <f>Table24[[#This Row],[500]]*Table24[[#This Row],[Conversion Rate]]</f>
        <v>0</v>
      </c>
      <c r="AU122" s="28">
        <f>Table24[[#This Row],[1000]]*Table24[[#This Row],[Conversion Rate]]</f>
        <v>0</v>
      </c>
      <c r="AV122" s="28">
        <f>Table24[[#This Row],[2500]]*Table24[[#This Row],[Conversion Rate]]</f>
        <v>0</v>
      </c>
      <c r="AW122" s="28">
        <f>Table24[[#This Row],[5000]]*Table24[[#This Row],[Conversion Rate]]</f>
        <v>0</v>
      </c>
      <c r="AX122" s="28" t="str">
        <f>Table24[[#This Row],[All In/ ++]]</f>
        <v>++</v>
      </c>
      <c r="AY122" s="28">
        <f>Table24[[#This Row],[FSC]]*Table24[[#This Row],[Conversion Rate]]</f>
        <v>0.11466000000000001</v>
      </c>
      <c r="AZ122" s="28">
        <f>Table24[[#This Row],[SSC]]*Table24[[#This Row],[Conversion Rate]]</f>
        <v>0</v>
      </c>
      <c r="BA122" s="28">
        <f>Table24[[#This Row],[Screening]]*Table24[[#This Row],[Conversion Rate]]</f>
        <v>0.10192000000000001</v>
      </c>
      <c r="BB122" s="28">
        <f>Table24[[#This Row],[Other Charges]]*Table24[[#This Row],[Conversion Rate]]</f>
        <v>0</v>
      </c>
      <c r="BC122" s="28">
        <f>Table24[[#This Row],[Dry Ice Charge]]*Table24[[#This Row],[Conversion Rate]]</f>
        <v>0</v>
      </c>
      <c r="BD122" s="28">
        <f>Table24[[#This Row],[SAF/kg]]*Table24[[#This Row],[Conversion Rate]]</f>
        <v>0</v>
      </c>
      <c r="BE122" s="30" cm="1">
        <f t="array" ref="BE122">IF(COUNTIFS(F$20:F$1213,F122,G$20:G$1213,G122)&gt;1,
    _xlfn.PERCENTRANK.INC(
        _xlfn._xlws.FILTER(AO$20:AO$1213, (F$20:F$1213=F122)*(G$20:G$1213=G122)*ISNUMBER(AO$20:AO$1213)),
        AO122
    ),
    0
)</f>
        <v>1</v>
      </c>
      <c r="BF122" s="28" t="str">
        <f t="shared" si="1"/>
        <v>Red</v>
      </c>
    </row>
    <row r="123" spans="3:58" hidden="1">
      <c r="C123" s="6" t="s">
        <v>20</v>
      </c>
      <c r="D123" s="4" t="s">
        <v>21</v>
      </c>
      <c r="E123" s="4" t="s">
        <v>22</v>
      </c>
      <c r="F123" s="4" t="s">
        <v>26</v>
      </c>
      <c r="G123" s="4" t="s">
        <v>27</v>
      </c>
      <c r="H123" s="4" t="s">
        <v>1011</v>
      </c>
      <c r="I123" s="4" t="s">
        <v>810</v>
      </c>
      <c r="J123" s="4" t="s">
        <v>777</v>
      </c>
      <c r="K123" s="4" t="s">
        <v>777</v>
      </c>
      <c r="L1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PharmaNoExpressHKGSINHKSGAPACAPAC</v>
      </c>
      <c r="M123" s="7">
        <v>11148.1</v>
      </c>
      <c r="N123" s="4">
        <v>2144</v>
      </c>
      <c r="O123" s="13">
        <v>5.1996735074626868</v>
      </c>
      <c r="P123" s="8" t="s">
        <v>1012</v>
      </c>
      <c r="Q123" s="12" t="s">
        <v>472</v>
      </c>
      <c r="R123" s="12" t="s">
        <v>791</v>
      </c>
      <c r="S123" s="12"/>
      <c r="T123" s="12" t="s">
        <v>1013</v>
      </c>
      <c r="U123" s="22">
        <v>19</v>
      </c>
      <c r="V123" s="12">
        <v>1040</v>
      </c>
      <c r="W123" s="12"/>
      <c r="X123" s="12">
        <v>50</v>
      </c>
      <c r="Y123" s="12"/>
      <c r="Z123" s="12"/>
      <c r="AA123" s="12"/>
      <c r="AB123" s="12"/>
      <c r="AC123" s="12"/>
      <c r="AD123" s="12"/>
      <c r="AE123" s="12" t="s">
        <v>838</v>
      </c>
      <c r="AF123" s="12">
        <v>0.9</v>
      </c>
      <c r="AG123" s="12"/>
      <c r="AH123" s="12">
        <v>0.8</v>
      </c>
      <c r="AI123" s="12"/>
      <c r="AJ123" s="12"/>
      <c r="AK123" s="12"/>
      <c r="AL123" s="16"/>
      <c r="AM123" s="12" t="s">
        <v>1508</v>
      </c>
      <c r="AN123" s="27">
        <f>VLOOKUP(Table24[[#This Row],[USD conversion]],Sheet2!A:B,2,FALSE)</f>
        <v>0.12740000000000001</v>
      </c>
      <c r="AO123" s="28">
        <f>Table24[[#This Row],[Min Charge]]*Table24[[#This Row],[Conversion Rate]]</f>
        <v>132.49600000000001</v>
      </c>
      <c r="AP123" s="28">
        <f>Table24[[#This Row],[45]]*Table24[[#This Row],[Conversion Rate]]</f>
        <v>0</v>
      </c>
      <c r="AQ123" s="28">
        <f>Table24[[#This Row],[100]]*Table24[[#This Row],[Conversion Rate]]</f>
        <v>6.370000000000001</v>
      </c>
      <c r="AR123" s="28">
        <f>Table24[[#This Row],[200]]*Table24[[#This Row],[Conversion Rate]]</f>
        <v>0</v>
      </c>
      <c r="AS123" s="28">
        <f>Table24[[#This Row],[300]]*Table24[[#This Row],[Conversion Rate]]</f>
        <v>0</v>
      </c>
      <c r="AT123" s="28">
        <f>Table24[[#This Row],[500]]*Table24[[#This Row],[Conversion Rate]]</f>
        <v>0</v>
      </c>
      <c r="AU123" s="28">
        <f>Table24[[#This Row],[1000]]*Table24[[#This Row],[Conversion Rate]]</f>
        <v>0</v>
      </c>
      <c r="AV123" s="28">
        <f>Table24[[#This Row],[2500]]*Table24[[#This Row],[Conversion Rate]]</f>
        <v>0</v>
      </c>
      <c r="AW123" s="28">
        <f>Table24[[#This Row],[5000]]*Table24[[#This Row],[Conversion Rate]]</f>
        <v>0</v>
      </c>
      <c r="AX123" s="28" t="str">
        <f>Table24[[#This Row],[All In/ ++]]</f>
        <v>++</v>
      </c>
      <c r="AY123" s="28">
        <f>Table24[[#This Row],[FSC]]*Table24[[#This Row],[Conversion Rate]]</f>
        <v>0.11466000000000001</v>
      </c>
      <c r="AZ123" s="28">
        <f>Table24[[#This Row],[SSC]]*Table24[[#This Row],[Conversion Rate]]</f>
        <v>0</v>
      </c>
      <c r="BA123" s="28">
        <f>Table24[[#This Row],[Screening]]*Table24[[#This Row],[Conversion Rate]]</f>
        <v>0.10192000000000001</v>
      </c>
      <c r="BB123" s="28">
        <f>Table24[[#This Row],[Other Charges]]*Table24[[#This Row],[Conversion Rate]]</f>
        <v>0</v>
      </c>
      <c r="BC123" s="28">
        <f>Table24[[#This Row],[Dry Ice Charge]]*Table24[[#This Row],[Conversion Rate]]</f>
        <v>0</v>
      </c>
      <c r="BD123" s="28">
        <f>Table24[[#This Row],[SAF/kg]]*Table24[[#This Row],[Conversion Rate]]</f>
        <v>0</v>
      </c>
      <c r="BE123" s="30" cm="1">
        <f t="array" ref="BE123">IF(COUNTIFS(F$20:F$1213,F123,G$20:G$1213,G123)&gt;1,
    _xlfn.PERCENTRANK.INC(
        _xlfn._xlws.FILTER(AO$20:AO$1213, (F$20:F$1213=F123)*(G$20:G$1213=G123)*ISNUMBER(AO$20:AO$1213)),
        AO123
    ),
    0
)</f>
        <v>0.6</v>
      </c>
      <c r="BF123" s="28" t="str">
        <f t="shared" si="1"/>
        <v>Orange</v>
      </c>
    </row>
    <row r="124" spans="3:58" hidden="1">
      <c r="C124" s="6" t="s">
        <v>20</v>
      </c>
      <c r="D124" s="4" t="s">
        <v>472</v>
      </c>
      <c r="E124" s="4" t="s">
        <v>22</v>
      </c>
      <c r="F124" s="4" t="s">
        <v>26</v>
      </c>
      <c r="G124" s="4" t="s">
        <v>29</v>
      </c>
      <c r="H124" s="4" t="s">
        <v>1011</v>
      </c>
      <c r="I124" s="4" t="s">
        <v>811</v>
      </c>
      <c r="J124" s="4" t="s">
        <v>777</v>
      </c>
      <c r="K124" s="4" t="s">
        <v>777</v>
      </c>
      <c r="L1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PharmaYesExpressHKGTPEHKTWAPACAPAC</v>
      </c>
      <c r="M124" s="7">
        <v>5545.58</v>
      </c>
      <c r="N124" s="4">
        <v>263</v>
      </c>
      <c r="O124" s="13">
        <v>21.085855513307983</v>
      </c>
      <c r="P124" s="8" t="s">
        <v>1012</v>
      </c>
      <c r="Q124" s="12" t="s">
        <v>472</v>
      </c>
      <c r="R124" s="12" t="s">
        <v>791</v>
      </c>
      <c r="S124" s="12"/>
      <c r="T124" s="12" t="s">
        <v>1013</v>
      </c>
      <c r="U124" s="22">
        <v>14</v>
      </c>
      <c r="V124" s="12">
        <v>700</v>
      </c>
      <c r="W124" s="12"/>
      <c r="X124" s="12">
        <v>35</v>
      </c>
      <c r="Y124" s="12"/>
      <c r="Z124" s="12"/>
      <c r="AA124" s="12"/>
      <c r="AB124" s="12"/>
      <c r="AC124" s="12"/>
      <c r="AD124" s="12"/>
      <c r="AE124" s="12" t="s">
        <v>838</v>
      </c>
      <c r="AF124" s="12">
        <v>0.9</v>
      </c>
      <c r="AG124" s="12"/>
      <c r="AH124" s="12">
        <v>0.8</v>
      </c>
      <c r="AI124" s="12"/>
      <c r="AJ124" s="12"/>
      <c r="AK124" s="12"/>
      <c r="AL124" s="16"/>
      <c r="AM124" s="12" t="s">
        <v>1508</v>
      </c>
      <c r="AN124" s="27">
        <f>VLOOKUP(Table24[[#This Row],[USD conversion]],Sheet2!A:B,2,FALSE)</f>
        <v>0.12740000000000001</v>
      </c>
      <c r="AO124" s="28">
        <f>Table24[[#This Row],[Min Charge]]*Table24[[#This Row],[Conversion Rate]]</f>
        <v>89.18</v>
      </c>
      <c r="AP124" s="28">
        <f>Table24[[#This Row],[45]]*Table24[[#This Row],[Conversion Rate]]</f>
        <v>0</v>
      </c>
      <c r="AQ124" s="28">
        <f>Table24[[#This Row],[100]]*Table24[[#This Row],[Conversion Rate]]</f>
        <v>4.4590000000000005</v>
      </c>
      <c r="AR124" s="28">
        <f>Table24[[#This Row],[200]]*Table24[[#This Row],[Conversion Rate]]</f>
        <v>0</v>
      </c>
      <c r="AS124" s="28">
        <f>Table24[[#This Row],[300]]*Table24[[#This Row],[Conversion Rate]]</f>
        <v>0</v>
      </c>
      <c r="AT124" s="28">
        <f>Table24[[#This Row],[500]]*Table24[[#This Row],[Conversion Rate]]</f>
        <v>0</v>
      </c>
      <c r="AU124" s="28">
        <f>Table24[[#This Row],[1000]]*Table24[[#This Row],[Conversion Rate]]</f>
        <v>0</v>
      </c>
      <c r="AV124" s="28">
        <f>Table24[[#This Row],[2500]]*Table24[[#This Row],[Conversion Rate]]</f>
        <v>0</v>
      </c>
      <c r="AW124" s="28">
        <f>Table24[[#This Row],[5000]]*Table24[[#This Row],[Conversion Rate]]</f>
        <v>0</v>
      </c>
      <c r="AX124" s="28" t="str">
        <f>Table24[[#This Row],[All In/ ++]]</f>
        <v>++</v>
      </c>
      <c r="AY124" s="28">
        <f>Table24[[#This Row],[FSC]]*Table24[[#This Row],[Conversion Rate]]</f>
        <v>0.11466000000000001</v>
      </c>
      <c r="AZ124" s="28">
        <f>Table24[[#This Row],[SSC]]*Table24[[#This Row],[Conversion Rate]]</f>
        <v>0</v>
      </c>
      <c r="BA124" s="28">
        <f>Table24[[#This Row],[Screening]]*Table24[[#This Row],[Conversion Rate]]</f>
        <v>0.10192000000000001</v>
      </c>
      <c r="BB124" s="28">
        <f>Table24[[#This Row],[Other Charges]]*Table24[[#This Row],[Conversion Rate]]</f>
        <v>0</v>
      </c>
      <c r="BC124" s="28">
        <f>Table24[[#This Row],[Dry Ice Charge]]*Table24[[#This Row],[Conversion Rate]]</f>
        <v>0</v>
      </c>
      <c r="BD124" s="28">
        <f>Table24[[#This Row],[SAF/kg]]*Table24[[#This Row],[Conversion Rate]]</f>
        <v>0</v>
      </c>
      <c r="BE124" s="30" cm="1">
        <f t="array" ref="BE124">IF(COUNTIFS(F$20:F$1213,F124,G$20:G$1213,G124)&gt;1,
    _xlfn.PERCENTRANK.INC(
        _xlfn._xlws.FILTER(AO$20:AO$1213, (F$20:F$1213=F124)*(G$20:G$1213=G124)*ISNUMBER(AO$20:AO$1213)),
        AO124
    ),
    0
)</f>
        <v>0</v>
      </c>
      <c r="BF124" s="28" t="str">
        <f t="shared" si="1"/>
        <v>Green</v>
      </c>
    </row>
    <row r="125" spans="3:58" hidden="1">
      <c r="C125" s="6" t="s">
        <v>28</v>
      </c>
      <c r="D125" s="4" t="s">
        <v>21</v>
      </c>
      <c r="E125" s="4" t="s">
        <v>22</v>
      </c>
      <c r="F125" s="4" t="s">
        <v>26</v>
      </c>
      <c r="G125" s="4" t="s">
        <v>29</v>
      </c>
      <c r="H125" s="4" t="s">
        <v>1011</v>
      </c>
      <c r="I125" s="4" t="s">
        <v>811</v>
      </c>
      <c r="J125" s="4" t="s">
        <v>777</v>
      </c>
      <c r="K125" s="4" t="s">
        <v>777</v>
      </c>
      <c r="L1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AviationNoExpressHKGTPEHKTWAPACAPAC</v>
      </c>
      <c r="M125" s="7">
        <v>25246.799999000039</v>
      </c>
      <c r="N125" s="4">
        <v>1699</v>
      </c>
      <c r="O125" s="13">
        <v>14.859799881695137</v>
      </c>
      <c r="P125" s="8" t="s">
        <v>1012</v>
      </c>
      <c r="Q125" s="12" t="s">
        <v>472</v>
      </c>
      <c r="R125" s="12" t="s">
        <v>791</v>
      </c>
      <c r="S125" s="12"/>
      <c r="T125" s="12" t="s">
        <v>1013</v>
      </c>
      <c r="U125" s="22">
        <v>14</v>
      </c>
      <c r="V125" s="12">
        <v>700</v>
      </c>
      <c r="W125" s="12"/>
      <c r="X125" s="12">
        <v>35</v>
      </c>
      <c r="Y125" s="12"/>
      <c r="Z125" s="12"/>
      <c r="AA125" s="12"/>
      <c r="AB125" s="12"/>
      <c r="AC125" s="12"/>
      <c r="AD125" s="12"/>
      <c r="AE125" s="12" t="s">
        <v>838</v>
      </c>
      <c r="AF125" s="12">
        <v>0.9</v>
      </c>
      <c r="AG125" s="12"/>
      <c r="AH125" s="12">
        <v>0.8</v>
      </c>
      <c r="AI125" s="12"/>
      <c r="AJ125" s="12"/>
      <c r="AK125" s="12"/>
      <c r="AL125" s="16"/>
      <c r="AM125" s="12" t="s">
        <v>1508</v>
      </c>
      <c r="AN125" s="27">
        <f>VLOOKUP(Table24[[#This Row],[USD conversion]],Sheet2!A:B,2,FALSE)</f>
        <v>0.12740000000000001</v>
      </c>
      <c r="AO125" s="28">
        <f>Table24[[#This Row],[Min Charge]]*Table24[[#This Row],[Conversion Rate]]</f>
        <v>89.18</v>
      </c>
      <c r="AP125" s="28">
        <f>Table24[[#This Row],[45]]*Table24[[#This Row],[Conversion Rate]]</f>
        <v>0</v>
      </c>
      <c r="AQ125" s="28">
        <f>Table24[[#This Row],[100]]*Table24[[#This Row],[Conversion Rate]]</f>
        <v>4.4590000000000005</v>
      </c>
      <c r="AR125" s="28">
        <f>Table24[[#This Row],[200]]*Table24[[#This Row],[Conversion Rate]]</f>
        <v>0</v>
      </c>
      <c r="AS125" s="28">
        <f>Table24[[#This Row],[300]]*Table24[[#This Row],[Conversion Rate]]</f>
        <v>0</v>
      </c>
      <c r="AT125" s="28">
        <f>Table24[[#This Row],[500]]*Table24[[#This Row],[Conversion Rate]]</f>
        <v>0</v>
      </c>
      <c r="AU125" s="28">
        <f>Table24[[#This Row],[1000]]*Table24[[#This Row],[Conversion Rate]]</f>
        <v>0</v>
      </c>
      <c r="AV125" s="28">
        <f>Table24[[#This Row],[2500]]*Table24[[#This Row],[Conversion Rate]]</f>
        <v>0</v>
      </c>
      <c r="AW125" s="28">
        <f>Table24[[#This Row],[5000]]*Table24[[#This Row],[Conversion Rate]]</f>
        <v>0</v>
      </c>
      <c r="AX125" s="28" t="str">
        <f>Table24[[#This Row],[All In/ ++]]</f>
        <v>++</v>
      </c>
      <c r="AY125" s="28">
        <f>Table24[[#This Row],[FSC]]*Table24[[#This Row],[Conversion Rate]]</f>
        <v>0.11466000000000001</v>
      </c>
      <c r="AZ125" s="28">
        <f>Table24[[#This Row],[SSC]]*Table24[[#This Row],[Conversion Rate]]</f>
        <v>0</v>
      </c>
      <c r="BA125" s="28">
        <f>Table24[[#This Row],[Screening]]*Table24[[#This Row],[Conversion Rate]]</f>
        <v>0.10192000000000001</v>
      </c>
      <c r="BB125" s="28">
        <f>Table24[[#This Row],[Other Charges]]*Table24[[#This Row],[Conversion Rate]]</f>
        <v>0</v>
      </c>
      <c r="BC125" s="28">
        <f>Table24[[#This Row],[Dry Ice Charge]]*Table24[[#This Row],[Conversion Rate]]</f>
        <v>0</v>
      </c>
      <c r="BD125" s="28">
        <f>Table24[[#This Row],[SAF/kg]]*Table24[[#This Row],[Conversion Rate]]</f>
        <v>0</v>
      </c>
      <c r="BE125" s="30" cm="1">
        <f t="array" ref="BE125">IF(COUNTIFS(F$20:F$1213,F125,G$20:G$1213,G125)&gt;1,
    _xlfn.PERCENTRANK.INC(
        _xlfn._xlws.FILTER(AO$20:AO$1213, (F$20:F$1213=F125)*(G$20:G$1213=G125)*ISNUMBER(AO$20:AO$1213)),
        AO125
    ),
    0
)</f>
        <v>0</v>
      </c>
      <c r="BF125" s="28" t="str">
        <f t="shared" si="1"/>
        <v>Green</v>
      </c>
    </row>
    <row r="126" spans="3:58" hidden="1">
      <c r="C126" s="6" t="s">
        <v>20</v>
      </c>
      <c r="D126" s="4" t="s">
        <v>472</v>
      </c>
      <c r="E126" s="4" t="s">
        <v>22</v>
      </c>
      <c r="F126" s="4" t="s">
        <v>97</v>
      </c>
      <c r="G126" s="4" t="s">
        <v>37</v>
      </c>
      <c r="H126" s="4" t="s">
        <v>808</v>
      </c>
      <c r="I126" s="4" t="s">
        <v>799</v>
      </c>
      <c r="J126" s="4" t="s">
        <v>777</v>
      </c>
      <c r="K126" s="4" t="s">
        <v>776</v>
      </c>
      <c r="L1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126" s="7">
        <v>36561.629999999925</v>
      </c>
      <c r="N126" s="4">
        <v>1233</v>
      </c>
      <c r="O126" s="13">
        <v>29.652579075425731</v>
      </c>
      <c r="P126" s="8" t="s">
        <v>1012</v>
      </c>
      <c r="Q126" s="12" t="s">
        <v>472</v>
      </c>
      <c r="R126" s="12" t="s">
        <v>792</v>
      </c>
      <c r="S126" s="12" t="s">
        <v>26</v>
      </c>
      <c r="T126" s="12" t="s">
        <v>866</v>
      </c>
      <c r="U126" s="22">
        <v>100</v>
      </c>
      <c r="V126" s="12">
        <v>110000</v>
      </c>
      <c r="W126" s="12"/>
      <c r="X126" s="12">
        <v>1100</v>
      </c>
      <c r="Y126" s="12"/>
      <c r="Z126" s="12"/>
      <c r="AA126" s="12"/>
      <c r="AB126" s="12"/>
      <c r="AC126" s="12"/>
      <c r="AD126" s="12"/>
      <c r="AE126" s="12" t="s">
        <v>838</v>
      </c>
      <c r="AF126" s="12">
        <v>86</v>
      </c>
      <c r="AG126" s="12">
        <v>500</v>
      </c>
      <c r="AH126" s="12"/>
      <c r="AI126" s="12"/>
      <c r="AJ126" s="12"/>
      <c r="AK126" s="12"/>
      <c r="AL126" s="16" t="s">
        <v>1021</v>
      </c>
      <c r="AM126" s="12" t="s">
        <v>1501</v>
      </c>
      <c r="AN126" s="27">
        <f>VLOOKUP(Table24[[#This Row],[USD conversion]],Sheet2!A:B,2,FALSE)</f>
        <v>6.8230000000000001E-3</v>
      </c>
      <c r="AO126" s="28">
        <f>Table24[[#This Row],[Min Charge]]*Table24[[#This Row],[Conversion Rate]]</f>
        <v>750.53</v>
      </c>
      <c r="AP126" s="28">
        <f>Table24[[#This Row],[45]]*Table24[[#This Row],[Conversion Rate]]</f>
        <v>0</v>
      </c>
      <c r="AQ126" s="28">
        <f>Table24[[#This Row],[100]]*Table24[[#This Row],[Conversion Rate]]</f>
        <v>7.5053000000000001</v>
      </c>
      <c r="AR126" s="28">
        <f>Table24[[#This Row],[200]]*Table24[[#This Row],[Conversion Rate]]</f>
        <v>0</v>
      </c>
      <c r="AS126" s="28">
        <f>Table24[[#This Row],[300]]*Table24[[#This Row],[Conversion Rate]]</f>
        <v>0</v>
      </c>
      <c r="AT126" s="28">
        <f>Table24[[#This Row],[500]]*Table24[[#This Row],[Conversion Rate]]</f>
        <v>0</v>
      </c>
      <c r="AU126" s="28">
        <f>Table24[[#This Row],[1000]]*Table24[[#This Row],[Conversion Rate]]</f>
        <v>0</v>
      </c>
      <c r="AV126" s="28">
        <f>Table24[[#This Row],[2500]]*Table24[[#This Row],[Conversion Rate]]</f>
        <v>0</v>
      </c>
      <c r="AW126" s="28">
        <f>Table24[[#This Row],[5000]]*Table24[[#This Row],[Conversion Rate]]</f>
        <v>0</v>
      </c>
      <c r="AX126" s="28" t="str">
        <f>Table24[[#This Row],[All In/ ++]]</f>
        <v>++</v>
      </c>
      <c r="AY126" s="28">
        <f>Table24[[#This Row],[FSC]]*Table24[[#This Row],[Conversion Rate]]</f>
        <v>0.58677800000000002</v>
      </c>
      <c r="AZ126" s="28">
        <f>Table24[[#This Row],[SSC]]*Table24[[#This Row],[Conversion Rate]]</f>
        <v>3.4115000000000002</v>
      </c>
      <c r="BA126" s="28">
        <f>Table24[[#This Row],[Screening]]*Table24[[#This Row],[Conversion Rate]]</f>
        <v>0</v>
      </c>
      <c r="BB126" s="28">
        <f>Table24[[#This Row],[Other Charges]]*Table24[[#This Row],[Conversion Rate]]</f>
        <v>0</v>
      </c>
      <c r="BC126" s="28">
        <f>Table24[[#This Row],[Dry Ice Charge]]*Table24[[#This Row],[Conversion Rate]]</f>
        <v>0</v>
      </c>
      <c r="BD126" s="28">
        <f>Table24[[#This Row],[SAF/kg]]*Table24[[#This Row],[Conversion Rate]]</f>
        <v>0</v>
      </c>
      <c r="BE126" s="30" cm="1">
        <f t="array" ref="BE126">IF(COUNTIFS(F$20:F$1213,F126,G$20:G$1213,G126)&gt;1,
    _xlfn.PERCENTRANK.INC(
        _xlfn._xlws.FILTER(AO$20:AO$1213, (F$20:F$1213=F126)*(G$20:G$1213=G126)*ISNUMBER(AO$20:AO$1213)),
        AO126
    ),
    0
)</f>
        <v>0.85699999999999998</v>
      </c>
      <c r="BF126" s="28" t="str">
        <f t="shared" si="1"/>
        <v>Red</v>
      </c>
    </row>
    <row r="127" spans="3:58" hidden="1">
      <c r="C127" s="6" t="s">
        <v>20</v>
      </c>
      <c r="D127" s="4" t="s">
        <v>21</v>
      </c>
      <c r="E127" s="4" t="s">
        <v>22</v>
      </c>
      <c r="F127" s="4" t="s">
        <v>97</v>
      </c>
      <c r="G127" s="4" t="s">
        <v>27</v>
      </c>
      <c r="H127" s="4" t="s">
        <v>808</v>
      </c>
      <c r="I127" s="4" t="s">
        <v>810</v>
      </c>
      <c r="J127" s="4" t="s">
        <v>777</v>
      </c>
      <c r="K127" s="4" t="s">
        <v>777</v>
      </c>
      <c r="L1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PharmaNoExpressHNDSINJPSGAPACAPAC</v>
      </c>
      <c r="M127" s="7">
        <v>9666.3000000000011</v>
      </c>
      <c r="N127" s="4">
        <v>745</v>
      </c>
      <c r="O127" s="13">
        <v>12.974899328859061</v>
      </c>
      <c r="P127" s="8" t="s">
        <v>1012</v>
      </c>
      <c r="Q127" s="12" t="s">
        <v>472</v>
      </c>
      <c r="R127" s="12" t="s">
        <v>792</v>
      </c>
      <c r="S127" s="12" t="s">
        <v>26</v>
      </c>
      <c r="T127" s="12" t="s">
        <v>866</v>
      </c>
      <c r="U127" s="22">
        <v>1</v>
      </c>
      <c r="V127" s="12">
        <v>8500</v>
      </c>
      <c r="W127" s="12"/>
      <c r="X127" s="12">
        <v>1120</v>
      </c>
      <c r="Y127" s="12"/>
      <c r="Z127" s="12"/>
      <c r="AA127" s="12"/>
      <c r="AB127" s="12"/>
      <c r="AC127" s="12"/>
      <c r="AD127" s="12"/>
      <c r="AE127" s="12" t="s">
        <v>838</v>
      </c>
      <c r="AF127" s="12">
        <v>70</v>
      </c>
      <c r="AG127" s="12">
        <v>500</v>
      </c>
      <c r="AH127" s="12"/>
      <c r="AI127" s="12"/>
      <c r="AJ127" s="12"/>
      <c r="AK127" s="12"/>
      <c r="AL127" s="16" t="s">
        <v>1020</v>
      </c>
      <c r="AM127" s="12" t="s">
        <v>1501</v>
      </c>
      <c r="AN127" s="27">
        <f>VLOOKUP(Table24[[#This Row],[USD conversion]],Sheet2!A:B,2,FALSE)</f>
        <v>6.8230000000000001E-3</v>
      </c>
      <c r="AO127" s="28">
        <f>Table24[[#This Row],[Min Charge]]*Table24[[#This Row],[Conversion Rate]]</f>
        <v>57.9955</v>
      </c>
      <c r="AP127" s="28">
        <f>Table24[[#This Row],[45]]*Table24[[#This Row],[Conversion Rate]]</f>
        <v>0</v>
      </c>
      <c r="AQ127" s="28">
        <f>Table24[[#This Row],[100]]*Table24[[#This Row],[Conversion Rate]]</f>
        <v>7.6417599999999997</v>
      </c>
      <c r="AR127" s="28">
        <f>Table24[[#This Row],[200]]*Table24[[#This Row],[Conversion Rate]]</f>
        <v>0</v>
      </c>
      <c r="AS127" s="28">
        <f>Table24[[#This Row],[300]]*Table24[[#This Row],[Conversion Rate]]</f>
        <v>0</v>
      </c>
      <c r="AT127" s="28">
        <f>Table24[[#This Row],[500]]*Table24[[#This Row],[Conversion Rate]]</f>
        <v>0</v>
      </c>
      <c r="AU127" s="28">
        <f>Table24[[#This Row],[1000]]*Table24[[#This Row],[Conversion Rate]]</f>
        <v>0</v>
      </c>
      <c r="AV127" s="28">
        <f>Table24[[#This Row],[2500]]*Table24[[#This Row],[Conversion Rate]]</f>
        <v>0</v>
      </c>
      <c r="AW127" s="28">
        <f>Table24[[#This Row],[5000]]*Table24[[#This Row],[Conversion Rate]]</f>
        <v>0</v>
      </c>
      <c r="AX127" s="28" t="str">
        <f>Table24[[#This Row],[All In/ ++]]</f>
        <v>++</v>
      </c>
      <c r="AY127" s="28">
        <f>Table24[[#This Row],[FSC]]*Table24[[#This Row],[Conversion Rate]]</f>
        <v>0.47760999999999998</v>
      </c>
      <c r="AZ127" s="28">
        <f>Table24[[#This Row],[SSC]]*Table24[[#This Row],[Conversion Rate]]</f>
        <v>3.4115000000000002</v>
      </c>
      <c r="BA127" s="28">
        <f>Table24[[#This Row],[Screening]]*Table24[[#This Row],[Conversion Rate]]</f>
        <v>0</v>
      </c>
      <c r="BB127" s="28">
        <f>Table24[[#This Row],[Other Charges]]*Table24[[#This Row],[Conversion Rate]]</f>
        <v>0</v>
      </c>
      <c r="BC127" s="28">
        <f>Table24[[#This Row],[Dry Ice Charge]]*Table24[[#This Row],[Conversion Rate]]</f>
        <v>0</v>
      </c>
      <c r="BD127" s="28">
        <f>Table24[[#This Row],[SAF/kg]]*Table24[[#This Row],[Conversion Rate]]</f>
        <v>0</v>
      </c>
      <c r="BE127" s="30" cm="1">
        <f t="array" ref="BE127">IF(COUNTIFS(F$20:F$1213,F127,G$20:G$1213,G127)&gt;1,
    _xlfn.PERCENTRANK.INC(
        _xlfn._xlws.FILTER(AO$20:AO$1213, (F$20:F$1213=F127)*(G$20:G$1213=G127)*ISNUMBER(AO$20:AO$1213)),
        AO127
    ),
    0
)</f>
        <v>0</v>
      </c>
      <c r="BF127" s="28" t="str">
        <f t="shared" si="1"/>
        <v>Green</v>
      </c>
    </row>
    <row r="128" spans="3:58" hidden="1">
      <c r="C128" s="6" t="s">
        <v>20</v>
      </c>
      <c r="D128" s="4" t="s">
        <v>472</v>
      </c>
      <c r="E128" s="4" t="s">
        <v>22</v>
      </c>
      <c r="F128" s="4" t="s">
        <v>97</v>
      </c>
      <c r="G128" s="4" t="s">
        <v>27</v>
      </c>
      <c r="H128" s="4" t="s">
        <v>808</v>
      </c>
      <c r="I128" s="4" t="s">
        <v>810</v>
      </c>
      <c r="J128" s="4" t="s">
        <v>777</v>
      </c>
      <c r="K128" s="4" t="s">
        <v>777</v>
      </c>
      <c r="L1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PharmaYesExpressHNDSINJPSGAPACAPAC</v>
      </c>
      <c r="M128" s="7">
        <v>159720.75000000006</v>
      </c>
      <c r="N128" s="4">
        <v>1007</v>
      </c>
      <c r="O128" s="13">
        <v>158.61047666335656</v>
      </c>
      <c r="P128" s="8" t="s">
        <v>1012</v>
      </c>
      <c r="Q128" s="12" t="s">
        <v>472</v>
      </c>
      <c r="R128" s="12" t="s">
        <v>792</v>
      </c>
      <c r="S128" s="12" t="s">
        <v>26</v>
      </c>
      <c r="T128" s="12" t="s">
        <v>866</v>
      </c>
      <c r="U128" s="22">
        <v>100</v>
      </c>
      <c r="V128" s="12">
        <v>30000</v>
      </c>
      <c r="W128" s="12"/>
      <c r="X128" s="12">
        <v>300</v>
      </c>
      <c r="Y128" s="12"/>
      <c r="Z128" s="12"/>
      <c r="AA128" s="12"/>
      <c r="AB128" s="12"/>
      <c r="AC128" s="12"/>
      <c r="AD128" s="12"/>
      <c r="AE128" s="12" t="s">
        <v>838</v>
      </c>
      <c r="AF128" s="12">
        <v>70</v>
      </c>
      <c r="AG128" s="12">
        <v>500</v>
      </c>
      <c r="AH128" s="12"/>
      <c r="AI128" s="12"/>
      <c r="AJ128" s="12"/>
      <c r="AK128" s="12"/>
      <c r="AL128" s="16" t="s">
        <v>1021</v>
      </c>
      <c r="AM128" s="12" t="s">
        <v>1501</v>
      </c>
      <c r="AN128" s="27">
        <f>VLOOKUP(Table24[[#This Row],[USD conversion]],Sheet2!A:B,2,FALSE)</f>
        <v>6.8230000000000001E-3</v>
      </c>
      <c r="AO128" s="28">
        <f>Table24[[#This Row],[Min Charge]]*Table24[[#This Row],[Conversion Rate]]</f>
        <v>204.69</v>
      </c>
      <c r="AP128" s="28">
        <f>Table24[[#This Row],[45]]*Table24[[#This Row],[Conversion Rate]]</f>
        <v>0</v>
      </c>
      <c r="AQ128" s="28">
        <f>Table24[[#This Row],[100]]*Table24[[#This Row],[Conversion Rate]]</f>
        <v>2.0468999999999999</v>
      </c>
      <c r="AR128" s="28">
        <f>Table24[[#This Row],[200]]*Table24[[#This Row],[Conversion Rate]]</f>
        <v>0</v>
      </c>
      <c r="AS128" s="28">
        <f>Table24[[#This Row],[300]]*Table24[[#This Row],[Conversion Rate]]</f>
        <v>0</v>
      </c>
      <c r="AT128" s="28">
        <f>Table24[[#This Row],[500]]*Table24[[#This Row],[Conversion Rate]]</f>
        <v>0</v>
      </c>
      <c r="AU128" s="28">
        <f>Table24[[#This Row],[1000]]*Table24[[#This Row],[Conversion Rate]]</f>
        <v>0</v>
      </c>
      <c r="AV128" s="28">
        <f>Table24[[#This Row],[2500]]*Table24[[#This Row],[Conversion Rate]]</f>
        <v>0</v>
      </c>
      <c r="AW128" s="28">
        <f>Table24[[#This Row],[5000]]*Table24[[#This Row],[Conversion Rate]]</f>
        <v>0</v>
      </c>
      <c r="AX128" s="28" t="str">
        <f>Table24[[#This Row],[All In/ ++]]</f>
        <v>++</v>
      </c>
      <c r="AY128" s="28">
        <f>Table24[[#This Row],[FSC]]*Table24[[#This Row],[Conversion Rate]]</f>
        <v>0.47760999999999998</v>
      </c>
      <c r="AZ128" s="28">
        <f>Table24[[#This Row],[SSC]]*Table24[[#This Row],[Conversion Rate]]</f>
        <v>3.4115000000000002</v>
      </c>
      <c r="BA128" s="28">
        <f>Table24[[#This Row],[Screening]]*Table24[[#This Row],[Conversion Rate]]</f>
        <v>0</v>
      </c>
      <c r="BB128" s="28">
        <f>Table24[[#This Row],[Other Charges]]*Table24[[#This Row],[Conversion Rate]]</f>
        <v>0</v>
      </c>
      <c r="BC128" s="28">
        <f>Table24[[#This Row],[Dry Ice Charge]]*Table24[[#This Row],[Conversion Rate]]</f>
        <v>0</v>
      </c>
      <c r="BD128" s="28">
        <f>Table24[[#This Row],[SAF/kg]]*Table24[[#This Row],[Conversion Rate]]</f>
        <v>0</v>
      </c>
      <c r="BE128" s="30" cm="1">
        <f t="array" ref="BE128">IF(COUNTIFS(F$20:F$1213,F128,G$20:G$1213,G128)&gt;1,
    _xlfn.PERCENTRANK.INC(
        _xlfn._xlws.FILTER(AO$20:AO$1213, (F$20:F$1213=F128)*(G$20:G$1213=G128)*ISNUMBER(AO$20:AO$1213)),
        AO128
    ),
    0
)</f>
        <v>1</v>
      </c>
      <c r="BF128" s="28" t="str">
        <f t="shared" si="1"/>
        <v>Red</v>
      </c>
    </row>
    <row r="129" spans="3:58" hidden="1">
      <c r="C129" s="6" t="s">
        <v>20</v>
      </c>
      <c r="D129" s="4" t="s">
        <v>21</v>
      </c>
      <c r="E129" s="4" t="s">
        <v>22</v>
      </c>
      <c r="F129" s="4" t="s">
        <v>97</v>
      </c>
      <c r="G129" s="4" t="s">
        <v>106</v>
      </c>
      <c r="H129" s="4" t="s">
        <v>808</v>
      </c>
      <c r="I129" s="4" t="s">
        <v>816</v>
      </c>
      <c r="J129" s="4" t="s">
        <v>777</v>
      </c>
      <c r="K129" s="4" t="s">
        <v>777</v>
      </c>
      <c r="L1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PharmaNoExpressHNDSYDJPAUAPACAPAC</v>
      </c>
      <c r="M129" s="7">
        <v>1553.1</v>
      </c>
      <c r="N129" s="4">
        <v>260</v>
      </c>
      <c r="O129" s="13">
        <v>5.9734615384615379</v>
      </c>
      <c r="P129" s="8" t="s">
        <v>1012</v>
      </c>
      <c r="Q129" s="12" t="s">
        <v>472</v>
      </c>
      <c r="R129" s="12" t="s">
        <v>792</v>
      </c>
      <c r="S129" s="12" t="s">
        <v>26</v>
      </c>
      <c r="T129" s="12" t="s">
        <v>866</v>
      </c>
      <c r="U129" s="22">
        <v>1</v>
      </c>
      <c r="V129" s="12">
        <v>15000</v>
      </c>
      <c r="W129" s="12"/>
      <c r="X129" s="12">
        <v>2100</v>
      </c>
      <c r="Y129" s="12"/>
      <c r="Z129" s="12"/>
      <c r="AA129" s="12"/>
      <c r="AB129" s="12"/>
      <c r="AC129" s="12"/>
      <c r="AD129" s="12"/>
      <c r="AE129" s="12" t="s">
        <v>838</v>
      </c>
      <c r="AF129" s="12">
        <v>86</v>
      </c>
      <c r="AG129" s="12">
        <v>500</v>
      </c>
      <c r="AH129" s="12"/>
      <c r="AI129" s="12"/>
      <c r="AJ129" s="12"/>
      <c r="AK129" s="12"/>
      <c r="AL129" s="16" t="s">
        <v>1021</v>
      </c>
      <c r="AM129" s="12" t="s">
        <v>1501</v>
      </c>
      <c r="AN129" s="27">
        <f>VLOOKUP(Table24[[#This Row],[USD conversion]],Sheet2!A:B,2,FALSE)</f>
        <v>6.8230000000000001E-3</v>
      </c>
      <c r="AO129" s="28">
        <f>Table24[[#This Row],[Min Charge]]*Table24[[#This Row],[Conversion Rate]]</f>
        <v>102.345</v>
      </c>
      <c r="AP129" s="28">
        <f>Table24[[#This Row],[45]]*Table24[[#This Row],[Conversion Rate]]</f>
        <v>0</v>
      </c>
      <c r="AQ129" s="28">
        <f>Table24[[#This Row],[100]]*Table24[[#This Row],[Conversion Rate]]</f>
        <v>14.3283</v>
      </c>
      <c r="AR129" s="28">
        <f>Table24[[#This Row],[200]]*Table24[[#This Row],[Conversion Rate]]</f>
        <v>0</v>
      </c>
      <c r="AS129" s="28">
        <f>Table24[[#This Row],[300]]*Table24[[#This Row],[Conversion Rate]]</f>
        <v>0</v>
      </c>
      <c r="AT129" s="28">
        <f>Table24[[#This Row],[500]]*Table24[[#This Row],[Conversion Rate]]</f>
        <v>0</v>
      </c>
      <c r="AU129" s="28">
        <f>Table24[[#This Row],[1000]]*Table24[[#This Row],[Conversion Rate]]</f>
        <v>0</v>
      </c>
      <c r="AV129" s="28">
        <f>Table24[[#This Row],[2500]]*Table24[[#This Row],[Conversion Rate]]</f>
        <v>0</v>
      </c>
      <c r="AW129" s="28">
        <f>Table24[[#This Row],[5000]]*Table24[[#This Row],[Conversion Rate]]</f>
        <v>0</v>
      </c>
      <c r="AX129" s="28" t="str">
        <f>Table24[[#This Row],[All In/ ++]]</f>
        <v>++</v>
      </c>
      <c r="AY129" s="28">
        <f>Table24[[#This Row],[FSC]]*Table24[[#This Row],[Conversion Rate]]</f>
        <v>0.58677800000000002</v>
      </c>
      <c r="AZ129" s="28">
        <f>Table24[[#This Row],[SSC]]*Table24[[#This Row],[Conversion Rate]]</f>
        <v>3.4115000000000002</v>
      </c>
      <c r="BA129" s="28">
        <f>Table24[[#This Row],[Screening]]*Table24[[#This Row],[Conversion Rate]]</f>
        <v>0</v>
      </c>
      <c r="BB129" s="28">
        <f>Table24[[#This Row],[Other Charges]]*Table24[[#This Row],[Conversion Rate]]</f>
        <v>0</v>
      </c>
      <c r="BC129" s="28">
        <f>Table24[[#This Row],[Dry Ice Charge]]*Table24[[#This Row],[Conversion Rate]]</f>
        <v>0</v>
      </c>
      <c r="BD129" s="28">
        <f>Table24[[#This Row],[SAF/kg]]*Table24[[#This Row],[Conversion Rate]]</f>
        <v>0</v>
      </c>
      <c r="BE129" s="30" cm="1">
        <f t="array" ref="BE129">IF(COUNTIFS(F$20:F$1213,F129,G$20:G$1213,G129)&gt;1,
    _xlfn.PERCENTRANK.INC(
        _xlfn._xlws.FILTER(AO$20:AO$1213, (F$20:F$1213=F129)*(G$20:G$1213=G129)*ISNUMBER(AO$20:AO$1213)),
        AO129
    ),
    0
)</f>
        <v>1</v>
      </c>
      <c r="BF129" s="28" t="str">
        <f t="shared" si="1"/>
        <v>Red</v>
      </c>
    </row>
    <row r="130" spans="3:58" hidden="1">
      <c r="C130" s="6" t="s">
        <v>20</v>
      </c>
      <c r="D130" s="4" t="s">
        <v>472</v>
      </c>
      <c r="E130" s="4" t="s">
        <v>22</v>
      </c>
      <c r="F130" s="4" t="s">
        <v>110</v>
      </c>
      <c r="G130" s="4" t="s">
        <v>66</v>
      </c>
      <c r="H130" s="4" t="s">
        <v>809</v>
      </c>
      <c r="I130" s="4" t="s">
        <v>799</v>
      </c>
      <c r="J130" s="4" t="s">
        <v>777</v>
      </c>
      <c r="K130" s="4" t="s">
        <v>776</v>
      </c>
      <c r="L1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PharmaYesExpressICNJFKKRUSAPACAMERICAS</v>
      </c>
      <c r="M130" s="7">
        <v>48394.9</v>
      </c>
      <c r="N130" s="4">
        <v>285</v>
      </c>
      <c r="O130" s="13">
        <v>169.80666666666667</v>
      </c>
      <c r="P130" s="8" t="s">
        <v>1012</v>
      </c>
      <c r="Q130" s="12" t="s">
        <v>472</v>
      </c>
      <c r="R130" s="12" t="s">
        <v>792</v>
      </c>
      <c r="S130" s="12" t="s">
        <v>26</v>
      </c>
      <c r="T130" s="12" t="s">
        <v>840</v>
      </c>
      <c r="U130" s="22"/>
      <c r="V130" s="12">
        <v>115600</v>
      </c>
      <c r="W130" s="12"/>
      <c r="X130" s="12">
        <v>20000</v>
      </c>
      <c r="Y130" s="12">
        <v>17000</v>
      </c>
      <c r="Z130" s="12">
        <v>12000</v>
      </c>
      <c r="AA130" s="12"/>
      <c r="AB130" s="12"/>
      <c r="AC130" s="12"/>
      <c r="AD130" s="12"/>
      <c r="AE130" s="12" t="s">
        <v>838</v>
      </c>
      <c r="AF130" s="12"/>
      <c r="AG130" s="12"/>
      <c r="AH130" s="12">
        <v>300</v>
      </c>
      <c r="AI130" s="12"/>
      <c r="AJ130" s="12"/>
      <c r="AK130" s="12" t="s">
        <v>1028</v>
      </c>
      <c r="AL130" s="16" t="s">
        <v>1022</v>
      </c>
      <c r="AM130" s="12" t="s">
        <v>1509</v>
      </c>
      <c r="AN130" s="27">
        <f>VLOOKUP(Table24[[#This Row],[USD conversion]],Sheet2!A:B,2,FALSE)</f>
        <v>7.2659999999999999E-4</v>
      </c>
      <c r="AO130" s="28">
        <f>Table24[[#This Row],[Min Charge]]*Table24[[#This Row],[Conversion Rate]]</f>
        <v>83.994959999999992</v>
      </c>
      <c r="AP130" s="28">
        <f>Table24[[#This Row],[45]]*Table24[[#This Row],[Conversion Rate]]</f>
        <v>0</v>
      </c>
      <c r="AQ130" s="28">
        <f>Table24[[#This Row],[100]]*Table24[[#This Row],[Conversion Rate]]</f>
        <v>14.532</v>
      </c>
      <c r="AR130" s="28">
        <f>Table24[[#This Row],[200]]*Table24[[#This Row],[Conversion Rate]]</f>
        <v>12.3522</v>
      </c>
      <c r="AS130" s="28">
        <f>Table24[[#This Row],[300]]*Table24[[#This Row],[Conversion Rate]]</f>
        <v>8.7192000000000007</v>
      </c>
      <c r="AT130" s="28">
        <f>Table24[[#This Row],[500]]*Table24[[#This Row],[Conversion Rate]]</f>
        <v>0</v>
      </c>
      <c r="AU130" s="28">
        <f>Table24[[#This Row],[1000]]*Table24[[#This Row],[Conversion Rate]]</f>
        <v>0</v>
      </c>
      <c r="AV130" s="28">
        <f>Table24[[#This Row],[2500]]*Table24[[#This Row],[Conversion Rate]]</f>
        <v>0</v>
      </c>
      <c r="AW130" s="28">
        <f>Table24[[#This Row],[5000]]*Table24[[#This Row],[Conversion Rate]]</f>
        <v>0</v>
      </c>
      <c r="AX130" s="28" t="str">
        <f>Table24[[#This Row],[All In/ ++]]</f>
        <v>++</v>
      </c>
      <c r="AY130" s="28">
        <f>Table24[[#This Row],[FSC]]*Table24[[#This Row],[Conversion Rate]]</f>
        <v>0</v>
      </c>
      <c r="AZ130" s="28">
        <f>Table24[[#This Row],[SSC]]*Table24[[#This Row],[Conversion Rate]]</f>
        <v>0</v>
      </c>
      <c r="BA130" s="28">
        <f>Table24[[#This Row],[Screening]]*Table24[[#This Row],[Conversion Rate]]</f>
        <v>0.21798000000000001</v>
      </c>
      <c r="BB130" s="28">
        <f>Table24[[#This Row],[Other Charges]]*Table24[[#This Row],[Conversion Rate]]</f>
        <v>0</v>
      </c>
      <c r="BC130" s="28">
        <f>Table24[[#This Row],[Dry Ice Charge]]*Table24[[#This Row],[Conversion Rate]]</f>
        <v>0</v>
      </c>
      <c r="BD130" s="28" t="e">
        <f>Table24[[#This Row],[SAF/kg]]*Table24[[#This Row],[Conversion Rate]]</f>
        <v>#VALUE!</v>
      </c>
      <c r="BE130" s="30" cm="1">
        <f t="array" ref="BE130">IF(COUNTIFS(F$20:F$1213,F130,G$20:G$1213,G130)&gt;1,
    _xlfn.PERCENTRANK.INC(
        _xlfn._xlws.FILTER(AO$20:AO$1213, (F$20:F$1213=F130)*(G$20:G$1213=G130)*ISNUMBER(AO$20:AO$1213)),
        AO130
    ),
    0
)</f>
        <v>1</v>
      </c>
      <c r="BF130" s="28" t="str">
        <f t="shared" si="1"/>
        <v>Red</v>
      </c>
    </row>
    <row r="131" spans="3:58" hidden="1">
      <c r="C131" s="6" t="s">
        <v>20</v>
      </c>
      <c r="D131" s="4" t="s">
        <v>21</v>
      </c>
      <c r="E131" s="4" t="s">
        <v>22</v>
      </c>
      <c r="F131" s="4" t="s">
        <v>110</v>
      </c>
      <c r="G131" s="4" t="s">
        <v>37</v>
      </c>
      <c r="H131" s="4" t="s">
        <v>809</v>
      </c>
      <c r="I131" s="4" t="s">
        <v>799</v>
      </c>
      <c r="J131" s="4" t="s">
        <v>777</v>
      </c>
      <c r="K131" s="4" t="s">
        <v>776</v>
      </c>
      <c r="L1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PharmaNoExpressICNLAXKRUSAPACAMERICAS</v>
      </c>
      <c r="M131" s="7">
        <v>4870.3</v>
      </c>
      <c r="N131" s="4">
        <v>1927</v>
      </c>
      <c r="O131" s="13">
        <v>2.5274001037882718</v>
      </c>
      <c r="P131" s="8" t="s">
        <v>1012</v>
      </c>
      <c r="Q131" s="12" t="s">
        <v>472</v>
      </c>
      <c r="R131" s="12" t="s">
        <v>792</v>
      </c>
      <c r="S131" s="12" t="s">
        <v>26</v>
      </c>
      <c r="T131" s="12" t="s">
        <v>840</v>
      </c>
      <c r="U131" s="22"/>
      <c r="V131" s="12">
        <v>115600</v>
      </c>
      <c r="W131" s="12"/>
      <c r="X131" s="12">
        <v>20000</v>
      </c>
      <c r="Y131" s="12">
        <v>17000</v>
      </c>
      <c r="Z131" s="12"/>
      <c r="AA131" s="12"/>
      <c r="AB131" s="12"/>
      <c r="AC131" s="12"/>
      <c r="AD131" s="12"/>
      <c r="AE131" s="12" t="s">
        <v>838</v>
      </c>
      <c r="AF131" s="12"/>
      <c r="AG131" s="12"/>
      <c r="AH131" s="12">
        <v>300</v>
      </c>
      <c r="AI131" s="12"/>
      <c r="AJ131" s="12"/>
      <c r="AK131" s="12"/>
      <c r="AL131" s="16" t="s">
        <v>1022</v>
      </c>
      <c r="AM131" s="12" t="s">
        <v>1509</v>
      </c>
      <c r="AN131" s="27">
        <f>VLOOKUP(Table24[[#This Row],[USD conversion]],Sheet2!A:B,2,FALSE)</f>
        <v>7.2659999999999999E-4</v>
      </c>
      <c r="AO131" s="28">
        <f>Table24[[#This Row],[Min Charge]]*Table24[[#This Row],[Conversion Rate]]</f>
        <v>83.994959999999992</v>
      </c>
      <c r="AP131" s="28">
        <f>Table24[[#This Row],[45]]*Table24[[#This Row],[Conversion Rate]]</f>
        <v>0</v>
      </c>
      <c r="AQ131" s="28">
        <f>Table24[[#This Row],[100]]*Table24[[#This Row],[Conversion Rate]]</f>
        <v>14.532</v>
      </c>
      <c r="AR131" s="28">
        <f>Table24[[#This Row],[200]]*Table24[[#This Row],[Conversion Rate]]</f>
        <v>12.3522</v>
      </c>
      <c r="AS131" s="28">
        <f>Table24[[#This Row],[300]]*Table24[[#This Row],[Conversion Rate]]</f>
        <v>0</v>
      </c>
      <c r="AT131" s="28">
        <f>Table24[[#This Row],[500]]*Table24[[#This Row],[Conversion Rate]]</f>
        <v>0</v>
      </c>
      <c r="AU131" s="28">
        <f>Table24[[#This Row],[1000]]*Table24[[#This Row],[Conversion Rate]]</f>
        <v>0</v>
      </c>
      <c r="AV131" s="28">
        <f>Table24[[#This Row],[2500]]*Table24[[#This Row],[Conversion Rate]]</f>
        <v>0</v>
      </c>
      <c r="AW131" s="28">
        <f>Table24[[#This Row],[5000]]*Table24[[#This Row],[Conversion Rate]]</f>
        <v>0</v>
      </c>
      <c r="AX131" s="28" t="str">
        <f>Table24[[#This Row],[All In/ ++]]</f>
        <v>++</v>
      </c>
      <c r="AY131" s="28">
        <f>Table24[[#This Row],[FSC]]*Table24[[#This Row],[Conversion Rate]]</f>
        <v>0</v>
      </c>
      <c r="AZ131" s="28">
        <f>Table24[[#This Row],[SSC]]*Table24[[#This Row],[Conversion Rate]]</f>
        <v>0</v>
      </c>
      <c r="BA131" s="28">
        <f>Table24[[#This Row],[Screening]]*Table24[[#This Row],[Conversion Rate]]</f>
        <v>0.21798000000000001</v>
      </c>
      <c r="BB131" s="28">
        <f>Table24[[#This Row],[Other Charges]]*Table24[[#This Row],[Conversion Rate]]</f>
        <v>0</v>
      </c>
      <c r="BC131" s="28">
        <f>Table24[[#This Row],[Dry Ice Charge]]*Table24[[#This Row],[Conversion Rate]]</f>
        <v>0</v>
      </c>
      <c r="BD131" s="28">
        <f>Table24[[#This Row],[SAF/kg]]*Table24[[#This Row],[Conversion Rate]]</f>
        <v>0</v>
      </c>
      <c r="BE131" s="30" cm="1">
        <f t="array" ref="BE131">IF(COUNTIFS(F$20:F$1213,F131,G$20:G$1213,G131)&gt;1,
    _xlfn.PERCENTRANK.INC(
        _xlfn._xlws.FILTER(AO$20:AO$1213, (F$20:F$1213=F131)*(G$20:G$1213=G131)*ISNUMBER(AO$20:AO$1213)),
        AO131
    ),
    0
)</f>
        <v>0.66600000000000004</v>
      </c>
      <c r="BF131" s="28" t="str">
        <f t="shared" si="1"/>
        <v>Orange</v>
      </c>
    </row>
    <row r="132" spans="3:58" hidden="1">
      <c r="C132" s="6" t="s">
        <v>20</v>
      </c>
      <c r="D132" s="4" t="s">
        <v>472</v>
      </c>
      <c r="E132" s="4" t="s">
        <v>22</v>
      </c>
      <c r="F132" s="4" t="s">
        <v>110</v>
      </c>
      <c r="G132" s="4" t="s">
        <v>37</v>
      </c>
      <c r="H132" s="4" t="s">
        <v>809</v>
      </c>
      <c r="I132" s="4" t="s">
        <v>799</v>
      </c>
      <c r="J132" s="4" t="s">
        <v>777</v>
      </c>
      <c r="K132" s="4" t="s">
        <v>776</v>
      </c>
      <c r="L1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PharmaYesExpressICNLAXKRUSAPACAMERICAS</v>
      </c>
      <c r="M132" s="7">
        <v>238987.31632000007</v>
      </c>
      <c r="N132" s="4">
        <v>1185</v>
      </c>
      <c r="O132" s="13">
        <v>201.67706018565406</v>
      </c>
      <c r="P132" s="8" t="s">
        <v>1012</v>
      </c>
      <c r="Q132" s="12" t="s">
        <v>472</v>
      </c>
      <c r="R132" s="12" t="s">
        <v>792</v>
      </c>
      <c r="S132" s="12" t="s">
        <v>26</v>
      </c>
      <c r="T132" s="12" t="s">
        <v>840</v>
      </c>
      <c r="U132" s="22"/>
      <c r="V132" s="12">
        <v>115600</v>
      </c>
      <c r="W132" s="12"/>
      <c r="X132" s="12">
        <v>20000</v>
      </c>
      <c r="Y132" s="12">
        <v>17000</v>
      </c>
      <c r="Z132" s="12">
        <v>10000</v>
      </c>
      <c r="AA132" s="12"/>
      <c r="AB132" s="12"/>
      <c r="AC132" s="12"/>
      <c r="AD132" s="12"/>
      <c r="AE132" s="12" t="s">
        <v>838</v>
      </c>
      <c r="AF132" s="12"/>
      <c r="AG132" s="12"/>
      <c r="AH132" s="12">
        <v>300</v>
      </c>
      <c r="AI132" s="12"/>
      <c r="AJ132" s="12"/>
      <c r="AK132" s="12"/>
      <c r="AL132" s="16" t="s">
        <v>1022</v>
      </c>
      <c r="AM132" s="12" t="s">
        <v>1509</v>
      </c>
      <c r="AN132" s="27">
        <f>VLOOKUP(Table24[[#This Row],[USD conversion]],Sheet2!A:B,2,FALSE)</f>
        <v>7.2659999999999999E-4</v>
      </c>
      <c r="AO132" s="28">
        <f>Table24[[#This Row],[Min Charge]]*Table24[[#This Row],[Conversion Rate]]</f>
        <v>83.994959999999992</v>
      </c>
      <c r="AP132" s="28">
        <f>Table24[[#This Row],[45]]*Table24[[#This Row],[Conversion Rate]]</f>
        <v>0</v>
      </c>
      <c r="AQ132" s="28">
        <f>Table24[[#This Row],[100]]*Table24[[#This Row],[Conversion Rate]]</f>
        <v>14.532</v>
      </c>
      <c r="AR132" s="28">
        <f>Table24[[#This Row],[200]]*Table24[[#This Row],[Conversion Rate]]</f>
        <v>12.3522</v>
      </c>
      <c r="AS132" s="28">
        <f>Table24[[#This Row],[300]]*Table24[[#This Row],[Conversion Rate]]</f>
        <v>7.266</v>
      </c>
      <c r="AT132" s="28">
        <f>Table24[[#This Row],[500]]*Table24[[#This Row],[Conversion Rate]]</f>
        <v>0</v>
      </c>
      <c r="AU132" s="28">
        <f>Table24[[#This Row],[1000]]*Table24[[#This Row],[Conversion Rate]]</f>
        <v>0</v>
      </c>
      <c r="AV132" s="28">
        <f>Table24[[#This Row],[2500]]*Table24[[#This Row],[Conversion Rate]]</f>
        <v>0</v>
      </c>
      <c r="AW132" s="28">
        <f>Table24[[#This Row],[5000]]*Table24[[#This Row],[Conversion Rate]]</f>
        <v>0</v>
      </c>
      <c r="AX132" s="28" t="str">
        <f>Table24[[#This Row],[All In/ ++]]</f>
        <v>++</v>
      </c>
      <c r="AY132" s="28">
        <f>Table24[[#This Row],[FSC]]*Table24[[#This Row],[Conversion Rate]]</f>
        <v>0</v>
      </c>
      <c r="AZ132" s="28">
        <f>Table24[[#This Row],[SSC]]*Table24[[#This Row],[Conversion Rate]]</f>
        <v>0</v>
      </c>
      <c r="BA132" s="28">
        <f>Table24[[#This Row],[Screening]]*Table24[[#This Row],[Conversion Rate]]</f>
        <v>0.21798000000000001</v>
      </c>
      <c r="BB132" s="28">
        <f>Table24[[#This Row],[Other Charges]]*Table24[[#This Row],[Conversion Rate]]</f>
        <v>0</v>
      </c>
      <c r="BC132" s="28">
        <f>Table24[[#This Row],[Dry Ice Charge]]*Table24[[#This Row],[Conversion Rate]]</f>
        <v>0</v>
      </c>
      <c r="BD132" s="28">
        <f>Table24[[#This Row],[SAF/kg]]*Table24[[#This Row],[Conversion Rate]]</f>
        <v>0</v>
      </c>
      <c r="BE132" s="30" cm="1">
        <f t="array" ref="BE132">IF(COUNTIFS(F$20:F$1213,F132,G$20:G$1213,G132)&gt;1,
    _xlfn.PERCENTRANK.INC(
        _xlfn._xlws.FILTER(AO$20:AO$1213, (F$20:F$1213=F132)*(G$20:G$1213=G132)*ISNUMBER(AO$20:AO$1213)),
        AO132
    ),
    0
)</f>
        <v>0.66600000000000004</v>
      </c>
      <c r="BF132" s="28" t="str">
        <f t="shared" si="1"/>
        <v>Orange</v>
      </c>
    </row>
    <row r="133" spans="3:58" hidden="1">
      <c r="C133" s="6" t="s">
        <v>20</v>
      </c>
      <c r="D133" s="4" t="s">
        <v>21</v>
      </c>
      <c r="E133" s="4" t="s">
        <v>22</v>
      </c>
      <c r="F133" s="4" t="s">
        <v>110</v>
      </c>
      <c r="G133" s="4" t="s">
        <v>27</v>
      </c>
      <c r="H133" s="4" t="s">
        <v>809</v>
      </c>
      <c r="I133" s="4" t="s">
        <v>810</v>
      </c>
      <c r="J133" s="4" t="s">
        <v>777</v>
      </c>
      <c r="K133" s="4" t="s">
        <v>777</v>
      </c>
      <c r="L1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PharmaNoExpressICNSINKRSGAPACAPAC</v>
      </c>
      <c r="M133" s="7">
        <v>12212</v>
      </c>
      <c r="N133" s="4">
        <v>392</v>
      </c>
      <c r="O133" s="13">
        <v>31.153061224489797</v>
      </c>
      <c r="P133" s="8" t="s">
        <v>1012</v>
      </c>
      <c r="Q133" s="12" t="s">
        <v>472</v>
      </c>
      <c r="R133" s="12" t="s">
        <v>792</v>
      </c>
      <c r="S133" s="12" t="s">
        <v>26</v>
      </c>
      <c r="T133" s="12" t="s">
        <v>840</v>
      </c>
      <c r="U133" s="22"/>
      <c r="V133" s="12">
        <v>75000</v>
      </c>
      <c r="W133" s="12"/>
      <c r="X133" s="12">
        <v>13000</v>
      </c>
      <c r="Y133" s="12">
        <v>11000</v>
      </c>
      <c r="Z133" s="12"/>
      <c r="AA133" s="12"/>
      <c r="AB133" s="12"/>
      <c r="AC133" s="12"/>
      <c r="AD133" s="12"/>
      <c r="AE133" s="12" t="s">
        <v>838</v>
      </c>
      <c r="AF133" s="12"/>
      <c r="AG133" s="12"/>
      <c r="AH133" s="12">
        <v>280</v>
      </c>
      <c r="AI133" s="12"/>
      <c r="AJ133" s="12"/>
      <c r="AK133" s="12"/>
      <c r="AL133" s="16" t="s">
        <v>1022</v>
      </c>
      <c r="AM133" s="12" t="s">
        <v>1509</v>
      </c>
      <c r="AN133" s="27">
        <f>VLOOKUP(Table24[[#This Row],[USD conversion]],Sheet2!A:B,2,FALSE)</f>
        <v>7.2659999999999999E-4</v>
      </c>
      <c r="AO133" s="28">
        <f>Table24[[#This Row],[Min Charge]]*Table24[[#This Row],[Conversion Rate]]</f>
        <v>54.494999999999997</v>
      </c>
      <c r="AP133" s="28">
        <f>Table24[[#This Row],[45]]*Table24[[#This Row],[Conversion Rate]]</f>
        <v>0</v>
      </c>
      <c r="AQ133" s="28">
        <f>Table24[[#This Row],[100]]*Table24[[#This Row],[Conversion Rate]]</f>
        <v>9.4458000000000002</v>
      </c>
      <c r="AR133" s="28">
        <f>Table24[[#This Row],[200]]*Table24[[#This Row],[Conversion Rate]]</f>
        <v>7.9925999999999995</v>
      </c>
      <c r="AS133" s="28">
        <f>Table24[[#This Row],[300]]*Table24[[#This Row],[Conversion Rate]]</f>
        <v>0</v>
      </c>
      <c r="AT133" s="28">
        <f>Table24[[#This Row],[500]]*Table24[[#This Row],[Conversion Rate]]</f>
        <v>0</v>
      </c>
      <c r="AU133" s="28">
        <f>Table24[[#This Row],[1000]]*Table24[[#This Row],[Conversion Rate]]</f>
        <v>0</v>
      </c>
      <c r="AV133" s="28">
        <f>Table24[[#This Row],[2500]]*Table24[[#This Row],[Conversion Rate]]</f>
        <v>0</v>
      </c>
      <c r="AW133" s="28">
        <f>Table24[[#This Row],[5000]]*Table24[[#This Row],[Conversion Rate]]</f>
        <v>0</v>
      </c>
      <c r="AX133" s="28" t="str">
        <f>Table24[[#This Row],[All In/ ++]]</f>
        <v>++</v>
      </c>
      <c r="AY133" s="28">
        <f>Table24[[#This Row],[FSC]]*Table24[[#This Row],[Conversion Rate]]</f>
        <v>0</v>
      </c>
      <c r="AZ133" s="28">
        <f>Table24[[#This Row],[SSC]]*Table24[[#This Row],[Conversion Rate]]</f>
        <v>0</v>
      </c>
      <c r="BA133" s="28">
        <f>Table24[[#This Row],[Screening]]*Table24[[#This Row],[Conversion Rate]]</f>
        <v>0.20344799999999999</v>
      </c>
      <c r="BB133" s="28">
        <f>Table24[[#This Row],[Other Charges]]*Table24[[#This Row],[Conversion Rate]]</f>
        <v>0</v>
      </c>
      <c r="BC133" s="28">
        <f>Table24[[#This Row],[Dry Ice Charge]]*Table24[[#This Row],[Conversion Rate]]</f>
        <v>0</v>
      </c>
      <c r="BD133" s="28">
        <f>Table24[[#This Row],[SAF/kg]]*Table24[[#This Row],[Conversion Rate]]</f>
        <v>0</v>
      </c>
      <c r="BE133" s="30" cm="1">
        <f t="array" ref="BE133">IF(COUNTIFS(F$20:F$1213,F133,G$20:G$1213,G133)&gt;1,
    _xlfn.PERCENTRANK.INC(
        _xlfn._xlws.FILTER(AO$20:AO$1213, (F$20:F$1213=F133)*(G$20:G$1213=G133)*ISNUMBER(AO$20:AO$1213)),
        AO133
    ),
    0
)</f>
        <v>0.75</v>
      </c>
      <c r="BF133" s="28" t="str">
        <f t="shared" si="1"/>
        <v>Red</v>
      </c>
    </row>
    <row r="134" spans="3:58" hidden="1">
      <c r="C134" s="6" t="s">
        <v>20</v>
      </c>
      <c r="D134" s="4" t="s">
        <v>472</v>
      </c>
      <c r="E134" s="4" t="s">
        <v>22</v>
      </c>
      <c r="F134" s="4" t="s">
        <v>110</v>
      </c>
      <c r="G134" s="4" t="s">
        <v>27</v>
      </c>
      <c r="H134" s="4" t="s">
        <v>809</v>
      </c>
      <c r="I134" s="4" t="s">
        <v>810</v>
      </c>
      <c r="J134" s="4" t="s">
        <v>777</v>
      </c>
      <c r="K134" s="4" t="s">
        <v>777</v>
      </c>
      <c r="L1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PharmaYesExpressICNSINKRSGAPACAPAC</v>
      </c>
      <c r="M134" s="7">
        <v>117364.73</v>
      </c>
      <c r="N134" s="4">
        <v>625</v>
      </c>
      <c r="O134" s="13">
        <v>187.783568</v>
      </c>
      <c r="P134" s="8" t="s">
        <v>1012</v>
      </c>
      <c r="Q134" s="12" t="s">
        <v>472</v>
      </c>
      <c r="R134" s="12" t="s">
        <v>792</v>
      </c>
      <c r="S134" s="12" t="s">
        <v>26</v>
      </c>
      <c r="T134" s="12" t="s">
        <v>840</v>
      </c>
      <c r="U134" s="22"/>
      <c r="V134" s="12">
        <v>75000</v>
      </c>
      <c r="W134" s="12"/>
      <c r="X134" s="12">
        <v>13000</v>
      </c>
      <c r="Y134" s="12">
        <v>11000</v>
      </c>
      <c r="Z134" s="12">
        <v>9000</v>
      </c>
      <c r="AA134" s="12"/>
      <c r="AB134" s="12"/>
      <c r="AC134" s="12"/>
      <c r="AD134" s="12"/>
      <c r="AE134" s="12" t="s">
        <v>838</v>
      </c>
      <c r="AF134" s="12"/>
      <c r="AG134" s="12"/>
      <c r="AH134" s="12">
        <v>280</v>
      </c>
      <c r="AI134" s="12"/>
      <c r="AJ134" s="12"/>
      <c r="AK134" s="12"/>
      <c r="AL134" s="16" t="s">
        <v>1022</v>
      </c>
      <c r="AM134" s="12" t="s">
        <v>1509</v>
      </c>
      <c r="AN134" s="27">
        <f>VLOOKUP(Table24[[#This Row],[USD conversion]],Sheet2!A:B,2,FALSE)</f>
        <v>7.2659999999999999E-4</v>
      </c>
      <c r="AO134" s="28">
        <f>Table24[[#This Row],[Min Charge]]*Table24[[#This Row],[Conversion Rate]]</f>
        <v>54.494999999999997</v>
      </c>
      <c r="AP134" s="28">
        <f>Table24[[#This Row],[45]]*Table24[[#This Row],[Conversion Rate]]</f>
        <v>0</v>
      </c>
      <c r="AQ134" s="28">
        <f>Table24[[#This Row],[100]]*Table24[[#This Row],[Conversion Rate]]</f>
        <v>9.4458000000000002</v>
      </c>
      <c r="AR134" s="28">
        <f>Table24[[#This Row],[200]]*Table24[[#This Row],[Conversion Rate]]</f>
        <v>7.9925999999999995</v>
      </c>
      <c r="AS134" s="28">
        <f>Table24[[#This Row],[300]]*Table24[[#This Row],[Conversion Rate]]</f>
        <v>6.5393999999999997</v>
      </c>
      <c r="AT134" s="28">
        <f>Table24[[#This Row],[500]]*Table24[[#This Row],[Conversion Rate]]</f>
        <v>0</v>
      </c>
      <c r="AU134" s="28">
        <f>Table24[[#This Row],[1000]]*Table24[[#This Row],[Conversion Rate]]</f>
        <v>0</v>
      </c>
      <c r="AV134" s="28">
        <f>Table24[[#This Row],[2500]]*Table24[[#This Row],[Conversion Rate]]</f>
        <v>0</v>
      </c>
      <c r="AW134" s="28">
        <f>Table24[[#This Row],[5000]]*Table24[[#This Row],[Conversion Rate]]</f>
        <v>0</v>
      </c>
      <c r="AX134" s="28" t="str">
        <f>Table24[[#This Row],[All In/ ++]]</f>
        <v>++</v>
      </c>
      <c r="AY134" s="28">
        <f>Table24[[#This Row],[FSC]]*Table24[[#This Row],[Conversion Rate]]</f>
        <v>0</v>
      </c>
      <c r="AZ134" s="28">
        <f>Table24[[#This Row],[SSC]]*Table24[[#This Row],[Conversion Rate]]</f>
        <v>0</v>
      </c>
      <c r="BA134" s="28">
        <f>Table24[[#This Row],[Screening]]*Table24[[#This Row],[Conversion Rate]]</f>
        <v>0.20344799999999999</v>
      </c>
      <c r="BB134" s="28">
        <f>Table24[[#This Row],[Other Charges]]*Table24[[#This Row],[Conversion Rate]]</f>
        <v>0</v>
      </c>
      <c r="BC134" s="28">
        <f>Table24[[#This Row],[Dry Ice Charge]]*Table24[[#This Row],[Conversion Rate]]</f>
        <v>0</v>
      </c>
      <c r="BD134" s="28">
        <f>Table24[[#This Row],[SAF/kg]]*Table24[[#This Row],[Conversion Rate]]</f>
        <v>0</v>
      </c>
      <c r="BE134" s="30" cm="1">
        <f t="array" ref="BE134">IF(COUNTIFS(F$20:F$1213,F134,G$20:G$1213,G134)&gt;1,
    _xlfn.PERCENTRANK.INC(
        _xlfn._xlws.FILTER(AO$20:AO$1213, (F$20:F$1213=F134)*(G$20:G$1213=G134)*ISNUMBER(AO$20:AO$1213)),
        AO134
    ),
    0
)</f>
        <v>0.75</v>
      </c>
      <c r="BF134" s="28" t="str">
        <f t="shared" si="1"/>
        <v>Red</v>
      </c>
    </row>
    <row r="135" spans="3:58" hidden="1">
      <c r="C135" s="6" t="s">
        <v>20</v>
      </c>
      <c r="D135" s="4" t="s">
        <v>472</v>
      </c>
      <c r="E135" s="4" t="s">
        <v>36</v>
      </c>
      <c r="F135" s="4" t="s">
        <v>110</v>
      </c>
      <c r="G135" s="4" t="s">
        <v>29</v>
      </c>
      <c r="H135" s="4" t="s">
        <v>809</v>
      </c>
      <c r="I135" s="4" t="s">
        <v>811</v>
      </c>
      <c r="J135" s="4" t="s">
        <v>777</v>
      </c>
      <c r="K135" s="4" t="s">
        <v>777</v>
      </c>
      <c r="L1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PharmaYesStandardICNTPEKRTWAPACAPAC</v>
      </c>
      <c r="M135" s="7">
        <v>2517</v>
      </c>
      <c r="N135" s="4">
        <v>414</v>
      </c>
      <c r="O135" s="13">
        <v>6.0797101449275361</v>
      </c>
      <c r="P135" s="8" t="s">
        <v>1012</v>
      </c>
      <c r="Q135" s="12" t="s">
        <v>472</v>
      </c>
      <c r="R135" s="12" t="s">
        <v>792</v>
      </c>
      <c r="S135" s="12" t="s">
        <v>26</v>
      </c>
      <c r="T135" s="12" t="s">
        <v>840</v>
      </c>
      <c r="U135" s="22"/>
      <c r="V135" s="12">
        <v>75000</v>
      </c>
      <c r="W135" s="12"/>
      <c r="X135" s="12"/>
      <c r="Y135" s="12"/>
      <c r="Z135" s="12"/>
      <c r="AA135" s="12"/>
      <c r="AB135" s="12"/>
      <c r="AC135" s="12"/>
      <c r="AD135" s="12"/>
      <c r="AE135" s="12" t="s">
        <v>838</v>
      </c>
      <c r="AF135" s="12"/>
      <c r="AG135" s="12"/>
      <c r="AH135" s="12">
        <v>280</v>
      </c>
      <c r="AI135" s="12"/>
      <c r="AJ135" s="12"/>
      <c r="AK135" s="12"/>
      <c r="AL135" s="16" t="s">
        <v>1022</v>
      </c>
      <c r="AM135" s="12" t="s">
        <v>1509</v>
      </c>
      <c r="AN135" s="27">
        <f>VLOOKUP(Table24[[#This Row],[USD conversion]],Sheet2!A:B,2,FALSE)</f>
        <v>7.2659999999999999E-4</v>
      </c>
      <c r="AO135" s="28">
        <f>Table24[[#This Row],[Min Charge]]*Table24[[#This Row],[Conversion Rate]]</f>
        <v>54.494999999999997</v>
      </c>
      <c r="AP135" s="28">
        <f>Table24[[#This Row],[45]]*Table24[[#This Row],[Conversion Rate]]</f>
        <v>0</v>
      </c>
      <c r="AQ135" s="28">
        <f>Table24[[#This Row],[100]]*Table24[[#This Row],[Conversion Rate]]</f>
        <v>0</v>
      </c>
      <c r="AR135" s="28">
        <f>Table24[[#This Row],[200]]*Table24[[#This Row],[Conversion Rate]]</f>
        <v>0</v>
      </c>
      <c r="AS135" s="28">
        <f>Table24[[#This Row],[300]]*Table24[[#This Row],[Conversion Rate]]</f>
        <v>0</v>
      </c>
      <c r="AT135" s="28">
        <f>Table24[[#This Row],[500]]*Table24[[#This Row],[Conversion Rate]]</f>
        <v>0</v>
      </c>
      <c r="AU135" s="28">
        <f>Table24[[#This Row],[1000]]*Table24[[#This Row],[Conversion Rate]]</f>
        <v>0</v>
      </c>
      <c r="AV135" s="28">
        <f>Table24[[#This Row],[2500]]*Table24[[#This Row],[Conversion Rate]]</f>
        <v>0</v>
      </c>
      <c r="AW135" s="28">
        <f>Table24[[#This Row],[5000]]*Table24[[#This Row],[Conversion Rate]]</f>
        <v>0</v>
      </c>
      <c r="AX135" s="28" t="str">
        <f>Table24[[#This Row],[All In/ ++]]</f>
        <v>++</v>
      </c>
      <c r="AY135" s="28">
        <f>Table24[[#This Row],[FSC]]*Table24[[#This Row],[Conversion Rate]]</f>
        <v>0</v>
      </c>
      <c r="AZ135" s="28">
        <f>Table24[[#This Row],[SSC]]*Table24[[#This Row],[Conversion Rate]]</f>
        <v>0</v>
      </c>
      <c r="BA135" s="28">
        <f>Table24[[#This Row],[Screening]]*Table24[[#This Row],[Conversion Rate]]</f>
        <v>0.20344799999999999</v>
      </c>
      <c r="BB135" s="28">
        <f>Table24[[#This Row],[Other Charges]]*Table24[[#This Row],[Conversion Rate]]</f>
        <v>0</v>
      </c>
      <c r="BC135" s="28">
        <f>Table24[[#This Row],[Dry Ice Charge]]*Table24[[#This Row],[Conversion Rate]]</f>
        <v>0</v>
      </c>
      <c r="BD135" s="28">
        <f>Table24[[#This Row],[SAF/kg]]*Table24[[#This Row],[Conversion Rate]]</f>
        <v>0</v>
      </c>
      <c r="BE135" s="30" cm="1">
        <f t="array" ref="BE135">IF(COUNTIFS(F$20:F$1213,F135,G$20:G$1213,G135)&gt;1,
    _xlfn.PERCENTRANK.INC(
        _xlfn._xlws.FILTER(AO$20:AO$1213, (F$20:F$1213=F135)*(G$20:G$1213=G135)*ISNUMBER(AO$20:AO$1213)),
        AO135
    ),
    0
)</f>
        <v>1</v>
      </c>
      <c r="BF135" s="28" t="str">
        <f t="shared" si="1"/>
        <v>Red</v>
      </c>
    </row>
    <row r="136" spans="3:58" hidden="1">
      <c r="C136" s="6" t="s">
        <v>20</v>
      </c>
      <c r="D136" s="4" t="s">
        <v>472</v>
      </c>
      <c r="E136" s="4" t="s">
        <v>22</v>
      </c>
      <c r="F136" s="4" t="s">
        <v>230</v>
      </c>
      <c r="G136" s="4" t="s">
        <v>37</v>
      </c>
      <c r="H136" s="4" t="s">
        <v>822</v>
      </c>
      <c r="I136" s="4" t="s">
        <v>799</v>
      </c>
      <c r="J136" s="4" t="s">
        <v>777</v>
      </c>
      <c r="K136" s="4" t="s">
        <v>776</v>
      </c>
      <c r="L1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136" s="7">
        <v>6126</v>
      </c>
      <c r="N136" s="4">
        <v>275</v>
      </c>
      <c r="O136" s="13">
        <v>22.276363636363637</v>
      </c>
      <c r="P136" s="8" t="s">
        <v>1012</v>
      </c>
      <c r="Q136" s="12" t="s">
        <v>472</v>
      </c>
      <c r="R136" s="12" t="s">
        <v>792</v>
      </c>
      <c r="S136" s="12" t="s">
        <v>26</v>
      </c>
      <c r="T136" s="12" t="s">
        <v>241</v>
      </c>
      <c r="U136" s="22">
        <v>1</v>
      </c>
      <c r="V136" s="12">
        <v>173.25</v>
      </c>
      <c r="W136" s="12"/>
      <c r="X136" s="12">
        <v>30</v>
      </c>
      <c r="Y136" s="12">
        <v>30</v>
      </c>
      <c r="Z136" s="12">
        <v>30</v>
      </c>
      <c r="AA136" s="12">
        <v>30</v>
      </c>
      <c r="AB136" s="12">
        <v>30</v>
      </c>
      <c r="AC136" s="12">
        <v>30</v>
      </c>
      <c r="AD136" s="12">
        <v>30</v>
      </c>
      <c r="AE136" s="12" t="s">
        <v>838</v>
      </c>
      <c r="AF136" s="12">
        <v>3.7</v>
      </c>
      <c r="AG136" s="12">
        <v>0.4</v>
      </c>
      <c r="AH136" s="12"/>
      <c r="AI136" s="12"/>
      <c r="AJ136" s="12" t="s">
        <v>1029</v>
      </c>
      <c r="AK136" s="12"/>
      <c r="AL136" s="16"/>
      <c r="AM136" s="12" t="s">
        <v>1510</v>
      </c>
      <c r="AN136" s="27">
        <f>VLOOKUP(Table24[[#This Row],[USD conversion]],Sheet2!A:B,2,FALSE)</f>
        <v>0.2351</v>
      </c>
      <c r="AO136" s="28">
        <f>Table24[[#This Row],[Min Charge]]*Table24[[#This Row],[Conversion Rate]]</f>
        <v>40.731075000000004</v>
      </c>
      <c r="AP136" s="28">
        <f>Table24[[#This Row],[45]]*Table24[[#This Row],[Conversion Rate]]</f>
        <v>0</v>
      </c>
      <c r="AQ136" s="28">
        <f>Table24[[#This Row],[100]]*Table24[[#This Row],[Conversion Rate]]</f>
        <v>7.0529999999999999</v>
      </c>
      <c r="AR136" s="28">
        <f>Table24[[#This Row],[200]]*Table24[[#This Row],[Conversion Rate]]</f>
        <v>7.0529999999999999</v>
      </c>
      <c r="AS136" s="28">
        <f>Table24[[#This Row],[300]]*Table24[[#This Row],[Conversion Rate]]</f>
        <v>7.0529999999999999</v>
      </c>
      <c r="AT136" s="28">
        <f>Table24[[#This Row],[500]]*Table24[[#This Row],[Conversion Rate]]</f>
        <v>7.0529999999999999</v>
      </c>
      <c r="AU136" s="28">
        <f>Table24[[#This Row],[1000]]*Table24[[#This Row],[Conversion Rate]]</f>
        <v>7.0529999999999999</v>
      </c>
      <c r="AV136" s="28">
        <f>Table24[[#This Row],[2500]]*Table24[[#This Row],[Conversion Rate]]</f>
        <v>7.0529999999999999</v>
      </c>
      <c r="AW136" s="28">
        <f>Table24[[#This Row],[5000]]*Table24[[#This Row],[Conversion Rate]]</f>
        <v>7.0529999999999999</v>
      </c>
      <c r="AX136" s="28" t="str">
        <f>Table24[[#This Row],[All In/ ++]]</f>
        <v>++</v>
      </c>
      <c r="AY136" s="28">
        <f>Table24[[#This Row],[FSC]]*Table24[[#This Row],[Conversion Rate]]</f>
        <v>0.86987000000000003</v>
      </c>
      <c r="AZ136" s="28">
        <f>Table24[[#This Row],[SSC]]*Table24[[#This Row],[Conversion Rate]]</f>
        <v>9.4040000000000012E-2</v>
      </c>
      <c r="BA136" s="28">
        <f>Table24[[#This Row],[Screening]]*Table24[[#This Row],[Conversion Rate]]</f>
        <v>0</v>
      </c>
      <c r="BB136" s="28">
        <f>Table24[[#This Row],[Other Charges]]*Table24[[#This Row],[Conversion Rate]]</f>
        <v>0</v>
      </c>
      <c r="BC136" s="28" t="e">
        <f>Table24[[#This Row],[Dry Ice Charge]]*Table24[[#This Row],[Conversion Rate]]</f>
        <v>#VALUE!</v>
      </c>
      <c r="BD136" s="28">
        <f>Table24[[#This Row],[SAF/kg]]*Table24[[#This Row],[Conversion Rate]]</f>
        <v>0</v>
      </c>
      <c r="BE136" s="30" cm="1">
        <f t="array" ref="BE136">IF(COUNTIFS(F$20:F$1213,F136,G$20:G$1213,G136)&gt;1,
    _xlfn.PERCENTRANK.INC(
        _xlfn._xlws.FILTER(AO$20:AO$1213, (F$20:F$1213=F136)*(G$20:G$1213=G136)*ISNUMBER(AO$20:AO$1213)),
        AO136
    ),
    0
)</f>
        <v>0.14199999999999999</v>
      </c>
      <c r="BF136" s="28" t="str">
        <f t="shared" si="1"/>
        <v>Green</v>
      </c>
    </row>
    <row r="137" spans="3:58" hidden="1">
      <c r="C137" s="6" t="s">
        <v>20</v>
      </c>
      <c r="D137" s="4" t="s">
        <v>21</v>
      </c>
      <c r="E137" s="4" t="s">
        <v>22</v>
      </c>
      <c r="F137" s="4" t="s">
        <v>181</v>
      </c>
      <c r="G137" s="4" t="s">
        <v>37</v>
      </c>
      <c r="H137" s="4" t="s">
        <v>808</v>
      </c>
      <c r="I137" s="4" t="s">
        <v>799</v>
      </c>
      <c r="J137" s="4" t="s">
        <v>777</v>
      </c>
      <c r="K137" s="4" t="s">
        <v>776</v>
      </c>
      <c r="L1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137" s="7">
        <v>5181.3900000000003</v>
      </c>
      <c r="N137" s="4">
        <v>586</v>
      </c>
      <c r="O137" s="13">
        <v>8.8419624573378837</v>
      </c>
      <c r="P137" s="8" t="s">
        <v>1012</v>
      </c>
      <c r="Q137" s="12" t="s">
        <v>472</v>
      </c>
      <c r="R137" s="12" t="s">
        <v>792</v>
      </c>
      <c r="S137" s="12" t="s">
        <v>26</v>
      </c>
      <c r="T137" s="12" t="s">
        <v>866</v>
      </c>
      <c r="U137" s="22">
        <v>1</v>
      </c>
      <c r="V137" s="12">
        <v>15000</v>
      </c>
      <c r="W137" s="12"/>
      <c r="X137" s="12">
        <v>2100</v>
      </c>
      <c r="Y137" s="12"/>
      <c r="Z137" s="12"/>
      <c r="AA137" s="12"/>
      <c r="AB137" s="12"/>
      <c r="AC137" s="12"/>
      <c r="AD137" s="12"/>
      <c r="AE137" s="12" t="s">
        <v>838</v>
      </c>
      <c r="AF137" s="12">
        <v>86</v>
      </c>
      <c r="AG137" s="12">
        <v>500</v>
      </c>
      <c r="AH137" s="12"/>
      <c r="AI137" s="12"/>
      <c r="AJ137" s="12"/>
      <c r="AK137" s="12"/>
      <c r="AL137" s="16" t="s">
        <v>1021</v>
      </c>
      <c r="AM137" s="12" t="s">
        <v>1501</v>
      </c>
      <c r="AN137" s="27">
        <f>VLOOKUP(Table24[[#This Row],[USD conversion]],Sheet2!A:B,2,FALSE)</f>
        <v>6.8230000000000001E-3</v>
      </c>
      <c r="AO137" s="28">
        <f>Table24[[#This Row],[Min Charge]]*Table24[[#This Row],[Conversion Rate]]</f>
        <v>102.345</v>
      </c>
      <c r="AP137" s="28">
        <f>Table24[[#This Row],[45]]*Table24[[#This Row],[Conversion Rate]]</f>
        <v>0</v>
      </c>
      <c r="AQ137" s="28">
        <f>Table24[[#This Row],[100]]*Table24[[#This Row],[Conversion Rate]]</f>
        <v>14.3283</v>
      </c>
      <c r="AR137" s="28">
        <f>Table24[[#This Row],[200]]*Table24[[#This Row],[Conversion Rate]]</f>
        <v>0</v>
      </c>
      <c r="AS137" s="28">
        <f>Table24[[#This Row],[300]]*Table24[[#This Row],[Conversion Rate]]</f>
        <v>0</v>
      </c>
      <c r="AT137" s="28">
        <f>Table24[[#This Row],[500]]*Table24[[#This Row],[Conversion Rate]]</f>
        <v>0</v>
      </c>
      <c r="AU137" s="28">
        <f>Table24[[#This Row],[1000]]*Table24[[#This Row],[Conversion Rate]]</f>
        <v>0</v>
      </c>
      <c r="AV137" s="28">
        <f>Table24[[#This Row],[2500]]*Table24[[#This Row],[Conversion Rate]]</f>
        <v>0</v>
      </c>
      <c r="AW137" s="28">
        <f>Table24[[#This Row],[5000]]*Table24[[#This Row],[Conversion Rate]]</f>
        <v>0</v>
      </c>
      <c r="AX137" s="28" t="str">
        <f>Table24[[#This Row],[All In/ ++]]</f>
        <v>++</v>
      </c>
      <c r="AY137" s="28">
        <f>Table24[[#This Row],[FSC]]*Table24[[#This Row],[Conversion Rate]]</f>
        <v>0.58677800000000002</v>
      </c>
      <c r="AZ137" s="28">
        <f>Table24[[#This Row],[SSC]]*Table24[[#This Row],[Conversion Rate]]</f>
        <v>3.4115000000000002</v>
      </c>
      <c r="BA137" s="28">
        <f>Table24[[#This Row],[Screening]]*Table24[[#This Row],[Conversion Rate]]</f>
        <v>0</v>
      </c>
      <c r="BB137" s="28">
        <f>Table24[[#This Row],[Other Charges]]*Table24[[#This Row],[Conversion Rate]]</f>
        <v>0</v>
      </c>
      <c r="BC137" s="28">
        <f>Table24[[#This Row],[Dry Ice Charge]]*Table24[[#This Row],[Conversion Rate]]</f>
        <v>0</v>
      </c>
      <c r="BD137" s="28">
        <f>Table24[[#This Row],[SAF/kg]]*Table24[[#This Row],[Conversion Rate]]</f>
        <v>0</v>
      </c>
      <c r="BE137" s="30" cm="1">
        <f t="array" ref="BE137">IF(COUNTIFS(F$20:F$1213,F137,G$20:G$1213,G137)&gt;1,
    _xlfn.PERCENTRANK.INC(
        _xlfn._xlws.FILTER(AO$20:AO$1213, (F$20:F$1213=F137)*(G$20:G$1213=G137)*ISNUMBER(AO$20:AO$1213)),
        AO137
    ),
    0
)</f>
        <v>0.56200000000000006</v>
      </c>
      <c r="BF137" s="28" t="str">
        <f t="shared" si="1"/>
        <v>Orange</v>
      </c>
    </row>
    <row r="138" spans="3:58" hidden="1">
      <c r="C138" s="6" t="s">
        <v>20</v>
      </c>
      <c r="D138" s="4" t="s">
        <v>472</v>
      </c>
      <c r="E138" s="4" t="s">
        <v>22</v>
      </c>
      <c r="F138" s="4" t="s">
        <v>181</v>
      </c>
      <c r="G138" s="4" t="s">
        <v>37</v>
      </c>
      <c r="H138" s="4" t="s">
        <v>808</v>
      </c>
      <c r="I138" s="4" t="s">
        <v>799</v>
      </c>
      <c r="J138" s="4" t="s">
        <v>777</v>
      </c>
      <c r="K138" s="4" t="s">
        <v>776</v>
      </c>
      <c r="L1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138" s="7">
        <v>65941.231</v>
      </c>
      <c r="N138" s="4">
        <v>606</v>
      </c>
      <c r="O138" s="13">
        <v>108.81391254125413</v>
      </c>
      <c r="P138" s="8" t="s">
        <v>1012</v>
      </c>
      <c r="Q138" s="12" t="s">
        <v>472</v>
      </c>
      <c r="R138" s="12" t="s">
        <v>792</v>
      </c>
      <c r="S138" s="12" t="s">
        <v>26</v>
      </c>
      <c r="T138" s="12" t="s">
        <v>866</v>
      </c>
      <c r="U138" s="22">
        <v>100</v>
      </c>
      <c r="V138" s="12">
        <v>110000</v>
      </c>
      <c r="W138" s="12"/>
      <c r="X138" s="12">
        <v>1100</v>
      </c>
      <c r="Y138" s="12"/>
      <c r="Z138" s="12"/>
      <c r="AA138" s="12"/>
      <c r="AB138" s="12"/>
      <c r="AC138" s="12"/>
      <c r="AD138" s="12"/>
      <c r="AE138" s="12" t="s">
        <v>838</v>
      </c>
      <c r="AF138" s="12">
        <v>86</v>
      </c>
      <c r="AG138" s="12">
        <v>500</v>
      </c>
      <c r="AH138" s="12"/>
      <c r="AI138" s="12"/>
      <c r="AJ138" s="12"/>
      <c r="AK138" s="12"/>
      <c r="AL138" s="16" t="s">
        <v>1021</v>
      </c>
      <c r="AM138" s="12" t="s">
        <v>1501</v>
      </c>
      <c r="AN138" s="27">
        <f>VLOOKUP(Table24[[#This Row],[USD conversion]],Sheet2!A:B,2,FALSE)</f>
        <v>6.8230000000000001E-3</v>
      </c>
      <c r="AO138" s="28">
        <f>Table24[[#This Row],[Min Charge]]*Table24[[#This Row],[Conversion Rate]]</f>
        <v>750.53</v>
      </c>
      <c r="AP138" s="28">
        <f>Table24[[#This Row],[45]]*Table24[[#This Row],[Conversion Rate]]</f>
        <v>0</v>
      </c>
      <c r="AQ138" s="28">
        <f>Table24[[#This Row],[100]]*Table24[[#This Row],[Conversion Rate]]</f>
        <v>7.5053000000000001</v>
      </c>
      <c r="AR138" s="28">
        <f>Table24[[#This Row],[200]]*Table24[[#This Row],[Conversion Rate]]</f>
        <v>0</v>
      </c>
      <c r="AS138" s="28">
        <f>Table24[[#This Row],[300]]*Table24[[#This Row],[Conversion Rate]]</f>
        <v>0</v>
      </c>
      <c r="AT138" s="28">
        <f>Table24[[#This Row],[500]]*Table24[[#This Row],[Conversion Rate]]</f>
        <v>0</v>
      </c>
      <c r="AU138" s="28">
        <f>Table24[[#This Row],[1000]]*Table24[[#This Row],[Conversion Rate]]</f>
        <v>0</v>
      </c>
      <c r="AV138" s="28">
        <f>Table24[[#This Row],[2500]]*Table24[[#This Row],[Conversion Rate]]</f>
        <v>0</v>
      </c>
      <c r="AW138" s="28">
        <f>Table24[[#This Row],[5000]]*Table24[[#This Row],[Conversion Rate]]</f>
        <v>0</v>
      </c>
      <c r="AX138" s="28" t="str">
        <f>Table24[[#This Row],[All In/ ++]]</f>
        <v>++</v>
      </c>
      <c r="AY138" s="28">
        <f>Table24[[#This Row],[FSC]]*Table24[[#This Row],[Conversion Rate]]</f>
        <v>0.58677800000000002</v>
      </c>
      <c r="AZ138" s="28">
        <f>Table24[[#This Row],[SSC]]*Table24[[#This Row],[Conversion Rate]]</f>
        <v>3.4115000000000002</v>
      </c>
      <c r="BA138" s="28">
        <f>Table24[[#This Row],[Screening]]*Table24[[#This Row],[Conversion Rate]]</f>
        <v>0</v>
      </c>
      <c r="BB138" s="28">
        <f>Table24[[#This Row],[Other Charges]]*Table24[[#This Row],[Conversion Rate]]</f>
        <v>0</v>
      </c>
      <c r="BC138" s="28">
        <f>Table24[[#This Row],[Dry Ice Charge]]*Table24[[#This Row],[Conversion Rate]]</f>
        <v>0</v>
      </c>
      <c r="BD138" s="28">
        <f>Table24[[#This Row],[SAF/kg]]*Table24[[#This Row],[Conversion Rate]]</f>
        <v>0</v>
      </c>
      <c r="BE138" s="30" cm="1">
        <f t="array" ref="BE138">IF(COUNTIFS(F$20:F$1213,F138,G$20:G$1213,G138)&gt;1,
    _xlfn.PERCENTRANK.INC(
        _xlfn._xlws.FILTER(AO$20:AO$1213, (F$20:F$1213=F138)*(G$20:G$1213=G138)*ISNUMBER(AO$20:AO$1213)),
        AO138
    ),
    0
)</f>
        <v>0.875</v>
      </c>
      <c r="BF138" s="28" t="str">
        <f t="shared" si="1"/>
        <v>Red</v>
      </c>
    </row>
    <row r="139" spans="3:58" hidden="1">
      <c r="C139" s="6" t="s">
        <v>20</v>
      </c>
      <c r="D139" s="4" t="s">
        <v>21</v>
      </c>
      <c r="E139" s="4" t="s">
        <v>36</v>
      </c>
      <c r="F139" s="4" t="s">
        <v>227</v>
      </c>
      <c r="G139" s="4" t="s">
        <v>27</v>
      </c>
      <c r="H139" s="4" t="s">
        <v>816</v>
      </c>
      <c r="I139" s="4" t="s">
        <v>810</v>
      </c>
      <c r="J139" s="4" t="s">
        <v>777</v>
      </c>
      <c r="K139" s="4" t="s">
        <v>777</v>
      </c>
      <c r="L1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PharmaNoStandardPERSINAUSGAPACAPAC</v>
      </c>
      <c r="M139" s="7">
        <v>1296</v>
      </c>
      <c r="N139" s="4">
        <v>294</v>
      </c>
      <c r="O139" s="13">
        <v>4.408163265306122</v>
      </c>
      <c r="P139" s="8" t="s">
        <v>1012</v>
      </c>
      <c r="Q139" s="12" t="s">
        <v>472</v>
      </c>
      <c r="R139" s="12" t="s">
        <v>792</v>
      </c>
      <c r="S139" s="12" t="s">
        <v>26</v>
      </c>
      <c r="T139" s="12" t="s">
        <v>869</v>
      </c>
      <c r="U139" s="22"/>
      <c r="V139" s="12"/>
      <c r="W139" s="12"/>
      <c r="X139" s="12">
        <v>4.88</v>
      </c>
      <c r="Y139" s="12"/>
      <c r="Z139" s="12"/>
      <c r="AA139" s="12"/>
      <c r="AB139" s="12"/>
      <c r="AC139" s="12"/>
      <c r="AD139" s="12"/>
      <c r="AE139" s="12" t="s">
        <v>889</v>
      </c>
      <c r="AF139" s="12"/>
      <c r="AG139" s="12"/>
      <c r="AH139" s="12"/>
      <c r="AI139" s="12"/>
      <c r="AJ139" s="12"/>
      <c r="AK139" s="12"/>
      <c r="AL139" s="16"/>
      <c r="AM139" s="12" t="s">
        <v>1502</v>
      </c>
      <c r="AN139" s="27">
        <f>VLOOKUP(Table24[[#This Row],[USD conversion]],Sheet2!A:B,2,FALSE)</f>
        <v>0.65310000000000001</v>
      </c>
      <c r="AO139" s="28">
        <f>Table24[[#This Row],[Min Charge]]*Table24[[#This Row],[Conversion Rate]]</f>
        <v>0</v>
      </c>
      <c r="AP139" s="28">
        <f>Table24[[#This Row],[45]]*Table24[[#This Row],[Conversion Rate]]</f>
        <v>0</v>
      </c>
      <c r="AQ139" s="28">
        <f>Table24[[#This Row],[100]]*Table24[[#This Row],[Conversion Rate]]</f>
        <v>3.187128</v>
      </c>
      <c r="AR139" s="28">
        <f>Table24[[#This Row],[200]]*Table24[[#This Row],[Conversion Rate]]</f>
        <v>0</v>
      </c>
      <c r="AS139" s="28">
        <f>Table24[[#This Row],[300]]*Table24[[#This Row],[Conversion Rate]]</f>
        <v>0</v>
      </c>
      <c r="AT139" s="28">
        <f>Table24[[#This Row],[500]]*Table24[[#This Row],[Conversion Rate]]</f>
        <v>0</v>
      </c>
      <c r="AU139" s="28">
        <f>Table24[[#This Row],[1000]]*Table24[[#This Row],[Conversion Rate]]</f>
        <v>0</v>
      </c>
      <c r="AV139" s="28">
        <f>Table24[[#This Row],[2500]]*Table24[[#This Row],[Conversion Rate]]</f>
        <v>0</v>
      </c>
      <c r="AW139" s="28">
        <f>Table24[[#This Row],[5000]]*Table24[[#This Row],[Conversion Rate]]</f>
        <v>0</v>
      </c>
      <c r="AX139" s="28" t="str">
        <f>Table24[[#This Row],[All In/ ++]]</f>
        <v>All in</v>
      </c>
      <c r="AY139" s="28">
        <f>Table24[[#This Row],[FSC]]*Table24[[#This Row],[Conversion Rate]]</f>
        <v>0</v>
      </c>
      <c r="AZ139" s="28">
        <f>Table24[[#This Row],[SSC]]*Table24[[#This Row],[Conversion Rate]]</f>
        <v>0</v>
      </c>
      <c r="BA139" s="28">
        <f>Table24[[#This Row],[Screening]]*Table24[[#This Row],[Conversion Rate]]</f>
        <v>0</v>
      </c>
      <c r="BB139" s="28">
        <f>Table24[[#This Row],[Other Charges]]*Table24[[#This Row],[Conversion Rate]]</f>
        <v>0</v>
      </c>
      <c r="BC139" s="28">
        <f>Table24[[#This Row],[Dry Ice Charge]]*Table24[[#This Row],[Conversion Rate]]</f>
        <v>0</v>
      </c>
      <c r="BD139" s="28">
        <f>Table24[[#This Row],[SAF/kg]]*Table24[[#This Row],[Conversion Rate]]</f>
        <v>0</v>
      </c>
      <c r="BE139" s="30" cm="1">
        <f t="array" ref="BE139">IF(COUNTIFS(F$20:F$1213,F139,G$20:G$1213,G139)&gt;1,
    _xlfn.PERCENTRANK.INC(
        _xlfn._xlws.FILTER(AO$20:AO$1213, (F$20:F$1213=F139)*(G$20:G$1213=G139)*ISNUMBER(AO$20:AO$1213)),
        AO139
    ),
    0
)</f>
        <v>0</v>
      </c>
      <c r="BF139" s="28" t="str">
        <f t="shared" si="1"/>
        <v>Green</v>
      </c>
    </row>
    <row r="140" spans="3:58" hidden="1">
      <c r="C140" s="6" t="s">
        <v>20</v>
      </c>
      <c r="D140" s="4" t="s">
        <v>472</v>
      </c>
      <c r="E140" s="4" t="s">
        <v>36</v>
      </c>
      <c r="F140" s="4" t="s">
        <v>227</v>
      </c>
      <c r="G140" s="4" t="s">
        <v>27</v>
      </c>
      <c r="H140" s="4" t="s">
        <v>816</v>
      </c>
      <c r="I140" s="4" t="s">
        <v>810</v>
      </c>
      <c r="J140" s="4" t="s">
        <v>777</v>
      </c>
      <c r="K140" s="4" t="s">
        <v>777</v>
      </c>
      <c r="L1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PharmaYesStandardPERSINAUSGAPACAPAC</v>
      </c>
      <c r="M140" s="7">
        <v>28006</v>
      </c>
      <c r="N140" s="4">
        <v>335</v>
      </c>
      <c r="O140" s="13">
        <v>83.6</v>
      </c>
      <c r="P140" s="8" t="s">
        <v>1012</v>
      </c>
      <c r="Q140" s="12" t="s">
        <v>472</v>
      </c>
      <c r="R140" s="12" t="s">
        <v>792</v>
      </c>
      <c r="S140" s="12" t="s">
        <v>26</v>
      </c>
      <c r="T140" s="12" t="s">
        <v>869</v>
      </c>
      <c r="U140" s="22"/>
      <c r="V140" s="12"/>
      <c r="W140" s="12"/>
      <c r="X140" s="12">
        <v>4.88</v>
      </c>
      <c r="Y140" s="12"/>
      <c r="Z140" s="12"/>
      <c r="AA140" s="12"/>
      <c r="AB140" s="12"/>
      <c r="AC140" s="12"/>
      <c r="AD140" s="12"/>
      <c r="AE140" s="12" t="s">
        <v>889</v>
      </c>
      <c r="AF140" s="12"/>
      <c r="AG140" s="12"/>
      <c r="AH140" s="12"/>
      <c r="AI140" s="12"/>
      <c r="AJ140" s="12"/>
      <c r="AK140" s="12"/>
      <c r="AL140" s="16"/>
      <c r="AM140" s="12" t="s">
        <v>1502</v>
      </c>
      <c r="AN140" s="27">
        <f>VLOOKUP(Table24[[#This Row],[USD conversion]],Sheet2!A:B,2,FALSE)</f>
        <v>0.65310000000000001</v>
      </c>
      <c r="AO140" s="28">
        <f>Table24[[#This Row],[Min Charge]]*Table24[[#This Row],[Conversion Rate]]</f>
        <v>0</v>
      </c>
      <c r="AP140" s="28">
        <f>Table24[[#This Row],[45]]*Table24[[#This Row],[Conversion Rate]]</f>
        <v>0</v>
      </c>
      <c r="AQ140" s="28">
        <f>Table24[[#This Row],[100]]*Table24[[#This Row],[Conversion Rate]]</f>
        <v>3.187128</v>
      </c>
      <c r="AR140" s="28">
        <f>Table24[[#This Row],[200]]*Table24[[#This Row],[Conversion Rate]]</f>
        <v>0</v>
      </c>
      <c r="AS140" s="28">
        <f>Table24[[#This Row],[300]]*Table24[[#This Row],[Conversion Rate]]</f>
        <v>0</v>
      </c>
      <c r="AT140" s="28">
        <f>Table24[[#This Row],[500]]*Table24[[#This Row],[Conversion Rate]]</f>
        <v>0</v>
      </c>
      <c r="AU140" s="28">
        <f>Table24[[#This Row],[1000]]*Table24[[#This Row],[Conversion Rate]]</f>
        <v>0</v>
      </c>
      <c r="AV140" s="28">
        <f>Table24[[#This Row],[2500]]*Table24[[#This Row],[Conversion Rate]]</f>
        <v>0</v>
      </c>
      <c r="AW140" s="28">
        <f>Table24[[#This Row],[5000]]*Table24[[#This Row],[Conversion Rate]]</f>
        <v>0</v>
      </c>
      <c r="AX140" s="28" t="str">
        <f>Table24[[#This Row],[All In/ ++]]</f>
        <v>All in</v>
      </c>
      <c r="AY140" s="28">
        <f>Table24[[#This Row],[FSC]]*Table24[[#This Row],[Conversion Rate]]</f>
        <v>0</v>
      </c>
      <c r="AZ140" s="28">
        <f>Table24[[#This Row],[SSC]]*Table24[[#This Row],[Conversion Rate]]</f>
        <v>0</v>
      </c>
      <c r="BA140" s="28">
        <f>Table24[[#This Row],[Screening]]*Table24[[#This Row],[Conversion Rate]]</f>
        <v>0</v>
      </c>
      <c r="BB140" s="28">
        <f>Table24[[#This Row],[Other Charges]]*Table24[[#This Row],[Conversion Rate]]</f>
        <v>0</v>
      </c>
      <c r="BC140" s="28">
        <f>Table24[[#This Row],[Dry Ice Charge]]*Table24[[#This Row],[Conversion Rate]]</f>
        <v>0</v>
      </c>
      <c r="BD140" s="28">
        <f>Table24[[#This Row],[SAF/kg]]*Table24[[#This Row],[Conversion Rate]]</f>
        <v>0</v>
      </c>
      <c r="BE140" s="30" cm="1">
        <f t="array" ref="BE140">IF(COUNTIFS(F$20:F$1213,F140,G$20:G$1213,G140)&gt;1,
    _xlfn.PERCENTRANK.INC(
        _xlfn._xlws.FILTER(AO$20:AO$1213, (F$20:F$1213=F140)*(G$20:G$1213=G140)*ISNUMBER(AO$20:AO$1213)),
        AO140
    ),
    0
)</f>
        <v>0</v>
      </c>
      <c r="BF140" s="28" t="str">
        <f t="shared" ref="BF140:BF203" si="2">IF(ISNUMBER(BE140), IF(BE140&lt;=0.2, "Green", IF(BE140&lt;=0.7, "Orange", "Red")), "")</f>
        <v>Green</v>
      </c>
    </row>
    <row r="141" spans="3:58" hidden="1">
      <c r="C141" s="6" t="s">
        <v>20</v>
      </c>
      <c r="D141" s="4" t="s">
        <v>472</v>
      </c>
      <c r="E141" s="4" t="s">
        <v>22</v>
      </c>
      <c r="F141" s="4" t="s">
        <v>190</v>
      </c>
      <c r="G141" s="4" t="s">
        <v>66</v>
      </c>
      <c r="H141" s="4" t="s">
        <v>801</v>
      </c>
      <c r="I141" s="4" t="s">
        <v>799</v>
      </c>
      <c r="J141" s="4" t="s">
        <v>777</v>
      </c>
      <c r="K141" s="4" t="s">
        <v>776</v>
      </c>
      <c r="L1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PharmaYesExpressPVGJFKCNUSAPACAMERICAS</v>
      </c>
      <c r="M141" s="7">
        <v>37073</v>
      </c>
      <c r="N141" s="4">
        <v>288</v>
      </c>
      <c r="O141" s="13">
        <v>128.72569444444446</v>
      </c>
      <c r="P141" s="8" t="s">
        <v>1012</v>
      </c>
      <c r="Q141" s="12" t="s">
        <v>472</v>
      </c>
      <c r="R141" s="12" t="s">
        <v>792</v>
      </c>
      <c r="S141" s="12" t="s">
        <v>26</v>
      </c>
      <c r="T141" s="12" t="s">
        <v>877</v>
      </c>
      <c r="U141" s="22"/>
      <c r="V141" s="12">
        <v>1287</v>
      </c>
      <c r="W141" s="12"/>
      <c r="X141" s="12">
        <v>74.3</v>
      </c>
      <c r="Y141" s="12">
        <v>72</v>
      </c>
      <c r="Z141" s="12">
        <v>72</v>
      </c>
      <c r="AA141" s="12">
        <v>69.8</v>
      </c>
      <c r="AB141" s="12">
        <v>67.5</v>
      </c>
      <c r="AC141" s="12"/>
      <c r="AD141" s="12"/>
      <c r="AE141" s="12" t="s">
        <v>838</v>
      </c>
      <c r="AF141" s="12">
        <v>2.7</v>
      </c>
      <c r="AG141" s="12">
        <v>2.4</v>
      </c>
      <c r="AH141" s="12"/>
      <c r="AI141" s="12" t="s">
        <v>1031</v>
      </c>
      <c r="AJ141" s="12" t="s">
        <v>1032</v>
      </c>
      <c r="AK141" s="12"/>
      <c r="AL141" s="16" t="s">
        <v>1033</v>
      </c>
      <c r="AM141" s="12" t="s">
        <v>1511</v>
      </c>
      <c r="AN141" s="27">
        <f>VLOOKUP(Table24[[#This Row],[USD conversion]],Sheet2!A:B,2,FALSE)</f>
        <v>0.13930000000000001</v>
      </c>
      <c r="AO141" s="28">
        <f>Table24[[#This Row],[Min Charge]]*Table24[[#This Row],[Conversion Rate]]</f>
        <v>179.2791</v>
      </c>
      <c r="AP141" s="28">
        <f>Table24[[#This Row],[45]]*Table24[[#This Row],[Conversion Rate]]</f>
        <v>0</v>
      </c>
      <c r="AQ141" s="28">
        <f>Table24[[#This Row],[100]]*Table24[[#This Row],[Conversion Rate]]</f>
        <v>10.34999</v>
      </c>
      <c r="AR141" s="28">
        <f>Table24[[#This Row],[200]]*Table24[[#This Row],[Conversion Rate]]</f>
        <v>10.0296</v>
      </c>
      <c r="AS141" s="28">
        <f>Table24[[#This Row],[300]]*Table24[[#This Row],[Conversion Rate]]</f>
        <v>10.0296</v>
      </c>
      <c r="AT141" s="28">
        <f>Table24[[#This Row],[500]]*Table24[[#This Row],[Conversion Rate]]</f>
        <v>9.7231400000000008</v>
      </c>
      <c r="AU141" s="28">
        <f>Table24[[#This Row],[1000]]*Table24[[#This Row],[Conversion Rate]]</f>
        <v>9.4027500000000011</v>
      </c>
      <c r="AV141" s="28">
        <f>Table24[[#This Row],[2500]]*Table24[[#This Row],[Conversion Rate]]</f>
        <v>0</v>
      </c>
      <c r="AW141" s="28">
        <f>Table24[[#This Row],[5000]]*Table24[[#This Row],[Conversion Rate]]</f>
        <v>0</v>
      </c>
      <c r="AX141" s="28" t="str">
        <f>Table24[[#This Row],[All In/ ++]]</f>
        <v>++</v>
      </c>
      <c r="AY141" s="28">
        <f>Table24[[#This Row],[FSC]]*Table24[[#This Row],[Conversion Rate]]</f>
        <v>0.37611000000000006</v>
      </c>
      <c r="AZ141" s="28">
        <f>Table24[[#This Row],[SSC]]*Table24[[#This Row],[Conversion Rate]]</f>
        <v>0.33432000000000001</v>
      </c>
      <c r="BA141" s="28">
        <f>Table24[[#This Row],[Screening]]*Table24[[#This Row],[Conversion Rate]]</f>
        <v>0</v>
      </c>
      <c r="BB141" s="28" t="e">
        <f>Table24[[#This Row],[Other Charges]]*Table24[[#This Row],[Conversion Rate]]</f>
        <v>#VALUE!</v>
      </c>
      <c r="BC141" s="28" t="e">
        <f>Table24[[#This Row],[Dry Ice Charge]]*Table24[[#This Row],[Conversion Rate]]</f>
        <v>#VALUE!</v>
      </c>
      <c r="BD141" s="28">
        <f>Table24[[#This Row],[SAF/kg]]*Table24[[#This Row],[Conversion Rate]]</f>
        <v>0</v>
      </c>
      <c r="BE141" s="30" cm="1">
        <f t="array" ref="BE141">IF(COUNTIFS(F$20:F$1213,F141,G$20:G$1213,G141)&gt;1,
    _xlfn.PERCENTRANK.INC(
        _xlfn._xlws.FILTER(AO$20:AO$1213, (F$20:F$1213=F141)*(G$20:G$1213=G141)*ISNUMBER(AO$20:AO$1213)),
        AO141
    ),
    0
)</f>
        <v>0.5</v>
      </c>
      <c r="BF141" s="28" t="str">
        <f t="shared" si="2"/>
        <v>Orange</v>
      </c>
    </row>
    <row r="142" spans="3:58" hidden="1">
      <c r="C142" s="6" t="s">
        <v>20</v>
      </c>
      <c r="D142" s="4" t="s">
        <v>472</v>
      </c>
      <c r="E142" s="4" t="s">
        <v>22</v>
      </c>
      <c r="F142" s="4" t="s">
        <v>27</v>
      </c>
      <c r="G142" s="4" t="s">
        <v>51</v>
      </c>
      <c r="H142" s="4" t="s">
        <v>810</v>
      </c>
      <c r="I142" s="4" t="s">
        <v>800</v>
      </c>
      <c r="J142" s="4" t="s">
        <v>777</v>
      </c>
      <c r="K142" s="4" t="s">
        <v>778</v>
      </c>
      <c r="L1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PharmaYesExpressSINFRASGDEAPACEMEA</v>
      </c>
      <c r="M142" s="7">
        <v>13071</v>
      </c>
      <c r="N142" s="4">
        <v>412</v>
      </c>
      <c r="O142" s="13">
        <v>31.725728155339805</v>
      </c>
      <c r="P142" s="8" t="s">
        <v>1012</v>
      </c>
      <c r="Q142" s="12" t="s">
        <v>472</v>
      </c>
      <c r="R142" s="12" t="s">
        <v>792</v>
      </c>
      <c r="S142" s="12" t="s">
        <v>26</v>
      </c>
      <c r="T142" s="12" t="s">
        <v>878</v>
      </c>
      <c r="U142" s="22"/>
      <c r="V142" s="12"/>
      <c r="W142" s="12"/>
      <c r="X142" s="12"/>
      <c r="Y142" s="12"/>
      <c r="Z142" s="12"/>
      <c r="AA142" s="12">
        <v>9</v>
      </c>
      <c r="AB142" s="12">
        <v>8.8000000000000007</v>
      </c>
      <c r="AC142" s="12"/>
      <c r="AD142" s="12"/>
      <c r="AE142" s="12" t="s">
        <v>838</v>
      </c>
      <c r="AF142" s="12">
        <v>1.5</v>
      </c>
      <c r="AG142" s="12">
        <v>0.18</v>
      </c>
      <c r="AH142" s="12"/>
      <c r="AI142" s="12"/>
      <c r="AJ142" s="12"/>
      <c r="AK142" s="12"/>
      <c r="AL142" s="16"/>
      <c r="AM142" s="12" t="s">
        <v>1512</v>
      </c>
      <c r="AN142" s="27">
        <f>VLOOKUP(Table24[[#This Row],[USD conversion]],Sheet2!A:B,2,FALSE)</f>
        <v>0.78069999999999995</v>
      </c>
      <c r="AO142" s="28">
        <f>Table24[[#This Row],[Min Charge]]*Table24[[#This Row],[Conversion Rate]]</f>
        <v>0</v>
      </c>
      <c r="AP142" s="28">
        <f>Table24[[#This Row],[45]]*Table24[[#This Row],[Conversion Rate]]</f>
        <v>0</v>
      </c>
      <c r="AQ142" s="28">
        <f>Table24[[#This Row],[100]]*Table24[[#This Row],[Conversion Rate]]</f>
        <v>0</v>
      </c>
      <c r="AR142" s="28">
        <f>Table24[[#This Row],[200]]*Table24[[#This Row],[Conversion Rate]]</f>
        <v>0</v>
      </c>
      <c r="AS142" s="28">
        <f>Table24[[#This Row],[300]]*Table24[[#This Row],[Conversion Rate]]</f>
        <v>0</v>
      </c>
      <c r="AT142" s="28">
        <f>Table24[[#This Row],[500]]*Table24[[#This Row],[Conversion Rate]]</f>
        <v>7.0262999999999991</v>
      </c>
      <c r="AU142" s="28">
        <f>Table24[[#This Row],[1000]]*Table24[[#This Row],[Conversion Rate]]</f>
        <v>6.8701600000000003</v>
      </c>
      <c r="AV142" s="28">
        <f>Table24[[#This Row],[2500]]*Table24[[#This Row],[Conversion Rate]]</f>
        <v>0</v>
      </c>
      <c r="AW142" s="28">
        <f>Table24[[#This Row],[5000]]*Table24[[#This Row],[Conversion Rate]]</f>
        <v>0</v>
      </c>
      <c r="AX142" s="28" t="str">
        <f>Table24[[#This Row],[All In/ ++]]</f>
        <v>++</v>
      </c>
      <c r="AY142" s="28">
        <f>Table24[[#This Row],[FSC]]*Table24[[#This Row],[Conversion Rate]]</f>
        <v>1.1710499999999999</v>
      </c>
      <c r="AZ142" s="28">
        <f>Table24[[#This Row],[SSC]]*Table24[[#This Row],[Conversion Rate]]</f>
        <v>0.14052599999999998</v>
      </c>
      <c r="BA142" s="28">
        <f>Table24[[#This Row],[Screening]]*Table24[[#This Row],[Conversion Rate]]</f>
        <v>0</v>
      </c>
      <c r="BB142" s="28">
        <f>Table24[[#This Row],[Other Charges]]*Table24[[#This Row],[Conversion Rate]]</f>
        <v>0</v>
      </c>
      <c r="BC142" s="28">
        <f>Table24[[#This Row],[Dry Ice Charge]]*Table24[[#This Row],[Conversion Rate]]</f>
        <v>0</v>
      </c>
      <c r="BD142" s="28">
        <f>Table24[[#This Row],[SAF/kg]]*Table24[[#This Row],[Conversion Rate]]</f>
        <v>0</v>
      </c>
      <c r="BE142" s="30" cm="1">
        <f t="array" ref="BE142">IF(COUNTIFS(F$20:F$1213,F142,G$20:G$1213,G142)&gt;1,
    _xlfn.PERCENTRANK.INC(
        _xlfn._xlws.FILTER(AO$20:AO$1213, (F$20:F$1213=F142)*(G$20:G$1213=G142)*ISNUMBER(AO$20:AO$1213)),
        AO142
    ),
    0
)</f>
        <v>0</v>
      </c>
      <c r="BF142" s="28" t="str">
        <f t="shared" si="2"/>
        <v>Green</v>
      </c>
    </row>
    <row r="143" spans="3:58" hidden="1">
      <c r="C143" s="6" t="s">
        <v>20</v>
      </c>
      <c r="D143" s="4" t="s">
        <v>472</v>
      </c>
      <c r="E143" s="4" t="s">
        <v>22</v>
      </c>
      <c r="F143" s="4" t="s">
        <v>27</v>
      </c>
      <c r="G143" s="4" t="s">
        <v>110</v>
      </c>
      <c r="H143" s="4" t="s">
        <v>810</v>
      </c>
      <c r="I143" s="4" t="s">
        <v>809</v>
      </c>
      <c r="J143" s="4" t="s">
        <v>777</v>
      </c>
      <c r="K143" s="4" t="s">
        <v>777</v>
      </c>
      <c r="L1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PharmaYesExpressSINICNSGKRAPACAPAC</v>
      </c>
      <c r="M143" s="7">
        <v>16753.59</v>
      </c>
      <c r="N143" s="4">
        <v>389</v>
      </c>
      <c r="O143" s="13">
        <v>43.068354755784064</v>
      </c>
      <c r="P143" s="8" t="s">
        <v>1012</v>
      </c>
      <c r="Q143" s="12" t="s">
        <v>472</v>
      </c>
      <c r="R143" s="12" t="s">
        <v>792</v>
      </c>
      <c r="S143" s="12" t="s">
        <v>26</v>
      </c>
      <c r="T143" s="12" t="s">
        <v>878</v>
      </c>
      <c r="U143" s="22"/>
      <c r="V143" s="12"/>
      <c r="W143" s="12"/>
      <c r="X143" s="12"/>
      <c r="Y143" s="12"/>
      <c r="Z143" s="12"/>
      <c r="AA143" s="12">
        <v>4.8</v>
      </c>
      <c r="AB143" s="12">
        <v>4.5999999999999996</v>
      </c>
      <c r="AC143" s="12"/>
      <c r="AD143" s="12"/>
      <c r="AE143" s="12" t="s">
        <v>838</v>
      </c>
      <c r="AF143" s="12">
        <v>0.7</v>
      </c>
      <c r="AG143" s="12">
        <v>0.18</v>
      </c>
      <c r="AH143" s="12"/>
      <c r="AI143" s="12"/>
      <c r="AJ143" s="12"/>
      <c r="AK143" s="12"/>
      <c r="AL143" s="16"/>
      <c r="AM143" s="12" t="s">
        <v>1512</v>
      </c>
      <c r="AN143" s="27">
        <f>VLOOKUP(Table24[[#This Row],[USD conversion]],Sheet2!A:B,2,FALSE)</f>
        <v>0.78069999999999995</v>
      </c>
      <c r="AO143" s="28">
        <f>Table24[[#This Row],[Min Charge]]*Table24[[#This Row],[Conversion Rate]]</f>
        <v>0</v>
      </c>
      <c r="AP143" s="28">
        <f>Table24[[#This Row],[45]]*Table24[[#This Row],[Conversion Rate]]</f>
        <v>0</v>
      </c>
      <c r="AQ143" s="28">
        <f>Table24[[#This Row],[100]]*Table24[[#This Row],[Conversion Rate]]</f>
        <v>0</v>
      </c>
      <c r="AR143" s="28">
        <f>Table24[[#This Row],[200]]*Table24[[#This Row],[Conversion Rate]]</f>
        <v>0</v>
      </c>
      <c r="AS143" s="28">
        <f>Table24[[#This Row],[300]]*Table24[[#This Row],[Conversion Rate]]</f>
        <v>0</v>
      </c>
      <c r="AT143" s="28">
        <f>Table24[[#This Row],[500]]*Table24[[#This Row],[Conversion Rate]]</f>
        <v>3.7473599999999996</v>
      </c>
      <c r="AU143" s="28">
        <f>Table24[[#This Row],[1000]]*Table24[[#This Row],[Conversion Rate]]</f>
        <v>3.5912199999999994</v>
      </c>
      <c r="AV143" s="28">
        <f>Table24[[#This Row],[2500]]*Table24[[#This Row],[Conversion Rate]]</f>
        <v>0</v>
      </c>
      <c r="AW143" s="28">
        <f>Table24[[#This Row],[5000]]*Table24[[#This Row],[Conversion Rate]]</f>
        <v>0</v>
      </c>
      <c r="AX143" s="28" t="str">
        <f>Table24[[#This Row],[All In/ ++]]</f>
        <v>++</v>
      </c>
      <c r="AY143" s="28">
        <f>Table24[[#This Row],[FSC]]*Table24[[#This Row],[Conversion Rate]]</f>
        <v>0.54648999999999992</v>
      </c>
      <c r="AZ143" s="28">
        <f>Table24[[#This Row],[SSC]]*Table24[[#This Row],[Conversion Rate]]</f>
        <v>0.14052599999999998</v>
      </c>
      <c r="BA143" s="28">
        <f>Table24[[#This Row],[Screening]]*Table24[[#This Row],[Conversion Rate]]</f>
        <v>0</v>
      </c>
      <c r="BB143" s="28">
        <f>Table24[[#This Row],[Other Charges]]*Table24[[#This Row],[Conversion Rate]]</f>
        <v>0</v>
      </c>
      <c r="BC143" s="28">
        <f>Table24[[#This Row],[Dry Ice Charge]]*Table24[[#This Row],[Conversion Rate]]</f>
        <v>0</v>
      </c>
      <c r="BD143" s="28">
        <f>Table24[[#This Row],[SAF/kg]]*Table24[[#This Row],[Conversion Rate]]</f>
        <v>0</v>
      </c>
      <c r="BE143" s="30" cm="1">
        <f t="array" ref="BE143">IF(COUNTIFS(F$20:F$1213,F143,G$20:G$1213,G143)&gt;1,
    _xlfn.PERCENTRANK.INC(
        _xlfn._xlws.FILTER(AO$20:AO$1213, (F$20:F$1213=F143)*(G$20:G$1213=G143)*ISNUMBER(AO$20:AO$1213)),
        AO143
    ),
    0
)</f>
        <v>0</v>
      </c>
      <c r="BF143" s="28" t="str">
        <f t="shared" si="2"/>
        <v>Green</v>
      </c>
    </row>
    <row r="144" spans="3:58" hidden="1">
      <c r="C144" s="6" t="s">
        <v>20</v>
      </c>
      <c r="D144" s="4" t="s">
        <v>472</v>
      </c>
      <c r="E144" s="4" t="s">
        <v>22</v>
      </c>
      <c r="F144" s="4" t="s">
        <v>27</v>
      </c>
      <c r="G144" s="4" t="s">
        <v>37</v>
      </c>
      <c r="H144" s="4" t="s">
        <v>810</v>
      </c>
      <c r="I144" s="4" t="s">
        <v>799</v>
      </c>
      <c r="J144" s="4" t="s">
        <v>777</v>
      </c>
      <c r="K144" s="4" t="s">
        <v>776</v>
      </c>
      <c r="L1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144" s="7">
        <v>107373.84239999999</v>
      </c>
      <c r="N144" s="4">
        <v>634</v>
      </c>
      <c r="O144" s="13">
        <v>169.35937287066244</v>
      </c>
      <c r="P144" s="8" t="s">
        <v>1012</v>
      </c>
      <c r="Q144" s="12" t="s">
        <v>472</v>
      </c>
      <c r="R144" s="12" t="s">
        <v>792</v>
      </c>
      <c r="S144" s="12" t="s">
        <v>26</v>
      </c>
      <c r="T144" s="12" t="s">
        <v>878</v>
      </c>
      <c r="U144" s="22"/>
      <c r="V144" s="12"/>
      <c r="W144" s="12"/>
      <c r="X144" s="12"/>
      <c r="Y144" s="12"/>
      <c r="Z144" s="12"/>
      <c r="AA144" s="12">
        <v>11.6</v>
      </c>
      <c r="AB144" s="12">
        <v>11.4</v>
      </c>
      <c r="AC144" s="12"/>
      <c r="AD144" s="12"/>
      <c r="AE144" s="12" t="s">
        <v>838</v>
      </c>
      <c r="AF144" s="12">
        <v>1.5</v>
      </c>
      <c r="AG144" s="12">
        <v>0.18</v>
      </c>
      <c r="AH144" s="12"/>
      <c r="AI144" s="12"/>
      <c r="AJ144" s="12"/>
      <c r="AK144" s="12"/>
      <c r="AL144" s="16"/>
      <c r="AM144" s="12" t="s">
        <v>1512</v>
      </c>
      <c r="AN144" s="27">
        <f>VLOOKUP(Table24[[#This Row],[USD conversion]],Sheet2!A:B,2,FALSE)</f>
        <v>0.78069999999999995</v>
      </c>
      <c r="AO144" s="28">
        <f>Table24[[#This Row],[Min Charge]]*Table24[[#This Row],[Conversion Rate]]</f>
        <v>0</v>
      </c>
      <c r="AP144" s="28">
        <f>Table24[[#This Row],[45]]*Table24[[#This Row],[Conversion Rate]]</f>
        <v>0</v>
      </c>
      <c r="AQ144" s="28">
        <f>Table24[[#This Row],[100]]*Table24[[#This Row],[Conversion Rate]]</f>
        <v>0</v>
      </c>
      <c r="AR144" s="28">
        <f>Table24[[#This Row],[200]]*Table24[[#This Row],[Conversion Rate]]</f>
        <v>0</v>
      </c>
      <c r="AS144" s="28">
        <f>Table24[[#This Row],[300]]*Table24[[#This Row],[Conversion Rate]]</f>
        <v>0</v>
      </c>
      <c r="AT144" s="28">
        <f>Table24[[#This Row],[500]]*Table24[[#This Row],[Conversion Rate]]</f>
        <v>9.0561199999999999</v>
      </c>
      <c r="AU144" s="28">
        <f>Table24[[#This Row],[1000]]*Table24[[#This Row],[Conversion Rate]]</f>
        <v>8.8999799999999993</v>
      </c>
      <c r="AV144" s="28">
        <f>Table24[[#This Row],[2500]]*Table24[[#This Row],[Conversion Rate]]</f>
        <v>0</v>
      </c>
      <c r="AW144" s="28">
        <f>Table24[[#This Row],[5000]]*Table24[[#This Row],[Conversion Rate]]</f>
        <v>0</v>
      </c>
      <c r="AX144" s="28" t="str">
        <f>Table24[[#This Row],[All In/ ++]]</f>
        <v>++</v>
      </c>
      <c r="AY144" s="28">
        <f>Table24[[#This Row],[FSC]]*Table24[[#This Row],[Conversion Rate]]</f>
        <v>1.1710499999999999</v>
      </c>
      <c r="AZ144" s="28">
        <f>Table24[[#This Row],[SSC]]*Table24[[#This Row],[Conversion Rate]]</f>
        <v>0.14052599999999998</v>
      </c>
      <c r="BA144" s="28">
        <f>Table24[[#This Row],[Screening]]*Table24[[#This Row],[Conversion Rate]]</f>
        <v>0</v>
      </c>
      <c r="BB144" s="28">
        <f>Table24[[#This Row],[Other Charges]]*Table24[[#This Row],[Conversion Rate]]</f>
        <v>0</v>
      </c>
      <c r="BC144" s="28">
        <f>Table24[[#This Row],[Dry Ice Charge]]*Table24[[#This Row],[Conversion Rate]]</f>
        <v>0</v>
      </c>
      <c r="BD144" s="28">
        <f>Table24[[#This Row],[SAF/kg]]*Table24[[#This Row],[Conversion Rate]]</f>
        <v>0</v>
      </c>
      <c r="BE144" s="30" cm="1">
        <f t="array" ref="BE144">IF(COUNTIFS(F$20:F$1213,F144,G$20:G$1213,G144)&gt;1,
    _xlfn.PERCENTRANK.INC(
        _xlfn._xlws.FILTER(AO$20:AO$1213, (F$20:F$1213=F144)*(G$20:G$1213=G144)*ISNUMBER(AO$20:AO$1213)),
        AO144
    ),
    0
)</f>
        <v>0</v>
      </c>
      <c r="BF144" s="28" t="str">
        <f t="shared" si="2"/>
        <v>Green</v>
      </c>
    </row>
    <row r="145" spans="3:58" hidden="1">
      <c r="C145" s="6" t="s">
        <v>20</v>
      </c>
      <c r="D145" s="4" t="s">
        <v>472</v>
      </c>
      <c r="E145" s="4" t="s">
        <v>22</v>
      </c>
      <c r="F145" s="4" t="s">
        <v>27</v>
      </c>
      <c r="G145" s="4" t="s">
        <v>44</v>
      </c>
      <c r="H145" s="4" t="s">
        <v>810</v>
      </c>
      <c r="I145" s="4" t="s">
        <v>816</v>
      </c>
      <c r="J145" s="4" t="s">
        <v>777</v>
      </c>
      <c r="K145" s="4" t="s">
        <v>777</v>
      </c>
      <c r="L1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PharmaYesExpressSINMELSGAUAPACAPAC</v>
      </c>
      <c r="M145" s="7">
        <v>5355.3099999999995</v>
      </c>
      <c r="N145" s="4">
        <v>328</v>
      </c>
      <c r="O145" s="13">
        <v>16.327164634146339</v>
      </c>
      <c r="P145" s="8" t="s">
        <v>1012</v>
      </c>
      <c r="Q145" s="12" t="s">
        <v>472</v>
      </c>
      <c r="R145" s="12" t="s">
        <v>792</v>
      </c>
      <c r="S145" s="12" t="s">
        <v>26</v>
      </c>
      <c r="T145" s="12" t="s">
        <v>878</v>
      </c>
      <c r="U145" s="22"/>
      <c r="V145" s="12"/>
      <c r="W145" s="12"/>
      <c r="X145" s="12"/>
      <c r="Y145" s="12"/>
      <c r="Z145" s="12"/>
      <c r="AA145" s="12">
        <v>9.8000000000000007</v>
      </c>
      <c r="AB145" s="12">
        <v>9.6</v>
      </c>
      <c r="AC145" s="12"/>
      <c r="AD145" s="12"/>
      <c r="AE145" s="12" t="s">
        <v>838</v>
      </c>
      <c r="AF145" s="12">
        <v>0.7</v>
      </c>
      <c r="AG145" s="12">
        <v>0.18</v>
      </c>
      <c r="AH145" s="12"/>
      <c r="AI145" s="12"/>
      <c r="AJ145" s="12"/>
      <c r="AK145" s="12"/>
      <c r="AL145" s="16"/>
      <c r="AM145" s="12" t="s">
        <v>1512</v>
      </c>
      <c r="AN145" s="27">
        <f>VLOOKUP(Table24[[#This Row],[USD conversion]],Sheet2!A:B,2,FALSE)</f>
        <v>0.78069999999999995</v>
      </c>
      <c r="AO145" s="28">
        <f>Table24[[#This Row],[Min Charge]]*Table24[[#This Row],[Conversion Rate]]</f>
        <v>0</v>
      </c>
      <c r="AP145" s="28">
        <f>Table24[[#This Row],[45]]*Table24[[#This Row],[Conversion Rate]]</f>
        <v>0</v>
      </c>
      <c r="AQ145" s="28">
        <f>Table24[[#This Row],[100]]*Table24[[#This Row],[Conversion Rate]]</f>
        <v>0</v>
      </c>
      <c r="AR145" s="28">
        <f>Table24[[#This Row],[200]]*Table24[[#This Row],[Conversion Rate]]</f>
        <v>0</v>
      </c>
      <c r="AS145" s="28">
        <f>Table24[[#This Row],[300]]*Table24[[#This Row],[Conversion Rate]]</f>
        <v>0</v>
      </c>
      <c r="AT145" s="28">
        <f>Table24[[#This Row],[500]]*Table24[[#This Row],[Conversion Rate]]</f>
        <v>7.6508599999999998</v>
      </c>
      <c r="AU145" s="28">
        <f>Table24[[#This Row],[1000]]*Table24[[#This Row],[Conversion Rate]]</f>
        <v>7.4947199999999992</v>
      </c>
      <c r="AV145" s="28">
        <f>Table24[[#This Row],[2500]]*Table24[[#This Row],[Conversion Rate]]</f>
        <v>0</v>
      </c>
      <c r="AW145" s="28">
        <f>Table24[[#This Row],[5000]]*Table24[[#This Row],[Conversion Rate]]</f>
        <v>0</v>
      </c>
      <c r="AX145" s="28" t="str">
        <f>Table24[[#This Row],[All In/ ++]]</f>
        <v>++</v>
      </c>
      <c r="AY145" s="28">
        <f>Table24[[#This Row],[FSC]]*Table24[[#This Row],[Conversion Rate]]</f>
        <v>0.54648999999999992</v>
      </c>
      <c r="AZ145" s="28">
        <f>Table24[[#This Row],[SSC]]*Table24[[#This Row],[Conversion Rate]]</f>
        <v>0.14052599999999998</v>
      </c>
      <c r="BA145" s="28">
        <f>Table24[[#This Row],[Screening]]*Table24[[#This Row],[Conversion Rate]]</f>
        <v>0</v>
      </c>
      <c r="BB145" s="28">
        <f>Table24[[#This Row],[Other Charges]]*Table24[[#This Row],[Conversion Rate]]</f>
        <v>0</v>
      </c>
      <c r="BC145" s="28">
        <f>Table24[[#This Row],[Dry Ice Charge]]*Table24[[#This Row],[Conversion Rate]]</f>
        <v>0</v>
      </c>
      <c r="BD145" s="28">
        <f>Table24[[#This Row],[SAF/kg]]*Table24[[#This Row],[Conversion Rate]]</f>
        <v>0</v>
      </c>
      <c r="BE145" s="30" cm="1">
        <f t="array" ref="BE145">IF(COUNTIFS(F$20:F$1213,F145,G$20:G$1213,G145)&gt;1,
    _xlfn.PERCENTRANK.INC(
        _xlfn._xlws.FILTER(AO$20:AO$1213, (F$20:F$1213=F145)*(G$20:G$1213=G145)*ISNUMBER(AO$20:AO$1213)),
        AO145
    ),
    0
)</f>
        <v>0</v>
      </c>
      <c r="BF145" s="28" t="str">
        <f t="shared" si="2"/>
        <v>Green</v>
      </c>
    </row>
    <row r="146" spans="3:58" hidden="1">
      <c r="C146" s="6" t="s">
        <v>20</v>
      </c>
      <c r="D146" s="4" t="s">
        <v>472</v>
      </c>
      <c r="E146" s="4" t="s">
        <v>22</v>
      </c>
      <c r="F146" s="4" t="s">
        <v>27</v>
      </c>
      <c r="G146" s="4" t="s">
        <v>181</v>
      </c>
      <c r="H146" s="4" t="s">
        <v>810</v>
      </c>
      <c r="I146" s="4" t="s">
        <v>808</v>
      </c>
      <c r="J146" s="4" t="s">
        <v>777</v>
      </c>
      <c r="K146" s="4" t="s">
        <v>777</v>
      </c>
      <c r="L1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PharmaYesExpressSINNRTSGJPAPACAPAC</v>
      </c>
      <c r="M146" s="7">
        <v>6828</v>
      </c>
      <c r="N146" s="4">
        <v>264</v>
      </c>
      <c r="O146" s="13">
        <v>25.863636363636363</v>
      </c>
      <c r="P146" s="8" t="s">
        <v>1012</v>
      </c>
      <c r="Q146" s="12" t="s">
        <v>472</v>
      </c>
      <c r="R146" s="12" t="s">
        <v>792</v>
      </c>
      <c r="S146" s="12" t="s">
        <v>26</v>
      </c>
      <c r="T146" s="12" t="s">
        <v>878</v>
      </c>
      <c r="U146" s="22"/>
      <c r="V146" s="12"/>
      <c r="W146" s="12"/>
      <c r="X146" s="12"/>
      <c r="Y146" s="12"/>
      <c r="Z146" s="12"/>
      <c r="AA146" s="12">
        <v>4.8</v>
      </c>
      <c r="AB146" s="12">
        <v>4.5999999999999996</v>
      </c>
      <c r="AC146" s="12"/>
      <c r="AD146" s="12"/>
      <c r="AE146" s="12" t="s">
        <v>838</v>
      </c>
      <c r="AF146" s="12">
        <v>0.7</v>
      </c>
      <c r="AG146" s="12">
        <v>0.18</v>
      </c>
      <c r="AH146" s="12"/>
      <c r="AI146" s="12"/>
      <c r="AJ146" s="12"/>
      <c r="AK146" s="12"/>
      <c r="AL146" s="16"/>
      <c r="AM146" s="12" t="s">
        <v>1512</v>
      </c>
      <c r="AN146" s="27">
        <f>VLOOKUP(Table24[[#This Row],[USD conversion]],Sheet2!A:B,2,FALSE)</f>
        <v>0.78069999999999995</v>
      </c>
      <c r="AO146" s="28">
        <f>Table24[[#This Row],[Min Charge]]*Table24[[#This Row],[Conversion Rate]]</f>
        <v>0</v>
      </c>
      <c r="AP146" s="28">
        <f>Table24[[#This Row],[45]]*Table24[[#This Row],[Conversion Rate]]</f>
        <v>0</v>
      </c>
      <c r="AQ146" s="28">
        <f>Table24[[#This Row],[100]]*Table24[[#This Row],[Conversion Rate]]</f>
        <v>0</v>
      </c>
      <c r="AR146" s="28">
        <f>Table24[[#This Row],[200]]*Table24[[#This Row],[Conversion Rate]]</f>
        <v>0</v>
      </c>
      <c r="AS146" s="28">
        <f>Table24[[#This Row],[300]]*Table24[[#This Row],[Conversion Rate]]</f>
        <v>0</v>
      </c>
      <c r="AT146" s="28">
        <f>Table24[[#This Row],[500]]*Table24[[#This Row],[Conversion Rate]]</f>
        <v>3.7473599999999996</v>
      </c>
      <c r="AU146" s="28">
        <f>Table24[[#This Row],[1000]]*Table24[[#This Row],[Conversion Rate]]</f>
        <v>3.5912199999999994</v>
      </c>
      <c r="AV146" s="28">
        <f>Table24[[#This Row],[2500]]*Table24[[#This Row],[Conversion Rate]]</f>
        <v>0</v>
      </c>
      <c r="AW146" s="28">
        <f>Table24[[#This Row],[5000]]*Table24[[#This Row],[Conversion Rate]]</f>
        <v>0</v>
      </c>
      <c r="AX146" s="28" t="str">
        <f>Table24[[#This Row],[All In/ ++]]</f>
        <v>++</v>
      </c>
      <c r="AY146" s="28">
        <f>Table24[[#This Row],[FSC]]*Table24[[#This Row],[Conversion Rate]]</f>
        <v>0.54648999999999992</v>
      </c>
      <c r="AZ146" s="28">
        <f>Table24[[#This Row],[SSC]]*Table24[[#This Row],[Conversion Rate]]</f>
        <v>0.14052599999999998</v>
      </c>
      <c r="BA146" s="28">
        <f>Table24[[#This Row],[Screening]]*Table24[[#This Row],[Conversion Rate]]</f>
        <v>0</v>
      </c>
      <c r="BB146" s="28">
        <f>Table24[[#This Row],[Other Charges]]*Table24[[#This Row],[Conversion Rate]]</f>
        <v>0</v>
      </c>
      <c r="BC146" s="28">
        <f>Table24[[#This Row],[Dry Ice Charge]]*Table24[[#This Row],[Conversion Rate]]</f>
        <v>0</v>
      </c>
      <c r="BD146" s="28">
        <f>Table24[[#This Row],[SAF/kg]]*Table24[[#This Row],[Conversion Rate]]</f>
        <v>0</v>
      </c>
      <c r="BE146" s="30" cm="1">
        <f t="array" ref="BE146">IF(COUNTIFS(F$20:F$1213,F146,G$20:G$1213,G146)&gt;1,
    _xlfn.PERCENTRANK.INC(
        _xlfn._xlws.FILTER(AO$20:AO$1213, (F$20:F$1213=F146)*(G$20:G$1213=G146)*ISNUMBER(AO$20:AO$1213)),
        AO146
    ),
    0
)</f>
        <v>0</v>
      </c>
      <c r="BF146" s="28" t="str">
        <f t="shared" si="2"/>
        <v>Green</v>
      </c>
    </row>
    <row r="147" spans="3:58" hidden="1">
      <c r="C147" s="6" t="s">
        <v>20</v>
      </c>
      <c r="D147" s="4" t="s">
        <v>472</v>
      </c>
      <c r="E147" s="4" t="s">
        <v>22</v>
      </c>
      <c r="F147" s="4" t="s">
        <v>27</v>
      </c>
      <c r="G147" s="4" t="s">
        <v>190</v>
      </c>
      <c r="H147" s="4" t="s">
        <v>810</v>
      </c>
      <c r="I147" s="4" t="s">
        <v>801</v>
      </c>
      <c r="J147" s="4" t="s">
        <v>777</v>
      </c>
      <c r="K147" s="4" t="s">
        <v>777</v>
      </c>
      <c r="L1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PharmaYesExpressSINPVGSGCNAPACAPAC</v>
      </c>
      <c r="M147" s="7">
        <v>6316</v>
      </c>
      <c r="N147" s="4">
        <v>330</v>
      </c>
      <c r="O147" s="13">
        <v>19.139393939393941</v>
      </c>
      <c r="P147" s="8" t="s">
        <v>1012</v>
      </c>
      <c r="Q147" s="12" t="s">
        <v>472</v>
      </c>
      <c r="R147" s="12" t="s">
        <v>792</v>
      </c>
      <c r="S147" s="12" t="s">
        <v>26</v>
      </c>
      <c r="T147" s="12" t="s">
        <v>878</v>
      </c>
      <c r="U147" s="22"/>
      <c r="V147" s="12"/>
      <c r="W147" s="12"/>
      <c r="X147" s="12"/>
      <c r="Y147" s="12"/>
      <c r="Z147" s="12"/>
      <c r="AA147" s="12">
        <v>4.8</v>
      </c>
      <c r="AB147" s="12">
        <v>4.5999999999999996</v>
      </c>
      <c r="AC147" s="12"/>
      <c r="AD147" s="12"/>
      <c r="AE147" s="12" t="s">
        <v>838</v>
      </c>
      <c r="AF147" s="12">
        <v>0.7</v>
      </c>
      <c r="AG147" s="12">
        <v>0.18</v>
      </c>
      <c r="AH147" s="12"/>
      <c r="AI147" s="12"/>
      <c r="AJ147" s="12"/>
      <c r="AK147" s="12"/>
      <c r="AL147" s="16"/>
      <c r="AM147" s="12" t="s">
        <v>1512</v>
      </c>
      <c r="AN147" s="27">
        <f>VLOOKUP(Table24[[#This Row],[USD conversion]],Sheet2!A:B,2,FALSE)</f>
        <v>0.78069999999999995</v>
      </c>
      <c r="AO147" s="28">
        <f>Table24[[#This Row],[Min Charge]]*Table24[[#This Row],[Conversion Rate]]</f>
        <v>0</v>
      </c>
      <c r="AP147" s="28">
        <f>Table24[[#This Row],[45]]*Table24[[#This Row],[Conversion Rate]]</f>
        <v>0</v>
      </c>
      <c r="AQ147" s="28">
        <f>Table24[[#This Row],[100]]*Table24[[#This Row],[Conversion Rate]]</f>
        <v>0</v>
      </c>
      <c r="AR147" s="28">
        <f>Table24[[#This Row],[200]]*Table24[[#This Row],[Conversion Rate]]</f>
        <v>0</v>
      </c>
      <c r="AS147" s="28">
        <f>Table24[[#This Row],[300]]*Table24[[#This Row],[Conversion Rate]]</f>
        <v>0</v>
      </c>
      <c r="AT147" s="28">
        <f>Table24[[#This Row],[500]]*Table24[[#This Row],[Conversion Rate]]</f>
        <v>3.7473599999999996</v>
      </c>
      <c r="AU147" s="28">
        <f>Table24[[#This Row],[1000]]*Table24[[#This Row],[Conversion Rate]]</f>
        <v>3.5912199999999994</v>
      </c>
      <c r="AV147" s="28">
        <f>Table24[[#This Row],[2500]]*Table24[[#This Row],[Conversion Rate]]</f>
        <v>0</v>
      </c>
      <c r="AW147" s="28">
        <f>Table24[[#This Row],[5000]]*Table24[[#This Row],[Conversion Rate]]</f>
        <v>0</v>
      </c>
      <c r="AX147" s="28" t="str">
        <f>Table24[[#This Row],[All In/ ++]]</f>
        <v>++</v>
      </c>
      <c r="AY147" s="28">
        <f>Table24[[#This Row],[FSC]]*Table24[[#This Row],[Conversion Rate]]</f>
        <v>0.54648999999999992</v>
      </c>
      <c r="AZ147" s="28">
        <f>Table24[[#This Row],[SSC]]*Table24[[#This Row],[Conversion Rate]]</f>
        <v>0.14052599999999998</v>
      </c>
      <c r="BA147" s="28">
        <f>Table24[[#This Row],[Screening]]*Table24[[#This Row],[Conversion Rate]]</f>
        <v>0</v>
      </c>
      <c r="BB147" s="28">
        <f>Table24[[#This Row],[Other Charges]]*Table24[[#This Row],[Conversion Rate]]</f>
        <v>0</v>
      </c>
      <c r="BC147" s="28">
        <f>Table24[[#This Row],[Dry Ice Charge]]*Table24[[#This Row],[Conversion Rate]]</f>
        <v>0</v>
      </c>
      <c r="BD147" s="28">
        <f>Table24[[#This Row],[SAF/kg]]*Table24[[#This Row],[Conversion Rate]]</f>
        <v>0</v>
      </c>
      <c r="BE147" s="30" cm="1">
        <f t="array" ref="BE147">IF(COUNTIFS(F$20:F$1213,F147,G$20:G$1213,G147)&gt;1,
    _xlfn.PERCENTRANK.INC(
        _xlfn._xlws.FILTER(AO$20:AO$1213, (F$20:F$1213=F147)*(G$20:G$1213=G147)*ISNUMBER(AO$20:AO$1213)),
        AO147
    ),
    0
)</f>
        <v>0</v>
      </c>
      <c r="BF147" s="28" t="str">
        <f t="shared" si="2"/>
        <v>Green</v>
      </c>
    </row>
    <row r="148" spans="3:58" hidden="1">
      <c r="C148" s="6" t="s">
        <v>20</v>
      </c>
      <c r="D148" s="4" t="s">
        <v>472</v>
      </c>
      <c r="E148" s="4" t="s">
        <v>22</v>
      </c>
      <c r="F148" s="4" t="s">
        <v>27</v>
      </c>
      <c r="G148" s="4" t="s">
        <v>106</v>
      </c>
      <c r="H148" s="4" t="s">
        <v>810</v>
      </c>
      <c r="I148" s="4" t="s">
        <v>816</v>
      </c>
      <c r="J148" s="4" t="s">
        <v>777</v>
      </c>
      <c r="K148" s="4" t="s">
        <v>777</v>
      </c>
      <c r="L1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PharmaYesExpressSINSYDSGAUAPACAPAC</v>
      </c>
      <c r="M148" s="7">
        <v>5290.4</v>
      </c>
      <c r="N148" s="4">
        <v>315</v>
      </c>
      <c r="O148" s="13">
        <v>16.794920634920633</v>
      </c>
      <c r="P148" s="8" t="s">
        <v>1012</v>
      </c>
      <c r="Q148" s="12" t="s">
        <v>472</v>
      </c>
      <c r="R148" s="12" t="s">
        <v>792</v>
      </c>
      <c r="S148" s="12" t="s">
        <v>26</v>
      </c>
      <c r="T148" s="12" t="s">
        <v>878</v>
      </c>
      <c r="U148" s="22"/>
      <c r="V148" s="12"/>
      <c r="W148" s="12"/>
      <c r="X148" s="12"/>
      <c r="Y148" s="12"/>
      <c r="Z148" s="12"/>
      <c r="AA148" s="12">
        <v>9.8000000000000007</v>
      </c>
      <c r="AB148" s="12">
        <v>9.6</v>
      </c>
      <c r="AC148" s="12"/>
      <c r="AD148" s="12"/>
      <c r="AE148" s="12" t="s">
        <v>838</v>
      </c>
      <c r="AF148" s="12">
        <v>0.7</v>
      </c>
      <c r="AG148" s="12">
        <v>0.18</v>
      </c>
      <c r="AH148" s="12"/>
      <c r="AI148" s="12"/>
      <c r="AJ148" s="12"/>
      <c r="AK148" s="12"/>
      <c r="AL148" s="16"/>
      <c r="AM148" s="12" t="s">
        <v>1512</v>
      </c>
      <c r="AN148" s="27">
        <f>VLOOKUP(Table24[[#This Row],[USD conversion]],Sheet2!A:B,2,FALSE)</f>
        <v>0.78069999999999995</v>
      </c>
      <c r="AO148" s="28">
        <f>Table24[[#This Row],[Min Charge]]*Table24[[#This Row],[Conversion Rate]]</f>
        <v>0</v>
      </c>
      <c r="AP148" s="28">
        <f>Table24[[#This Row],[45]]*Table24[[#This Row],[Conversion Rate]]</f>
        <v>0</v>
      </c>
      <c r="AQ148" s="28">
        <f>Table24[[#This Row],[100]]*Table24[[#This Row],[Conversion Rate]]</f>
        <v>0</v>
      </c>
      <c r="AR148" s="28">
        <f>Table24[[#This Row],[200]]*Table24[[#This Row],[Conversion Rate]]</f>
        <v>0</v>
      </c>
      <c r="AS148" s="28">
        <f>Table24[[#This Row],[300]]*Table24[[#This Row],[Conversion Rate]]</f>
        <v>0</v>
      </c>
      <c r="AT148" s="28">
        <f>Table24[[#This Row],[500]]*Table24[[#This Row],[Conversion Rate]]</f>
        <v>7.6508599999999998</v>
      </c>
      <c r="AU148" s="28">
        <f>Table24[[#This Row],[1000]]*Table24[[#This Row],[Conversion Rate]]</f>
        <v>7.4947199999999992</v>
      </c>
      <c r="AV148" s="28">
        <f>Table24[[#This Row],[2500]]*Table24[[#This Row],[Conversion Rate]]</f>
        <v>0</v>
      </c>
      <c r="AW148" s="28">
        <f>Table24[[#This Row],[5000]]*Table24[[#This Row],[Conversion Rate]]</f>
        <v>0</v>
      </c>
      <c r="AX148" s="28" t="str">
        <f>Table24[[#This Row],[All In/ ++]]</f>
        <v>++</v>
      </c>
      <c r="AY148" s="28">
        <f>Table24[[#This Row],[FSC]]*Table24[[#This Row],[Conversion Rate]]</f>
        <v>0.54648999999999992</v>
      </c>
      <c r="AZ148" s="28">
        <f>Table24[[#This Row],[SSC]]*Table24[[#This Row],[Conversion Rate]]</f>
        <v>0.14052599999999998</v>
      </c>
      <c r="BA148" s="28">
        <f>Table24[[#This Row],[Screening]]*Table24[[#This Row],[Conversion Rate]]</f>
        <v>0</v>
      </c>
      <c r="BB148" s="28">
        <f>Table24[[#This Row],[Other Charges]]*Table24[[#This Row],[Conversion Rate]]</f>
        <v>0</v>
      </c>
      <c r="BC148" s="28">
        <f>Table24[[#This Row],[Dry Ice Charge]]*Table24[[#This Row],[Conversion Rate]]</f>
        <v>0</v>
      </c>
      <c r="BD148" s="28">
        <f>Table24[[#This Row],[SAF/kg]]*Table24[[#This Row],[Conversion Rate]]</f>
        <v>0</v>
      </c>
      <c r="BE148" s="30" cm="1">
        <f t="array" ref="BE148">IF(COUNTIFS(F$20:F$1213,F148,G$20:G$1213,G148)&gt;1,
    _xlfn.PERCENTRANK.INC(
        _xlfn._xlws.FILTER(AO$20:AO$1213, (F$20:F$1213=F148)*(G$20:G$1213=G148)*ISNUMBER(AO$20:AO$1213)),
        AO148
    ),
    0
)</f>
        <v>0</v>
      </c>
      <c r="BF148" s="28" t="str">
        <f t="shared" si="2"/>
        <v>Green</v>
      </c>
    </row>
    <row r="149" spans="3:58" hidden="1">
      <c r="C149" s="6" t="s">
        <v>20</v>
      </c>
      <c r="D149" s="4" t="s">
        <v>21</v>
      </c>
      <c r="E149" s="4" t="s">
        <v>36</v>
      </c>
      <c r="F149" s="4" t="s">
        <v>106</v>
      </c>
      <c r="G149" s="4" t="s">
        <v>37</v>
      </c>
      <c r="H149" s="4" t="s">
        <v>816</v>
      </c>
      <c r="I149" s="4" t="s">
        <v>799</v>
      </c>
      <c r="J149" s="4" t="s">
        <v>777</v>
      </c>
      <c r="K149" s="4" t="s">
        <v>776</v>
      </c>
      <c r="L1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149" s="7">
        <v>1083</v>
      </c>
      <c r="N149" s="4">
        <v>453</v>
      </c>
      <c r="O149" s="13">
        <v>2.3907284768211921</v>
      </c>
      <c r="P149" s="8" t="s">
        <v>1012</v>
      </c>
      <c r="Q149" s="12" t="s">
        <v>472</v>
      </c>
      <c r="R149" s="12" t="s">
        <v>792</v>
      </c>
      <c r="S149" s="12" t="s">
        <v>26</v>
      </c>
      <c r="T149" s="12" t="s">
        <v>869</v>
      </c>
      <c r="U149" s="22"/>
      <c r="V149" s="12">
        <v>350</v>
      </c>
      <c r="W149" s="12"/>
      <c r="X149" s="12">
        <v>11</v>
      </c>
      <c r="Y149" s="12"/>
      <c r="Z149" s="12">
        <v>10.5</v>
      </c>
      <c r="AA149" s="12"/>
      <c r="AB149" s="12"/>
      <c r="AC149" s="12"/>
      <c r="AD149" s="12"/>
      <c r="AE149" s="12" t="s">
        <v>889</v>
      </c>
      <c r="AF149" s="12">
        <v>0</v>
      </c>
      <c r="AG149" s="12">
        <v>0</v>
      </c>
      <c r="AH149" s="12"/>
      <c r="AI149" s="12"/>
      <c r="AJ149" s="12"/>
      <c r="AK149" s="12"/>
      <c r="AL149" s="16" t="s">
        <v>1023</v>
      </c>
      <c r="AM149" s="12" t="s">
        <v>1502</v>
      </c>
      <c r="AN149" s="27">
        <f>VLOOKUP(Table24[[#This Row],[USD conversion]],Sheet2!A:B,2,FALSE)</f>
        <v>0.65310000000000001</v>
      </c>
      <c r="AO149" s="28">
        <f>Table24[[#This Row],[Min Charge]]*Table24[[#This Row],[Conversion Rate]]</f>
        <v>228.58500000000001</v>
      </c>
      <c r="AP149" s="28">
        <f>Table24[[#This Row],[45]]*Table24[[#This Row],[Conversion Rate]]</f>
        <v>0</v>
      </c>
      <c r="AQ149" s="28">
        <f>Table24[[#This Row],[100]]*Table24[[#This Row],[Conversion Rate]]</f>
        <v>7.1840999999999999</v>
      </c>
      <c r="AR149" s="28">
        <f>Table24[[#This Row],[200]]*Table24[[#This Row],[Conversion Rate]]</f>
        <v>0</v>
      </c>
      <c r="AS149" s="28">
        <f>Table24[[#This Row],[300]]*Table24[[#This Row],[Conversion Rate]]</f>
        <v>6.8575499999999998</v>
      </c>
      <c r="AT149" s="28">
        <f>Table24[[#This Row],[500]]*Table24[[#This Row],[Conversion Rate]]</f>
        <v>0</v>
      </c>
      <c r="AU149" s="28">
        <f>Table24[[#This Row],[1000]]*Table24[[#This Row],[Conversion Rate]]</f>
        <v>0</v>
      </c>
      <c r="AV149" s="28">
        <f>Table24[[#This Row],[2500]]*Table24[[#This Row],[Conversion Rate]]</f>
        <v>0</v>
      </c>
      <c r="AW149" s="28">
        <f>Table24[[#This Row],[5000]]*Table24[[#This Row],[Conversion Rate]]</f>
        <v>0</v>
      </c>
      <c r="AX149" s="28" t="str">
        <f>Table24[[#This Row],[All In/ ++]]</f>
        <v>All in</v>
      </c>
      <c r="AY149" s="28">
        <f>Table24[[#This Row],[FSC]]*Table24[[#This Row],[Conversion Rate]]</f>
        <v>0</v>
      </c>
      <c r="AZ149" s="28">
        <f>Table24[[#This Row],[SSC]]*Table24[[#This Row],[Conversion Rate]]</f>
        <v>0</v>
      </c>
      <c r="BA149" s="28">
        <f>Table24[[#This Row],[Screening]]*Table24[[#This Row],[Conversion Rate]]</f>
        <v>0</v>
      </c>
      <c r="BB149" s="28">
        <f>Table24[[#This Row],[Other Charges]]*Table24[[#This Row],[Conversion Rate]]</f>
        <v>0</v>
      </c>
      <c r="BC149" s="28">
        <f>Table24[[#This Row],[Dry Ice Charge]]*Table24[[#This Row],[Conversion Rate]]</f>
        <v>0</v>
      </c>
      <c r="BD149" s="28">
        <f>Table24[[#This Row],[SAF/kg]]*Table24[[#This Row],[Conversion Rate]]</f>
        <v>0</v>
      </c>
      <c r="BE149" s="30" cm="1">
        <f t="array" ref="BE149">IF(COUNTIFS(F$20:F$1213,F149,G$20:G$1213,G149)&gt;1,
    _xlfn.PERCENTRANK.INC(
        _xlfn._xlws.FILTER(AO$20:AO$1213, (F$20:F$1213=F149)*(G$20:G$1213=G149)*ISNUMBER(AO$20:AO$1213)),
        AO149
    ),
    0
)</f>
        <v>0.36599999999999999</v>
      </c>
      <c r="BF149" s="28" t="str">
        <f t="shared" si="2"/>
        <v>Orange</v>
      </c>
    </row>
    <row r="150" spans="3:58" hidden="1">
      <c r="C150" s="6" t="s">
        <v>20</v>
      </c>
      <c r="D150" s="4" t="s">
        <v>21</v>
      </c>
      <c r="E150" s="4" t="s">
        <v>22</v>
      </c>
      <c r="F150" s="4" t="s">
        <v>106</v>
      </c>
      <c r="G150" s="4" t="s">
        <v>37</v>
      </c>
      <c r="H150" s="4" t="s">
        <v>816</v>
      </c>
      <c r="I150" s="4" t="s">
        <v>799</v>
      </c>
      <c r="J150" s="4" t="s">
        <v>777</v>
      </c>
      <c r="K150" s="4" t="s">
        <v>776</v>
      </c>
      <c r="L1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150" s="7">
        <v>1133.40924</v>
      </c>
      <c r="N150" s="4">
        <v>454</v>
      </c>
      <c r="O150" s="13">
        <v>2.4964961233480176</v>
      </c>
      <c r="P150" s="8" t="s">
        <v>1012</v>
      </c>
      <c r="Q150" s="12" t="s">
        <v>472</v>
      </c>
      <c r="R150" s="12" t="s">
        <v>792</v>
      </c>
      <c r="S150" s="12" t="s">
        <v>26</v>
      </c>
      <c r="T150" s="12" t="s">
        <v>869</v>
      </c>
      <c r="U150" s="22"/>
      <c r="V150" s="12">
        <v>1080</v>
      </c>
      <c r="W150" s="12"/>
      <c r="X150" s="12">
        <v>18</v>
      </c>
      <c r="Y150" s="12"/>
      <c r="Z150" s="12">
        <v>16</v>
      </c>
      <c r="AA150" s="12"/>
      <c r="AB150" s="12"/>
      <c r="AC150" s="12"/>
      <c r="AD150" s="12"/>
      <c r="AE150" s="12" t="s">
        <v>889</v>
      </c>
      <c r="AF150" s="12">
        <v>0</v>
      </c>
      <c r="AG150" s="12">
        <v>0</v>
      </c>
      <c r="AH150" s="12"/>
      <c r="AI150" s="12"/>
      <c r="AJ150" s="12"/>
      <c r="AK150" s="12"/>
      <c r="AL150" s="16" t="s">
        <v>1023</v>
      </c>
      <c r="AM150" s="12" t="s">
        <v>1502</v>
      </c>
      <c r="AN150" s="27">
        <f>VLOOKUP(Table24[[#This Row],[USD conversion]],Sheet2!A:B,2,FALSE)</f>
        <v>0.65310000000000001</v>
      </c>
      <c r="AO150" s="28">
        <f>Table24[[#This Row],[Min Charge]]*Table24[[#This Row],[Conversion Rate]]</f>
        <v>705.34800000000007</v>
      </c>
      <c r="AP150" s="28">
        <f>Table24[[#This Row],[45]]*Table24[[#This Row],[Conversion Rate]]</f>
        <v>0</v>
      </c>
      <c r="AQ150" s="28">
        <f>Table24[[#This Row],[100]]*Table24[[#This Row],[Conversion Rate]]</f>
        <v>11.755800000000001</v>
      </c>
      <c r="AR150" s="28">
        <f>Table24[[#This Row],[200]]*Table24[[#This Row],[Conversion Rate]]</f>
        <v>0</v>
      </c>
      <c r="AS150" s="28">
        <f>Table24[[#This Row],[300]]*Table24[[#This Row],[Conversion Rate]]</f>
        <v>10.4496</v>
      </c>
      <c r="AT150" s="28">
        <f>Table24[[#This Row],[500]]*Table24[[#This Row],[Conversion Rate]]</f>
        <v>0</v>
      </c>
      <c r="AU150" s="28">
        <f>Table24[[#This Row],[1000]]*Table24[[#This Row],[Conversion Rate]]</f>
        <v>0</v>
      </c>
      <c r="AV150" s="28">
        <f>Table24[[#This Row],[2500]]*Table24[[#This Row],[Conversion Rate]]</f>
        <v>0</v>
      </c>
      <c r="AW150" s="28">
        <f>Table24[[#This Row],[5000]]*Table24[[#This Row],[Conversion Rate]]</f>
        <v>0</v>
      </c>
      <c r="AX150" s="28" t="str">
        <f>Table24[[#This Row],[All In/ ++]]</f>
        <v>All in</v>
      </c>
      <c r="AY150" s="28">
        <f>Table24[[#This Row],[FSC]]*Table24[[#This Row],[Conversion Rate]]</f>
        <v>0</v>
      </c>
      <c r="AZ150" s="28">
        <f>Table24[[#This Row],[SSC]]*Table24[[#This Row],[Conversion Rate]]</f>
        <v>0</v>
      </c>
      <c r="BA150" s="28">
        <f>Table24[[#This Row],[Screening]]*Table24[[#This Row],[Conversion Rate]]</f>
        <v>0</v>
      </c>
      <c r="BB150" s="28">
        <f>Table24[[#This Row],[Other Charges]]*Table24[[#This Row],[Conversion Rate]]</f>
        <v>0</v>
      </c>
      <c r="BC150" s="28">
        <f>Table24[[#This Row],[Dry Ice Charge]]*Table24[[#This Row],[Conversion Rate]]</f>
        <v>0</v>
      </c>
      <c r="BD150" s="28">
        <f>Table24[[#This Row],[SAF/kg]]*Table24[[#This Row],[Conversion Rate]]</f>
        <v>0</v>
      </c>
      <c r="BE150" s="30" cm="1">
        <f t="array" ref="BE150">IF(COUNTIFS(F$20:F$1213,F150,G$20:G$1213,G150)&gt;1,
    _xlfn.PERCENTRANK.INC(
        _xlfn._xlws.FILTER(AO$20:AO$1213, (F$20:F$1213=F150)*(G$20:G$1213=G150)*ISNUMBER(AO$20:AO$1213)),
        AO150
    ),
    0
)</f>
        <v>0.63300000000000001</v>
      </c>
      <c r="BF150" s="28" t="str">
        <f t="shared" si="2"/>
        <v>Orange</v>
      </c>
    </row>
    <row r="151" spans="3:58" hidden="1">
      <c r="C151" s="6" t="s">
        <v>20</v>
      </c>
      <c r="D151" s="4" t="s">
        <v>472</v>
      </c>
      <c r="E151" s="4" t="s">
        <v>36</v>
      </c>
      <c r="F151" s="4" t="s">
        <v>106</v>
      </c>
      <c r="G151" s="4" t="s">
        <v>37</v>
      </c>
      <c r="H151" s="4" t="s">
        <v>816</v>
      </c>
      <c r="I151" s="4" t="s">
        <v>799</v>
      </c>
      <c r="J151" s="4" t="s">
        <v>777</v>
      </c>
      <c r="K151" s="4" t="s">
        <v>776</v>
      </c>
      <c r="L1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151" s="7">
        <v>10157</v>
      </c>
      <c r="N151" s="4">
        <v>403</v>
      </c>
      <c r="O151" s="13">
        <v>25.203473945409428</v>
      </c>
      <c r="P151" s="8" t="s">
        <v>1012</v>
      </c>
      <c r="Q151" s="12" t="s">
        <v>472</v>
      </c>
      <c r="R151" s="12" t="s">
        <v>792</v>
      </c>
      <c r="S151" s="12" t="s">
        <v>26</v>
      </c>
      <c r="T151" s="12" t="s">
        <v>869</v>
      </c>
      <c r="U151" s="22"/>
      <c r="V151" s="12">
        <v>350</v>
      </c>
      <c r="W151" s="12"/>
      <c r="X151" s="12">
        <v>11</v>
      </c>
      <c r="Y151" s="12"/>
      <c r="Z151" s="12">
        <v>10.5</v>
      </c>
      <c r="AA151" s="12"/>
      <c r="AB151" s="12"/>
      <c r="AC151" s="12"/>
      <c r="AD151" s="12"/>
      <c r="AE151" s="12" t="s">
        <v>889</v>
      </c>
      <c r="AF151" s="12">
        <v>0</v>
      </c>
      <c r="AG151" s="12">
        <v>0</v>
      </c>
      <c r="AH151" s="12"/>
      <c r="AI151" s="12"/>
      <c r="AJ151" s="12"/>
      <c r="AK151" s="12"/>
      <c r="AL151" s="16" t="s">
        <v>1023</v>
      </c>
      <c r="AM151" s="12" t="s">
        <v>1502</v>
      </c>
      <c r="AN151" s="27">
        <f>VLOOKUP(Table24[[#This Row],[USD conversion]],Sheet2!A:B,2,FALSE)</f>
        <v>0.65310000000000001</v>
      </c>
      <c r="AO151" s="28">
        <f>Table24[[#This Row],[Min Charge]]*Table24[[#This Row],[Conversion Rate]]</f>
        <v>228.58500000000001</v>
      </c>
      <c r="AP151" s="28">
        <f>Table24[[#This Row],[45]]*Table24[[#This Row],[Conversion Rate]]</f>
        <v>0</v>
      </c>
      <c r="AQ151" s="28">
        <f>Table24[[#This Row],[100]]*Table24[[#This Row],[Conversion Rate]]</f>
        <v>7.1840999999999999</v>
      </c>
      <c r="AR151" s="28">
        <f>Table24[[#This Row],[200]]*Table24[[#This Row],[Conversion Rate]]</f>
        <v>0</v>
      </c>
      <c r="AS151" s="28">
        <f>Table24[[#This Row],[300]]*Table24[[#This Row],[Conversion Rate]]</f>
        <v>6.8575499999999998</v>
      </c>
      <c r="AT151" s="28">
        <f>Table24[[#This Row],[500]]*Table24[[#This Row],[Conversion Rate]]</f>
        <v>0</v>
      </c>
      <c r="AU151" s="28">
        <f>Table24[[#This Row],[1000]]*Table24[[#This Row],[Conversion Rate]]</f>
        <v>0</v>
      </c>
      <c r="AV151" s="28">
        <f>Table24[[#This Row],[2500]]*Table24[[#This Row],[Conversion Rate]]</f>
        <v>0</v>
      </c>
      <c r="AW151" s="28">
        <f>Table24[[#This Row],[5000]]*Table24[[#This Row],[Conversion Rate]]</f>
        <v>0</v>
      </c>
      <c r="AX151" s="28" t="str">
        <f>Table24[[#This Row],[All In/ ++]]</f>
        <v>All in</v>
      </c>
      <c r="AY151" s="28">
        <f>Table24[[#This Row],[FSC]]*Table24[[#This Row],[Conversion Rate]]</f>
        <v>0</v>
      </c>
      <c r="AZ151" s="28">
        <f>Table24[[#This Row],[SSC]]*Table24[[#This Row],[Conversion Rate]]</f>
        <v>0</v>
      </c>
      <c r="BA151" s="28">
        <f>Table24[[#This Row],[Screening]]*Table24[[#This Row],[Conversion Rate]]</f>
        <v>0</v>
      </c>
      <c r="BB151" s="28">
        <f>Table24[[#This Row],[Other Charges]]*Table24[[#This Row],[Conversion Rate]]</f>
        <v>0</v>
      </c>
      <c r="BC151" s="28">
        <f>Table24[[#This Row],[Dry Ice Charge]]*Table24[[#This Row],[Conversion Rate]]</f>
        <v>0</v>
      </c>
      <c r="BD151" s="28">
        <f>Table24[[#This Row],[SAF/kg]]*Table24[[#This Row],[Conversion Rate]]</f>
        <v>0</v>
      </c>
      <c r="BE151" s="30" cm="1">
        <f t="array" ref="BE151">IF(COUNTIFS(F$20:F$1213,F151,G$20:G$1213,G151)&gt;1,
    _xlfn.PERCENTRANK.INC(
        _xlfn._xlws.FILTER(AO$20:AO$1213, (F$20:F$1213=F151)*(G$20:G$1213=G151)*ISNUMBER(AO$20:AO$1213)),
        AO151
    ),
    0
)</f>
        <v>0.36599999999999999</v>
      </c>
      <c r="BF151" s="28" t="str">
        <f t="shared" si="2"/>
        <v>Orange</v>
      </c>
    </row>
    <row r="152" spans="3:58" hidden="1">
      <c r="C152" s="6" t="s">
        <v>20</v>
      </c>
      <c r="D152" s="4" t="s">
        <v>472</v>
      </c>
      <c r="E152" s="4" t="s">
        <v>22</v>
      </c>
      <c r="F152" s="4" t="s">
        <v>106</v>
      </c>
      <c r="G152" s="4" t="s">
        <v>37</v>
      </c>
      <c r="H152" s="4" t="s">
        <v>816</v>
      </c>
      <c r="I152" s="4" t="s">
        <v>799</v>
      </c>
      <c r="J152" s="4" t="s">
        <v>777</v>
      </c>
      <c r="K152" s="4" t="s">
        <v>776</v>
      </c>
      <c r="L1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152" s="7">
        <v>20967.90598000001</v>
      </c>
      <c r="N152" s="4">
        <v>657</v>
      </c>
      <c r="O152" s="13">
        <v>31.914620974124826</v>
      </c>
      <c r="P152" s="8" t="s">
        <v>1012</v>
      </c>
      <c r="Q152" s="12" t="s">
        <v>472</v>
      </c>
      <c r="R152" s="12" t="s">
        <v>792</v>
      </c>
      <c r="S152" s="12" t="s">
        <v>26</v>
      </c>
      <c r="T152" s="12" t="s">
        <v>869</v>
      </c>
      <c r="U152" s="22"/>
      <c r="V152" s="12">
        <v>1080</v>
      </c>
      <c r="W152" s="12"/>
      <c r="X152" s="12">
        <v>18</v>
      </c>
      <c r="Y152" s="12"/>
      <c r="Z152" s="12">
        <v>16</v>
      </c>
      <c r="AA152" s="12"/>
      <c r="AB152" s="12"/>
      <c r="AC152" s="12"/>
      <c r="AD152" s="12"/>
      <c r="AE152" s="12" t="s">
        <v>889</v>
      </c>
      <c r="AF152" s="12">
        <v>0</v>
      </c>
      <c r="AG152" s="12">
        <v>0</v>
      </c>
      <c r="AH152" s="12"/>
      <c r="AI152" s="12"/>
      <c r="AJ152" s="12"/>
      <c r="AK152" s="12"/>
      <c r="AL152" s="16" t="s">
        <v>1023</v>
      </c>
      <c r="AM152" s="12" t="s">
        <v>1502</v>
      </c>
      <c r="AN152" s="27">
        <f>VLOOKUP(Table24[[#This Row],[USD conversion]],Sheet2!A:B,2,FALSE)</f>
        <v>0.65310000000000001</v>
      </c>
      <c r="AO152" s="28">
        <f>Table24[[#This Row],[Min Charge]]*Table24[[#This Row],[Conversion Rate]]</f>
        <v>705.34800000000007</v>
      </c>
      <c r="AP152" s="28">
        <f>Table24[[#This Row],[45]]*Table24[[#This Row],[Conversion Rate]]</f>
        <v>0</v>
      </c>
      <c r="AQ152" s="28">
        <f>Table24[[#This Row],[100]]*Table24[[#This Row],[Conversion Rate]]</f>
        <v>11.755800000000001</v>
      </c>
      <c r="AR152" s="28">
        <f>Table24[[#This Row],[200]]*Table24[[#This Row],[Conversion Rate]]</f>
        <v>0</v>
      </c>
      <c r="AS152" s="28">
        <f>Table24[[#This Row],[300]]*Table24[[#This Row],[Conversion Rate]]</f>
        <v>10.4496</v>
      </c>
      <c r="AT152" s="28">
        <f>Table24[[#This Row],[500]]*Table24[[#This Row],[Conversion Rate]]</f>
        <v>0</v>
      </c>
      <c r="AU152" s="28">
        <f>Table24[[#This Row],[1000]]*Table24[[#This Row],[Conversion Rate]]</f>
        <v>0</v>
      </c>
      <c r="AV152" s="28">
        <f>Table24[[#This Row],[2500]]*Table24[[#This Row],[Conversion Rate]]</f>
        <v>0</v>
      </c>
      <c r="AW152" s="28">
        <f>Table24[[#This Row],[5000]]*Table24[[#This Row],[Conversion Rate]]</f>
        <v>0</v>
      </c>
      <c r="AX152" s="28" t="str">
        <f>Table24[[#This Row],[All In/ ++]]</f>
        <v>All in</v>
      </c>
      <c r="AY152" s="28">
        <f>Table24[[#This Row],[FSC]]*Table24[[#This Row],[Conversion Rate]]</f>
        <v>0</v>
      </c>
      <c r="AZ152" s="28">
        <f>Table24[[#This Row],[SSC]]*Table24[[#This Row],[Conversion Rate]]</f>
        <v>0</v>
      </c>
      <c r="BA152" s="28">
        <f>Table24[[#This Row],[Screening]]*Table24[[#This Row],[Conversion Rate]]</f>
        <v>0</v>
      </c>
      <c r="BB152" s="28">
        <f>Table24[[#This Row],[Other Charges]]*Table24[[#This Row],[Conversion Rate]]</f>
        <v>0</v>
      </c>
      <c r="BC152" s="28">
        <f>Table24[[#This Row],[Dry Ice Charge]]*Table24[[#This Row],[Conversion Rate]]</f>
        <v>0</v>
      </c>
      <c r="BD152" s="28">
        <f>Table24[[#This Row],[SAF/kg]]*Table24[[#This Row],[Conversion Rate]]</f>
        <v>0</v>
      </c>
      <c r="BE152" s="30" cm="1">
        <f t="array" ref="BE152">IF(COUNTIFS(F$20:F$1213,F152,G$20:G$1213,G152)&gt;1,
    _xlfn.PERCENTRANK.INC(
        _xlfn._xlws.FILTER(AO$20:AO$1213, (F$20:F$1213=F152)*(G$20:G$1213=G152)*ISNUMBER(AO$20:AO$1213)),
        AO152
    ),
    0
)</f>
        <v>0.63300000000000001</v>
      </c>
      <c r="BF152" s="28" t="str">
        <f t="shared" si="2"/>
        <v>Orange</v>
      </c>
    </row>
    <row r="153" spans="3:58" hidden="1">
      <c r="C153" s="6" t="s">
        <v>20</v>
      </c>
      <c r="D153" s="4" t="s">
        <v>21</v>
      </c>
      <c r="E153" s="4" t="s">
        <v>22</v>
      </c>
      <c r="F153" s="4" t="s">
        <v>106</v>
      </c>
      <c r="G153" s="4" t="s">
        <v>27</v>
      </c>
      <c r="H153" s="4" t="s">
        <v>816</v>
      </c>
      <c r="I153" s="4" t="s">
        <v>810</v>
      </c>
      <c r="J153" s="4" t="s">
        <v>777</v>
      </c>
      <c r="K153" s="4" t="s">
        <v>777</v>
      </c>
      <c r="L1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PharmaNoExpressSYDSINAUSGAPACAPAC</v>
      </c>
      <c r="M153" s="7">
        <v>979.49999999999989</v>
      </c>
      <c r="N153" s="4">
        <v>392</v>
      </c>
      <c r="O153" s="13">
        <v>2.4987244897959182</v>
      </c>
      <c r="P153" s="8" t="s">
        <v>1012</v>
      </c>
      <c r="Q153" s="12" t="s">
        <v>472</v>
      </c>
      <c r="R153" s="12" t="s">
        <v>792</v>
      </c>
      <c r="S153" s="12" t="s">
        <v>26</v>
      </c>
      <c r="T153" s="12" t="s">
        <v>869</v>
      </c>
      <c r="U153" s="22"/>
      <c r="V153" s="12">
        <v>500</v>
      </c>
      <c r="W153" s="12"/>
      <c r="X153" s="12">
        <v>13</v>
      </c>
      <c r="Y153" s="12"/>
      <c r="Z153" s="12">
        <v>9.1999999999999993</v>
      </c>
      <c r="AA153" s="12"/>
      <c r="AB153" s="12"/>
      <c r="AC153" s="12"/>
      <c r="AD153" s="12"/>
      <c r="AE153" s="12" t="s">
        <v>889</v>
      </c>
      <c r="AF153" s="12">
        <v>0</v>
      </c>
      <c r="AG153" s="12">
        <v>0</v>
      </c>
      <c r="AH153" s="12"/>
      <c r="AI153" s="12"/>
      <c r="AJ153" s="12"/>
      <c r="AK153" s="12"/>
      <c r="AL153" s="16" t="s">
        <v>1023</v>
      </c>
      <c r="AM153" s="12" t="s">
        <v>1502</v>
      </c>
      <c r="AN153" s="27">
        <f>VLOOKUP(Table24[[#This Row],[USD conversion]],Sheet2!A:B,2,FALSE)</f>
        <v>0.65310000000000001</v>
      </c>
      <c r="AO153" s="28">
        <f>Table24[[#This Row],[Min Charge]]*Table24[[#This Row],[Conversion Rate]]</f>
        <v>326.55</v>
      </c>
      <c r="AP153" s="28">
        <f>Table24[[#This Row],[45]]*Table24[[#This Row],[Conversion Rate]]</f>
        <v>0</v>
      </c>
      <c r="AQ153" s="28">
        <f>Table24[[#This Row],[100]]*Table24[[#This Row],[Conversion Rate]]</f>
        <v>8.4902999999999995</v>
      </c>
      <c r="AR153" s="28">
        <f>Table24[[#This Row],[200]]*Table24[[#This Row],[Conversion Rate]]</f>
        <v>0</v>
      </c>
      <c r="AS153" s="28">
        <f>Table24[[#This Row],[300]]*Table24[[#This Row],[Conversion Rate]]</f>
        <v>6.0085199999999999</v>
      </c>
      <c r="AT153" s="28">
        <f>Table24[[#This Row],[500]]*Table24[[#This Row],[Conversion Rate]]</f>
        <v>0</v>
      </c>
      <c r="AU153" s="28">
        <f>Table24[[#This Row],[1000]]*Table24[[#This Row],[Conversion Rate]]</f>
        <v>0</v>
      </c>
      <c r="AV153" s="28">
        <f>Table24[[#This Row],[2500]]*Table24[[#This Row],[Conversion Rate]]</f>
        <v>0</v>
      </c>
      <c r="AW153" s="28">
        <f>Table24[[#This Row],[5000]]*Table24[[#This Row],[Conversion Rate]]</f>
        <v>0</v>
      </c>
      <c r="AX153" s="28" t="str">
        <f>Table24[[#This Row],[All In/ ++]]</f>
        <v>All in</v>
      </c>
      <c r="AY153" s="28">
        <f>Table24[[#This Row],[FSC]]*Table24[[#This Row],[Conversion Rate]]</f>
        <v>0</v>
      </c>
      <c r="AZ153" s="28">
        <f>Table24[[#This Row],[SSC]]*Table24[[#This Row],[Conversion Rate]]</f>
        <v>0</v>
      </c>
      <c r="BA153" s="28">
        <f>Table24[[#This Row],[Screening]]*Table24[[#This Row],[Conversion Rate]]</f>
        <v>0</v>
      </c>
      <c r="BB153" s="28">
        <f>Table24[[#This Row],[Other Charges]]*Table24[[#This Row],[Conversion Rate]]</f>
        <v>0</v>
      </c>
      <c r="BC153" s="28">
        <f>Table24[[#This Row],[Dry Ice Charge]]*Table24[[#This Row],[Conversion Rate]]</f>
        <v>0</v>
      </c>
      <c r="BD153" s="28">
        <f>Table24[[#This Row],[SAF/kg]]*Table24[[#This Row],[Conversion Rate]]</f>
        <v>0</v>
      </c>
      <c r="BE153" s="30" cm="1">
        <f t="array" ref="BE153">IF(COUNTIFS(F$20:F$1213,F153,G$20:G$1213,G153)&gt;1,
    _xlfn.PERCENTRANK.INC(
        _xlfn._xlws.FILTER(AO$20:AO$1213, (F$20:F$1213=F153)*(G$20:G$1213=G153)*ISNUMBER(AO$20:AO$1213)),
        AO153
    ),
    0
)</f>
        <v>0.75</v>
      </c>
      <c r="BF153" s="28" t="str">
        <f t="shared" si="2"/>
        <v>Red</v>
      </c>
    </row>
    <row r="154" spans="3:58" hidden="1">
      <c r="C154" s="6" t="s">
        <v>20</v>
      </c>
      <c r="D154" s="4" t="s">
        <v>21</v>
      </c>
      <c r="E154" s="4" t="s">
        <v>36</v>
      </c>
      <c r="F154" s="4" t="s">
        <v>106</v>
      </c>
      <c r="G154" s="4" t="s">
        <v>27</v>
      </c>
      <c r="H154" s="4" t="s">
        <v>816</v>
      </c>
      <c r="I154" s="4" t="s">
        <v>810</v>
      </c>
      <c r="J154" s="4" t="s">
        <v>777</v>
      </c>
      <c r="K154" s="4" t="s">
        <v>777</v>
      </c>
      <c r="L1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PharmaNoStandardSYDSINAUSGAPACAPAC</v>
      </c>
      <c r="M154" s="7">
        <v>4510</v>
      </c>
      <c r="N154" s="4">
        <v>613</v>
      </c>
      <c r="O154" s="13">
        <v>7.3572593800978794</v>
      </c>
      <c r="P154" s="8" t="s">
        <v>1012</v>
      </c>
      <c r="Q154" s="12" t="s">
        <v>472</v>
      </c>
      <c r="R154" s="12" t="s">
        <v>792</v>
      </c>
      <c r="S154" s="12" t="s">
        <v>26</v>
      </c>
      <c r="T154" s="12" t="s">
        <v>869</v>
      </c>
      <c r="U154" s="22"/>
      <c r="V154" s="12">
        <v>250</v>
      </c>
      <c r="W154" s="12"/>
      <c r="X154" s="12">
        <v>6.5</v>
      </c>
      <c r="Y154" s="12"/>
      <c r="Z154" s="12">
        <v>4.5999999999999996</v>
      </c>
      <c r="AA154" s="12"/>
      <c r="AB154" s="12"/>
      <c r="AC154" s="12"/>
      <c r="AD154" s="12"/>
      <c r="AE154" s="12" t="s">
        <v>889</v>
      </c>
      <c r="AF154" s="12">
        <v>0</v>
      </c>
      <c r="AG154" s="12">
        <v>0</v>
      </c>
      <c r="AH154" s="12"/>
      <c r="AI154" s="12"/>
      <c r="AJ154" s="12"/>
      <c r="AK154" s="12"/>
      <c r="AL154" s="16" t="s">
        <v>1023</v>
      </c>
      <c r="AM154" s="12" t="s">
        <v>1502</v>
      </c>
      <c r="AN154" s="27">
        <f>VLOOKUP(Table24[[#This Row],[USD conversion]],Sheet2!A:B,2,FALSE)</f>
        <v>0.65310000000000001</v>
      </c>
      <c r="AO154" s="28">
        <f>Table24[[#This Row],[Min Charge]]*Table24[[#This Row],[Conversion Rate]]</f>
        <v>163.27500000000001</v>
      </c>
      <c r="AP154" s="28">
        <f>Table24[[#This Row],[45]]*Table24[[#This Row],[Conversion Rate]]</f>
        <v>0</v>
      </c>
      <c r="AQ154" s="28">
        <f>Table24[[#This Row],[100]]*Table24[[#This Row],[Conversion Rate]]</f>
        <v>4.2451499999999998</v>
      </c>
      <c r="AR154" s="28">
        <f>Table24[[#This Row],[200]]*Table24[[#This Row],[Conversion Rate]]</f>
        <v>0</v>
      </c>
      <c r="AS154" s="28">
        <f>Table24[[#This Row],[300]]*Table24[[#This Row],[Conversion Rate]]</f>
        <v>3.0042599999999999</v>
      </c>
      <c r="AT154" s="28">
        <f>Table24[[#This Row],[500]]*Table24[[#This Row],[Conversion Rate]]</f>
        <v>0</v>
      </c>
      <c r="AU154" s="28">
        <f>Table24[[#This Row],[1000]]*Table24[[#This Row],[Conversion Rate]]</f>
        <v>0</v>
      </c>
      <c r="AV154" s="28">
        <f>Table24[[#This Row],[2500]]*Table24[[#This Row],[Conversion Rate]]</f>
        <v>0</v>
      </c>
      <c r="AW154" s="28">
        <f>Table24[[#This Row],[5000]]*Table24[[#This Row],[Conversion Rate]]</f>
        <v>0</v>
      </c>
      <c r="AX154" s="28" t="str">
        <f>Table24[[#This Row],[All In/ ++]]</f>
        <v>All in</v>
      </c>
      <c r="AY154" s="28">
        <f>Table24[[#This Row],[FSC]]*Table24[[#This Row],[Conversion Rate]]</f>
        <v>0</v>
      </c>
      <c r="AZ154" s="28">
        <f>Table24[[#This Row],[SSC]]*Table24[[#This Row],[Conversion Rate]]</f>
        <v>0</v>
      </c>
      <c r="BA154" s="28">
        <f>Table24[[#This Row],[Screening]]*Table24[[#This Row],[Conversion Rate]]</f>
        <v>0</v>
      </c>
      <c r="BB154" s="28">
        <f>Table24[[#This Row],[Other Charges]]*Table24[[#This Row],[Conversion Rate]]</f>
        <v>0</v>
      </c>
      <c r="BC154" s="28">
        <f>Table24[[#This Row],[Dry Ice Charge]]*Table24[[#This Row],[Conversion Rate]]</f>
        <v>0</v>
      </c>
      <c r="BD154" s="28">
        <f>Table24[[#This Row],[SAF/kg]]*Table24[[#This Row],[Conversion Rate]]</f>
        <v>0</v>
      </c>
      <c r="BE154" s="30" cm="1">
        <f t="array" ref="BE154">IF(COUNTIFS(F$20:F$1213,F154,G$20:G$1213,G154)&gt;1,
    _xlfn.PERCENTRANK.INC(
        _xlfn._xlws.FILTER(AO$20:AO$1213, (F$20:F$1213=F154)*(G$20:G$1213=G154)*ISNUMBER(AO$20:AO$1213)),
        AO154
    ),
    0
)</f>
        <v>0.25</v>
      </c>
      <c r="BF154" s="28" t="str">
        <f t="shared" si="2"/>
        <v>Orange</v>
      </c>
    </row>
    <row r="155" spans="3:58" hidden="1">
      <c r="C155" s="6" t="s">
        <v>20</v>
      </c>
      <c r="D155" s="4" t="s">
        <v>472</v>
      </c>
      <c r="E155" s="4" t="s">
        <v>22</v>
      </c>
      <c r="F155" s="4" t="s">
        <v>106</v>
      </c>
      <c r="G155" s="4" t="s">
        <v>27</v>
      </c>
      <c r="H155" s="4" t="s">
        <v>816</v>
      </c>
      <c r="I155" s="4" t="s">
        <v>810</v>
      </c>
      <c r="J155" s="4" t="s">
        <v>777</v>
      </c>
      <c r="K155" s="4" t="s">
        <v>777</v>
      </c>
      <c r="L1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PharmaYesExpressSYDSINAUSGAPACAPAC</v>
      </c>
      <c r="M155" s="7">
        <v>35016</v>
      </c>
      <c r="N155" s="4">
        <v>624</v>
      </c>
      <c r="O155" s="13">
        <v>56.115384615384613</v>
      </c>
      <c r="P155" s="8" t="s">
        <v>1012</v>
      </c>
      <c r="Q155" s="12" t="s">
        <v>472</v>
      </c>
      <c r="R155" s="12" t="s">
        <v>792</v>
      </c>
      <c r="S155" s="12" t="s">
        <v>26</v>
      </c>
      <c r="T155" s="12" t="s">
        <v>869</v>
      </c>
      <c r="U155" s="22"/>
      <c r="V155" s="12">
        <v>500</v>
      </c>
      <c r="W155" s="12"/>
      <c r="X155" s="12">
        <v>13</v>
      </c>
      <c r="Y155" s="12"/>
      <c r="Z155" s="12">
        <v>9.1999999999999993</v>
      </c>
      <c r="AA155" s="12"/>
      <c r="AB155" s="12"/>
      <c r="AC155" s="12"/>
      <c r="AD155" s="12"/>
      <c r="AE155" s="12" t="s">
        <v>889</v>
      </c>
      <c r="AF155" s="12">
        <v>0</v>
      </c>
      <c r="AG155" s="12">
        <v>0</v>
      </c>
      <c r="AH155" s="12"/>
      <c r="AI155" s="12"/>
      <c r="AJ155" s="12"/>
      <c r="AK155" s="12"/>
      <c r="AL155" s="16" t="s">
        <v>1023</v>
      </c>
      <c r="AM155" s="12" t="s">
        <v>1502</v>
      </c>
      <c r="AN155" s="27">
        <f>VLOOKUP(Table24[[#This Row],[USD conversion]],Sheet2!A:B,2,FALSE)</f>
        <v>0.65310000000000001</v>
      </c>
      <c r="AO155" s="28">
        <f>Table24[[#This Row],[Min Charge]]*Table24[[#This Row],[Conversion Rate]]</f>
        <v>326.55</v>
      </c>
      <c r="AP155" s="28">
        <f>Table24[[#This Row],[45]]*Table24[[#This Row],[Conversion Rate]]</f>
        <v>0</v>
      </c>
      <c r="AQ155" s="28">
        <f>Table24[[#This Row],[100]]*Table24[[#This Row],[Conversion Rate]]</f>
        <v>8.4902999999999995</v>
      </c>
      <c r="AR155" s="28">
        <f>Table24[[#This Row],[200]]*Table24[[#This Row],[Conversion Rate]]</f>
        <v>0</v>
      </c>
      <c r="AS155" s="28">
        <f>Table24[[#This Row],[300]]*Table24[[#This Row],[Conversion Rate]]</f>
        <v>6.0085199999999999</v>
      </c>
      <c r="AT155" s="28">
        <f>Table24[[#This Row],[500]]*Table24[[#This Row],[Conversion Rate]]</f>
        <v>0</v>
      </c>
      <c r="AU155" s="28">
        <f>Table24[[#This Row],[1000]]*Table24[[#This Row],[Conversion Rate]]</f>
        <v>0</v>
      </c>
      <c r="AV155" s="28">
        <f>Table24[[#This Row],[2500]]*Table24[[#This Row],[Conversion Rate]]</f>
        <v>0</v>
      </c>
      <c r="AW155" s="28">
        <f>Table24[[#This Row],[5000]]*Table24[[#This Row],[Conversion Rate]]</f>
        <v>0</v>
      </c>
      <c r="AX155" s="28" t="str">
        <f>Table24[[#This Row],[All In/ ++]]</f>
        <v>All in</v>
      </c>
      <c r="AY155" s="28">
        <f>Table24[[#This Row],[FSC]]*Table24[[#This Row],[Conversion Rate]]</f>
        <v>0</v>
      </c>
      <c r="AZ155" s="28">
        <f>Table24[[#This Row],[SSC]]*Table24[[#This Row],[Conversion Rate]]</f>
        <v>0</v>
      </c>
      <c r="BA155" s="28">
        <f>Table24[[#This Row],[Screening]]*Table24[[#This Row],[Conversion Rate]]</f>
        <v>0</v>
      </c>
      <c r="BB155" s="28">
        <f>Table24[[#This Row],[Other Charges]]*Table24[[#This Row],[Conversion Rate]]</f>
        <v>0</v>
      </c>
      <c r="BC155" s="28">
        <f>Table24[[#This Row],[Dry Ice Charge]]*Table24[[#This Row],[Conversion Rate]]</f>
        <v>0</v>
      </c>
      <c r="BD155" s="28">
        <f>Table24[[#This Row],[SAF/kg]]*Table24[[#This Row],[Conversion Rate]]</f>
        <v>0</v>
      </c>
      <c r="BE155" s="30" cm="1">
        <f t="array" ref="BE155">IF(COUNTIFS(F$20:F$1213,F155,G$20:G$1213,G155)&gt;1,
    _xlfn.PERCENTRANK.INC(
        _xlfn._xlws.FILTER(AO$20:AO$1213, (F$20:F$1213=F155)*(G$20:G$1213=G155)*ISNUMBER(AO$20:AO$1213)),
        AO155
    ),
    0
)</f>
        <v>0.75</v>
      </c>
      <c r="BF155" s="28" t="str">
        <f t="shared" si="2"/>
        <v>Red</v>
      </c>
    </row>
    <row r="156" spans="3:58" hidden="1">
      <c r="C156" s="6" t="s">
        <v>20</v>
      </c>
      <c r="D156" s="4" t="s">
        <v>472</v>
      </c>
      <c r="E156" s="4" t="s">
        <v>36</v>
      </c>
      <c r="F156" s="4" t="s">
        <v>106</v>
      </c>
      <c r="G156" s="4" t="s">
        <v>27</v>
      </c>
      <c r="H156" s="4" t="s">
        <v>816</v>
      </c>
      <c r="I156" s="4" t="s">
        <v>810</v>
      </c>
      <c r="J156" s="4" t="s">
        <v>777</v>
      </c>
      <c r="K156" s="4" t="s">
        <v>777</v>
      </c>
      <c r="L1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PharmaYesStandardSYDSINAUSGAPACAPAC</v>
      </c>
      <c r="M156" s="7">
        <v>87187</v>
      </c>
      <c r="N156" s="4">
        <v>723</v>
      </c>
      <c r="O156" s="13">
        <v>120.59059474412172</v>
      </c>
      <c r="P156" s="8" t="s">
        <v>1012</v>
      </c>
      <c r="Q156" s="12" t="s">
        <v>472</v>
      </c>
      <c r="R156" s="12" t="s">
        <v>792</v>
      </c>
      <c r="S156" s="12" t="s">
        <v>26</v>
      </c>
      <c r="T156" s="12" t="s">
        <v>869</v>
      </c>
      <c r="U156" s="22"/>
      <c r="V156" s="12">
        <v>250</v>
      </c>
      <c r="W156" s="12"/>
      <c r="X156" s="12">
        <v>6.5</v>
      </c>
      <c r="Y156" s="12"/>
      <c r="Z156" s="12">
        <v>4.5999999999999996</v>
      </c>
      <c r="AA156" s="12"/>
      <c r="AB156" s="12"/>
      <c r="AC156" s="12"/>
      <c r="AD156" s="12"/>
      <c r="AE156" s="12" t="s">
        <v>889</v>
      </c>
      <c r="AF156" s="12">
        <v>0</v>
      </c>
      <c r="AG156" s="12">
        <v>0</v>
      </c>
      <c r="AH156" s="12"/>
      <c r="AI156" s="12"/>
      <c r="AJ156" s="12"/>
      <c r="AK156" s="12"/>
      <c r="AL156" s="16" t="s">
        <v>1023</v>
      </c>
      <c r="AM156" s="12" t="s">
        <v>1502</v>
      </c>
      <c r="AN156" s="27">
        <f>VLOOKUP(Table24[[#This Row],[USD conversion]],Sheet2!A:B,2,FALSE)</f>
        <v>0.65310000000000001</v>
      </c>
      <c r="AO156" s="28">
        <f>Table24[[#This Row],[Min Charge]]*Table24[[#This Row],[Conversion Rate]]</f>
        <v>163.27500000000001</v>
      </c>
      <c r="AP156" s="28">
        <f>Table24[[#This Row],[45]]*Table24[[#This Row],[Conversion Rate]]</f>
        <v>0</v>
      </c>
      <c r="AQ156" s="28">
        <f>Table24[[#This Row],[100]]*Table24[[#This Row],[Conversion Rate]]</f>
        <v>4.2451499999999998</v>
      </c>
      <c r="AR156" s="28">
        <f>Table24[[#This Row],[200]]*Table24[[#This Row],[Conversion Rate]]</f>
        <v>0</v>
      </c>
      <c r="AS156" s="28">
        <f>Table24[[#This Row],[300]]*Table24[[#This Row],[Conversion Rate]]</f>
        <v>3.0042599999999999</v>
      </c>
      <c r="AT156" s="28">
        <f>Table24[[#This Row],[500]]*Table24[[#This Row],[Conversion Rate]]</f>
        <v>0</v>
      </c>
      <c r="AU156" s="28">
        <f>Table24[[#This Row],[1000]]*Table24[[#This Row],[Conversion Rate]]</f>
        <v>0</v>
      </c>
      <c r="AV156" s="28">
        <f>Table24[[#This Row],[2500]]*Table24[[#This Row],[Conversion Rate]]</f>
        <v>0</v>
      </c>
      <c r="AW156" s="28">
        <f>Table24[[#This Row],[5000]]*Table24[[#This Row],[Conversion Rate]]</f>
        <v>0</v>
      </c>
      <c r="AX156" s="28" t="str">
        <f>Table24[[#This Row],[All In/ ++]]</f>
        <v>All in</v>
      </c>
      <c r="AY156" s="28">
        <f>Table24[[#This Row],[FSC]]*Table24[[#This Row],[Conversion Rate]]</f>
        <v>0</v>
      </c>
      <c r="AZ156" s="28">
        <f>Table24[[#This Row],[SSC]]*Table24[[#This Row],[Conversion Rate]]</f>
        <v>0</v>
      </c>
      <c r="BA156" s="28">
        <f>Table24[[#This Row],[Screening]]*Table24[[#This Row],[Conversion Rate]]</f>
        <v>0</v>
      </c>
      <c r="BB156" s="28">
        <f>Table24[[#This Row],[Other Charges]]*Table24[[#This Row],[Conversion Rate]]</f>
        <v>0</v>
      </c>
      <c r="BC156" s="28">
        <f>Table24[[#This Row],[Dry Ice Charge]]*Table24[[#This Row],[Conversion Rate]]</f>
        <v>0</v>
      </c>
      <c r="BD156" s="28">
        <f>Table24[[#This Row],[SAF/kg]]*Table24[[#This Row],[Conversion Rate]]</f>
        <v>0</v>
      </c>
      <c r="BE156" s="30" cm="1">
        <f t="array" ref="BE156">IF(COUNTIFS(F$20:F$1213,F156,G$20:G$1213,G156)&gt;1,
    _xlfn.PERCENTRANK.INC(
        _xlfn._xlws.FILTER(AO$20:AO$1213, (F$20:F$1213=F156)*(G$20:G$1213=G156)*ISNUMBER(AO$20:AO$1213)),
        AO156
    ),
    0
)</f>
        <v>0.25</v>
      </c>
      <c r="BF156" s="28" t="str">
        <f t="shared" si="2"/>
        <v>Orange</v>
      </c>
    </row>
    <row r="157" spans="3:58" hidden="1">
      <c r="C157" s="6" t="s">
        <v>20</v>
      </c>
      <c r="D157" s="4" t="s">
        <v>21</v>
      </c>
      <c r="E157" s="4" t="s">
        <v>22</v>
      </c>
      <c r="F157" s="4" t="s">
        <v>29</v>
      </c>
      <c r="G157" s="4" t="s">
        <v>37</v>
      </c>
      <c r="H157" s="4" t="s">
        <v>811</v>
      </c>
      <c r="I157" s="4" t="s">
        <v>799</v>
      </c>
      <c r="J157" s="4" t="s">
        <v>777</v>
      </c>
      <c r="K157" s="4" t="s">
        <v>776</v>
      </c>
      <c r="L1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PharmaNoExpressTPELAXTWUSAPACAMERICAS</v>
      </c>
      <c r="M157" s="7">
        <v>2048.40924</v>
      </c>
      <c r="N157" s="4">
        <v>276</v>
      </c>
      <c r="O157" s="13">
        <v>7.4217726086956519</v>
      </c>
      <c r="P157" s="8" t="s">
        <v>1012</v>
      </c>
      <c r="Q157" s="12" t="s">
        <v>472</v>
      </c>
      <c r="R157" s="12" t="s">
        <v>792</v>
      </c>
      <c r="S157" s="12" t="s">
        <v>26</v>
      </c>
      <c r="T157" s="12" t="s">
        <v>973</v>
      </c>
      <c r="U157" s="22">
        <v>100</v>
      </c>
      <c r="V157" s="12">
        <v>2079</v>
      </c>
      <c r="W157" s="12"/>
      <c r="X157" s="12">
        <v>250</v>
      </c>
      <c r="Y157" s="12"/>
      <c r="Z157" s="12"/>
      <c r="AA157" s="12">
        <v>250</v>
      </c>
      <c r="AB157" s="12"/>
      <c r="AC157" s="12"/>
      <c r="AD157" s="12"/>
      <c r="AE157" s="12" t="s">
        <v>838</v>
      </c>
      <c r="AF157" s="12">
        <v>32</v>
      </c>
      <c r="AG157" s="12">
        <v>0</v>
      </c>
      <c r="AH157" s="12"/>
      <c r="AI157" s="12"/>
      <c r="AJ157" s="12"/>
      <c r="AK157" s="12"/>
      <c r="AL157" s="16"/>
      <c r="AM157" s="12" t="s">
        <v>1513</v>
      </c>
      <c r="AN157" s="27">
        <f>VLOOKUP(Table24[[#This Row],[USD conversion]],Sheet2!A:B,2,FALSE)</f>
        <v>3.4250000000000003E-2</v>
      </c>
      <c r="AO157" s="28">
        <f>Table24[[#This Row],[Min Charge]]*Table24[[#This Row],[Conversion Rate]]</f>
        <v>71.205750000000009</v>
      </c>
      <c r="AP157" s="28">
        <f>Table24[[#This Row],[45]]*Table24[[#This Row],[Conversion Rate]]</f>
        <v>0</v>
      </c>
      <c r="AQ157" s="28">
        <f>Table24[[#This Row],[100]]*Table24[[#This Row],[Conversion Rate]]</f>
        <v>8.5625</v>
      </c>
      <c r="AR157" s="28">
        <f>Table24[[#This Row],[200]]*Table24[[#This Row],[Conversion Rate]]</f>
        <v>0</v>
      </c>
      <c r="AS157" s="28">
        <f>Table24[[#This Row],[300]]*Table24[[#This Row],[Conversion Rate]]</f>
        <v>0</v>
      </c>
      <c r="AT157" s="28">
        <f>Table24[[#This Row],[500]]*Table24[[#This Row],[Conversion Rate]]</f>
        <v>8.5625</v>
      </c>
      <c r="AU157" s="28">
        <f>Table24[[#This Row],[1000]]*Table24[[#This Row],[Conversion Rate]]</f>
        <v>0</v>
      </c>
      <c r="AV157" s="28">
        <f>Table24[[#This Row],[2500]]*Table24[[#This Row],[Conversion Rate]]</f>
        <v>0</v>
      </c>
      <c r="AW157" s="28">
        <f>Table24[[#This Row],[5000]]*Table24[[#This Row],[Conversion Rate]]</f>
        <v>0</v>
      </c>
      <c r="AX157" s="28" t="str">
        <f>Table24[[#This Row],[All In/ ++]]</f>
        <v>++</v>
      </c>
      <c r="AY157" s="28">
        <f>Table24[[#This Row],[FSC]]*Table24[[#This Row],[Conversion Rate]]</f>
        <v>1.0960000000000001</v>
      </c>
      <c r="AZ157" s="28">
        <f>Table24[[#This Row],[SSC]]*Table24[[#This Row],[Conversion Rate]]</f>
        <v>0</v>
      </c>
      <c r="BA157" s="28">
        <f>Table24[[#This Row],[Screening]]*Table24[[#This Row],[Conversion Rate]]</f>
        <v>0</v>
      </c>
      <c r="BB157" s="28">
        <f>Table24[[#This Row],[Other Charges]]*Table24[[#This Row],[Conversion Rate]]</f>
        <v>0</v>
      </c>
      <c r="BC157" s="28">
        <f>Table24[[#This Row],[Dry Ice Charge]]*Table24[[#This Row],[Conversion Rate]]</f>
        <v>0</v>
      </c>
      <c r="BD157" s="28">
        <f>Table24[[#This Row],[SAF/kg]]*Table24[[#This Row],[Conversion Rate]]</f>
        <v>0</v>
      </c>
      <c r="BE157" s="30" cm="1">
        <f t="array" ref="BE157">IF(COUNTIFS(F$20:F$1213,F157,G$20:G$1213,G157)&gt;1,
    _xlfn.PERCENTRANK.INC(
        _xlfn._xlws.FILTER(AO$20:AO$1213, (F$20:F$1213=F157)*(G$20:G$1213=G157)*ISNUMBER(AO$20:AO$1213)),
        AO157
    ),
    0
)</f>
        <v>0.4</v>
      </c>
      <c r="BF157" s="28" t="str">
        <f t="shared" si="2"/>
        <v>Orange</v>
      </c>
    </row>
    <row r="158" spans="3:58" hidden="1">
      <c r="C158" s="6" t="s">
        <v>20</v>
      </c>
      <c r="D158" s="4" t="s">
        <v>472</v>
      </c>
      <c r="E158" s="4" t="s">
        <v>22</v>
      </c>
      <c r="F158" s="4" t="s">
        <v>29</v>
      </c>
      <c r="G158" s="4" t="s">
        <v>37</v>
      </c>
      <c r="H158" s="4" t="s">
        <v>811</v>
      </c>
      <c r="I158" s="4" t="s">
        <v>799</v>
      </c>
      <c r="J158" s="4" t="s">
        <v>777</v>
      </c>
      <c r="K158" s="4" t="s">
        <v>776</v>
      </c>
      <c r="L1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PharmaYesExpressTPELAXTWUSAPACAMERICAS</v>
      </c>
      <c r="M158" s="7">
        <v>8491.0462000000007</v>
      </c>
      <c r="N158" s="4">
        <v>353</v>
      </c>
      <c r="O158" s="13">
        <v>24.053955240793204</v>
      </c>
      <c r="P158" s="8" t="s">
        <v>1012</v>
      </c>
      <c r="Q158" s="12" t="s">
        <v>472</v>
      </c>
      <c r="R158" s="12" t="s">
        <v>792</v>
      </c>
      <c r="S158" s="12" t="s">
        <v>26</v>
      </c>
      <c r="T158" s="12" t="s">
        <v>973</v>
      </c>
      <c r="U158" s="22">
        <v>100</v>
      </c>
      <c r="V158" s="12">
        <v>2079</v>
      </c>
      <c r="W158" s="12"/>
      <c r="X158" s="12">
        <v>170</v>
      </c>
      <c r="Y158" s="12"/>
      <c r="Z158" s="12"/>
      <c r="AA158" s="12">
        <v>160</v>
      </c>
      <c r="AB158" s="12"/>
      <c r="AC158" s="12"/>
      <c r="AD158" s="12"/>
      <c r="AE158" s="12" t="s">
        <v>838</v>
      </c>
      <c r="AF158" s="12">
        <v>32</v>
      </c>
      <c r="AG158" s="12">
        <v>0</v>
      </c>
      <c r="AH158" s="12"/>
      <c r="AI158" s="12"/>
      <c r="AJ158" s="12"/>
      <c r="AK158" s="12"/>
      <c r="AL158" s="16"/>
      <c r="AM158" s="12" t="s">
        <v>1513</v>
      </c>
      <c r="AN158" s="27">
        <f>VLOOKUP(Table24[[#This Row],[USD conversion]],Sheet2!A:B,2,FALSE)</f>
        <v>3.4250000000000003E-2</v>
      </c>
      <c r="AO158" s="28">
        <f>Table24[[#This Row],[Min Charge]]*Table24[[#This Row],[Conversion Rate]]</f>
        <v>71.205750000000009</v>
      </c>
      <c r="AP158" s="28">
        <f>Table24[[#This Row],[45]]*Table24[[#This Row],[Conversion Rate]]</f>
        <v>0</v>
      </c>
      <c r="AQ158" s="28">
        <f>Table24[[#This Row],[100]]*Table24[[#This Row],[Conversion Rate]]</f>
        <v>5.8225000000000007</v>
      </c>
      <c r="AR158" s="28">
        <f>Table24[[#This Row],[200]]*Table24[[#This Row],[Conversion Rate]]</f>
        <v>0</v>
      </c>
      <c r="AS158" s="28">
        <f>Table24[[#This Row],[300]]*Table24[[#This Row],[Conversion Rate]]</f>
        <v>0</v>
      </c>
      <c r="AT158" s="28">
        <f>Table24[[#This Row],[500]]*Table24[[#This Row],[Conversion Rate]]</f>
        <v>5.48</v>
      </c>
      <c r="AU158" s="28">
        <f>Table24[[#This Row],[1000]]*Table24[[#This Row],[Conversion Rate]]</f>
        <v>0</v>
      </c>
      <c r="AV158" s="28">
        <f>Table24[[#This Row],[2500]]*Table24[[#This Row],[Conversion Rate]]</f>
        <v>0</v>
      </c>
      <c r="AW158" s="28">
        <f>Table24[[#This Row],[5000]]*Table24[[#This Row],[Conversion Rate]]</f>
        <v>0</v>
      </c>
      <c r="AX158" s="28" t="str">
        <f>Table24[[#This Row],[All In/ ++]]</f>
        <v>++</v>
      </c>
      <c r="AY158" s="28">
        <f>Table24[[#This Row],[FSC]]*Table24[[#This Row],[Conversion Rate]]</f>
        <v>1.0960000000000001</v>
      </c>
      <c r="AZ158" s="28">
        <f>Table24[[#This Row],[SSC]]*Table24[[#This Row],[Conversion Rate]]</f>
        <v>0</v>
      </c>
      <c r="BA158" s="28">
        <f>Table24[[#This Row],[Screening]]*Table24[[#This Row],[Conversion Rate]]</f>
        <v>0</v>
      </c>
      <c r="BB158" s="28">
        <f>Table24[[#This Row],[Other Charges]]*Table24[[#This Row],[Conversion Rate]]</f>
        <v>0</v>
      </c>
      <c r="BC158" s="28">
        <f>Table24[[#This Row],[Dry Ice Charge]]*Table24[[#This Row],[Conversion Rate]]</f>
        <v>0</v>
      </c>
      <c r="BD158" s="28">
        <f>Table24[[#This Row],[SAF/kg]]*Table24[[#This Row],[Conversion Rate]]</f>
        <v>0</v>
      </c>
      <c r="BE158" s="30" cm="1">
        <f t="array" ref="BE158">IF(COUNTIFS(F$20:F$1213,F158,G$20:G$1213,G158)&gt;1,
    _xlfn.PERCENTRANK.INC(
        _xlfn._xlws.FILTER(AO$20:AO$1213, (F$20:F$1213=F158)*(G$20:G$1213=G158)*ISNUMBER(AO$20:AO$1213)),
        AO158
    ),
    0
)</f>
        <v>0.4</v>
      </c>
      <c r="BF158" s="28" t="str">
        <f t="shared" si="2"/>
        <v>Orange</v>
      </c>
    </row>
    <row r="159" spans="3:58" hidden="1">
      <c r="C159" s="6" t="s">
        <v>20</v>
      </c>
      <c r="D159" s="4" t="s">
        <v>472</v>
      </c>
      <c r="E159" s="4" t="s">
        <v>22</v>
      </c>
      <c r="F159" s="4" t="s">
        <v>29</v>
      </c>
      <c r="G159" s="4" t="s">
        <v>181</v>
      </c>
      <c r="H159" s="4" t="s">
        <v>811</v>
      </c>
      <c r="I159" s="4" t="s">
        <v>808</v>
      </c>
      <c r="J159" s="4" t="s">
        <v>777</v>
      </c>
      <c r="K159" s="4" t="s">
        <v>777</v>
      </c>
      <c r="L1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PharmaYesExpressTPENRTTWJPAPACAPAC</v>
      </c>
      <c r="M159" s="7">
        <v>6653</v>
      </c>
      <c r="N159" s="4">
        <v>315</v>
      </c>
      <c r="O159" s="13">
        <v>21.12063492063492</v>
      </c>
      <c r="P159" s="8" t="s">
        <v>1012</v>
      </c>
      <c r="Q159" s="12" t="s">
        <v>472</v>
      </c>
      <c r="R159" s="12" t="s">
        <v>791</v>
      </c>
      <c r="S159" s="12"/>
      <c r="T159" s="12" t="s">
        <v>973</v>
      </c>
      <c r="U159" s="22">
        <v>100</v>
      </c>
      <c r="V159" s="12">
        <v>1279</v>
      </c>
      <c r="W159" s="12"/>
      <c r="X159" s="12">
        <v>60</v>
      </c>
      <c r="Y159" s="12"/>
      <c r="Z159" s="12"/>
      <c r="AA159" s="12"/>
      <c r="AB159" s="12"/>
      <c r="AC159" s="12"/>
      <c r="AD159" s="12"/>
      <c r="AE159" s="12" t="s">
        <v>838</v>
      </c>
      <c r="AF159" s="12">
        <v>10</v>
      </c>
      <c r="AG159" s="12">
        <v>0</v>
      </c>
      <c r="AH159" s="12"/>
      <c r="AI159" s="12"/>
      <c r="AJ159" s="12"/>
      <c r="AK159" s="12"/>
      <c r="AL159" s="16"/>
      <c r="AM159" s="12" t="s">
        <v>1513</v>
      </c>
      <c r="AN159" s="27">
        <f>VLOOKUP(Table24[[#This Row],[USD conversion]],Sheet2!A:B,2,FALSE)</f>
        <v>3.4250000000000003E-2</v>
      </c>
      <c r="AO159" s="28">
        <f>Table24[[#This Row],[Min Charge]]*Table24[[#This Row],[Conversion Rate]]</f>
        <v>43.805750000000003</v>
      </c>
      <c r="AP159" s="28">
        <f>Table24[[#This Row],[45]]*Table24[[#This Row],[Conversion Rate]]</f>
        <v>0</v>
      </c>
      <c r="AQ159" s="28">
        <f>Table24[[#This Row],[100]]*Table24[[#This Row],[Conversion Rate]]</f>
        <v>2.0550000000000002</v>
      </c>
      <c r="AR159" s="28">
        <f>Table24[[#This Row],[200]]*Table24[[#This Row],[Conversion Rate]]</f>
        <v>0</v>
      </c>
      <c r="AS159" s="28">
        <f>Table24[[#This Row],[300]]*Table24[[#This Row],[Conversion Rate]]</f>
        <v>0</v>
      </c>
      <c r="AT159" s="28">
        <f>Table24[[#This Row],[500]]*Table24[[#This Row],[Conversion Rate]]</f>
        <v>0</v>
      </c>
      <c r="AU159" s="28">
        <f>Table24[[#This Row],[1000]]*Table24[[#This Row],[Conversion Rate]]</f>
        <v>0</v>
      </c>
      <c r="AV159" s="28">
        <f>Table24[[#This Row],[2500]]*Table24[[#This Row],[Conversion Rate]]</f>
        <v>0</v>
      </c>
      <c r="AW159" s="28">
        <f>Table24[[#This Row],[5000]]*Table24[[#This Row],[Conversion Rate]]</f>
        <v>0</v>
      </c>
      <c r="AX159" s="28" t="str">
        <f>Table24[[#This Row],[All In/ ++]]</f>
        <v>++</v>
      </c>
      <c r="AY159" s="28">
        <f>Table24[[#This Row],[FSC]]*Table24[[#This Row],[Conversion Rate]]</f>
        <v>0.34250000000000003</v>
      </c>
      <c r="AZ159" s="28">
        <f>Table24[[#This Row],[SSC]]*Table24[[#This Row],[Conversion Rate]]</f>
        <v>0</v>
      </c>
      <c r="BA159" s="28">
        <f>Table24[[#This Row],[Screening]]*Table24[[#This Row],[Conversion Rate]]</f>
        <v>0</v>
      </c>
      <c r="BB159" s="28">
        <f>Table24[[#This Row],[Other Charges]]*Table24[[#This Row],[Conversion Rate]]</f>
        <v>0</v>
      </c>
      <c r="BC159" s="28">
        <f>Table24[[#This Row],[Dry Ice Charge]]*Table24[[#This Row],[Conversion Rate]]</f>
        <v>0</v>
      </c>
      <c r="BD159" s="28">
        <f>Table24[[#This Row],[SAF/kg]]*Table24[[#This Row],[Conversion Rate]]</f>
        <v>0</v>
      </c>
      <c r="BE159" s="30" cm="1">
        <f t="array" ref="BE159">IF(COUNTIFS(F$20:F$1213,F159,G$20:G$1213,G159)&gt;1,
    _xlfn.PERCENTRANK.INC(
        _xlfn._xlws.FILTER(AO$20:AO$1213, (F$20:F$1213=F159)*(G$20:G$1213=G159)*ISNUMBER(AO$20:AO$1213)),
        AO159
    ),
    0
)</f>
        <v>0</v>
      </c>
      <c r="BF159" s="28" t="str">
        <f t="shared" si="2"/>
        <v>Green</v>
      </c>
    </row>
    <row r="160" spans="3:58" hidden="1">
      <c r="C160" s="6" t="s">
        <v>20</v>
      </c>
      <c r="D160" s="4" t="s">
        <v>21</v>
      </c>
      <c r="E160" s="4" t="s">
        <v>22</v>
      </c>
      <c r="F160" s="4" t="s">
        <v>29</v>
      </c>
      <c r="G160" s="4" t="s">
        <v>27</v>
      </c>
      <c r="H160" s="4" t="s">
        <v>811</v>
      </c>
      <c r="I160" s="4" t="s">
        <v>810</v>
      </c>
      <c r="J160" s="4" t="s">
        <v>777</v>
      </c>
      <c r="K160" s="4" t="s">
        <v>777</v>
      </c>
      <c r="L1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PharmaNoExpressTPESINTWSGAPACAPAC</v>
      </c>
      <c r="M160" s="7">
        <v>3332</v>
      </c>
      <c r="N160" s="4">
        <v>339</v>
      </c>
      <c r="O160" s="13">
        <v>9.828908554572271</v>
      </c>
      <c r="P160" s="8" t="s">
        <v>1012</v>
      </c>
      <c r="Q160" s="12" t="s">
        <v>472</v>
      </c>
      <c r="R160" s="12" t="s">
        <v>792</v>
      </c>
      <c r="S160" s="12" t="s">
        <v>26</v>
      </c>
      <c r="T160" s="12" t="s">
        <v>973</v>
      </c>
      <c r="U160" s="22">
        <v>100</v>
      </c>
      <c r="V160" s="12">
        <v>1211</v>
      </c>
      <c r="W160" s="12"/>
      <c r="X160" s="12">
        <v>35</v>
      </c>
      <c r="Y160" s="12"/>
      <c r="Z160" s="12"/>
      <c r="AA160" s="12"/>
      <c r="AB160" s="12"/>
      <c r="AC160" s="12"/>
      <c r="AD160" s="12"/>
      <c r="AE160" s="12" t="s">
        <v>838</v>
      </c>
      <c r="AF160" s="12">
        <v>11</v>
      </c>
      <c r="AG160" s="12">
        <v>0</v>
      </c>
      <c r="AH160" s="12"/>
      <c r="AI160" s="12"/>
      <c r="AJ160" s="12"/>
      <c r="AK160" s="12"/>
      <c r="AL160" s="16"/>
      <c r="AM160" s="12" t="s">
        <v>1513</v>
      </c>
      <c r="AN160" s="27">
        <f>VLOOKUP(Table24[[#This Row],[USD conversion]],Sheet2!A:B,2,FALSE)</f>
        <v>3.4250000000000003E-2</v>
      </c>
      <c r="AO160" s="28">
        <f>Table24[[#This Row],[Min Charge]]*Table24[[#This Row],[Conversion Rate]]</f>
        <v>41.476750000000003</v>
      </c>
      <c r="AP160" s="28">
        <f>Table24[[#This Row],[45]]*Table24[[#This Row],[Conversion Rate]]</f>
        <v>0</v>
      </c>
      <c r="AQ160" s="28">
        <f>Table24[[#This Row],[100]]*Table24[[#This Row],[Conversion Rate]]</f>
        <v>1.19875</v>
      </c>
      <c r="AR160" s="28">
        <f>Table24[[#This Row],[200]]*Table24[[#This Row],[Conversion Rate]]</f>
        <v>0</v>
      </c>
      <c r="AS160" s="28">
        <f>Table24[[#This Row],[300]]*Table24[[#This Row],[Conversion Rate]]</f>
        <v>0</v>
      </c>
      <c r="AT160" s="28">
        <f>Table24[[#This Row],[500]]*Table24[[#This Row],[Conversion Rate]]</f>
        <v>0</v>
      </c>
      <c r="AU160" s="28">
        <f>Table24[[#This Row],[1000]]*Table24[[#This Row],[Conversion Rate]]</f>
        <v>0</v>
      </c>
      <c r="AV160" s="28">
        <f>Table24[[#This Row],[2500]]*Table24[[#This Row],[Conversion Rate]]</f>
        <v>0</v>
      </c>
      <c r="AW160" s="28">
        <f>Table24[[#This Row],[5000]]*Table24[[#This Row],[Conversion Rate]]</f>
        <v>0</v>
      </c>
      <c r="AX160" s="28" t="str">
        <f>Table24[[#This Row],[All In/ ++]]</f>
        <v>++</v>
      </c>
      <c r="AY160" s="28">
        <f>Table24[[#This Row],[FSC]]*Table24[[#This Row],[Conversion Rate]]</f>
        <v>0.37675000000000003</v>
      </c>
      <c r="AZ160" s="28">
        <f>Table24[[#This Row],[SSC]]*Table24[[#This Row],[Conversion Rate]]</f>
        <v>0</v>
      </c>
      <c r="BA160" s="28">
        <f>Table24[[#This Row],[Screening]]*Table24[[#This Row],[Conversion Rate]]</f>
        <v>0</v>
      </c>
      <c r="BB160" s="28">
        <f>Table24[[#This Row],[Other Charges]]*Table24[[#This Row],[Conversion Rate]]</f>
        <v>0</v>
      </c>
      <c r="BC160" s="28">
        <f>Table24[[#This Row],[Dry Ice Charge]]*Table24[[#This Row],[Conversion Rate]]</f>
        <v>0</v>
      </c>
      <c r="BD160" s="28">
        <f>Table24[[#This Row],[SAF/kg]]*Table24[[#This Row],[Conversion Rate]]</f>
        <v>0</v>
      </c>
      <c r="BE160" s="30" cm="1">
        <f t="array" ref="BE160">IF(COUNTIFS(F$20:F$1213,F160,G$20:G$1213,G160)&gt;1,
    _xlfn.PERCENTRANK.INC(
        _xlfn._xlws.FILTER(AO$20:AO$1213, (F$20:F$1213=F160)*(G$20:G$1213=G160)*ISNUMBER(AO$20:AO$1213)),
        AO160
    ),
    0
)</f>
        <v>0</v>
      </c>
      <c r="BF160" s="28" t="str">
        <f t="shared" si="2"/>
        <v>Green</v>
      </c>
    </row>
    <row r="161" spans="3:58" hidden="1">
      <c r="C161" s="6" t="s">
        <v>20</v>
      </c>
      <c r="D161" s="4" t="s">
        <v>472</v>
      </c>
      <c r="E161" s="4" t="s">
        <v>22</v>
      </c>
      <c r="F161" s="4" t="s">
        <v>29</v>
      </c>
      <c r="G161" s="4" t="s">
        <v>27</v>
      </c>
      <c r="H161" s="4" t="s">
        <v>811</v>
      </c>
      <c r="I161" s="4" t="s">
        <v>810</v>
      </c>
      <c r="J161" s="4" t="s">
        <v>777</v>
      </c>
      <c r="K161" s="4" t="s">
        <v>777</v>
      </c>
      <c r="L1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PharmaYesExpressTPESINTWSGAPACAPAC</v>
      </c>
      <c r="M161" s="7">
        <v>56205</v>
      </c>
      <c r="N161" s="4">
        <v>859</v>
      </c>
      <c r="O161" s="13">
        <v>65.430733410942963</v>
      </c>
      <c r="P161" s="8" t="s">
        <v>1012</v>
      </c>
      <c r="Q161" s="12" t="s">
        <v>472</v>
      </c>
      <c r="R161" s="12" t="s">
        <v>792</v>
      </c>
      <c r="S161" s="12" t="s">
        <v>26</v>
      </c>
      <c r="T161" s="12" t="s">
        <v>973</v>
      </c>
      <c r="U161" s="22">
        <v>100</v>
      </c>
      <c r="V161" s="12">
        <v>1279</v>
      </c>
      <c r="W161" s="12"/>
      <c r="X161" s="12">
        <v>80</v>
      </c>
      <c r="Y161" s="12"/>
      <c r="Z161" s="12"/>
      <c r="AA161" s="12"/>
      <c r="AB161" s="12"/>
      <c r="AC161" s="12"/>
      <c r="AD161" s="12"/>
      <c r="AE161" s="12" t="s">
        <v>838</v>
      </c>
      <c r="AF161" s="12">
        <v>11</v>
      </c>
      <c r="AG161" s="12">
        <v>0</v>
      </c>
      <c r="AH161" s="12"/>
      <c r="AI161" s="12"/>
      <c r="AJ161" s="12"/>
      <c r="AK161" s="12"/>
      <c r="AL161" s="16"/>
      <c r="AM161" s="12" t="s">
        <v>1513</v>
      </c>
      <c r="AN161" s="27">
        <f>VLOOKUP(Table24[[#This Row],[USD conversion]],Sheet2!A:B,2,FALSE)</f>
        <v>3.4250000000000003E-2</v>
      </c>
      <c r="AO161" s="28">
        <f>Table24[[#This Row],[Min Charge]]*Table24[[#This Row],[Conversion Rate]]</f>
        <v>43.805750000000003</v>
      </c>
      <c r="AP161" s="28">
        <f>Table24[[#This Row],[45]]*Table24[[#This Row],[Conversion Rate]]</f>
        <v>0</v>
      </c>
      <c r="AQ161" s="28">
        <f>Table24[[#This Row],[100]]*Table24[[#This Row],[Conversion Rate]]</f>
        <v>2.74</v>
      </c>
      <c r="AR161" s="28">
        <f>Table24[[#This Row],[200]]*Table24[[#This Row],[Conversion Rate]]</f>
        <v>0</v>
      </c>
      <c r="AS161" s="28">
        <f>Table24[[#This Row],[300]]*Table24[[#This Row],[Conversion Rate]]</f>
        <v>0</v>
      </c>
      <c r="AT161" s="28">
        <f>Table24[[#This Row],[500]]*Table24[[#This Row],[Conversion Rate]]</f>
        <v>0</v>
      </c>
      <c r="AU161" s="28">
        <f>Table24[[#This Row],[1000]]*Table24[[#This Row],[Conversion Rate]]</f>
        <v>0</v>
      </c>
      <c r="AV161" s="28">
        <f>Table24[[#This Row],[2500]]*Table24[[#This Row],[Conversion Rate]]</f>
        <v>0</v>
      </c>
      <c r="AW161" s="28">
        <f>Table24[[#This Row],[5000]]*Table24[[#This Row],[Conversion Rate]]</f>
        <v>0</v>
      </c>
      <c r="AX161" s="28" t="str">
        <f>Table24[[#This Row],[All In/ ++]]</f>
        <v>++</v>
      </c>
      <c r="AY161" s="28">
        <f>Table24[[#This Row],[FSC]]*Table24[[#This Row],[Conversion Rate]]</f>
        <v>0.37675000000000003</v>
      </c>
      <c r="AZ161" s="28">
        <f>Table24[[#This Row],[SSC]]*Table24[[#This Row],[Conversion Rate]]</f>
        <v>0</v>
      </c>
      <c r="BA161" s="28">
        <f>Table24[[#This Row],[Screening]]*Table24[[#This Row],[Conversion Rate]]</f>
        <v>0</v>
      </c>
      <c r="BB161" s="28">
        <f>Table24[[#This Row],[Other Charges]]*Table24[[#This Row],[Conversion Rate]]</f>
        <v>0</v>
      </c>
      <c r="BC161" s="28">
        <f>Table24[[#This Row],[Dry Ice Charge]]*Table24[[#This Row],[Conversion Rate]]</f>
        <v>0</v>
      </c>
      <c r="BD161" s="28">
        <f>Table24[[#This Row],[SAF/kg]]*Table24[[#This Row],[Conversion Rate]]</f>
        <v>0</v>
      </c>
      <c r="BE161" s="30" cm="1">
        <f t="array" ref="BE161">IF(COUNTIFS(F$20:F$1213,F161,G$20:G$1213,G161)&gt;1,
    _xlfn.PERCENTRANK.INC(
        _xlfn._xlws.FILTER(AO$20:AO$1213, (F$20:F$1213=F161)*(G$20:G$1213=G161)*ISNUMBER(AO$20:AO$1213)),
        AO161
    ),
    0
)</f>
        <v>0.5</v>
      </c>
      <c r="BF161" s="28" t="str">
        <f t="shared" si="2"/>
        <v>Orange</v>
      </c>
    </row>
    <row r="162" spans="3:58" hidden="1">
      <c r="C162" s="6" t="s">
        <v>20</v>
      </c>
      <c r="D162" s="4" t="s">
        <v>21</v>
      </c>
      <c r="E162" s="4" t="s">
        <v>22</v>
      </c>
      <c r="F162" s="4" t="s">
        <v>112</v>
      </c>
      <c r="G162" s="4" t="s">
        <v>290</v>
      </c>
      <c r="H162" s="4" t="s">
        <v>803</v>
      </c>
      <c r="I162" s="4" t="s">
        <v>797</v>
      </c>
      <c r="J162" s="4" t="s">
        <v>778</v>
      </c>
      <c r="K162" s="4" t="s">
        <v>777</v>
      </c>
      <c r="L1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PharmaNoExpressBRUBOMBEINEMEAAPAC</v>
      </c>
      <c r="M162" s="7">
        <v>5273.8999999999978</v>
      </c>
      <c r="N162" s="4">
        <v>322</v>
      </c>
      <c r="O162" s="13">
        <v>16.378571428571423</v>
      </c>
      <c r="P162" s="8" t="s">
        <v>1012</v>
      </c>
      <c r="Q162" s="12" t="s">
        <v>472</v>
      </c>
      <c r="R162" s="12" t="s">
        <v>792</v>
      </c>
      <c r="S162" s="12" t="s">
        <v>26</v>
      </c>
      <c r="T162" s="12" t="s">
        <v>837</v>
      </c>
      <c r="U162" s="22"/>
      <c r="V162" s="12">
        <v>150</v>
      </c>
      <c r="W162" s="12"/>
      <c r="X162" s="12">
        <v>1.85</v>
      </c>
      <c r="Y162" s="12">
        <v>1.85</v>
      </c>
      <c r="Z162" s="12">
        <v>1.85</v>
      </c>
      <c r="AA162" s="12">
        <v>1.85</v>
      </c>
      <c r="AB162" s="12">
        <v>1.85</v>
      </c>
      <c r="AC162" s="12">
        <v>1.85</v>
      </c>
      <c r="AD162" s="12">
        <v>1.85</v>
      </c>
      <c r="AE162" s="12" t="s">
        <v>838</v>
      </c>
      <c r="AF162" s="12">
        <v>0.9</v>
      </c>
      <c r="AG162" s="12">
        <v>0.15</v>
      </c>
      <c r="AH162" s="12">
        <v>0.21</v>
      </c>
      <c r="AI162" s="12"/>
      <c r="AJ162" s="12">
        <v>65</v>
      </c>
      <c r="AK162" s="12"/>
      <c r="AL162" s="16"/>
      <c r="AM162" s="12" t="s">
        <v>1503</v>
      </c>
      <c r="AN162" s="27">
        <f>VLOOKUP(Table24[[#This Row],[USD conversion]],Sheet2!A:B,2,FALSE)</f>
        <v>1.1715</v>
      </c>
      <c r="AO162" s="28">
        <f>Table24[[#This Row],[Min Charge]]*Table24[[#This Row],[Conversion Rate]]</f>
        <v>175.72499999999999</v>
      </c>
      <c r="AP162" s="28">
        <f>Table24[[#This Row],[45]]*Table24[[#This Row],[Conversion Rate]]</f>
        <v>0</v>
      </c>
      <c r="AQ162" s="28">
        <f>Table24[[#This Row],[100]]*Table24[[#This Row],[Conversion Rate]]</f>
        <v>2.1672750000000001</v>
      </c>
      <c r="AR162" s="28">
        <f>Table24[[#This Row],[200]]*Table24[[#This Row],[Conversion Rate]]</f>
        <v>2.1672750000000001</v>
      </c>
      <c r="AS162" s="28">
        <f>Table24[[#This Row],[300]]*Table24[[#This Row],[Conversion Rate]]</f>
        <v>2.1672750000000001</v>
      </c>
      <c r="AT162" s="28">
        <f>Table24[[#This Row],[500]]*Table24[[#This Row],[Conversion Rate]]</f>
        <v>2.1672750000000001</v>
      </c>
      <c r="AU162" s="28">
        <f>Table24[[#This Row],[1000]]*Table24[[#This Row],[Conversion Rate]]</f>
        <v>2.1672750000000001</v>
      </c>
      <c r="AV162" s="28">
        <f>Table24[[#This Row],[2500]]*Table24[[#This Row],[Conversion Rate]]</f>
        <v>2.1672750000000001</v>
      </c>
      <c r="AW162" s="28">
        <f>Table24[[#This Row],[5000]]*Table24[[#This Row],[Conversion Rate]]</f>
        <v>2.1672750000000001</v>
      </c>
      <c r="AX162" s="28" t="str">
        <f>Table24[[#This Row],[All In/ ++]]</f>
        <v>++</v>
      </c>
      <c r="AY162" s="28">
        <f>Table24[[#This Row],[FSC]]*Table24[[#This Row],[Conversion Rate]]</f>
        <v>1.0543500000000001</v>
      </c>
      <c r="AZ162" s="28">
        <f>Table24[[#This Row],[SSC]]*Table24[[#This Row],[Conversion Rate]]</f>
        <v>0.17572499999999999</v>
      </c>
      <c r="BA162" s="28">
        <f>Table24[[#This Row],[Screening]]*Table24[[#This Row],[Conversion Rate]]</f>
        <v>0.24601499999999998</v>
      </c>
      <c r="BB162" s="28">
        <f>Table24[[#This Row],[Other Charges]]*Table24[[#This Row],[Conversion Rate]]</f>
        <v>0</v>
      </c>
      <c r="BC162" s="28">
        <f>Table24[[#This Row],[Dry Ice Charge]]*Table24[[#This Row],[Conversion Rate]]</f>
        <v>76.147499999999994</v>
      </c>
      <c r="BD162" s="28">
        <f>Table24[[#This Row],[SAF/kg]]*Table24[[#This Row],[Conversion Rate]]</f>
        <v>0</v>
      </c>
      <c r="BE162" s="30" cm="1">
        <f t="array" ref="BE162">IF(COUNTIFS(F$20:F$1213,F162,G$20:G$1213,G162)&gt;1,
    _xlfn.PERCENTRANK.INC(
        _xlfn._xlws.FILTER(AO$20:AO$1213, (F$20:F$1213=F162)*(G$20:G$1213=G162)*ISNUMBER(AO$20:AO$1213)),
        AO162
    ),
    0
)</f>
        <v>0.5</v>
      </c>
      <c r="BF162" s="28" t="str">
        <f t="shared" si="2"/>
        <v>Orange</v>
      </c>
    </row>
    <row r="163" spans="3:58" hidden="1">
      <c r="C163" s="6" t="s">
        <v>20</v>
      </c>
      <c r="D163" s="4" t="s">
        <v>21</v>
      </c>
      <c r="E163" s="4" t="s">
        <v>22</v>
      </c>
      <c r="F163" s="4" t="s">
        <v>112</v>
      </c>
      <c r="G163" s="4" t="s">
        <v>274</v>
      </c>
      <c r="H163" s="4" t="s">
        <v>803</v>
      </c>
      <c r="I163" s="4" t="s">
        <v>797</v>
      </c>
      <c r="J163" s="4" t="s">
        <v>778</v>
      </c>
      <c r="K163" s="4" t="s">
        <v>777</v>
      </c>
      <c r="L1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PharmaNoExpressBRUDELBEINEMEAAPAC</v>
      </c>
      <c r="M163" s="7">
        <v>6120.8000000000011</v>
      </c>
      <c r="N163" s="4">
        <v>284</v>
      </c>
      <c r="O163" s="13">
        <v>21.552112676056343</v>
      </c>
      <c r="P163" s="8" t="s">
        <v>1012</v>
      </c>
      <c r="Q163" s="12" t="s">
        <v>472</v>
      </c>
      <c r="R163" s="12" t="s">
        <v>792</v>
      </c>
      <c r="S163" s="12" t="s">
        <v>26</v>
      </c>
      <c r="T163" s="12" t="s">
        <v>837</v>
      </c>
      <c r="U163" s="22"/>
      <c r="V163" s="12">
        <v>150</v>
      </c>
      <c r="W163" s="12"/>
      <c r="X163" s="12">
        <v>1.85</v>
      </c>
      <c r="Y163" s="12">
        <v>1.85</v>
      </c>
      <c r="Z163" s="12">
        <v>1.85</v>
      </c>
      <c r="AA163" s="12">
        <v>1.85</v>
      </c>
      <c r="AB163" s="12">
        <v>1.85</v>
      </c>
      <c r="AC163" s="12">
        <v>1.85</v>
      </c>
      <c r="AD163" s="12">
        <v>1.85</v>
      </c>
      <c r="AE163" s="12" t="s">
        <v>838</v>
      </c>
      <c r="AF163" s="12">
        <v>0.9</v>
      </c>
      <c r="AG163" s="12">
        <v>0.15</v>
      </c>
      <c r="AH163" s="12">
        <v>0.21</v>
      </c>
      <c r="AI163" s="12"/>
      <c r="AJ163" s="12">
        <v>65</v>
      </c>
      <c r="AK163" s="12"/>
      <c r="AL163" s="16"/>
      <c r="AM163" s="12" t="s">
        <v>1503</v>
      </c>
      <c r="AN163" s="27">
        <f>VLOOKUP(Table24[[#This Row],[USD conversion]],Sheet2!A:B,2,FALSE)</f>
        <v>1.1715</v>
      </c>
      <c r="AO163" s="28">
        <f>Table24[[#This Row],[Min Charge]]*Table24[[#This Row],[Conversion Rate]]</f>
        <v>175.72499999999999</v>
      </c>
      <c r="AP163" s="28">
        <f>Table24[[#This Row],[45]]*Table24[[#This Row],[Conversion Rate]]</f>
        <v>0</v>
      </c>
      <c r="AQ163" s="28">
        <f>Table24[[#This Row],[100]]*Table24[[#This Row],[Conversion Rate]]</f>
        <v>2.1672750000000001</v>
      </c>
      <c r="AR163" s="28">
        <f>Table24[[#This Row],[200]]*Table24[[#This Row],[Conversion Rate]]</f>
        <v>2.1672750000000001</v>
      </c>
      <c r="AS163" s="28">
        <f>Table24[[#This Row],[300]]*Table24[[#This Row],[Conversion Rate]]</f>
        <v>2.1672750000000001</v>
      </c>
      <c r="AT163" s="28">
        <f>Table24[[#This Row],[500]]*Table24[[#This Row],[Conversion Rate]]</f>
        <v>2.1672750000000001</v>
      </c>
      <c r="AU163" s="28">
        <f>Table24[[#This Row],[1000]]*Table24[[#This Row],[Conversion Rate]]</f>
        <v>2.1672750000000001</v>
      </c>
      <c r="AV163" s="28">
        <f>Table24[[#This Row],[2500]]*Table24[[#This Row],[Conversion Rate]]</f>
        <v>2.1672750000000001</v>
      </c>
      <c r="AW163" s="28">
        <f>Table24[[#This Row],[5000]]*Table24[[#This Row],[Conversion Rate]]</f>
        <v>2.1672750000000001</v>
      </c>
      <c r="AX163" s="28" t="str">
        <f>Table24[[#This Row],[All In/ ++]]</f>
        <v>++</v>
      </c>
      <c r="AY163" s="28">
        <f>Table24[[#This Row],[FSC]]*Table24[[#This Row],[Conversion Rate]]</f>
        <v>1.0543500000000001</v>
      </c>
      <c r="AZ163" s="28">
        <f>Table24[[#This Row],[SSC]]*Table24[[#This Row],[Conversion Rate]]</f>
        <v>0.17572499999999999</v>
      </c>
      <c r="BA163" s="28">
        <f>Table24[[#This Row],[Screening]]*Table24[[#This Row],[Conversion Rate]]</f>
        <v>0.24601499999999998</v>
      </c>
      <c r="BB163" s="28">
        <f>Table24[[#This Row],[Other Charges]]*Table24[[#This Row],[Conversion Rate]]</f>
        <v>0</v>
      </c>
      <c r="BC163" s="28">
        <f>Table24[[#This Row],[Dry Ice Charge]]*Table24[[#This Row],[Conversion Rate]]</f>
        <v>76.147499999999994</v>
      </c>
      <c r="BD163" s="28">
        <f>Table24[[#This Row],[SAF/kg]]*Table24[[#This Row],[Conversion Rate]]</f>
        <v>0</v>
      </c>
      <c r="BE163" s="30" cm="1">
        <f t="array" ref="BE163">IF(COUNTIFS(F$20:F$1213,F163,G$20:G$1213,G163)&gt;1,
    _xlfn.PERCENTRANK.INC(
        _xlfn._xlws.FILTER(AO$20:AO$1213, (F$20:F$1213=F163)*(G$20:G$1213=G163)*ISNUMBER(AO$20:AO$1213)),
        AO163
    ),
    0
)</f>
        <v>0.4</v>
      </c>
      <c r="BF163" s="28" t="str">
        <f t="shared" si="2"/>
        <v>Orange</v>
      </c>
    </row>
    <row r="164" spans="3:58" hidden="1">
      <c r="C164" s="6" t="s">
        <v>20</v>
      </c>
      <c r="D164" s="4" t="s">
        <v>472</v>
      </c>
      <c r="E164" s="4" t="s">
        <v>22</v>
      </c>
      <c r="F164" s="4" t="s">
        <v>171</v>
      </c>
      <c r="G164" s="4" t="s">
        <v>190</v>
      </c>
      <c r="H164" s="4" t="s">
        <v>798</v>
      </c>
      <c r="I164" s="4" t="s">
        <v>801</v>
      </c>
      <c r="J164" s="4" t="s">
        <v>778</v>
      </c>
      <c r="K164" s="4" t="s">
        <v>777</v>
      </c>
      <c r="L1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PharmaYesExpressDUBPVGIECNEMEAAPAC</v>
      </c>
      <c r="M164" s="7">
        <v>11335.5</v>
      </c>
      <c r="N164" s="4">
        <v>20</v>
      </c>
      <c r="O164" s="13">
        <v>566.77499999999998</v>
      </c>
      <c r="P164" s="8" t="s">
        <v>1012</v>
      </c>
      <c r="Q164" s="12" t="s">
        <v>472</v>
      </c>
      <c r="R164" s="12" t="s">
        <v>792</v>
      </c>
      <c r="S164" s="12" t="s">
        <v>26</v>
      </c>
      <c r="T164" s="12" t="s">
        <v>837</v>
      </c>
      <c r="U164" s="22"/>
      <c r="V164" s="12">
        <v>280</v>
      </c>
      <c r="W164" s="12"/>
      <c r="X164" s="12">
        <v>4.9000000000000004</v>
      </c>
      <c r="Y164" s="12">
        <v>4.9000000000000004</v>
      </c>
      <c r="Z164" s="12">
        <v>4.9000000000000004</v>
      </c>
      <c r="AA164" s="12">
        <v>4.9000000000000004</v>
      </c>
      <c r="AB164" s="12">
        <v>4.9000000000000004</v>
      </c>
      <c r="AC164" s="12">
        <v>4.9000000000000004</v>
      </c>
      <c r="AD164" s="12">
        <v>4.9000000000000004</v>
      </c>
      <c r="AE164" s="12" t="s">
        <v>1026</v>
      </c>
      <c r="AF164" s="12"/>
      <c r="AG164" s="12"/>
      <c r="AH164" s="12">
        <v>0.25</v>
      </c>
      <c r="AI164" s="12">
        <v>0.2</v>
      </c>
      <c r="AJ164" s="12"/>
      <c r="AK164" s="12"/>
      <c r="AL164" s="16"/>
      <c r="AM164" s="12" t="s">
        <v>1503</v>
      </c>
      <c r="AN164" s="27">
        <f>VLOOKUP(Table24[[#This Row],[USD conversion]],Sheet2!A:B,2,FALSE)</f>
        <v>1.1715</v>
      </c>
      <c r="AO164" s="28">
        <f>Table24[[#This Row],[Min Charge]]*Table24[[#This Row],[Conversion Rate]]</f>
        <v>328.02</v>
      </c>
      <c r="AP164" s="28">
        <f>Table24[[#This Row],[45]]*Table24[[#This Row],[Conversion Rate]]</f>
        <v>0</v>
      </c>
      <c r="AQ164" s="28">
        <f>Table24[[#This Row],[100]]*Table24[[#This Row],[Conversion Rate]]</f>
        <v>5.7403500000000003</v>
      </c>
      <c r="AR164" s="28">
        <f>Table24[[#This Row],[200]]*Table24[[#This Row],[Conversion Rate]]</f>
        <v>5.7403500000000003</v>
      </c>
      <c r="AS164" s="28">
        <f>Table24[[#This Row],[300]]*Table24[[#This Row],[Conversion Rate]]</f>
        <v>5.7403500000000003</v>
      </c>
      <c r="AT164" s="28">
        <f>Table24[[#This Row],[500]]*Table24[[#This Row],[Conversion Rate]]</f>
        <v>5.7403500000000003</v>
      </c>
      <c r="AU164" s="28">
        <f>Table24[[#This Row],[1000]]*Table24[[#This Row],[Conversion Rate]]</f>
        <v>5.7403500000000003</v>
      </c>
      <c r="AV164" s="28">
        <f>Table24[[#This Row],[2500]]*Table24[[#This Row],[Conversion Rate]]</f>
        <v>5.7403500000000003</v>
      </c>
      <c r="AW164" s="28">
        <f>Table24[[#This Row],[5000]]*Table24[[#This Row],[Conversion Rate]]</f>
        <v>5.7403500000000003</v>
      </c>
      <c r="AX164" s="28" t="str">
        <f>Table24[[#This Row],[All In/ ++]]</f>
        <v>FFW</v>
      </c>
      <c r="AY164" s="28">
        <f>Table24[[#This Row],[FSC]]*Table24[[#This Row],[Conversion Rate]]</f>
        <v>0</v>
      </c>
      <c r="AZ164" s="28">
        <f>Table24[[#This Row],[SSC]]*Table24[[#This Row],[Conversion Rate]]</f>
        <v>0</v>
      </c>
      <c r="BA164" s="28">
        <f>Table24[[#This Row],[Screening]]*Table24[[#This Row],[Conversion Rate]]</f>
        <v>0.292875</v>
      </c>
      <c r="BB164" s="28">
        <f>Table24[[#This Row],[Other Charges]]*Table24[[#This Row],[Conversion Rate]]</f>
        <v>0.23430000000000001</v>
      </c>
      <c r="BC164" s="28">
        <f>Table24[[#This Row],[Dry Ice Charge]]*Table24[[#This Row],[Conversion Rate]]</f>
        <v>0</v>
      </c>
      <c r="BD164" s="28">
        <f>Table24[[#This Row],[SAF/kg]]*Table24[[#This Row],[Conversion Rate]]</f>
        <v>0</v>
      </c>
      <c r="BE164" s="30" cm="1">
        <f t="array" ref="BE164">IF(COUNTIFS(F$20:F$1213,F164,G$20:G$1213,G164)&gt;1,
    _xlfn.PERCENTRANK.INC(
        _xlfn._xlws.FILTER(AO$20:AO$1213, (F$20:F$1213=F164)*(G$20:G$1213=G164)*ISNUMBER(AO$20:AO$1213)),
        AO164
    ),
    0
)</f>
        <v>0.83299999999999996</v>
      </c>
      <c r="BF164" s="28" t="str">
        <f t="shared" si="2"/>
        <v>Red</v>
      </c>
    </row>
    <row r="165" spans="3:58" hidden="1">
      <c r="C165" s="6" t="s">
        <v>20</v>
      </c>
      <c r="D165" s="4" t="s">
        <v>472</v>
      </c>
      <c r="E165" s="4" t="s">
        <v>22</v>
      </c>
      <c r="F165" s="4" t="s">
        <v>51</v>
      </c>
      <c r="G165" s="4" t="s">
        <v>110</v>
      </c>
      <c r="H165" s="4" t="s">
        <v>800</v>
      </c>
      <c r="I165" s="4" t="s">
        <v>809</v>
      </c>
      <c r="J165" s="4" t="s">
        <v>778</v>
      </c>
      <c r="K165" s="4" t="s">
        <v>777</v>
      </c>
      <c r="L1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PharmaYesExpressFRAICNDEKREMEAAPAC</v>
      </c>
      <c r="M165" s="7">
        <v>21181.24</v>
      </c>
      <c r="N165" s="4">
        <v>579</v>
      </c>
      <c r="O165" s="13">
        <v>36.582452504317793</v>
      </c>
      <c r="P165" s="8" t="s">
        <v>1012</v>
      </c>
      <c r="Q165" s="12" t="s">
        <v>472</v>
      </c>
      <c r="R165" s="12" t="s">
        <v>792</v>
      </c>
      <c r="S165" s="12" t="s">
        <v>26</v>
      </c>
      <c r="T165" s="12" t="s">
        <v>837</v>
      </c>
      <c r="U165" s="22"/>
      <c r="V165" s="12">
        <v>165</v>
      </c>
      <c r="W165" s="12"/>
      <c r="X165" s="12">
        <v>1.2</v>
      </c>
      <c r="Y165" s="12">
        <v>1.2</v>
      </c>
      <c r="Z165" s="12">
        <v>1.2</v>
      </c>
      <c r="AA165" s="12">
        <v>1.1499999999999999</v>
      </c>
      <c r="AB165" s="12">
        <v>1.1499999999999999</v>
      </c>
      <c r="AC165" s="12">
        <v>1.1499999999999999</v>
      </c>
      <c r="AD165" s="12">
        <v>1.1499999999999999</v>
      </c>
      <c r="AE165" s="12" t="s">
        <v>838</v>
      </c>
      <c r="AF165" s="12">
        <v>0.7</v>
      </c>
      <c r="AG165" s="12">
        <v>0.15</v>
      </c>
      <c r="AH165" s="12">
        <v>0.21</v>
      </c>
      <c r="AI165" s="12"/>
      <c r="AJ165" s="12"/>
      <c r="AK165" s="12"/>
      <c r="AL165" s="16" t="s">
        <v>1027</v>
      </c>
      <c r="AM165" s="12" t="s">
        <v>1503</v>
      </c>
      <c r="AN165" s="27">
        <f>VLOOKUP(Table24[[#This Row],[USD conversion]],Sheet2!A:B,2,FALSE)</f>
        <v>1.1715</v>
      </c>
      <c r="AO165" s="28">
        <f>Table24[[#This Row],[Min Charge]]*Table24[[#This Row],[Conversion Rate]]</f>
        <v>193.29749999999999</v>
      </c>
      <c r="AP165" s="28">
        <f>Table24[[#This Row],[45]]*Table24[[#This Row],[Conversion Rate]]</f>
        <v>0</v>
      </c>
      <c r="AQ165" s="28">
        <f>Table24[[#This Row],[100]]*Table24[[#This Row],[Conversion Rate]]</f>
        <v>1.4057999999999999</v>
      </c>
      <c r="AR165" s="28">
        <f>Table24[[#This Row],[200]]*Table24[[#This Row],[Conversion Rate]]</f>
        <v>1.4057999999999999</v>
      </c>
      <c r="AS165" s="28">
        <f>Table24[[#This Row],[300]]*Table24[[#This Row],[Conversion Rate]]</f>
        <v>1.4057999999999999</v>
      </c>
      <c r="AT165" s="28">
        <f>Table24[[#This Row],[500]]*Table24[[#This Row],[Conversion Rate]]</f>
        <v>1.3472249999999999</v>
      </c>
      <c r="AU165" s="28">
        <f>Table24[[#This Row],[1000]]*Table24[[#This Row],[Conversion Rate]]</f>
        <v>1.3472249999999999</v>
      </c>
      <c r="AV165" s="28">
        <f>Table24[[#This Row],[2500]]*Table24[[#This Row],[Conversion Rate]]</f>
        <v>1.3472249999999999</v>
      </c>
      <c r="AW165" s="28">
        <f>Table24[[#This Row],[5000]]*Table24[[#This Row],[Conversion Rate]]</f>
        <v>1.3472249999999999</v>
      </c>
      <c r="AX165" s="28" t="str">
        <f>Table24[[#This Row],[All In/ ++]]</f>
        <v>++</v>
      </c>
      <c r="AY165" s="28">
        <f>Table24[[#This Row],[FSC]]*Table24[[#This Row],[Conversion Rate]]</f>
        <v>0.82004999999999995</v>
      </c>
      <c r="AZ165" s="28">
        <f>Table24[[#This Row],[SSC]]*Table24[[#This Row],[Conversion Rate]]</f>
        <v>0.17572499999999999</v>
      </c>
      <c r="BA165" s="28">
        <f>Table24[[#This Row],[Screening]]*Table24[[#This Row],[Conversion Rate]]</f>
        <v>0.24601499999999998</v>
      </c>
      <c r="BB165" s="28">
        <f>Table24[[#This Row],[Other Charges]]*Table24[[#This Row],[Conversion Rate]]</f>
        <v>0</v>
      </c>
      <c r="BC165" s="28">
        <f>Table24[[#This Row],[Dry Ice Charge]]*Table24[[#This Row],[Conversion Rate]]</f>
        <v>0</v>
      </c>
      <c r="BD165" s="28">
        <f>Table24[[#This Row],[SAF/kg]]*Table24[[#This Row],[Conversion Rate]]</f>
        <v>0</v>
      </c>
      <c r="BE165" s="30" cm="1">
        <f t="array" ref="BE165">IF(COUNTIFS(F$20:F$1213,F165,G$20:G$1213,G165)&gt;1,
    _xlfn.PERCENTRANK.INC(
        _xlfn._xlws.FILTER(AO$20:AO$1213, (F$20:F$1213=F165)*(G$20:G$1213=G165)*ISNUMBER(AO$20:AO$1213)),
        AO165
    ),
    0
)</f>
        <v>0.2</v>
      </c>
      <c r="BF165" s="28" t="str">
        <f t="shared" si="2"/>
        <v>Green</v>
      </c>
    </row>
    <row r="166" spans="3:58" hidden="1">
      <c r="C166" s="6" t="s">
        <v>20</v>
      </c>
      <c r="D166" s="4" t="s">
        <v>472</v>
      </c>
      <c r="E166" s="4" t="s">
        <v>22</v>
      </c>
      <c r="F166" s="4" t="s">
        <v>51</v>
      </c>
      <c r="G166" s="4" t="s">
        <v>44</v>
      </c>
      <c r="H166" s="4" t="s">
        <v>800</v>
      </c>
      <c r="I166" s="4" t="s">
        <v>816</v>
      </c>
      <c r="J166" s="4" t="s">
        <v>778</v>
      </c>
      <c r="K166" s="4" t="s">
        <v>777</v>
      </c>
      <c r="L1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PharmaYesExpressFRAMELDEAUEMEAAPAC</v>
      </c>
      <c r="M166" s="7">
        <v>7447.0399999999991</v>
      </c>
      <c r="N166" s="4">
        <v>447</v>
      </c>
      <c r="O166" s="13">
        <v>16.660044742729305</v>
      </c>
      <c r="P166" s="8" t="s">
        <v>1012</v>
      </c>
      <c r="Q166" s="12" t="s">
        <v>472</v>
      </c>
      <c r="R166" s="12" t="s">
        <v>792</v>
      </c>
      <c r="S166" s="12" t="s">
        <v>26</v>
      </c>
      <c r="T166" s="12" t="s">
        <v>837</v>
      </c>
      <c r="U166" s="22"/>
      <c r="V166" s="12">
        <v>315</v>
      </c>
      <c r="W166" s="12"/>
      <c r="X166" s="12">
        <v>3.75</v>
      </c>
      <c r="Y166" s="12">
        <v>3.75</v>
      </c>
      <c r="Z166" s="12">
        <v>3.75</v>
      </c>
      <c r="AA166" s="12">
        <v>3.65</v>
      </c>
      <c r="AB166" s="12">
        <v>3.65</v>
      </c>
      <c r="AC166" s="12">
        <v>3.65</v>
      </c>
      <c r="AD166" s="12">
        <v>3.65</v>
      </c>
      <c r="AE166" s="12" t="s">
        <v>838</v>
      </c>
      <c r="AF166" s="12">
        <v>0.9</v>
      </c>
      <c r="AG166" s="12">
        <v>15</v>
      </c>
      <c r="AH166" s="12">
        <v>0.21</v>
      </c>
      <c r="AI166" s="12"/>
      <c r="AJ166" s="12"/>
      <c r="AK166" s="12"/>
      <c r="AL166" s="16" t="s">
        <v>1027</v>
      </c>
      <c r="AM166" s="12" t="s">
        <v>1503</v>
      </c>
      <c r="AN166" s="27">
        <f>VLOOKUP(Table24[[#This Row],[USD conversion]],Sheet2!A:B,2,FALSE)</f>
        <v>1.1715</v>
      </c>
      <c r="AO166" s="28">
        <f>Table24[[#This Row],[Min Charge]]*Table24[[#This Row],[Conversion Rate]]</f>
        <v>369.02249999999998</v>
      </c>
      <c r="AP166" s="28">
        <f>Table24[[#This Row],[45]]*Table24[[#This Row],[Conversion Rate]]</f>
        <v>0</v>
      </c>
      <c r="AQ166" s="28">
        <f>Table24[[#This Row],[100]]*Table24[[#This Row],[Conversion Rate]]</f>
        <v>4.3931249999999995</v>
      </c>
      <c r="AR166" s="28">
        <f>Table24[[#This Row],[200]]*Table24[[#This Row],[Conversion Rate]]</f>
        <v>4.3931249999999995</v>
      </c>
      <c r="AS166" s="28">
        <f>Table24[[#This Row],[300]]*Table24[[#This Row],[Conversion Rate]]</f>
        <v>4.3931249999999995</v>
      </c>
      <c r="AT166" s="28">
        <f>Table24[[#This Row],[500]]*Table24[[#This Row],[Conversion Rate]]</f>
        <v>4.2759749999999999</v>
      </c>
      <c r="AU166" s="28">
        <f>Table24[[#This Row],[1000]]*Table24[[#This Row],[Conversion Rate]]</f>
        <v>4.2759749999999999</v>
      </c>
      <c r="AV166" s="28">
        <f>Table24[[#This Row],[2500]]*Table24[[#This Row],[Conversion Rate]]</f>
        <v>4.2759749999999999</v>
      </c>
      <c r="AW166" s="28">
        <f>Table24[[#This Row],[5000]]*Table24[[#This Row],[Conversion Rate]]</f>
        <v>4.2759749999999999</v>
      </c>
      <c r="AX166" s="28" t="str">
        <f>Table24[[#This Row],[All In/ ++]]</f>
        <v>++</v>
      </c>
      <c r="AY166" s="28">
        <f>Table24[[#This Row],[FSC]]*Table24[[#This Row],[Conversion Rate]]</f>
        <v>1.0543500000000001</v>
      </c>
      <c r="AZ166" s="28">
        <f>Table24[[#This Row],[SSC]]*Table24[[#This Row],[Conversion Rate]]</f>
        <v>17.572499999999998</v>
      </c>
      <c r="BA166" s="28">
        <f>Table24[[#This Row],[Screening]]*Table24[[#This Row],[Conversion Rate]]</f>
        <v>0.24601499999999998</v>
      </c>
      <c r="BB166" s="28">
        <f>Table24[[#This Row],[Other Charges]]*Table24[[#This Row],[Conversion Rate]]</f>
        <v>0</v>
      </c>
      <c r="BC166" s="28">
        <f>Table24[[#This Row],[Dry Ice Charge]]*Table24[[#This Row],[Conversion Rate]]</f>
        <v>0</v>
      </c>
      <c r="BD166" s="28">
        <f>Table24[[#This Row],[SAF/kg]]*Table24[[#This Row],[Conversion Rate]]</f>
        <v>0</v>
      </c>
      <c r="BE166" s="30" cm="1">
        <f t="array" ref="BE166">IF(COUNTIFS(F$20:F$1213,F166,G$20:G$1213,G166)&gt;1,
    _xlfn.PERCENTRANK.INC(
        _xlfn._xlws.FILTER(AO$20:AO$1213, (F$20:F$1213=F166)*(G$20:G$1213=G166)*ISNUMBER(AO$20:AO$1213)),
        AO166
    ),
    0
)</f>
        <v>0.75</v>
      </c>
      <c r="BF166" s="28" t="str">
        <f t="shared" si="2"/>
        <v>Red</v>
      </c>
    </row>
    <row r="167" spans="3:58" hidden="1">
      <c r="C167" s="6" t="s">
        <v>20</v>
      </c>
      <c r="D167" s="4" t="s">
        <v>472</v>
      </c>
      <c r="E167" s="4" t="s">
        <v>22</v>
      </c>
      <c r="F167" s="4" t="s">
        <v>51</v>
      </c>
      <c r="G167" s="4" t="s">
        <v>106</v>
      </c>
      <c r="H167" s="4" t="s">
        <v>800</v>
      </c>
      <c r="I167" s="4" t="s">
        <v>816</v>
      </c>
      <c r="J167" s="4" t="s">
        <v>778</v>
      </c>
      <c r="K167" s="4" t="s">
        <v>777</v>
      </c>
      <c r="L1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167" s="7">
        <v>7158.7599999999984</v>
      </c>
      <c r="N167" s="4">
        <v>314</v>
      </c>
      <c r="O167" s="13">
        <v>22.798598726114644</v>
      </c>
      <c r="P167" s="8" t="s">
        <v>1012</v>
      </c>
      <c r="Q167" s="12" t="s">
        <v>472</v>
      </c>
      <c r="R167" s="12" t="s">
        <v>792</v>
      </c>
      <c r="S167" s="12" t="s">
        <v>26</v>
      </c>
      <c r="T167" s="12" t="s">
        <v>837</v>
      </c>
      <c r="U167" s="22"/>
      <c r="V167" s="12">
        <v>315</v>
      </c>
      <c r="W167" s="12"/>
      <c r="X167" s="12">
        <v>3.75</v>
      </c>
      <c r="Y167" s="12">
        <v>3.75</v>
      </c>
      <c r="Z167" s="12">
        <v>3.75</v>
      </c>
      <c r="AA167" s="12">
        <v>3.65</v>
      </c>
      <c r="AB167" s="12">
        <v>3.65</v>
      </c>
      <c r="AC167" s="12">
        <v>3.65</v>
      </c>
      <c r="AD167" s="12">
        <v>3.65</v>
      </c>
      <c r="AE167" s="12" t="s">
        <v>838</v>
      </c>
      <c r="AF167" s="12">
        <v>0.9</v>
      </c>
      <c r="AG167" s="12">
        <v>15</v>
      </c>
      <c r="AH167" s="12">
        <v>0.21</v>
      </c>
      <c r="AI167" s="12"/>
      <c r="AJ167" s="12"/>
      <c r="AK167" s="12"/>
      <c r="AL167" s="16" t="s">
        <v>1027</v>
      </c>
      <c r="AM167" s="12" t="s">
        <v>1503</v>
      </c>
      <c r="AN167" s="27">
        <f>VLOOKUP(Table24[[#This Row],[USD conversion]],Sheet2!A:B,2,FALSE)</f>
        <v>1.1715</v>
      </c>
      <c r="AO167" s="28">
        <f>Table24[[#This Row],[Min Charge]]*Table24[[#This Row],[Conversion Rate]]</f>
        <v>369.02249999999998</v>
      </c>
      <c r="AP167" s="28">
        <f>Table24[[#This Row],[45]]*Table24[[#This Row],[Conversion Rate]]</f>
        <v>0</v>
      </c>
      <c r="AQ167" s="28">
        <f>Table24[[#This Row],[100]]*Table24[[#This Row],[Conversion Rate]]</f>
        <v>4.3931249999999995</v>
      </c>
      <c r="AR167" s="28">
        <f>Table24[[#This Row],[200]]*Table24[[#This Row],[Conversion Rate]]</f>
        <v>4.3931249999999995</v>
      </c>
      <c r="AS167" s="28">
        <f>Table24[[#This Row],[300]]*Table24[[#This Row],[Conversion Rate]]</f>
        <v>4.3931249999999995</v>
      </c>
      <c r="AT167" s="28">
        <f>Table24[[#This Row],[500]]*Table24[[#This Row],[Conversion Rate]]</f>
        <v>4.2759749999999999</v>
      </c>
      <c r="AU167" s="28">
        <f>Table24[[#This Row],[1000]]*Table24[[#This Row],[Conversion Rate]]</f>
        <v>4.2759749999999999</v>
      </c>
      <c r="AV167" s="28">
        <f>Table24[[#This Row],[2500]]*Table24[[#This Row],[Conversion Rate]]</f>
        <v>4.2759749999999999</v>
      </c>
      <c r="AW167" s="28">
        <f>Table24[[#This Row],[5000]]*Table24[[#This Row],[Conversion Rate]]</f>
        <v>4.2759749999999999</v>
      </c>
      <c r="AX167" s="28" t="str">
        <f>Table24[[#This Row],[All In/ ++]]</f>
        <v>++</v>
      </c>
      <c r="AY167" s="28">
        <f>Table24[[#This Row],[FSC]]*Table24[[#This Row],[Conversion Rate]]</f>
        <v>1.0543500000000001</v>
      </c>
      <c r="AZ167" s="28">
        <f>Table24[[#This Row],[SSC]]*Table24[[#This Row],[Conversion Rate]]</f>
        <v>17.572499999999998</v>
      </c>
      <c r="BA167" s="28">
        <f>Table24[[#This Row],[Screening]]*Table24[[#This Row],[Conversion Rate]]</f>
        <v>0.24601499999999998</v>
      </c>
      <c r="BB167" s="28">
        <f>Table24[[#This Row],[Other Charges]]*Table24[[#This Row],[Conversion Rate]]</f>
        <v>0</v>
      </c>
      <c r="BC167" s="28">
        <f>Table24[[#This Row],[Dry Ice Charge]]*Table24[[#This Row],[Conversion Rate]]</f>
        <v>0</v>
      </c>
      <c r="BD167" s="28">
        <f>Table24[[#This Row],[SAF/kg]]*Table24[[#This Row],[Conversion Rate]]</f>
        <v>0</v>
      </c>
      <c r="BE167" s="30" cm="1">
        <f t="array" ref="BE167">IF(COUNTIFS(F$20:F$1213,F167,G$20:G$1213,G167)&gt;1,
    _xlfn.PERCENTRANK.INC(
        _xlfn._xlws.FILTER(AO$20:AO$1213, (F$20:F$1213=F167)*(G$20:G$1213=G167)*ISNUMBER(AO$20:AO$1213)),
        AO167
    ),
    0
)</f>
        <v>0.57099999999999995</v>
      </c>
      <c r="BF167" s="28" t="str">
        <f t="shared" si="2"/>
        <v>Orange</v>
      </c>
    </row>
    <row r="168" spans="3:58" hidden="1">
      <c r="C168" s="6" t="s">
        <v>20</v>
      </c>
      <c r="D168" s="4" t="s">
        <v>472</v>
      </c>
      <c r="E168" s="4" t="s">
        <v>22</v>
      </c>
      <c r="F168" s="4" t="s">
        <v>51</v>
      </c>
      <c r="G168" s="4" t="s">
        <v>29</v>
      </c>
      <c r="H168" s="4" t="s">
        <v>800</v>
      </c>
      <c r="I168" s="4" t="s">
        <v>811</v>
      </c>
      <c r="J168" s="4" t="s">
        <v>778</v>
      </c>
      <c r="K168" s="4" t="s">
        <v>777</v>
      </c>
      <c r="L1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PharmaYesExpressFRATPEDETWEMEAAPAC</v>
      </c>
      <c r="M168" s="7">
        <v>21780.030000000006</v>
      </c>
      <c r="N168" s="4">
        <v>881</v>
      </c>
      <c r="O168" s="13">
        <v>24.721940976163456</v>
      </c>
      <c r="P168" s="8" t="s">
        <v>1012</v>
      </c>
      <c r="Q168" s="12" t="s">
        <v>472</v>
      </c>
      <c r="R168" s="12" t="s">
        <v>792</v>
      </c>
      <c r="S168" s="12" t="s">
        <v>26</v>
      </c>
      <c r="T168" s="12" t="s">
        <v>837</v>
      </c>
      <c r="U168" s="22"/>
      <c r="V168" s="12">
        <v>165</v>
      </c>
      <c r="W168" s="12"/>
      <c r="X168" s="12">
        <v>0.95</v>
      </c>
      <c r="Y168" s="12">
        <v>0.95</v>
      </c>
      <c r="Z168" s="12">
        <v>0.95</v>
      </c>
      <c r="AA168" s="12">
        <v>0.9</v>
      </c>
      <c r="AB168" s="12">
        <v>0.9</v>
      </c>
      <c r="AC168" s="12">
        <v>0.9</v>
      </c>
      <c r="AD168" s="12">
        <v>0.9</v>
      </c>
      <c r="AE168" s="12" t="s">
        <v>838</v>
      </c>
      <c r="AF168" s="12">
        <v>0.7</v>
      </c>
      <c r="AG168" s="12">
        <v>0.15</v>
      </c>
      <c r="AH168" s="12">
        <v>0.21</v>
      </c>
      <c r="AI168" s="12"/>
      <c r="AJ168" s="12"/>
      <c r="AK168" s="12"/>
      <c r="AL168" s="16" t="s">
        <v>1027</v>
      </c>
      <c r="AM168" s="12" t="s">
        <v>1503</v>
      </c>
      <c r="AN168" s="27">
        <f>VLOOKUP(Table24[[#This Row],[USD conversion]],Sheet2!A:B,2,FALSE)</f>
        <v>1.1715</v>
      </c>
      <c r="AO168" s="28">
        <f>Table24[[#This Row],[Min Charge]]*Table24[[#This Row],[Conversion Rate]]</f>
        <v>193.29749999999999</v>
      </c>
      <c r="AP168" s="28">
        <f>Table24[[#This Row],[45]]*Table24[[#This Row],[Conversion Rate]]</f>
        <v>0</v>
      </c>
      <c r="AQ168" s="28">
        <f>Table24[[#This Row],[100]]*Table24[[#This Row],[Conversion Rate]]</f>
        <v>1.1129249999999999</v>
      </c>
      <c r="AR168" s="28">
        <f>Table24[[#This Row],[200]]*Table24[[#This Row],[Conversion Rate]]</f>
        <v>1.1129249999999999</v>
      </c>
      <c r="AS168" s="28">
        <f>Table24[[#This Row],[300]]*Table24[[#This Row],[Conversion Rate]]</f>
        <v>1.1129249999999999</v>
      </c>
      <c r="AT168" s="28">
        <f>Table24[[#This Row],[500]]*Table24[[#This Row],[Conversion Rate]]</f>
        <v>1.0543500000000001</v>
      </c>
      <c r="AU168" s="28">
        <f>Table24[[#This Row],[1000]]*Table24[[#This Row],[Conversion Rate]]</f>
        <v>1.0543500000000001</v>
      </c>
      <c r="AV168" s="28">
        <f>Table24[[#This Row],[2500]]*Table24[[#This Row],[Conversion Rate]]</f>
        <v>1.0543500000000001</v>
      </c>
      <c r="AW168" s="28">
        <f>Table24[[#This Row],[5000]]*Table24[[#This Row],[Conversion Rate]]</f>
        <v>1.0543500000000001</v>
      </c>
      <c r="AX168" s="28" t="str">
        <f>Table24[[#This Row],[All In/ ++]]</f>
        <v>++</v>
      </c>
      <c r="AY168" s="28">
        <f>Table24[[#This Row],[FSC]]*Table24[[#This Row],[Conversion Rate]]</f>
        <v>0.82004999999999995</v>
      </c>
      <c r="AZ168" s="28">
        <f>Table24[[#This Row],[SSC]]*Table24[[#This Row],[Conversion Rate]]</f>
        <v>0.17572499999999999</v>
      </c>
      <c r="BA168" s="28">
        <f>Table24[[#This Row],[Screening]]*Table24[[#This Row],[Conversion Rate]]</f>
        <v>0.24601499999999998</v>
      </c>
      <c r="BB168" s="28">
        <f>Table24[[#This Row],[Other Charges]]*Table24[[#This Row],[Conversion Rate]]</f>
        <v>0</v>
      </c>
      <c r="BC168" s="28">
        <f>Table24[[#This Row],[Dry Ice Charge]]*Table24[[#This Row],[Conversion Rate]]</f>
        <v>0</v>
      </c>
      <c r="BD168" s="28">
        <f>Table24[[#This Row],[SAF/kg]]*Table24[[#This Row],[Conversion Rate]]</f>
        <v>0</v>
      </c>
      <c r="BE168" s="30" cm="1">
        <f t="array" ref="BE168">IF(COUNTIFS(F$20:F$1213,F168,G$20:G$1213,G168)&gt;1,
    _xlfn.PERCENTRANK.INC(
        _xlfn._xlws.FILTER(AO$20:AO$1213, (F$20:F$1213=F168)*(G$20:G$1213=G168)*ISNUMBER(AO$20:AO$1213)),
        AO168
    ),
    0
)</f>
        <v>0.25</v>
      </c>
      <c r="BF168" s="28" t="str">
        <f t="shared" si="2"/>
        <v>Orange</v>
      </c>
    </row>
    <row r="169" spans="3:58" hidden="1">
      <c r="C169" s="6" t="s">
        <v>20</v>
      </c>
      <c r="D169" s="4" t="s">
        <v>472</v>
      </c>
      <c r="E169" s="4" t="s">
        <v>22</v>
      </c>
      <c r="F169" s="4" t="s">
        <v>86</v>
      </c>
      <c r="G169" s="4" t="s">
        <v>110</v>
      </c>
      <c r="H169" s="4" t="s">
        <v>795</v>
      </c>
      <c r="I169" s="4" t="s">
        <v>809</v>
      </c>
      <c r="J169" s="4" t="s">
        <v>778</v>
      </c>
      <c r="K169" s="4" t="s">
        <v>777</v>
      </c>
      <c r="L1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169" s="7">
        <v>15980.610000000011</v>
      </c>
      <c r="N169" s="4">
        <v>926</v>
      </c>
      <c r="O169" s="13">
        <v>17.257678185745153</v>
      </c>
      <c r="P169" s="8" t="s">
        <v>1012</v>
      </c>
      <c r="Q169" s="12" t="s">
        <v>472</v>
      </c>
      <c r="R169" s="12" t="s">
        <v>792</v>
      </c>
      <c r="S169" s="12" t="s">
        <v>26</v>
      </c>
      <c r="T169" s="12" t="s">
        <v>861</v>
      </c>
      <c r="U169" s="22"/>
      <c r="V169" s="12">
        <v>255</v>
      </c>
      <c r="W169" s="12"/>
      <c r="X169" s="12">
        <v>4.3</v>
      </c>
      <c r="Y169" s="12">
        <v>4.3</v>
      </c>
      <c r="Z169" s="12">
        <v>4.3</v>
      </c>
      <c r="AA169" s="12">
        <v>4.3</v>
      </c>
      <c r="AB169" s="12">
        <v>4.3</v>
      </c>
      <c r="AC169" s="12">
        <v>4.3</v>
      </c>
      <c r="AD169" s="12">
        <v>4.3</v>
      </c>
      <c r="AE169" s="12" t="s">
        <v>1026</v>
      </c>
      <c r="AF169" s="12"/>
      <c r="AG169" s="12"/>
      <c r="AH169" s="12">
        <v>0.25</v>
      </c>
      <c r="AI169" s="12">
        <v>0.18</v>
      </c>
      <c r="AJ169" s="12"/>
      <c r="AK169" s="12"/>
      <c r="AL169" s="16"/>
      <c r="AM169" s="12" t="s">
        <v>1504</v>
      </c>
      <c r="AN169" s="27">
        <f>VLOOKUP(Table24[[#This Row],[USD conversion]],Sheet2!A:B,2,FALSE)</f>
        <v>1.3593999999999999</v>
      </c>
      <c r="AO169" s="28">
        <f>Table24[[#This Row],[Min Charge]]*Table24[[#This Row],[Conversion Rate]]</f>
        <v>346.64699999999999</v>
      </c>
      <c r="AP169" s="28">
        <f>Table24[[#This Row],[45]]*Table24[[#This Row],[Conversion Rate]]</f>
        <v>0</v>
      </c>
      <c r="AQ169" s="28">
        <f>Table24[[#This Row],[100]]*Table24[[#This Row],[Conversion Rate]]</f>
        <v>5.8454199999999998</v>
      </c>
      <c r="AR169" s="28">
        <f>Table24[[#This Row],[200]]*Table24[[#This Row],[Conversion Rate]]</f>
        <v>5.8454199999999998</v>
      </c>
      <c r="AS169" s="28">
        <f>Table24[[#This Row],[300]]*Table24[[#This Row],[Conversion Rate]]</f>
        <v>5.8454199999999998</v>
      </c>
      <c r="AT169" s="28">
        <f>Table24[[#This Row],[500]]*Table24[[#This Row],[Conversion Rate]]</f>
        <v>5.8454199999999998</v>
      </c>
      <c r="AU169" s="28">
        <f>Table24[[#This Row],[1000]]*Table24[[#This Row],[Conversion Rate]]</f>
        <v>5.8454199999999998</v>
      </c>
      <c r="AV169" s="28">
        <f>Table24[[#This Row],[2500]]*Table24[[#This Row],[Conversion Rate]]</f>
        <v>5.8454199999999998</v>
      </c>
      <c r="AW169" s="28">
        <f>Table24[[#This Row],[5000]]*Table24[[#This Row],[Conversion Rate]]</f>
        <v>5.8454199999999998</v>
      </c>
      <c r="AX169" s="28" t="str">
        <f>Table24[[#This Row],[All In/ ++]]</f>
        <v>FFW</v>
      </c>
      <c r="AY169" s="28">
        <f>Table24[[#This Row],[FSC]]*Table24[[#This Row],[Conversion Rate]]</f>
        <v>0</v>
      </c>
      <c r="AZ169" s="28">
        <f>Table24[[#This Row],[SSC]]*Table24[[#This Row],[Conversion Rate]]</f>
        <v>0</v>
      </c>
      <c r="BA169" s="28">
        <f>Table24[[#This Row],[Screening]]*Table24[[#This Row],[Conversion Rate]]</f>
        <v>0.33984999999999999</v>
      </c>
      <c r="BB169" s="28">
        <f>Table24[[#This Row],[Other Charges]]*Table24[[#This Row],[Conversion Rate]]</f>
        <v>0.24469199999999999</v>
      </c>
      <c r="BC169" s="28">
        <f>Table24[[#This Row],[Dry Ice Charge]]*Table24[[#This Row],[Conversion Rate]]</f>
        <v>0</v>
      </c>
      <c r="BD169" s="28">
        <f>Table24[[#This Row],[SAF/kg]]*Table24[[#This Row],[Conversion Rate]]</f>
        <v>0</v>
      </c>
      <c r="BE169" s="30" cm="1">
        <f t="array" ref="BE169">IF(COUNTIFS(F$20:F$1213,F169,G$20:G$1213,G169)&gt;1,
    _xlfn.PERCENTRANK.INC(
        _xlfn._xlws.FILTER(AO$20:AO$1213, (F$20:F$1213=F169)*(G$20:G$1213=G169)*ISNUMBER(AO$20:AO$1213)),
        AO169
    ),
    0
)</f>
        <v>1</v>
      </c>
      <c r="BF169" s="28" t="str">
        <f t="shared" si="2"/>
        <v>Red</v>
      </c>
    </row>
    <row r="170" spans="3:58" hidden="1">
      <c r="C170" s="6" t="s">
        <v>20</v>
      </c>
      <c r="D170" s="4" t="s">
        <v>472</v>
      </c>
      <c r="E170" s="4" t="s">
        <v>22</v>
      </c>
      <c r="F170" s="4" t="s">
        <v>86</v>
      </c>
      <c r="G170" s="4" t="s">
        <v>27</v>
      </c>
      <c r="H170" s="4" t="s">
        <v>795</v>
      </c>
      <c r="I170" s="4" t="s">
        <v>810</v>
      </c>
      <c r="J170" s="4" t="s">
        <v>778</v>
      </c>
      <c r="K170" s="4" t="s">
        <v>777</v>
      </c>
      <c r="L1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170" s="7">
        <v>10127.529999999999</v>
      </c>
      <c r="N170" s="4">
        <v>353</v>
      </c>
      <c r="O170" s="13">
        <v>28.689886685552406</v>
      </c>
      <c r="P170" s="8" t="s">
        <v>1012</v>
      </c>
      <c r="Q170" s="12" t="s">
        <v>472</v>
      </c>
      <c r="R170" s="12" t="s">
        <v>792</v>
      </c>
      <c r="S170" s="12" t="s">
        <v>26</v>
      </c>
      <c r="T170" s="12" t="s">
        <v>861</v>
      </c>
      <c r="U170" s="22"/>
      <c r="V170" s="12">
        <v>255</v>
      </c>
      <c r="W170" s="12"/>
      <c r="X170" s="12">
        <v>4.3</v>
      </c>
      <c r="Y170" s="12">
        <v>4.3</v>
      </c>
      <c r="Z170" s="12">
        <v>4.3</v>
      </c>
      <c r="AA170" s="12">
        <v>4.3</v>
      </c>
      <c r="AB170" s="12">
        <v>4.3</v>
      </c>
      <c r="AC170" s="12">
        <v>4.3</v>
      </c>
      <c r="AD170" s="12">
        <v>4.3</v>
      </c>
      <c r="AE170" s="12" t="s">
        <v>1026</v>
      </c>
      <c r="AF170" s="12"/>
      <c r="AG170" s="12"/>
      <c r="AH170" s="12">
        <v>0.25</v>
      </c>
      <c r="AI170" s="12">
        <v>0.18</v>
      </c>
      <c r="AJ170" s="12"/>
      <c r="AK170" s="12"/>
      <c r="AL170" s="16"/>
      <c r="AM170" s="12" t="s">
        <v>1504</v>
      </c>
      <c r="AN170" s="27">
        <f>VLOOKUP(Table24[[#This Row],[USD conversion]],Sheet2!A:B,2,FALSE)</f>
        <v>1.3593999999999999</v>
      </c>
      <c r="AO170" s="28">
        <f>Table24[[#This Row],[Min Charge]]*Table24[[#This Row],[Conversion Rate]]</f>
        <v>346.64699999999999</v>
      </c>
      <c r="AP170" s="28">
        <f>Table24[[#This Row],[45]]*Table24[[#This Row],[Conversion Rate]]</f>
        <v>0</v>
      </c>
      <c r="AQ170" s="28">
        <f>Table24[[#This Row],[100]]*Table24[[#This Row],[Conversion Rate]]</f>
        <v>5.8454199999999998</v>
      </c>
      <c r="AR170" s="28">
        <f>Table24[[#This Row],[200]]*Table24[[#This Row],[Conversion Rate]]</f>
        <v>5.8454199999999998</v>
      </c>
      <c r="AS170" s="28">
        <f>Table24[[#This Row],[300]]*Table24[[#This Row],[Conversion Rate]]</f>
        <v>5.8454199999999998</v>
      </c>
      <c r="AT170" s="28">
        <f>Table24[[#This Row],[500]]*Table24[[#This Row],[Conversion Rate]]</f>
        <v>5.8454199999999998</v>
      </c>
      <c r="AU170" s="28">
        <f>Table24[[#This Row],[1000]]*Table24[[#This Row],[Conversion Rate]]</f>
        <v>5.8454199999999998</v>
      </c>
      <c r="AV170" s="28">
        <f>Table24[[#This Row],[2500]]*Table24[[#This Row],[Conversion Rate]]</f>
        <v>5.8454199999999998</v>
      </c>
      <c r="AW170" s="28">
        <f>Table24[[#This Row],[5000]]*Table24[[#This Row],[Conversion Rate]]</f>
        <v>5.8454199999999998</v>
      </c>
      <c r="AX170" s="28" t="str">
        <f>Table24[[#This Row],[All In/ ++]]</f>
        <v>FFW</v>
      </c>
      <c r="AY170" s="28">
        <f>Table24[[#This Row],[FSC]]*Table24[[#This Row],[Conversion Rate]]</f>
        <v>0</v>
      </c>
      <c r="AZ170" s="28">
        <f>Table24[[#This Row],[SSC]]*Table24[[#This Row],[Conversion Rate]]</f>
        <v>0</v>
      </c>
      <c r="BA170" s="28">
        <f>Table24[[#This Row],[Screening]]*Table24[[#This Row],[Conversion Rate]]</f>
        <v>0.33984999999999999</v>
      </c>
      <c r="BB170" s="28">
        <f>Table24[[#This Row],[Other Charges]]*Table24[[#This Row],[Conversion Rate]]</f>
        <v>0.24469199999999999</v>
      </c>
      <c r="BC170" s="28">
        <f>Table24[[#This Row],[Dry Ice Charge]]*Table24[[#This Row],[Conversion Rate]]</f>
        <v>0</v>
      </c>
      <c r="BD170" s="28">
        <f>Table24[[#This Row],[SAF/kg]]*Table24[[#This Row],[Conversion Rate]]</f>
        <v>0</v>
      </c>
      <c r="BE170" s="30" cm="1">
        <f t="array" ref="BE170">IF(COUNTIFS(F$20:F$1213,F170,G$20:G$1213,G170)&gt;1,
    _xlfn.PERCENTRANK.INC(
        _xlfn._xlws.FILTER(AO$20:AO$1213, (F$20:F$1213=F170)*(G$20:G$1213=G170)*ISNUMBER(AO$20:AO$1213)),
        AO170
    ),
    0
)</f>
        <v>0.875</v>
      </c>
      <c r="BF170" s="28" t="str">
        <f t="shared" si="2"/>
        <v>Red</v>
      </c>
    </row>
    <row r="171" spans="3:58" hidden="1">
      <c r="C171" s="6" t="s">
        <v>20</v>
      </c>
      <c r="D171" s="4" t="s">
        <v>472</v>
      </c>
      <c r="E171" s="4" t="s">
        <v>22</v>
      </c>
      <c r="F171" s="4" t="s">
        <v>86</v>
      </c>
      <c r="G171" s="4" t="s">
        <v>29</v>
      </c>
      <c r="H171" s="4" t="s">
        <v>795</v>
      </c>
      <c r="I171" s="4" t="s">
        <v>811</v>
      </c>
      <c r="J171" s="4" t="s">
        <v>778</v>
      </c>
      <c r="K171" s="4" t="s">
        <v>777</v>
      </c>
      <c r="L1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PharmaYesExpressLHRTPEGBTWEMEAAPAC</v>
      </c>
      <c r="M171" s="7">
        <v>14002.170000000007</v>
      </c>
      <c r="N171" s="4">
        <v>667</v>
      </c>
      <c r="O171" s="13">
        <v>20.992758620689667</v>
      </c>
      <c r="P171" s="8" t="s">
        <v>1012</v>
      </c>
      <c r="Q171" s="12" t="s">
        <v>472</v>
      </c>
      <c r="R171" s="12" t="s">
        <v>792</v>
      </c>
      <c r="S171" s="12" t="s">
        <v>26</v>
      </c>
      <c r="T171" s="12" t="s">
        <v>861</v>
      </c>
      <c r="U171" s="22"/>
      <c r="V171" s="12">
        <v>255</v>
      </c>
      <c r="W171" s="12"/>
      <c r="X171" s="12">
        <v>4.3</v>
      </c>
      <c r="Y171" s="12">
        <v>4.3</v>
      </c>
      <c r="Z171" s="12">
        <v>4.3</v>
      </c>
      <c r="AA171" s="12">
        <v>4.3</v>
      </c>
      <c r="AB171" s="12">
        <v>4.3</v>
      </c>
      <c r="AC171" s="12">
        <v>4.3</v>
      </c>
      <c r="AD171" s="12">
        <v>4.3</v>
      </c>
      <c r="AE171" s="12" t="s">
        <v>1026</v>
      </c>
      <c r="AF171" s="12"/>
      <c r="AG171" s="12"/>
      <c r="AH171" s="12">
        <v>0.25</v>
      </c>
      <c r="AI171" s="12">
        <v>0.18</v>
      </c>
      <c r="AJ171" s="12"/>
      <c r="AK171" s="12"/>
      <c r="AL171" s="16"/>
      <c r="AM171" s="12" t="s">
        <v>1504</v>
      </c>
      <c r="AN171" s="27">
        <f>VLOOKUP(Table24[[#This Row],[USD conversion]],Sheet2!A:B,2,FALSE)</f>
        <v>1.3593999999999999</v>
      </c>
      <c r="AO171" s="28">
        <f>Table24[[#This Row],[Min Charge]]*Table24[[#This Row],[Conversion Rate]]</f>
        <v>346.64699999999999</v>
      </c>
      <c r="AP171" s="28">
        <f>Table24[[#This Row],[45]]*Table24[[#This Row],[Conversion Rate]]</f>
        <v>0</v>
      </c>
      <c r="AQ171" s="28">
        <f>Table24[[#This Row],[100]]*Table24[[#This Row],[Conversion Rate]]</f>
        <v>5.8454199999999998</v>
      </c>
      <c r="AR171" s="28">
        <f>Table24[[#This Row],[200]]*Table24[[#This Row],[Conversion Rate]]</f>
        <v>5.8454199999999998</v>
      </c>
      <c r="AS171" s="28">
        <f>Table24[[#This Row],[300]]*Table24[[#This Row],[Conversion Rate]]</f>
        <v>5.8454199999999998</v>
      </c>
      <c r="AT171" s="28">
        <f>Table24[[#This Row],[500]]*Table24[[#This Row],[Conversion Rate]]</f>
        <v>5.8454199999999998</v>
      </c>
      <c r="AU171" s="28">
        <f>Table24[[#This Row],[1000]]*Table24[[#This Row],[Conversion Rate]]</f>
        <v>5.8454199999999998</v>
      </c>
      <c r="AV171" s="28">
        <f>Table24[[#This Row],[2500]]*Table24[[#This Row],[Conversion Rate]]</f>
        <v>5.8454199999999998</v>
      </c>
      <c r="AW171" s="28">
        <f>Table24[[#This Row],[5000]]*Table24[[#This Row],[Conversion Rate]]</f>
        <v>5.8454199999999998</v>
      </c>
      <c r="AX171" s="28" t="str">
        <f>Table24[[#This Row],[All In/ ++]]</f>
        <v>FFW</v>
      </c>
      <c r="AY171" s="28">
        <f>Table24[[#This Row],[FSC]]*Table24[[#This Row],[Conversion Rate]]</f>
        <v>0</v>
      </c>
      <c r="AZ171" s="28">
        <f>Table24[[#This Row],[SSC]]*Table24[[#This Row],[Conversion Rate]]</f>
        <v>0</v>
      </c>
      <c r="BA171" s="28">
        <f>Table24[[#This Row],[Screening]]*Table24[[#This Row],[Conversion Rate]]</f>
        <v>0.33984999999999999</v>
      </c>
      <c r="BB171" s="28">
        <f>Table24[[#This Row],[Other Charges]]*Table24[[#This Row],[Conversion Rate]]</f>
        <v>0.24469199999999999</v>
      </c>
      <c r="BC171" s="28">
        <f>Table24[[#This Row],[Dry Ice Charge]]*Table24[[#This Row],[Conversion Rate]]</f>
        <v>0</v>
      </c>
      <c r="BD171" s="28">
        <f>Table24[[#This Row],[SAF/kg]]*Table24[[#This Row],[Conversion Rate]]</f>
        <v>0</v>
      </c>
      <c r="BE171" s="30" cm="1">
        <f t="array" ref="BE171">IF(COUNTIFS(F$20:F$1213,F171,G$20:G$1213,G171)&gt;1,
    _xlfn.PERCENTRANK.INC(
        _xlfn._xlws.FILTER(AO$20:AO$1213, (F$20:F$1213=F171)*(G$20:G$1213=G171)*ISNUMBER(AO$20:AO$1213)),
        AO171
    ),
    0
)</f>
        <v>1</v>
      </c>
      <c r="BF171" s="28" t="str">
        <f t="shared" si="2"/>
        <v>Red</v>
      </c>
    </row>
    <row r="172" spans="3:58" hidden="1">
      <c r="C172" s="6" t="s">
        <v>20</v>
      </c>
      <c r="D172" s="4" t="s">
        <v>21</v>
      </c>
      <c r="E172" s="4" t="s">
        <v>22</v>
      </c>
      <c r="F172" s="4" t="s">
        <v>74</v>
      </c>
      <c r="G172" s="4" t="s">
        <v>48</v>
      </c>
      <c r="H172" s="4" t="s">
        <v>799</v>
      </c>
      <c r="I172" s="4" t="s">
        <v>799</v>
      </c>
      <c r="J172" s="4" t="s">
        <v>776</v>
      </c>
      <c r="K172" s="4" t="s">
        <v>776</v>
      </c>
      <c r="L1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PharmaNoExpressABQDENUSUSAMERICASAMERICAS</v>
      </c>
      <c r="M172" s="7">
        <v>2145.4544310000015</v>
      </c>
      <c r="N172" s="4">
        <v>270</v>
      </c>
      <c r="O172" s="13">
        <v>7.9461275222222278</v>
      </c>
      <c r="P172" s="8" t="s">
        <v>940</v>
      </c>
      <c r="Q172" s="12" t="s">
        <v>472</v>
      </c>
      <c r="R172" s="12" t="s">
        <v>792</v>
      </c>
      <c r="S172" s="12" t="s">
        <v>107</v>
      </c>
      <c r="T172" s="12" t="s">
        <v>859</v>
      </c>
      <c r="U172" s="22"/>
      <c r="V172" s="12">
        <v>65</v>
      </c>
      <c r="W172" s="12"/>
      <c r="X172" s="12">
        <v>0.49</v>
      </c>
      <c r="Y172" s="12">
        <v>0.49</v>
      </c>
      <c r="Z172" s="12">
        <v>0.49</v>
      </c>
      <c r="AA172" s="12">
        <v>0.42</v>
      </c>
      <c r="AB172" s="12">
        <v>0.42</v>
      </c>
      <c r="AC172" s="12">
        <v>0.42</v>
      </c>
      <c r="AD172" s="12">
        <v>0.42</v>
      </c>
      <c r="AE172" s="12" t="s">
        <v>838</v>
      </c>
      <c r="AF172" s="12">
        <v>0.03</v>
      </c>
      <c r="AG172" s="12"/>
      <c r="AH172" s="12">
        <v>0.15</v>
      </c>
      <c r="AI172" s="12" t="s">
        <v>941</v>
      </c>
      <c r="AJ172" s="12"/>
      <c r="AK172" s="12"/>
      <c r="AL172" s="16" t="s">
        <v>946</v>
      </c>
      <c r="AM172" s="12" t="s">
        <v>1500</v>
      </c>
      <c r="AN172" s="27">
        <f>VLOOKUP(Table24[[#This Row],[USD conversion]],Sheet2!A:B,2,FALSE)</f>
        <v>1</v>
      </c>
      <c r="AO172" s="28">
        <f>Table24[[#This Row],[Min Charge]]*Table24[[#This Row],[Conversion Rate]]</f>
        <v>65</v>
      </c>
      <c r="AP172" s="28">
        <f>Table24[[#This Row],[45]]*Table24[[#This Row],[Conversion Rate]]</f>
        <v>0</v>
      </c>
      <c r="AQ172" s="28">
        <f>Table24[[#This Row],[100]]*Table24[[#This Row],[Conversion Rate]]</f>
        <v>0.49</v>
      </c>
      <c r="AR172" s="28">
        <f>Table24[[#This Row],[200]]*Table24[[#This Row],[Conversion Rate]]</f>
        <v>0.49</v>
      </c>
      <c r="AS172" s="28">
        <f>Table24[[#This Row],[300]]*Table24[[#This Row],[Conversion Rate]]</f>
        <v>0.49</v>
      </c>
      <c r="AT172" s="28">
        <f>Table24[[#This Row],[500]]*Table24[[#This Row],[Conversion Rate]]</f>
        <v>0.42</v>
      </c>
      <c r="AU172" s="28">
        <f>Table24[[#This Row],[1000]]*Table24[[#This Row],[Conversion Rate]]</f>
        <v>0.42</v>
      </c>
      <c r="AV172" s="28">
        <f>Table24[[#This Row],[2500]]*Table24[[#This Row],[Conversion Rate]]</f>
        <v>0.42</v>
      </c>
      <c r="AW172" s="28">
        <f>Table24[[#This Row],[5000]]*Table24[[#This Row],[Conversion Rate]]</f>
        <v>0.42</v>
      </c>
      <c r="AX172" s="28" t="str">
        <f>Table24[[#This Row],[All In/ ++]]</f>
        <v>++</v>
      </c>
      <c r="AY172" s="28">
        <f>Table24[[#This Row],[FSC]]*Table24[[#This Row],[Conversion Rate]]</f>
        <v>0.03</v>
      </c>
      <c r="AZ172" s="28">
        <f>Table24[[#This Row],[SSC]]*Table24[[#This Row],[Conversion Rate]]</f>
        <v>0</v>
      </c>
      <c r="BA172" s="28">
        <f>Table24[[#This Row],[Screening]]*Table24[[#This Row],[Conversion Rate]]</f>
        <v>0.15</v>
      </c>
      <c r="BB172" s="28" t="e">
        <f>Table24[[#This Row],[Other Charges]]*Table24[[#This Row],[Conversion Rate]]</f>
        <v>#VALUE!</v>
      </c>
      <c r="BC172" s="28">
        <f>Table24[[#This Row],[Dry Ice Charge]]*Table24[[#This Row],[Conversion Rate]]</f>
        <v>0</v>
      </c>
      <c r="BD172" s="28">
        <f>Table24[[#This Row],[SAF/kg]]*Table24[[#This Row],[Conversion Rate]]</f>
        <v>0</v>
      </c>
      <c r="BE172" s="30" cm="1">
        <f t="array" ref="BE172">IF(COUNTIFS(F$20:F$1213,F172,G$20:G$1213,G172)&gt;1,
    _xlfn.PERCENTRANK.INC(
        _xlfn._xlws.FILTER(AO$20:AO$1213, (F$20:F$1213=F172)*(G$20:G$1213=G172)*ISNUMBER(AO$20:AO$1213)),
        AO172
    ),
    0
)</f>
        <v>0</v>
      </c>
      <c r="BF172" s="28" t="str">
        <f t="shared" si="2"/>
        <v>Green</v>
      </c>
    </row>
    <row r="173" spans="3:58" hidden="1">
      <c r="C173" s="6" t="s">
        <v>20</v>
      </c>
      <c r="D173" s="4" t="s">
        <v>21</v>
      </c>
      <c r="E173" s="4" t="s">
        <v>22</v>
      </c>
      <c r="F173" s="4" t="s">
        <v>58</v>
      </c>
      <c r="G173" s="4" t="s">
        <v>59</v>
      </c>
      <c r="H173" s="4" t="s">
        <v>799</v>
      </c>
      <c r="I173" s="4" t="s">
        <v>799</v>
      </c>
      <c r="J173" s="4" t="s">
        <v>776</v>
      </c>
      <c r="K173" s="4" t="s">
        <v>776</v>
      </c>
      <c r="L1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PharmaNoExpressANCSEAUSUSAMERICASAMERICAS</v>
      </c>
      <c r="M173" s="7">
        <v>3279.4088940000115</v>
      </c>
      <c r="N173" s="4">
        <v>407</v>
      </c>
      <c r="O173" s="13">
        <v>8.0575157100737389</v>
      </c>
      <c r="P173" s="8" t="s">
        <v>940</v>
      </c>
      <c r="Q173" s="12" t="s">
        <v>472</v>
      </c>
      <c r="R173" s="12" t="s">
        <v>791</v>
      </c>
      <c r="S173" s="12"/>
      <c r="T173" s="12" t="s">
        <v>859</v>
      </c>
      <c r="U173" s="22"/>
      <c r="V173" s="12">
        <v>65</v>
      </c>
      <c r="W173" s="12"/>
      <c r="X173" s="12">
        <v>0.49</v>
      </c>
      <c r="Y173" s="12">
        <v>0.49</v>
      </c>
      <c r="Z173" s="12">
        <v>0.49</v>
      </c>
      <c r="AA173" s="12">
        <v>0.42</v>
      </c>
      <c r="AB173" s="12">
        <v>0.42</v>
      </c>
      <c r="AC173" s="12">
        <v>0.42</v>
      </c>
      <c r="AD173" s="12">
        <v>0.42</v>
      </c>
      <c r="AE173" s="12" t="s">
        <v>838</v>
      </c>
      <c r="AF173" s="12">
        <v>0.03</v>
      </c>
      <c r="AG173" s="12"/>
      <c r="AH173" s="12">
        <v>0.15</v>
      </c>
      <c r="AI173" s="12" t="s">
        <v>941</v>
      </c>
      <c r="AJ173" s="12"/>
      <c r="AK173" s="12"/>
      <c r="AL173" s="16" t="s">
        <v>946</v>
      </c>
      <c r="AM173" s="12" t="s">
        <v>1500</v>
      </c>
      <c r="AN173" s="27">
        <f>VLOOKUP(Table24[[#This Row],[USD conversion]],Sheet2!A:B,2,FALSE)</f>
        <v>1</v>
      </c>
      <c r="AO173" s="28">
        <f>Table24[[#This Row],[Min Charge]]*Table24[[#This Row],[Conversion Rate]]</f>
        <v>65</v>
      </c>
      <c r="AP173" s="28">
        <f>Table24[[#This Row],[45]]*Table24[[#This Row],[Conversion Rate]]</f>
        <v>0</v>
      </c>
      <c r="AQ173" s="28">
        <f>Table24[[#This Row],[100]]*Table24[[#This Row],[Conversion Rate]]</f>
        <v>0.49</v>
      </c>
      <c r="AR173" s="28">
        <f>Table24[[#This Row],[200]]*Table24[[#This Row],[Conversion Rate]]</f>
        <v>0.49</v>
      </c>
      <c r="AS173" s="28">
        <f>Table24[[#This Row],[300]]*Table24[[#This Row],[Conversion Rate]]</f>
        <v>0.49</v>
      </c>
      <c r="AT173" s="28">
        <f>Table24[[#This Row],[500]]*Table24[[#This Row],[Conversion Rate]]</f>
        <v>0.42</v>
      </c>
      <c r="AU173" s="28">
        <f>Table24[[#This Row],[1000]]*Table24[[#This Row],[Conversion Rate]]</f>
        <v>0.42</v>
      </c>
      <c r="AV173" s="28">
        <f>Table24[[#This Row],[2500]]*Table24[[#This Row],[Conversion Rate]]</f>
        <v>0.42</v>
      </c>
      <c r="AW173" s="28">
        <f>Table24[[#This Row],[5000]]*Table24[[#This Row],[Conversion Rate]]</f>
        <v>0.42</v>
      </c>
      <c r="AX173" s="28" t="str">
        <f>Table24[[#This Row],[All In/ ++]]</f>
        <v>++</v>
      </c>
      <c r="AY173" s="28">
        <f>Table24[[#This Row],[FSC]]*Table24[[#This Row],[Conversion Rate]]</f>
        <v>0.03</v>
      </c>
      <c r="AZ173" s="28">
        <f>Table24[[#This Row],[SSC]]*Table24[[#This Row],[Conversion Rate]]</f>
        <v>0</v>
      </c>
      <c r="BA173" s="28">
        <f>Table24[[#This Row],[Screening]]*Table24[[#This Row],[Conversion Rate]]</f>
        <v>0.15</v>
      </c>
      <c r="BB173" s="28" t="e">
        <f>Table24[[#This Row],[Other Charges]]*Table24[[#This Row],[Conversion Rate]]</f>
        <v>#VALUE!</v>
      </c>
      <c r="BC173" s="28">
        <f>Table24[[#This Row],[Dry Ice Charge]]*Table24[[#This Row],[Conversion Rate]]</f>
        <v>0</v>
      </c>
      <c r="BD173" s="28">
        <f>Table24[[#This Row],[SAF/kg]]*Table24[[#This Row],[Conversion Rate]]</f>
        <v>0</v>
      </c>
      <c r="BE173" s="30" cm="1">
        <f t="array" ref="BE173">IF(COUNTIFS(F$20:F$1213,F173,G$20:G$1213,G173)&gt;1,
    _xlfn.PERCENTRANK.INC(
        _xlfn._xlws.FILTER(AO$20:AO$1213, (F$20:F$1213=F173)*(G$20:G$1213=G173)*ISNUMBER(AO$20:AO$1213)),
        AO173
    ),
    0
)</f>
        <v>0</v>
      </c>
      <c r="BF173" s="28" t="str">
        <f t="shared" si="2"/>
        <v>Green</v>
      </c>
    </row>
    <row r="174" spans="3:58" hidden="1">
      <c r="C174" s="6" t="s">
        <v>20</v>
      </c>
      <c r="D174" s="4" t="s">
        <v>21</v>
      </c>
      <c r="E174" s="4" t="s">
        <v>22</v>
      </c>
      <c r="F174" s="4" t="s">
        <v>23</v>
      </c>
      <c r="G174" s="4" t="s">
        <v>39</v>
      </c>
      <c r="H174" s="4" t="s">
        <v>799</v>
      </c>
      <c r="I174" s="4" t="s">
        <v>799</v>
      </c>
      <c r="J174" s="4" t="s">
        <v>776</v>
      </c>
      <c r="K174" s="4" t="s">
        <v>776</v>
      </c>
      <c r="L1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PharmaNoExpressATLBOSUSUSAMERICASAMERICAS</v>
      </c>
      <c r="M174" s="7">
        <v>4904.7725850000079</v>
      </c>
      <c r="N174" s="4">
        <v>268</v>
      </c>
      <c r="O174" s="13">
        <v>18.301390242537344</v>
      </c>
      <c r="P174" s="8" t="s">
        <v>940</v>
      </c>
      <c r="Q174" s="12" t="s">
        <v>472</v>
      </c>
      <c r="R174" s="12" t="s">
        <v>791</v>
      </c>
      <c r="S174" s="12"/>
      <c r="T174" s="12" t="s">
        <v>859</v>
      </c>
      <c r="U174" s="22"/>
      <c r="V174" s="12">
        <v>65</v>
      </c>
      <c r="W174" s="12"/>
      <c r="X174" s="12">
        <v>0.49</v>
      </c>
      <c r="Y174" s="12">
        <v>0.49</v>
      </c>
      <c r="Z174" s="12">
        <v>0.49</v>
      </c>
      <c r="AA174" s="12">
        <v>0.42</v>
      </c>
      <c r="AB174" s="12">
        <v>0.42</v>
      </c>
      <c r="AC174" s="12">
        <v>0.42</v>
      </c>
      <c r="AD174" s="12">
        <v>0.42</v>
      </c>
      <c r="AE174" s="12" t="s">
        <v>838</v>
      </c>
      <c r="AF174" s="12">
        <v>0.03</v>
      </c>
      <c r="AG174" s="12"/>
      <c r="AH174" s="12">
        <v>0.15</v>
      </c>
      <c r="AI174" s="12" t="s">
        <v>941</v>
      </c>
      <c r="AJ174" s="12"/>
      <c r="AK174" s="12"/>
      <c r="AL174" s="16" t="s">
        <v>946</v>
      </c>
      <c r="AM174" s="12" t="s">
        <v>1500</v>
      </c>
      <c r="AN174" s="27">
        <f>VLOOKUP(Table24[[#This Row],[USD conversion]],Sheet2!A:B,2,FALSE)</f>
        <v>1</v>
      </c>
      <c r="AO174" s="28">
        <f>Table24[[#This Row],[Min Charge]]*Table24[[#This Row],[Conversion Rate]]</f>
        <v>65</v>
      </c>
      <c r="AP174" s="28">
        <f>Table24[[#This Row],[45]]*Table24[[#This Row],[Conversion Rate]]</f>
        <v>0</v>
      </c>
      <c r="AQ174" s="28">
        <f>Table24[[#This Row],[100]]*Table24[[#This Row],[Conversion Rate]]</f>
        <v>0.49</v>
      </c>
      <c r="AR174" s="28">
        <f>Table24[[#This Row],[200]]*Table24[[#This Row],[Conversion Rate]]</f>
        <v>0.49</v>
      </c>
      <c r="AS174" s="28">
        <f>Table24[[#This Row],[300]]*Table24[[#This Row],[Conversion Rate]]</f>
        <v>0.49</v>
      </c>
      <c r="AT174" s="28">
        <f>Table24[[#This Row],[500]]*Table24[[#This Row],[Conversion Rate]]</f>
        <v>0.42</v>
      </c>
      <c r="AU174" s="28">
        <f>Table24[[#This Row],[1000]]*Table24[[#This Row],[Conversion Rate]]</f>
        <v>0.42</v>
      </c>
      <c r="AV174" s="28">
        <f>Table24[[#This Row],[2500]]*Table24[[#This Row],[Conversion Rate]]</f>
        <v>0.42</v>
      </c>
      <c r="AW174" s="28">
        <f>Table24[[#This Row],[5000]]*Table24[[#This Row],[Conversion Rate]]</f>
        <v>0.42</v>
      </c>
      <c r="AX174" s="28" t="str">
        <f>Table24[[#This Row],[All In/ ++]]</f>
        <v>++</v>
      </c>
      <c r="AY174" s="28">
        <f>Table24[[#This Row],[FSC]]*Table24[[#This Row],[Conversion Rate]]</f>
        <v>0.03</v>
      </c>
      <c r="AZ174" s="28">
        <f>Table24[[#This Row],[SSC]]*Table24[[#This Row],[Conversion Rate]]</f>
        <v>0</v>
      </c>
      <c r="BA174" s="28">
        <f>Table24[[#This Row],[Screening]]*Table24[[#This Row],[Conversion Rate]]</f>
        <v>0.15</v>
      </c>
      <c r="BB174" s="28" t="e">
        <f>Table24[[#This Row],[Other Charges]]*Table24[[#This Row],[Conversion Rate]]</f>
        <v>#VALUE!</v>
      </c>
      <c r="BC174" s="28">
        <f>Table24[[#This Row],[Dry Ice Charge]]*Table24[[#This Row],[Conversion Rate]]</f>
        <v>0</v>
      </c>
      <c r="BD174" s="28">
        <f>Table24[[#This Row],[SAF/kg]]*Table24[[#This Row],[Conversion Rate]]</f>
        <v>0</v>
      </c>
      <c r="BE174" s="30" cm="1">
        <f t="array" ref="BE174">IF(COUNTIFS(F$20:F$1213,F174,G$20:G$1213,G174)&gt;1,
    _xlfn.PERCENTRANK.INC(
        _xlfn._xlws.FILTER(AO$20:AO$1213, (F$20:F$1213=F174)*(G$20:G$1213=G174)*ISNUMBER(AO$20:AO$1213)),
        AO174
    ),
    0
)</f>
        <v>0</v>
      </c>
      <c r="BF174" s="28" t="str">
        <f t="shared" si="2"/>
        <v>Green</v>
      </c>
    </row>
    <row r="175" spans="3:58" hidden="1">
      <c r="C175" s="6" t="s">
        <v>20</v>
      </c>
      <c r="D175" s="4" t="s">
        <v>21</v>
      </c>
      <c r="E175" s="4" t="s">
        <v>22</v>
      </c>
      <c r="F175" s="4" t="s">
        <v>23</v>
      </c>
      <c r="G175" s="4" t="s">
        <v>64</v>
      </c>
      <c r="H175" s="4" t="s">
        <v>799</v>
      </c>
      <c r="I175" s="4" t="s">
        <v>799</v>
      </c>
      <c r="J175" s="4" t="s">
        <v>776</v>
      </c>
      <c r="K175" s="4" t="s">
        <v>776</v>
      </c>
      <c r="L1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PharmaNoExpressATLCLEUSUSAMERICASAMERICAS</v>
      </c>
      <c r="M175" s="7">
        <v>3785.9999000000043</v>
      </c>
      <c r="N175" s="4">
        <v>275</v>
      </c>
      <c r="O175" s="13">
        <v>13.76727236363638</v>
      </c>
      <c r="P175" s="8" t="s">
        <v>940</v>
      </c>
      <c r="Q175" s="12" t="s">
        <v>472</v>
      </c>
      <c r="R175" s="12" t="s">
        <v>791</v>
      </c>
      <c r="S175" s="12"/>
      <c r="T175" s="12" t="s">
        <v>859</v>
      </c>
      <c r="U175" s="22"/>
      <c r="V175" s="12">
        <v>65</v>
      </c>
      <c r="W175" s="12"/>
      <c r="X175" s="12">
        <v>0.49</v>
      </c>
      <c r="Y175" s="12">
        <v>0.49</v>
      </c>
      <c r="Z175" s="12">
        <v>0.49</v>
      </c>
      <c r="AA175" s="12">
        <v>0.42</v>
      </c>
      <c r="AB175" s="12">
        <v>0.42</v>
      </c>
      <c r="AC175" s="12">
        <v>0.42</v>
      </c>
      <c r="AD175" s="12">
        <v>0.42</v>
      </c>
      <c r="AE175" s="12" t="s">
        <v>838</v>
      </c>
      <c r="AF175" s="12">
        <v>0.03</v>
      </c>
      <c r="AG175" s="12"/>
      <c r="AH175" s="12">
        <v>0.15</v>
      </c>
      <c r="AI175" s="12" t="s">
        <v>941</v>
      </c>
      <c r="AJ175" s="12"/>
      <c r="AK175" s="12"/>
      <c r="AL175" s="16" t="s">
        <v>946</v>
      </c>
      <c r="AM175" s="12" t="s">
        <v>1500</v>
      </c>
      <c r="AN175" s="27">
        <f>VLOOKUP(Table24[[#This Row],[USD conversion]],Sheet2!A:B,2,FALSE)</f>
        <v>1</v>
      </c>
      <c r="AO175" s="28">
        <f>Table24[[#This Row],[Min Charge]]*Table24[[#This Row],[Conversion Rate]]</f>
        <v>65</v>
      </c>
      <c r="AP175" s="28">
        <f>Table24[[#This Row],[45]]*Table24[[#This Row],[Conversion Rate]]</f>
        <v>0</v>
      </c>
      <c r="AQ175" s="28">
        <f>Table24[[#This Row],[100]]*Table24[[#This Row],[Conversion Rate]]</f>
        <v>0.49</v>
      </c>
      <c r="AR175" s="28">
        <f>Table24[[#This Row],[200]]*Table24[[#This Row],[Conversion Rate]]</f>
        <v>0.49</v>
      </c>
      <c r="AS175" s="28">
        <f>Table24[[#This Row],[300]]*Table24[[#This Row],[Conversion Rate]]</f>
        <v>0.49</v>
      </c>
      <c r="AT175" s="28">
        <f>Table24[[#This Row],[500]]*Table24[[#This Row],[Conversion Rate]]</f>
        <v>0.42</v>
      </c>
      <c r="AU175" s="28">
        <f>Table24[[#This Row],[1000]]*Table24[[#This Row],[Conversion Rate]]</f>
        <v>0.42</v>
      </c>
      <c r="AV175" s="28">
        <f>Table24[[#This Row],[2500]]*Table24[[#This Row],[Conversion Rate]]</f>
        <v>0.42</v>
      </c>
      <c r="AW175" s="28">
        <f>Table24[[#This Row],[5000]]*Table24[[#This Row],[Conversion Rate]]</f>
        <v>0.42</v>
      </c>
      <c r="AX175" s="28" t="str">
        <f>Table24[[#This Row],[All In/ ++]]</f>
        <v>++</v>
      </c>
      <c r="AY175" s="28">
        <f>Table24[[#This Row],[FSC]]*Table24[[#This Row],[Conversion Rate]]</f>
        <v>0.03</v>
      </c>
      <c r="AZ175" s="28">
        <f>Table24[[#This Row],[SSC]]*Table24[[#This Row],[Conversion Rate]]</f>
        <v>0</v>
      </c>
      <c r="BA175" s="28">
        <f>Table24[[#This Row],[Screening]]*Table24[[#This Row],[Conversion Rate]]</f>
        <v>0.15</v>
      </c>
      <c r="BB175" s="28" t="e">
        <f>Table24[[#This Row],[Other Charges]]*Table24[[#This Row],[Conversion Rate]]</f>
        <v>#VALUE!</v>
      </c>
      <c r="BC175" s="28">
        <f>Table24[[#This Row],[Dry Ice Charge]]*Table24[[#This Row],[Conversion Rate]]</f>
        <v>0</v>
      </c>
      <c r="BD175" s="28">
        <f>Table24[[#This Row],[SAF/kg]]*Table24[[#This Row],[Conversion Rate]]</f>
        <v>0</v>
      </c>
      <c r="BE175" s="30" cm="1">
        <f t="array" ref="BE175">IF(COUNTIFS(F$20:F$1213,F175,G$20:G$1213,G175)&gt;1,
    _xlfn.PERCENTRANK.INC(
        _xlfn._xlws.FILTER(AO$20:AO$1213, (F$20:F$1213=F175)*(G$20:G$1213=G175)*ISNUMBER(AO$20:AO$1213)),
        AO175
    ),
    0
)</f>
        <v>0</v>
      </c>
      <c r="BF175" s="28" t="str">
        <f t="shared" si="2"/>
        <v>Green</v>
      </c>
    </row>
    <row r="176" spans="3:58" hidden="1">
      <c r="C176" s="6" t="s">
        <v>20</v>
      </c>
      <c r="D176" s="4" t="s">
        <v>21</v>
      </c>
      <c r="E176" s="4" t="s">
        <v>22</v>
      </c>
      <c r="F176" s="4" t="s">
        <v>23</v>
      </c>
      <c r="G176" s="4" t="s">
        <v>24</v>
      </c>
      <c r="H176" s="4" t="s">
        <v>799</v>
      </c>
      <c r="I176" s="4" t="s">
        <v>799</v>
      </c>
      <c r="J176" s="4" t="s">
        <v>776</v>
      </c>
      <c r="K176" s="4" t="s">
        <v>776</v>
      </c>
      <c r="L1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PharmaNoExpressATLCVGUSUSAMERICASAMERICAS</v>
      </c>
      <c r="M176" s="7">
        <v>11843.225689000114</v>
      </c>
      <c r="N176" s="4">
        <v>2162</v>
      </c>
      <c r="O176" s="13">
        <v>5.4779027238668423</v>
      </c>
      <c r="P176" s="8" t="s">
        <v>940</v>
      </c>
      <c r="Q176" s="12" t="s">
        <v>472</v>
      </c>
      <c r="R176" s="12" t="s">
        <v>791</v>
      </c>
      <c r="S176" s="12"/>
      <c r="T176" s="12" t="s">
        <v>859</v>
      </c>
      <c r="U176" s="22"/>
      <c r="V176" s="12">
        <v>65</v>
      </c>
      <c r="W176" s="12"/>
      <c r="X176" s="12">
        <v>0.49</v>
      </c>
      <c r="Y176" s="12">
        <v>0.49</v>
      </c>
      <c r="Z176" s="12">
        <v>0.49</v>
      </c>
      <c r="AA176" s="12">
        <v>0.42</v>
      </c>
      <c r="AB176" s="12">
        <v>0.42</v>
      </c>
      <c r="AC176" s="12">
        <v>0.42</v>
      </c>
      <c r="AD176" s="12">
        <v>0.42</v>
      </c>
      <c r="AE176" s="12" t="s">
        <v>838</v>
      </c>
      <c r="AF176" s="12">
        <v>0.03</v>
      </c>
      <c r="AG176" s="12"/>
      <c r="AH176" s="12">
        <v>0.15</v>
      </c>
      <c r="AI176" s="12" t="s">
        <v>941</v>
      </c>
      <c r="AJ176" s="12"/>
      <c r="AK176" s="12"/>
      <c r="AL176" s="16" t="s">
        <v>942</v>
      </c>
      <c r="AM176" s="12" t="s">
        <v>1500</v>
      </c>
      <c r="AN176" s="27">
        <f>VLOOKUP(Table24[[#This Row],[USD conversion]],Sheet2!A:B,2,FALSE)</f>
        <v>1</v>
      </c>
      <c r="AO176" s="28">
        <f>Table24[[#This Row],[Min Charge]]*Table24[[#This Row],[Conversion Rate]]</f>
        <v>65</v>
      </c>
      <c r="AP176" s="28">
        <f>Table24[[#This Row],[45]]*Table24[[#This Row],[Conversion Rate]]</f>
        <v>0</v>
      </c>
      <c r="AQ176" s="28">
        <f>Table24[[#This Row],[100]]*Table24[[#This Row],[Conversion Rate]]</f>
        <v>0.49</v>
      </c>
      <c r="AR176" s="28">
        <f>Table24[[#This Row],[200]]*Table24[[#This Row],[Conversion Rate]]</f>
        <v>0.49</v>
      </c>
      <c r="AS176" s="28">
        <f>Table24[[#This Row],[300]]*Table24[[#This Row],[Conversion Rate]]</f>
        <v>0.49</v>
      </c>
      <c r="AT176" s="28">
        <f>Table24[[#This Row],[500]]*Table24[[#This Row],[Conversion Rate]]</f>
        <v>0.42</v>
      </c>
      <c r="AU176" s="28">
        <f>Table24[[#This Row],[1000]]*Table24[[#This Row],[Conversion Rate]]</f>
        <v>0.42</v>
      </c>
      <c r="AV176" s="28">
        <f>Table24[[#This Row],[2500]]*Table24[[#This Row],[Conversion Rate]]</f>
        <v>0.42</v>
      </c>
      <c r="AW176" s="28">
        <f>Table24[[#This Row],[5000]]*Table24[[#This Row],[Conversion Rate]]</f>
        <v>0.42</v>
      </c>
      <c r="AX176" s="28" t="str">
        <f>Table24[[#This Row],[All In/ ++]]</f>
        <v>++</v>
      </c>
      <c r="AY176" s="28">
        <f>Table24[[#This Row],[FSC]]*Table24[[#This Row],[Conversion Rate]]</f>
        <v>0.03</v>
      </c>
      <c r="AZ176" s="28">
        <f>Table24[[#This Row],[SSC]]*Table24[[#This Row],[Conversion Rate]]</f>
        <v>0</v>
      </c>
      <c r="BA176" s="28">
        <f>Table24[[#This Row],[Screening]]*Table24[[#This Row],[Conversion Rate]]</f>
        <v>0.15</v>
      </c>
      <c r="BB176" s="28" t="e">
        <f>Table24[[#This Row],[Other Charges]]*Table24[[#This Row],[Conversion Rate]]</f>
        <v>#VALUE!</v>
      </c>
      <c r="BC176" s="28">
        <f>Table24[[#This Row],[Dry Ice Charge]]*Table24[[#This Row],[Conversion Rate]]</f>
        <v>0</v>
      </c>
      <c r="BD176" s="28">
        <f>Table24[[#This Row],[SAF/kg]]*Table24[[#This Row],[Conversion Rate]]</f>
        <v>0</v>
      </c>
      <c r="BE176" s="30" cm="1">
        <f t="array" ref="BE176">IF(COUNTIFS(F$20:F$1213,F176,G$20:G$1213,G176)&gt;1,
    _xlfn.PERCENTRANK.INC(
        _xlfn._xlws.FILTER(AO$20:AO$1213, (F$20:F$1213=F176)*(G$20:G$1213=G176)*ISNUMBER(AO$20:AO$1213)),
        AO176
    ),
    0
)</f>
        <v>0</v>
      </c>
      <c r="BF176" s="28" t="str">
        <f t="shared" si="2"/>
        <v>Green</v>
      </c>
    </row>
    <row r="177" spans="3:58" hidden="1">
      <c r="C177" s="6" t="s">
        <v>20</v>
      </c>
      <c r="D177" s="4" t="s">
        <v>21</v>
      </c>
      <c r="E177" s="4" t="s">
        <v>22</v>
      </c>
      <c r="F177" s="4" t="s">
        <v>23</v>
      </c>
      <c r="G177" s="4" t="s">
        <v>68</v>
      </c>
      <c r="H177" s="4" t="s">
        <v>799</v>
      </c>
      <c r="I177" s="4" t="s">
        <v>799</v>
      </c>
      <c r="J177" s="4" t="s">
        <v>776</v>
      </c>
      <c r="K177" s="4" t="s">
        <v>776</v>
      </c>
      <c r="L1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PharmaNoExpressATLDAYUSUSAMERICASAMERICAS</v>
      </c>
      <c r="M177" s="7">
        <v>2843.1816730000087</v>
      </c>
      <c r="N177" s="4">
        <v>308</v>
      </c>
      <c r="O177" s="13">
        <v>9.2311093279221055</v>
      </c>
      <c r="P177" s="8" t="s">
        <v>940</v>
      </c>
      <c r="Q177" s="12" t="s">
        <v>472</v>
      </c>
      <c r="R177" s="12" t="s">
        <v>791</v>
      </c>
      <c r="S177" s="12"/>
      <c r="T177" s="12" t="s">
        <v>859</v>
      </c>
      <c r="U177" s="22"/>
      <c r="V177" s="12">
        <v>65</v>
      </c>
      <c r="W177" s="12"/>
      <c r="X177" s="12">
        <v>0.49</v>
      </c>
      <c r="Y177" s="12">
        <v>0.49</v>
      </c>
      <c r="Z177" s="12">
        <v>0.49</v>
      </c>
      <c r="AA177" s="12">
        <v>0.42</v>
      </c>
      <c r="AB177" s="12">
        <v>0.42</v>
      </c>
      <c r="AC177" s="12">
        <v>0.42</v>
      </c>
      <c r="AD177" s="12">
        <v>0.42</v>
      </c>
      <c r="AE177" s="12" t="s">
        <v>838</v>
      </c>
      <c r="AF177" s="12">
        <v>0.03</v>
      </c>
      <c r="AG177" s="12"/>
      <c r="AH177" s="12">
        <v>0.15</v>
      </c>
      <c r="AI177" s="12" t="s">
        <v>941</v>
      </c>
      <c r="AJ177" s="12"/>
      <c r="AK177" s="12"/>
      <c r="AL177" s="16" t="s">
        <v>946</v>
      </c>
      <c r="AM177" s="12" t="s">
        <v>1500</v>
      </c>
      <c r="AN177" s="27">
        <f>VLOOKUP(Table24[[#This Row],[USD conversion]],Sheet2!A:B,2,FALSE)</f>
        <v>1</v>
      </c>
      <c r="AO177" s="28">
        <f>Table24[[#This Row],[Min Charge]]*Table24[[#This Row],[Conversion Rate]]</f>
        <v>65</v>
      </c>
      <c r="AP177" s="28">
        <f>Table24[[#This Row],[45]]*Table24[[#This Row],[Conversion Rate]]</f>
        <v>0</v>
      </c>
      <c r="AQ177" s="28">
        <f>Table24[[#This Row],[100]]*Table24[[#This Row],[Conversion Rate]]</f>
        <v>0.49</v>
      </c>
      <c r="AR177" s="28">
        <f>Table24[[#This Row],[200]]*Table24[[#This Row],[Conversion Rate]]</f>
        <v>0.49</v>
      </c>
      <c r="AS177" s="28">
        <f>Table24[[#This Row],[300]]*Table24[[#This Row],[Conversion Rate]]</f>
        <v>0.49</v>
      </c>
      <c r="AT177" s="28">
        <f>Table24[[#This Row],[500]]*Table24[[#This Row],[Conversion Rate]]</f>
        <v>0.42</v>
      </c>
      <c r="AU177" s="28">
        <f>Table24[[#This Row],[1000]]*Table24[[#This Row],[Conversion Rate]]</f>
        <v>0.42</v>
      </c>
      <c r="AV177" s="28">
        <f>Table24[[#This Row],[2500]]*Table24[[#This Row],[Conversion Rate]]</f>
        <v>0.42</v>
      </c>
      <c r="AW177" s="28">
        <f>Table24[[#This Row],[5000]]*Table24[[#This Row],[Conversion Rate]]</f>
        <v>0.42</v>
      </c>
      <c r="AX177" s="28" t="str">
        <f>Table24[[#This Row],[All In/ ++]]</f>
        <v>++</v>
      </c>
      <c r="AY177" s="28">
        <f>Table24[[#This Row],[FSC]]*Table24[[#This Row],[Conversion Rate]]</f>
        <v>0.03</v>
      </c>
      <c r="AZ177" s="28">
        <f>Table24[[#This Row],[SSC]]*Table24[[#This Row],[Conversion Rate]]</f>
        <v>0</v>
      </c>
      <c r="BA177" s="28">
        <f>Table24[[#This Row],[Screening]]*Table24[[#This Row],[Conversion Rate]]</f>
        <v>0.15</v>
      </c>
      <c r="BB177" s="28" t="e">
        <f>Table24[[#This Row],[Other Charges]]*Table24[[#This Row],[Conversion Rate]]</f>
        <v>#VALUE!</v>
      </c>
      <c r="BC177" s="28">
        <f>Table24[[#This Row],[Dry Ice Charge]]*Table24[[#This Row],[Conversion Rate]]</f>
        <v>0</v>
      </c>
      <c r="BD177" s="28">
        <f>Table24[[#This Row],[SAF/kg]]*Table24[[#This Row],[Conversion Rate]]</f>
        <v>0</v>
      </c>
      <c r="BE177" s="30" cm="1">
        <f t="array" ref="BE177">IF(COUNTIFS(F$20:F$1213,F177,G$20:G$1213,G177)&gt;1,
    _xlfn.PERCENTRANK.INC(
        _xlfn._xlws.FILTER(AO$20:AO$1213, (F$20:F$1213=F177)*(G$20:G$1213=G177)*ISNUMBER(AO$20:AO$1213)),
        AO177
    ),
    0
)</f>
        <v>0</v>
      </c>
      <c r="BF177" s="28" t="str">
        <f t="shared" si="2"/>
        <v>Green</v>
      </c>
    </row>
    <row r="178" spans="3:58" hidden="1">
      <c r="C178" s="6" t="s">
        <v>20</v>
      </c>
      <c r="D178" s="4" t="s">
        <v>21</v>
      </c>
      <c r="E178" s="4" t="s">
        <v>22</v>
      </c>
      <c r="F178" s="4" t="s">
        <v>23</v>
      </c>
      <c r="G178" s="4" t="s">
        <v>45</v>
      </c>
      <c r="H178" s="4" t="s">
        <v>799</v>
      </c>
      <c r="I178" s="4" t="s">
        <v>799</v>
      </c>
      <c r="J178" s="4" t="s">
        <v>776</v>
      </c>
      <c r="K178" s="4" t="s">
        <v>776</v>
      </c>
      <c r="L1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PharmaNoExpressATLDFWUSUSAMERICASAMERICAS</v>
      </c>
      <c r="M178" s="7">
        <v>11188.563489999999</v>
      </c>
      <c r="N178" s="4">
        <v>348</v>
      </c>
      <c r="O178" s="13">
        <v>32.151044511494248</v>
      </c>
      <c r="P178" s="8" t="s">
        <v>940</v>
      </c>
      <c r="Q178" s="12" t="s">
        <v>472</v>
      </c>
      <c r="R178" s="12" t="s">
        <v>791</v>
      </c>
      <c r="S178" s="12"/>
      <c r="T178" s="12" t="s">
        <v>859</v>
      </c>
      <c r="U178" s="22"/>
      <c r="V178" s="12">
        <v>65</v>
      </c>
      <c r="W178" s="12"/>
      <c r="X178" s="12">
        <v>0.49</v>
      </c>
      <c r="Y178" s="12">
        <v>0.49</v>
      </c>
      <c r="Z178" s="12">
        <v>0.49</v>
      </c>
      <c r="AA178" s="12">
        <v>0.42</v>
      </c>
      <c r="AB178" s="12">
        <v>0.42</v>
      </c>
      <c r="AC178" s="12">
        <v>0.42</v>
      </c>
      <c r="AD178" s="12">
        <v>0.42</v>
      </c>
      <c r="AE178" s="12" t="s">
        <v>838</v>
      </c>
      <c r="AF178" s="12">
        <v>0.03</v>
      </c>
      <c r="AG178" s="12"/>
      <c r="AH178" s="12">
        <v>0.15</v>
      </c>
      <c r="AI178" s="12" t="s">
        <v>941</v>
      </c>
      <c r="AJ178" s="12"/>
      <c r="AK178" s="12"/>
      <c r="AL178" s="16" t="s">
        <v>942</v>
      </c>
      <c r="AM178" s="12" t="s">
        <v>1500</v>
      </c>
      <c r="AN178" s="27">
        <f>VLOOKUP(Table24[[#This Row],[USD conversion]],Sheet2!A:B,2,FALSE)</f>
        <v>1</v>
      </c>
      <c r="AO178" s="28">
        <f>Table24[[#This Row],[Min Charge]]*Table24[[#This Row],[Conversion Rate]]</f>
        <v>65</v>
      </c>
      <c r="AP178" s="28">
        <f>Table24[[#This Row],[45]]*Table24[[#This Row],[Conversion Rate]]</f>
        <v>0</v>
      </c>
      <c r="AQ178" s="28">
        <f>Table24[[#This Row],[100]]*Table24[[#This Row],[Conversion Rate]]</f>
        <v>0.49</v>
      </c>
      <c r="AR178" s="28">
        <f>Table24[[#This Row],[200]]*Table24[[#This Row],[Conversion Rate]]</f>
        <v>0.49</v>
      </c>
      <c r="AS178" s="28">
        <f>Table24[[#This Row],[300]]*Table24[[#This Row],[Conversion Rate]]</f>
        <v>0.49</v>
      </c>
      <c r="AT178" s="28">
        <f>Table24[[#This Row],[500]]*Table24[[#This Row],[Conversion Rate]]</f>
        <v>0.42</v>
      </c>
      <c r="AU178" s="28">
        <f>Table24[[#This Row],[1000]]*Table24[[#This Row],[Conversion Rate]]</f>
        <v>0.42</v>
      </c>
      <c r="AV178" s="28">
        <f>Table24[[#This Row],[2500]]*Table24[[#This Row],[Conversion Rate]]</f>
        <v>0.42</v>
      </c>
      <c r="AW178" s="28">
        <f>Table24[[#This Row],[5000]]*Table24[[#This Row],[Conversion Rate]]</f>
        <v>0.42</v>
      </c>
      <c r="AX178" s="28" t="str">
        <f>Table24[[#This Row],[All In/ ++]]</f>
        <v>++</v>
      </c>
      <c r="AY178" s="28">
        <f>Table24[[#This Row],[FSC]]*Table24[[#This Row],[Conversion Rate]]</f>
        <v>0.03</v>
      </c>
      <c r="AZ178" s="28">
        <f>Table24[[#This Row],[SSC]]*Table24[[#This Row],[Conversion Rate]]</f>
        <v>0</v>
      </c>
      <c r="BA178" s="28">
        <f>Table24[[#This Row],[Screening]]*Table24[[#This Row],[Conversion Rate]]</f>
        <v>0.15</v>
      </c>
      <c r="BB178" s="28" t="e">
        <f>Table24[[#This Row],[Other Charges]]*Table24[[#This Row],[Conversion Rate]]</f>
        <v>#VALUE!</v>
      </c>
      <c r="BC178" s="28">
        <f>Table24[[#This Row],[Dry Ice Charge]]*Table24[[#This Row],[Conversion Rate]]</f>
        <v>0</v>
      </c>
      <c r="BD178" s="28">
        <f>Table24[[#This Row],[SAF/kg]]*Table24[[#This Row],[Conversion Rate]]</f>
        <v>0</v>
      </c>
      <c r="BE178" s="30" cm="1">
        <f t="array" ref="BE178">IF(COUNTIFS(F$20:F$1213,F178,G$20:G$1213,G178)&gt;1,
    _xlfn.PERCENTRANK.INC(
        _xlfn._xlws.FILTER(AO$20:AO$1213, (F$20:F$1213=F178)*(G$20:G$1213=G178)*ISNUMBER(AO$20:AO$1213)),
        AO178
    ),
    0
)</f>
        <v>0</v>
      </c>
      <c r="BF178" s="28" t="str">
        <f t="shared" si="2"/>
        <v>Green</v>
      </c>
    </row>
    <row r="179" spans="3:58" hidden="1">
      <c r="C179" s="6" t="s">
        <v>20</v>
      </c>
      <c r="D179" s="4" t="s">
        <v>21</v>
      </c>
      <c r="E179" s="4" t="s">
        <v>22</v>
      </c>
      <c r="F179" s="4" t="s">
        <v>23</v>
      </c>
      <c r="G179" s="4" t="s">
        <v>40</v>
      </c>
      <c r="H179" s="4" t="s">
        <v>799</v>
      </c>
      <c r="I179" s="4" t="s">
        <v>799</v>
      </c>
      <c r="J179" s="4" t="s">
        <v>776</v>
      </c>
      <c r="K179" s="4" t="s">
        <v>776</v>
      </c>
      <c r="L1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PharmaNoExpressATLDTWUSUSAMERICASAMERICAS</v>
      </c>
      <c r="M179" s="7">
        <v>11140.908688999991</v>
      </c>
      <c r="N179" s="4">
        <v>919</v>
      </c>
      <c r="O179" s="13">
        <v>12.122860379760599</v>
      </c>
      <c r="P179" s="8" t="s">
        <v>940</v>
      </c>
      <c r="Q179" s="12" t="s">
        <v>472</v>
      </c>
      <c r="R179" s="12" t="s">
        <v>791</v>
      </c>
      <c r="S179" s="12"/>
      <c r="T179" s="12" t="s">
        <v>859</v>
      </c>
      <c r="U179" s="22"/>
      <c r="V179" s="12">
        <v>65</v>
      </c>
      <c r="W179" s="12"/>
      <c r="X179" s="12">
        <v>0.49</v>
      </c>
      <c r="Y179" s="12">
        <v>0.49</v>
      </c>
      <c r="Z179" s="12">
        <v>0.49</v>
      </c>
      <c r="AA179" s="12">
        <v>0.42</v>
      </c>
      <c r="AB179" s="12">
        <v>0.42</v>
      </c>
      <c r="AC179" s="12">
        <v>0.42</v>
      </c>
      <c r="AD179" s="12">
        <v>0.42</v>
      </c>
      <c r="AE179" s="12" t="s">
        <v>838</v>
      </c>
      <c r="AF179" s="12">
        <v>0.03</v>
      </c>
      <c r="AG179" s="12"/>
      <c r="AH179" s="12">
        <v>0.15</v>
      </c>
      <c r="AI179" s="12" t="s">
        <v>941</v>
      </c>
      <c r="AJ179" s="12"/>
      <c r="AK179" s="12"/>
      <c r="AL179" s="16" t="s">
        <v>942</v>
      </c>
      <c r="AM179" s="12" t="s">
        <v>1500</v>
      </c>
      <c r="AN179" s="27">
        <f>VLOOKUP(Table24[[#This Row],[USD conversion]],Sheet2!A:B,2,FALSE)</f>
        <v>1</v>
      </c>
      <c r="AO179" s="28">
        <f>Table24[[#This Row],[Min Charge]]*Table24[[#This Row],[Conversion Rate]]</f>
        <v>65</v>
      </c>
      <c r="AP179" s="28">
        <f>Table24[[#This Row],[45]]*Table24[[#This Row],[Conversion Rate]]</f>
        <v>0</v>
      </c>
      <c r="AQ179" s="28">
        <f>Table24[[#This Row],[100]]*Table24[[#This Row],[Conversion Rate]]</f>
        <v>0.49</v>
      </c>
      <c r="AR179" s="28">
        <f>Table24[[#This Row],[200]]*Table24[[#This Row],[Conversion Rate]]</f>
        <v>0.49</v>
      </c>
      <c r="AS179" s="28">
        <f>Table24[[#This Row],[300]]*Table24[[#This Row],[Conversion Rate]]</f>
        <v>0.49</v>
      </c>
      <c r="AT179" s="28">
        <f>Table24[[#This Row],[500]]*Table24[[#This Row],[Conversion Rate]]</f>
        <v>0.42</v>
      </c>
      <c r="AU179" s="28">
        <f>Table24[[#This Row],[1000]]*Table24[[#This Row],[Conversion Rate]]</f>
        <v>0.42</v>
      </c>
      <c r="AV179" s="28">
        <f>Table24[[#This Row],[2500]]*Table24[[#This Row],[Conversion Rate]]</f>
        <v>0.42</v>
      </c>
      <c r="AW179" s="28">
        <f>Table24[[#This Row],[5000]]*Table24[[#This Row],[Conversion Rate]]</f>
        <v>0.42</v>
      </c>
      <c r="AX179" s="28" t="str">
        <f>Table24[[#This Row],[All In/ ++]]</f>
        <v>++</v>
      </c>
      <c r="AY179" s="28">
        <f>Table24[[#This Row],[FSC]]*Table24[[#This Row],[Conversion Rate]]</f>
        <v>0.03</v>
      </c>
      <c r="AZ179" s="28">
        <f>Table24[[#This Row],[SSC]]*Table24[[#This Row],[Conversion Rate]]</f>
        <v>0</v>
      </c>
      <c r="BA179" s="28">
        <f>Table24[[#This Row],[Screening]]*Table24[[#This Row],[Conversion Rate]]</f>
        <v>0.15</v>
      </c>
      <c r="BB179" s="28" t="e">
        <f>Table24[[#This Row],[Other Charges]]*Table24[[#This Row],[Conversion Rate]]</f>
        <v>#VALUE!</v>
      </c>
      <c r="BC179" s="28">
        <f>Table24[[#This Row],[Dry Ice Charge]]*Table24[[#This Row],[Conversion Rate]]</f>
        <v>0</v>
      </c>
      <c r="BD179" s="28">
        <f>Table24[[#This Row],[SAF/kg]]*Table24[[#This Row],[Conversion Rate]]</f>
        <v>0</v>
      </c>
      <c r="BE179" s="30" cm="1">
        <f t="array" ref="BE179">IF(COUNTIFS(F$20:F$1213,F179,G$20:G$1213,G179)&gt;1,
    _xlfn.PERCENTRANK.INC(
        _xlfn._xlws.FILTER(AO$20:AO$1213, (F$20:F$1213=F179)*(G$20:G$1213=G179)*ISNUMBER(AO$20:AO$1213)),
        AO179
    ),
    0
)</f>
        <v>0</v>
      </c>
      <c r="BF179" s="28" t="str">
        <f t="shared" si="2"/>
        <v>Green</v>
      </c>
    </row>
    <row r="180" spans="3:58" hidden="1">
      <c r="C180" s="6" t="s">
        <v>20</v>
      </c>
      <c r="D180" s="4" t="s">
        <v>21</v>
      </c>
      <c r="E180" s="4" t="s">
        <v>22</v>
      </c>
      <c r="F180" s="4" t="s">
        <v>23</v>
      </c>
      <c r="G180" s="4" t="s">
        <v>33</v>
      </c>
      <c r="H180" s="4" t="s">
        <v>799</v>
      </c>
      <c r="I180" s="4" t="s">
        <v>799</v>
      </c>
      <c r="J180" s="4" t="s">
        <v>776</v>
      </c>
      <c r="K180" s="4" t="s">
        <v>776</v>
      </c>
      <c r="L1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PharmaNoExpressATLIAHUSUSAMERICASAMERICAS</v>
      </c>
      <c r="M180" s="7">
        <v>8280.4543689999846</v>
      </c>
      <c r="N180" s="4">
        <v>353</v>
      </c>
      <c r="O180" s="13">
        <v>23.457377815863978</v>
      </c>
      <c r="P180" s="8" t="s">
        <v>940</v>
      </c>
      <c r="Q180" s="12" t="s">
        <v>472</v>
      </c>
      <c r="R180" s="12" t="s">
        <v>791</v>
      </c>
      <c r="S180" s="12"/>
      <c r="T180" s="12" t="s">
        <v>859</v>
      </c>
      <c r="U180" s="22"/>
      <c r="V180" s="12">
        <v>65</v>
      </c>
      <c r="W180" s="12"/>
      <c r="X180" s="12">
        <v>0.49</v>
      </c>
      <c r="Y180" s="12">
        <v>0.49</v>
      </c>
      <c r="Z180" s="12">
        <v>0.49</v>
      </c>
      <c r="AA180" s="12">
        <v>0.42</v>
      </c>
      <c r="AB180" s="12">
        <v>0.42</v>
      </c>
      <c r="AC180" s="12">
        <v>0.42</v>
      </c>
      <c r="AD180" s="12">
        <v>0.42</v>
      </c>
      <c r="AE180" s="12" t="s">
        <v>838</v>
      </c>
      <c r="AF180" s="12">
        <v>0.03</v>
      </c>
      <c r="AG180" s="12"/>
      <c r="AH180" s="12">
        <v>0.15</v>
      </c>
      <c r="AI180" s="12" t="s">
        <v>941</v>
      </c>
      <c r="AJ180" s="12"/>
      <c r="AK180" s="12"/>
      <c r="AL180" s="16" t="s">
        <v>946</v>
      </c>
      <c r="AM180" s="12" t="s">
        <v>1500</v>
      </c>
      <c r="AN180" s="27">
        <f>VLOOKUP(Table24[[#This Row],[USD conversion]],Sheet2!A:B,2,FALSE)</f>
        <v>1</v>
      </c>
      <c r="AO180" s="28">
        <f>Table24[[#This Row],[Min Charge]]*Table24[[#This Row],[Conversion Rate]]</f>
        <v>65</v>
      </c>
      <c r="AP180" s="28">
        <f>Table24[[#This Row],[45]]*Table24[[#This Row],[Conversion Rate]]</f>
        <v>0</v>
      </c>
      <c r="AQ180" s="28">
        <f>Table24[[#This Row],[100]]*Table24[[#This Row],[Conversion Rate]]</f>
        <v>0.49</v>
      </c>
      <c r="AR180" s="28">
        <f>Table24[[#This Row],[200]]*Table24[[#This Row],[Conversion Rate]]</f>
        <v>0.49</v>
      </c>
      <c r="AS180" s="28">
        <f>Table24[[#This Row],[300]]*Table24[[#This Row],[Conversion Rate]]</f>
        <v>0.49</v>
      </c>
      <c r="AT180" s="28">
        <f>Table24[[#This Row],[500]]*Table24[[#This Row],[Conversion Rate]]</f>
        <v>0.42</v>
      </c>
      <c r="AU180" s="28">
        <f>Table24[[#This Row],[1000]]*Table24[[#This Row],[Conversion Rate]]</f>
        <v>0.42</v>
      </c>
      <c r="AV180" s="28">
        <f>Table24[[#This Row],[2500]]*Table24[[#This Row],[Conversion Rate]]</f>
        <v>0.42</v>
      </c>
      <c r="AW180" s="28">
        <f>Table24[[#This Row],[5000]]*Table24[[#This Row],[Conversion Rate]]</f>
        <v>0.42</v>
      </c>
      <c r="AX180" s="28" t="str">
        <f>Table24[[#This Row],[All In/ ++]]</f>
        <v>++</v>
      </c>
      <c r="AY180" s="28">
        <f>Table24[[#This Row],[FSC]]*Table24[[#This Row],[Conversion Rate]]</f>
        <v>0.03</v>
      </c>
      <c r="AZ180" s="28">
        <f>Table24[[#This Row],[SSC]]*Table24[[#This Row],[Conversion Rate]]</f>
        <v>0</v>
      </c>
      <c r="BA180" s="28">
        <f>Table24[[#This Row],[Screening]]*Table24[[#This Row],[Conversion Rate]]</f>
        <v>0.15</v>
      </c>
      <c r="BB180" s="28" t="e">
        <f>Table24[[#This Row],[Other Charges]]*Table24[[#This Row],[Conversion Rate]]</f>
        <v>#VALUE!</v>
      </c>
      <c r="BC180" s="28">
        <f>Table24[[#This Row],[Dry Ice Charge]]*Table24[[#This Row],[Conversion Rate]]</f>
        <v>0</v>
      </c>
      <c r="BD180" s="28">
        <f>Table24[[#This Row],[SAF/kg]]*Table24[[#This Row],[Conversion Rate]]</f>
        <v>0</v>
      </c>
      <c r="BE180" s="30" cm="1">
        <f t="array" ref="BE180">IF(COUNTIFS(F$20:F$1213,F180,G$20:G$1213,G180)&gt;1,
    _xlfn.PERCENTRANK.INC(
        _xlfn._xlws.FILTER(AO$20:AO$1213, (F$20:F$1213=F180)*(G$20:G$1213=G180)*ISNUMBER(AO$20:AO$1213)),
        AO180
    ),
    0
)</f>
        <v>0</v>
      </c>
      <c r="BF180" s="28" t="str">
        <f t="shared" si="2"/>
        <v>Green</v>
      </c>
    </row>
    <row r="181" spans="3:58" hidden="1">
      <c r="C181" s="6" t="s">
        <v>20</v>
      </c>
      <c r="D181" s="4" t="s">
        <v>21</v>
      </c>
      <c r="E181" s="4" t="s">
        <v>22</v>
      </c>
      <c r="F181" s="4" t="s">
        <v>23</v>
      </c>
      <c r="G181" s="4" t="s">
        <v>50</v>
      </c>
      <c r="H181" s="4" t="s">
        <v>799</v>
      </c>
      <c r="I181" s="4" t="s">
        <v>799</v>
      </c>
      <c r="J181" s="4" t="s">
        <v>776</v>
      </c>
      <c r="K181" s="4" t="s">
        <v>776</v>
      </c>
      <c r="L1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PharmaNoExpressATLMCOUSUSAMERICASAMERICAS</v>
      </c>
      <c r="M181" s="7">
        <v>4060.4270870000064</v>
      </c>
      <c r="N181" s="4">
        <v>447</v>
      </c>
      <c r="O181" s="13">
        <v>9.083729501118583</v>
      </c>
      <c r="P181" s="8" t="s">
        <v>940</v>
      </c>
      <c r="Q181" s="12" t="s">
        <v>472</v>
      </c>
      <c r="R181" s="12" t="s">
        <v>791</v>
      </c>
      <c r="S181" s="12"/>
      <c r="T181" s="12" t="s">
        <v>859</v>
      </c>
      <c r="U181" s="22"/>
      <c r="V181" s="12">
        <v>65</v>
      </c>
      <c r="W181" s="12"/>
      <c r="X181" s="12">
        <v>0.49</v>
      </c>
      <c r="Y181" s="12">
        <v>0.49</v>
      </c>
      <c r="Z181" s="12">
        <v>0.49</v>
      </c>
      <c r="AA181" s="12">
        <v>0.42</v>
      </c>
      <c r="AB181" s="12">
        <v>0.42</v>
      </c>
      <c r="AC181" s="12">
        <v>0.42</v>
      </c>
      <c r="AD181" s="12">
        <v>0.42</v>
      </c>
      <c r="AE181" s="12" t="s">
        <v>838</v>
      </c>
      <c r="AF181" s="12">
        <v>0.03</v>
      </c>
      <c r="AG181" s="12"/>
      <c r="AH181" s="12">
        <v>0.15</v>
      </c>
      <c r="AI181" s="12" t="s">
        <v>941</v>
      </c>
      <c r="AJ181" s="12"/>
      <c r="AK181" s="12"/>
      <c r="AL181" s="16" t="s">
        <v>946</v>
      </c>
      <c r="AM181" s="12" t="s">
        <v>1500</v>
      </c>
      <c r="AN181" s="27">
        <f>VLOOKUP(Table24[[#This Row],[USD conversion]],Sheet2!A:B,2,FALSE)</f>
        <v>1</v>
      </c>
      <c r="AO181" s="28">
        <f>Table24[[#This Row],[Min Charge]]*Table24[[#This Row],[Conversion Rate]]</f>
        <v>65</v>
      </c>
      <c r="AP181" s="28">
        <f>Table24[[#This Row],[45]]*Table24[[#This Row],[Conversion Rate]]</f>
        <v>0</v>
      </c>
      <c r="AQ181" s="28">
        <f>Table24[[#This Row],[100]]*Table24[[#This Row],[Conversion Rate]]</f>
        <v>0.49</v>
      </c>
      <c r="AR181" s="28">
        <f>Table24[[#This Row],[200]]*Table24[[#This Row],[Conversion Rate]]</f>
        <v>0.49</v>
      </c>
      <c r="AS181" s="28">
        <f>Table24[[#This Row],[300]]*Table24[[#This Row],[Conversion Rate]]</f>
        <v>0.49</v>
      </c>
      <c r="AT181" s="28">
        <f>Table24[[#This Row],[500]]*Table24[[#This Row],[Conversion Rate]]</f>
        <v>0.42</v>
      </c>
      <c r="AU181" s="28">
        <f>Table24[[#This Row],[1000]]*Table24[[#This Row],[Conversion Rate]]</f>
        <v>0.42</v>
      </c>
      <c r="AV181" s="28">
        <f>Table24[[#This Row],[2500]]*Table24[[#This Row],[Conversion Rate]]</f>
        <v>0.42</v>
      </c>
      <c r="AW181" s="28">
        <f>Table24[[#This Row],[5000]]*Table24[[#This Row],[Conversion Rate]]</f>
        <v>0.42</v>
      </c>
      <c r="AX181" s="28" t="str">
        <f>Table24[[#This Row],[All In/ ++]]</f>
        <v>++</v>
      </c>
      <c r="AY181" s="28">
        <f>Table24[[#This Row],[FSC]]*Table24[[#This Row],[Conversion Rate]]</f>
        <v>0.03</v>
      </c>
      <c r="AZ181" s="28">
        <f>Table24[[#This Row],[SSC]]*Table24[[#This Row],[Conversion Rate]]</f>
        <v>0</v>
      </c>
      <c r="BA181" s="28">
        <f>Table24[[#This Row],[Screening]]*Table24[[#This Row],[Conversion Rate]]</f>
        <v>0.15</v>
      </c>
      <c r="BB181" s="28" t="e">
        <f>Table24[[#This Row],[Other Charges]]*Table24[[#This Row],[Conversion Rate]]</f>
        <v>#VALUE!</v>
      </c>
      <c r="BC181" s="28">
        <f>Table24[[#This Row],[Dry Ice Charge]]*Table24[[#This Row],[Conversion Rate]]</f>
        <v>0</v>
      </c>
      <c r="BD181" s="28">
        <f>Table24[[#This Row],[SAF/kg]]*Table24[[#This Row],[Conversion Rate]]</f>
        <v>0</v>
      </c>
      <c r="BE181" s="30" cm="1">
        <f t="array" ref="BE181">IF(COUNTIFS(F$20:F$1213,F181,G$20:G$1213,G181)&gt;1,
    _xlfn.PERCENTRANK.INC(
        _xlfn._xlws.FILTER(AO$20:AO$1213, (F$20:F$1213=F181)*(G$20:G$1213=G181)*ISNUMBER(AO$20:AO$1213)),
        AO181
    ),
    0
)</f>
        <v>0</v>
      </c>
      <c r="BF181" s="28" t="str">
        <f t="shared" si="2"/>
        <v>Green</v>
      </c>
    </row>
    <row r="182" spans="3:58" hidden="1">
      <c r="C182" s="6" t="s">
        <v>20</v>
      </c>
      <c r="D182" s="4" t="s">
        <v>21</v>
      </c>
      <c r="E182" s="4" t="s">
        <v>22</v>
      </c>
      <c r="F182" s="4" t="s">
        <v>23</v>
      </c>
      <c r="G182" s="4" t="s">
        <v>85</v>
      </c>
      <c r="H182" s="4" t="s">
        <v>799</v>
      </c>
      <c r="I182" s="4" t="s">
        <v>799</v>
      </c>
      <c r="J182" s="4" t="s">
        <v>776</v>
      </c>
      <c r="K182" s="4" t="s">
        <v>776</v>
      </c>
      <c r="L1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PharmaNoExpressATLMIAUSUSAMERICASAMERICAS</v>
      </c>
      <c r="M182" s="7">
        <v>23014.139999999996</v>
      </c>
      <c r="N182" s="4">
        <v>549</v>
      </c>
      <c r="O182" s="13">
        <v>41.920109289617479</v>
      </c>
      <c r="P182" s="8" t="s">
        <v>940</v>
      </c>
      <c r="Q182" s="12" t="s">
        <v>472</v>
      </c>
      <c r="R182" s="12" t="s">
        <v>791</v>
      </c>
      <c r="S182" s="12"/>
      <c r="T182" s="12" t="s">
        <v>859</v>
      </c>
      <c r="U182" s="22"/>
      <c r="V182" s="12">
        <v>65</v>
      </c>
      <c r="W182" s="12"/>
      <c r="X182" s="12">
        <v>0.49</v>
      </c>
      <c r="Y182" s="12">
        <v>0.49</v>
      </c>
      <c r="Z182" s="12">
        <v>0.49</v>
      </c>
      <c r="AA182" s="12">
        <v>0.42</v>
      </c>
      <c r="AB182" s="12">
        <v>0.42</v>
      </c>
      <c r="AC182" s="12">
        <v>0.42</v>
      </c>
      <c r="AD182" s="12">
        <v>0.42</v>
      </c>
      <c r="AE182" s="12" t="s">
        <v>838</v>
      </c>
      <c r="AF182" s="12">
        <v>0.03</v>
      </c>
      <c r="AG182" s="12"/>
      <c r="AH182" s="12">
        <v>0.15</v>
      </c>
      <c r="AI182" s="12" t="s">
        <v>941</v>
      </c>
      <c r="AJ182" s="12"/>
      <c r="AK182" s="12"/>
      <c r="AL182" s="16" t="s">
        <v>942</v>
      </c>
      <c r="AM182" s="12" t="s">
        <v>1500</v>
      </c>
      <c r="AN182" s="27">
        <f>VLOOKUP(Table24[[#This Row],[USD conversion]],Sheet2!A:B,2,FALSE)</f>
        <v>1</v>
      </c>
      <c r="AO182" s="28">
        <f>Table24[[#This Row],[Min Charge]]*Table24[[#This Row],[Conversion Rate]]</f>
        <v>65</v>
      </c>
      <c r="AP182" s="28">
        <f>Table24[[#This Row],[45]]*Table24[[#This Row],[Conversion Rate]]</f>
        <v>0</v>
      </c>
      <c r="AQ182" s="28">
        <f>Table24[[#This Row],[100]]*Table24[[#This Row],[Conversion Rate]]</f>
        <v>0.49</v>
      </c>
      <c r="AR182" s="28">
        <f>Table24[[#This Row],[200]]*Table24[[#This Row],[Conversion Rate]]</f>
        <v>0.49</v>
      </c>
      <c r="AS182" s="28">
        <f>Table24[[#This Row],[300]]*Table24[[#This Row],[Conversion Rate]]</f>
        <v>0.49</v>
      </c>
      <c r="AT182" s="28">
        <f>Table24[[#This Row],[500]]*Table24[[#This Row],[Conversion Rate]]</f>
        <v>0.42</v>
      </c>
      <c r="AU182" s="28">
        <f>Table24[[#This Row],[1000]]*Table24[[#This Row],[Conversion Rate]]</f>
        <v>0.42</v>
      </c>
      <c r="AV182" s="28">
        <f>Table24[[#This Row],[2500]]*Table24[[#This Row],[Conversion Rate]]</f>
        <v>0.42</v>
      </c>
      <c r="AW182" s="28">
        <f>Table24[[#This Row],[5000]]*Table24[[#This Row],[Conversion Rate]]</f>
        <v>0.42</v>
      </c>
      <c r="AX182" s="28" t="str">
        <f>Table24[[#This Row],[All In/ ++]]</f>
        <v>++</v>
      </c>
      <c r="AY182" s="28">
        <f>Table24[[#This Row],[FSC]]*Table24[[#This Row],[Conversion Rate]]</f>
        <v>0.03</v>
      </c>
      <c r="AZ182" s="28">
        <f>Table24[[#This Row],[SSC]]*Table24[[#This Row],[Conversion Rate]]</f>
        <v>0</v>
      </c>
      <c r="BA182" s="28">
        <f>Table24[[#This Row],[Screening]]*Table24[[#This Row],[Conversion Rate]]</f>
        <v>0.15</v>
      </c>
      <c r="BB182" s="28" t="e">
        <f>Table24[[#This Row],[Other Charges]]*Table24[[#This Row],[Conversion Rate]]</f>
        <v>#VALUE!</v>
      </c>
      <c r="BC182" s="28">
        <f>Table24[[#This Row],[Dry Ice Charge]]*Table24[[#This Row],[Conversion Rate]]</f>
        <v>0</v>
      </c>
      <c r="BD182" s="28">
        <f>Table24[[#This Row],[SAF/kg]]*Table24[[#This Row],[Conversion Rate]]</f>
        <v>0</v>
      </c>
      <c r="BE182" s="30" cm="1">
        <f t="array" ref="BE182">IF(COUNTIFS(F$20:F$1213,F182,G$20:G$1213,G182)&gt;1,
    _xlfn.PERCENTRANK.INC(
        _xlfn._xlws.FILTER(AO$20:AO$1213, (F$20:F$1213=F182)*(G$20:G$1213=G182)*ISNUMBER(AO$20:AO$1213)),
        AO182
    ),
    0
)</f>
        <v>0</v>
      </c>
      <c r="BF182" s="28" t="str">
        <f t="shared" si="2"/>
        <v>Green</v>
      </c>
    </row>
    <row r="183" spans="3:58" hidden="1">
      <c r="C183" s="6" t="s">
        <v>20</v>
      </c>
      <c r="D183" s="4" t="s">
        <v>21</v>
      </c>
      <c r="E183" s="4" t="s">
        <v>22</v>
      </c>
      <c r="F183" s="4" t="s">
        <v>23</v>
      </c>
      <c r="G183" s="4" t="s">
        <v>70</v>
      </c>
      <c r="H183" s="4" t="s">
        <v>799</v>
      </c>
      <c r="I183" s="4" t="s">
        <v>799</v>
      </c>
      <c r="J183" s="4" t="s">
        <v>776</v>
      </c>
      <c r="K183" s="4" t="s">
        <v>776</v>
      </c>
      <c r="L1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PharmaNoExpressATLSATUSUSAMERICASAMERICAS</v>
      </c>
      <c r="M183" s="7">
        <v>6069.7271719999981</v>
      </c>
      <c r="N183" s="4">
        <v>285</v>
      </c>
      <c r="O183" s="13">
        <v>21.29728832280701</v>
      </c>
      <c r="P183" s="8" t="s">
        <v>940</v>
      </c>
      <c r="Q183" s="12" t="s">
        <v>472</v>
      </c>
      <c r="R183" s="12" t="s">
        <v>791</v>
      </c>
      <c r="S183" s="12"/>
      <c r="T183" s="12" t="s">
        <v>859</v>
      </c>
      <c r="U183" s="22"/>
      <c r="V183" s="12">
        <v>65</v>
      </c>
      <c r="W183" s="12"/>
      <c r="X183" s="12">
        <v>0.49</v>
      </c>
      <c r="Y183" s="12">
        <v>0.49</v>
      </c>
      <c r="Z183" s="12">
        <v>0.49</v>
      </c>
      <c r="AA183" s="12">
        <v>0.42</v>
      </c>
      <c r="AB183" s="12">
        <v>0.42</v>
      </c>
      <c r="AC183" s="12">
        <v>0.42</v>
      </c>
      <c r="AD183" s="12">
        <v>0.42</v>
      </c>
      <c r="AE183" s="12" t="s">
        <v>838</v>
      </c>
      <c r="AF183" s="12">
        <v>0.03</v>
      </c>
      <c r="AG183" s="12"/>
      <c r="AH183" s="12">
        <v>0.15</v>
      </c>
      <c r="AI183" s="12" t="s">
        <v>941</v>
      </c>
      <c r="AJ183" s="12"/>
      <c r="AK183" s="12"/>
      <c r="AL183" s="16" t="s">
        <v>946</v>
      </c>
      <c r="AM183" s="12" t="s">
        <v>1500</v>
      </c>
      <c r="AN183" s="27">
        <f>VLOOKUP(Table24[[#This Row],[USD conversion]],Sheet2!A:B,2,FALSE)</f>
        <v>1</v>
      </c>
      <c r="AO183" s="28">
        <f>Table24[[#This Row],[Min Charge]]*Table24[[#This Row],[Conversion Rate]]</f>
        <v>65</v>
      </c>
      <c r="AP183" s="28">
        <f>Table24[[#This Row],[45]]*Table24[[#This Row],[Conversion Rate]]</f>
        <v>0</v>
      </c>
      <c r="AQ183" s="28">
        <f>Table24[[#This Row],[100]]*Table24[[#This Row],[Conversion Rate]]</f>
        <v>0.49</v>
      </c>
      <c r="AR183" s="28">
        <f>Table24[[#This Row],[200]]*Table24[[#This Row],[Conversion Rate]]</f>
        <v>0.49</v>
      </c>
      <c r="AS183" s="28">
        <f>Table24[[#This Row],[300]]*Table24[[#This Row],[Conversion Rate]]</f>
        <v>0.49</v>
      </c>
      <c r="AT183" s="28">
        <f>Table24[[#This Row],[500]]*Table24[[#This Row],[Conversion Rate]]</f>
        <v>0.42</v>
      </c>
      <c r="AU183" s="28">
        <f>Table24[[#This Row],[1000]]*Table24[[#This Row],[Conversion Rate]]</f>
        <v>0.42</v>
      </c>
      <c r="AV183" s="28">
        <f>Table24[[#This Row],[2500]]*Table24[[#This Row],[Conversion Rate]]</f>
        <v>0.42</v>
      </c>
      <c r="AW183" s="28">
        <f>Table24[[#This Row],[5000]]*Table24[[#This Row],[Conversion Rate]]</f>
        <v>0.42</v>
      </c>
      <c r="AX183" s="28" t="str">
        <f>Table24[[#This Row],[All In/ ++]]</f>
        <v>++</v>
      </c>
      <c r="AY183" s="28">
        <f>Table24[[#This Row],[FSC]]*Table24[[#This Row],[Conversion Rate]]</f>
        <v>0.03</v>
      </c>
      <c r="AZ183" s="28">
        <f>Table24[[#This Row],[SSC]]*Table24[[#This Row],[Conversion Rate]]</f>
        <v>0</v>
      </c>
      <c r="BA183" s="28">
        <f>Table24[[#This Row],[Screening]]*Table24[[#This Row],[Conversion Rate]]</f>
        <v>0.15</v>
      </c>
      <c r="BB183" s="28" t="e">
        <f>Table24[[#This Row],[Other Charges]]*Table24[[#This Row],[Conversion Rate]]</f>
        <v>#VALUE!</v>
      </c>
      <c r="BC183" s="28">
        <f>Table24[[#This Row],[Dry Ice Charge]]*Table24[[#This Row],[Conversion Rate]]</f>
        <v>0</v>
      </c>
      <c r="BD183" s="28">
        <f>Table24[[#This Row],[SAF/kg]]*Table24[[#This Row],[Conversion Rate]]</f>
        <v>0</v>
      </c>
      <c r="BE183" s="30" cm="1">
        <f t="array" ref="BE183">IF(COUNTIFS(F$20:F$1213,F183,G$20:G$1213,G183)&gt;1,
    _xlfn.PERCENTRANK.INC(
        _xlfn._xlws.FILTER(AO$20:AO$1213, (F$20:F$1213=F183)*(G$20:G$1213=G183)*ISNUMBER(AO$20:AO$1213)),
        AO183
    ),
    0
)</f>
        <v>0</v>
      </c>
      <c r="BF183" s="28" t="str">
        <f t="shared" si="2"/>
        <v>Green</v>
      </c>
    </row>
    <row r="184" spans="3:58" hidden="1">
      <c r="C184" s="6" t="s">
        <v>20</v>
      </c>
      <c r="D184" s="4" t="s">
        <v>21</v>
      </c>
      <c r="E184" s="4" t="s">
        <v>22</v>
      </c>
      <c r="F184" s="4" t="s">
        <v>23</v>
      </c>
      <c r="G184" s="4" t="s">
        <v>59</v>
      </c>
      <c r="H184" s="4" t="s">
        <v>799</v>
      </c>
      <c r="I184" s="4" t="s">
        <v>799</v>
      </c>
      <c r="J184" s="4" t="s">
        <v>776</v>
      </c>
      <c r="K184" s="4" t="s">
        <v>776</v>
      </c>
      <c r="L1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PharmaNoExpressATLSEAUSUSAMERICASAMERICAS</v>
      </c>
      <c r="M184" s="7">
        <v>6576.5907869999983</v>
      </c>
      <c r="N184" s="4">
        <v>260</v>
      </c>
      <c r="O184" s="13">
        <v>25.294579949999992</v>
      </c>
      <c r="P184" s="8" t="s">
        <v>940</v>
      </c>
      <c r="Q184" s="12" t="s">
        <v>472</v>
      </c>
      <c r="R184" s="12" t="s">
        <v>791</v>
      </c>
      <c r="S184" s="12"/>
      <c r="T184" s="12" t="s">
        <v>859</v>
      </c>
      <c r="U184" s="22"/>
      <c r="V184" s="12">
        <v>65</v>
      </c>
      <c r="W184" s="12"/>
      <c r="X184" s="12">
        <v>0.49</v>
      </c>
      <c r="Y184" s="12">
        <v>0.49</v>
      </c>
      <c r="Z184" s="12">
        <v>0.49</v>
      </c>
      <c r="AA184" s="12">
        <v>0.42</v>
      </c>
      <c r="AB184" s="12">
        <v>0.42</v>
      </c>
      <c r="AC184" s="12">
        <v>0.42</v>
      </c>
      <c r="AD184" s="12">
        <v>0.42</v>
      </c>
      <c r="AE184" s="12" t="s">
        <v>838</v>
      </c>
      <c r="AF184" s="12">
        <v>0.03</v>
      </c>
      <c r="AG184" s="12"/>
      <c r="AH184" s="12">
        <v>0.15</v>
      </c>
      <c r="AI184" s="12" t="s">
        <v>941</v>
      </c>
      <c r="AJ184" s="12"/>
      <c r="AK184" s="12"/>
      <c r="AL184" s="16" t="s">
        <v>946</v>
      </c>
      <c r="AM184" s="12" t="s">
        <v>1500</v>
      </c>
      <c r="AN184" s="27">
        <f>VLOOKUP(Table24[[#This Row],[USD conversion]],Sheet2!A:B,2,FALSE)</f>
        <v>1</v>
      </c>
      <c r="AO184" s="28">
        <f>Table24[[#This Row],[Min Charge]]*Table24[[#This Row],[Conversion Rate]]</f>
        <v>65</v>
      </c>
      <c r="AP184" s="28">
        <f>Table24[[#This Row],[45]]*Table24[[#This Row],[Conversion Rate]]</f>
        <v>0</v>
      </c>
      <c r="AQ184" s="28">
        <f>Table24[[#This Row],[100]]*Table24[[#This Row],[Conversion Rate]]</f>
        <v>0.49</v>
      </c>
      <c r="AR184" s="28">
        <f>Table24[[#This Row],[200]]*Table24[[#This Row],[Conversion Rate]]</f>
        <v>0.49</v>
      </c>
      <c r="AS184" s="28">
        <f>Table24[[#This Row],[300]]*Table24[[#This Row],[Conversion Rate]]</f>
        <v>0.49</v>
      </c>
      <c r="AT184" s="28">
        <f>Table24[[#This Row],[500]]*Table24[[#This Row],[Conversion Rate]]</f>
        <v>0.42</v>
      </c>
      <c r="AU184" s="28">
        <f>Table24[[#This Row],[1000]]*Table24[[#This Row],[Conversion Rate]]</f>
        <v>0.42</v>
      </c>
      <c r="AV184" s="28">
        <f>Table24[[#This Row],[2500]]*Table24[[#This Row],[Conversion Rate]]</f>
        <v>0.42</v>
      </c>
      <c r="AW184" s="28">
        <f>Table24[[#This Row],[5000]]*Table24[[#This Row],[Conversion Rate]]</f>
        <v>0.42</v>
      </c>
      <c r="AX184" s="28" t="str">
        <f>Table24[[#This Row],[All In/ ++]]</f>
        <v>++</v>
      </c>
      <c r="AY184" s="28">
        <f>Table24[[#This Row],[FSC]]*Table24[[#This Row],[Conversion Rate]]</f>
        <v>0.03</v>
      </c>
      <c r="AZ184" s="28">
        <f>Table24[[#This Row],[SSC]]*Table24[[#This Row],[Conversion Rate]]</f>
        <v>0</v>
      </c>
      <c r="BA184" s="28">
        <f>Table24[[#This Row],[Screening]]*Table24[[#This Row],[Conversion Rate]]</f>
        <v>0.15</v>
      </c>
      <c r="BB184" s="28" t="e">
        <f>Table24[[#This Row],[Other Charges]]*Table24[[#This Row],[Conversion Rate]]</f>
        <v>#VALUE!</v>
      </c>
      <c r="BC184" s="28">
        <f>Table24[[#This Row],[Dry Ice Charge]]*Table24[[#This Row],[Conversion Rate]]</f>
        <v>0</v>
      </c>
      <c r="BD184" s="28">
        <f>Table24[[#This Row],[SAF/kg]]*Table24[[#This Row],[Conversion Rate]]</f>
        <v>0</v>
      </c>
      <c r="BE184" s="30" cm="1">
        <f t="array" ref="BE184">IF(COUNTIFS(F$20:F$1213,F184,G$20:G$1213,G184)&gt;1,
    _xlfn.PERCENTRANK.INC(
        _xlfn._xlws.FILTER(AO$20:AO$1213, (F$20:F$1213=F184)*(G$20:G$1213=G184)*ISNUMBER(AO$20:AO$1213)),
        AO184
    ),
    0
)</f>
        <v>0</v>
      </c>
      <c r="BF184" s="28" t="str">
        <f t="shared" si="2"/>
        <v>Green</v>
      </c>
    </row>
    <row r="185" spans="3:58" hidden="1">
      <c r="C185" s="6" t="s">
        <v>20</v>
      </c>
      <c r="D185" s="4" t="s">
        <v>21</v>
      </c>
      <c r="E185" s="4" t="s">
        <v>22</v>
      </c>
      <c r="F185" s="4" t="s">
        <v>23</v>
      </c>
      <c r="G185" s="4" t="s">
        <v>43</v>
      </c>
      <c r="H185" s="4" t="s">
        <v>799</v>
      </c>
      <c r="I185" s="4" t="s">
        <v>799</v>
      </c>
      <c r="J185" s="4" t="s">
        <v>776</v>
      </c>
      <c r="K185" s="4" t="s">
        <v>776</v>
      </c>
      <c r="L1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PharmaNoExpressATLTPAUSUSAMERICASAMERICAS</v>
      </c>
      <c r="M185" s="7">
        <v>4983.6177960000223</v>
      </c>
      <c r="N185" s="4">
        <v>877</v>
      </c>
      <c r="O185" s="13">
        <v>5.6825744538198659</v>
      </c>
      <c r="P185" s="8" t="s">
        <v>940</v>
      </c>
      <c r="Q185" s="12" t="s">
        <v>472</v>
      </c>
      <c r="R185" s="12" t="s">
        <v>791</v>
      </c>
      <c r="S185" s="12"/>
      <c r="T185" s="12" t="s">
        <v>859</v>
      </c>
      <c r="U185" s="22"/>
      <c r="V185" s="12">
        <v>65</v>
      </c>
      <c r="W185" s="12"/>
      <c r="X185" s="12">
        <v>0.49</v>
      </c>
      <c r="Y185" s="12">
        <v>0.49</v>
      </c>
      <c r="Z185" s="12">
        <v>0.49</v>
      </c>
      <c r="AA185" s="12">
        <v>0.42</v>
      </c>
      <c r="AB185" s="12">
        <v>0.42</v>
      </c>
      <c r="AC185" s="12">
        <v>0.42</v>
      </c>
      <c r="AD185" s="12">
        <v>0.42</v>
      </c>
      <c r="AE185" s="12" t="s">
        <v>838</v>
      </c>
      <c r="AF185" s="12">
        <v>0.03</v>
      </c>
      <c r="AG185" s="12"/>
      <c r="AH185" s="12">
        <v>0.15</v>
      </c>
      <c r="AI185" s="12" t="s">
        <v>941</v>
      </c>
      <c r="AJ185" s="12"/>
      <c r="AK185" s="12"/>
      <c r="AL185" s="16" t="s">
        <v>946</v>
      </c>
      <c r="AM185" s="12" t="s">
        <v>1500</v>
      </c>
      <c r="AN185" s="27">
        <f>VLOOKUP(Table24[[#This Row],[USD conversion]],Sheet2!A:B,2,FALSE)</f>
        <v>1</v>
      </c>
      <c r="AO185" s="28">
        <f>Table24[[#This Row],[Min Charge]]*Table24[[#This Row],[Conversion Rate]]</f>
        <v>65</v>
      </c>
      <c r="AP185" s="28">
        <f>Table24[[#This Row],[45]]*Table24[[#This Row],[Conversion Rate]]</f>
        <v>0</v>
      </c>
      <c r="AQ185" s="28">
        <f>Table24[[#This Row],[100]]*Table24[[#This Row],[Conversion Rate]]</f>
        <v>0.49</v>
      </c>
      <c r="AR185" s="28">
        <f>Table24[[#This Row],[200]]*Table24[[#This Row],[Conversion Rate]]</f>
        <v>0.49</v>
      </c>
      <c r="AS185" s="28">
        <f>Table24[[#This Row],[300]]*Table24[[#This Row],[Conversion Rate]]</f>
        <v>0.49</v>
      </c>
      <c r="AT185" s="28">
        <f>Table24[[#This Row],[500]]*Table24[[#This Row],[Conversion Rate]]</f>
        <v>0.42</v>
      </c>
      <c r="AU185" s="28">
        <f>Table24[[#This Row],[1000]]*Table24[[#This Row],[Conversion Rate]]</f>
        <v>0.42</v>
      </c>
      <c r="AV185" s="28">
        <f>Table24[[#This Row],[2500]]*Table24[[#This Row],[Conversion Rate]]</f>
        <v>0.42</v>
      </c>
      <c r="AW185" s="28">
        <f>Table24[[#This Row],[5000]]*Table24[[#This Row],[Conversion Rate]]</f>
        <v>0.42</v>
      </c>
      <c r="AX185" s="28" t="str">
        <f>Table24[[#This Row],[All In/ ++]]</f>
        <v>++</v>
      </c>
      <c r="AY185" s="28">
        <f>Table24[[#This Row],[FSC]]*Table24[[#This Row],[Conversion Rate]]</f>
        <v>0.03</v>
      </c>
      <c r="AZ185" s="28">
        <f>Table24[[#This Row],[SSC]]*Table24[[#This Row],[Conversion Rate]]</f>
        <v>0</v>
      </c>
      <c r="BA185" s="28">
        <f>Table24[[#This Row],[Screening]]*Table24[[#This Row],[Conversion Rate]]</f>
        <v>0.15</v>
      </c>
      <c r="BB185" s="28" t="e">
        <f>Table24[[#This Row],[Other Charges]]*Table24[[#This Row],[Conversion Rate]]</f>
        <v>#VALUE!</v>
      </c>
      <c r="BC185" s="28">
        <f>Table24[[#This Row],[Dry Ice Charge]]*Table24[[#This Row],[Conversion Rate]]</f>
        <v>0</v>
      </c>
      <c r="BD185" s="28">
        <f>Table24[[#This Row],[SAF/kg]]*Table24[[#This Row],[Conversion Rate]]</f>
        <v>0</v>
      </c>
      <c r="BE185" s="30" cm="1">
        <f t="array" ref="BE185">IF(COUNTIFS(F$20:F$1213,F185,G$20:G$1213,G185)&gt;1,
    _xlfn.PERCENTRANK.INC(
        _xlfn._xlws.FILTER(AO$20:AO$1213, (F$20:F$1213=F185)*(G$20:G$1213=G185)*ISNUMBER(AO$20:AO$1213)),
        AO185
    ),
    0
)</f>
        <v>0</v>
      </c>
      <c r="BF185" s="28" t="str">
        <f t="shared" si="2"/>
        <v>Green</v>
      </c>
    </row>
    <row r="186" spans="3:58" hidden="1">
      <c r="C186" s="6" t="s">
        <v>20</v>
      </c>
      <c r="D186" s="4" t="s">
        <v>21</v>
      </c>
      <c r="E186" s="4" t="s">
        <v>22</v>
      </c>
      <c r="F186" s="4" t="s">
        <v>65</v>
      </c>
      <c r="G186" s="4" t="s">
        <v>32</v>
      </c>
      <c r="H186" s="4" t="s">
        <v>799</v>
      </c>
      <c r="I186" s="4" t="s">
        <v>799</v>
      </c>
      <c r="J186" s="4" t="s">
        <v>776</v>
      </c>
      <c r="K186" s="4" t="s">
        <v>776</v>
      </c>
      <c r="L1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PharmaNoExpressATWORDUSUSAMERICASAMERICAS</v>
      </c>
      <c r="M186" s="7">
        <v>4781.9089330000061</v>
      </c>
      <c r="N186" s="4">
        <v>356</v>
      </c>
      <c r="O186" s="13">
        <v>13.432328463483163</v>
      </c>
      <c r="P186" s="8" t="s">
        <v>940</v>
      </c>
      <c r="Q186" s="12" t="s">
        <v>472</v>
      </c>
      <c r="R186" s="12" t="s">
        <v>792</v>
      </c>
      <c r="S186" s="12" t="s">
        <v>69</v>
      </c>
      <c r="T186" s="12" t="s">
        <v>859</v>
      </c>
      <c r="U186" s="22"/>
      <c r="V186" s="12">
        <v>65</v>
      </c>
      <c r="W186" s="12"/>
      <c r="X186" s="12">
        <v>0.49</v>
      </c>
      <c r="Y186" s="12">
        <v>0.49</v>
      </c>
      <c r="Z186" s="12">
        <v>0.49</v>
      </c>
      <c r="AA186" s="12">
        <v>0.42</v>
      </c>
      <c r="AB186" s="12">
        <v>0.42</v>
      </c>
      <c r="AC186" s="12">
        <v>0.42</v>
      </c>
      <c r="AD186" s="12">
        <v>0.42</v>
      </c>
      <c r="AE186" s="12" t="s">
        <v>838</v>
      </c>
      <c r="AF186" s="12">
        <v>0.03</v>
      </c>
      <c r="AG186" s="12"/>
      <c r="AH186" s="12">
        <v>0.15</v>
      </c>
      <c r="AI186" s="12" t="s">
        <v>941</v>
      </c>
      <c r="AJ186" s="12"/>
      <c r="AK186" s="12"/>
      <c r="AL186" s="16" t="s">
        <v>946</v>
      </c>
      <c r="AM186" s="12" t="s">
        <v>1500</v>
      </c>
      <c r="AN186" s="27">
        <f>VLOOKUP(Table24[[#This Row],[USD conversion]],Sheet2!A:B,2,FALSE)</f>
        <v>1</v>
      </c>
      <c r="AO186" s="28">
        <f>Table24[[#This Row],[Min Charge]]*Table24[[#This Row],[Conversion Rate]]</f>
        <v>65</v>
      </c>
      <c r="AP186" s="28">
        <f>Table24[[#This Row],[45]]*Table24[[#This Row],[Conversion Rate]]</f>
        <v>0</v>
      </c>
      <c r="AQ186" s="28">
        <f>Table24[[#This Row],[100]]*Table24[[#This Row],[Conversion Rate]]</f>
        <v>0.49</v>
      </c>
      <c r="AR186" s="28">
        <f>Table24[[#This Row],[200]]*Table24[[#This Row],[Conversion Rate]]</f>
        <v>0.49</v>
      </c>
      <c r="AS186" s="28">
        <f>Table24[[#This Row],[300]]*Table24[[#This Row],[Conversion Rate]]</f>
        <v>0.49</v>
      </c>
      <c r="AT186" s="28">
        <f>Table24[[#This Row],[500]]*Table24[[#This Row],[Conversion Rate]]</f>
        <v>0.42</v>
      </c>
      <c r="AU186" s="28">
        <f>Table24[[#This Row],[1000]]*Table24[[#This Row],[Conversion Rate]]</f>
        <v>0.42</v>
      </c>
      <c r="AV186" s="28">
        <f>Table24[[#This Row],[2500]]*Table24[[#This Row],[Conversion Rate]]</f>
        <v>0.42</v>
      </c>
      <c r="AW186" s="28">
        <f>Table24[[#This Row],[5000]]*Table24[[#This Row],[Conversion Rate]]</f>
        <v>0.42</v>
      </c>
      <c r="AX186" s="28" t="str">
        <f>Table24[[#This Row],[All In/ ++]]</f>
        <v>++</v>
      </c>
      <c r="AY186" s="28">
        <f>Table24[[#This Row],[FSC]]*Table24[[#This Row],[Conversion Rate]]</f>
        <v>0.03</v>
      </c>
      <c r="AZ186" s="28">
        <f>Table24[[#This Row],[SSC]]*Table24[[#This Row],[Conversion Rate]]</f>
        <v>0</v>
      </c>
      <c r="BA186" s="28">
        <f>Table24[[#This Row],[Screening]]*Table24[[#This Row],[Conversion Rate]]</f>
        <v>0.15</v>
      </c>
      <c r="BB186" s="28" t="e">
        <f>Table24[[#This Row],[Other Charges]]*Table24[[#This Row],[Conversion Rate]]</f>
        <v>#VALUE!</v>
      </c>
      <c r="BC186" s="28">
        <f>Table24[[#This Row],[Dry Ice Charge]]*Table24[[#This Row],[Conversion Rate]]</f>
        <v>0</v>
      </c>
      <c r="BD186" s="28">
        <f>Table24[[#This Row],[SAF/kg]]*Table24[[#This Row],[Conversion Rate]]</f>
        <v>0</v>
      </c>
      <c r="BE186" s="30" cm="1">
        <f t="array" ref="BE186">IF(COUNTIFS(F$20:F$1213,F186,G$20:G$1213,G186)&gt;1,
    _xlfn.PERCENTRANK.INC(
        _xlfn._xlws.FILTER(AO$20:AO$1213, (F$20:F$1213=F186)*(G$20:G$1213=G186)*ISNUMBER(AO$20:AO$1213)),
        AO186
    ),
    0
)</f>
        <v>0</v>
      </c>
      <c r="BF186" s="28" t="str">
        <f t="shared" si="2"/>
        <v>Green</v>
      </c>
    </row>
    <row r="187" spans="3:58" hidden="1">
      <c r="C187" s="6" t="s">
        <v>20</v>
      </c>
      <c r="D187" s="4" t="s">
        <v>21</v>
      </c>
      <c r="E187" s="4" t="s">
        <v>22</v>
      </c>
      <c r="F187" s="4" t="s">
        <v>63</v>
      </c>
      <c r="G187" s="4" t="s">
        <v>23</v>
      </c>
      <c r="H187" s="4" t="s">
        <v>799</v>
      </c>
      <c r="I187" s="4" t="s">
        <v>799</v>
      </c>
      <c r="J187" s="4" t="s">
        <v>776</v>
      </c>
      <c r="K187" s="4" t="s">
        <v>776</v>
      </c>
      <c r="L1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PharmaNoExpressAUSATLUSUSAMERICASAMERICAS</v>
      </c>
      <c r="M187" s="7">
        <v>9953.999840999968</v>
      </c>
      <c r="N187" s="4">
        <v>364</v>
      </c>
      <c r="O187" s="13">
        <v>27.346153409340573</v>
      </c>
      <c r="P187" s="8" t="s">
        <v>940</v>
      </c>
      <c r="Q187" s="12" t="s">
        <v>472</v>
      </c>
      <c r="R187" s="12" t="s">
        <v>791</v>
      </c>
      <c r="S187" s="12"/>
      <c r="T187" s="12" t="s">
        <v>859</v>
      </c>
      <c r="U187" s="22"/>
      <c r="V187" s="12">
        <v>65</v>
      </c>
      <c r="W187" s="12"/>
      <c r="X187" s="12">
        <v>0.49</v>
      </c>
      <c r="Y187" s="12">
        <v>0.49</v>
      </c>
      <c r="Z187" s="12">
        <v>0.49</v>
      </c>
      <c r="AA187" s="12">
        <v>0.42</v>
      </c>
      <c r="AB187" s="12">
        <v>0.42</v>
      </c>
      <c r="AC187" s="12">
        <v>0.42</v>
      </c>
      <c r="AD187" s="12">
        <v>0.42</v>
      </c>
      <c r="AE187" s="12" t="s">
        <v>838</v>
      </c>
      <c r="AF187" s="12">
        <v>0.03</v>
      </c>
      <c r="AG187" s="12"/>
      <c r="AH187" s="12">
        <v>0.15</v>
      </c>
      <c r="AI187" s="12" t="s">
        <v>941</v>
      </c>
      <c r="AJ187" s="12"/>
      <c r="AK187" s="12"/>
      <c r="AL187" s="16" t="s">
        <v>946</v>
      </c>
      <c r="AM187" s="12" t="s">
        <v>1500</v>
      </c>
      <c r="AN187" s="27">
        <f>VLOOKUP(Table24[[#This Row],[USD conversion]],Sheet2!A:B,2,FALSE)</f>
        <v>1</v>
      </c>
      <c r="AO187" s="28">
        <f>Table24[[#This Row],[Min Charge]]*Table24[[#This Row],[Conversion Rate]]</f>
        <v>65</v>
      </c>
      <c r="AP187" s="28">
        <f>Table24[[#This Row],[45]]*Table24[[#This Row],[Conversion Rate]]</f>
        <v>0</v>
      </c>
      <c r="AQ187" s="28">
        <f>Table24[[#This Row],[100]]*Table24[[#This Row],[Conversion Rate]]</f>
        <v>0.49</v>
      </c>
      <c r="AR187" s="28">
        <f>Table24[[#This Row],[200]]*Table24[[#This Row],[Conversion Rate]]</f>
        <v>0.49</v>
      </c>
      <c r="AS187" s="28">
        <f>Table24[[#This Row],[300]]*Table24[[#This Row],[Conversion Rate]]</f>
        <v>0.49</v>
      </c>
      <c r="AT187" s="28">
        <f>Table24[[#This Row],[500]]*Table24[[#This Row],[Conversion Rate]]</f>
        <v>0.42</v>
      </c>
      <c r="AU187" s="28">
        <f>Table24[[#This Row],[1000]]*Table24[[#This Row],[Conversion Rate]]</f>
        <v>0.42</v>
      </c>
      <c r="AV187" s="28">
        <f>Table24[[#This Row],[2500]]*Table24[[#This Row],[Conversion Rate]]</f>
        <v>0.42</v>
      </c>
      <c r="AW187" s="28">
        <f>Table24[[#This Row],[5000]]*Table24[[#This Row],[Conversion Rate]]</f>
        <v>0.42</v>
      </c>
      <c r="AX187" s="28" t="str">
        <f>Table24[[#This Row],[All In/ ++]]</f>
        <v>++</v>
      </c>
      <c r="AY187" s="28">
        <f>Table24[[#This Row],[FSC]]*Table24[[#This Row],[Conversion Rate]]</f>
        <v>0.03</v>
      </c>
      <c r="AZ187" s="28">
        <f>Table24[[#This Row],[SSC]]*Table24[[#This Row],[Conversion Rate]]</f>
        <v>0</v>
      </c>
      <c r="BA187" s="28">
        <f>Table24[[#This Row],[Screening]]*Table24[[#This Row],[Conversion Rate]]</f>
        <v>0.15</v>
      </c>
      <c r="BB187" s="28" t="e">
        <f>Table24[[#This Row],[Other Charges]]*Table24[[#This Row],[Conversion Rate]]</f>
        <v>#VALUE!</v>
      </c>
      <c r="BC187" s="28">
        <f>Table24[[#This Row],[Dry Ice Charge]]*Table24[[#This Row],[Conversion Rate]]</f>
        <v>0</v>
      </c>
      <c r="BD187" s="28">
        <f>Table24[[#This Row],[SAF/kg]]*Table24[[#This Row],[Conversion Rate]]</f>
        <v>0</v>
      </c>
      <c r="BE187" s="30" cm="1">
        <f t="array" ref="BE187">IF(COUNTIFS(F$20:F$1213,F187,G$20:G$1213,G187)&gt;1,
    _xlfn.PERCENTRANK.INC(
        _xlfn._xlws.FILTER(AO$20:AO$1213, (F$20:F$1213=F187)*(G$20:G$1213=G187)*ISNUMBER(AO$20:AO$1213)),
        AO187
    ),
    0
)</f>
        <v>0</v>
      </c>
      <c r="BF187" s="28" t="str">
        <f t="shared" si="2"/>
        <v>Green</v>
      </c>
    </row>
    <row r="188" spans="3:58" hidden="1">
      <c r="C188" s="6" t="s">
        <v>20</v>
      </c>
      <c r="D188" s="4" t="s">
        <v>21</v>
      </c>
      <c r="E188" s="4" t="s">
        <v>22</v>
      </c>
      <c r="F188" s="4" t="s">
        <v>60</v>
      </c>
      <c r="G188" s="4" t="s">
        <v>53</v>
      </c>
      <c r="H188" s="4" t="s">
        <v>799</v>
      </c>
      <c r="I188" s="4" t="s">
        <v>799</v>
      </c>
      <c r="J188" s="4" t="s">
        <v>776</v>
      </c>
      <c r="K188" s="4" t="s">
        <v>776</v>
      </c>
      <c r="L1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PharmaNoExpressBILPHXUSUSAMERICASAMERICAS</v>
      </c>
      <c r="M188" s="7">
        <v>3437.2726360000051</v>
      </c>
      <c r="N188" s="4">
        <v>379</v>
      </c>
      <c r="O188" s="13">
        <v>9.0693209393139984</v>
      </c>
      <c r="P188" s="8" t="s">
        <v>940</v>
      </c>
      <c r="Q188" s="12" t="s">
        <v>472</v>
      </c>
      <c r="R188" s="12" t="s">
        <v>792</v>
      </c>
      <c r="S188" s="12" t="s">
        <v>107</v>
      </c>
      <c r="T188" s="12" t="s">
        <v>859</v>
      </c>
      <c r="U188" s="22"/>
      <c r="V188" s="12">
        <v>65</v>
      </c>
      <c r="W188" s="12"/>
      <c r="X188" s="12">
        <v>0.49</v>
      </c>
      <c r="Y188" s="12">
        <v>0.49</v>
      </c>
      <c r="Z188" s="12">
        <v>0.49</v>
      </c>
      <c r="AA188" s="12">
        <v>0.42</v>
      </c>
      <c r="AB188" s="12">
        <v>0.42</v>
      </c>
      <c r="AC188" s="12">
        <v>0.42</v>
      </c>
      <c r="AD188" s="12">
        <v>0.42</v>
      </c>
      <c r="AE188" s="12" t="s">
        <v>838</v>
      </c>
      <c r="AF188" s="12">
        <v>0.03</v>
      </c>
      <c r="AG188" s="12"/>
      <c r="AH188" s="12">
        <v>0.15</v>
      </c>
      <c r="AI188" s="12" t="s">
        <v>941</v>
      </c>
      <c r="AJ188" s="12"/>
      <c r="AK188" s="12"/>
      <c r="AL188" s="16" t="s">
        <v>946</v>
      </c>
      <c r="AM188" s="12" t="s">
        <v>1500</v>
      </c>
      <c r="AN188" s="27">
        <f>VLOOKUP(Table24[[#This Row],[USD conversion]],Sheet2!A:B,2,FALSE)</f>
        <v>1</v>
      </c>
      <c r="AO188" s="28">
        <f>Table24[[#This Row],[Min Charge]]*Table24[[#This Row],[Conversion Rate]]</f>
        <v>65</v>
      </c>
      <c r="AP188" s="28">
        <f>Table24[[#This Row],[45]]*Table24[[#This Row],[Conversion Rate]]</f>
        <v>0</v>
      </c>
      <c r="AQ188" s="28">
        <f>Table24[[#This Row],[100]]*Table24[[#This Row],[Conversion Rate]]</f>
        <v>0.49</v>
      </c>
      <c r="AR188" s="28">
        <f>Table24[[#This Row],[200]]*Table24[[#This Row],[Conversion Rate]]</f>
        <v>0.49</v>
      </c>
      <c r="AS188" s="28">
        <f>Table24[[#This Row],[300]]*Table24[[#This Row],[Conversion Rate]]</f>
        <v>0.49</v>
      </c>
      <c r="AT188" s="28">
        <f>Table24[[#This Row],[500]]*Table24[[#This Row],[Conversion Rate]]</f>
        <v>0.42</v>
      </c>
      <c r="AU188" s="28">
        <f>Table24[[#This Row],[1000]]*Table24[[#This Row],[Conversion Rate]]</f>
        <v>0.42</v>
      </c>
      <c r="AV188" s="28">
        <f>Table24[[#This Row],[2500]]*Table24[[#This Row],[Conversion Rate]]</f>
        <v>0.42</v>
      </c>
      <c r="AW188" s="28">
        <f>Table24[[#This Row],[5000]]*Table24[[#This Row],[Conversion Rate]]</f>
        <v>0.42</v>
      </c>
      <c r="AX188" s="28" t="str">
        <f>Table24[[#This Row],[All In/ ++]]</f>
        <v>++</v>
      </c>
      <c r="AY188" s="28">
        <f>Table24[[#This Row],[FSC]]*Table24[[#This Row],[Conversion Rate]]</f>
        <v>0.03</v>
      </c>
      <c r="AZ188" s="28">
        <f>Table24[[#This Row],[SSC]]*Table24[[#This Row],[Conversion Rate]]</f>
        <v>0</v>
      </c>
      <c r="BA188" s="28">
        <f>Table24[[#This Row],[Screening]]*Table24[[#This Row],[Conversion Rate]]</f>
        <v>0.15</v>
      </c>
      <c r="BB188" s="28" t="e">
        <f>Table24[[#This Row],[Other Charges]]*Table24[[#This Row],[Conversion Rate]]</f>
        <v>#VALUE!</v>
      </c>
      <c r="BC188" s="28">
        <f>Table24[[#This Row],[Dry Ice Charge]]*Table24[[#This Row],[Conversion Rate]]</f>
        <v>0</v>
      </c>
      <c r="BD188" s="28">
        <f>Table24[[#This Row],[SAF/kg]]*Table24[[#This Row],[Conversion Rate]]</f>
        <v>0</v>
      </c>
      <c r="BE188" s="30" cm="1">
        <f t="array" ref="BE188">IF(COUNTIFS(F$20:F$1213,F188,G$20:G$1213,G188)&gt;1,
    _xlfn.PERCENTRANK.INC(
        _xlfn._xlws.FILTER(AO$20:AO$1213, (F$20:F$1213=F188)*(G$20:G$1213=G188)*ISNUMBER(AO$20:AO$1213)),
        AO188
    ),
    0
)</f>
        <v>0</v>
      </c>
      <c r="BF188" s="28" t="str">
        <f t="shared" si="2"/>
        <v>Green</v>
      </c>
    </row>
    <row r="189" spans="3:58" hidden="1">
      <c r="C189" s="6" t="s">
        <v>20</v>
      </c>
      <c r="D189" s="4" t="s">
        <v>21</v>
      </c>
      <c r="E189" s="4" t="s">
        <v>22</v>
      </c>
      <c r="F189" s="4" t="s">
        <v>47</v>
      </c>
      <c r="G189" s="4" t="s">
        <v>23</v>
      </c>
      <c r="H189" s="4" t="s">
        <v>799</v>
      </c>
      <c r="I189" s="4" t="s">
        <v>799</v>
      </c>
      <c r="J189" s="4" t="s">
        <v>776</v>
      </c>
      <c r="K189" s="4" t="s">
        <v>776</v>
      </c>
      <c r="L1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PharmaNoExpressBNAATLUSUSAMERICASAMERICAS</v>
      </c>
      <c r="M189" s="7">
        <v>3800.8544190000084</v>
      </c>
      <c r="N189" s="4">
        <v>284</v>
      </c>
      <c r="O189" s="13">
        <v>13.383290207746509</v>
      </c>
      <c r="P189" s="8" t="s">
        <v>940</v>
      </c>
      <c r="Q189" s="12" t="s">
        <v>472</v>
      </c>
      <c r="R189" s="12" t="s">
        <v>791</v>
      </c>
      <c r="S189" s="12"/>
      <c r="T189" s="12" t="s">
        <v>859</v>
      </c>
      <c r="U189" s="22"/>
      <c r="V189" s="12">
        <v>65</v>
      </c>
      <c r="W189" s="12"/>
      <c r="X189" s="12">
        <v>0.49</v>
      </c>
      <c r="Y189" s="12">
        <v>0.49</v>
      </c>
      <c r="Z189" s="12">
        <v>0.49</v>
      </c>
      <c r="AA189" s="12">
        <v>0.42</v>
      </c>
      <c r="AB189" s="12">
        <v>0.42</v>
      </c>
      <c r="AC189" s="12">
        <v>0.42</v>
      </c>
      <c r="AD189" s="12">
        <v>0.42</v>
      </c>
      <c r="AE189" s="12" t="s">
        <v>838</v>
      </c>
      <c r="AF189" s="12">
        <v>0.03</v>
      </c>
      <c r="AG189" s="12"/>
      <c r="AH189" s="12">
        <v>0.15</v>
      </c>
      <c r="AI189" s="12" t="s">
        <v>941</v>
      </c>
      <c r="AJ189" s="12"/>
      <c r="AK189" s="12"/>
      <c r="AL189" s="16" t="s">
        <v>946</v>
      </c>
      <c r="AM189" s="12" t="s">
        <v>1500</v>
      </c>
      <c r="AN189" s="27">
        <f>VLOOKUP(Table24[[#This Row],[USD conversion]],Sheet2!A:B,2,FALSE)</f>
        <v>1</v>
      </c>
      <c r="AO189" s="28">
        <f>Table24[[#This Row],[Min Charge]]*Table24[[#This Row],[Conversion Rate]]</f>
        <v>65</v>
      </c>
      <c r="AP189" s="28">
        <f>Table24[[#This Row],[45]]*Table24[[#This Row],[Conversion Rate]]</f>
        <v>0</v>
      </c>
      <c r="AQ189" s="28">
        <f>Table24[[#This Row],[100]]*Table24[[#This Row],[Conversion Rate]]</f>
        <v>0.49</v>
      </c>
      <c r="AR189" s="28">
        <f>Table24[[#This Row],[200]]*Table24[[#This Row],[Conversion Rate]]</f>
        <v>0.49</v>
      </c>
      <c r="AS189" s="28">
        <f>Table24[[#This Row],[300]]*Table24[[#This Row],[Conversion Rate]]</f>
        <v>0.49</v>
      </c>
      <c r="AT189" s="28">
        <f>Table24[[#This Row],[500]]*Table24[[#This Row],[Conversion Rate]]</f>
        <v>0.42</v>
      </c>
      <c r="AU189" s="28">
        <f>Table24[[#This Row],[1000]]*Table24[[#This Row],[Conversion Rate]]</f>
        <v>0.42</v>
      </c>
      <c r="AV189" s="28">
        <f>Table24[[#This Row],[2500]]*Table24[[#This Row],[Conversion Rate]]</f>
        <v>0.42</v>
      </c>
      <c r="AW189" s="28">
        <f>Table24[[#This Row],[5000]]*Table24[[#This Row],[Conversion Rate]]</f>
        <v>0.42</v>
      </c>
      <c r="AX189" s="28" t="str">
        <f>Table24[[#This Row],[All In/ ++]]</f>
        <v>++</v>
      </c>
      <c r="AY189" s="28">
        <f>Table24[[#This Row],[FSC]]*Table24[[#This Row],[Conversion Rate]]</f>
        <v>0.03</v>
      </c>
      <c r="AZ189" s="28">
        <f>Table24[[#This Row],[SSC]]*Table24[[#This Row],[Conversion Rate]]</f>
        <v>0</v>
      </c>
      <c r="BA189" s="28">
        <f>Table24[[#This Row],[Screening]]*Table24[[#This Row],[Conversion Rate]]</f>
        <v>0.15</v>
      </c>
      <c r="BB189" s="28" t="e">
        <f>Table24[[#This Row],[Other Charges]]*Table24[[#This Row],[Conversion Rate]]</f>
        <v>#VALUE!</v>
      </c>
      <c r="BC189" s="28">
        <f>Table24[[#This Row],[Dry Ice Charge]]*Table24[[#This Row],[Conversion Rate]]</f>
        <v>0</v>
      </c>
      <c r="BD189" s="28">
        <f>Table24[[#This Row],[SAF/kg]]*Table24[[#This Row],[Conversion Rate]]</f>
        <v>0</v>
      </c>
      <c r="BE189" s="30" cm="1">
        <f t="array" ref="BE189">IF(COUNTIFS(F$20:F$1213,F189,G$20:G$1213,G189)&gt;1,
    _xlfn.PERCENTRANK.INC(
        _xlfn._xlws.FILTER(AO$20:AO$1213, (F$20:F$1213=F189)*(G$20:G$1213=G189)*ISNUMBER(AO$20:AO$1213)),
        AO189
    ),
    0
)</f>
        <v>0</v>
      </c>
      <c r="BF189" s="28" t="str">
        <f t="shared" si="2"/>
        <v>Green</v>
      </c>
    </row>
    <row r="190" spans="3:58" hidden="1">
      <c r="C190" s="6" t="s">
        <v>20</v>
      </c>
      <c r="D190" s="4" t="s">
        <v>21</v>
      </c>
      <c r="E190" s="4" t="s">
        <v>22</v>
      </c>
      <c r="F190" s="4" t="s">
        <v>47</v>
      </c>
      <c r="G190" s="4" t="s">
        <v>48</v>
      </c>
      <c r="H190" s="4" t="s">
        <v>799</v>
      </c>
      <c r="I190" s="4" t="s">
        <v>799</v>
      </c>
      <c r="J190" s="4" t="s">
        <v>776</v>
      </c>
      <c r="K190" s="4" t="s">
        <v>776</v>
      </c>
      <c r="L1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PharmaNoExpressBNADENUSUSAMERICASAMERICAS</v>
      </c>
      <c r="M190" s="7">
        <v>2999.0906080000141</v>
      </c>
      <c r="N190" s="4">
        <v>792</v>
      </c>
      <c r="O190" s="13">
        <v>3.7867305656565833</v>
      </c>
      <c r="P190" s="8" t="s">
        <v>940</v>
      </c>
      <c r="Q190" s="12" t="s">
        <v>472</v>
      </c>
      <c r="R190" s="12" t="s">
        <v>792</v>
      </c>
      <c r="S190" s="12" t="s">
        <v>23</v>
      </c>
      <c r="T190" s="12" t="s">
        <v>859</v>
      </c>
      <c r="U190" s="22"/>
      <c r="V190" s="12">
        <v>65</v>
      </c>
      <c r="W190" s="12"/>
      <c r="X190" s="12">
        <v>0.49</v>
      </c>
      <c r="Y190" s="12">
        <v>0.49</v>
      </c>
      <c r="Z190" s="12">
        <v>0.49</v>
      </c>
      <c r="AA190" s="12">
        <v>0.42</v>
      </c>
      <c r="AB190" s="12">
        <v>0.42</v>
      </c>
      <c r="AC190" s="12">
        <v>0.42</v>
      </c>
      <c r="AD190" s="12">
        <v>0.42</v>
      </c>
      <c r="AE190" s="12" t="s">
        <v>838</v>
      </c>
      <c r="AF190" s="12">
        <v>0.03</v>
      </c>
      <c r="AG190" s="12"/>
      <c r="AH190" s="12">
        <v>0.15</v>
      </c>
      <c r="AI190" s="12" t="s">
        <v>941</v>
      </c>
      <c r="AJ190" s="12"/>
      <c r="AK190" s="12"/>
      <c r="AL190" s="16" t="s">
        <v>946</v>
      </c>
      <c r="AM190" s="12" t="s">
        <v>1500</v>
      </c>
      <c r="AN190" s="27">
        <f>VLOOKUP(Table24[[#This Row],[USD conversion]],Sheet2!A:B,2,FALSE)</f>
        <v>1</v>
      </c>
      <c r="AO190" s="28">
        <f>Table24[[#This Row],[Min Charge]]*Table24[[#This Row],[Conversion Rate]]</f>
        <v>65</v>
      </c>
      <c r="AP190" s="28">
        <f>Table24[[#This Row],[45]]*Table24[[#This Row],[Conversion Rate]]</f>
        <v>0</v>
      </c>
      <c r="AQ190" s="28">
        <f>Table24[[#This Row],[100]]*Table24[[#This Row],[Conversion Rate]]</f>
        <v>0.49</v>
      </c>
      <c r="AR190" s="28">
        <f>Table24[[#This Row],[200]]*Table24[[#This Row],[Conversion Rate]]</f>
        <v>0.49</v>
      </c>
      <c r="AS190" s="28">
        <f>Table24[[#This Row],[300]]*Table24[[#This Row],[Conversion Rate]]</f>
        <v>0.49</v>
      </c>
      <c r="AT190" s="28">
        <f>Table24[[#This Row],[500]]*Table24[[#This Row],[Conversion Rate]]</f>
        <v>0.42</v>
      </c>
      <c r="AU190" s="28">
        <f>Table24[[#This Row],[1000]]*Table24[[#This Row],[Conversion Rate]]</f>
        <v>0.42</v>
      </c>
      <c r="AV190" s="28">
        <f>Table24[[#This Row],[2500]]*Table24[[#This Row],[Conversion Rate]]</f>
        <v>0.42</v>
      </c>
      <c r="AW190" s="28">
        <f>Table24[[#This Row],[5000]]*Table24[[#This Row],[Conversion Rate]]</f>
        <v>0.42</v>
      </c>
      <c r="AX190" s="28" t="str">
        <f>Table24[[#This Row],[All In/ ++]]</f>
        <v>++</v>
      </c>
      <c r="AY190" s="28">
        <f>Table24[[#This Row],[FSC]]*Table24[[#This Row],[Conversion Rate]]</f>
        <v>0.03</v>
      </c>
      <c r="AZ190" s="28">
        <f>Table24[[#This Row],[SSC]]*Table24[[#This Row],[Conversion Rate]]</f>
        <v>0</v>
      </c>
      <c r="BA190" s="28">
        <f>Table24[[#This Row],[Screening]]*Table24[[#This Row],[Conversion Rate]]</f>
        <v>0.15</v>
      </c>
      <c r="BB190" s="28" t="e">
        <f>Table24[[#This Row],[Other Charges]]*Table24[[#This Row],[Conversion Rate]]</f>
        <v>#VALUE!</v>
      </c>
      <c r="BC190" s="28">
        <f>Table24[[#This Row],[Dry Ice Charge]]*Table24[[#This Row],[Conversion Rate]]</f>
        <v>0</v>
      </c>
      <c r="BD190" s="28">
        <f>Table24[[#This Row],[SAF/kg]]*Table24[[#This Row],[Conversion Rate]]</f>
        <v>0</v>
      </c>
      <c r="BE190" s="30" cm="1">
        <f t="array" ref="BE190">IF(COUNTIFS(F$20:F$1213,F190,G$20:G$1213,G190)&gt;1,
    _xlfn.PERCENTRANK.INC(
        _xlfn._xlws.FILTER(AO$20:AO$1213, (F$20:F$1213=F190)*(G$20:G$1213=G190)*ISNUMBER(AO$20:AO$1213)),
        AO190
    ),
    0
)</f>
        <v>0</v>
      </c>
      <c r="BF190" s="28" t="str">
        <f t="shared" si="2"/>
        <v>Green</v>
      </c>
    </row>
    <row r="191" spans="3:58" hidden="1">
      <c r="C191" s="6" t="s">
        <v>20</v>
      </c>
      <c r="D191" s="4" t="s">
        <v>21</v>
      </c>
      <c r="E191" s="4" t="s">
        <v>22</v>
      </c>
      <c r="F191" s="4" t="s">
        <v>165</v>
      </c>
      <c r="G191" s="4" t="s">
        <v>85</v>
      </c>
      <c r="H191" s="4" t="s">
        <v>826</v>
      </c>
      <c r="I191" s="4" t="s">
        <v>799</v>
      </c>
      <c r="J191" s="4" t="s">
        <v>776</v>
      </c>
      <c r="K191" s="4" t="s">
        <v>776</v>
      </c>
      <c r="L1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PharmaNoExpressBOGMIACOUSAMERICASAMERICAS</v>
      </c>
      <c r="M191" s="7">
        <v>12304.262462800001</v>
      </c>
      <c r="N191" s="4">
        <v>364</v>
      </c>
      <c r="O191" s="13">
        <v>33.802918853846158</v>
      </c>
      <c r="P191" s="8" t="s">
        <v>940</v>
      </c>
      <c r="Q191" s="12" t="s">
        <v>472</v>
      </c>
      <c r="R191" s="12" t="s">
        <v>792</v>
      </c>
      <c r="S191" s="12" t="s">
        <v>23</v>
      </c>
      <c r="T191" s="12" t="s">
        <v>859</v>
      </c>
      <c r="U191" s="22"/>
      <c r="V191" s="12">
        <v>200</v>
      </c>
      <c r="W191" s="12"/>
      <c r="X191" s="12">
        <v>2</v>
      </c>
      <c r="Y191" s="12"/>
      <c r="Z191" s="12">
        <v>1.5</v>
      </c>
      <c r="AA191" s="12">
        <v>1.3</v>
      </c>
      <c r="AB191" s="12">
        <v>1.2</v>
      </c>
      <c r="AC191" s="12"/>
      <c r="AD191" s="12"/>
      <c r="AE191" s="12" t="s">
        <v>838</v>
      </c>
      <c r="AF191" s="12">
        <v>0.09</v>
      </c>
      <c r="AG191" s="12"/>
      <c r="AH191" s="12">
        <v>0.15</v>
      </c>
      <c r="AI191" s="12" t="s">
        <v>941</v>
      </c>
      <c r="AJ191" s="12"/>
      <c r="AK191" s="12"/>
      <c r="AL191" s="16" t="s">
        <v>947</v>
      </c>
      <c r="AM191" s="12" t="s">
        <v>1500</v>
      </c>
      <c r="AN191" s="27">
        <f>VLOOKUP(Table24[[#This Row],[USD conversion]],Sheet2!A:B,2,FALSE)</f>
        <v>1</v>
      </c>
      <c r="AO191" s="28">
        <f>Table24[[#This Row],[Min Charge]]*Table24[[#This Row],[Conversion Rate]]</f>
        <v>200</v>
      </c>
      <c r="AP191" s="28">
        <f>Table24[[#This Row],[45]]*Table24[[#This Row],[Conversion Rate]]</f>
        <v>0</v>
      </c>
      <c r="AQ191" s="28">
        <f>Table24[[#This Row],[100]]*Table24[[#This Row],[Conversion Rate]]</f>
        <v>2</v>
      </c>
      <c r="AR191" s="28">
        <f>Table24[[#This Row],[200]]*Table24[[#This Row],[Conversion Rate]]</f>
        <v>0</v>
      </c>
      <c r="AS191" s="28">
        <f>Table24[[#This Row],[300]]*Table24[[#This Row],[Conversion Rate]]</f>
        <v>1.5</v>
      </c>
      <c r="AT191" s="28">
        <f>Table24[[#This Row],[500]]*Table24[[#This Row],[Conversion Rate]]</f>
        <v>1.3</v>
      </c>
      <c r="AU191" s="28">
        <f>Table24[[#This Row],[1000]]*Table24[[#This Row],[Conversion Rate]]</f>
        <v>1.2</v>
      </c>
      <c r="AV191" s="28">
        <f>Table24[[#This Row],[2500]]*Table24[[#This Row],[Conversion Rate]]</f>
        <v>0</v>
      </c>
      <c r="AW191" s="28">
        <f>Table24[[#This Row],[5000]]*Table24[[#This Row],[Conversion Rate]]</f>
        <v>0</v>
      </c>
      <c r="AX191" s="28" t="str">
        <f>Table24[[#This Row],[All In/ ++]]</f>
        <v>++</v>
      </c>
      <c r="AY191" s="28">
        <f>Table24[[#This Row],[FSC]]*Table24[[#This Row],[Conversion Rate]]</f>
        <v>0.09</v>
      </c>
      <c r="AZ191" s="28">
        <f>Table24[[#This Row],[SSC]]*Table24[[#This Row],[Conversion Rate]]</f>
        <v>0</v>
      </c>
      <c r="BA191" s="28">
        <f>Table24[[#This Row],[Screening]]*Table24[[#This Row],[Conversion Rate]]</f>
        <v>0.15</v>
      </c>
      <c r="BB191" s="28" t="e">
        <f>Table24[[#This Row],[Other Charges]]*Table24[[#This Row],[Conversion Rate]]</f>
        <v>#VALUE!</v>
      </c>
      <c r="BC191" s="28">
        <f>Table24[[#This Row],[Dry Ice Charge]]*Table24[[#This Row],[Conversion Rate]]</f>
        <v>0</v>
      </c>
      <c r="BD191" s="28">
        <f>Table24[[#This Row],[SAF/kg]]*Table24[[#This Row],[Conversion Rate]]</f>
        <v>0</v>
      </c>
      <c r="BE191" s="30" cm="1">
        <f t="array" ref="BE191">IF(COUNTIFS(F$20:F$1213,F191,G$20:G$1213,G191)&gt;1,
    _xlfn.PERCENTRANK.INC(
        _xlfn._xlws.FILTER(AO$20:AO$1213, (F$20:F$1213=F191)*(G$20:G$1213=G191)*ISNUMBER(AO$20:AO$1213)),
        AO191
    ),
    0
)</f>
        <v>0.85699999999999998</v>
      </c>
      <c r="BF191" s="28" t="str">
        <f t="shared" si="2"/>
        <v>Red</v>
      </c>
    </row>
    <row r="192" spans="3:58" hidden="1">
      <c r="C192" s="6" t="s">
        <v>30</v>
      </c>
      <c r="D192" s="4" t="s">
        <v>21</v>
      </c>
      <c r="E192" s="4" t="s">
        <v>22</v>
      </c>
      <c r="F192" s="4" t="s">
        <v>39</v>
      </c>
      <c r="G192" s="4" t="s">
        <v>23</v>
      </c>
      <c r="H192" s="4" t="s">
        <v>799</v>
      </c>
      <c r="I192" s="4" t="s">
        <v>799</v>
      </c>
      <c r="J192" s="4" t="s">
        <v>776</v>
      </c>
      <c r="K192" s="4" t="s">
        <v>776</v>
      </c>
      <c r="L1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RadiopharmaNoExpressBOSATLUSUSAMERICASAMERICAS</v>
      </c>
      <c r="M192" s="7">
        <v>6486.0087220000369</v>
      </c>
      <c r="N192" s="4">
        <v>1015</v>
      </c>
      <c r="O192" s="13">
        <v>6.3901563763547164</v>
      </c>
      <c r="P192" s="8" t="s">
        <v>940</v>
      </c>
      <c r="Q192" s="12" t="s">
        <v>472</v>
      </c>
      <c r="R192" s="12" t="s">
        <v>791</v>
      </c>
      <c r="S192" s="12"/>
      <c r="T192" s="12" t="s">
        <v>859</v>
      </c>
      <c r="U192" s="22"/>
      <c r="V192" s="12">
        <v>65</v>
      </c>
      <c r="W192" s="12"/>
      <c r="X192" s="12">
        <v>0.49</v>
      </c>
      <c r="Y192" s="12">
        <v>0.49</v>
      </c>
      <c r="Z192" s="12">
        <v>0.49</v>
      </c>
      <c r="AA192" s="12">
        <v>0.42</v>
      </c>
      <c r="AB192" s="12">
        <v>0.42</v>
      </c>
      <c r="AC192" s="12">
        <v>0.42</v>
      </c>
      <c r="AD192" s="12">
        <v>0.42</v>
      </c>
      <c r="AE192" s="12" t="s">
        <v>838</v>
      </c>
      <c r="AF192" s="12">
        <v>0.03</v>
      </c>
      <c r="AG192" s="12"/>
      <c r="AH192" s="12">
        <v>0.15</v>
      </c>
      <c r="AI192" s="12" t="s">
        <v>941</v>
      </c>
      <c r="AJ192" s="12"/>
      <c r="AK192" s="12"/>
      <c r="AL192" s="16" t="s">
        <v>946</v>
      </c>
      <c r="AM192" s="12" t="s">
        <v>1500</v>
      </c>
      <c r="AN192" s="27">
        <f>VLOOKUP(Table24[[#This Row],[USD conversion]],Sheet2!A:B,2,FALSE)</f>
        <v>1</v>
      </c>
      <c r="AO192" s="28">
        <f>Table24[[#This Row],[Min Charge]]*Table24[[#This Row],[Conversion Rate]]</f>
        <v>65</v>
      </c>
      <c r="AP192" s="28">
        <f>Table24[[#This Row],[45]]*Table24[[#This Row],[Conversion Rate]]</f>
        <v>0</v>
      </c>
      <c r="AQ192" s="28">
        <f>Table24[[#This Row],[100]]*Table24[[#This Row],[Conversion Rate]]</f>
        <v>0.49</v>
      </c>
      <c r="AR192" s="28">
        <f>Table24[[#This Row],[200]]*Table24[[#This Row],[Conversion Rate]]</f>
        <v>0.49</v>
      </c>
      <c r="AS192" s="28">
        <f>Table24[[#This Row],[300]]*Table24[[#This Row],[Conversion Rate]]</f>
        <v>0.49</v>
      </c>
      <c r="AT192" s="28">
        <f>Table24[[#This Row],[500]]*Table24[[#This Row],[Conversion Rate]]</f>
        <v>0.42</v>
      </c>
      <c r="AU192" s="28">
        <f>Table24[[#This Row],[1000]]*Table24[[#This Row],[Conversion Rate]]</f>
        <v>0.42</v>
      </c>
      <c r="AV192" s="28">
        <f>Table24[[#This Row],[2500]]*Table24[[#This Row],[Conversion Rate]]</f>
        <v>0.42</v>
      </c>
      <c r="AW192" s="28">
        <f>Table24[[#This Row],[5000]]*Table24[[#This Row],[Conversion Rate]]</f>
        <v>0.42</v>
      </c>
      <c r="AX192" s="28" t="str">
        <f>Table24[[#This Row],[All In/ ++]]</f>
        <v>++</v>
      </c>
      <c r="AY192" s="28">
        <f>Table24[[#This Row],[FSC]]*Table24[[#This Row],[Conversion Rate]]</f>
        <v>0.03</v>
      </c>
      <c r="AZ192" s="28">
        <f>Table24[[#This Row],[SSC]]*Table24[[#This Row],[Conversion Rate]]</f>
        <v>0</v>
      </c>
      <c r="BA192" s="28">
        <f>Table24[[#This Row],[Screening]]*Table24[[#This Row],[Conversion Rate]]</f>
        <v>0.15</v>
      </c>
      <c r="BB192" s="28" t="e">
        <f>Table24[[#This Row],[Other Charges]]*Table24[[#This Row],[Conversion Rate]]</f>
        <v>#VALUE!</v>
      </c>
      <c r="BC192" s="28">
        <f>Table24[[#This Row],[Dry Ice Charge]]*Table24[[#This Row],[Conversion Rate]]</f>
        <v>0</v>
      </c>
      <c r="BD192" s="28">
        <f>Table24[[#This Row],[SAF/kg]]*Table24[[#This Row],[Conversion Rate]]</f>
        <v>0</v>
      </c>
      <c r="BE192" s="30" cm="1">
        <f t="array" ref="BE192">IF(COUNTIFS(F$20:F$1213,F192,G$20:G$1213,G192)&gt;1,
    _xlfn.PERCENTRANK.INC(
        _xlfn._xlws.FILTER(AO$20:AO$1213, (F$20:F$1213=F192)*(G$20:G$1213=G192)*ISNUMBER(AO$20:AO$1213)),
        AO192
    ),
    0
)</f>
        <v>0</v>
      </c>
      <c r="BF192" s="28" t="str">
        <f t="shared" si="2"/>
        <v>Green</v>
      </c>
    </row>
    <row r="193" spans="3:58" hidden="1">
      <c r="C193" s="6" t="s">
        <v>35</v>
      </c>
      <c r="D193" s="4" t="s">
        <v>21</v>
      </c>
      <c r="E193" s="4" t="s">
        <v>22</v>
      </c>
      <c r="F193" s="4" t="s">
        <v>39</v>
      </c>
      <c r="G193" s="4" t="s">
        <v>41</v>
      </c>
      <c r="H193" s="4" t="s">
        <v>799</v>
      </c>
      <c r="I193" s="4" t="s">
        <v>799</v>
      </c>
      <c r="J193" s="4" t="s">
        <v>776</v>
      </c>
      <c r="K193" s="4" t="s">
        <v>776</v>
      </c>
      <c r="L1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GCNoExpressBOSBWIUSUSAMERICASAMERICAS</v>
      </c>
      <c r="M193" s="7">
        <v>590.45427399999789</v>
      </c>
      <c r="N193" s="4">
        <v>581</v>
      </c>
      <c r="O193" s="13">
        <v>1.0162724165232322</v>
      </c>
      <c r="P193" s="8" t="s">
        <v>940</v>
      </c>
      <c r="Q193" s="12" t="s">
        <v>472</v>
      </c>
      <c r="R193" s="12" t="s">
        <v>791</v>
      </c>
      <c r="S193" s="12"/>
      <c r="T193" s="12" t="s">
        <v>859</v>
      </c>
      <c r="U193" s="22"/>
      <c r="V193" s="12">
        <v>65</v>
      </c>
      <c r="W193" s="12"/>
      <c r="X193" s="12">
        <v>0.49</v>
      </c>
      <c r="Y193" s="12">
        <v>0.49</v>
      </c>
      <c r="Z193" s="12">
        <v>0.49</v>
      </c>
      <c r="AA193" s="12">
        <v>0.42</v>
      </c>
      <c r="AB193" s="12">
        <v>0.42</v>
      </c>
      <c r="AC193" s="12">
        <v>0.42</v>
      </c>
      <c r="AD193" s="12">
        <v>0.42</v>
      </c>
      <c r="AE193" s="12" t="s">
        <v>838</v>
      </c>
      <c r="AF193" s="12">
        <v>0.03</v>
      </c>
      <c r="AG193" s="12"/>
      <c r="AH193" s="12">
        <v>0.15</v>
      </c>
      <c r="AI193" s="12" t="s">
        <v>941</v>
      </c>
      <c r="AJ193" s="12"/>
      <c r="AK193" s="12"/>
      <c r="AL193" s="16" t="s">
        <v>946</v>
      </c>
      <c r="AM193" s="12" t="s">
        <v>1500</v>
      </c>
      <c r="AN193" s="27">
        <f>VLOOKUP(Table24[[#This Row],[USD conversion]],Sheet2!A:B,2,FALSE)</f>
        <v>1</v>
      </c>
      <c r="AO193" s="28">
        <f>Table24[[#This Row],[Min Charge]]*Table24[[#This Row],[Conversion Rate]]</f>
        <v>65</v>
      </c>
      <c r="AP193" s="28">
        <f>Table24[[#This Row],[45]]*Table24[[#This Row],[Conversion Rate]]</f>
        <v>0</v>
      </c>
      <c r="AQ193" s="28">
        <f>Table24[[#This Row],[100]]*Table24[[#This Row],[Conversion Rate]]</f>
        <v>0.49</v>
      </c>
      <c r="AR193" s="28">
        <f>Table24[[#This Row],[200]]*Table24[[#This Row],[Conversion Rate]]</f>
        <v>0.49</v>
      </c>
      <c r="AS193" s="28">
        <f>Table24[[#This Row],[300]]*Table24[[#This Row],[Conversion Rate]]</f>
        <v>0.49</v>
      </c>
      <c r="AT193" s="28">
        <f>Table24[[#This Row],[500]]*Table24[[#This Row],[Conversion Rate]]</f>
        <v>0.42</v>
      </c>
      <c r="AU193" s="28">
        <f>Table24[[#This Row],[1000]]*Table24[[#This Row],[Conversion Rate]]</f>
        <v>0.42</v>
      </c>
      <c r="AV193" s="28">
        <f>Table24[[#This Row],[2500]]*Table24[[#This Row],[Conversion Rate]]</f>
        <v>0.42</v>
      </c>
      <c r="AW193" s="28">
        <f>Table24[[#This Row],[5000]]*Table24[[#This Row],[Conversion Rate]]</f>
        <v>0.42</v>
      </c>
      <c r="AX193" s="28" t="str">
        <f>Table24[[#This Row],[All In/ ++]]</f>
        <v>++</v>
      </c>
      <c r="AY193" s="28">
        <f>Table24[[#This Row],[FSC]]*Table24[[#This Row],[Conversion Rate]]</f>
        <v>0.03</v>
      </c>
      <c r="AZ193" s="28">
        <f>Table24[[#This Row],[SSC]]*Table24[[#This Row],[Conversion Rate]]</f>
        <v>0</v>
      </c>
      <c r="BA193" s="28">
        <f>Table24[[#This Row],[Screening]]*Table24[[#This Row],[Conversion Rate]]</f>
        <v>0.15</v>
      </c>
      <c r="BB193" s="28" t="e">
        <f>Table24[[#This Row],[Other Charges]]*Table24[[#This Row],[Conversion Rate]]</f>
        <v>#VALUE!</v>
      </c>
      <c r="BC193" s="28">
        <f>Table24[[#This Row],[Dry Ice Charge]]*Table24[[#This Row],[Conversion Rate]]</f>
        <v>0</v>
      </c>
      <c r="BD193" s="28">
        <f>Table24[[#This Row],[SAF/kg]]*Table24[[#This Row],[Conversion Rate]]</f>
        <v>0</v>
      </c>
      <c r="BE193" s="30" cm="1">
        <f t="array" ref="BE193">IF(COUNTIFS(F$20:F$1213,F193,G$20:G$1213,G193)&gt;1,
    _xlfn.PERCENTRANK.INC(
        _xlfn._xlws.FILTER(AO$20:AO$1213, (F$20:F$1213=F193)*(G$20:G$1213=G193)*ISNUMBER(AO$20:AO$1213)),
        AO193
    ),
    0
)</f>
        <v>0</v>
      </c>
      <c r="BF193" s="28" t="str">
        <f t="shared" si="2"/>
        <v>Green</v>
      </c>
    </row>
    <row r="194" spans="3:58" hidden="1">
      <c r="C194" s="6" t="s">
        <v>30</v>
      </c>
      <c r="D194" s="4" t="s">
        <v>21</v>
      </c>
      <c r="E194" s="4" t="s">
        <v>22</v>
      </c>
      <c r="F194" s="4" t="s">
        <v>39</v>
      </c>
      <c r="G194" s="4" t="s">
        <v>71</v>
      </c>
      <c r="H194" s="4" t="s">
        <v>799</v>
      </c>
      <c r="I194" s="4" t="s">
        <v>799</v>
      </c>
      <c r="J194" s="4" t="s">
        <v>776</v>
      </c>
      <c r="K194" s="4" t="s">
        <v>776</v>
      </c>
      <c r="L1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RadiopharmaNoExpressBOSCLTUSUSAMERICASAMERICAS</v>
      </c>
      <c r="M194" s="7">
        <v>1806.8180780000075</v>
      </c>
      <c r="N194" s="4">
        <v>284</v>
      </c>
      <c r="O194" s="13">
        <v>6.362035485915519</v>
      </c>
      <c r="P194" s="8" t="s">
        <v>940</v>
      </c>
      <c r="Q194" s="12" t="s">
        <v>472</v>
      </c>
      <c r="R194" s="12" t="s">
        <v>792</v>
      </c>
      <c r="S194" s="12" t="s">
        <v>23</v>
      </c>
      <c r="T194" s="12" t="s">
        <v>859</v>
      </c>
      <c r="U194" s="22"/>
      <c r="V194" s="12">
        <v>65</v>
      </c>
      <c r="W194" s="12"/>
      <c r="X194" s="12">
        <v>0.49</v>
      </c>
      <c r="Y194" s="12">
        <v>0.49</v>
      </c>
      <c r="Z194" s="12">
        <v>0.49</v>
      </c>
      <c r="AA194" s="12">
        <v>0.42</v>
      </c>
      <c r="AB194" s="12">
        <v>0.42</v>
      </c>
      <c r="AC194" s="12">
        <v>0.42</v>
      </c>
      <c r="AD194" s="12">
        <v>0.42</v>
      </c>
      <c r="AE194" s="12" t="s">
        <v>838</v>
      </c>
      <c r="AF194" s="12">
        <v>0.03</v>
      </c>
      <c r="AG194" s="12"/>
      <c r="AH194" s="12">
        <v>0.15</v>
      </c>
      <c r="AI194" s="12" t="s">
        <v>941</v>
      </c>
      <c r="AJ194" s="12"/>
      <c r="AK194" s="12"/>
      <c r="AL194" s="16" t="s">
        <v>946</v>
      </c>
      <c r="AM194" s="12" t="s">
        <v>1500</v>
      </c>
      <c r="AN194" s="27">
        <f>VLOOKUP(Table24[[#This Row],[USD conversion]],Sheet2!A:B,2,FALSE)</f>
        <v>1</v>
      </c>
      <c r="AO194" s="28">
        <f>Table24[[#This Row],[Min Charge]]*Table24[[#This Row],[Conversion Rate]]</f>
        <v>65</v>
      </c>
      <c r="AP194" s="28">
        <f>Table24[[#This Row],[45]]*Table24[[#This Row],[Conversion Rate]]</f>
        <v>0</v>
      </c>
      <c r="AQ194" s="28">
        <f>Table24[[#This Row],[100]]*Table24[[#This Row],[Conversion Rate]]</f>
        <v>0.49</v>
      </c>
      <c r="AR194" s="28">
        <f>Table24[[#This Row],[200]]*Table24[[#This Row],[Conversion Rate]]</f>
        <v>0.49</v>
      </c>
      <c r="AS194" s="28">
        <f>Table24[[#This Row],[300]]*Table24[[#This Row],[Conversion Rate]]</f>
        <v>0.49</v>
      </c>
      <c r="AT194" s="28">
        <f>Table24[[#This Row],[500]]*Table24[[#This Row],[Conversion Rate]]</f>
        <v>0.42</v>
      </c>
      <c r="AU194" s="28">
        <f>Table24[[#This Row],[1000]]*Table24[[#This Row],[Conversion Rate]]</f>
        <v>0.42</v>
      </c>
      <c r="AV194" s="28">
        <f>Table24[[#This Row],[2500]]*Table24[[#This Row],[Conversion Rate]]</f>
        <v>0.42</v>
      </c>
      <c r="AW194" s="28">
        <f>Table24[[#This Row],[5000]]*Table24[[#This Row],[Conversion Rate]]</f>
        <v>0.42</v>
      </c>
      <c r="AX194" s="28" t="str">
        <f>Table24[[#This Row],[All In/ ++]]</f>
        <v>++</v>
      </c>
      <c r="AY194" s="28">
        <f>Table24[[#This Row],[FSC]]*Table24[[#This Row],[Conversion Rate]]</f>
        <v>0.03</v>
      </c>
      <c r="AZ194" s="28">
        <f>Table24[[#This Row],[SSC]]*Table24[[#This Row],[Conversion Rate]]</f>
        <v>0</v>
      </c>
      <c r="BA194" s="28">
        <f>Table24[[#This Row],[Screening]]*Table24[[#This Row],[Conversion Rate]]</f>
        <v>0.15</v>
      </c>
      <c r="BB194" s="28" t="e">
        <f>Table24[[#This Row],[Other Charges]]*Table24[[#This Row],[Conversion Rate]]</f>
        <v>#VALUE!</v>
      </c>
      <c r="BC194" s="28">
        <f>Table24[[#This Row],[Dry Ice Charge]]*Table24[[#This Row],[Conversion Rate]]</f>
        <v>0</v>
      </c>
      <c r="BD194" s="28">
        <f>Table24[[#This Row],[SAF/kg]]*Table24[[#This Row],[Conversion Rate]]</f>
        <v>0</v>
      </c>
      <c r="BE194" s="30" cm="1">
        <f t="array" ref="BE194">IF(COUNTIFS(F$20:F$1213,F194,G$20:G$1213,G194)&gt;1,
    _xlfn.PERCENTRANK.INC(
        _xlfn._xlws.FILTER(AO$20:AO$1213, (F$20:F$1213=F194)*(G$20:G$1213=G194)*ISNUMBER(AO$20:AO$1213)),
        AO194
    ),
    0
)</f>
        <v>0</v>
      </c>
      <c r="BF194" s="28" t="str">
        <f t="shared" si="2"/>
        <v>Green</v>
      </c>
    </row>
    <row r="195" spans="3:58" hidden="1">
      <c r="C195" s="6" t="s">
        <v>30</v>
      </c>
      <c r="D195" s="4" t="s">
        <v>21</v>
      </c>
      <c r="E195" s="4" t="s">
        <v>22</v>
      </c>
      <c r="F195" s="4" t="s">
        <v>39</v>
      </c>
      <c r="G195" s="4" t="s">
        <v>45</v>
      </c>
      <c r="H195" s="4" t="s">
        <v>799</v>
      </c>
      <c r="I195" s="4" t="s">
        <v>799</v>
      </c>
      <c r="J195" s="4" t="s">
        <v>776</v>
      </c>
      <c r="K195" s="4" t="s">
        <v>776</v>
      </c>
      <c r="L1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RadiopharmaNoExpressBOSDFWUSUSAMERICASAMERICAS</v>
      </c>
      <c r="M195" s="7">
        <v>3300.9089040000172</v>
      </c>
      <c r="N195" s="4">
        <v>514</v>
      </c>
      <c r="O195" s="13">
        <v>6.422001758754897</v>
      </c>
      <c r="P195" s="8" t="s">
        <v>940</v>
      </c>
      <c r="Q195" s="12" t="s">
        <v>472</v>
      </c>
      <c r="R195" s="12" t="s">
        <v>792</v>
      </c>
      <c r="S195" s="12" t="s">
        <v>23</v>
      </c>
      <c r="T195" s="12" t="s">
        <v>859</v>
      </c>
      <c r="U195" s="22"/>
      <c r="V195" s="12">
        <v>65</v>
      </c>
      <c r="W195" s="12"/>
      <c r="X195" s="12">
        <v>0.49</v>
      </c>
      <c r="Y195" s="12">
        <v>0.49</v>
      </c>
      <c r="Z195" s="12">
        <v>0.49</v>
      </c>
      <c r="AA195" s="12">
        <v>0.42</v>
      </c>
      <c r="AB195" s="12">
        <v>0.42</v>
      </c>
      <c r="AC195" s="12">
        <v>0.42</v>
      </c>
      <c r="AD195" s="12">
        <v>0.42</v>
      </c>
      <c r="AE195" s="12" t="s">
        <v>838</v>
      </c>
      <c r="AF195" s="12">
        <v>0.03</v>
      </c>
      <c r="AG195" s="12"/>
      <c r="AH195" s="12">
        <v>0.15</v>
      </c>
      <c r="AI195" s="12" t="s">
        <v>941</v>
      </c>
      <c r="AJ195" s="12"/>
      <c r="AK195" s="12"/>
      <c r="AL195" s="16" t="s">
        <v>946</v>
      </c>
      <c r="AM195" s="12" t="s">
        <v>1500</v>
      </c>
      <c r="AN195" s="27">
        <f>VLOOKUP(Table24[[#This Row],[USD conversion]],Sheet2!A:B,2,FALSE)</f>
        <v>1</v>
      </c>
      <c r="AO195" s="28">
        <f>Table24[[#This Row],[Min Charge]]*Table24[[#This Row],[Conversion Rate]]</f>
        <v>65</v>
      </c>
      <c r="AP195" s="28">
        <f>Table24[[#This Row],[45]]*Table24[[#This Row],[Conversion Rate]]</f>
        <v>0</v>
      </c>
      <c r="AQ195" s="28">
        <f>Table24[[#This Row],[100]]*Table24[[#This Row],[Conversion Rate]]</f>
        <v>0.49</v>
      </c>
      <c r="AR195" s="28">
        <f>Table24[[#This Row],[200]]*Table24[[#This Row],[Conversion Rate]]</f>
        <v>0.49</v>
      </c>
      <c r="AS195" s="28">
        <f>Table24[[#This Row],[300]]*Table24[[#This Row],[Conversion Rate]]</f>
        <v>0.49</v>
      </c>
      <c r="AT195" s="28">
        <f>Table24[[#This Row],[500]]*Table24[[#This Row],[Conversion Rate]]</f>
        <v>0.42</v>
      </c>
      <c r="AU195" s="28">
        <f>Table24[[#This Row],[1000]]*Table24[[#This Row],[Conversion Rate]]</f>
        <v>0.42</v>
      </c>
      <c r="AV195" s="28">
        <f>Table24[[#This Row],[2500]]*Table24[[#This Row],[Conversion Rate]]</f>
        <v>0.42</v>
      </c>
      <c r="AW195" s="28">
        <f>Table24[[#This Row],[5000]]*Table24[[#This Row],[Conversion Rate]]</f>
        <v>0.42</v>
      </c>
      <c r="AX195" s="28" t="str">
        <f>Table24[[#This Row],[All In/ ++]]</f>
        <v>++</v>
      </c>
      <c r="AY195" s="28">
        <f>Table24[[#This Row],[FSC]]*Table24[[#This Row],[Conversion Rate]]</f>
        <v>0.03</v>
      </c>
      <c r="AZ195" s="28">
        <f>Table24[[#This Row],[SSC]]*Table24[[#This Row],[Conversion Rate]]</f>
        <v>0</v>
      </c>
      <c r="BA195" s="28">
        <f>Table24[[#This Row],[Screening]]*Table24[[#This Row],[Conversion Rate]]</f>
        <v>0.15</v>
      </c>
      <c r="BB195" s="28" t="e">
        <f>Table24[[#This Row],[Other Charges]]*Table24[[#This Row],[Conversion Rate]]</f>
        <v>#VALUE!</v>
      </c>
      <c r="BC195" s="28">
        <f>Table24[[#This Row],[Dry Ice Charge]]*Table24[[#This Row],[Conversion Rate]]</f>
        <v>0</v>
      </c>
      <c r="BD195" s="28">
        <f>Table24[[#This Row],[SAF/kg]]*Table24[[#This Row],[Conversion Rate]]</f>
        <v>0</v>
      </c>
      <c r="BE195" s="30" cm="1">
        <f t="array" ref="BE195">IF(COUNTIFS(F$20:F$1213,F195,G$20:G$1213,G195)&gt;1,
    _xlfn.PERCENTRANK.INC(
        _xlfn._xlws.FILTER(AO$20:AO$1213, (F$20:F$1213=F195)*(G$20:G$1213=G195)*ISNUMBER(AO$20:AO$1213)),
        AO195
    ),
    0
)</f>
        <v>0</v>
      </c>
      <c r="BF195" s="28" t="str">
        <f t="shared" si="2"/>
        <v>Green</v>
      </c>
    </row>
    <row r="196" spans="3:58" hidden="1">
      <c r="C196" s="6" t="s">
        <v>30</v>
      </c>
      <c r="D196" s="4" t="s">
        <v>21</v>
      </c>
      <c r="E196" s="4" t="s">
        <v>22</v>
      </c>
      <c r="F196" s="4" t="s">
        <v>39</v>
      </c>
      <c r="G196" s="4" t="s">
        <v>40</v>
      </c>
      <c r="H196" s="4" t="s">
        <v>799</v>
      </c>
      <c r="I196" s="4" t="s">
        <v>799</v>
      </c>
      <c r="J196" s="4" t="s">
        <v>776</v>
      </c>
      <c r="K196" s="4" t="s">
        <v>776</v>
      </c>
      <c r="L1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RadiopharmaNoExpressBOSDTWUSUSAMERICASAMERICAS</v>
      </c>
      <c r="M196" s="7">
        <v>2046.8180660000082</v>
      </c>
      <c r="N196" s="4">
        <v>307</v>
      </c>
      <c r="O196" s="13">
        <v>6.6671598241042611</v>
      </c>
      <c r="P196" s="8" t="s">
        <v>940</v>
      </c>
      <c r="Q196" s="12" t="s">
        <v>472</v>
      </c>
      <c r="R196" s="12" t="s">
        <v>791</v>
      </c>
      <c r="S196" s="12"/>
      <c r="T196" s="12" t="s">
        <v>859</v>
      </c>
      <c r="U196" s="22"/>
      <c r="V196" s="12">
        <v>65</v>
      </c>
      <c r="W196" s="12"/>
      <c r="X196" s="12">
        <v>0.49</v>
      </c>
      <c r="Y196" s="12">
        <v>0.49</v>
      </c>
      <c r="Z196" s="12">
        <v>0.49</v>
      </c>
      <c r="AA196" s="12">
        <v>0.42</v>
      </c>
      <c r="AB196" s="12">
        <v>0.42</v>
      </c>
      <c r="AC196" s="12">
        <v>0.42</v>
      </c>
      <c r="AD196" s="12">
        <v>0.42</v>
      </c>
      <c r="AE196" s="12" t="s">
        <v>838</v>
      </c>
      <c r="AF196" s="12">
        <v>0.03</v>
      </c>
      <c r="AG196" s="12"/>
      <c r="AH196" s="12">
        <v>0.15</v>
      </c>
      <c r="AI196" s="12" t="s">
        <v>941</v>
      </c>
      <c r="AJ196" s="12"/>
      <c r="AK196" s="12"/>
      <c r="AL196" s="16" t="s">
        <v>946</v>
      </c>
      <c r="AM196" s="12" t="s">
        <v>1500</v>
      </c>
      <c r="AN196" s="27">
        <f>VLOOKUP(Table24[[#This Row],[USD conversion]],Sheet2!A:B,2,FALSE)</f>
        <v>1</v>
      </c>
      <c r="AO196" s="28">
        <f>Table24[[#This Row],[Min Charge]]*Table24[[#This Row],[Conversion Rate]]</f>
        <v>65</v>
      </c>
      <c r="AP196" s="28">
        <f>Table24[[#This Row],[45]]*Table24[[#This Row],[Conversion Rate]]</f>
        <v>0</v>
      </c>
      <c r="AQ196" s="28">
        <f>Table24[[#This Row],[100]]*Table24[[#This Row],[Conversion Rate]]</f>
        <v>0.49</v>
      </c>
      <c r="AR196" s="28">
        <f>Table24[[#This Row],[200]]*Table24[[#This Row],[Conversion Rate]]</f>
        <v>0.49</v>
      </c>
      <c r="AS196" s="28">
        <f>Table24[[#This Row],[300]]*Table24[[#This Row],[Conversion Rate]]</f>
        <v>0.49</v>
      </c>
      <c r="AT196" s="28">
        <f>Table24[[#This Row],[500]]*Table24[[#This Row],[Conversion Rate]]</f>
        <v>0.42</v>
      </c>
      <c r="AU196" s="28">
        <f>Table24[[#This Row],[1000]]*Table24[[#This Row],[Conversion Rate]]</f>
        <v>0.42</v>
      </c>
      <c r="AV196" s="28">
        <f>Table24[[#This Row],[2500]]*Table24[[#This Row],[Conversion Rate]]</f>
        <v>0.42</v>
      </c>
      <c r="AW196" s="28">
        <f>Table24[[#This Row],[5000]]*Table24[[#This Row],[Conversion Rate]]</f>
        <v>0.42</v>
      </c>
      <c r="AX196" s="28" t="str">
        <f>Table24[[#This Row],[All In/ ++]]</f>
        <v>++</v>
      </c>
      <c r="AY196" s="28">
        <f>Table24[[#This Row],[FSC]]*Table24[[#This Row],[Conversion Rate]]</f>
        <v>0.03</v>
      </c>
      <c r="AZ196" s="28">
        <f>Table24[[#This Row],[SSC]]*Table24[[#This Row],[Conversion Rate]]</f>
        <v>0</v>
      </c>
      <c r="BA196" s="28">
        <f>Table24[[#This Row],[Screening]]*Table24[[#This Row],[Conversion Rate]]</f>
        <v>0.15</v>
      </c>
      <c r="BB196" s="28" t="e">
        <f>Table24[[#This Row],[Other Charges]]*Table24[[#This Row],[Conversion Rate]]</f>
        <v>#VALUE!</v>
      </c>
      <c r="BC196" s="28">
        <f>Table24[[#This Row],[Dry Ice Charge]]*Table24[[#This Row],[Conversion Rate]]</f>
        <v>0</v>
      </c>
      <c r="BD196" s="28">
        <f>Table24[[#This Row],[SAF/kg]]*Table24[[#This Row],[Conversion Rate]]</f>
        <v>0</v>
      </c>
      <c r="BE196" s="30" cm="1">
        <f t="array" ref="BE196">IF(COUNTIFS(F$20:F$1213,F196,G$20:G$1213,G196)&gt;1,
    _xlfn.PERCENTRANK.INC(
        _xlfn._xlws.FILTER(AO$20:AO$1213, (F$20:F$1213=F196)*(G$20:G$1213=G196)*ISNUMBER(AO$20:AO$1213)),
        AO196
    ),
    0
)</f>
        <v>0</v>
      </c>
      <c r="BF196" s="28" t="str">
        <f t="shared" si="2"/>
        <v>Green</v>
      </c>
    </row>
    <row r="197" spans="3:58" hidden="1">
      <c r="C197" s="6" t="s">
        <v>20</v>
      </c>
      <c r="D197" s="4" t="s">
        <v>21</v>
      </c>
      <c r="E197" s="4" t="s">
        <v>22</v>
      </c>
      <c r="F197" s="4" t="s">
        <v>39</v>
      </c>
      <c r="G197" s="4" t="s">
        <v>40</v>
      </c>
      <c r="H197" s="4" t="s">
        <v>799</v>
      </c>
      <c r="I197" s="4" t="s">
        <v>799</v>
      </c>
      <c r="J197" s="4" t="s">
        <v>776</v>
      </c>
      <c r="K197" s="4" t="s">
        <v>776</v>
      </c>
      <c r="L1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PharmaNoExpressBOSDTWUSUSAMERICASAMERICAS</v>
      </c>
      <c r="M197" s="7">
        <v>3956.0588800000205</v>
      </c>
      <c r="N197" s="4">
        <v>474</v>
      </c>
      <c r="O197" s="13">
        <v>8.3461157805907611</v>
      </c>
      <c r="P197" s="8" t="s">
        <v>940</v>
      </c>
      <c r="Q197" s="12" t="s">
        <v>472</v>
      </c>
      <c r="R197" s="12" t="s">
        <v>791</v>
      </c>
      <c r="S197" s="12"/>
      <c r="T197" s="12" t="s">
        <v>859</v>
      </c>
      <c r="U197" s="22"/>
      <c r="V197" s="12">
        <v>65</v>
      </c>
      <c r="W197" s="12"/>
      <c r="X197" s="12">
        <v>0.49</v>
      </c>
      <c r="Y197" s="12">
        <v>0.49</v>
      </c>
      <c r="Z197" s="12">
        <v>0.49</v>
      </c>
      <c r="AA197" s="12">
        <v>0.42</v>
      </c>
      <c r="AB197" s="12">
        <v>0.42</v>
      </c>
      <c r="AC197" s="12">
        <v>0.42</v>
      </c>
      <c r="AD197" s="12">
        <v>0.42</v>
      </c>
      <c r="AE197" s="12" t="s">
        <v>838</v>
      </c>
      <c r="AF197" s="12">
        <v>0.03</v>
      </c>
      <c r="AG197" s="12"/>
      <c r="AH197" s="12">
        <v>0.15</v>
      </c>
      <c r="AI197" s="12" t="s">
        <v>941</v>
      </c>
      <c r="AJ197" s="12"/>
      <c r="AK197" s="12"/>
      <c r="AL197" s="16" t="s">
        <v>946</v>
      </c>
      <c r="AM197" s="12" t="s">
        <v>1500</v>
      </c>
      <c r="AN197" s="27">
        <f>VLOOKUP(Table24[[#This Row],[USD conversion]],Sheet2!A:B,2,FALSE)</f>
        <v>1</v>
      </c>
      <c r="AO197" s="28">
        <f>Table24[[#This Row],[Min Charge]]*Table24[[#This Row],[Conversion Rate]]</f>
        <v>65</v>
      </c>
      <c r="AP197" s="28">
        <f>Table24[[#This Row],[45]]*Table24[[#This Row],[Conversion Rate]]</f>
        <v>0</v>
      </c>
      <c r="AQ197" s="28">
        <f>Table24[[#This Row],[100]]*Table24[[#This Row],[Conversion Rate]]</f>
        <v>0.49</v>
      </c>
      <c r="AR197" s="28">
        <f>Table24[[#This Row],[200]]*Table24[[#This Row],[Conversion Rate]]</f>
        <v>0.49</v>
      </c>
      <c r="AS197" s="28">
        <f>Table24[[#This Row],[300]]*Table24[[#This Row],[Conversion Rate]]</f>
        <v>0.49</v>
      </c>
      <c r="AT197" s="28">
        <f>Table24[[#This Row],[500]]*Table24[[#This Row],[Conversion Rate]]</f>
        <v>0.42</v>
      </c>
      <c r="AU197" s="28">
        <f>Table24[[#This Row],[1000]]*Table24[[#This Row],[Conversion Rate]]</f>
        <v>0.42</v>
      </c>
      <c r="AV197" s="28">
        <f>Table24[[#This Row],[2500]]*Table24[[#This Row],[Conversion Rate]]</f>
        <v>0.42</v>
      </c>
      <c r="AW197" s="28">
        <f>Table24[[#This Row],[5000]]*Table24[[#This Row],[Conversion Rate]]</f>
        <v>0.42</v>
      </c>
      <c r="AX197" s="28" t="str">
        <f>Table24[[#This Row],[All In/ ++]]</f>
        <v>++</v>
      </c>
      <c r="AY197" s="28">
        <f>Table24[[#This Row],[FSC]]*Table24[[#This Row],[Conversion Rate]]</f>
        <v>0.03</v>
      </c>
      <c r="AZ197" s="28">
        <f>Table24[[#This Row],[SSC]]*Table24[[#This Row],[Conversion Rate]]</f>
        <v>0</v>
      </c>
      <c r="BA197" s="28">
        <f>Table24[[#This Row],[Screening]]*Table24[[#This Row],[Conversion Rate]]</f>
        <v>0.15</v>
      </c>
      <c r="BB197" s="28" t="e">
        <f>Table24[[#This Row],[Other Charges]]*Table24[[#This Row],[Conversion Rate]]</f>
        <v>#VALUE!</v>
      </c>
      <c r="BC197" s="28">
        <f>Table24[[#This Row],[Dry Ice Charge]]*Table24[[#This Row],[Conversion Rate]]</f>
        <v>0</v>
      </c>
      <c r="BD197" s="28">
        <f>Table24[[#This Row],[SAF/kg]]*Table24[[#This Row],[Conversion Rate]]</f>
        <v>0</v>
      </c>
      <c r="BE197" s="30" cm="1">
        <f t="array" ref="BE197">IF(COUNTIFS(F$20:F$1213,F197,G$20:G$1213,G197)&gt;1,
    _xlfn.PERCENTRANK.INC(
        _xlfn._xlws.FILTER(AO$20:AO$1213, (F$20:F$1213=F197)*(G$20:G$1213=G197)*ISNUMBER(AO$20:AO$1213)),
        AO197
    ),
    0
)</f>
        <v>0</v>
      </c>
      <c r="BF197" s="28" t="str">
        <f t="shared" si="2"/>
        <v>Green</v>
      </c>
    </row>
    <row r="198" spans="3:58" hidden="1">
      <c r="C198" s="6" t="s">
        <v>30</v>
      </c>
      <c r="D198" s="4" t="s">
        <v>21</v>
      </c>
      <c r="E198" s="4" t="s">
        <v>22</v>
      </c>
      <c r="F198" s="4" t="s">
        <v>39</v>
      </c>
      <c r="G198" s="4" t="s">
        <v>33</v>
      </c>
      <c r="H198" s="4" t="s">
        <v>799</v>
      </c>
      <c r="I198" s="4" t="s">
        <v>799</v>
      </c>
      <c r="J198" s="4" t="s">
        <v>776</v>
      </c>
      <c r="K198" s="4" t="s">
        <v>776</v>
      </c>
      <c r="L1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RadiopharmaNoExpressBOSIAHUSUSAMERICASAMERICAS</v>
      </c>
      <c r="M198" s="7">
        <v>3705.1088630000195</v>
      </c>
      <c r="N198" s="4">
        <v>573</v>
      </c>
      <c r="O198" s="13">
        <v>6.4661585741710637</v>
      </c>
      <c r="P198" s="8" t="s">
        <v>940</v>
      </c>
      <c r="Q198" s="12" t="s">
        <v>472</v>
      </c>
      <c r="R198" s="12" t="s">
        <v>792</v>
      </c>
      <c r="S198" s="12" t="s">
        <v>23</v>
      </c>
      <c r="T198" s="12" t="s">
        <v>859</v>
      </c>
      <c r="U198" s="22"/>
      <c r="V198" s="12">
        <v>65</v>
      </c>
      <c r="W198" s="12"/>
      <c r="X198" s="12">
        <v>0.49</v>
      </c>
      <c r="Y198" s="12">
        <v>0.49</v>
      </c>
      <c r="Z198" s="12">
        <v>0.49</v>
      </c>
      <c r="AA198" s="12">
        <v>0.42</v>
      </c>
      <c r="AB198" s="12">
        <v>0.42</v>
      </c>
      <c r="AC198" s="12">
        <v>0.42</v>
      </c>
      <c r="AD198" s="12">
        <v>0.42</v>
      </c>
      <c r="AE198" s="12" t="s">
        <v>838</v>
      </c>
      <c r="AF198" s="12">
        <v>0.03</v>
      </c>
      <c r="AG198" s="12"/>
      <c r="AH198" s="12">
        <v>0.15</v>
      </c>
      <c r="AI198" s="12" t="s">
        <v>941</v>
      </c>
      <c r="AJ198" s="12"/>
      <c r="AK198" s="12"/>
      <c r="AL198" s="16" t="s">
        <v>946</v>
      </c>
      <c r="AM198" s="12" t="s">
        <v>1500</v>
      </c>
      <c r="AN198" s="27">
        <f>VLOOKUP(Table24[[#This Row],[USD conversion]],Sheet2!A:B,2,FALSE)</f>
        <v>1</v>
      </c>
      <c r="AO198" s="28">
        <f>Table24[[#This Row],[Min Charge]]*Table24[[#This Row],[Conversion Rate]]</f>
        <v>65</v>
      </c>
      <c r="AP198" s="28">
        <f>Table24[[#This Row],[45]]*Table24[[#This Row],[Conversion Rate]]</f>
        <v>0</v>
      </c>
      <c r="AQ198" s="28">
        <f>Table24[[#This Row],[100]]*Table24[[#This Row],[Conversion Rate]]</f>
        <v>0.49</v>
      </c>
      <c r="AR198" s="28">
        <f>Table24[[#This Row],[200]]*Table24[[#This Row],[Conversion Rate]]</f>
        <v>0.49</v>
      </c>
      <c r="AS198" s="28">
        <f>Table24[[#This Row],[300]]*Table24[[#This Row],[Conversion Rate]]</f>
        <v>0.49</v>
      </c>
      <c r="AT198" s="28">
        <f>Table24[[#This Row],[500]]*Table24[[#This Row],[Conversion Rate]]</f>
        <v>0.42</v>
      </c>
      <c r="AU198" s="28">
        <f>Table24[[#This Row],[1000]]*Table24[[#This Row],[Conversion Rate]]</f>
        <v>0.42</v>
      </c>
      <c r="AV198" s="28">
        <f>Table24[[#This Row],[2500]]*Table24[[#This Row],[Conversion Rate]]</f>
        <v>0.42</v>
      </c>
      <c r="AW198" s="28">
        <f>Table24[[#This Row],[5000]]*Table24[[#This Row],[Conversion Rate]]</f>
        <v>0.42</v>
      </c>
      <c r="AX198" s="28" t="str">
        <f>Table24[[#This Row],[All In/ ++]]</f>
        <v>++</v>
      </c>
      <c r="AY198" s="28">
        <f>Table24[[#This Row],[FSC]]*Table24[[#This Row],[Conversion Rate]]</f>
        <v>0.03</v>
      </c>
      <c r="AZ198" s="28">
        <f>Table24[[#This Row],[SSC]]*Table24[[#This Row],[Conversion Rate]]</f>
        <v>0</v>
      </c>
      <c r="BA198" s="28">
        <f>Table24[[#This Row],[Screening]]*Table24[[#This Row],[Conversion Rate]]</f>
        <v>0.15</v>
      </c>
      <c r="BB198" s="28" t="e">
        <f>Table24[[#This Row],[Other Charges]]*Table24[[#This Row],[Conversion Rate]]</f>
        <v>#VALUE!</v>
      </c>
      <c r="BC198" s="28">
        <f>Table24[[#This Row],[Dry Ice Charge]]*Table24[[#This Row],[Conversion Rate]]</f>
        <v>0</v>
      </c>
      <c r="BD198" s="28">
        <f>Table24[[#This Row],[SAF/kg]]*Table24[[#This Row],[Conversion Rate]]</f>
        <v>0</v>
      </c>
      <c r="BE198" s="30" cm="1">
        <f t="array" ref="BE198">IF(COUNTIFS(F$20:F$1213,F198,G$20:G$1213,G198)&gt;1,
    _xlfn.PERCENTRANK.INC(
        _xlfn._xlws.FILTER(AO$20:AO$1213, (F$20:F$1213=F198)*(G$20:G$1213=G198)*ISNUMBER(AO$20:AO$1213)),
        AO198
    ),
    0
)</f>
        <v>0</v>
      </c>
      <c r="BF198" s="28" t="str">
        <f t="shared" si="2"/>
        <v>Green</v>
      </c>
    </row>
    <row r="199" spans="3:58" hidden="1">
      <c r="C199" s="6" t="s">
        <v>30</v>
      </c>
      <c r="D199" s="4" t="s">
        <v>21</v>
      </c>
      <c r="E199" s="4" t="s">
        <v>22</v>
      </c>
      <c r="F199" s="4" t="s">
        <v>39</v>
      </c>
      <c r="G199" s="4" t="s">
        <v>37</v>
      </c>
      <c r="H199" s="4" t="s">
        <v>799</v>
      </c>
      <c r="I199" s="4" t="s">
        <v>799</v>
      </c>
      <c r="J199" s="4" t="s">
        <v>776</v>
      </c>
      <c r="K199" s="4" t="s">
        <v>776</v>
      </c>
      <c r="L1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RadiopharmaNoExpressBOSLAXUSUSAMERICASAMERICAS</v>
      </c>
      <c r="M199" s="7">
        <v>2663.8634870000128</v>
      </c>
      <c r="N199" s="4">
        <v>409</v>
      </c>
      <c r="O199" s="13">
        <v>6.5131136601467308</v>
      </c>
      <c r="P199" s="8" t="s">
        <v>940</v>
      </c>
      <c r="Q199" s="12" t="s">
        <v>472</v>
      </c>
      <c r="R199" s="12" t="s">
        <v>791</v>
      </c>
      <c r="S199" s="12"/>
      <c r="T199" s="12" t="s">
        <v>859</v>
      </c>
      <c r="U199" s="22"/>
      <c r="V199" s="12">
        <v>65</v>
      </c>
      <c r="W199" s="12"/>
      <c r="X199" s="12">
        <v>0.49</v>
      </c>
      <c r="Y199" s="12">
        <v>0.49</v>
      </c>
      <c r="Z199" s="12">
        <v>0.49</v>
      </c>
      <c r="AA199" s="12">
        <v>0.42</v>
      </c>
      <c r="AB199" s="12">
        <v>0.42</v>
      </c>
      <c r="AC199" s="12">
        <v>0.42</v>
      </c>
      <c r="AD199" s="12">
        <v>0.42</v>
      </c>
      <c r="AE199" s="12" t="s">
        <v>838</v>
      </c>
      <c r="AF199" s="12">
        <v>0.03</v>
      </c>
      <c r="AG199" s="12"/>
      <c r="AH199" s="12">
        <v>0.15</v>
      </c>
      <c r="AI199" s="12" t="s">
        <v>941</v>
      </c>
      <c r="AJ199" s="12"/>
      <c r="AK199" s="12"/>
      <c r="AL199" s="16" t="s">
        <v>946</v>
      </c>
      <c r="AM199" s="12" t="s">
        <v>1500</v>
      </c>
      <c r="AN199" s="27">
        <f>VLOOKUP(Table24[[#This Row],[USD conversion]],Sheet2!A:B,2,FALSE)</f>
        <v>1</v>
      </c>
      <c r="AO199" s="28">
        <f>Table24[[#This Row],[Min Charge]]*Table24[[#This Row],[Conversion Rate]]</f>
        <v>65</v>
      </c>
      <c r="AP199" s="28">
        <f>Table24[[#This Row],[45]]*Table24[[#This Row],[Conversion Rate]]</f>
        <v>0</v>
      </c>
      <c r="AQ199" s="28">
        <f>Table24[[#This Row],[100]]*Table24[[#This Row],[Conversion Rate]]</f>
        <v>0.49</v>
      </c>
      <c r="AR199" s="28">
        <f>Table24[[#This Row],[200]]*Table24[[#This Row],[Conversion Rate]]</f>
        <v>0.49</v>
      </c>
      <c r="AS199" s="28">
        <f>Table24[[#This Row],[300]]*Table24[[#This Row],[Conversion Rate]]</f>
        <v>0.49</v>
      </c>
      <c r="AT199" s="28">
        <f>Table24[[#This Row],[500]]*Table24[[#This Row],[Conversion Rate]]</f>
        <v>0.42</v>
      </c>
      <c r="AU199" s="28">
        <f>Table24[[#This Row],[1000]]*Table24[[#This Row],[Conversion Rate]]</f>
        <v>0.42</v>
      </c>
      <c r="AV199" s="28">
        <f>Table24[[#This Row],[2500]]*Table24[[#This Row],[Conversion Rate]]</f>
        <v>0.42</v>
      </c>
      <c r="AW199" s="28">
        <f>Table24[[#This Row],[5000]]*Table24[[#This Row],[Conversion Rate]]</f>
        <v>0.42</v>
      </c>
      <c r="AX199" s="28" t="str">
        <f>Table24[[#This Row],[All In/ ++]]</f>
        <v>++</v>
      </c>
      <c r="AY199" s="28">
        <f>Table24[[#This Row],[FSC]]*Table24[[#This Row],[Conversion Rate]]</f>
        <v>0.03</v>
      </c>
      <c r="AZ199" s="28">
        <f>Table24[[#This Row],[SSC]]*Table24[[#This Row],[Conversion Rate]]</f>
        <v>0</v>
      </c>
      <c r="BA199" s="28">
        <f>Table24[[#This Row],[Screening]]*Table24[[#This Row],[Conversion Rate]]</f>
        <v>0.15</v>
      </c>
      <c r="BB199" s="28" t="e">
        <f>Table24[[#This Row],[Other Charges]]*Table24[[#This Row],[Conversion Rate]]</f>
        <v>#VALUE!</v>
      </c>
      <c r="BC199" s="28">
        <f>Table24[[#This Row],[Dry Ice Charge]]*Table24[[#This Row],[Conversion Rate]]</f>
        <v>0</v>
      </c>
      <c r="BD199" s="28">
        <f>Table24[[#This Row],[SAF/kg]]*Table24[[#This Row],[Conversion Rate]]</f>
        <v>0</v>
      </c>
      <c r="BE199" s="30" cm="1">
        <f t="array" ref="BE199">IF(COUNTIFS(F$20:F$1213,F199,G$20:G$1213,G199)&gt;1,
    _xlfn.PERCENTRANK.INC(
        _xlfn._xlws.FILTER(AO$20:AO$1213, (F$20:F$1213=F199)*(G$20:G$1213=G199)*ISNUMBER(AO$20:AO$1213)),
        AO199
    ),
    0
)</f>
        <v>0</v>
      </c>
      <c r="BF199" s="28" t="str">
        <f t="shared" si="2"/>
        <v>Green</v>
      </c>
    </row>
    <row r="200" spans="3:58" hidden="1">
      <c r="C200" s="6" t="s">
        <v>30</v>
      </c>
      <c r="D200" s="4" t="s">
        <v>21</v>
      </c>
      <c r="E200" s="4" t="s">
        <v>22</v>
      </c>
      <c r="F200" s="4" t="s">
        <v>39</v>
      </c>
      <c r="G200" s="4" t="s">
        <v>32</v>
      </c>
      <c r="H200" s="4" t="s">
        <v>799</v>
      </c>
      <c r="I200" s="4" t="s">
        <v>799</v>
      </c>
      <c r="J200" s="4" t="s">
        <v>776</v>
      </c>
      <c r="K200" s="4" t="s">
        <v>776</v>
      </c>
      <c r="L2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RadiopharmaNoExpressBOSORDUSUSAMERICASAMERICAS</v>
      </c>
      <c r="M200" s="7">
        <v>2555.9089480000125</v>
      </c>
      <c r="N200" s="4">
        <v>391</v>
      </c>
      <c r="O200" s="13">
        <v>6.5368515294117966</v>
      </c>
      <c r="P200" s="8" t="s">
        <v>940</v>
      </c>
      <c r="Q200" s="12" t="s">
        <v>472</v>
      </c>
      <c r="R200" s="12" t="s">
        <v>791</v>
      </c>
      <c r="S200" s="12"/>
      <c r="T200" s="12" t="s">
        <v>859</v>
      </c>
      <c r="U200" s="22"/>
      <c r="V200" s="12">
        <v>65</v>
      </c>
      <c r="W200" s="12"/>
      <c r="X200" s="12">
        <v>0.49</v>
      </c>
      <c r="Y200" s="12">
        <v>0.49</v>
      </c>
      <c r="Z200" s="12">
        <v>0.49</v>
      </c>
      <c r="AA200" s="12">
        <v>0.42</v>
      </c>
      <c r="AB200" s="12">
        <v>0.42</v>
      </c>
      <c r="AC200" s="12">
        <v>0.42</v>
      </c>
      <c r="AD200" s="12">
        <v>0.42</v>
      </c>
      <c r="AE200" s="12" t="s">
        <v>838</v>
      </c>
      <c r="AF200" s="12">
        <v>0.03</v>
      </c>
      <c r="AG200" s="12"/>
      <c r="AH200" s="12">
        <v>0.15</v>
      </c>
      <c r="AI200" s="12" t="s">
        <v>941</v>
      </c>
      <c r="AJ200" s="12"/>
      <c r="AK200" s="12"/>
      <c r="AL200" s="16" t="s">
        <v>946</v>
      </c>
      <c r="AM200" s="12" t="s">
        <v>1500</v>
      </c>
      <c r="AN200" s="27">
        <f>VLOOKUP(Table24[[#This Row],[USD conversion]],Sheet2!A:B,2,FALSE)</f>
        <v>1</v>
      </c>
      <c r="AO200" s="28">
        <f>Table24[[#This Row],[Min Charge]]*Table24[[#This Row],[Conversion Rate]]</f>
        <v>65</v>
      </c>
      <c r="AP200" s="28">
        <f>Table24[[#This Row],[45]]*Table24[[#This Row],[Conversion Rate]]</f>
        <v>0</v>
      </c>
      <c r="AQ200" s="28">
        <f>Table24[[#This Row],[100]]*Table24[[#This Row],[Conversion Rate]]</f>
        <v>0.49</v>
      </c>
      <c r="AR200" s="28">
        <f>Table24[[#This Row],[200]]*Table24[[#This Row],[Conversion Rate]]</f>
        <v>0.49</v>
      </c>
      <c r="AS200" s="28">
        <f>Table24[[#This Row],[300]]*Table24[[#This Row],[Conversion Rate]]</f>
        <v>0.49</v>
      </c>
      <c r="AT200" s="28">
        <f>Table24[[#This Row],[500]]*Table24[[#This Row],[Conversion Rate]]</f>
        <v>0.42</v>
      </c>
      <c r="AU200" s="28">
        <f>Table24[[#This Row],[1000]]*Table24[[#This Row],[Conversion Rate]]</f>
        <v>0.42</v>
      </c>
      <c r="AV200" s="28">
        <f>Table24[[#This Row],[2500]]*Table24[[#This Row],[Conversion Rate]]</f>
        <v>0.42</v>
      </c>
      <c r="AW200" s="28">
        <f>Table24[[#This Row],[5000]]*Table24[[#This Row],[Conversion Rate]]</f>
        <v>0.42</v>
      </c>
      <c r="AX200" s="28" t="str">
        <f>Table24[[#This Row],[All In/ ++]]</f>
        <v>++</v>
      </c>
      <c r="AY200" s="28">
        <f>Table24[[#This Row],[FSC]]*Table24[[#This Row],[Conversion Rate]]</f>
        <v>0.03</v>
      </c>
      <c r="AZ200" s="28">
        <f>Table24[[#This Row],[SSC]]*Table24[[#This Row],[Conversion Rate]]</f>
        <v>0</v>
      </c>
      <c r="BA200" s="28">
        <f>Table24[[#This Row],[Screening]]*Table24[[#This Row],[Conversion Rate]]</f>
        <v>0.15</v>
      </c>
      <c r="BB200" s="28" t="e">
        <f>Table24[[#This Row],[Other Charges]]*Table24[[#This Row],[Conversion Rate]]</f>
        <v>#VALUE!</v>
      </c>
      <c r="BC200" s="28">
        <f>Table24[[#This Row],[Dry Ice Charge]]*Table24[[#This Row],[Conversion Rate]]</f>
        <v>0</v>
      </c>
      <c r="BD200" s="28">
        <f>Table24[[#This Row],[SAF/kg]]*Table24[[#This Row],[Conversion Rate]]</f>
        <v>0</v>
      </c>
      <c r="BE200" s="30" cm="1">
        <f t="array" ref="BE200">IF(COUNTIFS(F$20:F$1213,F200,G$20:G$1213,G200)&gt;1,
    _xlfn.PERCENTRANK.INC(
        _xlfn._xlws.FILTER(AO$20:AO$1213, (F$20:F$1213=F200)*(G$20:G$1213=G200)*ISNUMBER(AO$20:AO$1213)),
        AO200
    ),
    0
)</f>
        <v>0</v>
      </c>
      <c r="BF200" s="28" t="str">
        <f t="shared" si="2"/>
        <v>Green</v>
      </c>
    </row>
    <row r="201" spans="3:58" hidden="1">
      <c r="C201" s="6" t="s">
        <v>30</v>
      </c>
      <c r="D201" s="4" t="s">
        <v>21</v>
      </c>
      <c r="E201" s="4" t="s">
        <v>22</v>
      </c>
      <c r="F201" s="4" t="s">
        <v>39</v>
      </c>
      <c r="G201" s="4" t="s">
        <v>53</v>
      </c>
      <c r="H201" s="4" t="s">
        <v>799</v>
      </c>
      <c r="I201" s="4" t="s">
        <v>799</v>
      </c>
      <c r="J201" s="4" t="s">
        <v>776</v>
      </c>
      <c r="K201" s="4" t="s">
        <v>776</v>
      </c>
      <c r="L2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RadiopharmaNoExpressBOSPHXUSUSAMERICASAMERICAS</v>
      </c>
      <c r="M201" s="7">
        <v>1724.545355000007</v>
      </c>
      <c r="N201" s="4">
        <v>271</v>
      </c>
      <c r="O201" s="13">
        <v>6.3636359963099887</v>
      </c>
      <c r="P201" s="8" t="s">
        <v>940</v>
      </c>
      <c r="Q201" s="12" t="s">
        <v>472</v>
      </c>
      <c r="R201" s="12" t="s">
        <v>791</v>
      </c>
      <c r="S201" s="12"/>
      <c r="T201" s="12" t="s">
        <v>859</v>
      </c>
      <c r="U201" s="22"/>
      <c r="V201" s="12">
        <v>65</v>
      </c>
      <c r="W201" s="12"/>
      <c r="X201" s="12">
        <v>0.49</v>
      </c>
      <c r="Y201" s="12">
        <v>0.49</v>
      </c>
      <c r="Z201" s="12">
        <v>0.49</v>
      </c>
      <c r="AA201" s="12">
        <v>0.42</v>
      </c>
      <c r="AB201" s="12">
        <v>0.42</v>
      </c>
      <c r="AC201" s="12">
        <v>0.42</v>
      </c>
      <c r="AD201" s="12">
        <v>0.42</v>
      </c>
      <c r="AE201" s="12" t="s">
        <v>838</v>
      </c>
      <c r="AF201" s="12">
        <v>0.03</v>
      </c>
      <c r="AG201" s="12"/>
      <c r="AH201" s="12">
        <v>0.15</v>
      </c>
      <c r="AI201" s="12" t="s">
        <v>941</v>
      </c>
      <c r="AJ201" s="12"/>
      <c r="AK201" s="12"/>
      <c r="AL201" s="16" t="s">
        <v>946</v>
      </c>
      <c r="AM201" s="12" t="s">
        <v>1500</v>
      </c>
      <c r="AN201" s="27">
        <f>VLOOKUP(Table24[[#This Row],[USD conversion]],Sheet2!A:B,2,FALSE)</f>
        <v>1</v>
      </c>
      <c r="AO201" s="28">
        <f>Table24[[#This Row],[Min Charge]]*Table24[[#This Row],[Conversion Rate]]</f>
        <v>65</v>
      </c>
      <c r="AP201" s="28">
        <f>Table24[[#This Row],[45]]*Table24[[#This Row],[Conversion Rate]]</f>
        <v>0</v>
      </c>
      <c r="AQ201" s="28">
        <f>Table24[[#This Row],[100]]*Table24[[#This Row],[Conversion Rate]]</f>
        <v>0.49</v>
      </c>
      <c r="AR201" s="28">
        <f>Table24[[#This Row],[200]]*Table24[[#This Row],[Conversion Rate]]</f>
        <v>0.49</v>
      </c>
      <c r="AS201" s="28">
        <f>Table24[[#This Row],[300]]*Table24[[#This Row],[Conversion Rate]]</f>
        <v>0.49</v>
      </c>
      <c r="AT201" s="28">
        <f>Table24[[#This Row],[500]]*Table24[[#This Row],[Conversion Rate]]</f>
        <v>0.42</v>
      </c>
      <c r="AU201" s="28">
        <f>Table24[[#This Row],[1000]]*Table24[[#This Row],[Conversion Rate]]</f>
        <v>0.42</v>
      </c>
      <c r="AV201" s="28">
        <f>Table24[[#This Row],[2500]]*Table24[[#This Row],[Conversion Rate]]</f>
        <v>0.42</v>
      </c>
      <c r="AW201" s="28">
        <f>Table24[[#This Row],[5000]]*Table24[[#This Row],[Conversion Rate]]</f>
        <v>0.42</v>
      </c>
      <c r="AX201" s="28" t="str">
        <f>Table24[[#This Row],[All In/ ++]]</f>
        <v>++</v>
      </c>
      <c r="AY201" s="28">
        <f>Table24[[#This Row],[FSC]]*Table24[[#This Row],[Conversion Rate]]</f>
        <v>0.03</v>
      </c>
      <c r="AZ201" s="28">
        <f>Table24[[#This Row],[SSC]]*Table24[[#This Row],[Conversion Rate]]</f>
        <v>0</v>
      </c>
      <c r="BA201" s="28">
        <f>Table24[[#This Row],[Screening]]*Table24[[#This Row],[Conversion Rate]]</f>
        <v>0.15</v>
      </c>
      <c r="BB201" s="28" t="e">
        <f>Table24[[#This Row],[Other Charges]]*Table24[[#This Row],[Conversion Rate]]</f>
        <v>#VALUE!</v>
      </c>
      <c r="BC201" s="28">
        <f>Table24[[#This Row],[Dry Ice Charge]]*Table24[[#This Row],[Conversion Rate]]</f>
        <v>0</v>
      </c>
      <c r="BD201" s="28">
        <f>Table24[[#This Row],[SAF/kg]]*Table24[[#This Row],[Conversion Rate]]</f>
        <v>0</v>
      </c>
      <c r="BE201" s="30" cm="1">
        <f t="array" ref="BE201">IF(COUNTIFS(F$20:F$1213,F201,G$20:G$1213,G201)&gt;1,
    _xlfn.PERCENTRANK.INC(
        _xlfn._xlws.FILTER(AO$20:AO$1213, (F$20:F$1213=F201)*(G$20:G$1213=G201)*ISNUMBER(AO$20:AO$1213)),
        AO201
    ),
    0
)</f>
        <v>0</v>
      </c>
      <c r="BF201" s="28" t="str">
        <f t="shared" si="2"/>
        <v>Green</v>
      </c>
    </row>
    <row r="202" spans="3:58" hidden="1">
      <c r="C202" s="6" t="s">
        <v>35</v>
      </c>
      <c r="D202" s="4" t="s">
        <v>21</v>
      </c>
      <c r="E202" s="4" t="s">
        <v>22</v>
      </c>
      <c r="F202" s="4" t="s">
        <v>41</v>
      </c>
      <c r="G202" s="4" t="s">
        <v>42</v>
      </c>
      <c r="H202" s="4" t="s">
        <v>799</v>
      </c>
      <c r="I202" s="4" t="s">
        <v>799</v>
      </c>
      <c r="J202" s="4" t="s">
        <v>776</v>
      </c>
      <c r="K202" s="4" t="s">
        <v>776</v>
      </c>
      <c r="L2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GCNoExpressBWIBUFUSUSAMERICASAMERICAS</v>
      </c>
      <c r="M202" s="7">
        <v>1125.4541180000124</v>
      </c>
      <c r="N202" s="4">
        <v>911</v>
      </c>
      <c r="O202" s="13">
        <v>1.2354051789242726</v>
      </c>
      <c r="P202" s="8" t="s">
        <v>940</v>
      </c>
      <c r="Q202" s="12" t="s">
        <v>472</v>
      </c>
      <c r="R202" s="12" t="s">
        <v>792</v>
      </c>
      <c r="S202" s="12" t="s">
        <v>40</v>
      </c>
      <c r="T202" s="12" t="s">
        <v>859</v>
      </c>
      <c r="U202" s="22"/>
      <c r="V202" s="12">
        <v>65</v>
      </c>
      <c r="W202" s="12"/>
      <c r="X202" s="12">
        <v>0.49</v>
      </c>
      <c r="Y202" s="12">
        <v>0.49</v>
      </c>
      <c r="Z202" s="12">
        <v>0.49</v>
      </c>
      <c r="AA202" s="12">
        <v>0.42</v>
      </c>
      <c r="AB202" s="12">
        <v>0.42</v>
      </c>
      <c r="AC202" s="12">
        <v>0.42</v>
      </c>
      <c r="AD202" s="12">
        <v>0.42</v>
      </c>
      <c r="AE202" s="12" t="s">
        <v>838</v>
      </c>
      <c r="AF202" s="12">
        <v>0.03</v>
      </c>
      <c r="AG202" s="12"/>
      <c r="AH202" s="12">
        <v>0.15</v>
      </c>
      <c r="AI202" s="12" t="s">
        <v>941</v>
      </c>
      <c r="AJ202" s="12"/>
      <c r="AK202" s="12"/>
      <c r="AL202" s="16" t="s">
        <v>946</v>
      </c>
      <c r="AM202" s="12" t="s">
        <v>1500</v>
      </c>
      <c r="AN202" s="27">
        <f>VLOOKUP(Table24[[#This Row],[USD conversion]],Sheet2!A:B,2,FALSE)</f>
        <v>1</v>
      </c>
      <c r="AO202" s="28">
        <f>Table24[[#This Row],[Min Charge]]*Table24[[#This Row],[Conversion Rate]]</f>
        <v>65</v>
      </c>
      <c r="AP202" s="28">
        <f>Table24[[#This Row],[45]]*Table24[[#This Row],[Conversion Rate]]</f>
        <v>0</v>
      </c>
      <c r="AQ202" s="28">
        <f>Table24[[#This Row],[100]]*Table24[[#This Row],[Conversion Rate]]</f>
        <v>0.49</v>
      </c>
      <c r="AR202" s="28">
        <f>Table24[[#This Row],[200]]*Table24[[#This Row],[Conversion Rate]]</f>
        <v>0.49</v>
      </c>
      <c r="AS202" s="28">
        <f>Table24[[#This Row],[300]]*Table24[[#This Row],[Conversion Rate]]</f>
        <v>0.49</v>
      </c>
      <c r="AT202" s="28">
        <f>Table24[[#This Row],[500]]*Table24[[#This Row],[Conversion Rate]]</f>
        <v>0.42</v>
      </c>
      <c r="AU202" s="28">
        <f>Table24[[#This Row],[1000]]*Table24[[#This Row],[Conversion Rate]]</f>
        <v>0.42</v>
      </c>
      <c r="AV202" s="28">
        <f>Table24[[#This Row],[2500]]*Table24[[#This Row],[Conversion Rate]]</f>
        <v>0.42</v>
      </c>
      <c r="AW202" s="28">
        <f>Table24[[#This Row],[5000]]*Table24[[#This Row],[Conversion Rate]]</f>
        <v>0.42</v>
      </c>
      <c r="AX202" s="28" t="str">
        <f>Table24[[#This Row],[All In/ ++]]</f>
        <v>++</v>
      </c>
      <c r="AY202" s="28">
        <f>Table24[[#This Row],[FSC]]*Table24[[#This Row],[Conversion Rate]]</f>
        <v>0.03</v>
      </c>
      <c r="AZ202" s="28">
        <f>Table24[[#This Row],[SSC]]*Table24[[#This Row],[Conversion Rate]]</f>
        <v>0</v>
      </c>
      <c r="BA202" s="28">
        <f>Table24[[#This Row],[Screening]]*Table24[[#This Row],[Conversion Rate]]</f>
        <v>0.15</v>
      </c>
      <c r="BB202" s="28" t="e">
        <f>Table24[[#This Row],[Other Charges]]*Table24[[#This Row],[Conversion Rate]]</f>
        <v>#VALUE!</v>
      </c>
      <c r="BC202" s="28">
        <f>Table24[[#This Row],[Dry Ice Charge]]*Table24[[#This Row],[Conversion Rate]]</f>
        <v>0</v>
      </c>
      <c r="BD202" s="28">
        <f>Table24[[#This Row],[SAF/kg]]*Table24[[#This Row],[Conversion Rate]]</f>
        <v>0</v>
      </c>
      <c r="BE202" s="30" cm="1">
        <f t="array" ref="BE202">IF(COUNTIFS(F$20:F$1213,F202,G$20:G$1213,G202)&gt;1,
    _xlfn.PERCENTRANK.INC(
        _xlfn._xlws.FILTER(AO$20:AO$1213, (F$20:F$1213=F202)*(G$20:G$1213=G202)*ISNUMBER(AO$20:AO$1213)),
        AO202
    ),
    0
)</f>
        <v>0</v>
      </c>
      <c r="BF202" s="28" t="str">
        <f t="shared" si="2"/>
        <v>Green</v>
      </c>
    </row>
    <row r="203" spans="3:58" hidden="1">
      <c r="C203" s="6" t="s">
        <v>20</v>
      </c>
      <c r="D203" s="4" t="s">
        <v>21</v>
      </c>
      <c r="E203" s="4" t="s">
        <v>22</v>
      </c>
      <c r="F203" s="4" t="s">
        <v>41</v>
      </c>
      <c r="G203" s="4" t="s">
        <v>40</v>
      </c>
      <c r="H203" s="4" t="s">
        <v>799</v>
      </c>
      <c r="I203" s="4" t="s">
        <v>799</v>
      </c>
      <c r="J203" s="4" t="s">
        <v>776</v>
      </c>
      <c r="K203" s="4" t="s">
        <v>776</v>
      </c>
      <c r="L2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PharmaNoExpressBWIDTWUSUSAMERICASAMERICAS</v>
      </c>
      <c r="M203" s="7">
        <v>5670.9086790000147</v>
      </c>
      <c r="N203" s="4">
        <v>629</v>
      </c>
      <c r="O203" s="13">
        <v>9.0157530667726782</v>
      </c>
      <c r="P203" s="8" t="s">
        <v>940</v>
      </c>
      <c r="Q203" s="12" t="s">
        <v>472</v>
      </c>
      <c r="R203" s="12" t="s">
        <v>791</v>
      </c>
      <c r="S203" s="12"/>
      <c r="T203" s="12" t="s">
        <v>859</v>
      </c>
      <c r="U203" s="22"/>
      <c r="V203" s="12">
        <v>65</v>
      </c>
      <c r="W203" s="12"/>
      <c r="X203" s="12">
        <v>0.49</v>
      </c>
      <c r="Y203" s="12">
        <v>0.49</v>
      </c>
      <c r="Z203" s="12">
        <v>0.49</v>
      </c>
      <c r="AA203" s="12">
        <v>0.42</v>
      </c>
      <c r="AB203" s="12">
        <v>0.42</v>
      </c>
      <c r="AC203" s="12">
        <v>0.42</v>
      </c>
      <c r="AD203" s="12">
        <v>0.42</v>
      </c>
      <c r="AE203" s="12" t="s">
        <v>838</v>
      </c>
      <c r="AF203" s="12">
        <v>0.03</v>
      </c>
      <c r="AG203" s="12"/>
      <c r="AH203" s="12">
        <v>0.15</v>
      </c>
      <c r="AI203" s="12" t="s">
        <v>941</v>
      </c>
      <c r="AJ203" s="12"/>
      <c r="AK203" s="12"/>
      <c r="AL203" s="16" t="s">
        <v>946</v>
      </c>
      <c r="AM203" s="12" t="s">
        <v>1500</v>
      </c>
      <c r="AN203" s="27">
        <f>VLOOKUP(Table24[[#This Row],[USD conversion]],Sheet2!A:B,2,FALSE)</f>
        <v>1</v>
      </c>
      <c r="AO203" s="28">
        <f>Table24[[#This Row],[Min Charge]]*Table24[[#This Row],[Conversion Rate]]</f>
        <v>65</v>
      </c>
      <c r="AP203" s="28">
        <f>Table24[[#This Row],[45]]*Table24[[#This Row],[Conversion Rate]]</f>
        <v>0</v>
      </c>
      <c r="AQ203" s="28">
        <f>Table24[[#This Row],[100]]*Table24[[#This Row],[Conversion Rate]]</f>
        <v>0.49</v>
      </c>
      <c r="AR203" s="28">
        <f>Table24[[#This Row],[200]]*Table24[[#This Row],[Conversion Rate]]</f>
        <v>0.49</v>
      </c>
      <c r="AS203" s="28">
        <f>Table24[[#This Row],[300]]*Table24[[#This Row],[Conversion Rate]]</f>
        <v>0.49</v>
      </c>
      <c r="AT203" s="28">
        <f>Table24[[#This Row],[500]]*Table24[[#This Row],[Conversion Rate]]</f>
        <v>0.42</v>
      </c>
      <c r="AU203" s="28">
        <f>Table24[[#This Row],[1000]]*Table24[[#This Row],[Conversion Rate]]</f>
        <v>0.42</v>
      </c>
      <c r="AV203" s="28">
        <f>Table24[[#This Row],[2500]]*Table24[[#This Row],[Conversion Rate]]</f>
        <v>0.42</v>
      </c>
      <c r="AW203" s="28">
        <f>Table24[[#This Row],[5000]]*Table24[[#This Row],[Conversion Rate]]</f>
        <v>0.42</v>
      </c>
      <c r="AX203" s="28" t="str">
        <f>Table24[[#This Row],[All In/ ++]]</f>
        <v>++</v>
      </c>
      <c r="AY203" s="28">
        <f>Table24[[#This Row],[FSC]]*Table24[[#This Row],[Conversion Rate]]</f>
        <v>0.03</v>
      </c>
      <c r="AZ203" s="28">
        <f>Table24[[#This Row],[SSC]]*Table24[[#This Row],[Conversion Rate]]</f>
        <v>0</v>
      </c>
      <c r="BA203" s="28">
        <f>Table24[[#This Row],[Screening]]*Table24[[#This Row],[Conversion Rate]]</f>
        <v>0.15</v>
      </c>
      <c r="BB203" s="28" t="e">
        <f>Table24[[#This Row],[Other Charges]]*Table24[[#This Row],[Conversion Rate]]</f>
        <v>#VALUE!</v>
      </c>
      <c r="BC203" s="28">
        <f>Table24[[#This Row],[Dry Ice Charge]]*Table24[[#This Row],[Conversion Rate]]</f>
        <v>0</v>
      </c>
      <c r="BD203" s="28">
        <f>Table24[[#This Row],[SAF/kg]]*Table24[[#This Row],[Conversion Rate]]</f>
        <v>0</v>
      </c>
      <c r="BE203" s="30" cm="1">
        <f t="array" ref="BE203">IF(COUNTIFS(F$20:F$1213,F203,G$20:G$1213,G203)&gt;1,
    _xlfn.PERCENTRANK.INC(
        _xlfn._xlws.FILTER(AO$20:AO$1213, (F$20:F$1213=F203)*(G$20:G$1213=G203)*ISNUMBER(AO$20:AO$1213)),
        AO203
    ),
    0
)</f>
        <v>0</v>
      </c>
      <c r="BF203" s="28" t="str">
        <f t="shared" si="2"/>
        <v>Green</v>
      </c>
    </row>
    <row r="204" spans="3:58" hidden="1">
      <c r="C204" s="6" t="s">
        <v>20</v>
      </c>
      <c r="D204" s="4" t="s">
        <v>21</v>
      </c>
      <c r="E204" s="4" t="s">
        <v>22</v>
      </c>
      <c r="F204" s="4" t="s">
        <v>75</v>
      </c>
      <c r="G204" s="4" t="s">
        <v>69</v>
      </c>
      <c r="H204" s="4" t="s">
        <v>799</v>
      </c>
      <c r="I204" s="4" t="s">
        <v>799</v>
      </c>
      <c r="J204" s="4" t="s">
        <v>776</v>
      </c>
      <c r="K204" s="4" t="s">
        <v>776</v>
      </c>
      <c r="L2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PharmaNoExpressCIDMSPUSUSAMERICASAMERICAS</v>
      </c>
      <c r="M204" s="7">
        <v>3059.5453380000126</v>
      </c>
      <c r="N204" s="4">
        <v>263</v>
      </c>
      <c r="O204" s="13">
        <v>11.633252235741493</v>
      </c>
      <c r="P204" s="8" t="s">
        <v>940</v>
      </c>
      <c r="Q204" s="12" t="s">
        <v>472</v>
      </c>
      <c r="R204" s="12" t="s">
        <v>791</v>
      </c>
      <c r="S204" s="12"/>
      <c r="T204" s="12" t="s">
        <v>859</v>
      </c>
      <c r="U204" s="22"/>
      <c r="V204" s="12">
        <v>65</v>
      </c>
      <c r="W204" s="12"/>
      <c r="X204" s="12">
        <v>0.49</v>
      </c>
      <c r="Y204" s="12">
        <v>0.49</v>
      </c>
      <c r="Z204" s="12">
        <v>0.49</v>
      </c>
      <c r="AA204" s="12">
        <v>0.42</v>
      </c>
      <c r="AB204" s="12">
        <v>0.42</v>
      </c>
      <c r="AC204" s="12">
        <v>0.42</v>
      </c>
      <c r="AD204" s="12">
        <v>0.42</v>
      </c>
      <c r="AE204" s="12" t="s">
        <v>838</v>
      </c>
      <c r="AF204" s="12">
        <v>0.03</v>
      </c>
      <c r="AG204" s="12"/>
      <c r="AH204" s="12">
        <v>0.15</v>
      </c>
      <c r="AI204" s="12" t="s">
        <v>941</v>
      </c>
      <c r="AJ204" s="12"/>
      <c r="AK204" s="12"/>
      <c r="AL204" s="16" t="s">
        <v>946</v>
      </c>
      <c r="AM204" s="12" t="s">
        <v>1500</v>
      </c>
      <c r="AN204" s="27">
        <f>VLOOKUP(Table24[[#This Row],[USD conversion]],Sheet2!A:B,2,FALSE)</f>
        <v>1</v>
      </c>
      <c r="AO204" s="28">
        <f>Table24[[#This Row],[Min Charge]]*Table24[[#This Row],[Conversion Rate]]</f>
        <v>65</v>
      </c>
      <c r="AP204" s="28">
        <f>Table24[[#This Row],[45]]*Table24[[#This Row],[Conversion Rate]]</f>
        <v>0</v>
      </c>
      <c r="AQ204" s="28">
        <f>Table24[[#This Row],[100]]*Table24[[#This Row],[Conversion Rate]]</f>
        <v>0.49</v>
      </c>
      <c r="AR204" s="28">
        <f>Table24[[#This Row],[200]]*Table24[[#This Row],[Conversion Rate]]</f>
        <v>0.49</v>
      </c>
      <c r="AS204" s="28">
        <f>Table24[[#This Row],[300]]*Table24[[#This Row],[Conversion Rate]]</f>
        <v>0.49</v>
      </c>
      <c r="AT204" s="28">
        <f>Table24[[#This Row],[500]]*Table24[[#This Row],[Conversion Rate]]</f>
        <v>0.42</v>
      </c>
      <c r="AU204" s="28">
        <f>Table24[[#This Row],[1000]]*Table24[[#This Row],[Conversion Rate]]</f>
        <v>0.42</v>
      </c>
      <c r="AV204" s="28">
        <f>Table24[[#This Row],[2500]]*Table24[[#This Row],[Conversion Rate]]</f>
        <v>0.42</v>
      </c>
      <c r="AW204" s="28">
        <f>Table24[[#This Row],[5000]]*Table24[[#This Row],[Conversion Rate]]</f>
        <v>0.42</v>
      </c>
      <c r="AX204" s="28" t="str">
        <f>Table24[[#This Row],[All In/ ++]]</f>
        <v>++</v>
      </c>
      <c r="AY204" s="28">
        <f>Table24[[#This Row],[FSC]]*Table24[[#This Row],[Conversion Rate]]</f>
        <v>0.03</v>
      </c>
      <c r="AZ204" s="28">
        <f>Table24[[#This Row],[SSC]]*Table24[[#This Row],[Conversion Rate]]</f>
        <v>0</v>
      </c>
      <c r="BA204" s="28">
        <f>Table24[[#This Row],[Screening]]*Table24[[#This Row],[Conversion Rate]]</f>
        <v>0.15</v>
      </c>
      <c r="BB204" s="28" t="e">
        <f>Table24[[#This Row],[Other Charges]]*Table24[[#This Row],[Conversion Rate]]</f>
        <v>#VALUE!</v>
      </c>
      <c r="BC204" s="28">
        <f>Table24[[#This Row],[Dry Ice Charge]]*Table24[[#This Row],[Conversion Rate]]</f>
        <v>0</v>
      </c>
      <c r="BD204" s="28">
        <f>Table24[[#This Row],[SAF/kg]]*Table24[[#This Row],[Conversion Rate]]</f>
        <v>0</v>
      </c>
      <c r="BE204" s="30" cm="1">
        <f t="array" ref="BE204">IF(COUNTIFS(F$20:F$1213,F204,G$20:G$1213,G204)&gt;1,
    _xlfn.PERCENTRANK.INC(
        _xlfn._xlws.FILTER(AO$20:AO$1213, (F$20:F$1213=F204)*(G$20:G$1213=G204)*ISNUMBER(AO$20:AO$1213)),
        AO204
    ),
    0
)</f>
        <v>0</v>
      </c>
      <c r="BF204" s="28" t="str">
        <f t="shared" ref="BF204:BF267" si="3">IF(ISNUMBER(BE204), IF(BE204&lt;=0.2, "Green", IF(BE204&lt;=0.7, "Orange", "Red")), "")</f>
        <v>Green</v>
      </c>
    </row>
    <row r="205" spans="3:58" hidden="1">
      <c r="C205" s="6" t="s">
        <v>20</v>
      </c>
      <c r="D205" s="4" t="s">
        <v>21</v>
      </c>
      <c r="E205" s="4" t="s">
        <v>22</v>
      </c>
      <c r="F205" s="4" t="s">
        <v>71</v>
      </c>
      <c r="G205" s="4" t="s">
        <v>68</v>
      </c>
      <c r="H205" s="4" t="s">
        <v>799</v>
      </c>
      <c r="I205" s="4" t="s">
        <v>799</v>
      </c>
      <c r="J205" s="4" t="s">
        <v>776</v>
      </c>
      <c r="K205" s="4" t="s">
        <v>776</v>
      </c>
      <c r="L2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PharmaNoExpressCLTDAYUSUSAMERICASAMERICAS</v>
      </c>
      <c r="M205" s="7">
        <v>2729.7725930000083</v>
      </c>
      <c r="N205" s="4">
        <v>282</v>
      </c>
      <c r="O205" s="13">
        <v>9.6800446560283984</v>
      </c>
      <c r="P205" s="8" t="s">
        <v>940</v>
      </c>
      <c r="Q205" s="12" t="s">
        <v>472</v>
      </c>
      <c r="R205" s="12" t="s">
        <v>792</v>
      </c>
      <c r="S205" s="12" t="s">
        <v>23</v>
      </c>
      <c r="T205" s="12" t="s">
        <v>859</v>
      </c>
      <c r="U205" s="22"/>
      <c r="V205" s="12">
        <v>65</v>
      </c>
      <c r="W205" s="12"/>
      <c r="X205" s="12">
        <v>0.49</v>
      </c>
      <c r="Y205" s="12">
        <v>0.49</v>
      </c>
      <c r="Z205" s="12">
        <v>0.49</v>
      </c>
      <c r="AA205" s="12">
        <v>0.42</v>
      </c>
      <c r="AB205" s="12">
        <v>0.42</v>
      </c>
      <c r="AC205" s="12">
        <v>0.42</v>
      </c>
      <c r="AD205" s="12">
        <v>0.42</v>
      </c>
      <c r="AE205" s="12" t="s">
        <v>838</v>
      </c>
      <c r="AF205" s="12">
        <v>0.03</v>
      </c>
      <c r="AG205" s="12"/>
      <c r="AH205" s="12">
        <v>0.15</v>
      </c>
      <c r="AI205" s="12" t="s">
        <v>941</v>
      </c>
      <c r="AJ205" s="12"/>
      <c r="AK205" s="12"/>
      <c r="AL205" s="16" t="s">
        <v>946</v>
      </c>
      <c r="AM205" s="12" t="s">
        <v>1500</v>
      </c>
      <c r="AN205" s="27">
        <f>VLOOKUP(Table24[[#This Row],[USD conversion]],Sheet2!A:B,2,FALSE)</f>
        <v>1</v>
      </c>
      <c r="AO205" s="28">
        <f>Table24[[#This Row],[Min Charge]]*Table24[[#This Row],[Conversion Rate]]</f>
        <v>65</v>
      </c>
      <c r="AP205" s="28">
        <f>Table24[[#This Row],[45]]*Table24[[#This Row],[Conversion Rate]]</f>
        <v>0</v>
      </c>
      <c r="AQ205" s="28">
        <f>Table24[[#This Row],[100]]*Table24[[#This Row],[Conversion Rate]]</f>
        <v>0.49</v>
      </c>
      <c r="AR205" s="28">
        <f>Table24[[#This Row],[200]]*Table24[[#This Row],[Conversion Rate]]</f>
        <v>0.49</v>
      </c>
      <c r="AS205" s="28">
        <f>Table24[[#This Row],[300]]*Table24[[#This Row],[Conversion Rate]]</f>
        <v>0.49</v>
      </c>
      <c r="AT205" s="28">
        <f>Table24[[#This Row],[500]]*Table24[[#This Row],[Conversion Rate]]</f>
        <v>0.42</v>
      </c>
      <c r="AU205" s="28">
        <f>Table24[[#This Row],[1000]]*Table24[[#This Row],[Conversion Rate]]</f>
        <v>0.42</v>
      </c>
      <c r="AV205" s="28">
        <f>Table24[[#This Row],[2500]]*Table24[[#This Row],[Conversion Rate]]</f>
        <v>0.42</v>
      </c>
      <c r="AW205" s="28">
        <f>Table24[[#This Row],[5000]]*Table24[[#This Row],[Conversion Rate]]</f>
        <v>0.42</v>
      </c>
      <c r="AX205" s="28" t="str">
        <f>Table24[[#This Row],[All In/ ++]]</f>
        <v>++</v>
      </c>
      <c r="AY205" s="28">
        <f>Table24[[#This Row],[FSC]]*Table24[[#This Row],[Conversion Rate]]</f>
        <v>0.03</v>
      </c>
      <c r="AZ205" s="28">
        <f>Table24[[#This Row],[SSC]]*Table24[[#This Row],[Conversion Rate]]</f>
        <v>0</v>
      </c>
      <c r="BA205" s="28">
        <f>Table24[[#This Row],[Screening]]*Table24[[#This Row],[Conversion Rate]]</f>
        <v>0.15</v>
      </c>
      <c r="BB205" s="28" t="e">
        <f>Table24[[#This Row],[Other Charges]]*Table24[[#This Row],[Conversion Rate]]</f>
        <v>#VALUE!</v>
      </c>
      <c r="BC205" s="28">
        <f>Table24[[#This Row],[Dry Ice Charge]]*Table24[[#This Row],[Conversion Rate]]</f>
        <v>0</v>
      </c>
      <c r="BD205" s="28">
        <f>Table24[[#This Row],[SAF/kg]]*Table24[[#This Row],[Conversion Rate]]</f>
        <v>0</v>
      </c>
      <c r="BE205" s="30" cm="1">
        <f t="array" ref="BE205">IF(COUNTIFS(F$20:F$1213,F205,G$20:G$1213,G205)&gt;1,
    _xlfn.PERCENTRANK.INC(
        _xlfn._xlws.FILTER(AO$20:AO$1213, (F$20:F$1213=F205)*(G$20:G$1213=G205)*ISNUMBER(AO$20:AO$1213)),
        AO205
    ),
    0
)</f>
        <v>0</v>
      </c>
      <c r="BF205" s="28" t="str">
        <f t="shared" si="3"/>
        <v>Green</v>
      </c>
    </row>
    <row r="206" spans="3:58" hidden="1">
      <c r="C206" s="6" t="s">
        <v>20</v>
      </c>
      <c r="D206" s="4" t="s">
        <v>21</v>
      </c>
      <c r="E206" s="4" t="s">
        <v>22</v>
      </c>
      <c r="F206" s="4" t="s">
        <v>24</v>
      </c>
      <c r="G206" s="4" t="s">
        <v>23</v>
      </c>
      <c r="H206" s="4" t="s">
        <v>799</v>
      </c>
      <c r="I206" s="4" t="s">
        <v>799</v>
      </c>
      <c r="J206" s="4" t="s">
        <v>776</v>
      </c>
      <c r="K206" s="4" t="s">
        <v>776</v>
      </c>
      <c r="L2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PharmaNoExpressCVGATLUSUSAMERICASAMERICAS</v>
      </c>
      <c r="M206" s="7">
        <v>13056.363424999956</v>
      </c>
      <c r="N206" s="4">
        <v>448</v>
      </c>
      <c r="O206" s="13">
        <v>29.143668359374903</v>
      </c>
      <c r="P206" s="8" t="s">
        <v>940</v>
      </c>
      <c r="Q206" s="12" t="s">
        <v>472</v>
      </c>
      <c r="R206" s="12" t="s">
        <v>791</v>
      </c>
      <c r="S206" s="12"/>
      <c r="T206" s="12" t="s">
        <v>859</v>
      </c>
      <c r="U206" s="22"/>
      <c r="V206" s="12">
        <v>65</v>
      </c>
      <c r="W206" s="12"/>
      <c r="X206" s="12">
        <v>0.49</v>
      </c>
      <c r="Y206" s="12">
        <v>0.49</v>
      </c>
      <c r="Z206" s="12">
        <v>0.49</v>
      </c>
      <c r="AA206" s="12">
        <v>0.42</v>
      </c>
      <c r="AB206" s="12">
        <v>0.42</v>
      </c>
      <c r="AC206" s="12">
        <v>0.42</v>
      </c>
      <c r="AD206" s="12">
        <v>0.42</v>
      </c>
      <c r="AE206" s="12" t="s">
        <v>838</v>
      </c>
      <c r="AF206" s="12">
        <v>0.03</v>
      </c>
      <c r="AG206" s="12"/>
      <c r="AH206" s="12">
        <v>0.15</v>
      </c>
      <c r="AI206" s="12" t="s">
        <v>941</v>
      </c>
      <c r="AJ206" s="12"/>
      <c r="AK206" s="12"/>
      <c r="AL206" s="16" t="s">
        <v>942</v>
      </c>
      <c r="AM206" s="12" t="s">
        <v>1500</v>
      </c>
      <c r="AN206" s="27">
        <f>VLOOKUP(Table24[[#This Row],[USD conversion]],Sheet2!A:B,2,FALSE)</f>
        <v>1</v>
      </c>
      <c r="AO206" s="28">
        <f>Table24[[#This Row],[Min Charge]]*Table24[[#This Row],[Conversion Rate]]</f>
        <v>65</v>
      </c>
      <c r="AP206" s="28">
        <f>Table24[[#This Row],[45]]*Table24[[#This Row],[Conversion Rate]]</f>
        <v>0</v>
      </c>
      <c r="AQ206" s="28">
        <f>Table24[[#This Row],[100]]*Table24[[#This Row],[Conversion Rate]]</f>
        <v>0.49</v>
      </c>
      <c r="AR206" s="28">
        <f>Table24[[#This Row],[200]]*Table24[[#This Row],[Conversion Rate]]</f>
        <v>0.49</v>
      </c>
      <c r="AS206" s="28">
        <f>Table24[[#This Row],[300]]*Table24[[#This Row],[Conversion Rate]]</f>
        <v>0.49</v>
      </c>
      <c r="AT206" s="28">
        <f>Table24[[#This Row],[500]]*Table24[[#This Row],[Conversion Rate]]</f>
        <v>0.42</v>
      </c>
      <c r="AU206" s="28">
        <f>Table24[[#This Row],[1000]]*Table24[[#This Row],[Conversion Rate]]</f>
        <v>0.42</v>
      </c>
      <c r="AV206" s="28">
        <f>Table24[[#This Row],[2500]]*Table24[[#This Row],[Conversion Rate]]</f>
        <v>0.42</v>
      </c>
      <c r="AW206" s="28">
        <f>Table24[[#This Row],[5000]]*Table24[[#This Row],[Conversion Rate]]</f>
        <v>0.42</v>
      </c>
      <c r="AX206" s="28" t="str">
        <f>Table24[[#This Row],[All In/ ++]]</f>
        <v>++</v>
      </c>
      <c r="AY206" s="28">
        <f>Table24[[#This Row],[FSC]]*Table24[[#This Row],[Conversion Rate]]</f>
        <v>0.03</v>
      </c>
      <c r="AZ206" s="28">
        <f>Table24[[#This Row],[SSC]]*Table24[[#This Row],[Conversion Rate]]</f>
        <v>0</v>
      </c>
      <c r="BA206" s="28">
        <f>Table24[[#This Row],[Screening]]*Table24[[#This Row],[Conversion Rate]]</f>
        <v>0.15</v>
      </c>
      <c r="BB206" s="28" t="e">
        <f>Table24[[#This Row],[Other Charges]]*Table24[[#This Row],[Conversion Rate]]</f>
        <v>#VALUE!</v>
      </c>
      <c r="BC206" s="28">
        <f>Table24[[#This Row],[Dry Ice Charge]]*Table24[[#This Row],[Conversion Rate]]</f>
        <v>0</v>
      </c>
      <c r="BD206" s="28">
        <f>Table24[[#This Row],[SAF/kg]]*Table24[[#This Row],[Conversion Rate]]</f>
        <v>0</v>
      </c>
      <c r="BE206" s="30" cm="1">
        <f t="array" ref="BE206">IF(COUNTIFS(F$20:F$1213,F206,G$20:G$1213,G206)&gt;1,
    _xlfn.PERCENTRANK.INC(
        _xlfn._xlws.FILTER(AO$20:AO$1213, (F$20:F$1213=F206)*(G$20:G$1213=G206)*ISNUMBER(AO$20:AO$1213)),
        AO206
    ),
    0
)</f>
        <v>0</v>
      </c>
      <c r="BF206" s="28" t="str">
        <f t="shared" si="3"/>
        <v>Green</v>
      </c>
    </row>
    <row r="207" spans="3:58" hidden="1">
      <c r="C207" s="6" t="s">
        <v>20</v>
      </c>
      <c r="D207" s="4" t="s">
        <v>21</v>
      </c>
      <c r="E207" s="4" t="s">
        <v>22</v>
      </c>
      <c r="F207" s="4" t="s">
        <v>76</v>
      </c>
      <c r="G207" s="4" t="s">
        <v>23</v>
      </c>
      <c r="H207" s="4" t="s">
        <v>799</v>
      </c>
      <c r="I207" s="4" t="s">
        <v>799</v>
      </c>
      <c r="J207" s="4" t="s">
        <v>776</v>
      </c>
      <c r="K207" s="4" t="s">
        <v>776</v>
      </c>
      <c r="L2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PharmaNoExpressDALATLUSUSAMERICASAMERICAS</v>
      </c>
      <c r="M207" s="7">
        <v>7204.9998830000113</v>
      </c>
      <c r="N207" s="4">
        <v>260</v>
      </c>
      <c r="O207" s="13">
        <v>27.711538011538504</v>
      </c>
      <c r="P207" s="8" t="s">
        <v>940</v>
      </c>
      <c r="Q207" s="12" t="s">
        <v>472</v>
      </c>
      <c r="R207" s="12" t="s">
        <v>791</v>
      </c>
      <c r="S207" s="12"/>
      <c r="T207" s="12" t="s">
        <v>859</v>
      </c>
      <c r="U207" s="22"/>
      <c r="V207" s="12">
        <v>65</v>
      </c>
      <c r="W207" s="12"/>
      <c r="X207" s="12">
        <v>0.49</v>
      </c>
      <c r="Y207" s="12">
        <v>0.49</v>
      </c>
      <c r="Z207" s="12">
        <v>0.49</v>
      </c>
      <c r="AA207" s="12">
        <v>0.42</v>
      </c>
      <c r="AB207" s="12">
        <v>0.42</v>
      </c>
      <c r="AC207" s="12">
        <v>0.42</v>
      </c>
      <c r="AD207" s="12">
        <v>0.42</v>
      </c>
      <c r="AE207" s="12" t="s">
        <v>838</v>
      </c>
      <c r="AF207" s="12">
        <v>0.03</v>
      </c>
      <c r="AG207" s="12"/>
      <c r="AH207" s="12">
        <v>0.15</v>
      </c>
      <c r="AI207" s="12" t="s">
        <v>941</v>
      </c>
      <c r="AJ207" s="12"/>
      <c r="AK207" s="12"/>
      <c r="AL207" s="16" t="s">
        <v>946</v>
      </c>
      <c r="AM207" s="12" t="s">
        <v>1500</v>
      </c>
      <c r="AN207" s="27">
        <f>VLOOKUP(Table24[[#This Row],[USD conversion]],Sheet2!A:B,2,FALSE)</f>
        <v>1</v>
      </c>
      <c r="AO207" s="28">
        <f>Table24[[#This Row],[Min Charge]]*Table24[[#This Row],[Conversion Rate]]</f>
        <v>65</v>
      </c>
      <c r="AP207" s="28">
        <f>Table24[[#This Row],[45]]*Table24[[#This Row],[Conversion Rate]]</f>
        <v>0</v>
      </c>
      <c r="AQ207" s="28">
        <f>Table24[[#This Row],[100]]*Table24[[#This Row],[Conversion Rate]]</f>
        <v>0.49</v>
      </c>
      <c r="AR207" s="28">
        <f>Table24[[#This Row],[200]]*Table24[[#This Row],[Conversion Rate]]</f>
        <v>0.49</v>
      </c>
      <c r="AS207" s="28">
        <f>Table24[[#This Row],[300]]*Table24[[#This Row],[Conversion Rate]]</f>
        <v>0.49</v>
      </c>
      <c r="AT207" s="28">
        <f>Table24[[#This Row],[500]]*Table24[[#This Row],[Conversion Rate]]</f>
        <v>0.42</v>
      </c>
      <c r="AU207" s="28">
        <f>Table24[[#This Row],[1000]]*Table24[[#This Row],[Conversion Rate]]</f>
        <v>0.42</v>
      </c>
      <c r="AV207" s="28">
        <f>Table24[[#This Row],[2500]]*Table24[[#This Row],[Conversion Rate]]</f>
        <v>0.42</v>
      </c>
      <c r="AW207" s="28">
        <f>Table24[[#This Row],[5000]]*Table24[[#This Row],[Conversion Rate]]</f>
        <v>0.42</v>
      </c>
      <c r="AX207" s="28" t="str">
        <f>Table24[[#This Row],[All In/ ++]]</f>
        <v>++</v>
      </c>
      <c r="AY207" s="28">
        <f>Table24[[#This Row],[FSC]]*Table24[[#This Row],[Conversion Rate]]</f>
        <v>0.03</v>
      </c>
      <c r="AZ207" s="28">
        <f>Table24[[#This Row],[SSC]]*Table24[[#This Row],[Conversion Rate]]</f>
        <v>0</v>
      </c>
      <c r="BA207" s="28">
        <f>Table24[[#This Row],[Screening]]*Table24[[#This Row],[Conversion Rate]]</f>
        <v>0.15</v>
      </c>
      <c r="BB207" s="28" t="e">
        <f>Table24[[#This Row],[Other Charges]]*Table24[[#This Row],[Conversion Rate]]</f>
        <v>#VALUE!</v>
      </c>
      <c r="BC207" s="28">
        <f>Table24[[#This Row],[Dry Ice Charge]]*Table24[[#This Row],[Conversion Rate]]</f>
        <v>0</v>
      </c>
      <c r="BD207" s="28">
        <f>Table24[[#This Row],[SAF/kg]]*Table24[[#This Row],[Conversion Rate]]</f>
        <v>0</v>
      </c>
      <c r="BE207" s="30" cm="1">
        <f t="array" ref="BE207">IF(COUNTIFS(F$20:F$1213,F207,G$20:G$1213,G207)&gt;1,
    _xlfn.PERCENTRANK.INC(
        _xlfn._xlws.FILTER(AO$20:AO$1213, (F$20:F$1213=F207)*(G$20:G$1213=G207)*ISNUMBER(AO$20:AO$1213)),
        AO207
    ),
    0
)</f>
        <v>0</v>
      </c>
      <c r="BF207" s="28" t="str">
        <f t="shared" si="3"/>
        <v>Green</v>
      </c>
    </row>
    <row r="208" spans="3:58" hidden="1">
      <c r="C208" s="6" t="s">
        <v>20</v>
      </c>
      <c r="D208" s="4" t="s">
        <v>21</v>
      </c>
      <c r="E208" s="4" t="s">
        <v>22</v>
      </c>
      <c r="F208" s="4" t="s">
        <v>76</v>
      </c>
      <c r="G208" s="4" t="s">
        <v>43</v>
      </c>
      <c r="H208" s="4" t="s">
        <v>799</v>
      </c>
      <c r="I208" s="4" t="s">
        <v>799</v>
      </c>
      <c r="J208" s="4" t="s">
        <v>776</v>
      </c>
      <c r="K208" s="4" t="s">
        <v>776</v>
      </c>
      <c r="L2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PharmaNoExpressDALTPAUSUSAMERICASAMERICAS</v>
      </c>
      <c r="M208" s="7">
        <v>766.36352600000055</v>
      </c>
      <c r="N208" s="4">
        <v>244</v>
      </c>
      <c r="O208" s="13">
        <v>3.1408341229508219</v>
      </c>
      <c r="P208" s="8" t="s">
        <v>940</v>
      </c>
      <c r="Q208" s="12" t="s">
        <v>472</v>
      </c>
      <c r="R208" s="12" t="s">
        <v>792</v>
      </c>
      <c r="S208" s="12" t="s">
        <v>23</v>
      </c>
      <c r="T208" s="12" t="s">
        <v>859</v>
      </c>
      <c r="U208" s="22"/>
      <c r="V208" s="12">
        <v>65</v>
      </c>
      <c r="W208" s="12"/>
      <c r="X208" s="12">
        <v>0.49</v>
      </c>
      <c r="Y208" s="12">
        <v>0.49</v>
      </c>
      <c r="Z208" s="12">
        <v>0.49</v>
      </c>
      <c r="AA208" s="12">
        <v>0.42</v>
      </c>
      <c r="AB208" s="12">
        <v>0.42</v>
      </c>
      <c r="AC208" s="12">
        <v>0.42</v>
      </c>
      <c r="AD208" s="12">
        <v>0.42</v>
      </c>
      <c r="AE208" s="12" t="s">
        <v>838</v>
      </c>
      <c r="AF208" s="12">
        <v>0.03</v>
      </c>
      <c r="AG208" s="12"/>
      <c r="AH208" s="12">
        <v>0.15</v>
      </c>
      <c r="AI208" s="12" t="s">
        <v>941</v>
      </c>
      <c r="AJ208" s="12"/>
      <c r="AK208" s="12"/>
      <c r="AL208" s="16" t="s">
        <v>946</v>
      </c>
      <c r="AM208" s="12" t="s">
        <v>1500</v>
      </c>
      <c r="AN208" s="27">
        <f>VLOOKUP(Table24[[#This Row],[USD conversion]],Sheet2!A:B,2,FALSE)</f>
        <v>1</v>
      </c>
      <c r="AO208" s="28">
        <f>Table24[[#This Row],[Min Charge]]*Table24[[#This Row],[Conversion Rate]]</f>
        <v>65</v>
      </c>
      <c r="AP208" s="28">
        <f>Table24[[#This Row],[45]]*Table24[[#This Row],[Conversion Rate]]</f>
        <v>0</v>
      </c>
      <c r="AQ208" s="28">
        <f>Table24[[#This Row],[100]]*Table24[[#This Row],[Conversion Rate]]</f>
        <v>0.49</v>
      </c>
      <c r="AR208" s="28">
        <f>Table24[[#This Row],[200]]*Table24[[#This Row],[Conversion Rate]]</f>
        <v>0.49</v>
      </c>
      <c r="AS208" s="28">
        <f>Table24[[#This Row],[300]]*Table24[[#This Row],[Conversion Rate]]</f>
        <v>0.49</v>
      </c>
      <c r="AT208" s="28">
        <f>Table24[[#This Row],[500]]*Table24[[#This Row],[Conversion Rate]]</f>
        <v>0.42</v>
      </c>
      <c r="AU208" s="28">
        <f>Table24[[#This Row],[1000]]*Table24[[#This Row],[Conversion Rate]]</f>
        <v>0.42</v>
      </c>
      <c r="AV208" s="28">
        <f>Table24[[#This Row],[2500]]*Table24[[#This Row],[Conversion Rate]]</f>
        <v>0.42</v>
      </c>
      <c r="AW208" s="28">
        <f>Table24[[#This Row],[5000]]*Table24[[#This Row],[Conversion Rate]]</f>
        <v>0.42</v>
      </c>
      <c r="AX208" s="28" t="str">
        <f>Table24[[#This Row],[All In/ ++]]</f>
        <v>++</v>
      </c>
      <c r="AY208" s="28">
        <f>Table24[[#This Row],[FSC]]*Table24[[#This Row],[Conversion Rate]]</f>
        <v>0.03</v>
      </c>
      <c r="AZ208" s="28">
        <f>Table24[[#This Row],[SSC]]*Table24[[#This Row],[Conversion Rate]]</f>
        <v>0</v>
      </c>
      <c r="BA208" s="28">
        <f>Table24[[#This Row],[Screening]]*Table24[[#This Row],[Conversion Rate]]</f>
        <v>0.15</v>
      </c>
      <c r="BB208" s="28" t="e">
        <f>Table24[[#This Row],[Other Charges]]*Table24[[#This Row],[Conversion Rate]]</f>
        <v>#VALUE!</v>
      </c>
      <c r="BC208" s="28">
        <f>Table24[[#This Row],[Dry Ice Charge]]*Table24[[#This Row],[Conversion Rate]]</f>
        <v>0</v>
      </c>
      <c r="BD208" s="28">
        <f>Table24[[#This Row],[SAF/kg]]*Table24[[#This Row],[Conversion Rate]]</f>
        <v>0</v>
      </c>
      <c r="BE208" s="30" cm="1">
        <f t="array" ref="BE208">IF(COUNTIFS(F$20:F$1213,F208,G$20:G$1213,G208)&gt;1,
    _xlfn.PERCENTRANK.INC(
        _xlfn._xlws.FILTER(AO$20:AO$1213, (F$20:F$1213=F208)*(G$20:G$1213=G208)*ISNUMBER(AO$20:AO$1213)),
        AO208
    ),
    0
)</f>
        <v>0</v>
      </c>
      <c r="BF208" s="28" t="str">
        <f t="shared" si="3"/>
        <v>Green</v>
      </c>
    </row>
    <row r="209" spans="3:58" hidden="1">
      <c r="C209" s="6" t="s">
        <v>20</v>
      </c>
      <c r="D209" s="4" t="s">
        <v>21</v>
      </c>
      <c r="E209" s="4" t="s">
        <v>22</v>
      </c>
      <c r="F209" s="4" t="s">
        <v>45</v>
      </c>
      <c r="G209" s="4" t="s">
        <v>23</v>
      </c>
      <c r="H209" s="4" t="s">
        <v>799</v>
      </c>
      <c r="I209" s="4" t="s">
        <v>799</v>
      </c>
      <c r="J209" s="4" t="s">
        <v>776</v>
      </c>
      <c r="K209" s="4" t="s">
        <v>776</v>
      </c>
      <c r="L2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PharmaNoExpressDFWATLUSUSAMERICASAMERICAS</v>
      </c>
      <c r="M209" s="7">
        <v>39733.181666999997</v>
      </c>
      <c r="N209" s="4">
        <v>379</v>
      </c>
      <c r="O209" s="13">
        <v>104.8368909419525</v>
      </c>
      <c r="P209" s="8" t="s">
        <v>940</v>
      </c>
      <c r="Q209" s="12" t="s">
        <v>472</v>
      </c>
      <c r="R209" s="12" t="s">
        <v>791</v>
      </c>
      <c r="S209" s="12"/>
      <c r="T209" s="12" t="s">
        <v>859</v>
      </c>
      <c r="U209" s="22"/>
      <c r="V209" s="12">
        <v>65</v>
      </c>
      <c r="W209" s="12"/>
      <c r="X209" s="12">
        <v>0.49</v>
      </c>
      <c r="Y209" s="12">
        <v>0.49</v>
      </c>
      <c r="Z209" s="12">
        <v>0.49</v>
      </c>
      <c r="AA209" s="12">
        <v>0.42</v>
      </c>
      <c r="AB209" s="12">
        <v>0.42</v>
      </c>
      <c r="AC209" s="12">
        <v>0.42</v>
      </c>
      <c r="AD209" s="12">
        <v>0.42</v>
      </c>
      <c r="AE209" s="12" t="s">
        <v>838</v>
      </c>
      <c r="AF209" s="12">
        <v>0.03</v>
      </c>
      <c r="AG209" s="12"/>
      <c r="AH209" s="12">
        <v>0.15</v>
      </c>
      <c r="AI209" s="12" t="s">
        <v>941</v>
      </c>
      <c r="AJ209" s="12"/>
      <c r="AK209" s="12"/>
      <c r="AL209" s="16" t="s">
        <v>942</v>
      </c>
      <c r="AM209" s="12" t="s">
        <v>1500</v>
      </c>
      <c r="AN209" s="27">
        <f>VLOOKUP(Table24[[#This Row],[USD conversion]],Sheet2!A:B,2,FALSE)</f>
        <v>1</v>
      </c>
      <c r="AO209" s="28">
        <f>Table24[[#This Row],[Min Charge]]*Table24[[#This Row],[Conversion Rate]]</f>
        <v>65</v>
      </c>
      <c r="AP209" s="28">
        <f>Table24[[#This Row],[45]]*Table24[[#This Row],[Conversion Rate]]</f>
        <v>0</v>
      </c>
      <c r="AQ209" s="28">
        <f>Table24[[#This Row],[100]]*Table24[[#This Row],[Conversion Rate]]</f>
        <v>0.49</v>
      </c>
      <c r="AR209" s="28">
        <f>Table24[[#This Row],[200]]*Table24[[#This Row],[Conversion Rate]]</f>
        <v>0.49</v>
      </c>
      <c r="AS209" s="28">
        <f>Table24[[#This Row],[300]]*Table24[[#This Row],[Conversion Rate]]</f>
        <v>0.49</v>
      </c>
      <c r="AT209" s="28">
        <f>Table24[[#This Row],[500]]*Table24[[#This Row],[Conversion Rate]]</f>
        <v>0.42</v>
      </c>
      <c r="AU209" s="28">
        <f>Table24[[#This Row],[1000]]*Table24[[#This Row],[Conversion Rate]]</f>
        <v>0.42</v>
      </c>
      <c r="AV209" s="28">
        <f>Table24[[#This Row],[2500]]*Table24[[#This Row],[Conversion Rate]]</f>
        <v>0.42</v>
      </c>
      <c r="AW209" s="28">
        <f>Table24[[#This Row],[5000]]*Table24[[#This Row],[Conversion Rate]]</f>
        <v>0.42</v>
      </c>
      <c r="AX209" s="28" t="str">
        <f>Table24[[#This Row],[All In/ ++]]</f>
        <v>++</v>
      </c>
      <c r="AY209" s="28">
        <f>Table24[[#This Row],[FSC]]*Table24[[#This Row],[Conversion Rate]]</f>
        <v>0.03</v>
      </c>
      <c r="AZ209" s="28">
        <f>Table24[[#This Row],[SSC]]*Table24[[#This Row],[Conversion Rate]]</f>
        <v>0</v>
      </c>
      <c r="BA209" s="28">
        <f>Table24[[#This Row],[Screening]]*Table24[[#This Row],[Conversion Rate]]</f>
        <v>0.15</v>
      </c>
      <c r="BB209" s="28" t="e">
        <f>Table24[[#This Row],[Other Charges]]*Table24[[#This Row],[Conversion Rate]]</f>
        <v>#VALUE!</v>
      </c>
      <c r="BC209" s="28">
        <f>Table24[[#This Row],[Dry Ice Charge]]*Table24[[#This Row],[Conversion Rate]]</f>
        <v>0</v>
      </c>
      <c r="BD209" s="28">
        <f>Table24[[#This Row],[SAF/kg]]*Table24[[#This Row],[Conversion Rate]]</f>
        <v>0</v>
      </c>
      <c r="BE209" s="30" cm="1">
        <f t="array" ref="BE209">IF(COUNTIFS(F$20:F$1213,F209,G$20:G$1213,G209)&gt;1,
    _xlfn.PERCENTRANK.INC(
        _xlfn._xlws.FILTER(AO$20:AO$1213, (F$20:F$1213=F209)*(G$20:G$1213=G209)*ISNUMBER(AO$20:AO$1213)),
        AO209
    ),
    0
)</f>
        <v>0</v>
      </c>
      <c r="BF209" s="28" t="str">
        <f t="shared" si="3"/>
        <v>Green</v>
      </c>
    </row>
    <row r="210" spans="3:58" hidden="1">
      <c r="C210" s="6" t="s">
        <v>28</v>
      </c>
      <c r="D210" s="4" t="s">
        <v>21</v>
      </c>
      <c r="E210" s="4" t="s">
        <v>22</v>
      </c>
      <c r="F210" s="4" t="s">
        <v>45</v>
      </c>
      <c r="G210" s="4" t="s">
        <v>33</v>
      </c>
      <c r="H210" s="4" t="s">
        <v>799</v>
      </c>
      <c r="I210" s="4" t="s">
        <v>799</v>
      </c>
      <c r="J210" s="4" t="s">
        <v>776</v>
      </c>
      <c r="K210" s="4" t="s">
        <v>776</v>
      </c>
      <c r="L2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AviationNoExpressDFWIAHUSUSAMERICASAMERICAS</v>
      </c>
      <c r="M210" s="7">
        <v>16697.226968999916</v>
      </c>
      <c r="N210" s="4">
        <v>824</v>
      </c>
      <c r="O210" s="13">
        <v>20.26362496237854</v>
      </c>
      <c r="P210" s="8" t="s">
        <v>940</v>
      </c>
      <c r="Q210" s="12" t="s">
        <v>472</v>
      </c>
      <c r="R210" s="12" t="s">
        <v>792</v>
      </c>
      <c r="S210" s="12" t="s">
        <v>23</v>
      </c>
      <c r="T210" s="12" t="s">
        <v>859</v>
      </c>
      <c r="U210" s="22"/>
      <c r="V210" s="12">
        <v>65</v>
      </c>
      <c r="W210" s="12"/>
      <c r="X210" s="12">
        <v>0.49</v>
      </c>
      <c r="Y210" s="12">
        <v>0.49</v>
      </c>
      <c r="Z210" s="12">
        <v>0.49</v>
      </c>
      <c r="AA210" s="12">
        <v>0.42</v>
      </c>
      <c r="AB210" s="12">
        <v>0.42</v>
      </c>
      <c r="AC210" s="12">
        <v>0.42</v>
      </c>
      <c r="AD210" s="12">
        <v>0.42</v>
      </c>
      <c r="AE210" s="12" t="s">
        <v>838</v>
      </c>
      <c r="AF210" s="12">
        <v>0.03</v>
      </c>
      <c r="AG210" s="12"/>
      <c r="AH210" s="12">
        <v>0.15</v>
      </c>
      <c r="AI210" s="12" t="s">
        <v>941</v>
      </c>
      <c r="AJ210" s="12"/>
      <c r="AK210" s="12"/>
      <c r="AL210" s="16" t="s">
        <v>942</v>
      </c>
      <c r="AM210" s="12" t="s">
        <v>1500</v>
      </c>
      <c r="AN210" s="27">
        <f>VLOOKUP(Table24[[#This Row],[USD conversion]],Sheet2!A:B,2,FALSE)</f>
        <v>1</v>
      </c>
      <c r="AO210" s="28">
        <f>Table24[[#This Row],[Min Charge]]*Table24[[#This Row],[Conversion Rate]]</f>
        <v>65</v>
      </c>
      <c r="AP210" s="28">
        <f>Table24[[#This Row],[45]]*Table24[[#This Row],[Conversion Rate]]</f>
        <v>0</v>
      </c>
      <c r="AQ210" s="28">
        <f>Table24[[#This Row],[100]]*Table24[[#This Row],[Conversion Rate]]</f>
        <v>0.49</v>
      </c>
      <c r="AR210" s="28">
        <f>Table24[[#This Row],[200]]*Table24[[#This Row],[Conversion Rate]]</f>
        <v>0.49</v>
      </c>
      <c r="AS210" s="28">
        <f>Table24[[#This Row],[300]]*Table24[[#This Row],[Conversion Rate]]</f>
        <v>0.49</v>
      </c>
      <c r="AT210" s="28">
        <f>Table24[[#This Row],[500]]*Table24[[#This Row],[Conversion Rate]]</f>
        <v>0.42</v>
      </c>
      <c r="AU210" s="28">
        <f>Table24[[#This Row],[1000]]*Table24[[#This Row],[Conversion Rate]]</f>
        <v>0.42</v>
      </c>
      <c r="AV210" s="28">
        <f>Table24[[#This Row],[2500]]*Table24[[#This Row],[Conversion Rate]]</f>
        <v>0.42</v>
      </c>
      <c r="AW210" s="28">
        <f>Table24[[#This Row],[5000]]*Table24[[#This Row],[Conversion Rate]]</f>
        <v>0.42</v>
      </c>
      <c r="AX210" s="28" t="str">
        <f>Table24[[#This Row],[All In/ ++]]</f>
        <v>++</v>
      </c>
      <c r="AY210" s="28">
        <f>Table24[[#This Row],[FSC]]*Table24[[#This Row],[Conversion Rate]]</f>
        <v>0.03</v>
      </c>
      <c r="AZ210" s="28">
        <f>Table24[[#This Row],[SSC]]*Table24[[#This Row],[Conversion Rate]]</f>
        <v>0</v>
      </c>
      <c r="BA210" s="28">
        <f>Table24[[#This Row],[Screening]]*Table24[[#This Row],[Conversion Rate]]</f>
        <v>0.15</v>
      </c>
      <c r="BB210" s="28" t="e">
        <f>Table24[[#This Row],[Other Charges]]*Table24[[#This Row],[Conversion Rate]]</f>
        <v>#VALUE!</v>
      </c>
      <c r="BC210" s="28">
        <f>Table24[[#This Row],[Dry Ice Charge]]*Table24[[#This Row],[Conversion Rate]]</f>
        <v>0</v>
      </c>
      <c r="BD210" s="28">
        <f>Table24[[#This Row],[SAF/kg]]*Table24[[#This Row],[Conversion Rate]]</f>
        <v>0</v>
      </c>
      <c r="BE210" s="30" cm="1">
        <f t="array" ref="BE210">IF(COUNTIFS(F$20:F$1213,F210,G$20:G$1213,G210)&gt;1,
    _xlfn.PERCENTRANK.INC(
        _xlfn._xlws.FILTER(AO$20:AO$1213, (F$20:F$1213=F210)*(G$20:G$1213=G210)*ISNUMBER(AO$20:AO$1213)),
        AO210
    ),
    0
)</f>
        <v>0</v>
      </c>
      <c r="BF210" s="28" t="str">
        <f t="shared" si="3"/>
        <v>Green</v>
      </c>
    </row>
    <row r="211" spans="3:58" hidden="1">
      <c r="C211" s="6" t="s">
        <v>35</v>
      </c>
      <c r="D211" s="4" t="s">
        <v>21</v>
      </c>
      <c r="E211" s="4" t="s">
        <v>22</v>
      </c>
      <c r="F211" s="4" t="s">
        <v>45</v>
      </c>
      <c r="G211" s="4" t="s">
        <v>37</v>
      </c>
      <c r="H211" s="4" t="s">
        <v>799</v>
      </c>
      <c r="I211" s="4" t="s">
        <v>799</v>
      </c>
      <c r="J211" s="4" t="s">
        <v>776</v>
      </c>
      <c r="K211" s="4" t="s">
        <v>776</v>
      </c>
      <c r="L2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GCNoExpressDFWLAXUSUSAMERICASAMERICAS</v>
      </c>
      <c r="M211" s="7">
        <v>1691.9998919999998</v>
      </c>
      <c r="N211" s="4">
        <v>235</v>
      </c>
      <c r="O211" s="13">
        <v>7.199999540425531</v>
      </c>
      <c r="P211" s="8" t="s">
        <v>940</v>
      </c>
      <c r="Q211" s="12" t="s">
        <v>472</v>
      </c>
      <c r="R211" s="12" t="s">
        <v>791</v>
      </c>
      <c r="S211" s="12"/>
      <c r="T211" s="12" t="s">
        <v>859</v>
      </c>
      <c r="U211" s="22"/>
      <c r="V211" s="12">
        <v>65</v>
      </c>
      <c r="W211" s="12"/>
      <c r="X211" s="12">
        <v>0.49</v>
      </c>
      <c r="Y211" s="12">
        <v>0.49</v>
      </c>
      <c r="Z211" s="12">
        <v>0.49</v>
      </c>
      <c r="AA211" s="12">
        <v>0.42</v>
      </c>
      <c r="AB211" s="12">
        <v>0.42</v>
      </c>
      <c r="AC211" s="12">
        <v>0.42</v>
      </c>
      <c r="AD211" s="12">
        <v>0.42</v>
      </c>
      <c r="AE211" s="12" t="s">
        <v>838</v>
      </c>
      <c r="AF211" s="12">
        <v>0.03</v>
      </c>
      <c r="AG211" s="12"/>
      <c r="AH211" s="12">
        <v>0.15</v>
      </c>
      <c r="AI211" s="12" t="s">
        <v>941</v>
      </c>
      <c r="AJ211" s="12"/>
      <c r="AK211" s="12"/>
      <c r="AL211" s="16" t="s">
        <v>946</v>
      </c>
      <c r="AM211" s="12" t="s">
        <v>1500</v>
      </c>
      <c r="AN211" s="27">
        <f>VLOOKUP(Table24[[#This Row],[USD conversion]],Sheet2!A:B,2,FALSE)</f>
        <v>1</v>
      </c>
      <c r="AO211" s="28">
        <f>Table24[[#This Row],[Min Charge]]*Table24[[#This Row],[Conversion Rate]]</f>
        <v>65</v>
      </c>
      <c r="AP211" s="28">
        <f>Table24[[#This Row],[45]]*Table24[[#This Row],[Conversion Rate]]</f>
        <v>0</v>
      </c>
      <c r="AQ211" s="28">
        <f>Table24[[#This Row],[100]]*Table24[[#This Row],[Conversion Rate]]</f>
        <v>0.49</v>
      </c>
      <c r="AR211" s="28">
        <f>Table24[[#This Row],[200]]*Table24[[#This Row],[Conversion Rate]]</f>
        <v>0.49</v>
      </c>
      <c r="AS211" s="28">
        <f>Table24[[#This Row],[300]]*Table24[[#This Row],[Conversion Rate]]</f>
        <v>0.49</v>
      </c>
      <c r="AT211" s="28">
        <f>Table24[[#This Row],[500]]*Table24[[#This Row],[Conversion Rate]]</f>
        <v>0.42</v>
      </c>
      <c r="AU211" s="28">
        <f>Table24[[#This Row],[1000]]*Table24[[#This Row],[Conversion Rate]]</f>
        <v>0.42</v>
      </c>
      <c r="AV211" s="28">
        <f>Table24[[#This Row],[2500]]*Table24[[#This Row],[Conversion Rate]]</f>
        <v>0.42</v>
      </c>
      <c r="AW211" s="28">
        <f>Table24[[#This Row],[5000]]*Table24[[#This Row],[Conversion Rate]]</f>
        <v>0.42</v>
      </c>
      <c r="AX211" s="28" t="str">
        <f>Table24[[#This Row],[All In/ ++]]</f>
        <v>++</v>
      </c>
      <c r="AY211" s="28">
        <f>Table24[[#This Row],[FSC]]*Table24[[#This Row],[Conversion Rate]]</f>
        <v>0.03</v>
      </c>
      <c r="AZ211" s="28">
        <f>Table24[[#This Row],[SSC]]*Table24[[#This Row],[Conversion Rate]]</f>
        <v>0</v>
      </c>
      <c r="BA211" s="28">
        <f>Table24[[#This Row],[Screening]]*Table24[[#This Row],[Conversion Rate]]</f>
        <v>0.15</v>
      </c>
      <c r="BB211" s="28" t="e">
        <f>Table24[[#This Row],[Other Charges]]*Table24[[#This Row],[Conversion Rate]]</f>
        <v>#VALUE!</v>
      </c>
      <c r="BC211" s="28">
        <f>Table24[[#This Row],[Dry Ice Charge]]*Table24[[#This Row],[Conversion Rate]]</f>
        <v>0</v>
      </c>
      <c r="BD211" s="28">
        <f>Table24[[#This Row],[SAF/kg]]*Table24[[#This Row],[Conversion Rate]]</f>
        <v>0</v>
      </c>
      <c r="BE211" s="30" cm="1">
        <f t="array" ref="BE211">IF(COUNTIFS(F$20:F$1213,F211,G$20:G$1213,G211)&gt;1,
    _xlfn.PERCENTRANK.INC(
        _xlfn._xlws.FILTER(AO$20:AO$1213, (F$20:F$1213=F211)*(G$20:G$1213=G211)*ISNUMBER(AO$20:AO$1213)),
        AO211
    ),
    0
)</f>
        <v>0</v>
      </c>
      <c r="BF211" s="28" t="str">
        <f t="shared" si="3"/>
        <v>Green</v>
      </c>
    </row>
    <row r="212" spans="3:58" hidden="1">
      <c r="C212" s="6" t="s">
        <v>20</v>
      </c>
      <c r="D212" s="4" t="s">
        <v>21</v>
      </c>
      <c r="E212" s="4" t="s">
        <v>22</v>
      </c>
      <c r="F212" s="4" t="s">
        <v>54</v>
      </c>
      <c r="G212" s="4" t="s">
        <v>23</v>
      </c>
      <c r="H212" s="4" t="s">
        <v>799</v>
      </c>
      <c r="I212" s="4" t="s">
        <v>799</v>
      </c>
      <c r="J212" s="4" t="s">
        <v>776</v>
      </c>
      <c r="K212" s="4" t="s">
        <v>776</v>
      </c>
      <c r="L2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PharmaNoExpressDSMATLUSUSAMERICASAMERICAS</v>
      </c>
      <c r="M212" s="7">
        <v>18439.999775999975</v>
      </c>
      <c r="N212" s="4">
        <v>501</v>
      </c>
      <c r="O212" s="13">
        <v>36.806386778443063</v>
      </c>
      <c r="P212" s="8" t="s">
        <v>940</v>
      </c>
      <c r="Q212" s="12" t="s">
        <v>472</v>
      </c>
      <c r="R212" s="12" t="s">
        <v>791</v>
      </c>
      <c r="S212" s="12"/>
      <c r="T212" s="12" t="s">
        <v>859</v>
      </c>
      <c r="U212" s="22"/>
      <c r="V212" s="12">
        <v>65</v>
      </c>
      <c r="W212" s="12"/>
      <c r="X212" s="12">
        <v>0.49</v>
      </c>
      <c r="Y212" s="12">
        <v>0.49</v>
      </c>
      <c r="Z212" s="12">
        <v>0.49</v>
      </c>
      <c r="AA212" s="12">
        <v>0.42</v>
      </c>
      <c r="AB212" s="12">
        <v>0.42</v>
      </c>
      <c r="AC212" s="12">
        <v>0.42</v>
      </c>
      <c r="AD212" s="12">
        <v>0.42</v>
      </c>
      <c r="AE212" s="12" t="s">
        <v>838</v>
      </c>
      <c r="AF212" s="12">
        <v>0.03</v>
      </c>
      <c r="AG212" s="12"/>
      <c r="AH212" s="12">
        <v>0.15</v>
      </c>
      <c r="AI212" s="12" t="s">
        <v>941</v>
      </c>
      <c r="AJ212" s="12"/>
      <c r="AK212" s="12"/>
      <c r="AL212" s="16" t="s">
        <v>942</v>
      </c>
      <c r="AM212" s="12" t="s">
        <v>1500</v>
      </c>
      <c r="AN212" s="27">
        <f>VLOOKUP(Table24[[#This Row],[USD conversion]],Sheet2!A:B,2,FALSE)</f>
        <v>1</v>
      </c>
      <c r="AO212" s="28">
        <f>Table24[[#This Row],[Min Charge]]*Table24[[#This Row],[Conversion Rate]]</f>
        <v>65</v>
      </c>
      <c r="AP212" s="28">
        <f>Table24[[#This Row],[45]]*Table24[[#This Row],[Conversion Rate]]</f>
        <v>0</v>
      </c>
      <c r="AQ212" s="28">
        <f>Table24[[#This Row],[100]]*Table24[[#This Row],[Conversion Rate]]</f>
        <v>0.49</v>
      </c>
      <c r="AR212" s="28">
        <f>Table24[[#This Row],[200]]*Table24[[#This Row],[Conversion Rate]]</f>
        <v>0.49</v>
      </c>
      <c r="AS212" s="28">
        <f>Table24[[#This Row],[300]]*Table24[[#This Row],[Conversion Rate]]</f>
        <v>0.49</v>
      </c>
      <c r="AT212" s="28">
        <f>Table24[[#This Row],[500]]*Table24[[#This Row],[Conversion Rate]]</f>
        <v>0.42</v>
      </c>
      <c r="AU212" s="28">
        <f>Table24[[#This Row],[1000]]*Table24[[#This Row],[Conversion Rate]]</f>
        <v>0.42</v>
      </c>
      <c r="AV212" s="28">
        <f>Table24[[#This Row],[2500]]*Table24[[#This Row],[Conversion Rate]]</f>
        <v>0.42</v>
      </c>
      <c r="AW212" s="28">
        <f>Table24[[#This Row],[5000]]*Table24[[#This Row],[Conversion Rate]]</f>
        <v>0.42</v>
      </c>
      <c r="AX212" s="28" t="str">
        <f>Table24[[#This Row],[All In/ ++]]</f>
        <v>++</v>
      </c>
      <c r="AY212" s="28">
        <f>Table24[[#This Row],[FSC]]*Table24[[#This Row],[Conversion Rate]]</f>
        <v>0.03</v>
      </c>
      <c r="AZ212" s="28">
        <f>Table24[[#This Row],[SSC]]*Table24[[#This Row],[Conversion Rate]]</f>
        <v>0</v>
      </c>
      <c r="BA212" s="28">
        <f>Table24[[#This Row],[Screening]]*Table24[[#This Row],[Conversion Rate]]</f>
        <v>0.15</v>
      </c>
      <c r="BB212" s="28" t="e">
        <f>Table24[[#This Row],[Other Charges]]*Table24[[#This Row],[Conversion Rate]]</f>
        <v>#VALUE!</v>
      </c>
      <c r="BC212" s="28">
        <f>Table24[[#This Row],[Dry Ice Charge]]*Table24[[#This Row],[Conversion Rate]]</f>
        <v>0</v>
      </c>
      <c r="BD212" s="28">
        <f>Table24[[#This Row],[SAF/kg]]*Table24[[#This Row],[Conversion Rate]]</f>
        <v>0</v>
      </c>
      <c r="BE212" s="30" cm="1">
        <f t="array" ref="BE212">IF(COUNTIFS(F$20:F$1213,F212,G$20:G$1213,G212)&gt;1,
    _xlfn.PERCENTRANK.INC(
        _xlfn._xlws.FILTER(AO$20:AO$1213, (F$20:F$1213=F212)*(G$20:G$1213=G212)*ISNUMBER(AO$20:AO$1213)),
        AO212
    ),
    0
)</f>
        <v>0</v>
      </c>
      <c r="BF212" s="28" t="str">
        <f t="shared" si="3"/>
        <v>Green</v>
      </c>
    </row>
    <row r="213" spans="3:58" hidden="1">
      <c r="C213" s="6" t="s">
        <v>30</v>
      </c>
      <c r="D213" s="4" t="s">
        <v>21</v>
      </c>
      <c r="E213" s="4" t="s">
        <v>22</v>
      </c>
      <c r="F213" s="4" t="s">
        <v>40</v>
      </c>
      <c r="G213" s="4" t="s">
        <v>39</v>
      </c>
      <c r="H213" s="4" t="s">
        <v>799</v>
      </c>
      <c r="I213" s="4" t="s">
        <v>799</v>
      </c>
      <c r="J213" s="4" t="s">
        <v>776</v>
      </c>
      <c r="K213" s="4" t="s">
        <v>776</v>
      </c>
      <c r="L2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RadiopharmaNoExpressDTWBOSUSUSAMERICASAMERICAS</v>
      </c>
      <c r="M213" s="7">
        <v>5875.9088709999833</v>
      </c>
      <c r="N213" s="4">
        <v>269</v>
      </c>
      <c r="O213" s="13">
        <v>21.843527401486927</v>
      </c>
      <c r="P213" s="8" t="s">
        <v>940</v>
      </c>
      <c r="Q213" s="12" t="s">
        <v>472</v>
      </c>
      <c r="R213" s="12" t="s">
        <v>791</v>
      </c>
      <c r="S213" s="12"/>
      <c r="T213" s="12" t="s">
        <v>859</v>
      </c>
      <c r="U213" s="22"/>
      <c r="V213" s="12">
        <v>65</v>
      </c>
      <c r="W213" s="12"/>
      <c r="X213" s="12">
        <v>0.49</v>
      </c>
      <c r="Y213" s="12">
        <v>0.49</v>
      </c>
      <c r="Z213" s="12">
        <v>0.49</v>
      </c>
      <c r="AA213" s="12">
        <v>0.42</v>
      </c>
      <c r="AB213" s="12">
        <v>0.42</v>
      </c>
      <c r="AC213" s="12">
        <v>0.42</v>
      </c>
      <c r="AD213" s="12">
        <v>0.42</v>
      </c>
      <c r="AE213" s="12" t="s">
        <v>838</v>
      </c>
      <c r="AF213" s="12">
        <v>0.03</v>
      </c>
      <c r="AG213" s="12"/>
      <c r="AH213" s="12">
        <v>0.15</v>
      </c>
      <c r="AI213" s="12" t="s">
        <v>941</v>
      </c>
      <c r="AJ213" s="12"/>
      <c r="AK213" s="12"/>
      <c r="AL213" s="16" t="s">
        <v>946</v>
      </c>
      <c r="AM213" s="12" t="s">
        <v>1500</v>
      </c>
      <c r="AN213" s="27">
        <f>VLOOKUP(Table24[[#This Row],[USD conversion]],Sheet2!A:B,2,FALSE)</f>
        <v>1</v>
      </c>
      <c r="AO213" s="28">
        <f>Table24[[#This Row],[Min Charge]]*Table24[[#This Row],[Conversion Rate]]</f>
        <v>65</v>
      </c>
      <c r="AP213" s="28">
        <f>Table24[[#This Row],[45]]*Table24[[#This Row],[Conversion Rate]]</f>
        <v>0</v>
      </c>
      <c r="AQ213" s="28">
        <f>Table24[[#This Row],[100]]*Table24[[#This Row],[Conversion Rate]]</f>
        <v>0.49</v>
      </c>
      <c r="AR213" s="28">
        <f>Table24[[#This Row],[200]]*Table24[[#This Row],[Conversion Rate]]</f>
        <v>0.49</v>
      </c>
      <c r="AS213" s="28">
        <f>Table24[[#This Row],[300]]*Table24[[#This Row],[Conversion Rate]]</f>
        <v>0.49</v>
      </c>
      <c r="AT213" s="28">
        <f>Table24[[#This Row],[500]]*Table24[[#This Row],[Conversion Rate]]</f>
        <v>0.42</v>
      </c>
      <c r="AU213" s="28">
        <f>Table24[[#This Row],[1000]]*Table24[[#This Row],[Conversion Rate]]</f>
        <v>0.42</v>
      </c>
      <c r="AV213" s="28">
        <f>Table24[[#This Row],[2500]]*Table24[[#This Row],[Conversion Rate]]</f>
        <v>0.42</v>
      </c>
      <c r="AW213" s="28">
        <f>Table24[[#This Row],[5000]]*Table24[[#This Row],[Conversion Rate]]</f>
        <v>0.42</v>
      </c>
      <c r="AX213" s="28" t="str">
        <f>Table24[[#This Row],[All In/ ++]]</f>
        <v>++</v>
      </c>
      <c r="AY213" s="28">
        <f>Table24[[#This Row],[FSC]]*Table24[[#This Row],[Conversion Rate]]</f>
        <v>0.03</v>
      </c>
      <c r="AZ213" s="28">
        <f>Table24[[#This Row],[SSC]]*Table24[[#This Row],[Conversion Rate]]</f>
        <v>0</v>
      </c>
      <c r="BA213" s="28">
        <f>Table24[[#This Row],[Screening]]*Table24[[#This Row],[Conversion Rate]]</f>
        <v>0.15</v>
      </c>
      <c r="BB213" s="28" t="e">
        <f>Table24[[#This Row],[Other Charges]]*Table24[[#This Row],[Conversion Rate]]</f>
        <v>#VALUE!</v>
      </c>
      <c r="BC213" s="28">
        <f>Table24[[#This Row],[Dry Ice Charge]]*Table24[[#This Row],[Conversion Rate]]</f>
        <v>0</v>
      </c>
      <c r="BD213" s="28">
        <f>Table24[[#This Row],[SAF/kg]]*Table24[[#This Row],[Conversion Rate]]</f>
        <v>0</v>
      </c>
      <c r="BE213" s="30" cm="1">
        <f t="array" ref="BE213">IF(COUNTIFS(F$20:F$1213,F213,G$20:G$1213,G213)&gt;1,
    _xlfn.PERCENTRANK.INC(
        _xlfn._xlws.FILTER(AO$20:AO$1213, (F$20:F$1213=F213)*(G$20:G$1213=G213)*ISNUMBER(AO$20:AO$1213)),
        AO213
    ),
    0
)</f>
        <v>0</v>
      </c>
      <c r="BF213" s="28" t="str">
        <f t="shared" si="3"/>
        <v>Green</v>
      </c>
    </row>
    <row r="214" spans="3:58" hidden="1">
      <c r="C214" s="6" t="s">
        <v>20</v>
      </c>
      <c r="D214" s="4" t="s">
        <v>21</v>
      </c>
      <c r="E214" s="4" t="s">
        <v>22</v>
      </c>
      <c r="F214" s="4" t="s">
        <v>40</v>
      </c>
      <c r="G214" s="4" t="s">
        <v>24</v>
      </c>
      <c r="H214" s="4" t="s">
        <v>799</v>
      </c>
      <c r="I214" s="4" t="s">
        <v>799</v>
      </c>
      <c r="J214" s="4" t="s">
        <v>776</v>
      </c>
      <c r="K214" s="4" t="s">
        <v>776</v>
      </c>
      <c r="L2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PharmaNoExpressDTWCVGUSUSAMERICASAMERICAS</v>
      </c>
      <c r="M214" s="7">
        <v>1402.7270750000146</v>
      </c>
      <c r="N214" s="4">
        <v>311</v>
      </c>
      <c r="O214" s="13">
        <v>4.5103764469453846</v>
      </c>
      <c r="P214" s="8" t="s">
        <v>940</v>
      </c>
      <c r="Q214" s="12" t="s">
        <v>472</v>
      </c>
      <c r="R214" s="12" t="s">
        <v>791</v>
      </c>
      <c r="S214" s="12"/>
      <c r="T214" s="12" t="s">
        <v>859</v>
      </c>
      <c r="U214" s="22"/>
      <c r="V214" s="12">
        <v>65</v>
      </c>
      <c r="W214" s="12"/>
      <c r="X214" s="12">
        <v>0.49</v>
      </c>
      <c r="Y214" s="12">
        <v>0.49</v>
      </c>
      <c r="Z214" s="12">
        <v>0.49</v>
      </c>
      <c r="AA214" s="12">
        <v>0.42</v>
      </c>
      <c r="AB214" s="12">
        <v>0.42</v>
      </c>
      <c r="AC214" s="12">
        <v>0.42</v>
      </c>
      <c r="AD214" s="12">
        <v>0.42</v>
      </c>
      <c r="AE214" s="12" t="s">
        <v>838</v>
      </c>
      <c r="AF214" s="12">
        <v>0.03</v>
      </c>
      <c r="AG214" s="12"/>
      <c r="AH214" s="12">
        <v>0.15</v>
      </c>
      <c r="AI214" s="12" t="s">
        <v>941</v>
      </c>
      <c r="AJ214" s="12"/>
      <c r="AK214" s="12"/>
      <c r="AL214" s="16" t="s">
        <v>946</v>
      </c>
      <c r="AM214" s="12" t="s">
        <v>1500</v>
      </c>
      <c r="AN214" s="27">
        <f>VLOOKUP(Table24[[#This Row],[USD conversion]],Sheet2!A:B,2,FALSE)</f>
        <v>1</v>
      </c>
      <c r="AO214" s="28">
        <f>Table24[[#This Row],[Min Charge]]*Table24[[#This Row],[Conversion Rate]]</f>
        <v>65</v>
      </c>
      <c r="AP214" s="28">
        <f>Table24[[#This Row],[45]]*Table24[[#This Row],[Conversion Rate]]</f>
        <v>0</v>
      </c>
      <c r="AQ214" s="28">
        <f>Table24[[#This Row],[100]]*Table24[[#This Row],[Conversion Rate]]</f>
        <v>0.49</v>
      </c>
      <c r="AR214" s="28">
        <f>Table24[[#This Row],[200]]*Table24[[#This Row],[Conversion Rate]]</f>
        <v>0.49</v>
      </c>
      <c r="AS214" s="28">
        <f>Table24[[#This Row],[300]]*Table24[[#This Row],[Conversion Rate]]</f>
        <v>0.49</v>
      </c>
      <c r="AT214" s="28">
        <f>Table24[[#This Row],[500]]*Table24[[#This Row],[Conversion Rate]]</f>
        <v>0.42</v>
      </c>
      <c r="AU214" s="28">
        <f>Table24[[#This Row],[1000]]*Table24[[#This Row],[Conversion Rate]]</f>
        <v>0.42</v>
      </c>
      <c r="AV214" s="28">
        <f>Table24[[#This Row],[2500]]*Table24[[#This Row],[Conversion Rate]]</f>
        <v>0.42</v>
      </c>
      <c r="AW214" s="28">
        <f>Table24[[#This Row],[5000]]*Table24[[#This Row],[Conversion Rate]]</f>
        <v>0.42</v>
      </c>
      <c r="AX214" s="28" t="str">
        <f>Table24[[#This Row],[All In/ ++]]</f>
        <v>++</v>
      </c>
      <c r="AY214" s="28">
        <f>Table24[[#This Row],[FSC]]*Table24[[#This Row],[Conversion Rate]]</f>
        <v>0.03</v>
      </c>
      <c r="AZ214" s="28">
        <f>Table24[[#This Row],[SSC]]*Table24[[#This Row],[Conversion Rate]]</f>
        <v>0</v>
      </c>
      <c r="BA214" s="28">
        <f>Table24[[#This Row],[Screening]]*Table24[[#This Row],[Conversion Rate]]</f>
        <v>0.15</v>
      </c>
      <c r="BB214" s="28" t="e">
        <f>Table24[[#This Row],[Other Charges]]*Table24[[#This Row],[Conversion Rate]]</f>
        <v>#VALUE!</v>
      </c>
      <c r="BC214" s="28">
        <f>Table24[[#This Row],[Dry Ice Charge]]*Table24[[#This Row],[Conversion Rate]]</f>
        <v>0</v>
      </c>
      <c r="BD214" s="28">
        <f>Table24[[#This Row],[SAF/kg]]*Table24[[#This Row],[Conversion Rate]]</f>
        <v>0</v>
      </c>
      <c r="BE214" s="30" cm="1">
        <f t="array" ref="BE214">IF(COUNTIFS(F$20:F$1213,F214,G$20:G$1213,G214)&gt;1,
    _xlfn.PERCENTRANK.INC(
        _xlfn._xlws.FILTER(AO$20:AO$1213, (F$20:F$1213=F214)*(G$20:G$1213=G214)*ISNUMBER(AO$20:AO$1213)),
        AO214
    ),
    0
)</f>
        <v>0</v>
      </c>
      <c r="BF214" s="28" t="str">
        <f t="shared" si="3"/>
        <v>Green</v>
      </c>
    </row>
    <row r="215" spans="3:58" hidden="1">
      <c r="C215" s="6" t="s">
        <v>35</v>
      </c>
      <c r="D215" s="4" t="s">
        <v>21</v>
      </c>
      <c r="E215" s="4" t="s">
        <v>22</v>
      </c>
      <c r="F215" s="4" t="s">
        <v>40</v>
      </c>
      <c r="G215" s="4" t="s">
        <v>48</v>
      </c>
      <c r="H215" s="4" t="s">
        <v>799</v>
      </c>
      <c r="I215" s="4" t="s">
        <v>799</v>
      </c>
      <c r="J215" s="4" t="s">
        <v>776</v>
      </c>
      <c r="K215" s="4" t="s">
        <v>776</v>
      </c>
      <c r="L2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GCNoExpressDTWDENUSUSAMERICASAMERICAS</v>
      </c>
      <c r="M215" s="7">
        <v>1299.5453160000056</v>
      </c>
      <c r="N215" s="4">
        <v>352</v>
      </c>
      <c r="O215" s="13">
        <v>3.6918901022727435</v>
      </c>
      <c r="P215" s="8" t="s">
        <v>940</v>
      </c>
      <c r="Q215" s="12" t="s">
        <v>472</v>
      </c>
      <c r="R215" s="12" t="s">
        <v>791</v>
      </c>
      <c r="S215" s="12"/>
      <c r="T215" s="12" t="s">
        <v>859</v>
      </c>
      <c r="U215" s="22"/>
      <c r="V215" s="12">
        <v>65</v>
      </c>
      <c r="W215" s="12"/>
      <c r="X215" s="12">
        <v>0.49</v>
      </c>
      <c r="Y215" s="12">
        <v>0.49</v>
      </c>
      <c r="Z215" s="12">
        <v>0.49</v>
      </c>
      <c r="AA215" s="12">
        <v>0.42</v>
      </c>
      <c r="AB215" s="12">
        <v>0.42</v>
      </c>
      <c r="AC215" s="12">
        <v>0.42</v>
      </c>
      <c r="AD215" s="12">
        <v>0.42</v>
      </c>
      <c r="AE215" s="12" t="s">
        <v>838</v>
      </c>
      <c r="AF215" s="12">
        <v>0.03</v>
      </c>
      <c r="AG215" s="12"/>
      <c r="AH215" s="12">
        <v>0.15</v>
      </c>
      <c r="AI215" s="12" t="s">
        <v>941</v>
      </c>
      <c r="AJ215" s="12"/>
      <c r="AK215" s="12"/>
      <c r="AL215" s="16" t="s">
        <v>946</v>
      </c>
      <c r="AM215" s="12" t="s">
        <v>1500</v>
      </c>
      <c r="AN215" s="27">
        <f>VLOOKUP(Table24[[#This Row],[USD conversion]],Sheet2!A:B,2,FALSE)</f>
        <v>1</v>
      </c>
      <c r="AO215" s="28">
        <f>Table24[[#This Row],[Min Charge]]*Table24[[#This Row],[Conversion Rate]]</f>
        <v>65</v>
      </c>
      <c r="AP215" s="28">
        <f>Table24[[#This Row],[45]]*Table24[[#This Row],[Conversion Rate]]</f>
        <v>0</v>
      </c>
      <c r="AQ215" s="28">
        <f>Table24[[#This Row],[100]]*Table24[[#This Row],[Conversion Rate]]</f>
        <v>0.49</v>
      </c>
      <c r="AR215" s="28">
        <f>Table24[[#This Row],[200]]*Table24[[#This Row],[Conversion Rate]]</f>
        <v>0.49</v>
      </c>
      <c r="AS215" s="28">
        <f>Table24[[#This Row],[300]]*Table24[[#This Row],[Conversion Rate]]</f>
        <v>0.49</v>
      </c>
      <c r="AT215" s="28">
        <f>Table24[[#This Row],[500]]*Table24[[#This Row],[Conversion Rate]]</f>
        <v>0.42</v>
      </c>
      <c r="AU215" s="28">
        <f>Table24[[#This Row],[1000]]*Table24[[#This Row],[Conversion Rate]]</f>
        <v>0.42</v>
      </c>
      <c r="AV215" s="28">
        <f>Table24[[#This Row],[2500]]*Table24[[#This Row],[Conversion Rate]]</f>
        <v>0.42</v>
      </c>
      <c r="AW215" s="28">
        <f>Table24[[#This Row],[5000]]*Table24[[#This Row],[Conversion Rate]]</f>
        <v>0.42</v>
      </c>
      <c r="AX215" s="28" t="str">
        <f>Table24[[#This Row],[All In/ ++]]</f>
        <v>++</v>
      </c>
      <c r="AY215" s="28">
        <f>Table24[[#This Row],[FSC]]*Table24[[#This Row],[Conversion Rate]]</f>
        <v>0.03</v>
      </c>
      <c r="AZ215" s="28">
        <f>Table24[[#This Row],[SSC]]*Table24[[#This Row],[Conversion Rate]]</f>
        <v>0</v>
      </c>
      <c r="BA215" s="28">
        <f>Table24[[#This Row],[Screening]]*Table24[[#This Row],[Conversion Rate]]</f>
        <v>0.15</v>
      </c>
      <c r="BB215" s="28" t="e">
        <f>Table24[[#This Row],[Other Charges]]*Table24[[#This Row],[Conversion Rate]]</f>
        <v>#VALUE!</v>
      </c>
      <c r="BC215" s="28">
        <f>Table24[[#This Row],[Dry Ice Charge]]*Table24[[#This Row],[Conversion Rate]]</f>
        <v>0</v>
      </c>
      <c r="BD215" s="28">
        <f>Table24[[#This Row],[SAF/kg]]*Table24[[#This Row],[Conversion Rate]]</f>
        <v>0</v>
      </c>
      <c r="BE215" s="30" cm="1">
        <f t="array" ref="BE215">IF(COUNTIFS(F$20:F$1213,F215,G$20:G$1213,G215)&gt;1,
    _xlfn.PERCENTRANK.INC(
        _xlfn._xlws.FILTER(AO$20:AO$1213, (F$20:F$1213=F215)*(G$20:G$1213=G215)*ISNUMBER(AO$20:AO$1213)),
        AO215
    ),
    0
)</f>
        <v>0</v>
      </c>
      <c r="BF215" s="28" t="str">
        <f t="shared" si="3"/>
        <v>Green</v>
      </c>
    </row>
    <row r="216" spans="3:58" hidden="1">
      <c r="C216" s="6" t="s">
        <v>35</v>
      </c>
      <c r="D216" s="4" t="s">
        <v>21</v>
      </c>
      <c r="E216" s="4" t="s">
        <v>22</v>
      </c>
      <c r="F216" s="4" t="s">
        <v>40</v>
      </c>
      <c r="G216" s="4" t="s">
        <v>57</v>
      </c>
      <c r="H216" s="4" t="s">
        <v>799</v>
      </c>
      <c r="I216" s="4" t="s">
        <v>799</v>
      </c>
      <c r="J216" s="4" t="s">
        <v>776</v>
      </c>
      <c r="K216" s="4" t="s">
        <v>776</v>
      </c>
      <c r="L2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GCNoExpressDTWIADUSUSAMERICASAMERICAS</v>
      </c>
      <c r="M216" s="7">
        <v>476.81797799999879</v>
      </c>
      <c r="N216" s="4">
        <v>439</v>
      </c>
      <c r="O216" s="13">
        <v>1.0861457357630953</v>
      </c>
      <c r="P216" s="8" t="s">
        <v>940</v>
      </c>
      <c r="Q216" s="12" t="s">
        <v>472</v>
      </c>
      <c r="R216" s="12" t="s">
        <v>791</v>
      </c>
      <c r="S216" s="12"/>
      <c r="T216" s="12" t="s">
        <v>859</v>
      </c>
      <c r="U216" s="22"/>
      <c r="V216" s="12">
        <v>65</v>
      </c>
      <c r="W216" s="12"/>
      <c r="X216" s="12">
        <v>0.49</v>
      </c>
      <c r="Y216" s="12">
        <v>0.49</v>
      </c>
      <c r="Z216" s="12">
        <v>0.49</v>
      </c>
      <c r="AA216" s="12">
        <v>0.42</v>
      </c>
      <c r="AB216" s="12">
        <v>0.42</v>
      </c>
      <c r="AC216" s="12">
        <v>0.42</v>
      </c>
      <c r="AD216" s="12">
        <v>0.42</v>
      </c>
      <c r="AE216" s="12" t="s">
        <v>838</v>
      </c>
      <c r="AF216" s="12">
        <v>0.03</v>
      </c>
      <c r="AG216" s="12"/>
      <c r="AH216" s="12">
        <v>0.15</v>
      </c>
      <c r="AI216" s="12" t="s">
        <v>941</v>
      </c>
      <c r="AJ216" s="12"/>
      <c r="AK216" s="12"/>
      <c r="AL216" s="16" t="s">
        <v>946</v>
      </c>
      <c r="AM216" s="12" t="s">
        <v>1500</v>
      </c>
      <c r="AN216" s="27">
        <f>VLOOKUP(Table24[[#This Row],[USD conversion]],Sheet2!A:B,2,FALSE)</f>
        <v>1</v>
      </c>
      <c r="AO216" s="28">
        <f>Table24[[#This Row],[Min Charge]]*Table24[[#This Row],[Conversion Rate]]</f>
        <v>65</v>
      </c>
      <c r="AP216" s="28">
        <f>Table24[[#This Row],[45]]*Table24[[#This Row],[Conversion Rate]]</f>
        <v>0</v>
      </c>
      <c r="AQ216" s="28">
        <f>Table24[[#This Row],[100]]*Table24[[#This Row],[Conversion Rate]]</f>
        <v>0.49</v>
      </c>
      <c r="AR216" s="28">
        <f>Table24[[#This Row],[200]]*Table24[[#This Row],[Conversion Rate]]</f>
        <v>0.49</v>
      </c>
      <c r="AS216" s="28">
        <f>Table24[[#This Row],[300]]*Table24[[#This Row],[Conversion Rate]]</f>
        <v>0.49</v>
      </c>
      <c r="AT216" s="28">
        <f>Table24[[#This Row],[500]]*Table24[[#This Row],[Conversion Rate]]</f>
        <v>0.42</v>
      </c>
      <c r="AU216" s="28">
        <f>Table24[[#This Row],[1000]]*Table24[[#This Row],[Conversion Rate]]</f>
        <v>0.42</v>
      </c>
      <c r="AV216" s="28">
        <f>Table24[[#This Row],[2500]]*Table24[[#This Row],[Conversion Rate]]</f>
        <v>0.42</v>
      </c>
      <c r="AW216" s="28">
        <f>Table24[[#This Row],[5000]]*Table24[[#This Row],[Conversion Rate]]</f>
        <v>0.42</v>
      </c>
      <c r="AX216" s="28" t="str">
        <f>Table24[[#This Row],[All In/ ++]]</f>
        <v>++</v>
      </c>
      <c r="AY216" s="28">
        <f>Table24[[#This Row],[FSC]]*Table24[[#This Row],[Conversion Rate]]</f>
        <v>0.03</v>
      </c>
      <c r="AZ216" s="28">
        <f>Table24[[#This Row],[SSC]]*Table24[[#This Row],[Conversion Rate]]</f>
        <v>0</v>
      </c>
      <c r="BA216" s="28">
        <f>Table24[[#This Row],[Screening]]*Table24[[#This Row],[Conversion Rate]]</f>
        <v>0.15</v>
      </c>
      <c r="BB216" s="28" t="e">
        <f>Table24[[#This Row],[Other Charges]]*Table24[[#This Row],[Conversion Rate]]</f>
        <v>#VALUE!</v>
      </c>
      <c r="BC216" s="28">
        <f>Table24[[#This Row],[Dry Ice Charge]]*Table24[[#This Row],[Conversion Rate]]</f>
        <v>0</v>
      </c>
      <c r="BD216" s="28">
        <f>Table24[[#This Row],[SAF/kg]]*Table24[[#This Row],[Conversion Rate]]</f>
        <v>0</v>
      </c>
      <c r="BE216" s="30" cm="1">
        <f t="array" ref="BE216">IF(COUNTIFS(F$20:F$1213,F216,G$20:G$1213,G216)&gt;1,
    _xlfn.PERCENTRANK.INC(
        _xlfn._xlws.FILTER(AO$20:AO$1213, (F$20:F$1213=F216)*(G$20:G$1213=G216)*ISNUMBER(AO$20:AO$1213)),
        AO216
    ),
    0
)</f>
        <v>0</v>
      </c>
      <c r="BF216" s="28" t="str">
        <f t="shared" si="3"/>
        <v>Green</v>
      </c>
    </row>
    <row r="217" spans="3:58" hidden="1">
      <c r="C217" s="6" t="s">
        <v>20</v>
      </c>
      <c r="D217" s="4" t="s">
        <v>21</v>
      </c>
      <c r="E217" s="4" t="s">
        <v>22</v>
      </c>
      <c r="F217" s="4" t="s">
        <v>40</v>
      </c>
      <c r="G217" s="4" t="s">
        <v>33</v>
      </c>
      <c r="H217" s="4" t="s">
        <v>799</v>
      </c>
      <c r="I217" s="4" t="s">
        <v>799</v>
      </c>
      <c r="J217" s="4" t="s">
        <v>776</v>
      </c>
      <c r="K217" s="4" t="s">
        <v>776</v>
      </c>
      <c r="L2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PharmaNoExpressDTWIAHUSUSAMERICASAMERICAS</v>
      </c>
      <c r="M217" s="7">
        <v>4041.1362070000082</v>
      </c>
      <c r="N217" s="4">
        <v>385</v>
      </c>
      <c r="O217" s="13">
        <v>10.496457680519502</v>
      </c>
      <c r="P217" s="8" t="s">
        <v>940</v>
      </c>
      <c r="Q217" s="12" t="s">
        <v>472</v>
      </c>
      <c r="R217" s="12" t="s">
        <v>791</v>
      </c>
      <c r="S217" s="12"/>
      <c r="T217" s="12" t="s">
        <v>859</v>
      </c>
      <c r="U217" s="22"/>
      <c r="V217" s="12">
        <v>65</v>
      </c>
      <c r="W217" s="12"/>
      <c r="X217" s="12">
        <v>0.49</v>
      </c>
      <c r="Y217" s="12">
        <v>0.49</v>
      </c>
      <c r="Z217" s="12">
        <v>0.49</v>
      </c>
      <c r="AA217" s="12">
        <v>0.42</v>
      </c>
      <c r="AB217" s="12">
        <v>0.42</v>
      </c>
      <c r="AC217" s="12">
        <v>0.42</v>
      </c>
      <c r="AD217" s="12">
        <v>0.42</v>
      </c>
      <c r="AE217" s="12" t="s">
        <v>838</v>
      </c>
      <c r="AF217" s="12">
        <v>0.03</v>
      </c>
      <c r="AG217" s="12"/>
      <c r="AH217" s="12">
        <v>0.15</v>
      </c>
      <c r="AI217" s="12" t="s">
        <v>941</v>
      </c>
      <c r="AJ217" s="12"/>
      <c r="AK217" s="12"/>
      <c r="AL217" s="16" t="s">
        <v>946</v>
      </c>
      <c r="AM217" s="12" t="s">
        <v>1500</v>
      </c>
      <c r="AN217" s="27">
        <f>VLOOKUP(Table24[[#This Row],[USD conversion]],Sheet2!A:B,2,FALSE)</f>
        <v>1</v>
      </c>
      <c r="AO217" s="28">
        <f>Table24[[#This Row],[Min Charge]]*Table24[[#This Row],[Conversion Rate]]</f>
        <v>65</v>
      </c>
      <c r="AP217" s="28">
        <f>Table24[[#This Row],[45]]*Table24[[#This Row],[Conversion Rate]]</f>
        <v>0</v>
      </c>
      <c r="AQ217" s="28">
        <f>Table24[[#This Row],[100]]*Table24[[#This Row],[Conversion Rate]]</f>
        <v>0.49</v>
      </c>
      <c r="AR217" s="28">
        <f>Table24[[#This Row],[200]]*Table24[[#This Row],[Conversion Rate]]</f>
        <v>0.49</v>
      </c>
      <c r="AS217" s="28">
        <f>Table24[[#This Row],[300]]*Table24[[#This Row],[Conversion Rate]]</f>
        <v>0.49</v>
      </c>
      <c r="AT217" s="28">
        <f>Table24[[#This Row],[500]]*Table24[[#This Row],[Conversion Rate]]</f>
        <v>0.42</v>
      </c>
      <c r="AU217" s="28">
        <f>Table24[[#This Row],[1000]]*Table24[[#This Row],[Conversion Rate]]</f>
        <v>0.42</v>
      </c>
      <c r="AV217" s="28">
        <f>Table24[[#This Row],[2500]]*Table24[[#This Row],[Conversion Rate]]</f>
        <v>0.42</v>
      </c>
      <c r="AW217" s="28">
        <f>Table24[[#This Row],[5000]]*Table24[[#This Row],[Conversion Rate]]</f>
        <v>0.42</v>
      </c>
      <c r="AX217" s="28" t="str">
        <f>Table24[[#This Row],[All In/ ++]]</f>
        <v>++</v>
      </c>
      <c r="AY217" s="28">
        <f>Table24[[#This Row],[FSC]]*Table24[[#This Row],[Conversion Rate]]</f>
        <v>0.03</v>
      </c>
      <c r="AZ217" s="28">
        <f>Table24[[#This Row],[SSC]]*Table24[[#This Row],[Conversion Rate]]</f>
        <v>0</v>
      </c>
      <c r="BA217" s="28">
        <f>Table24[[#This Row],[Screening]]*Table24[[#This Row],[Conversion Rate]]</f>
        <v>0.15</v>
      </c>
      <c r="BB217" s="28" t="e">
        <f>Table24[[#This Row],[Other Charges]]*Table24[[#This Row],[Conversion Rate]]</f>
        <v>#VALUE!</v>
      </c>
      <c r="BC217" s="28">
        <f>Table24[[#This Row],[Dry Ice Charge]]*Table24[[#This Row],[Conversion Rate]]</f>
        <v>0</v>
      </c>
      <c r="BD217" s="28">
        <f>Table24[[#This Row],[SAF/kg]]*Table24[[#This Row],[Conversion Rate]]</f>
        <v>0</v>
      </c>
      <c r="BE217" s="30" cm="1">
        <f t="array" ref="BE217">IF(COUNTIFS(F$20:F$1213,F217,G$20:G$1213,G217)&gt;1,
    _xlfn.PERCENTRANK.INC(
        _xlfn._xlws.FILTER(AO$20:AO$1213, (F$20:F$1213=F217)*(G$20:G$1213=G217)*ISNUMBER(AO$20:AO$1213)),
        AO217
    ),
    0
)</f>
        <v>0</v>
      </c>
      <c r="BF217" s="28" t="str">
        <f t="shared" si="3"/>
        <v>Green</v>
      </c>
    </row>
    <row r="218" spans="3:58" hidden="1">
      <c r="C218" s="6" t="s">
        <v>20</v>
      </c>
      <c r="D218" s="4" t="s">
        <v>21</v>
      </c>
      <c r="E218" s="4" t="s">
        <v>22</v>
      </c>
      <c r="F218" s="4" t="s">
        <v>40</v>
      </c>
      <c r="G218" s="4" t="s">
        <v>69</v>
      </c>
      <c r="H218" s="4" t="s">
        <v>799</v>
      </c>
      <c r="I218" s="4" t="s">
        <v>799</v>
      </c>
      <c r="J218" s="4" t="s">
        <v>776</v>
      </c>
      <c r="K218" s="4" t="s">
        <v>776</v>
      </c>
      <c r="L2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PharmaNoExpressDTWMSPUSUSAMERICASAMERICAS</v>
      </c>
      <c r="M218" s="7">
        <v>3333.6362000000167</v>
      </c>
      <c r="N218" s="4">
        <v>302</v>
      </c>
      <c r="O218" s="13">
        <v>11.038530463576214</v>
      </c>
      <c r="P218" s="8" t="s">
        <v>940</v>
      </c>
      <c r="Q218" s="12" t="s">
        <v>472</v>
      </c>
      <c r="R218" s="12" t="s">
        <v>791</v>
      </c>
      <c r="S218" s="12"/>
      <c r="T218" s="12" t="s">
        <v>859</v>
      </c>
      <c r="U218" s="22"/>
      <c r="V218" s="12">
        <v>65</v>
      </c>
      <c r="W218" s="12"/>
      <c r="X218" s="12">
        <v>0.49</v>
      </c>
      <c r="Y218" s="12">
        <v>0.49</v>
      </c>
      <c r="Z218" s="12">
        <v>0.49</v>
      </c>
      <c r="AA218" s="12">
        <v>0.42</v>
      </c>
      <c r="AB218" s="12">
        <v>0.42</v>
      </c>
      <c r="AC218" s="12">
        <v>0.42</v>
      </c>
      <c r="AD218" s="12">
        <v>0.42</v>
      </c>
      <c r="AE218" s="12" t="s">
        <v>838</v>
      </c>
      <c r="AF218" s="12">
        <v>0.03</v>
      </c>
      <c r="AG218" s="12"/>
      <c r="AH218" s="12">
        <v>0.15</v>
      </c>
      <c r="AI218" s="12" t="s">
        <v>941</v>
      </c>
      <c r="AJ218" s="12"/>
      <c r="AK218" s="12"/>
      <c r="AL218" s="16" t="s">
        <v>946</v>
      </c>
      <c r="AM218" s="12" t="s">
        <v>1500</v>
      </c>
      <c r="AN218" s="27">
        <f>VLOOKUP(Table24[[#This Row],[USD conversion]],Sheet2!A:B,2,FALSE)</f>
        <v>1</v>
      </c>
      <c r="AO218" s="28">
        <f>Table24[[#This Row],[Min Charge]]*Table24[[#This Row],[Conversion Rate]]</f>
        <v>65</v>
      </c>
      <c r="AP218" s="28">
        <f>Table24[[#This Row],[45]]*Table24[[#This Row],[Conversion Rate]]</f>
        <v>0</v>
      </c>
      <c r="AQ218" s="28">
        <f>Table24[[#This Row],[100]]*Table24[[#This Row],[Conversion Rate]]</f>
        <v>0.49</v>
      </c>
      <c r="AR218" s="28">
        <f>Table24[[#This Row],[200]]*Table24[[#This Row],[Conversion Rate]]</f>
        <v>0.49</v>
      </c>
      <c r="AS218" s="28">
        <f>Table24[[#This Row],[300]]*Table24[[#This Row],[Conversion Rate]]</f>
        <v>0.49</v>
      </c>
      <c r="AT218" s="28">
        <f>Table24[[#This Row],[500]]*Table24[[#This Row],[Conversion Rate]]</f>
        <v>0.42</v>
      </c>
      <c r="AU218" s="28">
        <f>Table24[[#This Row],[1000]]*Table24[[#This Row],[Conversion Rate]]</f>
        <v>0.42</v>
      </c>
      <c r="AV218" s="28">
        <f>Table24[[#This Row],[2500]]*Table24[[#This Row],[Conversion Rate]]</f>
        <v>0.42</v>
      </c>
      <c r="AW218" s="28">
        <f>Table24[[#This Row],[5000]]*Table24[[#This Row],[Conversion Rate]]</f>
        <v>0.42</v>
      </c>
      <c r="AX218" s="28" t="str">
        <f>Table24[[#This Row],[All In/ ++]]</f>
        <v>++</v>
      </c>
      <c r="AY218" s="28">
        <f>Table24[[#This Row],[FSC]]*Table24[[#This Row],[Conversion Rate]]</f>
        <v>0.03</v>
      </c>
      <c r="AZ218" s="28">
        <f>Table24[[#This Row],[SSC]]*Table24[[#This Row],[Conversion Rate]]</f>
        <v>0</v>
      </c>
      <c r="BA218" s="28">
        <f>Table24[[#This Row],[Screening]]*Table24[[#This Row],[Conversion Rate]]</f>
        <v>0.15</v>
      </c>
      <c r="BB218" s="28" t="e">
        <f>Table24[[#This Row],[Other Charges]]*Table24[[#This Row],[Conversion Rate]]</f>
        <v>#VALUE!</v>
      </c>
      <c r="BC218" s="28">
        <f>Table24[[#This Row],[Dry Ice Charge]]*Table24[[#This Row],[Conversion Rate]]</f>
        <v>0</v>
      </c>
      <c r="BD218" s="28">
        <f>Table24[[#This Row],[SAF/kg]]*Table24[[#This Row],[Conversion Rate]]</f>
        <v>0</v>
      </c>
      <c r="BE218" s="30" cm="1">
        <f t="array" ref="BE218">IF(COUNTIFS(F$20:F$1213,F218,G$20:G$1213,G218)&gt;1,
    _xlfn.PERCENTRANK.INC(
        _xlfn._xlws.FILTER(AO$20:AO$1213, (F$20:F$1213=F218)*(G$20:G$1213=G218)*ISNUMBER(AO$20:AO$1213)),
        AO218
    ),
    0
)</f>
        <v>0</v>
      </c>
      <c r="BF218" s="28" t="str">
        <f t="shared" si="3"/>
        <v>Green</v>
      </c>
    </row>
    <row r="219" spans="3:58" hidden="1">
      <c r="C219" s="6" t="s">
        <v>20</v>
      </c>
      <c r="D219" s="4" t="s">
        <v>21</v>
      </c>
      <c r="E219" s="4" t="s">
        <v>22</v>
      </c>
      <c r="F219" s="4" t="s">
        <v>40</v>
      </c>
      <c r="G219" s="4" t="s">
        <v>32</v>
      </c>
      <c r="H219" s="4" t="s">
        <v>799</v>
      </c>
      <c r="I219" s="4" t="s">
        <v>799</v>
      </c>
      <c r="J219" s="4" t="s">
        <v>776</v>
      </c>
      <c r="K219" s="4" t="s">
        <v>776</v>
      </c>
      <c r="L2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PharmaNoExpressDTWORDUSUSAMERICASAMERICAS</v>
      </c>
      <c r="M219" s="7">
        <v>1172.5453309999975</v>
      </c>
      <c r="N219" s="4">
        <v>220</v>
      </c>
      <c r="O219" s="13">
        <v>5.3297515045454436</v>
      </c>
      <c r="P219" s="8" t="s">
        <v>940</v>
      </c>
      <c r="Q219" s="12" t="s">
        <v>472</v>
      </c>
      <c r="R219" s="12" t="s">
        <v>791</v>
      </c>
      <c r="S219" s="12"/>
      <c r="T219" s="12" t="s">
        <v>859</v>
      </c>
      <c r="U219" s="22"/>
      <c r="V219" s="12">
        <v>65</v>
      </c>
      <c r="W219" s="12"/>
      <c r="X219" s="12">
        <v>0.49</v>
      </c>
      <c r="Y219" s="12">
        <v>0.49</v>
      </c>
      <c r="Z219" s="12">
        <v>0.49</v>
      </c>
      <c r="AA219" s="12">
        <v>0.42</v>
      </c>
      <c r="AB219" s="12">
        <v>0.42</v>
      </c>
      <c r="AC219" s="12">
        <v>0.42</v>
      </c>
      <c r="AD219" s="12">
        <v>0.42</v>
      </c>
      <c r="AE219" s="12" t="s">
        <v>838</v>
      </c>
      <c r="AF219" s="12">
        <v>0.03</v>
      </c>
      <c r="AG219" s="12"/>
      <c r="AH219" s="12">
        <v>0.15</v>
      </c>
      <c r="AI219" s="12" t="s">
        <v>941</v>
      </c>
      <c r="AJ219" s="12"/>
      <c r="AK219" s="12"/>
      <c r="AL219" s="16" t="s">
        <v>946</v>
      </c>
      <c r="AM219" s="12" t="s">
        <v>1500</v>
      </c>
      <c r="AN219" s="27">
        <f>VLOOKUP(Table24[[#This Row],[USD conversion]],Sheet2!A:B,2,FALSE)</f>
        <v>1</v>
      </c>
      <c r="AO219" s="28">
        <f>Table24[[#This Row],[Min Charge]]*Table24[[#This Row],[Conversion Rate]]</f>
        <v>65</v>
      </c>
      <c r="AP219" s="28">
        <f>Table24[[#This Row],[45]]*Table24[[#This Row],[Conversion Rate]]</f>
        <v>0</v>
      </c>
      <c r="AQ219" s="28">
        <f>Table24[[#This Row],[100]]*Table24[[#This Row],[Conversion Rate]]</f>
        <v>0.49</v>
      </c>
      <c r="AR219" s="28">
        <f>Table24[[#This Row],[200]]*Table24[[#This Row],[Conversion Rate]]</f>
        <v>0.49</v>
      </c>
      <c r="AS219" s="28">
        <f>Table24[[#This Row],[300]]*Table24[[#This Row],[Conversion Rate]]</f>
        <v>0.49</v>
      </c>
      <c r="AT219" s="28">
        <f>Table24[[#This Row],[500]]*Table24[[#This Row],[Conversion Rate]]</f>
        <v>0.42</v>
      </c>
      <c r="AU219" s="28">
        <f>Table24[[#This Row],[1000]]*Table24[[#This Row],[Conversion Rate]]</f>
        <v>0.42</v>
      </c>
      <c r="AV219" s="28">
        <f>Table24[[#This Row],[2500]]*Table24[[#This Row],[Conversion Rate]]</f>
        <v>0.42</v>
      </c>
      <c r="AW219" s="28">
        <f>Table24[[#This Row],[5000]]*Table24[[#This Row],[Conversion Rate]]</f>
        <v>0.42</v>
      </c>
      <c r="AX219" s="28" t="str">
        <f>Table24[[#This Row],[All In/ ++]]</f>
        <v>++</v>
      </c>
      <c r="AY219" s="28">
        <f>Table24[[#This Row],[FSC]]*Table24[[#This Row],[Conversion Rate]]</f>
        <v>0.03</v>
      </c>
      <c r="AZ219" s="28">
        <f>Table24[[#This Row],[SSC]]*Table24[[#This Row],[Conversion Rate]]</f>
        <v>0</v>
      </c>
      <c r="BA219" s="28">
        <f>Table24[[#This Row],[Screening]]*Table24[[#This Row],[Conversion Rate]]</f>
        <v>0.15</v>
      </c>
      <c r="BB219" s="28" t="e">
        <f>Table24[[#This Row],[Other Charges]]*Table24[[#This Row],[Conversion Rate]]</f>
        <v>#VALUE!</v>
      </c>
      <c r="BC219" s="28">
        <f>Table24[[#This Row],[Dry Ice Charge]]*Table24[[#This Row],[Conversion Rate]]</f>
        <v>0</v>
      </c>
      <c r="BD219" s="28">
        <f>Table24[[#This Row],[SAF/kg]]*Table24[[#This Row],[Conversion Rate]]</f>
        <v>0</v>
      </c>
      <c r="BE219" s="30" cm="1">
        <f t="array" ref="BE219">IF(COUNTIFS(F$20:F$1213,F219,G$20:G$1213,G219)&gt;1,
    _xlfn.PERCENTRANK.INC(
        _xlfn._xlws.FILTER(AO$20:AO$1213, (F$20:F$1213=F219)*(G$20:G$1213=G219)*ISNUMBER(AO$20:AO$1213)),
        AO219
    ),
    0
)</f>
        <v>0</v>
      </c>
      <c r="BF219" s="28" t="str">
        <f t="shared" si="3"/>
        <v>Green</v>
      </c>
    </row>
    <row r="220" spans="3:58" hidden="1">
      <c r="C220" s="6" t="s">
        <v>30</v>
      </c>
      <c r="D220" s="4" t="s">
        <v>21</v>
      </c>
      <c r="E220" s="4" t="s">
        <v>22</v>
      </c>
      <c r="F220" s="4" t="s">
        <v>31</v>
      </c>
      <c r="G220" s="4" t="s">
        <v>23</v>
      </c>
      <c r="H220" s="4" t="s">
        <v>799</v>
      </c>
      <c r="I220" s="4" t="s">
        <v>799</v>
      </c>
      <c r="J220" s="4" t="s">
        <v>776</v>
      </c>
      <c r="K220" s="4" t="s">
        <v>776</v>
      </c>
      <c r="L2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RadiopharmaNoExpressEWRATLUSUSAMERICASAMERICAS</v>
      </c>
      <c r="M220" s="7">
        <v>9690.9993889998696</v>
      </c>
      <c r="N220" s="4">
        <v>990</v>
      </c>
      <c r="O220" s="13">
        <v>9.78888827171704</v>
      </c>
      <c r="P220" s="8" t="s">
        <v>940</v>
      </c>
      <c r="Q220" s="12" t="s">
        <v>472</v>
      </c>
      <c r="R220" s="12" t="s">
        <v>791</v>
      </c>
      <c r="S220" s="12"/>
      <c r="T220" s="12" t="s">
        <v>859</v>
      </c>
      <c r="U220" s="22"/>
      <c r="V220" s="12">
        <v>65</v>
      </c>
      <c r="W220" s="12"/>
      <c r="X220" s="12">
        <v>0.49</v>
      </c>
      <c r="Y220" s="12">
        <v>0.49</v>
      </c>
      <c r="Z220" s="12">
        <v>0.49</v>
      </c>
      <c r="AA220" s="12">
        <v>0.42</v>
      </c>
      <c r="AB220" s="12">
        <v>0.42</v>
      </c>
      <c r="AC220" s="12">
        <v>0.42</v>
      </c>
      <c r="AD220" s="12">
        <v>0.42</v>
      </c>
      <c r="AE220" s="12" t="s">
        <v>838</v>
      </c>
      <c r="AF220" s="12">
        <v>0.03</v>
      </c>
      <c r="AG220" s="12"/>
      <c r="AH220" s="12">
        <v>0.15</v>
      </c>
      <c r="AI220" s="12" t="s">
        <v>941</v>
      </c>
      <c r="AJ220" s="12"/>
      <c r="AK220" s="12"/>
      <c r="AL220" s="16" t="s">
        <v>946</v>
      </c>
      <c r="AM220" s="12" t="s">
        <v>1500</v>
      </c>
      <c r="AN220" s="27">
        <f>VLOOKUP(Table24[[#This Row],[USD conversion]],Sheet2!A:B,2,FALSE)</f>
        <v>1</v>
      </c>
      <c r="AO220" s="28">
        <f>Table24[[#This Row],[Min Charge]]*Table24[[#This Row],[Conversion Rate]]</f>
        <v>65</v>
      </c>
      <c r="AP220" s="28">
        <f>Table24[[#This Row],[45]]*Table24[[#This Row],[Conversion Rate]]</f>
        <v>0</v>
      </c>
      <c r="AQ220" s="28">
        <f>Table24[[#This Row],[100]]*Table24[[#This Row],[Conversion Rate]]</f>
        <v>0.49</v>
      </c>
      <c r="AR220" s="28">
        <f>Table24[[#This Row],[200]]*Table24[[#This Row],[Conversion Rate]]</f>
        <v>0.49</v>
      </c>
      <c r="AS220" s="28">
        <f>Table24[[#This Row],[300]]*Table24[[#This Row],[Conversion Rate]]</f>
        <v>0.49</v>
      </c>
      <c r="AT220" s="28">
        <f>Table24[[#This Row],[500]]*Table24[[#This Row],[Conversion Rate]]</f>
        <v>0.42</v>
      </c>
      <c r="AU220" s="28">
        <f>Table24[[#This Row],[1000]]*Table24[[#This Row],[Conversion Rate]]</f>
        <v>0.42</v>
      </c>
      <c r="AV220" s="28">
        <f>Table24[[#This Row],[2500]]*Table24[[#This Row],[Conversion Rate]]</f>
        <v>0.42</v>
      </c>
      <c r="AW220" s="28">
        <f>Table24[[#This Row],[5000]]*Table24[[#This Row],[Conversion Rate]]</f>
        <v>0.42</v>
      </c>
      <c r="AX220" s="28" t="str">
        <f>Table24[[#This Row],[All In/ ++]]</f>
        <v>++</v>
      </c>
      <c r="AY220" s="28">
        <f>Table24[[#This Row],[FSC]]*Table24[[#This Row],[Conversion Rate]]</f>
        <v>0.03</v>
      </c>
      <c r="AZ220" s="28">
        <f>Table24[[#This Row],[SSC]]*Table24[[#This Row],[Conversion Rate]]</f>
        <v>0</v>
      </c>
      <c r="BA220" s="28">
        <f>Table24[[#This Row],[Screening]]*Table24[[#This Row],[Conversion Rate]]</f>
        <v>0.15</v>
      </c>
      <c r="BB220" s="28" t="e">
        <f>Table24[[#This Row],[Other Charges]]*Table24[[#This Row],[Conversion Rate]]</f>
        <v>#VALUE!</v>
      </c>
      <c r="BC220" s="28">
        <f>Table24[[#This Row],[Dry Ice Charge]]*Table24[[#This Row],[Conversion Rate]]</f>
        <v>0</v>
      </c>
      <c r="BD220" s="28">
        <f>Table24[[#This Row],[SAF/kg]]*Table24[[#This Row],[Conversion Rate]]</f>
        <v>0</v>
      </c>
      <c r="BE220" s="30" cm="1">
        <f t="array" ref="BE220">IF(COUNTIFS(F$20:F$1213,F220,G$20:G$1213,G220)&gt;1,
    _xlfn.PERCENTRANK.INC(
        _xlfn._xlws.FILTER(AO$20:AO$1213, (F$20:F$1213=F220)*(G$20:G$1213=G220)*ISNUMBER(AO$20:AO$1213)),
        AO220
    ),
    0
)</f>
        <v>0</v>
      </c>
      <c r="BF220" s="28" t="str">
        <f t="shared" si="3"/>
        <v>Green</v>
      </c>
    </row>
    <row r="221" spans="3:58" hidden="1">
      <c r="C221" s="6" t="s">
        <v>20</v>
      </c>
      <c r="D221" s="4" t="s">
        <v>21</v>
      </c>
      <c r="E221" s="4" t="s">
        <v>22</v>
      </c>
      <c r="F221" s="4" t="s">
        <v>31</v>
      </c>
      <c r="G221" s="4" t="s">
        <v>23</v>
      </c>
      <c r="H221" s="4" t="s">
        <v>799</v>
      </c>
      <c r="I221" s="4" t="s">
        <v>799</v>
      </c>
      <c r="J221" s="4" t="s">
        <v>776</v>
      </c>
      <c r="K221" s="4" t="s">
        <v>776</v>
      </c>
      <c r="L2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PharmaNoExpressEWRATLUSUSAMERICASAMERICAS</v>
      </c>
      <c r="M221" s="7">
        <v>13594.999792999963</v>
      </c>
      <c r="N221" s="4">
        <v>459</v>
      </c>
      <c r="O221" s="13">
        <v>29.618735932461792</v>
      </c>
      <c r="P221" s="8" t="s">
        <v>940</v>
      </c>
      <c r="Q221" s="12" t="s">
        <v>472</v>
      </c>
      <c r="R221" s="12" t="s">
        <v>791</v>
      </c>
      <c r="S221" s="12"/>
      <c r="T221" s="12" t="s">
        <v>859</v>
      </c>
      <c r="U221" s="22"/>
      <c r="V221" s="12">
        <v>65</v>
      </c>
      <c r="W221" s="12"/>
      <c r="X221" s="12">
        <v>0.49</v>
      </c>
      <c r="Y221" s="12">
        <v>0.49</v>
      </c>
      <c r="Z221" s="12">
        <v>0.49</v>
      </c>
      <c r="AA221" s="12">
        <v>0.42</v>
      </c>
      <c r="AB221" s="12">
        <v>0.42</v>
      </c>
      <c r="AC221" s="12">
        <v>0.42</v>
      </c>
      <c r="AD221" s="12">
        <v>0.42</v>
      </c>
      <c r="AE221" s="12" t="s">
        <v>838</v>
      </c>
      <c r="AF221" s="12">
        <v>0.03</v>
      </c>
      <c r="AG221" s="12"/>
      <c r="AH221" s="12">
        <v>0.15</v>
      </c>
      <c r="AI221" s="12" t="s">
        <v>941</v>
      </c>
      <c r="AJ221" s="12"/>
      <c r="AK221" s="12"/>
      <c r="AL221" s="16" t="s">
        <v>942</v>
      </c>
      <c r="AM221" s="12" t="s">
        <v>1500</v>
      </c>
      <c r="AN221" s="27">
        <f>VLOOKUP(Table24[[#This Row],[USD conversion]],Sheet2!A:B,2,FALSE)</f>
        <v>1</v>
      </c>
      <c r="AO221" s="28">
        <f>Table24[[#This Row],[Min Charge]]*Table24[[#This Row],[Conversion Rate]]</f>
        <v>65</v>
      </c>
      <c r="AP221" s="28">
        <f>Table24[[#This Row],[45]]*Table24[[#This Row],[Conversion Rate]]</f>
        <v>0</v>
      </c>
      <c r="AQ221" s="28">
        <f>Table24[[#This Row],[100]]*Table24[[#This Row],[Conversion Rate]]</f>
        <v>0.49</v>
      </c>
      <c r="AR221" s="28">
        <f>Table24[[#This Row],[200]]*Table24[[#This Row],[Conversion Rate]]</f>
        <v>0.49</v>
      </c>
      <c r="AS221" s="28">
        <f>Table24[[#This Row],[300]]*Table24[[#This Row],[Conversion Rate]]</f>
        <v>0.49</v>
      </c>
      <c r="AT221" s="28">
        <f>Table24[[#This Row],[500]]*Table24[[#This Row],[Conversion Rate]]</f>
        <v>0.42</v>
      </c>
      <c r="AU221" s="28">
        <f>Table24[[#This Row],[1000]]*Table24[[#This Row],[Conversion Rate]]</f>
        <v>0.42</v>
      </c>
      <c r="AV221" s="28">
        <f>Table24[[#This Row],[2500]]*Table24[[#This Row],[Conversion Rate]]</f>
        <v>0.42</v>
      </c>
      <c r="AW221" s="28">
        <f>Table24[[#This Row],[5000]]*Table24[[#This Row],[Conversion Rate]]</f>
        <v>0.42</v>
      </c>
      <c r="AX221" s="28" t="str">
        <f>Table24[[#This Row],[All In/ ++]]</f>
        <v>++</v>
      </c>
      <c r="AY221" s="28">
        <f>Table24[[#This Row],[FSC]]*Table24[[#This Row],[Conversion Rate]]</f>
        <v>0.03</v>
      </c>
      <c r="AZ221" s="28">
        <f>Table24[[#This Row],[SSC]]*Table24[[#This Row],[Conversion Rate]]</f>
        <v>0</v>
      </c>
      <c r="BA221" s="28">
        <f>Table24[[#This Row],[Screening]]*Table24[[#This Row],[Conversion Rate]]</f>
        <v>0.15</v>
      </c>
      <c r="BB221" s="28" t="e">
        <f>Table24[[#This Row],[Other Charges]]*Table24[[#This Row],[Conversion Rate]]</f>
        <v>#VALUE!</v>
      </c>
      <c r="BC221" s="28">
        <f>Table24[[#This Row],[Dry Ice Charge]]*Table24[[#This Row],[Conversion Rate]]</f>
        <v>0</v>
      </c>
      <c r="BD221" s="28">
        <f>Table24[[#This Row],[SAF/kg]]*Table24[[#This Row],[Conversion Rate]]</f>
        <v>0</v>
      </c>
      <c r="BE221" s="30" cm="1">
        <f t="array" ref="BE221">IF(COUNTIFS(F$20:F$1213,F221,G$20:G$1213,G221)&gt;1,
    _xlfn.PERCENTRANK.INC(
        _xlfn._xlws.FILTER(AO$20:AO$1213, (F$20:F$1213=F221)*(G$20:G$1213=G221)*ISNUMBER(AO$20:AO$1213)),
        AO221
    ),
    0
)</f>
        <v>0</v>
      </c>
      <c r="BF221" s="28" t="str">
        <f t="shared" si="3"/>
        <v>Green</v>
      </c>
    </row>
    <row r="222" spans="3:58" hidden="1">
      <c r="C222" s="6" t="s">
        <v>30</v>
      </c>
      <c r="D222" s="4" t="s">
        <v>21</v>
      </c>
      <c r="E222" s="4" t="s">
        <v>22</v>
      </c>
      <c r="F222" s="4" t="s">
        <v>31</v>
      </c>
      <c r="G222" s="4" t="s">
        <v>64</v>
      </c>
      <c r="H222" s="4" t="s">
        <v>799</v>
      </c>
      <c r="I222" s="4" t="s">
        <v>799</v>
      </c>
      <c r="J222" s="4" t="s">
        <v>776</v>
      </c>
      <c r="K222" s="4" t="s">
        <v>776</v>
      </c>
      <c r="L2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RadiopharmaNoExpressEWRCLEUSUSAMERICASAMERICAS</v>
      </c>
      <c r="M222" s="7">
        <v>3256.6361530000149</v>
      </c>
      <c r="N222" s="4">
        <v>359</v>
      </c>
      <c r="O222" s="13">
        <v>9.0714098969359753</v>
      </c>
      <c r="P222" s="8" t="s">
        <v>940</v>
      </c>
      <c r="Q222" s="12" t="s">
        <v>472</v>
      </c>
      <c r="R222" s="12" t="s">
        <v>792</v>
      </c>
      <c r="S222" s="12" t="s">
        <v>23</v>
      </c>
      <c r="T222" s="12" t="s">
        <v>859</v>
      </c>
      <c r="U222" s="22"/>
      <c r="V222" s="12">
        <v>65</v>
      </c>
      <c r="W222" s="12"/>
      <c r="X222" s="12">
        <v>0.49</v>
      </c>
      <c r="Y222" s="12">
        <v>0.49</v>
      </c>
      <c r="Z222" s="12">
        <v>0.49</v>
      </c>
      <c r="AA222" s="12">
        <v>0.42</v>
      </c>
      <c r="AB222" s="12">
        <v>0.42</v>
      </c>
      <c r="AC222" s="12">
        <v>0.42</v>
      </c>
      <c r="AD222" s="12">
        <v>0.42</v>
      </c>
      <c r="AE222" s="12" t="s">
        <v>838</v>
      </c>
      <c r="AF222" s="12">
        <v>0.03</v>
      </c>
      <c r="AG222" s="12"/>
      <c r="AH222" s="12">
        <v>0.15</v>
      </c>
      <c r="AI222" s="12" t="s">
        <v>941</v>
      </c>
      <c r="AJ222" s="12"/>
      <c r="AK222" s="12"/>
      <c r="AL222" s="16" t="s">
        <v>946</v>
      </c>
      <c r="AM222" s="12" t="s">
        <v>1500</v>
      </c>
      <c r="AN222" s="27">
        <f>VLOOKUP(Table24[[#This Row],[USD conversion]],Sheet2!A:B,2,FALSE)</f>
        <v>1</v>
      </c>
      <c r="AO222" s="28">
        <f>Table24[[#This Row],[Min Charge]]*Table24[[#This Row],[Conversion Rate]]</f>
        <v>65</v>
      </c>
      <c r="AP222" s="28">
        <f>Table24[[#This Row],[45]]*Table24[[#This Row],[Conversion Rate]]</f>
        <v>0</v>
      </c>
      <c r="AQ222" s="28">
        <f>Table24[[#This Row],[100]]*Table24[[#This Row],[Conversion Rate]]</f>
        <v>0.49</v>
      </c>
      <c r="AR222" s="28">
        <f>Table24[[#This Row],[200]]*Table24[[#This Row],[Conversion Rate]]</f>
        <v>0.49</v>
      </c>
      <c r="AS222" s="28">
        <f>Table24[[#This Row],[300]]*Table24[[#This Row],[Conversion Rate]]</f>
        <v>0.49</v>
      </c>
      <c r="AT222" s="28">
        <f>Table24[[#This Row],[500]]*Table24[[#This Row],[Conversion Rate]]</f>
        <v>0.42</v>
      </c>
      <c r="AU222" s="28">
        <f>Table24[[#This Row],[1000]]*Table24[[#This Row],[Conversion Rate]]</f>
        <v>0.42</v>
      </c>
      <c r="AV222" s="28">
        <f>Table24[[#This Row],[2500]]*Table24[[#This Row],[Conversion Rate]]</f>
        <v>0.42</v>
      </c>
      <c r="AW222" s="28">
        <f>Table24[[#This Row],[5000]]*Table24[[#This Row],[Conversion Rate]]</f>
        <v>0.42</v>
      </c>
      <c r="AX222" s="28" t="str">
        <f>Table24[[#This Row],[All In/ ++]]</f>
        <v>++</v>
      </c>
      <c r="AY222" s="28">
        <f>Table24[[#This Row],[FSC]]*Table24[[#This Row],[Conversion Rate]]</f>
        <v>0.03</v>
      </c>
      <c r="AZ222" s="28">
        <f>Table24[[#This Row],[SSC]]*Table24[[#This Row],[Conversion Rate]]</f>
        <v>0</v>
      </c>
      <c r="BA222" s="28">
        <f>Table24[[#This Row],[Screening]]*Table24[[#This Row],[Conversion Rate]]</f>
        <v>0.15</v>
      </c>
      <c r="BB222" s="28" t="e">
        <f>Table24[[#This Row],[Other Charges]]*Table24[[#This Row],[Conversion Rate]]</f>
        <v>#VALUE!</v>
      </c>
      <c r="BC222" s="28">
        <f>Table24[[#This Row],[Dry Ice Charge]]*Table24[[#This Row],[Conversion Rate]]</f>
        <v>0</v>
      </c>
      <c r="BD222" s="28">
        <f>Table24[[#This Row],[SAF/kg]]*Table24[[#This Row],[Conversion Rate]]</f>
        <v>0</v>
      </c>
      <c r="BE222" s="30" cm="1">
        <f t="array" ref="BE222">IF(COUNTIFS(F$20:F$1213,F222,G$20:G$1213,G222)&gt;1,
    _xlfn.PERCENTRANK.INC(
        _xlfn._xlws.FILTER(AO$20:AO$1213, (F$20:F$1213=F222)*(G$20:G$1213=G222)*ISNUMBER(AO$20:AO$1213)),
        AO222
    ),
    0
)</f>
        <v>0</v>
      </c>
      <c r="BF222" s="28" t="str">
        <f t="shared" si="3"/>
        <v>Green</v>
      </c>
    </row>
    <row r="223" spans="3:58" hidden="1">
      <c r="C223" s="6" t="s">
        <v>30</v>
      </c>
      <c r="D223" s="4" t="s">
        <v>21</v>
      </c>
      <c r="E223" s="4" t="s">
        <v>22</v>
      </c>
      <c r="F223" s="4" t="s">
        <v>31</v>
      </c>
      <c r="G223" s="4" t="s">
        <v>71</v>
      </c>
      <c r="H223" s="4" t="s">
        <v>799</v>
      </c>
      <c r="I223" s="4" t="s">
        <v>799</v>
      </c>
      <c r="J223" s="4" t="s">
        <v>776</v>
      </c>
      <c r="K223" s="4" t="s">
        <v>776</v>
      </c>
      <c r="L2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RadiopharmaNoExpressEWRCLTUSUSAMERICASAMERICAS</v>
      </c>
      <c r="M223" s="7">
        <v>1981.754435000003</v>
      </c>
      <c r="N223" s="4">
        <v>233</v>
      </c>
      <c r="O223" s="13">
        <v>8.5053838412017289</v>
      </c>
      <c r="P223" s="8" t="s">
        <v>940</v>
      </c>
      <c r="Q223" s="12" t="s">
        <v>472</v>
      </c>
      <c r="R223" s="12" t="s">
        <v>792</v>
      </c>
      <c r="S223" s="12" t="s">
        <v>23</v>
      </c>
      <c r="T223" s="12" t="s">
        <v>859</v>
      </c>
      <c r="U223" s="22"/>
      <c r="V223" s="12">
        <v>65</v>
      </c>
      <c r="W223" s="12"/>
      <c r="X223" s="12">
        <v>0.49</v>
      </c>
      <c r="Y223" s="12">
        <v>0.49</v>
      </c>
      <c r="Z223" s="12">
        <v>0.49</v>
      </c>
      <c r="AA223" s="12">
        <v>0.42</v>
      </c>
      <c r="AB223" s="12">
        <v>0.42</v>
      </c>
      <c r="AC223" s="12">
        <v>0.42</v>
      </c>
      <c r="AD223" s="12">
        <v>0.42</v>
      </c>
      <c r="AE223" s="12" t="s">
        <v>838</v>
      </c>
      <c r="AF223" s="12">
        <v>0.03</v>
      </c>
      <c r="AG223" s="12"/>
      <c r="AH223" s="12">
        <v>0.15</v>
      </c>
      <c r="AI223" s="12" t="s">
        <v>941</v>
      </c>
      <c r="AJ223" s="12"/>
      <c r="AK223" s="12"/>
      <c r="AL223" s="16" t="s">
        <v>946</v>
      </c>
      <c r="AM223" s="12" t="s">
        <v>1500</v>
      </c>
      <c r="AN223" s="27">
        <f>VLOOKUP(Table24[[#This Row],[USD conversion]],Sheet2!A:B,2,FALSE)</f>
        <v>1</v>
      </c>
      <c r="AO223" s="28">
        <f>Table24[[#This Row],[Min Charge]]*Table24[[#This Row],[Conversion Rate]]</f>
        <v>65</v>
      </c>
      <c r="AP223" s="28">
        <f>Table24[[#This Row],[45]]*Table24[[#This Row],[Conversion Rate]]</f>
        <v>0</v>
      </c>
      <c r="AQ223" s="28">
        <f>Table24[[#This Row],[100]]*Table24[[#This Row],[Conversion Rate]]</f>
        <v>0.49</v>
      </c>
      <c r="AR223" s="28">
        <f>Table24[[#This Row],[200]]*Table24[[#This Row],[Conversion Rate]]</f>
        <v>0.49</v>
      </c>
      <c r="AS223" s="28">
        <f>Table24[[#This Row],[300]]*Table24[[#This Row],[Conversion Rate]]</f>
        <v>0.49</v>
      </c>
      <c r="AT223" s="28">
        <f>Table24[[#This Row],[500]]*Table24[[#This Row],[Conversion Rate]]</f>
        <v>0.42</v>
      </c>
      <c r="AU223" s="28">
        <f>Table24[[#This Row],[1000]]*Table24[[#This Row],[Conversion Rate]]</f>
        <v>0.42</v>
      </c>
      <c r="AV223" s="28">
        <f>Table24[[#This Row],[2500]]*Table24[[#This Row],[Conversion Rate]]</f>
        <v>0.42</v>
      </c>
      <c r="AW223" s="28">
        <f>Table24[[#This Row],[5000]]*Table24[[#This Row],[Conversion Rate]]</f>
        <v>0.42</v>
      </c>
      <c r="AX223" s="28" t="str">
        <f>Table24[[#This Row],[All In/ ++]]</f>
        <v>++</v>
      </c>
      <c r="AY223" s="28">
        <f>Table24[[#This Row],[FSC]]*Table24[[#This Row],[Conversion Rate]]</f>
        <v>0.03</v>
      </c>
      <c r="AZ223" s="28">
        <f>Table24[[#This Row],[SSC]]*Table24[[#This Row],[Conversion Rate]]</f>
        <v>0</v>
      </c>
      <c r="BA223" s="28">
        <f>Table24[[#This Row],[Screening]]*Table24[[#This Row],[Conversion Rate]]</f>
        <v>0.15</v>
      </c>
      <c r="BB223" s="28" t="e">
        <f>Table24[[#This Row],[Other Charges]]*Table24[[#This Row],[Conversion Rate]]</f>
        <v>#VALUE!</v>
      </c>
      <c r="BC223" s="28">
        <f>Table24[[#This Row],[Dry Ice Charge]]*Table24[[#This Row],[Conversion Rate]]</f>
        <v>0</v>
      </c>
      <c r="BD223" s="28">
        <f>Table24[[#This Row],[SAF/kg]]*Table24[[#This Row],[Conversion Rate]]</f>
        <v>0</v>
      </c>
      <c r="BE223" s="30" cm="1">
        <f t="array" ref="BE223">IF(COUNTIFS(F$20:F$1213,F223,G$20:G$1213,G223)&gt;1,
    _xlfn.PERCENTRANK.INC(
        _xlfn._xlws.FILTER(AO$20:AO$1213, (F$20:F$1213=F223)*(G$20:G$1213=G223)*ISNUMBER(AO$20:AO$1213)),
        AO223
    ),
    0
)</f>
        <v>0</v>
      </c>
      <c r="BF223" s="28" t="str">
        <f t="shared" si="3"/>
        <v>Green</v>
      </c>
    </row>
    <row r="224" spans="3:58" hidden="1">
      <c r="C224" s="6" t="s">
        <v>20</v>
      </c>
      <c r="D224" s="4" t="s">
        <v>21</v>
      </c>
      <c r="E224" s="4" t="s">
        <v>22</v>
      </c>
      <c r="F224" s="4" t="s">
        <v>31</v>
      </c>
      <c r="G224" s="4" t="s">
        <v>48</v>
      </c>
      <c r="H224" s="4" t="s">
        <v>799</v>
      </c>
      <c r="I224" s="4" t="s">
        <v>799</v>
      </c>
      <c r="J224" s="4" t="s">
        <v>776</v>
      </c>
      <c r="K224" s="4" t="s">
        <v>776</v>
      </c>
      <c r="L2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PharmaNoExpressEWRDENUSUSAMERICASAMERICAS</v>
      </c>
      <c r="M224" s="7">
        <v>1173.6362519999964</v>
      </c>
      <c r="N224" s="4">
        <v>280</v>
      </c>
      <c r="O224" s="13">
        <v>4.19155804285713</v>
      </c>
      <c r="P224" s="8" t="s">
        <v>940</v>
      </c>
      <c r="Q224" s="12" t="s">
        <v>472</v>
      </c>
      <c r="R224" s="12" t="s">
        <v>792</v>
      </c>
      <c r="S224" s="12" t="s">
        <v>23</v>
      </c>
      <c r="T224" s="12" t="s">
        <v>859</v>
      </c>
      <c r="U224" s="22"/>
      <c r="V224" s="12">
        <v>65</v>
      </c>
      <c r="W224" s="12"/>
      <c r="X224" s="12">
        <v>0.49</v>
      </c>
      <c r="Y224" s="12">
        <v>0.49</v>
      </c>
      <c r="Z224" s="12">
        <v>0.49</v>
      </c>
      <c r="AA224" s="12">
        <v>0.42</v>
      </c>
      <c r="AB224" s="12">
        <v>0.42</v>
      </c>
      <c r="AC224" s="12">
        <v>0.42</v>
      </c>
      <c r="AD224" s="12">
        <v>0.42</v>
      </c>
      <c r="AE224" s="12" t="s">
        <v>838</v>
      </c>
      <c r="AF224" s="12">
        <v>0.03</v>
      </c>
      <c r="AG224" s="12"/>
      <c r="AH224" s="12">
        <v>0.15</v>
      </c>
      <c r="AI224" s="12" t="s">
        <v>941</v>
      </c>
      <c r="AJ224" s="12"/>
      <c r="AK224" s="12"/>
      <c r="AL224" s="16" t="s">
        <v>946</v>
      </c>
      <c r="AM224" s="12" t="s">
        <v>1500</v>
      </c>
      <c r="AN224" s="27">
        <f>VLOOKUP(Table24[[#This Row],[USD conversion]],Sheet2!A:B,2,FALSE)</f>
        <v>1</v>
      </c>
      <c r="AO224" s="28">
        <f>Table24[[#This Row],[Min Charge]]*Table24[[#This Row],[Conversion Rate]]</f>
        <v>65</v>
      </c>
      <c r="AP224" s="28">
        <f>Table24[[#This Row],[45]]*Table24[[#This Row],[Conversion Rate]]</f>
        <v>0</v>
      </c>
      <c r="AQ224" s="28">
        <f>Table24[[#This Row],[100]]*Table24[[#This Row],[Conversion Rate]]</f>
        <v>0.49</v>
      </c>
      <c r="AR224" s="28">
        <f>Table24[[#This Row],[200]]*Table24[[#This Row],[Conversion Rate]]</f>
        <v>0.49</v>
      </c>
      <c r="AS224" s="28">
        <f>Table24[[#This Row],[300]]*Table24[[#This Row],[Conversion Rate]]</f>
        <v>0.49</v>
      </c>
      <c r="AT224" s="28">
        <f>Table24[[#This Row],[500]]*Table24[[#This Row],[Conversion Rate]]</f>
        <v>0.42</v>
      </c>
      <c r="AU224" s="28">
        <f>Table24[[#This Row],[1000]]*Table24[[#This Row],[Conversion Rate]]</f>
        <v>0.42</v>
      </c>
      <c r="AV224" s="28">
        <f>Table24[[#This Row],[2500]]*Table24[[#This Row],[Conversion Rate]]</f>
        <v>0.42</v>
      </c>
      <c r="AW224" s="28">
        <f>Table24[[#This Row],[5000]]*Table24[[#This Row],[Conversion Rate]]</f>
        <v>0.42</v>
      </c>
      <c r="AX224" s="28" t="str">
        <f>Table24[[#This Row],[All In/ ++]]</f>
        <v>++</v>
      </c>
      <c r="AY224" s="28">
        <f>Table24[[#This Row],[FSC]]*Table24[[#This Row],[Conversion Rate]]</f>
        <v>0.03</v>
      </c>
      <c r="AZ224" s="28">
        <f>Table24[[#This Row],[SSC]]*Table24[[#This Row],[Conversion Rate]]</f>
        <v>0</v>
      </c>
      <c r="BA224" s="28">
        <f>Table24[[#This Row],[Screening]]*Table24[[#This Row],[Conversion Rate]]</f>
        <v>0.15</v>
      </c>
      <c r="BB224" s="28" t="e">
        <f>Table24[[#This Row],[Other Charges]]*Table24[[#This Row],[Conversion Rate]]</f>
        <v>#VALUE!</v>
      </c>
      <c r="BC224" s="28">
        <f>Table24[[#This Row],[Dry Ice Charge]]*Table24[[#This Row],[Conversion Rate]]</f>
        <v>0</v>
      </c>
      <c r="BD224" s="28">
        <f>Table24[[#This Row],[SAF/kg]]*Table24[[#This Row],[Conversion Rate]]</f>
        <v>0</v>
      </c>
      <c r="BE224" s="30" cm="1">
        <f t="array" ref="BE224">IF(COUNTIFS(F$20:F$1213,F224,G$20:G$1213,G224)&gt;1,
    _xlfn.PERCENTRANK.INC(
        _xlfn._xlws.FILTER(AO$20:AO$1213, (F$20:F$1213=F224)*(G$20:G$1213=G224)*ISNUMBER(AO$20:AO$1213)),
        AO224
    ),
    0
)</f>
        <v>0</v>
      </c>
      <c r="BF224" s="28" t="str">
        <f t="shared" si="3"/>
        <v>Green</v>
      </c>
    </row>
    <row r="225" spans="3:58" hidden="1">
      <c r="C225" s="6" t="s">
        <v>30</v>
      </c>
      <c r="D225" s="4" t="s">
        <v>21</v>
      </c>
      <c r="E225" s="4" t="s">
        <v>22</v>
      </c>
      <c r="F225" s="4" t="s">
        <v>31</v>
      </c>
      <c r="G225" s="4" t="s">
        <v>48</v>
      </c>
      <c r="H225" s="4" t="s">
        <v>799</v>
      </c>
      <c r="I225" s="4" t="s">
        <v>799</v>
      </c>
      <c r="J225" s="4" t="s">
        <v>776</v>
      </c>
      <c r="K225" s="4" t="s">
        <v>776</v>
      </c>
      <c r="L2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RadiopharmaNoExpressEWRDENUSUSAMERICASAMERICAS</v>
      </c>
      <c r="M225" s="7">
        <v>6342.1813919999631</v>
      </c>
      <c r="N225" s="4">
        <v>716</v>
      </c>
      <c r="O225" s="13">
        <v>8.8577952402234121</v>
      </c>
      <c r="P225" s="8" t="s">
        <v>940</v>
      </c>
      <c r="Q225" s="12" t="s">
        <v>472</v>
      </c>
      <c r="R225" s="12" t="s">
        <v>792</v>
      </c>
      <c r="S225" s="12" t="s">
        <v>23</v>
      </c>
      <c r="T225" s="12" t="s">
        <v>859</v>
      </c>
      <c r="U225" s="22"/>
      <c r="V225" s="12">
        <v>65</v>
      </c>
      <c r="W225" s="12"/>
      <c r="X225" s="12">
        <v>0.49</v>
      </c>
      <c r="Y225" s="12">
        <v>0.49</v>
      </c>
      <c r="Z225" s="12">
        <v>0.49</v>
      </c>
      <c r="AA225" s="12">
        <v>0.42</v>
      </c>
      <c r="AB225" s="12">
        <v>0.42</v>
      </c>
      <c r="AC225" s="12">
        <v>0.42</v>
      </c>
      <c r="AD225" s="12">
        <v>0.42</v>
      </c>
      <c r="AE225" s="12" t="s">
        <v>838</v>
      </c>
      <c r="AF225" s="12">
        <v>0.03</v>
      </c>
      <c r="AG225" s="12"/>
      <c r="AH225" s="12">
        <v>0.15</v>
      </c>
      <c r="AI225" s="12" t="s">
        <v>941</v>
      </c>
      <c r="AJ225" s="12"/>
      <c r="AK225" s="12"/>
      <c r="AL225" s="16" t="s">
        <v>946</v>
      </c>
      <c r="AM225" s="12" t="s">
        <v>1500</v>
      </c>
      <c r="AN225" s="27">
        <f>VLOOKUP(Table24[[#This Row],[USD conversion]],Sheet2!A:B,2,FALSE)</f>
        <v>1</v>
      </c>
      <c r="AO225" s="28">
        <f>Table24[[#This Row],[Min Charge]]*Table24[[#This Row],[Conversion Rate]]</f>
        <v>65</v>
      </c>
      <c r="AP225" s="28">
        <f>Table24[[#This Row],[45]]*Table24[[#This Row],[Conversion Rate]]</f>
        <v>0</v>
      </c>
      <c r="AQ225" s="28">
        <f>Table24[[#This Row],[100]]*Table24[[#This Row],[Conversion Rate]]</f>
        <v>0.49</v>
      </c>
      <c r="AR225" s="28">
        <f>Table24[[#This Row],[200]]*Table24[[#This Row],[Conversion Rate]]</f>
        <v>0.49</v>
      </c>
      <c r="AS225" s="28">
        <f>Table24[[#This Row],[300]]*Table24[[#This Row],[Conversion Rate]]</f>
        <v>0.49</v>
      </c>
      <c r="AT225" s="28">
        <f>Table24[[#This Row],[500]]*Table24[[#This Row],[Conversion Rate]]</f>
        <v>0.42</v>
      </c>
      <c r="AU225" s="28">
        <f>Table24[[#This Row],[1000]]*Table24[[#This Row],[Conversion Rate]]</f>
        <v>0.42</v>
      </c>
      <c r="AV225" s="28">
        <f>Table24[[#This Row],[2500]]*Table24[[#This Row],[Conversion Rate]]</f>
        <v>0.42</v>
      </c>
      <c r="AW225" s="28">
        <f>Table24[[#This Row],[5000]]*Table24[[#This Row],[Conversion Rate]]</f>
        <v>0.42</v>
      </c>
      <c r="AX225" s="28" t="str">
        <f>Table24[[#This Row],[All In/ ++]]</f>
        <v>++</v>
      </c>
      <c r="AY225" s="28">
        <f>Table24[[#This Row],[FSC]]*Table24[[#This Row],[Conversion Rate]]</f>
        <v>0.03</v>
      </c>
      <c r="AZ225" s="28">
        <f>Table24[[#This Row],[SSC]]*Table24[[#This Row],[Conversion Rate]]</f>
        <v>0</v>
      </c>
      <c r="BA225" s="28">
        <f>Table24[[#This Row],[Screening]]*Table24[[#This Row],[Conversion Rate]]</f>
        <v>0.15</v>
      </c>
      <c r="BB225" s="28" t="e">
        <f>Table24[[#This Row],[Other Charges]]*Table24[[#This Row],[Conversion Rate]]</f>
        <v>#VALUE!</v>
      </c>
      <c r="BC225" s="28">
        <f>Table24[[#This Row],[Dry Ice Charge]]*Table24[[#This Row],[Conversion Rate]]</f>
        <v>0</v>
      </c>
      <c r="BD225" s="28">
        <f>Table24[[#This Row],[SAF/kg]]*Table24[[#This Row],[Conversion Rate]]</f>
        <v>0</v>
      </c>
      <c r="BE225" s="30" cm="1">
        <f t="array" ref="BE225">IF(COUNTIFS(F$20:F$1213,F225,G$20:G$1213,G225)&gt;1,
    _xlfn.PERCENTRANK.INC(
        _xlfn._xlws.FILTER(AO$20:AO$1213, (F$20:F$1213=F225)*(G$20:G$1213=G225)*ISNUMBER(AO$20:AO$1213)),
        AO225
    ),
    0
)</f>
        <v>0</v>
      </c>
      <c r="BF225" s="28" t="str">
        <f t="shared" si="3"/>
        <v>Green</v>
      </c>
    </row>
    <row r="226" spans="3:58" hidden="1">
      <c r="C226" s="6" t="s">
        <v>30</v>
      </c>
      <c r="D226" s="4" t="s">
        <v>21</v>
      </c>
      <c r="E226" s="4" t="s">
        <v>22</v>
      </c>
      <c r="F226" s="4" t="s">
        <v>31</v>
      </c>
      <c r="G226" s="4" t="s">
        <v>45</v>
      </c>
      <c r="H226" s="4" t="s">
        <v>799</v>
      </c>
      <c r="I226" s="4" t="s">
        <v>799</v>
      </c>
      <c r="J226" s="4" t="s">
        <v>776</v>
      </c>
      <c r="K226" s="4" t="s">
        <v>776</v>
      </c>
      <c r="L2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RadiopharmaNoExpressEWRDFWUSUSAMERICASAMERICAS</v>
      </c>
      <c r="M226" s="7">
        <v>8273.8176939999121</v>
      </c>
      <c r="N226" s="4">
        <v>835</v>
      </c>
      <c r="O226" s="13">
        <v>9.9087637053891164</v>
      </c>
      <c r="P226" s="8" t="s">
        <v>940</v>
      </c>
      <c r="Q226" s="12" t="s">
        <v>472</v>
      </c>
      <c r="R226" s="12" t="s">
        <v>792</v>
      </c>
      <c r="S226" s="12" t="s">
        <v>23</v>
      </c>
      <c r="T226" s="12" t="s">
        <v>859</v>
      </c>
      <c r="U226" s="22"/>
      <c r="V226" s="12">
        <v>65</v>
      </c>
      <c r="W226" s="12"/>
      <c r="X226" s="12">
        <v>0.49</v>
      </c>
      <c r="Y226" s="12">
        <v>0.49</v>
      </c>
      <c r="Z226" s="12">
        <v>0.49</v>
      </c>
      <c r="AA226" s="12">
        <v>0.42</v>
      </c>
      <c r="AB226" s="12">
        <v>0.42</v>
      </c>
      <c r="AC226" s="12">
        <v>0.42</v>
      </c>
      <c r="AD226" s="12">
        <v>0.42</v>
      </c>
      <c r="AE226" s="12" t="s">
        <v>838</v>
      </c>
      <c r="AF226" s="12">
        <v>0.03</v>
      </c>
      <c r="AG226" s="12"/>
      <c r="AH226" s="12">
        <v>0.15</v>
      </c>
      <c r="AI226" s="12" t="s">
        <v>941</v>
      </c>
      <c r="AJ226" s="12"/>
      <c r="AK226" s="12"/>
      <c r="AL226" s="16" t="s">
        <v>946</v>
      </c>
      <c r="AM226" s="12" t="s">
        <v>1500</v>
      </c>
      <c r="AN226" s="27">
        <f>VLOOKUP(Table24[[#This Row],[USD conversion]],Sheet2!A:B,2,FALSE)</f>
        <v>1</v>
      </c>
      <c r="AO226" s="28">
        <f>Table24[[#This Row],[Min Charge]]*Table24[[#This Row],[Conversion Rate]]</f>
        <v>65</v>
      </c>
      <c r="AP226" s="28">
        <f>Table24[[#This Row],[45]]*Table24[[#This Row],[Conversion Rate]]</f>
        <v>0</v>
      </c>
      <c r="AQ226" s="28">
        <f>Table24[[#This Row],[100]]*Table24[[#This Row],[Conversion Rate]]</f>
        <v>0.49</v>
      </c>
      <c r="AR226" s="28">
        <f>Table24[[#This Row],[200]]*Table24[[#This Row],[Conversion Rate]]</f>
        <v>0.49</v>
      </c>
      <c r="AS226" s="28">
        <f>Table24[[#This Row],[300]]*Table24[[#This Row],[Conversion Rate]]</f>
        <v>0.49</v>
      </c>
      <c r="AT226" s="28">
        <f>Table24[[#This Row],[500]]*Table24[[#This Row],[Conversion Rate]]</f>
        <v>0.42</v>
      </c>
      <c r="AU226" s="28">
        <f>Table24[[#This Row],[1000]]*Table24[[#This Row],[Conversion Rate]]</f>
        <v>0.42</v>
      </c>
      <c r="AV226" s="28">
        <f>Table24[[#This Row],[2500]]*Table24[[#This Row],[Conversion Rate]]</f>
        <v>0.42</v>
      </c>
      <c r="AW226" s="28">
        <f>Table24[[#This Row],[5000]]*Table24[[#This Row],[Conversion Rate]]</f>
        <v>0.42</v>
      </c>
      <c r="AX226" s="28" t="str">
        <f>Table24[[#This Row],[All In/ ++]]</f>
        <v>++</v>
      </c>
      <c r="AY226" s="28">
        <f>Table24[[#This Row],[FSC]]*Table24[[#This Row],[Conversion Rate]]</f>
        <v>0.03</v>
      </c>
      <c r="AZ226" s="28">
        <f>Table24[[#This Row],[SSC]]*Table24[[#This Row],[Conversion Rate]]</f>
        <v>0</v>
      </c>
      <c r="BA226" s="28">
        <f>Table24[[#This Row],[Screening]]*Table24[[#This Row],[Conversion Rate]]</f>
        <v>0.15</v>
      </c>
      <c r="BB226" s="28" t="e">
        <f>Table24[[#This Row],[Other Charges]]*Table24[[#This Row],[Conversion Rate]]</f>
        <v>#VALUE!</v>
      </c>
      <c r="BC226" s="28">
        <f>Table24[[#This Row],[Dry Ice Charge]]*Table24[[#This Row],[Conversion Rate]]</f>
        <v>0</v>
      </c>
      <c r="BD226" s="28">
        <f>Table24[[#This Row],[SAF/kg]]*Table24[[#This Row],[Conversion Rate]]</f>
        <v>0</v>
      </c>
      <c r="BE226" s="30" cm="1">
        <f t="array" ref="BE226">IF(COUNTIFS(F$20:F$1213,F226,G$20:G$1213,G226)&gt;1,
    _xlfn.PERCENTRANK.INC(
        _xlfn._xlws.FILTER(AO$20:AO$1213, (F$20:F$1213=F226)*(G$20:G$1213=G226)*ISNUMBER(AO$20:AO$1213)),
        AO226
    ),
    0
)</f>
        <v>0</v>
      </c>
      <c r="BF226" s="28" t="str">
        <f t="shared" si="3"/>
        <v>Green</v>
      </c>
    </row>
    <row r="227" spans="3:58" hidden="1">
      <c r="C227" s="6" t="s">
        <v>20</v>
      </c>
      <c r="D227" s="4" t="s">
        <v>21</v>
      </c>
      <c r="E227" s="4" t="s">
        <v>22</v>
      </c>
      <c r="F227" s="4" t="s">
        <v>31</v>
      </c>
      <c r="G227" s="4" t="s">
        <v>40</v>
      </c>
      <c r="H227" s="4" t="s">
        <v>799</v>
      </c>
      <c r="I227" s="4" t="s">
        <v>799</v>
      </c>
      <c r="J227" s="4" t="s">
        <v>776</v>
      </c>
      <c r="K227" s="4" t="s">
        <v>776</v>
      </c>
      <c r="L2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PharmaNoExpressEWRDTWUSUSAMERICASAMERICAS</v>
      </c>
      <c r="M227" s="7">
        <v>1350.4543149999997</v>
      </c>
      <c r="N227" s="4">
        <v>330</v>
      </c>
      <c r="O227" s="13">
        <v>4.0922858030303022</v>
      </c>
      <c r="P227" s="8" t="s">
        <v>940</v>
      </c>
      <c r="Q227" s="12" t="s">
        <v>472</v>
      </c>
      <c r="R227" s="12" t="s">
        <v>791</v>
      </c>
      <c r="S227" s="12"/>
      <c r="T227" s="12" t="s">
        <v>859</v>
      </c>
      <c r="U227" s="22"/>
      <c r="V227" s="12">
        <v>65</v>
      </c>
      <c r="W227" s="12"/>
      <c r="X227" s="12">
        <v>0.49</v>
      </c>
      <c r="Y227" s="12">
        <v>0.49</v>
      </c>
      <c r="Z227" s="12">
        <v>0.49</v>
      </c>
      <c r="AA227" s="12">
        <v>0.42</v>
      </c>
      <c r="AB227" s="12">
        <v>0.42</v>
      </c>
      <c r="AC227" s="12">
        <v>0.42</v>
      </c>
      <c r="AD227" s="12">
        <v>0.42</v>
      </c>
      <c r="AE227" s="12" t="s">
        <v>838</v>
      </c>
      <c r="AF227" s="12">
        <v>0.03</v>
      </c>
      <c r="AG227" s="12"/>
      <c r="AH227" s="12">
        <v>0.15</v>
      </c>
      <c r="AI227" s="12" t="s">
        <v>941</v>
      </c>
      <c r="AJ227" s="12"/>
      <c r="AK227" s="12"/>
      <c r="AL227" s="16" t="s">
        <v>946</v>
      </c>
      <c r="AM227" s="12" t="s">
        <v>1500</v>
      </c>
      <c r="AN227" s="27">
        <f>VLOOKUP(Table24[[#This Row],[USD conversion]],Sheet2!A:B,2,FALSE)</f>
        <v>1</v>
      </c>
      <c r="AO227" s="28">
        <f>Table24[[#This Row],[Min Charge]]*Table24[[#This Row],[Conversion Rate]]</f>
        <v>65</v>
      </c>
      <c r="AP227" s="28">
        <f>Table24[[#This Row],[45]]*Table24[[#This Row],[Conversion Rate]]</f>
        <v>0</v>
      </c>
      <c r="AQ227" s="28">
        <f>Table24[[#This Row],[100]]*Table24[[#This Row],[Conversion Rate]]</f>
        <v>0.49</v>
      </c>
      <c r="AR227" s="28">
        <f>Table24[[#This Row],[200]]*Table24[[#This Row],[Conversion Rate]]</f>
        <v>0.49</v>
      </c>
      <c r="AS227" s="28">
        <f>Table24[[#This Row],[300]]*Table24[[#This Row],[Conversion Rate]]</f>
        <v>0.49</v>
      </c>
      <c r="AT227" s="28">
        <f>Table24[[#This Row],[500]]*Table24[[#This Row],[Conversion Rate]]</f>
        <v>0.42</v>
      </c>
      <c r="AU227" s="28">
        <f>Table24[[#This Row],[1000]]*Table24[[#This Row],[Conversion Rate]]</f>
        <v>0.42</v>
      </c>
      <c r="AV227" s="28">
        <f>Table24[[#This Row],[2500]]*Table24[[#This Row],[Conversion Rate]]</f>
        <v>0.42</v>
      </c>
      <c r="AW227" s="28">
        <f>Table24[[#This Row],[5000]]*Table24[[#This Row],[Conversion Rate]]</f>
        <v>0.42</v>
      </c>
      <c r="AX227" s="28" t="str">
        <f>Table24[[#This Row],[All In/ ++]]</f>
        <v>++</v>
      </c>
      <c r="AY227" s="28">
        <f>Table24[[#This Row],[FSC]]*Table24[[#This Row],[Conversion Rate]]</f>
        <v>0.03</v>
      </c>
      <c r="AZ227" s="28">
        <f>Table24[[#This Row],[SSC]]*Table24[[#This Row],[Conversion Rate]]</f>
        <v>0</v>
      </c>
      <c r="BA227" s="28">
        <f>Table24[[#This Row],[Screening]]*Table24[[#This Row],[Conversion Rate]]</f>
        <v>0.15</v>
      </c>
      <c r="BB227" s="28" t="e">
        <f>Table24[[#This Row],[Other Charges]]*Table24[[#This Row],[Conversion Rate]]</f>
        <v>#VALUE!</v>
      </c>
      <c r="BC227" s="28">
        <f>Table24[[#This Row],[Dry Ice Charge]]*Table24[[#This Row],[Conversion Rate]]</f>
        <v>0</v>
      </c>
      <c r="BD227" s="28">
        <f>Table24[[#This Row],[SAF/kg]]*Table24[[#This Row],[Conversion Rate]]</f>
        <v>0</v>
      </c>
      <c r="BE227" s="30" cm="1">
        <f t="array" ref="BE227">IF(COUNTIFS(F$20:F$1213,F227,G$20:G$1213,G227)&gt;1,
    _xlfn.PERCENTRANK.INC(
        _xlfn._xlws.FILTER(AO$20:AO$1213, (F$20:F$1213=F227)*(G$20:G$1213=G227)*ISNUMBER(AO$20:AO$1213)),
        AO227
    ),
    0
)</f>
        <v>0</v>
      </c>
      <c r="BF227" s="28" t="str">
        <f t="shared" si="3"/>
        <v>Green</v>
      </c>
    </row>
    <row r="228" spans="3:58" hidden="1">
      <c r="C228" s="6" t="s">
        <v>30</v>
      </c>
      <c r="D228" s="4" t="s">
        <v>21</v>
      </c>
      <c r="E228" s="4" t="s">
        <v>22</v>
      </c>
      <c r="F228" s="4" t="s">
        <v>31</v>
      </c>
      <c r="G228" s="4" t="s">
        <v>33</v>
      </c>
      <c r="H228" s="4" t="s">
        <v>799</v>
      </c>
      <c r="I228" s="4" t="s">
        <v>799</v>
      </c>
      <c r="J228" s="4" t="s">
        <v>776</v>
      </c>
      <c r="K228" s="4" t="s">
        <v>776</v>
      </c>
      <c r="L2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RadiopharmaNoExpressEWRIAHUSUSAMERICASAMERICAS</v>
      </c>
      <c r="M228" s="7">
        <v>4785.4360910000041</v>
      </c>
      <c r="N228" s="4">
        <v>497</v>
      </c>
      <c r="O228" s="13">
        <v>9.6286440462776746</v>
      </c>
      <c r="P228" s="8" t="s">
        <v>940</v>
      </c>
      <c r="Q228" s="12" t="s">
        <v>472</v>
      </c>
      <c r="R228" s="12" t="s">
        <v>792</v>
      </c>
      <c r="S228" s="12" t="s">
        <v>23</v>
      </c>
      <c r="T228" s="12" t="s">
        <v>859</v>
      </c>
      <c r="U228" s="22"/>
      <c r="V228" s="12">
        <v>65</v>
      </c>
      <c r="W228" s="12"/>
      <c r="X228" s="12">
        <v>0.49</v>
      </c>
      <c r="Y228" s="12">
        <v>0.49</v>
      </c>
      <c r="Z228" s="12">
        <v>0.49</v>
      </c>
      <c r="AA228" s="12">
        <v>0.42</v>
      </c>
      <c r="AB228" s="12">
        <v>0.42</v>
      </c>
      <c r="AC228" s="12">
        <v>0.42</v>
      </c>
      <c r="AD228" s="12">
        <v>0.42</v>
      </c>
      <c r="AE228" s="12" t="s">
        <v>838</v>
      </c>
      <c r="AF228" s="12">
        <v>0.03</v>
      </c>
      <c r="AG228" s="12"/>
      <c r="AH228" s="12">
        <v>0.15</v>
      </c>
      <c r="AI228" s="12" t="s">
        <v>941</v>
      </c>
      <c r="AJ228" s="12"/>
      <c r="AK228" s="12"/>
      <c r="AL228" s="16" t="s">
        <v>946</v>
      </c>
      <c r="AM228" s="12" t="s">
        <v>1500</v>
      </c>
      <c r="AN228" s="27">
        <f>VLOOKUP(Table24[[#This Row],[USD conversion]],Sheet2!A:B,2,FALSE)</f>
        <v>1</v>
      </c>
      <c r="AO228" s="28">
        <f>Table24[[#This Row],[Min Charge]]*Table24[[#This Row],[Conversion Rate]]</f>
        <v>65</v>
      </c>
      <c r="AP228" s="28">
        <f>Table24[[#This Row],[45]]*Table24[[#This Row],[Conversion Rate]]</f>
        <v>0</v>
      </c>
      <c r="AQ228" s="28">
        <f>Table24[[#This Row],[100]]*Table24[[#This Row],[Conversion Rate]]</f>
        <v>0.49</v>
      </c>
      <c r="AR228" s="28">
        <f>Table24[[#This Row],[200]]*Table24[[#This Row],[Conversion Rate]]</f>
        <v>0.49</v>
      </c>
      <c r="AS228" s="28">
        <f>Table24[[#This Row],[300]]*Table24[[#This Row],[Conversion Rate]]</f>
        <v>0.49</v>
      </c>
      <c r="AT228" s="28">
        <f>Table24[[#This Row],[500]]*Table24[[#This Row],[Conversion Rate]]</f>
        <v>0.42</v>
      </c>
      <c r="AU228" s="28">
        <f>Table24[[#This Row],[1000]]*Table24[[#This Row],[Conversion Rate]]</f>
        <v>0.42</v>
      </c>
      <c r="AV228" s="28">
        <f>Table24[[#This Row],[2500]]*Table24[[#This Row],[Conversion Rate]]</f>
        <v>0.42</v>
      </c>
      <c r="AW228" s="28">
        <f>Table24[[#This Row],[5000]]*Table24[[#This Row],[Conversion Rate]]</f>
        <v>0.42</v>
      </c>
      <c r="AX228" s="28" t="str">
        <f>Table24[[#This Row],[All In/ ++]]</f>
        <v>++</v>
      </c>
      <c r="AY228" s="28">
        <f>Table24[[#This Row],[FSC]]*Table24[[#This Row],[Conversion Rate]]</f>
        <v>0.03</v>
      </c>
      <c r="AZ228" s="28">
        <f>Table24[[#This Row],[SSC]]*Table24[[#This Row],[Conversion Rate]]</f>
        <v>0</v>
      </c>
      <c r="BA228" s="28">
        <f>Table24[[#This Row],[Screening]]*Table24[[#This Row],[Conversion Rate]]</f>
        <v>0.15</v>
      </c>
      <c r="BB228" s="28" t="e">
        <f>Table24[[#This Row],[Other Charges]]*Table24[[#This Row],[Conversion Rate]]</f>
        <v>#VALUE!</v>
      </c>
      <c r="BC228" s="28">
        <f>Table24[[#This Row],[Dry Ice Charge]]*Table24[[#This Row],[Conversion Rate]]</f>
        <v>0</v>
      </c>
      <c r="BD228" s="28">
        <f>Table24[[#This Row],[SAF/kg]]*Table24[[#This Row],[Conversion Rate]]</f>
        <v>0</v>
      </c>
      <c r="BE228" s="30" cm="1">
        <f t="array" ref="BE228">IF(COUNTIFS(F$20:F$1213,F228,G$20:G$1213,G228)&gt;1,
    _xlfn.PERCENTRANK.INC(
        _xlfn._xlws.FILTER(AO$20:AO$1213, (F$20:F$1213=F228)*(G$20:G$1213=G228)*ISNUMBER(AO$20:AO$1213)),
        AO228
    ),
    0
)</f>
        <v>0</v>
      </c>
      <c r="BF228" s="28" t="str">
        <f t="shared" si="3"/>
        <v>Green</v>
      </c>
    </row>
    <row r="229" spans="3:58" hidden="1">
      <c r="C229" s="6" t="s">
        <v>30</v>
      </c>
      <c r="D229" s="4" t="s">
        <v>21</v>
      </c>
      <c r="E229" s="4" t="s">
        <v>22</v>
      </c>
      <c r="F229" s="4" t="s">
        <v>31</v>
      </c>
      <c r="G229" s="4" t="s">
        <v>37</v>
      </c>
      <c r="H229" s="4" t="s">
        <v>799</v>
      </c>
      <c r="I229" s="4" t="s">
        <v>799</v>
      </c>
      <c r="J229" s="4" t="s">
        <v>776</v>
      </c>
      <c r="K229" s="4" t="s">
        <v>776</v>
      </c>
      <c r="L2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RadiopharmaNoExpressEWRLAXUSUSAMERICASAMERICAS</v>
      </c>
      <c r="M229" s="7">
        <v>8681.4540279999001</v>
      </c>
      <c r="N229" s="4">
        <v>844</v>
      </c>
      <c r="O229" s="13">
        <v>10.286082971563863</v>
      </c>
      <c r="P229" s="8" t="s">
        <v>940</v>
      </c>
      <c r="Q229" s="12" t="s">
        <v>472</v>
      </c>
      <c r="R229" s="12" t="s">
        <v>792</v>
      </c>
      <c r="S229" s="12" t="s">
        <v>23</v>
      </c>
      <c r="T229" s="12" t="s">
        <v>859</v>
      </c>
      <c r="U229" s="22"/>
      <c r="V229" s="12">
        <v>65</v>
      </c>
      <c r="W229" s="12"/>
      <c r="X229" s="12">
        <v>0.49</v>
      </c>
      <c r="Y229" s="12">
        <v>0.49</v>
      </c>
      <c r="Z229" s="12">
        <v>0.49</v>
      </c>
      <c r="AA229" s="12">
        <v>0.42</v>
      </c>
      <c r="AB229" s="12">
        <v>0.42</v>
      </c>
      <c r="AC229" s="12">
        <v>0.42</v>
      </c>
      <c r="AD229" s="12">
        <v>0.42</v>
      </c>
      <c r="AE229" s="12" t="s">
        <v>838</v>
      </c>
      <c r="AF229" s="12">
        <v>0.03</v>
      </c>
      <c r="AG229" s="12"/>
      <c r="AH229" s="12">
        <v>0.15</v>
      </c>
      <c r="AI229" s="12" t="s">
        <v>941</v>
      </c>
      <c r="AJ229" s="12"/>
      <c r="AK229" s="12"/>
      <c r="AL229" s="16" t="s">
        <v>946</v>
      </c>
      <c r="AM229" s="12" t="s">
        <v>1500</v>
      </c>
      <c r="AN229" s="27">
        <f>VLOOKUP(Table24[[#This Row],[USD conversion]],Sheet2!A:B,2,FALSE)</f>
        <v>1</v>
      </c>
      <c r="AO229" s="28">
        <f>Table24[[#This Row],[Min Charge]]*Table24[[#This Row],[Conversion Rate]]</f>
        <v>65</v>
      </c>
      <c r="AP229" s="28">
        <f>Table24[[#This Row],[45]]*Table24[[#This Row],[Conversion Rate]]</f>
        <v>0</v>
      </c>
      <c r="AQ229" s="28">
        <f>Table24[[#This Row],[100]]*Table24[[#This Row],[Conversion Rate]]</f>
        <v>0.49</v>
      </c>
      <c r="AR229" s="28">
        <f>Table24[[#This Row],[200]]*Table24[[#This Row],[Conversion Rate]]</f>
        <v>0.49</v>
      </c>
      <c r="AS229" s="28">
        <f>Table24[[#This Row],[300]]*Table24[[#This Row],[Conversion Rate]]</f>
        <v>0.49</v>
      </c>
      <c r="AT229" s="28">
        <f>Table24[[#This Row],[500]]*Table24[[#This Row],[Conversion Rate]]</f>
        <v>0.42</v>
      </c>
      <c r="AU229" s="28">
        <f>Table24[[#This Row],[1000]]*Table24[[#This Row],[Conversion Rate]]</f>
        <v>0.42</v>
      </c>
      <c r="AV229" s="28">
        <f>Table24[[#This Row],[2500]]*Table24[[#This Row],[Conversion Rate]]</f>
        <v>0.42</v>
      </c>
      <c r="AW229" s="28">
        <f>Table24[[#This Row],[5000]]*Table24[[#This Row],[Conversion Rate]]</f>
        <v>0.42</v>
      </c>
      <c r="AX229" s="28" t="str">
        <f>Table24[[#This Row],[All In/ ++]]</f>
        <v>++</v>
      </c>
      <c r="AY229" s="28">
        <f>Table24[[#This Row],[FSC]]*Table24[[#This Row],[Conversion Rate]]</f>
        <v>0.03</v>
      </c>
      <c r="AZ229" s="28">
        <f>Table24[[#This Row],[SSC]]*Table24[[#This Row],[Conversion Rate]]</f>
        <v>0</v>
      </c>
      <c r="BA229" s="28">
        <f>Table24[[#This Row],[Screening]]*Table24[[#This Row],[Conversion Rate]]</f>
        <v>0.15</v>
      </c>
      <c r="BB229" s="28" t="e">
        <f>Table24[[#This Row],[Other Charges]]*Table24[[#This Row],[Conversion Rate]]</f>
        <v>#VALUE!</v>
      </c>
      <c r="BC229" s="28">
        <f>Table24[[#This Row],[Dry Ice Charge]]*Table24[[#This Row],[Conversion Rate]]</f>
        <v>0</v>
      </c>
      <c r="BD229" s="28">
        <f>Table24[[#This Row],[SAF/kg]]*Table24[[#This Row],[Conversion Rate]]</f>
        <v>0</v>
      </c>
      <c r="BE229" s="30" cm="1">
        <f t="array" ref="BE229">IF(COUNTIFS(F$20:F$1213,F229,G$20:G$1213,G229)&gt;1,
    _xlfn.PERCENTRANK.INC(
        _xlfn._xlws.FILTER(AO$20:AO$1213, (F$20:F$1213=F229)*(G$20:G$1213=G229)*ISNUMBER(AO$20:AO$1213)),
        AO229
    ),
    0
)</f>
        <v>0</v>
      </c>
      <c r="BF229" s="28" t="str">
        <f t="shared" si="3"/>
        <v>Green</v>
      </c>
    </row>
    <row r="230" spans="3:58" hidden="1">
      <c r="C230" s="6" t="s">
        <v>30</v>
      </c>
      <c r="D230" s="4" t="s">
        <v>21</v>
      </c>
      <c r="E230" s="4" t="s">
        <v>22</v>
      </c>
      <c r="F230" s="4" t="s">
        <v>31</v>
      </c>
      <c r="G230" s="4" t="s">
        <v>50</v>
      </c>
      <c r="H230" s="4" t="s">
        <v>799</v>
      </c>
      <c r="I230" s="4" t="s">
        <v>799</v>
      </c>
      <c r="J230" s="4" t="s">
        <v>776</v>
      </c>
      <c r="K230" s="4" t="s">
        <v>776</v>
      </c>
      <c r="L2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RadiopharmaNoExpressEWRMCOUSUSAMERICASAMERICAS</v>
      </c>
      <c r="M230" s="7">
        <v>5505.8179029999856</v>
      </c>
      <c r="N230" s="4">
        <v>570</v>
      </c>
      <c r="O230" s="13">
        <v>9.6593296543859388</v>
      </c>
      <c r="P230" s="8" t="s">
        <v>940</v>
      </c>
      <c r="Q230" s="12" t="s">
        <v>472</v>
      </c>
      <c r="R230" s="12" t="s">
        <v>792</v>
      </c>
      <c r="S230" s="12" t="s">
        <v>23</v>
      </c>
      <c r="T230" s="12" t="s">
        <v>859</v>
      </c>
      <c r="U230" s="22"/>
      <c r="V230" s="12">
        <v>65</v>
      </c>
      <c r="W230" s="12"/>
      <c r="X230" s="12">
        <v>0.49</v>
      </c>
      <c r="Y230" s="12">
        <v>0.49</v>
      </c>
      <c r="Z230" s="12">
        <v>0.49</v>
      </c>
      <c r="AA230" s="12">
        <v>0.42</v>
      </c>
      <c r="AB230" s="12">
        <v>0.42</v>
      </c>
      <c r="AC230" s="12">
        <v>0.42</v>
      </c>
      <c r="AD230" s="12">
        <v>0.42</v>
      </c>
      <c r="AE230" s="12" t="s">
        <v>838</v>
      </c>
      <c r="AF230" s="12">
        <v>0.03</v>
      </c>
      <c r="AG230" s="12"/>
      <c r="AH230" s="12">
        <v>0.15</v>
      </c>
      <c r="AI230" s="12" t="s">
        <v>941</v>
      </c>
      <c r="AJ230" s="12"/>
      <c r="AK230" s="12"/>
      <c r="AL230" s="16" t="s">
        <v>946</v>
      </c>
      <c r="AM230" s="12" t="s">
        <v>1500</v>
      </c>
      <c r="AN230" s="27">
        <f>VLOOKUP(Table24[[#This Row],[USD conversion]],Sheet2!A:B,2,FALSE)</f>
        <v>1</v>
      </c>
      <c r="AO230" s="28">
        <f>Table24[[#This Row],[Min Charge]]*Table24[[#This Row],[Conversion Rate]]</f>
        <v>65</v>
      </c>
      <c r="AP230" s="28">
        <f>Table24[[#This Row],[45]]*Table24[[#This Row],[Conversion Rate]]</f>
        <v>0</v>
      </c>
      <c r="AQ230" s="28">
        <f>Table24[[#This Row],[100]]*Table24[[#This Row],[Conversion Rate]]</f>
        <v>0.49</v>
      </c>
      <c r="AR230" s="28">
        <f>Table24[[#This Row],[200]]*Table24[[#This Row],[Conversion Rate]]</f>
        <v>0.49</v>
      </c>
      <c r="AS230" s="28">
        <f>Table24[[#This Row],[300]]*Table24[[#This Row],[Conversion Rate]]</f>
        <v>0.49</v>
      </c>
      <c r="AT230" s="28">
        <f>Table24[[#This Row],[500]]*Table24[[#This Row],[Conversion Rate]]</f>
        <v>0.42</v>
      </c>
      <c r="AU230" s="28">
        <f>Table24[[#This Row],[1000]]*Table24[[#This Row],[Conversion Rate]]</f>
        <v>0.42</v>
      </c>
      <c r="AV230" s="28">
        <f>Table24[[#This Row],[2500]]*Table24[[#This Row],[Conversion Rate]]</f>
        <v>0.42</v>
      </c>
      <c r="AW230" s="28">
        <f>Table24[[#This Row],[5000]]*Table24[[#This Row],[Conversion Rate]]</f>
        <v>0.42</v>
      </c>
      <c r="AX230" s="28" t="str">
        <f>Table24[[#This Row],[All In/ ++]]</f>
        <v>++</v>
      </c>
      <c r="AY230" s="28">
        <f>Table24[[#This Row],[FSC]]*Table24[[#This Row],[Conversion Rate]]</f>
        <v>0.03</v>
      </c>
      <c r="AZ230" s="28">
        <f>Table24[[#This Row],[SSC]]*Table24[[#This Row],[Conversion Rate]]</f>
        <v>0</v>
      </c>
      <c r="BA230" s="28">
        <f>Table24[[#This Row],[Screening]]*Table24[[#This Row],[Conversion Rate]]</f>
        <v>0.15</v>
      </c>
      <c r="BB230" s="28" t="e">
        <f>Table24[[#This Row],[Other Charges]]*Table24[[#This Row],[Conversion Rate]]</f>
        <v>#VALUE!</v>
      </c>
      <c r="BC230" s="28">
        <f>Table24[[#This Row],[Dry Ice Charge]]*Table24[[#This Row],[Conversion Rate]]</f>
        <v>0</v>
      </c>
      <c r="BD230" s="28">
        <f>Table24[[#This Row],[SAF/kg]]*Table24[[#This Row],[Conversion Rate]]</f>
        <v>0</v>
      </c>
      <c r="BE230" s="30" cm="1">
        <f t="array" ref="BE230">IF(COUNTIFS(F$20:F$1213,F230,G$20:G$1213,G230)&gt;1,
    _xlfn.PERCENTRANK.INC(
        _xlfn._xlws.FILTER(AO$20:AO$1213, (F$20:F$1213=F230)*(G$20:G$1213=G230)*ISNUMBER(AO$20:AO$1213)),
        AO230
    ),
    0
)</f>
        <v>0</v>
      </c>
      <c r="BF230" s="28" t="str">
        <f t="shared" si="3"/>
        <v>Green</v>
      </c>
    </row>
    <row r="231" spans="3:58" hidden="1">
      <c r="C231" s="6" t="s">
        <v>30</v>
      </c>
      <c r="D231" s="4" t="s">
        <v>21</v>
      </c>
      <c r="E231" s="4" t="s">
        <v>22</v>
      </c>
      <c r="F231" s="4" t="s">
        <v>31</v>
      </c>
      <c r="G231" s="4" t="s">
        <v>32</v>
      </c>
      <c r="H231" s="4" t="s">
        <v>799</v>
      </c>
      <c r="I231" s="4" t="s">
        <v>799</v>
      </c>
      <c r="J231" s="4" t="s">
        <v>776</v>
      </c>
      <c r="K231" s="4" t="s">
        <v>776</v>
      </c>
      <c r="L2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RadiopharmaNoExpressEWRORDUSUSAMERICASAMERICAS</v>
      </c>
      <c r="M231" s="7">
        <v>15616.880821999694</v>
      </c>
      <c r="N231" s="4">
        <v>1557</v>
      </c>
      <c r="O231" s="13">
        <v>10.030109712266984</v>
      </c>
      <c r="P231" s="8" t="s">
        <v>940</v>
      </c>
      <c r="Q231" s="12" t="s">
        <v>472</v>
      </c>
      <c r="R231" s="12" t="s">
        <v>792</v>
      </c>
      <c r="S231" s="12" t="s">
        <v>40</v>
      </c>
      <c r="T231" s="12" t="s">
        <v>859</v>
      </c>
      <c r="U231" s="22"/>
      <c r="V231" s="12">
        <v>65</v>
      </c>
      <c r="W231" s="12"/>
      <c r="X231" s="12">
        <v>0.49</v>
      </c>
      <c r="Y231" s="12">
        <v>0.49</v>
      </c>
      <c r="Z231" s="12">
        <v>0.49</v>
      </c>
      <c r="AA231" s="12">
        <v>0.42</v>
      </c>
      <c r="AB231" s="12">
        <v>0.42</v>
      </c>
      <c r="AC231" s="12">
        <v>0.42</v>
      </c>
      <c r="AD231" s="12">
        <v>0.42</v>
      </c>
      <c r="AE231" s="12" t="s">
        <v>838</v>
      </c>
      <c r="AF231" s="12">
        <v>0.03</v>
      </c>
      <c r="AG231" s="12"/>
      <c r="AH231" s="12">
        <v>0.15</v>
      </c>
      <c r="AI231" s="12" t="s">
        <v>941</v>
      </c>
      <c r="AJ231" s="12"/>
      <c r="AK231" s="12"/>
      <c r="AL231" s="16" t="s">
        <v>942</v>
      </c>
      <c r="AM231" s="12" t="s">
        <v>1500</v>
      </c>
      <c r="AN231" s="27">
        <f>VLOOKUP(Table24[[#This Row],[USD conversion]],Sheet2!A:B,2,FALSE)</f>
        <v>1</v>
      </c>
      <c r="AO231" s="28">
        <f>Table24[[#This Row],[Min Charge]]*Table24[[#This Row],[Conversion Rate]]</f>
        <v>65</v>
      </c>
      <c r="AP231" s="28">
        <f>Table24[[#This Row],[45]]*Table24[[#This Row],[Conversion Rate]]</f>
        <v>0</v>
      </c>
      <c r="AQ231" s="28">
        <f>Table24[[#This Row],[100]]*Table24[[#This Row],[Conversion Rate]]</f>
        <v>0.49</v>
      </c>
      <c r="AR231" s="28">
        <f>Table24[[#This Row],[200]]*Table24[[#This Row],[Conversion Rate]]</f>
        <v>0.49</v>
      </c>
      <c r="AS231" s="28">
        <f>Table24[[#This Row],[300]]*Table24[[#This Row],[Conversion Rate]]</f>
        <v>0.49</v>
      </c>
      <c r="AT231" s="28">
        <f>Table24[[#This Row],[500]]*Table24[[#This Row],[Conversion Rate]]</f>
        <v>0.42</v>
      </c>
      <c r="AU231" s="28">
        <f>Table24[[#This Row],[1000]]*Table24[[#This Row],[Conversion Rate]]</f>
        <v>0.42</v>
      </c>
      <c r="AV231" s="28">
        <f>Table24[[#This Row],[2500]]*Table24[[#This Row],[Conversion Rate]]</f>
        <v>0.42</v>
      </c>
      <c r="AW231" s="28">
        <f>Table24[[#This Row],[5000]]*Table24[[#This Row],[Conversion Rate]]</f>
        <v>0.42</v>
      </c>
      <c r="AX231" s="28" t="str">
        <f>Table24[[#This Row],[All In/ ++]]</f>
        <v>++</v>
      </c>
      <c r="AY231" s="28">
        <f>Table24[[#This Row],[FSC]]*Table24[[#This Row],[Conversion Rate]]</f>
        <v>0.03</v>
      </c>
      <c r="AZ231" s="28">
        <f>Table24[[#This Row],[SSC]]*Table24[[#This Row],[Conversion Rate]]</f>
        <v>0</v>
      </c>
      <c r="BA231" s="28">
        <f>Table24[[#This Row],[Screening]]*Table24[[#This Row],[Conversion Rate]]</f>
        <v>0.15</v>
      </c>
      <c r="BB231" s="28" t="e">
        <f>Table24[[#This Row],[Other Charges]]*Table24[[#This Row],[Conversion Rate]]</f>
        <v>#VALUE!</v>
      </c>
      <c r="BC231" s="28">
        <f>Table24[[#This Row],[Dry Ice Charge]]*Table24[[#This Row],[Conversion Rate]]</f>
        <v>0</v>
      </c>
      <c r="BD231" s="28">
        <f>Table24[[#This Row],[SAF/kg]]*Table24[[#This Row],[Conversion Rate]]</f>
        <v>0</v>
      </c>
      <c r="BE231" s="30" cm="1">
        <f t="array" ref="BE231">IF(COUNTIFS(F$20:F$1213,F231,G$20:G$1213,G231)&gt;1,
    _xlfn.PERCENTRANK.INC(
        _xlfn._xlws.FILTER(AO$20:AO$1213, (F$20:F$1213=F231)*(G$20:G$1213=G231)*ISNUMBER(AO$20:AO$1213)),
        AO231
    ),
    0
)</f>
        <v>0</v>
      </c>
      <c r="BF231" s="28" t="str">
        <f t="shared" si="3"/>
        <v>Green</v>
      </c>
    </row>
    <row r="232" spans="3:58" hidden="1">
      <c r="C232" s="6" t="s">
        <v>30</v>
      </c>
      <c r="D232" s="4" t="s">
        <v>21</v>
      </c>
      <c r="E232" s="4" t="s">
        <v>22</v>
      </c>
      <c r="F232" s="4" t="s">
        <v>31</v>
      </c>
      <c r="G232" s="4" t="s">
        <v>53</v>
      </c>
      <c r="H232" s="4" t="s">
        <v>799</v>
      </c>
      <c r="I232" s="4" t="s">
        <v>799</v>
      </c>
      <c r="J232" s="4" t="s">
        <v>776</v>
      </c>
      <c r="K232" s="4" t="s">
        <v>776</v>
      </c>
      <c r="L2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RadiopharmaNoExpressEWRPHXUSUSAMERICASAMERICAS</v>
      </c>
      <c r="M232" s="7">
        <v>3535.8179480000149</v>
      </c>
      <c r="N232" s="4">
        <v>395</v>
      </c>
      <c r="O232" s="13">
        <v>8.951437843038013</v>
      </c>
      <c r="P232" s="8" t="s">
        <v>940</v>
      </c>
      <c r="Q232" s="12" t="s">
        <v>472</v>
      </c>
      <c r="R232" s="12" t="s">
        <v>792</v>
      </c>
      <c r="S232" s="12" t="s">
        <v>23</v>
      </c>
      <c r="T232" s="12" t="s">
        <v>859</v>
      </c>
      <c r="U232" s="22"/>
      <c r="V232" s="12">
        <v>65</v>
      </c>
      <c r="W232" s="12"/>
      <c r="X232" s="12">
        <v>0.49</v>
      </c>
      <c r="Y232" s="12">
        <v>0.49</v>
      </c>
      <c r="Z232" s="12">
        <v>0.49</v>
      </c>
      <c r="AA232" s="12">
        <v>0.42</v>
      </c>
      <c r="AB232" s="12">
        <v>0.42</v>
      </c>
      <c r="AC232" s="12">
        <v>0.42</v>
      </c>
      <c r="AD232" s="12">
        <v>0.42</v>
      </c>
      <c r="AE232" s="12" t="s">
        <v>838</v>
      </c>
      <c r="AF232" s="12">
        <v>0.03</v>
      </c>
      <c r="AG232" s="12"/>
      <c r="AH232" s="12">
        <v>0.15</v>
      </c>
      <c r="AI232" s="12" t="s">
        <v>941</v>
      </c>
      <c r="AJ232" s="12"/>
      <c r="AK232" s="12"/>
      <c r="AL232" s="16" t="s">
        <v>946</v>
      </c>
      <c r="AM232" s="12" t="s">
        <v>1500</v>
      </c>
      <c r="AN232" s="27">
        <f>VLOOKUP(Table24[[#This Row],[USD conversion]],Sheet2!A:B,2,FALSE)</f>
        <v>1</v>
      </c>
      <c r="AO232" s="28">
        <f>Table24[[#This Row],[Min Charge]]*Table24[[#This Row],[Conversion Rate]]</f>
        <v>65</v>
      </c>
      <c r="AP232" s="28">
        <f>Table24[[#This Row],[45]]*Table24[[#This Row],[Conversion Rate]]</f>
        <v>0</v>
      </c>
      <c r="AQ232" s="28">
        <f>Table24[[#This Row],[100]]*Table24[[#This Row],[Conversion Rate]]</f>
        <v>0.49</v>
      </c>
      <c r="AR232" s="28">
        <f>Table24[[#This Row],[200]]*Table24[[#This Row],[Conversion Rate]]</f>
        <v>0.49</v>
      </c>
      <c r="AS232" s="28">
        <f>Table24[[#This Row],[300]]*Table24[[#This Row],[Conversion Rate]]</f>
        <v>0.49</v>
      </c>
      <c r="AT232" s="28">
        <f>Table24[[#This Row],[500]]*Table24[[#This Row],[Conversion Rate]]</f>
        <v>0.42</v>
      </c>
      <c r="AU232" s="28">
        <f>Table24[[#This Row],[1000]]*Table24[[#This Row],[Conversion Rate]]</f>
        <v>0.42</v>
      </c>
      <c r="AV232" s="28">
        <f>Table24[[#This Row],[2500]]*Table24[[#This Row],[Conversion Rate]]</f>
        <v>0.42</v>
      </c>
      <c r="AW232" s="28">
        <f>Table24[[#This Row],[5000]]*Table24[[#This Row],[Conversion Rate]]</f>
        <v>0.42</v>
      </c>
      <c r="AX232" s="28" t="str">
        <f>Table24[[#This Row],[All In/ ++]]</f>
        <v>++</v>
      </c>
      <c r="AY232" s="28">
        <f>Table24[[#This Row],[FSC]]*Table24[[#This Row],[Conversion Rate]]</f>
        <v>0.03</v>
      </c>
      <c r="AZ232" s="28">
        <f>Table24[[#This Row],[SSC]]*Table24[[#This Row],[Conversion Rate]]</f>
        <v>0</v>
      </c>
      <c r="BA232" s="28">
        <f>Table24[[#This Row],[Screening]]*Table24[[#This Row],[Conversion Rate]]</f>
        <v>0.15</v>
      </c>
      <c r="BB232" s="28" t="e">
        <f>Table24[[#This Row],[Other Charges]]*Table24[[#This Row],[Conversion Rate]]</f>
        <v>#VALUE!</v>
      </c>
      <c r="BC232" s="28">
        <f>Table24[[#This Row],[Dry Ice Charge]]*Table24[[#This Row],[Conversion Rate]]</f>
        <v>0</v>
      </c>
      <c r="BD232" s="28">
        <f>Table24[[#This Row],[SAF/kg]]*Table24[[#This Row],[Conversion Rate]]</f>
        <v>0</v>
      </c>
      <c r="BE232" s="30" cm="1">
        <f t="array" ref="BE232">IF(COUNTIFS(F$20:F$1213,F232,G$20:G$1213,G232)&gt;1,
    _xlfn.PERCENTRANK.INC(
        _xlfn._xlws.FILTER(AO$20:AO$1213, (F$20:F$1213=F232)*(G$20:G$1213=G232)*ISNUMBER(AO$20:AO$1213)),
        AO232
    ),
    0
)</f>
        <v>0</v>
      </c>
      <c r="BF232" s="28" t="str">
        <f t="shared" si="3"/>
        <v>Green</v>
      </c>
    </row>
    <row r="233" spans="3:58" hidden="1">
      <c r="C233" s="6" t="s">
        <v>30</v>
      </c>
      <c r="D233" s="4" t="s">
        <v>21</v>
      </c>
      <c r="E233" s="4" t="s">
        <v>22</v>
      </c>
      <c r="F233" s="4" t="s">
        <v>31</v>
      </c>
      <c r="G233" s="4" t="s">
        <v>59</v>
      </c>
      <c r="H233" s="4" t="s">
        <v>799</v>
      </c>
      <c r="I233" s="4" t="s">
        <v>799</v>
      </c>
      <c r="J233" s="4" t="s">
        <v>776</v>
      </c>
      <c r="K233" s="4" t="s">
        <v>776</v>
      </c>
      <c r="L2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RadiopharmaNoExpressEWRSEAUSUSAMERICASAMERICAS</v>
      </c>
      <c r="M233" s="7">
        <v>3078.4543410000124</v>
      </c>
      <c r="N233" s="4">
        <v>346</v>
      </c>
      <c r="O233" s="13">
        <v>8.8972668815029259</v>
      </c>
      <c r="P233" s="8" t="s">
        <v>940</v>
      </c>
      <c r="Q233" s="12" t="s">
        <v>472</v>
      </c>
      <c r="R233" s="12" t="s">
        <v>792</v>
      </c>
      <c r="S233" s="12" t="s">
        <v>40</v>
      </c>
      <c r="T233" s="12" t="s">
        <v>859</v>
      </c>
      <c r="U233" s="22"/>
      <c r="V233" s="12">
        <v>65</v>
      </c>
      <c r="W233" s="12"/>
      <c r="X233" s="12">
        <v>0.49</v>
      </c>
      <c r="Y233" s="12">
        <v>0.49</v>
      </c>
      <c r="Z233" s="12">
        <v>0.49</v>
      </c>
      <c r="AA233" s="12">
        <v>0.42</v>
      </c>
      <c r="AB233" s="12">
        <v>0.42</v>
      </c>
      <c r="AC233" s="12">
        <v>0.42</v>
      </c>
      <c r="AD233" s="12">
        <v>0.42</v>
      </c>
      <c r="AE233" s="12" t="s">
        <v>838</v>
      </c>
      <c r="AF233" s="12">
        <v>0.03</v>
      </c>
      <c r="AG233" s="12"/>
      <c r="AH233" s="12">
        <v>0.15</v>
      </c>
      <c r="AI233" s="12" t="s">
        <v>941</v>
      </c>
      <c r="AJ233" s="12"/>
      <c r="AK233" s="12"/>
      <c r="AL233" s="16" t="s">
        <v>946</v>
      </c>
      <c r="AM233" s="12" t="s">
        <v>1500</v>
      </c>
      <c r="AN233" s="27">
        <f>VLOOKUP(Table24[[#This Row],[USD conversion]],Sheet2!A:B,2,FALSE)</f>
        <v>1</v>
      </c>
      <c r="AO233" s="28">
        <f>Table24[[#This Row],[Min Charge]]*Table24[[#This Row],[Conversion Rate]]</f>
        <v>65</v>
      </c>
      <c r="AP233" s="28">
        <f>Table24[[#This Row],[45]]*Table24[[#This Row],[Conversion Rate]]</f>
        <v>0</v>
      </c>
      <c r="AQ233" s="28">
        <f>Table24[[#This Row],[100]]*Table24[[#This Row],[Conversion Rate]]</f>
        <v>0.49</v>
      </c>
      <c r="AR233" s="28">
        <f>Table24[[#This Row],[200]]*Table24[[#This Row],[Conversion Rate]]</f>
        <v>0.49</v>
      </c>
      <c r="AS233" s="28">
        <f>Table24[[#This Row],[300]]*Table24[[#This Row],[Conversion Rate]]</f>
        <v>0.49</v>
      </c>
      <c r="AT233" s="28">
        <f>Table24[[#This Row],[500]]*Table24[[#This Row],[Conversion Rate]]</f>
        <v>0.42</v>
      </c>
      <c r="AU233" s="28">
        <f>Table24[[#This Row],[1000]]*Table24[[#This Row],[Conversion Rate]]</f>
        <v>0.42</v>
      </c>
      <c r="AV233" s="28">
        <f>Table24[[#This Row],[2500]]*Table24[[#This Row],[Conversion Rate]]</f>
        <v>0.42</v>
      </c>
      <c r="AW233" s="28">
        <f>Table24[[#This Row],[5000]]*Table24[[#This Row],[Conversion Rate]]</f>
        <v>0.42</v>
      </c>
      <c r="AX233" s="28" t="str">
        <f>Table24[[#This Row],[All In/ ++]]</f>
        <v>++</v>
      </c>
      <c r="AY233" s="28">
        <f>Table24[[#This Row],[FSC]]*Table24[[#This Row],[Conversion Rate]]</f>
        <v>0.03</v>
      </c>
      <c r="AZ233" s="28">
        <f>Table24[[#This Row],[SSC]]*Table24[[#This Row],[Conversion Rate]]</f>
        <v>0</v>
      </c>
      <c r="BA233" s="28">
        <f>Table24[[#This Row],[Screening]]*Table24[[#This Row],[Conversion Rate]]</f>
        <v>0.15</v>
      </c>
      <c r="BB233" s="28" t="e">
        <f>Table24[[#This Row],[Other Charges]]*Table24[[#This Row],[Conversion Rate]]</f>
        <v>#VALUE!</v>
      </c>
      <c r="BC233" s="28">
        <f>Table24[[#This Row],[Dry Ice Charge]]*Table24[[#This Row],[Conversion Rate]]</f>
        <v>0</v>
      </c>
      <c r="BD233" s="28">
        <f>Table24[[#This Row],[SAF/kg]]*Table24[[#This Row],[Conversion Rate]]</f>
        <v>0</v>
      </c>
      <c r="BE233" s="30" cm="1">
        <f t="array" ref="BE233">IF(COUNTIFS(F$20:F$1213,F233,G$20:G$1213,G233)&gt;1,
    _xlfn.PERCENTRANK.INC(
        _xlfn._xlws.FILTER(AO$20:AO$1213, (F$20:F$1213=F233)*(G$20:G$1213=G233)*ISNUMBER(AO$20:AO$1213)),
        AO233
    ),
    0
)</f>
        <v>0</v>
      </c>
      <c r="BF233" s="28" t="str">
        <f t="shared" si="3"/>
        <v>Green</v>
      </c>
    </row>
    <row r="234" spans="3:58" hidden="1">
      <c r="C234" s="6" t="s">
        <v>30</v>
      </c>
      <c r="D234" s="4" t="s">
        <v>21</v>
      </c>
      <c r="E234" s="4" t="s">
        <v>22</v>
      </c>
      <c r="F234" s="4" t="s">
        <v>31</v>
      </c>
      <c r="G234" s="4" t="s">
        <v>49</v>
      </c>
      <c r="H234" s="4" t="s">
        <v>799</v>
      </c>
      <c r="I234" s="4" t="s">
        <v>799</v>
      </c>
      <c r="J234" s="4" t="s">
        <v>776</v>
      </c>
      <c r="K234" s="4" t="s">
        <v>776</v>
      </c>
      <c r="L2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RadiopharmaNoExpressEWRSFOUSUSAMERICASAMERICAS</v>
      </c>
      <c r="M234" s="7">
        <v>5923.6360209999912</v>
      </c>
      <c r="N234" s="4">
        <v>597</v>
      </c>
      <c r="O234" s="13">
        <v>9.9223383936348259</v>
      </c>
      <c r="P234" s="8" t="s">
        <v>940</v>
      </c>
      <c r="Q234" s="12" t="s">
        <v>472</v>
      </c>
      <c r="R234" s="12" t="s">
        <v>792</v>
      </c>
      <c r="S234" s="12" t="s">
        <v>23</v>
      </c>
      <c r="T234" s="12" t="s">
        <v>859</v>
      </c>
      <c r="U234" s="22"/>
      <c r="V234" s="12">
        <v>65</v>
      </c>
      <c r="W234" s="12"/>
      <c r="X234" s="12">
        <v>0.49</v>
      </c>
      <c r="Y234" s="12">
        <v>0.49</v>
      </c>
      <c r="Z234" s="12">
        <v>0.49</v>
      </c>
      <c r="AA234" s="12">
        <v>0.42</v>
      </c>
      <c r="AB234" s="12">
        <v>0.42</v>
      </c>
      <c r="AC234" s="12">
        <v>0.42</v>
      </c>
      <c r="AD234" s="12">
        <v>0.42</v>
      </c>
      <c r="AE234" s="12" t="s">
        <v>838</v>
      </c>
      <c r="AF234" s="12">
        <v>0.03</v>
      </c>
      <c r="AG234" s="12"/>
      <c r="AH234" s="12">
        <v>0.15</v>
      </c>
      <c r="AI234" s="12" t="s">
        <v>941</v>
      </c>
      <c r="AJ234" s="12"/>
      <c r="AK234" s="12"/>
      <c r="AL234" s="16" t="s">
        <v>946</v>
      </c>
      <c r="AM234" s="12" t="s">
        <v>1500</v>
      </c>
      <c r="AN234" s="27">
        <f>VLOOKUP(Table24[[#This Row],[USD conversion]],Sheet2!A:B,2,FALSE)</f>
        <v>1</v>
      </c>
      <c r="AO234" s="28">
        <f>Table24[[#This Row],[Min Charge]]*Table24[[#This Row],[Conversion Rate]]</f>
        <v>65</v>
      </c>
      <c r="AP234" s="28">
        <f>Table24[[#This Row],[45]]*Table24[[#This Row],[Conversion Rate]]</f>
        <v>0</v>
      </c>
      <c r="AQ234" s="28">
        <f>Table24[[#This Row],[100]]*Table24[[#This Row],[Conversion Rate]]</f>
        <v>0.49</v>
      </c>
      <c r="AR234" s="28">
        <f>Table24[[#This Row],[200]]*Table24[[#This Row],[Conversion Rate]]</f>
        <v>0.49</v>
      </c>
      <c r="AS234" s="28">
        <f>Table24[[#This Row],[300]]*Table24[[#This Row],[Conversion Rate]]</f>
        <v>0.49</v>
      </c>
      <c r="AT234" s="28">
        <f>Table24[[#This Row],[500]]*Table24[[#This Row],[Conversion Rate]]</f>
        <v>0.42</v>
      </c>
      <c r="AU234" s="28">
        <f>Table24[[#This Row],[1000]]*Table24[[#This Row],[Conversion Rate]]</f>
        <v>0.42</v>
      </c>
      <c r="AV234" s="28">
        <f>Table24[[#This Row],[2500]]*Table24[[#This Row],[Conversion Rate]]</f>
        <v>0.42</v>
      </c>
      <c r="AW234" s="28">
        <f>Table24[[#This Row],[5000]]*Table24[[#This Row],[Conversion Rate]]</f>
        <v>0.42</v>
      </c>
      <c r="AX234" s="28" t="str">
        <f>Table24[[#This Row],[All In/ ++]]</f>
        <v>++</v>
      </c>
      <c r="AY234" s="28">
        <f>Table24[[#This Row],[FSC]]*Table24[[#This Row],[Conversion Rate]]</f>
        <v>0.03</v>
      </c>
      <c r="AZ234" s="28">
        <f>Table24[[#This Row],[SSC]]*Table24[[#This Row],[Conversion Rate]]</f>
        <v>0</v>
      </c>
      <c r="BA234" s="28">
        <f>Table24[[#This Row],[Screening]]*Table24[[#This Row],[Conversion Rate]]</f>
        <v>0.15</v>
      </c>
      <c r="BB234" s="28" t="e">
        <f>Table24[[#This Row],[Other Charges]]*Table24[[#This Row],[Conversion Rate]]</f>
        <v>#VALUE!</v>
      </c>
      <c r="BC234" s="28">
        <f>Table24[[#This Row],[Dry Ice Charge]]*Table24[[#This Row],[Conversion Rate]]</f>
        <v>0</v>
      </c>
      <c r="BD234" s="28">
        <f>Table24[[#This Row],[SAF/kg]]*Table24[[#This Row],[Conversion Rate]]</f>
        <v>0</v>
      </c>
      <c r="BE234" s="30" cm="1">
        <f t="array" ref="BE234">IF(COUNTIFS(F$20:F$1213,F234,G$20:G$1213,G234)&gt;1,
    _xlfn.PERCENTRANK.INC(
        _xlfn._xlws.FILTER(AO$20:AO$1213, (F$20:F$1213=F234)*(G$20:G$1213=G234)*ISNUMBER(AO$20:AO$1213)),
        AO234
    ),
    0
)</f>
        <v>0</v>
      </c>
      <c r="BF234" s="28" t="str">
        <f t="shared" si="3"/>
        <v>Green</v>
      </c>
    </row>
    <row r="235" spans="3:58" hidden="1">
      <c r="C235" s="6" t="s">
        <v>30</v>
      </c>
      <c r="D235" s="4" t="s">
        <v>21</v>
      </c>
      <c r="E235" s="4" t="s">
        <v>22</v>
      </c>
      <c r="F235" s="4" t="s">
        <v>31</v>
      </c>
      <c r="G235" s="4" t="s">
        <v>43</v>
      </c>
      <c r="H235" s="4" t="s">
        <v>799</v>
      </c>
      <c r="I235" s="4" t="s">
        <v>799</v>
      </c>
      <c r="J235" s="4" t="s">
        <v>776</v>
      </c>
      <c r="K235" s="4" t="s">
        <v>776</v>
      </c>
      <c r="L2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RadiopharmaNoExpressEWRTPAUSUSAMERICASAMERICAS</v>
      </c>
      <c r="M235" s="7">
        <v>2894.999842000012</v>
      </c>
      <c r="N235" s="4">
        <v>320</v>
      </c>
      <c r="O235" s="13">
        <v>9.0468745062500382</v>
      </c>
      <c r="P235" s="8" t="s">
        <v>940</v>
      </c>
      <c r="Q235" s="12" t="s">
        <v>472</v>
      </c>
      <c r="R235" s="12" t="s">
        <v>792</v>
      </c>
      <c r="S235" s="12" t="s">
        <v>23</v>
      </c>
      <c r="T235" s="12" t="s">
        <v>859</v>
      </c>
      <c r="U235" s="22"/>
      <c r="V235" s="12">
        <v>65</v>
      </c>
      <c r="W235" s="12"/>
      <c r="X235" s="12">
        <v>0.49</v>
      </c>
      <c r="Y235" s="12">
        <v>0.49</v>
      </c>
      <c r="Z235" s="12">
        <v>0.49</v>
      </c>
      <c r="AA235" s="12">
        <v>0.42</v>
      </c>
      <c r="AB235" s="12">
        <v>0.42</v>
      </c>
      <c r="AC235" s="12">
        <v>0.42</v>
      </c>
      <c r="AD235" s="12">
        <v>0.42</v>
      </c>
      <c r="AE235" s="12" t="s">
        <v>838</v>
      </c>
      <c r="AF235" s="12">
        <v>0.03</v>
      </c>
      <c r="AG235" s="12"/>
      <c r="AH235" s="12">
        <v>0.15</v>
      </c>
      <c r="AI235" s="12" t="s">
        <v>941</v>
      </c>
      <c r="AJ235" s="12"/>
      <c r="AK235" s="12"/>
      <c r="AL235" s="16" t="s">
        <v>946</v>
      </c>
      <c r="AM235" s="12" t="s">
        <v>1500</v>
      </c>
      <c r="AN235" s="27">
        <f>VLOOKUP(Table24[[#This Row],[USD conversion]],Sheet2!A:B,2,FALSE)</f>
        <v>1</v>
      </c>
      <c r="AO235" s="28">
        <f>Table24[[#This Row],[Min Charge]]*Table24[[#This Row],[Conversion Rate]]</f>
        <v>65</v>
      </c>
      <c r="AP235" s="28">
        <f>Table24[[#This Row],[45]]*Table24[[#This Row],[Conversion Rate]]</f>
        <v>0</v>
      </c>
      <c r="AQ235" s="28">
        <f>Table24[[#This Row],[100]]*Table24[[#This Row],[Conversion Rate]]</f>
        <v>0.49</v>
      </c>
      <c r="AR235" s="28">
        <f>Table24[[#This Row],[200]]*Table24[[#This Row],[Conversion Rate]]</f>
        <v>0.49</v>
      </c>
      <c r="AS235" s="28">
        <f>Table24[[#This Row],[300]]*Table24[[#This Row],[Conversion Rate]]</f>
        <v>0.49</v>
      </c>
      <c r="AT235" s="28">
        <f>Table24[[#This Row],[500]]*Table24[[#This Row],[Conversion Rate]]</f>
        <v>0.42</v>
      </c>
      <c r="AU235" s="28">
        <f>Table24[[#This Row],[1000]]*Table24[[#This Row],[Conversion Rate]]</f>
        <v>0.42</v>
      </c>
      <c r="AV235" s="28">
        <f>Table24[[#This Row],[2500]]*Table24[[#This Row],[Conversion Rate]]</f>
        <v>0.42</v>
      </c>
      <c r="AW235" s="28">
        <f>Table24[[#This Row],[5000]]*Table24[[#This Row],[Conversion Rate]]</f>
        <v>0.42</v>
      </c>
      <c r="AX235" s="28" t="str">
        <f>Table24[[#This Row],[All In/ ++]]</f>
        <v>++</v>
      </c>
      <c r="AY235" s="28">
        <f>Table24[[#This Row],[FSC]]*Table24[[#This Row],[Conversion Rate]]</f>
        <v>0.03</v>
      </c>
      <c r="AZ235" s="28">
        <f>Table24[[#This Row],[SSC]]*Table24[[#This Row],[Conversion Rate]]</f>
        <v>0</v>
      </c>
      <c r="BA235" s="28">
        <f>Table24[[#This Row],[Screening]]*Table24[[#This Row],[Conversion Rate]]</f>
        <v>0.15</v>
      </c>
      <c r="BB235" s="28" t="e">
        <f>Table24[[#This Row],[Other Charges]]*Table24[[#This Row],[Conversion Rate]]</f>
        <v>#VALUE!</v>
      </c>
      <c r="BC235" s="28">
        <f>Table24[[#This Row],[Dry Ice Charge]]*Table24[[#This Row],[Conversion Rate]]</f>
        <v>0</v>
      </c>
      <c r="BD235" s="28">
        <f>Table24[[#This Row],[SAF/kg]]*Table24[[#This Row],[Conversion Rate]]</f>
        <v>0</v>
      </c>
      <c r="BE235" s="30" cm="1">
        <f t="array" ref="BE235">IF(COUNTIFS(F$20:F$1213,F235,G$20:G$1213,G235)&gt;1,
    _xlfn.PERCENTRANK.INC(
        _xlfn._xlws.FILTER(AO$20:AO$1213, (F$20:F$1213=F235)*(G$20:G$1213=G235)*ISNUMBER(AO$20:AO$1213)),
        AO235
    ),
    0
)</f>
        <v>0</v>
      </c>
      <c r="BF235" s="28" t="str">
        <f t="shared" si="3"/>
        <v>Green</v>
      </c>
    </row>
    <row r="236" spans="3:58" hidden="1">
      <c r="C236" s="6" t="s">
        <v>20</v>
      </c>
      <c r="D236" s="4" t="s">
        <v>21</v>
      </c>
      <c r="E236" s="4" t="s">
        <v>22</v>
      </c>
      <c r="F236" s="4" t="s">
        <v>31</v>
      </c>
      <c r="G236" s="4" t="s">
        <v>43</v>
      </c>
      <c r="H236" s="4" t="s">
        <v>799</v>
      </c>
      <c r="I236" s="4" t="s">
        <v>799</v>
      </c>
      <c r="J236" s="4" t="s">
        <v>776</v>
      </c>
      <c r="K236" s="4" t="s">
        <v>776</v>
      </c>
      <c r="L2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PharmaNoExpressEWRTPAUSUSAMERICASAMERICAS</v>
      </c>
      <c r="M236" s="7">
        <v>4057.272518000007</v>
      </c>
      <c r="N236" s="4">
        <v>486</v>
      </c>
      <c r="O236" s="13">
        <v>8.3482973621399328</v>
      </c>
      <c r="P236" s="8" t="s">
        <v>940</v>
      </c>
      <c r="Q236" s="12" t="s">
        <v>472</v>
      </c>
      <c r="R236" s="12" t="s">
        <v>792</v>
      </c>
      <c r="S236" s="12" t="s">
        <v>23</v>
      </c>
      <c r="T236" s="12" t="s">
        <v>859</v>
      </c>
      <c r="U236" s="22"/>
      <c r="V236" s="12">
        <v>65</v>
      </c>
      <c r="W236" s="12"/>
      <c r="X236" s="12">
        <v>0.49</v>
      </c>
      <c r="Y236" s="12">
        <v>0.49</v>
      </c>
      <c r="Z236" s="12">
        <v>0.49</v>
      </c>
      <c r="AA236" s="12">
        <v>0.42</v>
      </c>
      <c r="AB236" s="12">
        <v>0.42</v>
      </c>
      <c r="AC236" s="12">
        <v>0.42</v>
      </c>
      <c r="AD236" s="12">
        <v>0.42</v>
      </c>
      <c r="AE236" s="12" t="s">
        <v>838</v>
      </c>
      <c r="AF236" s="12">
        <v>0.03</v>
      </c>
      <c r="AG236" s="12"/>
      <c r="AH236" s="12">
        <v>0.15</v>
      </c>
      <c r="AI236" s="12" t="s">
        <v>941</v>
      </c>
      <c r="AJ236" s="12"/>
      <c r="AK236" s="12"/>
      <c r="AL236" s="16" t="s">
        <v>946</v>
      </c>
      <c r="AM236" s="12" t="s">
        <v>1500</v>
      </c>
      <c r="AN236" s="27">
        <f>VLOOKUP(Table24[[#This Row],[USD conversion]],Sheet2!A:B,2,FALSE)</f>
        <v>1</v>
      </c>
      <c r="AO236" s="28">
        <f>Table24[[#This Row],[Min Charge]]*Table24[[#This Row],[Conversion Rate]]</f>
        <v>65</v>
      </c>
      <c r="AP236" s="28">
        <f>Table24[[#This Row],[45]]*Table24[[#This Row],[Conversion Rate]]</f>
        <v>0</v>
      </c>
      <c r="AQ236" s="28">
        <f>Table24[[#This Row],[100]]*Table24[[#This Row],[Conversion Rate]]</f>
        <v>0.49</v>
      </c>
      <c r="AR236" s="28">
        <f>Table24[[#This Row],[200]]*Table24[[#This Row],[Conversion Rate]]</f>
        <v>0.49</v>
      </c>
      <c r="AS236" s="28">
        <f>Table24[[#This Row],[300]]*Table24[[#This Row],[Conversion Rate]]</f>
        <v>0.49</v>
      </c>
      <c r="AT236" s="28">
        <f>Table24[[#This Row],[500]]*Table24[[#This Row],[Conversion Rate]]</f>
        <v>0.42</v>
      </c>
      <c r="AU236" s="28">
        <f>Table24[[#This Row],[1000]]*Table24[[#This Row],[Conversion Rate]]</f>
        <v>0.42</v>
      </c>
      <c r="AV236" s="28">
        <f>Table24[[#This Row],[2500]]*Table24[[#This Row],[Conversion Rate]]</f>
        <v>0.42</v>
      </c>
      <c r="AW236" s="28">
        <f>Table24[[#This Row],[5000]]*Table24[[#This Row],[Conversion Rate]]</f>
        <v>0.42</v>
      </c>
      <c r="AX236" s="28" t="str">
        <f>Table24[[#This Row],[All In/ ++]]</f>
        <v>++</v>
      </c>
      <c r="AY236" s="28">
        <f>Table24[[#This Row],[FSC]]*Table24[[#This Row],[Conversion Rate]]</f>
        <v>0.03</v>
      </c>
      <c r="AZ236" s="28">
        <f>Table24[[#This Row],[SSC]]*Table24[[#This Row],[Conversion Rate]]</f>
        <v>0</v>
      </c>
      <c r="BA236" s="28">
        <f>Table24[[#This Row],[Screening]]*Table24[[#This Row],[Conversion Rate]]</f>
        <v>0.15</v>
      </c>
      <c r="BB236" s="28" t="e">
        <f>Table24[[#This Row],[Other Charges]]*Table24[[#This Row],[Conversion Rate]]</f>
        <v>#VALUE!</v>
      </c>
      <c r="BC236" s="28">
        <f>Table24[[#This Row],[Dry Ice Charge]]*Table24[[#This Row],[Conversion Rate]]</f>
        <v>0</v>
      </c>
      <c r="BD236" s="28">
        <f>Table24[[#This Row],[SAF/kg]]*Table24[[#This Row],[Conversion Rate]]</f>
        <v>0</v>
      </c>
      <c r="BE236" s="30" cm="1">
        <f t="array" ref="BE236">IF(COUNTIFS(F$20:F$1213,F236,G$20:G$1213,G236)&gt;1,
    _xlfn.PERCENTRANK.INC(
        _xlfn._xlws.FILTER(AO$20:AO$1213, (F$20:F$1213=F236)*(G$20:G$1213=G236)*ISNUMBER(AO$20:AO$1213)),
        AO236
    ),
    0
)</f>
        <v>0</v>
      </c>
      <c r="BF236" s="28" t="str">
        <f t="shared" si="3"/>
        <v>Green</v>
      </c>
    </row>
    <row r="237" spans="3:58" hidden="1">
      <c r="C237" s="6" t="s">
        <v>20</v>
      </c>
      <c r="D237" s="4" t="s">
        <v>21</v>
      </c>
      <c r="E237" s="4" t="s">
        <v>22</v>
      </c>
      <c r="F237" s="4" t="s">
        <v>78</v>
      </c>
      <c r="G237" s="4" t="s">
        <v>45</v>
      </c>
      <c r="H237" s="4" t="s">
        <v>799</v>
      </c>
      <c r="I237" s="4" t="s">
        <v>799</v>
      </c>
      <c r="J237" s="4" t="s">
        <v>776</v>
      </c>
      <c r="K237" s="4" t="s">
        <v>776</v>
      </c>
      <c r="L2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PharmaNoExpressFARDFWUSUSAMERICASAMERICAS</v>
      </c>
      <c r="M237" s="7">
        <v>3502.2271590000082</v>
      </c>
      <c r="N237" s="4">
        <v>238</v>
      </c>
      <c r="O237" s="13">
        <v>14.71524016386558</v>
      </c>
      <c r="P237" s="8" t="s">
        <v>940</v>
      </c>
      <c r="Q237" s="12" t="s">
        <v>472</v>
      </c>
      <c r="R237" s="12" t="s">
        <v>792</v>
      </c>
      <c r="S237" s="12" t="s">
        <v>69</v>
      </c>
      <c r="T237" s="12" t="s">
        <v>859</v>
      </c>
      <c r="U237" s="22"/>
      <c r="V237" s="12">
        <v>65</v>
      </c>
      <c r="W237" s="12"/>
      <c r="X237" s="12">
        <v>0.49</v>
      </c>
      <c r="Y237" s="12">
        <v>0.49</v>
      </c>
      <c r="Z237" s="12">
        <v>0.49</v>
      </c>
      <c r="AA237" s="12">
        <v>0.42</v>
      </c>
      <c r="AB237" s="12">
        <v>0.42</v>
      </c>
      <c r="AC237" s="12">
        <v>0.42</v>
      </c>
      <c r="AD237" s="12">
        <v>0.42</v>
      </c>
      <c r="AE237" s="12" t="s">
        <v>838</v>
      </c>
      <c r="AF237" s="12">
        <v>0.03</v>
      </c>
      <c r="AG237" s="12"/>
      <c r="AH237" s="12">
        <v>0.15</v>
      </c>
      <c r="AI237" s="12" t="s">
        <v>941</v>
      </c>
      <c r="AJ237" s="12"/>
      <c r="AK237" s="12"/>
      <c r="AL237" s="16" t="s">
        <v>946</v>
      </c>
      <c r="AM237" s="12" t="s">
        <v>1500</v>
      </c>
      <c r="AN237" s="27">
        <f>VLOOKUP(Table24[[#This Row],[USD conversion]],Sheet2!A:B,2,FALSE)</f>
        <v>1</v>
      </c>
      <c r="AO237" s="28">
        <f>Table24[[#This Row],[Min Charge]]*Table24[[#This Row],[Conversion Rate]]</f>
        <v>65</v>
      </c>
      <c r="AP237" s="28">
        <f>Table24[[#This Row],[45]]*Table24[[#This Row],[Conversion Rate]]</f>
        <v>0</v>
      </c>
      <c r="AQ237" s="28">
        <f>Table24[[#This Row],[100]]*Table24[[#This Row],[Conversion Rate]]</f>
        <v>0.49</v>
      </c>
      <c r="AR237" s="28">
        <f>Table24[[#This Row],[200]]*Table24[[#This Row],[Conversion Rate]]</f>
        <v>0.49</v>
      </c>
      <c r="AS237" s="28">
        <f>Table24[[#This Row],[300]]*Table24[[#This Row],[Conversion Rate]]</f>
        <v>0.49</v>
      </c>
      <c r="AT237" s="28">
        <f>Table24[[#This Row],[500]]*Table24[[#This Row],[Conversion Rate]]</f>
        <v>0.42</v>
      </c>
      <c r="AU237" s="28">
        <f>Table24[[#This Row],[1000]]*Table24[[#This Row],[Conversion Rate]]</f>
        <v>0.42</v>
      </c>
      <c r="AV237" s="28">
        <f>Table24[[#This Row],[2500]]*Table24[[#This Row],[Conversion Rate]]</f>
        <v>0.42</v>
      </c>
      <c r="AW237" s="28">
        <f>Table24[[#This Row],[5000]]*Table24[[#This Row],[Conversion Rate]]</f>
        <v>0.42</v>
      </c>
      <c r="AX237" s="28" t="str">
        <f>Table24[[#This Row],[All In/ ++]]</f>
        <v>++</v>
      </c>
      <c r="AY237" s="28">
        <f>Table24[[#This Row],[FSC]]*Table24[[#This Row],[Conversion Rate]]</f>
        <v>0.03</v>
      </c>
      <c r="AZ237" s="28">
        <f>Table24[[#This Row],[SSC]]*Table24[[#This Row],[Conversion Rate]]</f>
        <v>0</v>
      </c>
      <c r="BA237" s="28">
        <f>Table24[[#This Row],[Screening]]*Table24[[#This Row],[Conversion Rate]]</f>
        <v>0.15</v>
      </c>
      <c r="BB237" s="28" t="e">
        <f>Table24[[#This Row],[Other Charges]]*Table24[[#This Row],[Conversion Rate]]</f>
        <v>#VALUE!</v>
      </c>
      <c r="BC237" s="28">
        <f>Table24[[#This Row],[Dry Ice Charge]]*Table24[[#This Row],[Conversion Rate]]</f>
        <v>0</v>
      </c>
      <c r="BD237" s="28">
        <f>Table24[[#This Row],[SAF/kg]]*Table24[[#This Row],[Conversion Rate]]</f>
        <v>0</v>
      </c>
      <c r="BE237" s="30" cm="1">
        <f t="array" ref="BE237">IF(COUNTIFS(F$20:F$1213,F237,G$20:G$1213,G237)&gt;1,
    _xlfn.PERCENTRANK.INC(
        _xlfn._xlws.FILTER(AO$20:AO$1213, (F$20:F$1213=F237)*(G$20:G$1213=G237)*ISNUMBER(AO$20:AO$1213)),
        AO237
    ),
    0
)</f>
        <v>0</v>
      </c>
      <c r="BF237" s="28" t="str">
        <f t="shared" si="3"/>
        <v>Green</v>
      </c>
    </row>
    <row r="238" spans="3:58" hidden="1">
      <c r="C238" s="6" t="s">
        <v>20</v>
      </c>
      <c r="D238" s="4" t="s">
        <v>21</v>
      </c>
      <c r="E238" s="4" t="s">
        <v>22</v>
      </c>
      <c r="F238" s="4" t="s">
        <v>61</v>
      </c>
      <c r="G238" s="4" t="s">
        <v>23</v>
      </c>
      <c r="H238" s="4" t="s">
        <v>799</v>
      </c>
      <c r="I238" s="4" t="s">
        <v>799</v>
      </c>
      <c r="J238" s="4" t="s">
        <v>776</v>
      </c>
      <c r="K238" s="4" t="s">
        <v>776</v>
      </c>
      <c r="L2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PharmaNoExpressFLLATLUSUSAMERICASAMERICAS</v>
      </c>
      <c r="M238" s="7">
        <v>7025.1361939999833</v>
      </c>
      <c r="N238" s="4">
        <v>379</v>
      </c>
      <c r="O238" s="13">
        <v>18.535979403693887</v>
      </c>
      <c r="P238" s="8" t="s">
        <v>940</v>
      </c>
      <c r="Q238" s="12" t="s">
        <v>472</v>
      </c>
      <c r="R238" s="12" t="s">
        <v>791</v>
      </c>
      <c r="S238" s="12"/>
      <c r="T238" s="12" t="s">
        <v>859</v>
      </c>
      <c r="U238" s="22"/>
      <c r="V238" s="12">
        <v>65</v>
      </c>
      <c r="W238" s="12"/>
      <c r="X238" s="12">
        <v>0.49</v>
      </c>
      <c r="Y238" s="12">
        <v>0.49</v>
      </c>
      <c r="Z238" s="12">
        <v>0.49</v>
      </c>
      <c r="AA238" s="12">
        <v>0.42</v>
      </c>
      <c r="AB238" s="12">
        <v>0.42</v>
      </c>
      <c r="AC238" s="12">
        <v>0.42</v>
      </c>
      <c r="AD238" s="12">
        <v>0.42</v>
      </c>
      <c r="AE238" s="12" t="s">
        <v>838</v>
      </c>
      <c r="AF238" s="12">
        <v>0.03</v>
      </c>
      <c r="AG238" s="12"/>
      <c r="AH238" s="12">
        <v>0.15</v>
      </c>
      <c r="AI238" s="12" t="s">
        <v>941</v>
      </c>
      <c r="AJ238" s="12"/>
      <c r="AK238" s="12"/>
      <c r="AL238" s="16" t="s">
        <v>946</v>
      </c>
      <c r="AM238" s="12" t="s">
        <v>1500</v>
      </c>
      <c r="AN238" s="27">
        <f>VLOOKUP(Table24[[#This Row],[USD conversion]],Sheet2!A:B,2,FALSE)</f>
        <v>1</v>
      </c>
      <c r="AO238" s="28">
        <f>Table24[[#This Row],[Min Charge]]*Table24[[#This Row],[Conversion Rate]]</f>
        <v>65</v>
      </c>
      <c r="AP238" s="28">
        <f>Table24[[#This Row],[45]]*Table24[[#This Row],[Conversion Rate]]</f>
        <v>0</v>
      </c>
      <c r="AQ238" s="28">
        <f>Table24[[#This Row],[100]]*Table24[[#This Row],[Conversion Rate]]</f>
        <v>0.49</v>
      </c>
      <c r="AR238" s="28">
        <f>Table24[[#This Row],[200]]*Table24[[#This Row],[Conversion Rate]]</f>
        <v>0.49</v>
      </c>
      <c r="AS238" s="28">
        <f>Table24[[#This Row],[300]]*Table24[[#This Row],[Conversion Rate]]</f>
        <v>0.49</v>
      </c>
      <c r="AT238" s="28">
        <f>Table24[[#This Row],[500]]*Table24[[#This Row],[Conversion Rate]]</f>
        <v>0.42</v>
      </c>
      <c r="AU238" s="28">
        <f>Table24[[#This Row],[1000]]*Table24[[#This Row],[Conversion Rate]]</f>
        <v>0.42</v>
      </c>
      <c r="AV238" s="28">
        <f>Table24[[#This Row],[2500]]*Table24[[#This Row],[Conversion Rate]]</f>
        <v>0.42</v>
      </c>
      <c r="AW238" s="28">
        <f>Table24[[#This Row],[5000]]*Table24[[#This Row],[Conversion Rate]]</f>
        <v>0.42</v>
      </c>
      <c r="AX238" s="28" t="str">
        <f>Table24[[#This Row],[All In/ ++]]</f>
        <v>++</v>
      </c>
      <c r="AY238" s="28">
        <f>Table24[[#This Row],[FSC]]*Table24[[#This Row],[Conversion Rate]]</f>
        <v>0.03</v>
      </c>
      <c r="AZ238" s="28">
        <f>Table24[[#This Row],[SSC]]*Table24[[#This Row],[Conversion Rate]]</f>
        <v>0</v>
      </c>
      <c r="BA238" s="28">
        <f>Table24[[#This Row],[Screening]]*Table24[[#This Row],[Conversion Rate]]</f>
        <v>0.15</v>
      </c>
      <c r="BB238" s="28" t="e">
        <f>Table24[[#This Row],[Other Charges]]*Table24[[#This Row],[Conversion Rate]]</f>
        <v>#VALUE!</v>
      </c>
      <c r="BC238" s="28">
        <f>Table24[[#This Row],[Dry Ice Charge]]*Table24[[#This Row],[Conversion Rate]]</f>
        <v>0</v>
      </c>
      <c r="BD238" s="28">
        <f>Table24[[#This Row],[SAF/kg]]*Table24[[#This Row],[Conversion Rate]]</f>
        <v>0</v>
      </c>
      <c r="BE238" s="30" cm="1">
        <f t="array" ref="BE238">IF(COUNTIFS(F$20:F$1213,F238,G$20:G$1213,G238)&gt;1,
    _xlfn.PERCENTRANK.INC(
        _xlfn._xlws.FILTER(AO$20:AO$1213, (F$20:F$1213=F238)*(G$20:G$1213=G238)*ISNUMBER(AO$20:AO$1213)),
        AO238
    ),
    0
)</f>
        <v>0</v>
      </c>
      <c r="BF238" s="28" t="str">
        <f t="shared" si="3"/>
        <v>Green</v>
      </c>
    </row>
    <row r="239" spans="3:58" hidden="1">
      <c r="C239" s="6" t="s">
        <v>20</v>
      </c>
      <c r="D239" s="4" t="s">
        <v>21</v>
      </c>
      <c r="E239" s="4" t="s">
        <v>22</v>
      </c>
      <c r="F239" s="4" t="s">
        <v>61</v>
      </c>
      <c r="G239" s="4" t="s">
        <v>40</v>
      </c>
      <c r="H239" s="4" t="s">
        <v>799</v>
      </c>
      <c r="I239" s="4" t="s">
        <v>799</v>
      </c>
      <c r="J239" s="4" t="s">
        <v>776</v>
      </c>
      <c r="K239" s="4" t="s">
        <v>776</v>
      </c>
      <c r="L2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PharmaNoExpressFLLDTWUSUSAMERICASAMERICAS</v>
      </c>
      <c r="M239" s="7">
        <v>3045.4543880000006</v>
      </c>
      <c r="N239" s="4">
        <v>295</v>
      </c>
      <c r="O239" s="13">
        <v>10.323574196610171</v>
      </c>
      <c r="P239" s="8" t="s">
        <v>940</v>
      </c>
      <c r="Q239" s="12" t="s">
        <v>472</v>
      </c>
      <c r="R239" s="12" t="s">
        <v>791</v>
      </c>
      <c r="S239" s="12"/>
      <c r="T239" s="12" t="s">
        <v>859</v>
      </c>
      <c r="U239" s="22"/>
      <c r="V239" s="12">
        <v>65</v>
      </c>
      <c r="W239" s="12"/>
      <c r="X239" s="12">
        <v>0.49</v>
      </c>
      <c r="Y239" s="12">
        <v>0.49</v>
      </c>
      <c r="Z239" s="12">
        <v>0.49</v>
      </c>
      <c r="AA239" s="12">
        <v>0.42</v>
      </c>
      <c r="AB239" s="12">
        <v>0.42</v>
      </c>
      <c r="AC239" s="12">
        <v>0.42</v>
      </c>
      <c r="AD239" s="12">
        <v>0.42</v>
      </c>
      <c r="AE239" s="12" t="s">
        <v>838</v>
      </c>
      <c r="AF239" s="12">
        <v>0.03</v>
      </c>
      <c r="AG239" s="12"/>
      <c r="AH239" s="12">
        <v>0.15</v>
      </c>
      <c r="AI239" s="12" t="s">
        <v>941</v>
      </c>
      <c r="AJ239" s="12"/>
      <c r="AK239" s="12"/>
      <c r="AL239" s="16" t="s">
        <v>946</v>
      </c>
      <c r="AM239" s="12" t="s">
        <v>1500</v>
      </c>
      <c r="AN239" s="27">
        <f>VLOOKUP(Table24[[#This Row],[USD conversion]],Sheet2!A:B,2,FALSE)</f>
        <v>1</v>
      </c>
      <c r="AO239" s="28">
        <f>Table24[[#This Row],[Min Charge]]*Table24[[#This Row],[Conversion Rate]]</f>
        <v>65</v>
      </c>
      <c r="AP239" s="28">
        <f>Table24[[#This Row],[45]]*Table24[[#This Row],[Conversion Rate]]</f>
        <v>0</v>
      </c>
      <c r="AQ239" s="28">
        <f>Table24[[#This Row],[100]]*Table24[[#This Row],[Conversion Rate]]</f>
        <v>0.49</v>
      </c>
      <c r="AR239" s="28">
        <f>Table24[[#This Row],[200]]*Table24[[#This Row],[Conversion Rate]]</f>
        <v>0.49</v>
      </c>
      <c r="AS239" s="28">
        <f>Table24[[#This Row],[300]]*Table24[[#This Row],[Conversion Rate]]</f>
        <v>0.49</v>
      </c>
      <c r="AT239" s="28">
        <f>Table24[[#This Row],[500]]*Table24[[#This Row],[Conversion Rate]]</f>
        <v>0.42</v>
      </c>
      <c r="AU239" s="28">
        <f>Table24[[#This Row],[1000]]*Table24[[#This Row],[Conversion Rate]]</f>
        <v>0.42</v>
      </c>
      <c r="AV239" s="28">
        <f>Table24[[#This Row],[2500]]*Table24[[#This Row],[Conversion Rate]]</f>
        <v>0.42</v>
      </c>
      <c r="AW239" s="28">
        <f>Table24[[#This Row],[5000]]*Table24[[#This Row],[Conversion Rate]]</f>
        <v>0.42</v>
      </c>
      <c r="AX239" s="28" t="str">
        <f>Table24[[#This Row],[All In/ ++]]</f>
        <v>++</v>
      </c>
      <c r="AY239" s="28">
        <f>Table24[[#This Row],[FSC]]*Table24[[#This Row],[Conversion Rate]]</f>
        <v>0.03</v>
      </c>
      <c r="AZ239" s="28">
        <f>Table24[[#This Row],[SSC]]*Table24[[#This Row],[Conversion Rate]]</f>
        <v>0</v>
      </c>
      <c r="BA239" s="28">
        <f>Table24[[#This Row],[Screening]]*Table24[[#This Row],[Conversion Rate]]</f>
        <v>0.15</v>
      </c>
      <c r="BB239" s="28" t="e">
        <f>Table24[[#This Row],[Other Charges]]*Table24[[#This Row],[Conversion Rate]]</f>
        <v>#VALUE!</v>
      </c>
      <c r="BC239" s="28">
        <f>Table24[[#This Row],[Dry Ice Charge]]*Table24[[#This Row],[Conversion Rate]]</f>
        <v>0</v>
      </c>
      <c r="BD239" s="28">
        <f>Table24[[#This Row],[SAF/kg]]*Table24[[#This Row],[Conversion Rate]]</f>
        <v>0</v>
      </c>
      <c r="BE239" s="30" cm="1">
        <f t="array" ref="BE239">IF(COUNTIFS(F$20:F$1213,F239,G$20:G$1213,G239)&gt;1,
    _xlfn.PERCENTRANK.INC(
        _xlfn._xlws.FILTER(AO$20:AO$1213, (F$20:F$1213=F239)*(G$20:G$1213=G239)*ISNUMBER(AO$20:AO$1213)),
        AO239
    ),
    0
)</f>
        <v>0</v>
      </c>
      <c r="BF239" s="28" t="str">
        <f t="shared" si="3"/>
        <v>Green</v>
      </c>
    </row>
    <row r="240" spans="3:58" hidden="1">
      <c r="C240" s="6" t="s">
        <v>20</v>
      </c>
      <c r="D240" s="4" t="s">
        <v>21</v>
      </c>
      <c r="E240" s="4" t="s">
        <v>22</v>
      </c>
      <c r="F240" s="4" t="s">
        <v>56</v>
      </c>
      <c r="G240" s="4" t="s">
        <v>23</v>
      </c>
      <c r="H240" s="4" t="s">
        <v>799</v>
      </c>
      <c r="I240" s="4" t="s">
        <v>799</v>
      </c>
      <c r="J240" s="4" t="s">
        <v>776</v>
      </c>
      <c r="K240" s="4" t="s">
        <v>776</v>
      </c>
      <c r="L2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PharmaNoExpressGNVATLUSUSAMERICASAMERICAS</v>
      </c>
      <c r="M240" s="7">
        <v>8518.1270589999749</v>
      </c>
      <c r="N240" s="4">
        <v>449</v>
      </c>
      <c r="O240" s="13">
        <v>18.971329752783909</v>
      </c>
      <c r="P240" s="8" t="s">
        <v>940</v>
      </c>
      <c r="Q240" s="12" t="s">
        <v>472</v>
      </c>
      <c r="R240" s="12" t="s">
        <v>791</v>
      </c>
      <c r="S240" s="12"/>
      <c r="T240" s="12" t="s">
        <v>859</v>
      </c>
      <c r="U240" s="22"/>
      <c r="V240" s="12">
        <v>65</v>
      </c>
      <c r="W240" s="12"/>
      <c r="X240" s="12">
        <v>0.49</v>
      </c>
      <c r="Y240" s="12">
        <v>0.49</v>
      </c>
      <c r="Z240" s="12">
        <v>0.49</v>
      </c>
      <c r="AA240" s="12">
        <v>0.42</v>
      </c>
      <c r="AB240" s="12">
        <v>0.42</v>
      </c>
      <c r="AC240" s="12">
        <v>0.42</v>
      </c>
      <c r="AD240" s="12">
        <v>0.42</v>
      </c>
      <c r="AE240" s="12" t="s">
        <v>838</v>
      </c>
      <c r="AF240" s="12">
        <v>0.03</v>
      </c>
      <c r="AG240" s="12"/>
      <c r="AH240" s="12">
        <v>0.15</v>
      </c>
      <c r="AI240" s="12" t="s">
        <v>941</v>
      </c>
      <c r="AJ240" s="12"/>
      <c r="AK240" s="12"/>
      <c r="AL240" s="16" t="s">
        <v>946</v>
      </c>
      <c r="AM240" s="12" t="s">
        <v>1500</v>
      </c>
      <c r="AN240" s="27">
        <f>VLOOKUP(Table24[[#This Row],[USD conversion]],Sheet2!A:B,2,FALSE)</f>
        <v>1</v>
      </c>
      <c r="AO240" s="28">
        <f>Table24[[#This Row],[Min Charge]]*Table24[[#This Row],[Conversion Rate]]</f>
        <v>65</v>
      </c>
      <c r="AP240" s="28">
        <f>Table24[[#This Row],[45]]*Table24[[#This Row],[Conversion Rate]]</f>
        <v>0</v>
      </c>
      <c r="AQ240" s="28">
        <f>Table24[[#This Row],[100]]*Table24[[#This Row],[Conversion Rate]]</f>
        <v>0.49</v>
      </c>
      <c r="AR240" s="28">
        <f>Table24[[#This Row],[200]]*Table24[[#This Row],[Conversion Rate]]</f>
        <v>0.49</v>
      </c>
      <c r="AS240" s="28">
        <f>Table24[[#This Row],[300]]*Table24[[#This Row],[Conversion Rate]]</f>
        <v>0.49</v>
      </c>
      <c r="AT240" s="28">
        <f>Table24[[#This Row],[500]]*Table24[[#This Row],[Conversion Rate]]</f>
        <v>0.42</v>
      </c>
      <c r="AU240" s="28">
        <f>Table24[[#This Row],[1000]]*Table24[[#This Row],[Conversion Rate]]</f>
        <v>0.42</v>
      </c>
      <c r="AV240" s="28">
        <f>Table24[[#This Row],[2500]]*Table24[[#This Row],[Conversion Rate]]</f>
        <v>0.42</v>
      </c>
      <c r="AW240" s="28">
        <f>Table24[[#This Row],[5000]]*Table24[[#This Row],[Conversion Rate]]</f>
        <v>0.42</v>
      </c>
      <c r="AX240" s="28" t="str">
        <f>Table24[[#This Row],[All In/ ++]]</f>
        <v>++</v>
      </c>
      <c r="AY240" s="28">
        <f>Table24[[#This Row],[FSC]]*Table24[[#This Row],[Conversion Rate]]</f>
        <v>0.03</v>
      </c>
      <c r="AZ240" s="28">
        <f>Table24[[#This Row],[SSC]]*Table24[[#This Row],[Conversion Rate]]</f>
        <v>0</v>
      </c>
      <c r="BA240" s="28">
        <f>Table24[[#This Row],[Screening]]*Table24[[#This Row],[Conversion Rate]]</f>
        <v>0.15</v>
      </c>
      <c r="BB240" s="28" t="e">
        <f>Table24[[#This Row],[Other Charges]]*Table24[[#This Row],[Conversion Rate]]</f>
        <v>#VALUE!</v>
      </c>
      <c r="BC240" s="28">
        <f>Table24[[#This Row],[Dry Ice Charge]]*Table24[[#This Row],[Conversion Rate]]</f>
        <v>0</v>
      </c>
      <c r="BD240" s="28">
        <f>Table24[[#This Row],[SAF/kg]]*Table24[[#This Row],[Conversion Rate]]</f>
        <v>0</v>
      </c>
      <c r="BE240" s="30" cm="1">
        <f t="array" ref="BE240">IF(COUNTIFS(F$20:F$1213,F240,G$20:G$1213,G240)&gt;1,
    _xlfn.PERCENTRANK.INC(
        _xlfn._xlws.FILTER(AO$20:AO$1213, (F$20:F$1213=F240)*(G$20:G$1213=G240)*ISNUMBER(AO$20:AO$1213)),
        AO240
    ),
    0
)</f>
        <v>0</v>
      </c>
      <c r="BF240" s="28" t="str">
        <f t="shared" si="3"/>
        <v>Green</v>
      </c>
    </row>
    <row r="241" spans="3:58" hidden="1">
      <c r="C241" s="6" t="s">
        <v>20</v>
      </c>
      <c r="D241" s="4" t="s">
        <v>21</v>
      </c>
      <c r="E241" s="4" t="s">
        <v>22</v>
      </c>
      <c r="F241" s="4" t="s">
        <v>122</v>
      </c>
      <c r="G241" s="4" t="s">
        <v>85</v>
      </c>
      <c r="H241" s="4" t="s">
        <v>812</v>
      </c>
      <c r="I241" s="4" t="s">
        <v>799</v>
      </c>
      <c r="J241" s="4" t="s">
        <v>776</v>
      </c>
      <c r="K241" s="4" t="s">
        <v>776</v>
      </c>
      <c r="L2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PharmaNoExpressGRUMIABRUSAMERICASAMERICAS</v>
      </c>
      <c r="M241" s="7">
        <v>63372.461268799998</v>
      </c>
      <c r="N241" s="4">
        <v>840</v>
      </c>
      <c r="O241" s="13">
        <v>75.443406272380955</v>
      </c>
      <c r="P241" s="8" t="s">
        <v>940</v>
      </c>
      <c r="Q241" s="12" t="s">
        <v>472</v>
      </c>
      <c r="R241" s="12" t="s">
        <v>792</v>
      </c>
      <c r="S241" s="12" t="s">
        <v>23</v>
      </c>
      <c r="T241" s="12" t="s">
        <v>859</v>
      </c>
      <c r="U241" s="22"/>
      <c r="V241" s="12">
        <v>200</v>
      </c>
      <c r="W241" s="12"/>
      <c r="X241" s="12">
        <v>2.5</v>
      </c>
      <c r="Y241" s="12"/>
      <c r="Z241" s="12">
        <v>2</v>
      </c>
      <c r="AA241" s="12">
        <v>1.85</v>
      </c>
      <c r="AB241" s="12">
        <v>1.75</v>
      </c>
      <c r="AC241" s="12"/>
      <c r="AD241" s="12"/>
      <c r="AE241" s="12" t="s">
        <v>838</v>
      </c>
      <c r="AF241" s="12">
        <v>0.03</v>
      </c>
      <c r="AG241" s="12"/>
      <c r="AH241" s="12">
        <v>0.15</v>
      </c>
      <c r="AI241" s="12" t="s">
        <v>941</v>
      </c>
      <c r="AJ241" s="12"/>
      <c r="AK241" s="12"/>
      <c r="AL241" s="16" t="s">
        <v>947</v>
      </c>
      <c r="AM241" s="12" t="s">
        <v>1500</v>
      </c>
      <c r="AN241" s="27">
        <f>VLOOKUP(Table24[[#This Row],[USD conversion]],Sheet2!A:B,2,FALSE)</f>
        <v>1</v>
      </c>
      <c r="AO241" s="28">
        <f>Table24[[#This Row],[Min Charge]]*Table24[[#This Row],[Conversion Rate]]</f>
        <v>200</v>
      </c>
      <c r="AP241" s="28">
        <f>Table24[[#This Row],[45]]*Table24[[#This Row],[Conversion Rate]]</f>
        <v>0</v>
      </c>
      <c r="AQ241" s="28">
        <f>Table24[[#This Row],[100]]*Table24[[#This Row],[Conversion Rate]]</f>
        <v>2.5</v>
      </c>
      <c r="AR241" s="28">
        <f>Table24[[#This Row],[200]]*Table24[[#This Row],[Conversion Rate]]</f>
        <v>0</v>
      </c>
      <c r="AS241" s="28">
        <f>Table24[[#This Row],[300]]*Table24[[#This Row],[Conversion Rate]]</f>
        <v>2</v>
      </c>
      <c r="AT241" s="28">
        <f>Table24[[#This Row],[500]]*Table24[[#This Row],[Conversion Rate]]</f>
        <v>1.85</v>
      </c>
      <c r="AU241" s="28">
        <f>Table24[[#This Row],[1000]]*Table24[[#This Row],[Conversion Rate]]</f>
        <v>1.75</v>
      </c>
      <c r="AV241" s="28">
        <f>Table24[[#This Row],[2500]]*Table24[[#This Row],[Conversion Rate]]</f>
        <v>0</v>
      </c>
      <c r="AW241" s="28">
        <f>Table24[[#This Row],[5000]]*Table24[[#This Row],[Conversion Rate]]</f>
        <v>0</v>
      </c>
      <c r="AX241" s="28" t="str">
        <f>Table24[[#This Row],[All In/ ++]]</f>
        <v>++</v>
      </c>
      <c r="AY241" s="28">
        <f>Table24[[#This Row],[FSC]]*Table24[[#This Row],[Conversion Rate]]</f>
        <v>0.03</v>
      </c>
      <c r="AZ241" s="28">
        <f>Table24[[#This Row],[SSC]]*Table24[[#This Row],[Conversion Rate]]</f>
        <v>0</v>
      </c>
      <c r="BA241" s="28">
        <f>Table24[[#This Row],[Screening]]*Table24[[#This Row],[Conversion Rate]]</f>
        <v>0.15</v>
      </c>
      <c r="BB241" s="28" t="e">
        <f>Table24[[#This Row],[Other Charges]]*Table24[[#This Row],[Conversion Rate]]</f>
        <v>#VALUE!</v>
      </c>
      <c r="BC241" s="28">
        <f>Table24[[#This Row],[Dry Ice Charge]]*Table24[[#This Row],[Conversion Rate]]</f>
        <v>0</v>
      </c>
      <c r="BD241" s="28">
        <f>Table24[[#This Row],[SAF/kg]]*Table24[[#This Row],[Conversion Rate]]</f>
        <v>0</v>
      </c>
      <c r="BE241" s="30" cm="1">
        <f t="array" ref="BE241">IF(COUNTIFS(F$20:F$1213,F241,G$20:G$1213,G241)&gt;1,
    _xlfn.PERCENTRANK.INC(
        _xlfn._xlws.FILTER(AO$20:AO$1213, (F$20:F$1213=F241)*(G$20:G$1213=G241)*ISNUMBER(AO$20:AO$1213)),
        AO241
    ),
    0
)</f>
        <v>0.75</v>
      </c>
      <c r="BF241" s="28" t="str">
        <f t="shared" si="3"/>
        <v>Red</v>
      </c>
    </row>
    <row r="242" spans="3:58" hidden="1">
      <c r="C242" s="6" t="s">
        <v>20</v>
      </c>
      <c r="D242" s="4" t="s">
        <v>21</v>
      </c>
      <c r="E242" s="4" t="s">
        <v>22</v>
      </c>
      <c r="F242" s="4" t="s">
        <v>46</v>
      </c>
      <c r="G242" s="4" t="s">
        <v>23</v>
      </c>
      <c r="H242" s="4" t="s">
        <v>799</v>
      </c>
      <c r="I242" s="4" t="s">
        <v>799</v>
      </c>
      <c r="J242" s="4" t="s">
        <v>776</v>
      </c>
      <c r="K242" s="4" t="s">
        <v>776</v>
      </c>
      <c r="L2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PharmaNoExpressGSPATLUSUSAMERICASAMERICAS</v>
      </c>
      <c r="M242" s="7">
        <v>16425.381385999975</v>
      </c>
      <c r="N242" s="4">
        <v>832</v>
      </c>
      <c r="O242" s="13">
        <v>19.742044935096125</v>
      </c>
      <c r="P242" s="8" t="s">
        <v>940</v>
      </c>
      <c r="Q242" s="12" t="s">
        <v>472</v>
      </c>
      <c r="R242" s="12" t="s">
        <v>791</v>
      </c>
      <c r="S242" s="12"/>
      <c r="T242" s="12" t="s">
        <v>859</v>
      </c>
      <c r="U242" s="22"/>
      <c r="V242" s="12">
        <v>65</v>
      </c>
      <c r="W242" s="12"/>
      <c r="X242" s="12">
        <v>0.49</v>
      </c>
      <c r="Y242" s="12">
        <v>0.49</v>
      </c>
      <c r="Z242" s="12">
        <v>0.49</v>
      </c>
      <c r="AA242" s="12">
        <v>0.42</v>
      </c>
      <c r="AB242" s="12">
        <v>0.42</v>
      </c>
      <c r="AC242" s="12">
        <v>0.42</v>
      </c>
      <c r="AD242" s="12">
        <v>0.42</v>
      </c>
      <c r="AE242" s="12" t="s">
        <v>838</v>
      </c>
      <c r="AF242" s="12">
        <v>0.03</v>
      </c>
      <c r="AG242" s="12"/>
      <c r="AH242" s="12">
        <v>0.15</v>
      </c>
      <c r="AI242" s="12" t="s">
        <v>941</v>
      </c>
      <c r="AJ242" s="12"/>
      <c r="AK242" s="12"/>
      <c r="AL242" s="16" t="s">
        <v>947</v>
      </c>
      <c r="AM242" s="12" t="s">
        <v>1500</v>
      </c>
      <c r="AN242" s="27">
        <f>VLOOKUP(Table24[[#This Row],[USD conversion]],Sheet2!A:B,2,FALSE)</f>
        <v>1</v>
      </c>
      <c r="AO242" s="28">
        <f>Table24[[#This Row],[Min Charge]]*Table24[[#This Row],[Conversion Rate]]</f>
        <v>65</v>
      </c>
      <c r="AP242" s="28">
        <f>Table24[[#This Row],[45]]*Table24[[#This Row],[Conversion Rate]]</f>
        <v>0</v>
      </c>
      <c r="AQ242" s="28">
        <f>Table24[[#This Row],[100]]*Table24[[#This Row],[Conversion Rate]]</f>
        <v>0.49</v>
      </c>
      <c r="AR242" s="28">
        <f>Table24[[#This Row],[200]]*Table24[[#This Row],[Conversion Rate]]</f>
        <v>0.49</v>
      </c>
      <c r="AS242" s="28">
        <f>Table24[[#This Row],[300]]*Table24[[#This Row],[Conversion Rate]]</f>
        <v>0.49</v>
      </c>
      <c r="AT242" s="28">
        <f>Table24[[#This Row],[500]]*Table24[[#This Row],[Conversion Rate]]</f>
        <v>0.42</v>
      </c>
      <c r="AU242" s="28">
        <f>Table24[[#This Row],[1000]]*Table24[[#This Row],[Conversion Rate]]</f>
        <v>0.42</v>
      </c>
      <c r="AV242" s="28">
        <f>Table24[[#This Row],[2500]]*Table24[[#This Row],[Conversion Rate]]</f>
        <v>0.42</v>
      </c>
      <c r="AW242" s="28">
        <f>Table24[[#This Row],[5000]]*Table24[[#This Row],[Conversion Rate]]</f>
        <v>0.42</v>
      </c>
      <c r="AX242" s="28" t="str">
        <f>Table24[[#This Row],[All In/ ++]]</f>
        <v>++</v>
      </c>
      <c r="AY242" s="28">
        <f>Table24[[#This Row],[FSC]]*Table24[[#This Row],[Conversion Rate]]</f>
        <v>0.03</v>
      </c>
      <c r="AZ242" s="28">
        <f>Table24[[#This Row],[SSC]]*Table24[[#This Row],[Conversion Rate]]</f>
        <v>0</v>
      </c>
      <c r="BA242" s="28">
        <f>Table24[[#This Row],[Screening]]*Table24[[#This Row],[Conversion Rate]]</f>
        <v>0.15</v>
      </c>
      <c r="BB242" s="28" t="e">
        <f>Table24[[#This Row],[Other Charges]]*Table24[[#This Row],[Conversion Rate]]</f>
        <v>#VALUE!</v>
      </c>
      <c r="BC242" s="28">
        <f>Table24[[#This Row],[Dry Ice Charge]]*Table24[[#This Row],[Conversion Rate]]</f>
        <v>0</v>
      </c>
      <c r="BD242" s="28">
        <f>Table24[[#This Row],[SAF/kg]]*Table24[[#This Row],[Conversion Rate]]</f>
        <v>0</v>
      </c>
      <c r="BE242" s="30" cm="1">
        <f t="array" ref="BE242">IF(COUNTIFS(F$20:F$1213,F242,G$20:G$1213,G242)&gt;1,
    _xlfn.PERCENTRANK.INC(
        _xlfn._xlws.FILTER(AO$20:AO$1213, (F$20:F$1213=F242)*(G$20:G$1213=G242)*ISNUMBER(AO$20:AO$1213)),
        AO242
    ),
    0
)</f>
        <v>0</v>
      </c>
      <c r="BF242" s="28" t="str">
        <f t="shared" si="3"/>
        <v>Green</v>
      </c>
    </row>
    <row r="243" spans="3:58" hidden="1">
      <c r="C243" s="6" t="s">
        <v>20</v>
      </c>
      <c r="D243" s="4" t="s">
        <v>21</v>
      </c>
      <c r="E243" s="4" t="s">
        <v>22</v>
      </c>
      <c r="F243" s="4" t="s">
        <v>46</v>
      </c>
      <c r="G243" s="4" t="s">
        <v>72</v>
      </c>
      <c r="H243" s="4" t="s">
        <v>799</v>
      </c>
      <c r="I243" s="4" t="s">
        <v>799</v>
      </c>
      <c r="J243" s="4" t="s">
        <v>776</v>
      </c>
      <c r="K243" s="4" t="s">
        <v>776</v>
      </c>
      <c r="L2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PharmaNoExpressGSPLGAUSUSAMERICASAMERICAS</v>
      </c>
      <c r="M243" s="7">
        <v>3472.0907950000064</v>
      </c>
      <c r="N243" s="4">
        <v>226</v>
      </c>
      <c r="O243" s="13">
        <v>15.363233606194719</v>
      </c>
      <c r="P243" s="8" t="s">
        <v>940</v>
      </c>
      <c r="Q243" s="12" t="s">
        <v>472</v>
      </c>
      <c r="R243" s="12" t="s">
        <v>791</v>
      </c>
      <c r="S243" s="12"/>
      <c r="T243" s="12" t="s">
        <v>859</v>
      </c>
      <c r="U243" s="22"/>
      <c r="V243" s="12">
        <v>65</v>
      </c>
      <c r="W243" s="12"/>
      <c r="X243" s="12">
        <v>0.49</v>
      </c>
      <c r="Y243" s="12">
        <v>0.49</v>
      </c>
      <c r="Z243" s="12">
        <v>0.49</v>
      </c>
      <c r="AA243" s="12">
        <v>0.42</v>
      </c>
      <c r="AB243" s="12">
        <v>0.42</v>
      </c>
      <c r="AC243" s="12">
        <v>0.42</v>
      </c>
      <c r="AD243" s="12">
        <v>0.42</v>
      </c>
      <c r="AE243" s="12" t="s">
        <v>838</v>
      </c>
      <c r="AF243" s="12">
        <v>0.03</v>
      </c>
      <c r="AG243" s="12"/>
      <c r="AH243" s="12">
        <v>0.15</v>
      </c>
      <c r="AI243" s="12" t="s">
        <v>941</v>
      </c>
      <c r="AJ243" s="12"/>
      <c r="AK243" s="12"/>
      <c r="AL243" s="16" t="s">
        <v>946</v>
      </c>
      <c r="AM243" s="12" t="s">
        <v>1500</v>
      </c>
      <c r="AN243" s="27">
        <f>VLOOKUP(Table24[[#This Row],[USD conversion]],Sheet2!A:B,2,FALSE)</f>
        <v>1</v>
      </c>
      <c r="AO243" s="28">
        <f>Table24[[#This Row],[Min Charge]]*Table24[[#This Row],[Conversion Rate]]</f>
        <v>65</v>
      </c>
      <c r="AP243" s="28">
        <f>Table24[[#This Row],[45]]*Table24[[#This Row],[Conversion Rate]]</f>
        <v>0</v>
      </c>
      <c r="AQ243" s="28">
        <f>Table24[[#This Row],[100]]*Table24[[#This Row],[Conversion Rate]]</f>
        <v>0.49</v>
      </c>
      <c r="AR243" s="28">
        <f>Table24[[#This Row],[200]]*Table24[[#This Row],[Conversion Rate]]</f>
        <v>0.49</v>
      </c>
      <c r="AS243" s="28">
        <f>Table24[[#This Row],[300]]*Table24[[#This Row],[Conversion Rate]]</f>
        <v>0.49</v>
      </c>
      <c r="AT243" s="28">
        <f>Table24[[#This Row],[500]]*Table24[[#This Row],[Conversion Rate]]</f>
        <v>0.42</v>
      </c>
      <c r="AU243" s="28">
        <f>Table24[[#This Row],[1000]]*Table24[[#This Row],[Conversion Rate]]</f>
        <v>0.42</v>
      </c>
      <c r="AV243" s="28">
        <f>Table24[[#This Row],[2500]]*Table24[[#This Row],[Conversion Rate]]</f>
        <v>0.42</v>
      </c>
      <c r="AW243" s="28">
        <f>Table24[[#This Row],[5000]]*Table24[[#This Row],[Conversion Rate]]</f>
        <v>0.42</v>
      </c>
      <c r="AX243" s="28" t="str">
        <f>Table24[[#This Row],[All In/ ++]]</f>
        <v>++</v>
      </c>
      <c r="AY243" s="28">
        <f>Table24[[#This Row],[FSC]]*Table24[[#This Row],[Conversion Rate]]</f>
        <v>0.03</v>
      </c>
      <c r="AZ243" s="28">
        <f>Table24[[#This Row],[SSC]]*Table24[[#This Row],[Conversion Rate]]</f>
        <v>0</v>
      </c>
      <c r="BA243" s="28">
        <f>Table24[[#This Row],[Screening]]*Table24[[#This Row],[Conversion Rate]]</f>
        <v>0.15</v>
      </c>
      <c r="BB243" s="28" t="e">
        <f>Table24[[#This Row],[Other Charges]]*Table24[[#This Row],[Conversion Rate]]</f>
        <v>#VALUE!</v>
      </c>
      <c r="BC243" s="28">
        <f>Table24[[#This Row],[Dry Ice Charge]]*Table24[[#This Row],[Conversion Rate]]</f>
        <v>0</v>
      </c>
      <c r="BD243" s="28">
        <f>Table24[[#This Row],[SAF/kg]]*Table24[[#This Row],[Conversion Rate]]</f>
        <v>0</v>
      </c>
      <c r="BE243" s="30" cm="1">
        <f t="array" ref="BE243">IF(COUNTIFS(F$20:F$1213,F243,G$20:G$1213,G243)&gt;1,
    _xlfn.PERCENTRANK.INC(
        _xlfn._xlws.FILTER(AO$20:AO$1213, (F$20:F$1213=F243)*(G$20:G$1213=G243)*ISNUMBER(AO$20:AO$1213)),
        AO243
    ),
    0
)</f>
        <v>0</v>
      </c>
      <c r="BF243" s="28" t="str">
        <f t="shared" si="3"/>
        <v>Green</v>
      </c>
    </row>
    <row r="244" spans="3:58" hidden="1">
      <c r="C244" s="6" t="s">
        <v>28</v>
      </c>
      <c r="D244" s="4" t="s">
        <v>21</v>
      </c>
      <c r="E244" s="4" t="s">
        <v>22</v>
      </c>
      <c r="F244" s="4" t="s">
        <v>57</v>
      </c>
      <c r="G244" s="4" t="s">
        <v>23</v>
      </c>
      <c r="H244" s="4" t="s">
        <v>799</v>
      </c>
      <c r="I244" s="4" t="s">
        <v>799</v>
      </c>
      <c r="J244" s="4" t="s">
        <v>776</v>
      </c>
      <c r="K244" s="4" t="s">
        <v>776</v>
      </c>
      <c r="L2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AviationNoExpressIADATLUSUSAMERICASAMERICAS</v>
      </c>
      <c r="M244" s="7">
        <v>1823.3635240000019</v>
      </c>
      <c r="N244" s="4">
        <v>243</v>
      </c>
      <c r="O244" s="13">
        <v>7.5035535967078264</v>
      </c>
      <c r="P244" s="8" t="s">
        <v>940</v>
      </c>
      <c r="Q244" s="12" t="s">
        <v>472</v>
      </c>
      <c r="R244" s="12" t="s">
        <v>792</v>
      </c>
      <c r="S244" s="12" t="s">
        <v>23</v>
      </c>
      <c r="T244" s="12" t="s">
        <v>859</v>
      </c>
      <c r="U244" s="22"/>
      <c r="V244" s="12">
        <v>65</v>
      </c>
      <c r="W244" s="12"/>
      <c r="X244" s="12">
        <v>0.49</v>
      </c>
      <c r="Y244" s="12">
        <v>0.49</v>
      </c>
      <c r="Z244" s="12">
        <v>0.49</v>
      </c>
      <c r="AA244" s="12">
        <v>0.42</v>
      </c>
      <c r="AB244" s="12">
        <v>0.42</v>
      </c>
      <c r="AC244" s="12">
        <v>0.42</v>
      </c>
      <c r="AD244" s="12">
        <v>0.42</v>
      </c>
      <c r="AE244" s="12" t="s">
        <v>838</v>
      </c>
      <c r="AF244" s="12">
        <v>0.03</v>
      </c>
      <c r="AG244" s="12"/>
      <c r="AH244" s="12">
        <v>0.15</v>
      </c>
      <c r="AI244" s="12" t="s">
        <v>941</v>
      </c>
      <c r="AJ244" s="12"/>
      <c r="AK244" s="12"/>
      <c r="AL244" s="16" t="s">
        <v>943</v>
      </c>
      <c r="AM244" s="12" t="s">
        <v>1500</v>
      </c>
      <c r="AN244" s="27">
        <f>VLOOKUP(Table24[[#This Row],[USD conversion]],Sheet2!A:B,2,FALSE)</f>
        <v>1</v>
      </c>
      <c r="AO244" s="28">
        <f>Table24[[#This Row],[Min Charge]]*Table24[[#This Row],[Conversion Rate]]</f>
        <v>65</v>
      </c>
      <c r="AP244" s="28">
        <f>Table24[[#This Row],[45]]*Table24[[#This Row],[Conversion Rate]]</f>
        <v>0</v>
      </c>
      <c r="AQ244" s="28">
        <f>Table24[[#This Row],[100]]*Table24[[#This Row],[Conversion Rate]]</f>
        <v>0.49</v>
      </c>
      <c r="AR244" s="28">
        <f>Table24[[#This Row],[200]]*Table24[[#This Row],[Conversion Rate]]</f>
        <v>0.49</v>
      </c>
      <c r="AS244" s="28">
        <f>Table24[[#This Row],[300]]*Table24[[#This Row],[Conversion Rate]]</f>
        <v>0.49</v>
      </c>
      <c r="AT244" s="28">
        <f>Table24[[#This Row],[500]]*Table24[[#This Row],[Conversion Rate]]</f>
        <v>0.42</v>
      </c>
      <c r="AU244" s="28">
        <f>Table24[[#This Row],[1000]]*Table24[[#This Row],[Conversion Rate]]</f>
        <v>0.42</v>
      </c>
      <c r="AV244" s="28">
        <f>Table24[[#This Row],[2500]]*Table24[[#This Row],[Conversion Rate]]</f>
        <v>0.42</v>
      </c>
      <c r="AW244" s="28">
        <f>Table24[[#This Row],[5000]]*Table24[[#This Row],[Conversion Rate]]</f>
        <v>0.42</v>
      </c>
      <c r="AX244" s="28" t="str">
        <f>Table24[[#This Row],[All In/ ++]]</f>
        <v>++</v>
      </c>
      <c r="AY244" s="28">
        <f>Table24[[#This Row],[FSC]]*Table24[[#This Row],[Conversion Rate]]</f>
        <v>0.03</v>
      </c>
      <c r="AZ244" s="28">
        <f>Table24[[#This Row],[SSC]]*Table24[[#This Row],[Conversion Rate]]</f>
        <v>0</v>
      </c>
      <c r="BA244" s="28">
        <f>Table24[[#This Row],[Screening]]*Table24[[#This Row],[Conversion Rate]]</f>
        <v>0.15</v>
      </c>
      <c r="BB244" s="28" t="e">
        <f>Table24[[#This Row],[Other Charges]]*Table24[[#This Row],[Conversion Rate]]</f>
        <v>#VALUE!</v>
      </c>
      <c r="BC244" s="28">
        <f>Table24[[#This Row],[Dry Ice Charge]]*Table24[[#This Row],[Conversion Rate]]</f>
        <v>0</v>
      </c>
      <c r="BD244" s="28">
        <f>Table24[[#This Row],[SAF/kg]]*Table24[[#This Row],[Conversion Rate]]</f>
        <v>0</v>
      </c>
      <c r="BE244" s="30" cm="1">
        <f t="array" ref="BE244">IF(COUNTIFS(F$20:F$1213,F244,G$20:G$1213,G244)&gt;1,
    _xlfn.PERCENTRANK.INC(
        _xlfn._xlws.FILTER(AO$20:AO$1213, (F$20:F$1213=F244)*(G$20:G$1213=G244)*ISNUMBER(AO$20:AO$1213)),
        AO244
    ),
    0
)</f>
        <v>0</v>
      </c>
      <c r="BF244" s="28" t="str">
        <f t="shared" si="3"/>
        <v>Green</v>
      </c>
    </row>
    <row r="245" spans="3:58" hidden="1">
      <c r="C245" s="6" t="s">
        <v>35</v>
      </c>
      <c r="D245" s="4" t="s">
        <v>21</v>
      </c>
      <c r="E245" s="4" t="s">
        <v>22</v>
      </c>
      <c r="F245" s="4" t="s">
        <v>57</v>
      </c>
      <c r="G245" s="4" t="s">
        <v>42</v>
      </c>
      <c r="H245" s="4" t="s">
        <v>799</v>
      </c>
      <c r="I245" s="4" t="s">
        <v>799</v>
      </c>
      <c r="J245" s="4" t="s">
        <v>776</v>
      </c>
      <c r="K245" s="4" t="s">
        <v>776</v>
      </c>
      <c r="L2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GCNoExpressIADBUFUSUSAMERICASAMERICAS</v>
      </c>
      <c r="M245" s="7">
        <v>457.72706899999895</v>
      </c>
      <c r="N245" s="4">
        <v>439</v>
      </c>
      <c r="O245" s="13">
        <v>1.0426584715261935</v>
      </c>
      <c r="P245" s="8" t="s">
        <v>940</v>
      </c>
      <c r="Q245" s="12" t="s">
        <v>472</v>
      </c>
      <c r="R245" s="12" t="s">
        <v>792</v>
      </c>
      <c r="S245" s="12" t="s">
        <v>66</v>
      </c>
      <c r="T245" s="12" t="s">
        <v>859</v>
      </c>
      <c r="U245" s="22"/>
      <c r="V245" s="12">
        <v>65</v>
      </c>
      <c r="W245" s="12"/>
      <c r="X245" s="12">
        <v>0.49</v>
      </c>
      <c r="Y245" s="12">
        <v>0.49</v>
      </c>
      <c r="Z245" s="12">
        <v>0.49</v>
      </c>
      <c r="AA245" s="12">
        <v>0.42</v>
      </c>
      <c r="AB245" s="12">
        <v>0.42</v>
      </c>
      <c r="AC245" s="12">
        <v>0.42</v>
      </c>
      <c r="AD245" s="12">
        <v>0.42</v>
      </c>
      <c r="AE245" s="12" t="s">
        <v>838</v>
      </c>
      <c r="AF245" s="12">
        <v>0.03</v>
      </c>
      <c r="AG245" s="12"/>
      <c r="AH245" s="12">
        <v>0.15</v>
      </c>
      <c r="AI245" s="12" t="s">
        <v>941</v>
      </c>
      <c r="AJ245" s="12"/>
      <c r="AK245" s="12"/>
      <c r="AL245" s="16" t="s">
        <v>946</v>
      </c>
      <c r="AM245" s="12" t="s">
        <v>1500</v>
      </c>
      <c r="AN245" s="27">
        <f>VLOOKUP(Table24[[#This Row],[USD conversion]],Sheet2!A:B,2,FALSE)</f>
        <v>1</v>
      </c>
      <c r="AO245" s="28">
        <f>Table24[[#This Row],[Min Charge]]*Table24[[#This Row],[Conversion Rate]]</f>
        <v>65</v>
      </c>
      <c r="AP245" s="28">
        <f>Table24[[#This Row],[45]]*Table24[[#This Row],[Conversion Rate]]</f>
        <v>0</v>
      </c>
      <c r="AQ245" s="28">
        <f>Table24[[#This Row],[100]]*Table24[[#This Row],[Conversion Rate]]</f>
        <v>0.49</v>
      </c>
      <c r="AR245" s="28">
        <f>Table24[[#This Row],[200]]*Table24[[#This Row],[Conversion Rate]]</f>
        <v>0.49</v>
      </c>
      <c r="AS245" s="28">
        <f>Table24[[#This Row],[300]]*Table24[[#This Row],[Conversion Rate]]</f>
        <v>0.49</v>
      </c>
      <c r="AT245" s="28">
        <f>Table24[[#This Row],[500]]*Table24[[#This Row],[Conversion Rate]]</f>
        <v>0.42</v>
      </c>
      <c r="AU245" s="28">
        <f>Table24[[#This Row],[1000]]*Table24[[#This Row],[Conversion Rate]]</f>
        <v>0.42</v>
      </c>
      <c r="AV245" s="28">
        <f>Table24[[#This Row],[2500]]*Table24[[#This Row],[Conversion Rate]]</f>
        <v>0.42</v>
      </c>
      <c r="AW245" s="28">
        <f>Table24[[#This Row],[5000]]*Table24[[#This Row],[Conversion Rate]]</f>
        <v>0.42</v>
      </c>
      <c r="AX245" s="28" t="str">
        <f>Table24[[#This Row],[All In/ ++]]</f>
        <v>++</v>
      </c>
      <c r="AY245" s="28">
        <f>Table24[[#This Row],[FSC]]*Table24[[#This Row],[Conversion Rate]]</f>
        <v>0.03</v>
      </c>
      <c r="AZ245" s="28">
        <f>Table24[[#This Row],[SSC]]*Table24[[#This Row],[Conversion Rate]]</f>
        <v>0</v>
      </c>
      <c r="BA245" s="28">
        <f>Table24[[#This Row],[Screening]]*Table24[[#This Row],[Conversion Rate]]</f>
        <v>0.15</v>
      </c>
      <c r="BB245" s="28" t="e">
        <f>Table24[[#This Row],[Other Charges]]*Table24[[#This Row],[Conversion Rate]]</f>
        <v>#VALUE!</v>
      </c>
      <c r="BC245" s="28">
        <f>Table24[[#This Row],[Dry Ice Charge]]*Table24[[#This Row],[Conversion Rate]]</f>
        <v>0</v>
      </c>
      <c r="BD245" s="28">
        <f>Table24[[#This Row],[SAF/kg]]*Table24[[#This Row],[Conversion Rate]]</f>
        <v>0</v>
      </c>
      <c r="BE245" s="30" cm="1">
        <f t="array" ref="BE245">IF(COUNTIFS(F$20:F$1213,F245,G$20:G$1213,G245)&gt;1,
    _xlfn.PERCENTRANK.INC(
        _xlfn._xlws.FILTER(AO$20:AO$1213, (F$20:F$1213=F245)*(G$20:G$1213=G245)*ISNUMBER(AO$20:AO$1213)),
        AO245
    ),
    0
)</f>
        <v>0</v>
      </c>
      <c r="BF245" s="28" t="str">
        <f t="shared" si="3"/>
        <v>Green</v>
      </c>
    </row>
    <row r="246" spans="3:58" hidden="1">
      <c r="C246" s="6" t="s">
        <v>28</v>
      </c>
      <c r="D246" s="4" t="s">
        <v>21</v>
      </c>
      <c r="E246" s="4" t="s">
        <v>22</v>
      </c>
      <c r="F246" s="4" t="s">
        <v>33</v>
      </c>
      <c r="G246" s="4" t="s">
        <v>34</v>
      </c>
      <c r="H246" s="4" t="s">
        <v>799</v>
      </c>
      <c r="I246" s="4" t="s">
        <v>813</v>
      </c>
      <c r="J246" s="4" t="s">
        <v>776</v>
      </c>
      <c r="K246" s="4" t="s">
        <v>776</v>
      </c>
      <c r="L2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AviationNoExpressIAHSALUSSVAMERICASAMERICAS</v>
      </c>
      <c r="M246" s="7">
        <v>31385.663025999769</v>
      </c>
      <c r="N246" s="4">
        <v>1535</v>
      </c>
      <c r="O246" s="13">
        <v>20.446686010423303</v>
      </c>
      <c r="P246" s="8" t="s">
        <v>940</v>
      </c>
      <c r="Q246" s="12" t="s">
        <v>472</v>
      </c>
      <c r="R246" s="12" t="s">
        <v>792</v>
      </c>
      <c r="S246" s="12" t="s">
        <v>23</v>
      </c>
      <c r="T246" s="12" t="s">
        <v>859</v>
      </c>
      <c r="U246" s="22"/>
      <c r="V246" s="12">
        <v>175</v>
      </c>
      <c r="W246" s="12"/>
      <c r="X246" s="12">
        <v>2.5</v>
      </c>
      <c r="Y246" s="12"/>
      <c r="Z246" s="12">
        <v>2.15</v>
      </c>
      <c r="AA246" s="12">
        <v>2</v>
      </c>
      <c r="AB246" s="12">
        <v>1.9</v>
      </c>
      <c r="AC246" s="12"/>
      <c r="AD246" s="12"/>
      <c r="AE246" s="12" t="s">
        <v>838</v>
      </c>
      <c r="AF246" s="12">
        <v>0.09</v>
      </c>
      <c r="AG246" s="12"/>
      <c r="AH246" s="12">
        <v>0.15</v>
      </c>
      <c r="AI246" s="12" t="s">
        <v>944</v>
      </c>
      <c r="AJ246" s="12"/>
      <c r="AK246" s="12"/>
      <c r="AL246" s="16" t="s">
        <v>945</v>
      </c>
      <c r="AM246" s="12" t="s">
        <v>1500</v>
      </c>
      <c r="AN246" s="27">
        <f>VLOOKUP(Table24[[#This Row],[USD conversion]],Sheet2!A:B,2,FALSE)</f>
        <v>1</v>
      </c>
      <c r="AO246" s="28">
        <f>Table24[[#This Row],[Min Charge]]*Table24[[#This Row],[Conversion Rate]]</f>
        <v>175</v>
      </c>
      <c r="AP246" s="28">
        <f>Table24[[#This Row],[45]]*Table24[[#This Row],[Conversion Rate]]</f>
        <v>0</v>
      </c>
      <c r="AQ246" s="28">
        <f>Table24[[#This Row],[100]]*Table24[[#This Row],[Conversion Rate]]</f>
        <v>2.5</v>
      </c>
      <c r="AR246" s="28">
        <f>Table24[[#This Row],[200]]*Table24[[#This Row],[Conversion Rate]]</f>
        <v>0</v>
      </c>
      <c r="AS246" s="28">
        <f>Table24[[#This Row],[300]]*Table24[[#This Row],[Conversion Rate]]</f>
        <v>2.15</v>
      </c>
      <c r="AT246" s="28">
        <f>Table24[[#This Row],[500]]*Table24[[#This Row],[Conversion Rate]]</f>
        <v>2</v>
      </c>
      <c r="AU246" s="28">
        <f>Table24[[#This Row],[1000]]*Table24[[#This Row],[Conversion Rate]]</f>
        <v>1.9</v>
      </c>
      <c r="AV246" s="28">
        <f>Table24[[#This Row],[2500]]*Table24[[#This Row],[Conversion Rate]]</f>
        <v>0</v>
      </c>
      <c r="AW246" s="28">
        <f>Table24[[#This Row],[5000]]*Table24[[#This Row],[Conversion Rate]]</f>
        <v>0</v>
      </c>
      <c r="AX246" s="28" t="str">
        <f>Table24[[#This Row],[All In/ ++]]</f>
        <v>++</v>
      </c>
      <c r="AY246" s="28">
        <f>Table24[[#This Row],[FSC]]*Table24[[#This Row],[Conversion Rate]]</f>
        <v>0.09</v>
      </c>
      <c r="AZ246" s="28">
        <f>Table24[[#This Row],[SSC]]*Table24[[#This Row],[Conversion Rate]]</f>
        <v>0</v>
      </c>
      <c r="BA246" s="28">
        <f>Table24[[#This Row],[Screening]]*Table24[[#This Row],[Conversion Rate]]</f>
        <v>0.15</v>
      </c>
      <c r="BB246" s="28" t="e">
        <f>Table24[[#This Row],[Other Charges]]*Table24[[#This Row],[Conversion Rate]]</f>
        <v>#VALUE!</v>
      </c>
      <c r="BC246" s="28">
        <f>Table24[[#This Row],[Dry Ice Charge]]*Table24[[#This Row],[Conversion Rate]]</f>
        <v>0</v>
      </c>
      <c r="BD246" s="28">
        <f>Table24[[#This Row],[SAF/kg]]*Table24[[#This Row],[Conversion Rate]]</f>
        <v>0</v>
      </c>
      <c r="BE246" s="30" cm="1">
        <f t="array" ref="BE246">IF(COUNTIFS(F$20:F$1213,F246,G$20:G$1213,G246)&gt;1,
    _xlfn.PERCENTRANK.INC(
        _xlfn._xlws.FILTER(AO$20:AO$1213, (F$20:F$1213=F246)*(G$20:G$1213=G246)*ISNUMBER(AO$20:AO$1213)),
        AO246
    ),
    0
)</f>
        <v>0</v>
      </c>
      <c r="BF246" s="28" t="str">
        <f t="shared" si="3"/>
        <v>Green</v>
      </c>
    </row>
    <row r="247" spans="3:58">
      <c r="C247" s="6" t="s">
        <v>20</v>
      </c>
      <c r="D247" s="4" t="s">
        <v>472</v>
      </c>
      <c r="E247" s="4" t="s">
        <v>22</v>
      </c>
      <c r="F247" s="4" t="s">
        <v>66</v>
      </c>
      <c r="G247" s="4" t="s">
        <v>112</v>
      </c>
      <c r="H247" s="4" t="s">
        <v>799</v>
      </c>
      <c r="I247" s="4" t="s">
        <v>803</v>
      </c>
      <c r="J247" s="4" t="s">
        <v>776</v>
      </c>
      <c r="K247" s="4" t="s">
        <v>778</v>
      </c>
      <c r="L2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PharmaYesExpressJFKBRUUSBEAMERICASEMEA</v>
      </c>
      <c r="M247" s="7">
        <v>10263.620000000001</v>
      </c>
      <c r="N247" s="4">
        <v>313</v>
      </c>
      <c r="O247" s="13">
        <v>32.791118210862621</v>
      </c>
      <c r="P247" s="8" t="s">
        <v>940</v>
      </c>
      <c r="Q247" s="12" t="s">
        <v>472</v>
      </c>
      <c r="R247" s="12" t="s">
        <v>791</v>
      </c>
      <c r="S247" s="12"/>
      <c r="T247" s="12" t="s">
        <v>859</v>
      </c>
      <c r="U247" s="22"/>
      <c r="V247" s="12">
        <v>200</v>
      </c>
      <c r="W247" s="12"/>
      <c r="X247" s="12">
        <v>1.95</v>
      </c>
      <c r="Y247" s="12"/>
      <c r="Z247" s="12">
        <v>1.75</v>
      </c>
      <c r="AA247" s="12">
        <v>1.55</v>
      </c>
      <c r="AB247" s="12">
        <v>1.4</v>
      </c>
      <c r="AC247" s="12"/>
      <c r="AD247" s="12"/>
      <c r="AE247" s="12" t="s">
        <v>838</v>
      </c>
      <c r="AF247" s="12">
        <v>0.09</v>
      </c>
      <c r="AG247" s="12"/>
      <c r="AH247" s="12">
        <v>0.15</v>
      </c>
      <c r="AI247" s="12" t="s">
        <v>944</v>
      </c>
      <c r="AJ247" s="12"/>
      <c r="AK247" s="12"/>
      <c r="AL247" s="16" t="s">
        <v>20</v>
      </c>
      <c r="AM247" s="12" t="s">
        <v>1500</v>
      </c>
      <c r="AN247" s="27">
        <f>VLOOKUP(Table24[[#This Row],[USD conversion]],Sheet2!A:B,2,FALSE)</f>
        <v>1</v>
      </c>
      <c r="AO247" s="28">
        <f>Table24[[#This Row],[Min Charge]]*Table24[[#This Row],[Conversion Rate]]</f>
        <v>200</v>
      </c>
      <c r="AP247" s="28">
        <f>Table24[[#This Row],[45]]*Table24[[#This Row],[Conversion Rate]]</f>
        <v>0</v>
      </c>
      <c r="AQ247" s="28">
        <f>Table24[[#This Row],[100]]*Table24[[#This Row],[Conversion Rate]]</f>
        <v>1.95</v>
      </c>
      <c r="AR247" s="28">
        <f>Table24[[#This Row],[200]]*Table24[[#This Row],[Conversion Rate]]</f>
        <v>0</v>
      </c>
      <c r="AS247" s="28">
        <f>Table24[[#This Row],[300]]*Table24[[#This Row],[Conversion Rate]]</f>
        <v>1.75</v>
      </c>
      <c r="AT247" s="28">
        <f>Table24[[#This Row],[500]]*Table24[[#This Row],[Conversion Rate]]</f>
        <v>1.55</v>
      </c>
      <c r="AU247" s="28">
        <f>Table24[[#This Row],[1000]]*Table24[[#This Row],[Conversion Rate]]</f>
        <v>1.4</v>
      </c>
      <c r="AV247" s="28">
        <f>Table24[[#This Row],[2500]]*Table24[[#This Row],[Conversion Rate]]</f>
        <v>0</v>
      </c>
      <c r="AW247" s="28">
        <f>Table24[[#This Row],[5000]]*Table24[[#This Row],[Conversion Rate]]</f>
        <v>0</v>
      </c>
      <c r="AX247" s="28" t="str">
        <f>Table24[[#This Row],[All In/ ++]]</f>
        <v>++</v>
      </c>
      <c r="AY247" s="28">
        <f>Table24[[#This Row],[FSC]]*Table24[[#This Row],[Conversion Rate]]</f>
        <v>0.09</v>
      </c>
      <c r="AZ247" s="28">
        <f>Table24[[#This Row],[SSC]]*Table24[[#This Row],[Conversion Rate]]</f>
        <v>0</v>
      </c>
      <c r="BA247" s="28">
        <f>Table24[[#This Row],[Screening]]*Table24[[#This Row],[Conversion Rate]]</f>
        <v>0.15</v>
      </c>
      <c r="BB247" s="28" t="e">
        <f>Table24[[#This Row],[Other Charges]]*Table24[[#This Row],[Conversion Rate]]</f>
        <v>#VALUE!</v>
      </c>
      <c r="BC247" s="28">
        <f>Table24[[#This Row],[Dry Ice Charge]]*Table24[[#This Row],[Conversion Rate]]</f>
        <v>0</v>
      </c>
      <c r="BD247" s="28">
        <f>Table24[[#This Row],[SAF/kg]]*Table24[[#This Row],[Conversion Rate]]</f>
        <v>0</v>
      </c>
      <c r="BE247" s="30" cm="1">
        <f t="array" ref="BE247">IF(COUNTIFS(F$20:F$1213,F247,G$20:G$1213,G247)&gt;1,
    _xlfn.PERCENTRANK.INC(
        _xlfn._xlws.FILTER(AO$20:AO$1213, (F$20:F$1213=F247)*(G$20:G$1213=G247)*ISNUMBER(AO$20:AO$1213)),
        AO247
    ),
    0
)</f>
        <v>0.8</v>
      </c>
      <c r="BF247" s="28" t="str">
        <f t="shared" si="3"/>
        <v>Red</v>
      </c>
    </row>
    <row r="248" spans="3:58" hidden="1">
      <c r="C248" s="6" t="s">
        <v>20</v>
      </c>
      <c r="D248" s="4" t="s">
        <v>21</v>
      </c>
      <c r="E248" s="4" t="s">
        <v>22</v>
      </c>
      <c r="F248" s="4" t="s">
        <v>66</v>
      </c>
      <c r="G248" s="4" t="s">
        <v>24</v>
      </c>
      <c r="H248" s="4" t="s">
        <v>799</v>
      </c>
      <c r="I248" s="4" t="s">
        <v>799</v>
      </c>
      <c r="J248" s="4" t="s">
        <v>776</v>
      </c>
      <c r="K248" s="4" t="s">
        <v>776</v>
      </c>
      <c r="L2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PharmaNoExpressJFKCVGUSUSAMERICASAMERICAS</v>
      </c>
      <c r="M248" s="7">
        <v>584.09070700000018</v>
      </c>
      <c r="N248" s="4">
        <v>283</v>
      </c>
      <c r="O248" s="13">
        <v>2.0639247597173149</v>
      </c>
      <c r="P248" s="8" t="s">
        <v>940</v>
      </c>
      <c r="Q248" s="12" t="s">
        <v>472</v>
      </c>
      <c r="R248" s="12" t="s">
        <v>791</v>
      </c>
      <c r="S248" s="12"/>
      <c r="T248" s="12" t="s">
        <v>859</v>
      </c>
      <c r="U248" s="22"/>
      <c r="V248" s="12">
        <v>65</v>
      </c>
      <c r="W248" s="12"/>
      <c r="X248" s="12">
        <v>0.49</v>
      </c>
      <c r="Y248" s="12">
        <v>0.49</v>
      </c>
      <c r="Z248" s="12">
        <v>0.49</v>
      </c>
      <c r="AA248" s="12">
        <v>0.42</v>
      </c>
      <c r="AB248" s="12">
        <v>0.42</v>
      </c>
      <c r="AC248" s="12">
        <v>0.42</v>
      </c>
      <c r="AD248" s="12">
        <v>0.42</v>
      </c>
      <c r="AE248" s="12" t="s">
        <v>838</v>
      </c>
      <c r="AF248" s="12">
        <v>0.03</v>
      </c>
      <c r="AG248" s="12"/>
      <c r="AH248" s="12">
        <v>0.15</v>
      </c>
      <c r="AI248" s="12" t="s">
        <v>941</v>
      </c>
      <c r="AJ248" s="12"/>
      <c r="AK248" s="12"/>
      <c r="AL248" s="16" t="s">
        <v>946</v>
      </c>
      <c r="AM248" s="12" t="s">
        <v>1500</v>
      </c>
      <c r="AN248" s="27">
        <f>VLOOKUP(Table24[[#This Row],[USD conversion]],Sheet2!A:B,2,FALSE)</f>
        <v>1</v>
      </c>
      <c r="AO248" s="28">
        <f>Table24[[#This Row],[Min Charge]]*Table24[[#This Row],[Conversion Rate]]</f>
        <v>65</v>
      </c>
      <c r="AP248" s="28">
        <f>Table24[[#This Row],[45]]*Table24[[#This Row],[Conversion Rate]]</f>
        <v>0</v>
      </c>
      <c r="AQ248" s="28">
        <f>Table24[[#This Row],[100]]*Table24[[#This Row],[Conversion Rate]]</f>
        <v>0.49</v>
      </c>
      <c r="AR248" s="28">
        <f>Table24[[#This Row],[200]]*Table24[[#This Row],[Conversion Rate]]</f>
        <v>0.49</v>
      </c>
      <c r="AS248" s="28">
        <f>Table24[[#This Row],[300]]*Table24[[#This Row],[Conversion Rate]]</f>
        <v>0.49</v>
      </c>
      <c r="AT248" s="28">
        <f>Table24[[#This Row],[500]]*Table24[[#This Row],[Conversion Rate]]</f>
        <v>0.42</v>
      </c>
      <c r="AU248" s="28">
        <f>Table24[[#This Row],[1000]]*Table24[[#This Row],[Conversion Rate]]</f>
        <v>0.42</v>
      </c>
      <c r="AV248" s="28">
        <f>Table24[[#This Row],[2500]]*Table24[[#This Row],[Conversion Rate]]</f>
        <v>0.42</v>
      </c>
      <c r="AW248" s="28">
        <f>Table24[[#This Row],[5000]]*Table24[[#This Row],[Conversion Rate]]</f>
        <v>0.42</v>
      </c>
      <c r="AX248" s="28" t="str">
        <f>Table24[[#This Row],[All In/ ++]]</f>
        <v>++</v>
      </c>
      <c r="AY248" s="28">
        <f>Table24[[#This Row],[FSC]]*Table24[[#This Row],[Conversion Rate]]</f>
        <v>0.03</v>
      </c>
      <c r="AZ248" s="28">
        <f>Table24[[#This Row],[SSC]]*Table24[[#This Row],[Conversion Rate]]</f>
        <v>0</v>
      </c>
      <c r="BA248" s="28">
        <f>Table24[[#This Row],[Screening]]*Table24[[#This Row],[Conversion Rate]]</f>
        <v>0.15</v>
      </c>
      <c r="BB248" s="28" t="e">
        <f>Table24[[#This Row],[Other Charges]]*Table24[[#This Row],[Conversion Rate]]</f>
        <v>#VALUE!</v>
      </c>
      <c r="BC248" s="28">
        <f>Table24[[#This Row],[Dry Ice Charge]]*Table24[[#This Row],[Conversion Rate]]</f>
        <v>0</v>
      </c>
      <c r="BD248" s="28">
        <f>Table24[[#This Row],[SAF/kg]]*Table24[[#This Row],[Conversion Rate]]</f>
        <v>0</v>
      </c>
      <c r="BE248" s="30" cm="1">
        <f t="array" ref="BE248">IF(COUNTIFS(F$20:F$1213,F248,G$20:G$1213,G248)&gt;1,
    _xlfn.PERCENTRANK.INC(
        _xlfn._xlws.FILTER(AO$20:AO$1213, (F$20:F$1213=F248)*(G$20:G$1213=G248)*ISNUMBER(AO$20:AO$1213)),
        AO248
    ),
    0
)</f>
        <v>0</v>
      </c>
      <c r="BF248" s="28" t="str">
        <f t="shared" si="3"/>
        <v>Green</v>
      </c>
    </row>
    <row r="249" spans="3:58" hidden="1">
      <c r="C249" s="6" t="s">
        <v>20</v>
      </c>
      <c r="D249" s="4" t="s">
        <v>472</v>
      </c>
      <c r="E249" s="4" t="s">
        <v>22</v>
      </c>
      <c r="F249" s="4" t="s">
        <v>66</v>
      </c>
      <c r="G249" s="4" t="s">
        <v>110</v>
      </c>
      <c r="H249" s="4" t="s">
        <v>799</v>
      </c>
      <c r="I249" s="4" t="s">
        <v>809</v>
      </c>
      <c r="J249" s="4" t="s">
        <v>776</v>
      </c>
      <c r="K249" s="4" t="s">
        <v>777</v>
      </c>
      <c r="L2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249" s="7">
        <v>19140.919999999995</v>
      </c>
      <c r="N249" s="4">
        <v>439</v>
      </c>
      <c r="O249" s="13">
        <v>43.601184510250555</v>
      </c>
      <c r="P249" s="8" t="s">
        <v>940</v>
      </c>
      <c r="Q249" s="12" t="s">
        <v>472</v>
      </c>
      <c r="R249" s="12" t="s">
        <v>792</v>
      </c>
      <c r="S249" s="12" t="s">
        <v>23</v>
      </c>
      <c r="T249" s="12" t="s">
        <v>859</v>
      </c>
      <c r="U249" s="22"/>
      <c r="V249" s="12">
        <v>200</v>
      </c>
      <c r="W249" s="12"/>
      <c r="X249" s="12">
        <v>3.5</v>
      </c>
      <c r="Y249" s="12"/>
      <c r="Z249" s="12">
        <v>2.7</v>
      </c>
      <c r="AA249" s="12">
        <v>2.15</v>
      </c>
      <c r="AB249" s="12">
        <v>2</v>
      </c>
      <c r="AC249" s="12"/>
      <c r="AD249" s="12"/>
      <c r="AE249" s="12" t="s">
        <v>838</v>
      </c>
      <c r="AF249" s="12">
        <v>0.09</v>
      </c>
      <c r="AG249" s="12"/>
      <c r="AH249" s="12">
        <v>0.15</v>
      </c>
      <c r="AI249" s="12" t="s">
        <v>944</v>
      </c>
      <c r="AJ249" s="12"/>
      <c r="AK249" s="12"/>
      <c r="AL249" s="16" t="s">
        <v>20</v>
      </c>
      <c r="AM249" s="12" t="s">
        <v>1500</v>
      </c>
      <c r="AN249" s="27">
        <f>VLOOKUP(Table24[[#This Row],[USD conversion]],Sheet2!A:B,2,FALSE)</f>
        <v>1</v>
      </c>
      <c r="AO249" s="28">
        <f>Table24[[#This Row],[Min Charge]]*Table24[[#This Row],[Conversion Rate]]</f>
        <v>200</v>
      </c>
      <c r="AP249" s="28">
        <f>Table24[[#This Row],[45]]*Table24[[#This Row],[Conversion Rate]]</f>
        <v>0</v>
      </c>
      <c r="AQ249" s="28">
        <f>Table24[[#This Row],[100]]*Table24[[#This Row],[Conversion Rate]]</f>
        <v>3.5</v>
      </c>
      <c r="AR249" s="28">
        <f>Table24[[#This Row],[200]]*Table24[[#This Row],[Conversion Rate]]</f>
        <v>0</v>
      </c>
      <c r="AS249" s="28">
        <f>Table24[[#This Row],[300]]*Table24[[#This Row],[Conversion Rate]]</f>
        <v>2.7</v>
      </c>
      <c r="AT249" s="28">
        <f>Table24[[#This Row],[500]]*Table24[[#This Row],[Conversion Rate]]</f>
        <v>2.15</v>
      </c>
      <c r="AU249" s="28">
        <f>Table24[[#This Row],[1000]]*Table24[[#This Row],[Conversion Rate]]</f>
        <v>2</v>
      </c>
      <c r="AV249" s="28">
        <f>Table24[[#This Row],[2500]]*Table24[[#This Row],[Conversion Rate]]</f>
        <v>0</v>
      </c>
      <c r="AW249" s="28">
        <f>Table24[[#This Row],[5000]]*Table24[[#This Row],[Conversion Rate]]</f>
        <v>0</v>
      </c>
      <c r="AX249" s="28" t="str">
        <f>Table24[[#This Row],[All In/ ++]]</f>
        <v>++</v>
      </c>
      <c r="AY249" s="28">
        <f>Table24[[#This Row],[FSC]]*Table24[[#This Row],[Conversion Rate]]</f>
        <v>0.09</v>
      </c>
      <c r="AZ249" s="28">
        <f>Table24[[#This Row],[SSC]]*Table24[[#This Row],[Conversion Rate]]</f>
        <v>0</v>
      </c>
      <c r="BA249" s="28">
        <f>Table24[[#This Row],[Screening]]*Table24[[#This Row],[Conversion Rate]]</f>
        <v>0.15</v>
      </c>
      <c r="BB249" s="28" t="e">
        <f>Table24[[#This Row],[Other Charges]]*Table24[[#This Row],[Conversion Rate]]</f>
        <v>#VALUE!</v>
      </c>
      <c r="BC249" s="28">
        <f>Table24[[#This Row],[Dry Ice Charge]]*Table24[[#This Row],[Conversion Rate]]</f>
        <v>0</v>
      </c>
      <c r="BD249" s="28">
        <f>Table24[[#This Row],[SAF/kg]]*Table24[[#This Row],[Conversion Rate]]</f>
        <v>0</v>
      </c>
      <c r="BE249" s="30" cm="1">
        <f t="array" ref="BE249">IF(COUNTIFS(F$20:F$1213,F249,G$20:G$1213,G249)&gt;1,
    _xlfn.PERCENTRANK.INC(
        _xlfn._xlws.FILTER(AO$20:AO$1213, (F$20:F$1213=F249)*(G$20:G$1213=G249)*ISNUMBER(AO$20:AO$1213)),
        AO249
    ),
    0
)</f>
        <v>0.8</v>
      </c>
      <c r="BF249" s="28" t="str">
        <f t="shared" si="3"/>
        <v>Red</v>
      </c>
    </row>
    <row r="250" spans="3:58">
      <c r="C250" s="6" t="s">
        <v>20</v>
      </c>
      <c r="D250" s="4" t="s">
        <v>472</v>
      </c>
      <c r="E250" s="4" t="s">
        <v>22</v>
      </c>
      <c r="F250" s="4" t="s">
        <v>66</v>
      </c>
      <c r="G250" s="4" t="s">
        <v>86</v>
      </c>
      <c r="H250" s="4" t="s">
        <v>799</v>
      </c>
      <c r="I250" s="4" t="s">
        <v>795</v>
      </c>
      <c r="J250" s="4" t="s">
        <v>776</v>
      </c>
      <c r="K250" s="4" t="s">
        <v>778</v>
      </c>
      <c r="L2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PharmaYesExpressJFKLHRUSGBAMERICASEMEA</v>
      </c>
      <c r="M250" s="7">
        <v>20615.7186348</v>
      </c>
      <c r="N250" s="4">
        <v>918</v>
      </c>
      <c r="O250" s="13">
        <v>22.457209841830064</v>
      </c>
      <c r="P250" s="8" t="s">
        <v>940</v>
      </c>
      <c r="Q250" s="12" t="s">
        <v>472</v>
      </c>
      <c r="R250" s="12" t="s">
        <v>791</v>
      </c>
      <c r="S250" s="12"/>
      <c r="T250" s="12" t="s">
        <v>859</v>
      </c>
      <c r="U250" s="22"/>
      <c r="V250" s="12">
        <v>200</v>
      </c>
      <c r="W250" s="12"/>
      <c r="X250" s="12">
        <v>1.7</v>
      </c>
      <c r="Y250" s="12"/>
      <c r="Z250" s="12">
        <v>1.4</v>
      </c>
      <c r="AA250" s="12">
        <v>1.2</v>
      </c>
      <c r="AB250" s="12">
        <v>1.1000000000000001</v>
      </c>
      <c r="AC250" s="12"/>
      <c r="AD250" s="12"/>
      <c r="AE250" s="12" t="s">
        <v>838</v>
      </c>
      <c r="AF250" s="12">
        <v>0.09</v>
      </c>
      <c r="AG250" s="12"/>
      <c r="AH250" s="12">
        <v>0.15</v>
      </c>
      <c r="AI250" s="12" t="s">
        <v>944</v>
      </c>
      <c r="AJ250" s="12"/>
      <c r="AK250" s="12"/>
      <c r="AL250" s="16" t="s">
        <v>20</v>
      </c>
      <c r="AM250" s="12" t="s">
        <v>1500</v>
      </c>
      <c r="AN250" s="27">
        <f>VLOOKUP(Table24[[#This Row],[USD conversion]],Sheet2!A:B,2,FALSE)</f>
        <v>1</v>
      </c>
      <c r="AO250" s="28">
        <f>Table24[[#This Row],[Min Charge]]*Table24[[#This Row],[Conversion Rate]]</f>
        <v>200</v>
      </c>
      <c r="AP250" s="28">
        <f>Table24[[#This Row],[45]]*Table24[[#This Row],[Conversion Rate]]</f>
        <v>0</v>
      </c>
      <c r="AQ250" s="28">
        <f>Table24[[#This Row],[100]]*Table24[[#This Row],[Conversion Rate]]</f>
        <v>1.7</v>
      </c>
      <c r="AR250" s="28">
        <f>Table24[[#This Row],[200]]*Table24[[#This Row],[Conversion Rate]]</f>
        <v>0</v>
      </c>
      <c r="AS250" s="28">
        <f>Table24[[#This Row],[300]]*Table24[[#This Row],[Conversion Rate]]</f>
        <v>1.4</v>
      </c>
      <c r="AT250" s="28">
        <f>Table24[[#This Row],[500]]*Table24[[#This Row],[Conversion Rate]]</f>
        <v>1.2</v>
      </c>
      <c r="AU250" s="28">
        <f>Table24[[#This Row],[1000]]*Table24[[#This Row],[Conversion Rate]]</f>
        <v>1.1000000000000001</v>
      </c>
      <c r="AV250" s="28">
        <f>Table24[[#This Row],[2500]]*Table24[[#This Row],[Conversion Rate]]</f>
        <v>0</v>
      </c>
      <c r="AW250" s="28">
        <f>Table24[[#This Row],[5000]]*Table24[[#This Row],[Conversion Rate]]</f>
        <v>0</v>
      </c>
      <c r="AX250" s="28" t="str">
        <f>Table24[[#This Row],[All In/ ++]]</f>
        <v>++</v>
      </c>
      <c r="AY250" s="28">
        <f>Table24[[#This Row],[FSC]]*Table24[[#This Row],[Conversion Rate]]</f>
        <v>0.09</v>
      </c>
      <c r="AZ250" s="28">
        <f>Table24[[#This Row],[SSC]]*Table24[[#This Row],[Conversion Rate]]</f>
        <v>0</v>
      </c>
      <c r="BA250" s="28">
        <f>Table24[[#This Row],[Screening]]*Table24[[#This Row],[Conversion Rate]]</f>
        <v>0.15</v>
      </c>
      <c r="BB250" s="28" t="e">
        <f>Table24[[#This Row],[Other Charges]]*Table24[[#This Row],[Conversion Rate]]</f>
        <v>#VALUE!</v>
      </c>
      <c r="BC250" s="28">
        <f>Table24[[#This Row],[Dry Ice Charge]]*Table24[[#This Row],[Conversion Rate]]</f>
        <v>0</v>
      </c>
      <c r="BD250" s="28">
        <f>Table24[[#This Row],[SAF/kg]]*Table24[[#This Row],[Conversion Rate]]</f>
        <v>0</v>
      </c>
      <c r="BE250" s="30" cm="1">
        <f t="array" ref="BE250">IF(COUNTIFS(F$20:F$1213,F250,G$20:G$1213,G250)&gt;1,
    _xlfn.PERCENTRANK.INC(
        _xlfn._xlws.FILTER(AO$20:AO$1213, (F$20:F$1213=F250)*(G$20:G$1213=G250)*ISNUMBER(AO$20:AO$1213)),
        AO250
    ),
    0
)</f>
        <v>0.8</v>
      </c>
      <c r="BF250" s="28" t="str">
        <f t="shared" si="3"/>
        <v>Red</v>
      </c>
    </row>
    <row r="251" spans="3:58" hidden="1">
      <c r="C251" s="6" t="s">
        <v>20</v>
      </c>
      <c r="D251" s="4" t="s">
        <v>21</v>
      </c>
      <c r="E251" s="4" t="s">
        <v>22</v>
      </c>
      <c r="F251" s="4" t="s">
        <v>66</v>
      </c>
      <c r="G251" s="4" t="s">
        <v>85</v>
      </c>
      <c r="H251" s="4" t="s">
        <v>799</v>
      </c>
      <c r="I251" s="4" t="s">
        <v>799</v>
      </c>
      <c r="J251" s="4" t="s">
        <v>776</v>
      </c>
      <c r="K251" s="4" t="s">
        <v>776</v>
      </c>
      <c r="L2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PharmaNoExpressJFKMIAUSUSAMERICASAMERICAS</v>
      </c>
      <c r="M251" s="7">
        <v>8198.7000000000007</v>
      </c>
      <c r="N251" s="4">
        <v>291</v>
      </c>
      <c r="O251" s="13">
        <v>28.174226804123712</v>
      </c>
      <c r="P251" s="8" t="s">
        <v>940</v>
      </c>
      <c r="Q251" s="12" t="s">
        <v>472</v>
      </c>
      <c r="R251" s="12" t="s">
        <v>791</v>
      </c>
      <c r="S251" s="12"/>
      <c r="T251" s="12" t="s">
        <v>859</v>
      </c>
      <c r="U251" s="22"/>
      <c r="V251" s="12">
        <v>65</v>
      </c>
      <c r="W251" s="12"/>
      <c r="X251" s="12">
        <v>0.49</v>
      </c>
      <c r="Y251" s="12">
        <v>0.49</v>
      </c>
      <c r="Z251" s="12">
        <v>0.49</v>
      </c>
      <c r="AA251" s="12">
        <v>0.42</v>
      </c>
      <c r="AB251" s="12">
        <v>0.42</v>
      </c>
      <c r="AC251" s="12">
        <v>0.42</v>
      </c>
      <c r="AD251" s="12">
        <v>0.42</v>
      </c>
      <c r="AE251" s="12" t="s">
        <v>838</v>
      </c>
      <c r="AF251" s="12">
        <v>0.03</v>
      </c>
      <c r="AG251" s="12"/>
      <c r="AH251" s="12">
        <v>0.15</v>
      </c>
      <c r="AI251" s="12" t="s">
        <v>941</v>
      </c>
      <c r="AJ251" s="12"/>
      <c r="AK251" s="12"/>
      <c r="AL251" s="16" t="s">
        <v>946</v>
      </c>
      <c r="AM251" s="12" t="s">
        <v>1500</v>
      </c>
      <c r="AN251" s="27">
        <f>VLOOKUP(Table24[[#This Row],[USD conversion]],Sheet2!A:B,2,FALSE)</f>
        <v>1</v>
      </c>
      <c r="AO251" s="28">
        <f>Table24[[#This Row],[Min Charge]]*Table24[[#This Row],[Conversion Rate]]</f>
        <v>65</v>
      </c>
      <c r="AP251" s="28">
        <f>Table24[[#This Row],[45]]*Table24[[#This Row],[Conversion Rate]]</f>
        <v>0</v>
      </c>
      <c r="AQ251" s="28">
        <f>Table24[[#This Row],[100]]*Table24[[#This Row],[Conversion Rate]]</f>
        <v>0.49</v>
      </c>
      <c r="AR251" s="28">
        <f>Table24[[#This Row],[200]]*Table24[[#This Row],[Conversion Rate]]</f>
        <v>0.49</v>
      </c>
      <c r="AS251" s="28">
        <f>Table24[[#This Row],[300]]*Table24[[#This Row],[Conversion Rate]]</f>
        <v>0.49</v>
      </c>
      <c r="AT251" s="28">
        <f>Table24[[#This Row],[500]]*Table24[[#This Row],[Conversion Rate]]</f>
        <v>0.42</v>
      </c>
      <c r="AU251" s="28">
        <f>Table24[[#This Row],[1000]]*Table24[[#This Row],[Conversion Rate]]</f>
        <v>0.42</v>
      </c>
      <c r="AV251" s="28">
        <f>Table24[[#This Row],[2500]]*Table24[[#This Row],[Conversion Rate]]</f>
        <v>0.42</v>
      </c>
      <c r="AW251" s="28">
        <f>Table24[[#This Row],[5000]]*Table24[[#This Row],[Conversion Rate]]</f>
        <v>0.42</v>
      </c>
      <c r="AX251" s="28" t="str">
        <f>Table24[[#This Row],[All In/ ++]]</f>
        <v>++</v>
      </c>
      <c r="AY251" s="28">
        <f>Table24[[#This Row],[FSC]]*Table24[[#This Row],[Conversion Rate]]</f>
        <v>0.03</v>
      </c>
      <c r="AZ251" s="28">
        <f>Table24[[#This Row],[SSC]]*Table24[[#This Row],[Conversion Rate]]</f>
        <v>0</v>
      </c>
      <c r="BA251" s="28">
        <f>Table24[[#This Row],[Screening]]*Table24[[#This Row],[Conversion Rate]]</f>
        <v>0.15</v>
      </c>
      <c r="BB251" s="28" t="e">
        <f>Table24[[#This Row],[Other Charges]]*Table24[[#This Row],[Conversion Rate]]</f>
        <v>#VALUE!</v>
      </c>
      <c r="BC251" s="28">
        <f>Table24[[#This Row],[Dry Ice Charge]]*Table24[[#This Row],[Conversion Rate]]</f>
        <v>0</v>
      </c>
      <c r="BD251" s="28">
        <f>Table24[[#This Row],[SAF/kg]]*Table24[[#This Row],[Conversion Rate]]</f>
        <v>0</v>
      </c>
      <c r="BE251" s="30" cm="1">
        <f t="array" ref="BE251">IF(COUNTIFS(F$20:F$1213,F251,G$20:G$1213,G251)&gt;1,
    _xlfn.PERCENTRANK.INC(
        _xlfn._xlws.FILTER(AO$20:AO$1213, (F$20:F$1213=F251)*(G$20:G$1213=G251)*ISNUMBER(AO$20:AO$1213)),
        AO251
    ),
    0
)</f>
        <v>0.5</v>
      </c>
      <c r="BF251" s="28" t="str">
        <f t="shared" si="3"/>
        <v>Orange</v>
      </c>
    </row>
    <row r="252" spans="3:58" hidden="1">
      <c r="C252" s="6" t="s">
        <v>20</v>
      </c>
      <c r="D252" s="4" t="s">
        <v>472</v>
      </c>
      <c r="E252" s="4" t="s">
        <v>22</v>
      </c>
      <c r="F252" s="4" t="s">
        <v>66</v>
      </c>
      <c r="G252" s="4" t="s">
        <v>69</v>
      </c>
      <c r="H252" s="4" t="s">
        <v>799</v>
      </c>
      <c r="I252" s="4" t="s">
        <v>799</v>
      </c>
      <c r="J252" s="4" t="s">
        <v>776</v>
      </c>
      <c r="K252" s="4" t="s">
        <v>776</v>
      </c>
      <c r="L2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PharmaYesExpressJFKMSPUSUSAMERICASAMERICAS</v>
      </c>
      <c r="M252" s="7">
        <v>6435.75</v>
      </c>
      <c r="N252" s="4">
        <v>264</v>
      </c>
      <c r="O252" s="13">
        <v>24.37784090909091</v>
      </c>
      <c r="P252" s="8" t="s">
        <v>940</v>
      </c>
      <c r="Q252" s="12" t="s">
        <v>472</v>
      </c>
      <c r="R252" s="12" t="s">
        <v>791</v>
      </c>
      <c r="S252" s="12"/>
      <c r="T252" s="12" t="s">
        <v>859</v>
      </c>
      <c r="U252" s="22"/>
      <c r="V252" s="12">
        <v>125</v>
      </c>
      <c r="W252" s="12"/>
      <c r="X252" s="12">
        <v>1.35</v>
      </c>
      <c r="Y252" s="12">
        <v>1.35</v>
      </c>
      <c r="Z252" s="12">
        <v>1.35</v>
      </c>
      <c r="AA252" s="12">
        <v>1.35</v>
      </c>
      <c r="AB252" s="12">
        <v>1.35</v>
      </c>
      <c r="AC252" s="12">
        <v>1.35</v>
      </c>
      <c r="AD252" s="12">
        <v>1.35</v>
      </c>
      <c r="AE252" s="12" t="s">
        <v>838</v>
      </c>
      <c r="AF252" s="12">
        <v>0.03</v>
      </c>
      <c r="AG252" s="12"/>
      <c r="AH252" s="12">
        <v>0.15</v>
      </c>
      <c r="AI252" s="12" t="s">
        <v>941</v>
      </c>
      <c r="AJ252" s="12"/>
      <c r="AK252" s="12"/>
      <c r="AL252" s="16" t="s">
        <v>20</v>
      </c>
      <c r="AM252" s="12" t="s">
        <v>1500</v>
      </c>
      <c r="AN252" s="27">
        <f>VLOOKUP(Table24[[#This Row],[USD conversion]],Sheet2!A:B,2,FALSE)</f>
        <v>1</v>
      </c>
      <c r="AO252" s="28">
        <f>Table24[[#This Row],[Min Charge]]*Table24[[#This Row],[Conversion Rate]]</f>
        <v>125</v>
      </c>
      <c r="AP252" s="28">
        <f>Table24[[#This Row],[45]]*Table24[[#This Row],[Conversion Rate]]</f>
        <v>0</v>
      </c>
      <c r="AQ252" s="28">
        <f>Table24[[#This Row],[100]]*Table24[[#This Row],[Conversion Rate]]</f>
        <v>1.35</v>
      </c>
      <c r="AR252" s="28">
        <f>Table24[[#This Row],[200]]*Table24[[#This Row],[Conversion Rate]]</f>
        <v>1.35</v>
      </c>
      <c r="AS252" s="28">
        <f>Table24[[#This Row],[300]]*Table24[[#This Row],[Conversion Rate]]</f>
        <v>1.35</v>
      </c>
      <c r="AT252" s="28">
        <f>Table24[[#This Row],[500]]*Table24[[#This Row],[Conversion Rate]]</f>
        <v>1.35</v>
      </c>
      <c r="AU252" s="28">
        <f>Table24[[#This Row],[1000]]*Table24[[#This Row],[Conversion Rate]]</f>
        <v>1.35</v>
      </c>
      <c r="AV252" s="28">
        <f>Table24[[#This Row],[2500]]*Table24[[#This Row],[Conversion Rate]]</f>
        <v>1.35</v>
      </c>
      <c r="AW252" s="28">
        <f>Table24[[#This Row],[5000]]*Table24[[#This Row],[Conversion Rate]]</f>
        <v>1.35</v>
      </c>
      <c r="AX252" s="28" t="str">
        <f>Table24[[#This Row],[All In/ ++]]</f>
        <v>++</v>
      </c>
      <c r="AY252" s="28">
        <f>Table24[[#This Row],[FSC]]*Table24[[#This Row],[Conversion Rate]]</f>
        <v>0.03</v>
      </c>
      <c r="AZ252" s="28">
        <f>Table24[[#This Row],[SSC]]*Table24[[#This Row],[Conversion Rate]]</f>
        <v>0</v>
      </c>
      <c r="BA252" s="28">
        <f>Table24[[#This Row],[Screening]]*Table24[[#This Row],[Conversion Rate]]</f>
        <v>0.15</v>
      </c>
      <c r="BB252" s="28" t="e">
        <f>Table24[[#This Row],[Other Charges]]*Table24[[#This Row],[Conversion Rate]]</f>
        <v>#VALUE!</v>
      </c>
      <c r="BC252" s="28">
        <f>Table24[[#This Row],[Dry Ice Charge]]*Table24[[#This Row],[Conversion Rate]]</f>
        <v>0</v>
      </c>
      <c r="BD252" s="28">
        <f>Table24[[#This Row],[SAF/kg]]*Table24[[#This Row],[Conversion Rate]]</f>
        <v>0</v>
      </c>
      <c r="BE252" s="30" cm="1">
        <f t="array" ref="BE252">IF(COUNTIFS(F$20:F$1213,F252,G$20:G$1213,G252)&gt;1,
    _xlfn.PERCENTRANK.INC(
        _xlfn._xlws.FILTER(AO$20:AO$1213, (F$20:F$1213=F252)*(G$20:G$1213=G252)*ISNUMBER(AO$20:AO$1213)),
        AO252
    ),
    0
)</f>
        <v>0</v>
      </c>
      <c r="BF252" s="28" t="str">
        <f t="shared" si="3"/>
        <v>Green</v>
      </c>
    </row>
    <row r="253" spans="3:58" hidden="1">
      <c r="C253" s="6" t="s">
        <v>20</v>
      </c>
      <c r="D253" s="4" t="s">
        <v>472</v>
      </c>
      <c r="E253" s="4" t="s">
        <v>22</v>
      </c>
      <c r="F253" s="4" t="s">
        <v>66</v>
      </c>
      <c r="G253" s="4" t="s">
        <v>190</v>
      </c>
      <c r="H253" s="4" t="s">
        <v>799</v>
      </c>
      <c r="I253" s="4" t="s">
        <v>801</v>
      </c>
      <c r="J253" s="4" t="s">
        <v>776</v>
      </c>
      <c r="K253" s="4" t="s">
        <v>777</v>
      </c>
      <c r="L2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253" s="7">
        <v>14609.986499999997</v>
      </c>
      <c r="N253" s="4">
        <v>264</v>
      </c>
      <c r="O253" s="13">
        <v>55.340857954545442</v>
      </c>
      <c r="P253" s="8" t="s">
        <v>940</v>
      </c>
      <c r="Q253" s="12" t="s">
        <v>472</v>
      </c>
      <c r="R253" s="12" t="s">
        <v>792</v>
      </c>
      <c r="S253" s="12" t="s">
        <v>37</v>
      </c>
      <c r="T253" s="12" t="s">
        <v>859</v>
      </c>
      <c r="U253" s="22"/>
      <c r="V253" s="12">
        <v>200</v>
      </c>
      <c r="W253" s="12"/>
      <c r="X253" s="12">
        <v>2.5</v>
      </c>
      <c r="Y253" s="12"/>
      <c r="Z253" s="12">
        <v>2.25</v>
      </c>
      <c r="AA253" s="12">
        <v>1.8</v>
      </c>
      <c r="AB253" s="12">
        <v>1.65</v>
      </c>
      <c r="AC253" s="12"/>
      <c r="AD253" s="12"/>
      <c r="AE253" s="12" t="s">
        <v>838</v>
      </c>
      <c r="AF253" s="12">
        <v>0.09</v>
      </c>
      <c r="AG253" s="12"/>
      <c r="AH253" s="12">
        <v>0.15</v>
      </c>
      <c r="AI253" s="12" t="s">
        <v>944</v>
      </c>
      <c r="AJ253" s="12"/>
      <c r="AK253" s="12"/>
      <c r="AL253" s="16" t="s">
        <v>20</v>
      </c>
      <c r="AM253" s="12" t="s">
        <v>1500</v>
      </c>
      <c r="AN253" s="27">
        <f>VLOOKUP(Table24[[#This Row],[USD conversion]],Sheet2!A:B,2,FALSE)</f>
        <v>1</v>
      </c>
      <c r="AO253" s="28">
        <f>Table24[[#This Row],[Min Charge]]*Table24[[#This Row],[Conversion Rate]]</f>
        <v>200</v>
      </c>
      <c r="AP253" s="28">
        <f>Table24[[#This Row],[45]]*Table24[[#This Row],[Conversion Rate]]</f>
        <v>0</v>
      </c>
      <c r="AQ253" s="28">
        <f>Table24[[#This Row],[100]]*Table24[[#This Row],[Conversion Rate]]</f>
        <v>2.5</v>
      </c>
      <c r="AR253" s="28">
        <f>Table24[[#This Row],[200]]*Table24[[#This Row],[Conversion Rate]]</f>
        <v>0</v>
      </c>
      <c r="AS253" s="28">
        <f>Table24[[#This Row],[300]]*Table24[[#This Row],[Conversion Rate]]</f>
        <v>2.25</v>
      </c>
      <c r="AT253" s="28">
        <f>Table24[[#This Row],[500]]*Table24[[#This Row],[Conversion Rate]]</f>
        <v>1.8</v>
      </c>
      <c r="AU253" s="28">
        <f>Table24[[#This Row],[1000]]*Table24[[#This Row],[Conversion Rate]]</f>
        <v>1.65</v>
      </c>
      <c r="AV253" s="28">
        <f>Table24[[#This Row],[2500]]*Table24[[#This Row],[Conversion Rate]]</f>
        <v>0</v>
      </c>
      <c r="AW253" s="28">
        <f>Table24[[#This Row],[5000]]*Table24[[#This Row],[Conversion Rate]]</f>
        <v>0</v>
      </c>
      <c r="AX253" s="28" t="str">
        <f>Table24[[#This Row],[All In/ ++]]</f>
        <v>++</v>
      </c>
      <c r="AY253" s="28">
        <f>Table24[[#This Row],[FSC]]*Table24[[#This Row],[Conversion Rate]]</f>
        <v>0.09</v>
      </c>
      <c r="AZ253" s="28">
        <f>Table24[[#This Row],[SSC]]*Table24[[#This Row],[Conversion Rate]]</f>
        <v>0</v>
      </c>
      <c r="BA253" s="28">
        <f>Table24[[#This Row],[Screening]]*Table24[[#This Row],[Conversion Rate]]</f>
        <v>0.15</v>
      </c>
      <c r="BB253" s="28" t="e">
        <f>Table24[[#This Row],[Other Charges]]*Table24[[#This Row],[Conversion Rate]]</f>
        <v>#VALUE!</v>
      </c>
      <c r="BC253" s="28">
        <f>Table24[[#This Row],[Dry Ice Charge]]*Table24[[#This Row],[Conversion Rate]]</f>
        <v>0</v>
      </c>
      <c r="BD253" s="28">
        <f>Table24[[#This Row],[SAF/kg]]*Table24[[#This Row],[Conversion Rate]]</f>
        <v>0</v>
      </c>
      <c r="BE253" s="30" cm="1">
        <f t="array" ref="BE253">IF(COUNTIFS(F$20:F$1213,F253,G$20:G$1213,G253)&gt;1,
    _xlfn.PERCENTRANK.INC(
        _xlfn._xlws.FILTER(AO$20:AO$1213, (F$20:F$1213=F253)*(G$20:G$1213=G253)*ISNUMBER(AO$20:AO$1213)),
        AO253
    ),
    0
)</f>
        <v>0.9</v>
      </c>
      <c r="BF253" s="28" t="str">
        <f t="shared" si="3"/>
        <v>Red</v>
      </c>
    </row>
    <row r="254" spans="3:58" hidden="1">
      <c r="C254" s="6" t="s">
        <v>20</v>
      </c>
      <c r="D254" s="4" t="s">
        <v>472</v>
      </c>
      <c r="E254" s="4" t="s">
        <v>22</v>
      </c>
      <c r="F254" s="4" t="s">
        <v>66</v>
      </c>
      <c r="G254" s="4" t="s">
        <v>89</v>
      </c>
      <c r="H254" s="4" t="s">
        <v>799</v>
      </c>
      <c r="I254" s="4" t="s">
        <v>799</v>
      </c>
      <c r="J254" s="4" t="s">
        <v>776</v>
      </c>
      <c r="K254" s="4" t="s">
        <v>776</v>
      </c>
      <c r="L2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PharmaYesExpressJFKRDUUSUSAMERICASAMERICAS</v>
      </c>
      <c r="M254" s="7">
        <v>7791.0599999999977</v>
      </c>
      <c r="N254" s="4">
        <v>262</v>
      </c>
      <c r="O254" s="13">
        <v>29.736870229007625</v>
      </c>
      <c r="P254" s="8" t="s">
        <v>940</v>
      </c>
      <c r="Q254" s="12" t="s">
        <v>472</v>
      </c>
      <c r="R254" s="12" t="s">
        <v>791</v>
      </c>
      <c r="S254" s="12"/>
      <c r="T254" s="12" t="s">
        <v>859</v>
      </c>
      <c r="U254" s="22"/>
      <c r="V254" s="12">
        <v>125</v>
      </c>
      <c r="W254" s="12"/>
      <c r="X254" s="12">
        <v>1.32</v>
      </c>
      <c r="Y254" s="12">
        <v>1.32</v>
      </c>
      <c r="Z254" s="12">
        <v>1.32</v>
      </c>
      <c r="AA254" s="12">
        <v>1.32</v>
      </c>
      <c r="AB254" s="12">
        <v>1.32</v>
      </c>
      <c r="AC254" s="12">
        <v>1.32</v>
      </c>
      <c r="AD254" s="12">
        <v>1.32</v>
      </c>
      <c r="AE254" s="12" t="s">
        <v>838</v>
      </c>
      <c r="AF254" s="12">
        <v>0.03</v>
      </c>
      <c r="AG254" s="12"/>
      <c r="AH254" s="12">
        <v>0.15</v>
      </c>
      <c r="AI254" s="12" t="s">
        <v>941</v>
      </c>
      <c r="AJ254" s="12"/>
      <c r="AK254" s="12"/>
      <c r="AL254" s="16" t="s">
        <v>20</v>
      </c>
      <c r="AM254" s="12" t="s">
        <v>1500</v>
      </c>
      <c r="AN254" s="27">
        <f>VLOOKUP(Table24[[#This Row],[USD conversion]],Sheet2!A:B,2,FALSE)</f>
        <v>1</v>
      </c>
      <c r="AO254" s="28">
        <f>Table24[[#This Row],[Min Charge]]*Table24[[#This Row],[Conversion Rate]]</f>
        <v>125</v>
      </c>
      <c r="AP254" s="28">
        <f>Table24[[#This Row],[45]]*Table24[[#This Row],[Conversion Rate]]</f>
        <v>0</v>
      </c>
      <c r="AQ254" s="28">
        <f>Table24[[#This Row],[100]]*Table24[[#This Row],[Conversion Rate]]</f>
        <v>1.32</v>
      </c>
      <c r="AR254" s="28">
        <f>Table24[[#This Row],[200]]*Table24[[#This Row],[Conversion Rate]]</f>
        <v>1.32</v>
      </c>
      <c r="AS254" s="28">
        <f>Table24[[#This Row],[300]]*Table24[[#This Row],[Conversion Rate]]</f>
        <v>1.32</v>
      </c>
      <c r="AT254" s="28">
        <f>Table24[[#This Row],[500]]*Table24[[#This Row],[Conversion Rate]]</f>
        <v>1.32</v>
      </c>
      <c r="AU254" s="28">
        <f>Table24[[#This Row],[1000]]*Table24[[#This Row],[Conversion Rate]]</f>
        <v>1.32</v>
      </c>
      <c r="AV254" s="28">
        <f>Table24[[#This Row],[2500]]*Table24[[#This Row],[Conversion Rate]]</f>
        <v>1.32</v>
      </c>
      <c r="AW254" s="28">
        <f>Table24[[#This Row],[5000]]*Table24[[#This Row],[Conversion Rate]]</f>
        <v>1.32</v>
      </c>
      <c r="AX254" s="28" t="str">
        <f>Table24[[#This Row],[All In/ ++]]</f>
        <v>++</v>
      </c>
      <c r="AY254" s="28">
        <f>Table24[[#This Row],[FSC]]*Table24[[#This Row],[Conversion Rate]]</f>
        <v>0.03</v>
      </c>
      <c r="AZ254" s="28">
        <f>Table24[[#This Row],[SSC]]*Table24[[#This Row],[Conversion Rate]]</f>
        <v>0</v>
      </c>
      <c r="BA254" s="28">
        <f>Table24[[#This Row],[Screening]]*Table24[[#This Row],[Conversion Rate]]</f>
        <v>0.15</v>
      </c>
      <c r="BB254" s="28" t="e">
        <f>Table24[[#This Row],[Other Charges]]*Table24[[#This Row],[Conversion Rate]]</f>
        <v>#VALUE!</v>
      </c>
      <c r="BC254" s="28">
        <f>Table24[[#This Row],[Dry Ice Charge]]*Table24[[#This Row],[Conversion Rate]]</f>
        <v>0</v>
      </c>
      <c r="BD254" s="28">
        <f>Table24[[#This Row],[SAF/kg]]*Table24[[#This Row],[Conversion Rate]]</f>
        <v>0</v>
      </c>
      <c r="BE254" s="30" cm="1">
        <f t="array" ref="BE254">IF(COUNTIFS(F$20:F$1213,F254,G$20:G$1213,G254)&gt;1,
    _xlfn.PERCENTRANK.INC(
        _xlfn._xlws.FILTER(AO$20:AO$1213, (F$20:F$1213=F254)*(G$20:G$1213=G254)*ISNUMBER(AO$20:AO$1213)),
        AO254
    ),
    0
)</f>
        <v>0.5</v>
      </c>
      <c r="BF254" s="28" t="str">
        <f t="shared" si="3"/>
        <v>Orange</v>
      </c>
    </row>
    <row r="255" spans="3:58" hidden="1">
      <c r="C255" s="6" t="s">
        <v>20</v>
      </c>
      <c r="D255" s="4" t="s">
        <v>21</v>
      </c>
      <c r="E255" s="4" t="s">
        <v>22</v>
      </c>
      <c r="F255" s="4" t="s">
        <v>66</v>
      </c>
      <c r="G255" s="4" t="s">
        <v>49</v>
      </c>
      <c r="H255" s="4" t="s">
        <v>799</v>
      </c>
      <c r="I255" s="4" t="s">
        <v>799</v>
      </c>
      <c r="J255" s="4" t="s">
        <v>776</v>
      </c>
      <c r="K255" s="4" t="s">
        <v>776</v>
      </c>
      <c r="L2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PharmaNoExpressJFKSFOUSUSAMERICASAMERICAS</v>
      </c>
      <c r="M255" s="7">
        <v>7727.9362159999955</v>
      </c>
      <c r="N255" s="4">
        <v>323</v>
      </c>
      <c r="O255" s="13">
        <v>23.925499120743019</v>
      </c>
      <c r="P255" s="8" t="s">
        <v>940</v>
      </c>
      <c r="Q255" s="12" t="s">
        <v>472</v>
      </c>
      <c r="R255" s="12" t="s">
        <v>791</v>
      </c>
      <c r="S255" s="12"/>
      <c r="T255" s="12" t="s">
        <v>859</v>
      </c>
      <c r="U255" s="22"/>
      <c r="V255" s="12">
        <v>65</v>
      </c>
      <c r="W255" s="12"/>
      <c r="X255" s="12">
        <v>0.49</v>
      </c>
      <c r="Y255" s="12">
        <v>0.49</v>
      </c>
      <c r="Z255" s="12">
        <v>0.49</v>
      </c>
      <c r="AA255" s="12">
        <v>0.42</v>
      </c>
      <c r="AB255" s="12">
        <v>0.42</v>
      </c>
      <c r="AC255" s="12">
        <v>0.42</v>
      </c>
      <c r="AD255" s="12">
        <v>0.42</v>
      </c>
      <c r="AE255" s="12" t="s">
        <v>838</v>
      </c>
      <c r="AF255" s="12">
        <v>0.03</v>
      </c>
      <c r="AG255" s="12"/>
      <c r="AH255" s="12">
        <v>0.15</v>
      </c>
      <c r="AI255" s="12" t="s">
        <v>941</v>
      </c>
      <c r="AJ255" s="12"/>
      <c r="AK255" s="12"/>
      <c r="AL255" s="16" t="s">
        <v>946</v>
      </c>
      <c r="AM255" s="12" t="s">
        <v>1500</v>
      </c>
      <c r="AN255" s="27">
        <f>VLOOKUP(Table24[[#This Row],[USD conversion]],Sheet2!A:B,2,FALSE)</f>
        <v>1</v>
      </c>
      <c r="AO255" s="28">
        <f>Table24[[#This Row],[Min Charge]]*Table24[[#This Row],[Conversion Rate]]</f>
        <v>65</v>
      </c>
      <c r="AP255" s="28">
        <f>Table24[[#This Row],[45]]*Table24[[#This Row],[Conversion Rate]]</f>
        <v>0</v>
      </c>
      <c r="AQ255" s="28">
        <f>Table24[[#This Row],[100]]*Table24[[#This Row],[Conversion Rate]]</f>
        <v>0.49</v>
      </c>
      <c r="AR255" s="28">
        <f>Table24[[#This Row],[200]]*Table24[[#This Row],[Conversion Rate]]</f>
        <v>0.49</v>
      </c>
      <c r="AS255" s="28">
        <f>Table24[[#This Row],[300]]*Table24[[#This Row],[Conversion Rate]]</f>
        <v>0.49</v>
      </c>
      <c r="AT255" s="28">
        <f>Table24[[#This Row],[500]]*Table24[[#This Row],[Conversion Rate]]</f>
        <v>0.42</v>
      </c>
      <c r="AU255" s="28">
        <f>Table24[[#This Row],[1000]]*Table24[[#This Row],[Conversion Rate]]</f>
        <v>0.42</v>
      </c>
      <c r="AV255" s="28">
        <f>Table24[[#This Row],[2500]]*Table24[[#This Row],[Conversion Rate]]</f>
        <v>0.42</v>
      </c>
      <c r="AW255" s="28">
        <f>Table24[[#This Row],[5000]]*Table24[[#This Row],[Conversion Rate]]</f>
        <v>0.42</v>
      </c>
      <c r="AX255" s="28" t="str">
        <f>Table24[[#This Row],[All In/ ++]]</f>
        <v>++</v>
      </c>
      <c r="AY255" s="28">
        <f>Table24[[#This Row],[FSC]]*Table24[[#This Row],[Conversion Rate]]</f>
        <v>0.03</v>
      </c>
      <c r="AZ255" s="28">
        <f>Table24[[#This Row],[SSC]]*Table24[[#This Row],[Conversion Rate]]</f>
        <v>0</v>
      </c>
      <c r="BA255" s="28">
        <f>Table24[[#This Row],[Screening]]*Table24[[#This Row],[Conversion Rate]]</f>
        <v>0.15</v>
      </c>
      <c r="BB255" s="28" t="e">
        <f>Table24[[#This Row],[Other Charges]]*Table24[[#This Row],[Conversion Rate]]</f>
        <v>#VALUE!</v>
      </c>
      <c r="BC255" s="28">
        <f>Table24[[#This Row],[Dry Ice Charge]]*Table24[[#This Row],[Conversion Rate]]</f>
        <v>0</v>
      </c>
      <c r="BD255" s="28">
        <f>Table24[[#This Row],[SAF/kg]]*Table24[[#This Row],[Conversion Rate]]</f>
        <v>0</v>
      </c>
      <c r="BE255" s="30" cm="1">
        <f t="array" ref="BE255">IF(COUNTIFS(F$20:F$1213,F255,G$20:G$1213,G255)&gt;1,
    _xlfn.PERCENTRANK.INC(
        _xlfn._xlws.FILTER(AO$20:AO$1213, (F$20:F$1213=F255)*(G$20:G$1213=G255)*ISNUMBER(AO$20:AO$1213)),
        AO255
    ),
    0
)</f>
        <v>0</v>
      </c>
      <c r="BF255" s="28" t="str">
        <f t="shared" si="3"/>
        <v>Green</v>
      </c>
    </row>
    <row r="256" spans="3:58" hidden="1">
      <c r="C256" s="6" t="s">
        <v>20</v>
      </c>
      <c r="D256" s="4" t="s">
        <v>21</v>
      </c>
      <c r="E256" s="4" t="s">
        <v>22</v>
      </c>
      <c r="F256" s="4" t="s">
        <v>66</v>
      </c>
      <c r="G256" s="4" t="s">
        <v>43</v>
      </c>
      <c r="H256" s="4" t="s">
        <v>799</v>
      </c>
      <c r="I256" s="4" t="s">
        <v>799</v>
      </c>
      <c r="J256" s="4" t="s">
        <v>776</v>
      </c>
      <c r="K256" s="4" t="s">
        <v>776</v>
      </c>
      <c r="L2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PharmaNoExpressJFKTPAUSUSAMERICASAMERICAS</v>
      </c>
      <c r="M256" s="7">
        <v>988.89989600000217</v>
      </c>
      <c r="N256" s="4">
        <v>233</v>
      </c>
      <c r="O256" s="13">
        <v>4.2442055622317687</v>
      </c>
      <c r="P256" s="8" t="s">
        <v>940</v>
      </c>
      <c r="Q256" s="12" t="s">
        <v>472</v>
      </c>
      <c r="R256" s="12" t="s">
        <v>791</v>
      </c>
      <c r="S256" s="12"/>
      <c r="T256" s="12" t="s">
        <v>859</v>
      </c>
      <c r="U256" s="22"/>
      <c r="V256" s="12">
        <v>65</v>
      </c>
      <c r="W256" s="12"/>
      <c r="X256" s="12">
        <v>0.49</v>
      </c>
      <c r="Y256" s="12">
        <v>0.49</v>
      </c>
      <c r="Z256" s="12">
        <v>0.49</v>
      </c>
      <c r="AA256" s="12">
        <v>0.42</v>
      </c>
      <c r="AB256" s="12">
        <v>0.42</v>
      </c>
      <c r="AC256" s="12">
        <v>0.42</v>
      </c>
      <c r="AD256" s="12">
        <v>0.42</v>
      </c>
      <c r="AE256" s="12" t="s">
        <v>838</v>
      </c>
      <c r="AF256" s="12">
        <v>0.03</v>
      </c>
      <c r="AG256" s="12"/>
      <c r="AH256" s="12">
        <v>0.15</v>
      </c>
      <c r="AI256" s="12" t="s">
        <v>941</v>
      </c>
      <c r="AJ256" s="12"/>
      <c r="AK256" s="12"/>
      <c r="AL256" s="16" t="s">
        <v>946</v>
      </c>
      <c r="AM256" s="12" t="s">
        <v>1500</v>
      </c>
      <c r="AN256" s="27">
        <f>VLOOKUP(Table24[[#This Row],[USD conversion]],Sheet2!A:B,2,FALSE)</f>
        <v>1</v>
      </c>
      <c r="AO256" s="28">
        <f>Table24[[#This Row],[Min Charge]]*Table24[[#This Row],[Conversion Rate]]</f>
        <v>65</v>
      </c>
      <c r="AP256" s="28">
        <f>Table24[[#This Row],[45]]*Table24[[#This Row],[Conversion Rate]]</f>
        <v>0</v>
      </c>
      <c r="AQ256" s="28">
        <f>Table24[[#This Row],[100]]*Table24[[#This Row],[Conversion Rate]]</f>
        <v>0.49</v>
      </c>
      <c r="AR256" s="28">
        <f>Table24[[#This Row],[200]]*Table24[[#This Row],[Conversion Rate]]</f>
        <v>0.49</v>
      </c>
      <c r="AS256" s="28">
        <f>Table24[[#This Row],[300]]*Table24[[#This Row],[Conversion Rate]]</f>
        <v>0.49</v>
      </c>
      <c r="AT256" s="28">
        <f>Table24[[#This Row],[500]]*Table24[[#This Row],[Conversion Rate]]</f>
        <v>0.42</v>
      </c>
      <c r="AU256" s="28">
        <f>Table24[[#This Row],[1000]]*Table24[[#This Row],[Conversion Rate]]</f>
        <v>0.42</v>
      </c>
      <c r="AV256" s="28">
        <f>Table24[[#This Row],[2500]]*Table24[[#This Row],[Conversion Rate]]</f>
        <v>0.42</v>
      </c>
      <c r="AW256" s="28">
        <f>Table24[[#This Row],[5000]]*Table24[[#This Row],[Conversion Rate]]</f>
        <v>0.42</v>
      </c>
      <c r="AX256" s="28" t="str">
        <f>Table24[[#This Row],[All In/ ++]]</f>
        <v>++</v>
      </c>
      <c r="AY256" s="28">
        <f>Table24[[#This Row],[FSC]]*Table24[[#This Row],[Conversion Rate]]</f>
        <v>0.03</v>
      </c>
      <c r="AZ256" s="28">
        <f>Table24[[#This Row],[SSC]]*Table24[[#This Row],[Conversion Rate]]</f>
        <v>0</v>
      </c>
      <c r="BA256" s="28">
        <f>Table24[[#This Row],[Screening]]*Table24[[#This Row],[Conversion Rate]]</f>
        <v>0.15</v>
      </c>
      <c r="BB256" s="28" t="e">
        <f>Table24[[#This Row],[Other Charges]]*Table24[[#This Row],[Conversion Rate]]</f>
        <v>#VALUE!</v>
      </c>
      <c r="BC256" s="28">
        <f>Table24[[#This Row],[Dry Ice Charge]]*Table24[[#This Row],[Conversion Rate]]</f>
        <v>0</v>
      </c>
      <c r="BD256" s="28">
        <f>Table24[[#This Row],[SAF/kg]]*Table24[[#This Row],[Conversion Rate]]</f>
        <v>0</v>
      </c>
      <c r="BE256" s="30" cm="1">
        <f t="array" ref="BE256">IF(COUNTIFS(F$20:F$1213,F256,G$20:G$1213,G256)&gt;1,
    _xlfn.PERCENTRANK.INC(
        _xlfn._xlws.FILTER(AO$20:AO$1213, (F$20:F$1213=F256)*(G$20:G$1213=G256)*ISNUMBER(AO$20:AO$1213)),
        AO256
    ),
    0
)</f>
        <v>0</v>
      </c>
      <c r="BF256" s="28" t="str">
        <f t="shared" si="3"/>
        <v>Green</v>
      </c>
    </row>
    <row r="257" spans="3:58" hidden="1">
      <c r="C257" s="6" t="s">
        <v>20</v>
      </c>
      <c r="D257" s="4" t="s">
        <v>21</v>
      </c>
      <c r="E257" s="4" t="s">
        <v>36</v>
      </c>
      <c r="F257" s="4" t="s">
        <v>37</v>
      </c>
      <c r="G257" s="4" t="s">
        <v>38</v>
      </c>
      <c r="H257" s="4" t="s">
        <v>799</v>
      </c>
      <c r="I257" s="4" t="s">
        <v>814</v>
      </c>
      <c r="J257" s="4" t="s">
        <v>776</v>
      </c>
      <c r="K257" s="4" t="s">
        <v>777</v>
      </c>
      <c r="L2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PharmaNoStandardLAXAKLUSNZAMERICASAPAC</v>
      </c>
      <c r="M257" s="7">
        <v>26820.481815999981</v>
      </c>
      <c r="N257" s="4">
        <v>389</v>
      </c>
      <c r="O257" s="13">
        <v>68.947254025706897</v>
      </c>
      <c r="P257" s="8" t="s">
        <v>940</v>
      </c>
      <c r="Q257" s="12" t="s">
        <v>472</v>
      </c>
      <c r="R257" s="12" t="s">
        <v>791</v>
      </c>
      <c r="S257" s="12"/>
      <c r="T257" s="12" t="s">
        <v>859</v>
      </c>
      <c r="U257" s="22"/>
      <c r="V257" s="12">
        <v>125</v>
      </c>
      <c r="W257" s="12"/>
      <c r="X257" s="12">
        <v>3.5</v>
      </c>
      <c r="Y257" s="12"/>
      <c r="Z257" s="12">
        <v>3</v>
      </c>
      <c r="AA257" s="12">
        <v>2.75</v>
      </c>
      <c r="AB257" s="12">
        <v>2.5</v>
      </c>
      <c r="AC257" s="12"/>
      <c r="AD257" s="12"/>
      <c r="AE257" s="12" t="s">
        <v>838</v>
      </c>
      <c r="AF257" s="12">
        <v>0.09</v>
      </c>
      <c r="AG257" s="12"/>
      <c r="AH257" s="12">
        <v>0.15</v>
      </c>
      <c r="AI257" s="12" t="s">
        <v>944</v>
      </c>
      <c r="AJ257" s="12"/>
      <c r="AK257" s="12"/>
      <c r="AL257" s="16" t="s">
        <v>945</v>
      </c>
      <c r="AM257" s="12" t="s">
        <v>1500</v>
      </c>
      <c r="AN257" s="27">
        <f>VLOOKUP(Table24[[#This Row],[USD conversion]],Sheet2!A:B,2,FALSE)</f>
        <v>1</v>
      </c>
      <c r="AO257" s="28">
        <f>Table24[[#This Row],[Min Charge]]*Table24[[#This Row],[Conversion Rate]]</f>
        <v>125</v>
      </c>
      <c r="AP257" s="28">
        <f>Table24[[#This Row],[45]]*Table24[[#This Row],[Conversion Rate]]</f>
        <v>0</v>
      </c>
      <c r="AQ257" s="28">
        <f>Table24[[#This Row],[100]]*Table24[[#This Row],[Conversion Rate]]</f>
        <v>3.5</v>
      </c>
      <c r="AR257" s="28">
        <f>Table24[[#This Row],[200]]*Table24[[#This Row],[Conversion Rate]]</f>
        <v>0</v>
      </c>
      <c r="AS257" s="28">
        <f>Table24[[#This Row],[300]]*Table24[[#This Row],[Conversion Rate]]</f>
        <v>3</v>
      </c>
      <c r="AT257" s="28">
        <f>Table24[[#This Row],[500]]*Table24[[#This Row],[Conversion Rate]]</f>
        <v>2.75</v>
      </c>
      <c r="AU257" s="28">
        <f>Table24[[#This Row],[1000]]*Table24[[#This Row],[Conversion Rate]]</f>
        <v>2.5</v>
      </c>
      <c r="AV257" s="28">
        <f>Table24[[#This Row],[2500]]*Table24[[#This Row],[Conversion Rate]]</f>
        <v>0</v>
      </c>
      <c r="AW257" s="28">
        <f>Table24[[#This Row],[5000]]*Table24[[#This Row],[Conversion Rate]]</f>
        <v>0</v>
      </c>
      <c r="AX257" s="28" t="str">
        <f>Table24[[#This Row],[All In/ ++]]</f>
        <v>++</v>
      </c>
      <c r="AY257" s="28">
        <f>Table24[[#This Row],[FSC]]*Table24[[#This Row],[Conversion Rate]]</f>
        <v>0.09</v>
      </c>
      <c r="AZ257" s="28">
        <f>Table24[[#This Row],[SSC]]*Table24[[#This Row],[Conversion Rate]]</f>
        <v>0</v>
      </c>
      <c r="BA257" s="28">
        <f>Table24[[#This Row],[Screening]]*Table24[[#This Row],[Conversion Rate]]</f>
        <v>0.15</v>
      </c>
      <c r="BB257" s="28" t="e">
        <f>Table24[[#This Row],[Other Charges]]*Table24[[#This Row],[Conversion Rate]]</f>
        <v>#VALUE!</v>
      </c>
      <c r="BC257" s="28">
        <f>Table24[[#This Row],[Dry Ice Charge]]*Table24[[#This Row],[Conversion Rate]]</f>
        <v>0</v>
      </c>
      <c r="BD257" s="28">
        <f>Table24[[#This Row],[SAF/kg]]*Table24[[#This Row],[Conversion Rate]]</f>
        <v>0</v>
      </c>
      <c r="BE257" s="30" cm="1">
        <f t="array" ref="BE257">IF(COUNTIFS(F$20:F$1213,F257,G$20:G$1213,G257)&gt;1,
    _xlfn.PERCENTRANK.INC(
        _xlfn._xlws.FILTER(AO$20:AO$1213, (F$20:F$1213=F257)*(G$20:G$1213=G257)*ISNUMBER(AO$20:AO$1213)),
        AO257
    ),
    0
)</f>
        <v>0.1</v>
      </c>
      <c r="BF257" s="28" t="str">
        <f t="shared" si="3"/>
        <v>Green</v>
      </c>
    </row>
    <row r="258" spans="3:58" hidden="1">
      <c r="C258" s="6" t="s">
        <v>35</v>
      </c>
      <c r="D258" s="4" t="s">
        <v>21</v>
      </c>
      <c r="E258" s="4" t="s">
        <v>36</v>
      </c>
      <c r="F258" s="4" t="s">
        <v>37</v>
      </c>
      <c r="G258" s="4" t="s">
        <v>38</v>
      </c>
      <c r="H258" s="4" t="s">
        <v>799</v>
      </c>
      <c r="I258" s="4" t="s">
        <v>814</v>
      </c>
      <c r="J258" s="4" t="s">
        <v>776</v>
      </c>
      <c r="K258" s="4" t="s">
        <v>777</v>
      </c>
      <c r="L2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GCNoStandardLAXAKLUSNZAMERICASAPAC</v>
      </c>
      <c r="M258" s="7">
        <v>100881.03636200004</v>
      </c>
      <c r="N258" s="4">
        <v>1134</v>
      </c>
      <c r="O258" s="13">
        <v>88.960349525573235</v>
      </c>
      <c r="P258" s="8" t="s">
        <v>940</v>
      </c>
      <c r="Q258" s="12" t="s">
        <v>472</v>
      </c>
      <c r="R258" s="12" t="s">
        <v>791</v>
      </c>
      <c r="S258" s="12"/>
      <c r="T258" s="12" t="s">
        <v>859</v>
      </c>
      <c r="U258" s="22"/>
      <c r="V258" s="12">
        <v>125</v>
      </c>
      <c r="W258" s="12"/>
      <c r="X258" s="12">
        <v>3.5</v>
      </c>
      <c r="Y258" s="12"/>
      <c r="Z258" s="12">
        <v>3</v>
      </c>
      <c r="AA258" s="12">
        <v>2.75</v>
      </c>
      <c r="AB258" s="12">
        <v>2.5</v>
      </c>
      <c r="AC258" s="12"/>
      <c r="AD258" s="12"/>
      <c r="AE258" s="12" t="s">
        <v>838</v>
      </c>
      <c r="AF258" s="12">
        <v>0.09</v>
      </c>
      <c r="AG258" s="12"/>
      <c r="AH258" s="12">
        <v>0.15</v>
      </c>
      <c r="AI258" s="12" t="s">
        <v>944</v>
      </c>
      <c r="AJ258" s="12"/>
      <c r="AK258" s="12"/>
      <c r="AL258" s="16" t="s">
        <v>945</v>
      </c>
      <c r="AM258" s="12" t="s">
        <v>1500</v>
      </c>
      <c r="AN258" s="27">
        <f>VLOOKUP(Table24[[#This Row],[USD conversion]],Sheet2!A:B,2,FALSE)</f>
        <v>1</v>
      </c>
      <c r="AO258" s="28">
        <f>Table24[[#This Row],[Min Charge]]*Table24[[#This Row],[Conversion Rate]]</f>
        <v>125</v>
      </c>
      <c r="AP258" s="28">
        <f>Table24[[#This Row],[45]]*Table24[[#This Row],[Conversion Rate]]</f>
        <v>0</v>
      </c>
      <c r="AQ258" s="28">
        <f>Table24[[#This Row],[100]]*Table24[[#This Row],[Conversion Rate]]</f>
        <v>3.5</v>
      </c>
      <c r="AR258" s="28">
        <f>Table24[[#This Row],[200]]*Table24[[#This Row],[Conversion Rate]]</f>
        <v>0</v>
      </c>
      <c r="AS258" s="28">
        <f>Table24[[#This Row],[300]]*Table24[[#This Row],[Conversion Rate]]</f>
        <v>3</v>
      </c>
      <c r="AT258" s="28">
        <f>Table24[[#This Row],[500]]*Table24[[#This Row],[Conversion Rate]]</f>
        <v>2.75</v>
      </c>
      <c r="AU258" s="28">
        <f>Table24[[#This Row],[1000]]*Table24[[#This Row],[Conversion Rate]]</f>
        <v>2.5</v>
      </c>
      <c r="AV258" s="28">
        <f>Table24[[#This Row],[2500]]*Table24[[#This Row],[Conversion Rate]]</f>
        <v>0</v>
      </c>
      <c r="AW258" s="28">
        <f>Table24[[#This Row],[5000]]*Table24[[#This Row],[Conversion Rate]]</f>
        <v>0</v>
      </c>
      <c r="AX258" s="28" t="str">
        <f>Table24[[#This Row],[All In/ ++]]</f>
        <v>++</v>
      </c>
      <c r="AY258" s="28">
        <f>Table24[[#This Row],[FSC]]*Table24[[#This Row],[Conversion Rate]]</f>
        <v>0.09</v>
      </c>
      <c r="AZ258" s="28">
        <f>Table24[[#This Row],[SSC]]*Table24[[#This Row],[Conversion Rate]]</f>
        <v>0</v>
      </c>
      <c r="BA258" s="28">
        <f>Table24[[#This Row],[Screening]]*Table24[[#This Row],[Conversion Rate]]</f>
        <v>0.15</v>
      </c>
      <c r="BB258" s="28" t="e">
        <f>Table24[[#This Row],[Other Charges]]*Table24[[#This Row],[Conversion Rate]]</f>
        <v>#VALUE!</v>
      </c>
      <c r="BC258" s="28">
        <f>Table24[[#This Row],[Dry Ice Charge]]*Table24[[#This Row],[Conversion Rate]]</f>
        <v>0</v>
      </c>
      <c r="BD258" s="28">
        <f>Table24[[#This Row],[SAF/kg]]*Table24[[#This Row],[Conversion Rate]]</f>
        <v>0</v>
      </c>
      <c r="BE258" s="30" cm="1">
        <f t="array" ref="BE258">IF(COUNTIFS(F$20:F$1213,F258,G$20:G$1213,G258)&gt;1,
    _xlfn.PERCENTRANK.INC(
        _xlfn._xlws.FILTER(AO$20:AO$1213, (F$20:F$1213=F258)*(G$20:G$1213=G258)*ISNUMBER(AO$20:AO$1213)),
        AO258
    ),
    0
)</f>
        <v>0.1</v>
      </c>
      <c r="BF258" s="28" t="str">
        <f t="shared" si="3"/>
        <v>Green</v>
      </c>
    </row>
    <row r="259" spans="3:58">
      <c r="C259" s="6" t="s">
        <v>20</v>
      </c>
      <c r="D259" s="4" t="s">
        <v>472</v>
      </c>
      <c r="E259" s="4" t="s">
        <v>22</v>
      </c>
      <c r="F259" s="4" t="s">
        <v>37</v>
      </c>
      <c r="G259" s="4" t="s">
        <v>113</v>
      </c>
      <c r="H259" s="4" t="s">
        <v>799</v>
      </c>
      <c r="I259" s="4" t="s">
        <v>820</v>
      </c>
      <c r="J259" s="4" t="s">
        <v>776</v>
      </c>
      <c r="K259" s="4" t="s">
        <v>778</v>
      </c>
      <c r="L2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PharmaYesExpressLAXAMSUSNLAMERICASEMEA</v>
      </c>
      <c r="M259" s="7">
        <v>38661.293339999982</v>
      </c>
      <c r="N259" s="4">
        <v>460</v>
      </c>
      <c r="O259" s="13">
        <v>84.046289869565172</v>
      </c>
      <c r="P259" s="8" t="s">
        <v>940</v>
      </c>
      <c r="Q259" s="12" t="s">
        <v>472</v>
      </c>
      <c r="R259" s="12" t="s">
        <v>792</v>
      </c>
      <c r="S259" s="12" t="s">
        <v>66</v>
      </c>
      <c r="T259" s="12" t="s">
        <v>859</v>
      </c>
      <c r="U259" s="22"/>
      <c r="V259" s="12">
        <v>200</v>
      </c>
      <c r="W259" s="12"/>
      <c r="X259" s="12">
        <v>2.2999999999999998</v>
      </c>
      <c r="Y259" s="12"/>
      <c r="Z259" s="12">
        <v>2</v>
      </c>
      <c r="AA259" s="12">
        <v>1.7</v>
      </c>
      <c r="AB259" s="12">
        <v>1.5</v>
      </c>
      <c r="AC259" s="12"/>
      <c r="AD259" s="12"/>
      <c r="AE259" s="12" t="s">
        <v>838</v>
      </c>
      <c r="AF259" s="12">
        <v>0.09</v>
      </c>
      <c r="AG259" s="12"/>
      <c r="AH259" s="12">
        <v>0.15</v>
      </c>
      <c r="AI259" s="12" t="s">
        <v>944</v>
      </c>
      <c r="AJ259" s="12"/>
      <c r="AK259" s="12"/>
      <c r="AL259" s="16" t="s">
        <v>20</v>
      </c>
      <c r="AM259" s="12" t="s">
        <v>1500</v>
      </c>
      <c r="AN259" s="27">
        <f>VLOOKUP(Table24[[#This Row],[USD conversion]],Sheet2!A:B,2,FALSE)</f>
        <v>1</v>
      </c>
      <c r="AO259" s="28">
        <f>Table24[[#This Row],[Min Charge]]*Table24[[#This Row],[Conversion Rate]]</f>
        <v>200</v>
      </c>
      <c r="AP259" s="28">
        <f>Table24[[#This Row],[45]]*Table24[[#This Row],[Conversion Rate]]</f>
        <v>0</v>
      </c>
      <c r="AQ259" s="28">
        <f>Table24[[#This Row],[100]]*Table24[[#This Row],[Conversion Rate]]</f>
        <v>2.2999999999999998</v>
      </c>
      <c r="AR259" s="28">
        <f>Table24[[#This Row],[200]]*Table24[[#This Row],[Conversion Rate]]</f>
        <v>0</v>
      </c>
      <c r="AS259" s="28">
        <f>Table24[[#This Row],[300]]*Table24[[#This Row],[Conversion Rate]]</f>
        <v>2</v>
      </c>
      <c r="AT259" s="28">
        <f>Table24[[#This Row],[500]]*Table24[[#This Row],[Conversion Rate]]</f>
        <v>1.7</v>
      </c>
      <c r="AU259" s="28">
        <f>Table24[[#This Row],[1000]]*Table24[[#This Row],[Conversion Rate]]</f>
        <v>1.5</v>
      </c>
      <c r="AV259" s="28">
        <f>Table24[[#This Row],[2500]]*Table24[[#This Row],[Conversion Rate]]</f>
        <v>0</v>
      </c>
      <c r="AW259" s="28">
        <f>Table24[[#This Row],[5000]]*Table24[[#This Row],[Conversion Rate]]</f>
        <v>0</v>
      </c>
      <c r="AX259" s="28" t="str">
        <f>Table24[[#This Row],[All In/ ++]]</f>
        <v>++</v>
      </c>
      <c r="AY259" s="28">
        <f>Table24[[#This Row],[FSC]]*Table24[[#This Row],[Conversion Rate]]</f>
        <v>0.09</v>
      </c>
      <c r="AZ259" s="28">
        <f>Table24[[#This Row],[SSC]]*Table24[[#This Row],[Conversion Rate]]</f>
        <v>0</v>
      </c>
      <c r="BA259" s="28">
        <f>Table24[[#This Row],[Screening]]*Table24[[#This Row],[Conversion Rate]]</f>
        <v>0.15</v>
      </c>
      <c r="BB259" s="28" t="e">
        <f>Table24[[#This Row],[Other Charges]]*Table24[[#This Row],[Conversion Rate]]</f>
        <v>#VALUE!</v>
      </c>
      <c r="BC259" s="28">
        <f>Table24[[#This Row],[Dry Ice Charge]]*Table24[[#This Row],[Conversion Rate]]</f>
        <v>0</v>
      </c>
      <c r="BD259" s="28">
        <f>Table24[[#This Row],[SAF/kg]]*Table24[[#This Row],[Conversion Rate]]</f>
        <v>0</v>
      </c>
      <c r="BE259" s="30" cm="1">
        <f t="array" ref="BE259">IF(COUNTIFS(F$20:F$1213,F259,G$20:G$1213,G259)&gt;1,
    _xlfn.PERCENTRANK.INC(
        _xlfn._xlws.FILTER(AO$20:AO$1213, (F$20:F$1213=F259)*(G$20:G$1213=G259)*ISNUMBER(AO$20:AO$1213)),
        AO259
    ),
    0
)</f>
        <v>0.83299999999999996</v>
      </c>
      <c r="BF259" s="28" t="str">
        <f t="shared" si="3"/>
        <v>Red</v>
      </c>
    </row>
    <row r="260" spans="3:58" hidden="1">
      <c r="C260" s="6" t="s">
        <v>28</v>
      </c>
      <c r="D260" s="4" t="s">
        <v>21</v>
      </c>
      <c r="E260" s="4" t="s">
        <v>22</v>
      </c>
      <c r="F260" s="4" t="s">
        <v>37</v>
      </c>
      <c r="G260" s="4" t="s">
        <v>23</v>
      </c>
      <c r="H260" s="4" t="s">
        <v>799</v>
      </c>
      <c r="I260" s="4" t="s">
        <v>799</v>
      </c>
      <c r="J260" s="4" t="s">
        <v>776</v>
      </c>
      <c r="K260" s="4" t="s">
        <v>776</v>
      </c>
      <c r="L2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AviationNoExpressLAXATLUSUSAMERICASAMERICAS</v>
      </c>
      <c r="M260" s="7">
        <v>2115.318071000002</v>
      </c>
      <c r="N260" s="4">
        <v>234</v>
      </c>
      <c r="O260" s="13">
        <v>9.0398208162393239</v>
      </c>
      <c r="P260" s="8" t="s">
        <v>940</v>
      </c>
      <c r="Q260" s="12" t="s">
        <v>472</v>
      </c>
      <c r="R260" s="12" t="s">
        <v>791</v>
      </c>
      <c r="S260" s="12"/>
      <c r="T260" s="12" t="s">
        <v>859</v>
      </c>
      <c r="U260" s="22"/>
      <c r="V260" s="12">
        <v>65</v>
      </c>
      <c r="W260" s="12"/>
      <c r="X260" s="12">
        <v>0.49</v>
      </c>
      <c r="Y260" s="12">
        <v>0.49</v>
      </c>
      <c r="Z260" s="12">
        <v>0.49</v>
      </c>
      <c r="AA260" s="12">
        <v>0.42</v>
      </c>
      <c r="AB260" s="12">
        <v>0.42</v>
      </c>
      <c r="AC260" s="12">
        <v>0.42</v>
      </c>
      <c r="AD260" s="12">
        <v>0.42</v>
      </c>
      <c r="AE260" s="12" t="s">
        <v>838</v>
      </c>
      <c r="AF260" s="12">
        <v>0.03</v>
      </c>
      <c r="AG260" s="12"/>
      <c r="AH260" s="12">
        <v>0.15</v>
      </c>
      <c r="AI260" s="12" t="s">
        <v>941</v>
      </c>
      <c r="AJ260" s="12"/>
      <c r="AK260" s="12"/>
      <c r="AL260" s="16" t="s">
        <v>946</v>
      </c>
      <c r="AM260" s="12" t="s">
        <v>1500</v>
      </c>
      <c r="AN260" s="27">
        <f>VLOOKUP(Table24[[#This Row],[USD conversion]],Sheet2!A:B,2,FALSE)</f>
        <v>1</v>
      </c>
      <c r="AO260" s="28">
        <f>Table24[[#This Row],[Min Charge]]*Table24[[#This Row],[Conversion Rate]]</f>
        <v>65</v>
      </c>
      <c r="AP260" s="28">
        <f>Table24[[#This Row],[45]]*Table24[[#This Row],[Conversion Rate]]</f>
        <v>0</v>
      </c>
      <c r="AQ260" s="28">
        <f>Table24[[#This Row],[100]]*Table24[[#This Row],[Conversion Rate]]</f>
        <v>0.49</v>
      </c>
      <c r="AR260" s="28">
        <f>Table24[[#This Row],[200]]*Table24[[#This Row],[Conversion Rate]]</f>
        <v>0.49</v>
      </c>
      <c r="AS260" s="28">
        <f>Table24[[#This Row],[300]]*Table24[[#This Row],[Conversion Rate]]</f>
        <v>0.49</v>
      </c>
      <c r="AT260" s="28">
        <f>Table24[[#This Row],[500]]*Table24[[#This Row],[Conversion Rate]]</f>
        <v>0.42</v>
      </c>
      <c r="AU260" s="28">
        <f>Table24[[#This Row],[1000]]*Table24[[#This Row],[Conversion Rate]]</f>
        <v>0.42</v>
      </c>
      <c r="AV260" s="28">
        <f>Table24[[#This Row],[2500]]*Table24[[#This Row],[Conversion Rate]]</f>
        <v>0.42</v>
      </c>
      <c r="AW260" s="28">
        <f>Table24[[#This Row],[5000]]*Table24[[#This Row],[Conversion Rate]]</f>
        <v>0.42</v>
      </c>
      <c r="AX260" s="28" t="str">
        <f>Table24[[#This Row],[All In/ ++]]</f>
        <v>++</v>
      </c>
      <c r="AY260" s="28">
        <f>Table24[[#This Row],[FSC]]*Table24[[#This Row],[Conversion Rate]]</f>
        <v>0.03</v>
      </c>
      <c r="AZ260" s="28">
        <f>Table24[[#This Row],[SSC]]*Table24[[#This Row],[Conversion Rate]]</f>
        <v>0</v>
      </c>
      <c r="BA260" s="28">
        <f>Table24[[#This Row],[Screening]]*Table24[[#This Row],[Conversion Rate]]</f>
        <v>0.15</v>
      </c>
      <c r="BB260" s="28" t="e">
        <f>Table24[[#This Row],[Other Charges]]*Table24[[#This Row],[Conversion Rate]]</f>
        <v>#VALUE!</v>
      </c>
      <c r="BC260" s="28">
        <f>Table24[[#This Row],[Dry Ice Charge]]*Table24[[#This Row],[Conversion Rate]]</f>
        <v>0</v>
      </c>
      <c r="BD260" s="28">
        <f>Table24[[#This Row],[SAF/kg]]*Table24[[#This Row],[Conversion Rate]]</f>
        <v>0</v>
      </c>
      <c r="BE260" s="30" cm="1">
        <f t="array" ref="BE260">IF(COUNTIFS(F$20:F$1213,F260,G$20:G$1213,G260)&gt;1,
    _xlfn.PERCENTRANK.INC(
        _xlfn._xlws.FILTER(AO$20:AO$1213, (F$20:F$1213=F260)*(G$20:G$1213=G260)*ISNUMBER(AO$20:AO$1213)),
        AO260
    ),
    0
)</f>
        <v>0.25</v>
      </c>
      <c r="BF260" s="28" t="str">
        <f t="shared" si="3"/>
        <v>Orange</v>
      </c>
    </row>
    <row r="261" spans="3:58" hidden="1">
      <c r="C261" s="6" t="s">
        <v>20</v>
      </c>
      <c r="D261" s="4" t="s">
        <v>21</v>
      </c>
      <c r="E261" s="4" t="s">
        <v>22</v>
      </c>
      <c r="F261" s="4" t="s">
        <v>37</v>
      </c>
      <c r="G261" s="4" t="s">
        <v>23</v>
      </c>
      <c r="H261" s="4" t="s">
        <v>799</v>
      </c>
      <c r="I261" s="4" t="s">
        <v>799</v>
      </c>
      <c r="J261" s="4" t="s">
        <v>776</v>
      </c>
      <c r="K261" s="4" t="s">
        <v>776</v>
      </c>
      <c r="L2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PharmaNoExpressLAXATLUSUSAMERICASAMERICAS</v>
      </c>
      <c r="M261" s="7">
        <v>5985.6269950000233</v>
      </c>
      <c r="N261" s="4">
        <v>537</v>
      </c>
      <c r="O261" s="13">
        <v>11.146418985102464</v>
      </c>
      <c r="P261" s="8" t="s">
        <v>940</v>
      </c>
      <c r="Q261" s="12" t="s">
        <v>472</v>
      </c>
      <c r="R261" s="12" t="s">
        <v>791</v>
      </c>
      <c r="S261" s="12"/>
      <c r="T261" s="12" t="s">
        <v>859</v>
      </c>
      <c r="U261" s="22"/>
      <c r="V261" s="12">
        <v>65</v>
      </c>
      <c r="W261" s="12"/>
      <c r="X261" s="12">
        <v>0.49</v>
      </c>
      <c r="Y261" s="12">
        <v>0.49</v>
      </c>
      <c r="Z261" s="12">
        <v>0.49</v>
      </c>
      <c r="AA261" s="12">
        <v>0.42</v>
      </c>
      <c r="AB261" s="12">
        <v>0.42</v>
      </c>
      <c r="AC261" s="12">
        <v>0.42</v>
      </c>
      <c r="AD261" s="12">
        <v>0.42</v>
      </c>
      <c r="AE261" s="12" t="s">
        <v>838</v>
      </c>
      <c r="AF261" s="12">
        <v>0.03</v>
      </c>
      <c r="AG261" s="12"/>
      <c r="AH261" s="12">
        <v>0.15</v>
      </c>
      <c r="AI261" s="12" t="s">
        <v>941</v>
      </c>
      <c r="AJ261" s="12"/>
      <c r="AK261" s="12"/>
      <c r="AL261" s="16" t="s">
        <v>946</v>
      </c>
      <c r="AM261" s="12" t="s">
        <v>1500</v>
      </c>
      <c r="AN261" s="27">
        <f>VLOOKUP(Table24[[#This Row],[USD conversion]],Sheet2!A:B,2,FALSE)</f>
        <v>1</v>
      </c>
      <c r="AO261" s="28">
        <f>Table24[[#This Row],[Min Charge]]*Table24[[#This Row],[Conversion Rate]]</f>
        <v>65</v>
      </c>
      <c r="AP261" s="28">
        <f>Table24[[#This Row],[45]]*Table24[[#This Row],[Conversion Rate]]</f>
        <v>0</v>
      </c>
      <c r="AQ261" s="28">
        <f>Table24[[#This Row],[100]]*Table24[[#This Row],[Conversion Rate]]</f>
        <v>0.49</v>
      </c>
      <c r="AR261" s="28">
        <f>Table24[[#This Row],[200]]*Table24[[#This Row],[Conversion Rate]]</f>
        <v>0.49</v>
      </c>
      <c r="AS261" s="28">
        <f>Table24[[#This Row],[300]]*Table24[[#This Row],[Conversion Rate]]</f>
        <v>0.49</v>
      </c>
      <c r="AT261" s="28">
        <f>Table24[[#This Row],[500]]*Table24[[#This Row],[Conversion Rate]]</f>
        <v>0.42</v>
      </c>
      <c r="AU261" s="28">
        <f>Table24[[#This Row],[1000]]*Table24[[#This Row],[Conversion Rate]]</f>
        <v>0.42</v>
      </c>
      <c r="AV261" s="28">
        <f>Table24[[#This Row],[2500]]*Table24[[#This Row],[Conversion Rate]]</f>
        <v>0.42</v>
      </c>
      <c r="AW261" s="28">
        <f>Table24[[#This Row],[5000]]*Table24[[#This Row],[Conversion Rate]]</f>
        <v>0.42</v>
      </c>
      <c r="AX261" s="28" t="str">
        <f>Table24[[#This Row],[All In/ ++]]</f>
        <v>++</v>
      </c>
      <c r="AY261" s="28">
        <f>Table24[[#This Row],[FSC]]*Table24[[#This Row],[Conversion Rate]]</f>
        <v>0.03</v>
      </c>
      <c r="AZ261" s="28">
        <f>Table24[[#This Row],[SSC]]*Table24[[#This Row],[Conversion Rate]]</f>
        <v>0</v>
      </c>
      <c r="BA261" s="28">
        <f>Table24[[#This Row],[Screening]]*Table24[[#This Row],[Conversion Rate]]</f>
        <v>0.15</v>
      </c>
      <c r="BB261" s="28" t="e">
        <f>Table24[[#This Row],[Other Charges]]*Table24[[#This Row],[Conversion Rate]]</f>
        <v>#VALUE!</v>
      </c>
      <c r="BC261" s="28">
        <f>Table24[[#This Row],[Dry Ice Charge]]*Table24[[#This Row],[Conversion Rate]]</f>
        <v>0</v>
      </c>
      <c r="BD261" s="28">
        <f>Table24[[#This Row],[SAF/kg]]*Table24[[#This Row],[Conversion Rate]]</f>
        <v>0</v>
      </c>
      <c r="BE261" s="30" cm="1">
        <f t="array" ref="BE261">IF(COUNTIFS(F$20:F$1213,F261,G$20:G$1213,G261)&gt;1,
    _xlfn.PERCENTRANK.INC(
        _xlfn._xlws.FILTER(AO$20:AO$1213, (F$20:F$1213=F261)*(G$20:G$1213=G261)*ISNUMBER(AO$20:AO$1213)),
        AO261
    ),
    0
)</f>
        <v>0.25</v>
      </c>
      <c r="BF261" s="28" t="str">
        <f t="shared" si="3"/>
        <v>Orange</v>
      </c>
    </row>
    <row r="262" spans="3:58" hidden="1">
      <c r="C262" s="6" t="s">
        <v>20</v>
      </c>
      <c r="D262" s="4" t="s">
        <v>21</v>
      </c>
      <c r="E262" s="4" t="s">
        <v>22</v>
      </c>
      <c r="F262" s="4" t="s">
        <v>37</v>
      </c>
      <c r="G262" s="4" t="s">
        <v>63</v>
      </c>
      <c r="H262" s="4" t="s">
        <v>799</v>
      </c>
      <c r="I262" s="4" t="s">
        <v>799</v>
      </c>
      <c r="J262" s="4" t="s">
        <v>776</v>
      </c>
      <c r="K262" s="4" t="s">
        <v>776</v>
      </c>
      <c r="L2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PharmaNoExpressLAXAUSUSUSAMERICASAMERICAS</v>
      </c>
      <c r="M262" s="7">
        <v>469.03860000000009</v>
      </c>
      <c r="N262" s="4">
        <v>265</v>
      </c>
      <c r="O262" s="13">
        <v>1.7699569811320759</v>
      </c>
      <c r="P262" s="8" t="s">
        <v>940</v>
      </c>
      <c r="Q262" s="12" t="s">
        <v>472</v>
      </c>
      <c r="R262" s="12" t="s">
        <v>791</v>
      </c>
      <c r="S262" s="12"/>
      <c r="T262" s="12" t="s">
        <v>859</v>
      </c>
      <c r="U262" s="22"/>
      <c r="V262" s="12">
        <v>65</v>
      </c>
      <c r="W262" s="12"/>
      <c r="X262" s="12">
        <v>0.49</v>
      </c>
      <c r="Y262" s="12">
        <v>0.49</v>
      </c>
      <c r="Z262" s="12">
        <v>0.49</v>
      </c>
      <c r="AA262" s="12">
        <v>0.42</v>
      </c>
      <c r="AB262" s="12">
        <v>0.42</v>
      </c>
      <c r="AC262" s="12">
        <v>0.42</v>
      </c>
      <c r="AD262" s="12">
        <v>0.42</v>
      </c>
      <c r="AE262" s="12" t="s">
        <v>838</v>
      </c>
      <c r="AF262" s="12">
        <v>0.03</v>
      </c>
      <c r="AG262" s="12"/>
      <c r="AH262" s="12">
        <v>0.15</v>
      </c>
      <c r="AI262" s="12" t="s">
        <v>941</v>
      </c>
      <c r="AJ262" s="12"/>
      <c r="AK262" s="12"/>
      <c r="AL262" s="16" t="s">
        <v>946</v>
      </c>
      <c r="AM262" s="12" t="s">
        <v>1500</v>
      </c>
      <c r="AN262" s="27">
        <f>VLOOKUP(Table24[[#This Row],[USD conversion]],Sheet2!A:B,2,FALSE)</f>
        <v>1</v>
      </c>
      <c r="AO262" s="28">
        <f>Table24[[#This Row],[Min Charge]]*Table24[[#This Row],[Conversion Rate]]</f>
        <v>65</v>
      </c>
      <c r="AP262" s="28">
        <f>Table24[[#This Row],[45]]*Table24[[#This Row],[Conversion Rate]]</f>
        <v>0</v>
      </c>
      <c r="AQ262" s="28">
        <f>Table24[[#This Row],[100]]*Table24[[#This Row],[Conversion Rate]]</f>
        <v>0.49</v>
      </c>
      <c r="AR262" s="28">
        <f>Table24[[#This Row],[200]]*Table24[[#This Row],[Conversion Rate]]</f>
        <v>0.49</v>
      </c>
      <c r="AS262" s="28">
        <f>Table24[[#This Row],[300]]*Table24[[#This Row],[Conversion Rate]]</f>
        <v>0.49</v>
      </c>
      <c r="AT262" s="28">
        <f>Table24[[#This Row],[500]]*Table24[[#This Row],[Conversion Rate]]</f>
        <v>0.42</v>
      </c>
      <c r="AU262" s="28">
        <f>Table24[[#This Row],[1000]]*Table24[[#This Row],[Conversion Rate]]</f>
        <v>0.42</v>
      </c>
      <c r="AV262" s="28">
        <f>Table24[[#This Row],[2500]]*Table24[[#This Row],[Conversion Rate]]</f>
        <v>0.42</v>
      </c>
      <c r="AW262" s="28">
        <f>Table24[[#This Row],[5000]]*Table24[[#This Row],[Conversion Rate]]</f>
        <v>0.42</v>
      </c>
      <c r="AX262" s="28" t="str">
        <f>Table24[[#This Row],[All In/ ++]]</f>
        <v>++</v>
      </c>
      <c r="AY262" s="28">
        <f>Table24[[#This Row],[FSC]]*Table24[[#This Row],[Conversion Rate]]</f>
        <v>0.03</v>
      </c>
      <c r="AZ262" s="28">
        <f>Table24[[#This Row],[SSC]]*Table24[[#This Row],[Conversion Rate]]</f>
        <v>0</v>
      </c>
      <c r="BA262" s="28">
        <f>Table24[[#This Row],[Screening]]*Table24[[#This Row],[Conversion Rate]]</f>
        <v>0.15</v>
      </c>
      <c r="BB262" s="28" t="e">
        <f>Table24[[#This Row],[Other Charges]]*Table24[[#This Row],[Conversion Rate]]</f>
        <v>#VALUE!</v>
      </c>
      <c r="BC262" s="28">
        <f>Table24[[#This Row],[Dry Ice Charge]]*Table24[[#This Row],[Conversion Rate]]</f>
        <v>0</v>
      </c>
      <c r="BD262" s="28">
        <f>Table24[[#This Row],[SAF/kg]]*Table24[[#This Row],[Conversion Rate]]</f>
        <v>0</v>
      </c>
      <c r="BE262" s="30" cm="1">
        <f t="array" ref="BE262">IF(COUNTIFS(F$20:F$1213,F262,G$20:G$1213,G262)&gt;1,
    _xlfn.PERCENTRANK.INC(
        _xlfn._xlws.FILTER(AO$20:AO$1213, (F$20:F$1213=F262)*(G$20:G$1213=G262)*ISNUMBER(AO$20:AO$1213)),
        AO262
    ),
    0
)</f>
        <v>0</v>
      </c>
      <c r="BF262" s="28" t="str">
        <f t="shared" si="3"/>
        <v>Green</v>
      </c>
    </row>
    <row r="263" spans="3:58" hidden="1">
      <c r="C263" s="6" t="s">
        <v>20</v>
      </c>
      <c r="D263" s="4" t="s">
        <v>21</v>
      </c>
      <c r="E263" s="4" t="s">
        <v>22</v>
      </c>
      <c r="F263" s="4" t="s">
        <v>37</v>
      </c>
      <c r="G263" s="4" t="s">
        <v>39</v>
      </c>
      <c r="H263" s="4" t="s">
        <v>799</v>
      </c>
      <c r="I263" s="4" t="s">
        <v>799</v>
      </c>
      <c r="J263" s="4" t="s">
        <v>776</v>
      </c>
      <c r="K263" s="4" t="s">
        <v>776</v>
      </c>
      <c r="L2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PharmaNoExpressLAXBOSUSUSAMERICASAMERICAS</v>
      </c>
      <c r="M263" s="7">
        <v>3050.40924</v>
      </c>
      <c r="N263" s="4">
        <v>657</v>
      </c>
      <c r="O263" s="13">
        <v>4.6429364383561644</v>
      </c>
      <c r="P263" s="8" t="s">
        <v>940</v>
      </c>
      <c r="Q263" s="12" t="s">
        <v>472</v>
      </c>
      <c r="R263" s="12" t="s">
        <v>791</v>
      </c>
      <c r="S263" s="12"/>
      <c r="T263" s="12" t="s">
        <v>859</v>
      </c>
      <c r="U263" s="22"/>
      <c r="V263" s="12">
        <v>65</v>
      </c>
      <c r="W263" s="12"/>
      <c r="X263" s="12">
        <v>0.49</v>
      </c>
      <c r="Y263" s="12">
        <v>0.49</v>
      </c>
      <c r="Z263" s="12">
        <v>0.49</v>
      </c>
      <c r="AA263" s="12">
        <v>0.42</v>
      </c>
      <c r="AB263" s="12">
        <v>0.42</v>
      </c>
      <c r="AC263" s="12">
        <v>0.42</v>
      </c>
      <c r="AD263" s="12">
        <v>0.42</v>
      </c>
      <c r="AE263" s="12" t="s">
        <v>838</v>
      </c>
      <c r="AF263" s="12">
        <v>0.03</v>
      </c>
      <c r="AG263" s="12"/>
      <c r="AH263" s="12">
        <v>0.15</v>
      </c>
      <c r="AI263" s="12" t="s">
        <v>941</v>
      </c>
      <c r="AJ263" s="12"/>
      <c r="AK263" s="12"/>
      <c r="AL263" s="16" t="s">
        <v>946</v>
      </c>
      <c r="AM263" s="12" t="s">
        <v>1500</v>
      </c>
      <c r="AN263" s="27">
        <f>VLOOKUP(Table24[[#This Row],[USD conversion]],Sheet2!A:B,2,FALSE)</f>
        <v>1</v>
      </c>
      <c r="AO263" s="28">
        <f>Table24[[#This Row],[Min Charge]]*Table24[[#This Row],[Conversion Rate]]</f>
        <v>65</v>
      </c>
      <c r="AP263" s="28">
        <f>Table24[[#This Row],[45]]*Table24[[#This Row],[Conversion Rate]]</f>
        <v>0</v>
      </c>
      <c r="AQ263" s="28">
        <f>Table24[[#This Row],[100]]*Table24[[#This Row],[Conversion Rate]]</f>
        <v>0.49</v>
      </c>
      <c r="AR263" s="28">
        <f>Table24[[#This Row],[200]]*Table24[[#This Row],[Conversion Rate]]</f>
        <v>0.49</v>
      </c>
      <c r="AS263" s="28">
        <f>Table24[[#This Row],[300]]*Table24[[#This Row],[Conversion Rate]]</f>
        <v>0.49</v>
      </c>
      <c r="AT263" s="28">
        <f>Table24[[#This Row],[500]]*Table24[[#This Row],[Conversion Rate]]</f>
        <v>0.42</v>
      </c>
      <c r="AU263" s="28">
        <f>Table24[[#This Row],[1000]]*Table24[[#This Row],[Conversion Rate]]</f>
        <v>0.42</v>
      </c>
      <c r="AV263" s="28">
        <f>Table24[[#This Row],[2500]]*Table24[[#This Row],[Conversion Rate]]</f>
        <v>0.42</v>
      </c>
      <c r="AW263" s="28">
        <f>Table24[[#This Row],[5000]]*Table24[[#This Row],[Conversion Rate]]</f>
        <v>0.42</v>
      </c>
      <c r="AX263" s="28" t="str">
        <f>Table24[[#This Row],[All In/ ++]]</f>
        <v>++</v>
      </c>
      <c r="AY263" s="28">
        <f>Table24[[#This Row],[FSC]]*Table24[[#This Row],[Conversion Rate]]</f>
        <v>0.03</v>
      </c>
      <c r="AZ263" s="28">
        <f>Table24[[#This Row],[SSC]]*Table24[[#This Row],[Conversion Rate]]</f>
        <v>0</v>
      </c>
      <c r="BA263" s="28">
        <f>Table24[[#This Row],[Screening]]*Table24[[#This Row],[Conversion Rate]]</f>
        <v>0.15</v>
      </c>
      <c r="BB263" s="28" t="e">
        <f>Table24[[#This Row],[Other Charges]]*Table24[[#This Row],[Conversion Rate]]</f>
        <v>#VALUE!</v>
      </c>
      <c r="BC263" s="28">
        <f>Table24[[#This Row],[Dry Ice Charge]]*Table24[[#This Row],[Conversion Rate]]</f>
        <v>0</v>
      </c>
      <c r="BD263" s="28">
        <f>Table24[[#This Row],[SAF/kg]]*Table24[[#This Row],[Conversion Rate]]</f>
        <v>0</v>
      </c>
      <c r="BE263" s="30" cm="1">
        <f t="array" ref="BE263">IF(COUNTIFS(F$20:F$1213,F263,G$20:G$1213,G263)&gt;1,
    _xlfn.PERCENTRANK.INC(
        _xlfn._xlws.FILTER(AO$20:AO$1213, (F$20:F$1213=F263)*(G$20:G$1213=G263)*ISNUMBER(AO$20:AO$1213)),
        AO263
    ),
    0
)</f>
        <v>0.25</v>
      </c>
      <c r="BF263" s="28" t="str">
        <f t="shared" si="3"/>
        <v>Orange</v>
      </c>
    </row>
    <row r="264" spans="3:58" hidden="1">
      <c r="C264" s="6" t="s">
        <v>20</v>
      </c>
      <c r="D264" s="4" t="s">
        <v>472</v>
      </c>
      <c r="E264" s="4" t="s">
        <v>22</v>
      </c>
      <c r="F264" s="4" t="s">
        <v>37</v>
      </c>
      <c r="G264" s="4" t="s">
        <v>39</v>
      </c>
      <c r="H264" s="4" t="s">
        <v>799</v>
      </c>
      <c r="I264" s="4" t="s">
        <v>799</v>
      </c>
      <c r="J264" s="4" t="s">
        <v>776</v>
      </c>
      <c r="K264" s="4" t="s">
        <v>776</v>
      </c>
      <c r="L2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PharmaYesExpressLAXBOSUSUSAMERICASAMERICAS</v>
      </c>
      <c r="M264" s="7">
        <v>9681.7899999999991</v>
      </c>
      <c r="N264" s="4">
        <v>432</v>
      </c>
      <c r="O264" s="13">
        <v>22.411550925925923</v>
      </c>
      <c r="P264" s="8" t="s">
        <v>940</v>
      </c>
      <c r="Q264" s="12" t="s">
        <v>472</v>
      </c>
      <c r="R264" s="12" t="s">
        <v>792</v>
      </c>
      <c r="S264" s="12" t="s">
        <v>66</v>
      </c>
      <c r="T264" s="12" t="s">
        <v>859</v>
      </c>
      <c r="U264" s="22"/>
      <c r="V264" s="12">
        <v>125</v>
      </c>
      <c r="W264" s="12"/>
      <c r="X264" s="12">
        <v>1.45</v>
      </c>
      <c r="Y264" s="12">
        <v>1.45</v>
      </c>
      <c r="Z264" s="12">
        <v>1.45</v>
      </c>
      <c r="AA264" s="12">
        <v>1.45</v>
      </c>
      <c r="AB264" s="12">
        <v>1.45</v>
      </c>
      <c r="AC264" s="12">
        <v>1.45</v>
      </c>
      <c r="AD264" s="12">
        <v>1.45</v>
      </c>
      <c r="AE264" s="12" t="s">
        <v>838</v>
      </c>
      <c r="AF264" s="12">
        <v>0.03</v>
      </c>
      <c r="AG264" s="12"/>
      <c r="AH264" s="12">
        <v>0.15</v>
      </c>
      <c r="AI264" s="12" t="s">
        <v>941</v>
      </c>
      <c r="AJ264" s="12"/>
      <c r="AK264" s="12"/>
      <c r="AL264" s="16" t="s">
        <v>20</v>
      </c>
      <c r="AM264" s="12" t="s">
        <v>1500</v>
      </c>
      <c r="AN264" s="27">
        <f>VLOOKUP(Table24[[#This Row],[USD conversion]],Sheet2!A:B,2,FALSE)</f>
        <v>1</v>
      </c>
      <c r="AO264" s="28">
        <f>Table24[[#This Row],[Min Charge]]*Table24[[#This Row],[Conversion Rate]]</f>
        <v>125</v>
      </c>
      <c r="AP264" s="28">
        <f>Table24[[#This Row],[45]]*Table24[[#This Row],[Conversion Rate]]</f>
        <v>0</v>
      </c>
      <c r="AQ264" s="28">
        <f>Table24[[#This Row],[100]]*Table24[[#This Row],[Conversion Rate]]</f>
        <v>1.45</v>
      </c>
      <c r="AR264" s="28">
        <f>Table24[[#This Row],[200]]*Table24[[#This Row],[Conversion Rate]]</f>
        <v>1.45</v>
      </c>
      <c r="AS264" s="28">
        <f>Table24[[#This Row],[300]]*Table24[[#This Row],[Conversion Rate]]</f>
        <v>1.45</v>
      </c>
      <c r="AT264" s="28">
        <f>Table24[[#This Row],[500]]*Table24[[#This Row],[Conversion Rate]]</f>
        <v>1.45</v>
      </c>
      <c r="AU264" s="28">
        <f>Table24[[#This Row],[1000]]*Table24[[#This Row],[Conversion Rate]]</f>
        <v>1.45</v>
      </c>
      <c r="AV264" s="28">
        <f>Table24[[#This Row],[2500]]*Table24[[#This Row],[Conversion Rate]]</f>
        <v>1.45</v>
      </c>
      <c r="AW264" s="28">
        <f>Table24[[#This Row],[5000]]*Table24[[#This Row],[Conversion Rate]]</f>
        <v>1.45</v>
      </c>
      <c r="AX264" s="28" t="str">
        <f>Table24[[#This Row],[All In/ ++]]</f>
        <v>++</v>
      </c>
      <c r="AY264" s="28">
        <f>Table24[[#This Row],[FSC]]*Table24[[#This Row],[Conversion Rate]]</f>
        <v>0.03</v>
      </c>
      <c r="AZ264" s="28">
        <f>Table24[[#This Row],[SSC]]*Table24[[#This Row],[Conversion Rate]]</f>
        <v>0</v>
      </c>
      <c r="BA264" s="28">
        <f>Table24[[#This Row],[Screening]]*Table24[[#This Row],[Conversion Rate]]</f>
        <v>0.15</v>
      </c>
      <c r="BB264" s="28" t="e">
        <f>Table24[[#This Row],[Other Charges]]*Table24[[#This Row],[Conversion Rate]]</f>
        <v>#VALUE!</v>
      </c>
      <c r="BC264" s="28">
        <f>Table24[[#This Row],[Dry Ice Charge]]*Table24[[#This Row],[Conversion Rate]]</f>
        <v>0</v>
      </c>
      <c r="BD264" s="28">
        <f>Table24[[#This Row],[SAF/kg]]*Table24[[#This Row],[Conversion Rate]]</f>
        <v>0</v>
      </c>
      <c r="BE264" s="30" cm="1">
        <f t="array" ref="BE264">IF(COUNTIFS(F$20:F$1213,F264,G$20:G$1213,G264)&gt;1,
    _xlfn.PERCENTRANK.INC(
        _xlfn._xlws.FILTER(AO$20:AO$1213, (F$20:F$1213=F264)*(G$20:G$1213=G264)*ISNUMBER(AO$20:AO$1213)),
        AO264
    ),
    0
)</f>
        <v>0.5</v>
      </c>
      <c r="BF264" s="28" t="str">
        <f t="shared" si="3"/>
        <v>Orange</v>
      </c>
    </row>
    <row r="265" spans="3:58">
      <c r="C265" s="6" t="s">
        <v>20</v>
      </c>
      <c r="D265" s="4" t="s">
        <v>472</v>
      </c>
      <c r="E265" s="4" t="s">
        <v>22</v>
      </c>
      <c r="F265" s="4" t="s">
        <v>37</v>
      </c>
      <c r="G265" s="4" t="s">
        <v>112</v>
      </c>
      <c r="H265" s="4" t="s">
        <v>799</v>
      </c>
      <c r="I265" s="4" t="s">
        <v>803</v>
      </c>
      <c r="J265" s="4" t="s">
        <v>776</v>
      </c>
      <c r="K265" s="4" t="s">
        <v>778</v>
      </c>
      <c r="L2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PharmaYesExpressLAXBRUUSBEAMERICASEMEA</v>
      </c>
      <c r="M265" s="7">
        <v>14803.16</v>
      </c>
      <c r="N265" s="4">
        <v>375</v>
      </c>
      <c r="O265" s="13">
        <v>39.475093333333334</v>
      </c>
      <c r="P265" s="8" t="s">
        <v>940</v>
      </c>
      <c r="Q265" s="12" t="s">
        <v>472</v>
      </c>
      <c r="R265" s="12" t="s">
        <v>792</v>
      </c>
      <c r="S265" s="12" t="s">
        <v>66</v>
      </c>
      <c r="T265" s="12" t="s">
        <v>859</v>
      </c>
      <c r="U265" s="22"/>
      <c r="V265" s="12">
        <v>200</v>
      </c>
      <c r="W265" s="12"/>
      <c r="X265" s="12">
        <v>2</v>
      </c>
      <c r="Y265" s="12"/>
      <c r="Z265" s="12">
        <v>1.8</v>
      </c>
      <c r="AA265" s="12">
        <v>1.6</v>
      </c>
      <c r="AB265" s="12">
        <v>1.45</v>
      </c>
      <c r="AC265" s="12"/>
      <c r="AD265" s="12"/>
      <c r="AE265" s="12" t="s">
        <v>838</v>
      </c>
      <c r="AF265" s="12">
        <v>0.09</v>
      </c>
      <c r="AG265" s="12"/>
      <c r="AH265" s="12">
        <v>0.15</v>
      </c>
      <c r="AI265" s="12" t="s">
        <v>944</v>
      </c>
      <c r="AJ265" s="12"/>
      <c r="AK265" s="12"/>
      <c r="AL265" s="16" t="s">
        <v>20</v>
      </c>
      <c r="AM265" s="12" t="s">
        <v>1500</v>
      </c>
      <c r="AN265" s="27">
        <f>VLOOKUP(Table24[[#This Row],[USD conversion]],Sheet2!A:B,2,FALSE)</f>
        <v>1</v>
      </c>
      <c r="AO265" s="28">
        <f>Table24[[#This Row],[Min Charge]]*Table24[[#This Row],[Conversion Rate]]</f>
        <v>200</v>
      </c>
      <c r="AP265" s="28">
        <f>Table24[[#This Row],[45]]*Table24[[#This Row],[Conversion Rate]]</f>
        <v>0</v>
      </c>
      <c r="AQ265" s="28">
        <f>Table24[[#This Row],[100]]*Table24[[#This Row],[Conversion Rate]]</f>
        <v>2</v>
      </c>
      <c r="AR265" s="28">
        <f>Table24[[#This Row],[200]]*Table24[[#This Row],[Conversion Rate]]</f>
        <v>0</v>
      </c>
      <c r="AS265" s="28">
        <f>Table24[[#This Row],[300]]*Table24[[#This Row],[Conversion Rate]]</f>
        <v>1.8</v>
      </c>
      <c r="AT265" s="28">
        <f>Table24[[#This Row],[500]]*Table24[[#This Row],[Conversion Rate]]</f>
        <v>1.6</v>
      </c>
      <c r="AU265" s="28">
        <f>Table24[[#This Row],[1000]]*Table24[[#This Row],[Conversion Rate]]</f>
        <v>1.45</v>
      </c>
      <c r="AV265" s="28">
        <f>Table24[[#This Row],[2500]]*Table24[[#This Row],[Conversion Rate]]</f>
        <v>0</v>
      </c>
      <c r="AW265" s="28">
        <f>Table24[[#This Row],[5000]]*Table24[[#This Row],[Conversion Rate]]</f>
        <v>0</v>
      </c>
      <c r="AX265" s="28" t="str">
        <f>Table24[[#This Row],[All In/ ++]]</f>
        <v>++</v>
      </c>
      <c r="AY265" s="28">
        <f>Table24[[#This Row],[FSC]]*Table24[[#This Row],[Conversion Rate]]</f>
        <v>0.09</v>
      </c>
      <c r="AZ265" s="28">
        <f>Table24[[#This Row],[SSC]]*Table24[[#This Row],[Conversion Rate]]</f>
        <v>0</v>
      </c>
      <c r="BA265" s="28">
        <f>Table24[[#This Row],[Screening]]*Table24[[#This Row],[Conversion Rate]]</f>
        <v>0.15</v>
      </c>
      <c r="BB265" s="28" t="e">
        <f>Table24[[#This Row],[Other Charges]]*Table24[[#This Row],[Conversion Rate]]</f>
        <v>#VALUE!</v>
      </c>
      <c r="BC265" s="28">
        <f>Table24[[#This Row],[Dry Ice Charge]]*Table24[[#This Row],[Conversion Rate]]</f>
        <v>0</v>
      </c>
      <c r="BD265" s="28">
        <f>Table24[[#This Row],[SAF/kg]]*Table24[[#This Row],[Conversion Rate]]</f>
        <v>0</v>
      </c>
      <c r="BE265" s="30" cm="1">
        <f t="array" ref="BE265">IF(COUNTIFS(F$20:F$1213,F265,G$20:G$1213,G265)&gt;1,
    _xlfn.PERCENTRANK.INC(
        _xlfn._xlws.FILTER(AO$20:AO$1213, (F$20:F$1213=F265)*(G$20:G$1213=G265)*ISNUMBER(AO$20:AO$1213)),
        AO265
    ),
    0
)</f>
        <v>0.83299999999999996</v>
      </c>
      <c r="BF265" s="28" t="str">
        <f t="shared" si="3"/>
        <v>Red</v>
      </c>
    </row>
    <row r="266" spans="3:58">
      <c r="C266" s="6" t="s">
        <v>28</v>
      </c>
      <c r="D266" s="4" t="s">
        <v>21</v>
      </c>
      <c r="E266" s="4" t="s">
        <v>36</v>
      </c>
      <c r="F266" s="4" t="s">
        <v>37</v>
      </c>
      <c r="G266" s="4" t="s">
        <v>51</v>
      </c>
      <c r="H266" s="4" t="s">
        <v>799</v>
      </c>
      <c r="I266" s="4" t="s">
        <v>800</v>
      </c>
      <c r="J266" s="4" t="s">
        <v>776</v>
      </c>
      <c r="K266" s="4" t="s">
        <v>778</v>
      </c>
      <c r="L2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AviationNoStandardLAXFRAUSDEAMERICASEMEA</v>
      </c>
      <c r="M266" s="7">
        <v>2642.3817450000015</v>
      </c>
      <c r="N266" s="4">
        <v>254</v>
      </c>
      <c r="O266" s="13">
        <v>10.403077736220478</v>
      </c>
      <c r="P266" s="8" t="s">
        <v>940</v>
      </c>
      <c r="Q266" s="12" t="s">
        <v>472</v>
      </c>
      <c r="R266" s="12" t="s">
        <v>792</v>
      </c>
      <c r="S266" s="12" t="s">
        <v>66</v>
      </c>
      <c r="T266" s="12" t="s">
        <v>859</v>
      </c>
      <c r="U266" s="22"/>
      <c r="V266" s="12">
        <v>125</v>
      </c>
      <c r="W266" s="12"/>
      <c r="X266" s="12">
        <v>1</v>
      </c>
      <c r="Y266" s="12"/>
      <c r="Z266" s="12">
        <v>0.85</v>
      </c>
      <c r="AA266" s="12">
        <v>0.75</v>
      </c>
      <c r="AB266" s="12">
        <v>0.7</v>
      </c>
      <c r="AC266" s="12"/>
      <c r="AD266" s="12"/>
      <c r="AE266" s="12" t="s">
        <v>838</v>
      </c>
      <c r="AF266" s="12">
        <v>0.09</v>
      </c>
      <c r="AG266" s="12"/>
      <c r="AH266" s="12">
        <v>0.15</v>
      </c>
      <c r="AI266" s="12"/>
      <c r="AJ266" s="12"/>
      <c r="AK266" s="12"/>
      <c r="AL266" s="16"/>
      <c r="AM266" s="12" t="s">
        <v>1500</v>
      </c>
      <c r="AN266" s="27">
        <f>VLOOKUP(Table24[[#This Row],[USD conversion]],Sheet2!A:B,2,FALSE)</f>
        <v>1</v>
      </c>
      <c r="AO266" s="28">
        <f>Table24[[#This Row],[Min Charge]]*Table24[[#This Row],[Conversion Rate]]</f>
        <v>125</v>
      </c>
      <c r="AP266" s="28">
        <f>Table24[[#This Row],[45]]*Table24[[#This Row],[Conversion Rate]]</f>
        <v>0</v>
      </c>
      <c r="AQ266" s="28">
        <f>Table24[[#This Row],[100]]*Table24[[#This Row],[Conversion Rate]]</f>
        <v>1</v>
      </c>
      <c r="AR266" s="28">
        <f>Table24[[#This Row],[200]]*Table24[[#This Row],[Conversion Rate]]</f>
        <v>0</v>
      </c>
      <c r="AS266" s="28">
        <f>Table24[[#This Row],[300]]*Table24[[#This Row],[Conversion Rate]]</f>
        <v>0.85</v>
      </c>
      <c r="AT266" s="28">
        <f>Table24[[#This Row],[500]]*Table24[[#This Row],[Conversion Rate]]</f>
        <v>0.75</v>
      </c>
      <c r="AU266" s="28">
        <f>Table24[[#This Row],[1000]]*Table24[[#This Row],[Conversion Rate]]</f>
        <v>0.7</v>
      </c>
      <c r="AV266" s="28">
        <f>Table24[[#This Row],[2500]]*Table24[[#This Row],[Conversion Rate]]</f>
        <v>0</v>
      </c>
      <c r="AW266" s="28">
        <f>Table24[[#This Row],[5000]]*Table24[[#This Row],[Conversion Rate]]</f>
        <v>0</v>
      </c>
      <c r="AX266" s="28" t="str">
        <f>Table24[[#This Row],[All In/ ++]]</f>
        <v>++</v>
      </c>
      <c r="AY266" s="28">
        <f>Table24[[#This Row],[FSC]]*Table24[[#This Row],[Conversion Rate]]</f>
        <v>0.09</v>
      </c>
      <c r="AZ266" s="28">
        <f>Table24[[#This Row],[SSC]]*Table24[[#This Row],[Conversion Rate]]</f>
        <v>0</v>
      </c>
      <c r="BA266" s="28">
        <f>Table24[[#This Row],[Screening]]*Table24[[#This Row],[Conversion Rate]]</f>
        <v>0.15</v>
      </c>
      <c r="BB266" s="28">
        <f>Table24[[#This Row],[Other Charges]]*Table24[[#This Row],[Conversion Rate]]</f>
        <v>0</v>
      </c>
      <c r="BC266" s="28">
        <f>Table24[[#This Row],[Dry Ice Charge]]*Table24[[#This Row],[Conversion Rate]]</f>
        <v>0</v>
      </c>
      <c r="BD266" s="28">
        <f>Table24[[#This Row],[SAF/kg]]*Table24[[#This Row],[Conversion Rate]]</f>
        <v>0</v>
      </c>
      <c r="BE266" s="30" cm="1">
        <f t="array" ref="BE266">IF(COUNTIFS(F$20:F$1213,F266,G$20:G$1213,G266)&gt;1,
    _xlfn.PERCENTRANK.INC(
        _xlfn._xlws.FILTER(AO$20:AO$1213, (F$20:F$1213=F266)*(G$20:G$1213=G266)*ISNUMBER(AO$20:AO$1213)),
        AO266
    ),
    0
)</f>
        <v>0.33300000000000002</v>
      </c>
      <c r="BF266" s="28" t="str">
        <f t="shared" si="3"/>
        <v>Orange</v>
      </c>
    </row>
    <row r="267" spans="3:58">
      <c r="C267" s="6" t="s">
        <v>20</v>
      </c>
      <c r="D267" s="4" t="s">
        <v>472</v>
      </c>
      <c r="E267" s="4" t="s">
        <v>22</v>
      </c>
      <c r="F267" s="4" t="s">
        <v>37</v>
      </c>
      <c r="G267" s="4" t="s">
        <v>51</v>
      </c>
      <c r="H267" s="4" t="s">
        <v>799</v>
      </c>
      <c r="I267" s="4" t="s">
        <v>800</v>
      </c>
      <c r="J267" s="4" t="s">
        <v>776</v>
      </c>
      <c r="K267" s="4" t="s">
        <v>778</v>
      </c>
      <c r="L2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PharmaYesExpressLAXFRAUSDEAMERICASEMEA</v>
      </c>
      <c r="M267" s="7">
        <v>21737.373988799995</v>
      </c>
      <c r="N267" s="4">
        <v>330</v>
      </c>
      <c r="O267" s="13">
        <v>65.870830269090888</v>
      </c>
      <c r="P267" s="8" t="s">
        <v>940</v>
      </c>
      <c r="Q267" s="12" t="s">
        <v>472</v>
      </c>
      <c r="R267" s="12" t="s">
        <v>792</v>
      </c>
      <c r="S267" s="12" t="s">
        <v>66</v>
      </c>
      <c r="T267" s="12" t="s">
        <v>859</v>
      </c>
      <c r="U267" s="22"/>
      <c r="V267" s="12">
        <v>200</v>
      </c>
      <c r="W267" s="12"/>
      <c r="X267" s="12">
        <v>1.5</v>
      </c>
      <c r="Y267" s="12"/>
      <c r="Z267" s="12">
        <v>1.25</v>
      </c>
      <c r="AA267" s="12">
        <v>1.1000000000000001</v>
      </c>
      <c r="AB267" s="12">
        <v>1</v>
      </c>
      <c r="AC267" s="12"/>
      <c r="AD267" s="12"/>
      <c r="AE267" s="12" t="s">
        <v>838</v>
      </c>
      <c r="AF267" s="12">
        <v>0.09</v>
      </c>
      <c r="AG267" s="12"/>
      <c r="AH267" s="12">
        <v>0.15</v>
      </c>
      <c r="AI267" s="12" t="s">
        <v>944</v>
      </c>
      <c r="AJ267" s="12"/>
      <c r="AK267" s="12"/>
      <c r="AL267" s="16" t="s">
        <v>20</v>
      </c>
      <c r="AM267" s="12" t="s">
        <v>1500</v>
      </c>
      <c r="AN267" s="27">
        <f>VLOOKUP(Table24[[#This Row],[USD conversion]],Sheet2!A:B,2,FALSE)</f>
        <v>1</v>
      </c>
      <c r="AO267" s="28">
        <f>Table24[[#This Row],[Min Charge]]*Table24[[#This Row],[Conversion Rate]]</f>
        <v>200</v>
      </c>
      <c r="AP267" s="28">
        <f>Table24[[#This Row],[45]]*Table24[[#This Row],[Conversion Rate]]</f>
        <v>0</v>
      </c>
      <c r="AQ267" s="28">
        <f>Table24[[#This Row],[100]]*Table24[[#This Row],[Conversion Rate]]</f>
        <v>1.5</v>
      </c>
      <c r="AR267" s="28">
        <f>Table24[[#This Row],[200]]*Table24[[#This Row],[Conversion Rate]]</f>
        <v>0</v>
      </c>
      <c r="AS267" s="28">
        <f>Table24[[#This Row],[300]]*Table24[[#This Row],[Conversion Rate]]</f>
        <v>1.25</v>
      </c>
      <c r="AT267" s="28">
        <f>Table24[[#This Row],[500]]*Table24[[#This Row],[Conversion Rate]]</f>
        <v>1.1000000000000001</v>
      </c>
      <c r="AU267" s="28">
        <f>Table24[[#This Row],[1000]]*Table24[[#This Row],[Conversion Rate]]</f>
        <v>1</v>
      </c>
      <c r="AV267" s="28">
        <f>Table24[[#This Row],[2500]]*Table24[[#This Row],[Conversion Rate]]</f>
        <v>0</v>
      </c>
      <c r="AW267" s="28">
        <f>Table24[[#This Row],[5000]]*Table24[[#This Row],[Conversion Rate]]</f>
        <v>0</v>
      </c>
      <c r="AX267" s="28" t="str">
        <f>Table24[[#This Row],[All In/ ++]]</f>
        <v>++</v>
      </c>
      <c r="AY267" s="28">
        <f>Table24[[#This Row],[FSC]]*Table24[[#This Row],[Conversion Rate]]</f>
        <v>0.09</v>
      </c>
      <c r="AZ267" s="28">
        <f>Table24[[#This Row],[SSC]]*Table24[[#This Row],[Conversion Rate]]</f>
        <v>0</v>
      </c>
      <c r="BA267" s="28">
        <f>Table24[[#This Row],[Screening]]*Table24[[#This Row],[Conversion Rate]]</f>
        <v>0.15</v>
      </c>
      <c r="BB267" s="28" t="e">
        <f>Table24[[#This Row],[Other Charges]]*Table24[[#This Row],[Conversion Rate]]</f>
        <v>#VALUE!</v>
      </c>
      <c r="BC267" s="28">
        <f>Table24[[#This Row],[Dry Ice Charge]]*Table24[[#This Row],[Conversion Rate]]</f>
        <v>0</v>
      </c>
      <c r="BD267" s="28">
        <f>Table24[[#This Row],[SAF/kg]]*Table24[[#This Row],[Conversion Rate]]</f>
        <v>0</v>
      </c>
      <c r="BE267" s="30" cm="1">
        <f t="array" ref="BE267">IF(COUNTIFS(F$20:F$1213,F267,G$20:G$1213,G267)&gt;1,
    _xlfn.PERCENTRANK.INC(
        _xlfn._xlws.FILTER(AO$20:AO$1213, (F$20:F$1213=F267)*(G$20:G$1213=G267)*ISNUMBER(AO$20:AO$1213)),
        AO267
    ),
    0
)</f>
        <v>0.66600000000000004</v>
      </c>
      <c r="BF267" s="28" t="str">
        <f t="shared" si="3"/>
        <v>Orange</v>
      </c>
    </row>
    <row r="268" spans="3:58" hidden="1">
      <c r="C268" s="6" t="s">
        <v>20</v>
      </c>
      <c r="D268" s="4" t="s">
        <v>21</v>
      </c>
      <c r="E268" s="4" t="s">
        <v>22</v>
      </c>
      <c r="F268" s="4" t="s">
        <v>37</v>
      </c>
      <c r="G268" s="4" t="s">
        <v>97</v>
      </c>
      <c r="H268" s="4" t="s">
        <v>799</v>
      </c>
      <c r="I268" s="4" t="s">
        <v>808</v>
      </c>
      <c r="J268" s="4" t="s">
        <v>776</v>
      </c>
      <c r="K268" s="4" t="s">
        <v>777</v>
      </c>
      <c r="L2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268" s="7">
        <v>4306.1200000000053</v>
      </c>
      <c r="N268" s="4">
        <v>469</v>
      </c>
      <c r="O268" s="13">
        <v>9.1814925373134439</v>
      </c>
      <c r="P268" s="8" t="s">
        <v>940</v>
      </c>
      <c r="Q268" s="12" t="s">
        <v>472</v>
      </c>
      <c r="R268" s="12" t="s">
        <v>791</v>
      </c>
      <c r="S268" s="12"/>
      <c r="T268" s="12" t="s">
        <v>859</v>
      </c>
      <c r="U268" s="22"/>
      <c r="V268" s="12">
        <v>200</v>
      </c>
      <c r="W268" s="12"/>
      <c r="X268" s="12">
        <v>1.5</v>
      </c>
      <c r="Y268" s="12"/>
      <c r="Z268" s="12">
        <v>1.25</v>
      </c>
      <c r="AA268" s="12">
        <v>1.1000000000000001</v>
      </c>
      <c r="AB268" s="12">
        <v>1</v>
      </c>
      <c r="AC268" s="12"/>
      <c r="AD268" s="12"/>
      <c r="AE268" s="12" t="s">
        <v>838</v>
      </c>
      <c r="AF268" s="12">
        <v>0.09</v>
      </c>
      <c r="AG268" s="12"/>
      <c r="AH268" s="12">
        <v>0.15</v>
      </c>
      <c r="AI268" s="12" t="s">
        <v>944</v>
      </c>
      <c r="AJ268" s="12"/>
      <c r="AK268" s="12"/>
      <c r="AL268" s="16" t="s">
        <v>945</v>
      </c>
      <c r="AM268" s="12" t="s">
        <v>1500</v>
      </c>
      <c r="AN268" s="27">
        <f>VLOOKUP(Table24[[#This Row],[USD conversion]],Sheet2!A:B,2,FALSE)</f>
        <v>1</v>
      </c>
      <c r="AO268" s="28">
        <f>Table24[[#This Row],[Min Charge]]*Table24[[#This Row],[Conversion Rate]]</f>
        <v>200</v>
      </c>
      <c r="AP268" s="28">
        <f>Table24[[#This Row],[45]]*Table24[[#This Row],[Conversion Rate]]</f>
        <v>0</v>
      </c>
      <c r="AQ268" s="28">
        <f>Table24[[#This Row],[100]]*Table24[[#This Row],[Conversion Rate]]</f>
        <v>1.5</v>
      </c>
      <c r="AR268" s="28">
        <f>Table24[[#This Row],[200]]*Table24[[#This Row],[Conversion Rate]]</f>
        <v>0</v>
      </c>
      <c r="AS268" s="28">
        <f>Table24[[#This Row],[300]]*Table24[[#This Row],[Conversion Rate]]</f>
        <v>1.25</v>
      </c>
      <c r="AT268" s="28">
        <f>Table24[[#This Row],[500]]*Table24[[#This Row],[Conversion Rate]]</f>
        <v>1.1000000000000001</v>
      </c>
      <c r="AU268" s="28">
        <f>Table24[[#This Row],[1000]]*Table24[[#This Row],[Conversion Rate]]</f>
        <v>1</v>
      </c>
      <c r="AV268" s="28">
        <f>Table24[[#This Row],[2500]]*Table24[[#This Row],[Conversion Rate]]</f>
        <v>0</v>
      </c>
      <c r="AW268" s="28">
        <f>Table24[[#This Row],[5000]]*Table24[[#This Row],[Conversion Rate]]</f>
        <v>0</v>
      </c>
      <c r="AX268" s="28" t="str">
        <f>Table24[[#This Row],[All In/ ++]]</f>
        <v>++</v>
      </c>
      <c r="AY268" s="28">
        <f>Table24[[#This Row],[FSC]]*Table24[[#This Row],[Conversion Rate]]</f>
        <v>0.09</v>
      </c>
      <c r="AZ268" s="28">
        <f>Table24[[#This Row],[SSC]]*Table24[[#This Row],[Conversion Rate]]</f>
        <v>0</v>
      </c>
      <c r="BA268" s="28">
        <f>Table24[[#This Row],[Screening]]*Table24[[#This Row],[Conversion Rate]]</f>
        <v>0.15</v>
      </c>
      <c r="BB268" s="28" t="e">
        <f>Table24[[#This Row],[Other Charges]]*Table24[[#This Row],[Conversion Rate]]</f>
        <v>#VALUE!</v>
      </c>
      <c r="BC268" s="28">
        <f>Table24[[#This Row],[Dry Ice Charge]]*Table24[[#This Row],[Conversion Rate]]</f>
        <v>0</v>
      </c>
      <c r="BD268" s="28">
        <f>Table24[[#This Row],[SAF/kg]]*Table24[[#This Row],[Conversion Rate]]</f>
        <v>0</v>
      </c>
      <c r="BE268" s="30" cm="1">
        <f t="array" ref="BE268">IF(COUNTIFS(F$20:F$1213,F268,G$20:G$1213,G268)&gt;1,
    _xlfn.PERCENTRANK.INC(
        _xlfn._xlws.FILTER(AO$20:AO$1213, (F$20:F$1213=F268)*(G$20:G$1213=G268)*ISNUMBER(AO$20:AO$1213)),
        AO268
    ),
    0
)</f>
        <v>0.82299999999999995</v>
      </c>
      <c r="BF268" s="28" t="str">
        <f t="shared" ref="BF268:BF331" si="4">IF(ISNUMBER(BE268), IF(BE268&lt;=0.2, "Green", IF(BE268&lt;=0.7, "Orange", "Red")), "")</f>
        <v>Red</v>
      </c>
    </row>
    <row r="269" spans="3:58" hidden="1">
      <c r="C269" s="6" t="s">
        <v>20</v>
      </c>
      <c r="D269" s="4" t="s">
        <v>472</v>
      </c>
      <c r="E269" s="4" t="s">
        <v>22</v>
      </c>
      <c r="F269" s="4" t="s">
        <v>37</v>
      </c>
      <c r="G269" s="4" t="s">
        <v>97</v>
      </c>
      <c r="H269" s="4" t="s">
        <v>799</v>
      </c>
      <c r="I269" s="4" t="s">
        <v>808</v>
      </c>
      <c r="J269" s="4" t="s">
        <v>776</v>
      </c>
      <c r="K269" s="4" t="s">
        <v>777</v>
      </c>
      <c r="L2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269" s="7">
        <v>16840.369999999959</v>
      </c>
      <c r="N269" s="4">
        <v>449</v>
      </c>
      <c r="O269" s="13">
        <v>37.506391982182535</v>
      </c>
      <c r="P269" s="8" t="s">
        <v>940</v>
      </c>
      <c r="Q269" s="12" t="s">
        <v>472</v>
      </c>
      <c r="R269" s="12" t="s">
        <v>791</v>
      </c>
      <c r="S269" s="12"/>
      <c r="T269" s="12" t="s">
        <v>859</v>
      </c>
      <c r="U269" s="22"/>
      <c r="V269" s="12">
        <v>200</v>
      </c>
      <c r="W269" s="12"/>
      <c r="X269" s="12">
        <v>3</v>
      </c>
      <c r="Y269" s="12"/>
      <c r="Z269" s="12">
        <v>2.5</v>
      </c>
      <c r="AA269" s="12">
        <v>2.1</v>
      </c>
      <c r="AB269" s="12">
        <v>1.9</v>
      </c>
      <c r="AC269" s="12"/>
      <c r="AD269" s="12"/>
      <c r="AE269" s="12" t="s">
        <v>838</v>
      </c>
      <c r="AF269" s="12">
        <v>0.09</v>
      </c>
      <c r="AG269" s="12"/>
      <c r="AH269" s="12">
        <v>0.15</v>
      </c>
      <c r="AI269" s="12" t="s">
        <v>944</v>
      </c>
      <c r="AJ269" s="12"/>
      <c r="AK269" s="12"/>
      <c r="AL269" s="16" t="s">
        <v>20</v>
      </c>
      <c r="AM269" s="12" t="s">
        <v>1500</v>
      </c>
      <c r="AN269" s="27">
        <f>VLOOKUP(Table24[[#This Row],[USD conversion]],Sheet2!A:B,2,FALSE)</f>
        <v>1</v>
      </c>
      <c r="AO269" s="28">
        <f>Table24[[#This Row],[Min Charge]]*Table24[[#This Row],[Conversion Rate]]</f>
        <v>200</v>
      </c>
      <c r="AP269" s="28">
        <f>Table24[[#This Row],[45]]*Table24[[#This Row],[Conversion Rate]]</f>
        <v>0</v>
      </c>
      <c r="AQ269" s="28">
        <f>Table24[[#This Row],[100]]*Table24[[#This Row],[Conversion Rate]]</f>
        <v>3</v>
      </c>
      <c r="AR269" s="28">
        <f>Table24[[#This Row],[200]]*Table24[[#This Row],[Conversion Rate]]</f>
        <v>0</v>
      </c>
      <c r="AS269" s="28">
        <f>Table24[[#This Row],[300]]*Table24[[#This Row],[Conversion Rate]]</f>
        <v>2.5</v>
      </c>
      <c r="AT269" s="28">
        <f>Table24[[#This Row],[500]]*Table24[[#This Row],[Conversion Rate]]</f>
        <v>2.1</v>
      </c>
      <c r="AU269" s="28">
        <f>Table24[[#This Row],[1000]]*Table24[[#This Row],[Conversion Rate]]</f>
        <v>1.9</v>
      </c>
      <c r="AV269" s="28">
        <f>Table24[[#This Row],[2500]]*Table24[[#This Row],[Conversion Rate]]</f>
        <v>0</v>
      </c>
      <c r="AW269" s="28">
        <f>Table24[[#This Row],[5000]]*Table24[[#This Row],[Conversion Rate]]</f>
        <v>0</v>
      </c>
      <c r="AX269" s="28" t="str">
        <f>Table24[[#This Row],[All In/ ++]]</f>
        <v>++</v>
      </c>
      <c r="AY269" s="28">
        <f>Table24[[#This Row],[FSC]]*Table24[[#This Row],[Conversion Rate]]</f>
        <v>0.09</v>
      </c>
      <c r="AZ269" s="28">
        <f>Table24[[#This Row],[SSC]]*Table24[[#This Row],[Conversion Rate]]</f>
        <v>0</v>
      </c>
      <c r="BA269" s="28">
        <f>Table24[[#This Row],[Screening]]*Table24[[#This Row],[Conversion Rate]]</f>
        <v>0.15</v>
      </c>
      <c r="BB269" s="28" t="e">
        <f>Table24[[#This Row],[Other Charges]]*Table24[[#This Row],[Conversion Rate]]</f>
        <v>#VALUE!</v>
      </c>
      <c r="BC269" s="28">
        <f>Table24[[#This Row],[Dry Ice Charge]]*Table24[[#This Row],[Conversion Rate]]</f>
        <v>0</v>
      </c>
      <c r="BD269" s="28">
        <f>Table24[[#This Row],[SAF/kg]]*Table24[[#This Row],[Conversion Rate]]</f>
        <v>0</v>
      </c>
      <c r="BE269" s="30" cm="1">
        <f t="array" ref="BE269">IF(COUNTIFS(F$20:F$1213,F269,G$20:G$1213,G269)&gt;1,
    _xlfn.PERCENTRANK.INC(
        _xlfn._xlws.FILTER(AO$20:AO$1213, (F$20:F$1213=F269)*(G$20:G$1213=G269)*ISNUMBER(AO$20:AO$1213)),
        AO269
    ),
    0
)</f>
        <v>0.82299999999999995</v>
      </c>
      <c r="BF269" s="28" t="str">
        <f t="shared" si="4"/>
        <v>Red</v>
      </c>
    </row>
    <row r="270" spans="3:58" hidden="1">
      <c r="C270" s="6" t="s">
        <v>20</v>
      </c>
      <c r="D270" s="4" t="s">
        <v>472</v>
      </c>
      <c r="E270" s="4" t="s">
        <v>22</v>
      </c>
      <c r="F270" s="4" t="s">
        <v>37</v>
      </c>
      <c r="G270" s="4" t="s">
        <v>110</v>
      </c>
      <c r="H270" s="4" t="s">
        <v>799</v>
      </c>
      <c r="I270" s="4" t="s">
        <v>809</v>
      </c>
      <c r="J270" s="4" t="s">
        <v>776</v>
      </c>
      <c r="K270" s="4" t="s">
        <v>777</v>
      </c>
      <c r="L2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PharmaYesExpressLAXICNUSKRAMERICASAPAC</v>
      </c>
      <c r="M270" s="7">
        <v>22477.34</v>
      </c>
      <c r="N270" s="4">
        <v>283</v>
      </c>
      <c r="O270" s="13">
        <v>79.425229681978806</v>
      </c>
      <c r="P270" s="8" t="s">
        <v>940</v>
      </c>
      <c r="Q270" s="12" t="s">
        <v>472</v>
      </c>
      <c r="R270" s="12" t="s">
        <v>792</v>
      </c>
      <c r="S270" s="12" t="s">
        <v>59</v>
      </c>
      <c r="T270" s="12" t="s">
        <v>859</v>
      </c>
      <c r="U270" s="22"/>
      <c r="V270" s="12">
        <v>200</v>
      </c>
      <c r="W270" s="12"/>
      <c r="X270" s="12">
        <v>3.5</v>
      </c>
      <c r="Y270" s="12"/>
      <c r="Z270" s="12">
        <v>2.7</v>
      </c>
      <c r="AA270" s="12">
        <v>2.15</v>
      </c>
      <c r="AB270" s="12">
        <v>2</v>
      </c>
      <c r="AC270" s="12"/>
      <c r="AD270" s="12"/>
      <c r="AE270" s="12" t="s">
        <v>838</v>
      </c>
      <c r="AF270" s="12">
        <v>0.09</v>
      </c>
      <c r="AG270" s="12"/>
      <c r="AH270" s="12">
        <v>0.15</v>
      </c>
      <c r="AI270" s="12" t="s">
        <v>944</v>
      </c>
      <c r="AJ270" s="12"/>
      <c r="AK270" s="12"/>
      <c r="AL270" s="16" t="s">
        <v>20</v>
      </c>
      <c r="AM270" s="12" t="s">
        <v>1500</v>
      </c>
      <c r="AN270" s="27">
        <f>VLOOKUP(Table24[[#This Row],[USD conversion]],Sheet2!A:B,2,FALSE)</f>
        <v>1</v>
      </c>
      <c r="AO270" s="28">
        <f>Table24[[#This Row],[Min Charge]]*Table24[[#This Row],[Conversion Rate]]</f>
        <v>200</v>
      </c>
      <c r="AP270" s="28">
        <f>Table24[[#This Row],[45]]*Table24[[#This Row],[Conversion Rate]]</f>
        <v>0</v>
      </c>
      <c r="AQ270" s="28">
        <f>Table24[[#This Row],[100]]*Table24[[#This Row],[Conversion Rate]]</f>
        <v>3.5</v>
      </c>
      <c r="AR270" s="28">
        <f>Table24[[#This Row],[200]]*Table24[[#This Row],[Conversion Rate]]</f>
        <v>0</v>
      </c>
      <c r="AS270" s="28">
        <f>Table24[[#This Row],[300]]*Table24[[#This Row],[Conversion Rate]]</f>
        <v>2.7</v>
      </c>
      <c r="AT270" s="28">
        <f>Table24[[#This Row],[500]]*Table24[[#This Row],[Conversion Rate]]</f>
        <v>2.15</v>
      </c>
      <c r="AU270" s="28">
        <f>Table24[[#This Row],[1000]]*Table24[[#This Row],[Conversion Rate]]</f>
        <v>2</v>
      </c>
      <c r="AV270" s="28">
        <f>Table24[[#This Row],[2500]]*Table24[[#This Row],[Conversion Rate]]</f>
        <v>0</v>
      </c>
      <c r="AW270" s="28">
        <f>Table24[[#This Row],[5000]]*Table24[[#This Row],[Conversion Rate]]</f>
        <v>0</v>
      </c>
      <c r="AX270" s="28" t="str">
        <f>Table24[[#This Row],[All In/ ++]]</f>
        <v>++</v>
      </c>
      <c r="AY270" s="28">
        <f>Table24[[#This Row],[FSC]]*Table24[[#This Row],[Conversion Rate]]</f>
        <v>0.09</v>
      </c>
      <c r="AZ270" s="28">
        <f>Table24[[#This Row],[SSC]]*Table24[[#This Row],[Conversion Rate]]</f>
        <v>0</v>
      </c>
      <c r="BA270" s="28">
        <f>Table24[[#This Row],[Screening]]*Table24[[#This Row],[Conversion Rate]]</f>
        <v>0.15</v>
      </c>
      <c r="BB270" s="28" t="e">
        <f>Table24[[#This Row],[Other Charges]]*Table24[[#This Row],[Conversion Rate]]</f>
        <v>#VALUE!</v>
      </c>
      <c r="BC270" s="28">
        <f>Table24[[#This Row],[Dry Ice Charge]]*Table24[[#This Row],[Conversion Rate]]</f>
        <v>0</v>
      </c>
      <c r="BD270" s="28">
        <f>Table24[[#This Row],[SAF/kg]]*Table24[[#This Row],[Conversion Rate]]</f>
        <v>0</v>
      </c>
      <c r="BE270" s="30" cm="1">
        <f t="array" ref="BE270">IF(COUNTIFS(F$20:F$1213,F270,G$20:G$1213,G270)&gt;1,
    _xlfn.PERCENTRANK.INC(
        _xlfn._xlws.FILTER(AO$20:AO$1213, (F$20:F$1213=F270)*(G$20:G$1213=G270)*ISNUMBER(AO$20:AO$1213)),
        AO270
    ),
    0
)</f>
        <v>0.66600000000000004</v>
      </c>
      <c r="BF270" s="28" t="str">
        <f t="shared" si="4"/>
        <v>Orange</v>
      </c>
    </row>
    <row r="271" spans="3:58" hidden="1">
      <c r="C271" s="6" t="s">
        <v>20</v>
      </c>
      <c r="D271" s="4" t="s">
        <v>472</v>
      </c>
      <c r="E271" s="4" t="s">
        <v>22</v>
      </c>
      <c r="F271" s="4" t="s">
        <v>37</v>
      </c>
      <c r="G271" s="4" t="s">
        <v>66</v>
      </c>
      <c r="H271" s="4" t="s">
        <v>799</v>
      </c>
      <c r="I271" s="4" t="s">
        <v>799</v>
      </c>
      <c r="J271" s="4" t="s">
        <v>776</v>
      </c>
      <c r="K271" s="4" t="s">
        <v>776</v>
      </c>
      <c r="L2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PharmaYesExpressLAXJFKUSUSAMERICASAMERICAS</v>
      </c>
      <c r="M271" s="7">
        <v>20153.140000000003</v>
      </c>
      <c r="N271" s="4">
        <v>431</v>
      </c>
      <c r="O271" s="13">
        <v>46.759025522041767</v>
      </c>
      <c r="P271" s="8" t="s">
        <v>940</v>
      </c>
      <c r="Q271" s="12" t="s">
        <v>472</v>
      </c>
      <c r="R271" s="12" t="s">
        <v>791</v>
      </c>
      <c r="S271" s="12"/>
      <c r="T271" s="12" t="s">
        <v>859</v>
      </c>
      <c r="U271" s="22"/>
      <c r="V271" s="12">
        <v>125</v>
      </c>
      <c r="W271" s="12"/>
      <c r="X271" s="12">
        <v>1.45</v>
      </c>
      <c r="Y271" s="12">
        <v>1.45</v>
      </c>
      <c r="Z271" s="12">
        <v>1.45</v>
      </c>
      <c r="AA271" s="12">
        <v>1.45</v>
      </c>
      <c r="AB271" s="12">
        <v>1.45</v>
      </c>
      <c r="AC271" s="12">
        <v>1.45</v>
      </c>
      <c r="AD271" s="12">
        <v>1.45</v>
      </c>
      <c r="AE271" s="12" t="s">
        <v>838</v>
      </c>
      <c r="AF271" s="12">
        <v>0.03</v>
      </c>
      <c r="AG271" s="12"/>
      <c r="AH271" s="12">
        <v>0.15</v>
      </c>
      <c r="AI271" s="12" t="s">
        <v>941</v>
      </c>
      <c r="AJ271" s="12"/>
      <c r="AK271" s="12"/>
      <c r="AL271" s="16" t="s">
        <v>20</v>
      </c>
      <c r="AM271" s="12" t="s">
        <v>1500</v>
      </c>
      <c r="AN271" s="27">
        <f>VLOOKUP(Table24[[#This Row],[USD conversion]],Sheet2!A:B,2,FALSE)</f>
        <v>1</v>
      </c>
      <c r="AO271" s="28">
        <f>Table24[[#This Row],[Min Charge]]*Table24[[#This Row],[Conversion Rate]]</f>
        <v>125</v>
      </c>
      <c r="AP271" s="28">
        <f>Table24[[#This Row],[45]]*Table24[[#This Row],[Conversion Rate]]</f>
        <v>0</v>
      </c>
      <c r="AQ271" s="28">
        <f>Table24[[#This Row],[100]]*Table24[[#This Row],[Conversion Rate]]</f>
        <v>1.45</v>
      </c>
      <c r="AR271" s="28">
        <f>Table24[[#This Row],[200]]*Table24[[#This Row],[Conversion Rate]]</f>
        <v>1.45</v>
      </c>
      <c r="AS271" s="28">
        <f>Table24[[#This Row],[300]]*Table24[[#This Row],[Conversion Rate]]</f>
        <v>1.45</v>
      </c>
      <c r="AT271" s="28">
        <f>Table24[[#This Row],[500]]*Table24[[#This Row],[Conversion Rate]]</f>
        <v>1.45</v>
      </c>
      <c r="AU271" s="28">
        <f>Table24[[#This Row],[1000]]*Table24[[#This Row],[Conversion Rate]]</f>
        <v>1.45</v>
      </c>
      <c r="AV271" s="28">
        <f>Table24[[#This Row],[2500]]*Table24[[#This Row],[Conversion Rate]]</f>
        <v>1.45</v>
      </c>
      <c r="AW271" s="28">
        <f>Table24[[#This Row],[5000]]*Table24[[#This Row],[Conversion Rate]]</f>
        <v>1.45</v>
      </c>
      <c r="AX271" s="28" t="str">
        <f>Table24[[#This Row],[All In/ ++]]</f>
        <v>++</v>
      </c>
      <c r="AY271" s="28">
        <f>Table24[[#This Row],[FSC]]*Table24[[#This Row],[Conversion Rate]]</f>
        <v>0.03</v>
      </c>
      <c r="AZ271" s="28">
        <f>Table24[[#This Row],[SSC]]*Table24[[#This Row],[Conversion Rate]]</f>
        <v>0</v>
      </c>
      <c r="BA271" s="28">
        <f>Table24[[#This Row],[Screening]]*Table24[[#This Row],[Conversion Rate]]</f>
        <v>0.15</v>
      </c>
      <c r="BB271" s="28" t="e">
        <f>Table24[[#This Row],[Other Charges]]*Table24[[#This Row],[Conversion Rate]]</f>
        <v>#VALUE!</v>
      </c>
      <c r="BC271" s="28">
        <f>Table24[[#This Row],[Dry Ice Charge]]*Table24[[#This Row],[Conversion Rate]]</f>
        <v>0</v>
      </c>
      <c r="BD271" s="28">
        <f>Table24[[#This Row],[SAF/kg]]*Table24[[#This Row],[Conversion Rate]]</f>
        <v>0</v>
      </c>
      <c r="BE271" s="30" cm="1">
        <f t="array" ref="BE271">IF(COUNTIFS(F$20:F$1213,F271,G$20:G$1213,G271)&gt;1,
    _xlfn.PERCENTRANK.INC(
        _xlfn._xlws.FILTER(AO$20:AO$1213, (F$20:F$1213=F271)*(G$20:G$1213=G271)*ISNUMBER(AO$20:AO$1213)),
        AO271
    ),
    0
)</f>
        <v>0.5</v>
      </c>
      <c r="BF271" s="28" t="str">
        <f t="shared" si="4"/>
        <v>Orange</v>
      </c>
    </row>
    <row r="272" spans="3:58" hidden="1">
      <c r="C272" s="6" t="s">
        <v>35</v>
      </c>
      <c r="D272" s="4" t="s">
        <v>21</v>
      </c>
      <c r="E272" s="4" t="s">
        <v>22</v>
      </c>
      <c r="F272" s="4" t="s">
        <v>37</v>
      </c>
      <c r="G272" s="4" t="s">
        <v>67</v>
      </c>
      <c r="H272" s="4" t="s">
        <v>799</v>
      </c>
      <c r="I272" s="4" t="s">
        <v>799</v>
      </c>
      <c r="J272" s="4" t="s">
        <v>776</v>
      </c>
      <c r="K272" s="4" t="s">
        <v>776</v>
      </c>
      <c r="L2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GCNoExpressLAXLASUSUSAMERICASAMERICAS</v>
      </c>
      <c r="M272" s="7">
        <v>4773.9180349999961</v>
      </c>
      <c r="N272" s="4">
        <v>316</v>
      </c>
      <c r="O272" s="13">
        <v>15.107335553797457</v>
      </c>
      <c r="P272" s="8" t="s">
        <v>940</v>
      </c>
      <c r="Q272" s="12" t="s">
        <v>472</v>
      </c>
      <c r="R272" s="12" t="s">
        <v>791</v>
      </c>
      <c r="S272" s="12"/>
      <c r="T272" s="12" t="s">
        <v>859</v>
      </c>
      <c r="U272" s="22"/>
      <c r="V272" s="12">
        <v>65</v>
      </c>
      <c r="W272" s="12"/>
      <c r="X272" s="12">
        <v>0.49</v>
      </c>
      <c r="Y272" s="12">
        <v>0.49</v>
      </c>
      <c r="Z272" s="12">
        <v>0.49</v>
      </c>
      <c r="AA272" s="12">
        <v>0.42</v>
      </c>
      <c r="AB272" s="12">
        <v>0.42</v>
      </c>
      <c r="AC272" s="12">
        <v>0.42</v>
      </c>
      <c r="AD272" s="12">
        <v>0.42</v>
      </c>
      <c r="AE272" s="12" t="s">
        <v>838</v>
      </c>
      <c r="AF272" s="12">
        <v>0.03</v>
      </c>
      <c r="AG272" s="12"/>
      <c r="AH272" s="12">
        <v>0.15</v>
      </c>
      <c r="AI272" s="12" t="s">
        <v>941</v>
      </c>
      <c r="AJ272" s="12"/>
      <c r="AK272" s="12"/>
      <c r="AL272" s="16" t="s">
        <v>946</v>
      </c>
      <c r="AM272" s="12" t="s">
        <v>1500</v>
      </c>
      <c r="AN272" s="27">
        <f>VLOOKUP(Table24[[#This Row],[USD conversion]],Sheet2!A:B,2,FALSE)</f>
        <v>1</v>
      </c>
      <c r="AO272" s="28">
        <f>Table24[[#This Row],[Min Charge]]*Table24[[#This Row],[Conversion Rate]]</f>
        <v>65</v>
      </c>
      <c r="AP272" s="28">
        <f>Table24[[#This Row],[45]]*Table24[[#This Row],[Conversion Rate]]</f>
        <v>0</v>
      </c>
      <c r="AQ272" s="28">
        <f>Table24[[#This Row],[100]]*Table24[[#This Row],[Conversion Rate]]</f>
        <v>0.49</v>
      </c>
      <c r="AR272" s="28">
        <f>Table24[[#This Row],[200]]*Table24[[#This Row],[Conversion Rate]]</f>
        <v>0.49</v>
      </c>
      <c r="AS272" s="28">
        <f>Table24[[#This Row],[300]]*Table24[[#This Row],[Conversion Rate]]</f>
        <v>0.49</v>
      </c>
      <c r="AT272" s="28">
        <f>Table24[[#This Row],[500]]*Table24[[#This Row],[Conversion Rate]]</f>
        <v>0.42</v>
      </c>
      <c r="AU272" s="28">
        <f>Table24[[#This Row],[1000]]*Table24[[#This Row],[Conversion Rate]]</f>
        <v>0.42</v>
      </c>
      <c r="AV272" s="28">
        <f>Table24[[#This Row],[2500]]*Table24[[#This Row],[Conversion Rate]]</f>
        <v>0.42</v>
      </c>
      <c r="AW272" s="28">
        <f>Table24[[#This Row],[5000]]*Table24[[#This Row],[Conversion Rate]]</f>
        <v>0.42</v>
      </c>
      <c r="AX272" s="28" t="str">
        <f>Table24[[#This Row],[All In/ ++]]</f>
        <v>++</v>
      </c>
      <c r="AY272" s="28">
        <f>Table24[[#This Row],[FSC]]*Table24[[#This Row],[Conversion Rate]]</f>
        <v>0.03</v>
      </c>
      <c r="AZ272" s="28">
        <f>Table24[[#This Row],[SSC]]*Table24[[#This Row],[Conversion Rate]]</f>
        <v>0</v>
      </c>
      <c r="BA272" s="28">
        <f>Table24[[#This Row],[Screening]]*Table24[[#This Row],[Conversion Rate]]</f>
        <v>0.15</v>
      </c>
      <c r="BB272" s="28" t="e">
        <f>Table24[[#This Row],[Other Charges]]*Table24[[#This Row],[Conversion Rate]]</f>
        <v>#VALUE!</v>
      </c>
      <c r="BC272" s="28">
        <f>Table24[[#This Row],[Dry Ice Charge]]*Table24[[#This Row],[Conversion Rate]]</f>
        <v>0</v>
      </c>
      <c r="BD272" s="28">
        <f>Table24[[#This Row],[SAF/kg]]*Table24[[#This Row],[Conversion Rate]]</f>
        <v>0</v>
      </c>
      <c r="BE272" s="30" cm="1">
        <f t="array" ref="BE272">IF(COUNTIFS(F$20:F$1213,F272,G$20:G$1213,G272)&gt;1,
    _xlfn.PERCENTRANK.INC(
        _xlfn._xlws.FILTER(AO$20:AO$1213, (F$20:F$1213=F272)*(G$20:G$1213=G272)*ISNUMBER(AO$20:AO$1213)),
        AO272
    ),
    0
)</f>
        <v>0.5</v>
      </c>
      <c r="BF272" s="28" t="str">
        <f t="shared" si="4"/>
        <v>Orange</v>
      </c>
    </row>
    <row r="273" spans="3:58">
      <c r="C273" s="6" t="s">
        <v>20</v>
      </c>
      <c r="D273" s="4" t="s">
        <v>472</v>
      </c>
      <c r="E273" s="4" t="s">
        <v>22</v>
      </c>
      <c r="F273" s="4" t="s">
        <v>37</v>
      </c>
      <c r="G273" s="4" t="s">
        <v>86</v>
      </c>
      <c r="H273" s="4" t="s">
        <v>799</v>
      </c>
      <c r="I273" s="4" t="s">
        <v>795</v>
      </c>
      <c r="J273" s="4" t="s">
        <v>776</v>
      </c>
      <c r="K273" s="4" t="s">
        <v>778</v>
      </c>
      <c r="L2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PharmaYesExpressLAXLHRUSGBAMERICASEMEA</v>
      </c>
      <c r="M273" s="7">
        <v>37028.849999999984</v>
      </c>
      <c r="N273" s="4">
        <v>1091</v>
      </c>
      <c r="O273" s="13">
        <v>33.94028414298807</v>
      </c>
      <c r="P273" s="8" t="s">
        <v>940</v>
      </c>
      <c r="Q273" s="12" t="s">
        <v>472</v>
      </c>
      <c r="R273" s="12" t="s">
        <v>792</v>
      </c>
      <c r="S273" s="12" t="s">
        <v>66</v>
      </c>
      <c r="T273" s="12" t="s">
        <v>859</v>
      </c>
      <c r="U273" s="22"/>
      <c r="V273" s="12">
        <v>200</v>
      </c>
      <c r="W273" s="12"/>
      <c r="X273" s="12">
        <v>1.75</v>
      </c>
      <c r="Y273" s="12"/>
      <c r="Z273" s="12">
        <v>1.45</v>
      </c>
      <c r="AA273" s="12">
        <v>1.25</v>
      </c>
      <c r="AB273" s="12">
        <v>1.1499999999999999</v>
      </c>
      <c r="AC273" s="12"/>
      <c r="AD273" s="12"/>
      <c r="AE273" s="12" t="s">
        <v>838</v>
      </c>
      <c r="AF273" s="12">
        <v>0.09</v>
      </c>
      <c r="AG273" s="12"/>
      <c r="AH273" s="12">
        <v>0.15</v>
      </c>
      <c r="AI273" s="12" t="s">
        <v>944</v>
      </c>
      <c r="AJ273" s="12"/>
      <c r="AK273" s="12"/>
      <c r="AL273" s="16" t="s">
        <v>20</v>
      </c>
      <c r="AM273" s="12" t="s">
        <v>1500</v>
      </c>
      <c r="AN273" s="27">
        <f>VLOOKUP(Table24[[#This Row],[USD conversion]],Sheet2!A:B,2,FALSE)</f>
        <v>1</v>
      </c>
      <c r="AO273" s="28">
        <f>Table24[[#This Row],[Min Charge]]*Table24[[#This Row],[Conversion Rate]]</f>
        <v>200</v>
      </c>
      <c r="AP273" s="28">
        <f>Table24[[#This Row],[45]]*Table24[[#This Row],[Conversion Rate]]</f>
        <v>0</v>
      </c>
      <c r="AQ273" s="28">
        <f>Table24[[#This Row],[100]]*Table24[[#This Row],[Conversion Rate]]</f>
        <v>1.75</v>
      </c>
      <c r="AR273" s="28">
        <f>Table24[[#This Row],[200]]*Table24[[#This Row],[Conversion Rate]]</f>
        <v>0</v>
      </c>
      <c r="AS273" s="28">
        <f>Table24[[#This Row],[300]]*Table24[[#This Row],[Conversion Rate]]</f>
        <v>1.45</v>
      </c>
      <c r="AT273" s="28">
        <f>Table24[[#This Row],[500]]*Table24[[#This Row],[Conversion Rate]]</f>
        <v>1.25</v>
      </c>
      <c r="AU273" s="28">
        <f>Table24[[#This Row],[1000]]*Table24[[#This Row],[Conversion Rate]]</f>
        <v>1.1499999999999999</v>
      </c>
      <c r="AV273" s="28">
        <f>Table24[[#This Row],[2500]]*Table24[[#This Row],[Conversion Rate]]</f>
        <v>0</v>
      </c>
      <c r="AW273" s="28">
        <f>Table24[[#This Row],[5000]]*Table24[[#This Row],[Conversion Rate]]</f>
        <v>0</v>
      </c>
      <c r="AX273" s="28" t="str">
        <f>Table24[[#This Row],[All In/ ++]]</f>
        <v>++</v>
      </c>
      <c r="AY273" s="28">
        <f>Table24[[#This Row],[FSC]]*Table24[[#This Row],[Conversion Rate]]</f>
        <v>0.09</v>
      </c>
      <c r="AZ273" s="28">
        <f>Table24[[#This Row],[SSC]]*Table24[[#This Row],[Conversion Rate]]</f>
        <v>0</v>
      </c>
      <c r="BA273" s="28">
        <f>Table24[[#This Row],[Screening]]*Table24[[#This Row],[Conversion Rate]]</f>
        <v>0.15</v>
      </c>
      <c r="BB273" s="28" t="e">
        <f>Table24[[#This Row],[Other Charges]]*Table24[[#This Row],[Conversion Rate]]</f>
        <v>#VALUE!</v>
      </c>
      <c r="BC273" s="28">
        <f>Table24[[#This Row],[Dry Ice Charge]]*Table24[[#This Row],[Conversion Rate]]</f>
        <v>0</v>
      </c>
      <c r="BD273" s="28">
        <f>Table24[[#This Row],[SAF/kg]]*Table24[[#This Row],[Conversion Rate]]</f>
        <v>0</v>
      </c>
      <c r="BE273" s="30" cm="1">
        <f t="array" ref="BE273">IF(COUNTIFS(F$20:F$1213,F273,G$20:G$1213,G273)&gt;1,
    _xlfn.PERCENTRANK.INC(
        _xlfn._xlws.FILTER(AO$20:AO$1213, (F$20:F$1213=F273)*(G$20:G$1213=G273)*ISNUMBER(AO$20:AO$1213)),
        AO273
    ),
    0
)</f>
        <v>0.8</v>
      </c>
      <c r="BF273" s="28" t="str">
        <f t="shared" si="4"/>
        <v>Red</v>
      </c>
    </row>
    <row r="274" spans="3:58" hidden="1">
      <c r="C274" s="6" t="s">
        <v>20</v>
      </c>
      <c r="D274" s="4" t="s">
        <v>472</v>
      </c>
      <c r="E274" s="4" t="s">
        <v>22</v>
      </c>
      <c r="F274" s="4" t="s">
        <v>37</v>
      </c>
      <c r="G274" s="4" t="s">
        <v>69</v>
      </c>
      <c r="H274" s="4" t="s">
        <v>799</v>
      </c>
      <c r="I274" s="4" t="s">
        <v>799</v>
      </c>
      <c r="J274" s="4" t="s">
        <v>776</v>
      </c>
      <c r="K274" s="4" t="s">
        <v>776</v>
      </c>
      <c r="L2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PharmaYesExpressLAXMSPUSUSAMERICASAMERICAS</v>
      </c>
      <c r="M274" s="7">
        <v>12012.380000000001</v>
      </c>
      <c r="N274" s="4">
        <v>495</v>
      </c>
      <c r="O274" s="13">
        <v>24.267434343434346</v>
      </c>
      <c r="P274" s="8" t="s">
        <v>940</v>
      </c>
      <c r="Q274" s="12" t="s">
        <v>472</v>
      </c>
      <c r="R274" s="12" t="s">
        <v>791</v>
      </c>
      <c r="S274" s="12"/>
      <c r="T274" s="12" t="s">
        <v>859</v>
      </c>
      <c r="U274" s="22"/>
      <c r="V274" s="12">
        <v>125</v>
      </c>
      <c r="W274" s="12"/>
      <c r="X274" s="12">
        <v>1.42</v>
      </c>
      <c r="Y274" s="12">
        <v>1.42</v>
      </c>
      <c r="Z274" s="12">
        <v>1.42</v>
      </c>
      <c r="AA274" s="12">
        <v>1.42</v>
      </c>
      <c r="AB274" s="12">
        <v>1.42</v>
      </c>
      <c r="AC274" s="12">
        <v>1.42</v>
      </c>
      <c r="AD274" s="12">
        <v>1.42</v>
      </c>
      <c r="AE274" s="12" t="s">
        <v>838</v>
      </c>
      <c r="AF274" s="12">
        <v>0.03</v>
      </c>
      <c r="AG274" s="12"/>
      <c r="AH274" s="12">
        <v>0.15</v>
      </c>
      <c r="AI274" s="12" t="s">
        <v>941</v>
      </c>
      <c r="AJ274" s="12"/>
      <c r="AK274" s="12"/>
      <c r="AL274" s="16" t="s">
        <v>20</v>
      </c>
      <c r="AM274" s="12" t="s">
        <v>1500</v>
      </c>
      <c r="AN274" s="27">
        <f>VLOOKUP(Table24[[#This Row],[USD conversion]],Sheet2!A:B,2,FALSE)</f>
        <v>1</v>
      </c>
      <c r="AO274" s="28">
        <f>Table24[[#This Row],[Min Charge]]*Table24[[#This Row],[Conversion Rate]]</f>
        <v>125</v>
      </c>
      <c r="AP274" s="28">
        <f>Table24[[#This Row],[45]]*Table24[[#This Row],[Conversion Rate]]</f>
        <v>0</v>
      </c>
      <c r="AQ274" s="28">
        <f>Table24[[#This Row],[100]]*Table24[[#This Row],[Conversion Rate]]</f>
        <v>1.42</v>
      </c>
      <c r="AR274" s="28">
        <f>Table24[[#This Row],[200]]*Table24[[#This Row],[Conversion Rate]]</f>
        <v>1.42</v>
      </c>
      <c r="AS274" s="28">
        <f>Table24[[#This Row],[300]]*Table24[[#This Row],[Conversion Rate]]</f>
        <v>1.42</v>
      </c>
      <c r="AT274" s="28">
        <f>Table24[[#This Row],[500]]*Table24[[#This Row],[Conversion Rate]]</f>
        <v>1.42</v>
      </c>
      <c r="AU274" s="28">
        <f>Table24[[#This Row],[1000]]*Table24[[#This Row],[Conversion Rate]]</f>
        <v>1.42</v>
      </c>
      <c r="AV274" s="28">
        <f>Table24[[#This Row],[2500]]*Table24[[#This Row],[Conversion Rate]]</f>
        <v>1.42</v>
      </c>
      <c r="AW274" s="28">
        <f>Table24[[#This Row],[5000]]*Table24[[#This Row],[Conversion Rate]]</f>
        <v>1.42</v>
      </c>
      <c r="AX274" s="28" t="str">
        <f>Table24[[#This Row],[All In/ ++]]</f>
        <v>++</v>
      </c>
      <c r="AY274" s="28">
        <f>Table24[[#This Row],[FSC]]*Table24[[#This Row],[Conversion Rate]]</f>
        <v>0.03</v>
      </c>
      <c r="AZ274" s="28">
        <f>Table24[[#This Row],[SSC]]*Table24[[#This Row],[Conversion Rate]]</f>
        <v>0</v>
      </c>
      <c r="BA274" s="28">
        <f>Table24[[#This Row],[Screening]]*Table24[[#This Row],[Conversion Rate]]</f>
        <v>0.15</v>
      </c>
      <c r="BB274" s="28" t="e">
        <f>Table24[[#This Row],[Other Charges]]*Table24[[#This Row],[Conversion Rate]]</f>
        <v>#VALUE!</v>
      </c>
      <c r="BC274" s="28">
        <f>Table24[[#This Row],[Dry Ice Charge]]*Table24[[#This Row],[Conversion Rate]]</f>
        <v>0</v>
      </c>
      <c r="BD274" s="28">
        <f>Table24[[#This Row],[SAF/kg]]*Table24[[#This Row],[Conversion Rate]]</f>
        <v>0</v>
      </c>
      <c r="BE274" s="30" cm="1">
        <f t="array" ref="BE274">IF(COUNTIFS(F$20:F$1213,F274,G$20:G$1213,G274)&gt;1,
    _xlfn.PERCENTRANK.INC(
        _xlfn._xlws.FILTER(AO$20:AO$1213, (F$20:F$1213=F274)*(G$20:G$1213=G274)*ISNUMBER(AO$20:AO$1213)),
        AO274
    ),
    0
)</f>
        <v>0</v>
      </c>
      <c r="BF274" s="28" t="str">
        <f t="shared" si="4"/>
        <v>Green</v>
      </c>
    </row>
    <row r="275" spans="3:58" hidden="1">
      <c r="C275" s="6" t="s">
        <v>20</v>
      </c>
      <c r="D275" s="4" t="s">
        <v>472</v>
      </c>
      <c r="E275" s="4" t="s">
        <v>22</v>
      </c>
      <c r="F275" s="4" t="s">
        <v>37</v>
      </c>
      <c r="G275" s="4" t="s">
        <v>181</v>
      </c>
      <c r="H275" s="4" t="s">
        <v>799</v>
      </c>
      <c r="I275" s="4" t="s">
        <v>808</v>
      </c>
      <c r="J275" s="4" t="s">
        <v>776</v>
      </c>
      <c r="K275" s="4" t="s">
        <v>777</v>
      </c>
      <c r="L2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275" s="7">
        <v>18783.142453600001</v>
      </c>
      <c r="N275" s="4">
        <v>1192</v>
      </c>
      <c r="O275" s="13">
        <v>15.757669843624162</v>
      </c>
      <c r="P275" s="8" t="s">
        <v>940</v>
      </c>
      <c r="Q275" s="12" t="s">
        <v>472</v>
      </c>
      <c r="R275" s="12" t="s">
        <v>792</v>
      </c>
      <c r="S275" s="12" t="s">
        <v>97</v>
      </c>
      <c r="T275" s="12" t="s">
        <v>859</v>
      </c>
      <c r="U275" s="22"/>
      <c r="V275" s="12">
        <v>200</v>
      </c>
      <c r="W275" s="12"/>
      <c r="X275" s="12">
        <v>3</v>
      </c>
      <c r="Y275" s="12"/>
      <c r="Z275" s="12">
        <v>2.5</v>
      </c>
      <c r="AA275" s="12">
        <v>2.1</v>
      </c>
      <c r="AB275" s="12">
        <v>1.9</v>
      </c>
      <c r="AC275" s="12"/>
      <c r="AD275" s="12"/>
      <c r="AE275" s="12" t="s">
        <v>838</v>
      </c>
      <c r="AF275" s="12">
        <v>0.09</v>
      </c>
      <c r="AG275" s="12"/>
      <c r="AH275" s="12">
        <v>0.15</v>
      </c>
      <c r="AI275" s="12" t="s">
        <v>944</v>
      </c>
      <c r="AJ275" s="12"/>
      <c r="AK275" s="12"/>
      <c r="AL275" s="16" t="s">
        <v>20</v>
      </c>
      <c r="AM275" s="12" t="s">
        <v>1500</v>
      </c>
      <c r="AN275" s="27">
        <f>VLOOKUP(Table24[[#This Row],[USD conversion]],Sheet2!A:B,2,FALSE)</f>
        <v>1</v>
      </c>
      <c r="AO275" s="28">
        <f>Table24[[#This Row],[Min Charge]]*Table24[[#This Row],[Conversion Rate]]</f>
        <v>200</v>
      </c>
      <c r="AP275" s="28">
        <f>Table24[[#This Row],[45]]*Table24[[#This Row],[Conversion Rate]]</f>
        <v>0</v>
      </c>
      <c r="AQ275" s="28">
        <f>Table24[[#This Row],[100]]*Table24[[#This Row],[Conversion Rate]]</f>
        <v>3</v>
      </c>
      <c r="AR275" s="28">
        <f>Table24[[#This Row],[200]]*Table24[[#This Row],[Conversion Rate]]</f>
        <v>0</v>
      </c>
      <c r="AS275" s="28">
        <f>Table24[[#This Row],[300]]*Table24[[#This Row],[Conversion Rate]]</f>
        <v>2.5</v>
      </c>
      <c r="AT275" s="28">
        <f>Table24[[#This Row],[500]]*Table24[[#This Row],[Conversion Rate]]</f>
        <v>2.1</v>
      </c>
      <c r="AU275" s="28">
        <f>Table24[[#This Row],[1000]]*Table24[[#This Row],[Conversion Rate]]</f>
        <v>1.9</v>
      </c>
      <c r="AV275" s="28">
        <f>Table24[[#This Row],[2500]]*Table24[[#This Row],[Conversion Rate]]</f>
        <v>0</v>
      </c>
      <c r="AW275" s="28">
        <f>Table24[[#This Row],[5000]]*Table24[[#This Row],[Conversion Rate]]</f>
        <v>0</v>
      </c>
      <c r="AX275" s="28" t="str">
        <f>Table24[[#This Row],[All In/ ++]]</f>
        <v>++</v>
      </c>
      <c r="AY275" s="28">
        <f>Table24[[#This Row],[FSC]]*Table24[[#This Row],[Conversion Rate]]</f>
        <v>0.09</v>
      </c>
      <c r="AZ275" s="28">
        <f>Table24[[#This Row],[SSC]]*Table24[[#This Row],[Conversion Rate]]</f>
        <v>0</v>
      </c>
      <c r="BA275" s="28">
        <f>Table24[[#This Row],[Screening]]*Table24[[#This Row],[Conversion Rate]]</f>
        <v>0.15</v>
      </c>
      <c r="BB275" s="28" t="e">
        <f>Table24[[#This Row],[Other Charges]]*Table24[[#This Row],[Conversion Rate]]</f>
        <v>#VALUE!</v>
      </c>
      <c r="BC275" s="28">
        <f>Table24[[#This Row],[Dry Ice Charge]]*Table24[[#This Row],[Conversion Rate]]</f>
        <v>0</v>
      </c>
      <c r="BD275" s="28">
        <f>Table24[[#This Row],[SAF/kg]]*Table24[[#This Row],[Conversion Rate]]</f>
        <v>0</v>
      </c>
      <c r="BE275" s="30" cm="1">
        <f t="array" ref="BE275">IF(COUNTIFS(F$20:F$1213,F275,G$20:G$1213,G275)&gt;1,
    _xlfn.PERCENTRANK.INC(
        _xlfn._xlws.FILTER(AO$20:AO$1213, (F$20:F$1213=F275)*(G$20:G$1213=G275)*ISNUMBER(AO$20:AO$1213)),
        AO275
    ),
    0
)</f>
        <v>0.75</v>
      </c>
      <c r="BF275" s="28" t="str">
        <f t="shared" si="4"/>
        <v>Red</v>
      </c>
    </row>
    <row r="276" spans="3:58" hidden="1">
      <c r="C276" s="6" t="s">
        <v>20</v>
      </c>
      <c r="D276" s="4" t="s">
        <v>21</v>
      </c>
      <c r="E276" s="4" t="s">
        <v>22</v>
      </c>
      <c r="F276" s="4" t="s">
        <v>37</v>
      </c>
      <c r="G276" s="4" t="s">
        <v>32</v>
      </c>
      <c r="H276" s="4" t="s">
        <v>799</v>
      </c>
      <c r="I276" s="4" t="s">
        <v>799</v>
      </c>
      <c r="J276" s="4" t="s">
        <v>776</v>
      </c>
      <c r="K276" s="4" t="s">
        <v>776</v>
      </c>
      <c r="L2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PharmaNoExpressLAXORDUSUSAMERICASAMERICAS</v>
      </c>
      <c r="M276" s="7">
        <v>1498.5</v>
      </c>
      <c r="N276" s="4">
        <v>569</v>
      </c>
      <c r="O276" s="13">
        <v>2.633567662565905</v>
      </c>
      <c r="P276" s="8" t="s">
        <v>940</v>
      </c>
      <c r="Q276" s="12" t="s">
        <v>472</v>
      </c>
      <c r="R276" s="12" t="s">
        <v>792</v>
      </c>
      <c r="S276" s="12" t="s">
        <v>69</v>
      </c>
      <c r="T276" s="12" t="s">
        <v>859</v>
      </c>
      <c r="U276" s="22"/>
      <c r="V276" s="12">
        <v>65</v>
      </c>
      <c r="W276" s="12"/>
      <c r="X276" s="12">
        <v>0.49</v>
      </c>
      <c r="Y276" s="12">
        <v>0.49</v>
      </c>
      <c r="Z276" s="12">
        <v>0.49</v>
      </c>
      <c r="AA276" s="12">
        <v>0.42</v>
      </c>
      <c r="AB276" s="12">
        <v>0.42</v>
      </c>
      <c r="AC276" s="12">
        <v>0.42</v>
      </c>
      <c r="AD276" s="12">
        <v>0.42</v>
      </c>
      <c r="AE276" s="12" t="s">
        <v>838</v>
      </c>
      <c r="AF276" s="12">
        <v>0.03</v>
      </c>
      <c r="AG276" s="12"/>
      <c r="AH276" s="12">
        <v>0.15</v>
      </c>
      <c r="AI276" s="12" t="s">
        <v>941</v>
      </c>
      <c r="AJ276" s="12"/>
      <c r="AK276" s="12"/>
      <c r="AL276" s="16" t="s">
        <v>946</v>
      </c>
      <c r="AM276" s="12" t="s">
        <v>1500</v>
      </c>
      <c r="AN276" s="27">
        <f>VLOOKUP(Table24[[#This Row],[USD conversion]],Sheet2!A:B,2,FALSE)</f>
        <v>1</v>
      </c>
      <c r="AO276" s="28">
        <f>Table24[[#This Row],[Min Charge]]*Table24[[#This Row],[Conversion Rate]]</f>
        <v>65</v>
      </c>
      <c r="AP276" s="28">
        <f>Table24[[#This Row],[45]]*Table24[[#This Row],[Conversion Rate]]</f>
        <v>0</v>
      </c>
      <c r="AQ276" s="28">
        <f>Table24[[#This Row],[100]]*Table24[[#This Row],[Conversion Rate]]</f>
        <v>0.49</v>
      </c>
      <c r="AR276" s="28">
        <f>Table24[[#This Row],[200]]*Table24[[#This Row],[Conversion Rate]]</f>
        <v>0.49</v>
      </c>
      <c r="AS276" s="28">
        <f>Table24[[#This Row],[300]]*Table24[[#This Row],[Conversion Rate]]</f>
        <v>0.49</v>
      </c>
      <c r="AT276" s="28">
        <f>Table24[[#This Row],[500]]*Table24[[#This Row],[Conversion Rate]]</f>
        <v>0.42</v>
      </c>
      <c r="AU276" s="28">
        <f>Table24[[#This Row],[1000]]*Table24[[#This Row],[Conversion Rate]]</f>
        <v>0.42</v>
      </c>
      <c r="AV276" s="28">
        <f>Table24[[#This Row],[2500]]*Table24[[#This Row],[Conversion Rate]]</f>
        <v>0.42</v>
      </c>
      <c r="AW276" s="28">
        <f>Table24[[#This Row],[5000]]*Table24[[#This Row],[Conversion Rate]]</f>
        <v>0.42</v>
      </c>
      <c r="AX276" s="28" t="str">
        <f>Table24[[#This Row],[All In/ ++]]</f>
        <v>++</v>
      </c>
      <c r="AY276" s="28">
        <f>Table24[[#This Row],[FSC]]*Table24[[#This Row],[Conversion Rate]]</f>
        <v>0.03</v>
      </c>
      <c r="AZ276" s="28">
        <f>Table24[[#This Row],[SSC]]*Table24[[#This Row],[Conversion Rate]]</f>
        <v>0</v>
      </c>
      <c r="BA276" s="28">
        <f>Table24[[#This Row],[Screening]]*Table24[[#This Row],[Conversion Rate]]</f>
        <v>0.15</v>
      </c>
      <c r="BB276" s="28" t="e">
        <f>Table24[[#This Row],[Other Charges]]*Table24[[#This Row],[Conversion Rate]]</f>
        <v>#VALUE!</v>
      </c>
      <c r="BC276" s="28">
        <f>Table24[[#This Row],[Dry Ice Charge]]*Table24[[#This Row],[Conversion Rate]]</f>
        <v>0</v>
      </c>
      <c r="BD276" s="28">
        <f>Table24[[#This Row],[SAF/kg]]*Table24[[#This Row],[Conversion Rate]]</f>
        <v>0</v>
      </c>
      <c r="BE276" s="30" cm="1">
        <f t="array" ref="BE276">IF(COUNTIFS(F$20:F$1213,F276,G$20:G$1213,G276)&gt;1,
    _xlfn.PERCENTRANK.INC(
        _xlfn._xlws.FILTER(AO$20:AO$1213, (F$20:F$1213=F276)*(G$20:G$1213=G276)*ISNUMBER(AO$20:AO$1213)),
        AO276
    ),
    0
)</f>
        <v>0.4</v>
      </c>
      <c r="BF276" s="28" t="str">
        <f t="shared" si="4"/>
        <v>Orange</v>
      </c>
    </row>
    <row r="277" spans="3:58" hidden="1">
      <c r="C277" s="6" t="s">
        <v>20</v>
      </c>
      <c r="D277" s="4" t="s">
        <v>472</v>
      </c>
      <c r="E277" s="4" t="s">
        <v>22</v>
      </c>
      <c r="F277" s="4" t="s">
        <v>37</v>
      </c>
      <c r="G277" s="4" t="s">
        <v>32</v>
      </c>
      <c r="H277" s="4" t="s">
        <v>799</v>
      </c>
      <c r="I277" s="4" t="s">
        <v>799</v>
      </c>
      <c r="J277" s="4" t="s">
        <v>776</v>
      </c>
      <c r="K277" s="4" t="s">
        <v>776</v>
      </c>
      <c r="L2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PharmaYesExpressLAXORDUSUSAMERICASAMERICAS</v>
      </c>
      <c r="M277" s="7">
        <v>18705.009999999998</v>
      </c>
      <c r="N277" s="4">
        <v>565</v>
      </c>
      <c r="O277" s="13">
        <v>33.106212389380531</v>
      </c>
      <c r="P277" s="8" t="s">
        <v>940</v>
      </c>
      <c r="Q277" s="12" t="s">
        <v>472</v>
      </c>
      <c r="R277" s="12" t="s">
        <v>792</v>
      </c>
      <c r="S277" s="12" t="s">
        <v>40</v>
      </c>
      <c r="T277" s="12" t="s">
        <v>859</v>
      </c>
      <c r="U277" s="22"/>
      <c r="V277" s="12">
        <v>125</v>
      </c>
      <c r="W277" s="12"/>
      <c r="X277" s="12">
        <v>1.42</v>
      </c>
      <c r="Y277" s="12">
        <v>1.42</v>
      </c>
      <c r="Z277" s="12">
        <v>1.42</v>
      </c>
      <c r="AA277" s="12">
        <v>1.42</v>
      </c>
      <c r="AB277" s="12">
        <v>1.42</v>
      </c>
      <c r="AC277" s="12">
        <v>1.42</v>
      </c>
      <c r="AD277" s="12">
        <v>1.42</v>
      </c>
      <c r="AE277" s="12" t="s">
        <v>838</v>
      </c>
      <c r="AF277" s="12">
        <v>0.03</v>
      </c>
      <c r="AG277" s="12"/>
      <c r="AH277" s="12">
        <v>0.15</v>
      </c>
      <c r="AI277" s="12" t="s">
        <v>941</v>
      </c>
      <c r="AJ277" s="12"/>
      <c r="AK277" s="12"/>
      <c r="AL277" s="16" t="s">
        <v>20</v>
      </c>
      <c r="AM277" s="12" t="s">
        <v>1500</v>
      </c>
      <c r="AN277" s="27">
        <f>VLOOKUP(Table24[[#This Row],[USD conversion]],Sheet2!A:B,2,FALSE)</f>
        <v>1</v>
      </c>
      <c r="AO277" s="28">
        <f>Table24[[#This Row],[Min Charge]]*Table24[[#This Row],[Conversion Rate]]</f>
        <v>125</v>
      </c>
      <c r="AP277" s="28">
        <f>Table24[[#This Row],[45]]*Table24[[#This Row],[Conversion Rate]]</f>
        <v>0</v>
      </c>
      <c r="AQ277" s="28">
        <f>Table24[[#This Row],[100]]*Table24[[#This Row],[Conversion Rate]]</f>
        <v>1.42</v>
      </c>
      <c r="AR277" s="28">
        <f>Table24[[#This Row],[200]]*Table24[[#This Row],[Conversion Rate]]</f>
        <v>1.42</v>
      </c>
      <c r="AS277" s="28">
        <f>Table24[[#This Row],[300]]*Table24[[#This Row],[Conversion Rate]]</f>
        <v>1.42</v>
      </c>
      <c r="AT277" s="28">
        <f>Table24[[#This Row],[500]]*Table24[[#This Row],[Conversion Rate]]</f>
        <v>1.42</v>
      </c>
      <c r="AU277" s="28">
        <f>Table24[[#This Row],[1000]]*Table24[[#This Row],[Conversion Rate]]</f>
        <v>1.42</v>
      </c>
      <c r="AV277" s="28">
        <f>Table24[[#This Row],[2500]]*Table24[[#This Row],[Conversion Rate]]</f>
        <v>1.42</v>
      </c>
      <c r="AW277" s="28">
        <f>Table24[[#This Row],[5000]]*Table24[[#This Row],[Conversion Rate]]</f>
        <v>1.42</v>
      </c>
      <c r="AX277" s="28" t="str">
        <f>Table24[[#This Row],[All In/ ++]]</f>
        <v>++</v>
      </c>
      <c r="AY277" s="28">
        <f>Table24[[#This Row],[FSC]]*Table24[[#This Row],[Conversion Rate]]</f>
        <v>0.03</v>
      </c>
      <c r="AZ277" s="28">
        <f>Table24[[#This Row],[SSC]]*Table24[[#This Row],[Conversion Rate]]</f>
        <v>0</v>
      </c>
      <c r="BA277" s="28">
        <f>Table24[[#This Row],[Screening]]*Table24[[#This Row],[Conversion Rate]]</f>
        <v>0.15</v>
      </c>
      <c r="BB277" s="28" t="e">
        <f>Table24[[#This Row],[Other Charges]]*Table24[[#This Row],[Conversion Rate]]</f>
        <v>#VALUE!</v>
      </c>
      <c r="BC277" s="28">
        <f>Table24[[#This Row],[Dry Ice Charge]]*Table24[[#This Row],[Conversion Rate]]</f>
        <v>0</v>
      </c>
      <c r="BD277" s="28">
        <f>Table24[[#This Row],[SAF/kg]]*Table24[[#This Row],[Conversion Rate]]</f>
        <v>0</v>
      </c>
      <c r="BE277" s="30" cm="1">
        <f t="array" ref="BE277">IF(COUNTIFS(F$20:F$1213,F277,G$20:G$1213,G277)&gt;1,
    _xlfn.PERCENTRANK.INC(
        _xlfn._xlws.FILTER(AO$20:AO$1213, (F$20:F$1213=F277)*(G$20:G$1213=G277)*ISNUMBER(AO$20:AO$1213)),
        AO277
    ),
    0
)</f>
        <v>0.6</v>
      </c>
      <c r="BF277" s="28" t="str">
        <f t="shared" si="4"/>
        <v>Orange</v>
      </c>
    </row>
    <row r="278" spans="3:58" hidden="1">
      <c r="C278" s="6" t="s">
        <v>20</v>
      </c>
      <c r="D278" s="4" t="s">
        <v>472</v>
      </c>
      <c r="E278" s="4" t="s">
        <v>22</v>
      </c>
      <c r="F278" s="4" t="s">
        <v>37</v>
      </c>
      <c r="G278" s="4" t="s">
        <v>83</v>
      </c>
      <c r="H278" s="4" t="s">
        <v>799</v>
      </c>
      <c r="I278" s="4" t="s">
        <v>799</v>
      </c>
      <c r="J278" s="4" t="s">
        <v>776</v>
      </c>
      <c r="K278" s="4" t="s">
        <v>776</v>
      </c>
      <c r="L2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PharmaYesExpressLAXPDXUSUSAMERICASAMERICAS</v>
      </c>
      <c r="M278" s="7">
        <v>8578.1912999999968</v>
      </c>
      <c r="N278" s="4">
        <v>484</v>
      </c>
      <c r="O278" s="13">
        <v>17.723535743801648</v>
      </c>
      <c r="P278" s="8" t="s">
        <v>940</v>
      </c>
      <c r="Q278" s="12" t="s">
        <v>472</v>
      </c>
      <c r="R278" s="12" t="s">
        <v>792</v>
      </c>
      <c r="S278" s="12" t="s">
        <v>107</v>
      </c>
      <c r="T278" s="12" t="s">
        <v>859</v>
      </c>
      <c r="U278" s="22"/>
      <c r="V278" s="12">
        <v>125</v>
      </c>
      <c r="W278" s="12"/>
      <c r="X278" s="12">
        <v>1.31</v>
      </c>
      <c r="Y278" s="12">
        <v>1.31</v>
      </c>
      <c r="Z278" s="12">
        <v>1.31</v>
      </c>
      <c r="AA278" s="12">
        <v>1.31</v>
      </c>
      <c r="AB278" s="12">
        <v>1.31</v>
      </c>
      <c r="AC278" s="12">
        <v>1.31</v>
      </c>
      <c r="AD278" s="12">
        <v>1.31</v>
      </c>
      <c r="AE278" s="12" t="s">
        <v>838</v>
      </c>
      <c r="AF278" s="12">
        <v>0.03</v>
      </c>
      <c r="AG278" s="12"/>
      <c r="AH278" s="12">
        <v>0.15</v>
      </c>
      <c r="AI278" s="12" t="s">
        <v>941</v>
      </c>
      <c r="AJ278" s="12"/>
      <c r="AK278" s="12"/>
      <c r="AL278" s="16" t="s">
        <v>20</v>
      </c>
      <c r="AM278" s="12" t="s">
        <v>1500</v>
      </c>
      <c r="AN278" s="27">
        <f>VLOOKUP(Table24[[#This Row],[USD conversion]],Sheet2!A:B,2,FALSE)</f>
        <v>1</v>
      </c>
      <c r="AO278" s="28">
        <f>Table24[[#This Row],[Min Charge]]*Table24[[#This Row],[Conversion Rate]]</f>
        <v>125</v>
      </c>
      <c r="AP278" s="28">
        <f>Table24[[#This Row],[45]]*Table24[[#This Row],[Conversion Rate]]</f>
        <v>0</v>
      </c>
      <c r="AQ278" s="28">
        <f>Table24[[#This Row],[100]]*Table24[[#This Row],[Conversion Rate]]</f>
        <v>1.31</v>
      </c>
      <c r="AR278" s="28">
        <f>Table24[[#This Row],[200]]*Table24[[#This Row],[Conversion Rate]]</f>
        <v>1.31</v>
      </c>
      <c r="AS278" s="28">
        <f>Table24[[#This Row],[300]]*Table24[[#This Row],[Conversion Rate]]</f>
        <v>1.31</v>
      </c>
      <c r="AT278" s="28">
        <f>Table24[[#This Row],[500]]*Table24[[#This Row],[Conversion Rate]]</f>
        <v>1.31</v>
      </c>
      <c r="AU278" s="28">
        <f>Table24[[#This Row],[1000]]*Table24[[#This Row],[Conversion Rate]]</f>
        <v>1.31</v>
      </c>
      <c r="AV278" s="28">
        <f>Table24[[#This Row],[2500]]*Table24[[#This Row],[Conversion Rate]]</f>
        <v>1.31</v>
      </c>
      <c r="AW278" s="28">
        <f>Table24[[#This Row],[5000]]*Table24[[#This Row],[Conversion Rate]]</f>
        <v>1.31</v>
      </c>
      <c r="AX278" s="28" t="str">
        <f>Table24[[#This Row],[All In/ ++]]</f>
        <v>++</v>
      </c>
      <c r="AY278" s="28">
        <f>Table24[[#This Row],[FSC]]*Table24[[#This Row],[Conversion Rate]]</f>
        <v>0.03</v>
      </c>
      <c r="AZ278" s="28">
        <f>Table24[[#This Row],[SSC]]*Table24[[#This Row],[Conversion Rate]]</f>
        <v>0</v>
      </c>
      <c r="BA278" s="28">
        <f>Table24[[#This Row],[Screening]]*Table24[[#This Row],[Conversion Rate]]</f>
        <v>0.15</v>
      </c>
      <c r="BB278" s="28" t="e">
        <f>Table24[[#This Row],[Other Charges]]*Table24[[#This Row],[Conversion Rate]]</f>
        <v>#VALUE!</v>
      </c>
      <c r="BC278" s="28">
        <f>Table24[[#This Row],[Dry Ice Charge]]*Table24[[#This Row],[Conversion Rate]]</f>
        <v>0</v>
      </c>
      <c r="BD278" s="28">
        <f>Table24[[#This Row],[SAF/kg]]*Table24[[#This Row],[Conversion Rate]]</f>
        <v>0</v>
      </c>
      <c r="BE278" s="30" cm="1">
        <f t="array" ref="BE278">IF(COUNTIFS(F$20:F$1213,F278,G$20:G$1213,G278)&gt;1,
    _xlfn.PERCENTRANK.INC(
        _xlfn._xlws.FILTER(AO$20:AO$1213, (F$20:F$1213=F278)*(G$20:G$1213=G278)*ISNUMBER(AO$20:AO$1213)),
        AO278
    ),
    0
)</f>
        <v>0</v>
      </c>
      <c r="BF278" s="28" t="str">
        <f t="shared" si="4"/>
        <v>Green</v>
      </c>
    </row>
    <row r="279" spans="3:58" hidden="1">
      <c r="C279" s="6" t="s">
        <v>20</v>
      </c>
      <c r="D279" s="4" t="s">
        <v>472</v>
      </c>
      <c r="E279" s="4" t="s">
        <v>22</v>
      </c>
      <c r="F279" s="4" t="s">
        <v>37</v>
      </c>
      <c r="G279" s="4" t="s">
        <v>123</v>
      </c>
      <c r="H279" s="4" t="s">
        <v>799</v>
      </c>
      <c r="I279" s="4" t="s">
        <v>799</v>
      </c>
      <c r="J279" s="4" t="s">
        <v>776</v>
      </c>
      <c r="K279" s="4" t="s">
        <v>776</v>
      </c>
      <c r="L2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PharmaYesExpressLAXPHLUSUSAMERICASAMERICAS</v>
      </c>
      <c r="M279" s="7">
        <v>18498.38</v>
      </c>
      <c r="N279" s="4">
        <v>552</v>
      </c>
      <c r="O279" s="13">
        <v>33.511557971014497</v>
      </c>
      <c r="P279" s="8" t="s">
        <v>940</v>
      </c>
      <c r="Q279" s="12" t="s">
        <v>472</v>
      </c>
      <c r="R279" s="12" t="s">
        <v>792</v>
      </c>
      <c r="S279" s="12" t="s">
        <v>23</v>
      </c>
      <c r="T279" s="12" t="s">
        <v>859</v>
      </c>
      <c r="U279" s="22"/>
      <c r="V279" s="12">
        <v>125</v>
      </c>
      <c r="W279" s="12"/>
      <c r="X279" s="12">
        <v>1.45</v>
      </c>
      <c r="Y279" s="12">
        <v>1.45</v>
      </c>
      <c r="Z279" s="12">
        <v>1.45</v>
      </c>
      <c r="AA279" s="12">
        <v>1.45</v>
      </c>
      <c r="AB279" s="12">
        <v>1.45</v>
      </c>
      <c r="AC279" s="12">
        <v>1.45</v>
      </c>
      <c r="AD279" s="12">
        <v>1.45</v>
      </c>
      <c r="AE279" s="12" t="s">
        <v>838</v>
      </c>
      <c r="AF279" s="12">
        <v>0.03</v>
      </c>
      <c r="AG279" s="12"/>
      <c r="AH279" s="12">
        <v>0.15</v>
      </c>
      <c r="AI279" s="12" t="s">
        <v>941</v>
      </c>
      <c r="AJ279" s="12"/>
      <c r="AK279" s="12"/>
      <c r="AL279" s="16" t="s">
        <v>20</v>
      </c>
      <c r="AM279" s="12" t="s">
        <v>1500</v>
      </c>
      <c r="AN279" s="27">
        <f>VLOOKUP(Table24[[#This Row],[USD conversion]],Sheet2!A:B,2,FALSE)</f>
        <v>1</v>
      </c>
      <c r="AO279" s="28">
        <f>Table24[[#This Row],[Min Charge]]*Table24[[#This Row],[Conversion Rate]]</f>
        <v>125</v>
      </c>
      <c r="AP279" s="28">
        <f>Table24[[#This Row],[45]]*Table24[[#This Row],[Conversion Rate]]</f>
        <v>0</v>
      </c>
      <c r="AQ279" s="28">
        <f>Table24[[#This Row],[100]]*Table24[[#This Row],[Conversion Rate]]</f>
        <v>1.45</v>
      </c>
      <c r="AR279" s="28">
        <f>Table24[[#This Row],[200]]*Table24[[#This Row],[Conversion Rate]]</f>
        <v>1.45</v>
      </c>
      <c r="AS279" s="28">
        <f>Table24[[#This Row],[300]]*Table24[[#This Row],[Conversion Rate]]</f>
        <v>1.45</v>
      </c>
      <c r="AT279" s="28">
        <f>Table24[[#This Row],[500]]*Table24[[#This Row],[Conversion Rate]]</f>
        <v>1.45</v>
      </c>
      <c r="AU279" s="28">
        <f>Table24[[#This Row],[1000]]*Table24[[#This Row],[Conversion Rate]]</f>
        <v>1.45</v>
      </c>
      <c r="AV279" s="28">
        <f>Table24[[#This Row],[2500]]*Table24[[#This Row],[Conversion Rate]]</f>
        <v>1.45</v>
      </c>
      <c r="AW279" s="28">
        <f>Table24[[#This Row],[5000]]*Table24[[#This Row],[Conversion Rate]]</f>
        <v>1.45</v>
      </c>
      <c r="AX279" s="28" t="str">
        <f>Table24[[#This Row],[All In/ ++]]</f>
        <v>++</v>
      </c>
      <c r="AY279" s="28">
        <f>Table24[[#This Row],[FSC]]*Table24[[#This Row],[Conversion Rate]]</f>
        <v>0.03</v>
      </c>
      <c r="AZ279" s="28">
        <f>Table24[[#This Row],[SSC]]*Table24[[#This Row],[Conversion Rate]]</f>
        <v>0</v>
      </c>
      <c r="BA279" s="28">
        <f>Table24[[#This Row],[Screening]]*Table24[[#This Row],[Conversion Rate]]</f>
        <v>0.15</v>
      </c>
      <c r="BB279" s="28" t="e">
        <f>Table24[[#This Row],[Other Charges]]*Table24[[#This Row],[Conversion Rate]]</f>
        <v>#VALUE!</v>
      </c>
      <c r="BC279" s="28">
        <f>Table24[[#This Row],[Dry Ice Charge]]*Table24[[#This Row],[Conversion Rate]]</f>
        <v>0</v>
      </c>
      <c r="BD279" s="28">
        <f>Table24[[#This Row],[SAF/kg]]*Table24[[#This Row],[Conversion Rate]]</f>
        <v>0</v>
      </c>
      <c r="BE279" s="30" cm="1">
        <f t="array" ref="BE279">IF(COUNTIFS(F$20:F$1213,F279,G$20:G$1213,G279)&gt;1,
    _xlfn.PERCENTRANK.INC(
        _xlfn._xlws.FILTER(AO$20:AO$1213, (F$20:F$1213=F279)*(G$20:G$1213=G279)*ISNUMBER(AO$20:AO$1213)),
        AO279
    ),
    0
)</f>
        <v>0.5</v>
      </c>
      <c r="BF279" s="28" t="str">
        <f t="shared" si="4"/>
        <v>Orange</v>
      </c>
    </row>
    <row r="280" spans="3:58" hidden="1">
      <c r="C280" s="6" t="s">
        <v>20</v>
      </c>
      <c r="D280" s="4" t="s">
        <v>21</v>
      </c>
      <c r="E280" s="4" t="s">
        <v>22</v>
      </c>
      <c r="F280" s="4" t="s">
        <v>37</v>
      </c>
      <c r="G280" s="4" t="s">
        <v>53</v>
      </c>
      <c r="H280" s="4" t="s">
        <v>799</v>
      </c>
      <c r="I280" s="4" t="s">
        <v>799</v>
      </c>
      <c r="J280" s="4" t="s">
        <v>776</v>
      </c>
      <c r="K280" s="4" t="s">
        <v>776</v>
      </c>
      <c r="L2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PharmaNoExpressLAXPHXUSUSAMERICASAMERICAS</v>
      </c>
      <c r="M280" s="7">
        <v>6057.2724800000096</v>
      </c>
      <c r="N280" s="4">
        <v>518</v>
      </c>
      <c r="O280" s="13">
        <v>11.693576216216234</v>
      </c>
      <c r="P280" s="8" t="s">
        <v>940</v>
      </c>
      <c r="Q280" s="12" t="s">
        <v>472</v>
      </c>
      <c r="R280" s="12" t="s">
        <v>791</v>
      </c>
      <c r="S280" s="12"/>
      <c r="T280" s="12" t="s">
        <v>859</v>
      </c>
      <c r="U280" s="22"/>
      <c r="V280" s="12">
        <v>65</v>
      </c>
      <c r="W280" s="12"/>
      <c r="X280" s="12">
        <v>0.49</v>
      </c>
      <c r="Y280" s="12">
        <v>0.49</v>
      </c>
      <c r="Z280" s="12">
        <v>0.49</v>
      </c>
      <c r="AA280" s="12">
        <v>0.42</v>
      </c>
      <c r="AB280" s="12">
        <v>0.42</v>
      </c>
      <c r="AC280" s="12">
        <v>0.42</v>
      </c>
      <c r="AD280" s="12">
        <v>0.42</v>
      </c>
      <c r="AE280" s="12" t="s">
        <v>838</v>
      </c>
      <c r="AF280" s="12">
        <v>0.03</v>
      </c>
      <c r="AG280" s="12"/>
      <c r="AH280" s="12">
        <v>0.15</v>
      </c>
      <c r="AI280" s="12" t="s">
        <v>941</v>
      </c>
      <c r="AJ280" s="12"/>
      <c r="AK280" s="12"/>
      <c r="AL280" s="16" t="s">
        <v>946</v>
      </c>
      <c r="AM280" s="12" t="s">
        <v>1500</v>
      </c>
      <c r="AN280" s="27">
        <f>VLOOKUP(Table24[[#This Row],[USD conversion]],Sheet2!A:B,2,FALSE)</f>
        <v>1</v>
      </c>
      <c r="AO280" s="28">
        <f>Table24[[#This Row],[Min Charge]]*Table24[[#This Row],[Conversion Rate]]</f>
        <v>65</v>
      </c>
      <c r="AP280" s="28">
        <f>Table24[[#This Row],[45]]*Table24[[#This Row],[Conversion Rate]]</f>
        <v>0</v>
      </c>
      <c r="AQ280" s="28">
        <f>Table24[[#This Row],[100]]*Table24[[#This Row],[Conversion Rate]]</f>
        <v>0.49</v>
      </c>
      <c r="AR280" s="28">
        <f>Table24[[#This Row],[200]]*Table24[[#This Row],[Conversion Rate]]</f>
        <v>0.49</v>
      </c>
      <c r="AS280" s="28">
        <f>Table24[[#This Row],[300]]*Table24[[#This Row],[Conversion Rate]]</f>
        <v>0.49</v>
      </c>
      <c r="AT280" s="28">
        <f>Table24[[#This Row],[500]]*Table24[[#This Row],[Conversion Rate]]</f>
        <v>0.42</v>
      </c>
      <c r="AU280" s="28">
        <f>Table24[[#This Row],[1000]]*Table24[[#This Row],[Conversion Rate]]</f>
        <v>0.42</v>
      </c>
      <c r="AV280" s="28">
        <f>Table24[[#This Row],[2500]]*Table24[[#This Row],[Conversion Rate]]</f>
        <v>0.42</v>
      </c>
      <c r="AW280" s="28">
        <f>Table24[[#This Row],[5000]]*Table24[[#This Row],[Conversion Rate]]</f>
        <v>0.42</v>
      </c>
      <c r="AX280" s="28" t="str">
        <f>Table24[[#This Row],[All In/ ++]]</f>
        <v>++</v>
      </c>
      <c r="AY280" s="28">
        <f>Table24[[#This Row],[FSC]]*Table24[[#This Row],[Conversion Rate]]</f>
        <v>0.03</v>
      </c>
      <c r="AZ280" s="28">
        <f>Table24[[#This Row],[SSC]]*Table24[[#This Row],[Conversion Rate]]</f>
        <v>0</v>
      </c>
      <c r="BA280" s="28">
        <f>Table24[[#This Row],[Screening]]*Table24[[#This Row],[Conversion Rate]]</f>
        <v>0.15</v>
      </c>
      <c r="BB280" s="28" t="e">
        <f>Table24[[#This Row],[Other Charges]]*Table24[[#This Row],[Conversion Rate]]</f>
        <v>#VALUE!</v>
      </c>
      <c r="BC280" s="28">
        <f>Table24[[#This Row],[Dry Ice Charge]]*Table24[[#This Row],[Conversion Rate]]</f>
        <v>0</v>
      </c>
      <c r="BD280" s="28">
        <f>Table24[[#This Row],[SAF/kg]]*Table24[[#This Row],[Conversion Rate]]</f>
        <v>0</v>
      </c>
      <c r="BE280" s="30" cm="1">
        <f t="array" ref="BE280">IF(COUNTIFS(F$20:F$1213,F280,G$20:G$1213,G280)&gt;1,
    _xlfn.PERCENTRANK.INC(
        _xlfn._xlws.FILTER(AO$20:AO$1213, (F$20:F$1213=F280)*(G$20:G$1213=G280)*ISNUMBER(AO$20:AO$1213)),
        AO280
    ),
    0
)</f>
        <v>0.4</v>
      </c>
      <c r="BF280" s="28" t="str">
        <f t="shared" si="4"/>
        <v>Orange</v>
      </c>
    </row>
    <row r="281" spans="3:58" hidden="1">
      <c r="C281" s="6" t="s">
        <v>35</v>
      </c>
      <c r="D281" s="4" t="s">
        <v>21</v>
      </c>
      <c r="E281" s="4" t="s">
        <v>22</v>
      </c>
      <c r="F281" s="4" t="s">
        <v>37</v>
      </c>
      <c r="G281" s="4" t="s">
        <v>53</v>
      </c>
      <c r="H281" s="4" t="s">
        <v>799</v>
      </c>
      <c r="I281" s="4" t="s">
        <v>799</v>
      </c>
      <c r="J281" s="4" t="s">
        <v>776</v>
      </c>
      <c r="K281" s="4" t="s">
        <v>776</v>
      </c>
      <c r="L2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GCNoExpressLAXPHXUSUSAMERICASAMERICAS</v>
      </c>
      <c r="M281" s="7">
        <v>10857.227050999996</v>
      </c>
      <c r="N281" s="4">
        <v>490</v>
      </c>
      <c r="O281" s="13">
        <v>22.157606226530604</v>
      </c>
      <c r="P281" s="8" t="s">
        <v>940</v>
      </c>
      <c r="Q281" s="12" t="s">
        <v>472</v>
      </c>
      <c r="R281" s="12" t="s">
        <v>792</v>
      </c>
      <c r="S281" s="12" t="s">
        <v>107</v>
      </c>
      <c r="T281" s="12" t="s">
        <v>859</v>
      </c>
      <c r="U281" s="22"/>
      <c r="V281" s="12">
        <v>65</v>
      </c>
      <c r="W281" s="12"/>
      <c r="X281" s="12">
        <v>0.49</v>
      </c>
      <c r="Y281" s="12">
        <v>0.49</v>
      </c>
      <c r="Z281" s="12">
        <v>0.49</v>
      </c>
      <c r="AA281" s="12">
        <v>0.42</v>
      </c>
      <c r="AB281" s="12">
        <v>0.42</v>
      </c>
      <c r="AC281" s="12">
        <v>0.42</v>
      </c>
      <c r="AD281" s="12">
        <v>0.42</v>
      </c>
      <c r="AE281" s="12" t="s">
        <v>838</v>
      </c>
      <c r="AF281" s="12">
        <v>0.03</v>
      </c>
      <c r="AG281" s="12"/>
      <c r="AH281" s="12">
        <v>0.15</v>
      </c>
      <c r="AI281" s="12" t="s">
        <v>941</v>
      </c>
      <c r="AJ281" s="12"/>
      <c r="AK281" s="12"/>
      <c r="AL281" s="16" t="s">
        <v>942</v>
      </c>
      <c r="AM281" s="12" t="s">
        <v>1500</v>
      </c>
      <c r="AN281" s="27">
        <f>VLOOKUP(Table24[[#This Row],[USD conversion]],Sheet2!A:B,2,FALSE)</f>
        <v>1</v>
      </c>
      <c r="AO281" s="28">
        <f>Table24[[#This Row],[Min Charge]]*Table24[[#This Row],[Conversion Rate]]</f>
        <v>65</v>
      </c>
      <c r="AP281" s="28">
        <f>Table24[[#This Row],[45]]*Table24[[#This Row],[Conversion Rate]]</f>
        <v>0</v>
      </c>
      <c r="AQ281" s="28">
        <f>Table24[[#This Row],[100]]*Table24[[#This Row],[Conversion Rate]]</f>
        <v>0.49</v>
      </c>
      <c r="AR281" s="28">
        <f>Table24[[#This Row],[200]]*Table24[[#This Row],[Conversion Rate]]</f>
        <v>0.49</v>
      </c>
      <c r="AS281" s="28">
        <f>Table24[[#This Row],[300]]*Table24[[#This Row],[Conversion Rate]]</f>
        <v>0.49</v>
      </c>
      <c r="AT281" s="28">
        <f>Table24[[#This Row],[500]]*Table24[[#This Row],[Conversion Rate]]</f>
        <v>0.42</v>
      </c>
      <c r="AU281" s="28">
        <f>Table24[[#This Row],[1000]]*Table24[[#This Row],[Conversion Rate]]</f>
        <v>0.42</v>
      </c>
      <c r="AV281" s="28">
        <f>Table24[[#This Row],[2500]]*Table24[[#This Row],[Conversion Rate]]</f>
        <v>0.42</v>
      </c>
      <c r="AW281" s="28">
        <f>Table24[[#This Row],[5000]]*Table24[[#This Row],[Conversion Rate]]</f>
        <v>0.42</v>
      </c>
      <c r="AX281" s="28" t="str">
        <f>Table24[[#This Row],[All In/ ++]]</f>
        <v>++</v>
      </c>
      <c r="AY281" s="28">
        <f>Table24[[#This Row],[FSC]]*Table24[[#This Row],[Conversion Rate]]</f>
        <v>0.03</v>
      </c>
      <c r="AZ281" s="28">
        <f>Table24[[#This Row],[SSC]]*Table24[[#This Row],[Conversion Rate]]</f>
        <v>0</v>
      </c>
      <c r="BA281" s="28">
        <f>Table24[[#This Row],[Screening]]*Table24[[#This Row],[Conversion Rate]]</f>
        <v>0.15</v>
      </c>
      <c r="BB281" s="28" t="e">
        <f>Table24[[#This Row],[Other Charges]]*Table24[[#This Row],[Conversion Rate]]</f>
        <v>#VALUE!</v>
      </c>
      <c r="BC281" s="28">
        <f>Table24[[#This Row],[Dry Ice Charge]]*Table24[[#This Row],[Conversion Rate]]</f>
        <v>0</v>
      </c>
      <c r="BD281" s="28">
        <f>Table24[[#This Row],[SAF/kg]]*Table24[[#This Row],[Conversion Rate]]</f>
        <v>0</v>
      </c>
      <c r="BE281" s="30" cm="1">
        <f t="array" ref="BE281">IF(COUNTIFS(F$20:F$1213,F281,G$20:G$1213,G281)&gt;1,
    _xlfn.PERCENTRANK.INC(
        _xlfn._xlws.FILTER(AO$20:AO$1213, (F$20:F$1213=F281)*(G$20:G$1213=G281)*ISNUMBER(AO$20:AO$1213)),
        AO281
    ),
    0
)</f>
        <v>0.4</v>
      </c>
      <c r="BF281" s="28" t="str">
        <f t="shared" si="4"/>
        <v>Orange</v>
      </c>
    </row>
    <row r="282" spans="3:58" hidden="1">
      <c r="C282" s="6" t="s">
        <v>20</v>
      </c>
      <c r="D282" s="4" t="s">
        <v>472</v>
      </c>
      <c r="E282" s="4" t="s">
        <v>22</v>
      </c>
      <c r="F282" s="4" t="s">
        <v>37</v>
      </c>
      <c r="G282" s="4" t="s">
        <v>190</v>
      </c>
      <c r="H282" s="4" t="s">
        <v>799</v>
      </c>
      <c r="I282" s="4" t="s">
        <v>801</v>
      </c>
      <c r="J282" s="4" t="s">
        <v>776</v>
      </c>
      <c r="K282" s="4" t="s">
        <v>777</v>
      </c>
      <c r="L2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PharmaYesExpressLAXPVGUSCNAMERICASAPAC</v>
      </c>
      <c r="M282" s="7">
        <v>18058.13</v>
      </c>
      <c r="N282" s="4">
        <v>768</v>
      </c>
      <c r="O282" s="13">
        <v>23.513190104166668</v>
      </c>
      <c r="P282" s="8" t="s">
        <v>940</v>
      </c>
      <c r="Q282" s="12" t="s">
        <v>472</v>
      </c>
      <c r="R282" s="12" t="s">
        <v>791</v>
      </c>
      <c r="S282" s="12"/>
      <c r="T282" s="12" t="s">
        <v>859</v>
      </c>
      <c r="U282" s="22"/>
      <c r="V282" s="12">
        <v>200</v>
      </c>
      <c r="W282" s="12"/>
      <c r="X282" s="12">
        <v>2.25</v>
      </c>
      <c r="Y282" s="12"/>
      <c r="Z282" s="12">
        <v>1.75</v>
      </c>
      <c r="AA282" s="12">
        <v>1.35</v>
      </c>
      <c r="AB282" s="12">
        <v>1.2</v>
      </c>
      <c r="AC282" s="12"/>
      <c r="AD282" s="12"/>
      <c r="AE282" s="12" t="s">
        <v>838</v>
      </c>
      <c r="AF282" s="12">
        <v>0.09</v>
      </c>
      <c r="AG282" s="12"/>
      <c r="AH282" s="12">
        <v>0.15</v>
      </c>
      <c r="AI282" s="12" t="s">
        <v>944</v>
      </c>
      <c r="AJ282" s="12"/>
      <c r="AK282" s="12"/>
      <c r="AL282" s="16" t="s">
        <v>20</v>
      </c>
      <c r="AM282" s="12" t="s">
        <v>1500</v>
      </c>
      <c r="AN282" s="27">
        <f>VLOOKUP(Table24[[#This Row],[USD conversion]],Sheet2!A:B,2,FALSE)</f>
        <v>1</v>
      </c>
      <c r="AO282" s="28">
        <f>Table24[[#This Row],[Min Charge]]*Table24[[#This Row],[Conversion Rate]]</f>
        <v>200</v>
      </c>
      <c r="AP282" s="28">
        <f>Table24[[#This Row],[45]]*Table24[[#This Row],[Conversion Rate]]</f>
        <v>0</v>
      </c>
      <c r="AQ282" s="28">
        <f>Table24[[#This Row],[100]]*Table24[[#This Row],[Conversion Rate]]</f>
        <v>2.25</v>
      </c>
      <c r="AR282" s="28">
        <f>Table24[[#This Row],[200]]*Table24[[#This Row],[Conversion Rate]]</f>
        <v>0</v>
      </c>
      <c r="AS282" s="28">
        <f>Table24[[#This Row],[300]]*Table24[[#This Row],[Conversion Rate]]</f>
        <v>1.75</v>
      </c>
      <c r="AT282" s="28">
        <f>Table24[[#This Row],[500]]*Table24[[#This Row],[Conversion Rate]]</f>
        <v>1.35</v>
      </c>
      <c r="AU282" s="28">
        <f>Table24[[#This Row],[1000]]*Table24[[#This Row],[Conversion Rate]]</f>
        <v>1.2</v>
      </c>
      <c r="AV282" s="28">
        <f>Table24[[#This Row],[2500]]*Table24[[#This Row],[Conversion Rate]]</f>
        <v>0</v>
      </c>
      <c r="AW282" s="28">
        <f>Table24[[#This Row],[5000]]*Table24[[#This Row],[Conversion Rate]]</f>
        <v>0</v>
      </c>
      <c r="AX282" s="28" t="str">
        <f>Table24[[#This Row],[All In/ ++]]</f>
        <v>++</v>
      </c>
      <c r="AY282" s="28">
        <f>Table24[[#This Row],[FSC]]*Table24[[#This Row],[Conversion Rate]]</f>
        <v>0.09</v>
      </c>
      <c r="AZ282" s="28">
        <f>Table24[[#This Row],[SSC]]*Table24[[#This Row],[Conversion Rate]]</f>
        <v>0</v>
      </c>
      <c r="BA282" s="28">
        <f>Table24[[#This Row],[Screening]]*Table24[[#This Row],[Conversion Rate]]</f>
        <v>0.15</v>
      </c>
      <c r="BB282" s="28" t="e">
        <f>Table24[[#This Row],[Other Charges]]*Table24[[#This Row],[Conversion Rate]]</f>
        <v>#VALUE!</v>
      </c>
      <c r="BC282" s="28">
        <f>Table24[[#This Row],[Dry Ice Charge]]*Table24[[#This Row],[Conversion Rate]]</f>
        <v>0</v>
      </c>
      <c r="BD282" s="28">
        <f>Table24[[#This Row],[SAF/kg]]*Table24[[#This Row],[Conversion Rate]]</f>
        <v>0</v>
      </c>
      <c r="BE282" s="30" cm="1">
        <f t="array" ref="BE282">IF(COUNTIFS(F$20:F$1213,F282,G$20:G$1213,G282)&gt;1,
    _xlfn.PERCENTRANK.INC(
        _xlfn._xlws.FILTER(AO$20:AO$1213, (F$20:F$1213=F282)*(G$20:G$1213=G282)*ISNUMBER(AO$20:AO$1213)),
        AO282
    ),
    0
)</f>
        <v>0.83299999999999996</v>
      </c>
      <c r="BF282" s="28" t="str">
        <f t="shared" si="4"/>
        <v>Red</v>
      </c>
    </row>
    <row r="283" spans="3:58" hidden="1">
      <c r="C283" s="6" t="s">
        <v>20</v>
      </c>
      <c r="D283" s="4" t="s">
        <v>472</v>
      </c>
      <c r="E283" s="4" t="s">
        <v>22</v>
      </c>
      <c r="F283" s="4" t="s">
        <v>37</v>
      </c>
      <c r="G283" s="4" t="s">
        <v>89</v>
      </c>
      <c r="H283" s="4" t="s">
        <v>799</v>
      </c>
      <c r="I283" s="4" t="s">
        <v>799</v>
      </c>
      <c r="J283" s="4" t="s">
        <v>776</v>
      </c>
      <c r="K283" s="4" t="s">
        <v>776</v>
      </c>
      <c r="L2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PharmaYesExpressLAXRDUUSUSAMERICASAMERICAS</v>
      </c>
      <c r="M283" s="7">
        <v>13815.05544</v>
      </c>
      <c r="N283" s="4">
        <v>496</v>
      </c>
      <c r="O283" s="13">
        <v>27.852934354838709</v>
      </c>
      <c r="P283" s="8" t="s">
        <v>940</v>
      </c>
      <c r="Q283" s="12" t="s">
        <v>472</v>
      </c>
      <c r="R283" s="12" t="s">
        <v>792</v>
      </c>
      <c r="S283" s="12" t="s">
        <v>23</v>
      </c>
      <c r="T283" s="12" t="s">
        <v>859</v>
      </c>
      <c r="U283" s="22"/>
      <c r="V283" s="12">
        <v>125</v>
      </c>
      <c r="W283" s="12"/>
      <c r="X283" s="12">
        <v>1.5</v>
      </c>
      <c r="Y283" s="12">
        <v>1.5</v>
      </c>
      <c r="Z283" s="12">
        <v>1.5</v>
      </c>
      <c r="AA283" s="12">
        <v>1.5</v>
      </c>
      <c r="AB283" s="12">
        <v>1.5</v>
      </c>
      <c r="AC283" s="12">
        <v>1.5</v>
      </c>
      <c r="AD283" s="12">
        <v>1.5</v>
      </c>
      <c r="AE283" s="12" t="s">
        <v>838</v>
      </c>
      <c r="AF283" s="12">
        <v>0.03</v>
      </c>
      <c r="AG283" s="12"/>
      <c r="AH283" s="12">
        <v>0.15</v>
      </c>
      <c r="AI283" s="12" t="s">
        <v>941</v>
      </c>
      <c r="AJ283" s="12"/>
      <c r="AK283" s="12"/>
      <c r="AL283" s="16" t="s">
        <v>20</v>
      </c>
      <c r="AM283" s="12" t="s">
        <v>1500</v>
      </c>
      <c r="AN283" s="27">
        <f>VLOOKUP(Table24[[#This Row],[USD conversion]],Sheet2!A:B,2,FALSE)</f>
        <v>1</v>
      </c>
      <c r="AO283" s="28">
        <f>Table24[[#This Row],[Min Charge]]*Table24[[#This Row],[Conversion Rate]]</f>
        <v>125</v>
      </c>
      <c r="AP283" s="28">
        <f>Table24[[#This Row],[45]]*Table24[[#This Row],[Conversion Rate]]</f>
        <v>0</v>
      </c>
      <c r="AQ283" s="28">
        <f>Table24[[#This Row],[100]]*Table24[[#This Row],[Conversion Rate]]</f>
        <v>1.5</v>
      </c>
      <c r="AR283" s="28">
        <f>Table24[[#This Row],[200]]*Table24[[#This Row],[Conversion Rate]]</f>
        <v>1.5</v>
      </c>
      <c r="AS283" s="28">
        <f>Table24[[#This Row],[300]]*Table24[[#This Row],[Conversion Rate]]</f>
        <v>1.5</v>
      </c>
      <c r="AT283" s="28">
        <f>Table24[[#This Row],[500]]*Table24[[#This Row],[Conversion Rate]]</f>
        <v>1.5</v>
      </c>
      <c r="AU283" s="28">
        <f>Table24[[#This Row],[1000]]*Table24[[#This Row],[Conversion Rate]]</f>
        <v>1.5</v>
      </c>
      <c r="AV283" s="28">
        <f>Table24[[#This Row],[2500]]*Table24[[#This Row],[Conversion Rate]]</f>
        <v>1.5</v>
      </c>
      <c r="AW283" s="28">
        <f>Table24[[#This Row],[5000]]*Table24[[#This Row],[Conversion Rate]]</f>
        <v>1.5</v>
      </c>
      <c r="AX283" s="28" t="str">
        <f>Table24[[#This Row],[All In/ ++]]</f>
        <v>++</v>
      </c>
      <c r="AY283" s="28">
        <f>Table24[[#This Row],[FSC]]*Table24[[#This Row],[Conversion Rate]]</f>
        <v>0.03</v>
      </c>
      <c r="AZ283" s="28">
        <f>Table24[[#This Row],[SSC]]*Table24[[#This Row],[Conversion Rate]]</f>
        <v>0</v>
      </c>
      <c r="BA283" s="28">
        <f>Table24[[#This Row],[Screening]]*Table24[[#This Row],[Conversion Rate]]</f>
        <v>0.15</v>
      </c>
      <c r="BB283" s="28" t="e">
        <f>Table24[[#This Row],[Other Charges]]*Table24[[#This Row],[Conversion Rate]]</f>
        <v>#VALUE!</v>
      </c>
      <c r="BC283" s="28">
        <f>Table24[[#This Row],[Dry Ice Charge]]*Table24[[#This Row],[Conversion Rate]]</f>
        <v>0</v>
      </c>
      <c r="BD283" s="28">
        <f>Table24[[#This Row],[SAF/kg]]*Table24[[#This Row],[Conversion Rate]]</f>
        <v>0</v>
      </c>
      <c r="BE283" s="30" cm="1">
        <f t="array" ref="BE283">IF(COUNTIFS(F$20:F$1213,F283,G$20:G$1213,G283)&gt;1,
    _xlfn.PERCENTRANK.INC(
        _xlfn._xlws.FILTER(AO$20:AO$1213, (F$20:F$1213=F283)*(G$20:G$1213=G283)*ISNUMBER(AO$20:AO$1213)),
        AO283
    ),
    0
)</f>
        <v>0.5</v>
      </c>
      <c r="BF283" s="28" t="str">
        <f t="shared" si="4"/>
        <v>Orange</v>
      </c>
    </row>
    <row r="284" spans="3:58" hidden="1">
      <c r="C284" s="6" t="s">
        <v>20</v>
      </c>
      <c r="D284" s="4" t="s">
        <v>21</v>
      </c>
      <c r="E284" s="4" t="s">
        <v>22</v>
      </c>
      <c r="F284" s="4" t="s">
        <v>37</v>
      </c>
      <c r="G284" s="4" t="s">
        <v>59</v>
      </c>
      <c r="H284" s="4" t="s">
        <v>799</v>
      </c>
      <c r="I284" s="4" t="s">
        <v>799</v>
      </c>
      <c r="J284" s="4" t="s">
        <v>776</v>
      </c>
      <c r="K284" s="4" t="s">
        <v>776</v>
      </c>
      <c r="L2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PharmaNoExpressLAXSEAUSUSAMERICASAMERICAS</v>
      </c>
      <c r="M284" s="7">
        <v>886</v>
      </c>
      <c r="N284" s="4">
        <v>307</v>
      </c>
      <c r="O284" s="13">
        <v>2.8859934853420195</v>
      </c>
      <c r="P284" s="8" t="s">
        <v>940</v>
      </c>
      <c r="Q284" s="12" t="s">
        <v>472</v>
      </c>
      <c r="R284" s="12" t="s">
        <v>791</v>
      </c>
      <c r="S284" s="12"/>
      <c r="T284" s="12" t="s">
        <v>859</v>
      </c>
      <c r="U284" s="22"/>
      <c r="V284" s="12">
        <v>65</v>
      </c>
      <c r="W284" s="12"/>
      <c r="X284" s="12">
        <v>0.49</v>
      </c>
      <c r="Y284" s="12">
        <v>0.49</v>
      </c>
      <c r="Z284" s="12">
        <v>0.49</v>
      </c>
      <c r="AA284" s="12">
        <v>0.42</v>
      </c>
      <c r="AB284" s="12">
        <v>0.42</v>
      </c>
      <c r="AC284" s="12">
        <v>0.42</v>
      </c>
      <c r="AD284" s="12">
        <v>0.42</v>
      </c>
      <c r="AE284" s="12" t="s">
        <v>838</v>
      </c>
      <c r="AF284" s="12">
        <v>0.03</v>
      </c>
      <c r="AG284" s="12"/>
      <c r="AH284" s="12">
        <v>0.15</v>
      </c>
      <c r="AI284" s="12" t="s">
        <v>941</v>
      </c>
      <c r="AJ284" s="12"/>
      <c r="AK284" s="12"/>
      <c r="AL284" s="16" t="s">
        <v>946</v>
      </c>
      <c r="AM284" s="12" t="s">
        <v>1500</v>
      </c>
      <c r="AN284" s="27">
        <f>VLOOKUP(Table24[[#This Row],[USD conversion]],Sheet2!A:B,2,FALSE)</f>
        <v>1</v>
      </c>
      <c r="AO284" s="28">
        <f>Table24[[#This Row],[Min Charge]]*Table24[[#This Row],[Conversion Rate]]</f>
        <v>65</v>
      </c>
      <c r="AP284" s="28">
        <f>Table24[[#This Row],[45]]*Table24[[#This Row],[Conversion Rate]]</f>
        <v>0</v>
      </c>
      <c r="AQ284" s="28">
        <f>Table24[[#This Row],[100]]*Table24[[#This Row],[Conversion Rate]]</f>
        <v>0.49</v>
      </c>
      <c r="AR284" s="28">
        <f>Table24[[#This Row],[200]]*Table24[[#This Row],[Conversion Rate]]</f>
        <v>0.49</v>
      </c>
      <c r="AS284" s="28">
        <f>Table24[[#This Row],[300]]*Table24[[#This Row],[Conversion Rate]]</f>
        <v>0.49</v>
      </c>
      <c r="AT284" s="28">
        <f>Table24[[#This Row],[500]]*Table24[[#This Row],[Conversion Rate]]</f>
        <v>0.42</v>
      </c>
      <c r="AU284" s="28">
        <f>Table24[[#This Row],[1000]]*Table24[[#This Row],[Conversion Rate]]</f>
        <v>0.42</v>
      </c>
      <c r="AV284" s="28">
        <f>Table24[[#This Row],[2500]]*Table24[[#This Row],[Conversion Rate]]</f>
        <v>0.42</v>
      </c>
      <c r="AW284" s="28">
        <f>Table24[[#This Row],[5000]]*Table24[[#This Row],[Conversion Rate]]</f>
        <v>0.42</v>
      </c>
      <c r="AX284" s="28" t="str">
        <f>Table24[[#This Row],[All In/ ++]]</f>
        <v>++</v>
      </c>
      <c r="AY284" s="28">
        <f>Table24[[#This Row],[FSC]]*Table24[[#This Row],[Conversion Rate]]</f>
        <v>0.03</v>
      </c>
      <c r="AZ284" s="28">
        <f>Table24[[#This Row],[SSC]]*Table24[[#This Row],[Conversion Rate]]</f>
        <v>0</v>
      </c>
      <c r="BA284" s="28">
        <f>Table24[[#This Row],[Screening]]*Table24[[#This Row],[Conversion Rate]]</f>
        <v>0.15</v>
      </c>
      <c r="BB284" s="28" t="e">
        <f>Table24[[#This Row],[Other Charges]]*Table24[[#This Row],[Conversion Rate]]</f>
        <v>#VALUE!</v>
      </c>
      <c r="BC284" s="28">
        <f>Table24[[#This Row],[Dry Ice Charge]]*Table24[[#This Row],[Conversion Rate]]</f>
        <v>0</v>
      </c>
      <c r="BD284" s="28">
        <f>Table24[[#This Row],[SAF/kg]]*Table24[[#This Row],[Conversion Rate]]</f>
        <v>0</v>
      </c>
      <c r="BE284" s="30" cm="1">
        <f t="array" ref="BE284">IF(COUNTIFS(F$20:F$1213,F284,G$20:G$1213,G284)&gt;1,
    _xlfn.PERCENTRANK.INC(
        _xlfn._xlws.FILTER(AO$20:AO$1213, (F$20:F$1213=F284)*(G$20:G$1213=G284)*ISNUMBER(AO$20:AO$1213)),
        AO284
    ),
    0
)</f>
        <v>0.4</v>
      </c>
      <c r="BF284" s="28" t="str">
        <f t="shared" si="4"/>
        <v>Orange</v>
      </c>
    </row>
    <row r="285" spans="3:58" hidden="1">
      <c r="C285" s="6" t="s">
        <v>20</v>
      </c>
      <c r="D285" s="4" t="s">
        <v>472</v>
      </c>
      <c r="E285" s="4" t="s">
        <v>22</v>
      </c>
      <c r="F285" s="4" t="s">
        <v>37</v>
      </c>
      <c r="G285" s="4" t="s">
        <v>59</v>
      </c>
      <c r="H285" s="4" t="s">
        <v>799</v>
      </c>
      <c r="I285" s="4" t="s">
        <v>799</v>
      </c>
      <c r="J285" s="4" t="s">
        <v>776</v>
      </c>
      <c r="K285" s="4" t="s">
        <v>776</v>
      </c>
      <c r="L2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PharmaYesExpressLAXSEAUSUSAMERICASAMERICAS</v>
      </c>
      <c r="M285" s="7">
        <v>13538.71</v>
      </c>
      <c r="N285" s="4">
        <v>571</v>
      </c>
      <c r="O285" s="13">
        <v>23.710525394045533</v>
      </c>
      <c r="P285" s="8" t="s">
        <v>940</v>
      </c>
      <c r="Q285" s="12" t="s">
        <v>472</v>
      </c>
      <c r="R285" s="12" t="s">
        <v>791</v>
      </c>
      <c r="S285" s="12"/>
      <c r="T285" s="12" t="s">
        <v>859</v>
      </c>
      <c r="U285" s="22"/>
      <c r="V285" s="12">
        <v>125</v>
      </c>
      <c r="W285" s="12"/>
      <c r="X285" s="12">
        <v>1.31</v>
      </c>
      <c r="Y285" s="12">
        <v>1.31</v>
      </c>
      <c r="Z285" s="12">
        <v>1.31</v>
      </c>
      <c r="AA285" s="12">
        <v>1.31</v>
      </c>
      <c r="AB285" s="12">
        <v>1.31</v>
      </c>
      <c r="AC285" s="12">
        <v>1.31</v>
      </c>
      <c r="AD285" s="12">
        <v>1.31</v>
      </c>
      <c r="AE285" s="12" t="s">
        <v>838</v>
      </c>
      <c r="AF285" s="12">
        <v>0.03</v>
      </c>
      <c r="AG285" s="12"/>
      <c r="AH285" s="12">
        <v>0.15</v>
      </c>
      <c r="AI285" s="12" t="s">
        <v>941</v>
      </c>
      <c r="AJ285" s="12"/>
      <c r="AK285" s="12"/>
      <c r="AL285" s="16" t="s">
        <v>20</v>
      </c>
      <c r="AM285" s="12" t="s">
        <v>1500</v>
      </c>
      <c r="AN285" s="27">
        <f>VLOOKUP(Table24[[#This Row],[USD conversion]],Sheet2!A:B,2,FALSE)</f>
        <v>1</v>
      </c>
      <c r="AO285" s="28">
        <f>Table24[[#This Row],[Min Charge]]*Table24[[#This Row],[Conversion Rate]]</f>
        <v>125</v>
      </c>
      <c r="AP285" s="28">
        <f>Table24[[#This Row],[45]]*Table24[[#This Row],[Conversion Rate]]</f>
        <v>0</v>
      </c>
      <c r="AQ285" s="28">
        <f>Table24[[#This Row],[100]]*Table24[[#This Row],[Conversion Rate]]</f>
        <v>1.31</v>
      </c>
      <c r="AR285" s="28">
        <f>Table24[[#This Row],[200]]*Table24[[#This Row],[Conversion Rate]]</f>
        <v>1.31</v>
      </c>
      <c r="AS285" s="28">
        <f>Table24[[#This Row],[300]]*Table24[[#This Row],[Conversion Rate]]</f>
        <v>1.31</v>
      </c>
      <c r="AT285" s="28">
        <f>Table24[[#This Row],[500]]*Table24[[#This Row],[Conversion Rate]]</f>
        <v>1.31</v>
      </c>
      <c r="AU285" s="28">
        <f>Table24[[#This Row],[1000]]*Table24[[#This Row],[Conversion Rate]]</f>
        <v>1.31</v>
      </c>
      <c r="AV285" s="28">
        <f>Table24[[#This Row],[2500]]*Table24[[#This Row],[Conversion Rate]]</f>
        <v>1.31</v>
      </c>
      <c r="AW285" s="28">
        <f>Table24[[#This Row],[5000]]*Table24[[#This Row],[Conversion Rate]]</f>
        <v>1.31</v>
      </c>
      <c r="AX285" s="28" t="str">
        <f>Table24[[#This Row],[All In/ ++]]</f>
        <v>++</v>
      </c>
      <c r="AY285" s="28">
        <f>Table24[[#This Row],[FSC]]*Table24[[#This Row],[Conversion Rate]]</f>
        <v>0.03</v>
      </c>
      <c r="AZ285" s="28">
        <f>Table24[[#This Row],[SSC]]*Table24[[#This Row],[Conversion Rate]]</f>
        <v>0</v>
      </c>
      <c r="BA285" s="28">
        <f>Table24[[#This Row],[Screening]]*Table24[[#This Row],[Conversion Rate]]</f>
        <v>0.15</v>
      </c>
      <c r="BB285" s="28" t="e">
        <f>Table24[[#This Row],[Other Charges]]*Table24[[#This Row],[Conversion Rate]]</f>
        <v>#VALUE!</v>
      </c>
      <c r="BC285" s="28">
        <f>Table24[[#This Row],[Dry Ice Charge]]*Table24[[#This Row],[Conversion Rate]]</f>
        <v>0</v>
      </c>
      <c r="BD285" s="28">
        <f>Table24[[#This Row],[SAF/kg]]*Table24[[#This Row],[Conversion Rate]]</f>
        <v>0</v>
      </c>
      <c r="BE285" s="30" cm="1">
        <f t="array" ref="BE285">IF(COUNTIFS(F$20:F$1213,F285,G$20:G$1213,G285)&gt;1,
    _xlfn.PERCENTRANK.INC(
        _xlfn._xlws.FILTER(AO$20:AO$1213, (F$20:F$1213=F285)*(G$20:G$1213=G285)*ISNUMBER(AO$20:AO$1213)),
        AO285
    ),
    0
)</f>
        <v>0.6</v>
      </c>
      <c r="BF285" s="28" t="str">
        <f t="shared" si="4"/>
        <v>Orange</v>
      </c>
    </row>
    <row r="286" spans="3:58" hidden="1">
      <c r="C286" s="6" t="s">
        <v>20</v>
      </c>
      <c r="D286" s="4" t="s">
        <v>21</v>
      </c>
      <c r="E286" s="4" t="s">
        <v>36</v>
      </c>
      <c r="F286" s="4" t="s">
        <v>37</v>
      </c>
      <c r="G286" s="4" t="s">
        <v>49</v>
      </c>
      <c r="H286" s="4" t="s">
        <v>799</v>
      </c>
      <c r="I286" s="4" t="s">
        <v>799</v>
      </c>
      <c r="J286" s="4" t="s">
        <v>776</v>
      </c>
      <c r="K286" s="4" t="s">
        <v>776</v>
      </c>
      <c r="L2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PharmaNoStandardLAXSFOUSUSAMERICASAMERICAS</v>
      </c>
      <c r="M286" s="7">
        <v>521</v>
      </c>
      <c r="N286" s="4">
        <v>293</v>
      </c>
      <c r="O286" s="13">
        <v>1.7781569965870307</v>
      </c>
      <c r="P286" s="8" t="s">
        <v>940</v>
      </c>
      <c r="Q286" s="12" t="s">
        <v>472</v>
      </c>
      <c r="R286" s="12" t="s">
        <v>791</v>
      </c>
      <c r="S286" s="12"/>
      <c r="T286" s="12" t="s">
        <v>859</v>
      </c>
      <c r="U286" s="22"/>
      <c r="V286" s="12">
        <v>65</v>
      </c>
      <c r="W286" s="12"/>
      <c r="X286" s="12">
        <v>0.49</v>
      </c>
      <c r="Y286" s="12">
        <v>0.49</v>
      </c>
      <c r="Z286" s="12">
        <v>0.49</v>
      </c>
      <c r="AA286" s="12">
        <v>0.42</v>
      </c>
      <c r="AB286" s="12">
        <v>0.42</v>
      </c>
      <c r="AC286" s="12">
        <v>0.42</v>
      </c>
      <c r="AD286" s="12">
        <v>0.42</v>
      </c>
      <c r="AE286" s="12" t="s">
        <v>838</v>
      </c>
      <c r="AF286" s="12">
        <v>0.03</v>
      </c>
      <c r="AG286" s="12"/>
      <c r="AH286" s="12">
        <v>0.15</v>
      </c>
      <c r="AI286" s="12" t="s">
        <v>941</v>
      </c>
      <c r="AJ286" s="12"/>
      <c r="AK286" s="12"/>
      <c r="AL286" s="16" t="s">
        <v>946</v>
      </c>
      <c r="AM286" s="12" t="s">
        <v>1500</v>
      </c>
      <c r="AN286" s="27">
        <f>VLOOKUP(Table24[[#This Row],[USD conversion]],Sheet2!A:B,2,FALSE)</f>
        <v>1</v>
      </c>
      <c r="AO286" s="28">
        <f>Table24[[#This Row],[Min Charge]]*Table24[[#This Row],[Conversion Rate]]</f>
        <v>65</v>
      </c>
      <c r="AP286" s="28">
        <f>Table24[[#This Row],[45]]*Table24[[#This Row],[Conversion Rate]]</f>
        <v>0</v>
      </c>
      <c r="AQ286" s="28">
        <f>Table24[[#This Row],[100]]*Table24[[#This Row],[Conversion Rate]]</f>
        <v>0.49</v>
      </c>
      <c r="AR286" s="28">
        <f>Table24[[#This Row],[200]]*Table24[[#This Row],[Conversion Rate]]</f>
        <v>0.49</v>
      </c>
      <c r="AS286" s="28">
        <f>Table24[[#This Row],[300]]*Table24[[#This Row],[Conversion Rate]]</f>
        <v>0.49</v>
      </c>
      <c r="AT286" s="28">
        <f>Table24[[#This Row],[500]]*Table24[[#This Row],[Conversion Rate]]</f>
        <v>0.42</v>
      </c>
      <c r="AU286" s="28">
        <f>Table24[[#This Row],[1000]]*Table24[[#This Row],[Conversion Rate]]</f>
        <v>0.42</v>
      </c>
      <c r="AV286" s="28">
        <f>Table24[[#This Row],[2500]]*Table24[[#This Row],[Conversion Rate]]</f>
        <v>0.42</v>
      </c>
      <c r="AW286" s="28">
        <f>Table24[[#This Row],[5000]]*Table24[[#This Row],[Conversion Rate]]</f>
        <v>0.42</v>
      </c>
      <c r="AX286" s="28" t="str">
        <f>Table24[[#This Row],[All In/ ++]]</f>
        <v>++</v>
      </c>
      <c r="AY286" s="28">
        <f>Table24[[#This Row],[FSC]]*Table24[[#This Row],[Conversion Rate]]</f>
        <v>0.03</v>
      </c>
      <c r="AZ286" s="28">
        <f>Table24[[#This Row],[SSC]]*Table24[[#This Row],[Conversion Rate]]</f>
        <v>0</v>
      </c>
      <c r="BA286" s="28">
        <f>Table24[[#This Row],[Screening]]*Table24[[#This Row],[Conversion Rate]]</f>
        <v>0.15</v>
      </c>
      <c r="BB286" s="28" t="e">
        <f>Table24[[#This Row],[Other Charges]]*Table24[[#This Row],[Conversion Rate]]</f>
        <v>#VALUE!</v>
      </c>
      <c r="BC286" s="28">
        <f>Table24[[#This Row],[Dry Ice Charge]]*Table24[[#This Row],[Conversion Rate]]</f>
        <v>0</v>
      </c>
      <c r="BD286" s="28">
        <f>Table24[[#This Row],[SAF/kg]]*Table24[[#This Row],[Conversion Rate]]</f>
        <v>0</v>
      </c>
      <c r="BE286" s="30" cm="1">
        <f t="array" ref="BE286">IF(COUNTIFS(F$20:F$1213,F286,G$20:G$1213,G286)&gt;1,
    _xlfn.PERCENTRANK.INC(
        _xlfn._xlws.FILTER(AO$20:AO$1213, (F$20:F$1213=F286)*(G$20:G$1213=G286)*ISNUMBER(AO$20:AO$1213)),
        AO286
    ),
    0
)</f>
        <v>0.375</v>
      </c>
      <c r="BF286" s="28" t="str">
        <f t="shared" si="4"/>
        <v>Orange</v>
      </c>
    </row>
    <row r="287" spans="3:58" hidden="1">
      <c r="C287" s="6" t="s">
        <v>20</v>
      </c>
      <c r="D287" s="4" t="s">
        <v>21</v>
      </c>
      <c r="E287" s="4" t="s">
        <v>22</v>
      </c>
      <c r="F287" s="4" t="s">
        <v>37</v>
      </c>
      <c r="G287" s="4" t="s">
        <v>49</v>
      </c>
      <c r="H287" s="4" t="s">
        <v>799</v>
      </c>
      <c r="I287" s="4" t="s">
        <v>799</v>
      </c>
      <c r="J287" s="4" t="s">
        <v>776</v>
      </c>
      <c r="K287" s="4" t="s">
        <v>776</v>
      </c>
      <c r="L2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PharmaNoExpressLAXSFOUSUSAMERICASAMERICAS</v>
      </c>
      <c r="M287" s="7">
        <v>7625.573109600009</v>
      </c>
      <c r="N287" s="4">
        <v>1185</v>
      </c>
      <c r="O287" s="13">
        <v>6.4350827929114001</v>
      </c>
      <c r="P287" s="8" t="s">
        <v>940</v>
      </c>
      <c r="Q287" s="12" t="s">
        <v>472</v>
      </c>
      <c r="R287" s="12" t="s">
        <v>791</v>
      </c>
      <c r="S287" s="12"/>
      <c r="T287" s="12" t="s">
        <v>859</v>
      </c>
      <c r="U287" s="22"/>
      <c r="V287" s="12">
        <v>65</v>
      </c>
      <c r="W287" s="12"/>
      <c r="X287" s="12">
        <v>0.49</v>
      </c>
      <c r="Y287" s="12">
        <v>0.49</v>
      </c>
      <c r="Z287" s="12">
        <v>0.49</v>
      </c>
      <c r="AA287" s="12">
        <v>0.42</v>
      </c>
      <c r="AB287" s="12">
        <v>0.42</v>
      </c>
      <c r="AC287" s="12">
        <v>0.42</v>
      </c>
      <c r="AD287" s="12">
        <v>0.42</v>
      </c>
      <c r="AE287" s="12" t="s">
        <v>838</v>
      </c>
      <c r="AF287" s="12">
        <v>0.03</v>
      </c>
      <c r="AG287" s="12"/>
      <c r="AH287" s="12">
        <v>0.15</v>
      </c>
      <c r="AI287" s="12" t="s">
        <v>941</v>
      </c>
      <c r="AJ287" s="12"/>
      <c r="AK287" s="12"/>
      <c r="AL287" s="16" t="s">
        <v>946</v>
      </c>
      <c r="AM287" s="12" t="s">
        <v>1500</v>
      </c>
      <c r="AN287" s="27">
        <f>VLOOKUP(Table24[[#This Row],[USD conversion]],Sheet2!A:B,2,FALSE)</f>
        <v>1</v>
      </c>
      <c r="AO287" s="28">
        <f>Table24[[#This Row],[Min Charge]]*Table24[[#This Row],[Conversion Rate]]</f>
        <v>65</v>
      </c>
      <c r="AP287" s="28">
        <f>Table24[[#This Row],[45]]*Table24[[#This Row],[Conversion Rate]]</f>
        <v>0</v>
      </c>
      <c r="AQ287" s="28">
        <f>Table24[[#This Row],[100]]*Table24[[#This Row],[Conversion Rate]]</f>
        <v>0.49</v>
      </c>
      <c r="AR287" s="28">
        <f>Table24[[#This Row],[200]]*Table24[[#This Row],[Conversion Rate]]</f>
        <v>0.49</v>
      </c>
      <c r="AS287" s="28">
        <f>Table24[[#This Row],[300]]*Table24[[#This Row],[Conversion Rate]]</f>
        <v>0.49</v>
      </c>
      <c r="AT287" s="28">
        <f>Table24[[#This Row],[500]]*Table24[[#This Row],[Conversion Rate]]</f>
        <v>0.42</v>
      </c>
      <c r="AU287" s="28">
        <f>Table24[[#This Row],[1000]]*Table24[[#This Row],[Conversion Rate]]</f>
        <v>0.42</v>
      </c>
      <c r="AV287" s="28">
        <f>Table24[[#This Row],[2500]]*Table24[[#This Row],[Conversion Rate]]</f>
        <v>0.42</v>
      </c>
      <c r="AW287" s="28">
        <f>Table24[[#This Row],[5000]]*Table24[[#This Row],[Conversion Rate]]</f>
        <v>0.42</v>
      </c>
      <c r="AX287" s="28" t="str">
        <f>Table24[[#This Row],[All In/ ++]]</f>
        <v>++</v>
      </c>
      <c r="AY287" s="28">
        <f>Table24[[#This Row],[FSC]]*Table24[[#This Row],[Conversion Rate]]</f>
        <v>0.03</v>
      </c>
      <c r="AZ287" s="28">
        <f>Table24[[#This Row],[SSC]]*Table24[[#This Row],[Conversion Rate]]</f>
        <v>0</v>
      </c>
      <c r="BA287" s="28">
        <f>Table24[[#This Row],[Screening]]*Table24[[#This Row],[Conversion Rate]]</f>
        <v>0.15</v>
      </c>
      <c r="BB287" s="28" t="e">
        <f>Table24[[#This Row],[Other Charges]]*Table24[[#This Row],[Conversion Rate]]</f>
        <v>#VALUE!</v>
      </c>
      <c r="BC287" s="28">
        <f>Table24[[#This Row],[Dry Ice Charge]]*Table24[[#This Row],[Conversion Rate]]</f>
        <v>0</v>
      </c>
      <c r="BD287" s="28">
        <f>Table24[[#This Row],[SAF/kg]]*Table24[[#This Row],[Conversion Rate]]</f>
        <v>0</v>
      </c>
      <c r="BE287" s="30" cm="1">
        <f t="array" ref="BE287">IF(COUNTIFS(F$20:F$1213,F287,G$20:G$1213,G287)&gt;1,
    _xlfn.PERCENTRANK.INC(
        _xlfn._xlws.FILTER(AO$20:AO$1213, (F$20:F$1213=F287)*(G$20:G$1213=G287)*ISNUMBER(AO$20:AO$1213)),
        AO287
    ),
    0
)</f>
        <v>0.375</v>
      </c>
      <c r="BF287" s="28" t="str">
        <f t="shared" si="4"/>
        <v>Orange</v>
      </c>
    </row>
    <row r="288" spans="3:58" hidden="1">
      <c r="C288" s="6" t="s">
        <v>20</v>
      </c>
      <c r="D288" s="4" t="s">
        <v>472</v>
      </c>
      <c r="E288" s="4" t="s">
        <v>22</v>
      </c>
      <c r="F288" s="4" t="s">
        <v>37</v>
      </c>
      <c r="G288" s="4" t="s">
        <v>49</v>
      </c>
      <c r="H288" s="4" t="s">
        <v>799</v>
      </c>
      <c r="I288" s="4" t="s">
        <v>799</v>
      </c>
      <c r="J288" s="4" t="s">
        <v>776</v>
      </c>
      <c r="K288" s="4" t="s">
        <v>776</v>
      </c>
      <c r="L2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PharmaYesExpressLAXSFOUSUSAMERICASAMERICAS</v>
      </c>
      <c r="M288" s="7">
        <v>36020.019119999975</v>
      </c>
      <c r="N288" s="4">
        <v>1186</v>
      </c>
      <c r="O288" s="13">
        <v>30.371011062394583</v>
      </c>
      <c r="P288" s="8" t="s">
        <v>940</v>
      </c>
      <c r="Q288" s="12" t="s">
        <v>472</v>
      </c>
      <c r="R288" s="12" t="s">
        <v>792</v>
      </c>
      <c r="S288" s="12" t="s">
        <v>107</v>
      </c>
      <c r="T288" s="12" t="s">
        <v>859</v>
      </c>
      <c r="U288" s="22"/>
      <c r="V288" s="12">
        <v>125</v>
      </c>
      <c r="W288" s="12"/>
      <c r="X288" s="12">
        <v>1.31</v>
      </c>
      <c r="Y288" s="12">
        <v>1.31</v>
      </c>
      <c r="Z288" s="12">
        <v>1.31</v>
      </c>
      <c r="AA288" s="12">
        <v>1.31</v>
      </c>
      <c r="AB288" s="12">
        <v>1.31</v>
      </c>
      <c r="AC288" s="12">
        <v>1.31</v>
      </c>
      <c r="AD288" s="12">
        <v>1.31</v>
      </c>
      <c r="AE288" s="12" t="s">
        <v>838</v>
      </c>
      <c r="AF288" s="12">
        <v>0.03</v>
      </c>
      <c r="AG288" s="12"/>
      <c r="AH288" s="12">
        <v>0.15</v>
      </c>
      <c r="AI288" s="12" t="s">
        <v>941</v>
      </c>
      <c r="AJ288" s="12"/>
      <c r="AK288" s="12"/>
      <c r="AL288" s="16" t="s">
        <v>20</v>
      </c>
      <c r="AM288" s="12" t="s">
        <v>1500</v>
      </c>
      <c r="AN288" s="27">
        <f>VLOOKUP(Table24[[#This Row],[USD conversion]],Sheet2!A:B,2,FALSE)</f>
        <v>1</v>
      </c>
      <c r="AO288" s="28">
        <f>Table24[[#This Row],[Min Charge]]*Table24[[#This Row],[Conversion Rate]]</f>
        <v>125</v>
      </c>
      <c r="AP288" s="28">
        <f>Table24[[#This Row],[45]]*Table24[[#This Row],[Conversion Rate]]</f>
        <v>0</v>
      </c>
      <c r="AQ288" s="28">
        <f>Table24[[#This Row],[100]]*Table24[[#This Row],[Conversion Rate]]</f>
        <v>1.31</v>
      </c>
      <c r="AR288" s="28">
        <f>Table24[[#This Row],[200]]*Table24[[#This Row],[Conversion Rate]]</f>
        <v>1.31</v>
      </c>
      <c r="AS288" s="28">
        <f>Table24[[#This Row],[300]]*Table24[[#This Row],[Conversion Rate]]</f>
        <v>1.31</v>
      </c>
      <c r="AT288" s="28">
        <f>Table24[[#This Row],[500]]*Table24[[#This Row],[Conversion Rate]]</f>
        <v>1.31</v>
      </c>
      <c r="AU288" s="28">
        <f>Table24[[#This Row],[1000]]*Table24[[#This Row],[Conversion Rate]]</f>
        <v>1.31</v>
      </c>
      <c r="AV288" s="28">
        <f>Table24[[#This Row],[2500]]*Table24[[#This Row],[Conversion Rate]]</f>
        <v>1.31</v>
      </c>
      <c r="AW288" s="28">
        <f>Table24[[#This Row],[5000]]*Table24[[#This Row],[Conversion Rate]]</f>
        <v>1.31</v>
      </c>
      <c r="AX288" s="28" t="str">
        <f>Table24[[#This Row],[All In/ ++]]</f>
        <v>++</v>
      </c>
      <c r="AY288" s="28">
        <f>Table24[[#This Row],[FSC]]*Table24[[#This Row],[Conversion Rate]]</f>
        <v>0.03</v>
      </c>
      <c r="AZ288" s="28">
        <f>Table24[[#This Row],[SSC]]*Table24[[#This Row],[Conversion Rate]]</f>
        <v>0</v>
      </c>
      <c r="BA288" s="28">
        <f>Table24[[#This Row],[Screening]]*Table24[[#This Row],[Conversion Rate]]</f>
        <v>0.15</v>
      </c>
      <c r="BB288" s="28" t="e">
        <f>Table24[[#This Row],[Other Charges]]*Table24[[#This Row],[Conversion Rate]]</f>
        <v>#VALUE!</v>
      </c>
      <c r="BC288" s="28">
        <f>Table24[[#This Row],[Dry Ice Charge]]*Table24[[#This Row],[Conversion Rate]]</f>
        <v>0</v>
      </c>
      <c r="BD288" s="28">
        <f>Table24[[#This Row],[SAF/kg]]*Table24[[#This Row],[Conversion Rate]]</f>
        <v>0</v>
      </c>
      <c r="BE288" s="30" cm="1">
        <f t="array" ref="BE288">IF(COUNTIFS(F$20:F$1213,F288,G$20:G$1213,G288)&gt;1,
    _xlfn.PERCENTRANK.INC(
        _xlfn._xlws.FILTER(AO$20:AO$1213, (F$20:F$1213=F288)*(G$20:G$1213=G288)*ISNUMBER(AO$20:AO$1213)),
        AO288
    ),
    0
)</f>
        <v>0.625</v>
      </c>
      <c r="BF288" s="28" t="str">
        <f t="shared" si="4"/>
        <v>Orange</v>
      </c>
    </row>
    <row r="289" spans="3:58" hidden="1">
      <c r="C289" s="6" t="s">
        <v>20</v>
      </c>
      <c r="D289" s="4" t="s">
        <v>21</v>
      </c>
      <c r="E289" s="4" t="s">
        <v>22</v>
      </c>
      <c r="F289" s="4" t="s">
        <v>37</v>
      </c>
      <c r="G289" s="4" t="s">
        <v>107</v>
      </c>
      <c r="H289" s="4" t="s">
        <v>799</v>
      </c>
      <c r="I289" s="4" t="s">
        <v>799</v>
      </c>
      <c r="J289" s="4" t="s">
        <v>776</v>
      </c>
      <c r="K289" s="4" t="s">
        <v>776</v>
      </c>
      <c r="L2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PharmaNoExpressLAXSLCUSUSAMERICASAMERICAS</v>
      </c>
      <c r="M289" s="7">
        <v>848.7</v>
      </c>
      <c r="N289" s="4">
        <v>259</v>
      </c>
      <c r="O289" s="13">
        <v>3.2768339768339771</v>
      </c>
      <c r="P289" s="8" t="s">
        <v>940</v>
      </c>
      <c r="Q289" s="12" t="s">
        <v>472</v>
      </c>
      <c r="R289" s="12" t="s">
        <v>791</v>
      </c>
      <c r="S289" s="12"/>
      <c r="T289" s="12" t="s">
        <v>859</v>
      </c>
      <c r="U289" s="22"/>
      <c r="V289" s="12">
        <v>65</v>
      </c>
      <c r="W289" s="12"/>
      <c r="X289" s="12">
        <v>0.49</v>
      </c>
      <c r="Y289" s="12">
        <v>0.49</v>
      </c>
      <c r="Z289" s="12">
        <v>0.49</v>
      </c>
      <c r="AA289" s="12">
        <v>0.42</v>
      </c>
      <c r="AB289" s="12">
        <v>0.42</v>
      </c>
      <c r="AC289" s="12">
        <v>0.42</v>
      </c>
      <c r="AD289" s="12">
        <v>0.42</v>
      </c>
      <c r="AE289" s="12" t="s">
        <v>838</v>
      </c>
      <c r="AF289" s="12">
        <v>0.03</v>
      </c>
      <c r="AG289" s="12"/>
      <c r="AH289" s="12">
        <v>0.15</v>
      </c>
      <c r="AI289" s="12" t="s">
        <v>941</v>
      </c>
      <c r="AJ289" s="12"/>
      <c r="AK289" s="12"/>
      <c r="AL289" s="16" t="s">
        <v>946</v>
      </c>
      <c r="AM289" s="12" t="s">
        <v>1500</v>
      </c>
      <c r="AN289" s="27">
        <f>VLOOKUP(Table24[[#This Row],[USD conversion]],Sheet2!A:B,2,FALSE)</f>
        <v>1</v>
      </c>
      <c r="AO289" s="28">
        <f>Table24[[#This Row],[Min Charge]]*Table24[[#This Row],[Conversion Rate]]</f>
        <v>65</v>
      </c>
      <c r="AP289" s="28">
        <f>Table24[[#This Row],[45]]*Table24[[#This Row],[Conversion Rate]]</f>
        <v>0</v>
      </c>
      <c r="AQ289" s="28">
        <f>Table24[[#This Row],[100]]*Table24[[#This Row],[Conversion Rate]]</f>
        <v>0.49</v>
      </c>
      <c r="AR289" s="28">
        <f>Table24[[#This Row],[200]]*Table24[[#This Row],[Conversion Rate]]</f>
        <v>0.49</v>
      </c>
      <c r="AS289" s="28">
        <f>Table24[[#This Row],[300]]*Table24[[#This Row],[Conversion Rate]]</f>
        <v>0.49</v>
      </c>
      <c r="AT289" s="28">
        <f>Table24[[#This Row],[500]]*Table24[[#This Row],[Conversion Rate]]</f>
        <v>0.42</v>
      </c>
      <c r="AU289" s="28">
        <f>Table24[[#This Row],[1000]]*Table24[[#This Row],[Conversion Rate]]</f>
        <v>0.42</v>
      </c>
      <c r="AV289" s="28">
        <f>Table24[[#This Row],[2500]]*Table24[[#This Row],[Conversion Rate]]</f>
        <v>0.42</v>
      </c>
      <c r="AW289" s="28">
        <f>Table24[[#This Row],[5000]]*Table24[[#This Row],[Conversion Rate]]</f>
        <v>0.42</v>
      </c>
      <c r="AX289" s="28" t="str">
        <f>Table24[[#This Row],[All In/ ++]]</f>
        <v>++</v>
      </c>
      <c r="AY289" s="28">
        <f>Table24[[#This Row],[FSC]]*Table24[[#This Row],[Conversion Rate]]</f>
        <v>0.03</v>
      </c>
      <c r="AZ289" s="28">
        <f>Table24[[#This Row],[SSC]]*Table24[[#This Row],[Conversion Rate]]</f>
        <v>0</v>
      </c>
      <c r="BA289" s="28">
        <f>Table24[[#This Row],[Screening]]*Table24[[#This Row],[Conversion Rate]]</f>
        <v>0.15</v>
      </c>
      <c r="BB289" s="28" t="e">
        <f>Table24[[#This Row],[Other Charges]]*Table24[[#This Row],[Conversion Rate]]</f>
        <v>#VALUE!</v>
      </c>
      <c r="BC289" s="28">
        <f>Table24[[#This Row],[Dry Ice Charge]]*Table24[[#This Row],[Conversion Rate]]</f>
        <v>0</v>
      </c>
      <c r="BD289" s="28">
        <f>Table24[[#This Row],[SAF/kg]]*Table24[[#This Row],[Conversion Rate]]</f>
        <v>0</v>
      </c>
      <c r="BE289" s="30" cm="1">
        <f t="array" ref="BE289">IF(COUNTIFS(F$20:F$1213,F289,G$20:G$1213,G289)&gt;1,
    _xlfn.PERCENTRANK.INC(
        _xlfn._xlws.FILTER(AO$20:AO$1213, (F$20:F$1213=F289)*(G$20:G$1213=G289)*ISNUMBER(AO$20:AO$1213)),
        AO289
    ),
    0
)</f>
        <v>0</v>
      </c>
      <c r="BF289" s="28" t="str">
        <f t="shared" si="4"/>
        <v>Green</v>
      </c>
    </row>
    <row r="290" spans="3:58" hidden="1">
      <c r="C290" s="6" t="s">
        <v>20</v>
      </c>
      <c r="D290" s="4" t="s">
        <v>472</v>
      </c>
      <c r="E290" s="4" t="s">
        <v>22</v>
      </c>
      <c r="F290" s="4" t="s">
        <v>37</v>
      </c>
      <c r="G290" s="4" t="s">
        <v>107</v>
      </c>
      <c r="H290" s="4" t="s">
        <v>799</v>
      </c>
      <c r="I290" s="4" t="s">
        <v>799</v>
      </c>
      <c r="J290" s="4" t="s">
        <v>776</v>
      </c>
      <c r="K290" s="4" t="s">
        <v>776</v>
      </c>
      <c r="L2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PharmaYesExpressLAXSLCUSUSAMERICASAMERICAS</v>
      </c>
      <c r="M290" s="7">
        <v>16583.840000000004</v>
      </c>
      <c r="N290" s="4">
        <v>795</v>
      </c>
      <c r="O290" s="13">
        <v>20.860176100628937</v>
      </c>
      <c r="P290" s="8" t="s">
        <v>940</v>
      </c>
      <c r="Q290" s="12" t="s">
        <v>472</v>
      </c>
      <c r="R290" s="12" t="s">
        <v>791</v>
      </c>
      <c r="S290" s="12"/>
      <c r="T290" s="12" t="s">
        <v>859</v>
      </c>
      <c r="U290" s="22"/>
      <c r="V290" s="12">
        <v>125</v>
      </c>
      <c r="W290" s="12"/>
      <c r="X290" s="12">
        <v>1.31</v>
      </c>
      <c r="Y290" s="12">
        <v>1.31</v>
      </c>
      <c r="Z290" s="12">
        <v>1.31</v>
      </c>
      <c r="AA290" s="12">
        <v>1.31</v>
      </c>
      <c r="AB290" s="12">
        <v>1.31</v>
      </c>
      <c r="AC290" s="12">
        <v>1.31</v>
      </c>
      <c r="AD290" s="12">
        <v>1.31</v>
      </c>
      <c r="AE290" s="12" t="s">
        <v>838</v>
      </c>
      <c r="AF290" s="12">
        <v>0.03</v>
      </c>
      <c r="AG290" s="12"/>
      <c r="AH290" s="12">
        <v>0.15</v>
      </c>
      <c r="AI290" s="12" t="s">
        <v>941</v>
      </c>
      <c r="AJ290" s="12"/>
      <c r="AK290" s="12"/>
      <c r="AL290" s="16" t="s">
        <v>20</v>
      </c>
      <c r="AM290" s="12" t="s">
        <v>1500</v>
      </c>
      <c r="AN290" s="27">
        <f>VLOOKUP(Table24[[#This Row],[USD conversion]],Sheet2!A:B,2,FALSE)</f>
        <v>1</v>
      </c>
      <c r="AO290" s="28">
        <f>Table24[[#This Row],[Min Charge]]*Table24[[#This Row],[Conversion Rate]]</f>
        <v>125</v>
      </c>
      <c r="AP290" s="28">
        <f>Table24[[#This Row],[45]]*Table24[[#This Row],[Conversion Rate]]</f>
        <v>0</v>
      </c>
      <c r="AQ290" s="28">
        <f>Table24[[#This Row],[100]]*Table24[[#This Row],[Conversion Rate]]</f>
        <v>1.31</v>
      </c>
      <c r="AR290" s="28">
        <f>Table24[[#This Row],[200]]*Table24[[#This Row],[Conversion Rate]]</f>
        <v>1.31</v>
      </c>
      <c r="AS290" s="28">
        <f>Table24[[#This Row],[300]]*Table24[[#This Row],[Conversion Rate]]</f>
        <v>1.31</v>
      </c>
      <c r="AT290" s="28">
        <f>Table24[[#This Row],[500]]*Table24[[#This Row],[Conversion Rate]]</f>
        <v>1.31</v>
      </c>
      <c r="AU290" s="28">
        <f>Table24[[#This Row],[1000]]*Table24[[#This Row],[Conversion Rate]]</f>
        <v>1.31</v>
      </c>
      <c r="AV290" s="28">
        <f>Table24[[#This Row],[2500]]*Table24[[#This Row],[Conversion Rate]]</f>
        <v>1.31</v>
      </c>
      <c r="AW290" s="28">
        <f>Table24[[#This Row],[5000]]*Table24[[#This Row],[Conversion Rate]]</f>
        <v>1.31</v>
      </c>
      <c r="AX290" s="28" t="str">
        <f>Table24[[#This Row],[All In/ ++]]</f>
        <v>++</v>
      </c>
      <c r="AY290" s="28">
        <f>Table24[[#This Row],[FSC]]*Table24[[#This Row],[Conversion Rate]]</f>
        <v>0.03</v>
      </c>
      <c r="AZ290" s="28">
        <f>Table24[[#This Row],[SSC]]*Table24[[#This Row],[Conversion Rate]]</f>
        <v>0</v>
      </c>
      <c r="BA290" s="28">
        <f>Table24[[#This Row],[Screening]]*Table24[[#This Row],[Conversion Rate]]</f>
        <v>0.15</v>
      </c>
      <c r="BB290" s="28" t="e">
        <f>Table24[[#This Row],[Other Charges]]*Table24[[#This Row],[Conversion Rate]]</f>
        <v>#VALUE!</v>
      </c>
      <c r="BC290" s="28">
        <f>Table24[[#This Row],[Dry Ice Charge]]*Table24[[#This Row],[Conversion Rate]]</f>
        <v>0</v>
      </c>
      <c r="BD290" s="28">
        <f>Table24[[#This Row],[SAF/kg]]*Table24[[#This Row],[Conversion Rate]]</f>
        <v>0</v>
      </c>
      <c r="BE290" s="30" cm="1">
        <f t="array" ref="BE290">IF(COUNTIFS(F$20:F$1213,F290,G$20:G$1213,G290)&gt;1,
    _xlfn.PERCENTRANK.INC(
        _xlfn._xlws.FILTER(AO$20:AO$1213, (F$20:F$1213=F290)*(G$20:G$1213=G290)*ISNUMBER(AO$20:AO$1213)),
        AO290
    ),
    0
)</f>
        <v>0.33300000000000002</v>
      </c>
      <c r="BF290" s="28" t="str">
        <f t="shared" si="4"/>
        <v>Orange</v>
      </c>
    </row>
    <row r="291" spans="3:58" hidden="1">
      <c r="C291" s="6" t="s">
        <v>20</v>
      </c>
      <c r="D291" s="4" t="s">
        <v>21</v>
      </c>
      <c r="E291" s="4" t="s">
        <v>22</v>
      </c>
      <c r="F291" s="4" t="s">
        <v>37</v>
      </c>
      <c r="G291" s="4" t="s">
        <v>106</v>
      </c>
      <c r="H291" s="4" t="s">
        <v>799</v>
      </c>
      <c r="I291" s="4" t="s">
        <v>816</v>
      </c>
      <c r="J291" s="4" t="s">
        <v>776</v>
      </c>
      <c r="K291" s="4" t="s">
        <v>777</v>
      </c>
      <c r="L2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291" s="7">
        <v>1380.5500000000002</v>
      </c>
      <c r="N291" s="4">
        <v>309</v>
      </c>
      <c r="O291" s="13">
        <v>4.4677993527508093</v>
      </c>
      <c r="P291" s="8" t="s">
        <v>940</v>
      </c>
      <c r="Q291" s="12" t="s">
        <v>472</v>
      </c>
      <c r="R291" s="12" t="s">
        <v>791</v>
      </c>
      <c r="S291" s="12"/>
      <c r="T291" s="12" t="s">
        <v>859</v>
      </c>
      <c r="U291" s="22"/>
      <c r="V291" s="12">
        <v>200</v>
      </c>
      <c r="W291" s="12"/>
      <c r="X291" s="12">
        <v>5.5</v>
      </c>
      <c r="Y291" s="12"/>
      <c r="Z291" s="12">
        <v>4.5999999999999996</v>
      </c>
      <c r="AA291" s="12">
        <v>4</v>
      </c>
      <c r="AB291" s="12">
        <v>3.65</v>
      </c>
      <c r="AC291" s="12"/>
      <c r="AD291" s="12"/>
      <c r="AE291" s="12" t="s">
        <v>838</v>
      </c>
      <c r="AF291" s="12">
        <v>0.09</v>
      </c>
      <c r="AG291" s="12"/>
      <c r="AH291" s="12">
        <v>0.15</v>
      </c>
      <c r="AI291" s="12" t="s">
        <v>944</v>
      </c>
      <c r="AJ291" s="12"/>
      <c r="AK291" s="12"/>
      <c r="AL291" s="16" t="s">
        <v>945</v>
      </c>
      <c r="AM291" s="12" t="s">
        <v>1500</v>
      </c>
      <c r="AN291" s="27">
        <f>VLOOKUP(Table24[[#This Row],[USD conversion]],Sheet2!A:B,2,FALSE)</f>
        <v>1</v>
      </c>
      <c r="AO291" s="28">
        <f>Table24[[#This Row],[Min Charge]]*Table24[[#This Row],[Conversion Rate]]</f>
        <v>200</v>
      </c>
      <c r="AP291" s="28">
        <f>Table24[[#This Row],[45]]*Table24[[#This Row],[Conversion Rate]]</f>
        <v>0</v>
      </c>
      <c r="AQ291" s="28">
        <f>Table24[[#This Row],[100]]*Table24[[#This Row],[Conversion Rate]]</f>
        <v>5.5</v>
      </c>
      <c r="AR291" s="28">
        <f>Table24[[#This Row],[200]]*Table24[[#This Row],[Conversion Rate]]</f>
        <v>0</v>
      </c>
      <c r="AS291" s="28">
        <f>Table24[[#This Row],[300]]*Table24[[#This Row],[Conversion Rate]]</f>
        <v>4.5999999999999996</v>
      </c>
      <c r="AT291" s="28">
        <f>Table24[[#This Row],[500]]*Table24[[#This Row],[Conversion Rate]]</f>
        <v>4</v>
      </c>
      <c r="AU291" s="28">
        <f>Table24[[#This Row],[1000]]*Table24[[#This Row],[Conversion Rate]]</f>
        <v>3.65</v>
      </c>
      <c r="AV291" s="28">
        <f>Table24[[#This Row],[2500]]*Table24[[#This Row],[Conversion Rate]]</f>
        <v>0</v>
      </c>
      <c r="AW291" s="28">
        <f>Table24[[#This Row],[5000]]*Table24[[#This Row],[Conversion Rate]]</f>
        <v>0</v>
      </c>
      <c r="AX291" s="28" t="str">
        <f>Table24[[#This Row],[All In/ ++]]</f>
        <v>++</v>
      </c>
      <c r="AY291" s="28">
        <f>Table24[[#This Row],[FSC]]*Table24[[#This Row],[Conversion Rate]]</f>
        <v>0.09</v>
      </c>
      <c r="AZ291" s="28">
        <f>Table24[[#This Row],[SSC]]*Table24[[#This Row],[Conversion Rate]]</f>
        <v>0</v>
      </c>
      <c r="BA291" s="28">
        <f>Table24[[#This Row],[Screening]]*Table24[[#This Row],[Conversion Rate]]</f>
        <v>0.15</v>
      </c>
      <c r="BB291" s="28" t="e">
        <f>Table24[[#This Row],[Other Charges]]*Table24[[#This Row],[Conversion Rate]]</f>
        <v>#VALUE!</v>
      </c>
      <c r="BC291" s="28">
        <f>Table24[[#This Row],[Dry Ice Charge]]*Table24[[#This Row],[Conversion Rate]]</f>
        <v>0</v>
      </c>
      <c r="BD291" s="28">
        <f>Table24[[#This Row],[SAF/kg]]*Table24[[#This Row],[Conversion Rate]]</f>
        <v>0</v>
      </c>
      <c r="BE291" s="30" cm="1">
        <f t="array" ref="BE291">IF(COUNTIFS(F$20:F$1213,F291,G$20:G$1213,G291)&gt;1,
    _xlfn.PERCENTRANK.INC(
        _xlfn._xlws.FILTER(AO$20:AO$1213, (F$20:F$1213=F291)*(G$20:G$1213=G291)*ISNUMBER(AO$20:AO$1213)),
        AO291
    ),
    0
)</f>
        <v>0.4</v>
      </c>
      <c r="BF291" s="28" t="str">
        <f t="shared" si="4"/>
        <v>Orange</v>
      </c>
    </row>
    <row r="292" spans="3:58" hidden="1">
      <c r="C292" s="6" t="s">
        <v>20</v>
      </c>
      <c r="D292" s="4" t="s">
        <v>472</v>
      </c>
      <c r="E292" s="4" t="s">
        <v>22</v>
      </c>
      <c r="F292" s="4" t="s">
        <v>37</v>
      </c>
      <c r="G292" s="4" t="s">
        <v>106</v>
      </c>
      <c r="H292" s="4" t="s">
        <v>799</v>
      </c>
      <c r="I292" s="4" t="s">
        <v>816</v>
      </c>
      <c r="J292" s="4" t="s">
        <v>776</v>
      </c>
      <c r="K292" s="4" t="s">
        <v>777</v>
      </c>
      <c r="L2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292" s="7">
        <v>13016.547497200025</v>
      </c>
      <c r="N292" s="4">
        <v>529</v>
      </c>
      <c r="O292" s="13">
        <v>24.605949900189081</v>
      </c>
      <c r="P292" s="8" t="s">
        <v>940</v>
      </c>
      <c r="Q292" s="12" t="s">
        <v>472</v>
      </c>
      <c r="R292" s="12" t="s">
        <v>791</v>
      </c>
      <c r="S292" s="12"/>
      <c r="T292" s="12" t="s">
        <v>859</v>
      </c>
      <c r="U292" s="22"/>
      <c r="V292" s="12">
        <v>200</v>
      </c>
      <c r="W292" s="12"/>
      <c r="X292" s="12">
        <v>7</v>
      </c>
      <c r="Y292" s="12"/>
      <c r="Z292" s="12">
        <v>6.25</v>
      </c>
      <c r="AA292" s="12">
        <v>5.75</v>
      </c>
      <c r="AB292" s="12">
        <v>5.5</v>
      </c>
      <c r="AC292" s="12"/>
      <c r="AD292" s="12"/>
      <c r="AE292" s="12" t="s">
        <v>838</v>
      </c>
      <c r="AF292" s="12">
        <v>0.09</v>
      </c>
      <c r="AG292" s="12"/>
      <c r="AH292" s="12">
        <v>0.15</v>
      </c>
      <c r="AI292" s="12" t="s">
        <v>944</v>
      </c>
      <c r="AJ292" s="12"/>
      <c r="AK292" s="12"/>
      <c r="AL292" s="16" t="s">
        <v>20</v>
      </c>
      <c r="AM292" s="12" t="s">
        <v>1500</v>
      </c>
      <c r="AN292" s="27">
        <f>VLOOKUP(Table24[[#This Row],[USD conversion]],Sheet2!A:B,2,FALSE)</f>
        <v>1</v>
      </c>
      <c r="AO292" s="28">
        <f>Table24[[#This Row],[Min Charge]]*Table24[[#This Row],[Conversion Rate]]</f>
        <v>200</v>
      </c>
      <c r="AP292" s="28">
        <f>Table24[[#This Row],[45]]*Table24[[#This Row],[Conversion Rate]]</f>
        <v>0</v>
      </c>
      <c r="AQ292" s="28">
        <f>Table24[[#This Row],[100]]*Table24[[#This Row],[Conversion Rate]]</f>
        <v>7</v>
      </c>
      <c r="AR292" s="28">
        <f>Table24[[#This Row],[200]]*Table24[[#This Row],[Conversion Rate]]</f>
        <v>0</v>
      </c>
      <c r="AS292" s="28">
        <f>Table24[[#This Row],[300]]*Table24[[#This Row],[Conversion Rate]]</f>
        <v>6.25</v>
      </c>
      <c r="AT292" s="28">
        <f>Table24[[#This Row],[500]]*Table24[[#This Row],[Conversion Rate]]</f>
        <v>5.75</v>
      </c>
      <c r="AU292" s="28">
        <f>Table24[[#This Row],[1000]]*Table24[[#This Row],[Conversion Rate]]</f>
        <v>5.5</v>
      </c>
      <c r="AV292" s="28">
        <f>Table24[[#This Row],[2500]]*Table24[[#This Row],[Conversion Rate]]</f>
        <v>0</v>
      </c>
      <c r="AW292" s="28">
        <f>Table24[[#This Row],[5000]]*Table24[[#This Row],[Conversion Rate]]</f>
        <v>0</v>
      </c>
      <c r="AX292" s="28" t="str">
        <f>Table24[[#This Row],[All In/ ++]]</f>
        <v>++</v>
      </c>
      <c r="AY292" s="28">
        <f>Table24[[#This Row],[FSC]]*Table24[[#This Row],[Conversion Rate]]</f>
        <v>0.09</v>
      </c>
      <c r="AZ292" s="28">
        <f>Table24[[#This Row],[SSC]]*Table24[[#This Row],[Conversion Rate]]</f>
        <v>0</v>
      </c>
      <c r="BA292" s="28">
        <f>Table24[[#This Row],[Screening]]*Table24[[#This Row],[Conversion Rate]]</f>
        <v>0.15</v>
      </c>
      <c r="BB292" s="28" t="e">
        <f>Table24[[#This Row],[Other Charges]]*Table24[[#This Row],[Conversion Rate]]</f>
        <v>#VALUE!</v>
      </c>
      <c r="BC292" s="28">
        <f>Table24[[#This Row],[Dry Ice Charge]]*Table24[[#This Row],[Conversion Rate]]</f>
        <v>0</v>
      </c>
      <c r="BD292" s="28">
        <f>Table24[[#This Row],[SAF/kg]]*Table24[[#This Row],[Conversion Rate]]</f>
        <v>0</v>
      </c>
      <c r="BE292" s="30" cm="1">
        <f t="array" ref="BE292">IF(COUNTIFS(F$20:F$1213,F292,G$20:G$1213,G292)&gt;1,
    _xlfn.PERCENTRANK.INC(
        _xlfn._xlws.FILTER(AO$20:AO$1213, (F$20:F$1213=F292)*(G$20:G$1213=G292)*ISNUMBER(AO$20:AO$1213)),
        AO292
    ),
    0
)</f>
        <v>0.4</v>
      </c>
      <c r="BF292" s="28" t="str">
        <f t="shared" si="4"/>
        <v>Orange</v>
      </c>
    </row>
    <row r="293" spans="3:58" hidden="1">
      <c r="C293" s="6" t="s">
        <v>20</v>
      </c>
      <c r="D293" s="4" t="s">
        <v>21</v>
      </c>
      <c r="E293" s="4" t="s">
        <v>22</v>
      </c>
      <c r="F293" s="4" t="s">
        <v>37</v>
      </c>
      <c r="G293" s="4" t="s">
        <v>43</v>
      </c>
      <c r="H293" s="4" t="s">
        <v>799</v>
      </c>
      <c r="I293" s="4" t="s">
        <v>799</v>
      </c>
      <c r="J293" s="4" t="s">
        <v>776</v>
      </c>
      <c r="K293" s="4" t="s">
        <v>776</v>
      </c>
      <c r="L2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PharmaNoExpressLAXTPAUSUSAMERICASAMERICAS</v>
      </c>
      <c r="M293" s="7">
        <v>746.36352900000099</v>
      </c>
      <c r="N293" s="4">
        <v>229</v>
      </c>
      <c r="O293" s="13">
        <v>3.2592293842794802</v>
      </c>
      <c r="P293" s="8" t="s">
        <v>940</v>
      </c>
      <c r="Q293" s="12" t="s">
        <v>472</v>
      </c>
      <c r="R293" s="12" t="s">
        <v>791</v>
      </c>
      <c r="S293" s="12"/>
      <c r="T293" s="12" t="s">
        <v>859</v>
      </c>
      <c r="U293" s="22"/>
      <c r="V293" s="12">
        <v>65</v>
      </c>
      <c r="W293" s="12"/>
      <c r="X293" s="12">
        <v>0.49</v>
      </c>
      <c r="Y293" s="12">
        <v>0.49</v>
      </c>
      <c r="Z293" s="12">
        <v>0.49</v>
      </c>
      <c r="AA293" s="12">
        <v>0.42</v>
      </c>
      <c r="AB293" s="12">
        <v>0.42</v>
      </c>
      <c r="AC293" s="12">
        <v>0.42</v>
      </c>
      <c r="AD293" s="12">
        <v>0.42</v>
      </c>
      <c r="AE293" s="12" t="s">
        <v>838</v>
      </c>
      <c r="AF293" s="12">
        <v>0.03</v>
      </c>
      <c r="AG293" s="12"/>
      <c r="AH293" s="12">
        <v>0.15</v>
      </c>
      <c r="AI293" s="12" t="s">
        <v>941</v>
      </c>
      <c r="AJ293" s="12"/>
      <c r="AK293" s="12"/>
      <c r="AL293" s="16" t="s">
        <v>946</v>
      </c>
      <c r="AM293" s="12" t="s">
        <v>1500</v>
      </c>
      <c r="AN293" s="27">
        <f>VLOOKUP(Table24[[#This Row],[USD conversion]],Sheet2!A:B,2,FALSE)</f>
        <v>1</v>
      </c>
      <c r="AO293" s="28">
        <f>Table24[[#This Row],[Min Charge]]*Table24[[#This Row],[Conversion Rate]]</f>
        <v>65</v>
      </c>
      <c r="AP293" s="28">
        <f>Table24[[#This Row],[45]]*Table24[[#This Row],[Conversion Rate]]</f>
        <v>0</v>
      </c>
      <c r="AQ293" s="28">
        <f>Table24[[#This Row],[100]]*Table24[[#This Row],[Conversion Rate]]</f>
        <v>0.49</v>
      </c>
      <c r="AR293" s="28">
        <f>Table24[[#This Row],[200]]*Table24[[#This Row],[Conversion Rate]]</f>
        <v>0.49</v>
      </c>
      <c r="AS293" s="28">
        <f>Table24[[#This Row],[300]]*Table24[[#This Row],[Conversion Rate]]</f>
        <v>0.49</v>
      </c>
      <c r="AT293" s="28">
        <f>Table24[[#This Row],[500]]*Table24[[#This Row],[Conversion Rate]]</f>
        <v>0.42</v>
      </c>
      <c r="AU293" s="28">
        <f>Table24[[#This Row],[1000]]*Table24[[#This Row],[Conversion Rate]]</f>
        <v>0.42</v>
      </c>
      <c r="AV293" s="28">
        <f>Table24[[#This Row],[2500]]*Table24[[#This Row],[Conversion Rate]]</f>
        <v>0.42</v>
      </c>
      <c r="AW293" s="28">
        <f>Table24[[#This Row],[5000]]*Table24[[#This Row],[Conversion Rate]]</f>
        <v>0.42</v>
      </c>
      <c r="AX293" s="28" t="str">
        <f>Table24[[#This Row],[All In/ ++]]</f>
        <v>++</v>
      </c>
      <c r="AY293" s="28">
        <f>Table24[[#This Row],[FSC]]*Table24[[#This Row],[Conversion Rate]]</f>
        <v>0.03</v>
      </c>
      <c r="AZ293" s="28">
        <f>Table24[[#This Row],[SSC]]*Table24[[#This Row],[Conversion Rate]]</f>
        <v>0</v>
      </c>
      <c r="BA293" s="28">
        <f>Table24[[#This Row],[Screening]]*Table24[[#This Row],[Conversion Rate]]</f>
        <v>0.15</v>
      </c>
      <c r="BB293" s="28" t="e">
        <f>Table24[[#This Row],[Other Charges]]*Table24[[#This Row],[Conversion Rate]]</f>
        <v>#VALUE!</v>
      </c>
      <c r="BC293" s="28">
        <f>Table24[[#This Row],[Dry Ice Charge]]*Table24[[#This Row],[Conversion Rate]]</f>
        <v>0</v>
      </c>
      <c r="BD293" s="28">
        <f>Table24[[#This Row],[SAF/kg]]*Table24[[#This Row],[Conversion Rate]]</f>
        <v>0</v>
      </c>
      <c r="BE293" s="30" cm="1">
        <f t="array" ref="BE293">IF(COUNTIFS(F$20:F$1213,F293,G$20:G$1213,G293)&gt;1,
    _xlfn.PERCENTRANK.INC(
        _xlfn._xlws.FILTER(AO$20:AO$1213, (F$20:F$1213=F293)*(G$20:G$1213=G293)*ISNUMBER(AO$20:AO$1213)),
        AO293
    ),
    0
)</f>
        <v>0</v>
      </c>
      <c r="BF293" s="28" t="str">
        <f t="shared" si="4"/>
        <v>Green</v>
      </c>
    </row>
    <row r="294" spans="3:58" hidden="1">
      <c r="C294" s="6" t="s">
        <v>20</v>
      </c>
      <c r="D294" s="4" t="s">
        <v>21</v>
      </c>
      <c r="E294" s="4" t="s">
        <v>22</v>
      </c>
      <c r="F294" s="4" t="s">
        <v>37</v>
      </c>
      <c r="G294" s="4" t="s">
        <v>177</v>
      </c>
      <c r="H294" s="4" t="s">
        <v>799</v>
      </c>
      <c r="I294" s="4" t="s">
        <v>799</v>
      </c>
      <c r="J294" s="4" t="s">
        <v>776</v>
      </c>
      <c r="K294" s="4" t="s">
        <v>776</v>
      </c>
      <c r="L2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PharmaNoExpressLAXTUSUSUSAMERICASAMERICAS</v>
      </c>
      <c r="M294" s="7">
        <v>2194.5</v>
      </c>
      <c r="N294" s="4">
        <v>642</v>
      </c>
      <c r="O294" s="13">
        <v>3.4182242990654204</v>
      </c>
      <c r="P294" s="8" t="s">
        <v>940</v>
      </c>
      <c r="Q294" s="12" t="s">
        <v>472</v>
      </c>
      <c r="R294" s="12" t="s">
        <v>791</v>
      </c>
      <c r="S294" s="12"/>
      <c r="T294" s="12" t="s">
        <v>859</v>
      </c>
      <c r="U294" s="22"/>
      <c r="V294" s="12">
        <v>65</v>
      </c>
      <c r="W294" s="12"/>
      <c r="X294" s="12">
        <v>0.49</v>
      </c>
      <c r="Y294" s="12">
        <v>0.49</v>
      </c>
      <c r="Z294" s="12">
        <v>0.49</v>
      </c>
      <c r="AA294" s="12">
        <v>0.42</v>
      </c>
      <c r="AB294" s="12">
        <v>0.42</v>
      </c>
      <c r="AC294" s="12">
        <v>0.42</v>
      </c>
      <c r="AD294" s="12">
        <v>0.42</v>
      </c>
      <c r="AE294" s="12" t="s">
        <v>838</v>
      </c>
      <c r="AF294" s="12">
        <v>0.03</v>
      </c>
      <c r="AG294" s="12"/>
      <c r="AH294" s="12">
        <v>0.15</v>
      </c>
      <c r="AI294" s="12" t="s">
        <v>941</v>
      </c>
      <c r="AJ294" s="12"/>
      <c r="AK294" s="12"/>
      <c r="AL294" s="16" t="s">
        <v>946</v>
      </c>
      <c r="AM294" s="12" t="s">
        <v>1500</v>
      </c>
      <c r="AN294" s="27">
        <f>VLOOKUP(Table24[[#This Row],[USD conversion]],Sheet2!A:B,2,FALSE)</f>
        <v>1</v>
      </c>
      <c r="AO294" s="28">
        <f>Table24[[#This Row],[Min Charge]]*Table24[[#This Row],[Conversion Rate]]</f>
        <v>65</v>
      </c>
      <c r="AP294" s="28">
        <f>Table24[[#This Row],[45]]*Table24[[#This Row],[Conversion Rate]]</f>
        <v>0</v>
      </c>
      <c r="AQ294" s="28">
        <f>Table24[[#This Row],[100]]*Table24[[#This Row],[Conversion Rate]]</f>
        <v>0.49</v>
      </c>
      <c r="AR294" s="28">
        <f>Table24[[#This Row],[200]]*Table24[[#This Row],[Conversion Rate]]</f>
        <v>0.49</v>
      </c>
      <c r="AS294" s="28">
        <f>Table24[[#This Row],[300]]*Table24[[#This Row],[Conversion Rate]]</f>
        <v>0.49</v>
      </c>
      <c r="AT294" s="28">
        <f>Table24[[#This Row],[500]]*Table24[[#This Row],[Conversion Rate]]</f>
        <v>0.42</v>
      </c>
      <c r="AU294" s="28">
        <f>Table24[[#This Row],[1000]]*Table24[[#This Row],[Conversion Rate]]</f>
        <v>0.42</v>
      </c>
      <c r="AV294" s="28">
        <f>Table24[[#This Row],[2500]]*Table24[[#This Row],[Conversion Rate]]</f>
        <v>0.42</v>
      </c>
      <c r="AW294" s="28">
        <f>Table24[[#This Row],[5000]]*Table24[[#This Row],[Conversion Rate]]</f>
        <v>0.42</v>
      </c>
      <c r="AX294" s="28" t="str">
        <f>Table24[[#This Row],[All In/ ++]]</f>
        <v>++</v>
      </c>
      <c r="AY294" s="28">
        <f>Table24[[#This Row],[FSC]]*Table24[[#This Row],[Conversion Rate]]</f>
        <v>0.03</v>
      </c>
      <c r="AZ294" s="28">
        <f>Table24[[#This Row],[SSC]]*Table24[[#This Row],[Conversion Rate]]</f>
        <v>0</v>
      </c>
      <c r="BA294" s="28">
        <f>Table24[[#This Row],[Screening]]*Table24[[#This Row],[Conversion Rate]]</f>
        <v>0.15</v>
      </c>
      <c r="BB294" s="28" t="e">
        <f>Table24[[#This Row],[Other Charges]]*Table24[[#This Row],[Conversion Rate]]</f>
        <v>#VALUE!</v>
      </c>
      <c r="BC294" s="28">
        <f>Table24[[#This Row],[Dry Ice Charge]]*Table24[[#This Row],[Conversion Rate]]</f>
        <v>0</v>
      </c>
      <c r="BD294" s="28">
        <f>Table24[[#This Row],[SAF/kg]]*Table24[[#This Row],[Conversion Rate]]</f>
        <v>0</v>
      </c>
      <c r="BE294" s="30" cm="1">
        <f t="array" ref="BE294">IF(COUNTIFS(F$20:F$1213,F294,G$20:G$1213,G294)&gt;1,
    _xlfn.PERCENTRANK.INC(
        _xlfn._xlws.FILTER(AO$20:AO$1213, (F$20:F$1213=F294)*(G$20:G$1213=G294)*ISNUMBER(AO$20:AO$1213)),
        AO294
    ),
    0
)</f>
        <v>0</v>
      </c>
      <c r="BF294" s="28" t="str">
        <f t="shared" si="4"/>
        <v>Green</v>
      </c>
    </row>
    <row r="295" spans="3:58" hidden="1">
      <c r="C295" s="6" t="s">
        <v>20</v>
      </c>
      <c r="D295" s="4" t="s">
        <v>21</v>
      </c>
      <c r="E295" s="4" t="s">
        <v>22</v>
      </c>
      <c r="F295" s="4" t="s">
        <v>72</v>
      </c>
      <c r="G295" s="4" t="s">
        <v>24</v>
      </c>
      <c r="H295" s="4" t="s">
        <v>799</v>
      </c>
      <c r="I295" s="4" t="s">
        <v>799</v>
      </c>
      <c r="J295" s="4" t="s">
        <v>776</v>
      </c>
      <c r="K295" s="4" t="s">
        <v>776</v>
      </c>
      <c r="L2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PharmaNoExpressLGACVGUSUSAMERICASAMERICAS</v>
      </c>
      <c r="M295" s="7">
        <v>694.99978299999952</v>
      </c>
      <c r="N295" s="4">
        <v>283</v>
      </c>
      <c r="O295" s="13">
        <v>2.4558296219081255</v>
      </c>
      <c r="P295" s="8" t="s">
        <v>940</v>
      </c>
      <c r="Q295" s="12" t="s">
        <v>472</v>
      </c>
      <c r="R295" s="12" t="s">
        <v>791</v>
      </c>
      <c r="S295" s="12"/>
      <c r="T295" s="12" t="s">
        <v>859</v>
      </c>
      <c r="U295" s="22"/>
      <c r="V295" s="12">
        <v>65</v>
      </c>
      <c r="W295" s="12"/>
      <c r="X295" s="12">
        <v>0.49</v>
      </c>
      <c r="Y295" s="12">
        <v>0.49</v>
      </c>
      <c r="Z295" s="12">
        <v>0.49</v>
      </c>
      <c r="AA295" s="12">
        <v>0.42</v>
      </c>
      <c r="AB295" s="12">
        <v>0.42</v>
      </c>
      <c r="AC295" s="12">
        <v>0.42</v>
      </c>
      <c r="AD295" s="12">
        <v>0.42</v>
      </c>
      <c r="AE295" s="12" t="s">
        <v>838</v>
      </c>
      <c r="AF295" s="12">
        <v>0.03</v>
      </c>
      <c r="AG295" s="12"/>
      <c r="AH295" s="12">
        <v>0.15</v>
      </c>
      <c r="AI295" s="12" t="s">
        <v>941</v>
      </c>
      <c r="AJ295" s="12"/>
      <c r="AK295" s="12"/>
      <c r="AL295" s="16" t="s">
        <v>946</v>
      </c>
      <c r="AM295" s="12" t="s">
        <v>1500</v>
      </c>
      <c r="AN295" s="27">
        <f>VLOOKUP(Table24[[#This Row],[USD conversion]],Sheet2!A:B,2,FALSE)</f>
        <v>1</v>
      </c>
      <c r="AO295" s="28">
        <f>Table24[[#This Row],[Min Charge]]*Table24[[#This Row],[Conversion Rate]]</f>
        <v>65</v>
      </c>
      <c r="AP295" s="28">
        <f>Table24[[#This Row],[45]]*Table24[[#This Row],[Conversion Rate]]</f>
        <v>0</v>
      </c>
      <c r="AQ295" s="28">
        <f>Table24[[#This Row],[100]]*Table24[[#This Row],[Conversion Rate]]</f>
        <v>0.49</v>
      </c>
      <c r="AR295" s="28">
        <f>Table24[[#This Row],[200]]*Table24[[#This Row],[Conversion Rate]]</f>
        <v>0.49</v>
      </c>
      <c r="AS295" s="28">
        <f>Table24[[#This Row],[300]]*Table24[[#This Row],[Conversion Rate]]</f>
        <v>0.49</v>
      </c>
      <c r="AT295" s="28">
        <f>Table24[[#This Row],[500]]*Table24[[#This Row],[Conversion Rate]]</f>
        <v>0.42</v>
      </c>
      <c r="AU295" s="28">
        <f>Table24[[#This Row],[1000]]*Table24[[#This Row],[Conversion Rate]]</f>
        <v>0.42</v>
      </c>
      <c r="AV295" s="28">
        <f>Table24[[#This Row],[2500]]*Table24[[#This Row],[Conversion Rate]]</f>
        <v>0.42</v>
      </c>
      <c r="AW295" s="28">
        <f>Table24[[#This Row],[5000]]*Table24[[#This Row],[Conversion Rate]]</f>
        <v>0.42</v>
      </c>
      <c r="AX295" s="28" t="str">
        <f>Table24[[#This Row],[All In/ ++]]</f>
        <v>++</v>
      </c>
      <c r="AY295" s="28">
        <f>Table24[[#This Row],[FSC]]*Table24[[#This Row],[Conversion Rate]]</f>
        <v>0.03</v>
      </c>
      <c r="AZ295" s="28">
        <f>Table24[[#This Row],[SSC]]*Table24[[#This Row],[Conversion Rate]]</f>
        <v>0</v>
      </c>
      <c r="BA295" s="28">
        <f>Table24[[#This Row],[Screening]]*Table24[[#This Row],[Conversion Rate]]</f>
        <v>0.15</v>
      </c>
      <c r="BB295" s="28" t="e">
        <f>Table24[[#This Row],[Other Charges]]*Table24[[#This Row],[Conversion Rate]]</f>
        <v>#VALUE!</v>
      </c>
      <c r="BC295" s="28">
        <f>Table24[[#This Row],[Dry Ice Charge]]*Table24[[#This Row],[Conversion Rate]]</f>
        <v>0</v>
      </c>
      <c r="BD295" s="28">
        <f>Table24[[#This Row],[SAF/kg]]*Table24[[#This Row],[Conversion Rate]]</f>
        <v>0</v>
      </c>
      <c r="BE295" s="30" cm="1">
        <f t="array" ref="BE295">IF(COUNTIFS(F$20:F$1213,F295,G$20:G$1213,G295)&gt;1,
    _xlfn.PERCENTRANK.INC(
        _xlfn._xlws.FILTER(AO$20:AO$1213, (F$20:F$1213=F295)*(G$20:G$1213=G295)*ISNUMBER(AO$20:AO$1213)),
        AO295
    ),
    0
)</f>
        <v>0</v>
      </c>
      <c r="BF295" s="28" t="str">
        <f t="shared" si="4"/>
        <v>Green</v>
      </c>
    </row>
    <row r="296" spans="3:58" hidden="1">
      <c r="C296" s="6" t="s">
        <v>20</v>
      </c>
      <c r="D296" s="4" t="s">
        <v>21</v>
      </c>
      <c r="E296" s="4" t="s">
        <v>22</v>
      </c>
      <c r="F296" s="4" t="s">
        <v>77</v>
      </c>
      <c r="G296" s="4" t="s">
        <v>69</v>
      </c>
      <c r="H296" s="4" t="s">
        <v>799</v>
      </c>
      <c r="I296" s="4" t="s">
        <v>799</v>
      </c>
      <c r="J296" s="4" t="s">
        <v>776</v>
      </c>
      <c r="K296" s="4" t="s">
        <v>776</v>
      </c>
      <c r="L2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PharmaNoExpressMCIMSPUSUSAMERICASAMERICAS</v>
      </c>
      <c r="M296" s="7">
        <v>14069.036256999978</v>
      </c>
      <c r="N296" s="4">
        <v>259</v>
      </c>
      <c r="O296" s="13">
        <v>54.320603308880223</v>
      </c>
      <c r="P296" s="8" t="s">
        <v>940</v>
      </c>
      <c r="Q296" s="12" t="s">
        <v>472</v>
      </c>
      <c r="R296" s="12" t="s">
        <v>791</v>
      </c>
      <c r="S296" s="12"/>
      <c r="T296" s="12" t="s">
        <v>859</v>
      </c>
      <c r="U296" s="22"/>
      <c r="V296" s="12">
        <v>65</v>
      </c>
      <c r="W296" s="12"/>
      <c r="X296" s="12">
        <v>0.49</v>
      </c>
      <c r="Y296" s="12">
        <v>0.49</v>
      </c>
      <c r="Z296" s="12">
        <v>0.49</v>
      </c>
      <c r="AA296" s="12">
        <v>0.42</v>
      </c>
      <c r="AB296" s="12">
        <v>0.42</v>
      </c>
      <c r="AC296" s="12">
        <v>0.42</v>
      </c>
      <c r="AD296" s="12">
        <v>0.42</v>
      </c>
      <c r="AE296" s="12" t="s">
        <v>838</v>
      </c>
      <c r="AF296" s="12">
        <v>0.03</v>
      </c>
      <c r="AG296" s="12"/>
      <c r="AH296" s="12">
        <v>0.15</v>
      </c>
      <c r="AI296" s="12" t="s">
        <v>941</v>
      </c>
      <c r="AJ296" s="12"/>
      <c r="AK296" s="12"/>
      <c r="AL296" s="16" t="s">
        <v>942</v>
      </c>
      <c r="AM296" s="12" t="s">
        <v>1500</v>
      </c>
      <c r="AN296" s="27">
        <f>VLOOKUP(Table24[[#This Row],[USD conversion]],Sheet2!A:B,2,FALSE)</f>
        <v>1</v>
      </c>
      <c r="AO296" s="28">
        <f>Table24[[#This Row],[Min Charge]]*Table24[[#This Row],[Conversion Rate]]</f>
        <v>65</v>
      </c>
      <c r="AP296" s="28">
        <f>Table24[[#This Row],[45]]*Table24[[#This Row],[Conversion Rate]]</f>
        <v>0</v>
      </c>
      <c r="AQ296" s="28">
        <f>Table24[[#This Row],[100]]*Table24[[#This Row],[Conversion Rate]]</f>
        <v>0.49</v>
      </c>
      <c r="AR296" s="28">
        <f>Table24[[#This Row],[200]]*Table24[[#This Row],[Conversion Rate]]</f>
        <v>0.49</v>
      </c>
      <c r="AS296" s="28">
        <f>Table24[[#This Row],[300]]*Table24[[#This Row],[Conversion Rate]]</f>
        <v>0.49</v>
      </c>
      <c r="AT296" s="28">
        <f>Table24[[#This Row],[500]]*Table24[[#This Row],[Conversion Rate]]</f>
        <v>0.42</v>
      </c>
      <c r="AU296" s="28">
        <f>Table24[[#This Row],[1000]]*Table24[[#This Row],[Conversion Rate]]</f>
        <v>0.42</v>
      </c>
      <c r="AV296" s="28">
        <f>Table24[[#This Row],[2500]]*Table24[[#This Row],[Conversion Rate]]</f>
        <v>0.42</v>
      </c>
      <c r="AW296" s="28">
        <f>Table24[[#This Row],[5000]]*Table24[[#This Row],[Conversion Rate]]</f>
        <v>0.42</v>
      </c>
      <c r="AX296" s="28" t="str">
        <f>Table24[[#This Row],[All In/ ++]]</f>
        <v>++</v>
      </c>
      <c r="AY296" s="28">
        <f>Table24[[#This Row],[FSC]]*Table24[[#This Row],[Conversion Rate]]</f>
        <v>0.03</v>
      </c>
      <c r="AZ296" s="28">
        <f>Table24[[#This Row],[SSC]]*Table24[[#This Row],[Conversion Rate]]</f>
        <v>0</v>
      </c>
      <c r="BA296" s="28">
        <f>Table24[[#This Row],[Screening]]*Table24[[#This Row],[Conversion Rate]]</f>
        <v>0.15</v>
      </c>
      <c r="BB296" s="28" t="e">
        <f>Table24[[#This Row],[Other Charges]]*Table24[[#This Row],[Conversion Rate]]</f>
        <v>#VALUE!</v>
      </c>
      <c r="BC296" s="28">
        <f>Table24[[#This Row],[Dry Ice Charge]]*Table24[[#This Row],[Conversion Rate]]</f>
        <v>0</v>
      </c>
      <c r="BD296" s="28">
        <f>Table24[[#This Row],[SAF/kg]]*Table24[[#This Row],[Conversion Rate]]</f>
        <v>0</v>
      </c>
      <c r="BE296" s="30" cm="1">
        <f t="array" ref="BE296">IF(COUNTIFS(F$20:F$1213,F296,G$20:G$1213,G296)&gt;1,
    _xlfn.PERCENTRANK.INC(
        _xlfn._xlws.FILTER(AO$20:AO$1213, (F$20:F$1213=F296)*(G$20:G$1213=G296)*ISNUMBER(AO$20:AO$1213)),
        AO296
    ),
    0
)</f>
        <v>0</v>
      </c>
      <c r="BF296" s="28" t="str">
        <f t="shared" si="4"/>
        <v>Green</v>
      </c>
    </row>
    <row r="297" spans="3:58" hidden="1">
      <c r="C297" s="6" t="s">
        <v>20</v>
      </c>
      <c r="D297" s="4" t="s">
        <v>21</v>
      </c>
      <c r="E297" s="4" t="s">
        <v>22</v>
      </c>
      <c r="F297" s="4" t="s">
        <v>50</v>
      </c>
      <c r="G297" s="4" t="s">
        <v>23</v>
      </c>
      <c r="H297" s="4" t="s">
        <v>799</v>
      </c>
      <c r="I297" s="4" t="s">
        <v>799</v>
      </c>
      <c r="J297" s="4" t="s">
        <v>776</v>
      </c>
      <c r="K297" s="4" t="s">
        <v>776</v>
      </c>
      <c r="L2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PharmaNoExpressMCOATLUSUSAMERICASAMERICAS</v>
      </c>
      <c r="M297" s="7">
        <v>2892.7271610000075</v>
      </c>
      <c r="N297" s="4">
        <v>236</v>
      </c>
      <c r="O297" s="13">
        <v>12.257318478813591</v>
      </c>
      <c r="P297" s="8" t="s">
        <v>940</v>
      </c>
      <c r="Q297" s="12" t="s">
        <v>472</v>
      </c>
      <c r="R297" s="12" t="s">
        <v>791</v>
      </c>
      <c r="S297" s="12"/>
      <c r="T297" s="12" t="s">
        <v>859</v>
      </c>
      <c r="U297" s="22"/>
      <c r="V297" s="12">
        <v>65</v>
      </c>
      <c r="W297" s="12"/>
      <c r="X297" s="12">
        <v>0.49</v>
      </c>
      <c r="Y297" s="12">
        <v>0.49</v>
      </c>
      <c r="Z297" s="12">
        <v>0.49</v>
      </c>
      <c r="AA297" s="12">
        <v>0.42</v>
      </c>
      <c r="AB297" s="12">
        <v>0.42</v>
      </c>
      <c r="AC297" s="12">
        <v>0.42</v>
      </c>
      <c r="AD297" s="12">
        <v>0.42</v>
      </c>
      <c r="AE297" s="12" t="s">
        <v>838</v>
      </c>
      <c r="AF297" s="12">
        <v>0.03</v>
      </c>
      <c r="AG297" s="12"/>
      <c r="AH297" s="12">
        <v>0.15</v>
      </c>
      <c r="AI297" s="12" t="s">
        <v>941</v>
      </c>
      <c r="AJ297" s="12"/>
      <c r="AK297" s="12"/>
      <c r="AL297" s="16" t="s">
        <v>946</v>
      </c>
      <c r="AM297" s="12" t="s">
        <v>1500</v>
      </c>
      <c r="AN297" s="27">
        <f>VLOOKUP(Table24[[#This Row],[USD conversion]],Sheet2!A:B,2,FALSE)</f>
        <v>1</v>
      </c>
      <c r="AO297" s="28">
        <f>Table24[[#This Row],[Min Charge]]*Table24[[#This Row],[Conversion Rate]]</f>
        <v>65</v>
      </c>
      <c r="AP297" s="28">
        <f>Table24[[#This Row],[45]]*Table24[[#This Row],[Conversion Rate]]</f>
        <v>0</v>
      </c>
      <c r="AQ297" s="28">
        <f>Table24[[#This Row],[100]]*Table24[[#This Row],[Conversion Rate]]</f>
        <v>0.49</v>
      </c>
      <c r="AR297" s="28">
        <f>Table24[[#This Row],[200]]*Table24[[#This Row],[Conversion Rate]]</f>
        <v>0.49</v>
      </c>
      <c r="AS297" s="28">
        <f>Table24[[#This Row],[300]]*Table24[[#This Row],[Conversion Rate]]</f>
        <v>0.49</v>
      </c>
      <c r="AT297" s="28">
        <f>Table24[[#This Row],[500]]*Table24[[#This Row],[Conversion Rate]]</f>
        <v>0.42</v>
      </c>
      <c r="AU297" s="28">
        <f>Table24[[#This Row],[1000]]*Table24[[#This Row],[Conversion Rate]]</f>
        <v>0.42</v>
      </c>
      <c r="AV297" s="28">
        <f>Table24[[#This Row],[2500]]*Table24[[#This Row],[Conversion Rate]]</f>
        <v>0.42</v>
      </c>
      <c r="AW297" s="28">
        <f>Table24[[#This Row],[5000]]*Table24[[#This Row],[Conversion Rate]]</f>
        <v>0.42</v>
      </c>
      <c r="AX297" s="28" t="str">
        <f>Table24[[#This Row],[All In/ ++]]</f>
        <v>++</v>
      </c>
      <c r="AY297" s="28">
        <f>Table24[[#This Row],[FSC]]*Table24[[#This Row],[Conversion Rate]]</f>
        <v>0.03</v>
      </c>
      <c r="AZ297" s="28">
        <f>Table24[[#This Row],[SSC]]*Table24[[#This Row],[Conversion Rate]]</f>
        <v>0</v>
      </c>
      <c r="BA297" s="28">
        <f>Table24[[#This Row],[Screening]]*Table24[[#This Row],[Conversion Rate]]</f>
        <v>0.15</v>
      </c>
      <c r="BB297" s="28" t="e">
        <f>Table24[[#This Row],[Other Charges]]*Table24[[#This Row],[Conversion Rate]]</f>
        <v>#VALUE!</v>
      </c>
      <c r="BC297" s="28">
        <f>Table24[[#This Row],[Dry Ice Charge]]*Table24[[#This Row],[Conversion Rate]]</f>
        <v>0</v>
      </c>
      <c r="BD297" s="28">
        <f>Table24[[#This Row],[SAF/kg]]*Table24[[#This Row],[Conversion Rate]]</f>
        <v>0</v>
      </c>
      <c r="BE297" s="30" cm="1">
        <f t="array" ref="BE297">IF(COUNTIFS(F$20:F$1213,F297,G$20:G$1213,G297)&gt;1,
    _xlfn.PERCENTRANK.INC(
        _xlfn._xlws.FILTER(AO$20:AO$1213, (F$20:F$1213=F297)*(G$20:G$1213=G297)*ISNUMBER(AO$20:AO$1213)),
        AO297
    ),
    0
)</f>
        <v>0</v>
      </c>
      <c r="BF297" s="28" t="str">
        <f t="shared" si="4"/>
        <v>Green</v>
      </c>
    </row>
    <row r="298" spans="3:58" hidden="1">
      <c r="C298" s="6" t="s">
        <v>20</v>
      </c>
      <c r="D298" s="4" t="s">
        <v>21</v>
      </c>
      <c r="E298" s="4" t="s">
        <v>22</v>
      </c>
      <c r="F298" s="4" t="s">
        <v>116</v>
      </c>
      <c r="G298" s="4" t="s">
        <v>85</v>
      </c>
      <c r="H298" s="4" t="s">
        <v>815</v>
      </c>
      <c r="I298" s="4" t="s">
        <v>799</v>
      </c>
      <c r="J298" s="4" t="s">
        <v>776</v>
      </c>
      <c r="K298" s="4" t="s">
        <v>776</v>
      </c>
      <c r="L2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PharmaNoExpressMEXMIAMXUSAMERICASAMERICAS</v>
      </c>
      <c r="M298" s="7">
        <v>11796.950677000119</v>
      </c>
      <c r="N298" s="4">
        <v>1345</v>
      </c>
      <c r="O298" s="13">
        <v>8.770967046096743</v>
      </c>
      <c r="P298" s="8" t="s">
        <v>940</v>
      </c>
      <c r="Q298" s="12" t="s">
        <v>472</v>
      </c>
      <c r="R298" s="12" t="s">
        <v>792</v>
      </c>
      <c r="S298" s="12" t="s">
        <v>23</v>
      </c>
      <c r="T298" s="12" t="s">
        <v>859</v>
      </c>
      <c r="U298" s="22"/>
      <c r="V298" s="12">
        <v>200</v>
      </c>
      <c r="W298" s="12"/>
      <c r="X298" s="12">
        <v>2</v>
      </c>
      <c r="Y298" s="12"/>
      <c r="Z298" s="12">
        <v>1.5</v>
      </c>
      <c r="AA298" s="12">
        <v>1.3</v>
      </c>
      <c r="AB298" s="12">
        <v>1.2</v>
      </c>
      <c r="AC298" s="12"/>
      <c r="AD298" s="12"/>
      <c r="AE298" s="12" t="s">
        <v>838</v>
      </c>
      <c r="AF298" s="12">
        <v>0.03</v>
      </c>
      <c r="AG298" s="12"/>
      <c r="AH298" s="12">
        <v>0.15</v>
      </c>
      <c r="AI298" s="12" t="s">
        <v>941</v>
      </c>
      <c r="AJ298" s="12"/>
      <c r="AK298" s="12"/>
      <c r="AL298" s="16" t="s">
        <v>947</v>
      </c>
      <c r="AM298" s="12" t="s">
        <v>1500</v>
      </c>
      <c r="AN298" s="27">
        <f>VLOOKUP(Table24[[#This Row],[USD conversion]],Sheet2!A:B,2,FALSE)</f>
        <v>1</v>
      </c>
      <c r="AO298" s="28">
        <f>Table24[[#This Row],[Min Charge]]*Table24[[#This Row],[Conversion Rate]]</f>
        <v>200</v>
      </c>
      <c r="AP298" s="28">
        <f>Table24[[#This Row],[45]]*Table24[[#This Row],[Conversion Rate]]</f>
        <v>0</v>
      </c>
      <c r="AQ298" s="28">
        <f>Table24[[#This Row],[100]]*Table24[[#This Row],[Conversion Rate]]</f>
        <v>2</v>
      </c>
      <c r="AR298" s="28">
        <f>Table24[[#This Row],[200]]*Table24[[#This Row],[Conversion Rate]]</f>
        <v>0</v>
      </c>
      <c r="AS298" s="28">
        <f>Table24[[#This Row],[300]]*Table24[[#This Row],[Conversion Rate]]</f>
        <v>1.5</v>
      </c>
      <c r="AT298" s="28">
        <f>Table24[[#This Row],[500]]*Table24[[#This Row],[Conversion Rate]]</f>
        <v>1.3</v>
      </c>
      <c r="AU298" s="28">
        <f>Table24[[#This Row],[1000]]*Table24[[#This Row],[Conversion Rate]]</f>
        <v>1.2</v>
      </c>
      <c r="AV298" s="28">
        <f>Table24[[#This Row],[2500]]*Table24[[#This Row],[Conversion Rate]]</f>
        <v>0</v>
      </c>
      <c r="AW298" s="28">
        <f>Table24[[#This Row],[5000]]*Table24[[#This Row],[Conversion Rate]]</f>
        <v>0</v>
      </c>
      <c r="AX298" s="28" t="str">
        <f>Table24[[#This Row],[All In/ ++]]</f>
        <v>++</v>
      </c>
      <c r="AY298" s="28">
        <f>Table24[[#This Row],[FSC]]*Table24[[#This Row],[Conversion Rate]]</f>
        <v>0.03</v>
      </c>
      <c r="AZ298" s="28">
        <f>Table24[[#This Row],[SSC]]*Table24[[#This Row],[Conversion Rate]]</f>
        <v>0</v>
      </c>
      <c r="BA298" s="28">
        <f>Table24[[#This Row],[Screening]]*Table24[[#This Row],[Conversion Rate]]</f>
        <v>0.15</v>
      </c>
      <c r="BB298" s="28" t="e">
        <f>Table24[[#This Row],[Other Charges]]*Table24[[#This Row],[Conversion Rate]]</f>
        <v>#VALUE!</v>
      </c>
      <c r="BC298" s="28">
        <f>Table24[[#This Row],[Dry Ice Charge]]*Table24[[#This Row],[Conversion Rate]]</f>
        <v>0</v>
      </c>
      <c r="BD298" s="28">
        <f>Table24[[#This Row],[SAF/kg]]*Table24[[#This Row],[Conversion Rate]]</f>
        <v>0</v>
      </c>
      <c r="BE298" s="30" cm="1">
        <f t="array" ref="BE298">IF(COUNTIFS(F$20:F$1213,F298,G$20:G$1213,G298)&gt;1,
    _xlfn.PERCENTRANK.INC(
        _xlfn._xlws.FILTER(AO$20:AO$1213, (F$20:F$1213=F298)*(G$20:G$1213=G298)*ISNUMBER(AO$20:AO$1213)),
        AO298
    ),
    0
)</f>
        <v>1</v>
      </c>
      <c r="BF298" s="28" t="str">
        <f t="shared" si="4"/>
        <v>Red</v>
      </c>
    </row>
    <row r="299" spans="3:58" hidden="1">
      <c r="C299" s="6" t="s">
        <v>20</v>
      </c>
      <c r="D299" s="4" t="s">
        <v>21</v>
      </c>
      <c r="E299" s="4" t="s">
        <v>22</v>
      </c>
      <c r="F299" s="4" t="s">
        <v>85</v>
      </c>
      <c r="G299" s="4" t="s">
        <v>23</v>
      </c>
      <c r="H299" s="4" t="s">
        <v>799</v>
      </c>
      <c r="I299" s="4" t="s">
        <v>799</v>
      </c>
      <c r="J299" s="4" t="s">
        <v>776</v>
      </c>
      <c r="K299" s="4" t="s">
        <v>776</v>
      </c>
      <c r="L2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PharmaNoExpressMIAATLUSUSAMERICASAMERICAS</v>
      </c>
      <c r="M299" s="7">
        <v>2530.0566199999935</v>
      </c>
      <c r="N299" s="4">
        <v>331</v>
      </c>
      <c r="O299" s="13">
        <v>7.6436755891238475</v>
      </c>
      <c r="P299" s="8" t="s">
        <v>940</v>
      </c>
      <c r="Q299" s="12" t="s">
        <v>472</v>
      </c>
      <c r="R299" s="12" t="s">
        <v>791</v>
      </c>
      <c r="S299" s="12"/>
      <c r="T299" s="12" t="s">
        <v>859</v>
      </c>
      <c r="U299" s="22"/>
      <c r="V299" s="12">
        <v>65</v>
      </c>
      <c r="W299" s="12"/>
      <c r="X299" s="12">
        <v>0.49</v>
      </c>
      <c r="Y299" s="12">
        <v>0.49</v>
      </c>
      <c r="Z299" s="12">
        <v>0.49</v>
      </c>
      <c r="AA299" s="12">
        <v>0.42</v>
      </c>
      <c r="AB299" s="12">
        <v>0.42</v>
      </c>
      <c r="AC299" s="12">
        <v>0.42</v>
      </c>
      <c r="AD299" s="12">
        <v>0.42</v>
      </c>
      <c r="AE299" s="12" t="s">
        <v>838</v>
      </c>
      <c r="AF299" s="12">
        <v>0.03</v>
      </c>
      <c r="AG299" s="12"/>
      <c r="AH299" s="12">
        <v>0.15</v>
      </c>
      <c r="AI299" s="12" t="s">
        <v>941</v>
      </c>
      <c r="AJ299" s="12"/>
      <c r="AK299" s="12"/>
      <c r="AL299" s="16" t="s">
        <v>946</v>
      </c>
      <c r="AM299" s="12" t="s">
        <v>1500</v>
      </c>
      <c r="AN299" s="27">
        <f>VLOOKUP(Table24[[#This Row],[USD conversion]],Sheet2!A:B,2,FALSE)</f>
        <v>1</v>
      </c>
      <c r="AO299" s="28">
        <f>Table24[[#This Row],[Min Charge]]*Table24[[#This Row],[Conversion Rate]]</f>
        <v>65</v>
      </c>
      <c r="AP299" s="28">
        <f>Table24[[#This Row],[45]]*Table24[[#This Row],[Conversion Rate]]</f>
        <v>0</v>
      </c>
      <c r="AQ299" s="28">
        <f>Table24[[#This Row],[100]]*Table24[[#This Row],[Conversion Rate]]</f>
        <v>0.49</v>
      </c>
      <c r="AR299" s="28">
        <f>Table24[[#This Row],[200]]*Table24[[#This Row],[Conversion Rate]]</f>
        <v>0.49</v>
      </c>
      <c r="AS299" s="28">
        <f>Table24[[#This Row],[300]]*Table24[[#This Row],[Conversion Rate]]</f>
        <v>0.49</v>
      </c>
      <c r="AT299" s="28">
        <f>Table24[[#This Row],[500]]*Table24[[#This Row],[Conversion Rate]]</f>
        <v>0.42</v>
      </c>
      <c r="AU299" s="28">
        <f>Table24[[#This Row],[1000]]*Table24[[#This Row],[Conversion Rate]]</f>
        <v>0.42</v>
      </c>
      <c r="AV299" s="28">
        <f>Table24[[#This Row],[2500]]*Table24[[#This Row],[Conversion Rate]]</f>
        <v>0.42</v>
      </c>
      <c r="AW299" s="28">
        <f>Table24[[#This Row],[5000]]*Table24[[#This Row],[Conversion Rate]]</f>
        <v>0.42</v>
      </c>
      <c r="AX299" s="28" t="str">
        <f>Table24[[#This Row],[All In/ ++]]</f>
        <v>++</v>
      </c>
      <c r="AY299" s="28">
        <f>Table24[[#This Row],[FSC]]*Table24[[#This Row],[Conversion Rate]]</f>
        <v>0.03</v>
      </c>
      <c r="AZ299" s="28">
        <f>Table24[[#This Row],[SSC]]*Table24[[#This Row],[Conversion Rate]]</f>
        <v>0</v>
      </c>
      <c r="BA299" s="28">
        <f>Table24[[#This Row],[Screening]]*Table24[[#This Row],[Conversion Rate]]</f>
        <v>0.15</v>
      </c>
      <c r="BB299" s="28" t="e">
        <f>Table24[[#This Row],[Other Charges]]*Table24[[#This Row],[Conversion Rate]]</f>
        <v>#VALUE!</v>
      </c>
      <c r="BC299" s="28">
        <f>Table24[[#This Row],[Dry Ice Charge]]*Table24[[#This Row],[Conversion Rate]]</f>
        <v>0</v>
      </c>
      <c r="BD299" s="28">
        <f>Table24[[#This Row],[SAF/kg]]*Table24[[#This Row],[Conversion Rate]]</f>
        <v>0</v>
      </c>
      <c r="BE299" s="30" cm="1">
        <f t="array" ref="BE299">IF(COUNTIFS(F$20:F$1213,F299,G$20:G$1213,G299)&gt;1,
    _xlfn.PERCENTRANK.INC(
        _xlfn._xlws.FILTER(AO$20:AO$1213, (F$20:F$1213=F299)*(G$20:G$1213=G299)*ISNUMBER(AO$20:AO$1213)),
        AO299
    ),
    0
)</f>
        <v>0.5</v>
      </c>
      <c r="BF299" s="28" t="str">
        <f t="shared" si="4"/>
        <v>Orange</v>
      </c>
    </row>
    <row r="300" spans="3:58" hidden="1">
      <c r="C300" s="6" t="s">
        <v>20</v>
      </c>
      <c r="D300" s="4" t="s">
        <v>21</v>
      </c>
      <c r="E300" s="4" t="s">
        <v>22</v>
      </c>
      <c r="F300" s="4" t="s">
        <v>85</v>
      </c>
      <c r="G300" s="4" t="s">
        <v>39</v>
      </c>
      <c r="H300" s="4" t="s">
        <v>799</v>
      </c>
      <c r="I300" s="4" t="s">
        <v>799</v>
      </c>
      <c r="J300" s="4" t="s">
        <v>776</v>
      </c>
      <c r="K300" s="4" t="s">
        <v>776</v>
      </c>
      <c r="L3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PharmaNoExpressMIABOSUSUSAMERICASAMERICAS</v>
      </c>
      <c r="M300" s="7">
        <v>2752.0557593999929</v>
      </c>
      <c r="N300" s="4">
        <v>291</v>
      </c>
      <c r="O300" s="13">
        <v>9.4572362865979134</v>
      </c>
      <c r="P300" s="8" t="s">
        <v>940</v>
      </c>
      <c r="Q300" s="12" t="s">
        <v>472</v>
      </c>
      <c r="R300" s="12" t="s">
        <v>791</v>
      </c>
      <c r="S300" s="12"/>
      <c r="T300" s="12" t="s">
        <v>859</v>
      </c>
      <c r="U300" s="22"/>
      <c r="V300" s="12">
        <v>65</v>
      </c>
      <c r="W300" s="12"/>
      <c r="X300" s="12">
        <v>0.49</v>
      </c>
      <c r="Y300" s="12">
        <v>0.49</v>
      </c>
      <c r="Z300" s="12">
        <v>0.49</v>
      </c>
      <c r="AA300" s="12">
        <v>0.42</v>
      </c>
      <c r="AB300" s="12">
        <v>0.42</v>
      </c>
      <c r="AC300" s="12">
        <v>0.42</v>
      </c>
      <c r="AD300" s="12">
        <v>0.42</v>
      </c>
      <c r="AE300" s="12" t="s">
        <v>838</v>
      </c>
      <c r="AF300" s="12">
        <v>0.03</v>
      </c>
      <c r="AG300" s="12"/>
      <c r="AH300" s="12">
        <v>0.15</v>
      </c>
      <c r="AI300" s="12" t="s">
        <v>941</v>
      </c>
      <c r="AJ300" s="12"/>
      <c r="AK300" s="12"/>
      <c r="AL300" s="16" t="s">
        <v>946</v>
      </c>
      <c r="AM300" s="12" t="s">
        <v>1500</v>
      </c>
      <c r="AN300" s="27">
        <f>VLOOKUP(Table24[[#This Row],[USD conversion]],Sheet2!A:B,2,FALSE)</f>
        <v>1</v>
      </c>
      <c r="AO300" s="28">
        <f>Table24[[#This Row],[Min Charge]]*Table24[[#This Row],[Conversion Rate]]</f>
        <v>65</v>
      </c>
      <c r="AP300" s="28">
        <f>Table24[[#This Row],[45]]*Table24[[#This Row],[Conversion Rate]]</f>
        <v>0</v>
      </c>
      <c r="AQ300" s="28">
        <f>Table24[[#This Row],[100]]*Table24[[#This Row],[Conversion Rate]]</f>
        <v>0.49</v>
      </c>
      <c r="AR300" s="28">
        <f>Table24[[#This Row],[200]]*Table24[[#This Row],[Conversion Rate]]</f>
        <v>0.49</v>
      </c>
      <c r="AS300" s="28">
        <f>Table24[[#This Row],[300]]*Table24[[#This Row],[Conversion Rate]]</f>
        <v>0.49</v>
      </c>
      <c r="AT300" s="28">
        <f>Table24[[#This Row],[500]]*Table24[[#This Row],[Conversion Rate]]</f>
        <v>0.42</v>
      </c>
      <c r="AU300" s="28">
        <f>Table24[[#This Row],[1000]]*Table24[[#This Row],[Conversion Rate]]</f>
        <v>0.42</v>
      </c>
      <c r="AV300" s="28">
        <f>Table24[[#This Row],[2500]]*Table24[[#This Row],[Conversion Rate]]</f>
        <v>0.42</v>
      </c>
      <c r="AW300" s="28">
        <f>Table24[[#This Row],[5000]]*Table24[[#This Row],[Conversion Rate]]</f>
        <v>0.42</v>
      </c>
      <c r="AX300" s="28" t="str">
        <f>Table24[[#This Row],[All In/ ++]]</f>
        <v>++</v>
      </c>
      <c r="AY300" s="28">
        <f>Table24[[#This Row],[FSC]]*Table24[[#This Row],[Conversion Rate]]</f>
        <v>0.03</v>
      </c>
      <c r="AZ300" s="28">
        <f>Table24[[#This Row],[SSC]]*Table24[[#This Row],[Conversion Rate]]</f>
        <v>0</v>
      </c>
      <c r="BA300" s="28">
        <f>Table24[[#This Row],[Screening]]*Table24[[#This Row],[Conversion Rate]]</f>
        <v>0.15</v>
      </c>
      <c r="BB300" s="28" t="e">
        <f>Table24[[#This Row],[Other Charges]]*Table24[[#This Row],[Conversion Rate]]</f>
        <v>#VALUE!</v>
      </c>
      <c r="BC300" s="28">
        <f>Table24[[#This Row],[Dry Ice Charge]]*Table24[[#This Row],[Conversion Rate]]</f>
        <v>0</v>
      </c>
      <c r="BD300" s="28">
        <f>Table24[[#This Row],[SAF/kg]]*Table24[[#This Row],[Conversion Rate]]</f>
        <v>0</v>
      </c>
      <c r="BE300" s="30" cm="1">
        <f t="array" ref="BE300">IF(COUNTIFS(F$20:F$1213,F300,G$20:G$1213,G300)&gt;1,
    _xlfn.PERCENTRANK.INC(
        _xlfn._xlws.FILTER(AO$20:AO$1213, (F$20:F$1213=F300)*(G$20:G$1213=G300)*ISNUMBER(AO$20:AO$1213)),
        AO300
    ),
    0
)</f>
        <v>0.5</v>
      </c>
      <c r="BF300" s="28" t="str">
        <f t="shared" si="4"/>
        <v>Orange</v>
      </c>
    </row>
    <row r="301" spans="3:58" hidden="1">
      <c r="C301" s="6" t="s">
        <v>20</v>
      </c>
      <c r="D301" s="4" t="s">
        <v>21</v>
      </c>
      <c r="E301" s="4" t="s">
        <v>22</v>
      </c>
      <c r="F301" s="4" t="s">
        <v>85</v>
      </c>
      <c r="G301" s="4" t="s">
        <v>24</v>
      </c>
      <c r="H301" s="4" t="s">
        <v>799</v>
      </c>
      <c r="I301" s="4" t="s">
        <v>799</v>
      </c>
      <c r="J301" s="4" t="s">
        <v>776</v>
      </c>
      <c r="K301" s="4" t="s">
        <v>776</v>
      </c>
      <c r="L3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PharmaNoExpressMIACVGUSUSAMERICASAMERICAS</v>
      </c>
      <c r="M301" s="7">
        <v>4164.925220000001</v>
      </c>
      <c r="N301" s="4">
        <v>304</v>
      </c>
      <c r="O301" s="13">
        <v>13.70041190789474</v>
      </c>
      <c r="P301" s="8" t="s">
        <v>940</v>
      </c>
      <c r="Q301" s="12" t="s">
        <v>472</v>
      </c>
      <c r="R301" s="12" t="s">
        <v>792</v>
      </c>
      <c r="S301" s="12" t="s">
        <v>23</v>
      </c>
      <c r="T301" s="12" t="s">
        <v>859</v>
      </c>
      <c r="U301" s="22"/>
      <c r="V301" s="12">
        <v>65</v>
      </c>
      <c r="W301" s="12"/>
      <c r="X301" s="12">
        <v>0.49</v>
      </c>
      <c r="Y301" s="12">
        <v>0.49</v>
      </c>
      <c r="Z301" s="12">
        <v>0.49</v>
      </c>
      <c r="AA301" s="12">
        <v>0.42</v>
      </c>
      <c r="AB301" s="12">
        <v>0.42</v>
      </c>
      <c r="AC301" s="12">
        <v>0.42</v>
      </c>
      <c r="AD301" s="12">
        <v>0.42</v>
      </c>
      <c r="AE301" s="12" t="s">
        <v>838</v>
      </c>
      <c r="AF301" s="12">
        <v>0.03</v>
      </c>
      <c r="AG301" s="12"/>
      <c r="AH301" s="12">
        <v>0.15</v>
      </c>
      <c r="AI301" s="12" t="s">
        <v>941</v>
      </c>
      <c r="AJ301" s="12"/>
      <c r="AK301" s="12"/>
      <c r="AL301" s="16" t="s">
        <v>946</v>
      </c>
      <c r="AM301" s="12" t="s">
        <v>1500</v>
      </c>
      <c r="AN301" s="27">
        <f>VLOOKUP(Table24[[#This Row],[USD conversion]],Sheet2!A:B,2,FALSE)</f>
        <v>1</v>
      </c>
      <c r="AO301" s="28">
        <f>Table24[[#This Row],[Min Charge]]*Table24[[#This Row],[Conversion Rate]]</f>
        <v>65</v>
      </c>
      <c r="AP301" s="28">
        <f>Table24[[#This Row],[45]]*Table24[[#This Row],[Conversion Rate]]</f>
        <v>0</v>
      </c>
      <c r="AQ301" s="28">
        <f>Table24[[#This Row],[100]]*Table24[[#This Row],[Conversion Rate]]</f>
        <v>0.49</v>
      </c>
      <c r="AR301" s="28">
        <f>Table24[[#This Row],[200]]*Table24[[#This Row],[Conversion Rate]]</f>
        <v>0.49</v>
      </c>
      <c r="AS301" s="28">
        <f>Table24[[#This Row],[300]]*Table24[[#This Row],[Conversion Rate]]</f>
        <v>0.49</v>
      </c>
      <c r="AT301" s="28">
        <f>Table24[[#This Row],[500]]*Table24[[#This Row],[Conversion Rate]]</f>
        <v>0.42</v>
      </c>
      <c r="AU301" s="28">
        <f>Table24[[#This Row],[1000]]*Table24[[#This Row],[Conversion Rate]]</f>
        <v>0.42</v>
      </c>
      <c r="AV301" s="28">
        <f>Table24[[#This Row],[2500]]*Table24[[#This Row],[Conversion Rate]]</f>
        <v>0.42</v>
      </c>
      <c r="AW301" s="28">
        <f>Table24[[#This Row],[5000]]*Table24[[#This Row],[Conversion Rate]]</f>
        <v>0.42</v>
      </c>
      <c r="AX301" s="28" t="str">
        <f>Table24[[#This Row],[All In/ ++]]</f>
        <v>++</v>
      </c>
      <c r="AY301" s="28">
        <f>Table24[[#This Row],[FSC]]*Table24[[#This Row],[Conversion Rate]]</f>
        <v>0.03</v>
      </c>
      <c r="AZ301" s="28">
        <f>Table24[[#This Row],[SSC]]*Table24[[#This Row],[Conversion Rate]]</f>
        <v>0</v>
      </c>
      <c r="BA301" s="28">
        <f>Table24[[#This Row],[Screening]]*Table24[[#This Row],[Conversion Rate]]</f>
        <v>0.15</v>
      </c>
      <c r="BB301" s="28" t="e">
        <f>Table24[[#This Row],[Other Charges]]*Table24[[#This Row],[Conversion Rate]]</f>
        <v>#VALUE!</v>
      </c>
      <c r="BC301" s="28">
        <f>Table24[[#This Row],[Dry Ice Charge]]*Table24[[#This Row],[Conversion Rate]]</f>
        <v>0</v>
      </c>
      <c r="BD301" s="28">
        <f>Table24[[#This Row],[SAF/kg]]*Table24[[#This Row],[Conversion Rate]]</f>
        <v>0</v>
      </c>
      <c r="BE301" s="30" cm="1">
        <f t="array" ref="BE301">IF(COUNTIFS(F$20:F$1213,F301,G$20:G$1213,G301)&gt;1,
    _xlfn.PERCENTRANK.INC(
        _xlfn._xlws.FILTER(AO$20:AO$1213, (F$20:F$1213=F301)*(G$20:G$1213=G301)*ISNUMBER(AO$20:AO$1213)),
        AO301
    ),
    0
)</f>
        <v>0</v>
      </c>
      <c r="BF301" s="28" t="str">
        <f t="shared" si="4"/>
        <v>Green</v>
      </c>
    </row>
    <row r="302" spans="3:58">
      <c r="C302" s="6" t="s">
        <v>20</v>
      </c>
      <c r="D302" s="4" t="s">
        <v>21</v>
      </c>
      <c r="E302" s="4" t="s">
        <v>22</v>
      </c>
      <c r="F302" s="4" t="s">
        <v>85</v>
      </c>
      <c r="G302" s="4" t="s">
        <v>153</v>
      </c>
      <c r="H302" s="4" t="s">
        <v>799</v>
      </c>
      <c r="I302" s="4" t="s">
        <v>819</v>
      </c>
      <c r="J302" s="4" t="s">
        <v>776</v>
      </c>
      <c r="K302" s="4" t="s">
        <v>778</v>
      </c>
      <c r="L3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PharmaNoExpressMIAEZEUSARAMERICASEMEA</v>
      </c>
      <c r="M302" s="7">
        <v>94710.552797200027</v>
      </c>
      <c r="N302" s="4">
        <v>885</v>
      </c>
      <c r="O302" s="13">
        <v>107.01757378214693</v>
      </c>
      <c r="P302" s="8" t="s">
        <v>940</v>
      </c>
      <c r="Q302" s="12" t="s">
        <v>472</v>
      </c>
      <c r="R302" s="12" t="s">
        <v>792</v>
      </c>
      <c r="S302" s="12" t="s">
        <v>23</v>
      </c>
      <c r="T302" s="12" t="s">
        <v>859</v>
      </c>
      <c r="U302" s="22"/>
      <c r="V302" s="12">
        <v>175</v>
      </c>
      <c r="W302" s="12"/>
      <c r="X302" s="12">
        <v>4.75</v>
      </c>
      <c r="Y302" s="12"/>
      <c r="Z302" s="12">
        <v>3.95</v>
      </c>
      <c r="AA302" s="12">
        <v>3.45</v>
      </c>
      <c r="AB302" s="12">
        <v>3.15</v>
      </c>
      <c r="AC302" s="12"/>
      <c r="AD302" s="12"/>
      <c r="AE302" s="12" t="s">
        <v>838</v>
      </c>
      <c r="AF302" s="12">
        <v>0.09</v>
      </c>
      <c r="AG302" s="12"/>
      <c r="AH302" s="12">
        <v>0.15</v>
      </c>
      <c r="AI302" s="12" t="s">
        <v>944</v>
      </c>
      <c r="AJ302" s="12"/>
      <c r="AK302" s="12"/>
      <c r="AL302" s="16" t="s">
        <v>945</v>
      </c>
      <c r="AM302" s="12" t="s">
        <v>1500</v>
      </c>
      <c r="AN302" s="27">
        <f>VLOOKUP(Table24[[#This Row],[USD conversion]],Sheet2!A:B,2,FALSE)</f>
        <v>1</v>
      </c>
      <c r="AO302" s="28">
        <f>Table24[[#This Row],[Min Charge]]*Table24[[#This Row],[Conversion Rate]]</f>
        <v>175</v>
      </c>
      <c r="AP302" s="28">
        <f>Table24[[#This Row],[45]]*Table24[[#This Row],[Conversion Rate]]</f>
        <v>0</v>
      </c>
      <c r="AQ302" s="28">
        <f>Table24[[#This Row],[100]]*Table24[[#This Row],[Conversion Rate]]</f>
        <v>4.75</v>
      </c>
      <c r="AR302" s="28">
        <f>Table24[[#This Row],[200]]*Table24[[#This Row],[Conversion Rate]]</f>
        <v>0</v>
      </c>
      <c r="AS302" s="28">
        <f>Table24[[#This Row],[300]]*Table24[[#This Row],[Conversion Rate]]</f>
        <v>3.95</v>
      </c>
      <c r="AT302" s="28">
        <f>Table24[[#This Row],[500]]*Table24[[#This Row],[Conversion Rate]]</f>
        <v>3.45</v>
      </c>
      <c r="AU302" s="28">
        <f>Table24[[#This Row],[1000]]*Table24[[#This Row],[Conversion Rate]]</f>
        <v>3.15</v>
      </c>
      <c r="AV302" s="28">
        <f>Table24[[#This Row],[2500]]*Table24[[#This Row],[Conversion Rate]]</f>
        <v>0</v>
      </c>
      <c r="AW302" s="28">
        <f>Table24[[#This Row],[5000]]*Table24[[#This Row],[Conversion Rate]]</f>
        <v>0</v>
      </c>
      <c r="AX302" s="28" t="str">
        <f>Table24[[#This Row],[All In/ ++]]</f>
        <v>++</v>
      </c>
      <c r="AY302" s="28">
        <f>Table24[[#This Row],[FSC]]*Table24[[#This Row],[Conversion Rate]]</f>
        <v>0.09</v>
      </c>
      <c r="AZ302" s="28">
        <f>Table24[[#This Row],[SSC]]*Table24[[#This Row],[Conversion Rate]]</f>
        <v>0</v>
      </c>
      <c r="BA302" s="28">
        <f>Table24[[#This Row],[Screening]]*Table24[[#This Row],[Conversion Rate]]</f>
        <v>0.15</v>
      </c>
      <c r="BB302" s="28" t="e">
        <f>Table24[[#This Row],[Other Charges]]*Table24[[#This Row],[Conversion Rate]]</f>
        <v>#VALUE!</v>
      </c>
      <c r="BC302" s="28">
        <f>Table24[[#This Row],[Dry Ice Charge]]*Table24[[#This Row],[Conversion Rate]]</f>
        <v>0</v>
      </c>
      <c r="BD302" s="28">
        <f>Table24[[#This Row],[SAF/kg]]*Table24[[#This Row],[Conversion Rate]]</f>
        <v>0</v>
      </c>
      <c r="BE302" s="30" cm="1">
        <f t="array" ref="BE302">IF(COUNTIFS(F$20:F$1213,F302,G$20:G$1213,G302)&gt;1,
    _xlfn.PERCENTRANK.INC(
        _xlfn._xlws.FILTER(AO$20:AO$1213, (F$20:F$1213=F302)*(G$20:G$1213=G302)*ISNUMBER(AO$20:AO$1213)),
        AO302
    ),
    0
)</f>
        <v>0.5</v>
      </c>
      <c r="BF302" s="28" t="str">
        <f t="shared" si="4"/>
        <v>Orange</v>
      </c>
    </row>
    <row r="303" spans="3:58" hidden="1">
      <c r="C303" s="6" t="s">
        <v>20</v>
      </c>
      <c r="D303" s="4" t="s">
        <v>21</v>
      </c>
      <c r="E303" s="4" t="s">
        <v>22</v>
      </c>
      <c r="F303" s="4" t="s">
        <v>85</v>
      </c>
      <c r="G303" s="4" t="s">
        <v>122</v>
      </c>
      <c r="H303" s="4" t="s">
        <v>799</v>
      </c>
      <c r="I303" s="4" t="s">
        <v>812</v>
      </c>
      <c r="J303" s="4" t="s">
        <v>776</v>
      </c>
      <c r="K303" s="4" t="s">
        <v>776</v>
      </c>
      <c r="L3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PharmaNoExpressMIAGRUUSBRAMERICASAMERICAS</v>
      </c>
      <c r="M303" s="7">
        <v>123096.94390300022</v>
      </c>
      <c r="N303" s="4">
        <v>1715</v>
      </c>
      <c r="O303" s="13">
        <v>71.776643675218793</v>
      </c>
      <c r="P303" s="8" t="s">
        <v>940</v>
      </c>
      <c r="Q303" s="12" t="s">
        <v>472</v>
      </c>
      <c r="R303" s="12" t="s">
        <v>792</v>
      </c>
      <c r="S303" s="12" t="s">
        <v>23</v>
      </c>
      <c r="T303" s="12" t="s">
        <v>859</v>
      </c>
      <c r="U303" s="22"/>
      <c r="V303" s="12">
        <v>200</v>
      </c>
      <c r="W303" s="12"/>
      <c r="X303" s="12">
        <v>2.5</v>
      </c>
      <c r="Y303" s="12"/>
      <c r="Z303" s="12">
        <v>2.15</v>
      </c>
      <c r="AA303" s="12">
        <v>2</v>
      </c>
      <c r="AB303" s="12">
        <v>1.9</v>
      </c>
      <c r="AC303" s="12"/>
      <c r="AD303" s="12"/>
      <c r="AE303" s="12" t="s">
        <v>838</v>
      </c>
      <c r="AF303" s="12">
        <v>0.03</v>
      </c>
      <c r="AG303" s="12"/>
      <c r="AH303" s="12">
        <v>0.15</v>
      </c>
      <c r="AI303" s="12" t="s">
        <v>944</v>
      </c>
      <c r="AJ303" s="12"/>
      <c r="AK303" s="12"/>
      <c r="AL303" s="16" t="s">
        <v>945</v>
      </c>
      <c r="AM303" s="12" t="s">
        <v>1500</v>
      </c>
      <c r="AN303" s="27">
        <f>VLOOKUP(Table24[[#This Row],[USD conversion]],Sheet2!A:B,2,FALSE)</f>
        <v>1</v>
      </c>
      <c r="AO303" s="28">
        <f>Table24[[#This Row],[Min Charge]]*Table24[[#This Row],[Conversion Rate]]</f>
        <v>200</v>
      </c>
      <c r="AP303" s="28">
        <f>Table24[[#This Row],[45]]*Table24[[#This Row],[Conversion Rate]]</f>
        <v>0</v>
      </c>
      <c r="AQ303" s="28">
        <f>Table24[[#This Row],[100]]*Table24[[#This Row],[Conversion Rate]]</f>
        <v>2.5</v>
      </c>
      <c r="AR303" s="28">
        <f>Table24[[#This Row],[200]]*Table24[[#This Row],[Conversion Rate]]</f>
        <v>0</v>
      </c>
      <c r="AS303" s="28">
        <f>Table24[[#This Row],[300]]*Table24[[#This Row],[Conversion Rate]]</f>
        <v>2.15</v>
      </c>
      <c r="AT303" s="28">
        <f>Table24[[#This Row],[500]]*Table24[[#This Row],[Conversion Rate]]</f>
        <v>2</v>
      </c>
      <c r="AU303" s="28">
        <f>Table24[[#This Row],[1000]]*Table24[[#This Row],[Conversion Rate]]</f>
        <v>1.9</v>
      </c>
      <c r="AV303" s="28">
        <f>Table24[[#This Row],[2500]]*Table24[[#This Row],[Conversion Rate]]</f>
        <v>0</v>
      </c>
      <c r="AW303" s="28">
        <f>Table24[[#This Row],[5000]]*Table24[[#This Row],[Conversion Rate]]</f>
        <v>0</v>
      </c>
      <c r="AX303" s="28" t="str">
        <f>Table24[[#This Row],[All In/ ++]]</f>
        <v>++</v>
      </c>
      <c r="AY303" s="28">
        <f>Table24[[#This Row],[FSC]]*Table24[[#This Row],[Conversion Rate]]</f>
        <v>0.03</v>
      </c>
      <c r="AZ303" s="28">
        <f>Table24[[#This Row],[SSC]]*Table24[[#This Row],[Conversion Rate]]</f>
        <v>0</v>
      </c>
      <c r="BA303" s="28">
        <f>Table24[[#This Row],[Screening]]*Table24[[#This Row],[Conversion Rate]]</f>
        <v>0.15</v>
      </c>
      <c r="BB303" s="28" t="e">
        <f>Table24[[#This Row],[Other Charges]]*Table24[[#This Row],[Conversion Rate]]</f>
        <v>#VALUE!</v>
      </c>
      <c r="BC303" s="28">
        <f>Table24[[#This Row],[Dry Ice Charge]]*Table24[[#This Row],[Conversion Rate]]</f>
        <v>0</v>
      </c>
      <c r="BD303" s="28">
        <f>Table24[[#This Row],[SAF/kg]]*Table24[[#This Row],[Conversion Rate]]</f>
        <v>0</v>
      </c>
      <c r="BE303" s="30" cm="1">
        <f t="array" ref="BE303">IF(COUNTIFS(F$20:F$1213,F303,G$20:G$1213,G303)&gt;1,
    _xlfn.PERCENTRANK.INC(
        _xlfn._xlws.FILTER(AO$20:AO$1213, (F$20:F$1213=F303)*(G$20:G$1213=G303)*ISNUMBER(AO$20:AO$1213)),
        AO303
    ),
    0
)</f>
        <v>0.75</v>
      </c>
      <c r="BF303" s="28" t="str">
        <f t="shared" si="4"/>
        <v>Red</v>
      </c>
    </row>
    <row r="304" spans="3:58" hidden="1">
      <c r="C304" s="6" t="s">
        <v>20</v>
      </c>
      <c r="D304" s="4" t="s">
        <v>21</v>
      </c>
      <c r="E304" s="4" t="s">
        <v>22</v>
      </c>
      <c r="F304" s="4" t="s">
        <v>85</v>
      </c>
      <c r="G304" s="4" t="s">
        <v>103</v>
      </c>
      <c r="H304" s="4" t="s">
        <v>799</v>
      </c>
      <c r="I304" s="4" t="s">
        <v>799</v>
      </c>
      <c r="J304" s="4" t="s">
        <v>776</v>
      </c>
      <c r="K304" s="4" t="s">
        <v>776</v>
      </c>
      <c r="L3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PharmaNoExpressMIAINDUSUSAMERICASAMERICAS</v>
      </c>
      <c r="M304" s="7">
        <v>20614.637924000021</v>
      </c>
      <c r="N304" s="4">
        <v>485</v>
      </c>
      <c r="O304" s="13">
        <v>42.504408090721689</v>
      </c>
      <c r="P304" s="8" t="s">
        <v>940</v>
      </c>
      <c r="Q304" s="12" t="s">
        <v>472</v>
      </c>
      <c r="R304" s="12" t="s">
        <v>792</v>
      </c>
      <c r="S304" s="12" t="s">
        <v>23</v>
      </c>
      <c r="T304" s="12" t="s">
        <v>859</v>
      </c>
      <c r="U304" s="22"/>
      <c r="V304" s="12">
        <v>65</v>
      </c>
      <c r="W304" s="12"/>
      <c r="X304" s="12">
        <v>0.49</v>
      </c>
      <c r="Y304" s="12">
        <v>0.49</v>
      </c>
      <c r="Z304" s="12">
        <v>0.49</v>
      </c>
      <c r="AA304" s="12">
        <v>0.42</v>
      </c>
      <c r="AB304" s="12">
        <v>0.42</v>
      </c>
      <c r="AC304" s="12">
        <v>0.42</v>
      </c>
      <c r="AD304" s="12">
        <v>0.42</v>
      </c>
      <c r="AE304" s="12" t="s">
        <v>838</v>
      </c>
      <c r="AF304" s="12">
        <v>0.03</v>
      </c>
      <c r="AG304" s="12"/>
      <c r="AH304" s="12">
        <v>0.15</v>
      </c>
      <c r="AI304" s="12" t="s">
        <v>941</v>
      </c>
      <c r="AJ304" s="12"/>
      <c r="AK304" s="12"/>
      <c r="AL304" s="16" t="s">
        <v>942</v>
      </c>
      <c r="AM304" s="12" t="s">
        <v>1500</v>
      </c>
      <c r="AN304" s="27">
        <f>VLOOKUP(Table24[[#This Row],[USD conversion]],Sheet2!A:B,2,FALSE)</f>
        <v>1</v>
      </c>
      <c r="AO304" s="28">
        <f>Table24[[#This Row],[Min Charge]]*Table24[[#This Row],[Conversion Rate]]</f>
        <v>65</v>
      </c>
      <c r="AP304" s="28">
        <f>Table24[[#This Row],[45]]*Table24[[#This Row],[Conversion Rate]]</f>
        <v>0</v>
      </c>
      <c r="AQ304" s="28">
        <f>Table24[[#This Row],[100]]*Table24[[#This Row],[Conversion Rate]]</f>
        <v>0.49</v>
      </c>
      <c r="AR304" s="28">
        <f>Table24[[#This Row],[200]]*Table24[[#This Row],[Conversion Rate]]</f>
        <v>0.49</v>
      </c>
      <c r="AS304" s="28">
        <f>Table24[[#This Row],[300]]*Table24[[#This Row],[Conversion Rate]]</f>
        <v>0.49</v>
      </c>
      <c r="AT304" s="28">
        <f>Table24[[#This Row],[500]]*Table24[[#This Row],[Conversion Rate]]</f>
        <v>0.42</v>
      </c>
      <c r="AU304" s="28">
        <f>Table24[[#This Row],[1000]]*Table24[[#This Row],[Conversion Rate]]</f>
        <v>0.42</v>
      </c>
      <c r="AV304" s="28">
        <f>Table24[[#This Row],[2500]]*Table24[[#This Row],[Conversion Rate]]</f>
        <v>0.42</v>
      </c>
      <c r="AW304" s="28">
        <f>Table24[[#This Row],[5000]]*Table24[[#This Row],[Conversion Rate]]</f>
        <v>0.42</v>
      </c>
      <c r="AX304" s="28" t="str">
        <f>Table24[[#This Row],[All In/ ++]]</f>
        <v>++</v>
      </c>
      <c r="AY304" s="28">
        <f>Table24[[#This Row],[FSC]]*Table24[[#This Row],[Conversion Rate]]</f>
        <v>0.03</v>
      </c>
      <c r="AZ304" s="28">
        <f>Table24[[#This Row],[SSC]]*Table24[[#This Row],[Conversion Rate]]</f>
        <v>0</v>
      </c>
      <c r="BA304" s="28">
        <f>Table24[[#This Row],[Screening]]*Table24[[#This Row],[Conversion Rate]]</f>
        <v>0.15</v>
      </c>
      <c r="BB304" s="28" t="e">
        <f>Table24[[#This Row],[Other Charges]]*Table24[[#This Row],[Conversion Rate]]</f>
        <v>#VALUE!</v>
      </c>
      <c r="BC304" s="28">
        <f>Table24[[#This Row],[Dry Ice Charge]]*Table24[[#This Row],[Conversion Rate]]</f>
        <v>0</v>
      </c>
      <c r="BD304" s="28">
        <f>Table24[[#This Row],[SAF/kg]]*Table24[[#This Row],[Conversion Rate]]</f>
        <v>0</v>
      </c>
      <c r="BE304" s="30" cm="1">
        <f t="array" ref="BE304">IF(COUNTIFS(F$20:F$1213,F304,G$20:G$1213,G304)&gt;1,
    _xlfn.PERCENTRANK.INC(
        _xlfn._xlws.FILTER(AO$20:AO$1213, (F$20:F$1213=F304)*(G$20:G$1213=G304)*ISNUMBER(AO$20:AO$1213)),
        AO304
    ),
    0
)</f>
        <v>0</v>
      </c>
      <c r="BF304" s="28" t="str">
        <f t="shared" si="4"/>
        <v>Green</v>
      </c>
    </row>
    <row r="305" spans="3:58" hidden="1">
      <c r="C305" s="6" t="s">
        <v>20</v>
      </c>
      <c r="D305" s="4" t="s">
        <v>21</v>
      </c>
      <c r="E305" s="4" t="s">
        <v>22</v>
      </c>
      <c r="F305" s="4" t="s">
        <v>85</v>
      </c>
      <c r="G305" s="4" t="s">
        <v>37</v>
      </c>
      <c r="H305" s="4" t="s">
        <v>799</v>
      </c>
      <c r="I305" s="4" t="s">
        <v>799</v>
      </c>
      <c r="J305" s="4" t="s">
        <v>776</v>
      </c>
      <c r="K305" s="4" t="s">
        <v>776</v>
      </c>
      <c r="L3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PharmaNoExpressMIALAXUSUSAMERICASAMERICAS</v>
      </c>
      <c r="M305" s="7">
        <v>12906.127687600056</v>
      </c>
      <c r="N305" s="4">
        <v>1375</v>
      </c>
      <c r="O305" s="13">
        <v>9.3862746818909493</v>
      </c>
      <c r="P305" s="8" t="s">
        <v>940</v>
      </c>
      <c r="Q305" s="12" t="s">
        <v>472</v>
      </c>
      <c r="R305" s="12" t="s">
        <v>792</v>
      </c>
      <c r="S305" s="12" t="s">
        <v>23</v>
      </c>
      <c r="T305" s="12" t="s">
        <v>859</v>
      </c>
      <c r="U305" s="22"/>
      <c r="V305" s="12">
        <v>65</v>
      </c>
      <c r="W305" s="12"/>
      <c r="X305" s="12">
        <v>0.49</v>
      </c>
      <c r="Y305" s="12">
        <v>0.49</v>
      </c>
      <c r="Z305" s="12">
        <v>0.49</v>
      </c>
      <c r="AA305" s="12">
        <v>0.42</v>
      </c>
      <c r="AB305" s="12">
        <v>0.42</v>
      </c>
      <c r="AC305" s="12">
        <v>0.42</v>
      </c>
      <c r="AD305" s="12">
        <v>0.42</v>
      </c>
      <c r="AE305" s="12" t="s">
        <v>838</v>
      </c>
      <c r="AF305" s="12">
        <v>0.03</v>
      </c>
      <c r="AG305" s="12"/>
      <c r="AH305" s="12">
        <v>0.15</v>
      </c>
      <c r="AI305" s="12" t="s">
        <v>941</v>
      </c>
      <c r="AJ305" s="12"/>
      <c r="AK305" s="12"/>
      <c r="AL305" s="16" t="s">
        <v>942</v>
      </c>
      <c r="AM305" s="12" t="s">
        <v>1500</v>
      </c>
      <c r="AN305" s="27">
        <f>VLOOKUP(Table24[[#This Row],[USD conversion]],Sheet2!A:B,2,FALSE)</f>
        <v>1</v>
      </c>
      <c r="AO305" s="28">
        <f>Table24[[#This Row],[Min Charge]]*Table24[[#This Row],[Conversion Rate]]</f>
        <v>65</v>
      </c>
      <c r="AP305" s="28">
        <f>Table24[[#This Row],[45]]*Table24[[#This Row],[Conversion Rate]]</f>
        <v>0</v>
      </c>
      <c r="AQ305" s="28">
        <f>Table24[[#This Row],[100]]*Table24[[#This Row],[Conversion Rate]]</f>
        <v>0.49</v>
      </c>
      <c r="AR305" s="28">
        <f>Table24[[#This Row],[200]]*Table24[[#This Row],[Conversion Rate]]</f>
        <v>0.49</v>
      </c>
      <c r="AS305" s="28">
        <f>Table24[[#This Row],[300]]*Table24[[#This Row],[Conversion Rate]]</f>
        <v>0.49</v>
      </c>
      <c r="AT305" s="28">
        <f>Table24[[#This Row],[500]]*Table24[[#This Row],[Conversion Rate]]</f>
        <v>0.42</v>
      </c>
      <c r="AU305" s="28">
        <f>Table24[[#This Row],[1000]]*Table24[[#This Row],[Conversion Rate]]</f>
        <v>0.42</v>
      </c>
      <c r="AV305" s="28">
        <f>Table24[[#This Row],[2500]]*Table24[[#This Row],[Conversion Rate]]</f>
        <v>0.42</v>
      </c>
      <c r="AW305" s="28">
        <f>Table24[[#This Row],[5000]]*Table24[[#This Row],[Conversion Rate]]</f>
        <v>0.42</v>
      </c>
      <c r="AX305" s="28" t="str">
        <f>Table24[[#This Row],[All In/ ++]]</f>
        <v>++</v>
      </c>
      <c r="AY305" s="28">
        <f>Table24[[#This Row],[FSC]]*Table24[[#This Row],[Conversion Rate]]</f>
        <v>0.03</v>
      </c>
      <c r="AZ305" s="28">
        <f>Table24[[#This Row],[SSC]]*Table24[[#This Row],[Conversion Rate]]</f>
        <v>0</v>
      </c>
      <c r="BA305" s="28">
        <f>Table24[[#This Row],[Screening]]*Table24[[#This Row],[Conversion Rate]]</f>
        <v>0.15</v>
      </c>
      <c r="BB305" s="28" t="e">
        <f>Table24[[#This Row],[Other Charges]]*Table24[[#This Row],[Conversion Rate]]</f>
        <v>#VALUE!</v>
      </c>
      <c r="BC305" s="28">
        <f>Table24[[#This Row],[Dry Ice Charge]]*Table24[[#This Row],[Conversion Rate]]</f>
        <v>0</v>
      </c>
      <c r="BD305" s="28">
        <f>Table24[[#This Row],[SAF/kg]]*Table24[[#This Row],[Conversion Rate]]</f>
        <v>0</v>
      </c>
      <c r="BE305" s="30" cm="1">
        <f t="array" ref="BE305">IF(COUNTIFS(F$20:F$1213,F305,G$20:G$1213,G305)&gt;1,
    _xlfn.PERCENTRANK.INC(
        _xlfn._xlws.FILTER(AO$20:AO$1213, (F$20:F$1213=F305)*(G$20:G$1213=G305)*ISNUMBER(AO$20:AO$1213)),
        AO305
    ),
    0
)</f>
        <v>0.5</v>
      </c>
      <c r="BF305" s="28" t="str">
        <f t="shared" si="4"/>
        <v>Orange</v>
      </c>
    </row>
    <row r="306" spans="3:58" hidden="1">
      <c r="C306" s="6" t="s">
        <v>20</v>
      </c>
      <c r="D306" s="4" t="s">
        <v>21</v>
      </c>
      <c r="E306" s="4" t="s">
        <v>22</v>
      </c>
      <c r="F306" s="4" t="s">
        <v>85</v>
      </c>
      <c r="G306" s="4" t="s">
        <v>72</v>
      </c>
      <c r="H306" s="4" t="s">
        <v>799</v>
      </c>
      <c r="I306" s="4" t="s">
        <v>799</v>
      </c>
      <c r="J306" s="4" t="s">
        <v>776</v>
      </c>
      <c r="K306" s="4" t="s">
        <v>776</v>
      </c>
      <c r="L3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PharmaNoExpressMIALGAUSUSAMERICASAMERICAS</v>
      </c>
      <c r="M306" s="7">
        <v>521.56929999999977</v>
      </c>
      <c r="N306" s="4">
        <v>268</v>
      </c>
      <c r="O306" s="13">
        <v>1.9461541044776112</v>
      </c>
      <c r="P306" s="8" t="s">
        <v>940</v>
      </c>
      <c r="Q306" s="12" t="s">
        <v>472</v>
      </c>
      <c r="R306" s="12" t="s">
        <v>791</v>
      </c>
      <c r="S306" s="12"/>
      <c r="T306" s="12" t="s">
        <v>859</v>
      </c>
      <c r="U306" s="22"/>
      <c r="V306" s="12">
        <v>65</v>
      </c>
      <c r="W306" s="12"/>
      <c r="X306" s="12">
        <v>0.49</v>
      </c>
      <c r="Y306" s="12">
        <v>0.49</v>
      </c>
      <c r="Z306" s="12">
        <v>0.49</v>
      </c>
      <c r="AA306" s="12">
        <v>0.42</v>
      </c>
      <c r="AB306" s="12">
        <v>0.42</v>
      </c>
      <c r="AC306" s="12">
        <v>0.42</v>
      </c>
      <c r="AD306" s="12">
        <v>0.42</v>
      </c>
      <c r="AE306" s="12" t="s">
        <v>838</v>
      </c>
      <c r="AF306" s="12">
        <v>0.03</v>
      </c>
      <c r="AG306" s="12"/>
      <c r="AH306" s="12">
        <v>0.15</v>
      </c>
      <c r="AI306" s="12" t="s">
        <v>941</v>
      </c>
      <c r="AJ306" s="12"/>
      <c r="AK306" s="12"/>
      <c r="AL306" s="16" t="s">
        <v>946</v>
      </c>
      <c r="AM306" s="12" t="s">
        <v>1500</v>
      </c>
      <c r="AN306" s="27">
        <f>VLOOKUP(Table24[[#This Row],[USD conversion]],Sheet2!A:B,2,FALSE)</f>
        <v>1</v>
      </c>
      <c r="AO306" s="28">
        <f>Table24[[#This Row],[Min Charge]]*Table24[[#This Row],[Conversion Rate]]</f>
        <v>65</v>
      </c>
      <c r="AP306" s="28">
        <f>Table24[[#This Row],[45]]*Table24[[#This Row],[Conversion Rate]]</f>
        <v>0</v>
      </c>
      <c r="AQ306" s="28">
        <f>Table24[[#This Row],[100]]*Table24[[#This Row],[Conversion Rate]]</f>
        <v>0.49</v>
      </c>
      <c r="AR306" s="28">
        <f>Table24[[#This Row],[200]]*Table24[[#This Row],[Conversion Rate]]</f>
        <v>0.49</v>
      </c>
      <c r="AS306" s="28">
        <f>Table24[[#This Row],[300]]*Table24[[#This Row],[Conversion Rate]]</f>
        <v>0.49</v>
      </c>
      <c r="AT306" s="28">
        <f>Table24[[#This Row],[500]]*Table24[[#This Row],[Conversion Rate]]</f>
        <v>0.42</v>
      </c>
      <c r="AU306" s="28">
        <f>Table24[[#This Row],[1000]]*Table24[[#This Row],[Conversion Rate]]</f>
        <v>0.42</v>
      </c>
      <c r="AV306" s="28">
        <f>Table24[[#This Row],[2500]]*Table24[[#This Row],[Conversion Rate]]</f>
        <v>0.42</v>
      </c>
      <c r="AW306" s="28">
        <f>Table24[[#This Row],[5000]]*Table24[[#This Row],[Conversion Rate]]</f>
        <v>0.42</v>
      </c>
      <c r="AX306" s="28" t="str">
        <f>Table24[[#This Row],[All In/ ++]]</f>
        <v>++</v>
      </c>
      <c r="AY306" s="28">
        <f>Table24[[#This Row],[FSC]]*Table24[[#This Row],[Conversion Rate]]</f>
        <v>0.03</v>
      </c>
      <c r="AZ306" s="28">
        <f>Table24[[#This Row],[SSC]]*Table24[[#This Row],[Conversion Rate]]</f>
        <v>0</v>
      </c>
      <c r="BA306" s="28">
        <f>Table24[[#This Row],[Screening]]*Table24[[#This Row],[Conversion Rate]]</f>
        <v>0.15</v>
      </c>
      <c r="BB306" s="28" t="e">
        <f>Table24[[#This Row],[Other Charges]]*Table24[[#This Row],[Conversion Rate]]</f>
        <v>#VALUE!</v>
      </c>
      <c r="BC306" s="28">
        <f>Table24[[#This Row],[Dry Ice Charge]]*Table24[[#This Row],[Conversion Rate]]</f>
        <v>0</v>
      </c>
      <c r="BD306" s="28">
        <f>Table24[[#This Row],[SAF/kg]]*Table24[[#This Row],[Conversion Rate]]</f>
        <v>0</v>
      </c>
      <c r="BE306" s="30" cm="1">
        <f t="array" ref="BE306">IF(COUNTIFS(F$20:F$1213,F306,G$20:G$1213,G306)&gt;1,
    _xlfn.PERCENTRANK.INC(
        _xlfn._xlws.FILTER(AO$20:AO$1213, (F$20:F$1213=F306)*(G$20:G$1213=G306)*ISNUMBER(AO$20:AO$1213)),
        AO306
    ),
    0
)</f>
        <v>0</v>
      </c>
      <c r="BF306" s="28" t="str">
        <f t="shared" si="4"/>
        <v>Green</v>
      </c>
    </row>
    <row r="307" spans="3:58" hidden="1">
      <c r="C307" s="6" t="s">
        <v>20</v>
      </c>
      <c r="D307" s="4" t="s">
        <v>21</v>
      </c>
      <c r="E307" s="4" t="s">
        <v>22</v>
      </c>
      <c r="F307" s="4" t="s">
        <v>85</v>
      </c>
      <c r="G307" s="4" t="s">
        <v>116</v>
      </c>
      <c r="H307" s="4" t="s">
        <v>799</v>
      </c>
      <c r="I307" s="4" t="s">
        <v>815</v>
      </c>
      <c r="J307" s="4" t="s">
        <v>776</v>
      </c>
      <c r="K307" s="4" t="s">
        <v>776</v>
      </c>
      <c r="L3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PharmaNoExpressMIAMEXUSMXAMERICASAMERICAS</v>
      </c>
      <c r="M307" s="7">
        <v>52342.047039000026</v>
      </c>
      <c r="N307" s="4">
        <v>377</v>
      </c>
      <c r="O307" s="13">
        <v>138.83832105835552</v>
      </c>
      <c r="P307" s="8" t="s">
        <v>940</v>
      </c>
      <c r="Q307" s="12" t="s">
        <v>472</v>
      </c>
      <c r="R307" s="12" t="s">
        <v>792</v>
      </c>
      <c r="S307" s="12" t="s">
        <v>23</v>
      </c>
      <c r="T307" s="12" t="s">
        <v>859</v>
      </c>
      <c r="U307" s="22"/>
      <c r="V307" s="12">
        <v>200</v>
      </c>
      <c r="W307" s="12"/>
      <c r="X307" s="12">
        <v>2.5</v>
      </c>
      <c r="Y307" s="12"/>
      <c r="Z307" s="12">
        <v>2.15</v>
      </c>
      <c r="AA307" s="12">
        <v>2</v>
      </c>
      <c r="AB307" s="12">
        <v>1.9</v>
      </c>
      <c r="AC307" s="12"/>
      <c r="AD307" s="12"/>
      <c r="AE307" s="12" t="s">
        <v>838</v>
      </c>
      <c r="AF307" s="12">
        <v>0.09</v>
      </c>
      <c r="AG307" s="12"/>
      <c r="AH307" s="12">
        <v>0.15</v>
      </c>
      <c r="AI307" s="12" t="s">
        <v>944</v>
      </c>
      <c r="AJ307" s="12"/>
      <c r="AK307" s="12"/>
      <c r="AL307" s="16" t="s">
        <v>945</v>
      </c>
      <c r="AM307" s="12" t="s">
        <v>1500</v>
      </c>
      <c r="AN307" s="27">
        <f>VLOOKUP(Table24[[#This Row],[USD conversion]],Sheet2!A:B,2,FALSE)</f>
        <v>1</v>
      </c>
      <c r="AO307" s="28">
        <f>Table24[[#This Row],[Min Charge]]*Table24[[#This Row],[Conversion Rate]]</f>
        <v>200</v>
      </c>
      <c r="AP307" s="28">
        <f>Table24[[#This Row],[45]]*Table24[[#This Row],[Conversion Rate]]</f>
        <v>0</v>
      </c>
      <c r="AQ307" s="28">
        <f>Table24[[#This Row],[100]]*Table24[[#This Row],[Conversion Rate]]</f>
        <v>2.5</v>
      </c>
      <c r="AR307" s="28">
        <f>Table24[[#This Row],[200]]*Table24[[#This Row],[Conversion Rate]]</f>
        <v>0</v>
      </c>
      <c r="AS307" s="28">
        <f>Table24[[#This Row],[300]]*Table24[[#This Row],[Conversion Rate]]</f>
        <v>2.15</v>
      </c>
      <c r="AT307" s="28">
        <f>Table24[[#This Row],[500]]*Table24[[#This Row],[Conversion Rate]]</f>
        <v>2</v>
      </c>
      <c r="AU307" s="28">
        <f>Table24[[#This Row],[1000]]*Table24[[#This Row],[Conversion Rate]]</f>
        <v>1.9</v>
      </c>
      <c r="AV307" s="28">
        <f>Table24[[#This Row],[2500]]*Table24[[#This Row],[Conversion Rate]]</f>
        <v>0</v>
      </c>
      <c r="AW307" s="28">
        <f>Table24[[#This Row],[5000]]*Table24[[#This Row],[Conversion Rate]]</f>
        <v>0</v>
      </c>
      <c r="AX307" s="28" t="str">
        <f>Table24[[#This Row],[All In/ ++]]</f>
        <v>++</v>
      </c>
      <c r="AY307" s="28">
        <f>Table24[[#This Row],[FSC]]*Table24[[#This Row],[Conversion Rate]]</f>
        <v>0.09</v>
      </c>
      <c r="AZ307" s="28">
        <f>Table24[[#This Row],[SSC]]*Table24[[#This Row],[Conversion Rate]]</f>
        <v>0</v>
      </c>
      <c r="BA307" s="28">
        <f>Table24[[#This Row],[Screening]]*Table24[[#This Row],[Conversion Rate]]</f>
        <v>0.15</v>
      </c>
      <c r="BB307" s="28" t="e">
        <f>Table24[[#This Row],[Other Charges]]*Table24[[#This Row],[Conversion Rate]]</f>
        <v>#VALUE!</v>
      </c>
      <c r="BC307" s="28">
        <f>Table24[[#This Row],[Dry Ice Charge]]*Table24[[#This Row],[Conversion Rate]]</f>
        <v>0</v>
      </c>
      <c r="BD307" s="28">
        <f>Table24[[#This Row],[SAF/kg]]*Table24[[#This Row],[Conversion Rate]]</f>
        <v>0</v>
      </c>
      <c r="BE307" s="30" cm="1">
        <f t="array" ref="BE307">IF(COUNTIFS(F$20:F$1213,F307,G$20:G$1213,G307)&gt;1,
    _xlfn.PERCENTRANK.INC(
        _xlfn._xlws.FILTER(AO$20:AO$1213, (F$20:F$1213=F307)*(G$20:G$1213=G307)*ISNUMBER(AO$20:AO$1213)),
        AO307
    ),
    0
)</f>
        <v>1</v>
      </c>
      <c r="BF307" s="28" t="str">
        <f t="shared" si="4"/>
        <v>Red</v>
      </c>
    </row>
    <row r="308" spans="3:58" hidden="1">
      <c r="C308" s="6" t="s">
        <v>20</v>
      </c>
      <c r="D308" s="4" t="s">
        <v>21</v>
      </c>
      <c r="E308" s="4" t="s">
        <v>22</v>
      </c>
      <c r="F308" s="4" t="s">
        <v>85</v>
      </c>
      <c r="G308" s="4" t="s">
        <v>32</v>
      </c>
      <c r="H308" s="4" t="s">
        <v>799</v>
      </c>
      <c r="I308" s="4" t="s">
        <v>799</v>
      </c>
      <c r="J308" s="4" t="s">
        <v>776</v>
      </c>
      <c r="K308" s="4" t="s">
        <v>776</v>
      </c>
      <c r="L3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PharmaNoExpressMIAORDUSUSAMERICASAMERICAS</v>
      </c>
      <c r="M308" s="7">
        <v>3311.6568445999915</v>
      </c>
      <c r="N308" s="4">
        <v>316</v>
      </c>
      <c r="O308" s="13">
        <v>10.479926723417694</v>
      </c>
      <c r="P308" s="8" t="s">
        <v>940</v>
      </c>
      <c r="Q308" s="12" t="s">
        <v>472</v>
      </c>
      <c r="R308" s="12" t="s">
        <v>792</v>
      </c>
      <c r="S308" s="12" t="s">
        <v>23</v>
      </c>
      <c r="T308" s="12" t="s">
        <v>859</v>
      </c>
      <c r="U308" s="22"/>
      <c r="V308" s="12">
        <v>65</v>
      </c>
      <c r="W308" s="12"/>
      <c r="X308" s="12">
        <v>0.49</v>
      </c>
      <c r="Y308" s="12">
        <v>0.49</v>
      </c>
      <c r="Z308" s="12">
        <v>0.49</v>
      </c>
      <c r="AA308" s="12">
        <v>0.42</v>
      </c>
      <c r="AB308" s="12">
        <v>0.42</v>
      </c>
      <c r="AC308" s="12">
        <v>0.42</v>
      </c>
      <c r="AD308" s="12">
        <v>0.42</v>
      </c>
      <c r="AE308" s="12" t="s">
        <v>838</v>
      </c>
      <c r="AF308" s="12">
        <v>0.03</v>
      </c>
      <c r="AG308" s="12"/>
      <c r="AH308" s="12">
        <v>0.15</v>
      </c>
      <c r="AI308" s="12" t="s">
        <v>941</v>
      </c>
      <c r="AJ308" s="12"/>
      <c r="AK308" s="12"/>
      <c r="AL308" s="16" t="s">
        <v>946</v>
      </c>
      <c r="AM308" s="12" t="s">
        <v>1500</v>
      </c>
      <c r="AN308" s="27">
        <f>VLOOKUP(Table24[[#This Row],[USD conversion]],Sheet2!A:B,2,FALSE)</f>
        <v>1</v>
      </c>
      <c r="AO308" s="28">
        <f>Table24[[#This Row],[Min Charge]]*Table24[[#This Row],[Conversion Rate]]</f>
        <v>65</v>
      </c>
      <c r="AP308" s="28">
        <f>Table24[[#This Row],[45]]*Table24[[#This Row],[Conversion Rate]]</f>
        <v>0</v>
      </c>
      <c r="AQ308" s="28">
        <f>Table24[[#This Row],[100]]*Table24[[#This Row],[Conversion Rate]]</f>
        <v>0.49</v>
      </c>
      <c r="AR308" s="28">
        <f>Table24[[#This Row],[200]]*Table24[[#This Row],[Conversion Rate]]</f>
        <v>0.49</v>
      </c>
      <c r="AS308" s="28">
        <f>Table24[[#This Row],[300]]*Table24[[#This Row],[Conversion Rate]]</f>
        <v>0.49</v>
      </c>
      <c r="AT308" s="28">
        <f>Table24[[#This Row],[500]]*Table24[[#This Row],[Conversion Rate]]</f>
        <v>0.42</v>
      </c>
      <c r="AU308" s="28">
        <f>Table24[[#This Row],[1000]]*Table24[[#This Row],[Conversion Rate]]</f>
        <v>0.42</v>
      </c>
      <c r="AV308" s="28">
        <f>Table24[[#This Row],[2500]]*Table24[[#This Row],[Conversion Rate]]</f>
        <v>0.42</v>
      </c>
      <c r="AW308" s="28">
        <f>Table24[[#This Row],[5000]]*Table24[[#This Row],[Conversion Rate]]</f>
        <v>0.42</v>
      </c>
      <c r="AX308" s="28" t="str">
        <f>Table24[[#This Row],[All In/ ++]]</f>
        <v>++</v>
      </c>
      <c r="AY308" s="28">
        <f>Table24[[#This Row],[FSC]]*Table24[[#This Row],[Conversion Rate]]</f>
        <v>0.03</v>
      </c>
      <c r="AZ308" s="28">
        <f>Table24[[#This Row],[SSC]]*Table24[[#This Row],[Conversion Rate]]</f>
        <v>0</v>
      </c>
      <c r="BA308" s="28">
        <f>Table24[[#This Row],[Screening]]*Table24[[#This Row],[Conversion Rate]]</f>
        <v>0.15</v>
      </c>
      <c r="BB308" s="28" t="e">
        <f>Table24[[#This Row],[Other Charges]]*Table24[[#This Row],[Conversion Rate]]</f>
        <v>#VALUE!</v>
      </c>
      <c r="BC308" s="28">
        <f>Table24[[#This Row],[Dry Ice Charge]]*Table24[[#This Row],[Conversion Rate]]</f>
        <v>0</v>
      </c>
      <c r="BD308" s="28">
        <f>Table24[[#This Row],[SAF/kg]]*Table24[[#This Row],[Conversion Rate]]</f>
        <v>0</v>
      </c>
      <c r="BE308" s="30" cm="1">
        <f t="array" ref="BE308">IF(COUNTIFS(F$20:F$1213,F308,G$20:G$1213,G308)&gt;1,
    _xlfn.PERCENTRANK.INC(
        _xlfn._xlws.FILTER(AO$20:AO$1213, (F$20:F$1213=F308)*(G$20:G$1213=G308)*ISNUMBER(AO$20:AO$1213)),
        AO308
    ),
    0
)</f>
        <v>0.5</v>
      </c>
      <c r="BF308" s="28" t="str">
        <f t="shared" si="4"/>
        <v>Orange</v>
      </c>
    </row>
    <row r="309" spans="3:58">
      <c r="C309" s="6" t="s">
        <v>20</v>
      </c>
      <c r="D309" s="4" t="s">
        <v>472</v>
      </c>
      <c r="E309" s="4" t="s">
        <v>22</v>
      </c>
      <c r="F309" s="4" t="s">
        <v>32</v>
      </c>
      <c r="G309" s="4" t="s">
        <v>112</v>
      </c>
      <c r="H309" s="4" t="s">
        <v>799</v>
      </c>
      <c r="I309" s="4" t="s">
        <v>803</v>
      </c>
      <c r="J309" s="4" t="s">
        <v>776</v>
      </c>
      <c r="K309" s="4" t="s">
        <v>778</v>
      </c>
      <c r="L3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PharmaYesExpressORDBRUUSBEAMERICASEMEA</v>
      </c>
      <c r="M309" s="7">
        <v>5545.8999999999978</v>
      </c>
      <c r="N309" s="4">
        <v>271</v>
      </c>
      <c r="O309" s="13">
        <v>20.464575645756451</v>
      </c>
      <c r="P309" s="8" t="s">
        <v>940</v>
      </c>
      <c r="Q309" s="12" t="s">
        <v>472</v>
      </c>
      <c r="R309" s="12" t="s">
        <v>792</v>
      </c>
      <c r="S309" s="12" t="s">
        <v>66</v>
      </c>
      <c r="T309" s="12" t="s">
        <v>859</v>
      </c>
      <c r="U309" s="22"/>
      <c r="V309" s="12">
        <v>200</v>
      </c>
      <c r="W309" s="12"/>
      <c r="X309" s="12">
        <v>1.85</v>
      </c>
      <c r="Y309" s="12"/>
      <c r="Z309" s="12">
        <v>1.65</v>
      </c>
      <c r="AA309" s="12">
        <v>1.45</v>
      </c>
      <c r="AB309" s="12">
        <v>1.3</v>
      </c>
      <c r="AC309" s="12"/>
      <c r="AD309" s="12"/>
      <c r="AE309" s="12" t="s">
        <v>838</v>
      </c>
      <c r="AF309" s="12">
        <v>0.09</v>
      </c>
      <c r="AG309" s="12"/>
      <c r="AH309" s="12">
        <v>0.15</v>
      </c>
      <c r="AI309" s="12" t="s">
        <v>944</v>
      </c>
      <c r="AJ309" s="12"/>
      <c r="AK309" s="12"/>
      <c r="AL309" s="16" t="s">
        <v>20</v>
      </c>
      <c r="AM309" s="12" t="s">
        <v>1500</v>
      </c>
      <c r="AN309" s="27">
        <f>VLOOKUP(Table24[[#This Row],[USD conversion]],Sheet2!A:B,2,FALSE)</f>
        <v>1</v>
      </c>
      <c r="AO309" s="28">
        <f>Table24[[#This Row],[Min Charge]]*Table24[[#This Row],[Conversion Rate]]</f>
        <v>200</v>
      </c>
      <c r="AP309" s="28">
        <f>Table24[[#This Row],[45]]*Table24[[#This Row],[Conversion Rate]]</f>
        <v>0</v>
      </c>
      <c r="AQ309" s="28">
        <f>Table24[[#This Row],[100]]*Table24[[#This Row],[Conversion Rate]]</f>
        <v>1.85</v>
      </c>
      <c r="AR309" s="28">
        <f>Table24[[#This Row],[200]]*Table24[[#This Row],[Conversion Rate]]</f>
        <v>0</v>
      </c>
      <c r="AS309" s="28">
        <f>Table24[[#This Row],[300]]*Table24[[#This Row],[Conversion Rate]]</f>
        <v>1.65</v>
      </c>
      <c r="AT309" s="28">
        <f>Table24[[#This Row],[500]]*Table24[[#This Row],[Conversion Rate]]</f>
        <v>1.45</v>
      </c>
      <c r="AU309" s="28">
        <f>Table24[[#This Row],[1000]]*Table24[[#This Row],[Conversion Rate]]</f>
        <v>1.3</v>
      </c>
      <c r="AV309" s="28">
        <f>Table24[[#This Row],[2500]]*Table24[[#This Row],[Conversion Rate]]</f>
        <v>0</v>
      </c>
      <c r="AW309" s="28">
        <f>Table24[[#This Row],[5000]]*Table24[[#This Row],[Conversion Rate]]</f>
        <v>0</v>
      </c>
      <c r="AX309" s="28" t="str">
        <f>Table24[[#This Row],[All In/ ++]]</f>
        <v>++</v>
      </c>
      <c r="AY309" s="28">
        <f>Table24[[#This Row],[FSC]]*Table24[[#This Row],[Conversion Rate]]</f>
        <v>0.09</v>
      </c>
      <c r="AZ309" s="28">
        <f>Table24[[#This Row],[SSC]]*Table24[[#This Row],[Conversion Rate]]</f>
        <v>0</v>
      </c>
      <c r="BA309" s="28">
        <f>Table24[[#This Row],[Screening]]*Table24[[#This Row],[Conversion Rate]]</f>
        <v>0.15</v>
      </c>
      <c r="BB309" s="28" t="e">
        <f>Table24[[#This Row],[Other Charges]]*Table24[[#This Row],[Conversion Rate]]</f>
        <v>#VALUE!</v>
      </c>
      <c r="BC309" s="28">
        <f>Table24[[#This Row],[Dry Ice Charge]]*Table24[[#This Row],[Conversion Rate]]</f>
        <v>0</v>
      </c>
      <c r="BD309" s="28">
        <f>Table24[[#This Row],[SAF/kg]]*Table24[[#This Row],[Conversion Rate]]</f>
        <v>0</v>
      </c>
      <c r="BE309" s="30" cm="1">
        <f t="array" ref="BE309">IF(COUNTIFS(F$20:F$1213,F309,G$20:G$1213,G309)&gt;1,
    _xlfn.PERCENTRANK.INC(
        _xlfn._xlws.FILTER(AO$20:AO$1213, (F$20:F$1213=F309)*(G$20:G$1213=G309)*ISNUMBER(AO$20:AO$1213)),
        AO309
    ),
    0
)</f>
        <v>0.83299999999999996</v>
      </c>
      <c r="BF309" s="28" t="str">
        <f t="shared" si="4"/>
        <v>Red</v>
      </c>
    </row>
    <row r="310" spans="3:58">
      <c r="C310" s="6" t="s">
        <v>20</v>
      </c>
      <c r="D310" s="4" t="s">
        <v>472</v>
      </c>
      <c r="E310" s="4" t="s">
        <v>22</v>
      </c>
      <c r="F310" s="4" t="s">
        <v>32</v>
      </c>
      <c r="G310" s="4" t="s">
        <v>51</v>
      </c>
      <c r="H310" s="4" t="s">
        <v>799</v>
      </c>
      <c r="I310" s="4" t="s">
        <v>800</v>
      </c>
      <c r="J310" s="4" t="s">
        <v>776</v>
      </c>
      <c r="K310" s="4" t="s">
        <v>778</v>
      </c>
      <c r="L3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PharmaYesExpressORDFRAUSDEAMERICASEMEA</v>
      </c>
      <c r="M310" s="7">
        <v>74538.45</v>
      </c>
      <c r="N310" s="4">
        <v>339</v>
      </c>
      <c r="O310" s="13">
        <v>219.87743362831858</v>
      </c>
      <c r="P310" s="8" t="s">
        <v>940</v>
      </c>
      <c r="Q310" s="12" t="s">
        <v>472</v>
      </c>
      <c r="R310" s="12" t="s">
        <v>792</v>
      </c>
      <c r="S310" s="12" t="s">
        <v>40</v>
      </c>
      <c r="T310" s="12" t="s">
        <v>859</v>
      </c>
      <c r="U310" s="22"/>
      <c r="V310" s="12">
        <v>200</v>
      </c>
      <c r="W310" s="12"/>
      <c r="X310" s="12">
        <v>1.7</v>
      </c>
      <c r="Y310" s="12"/>
      <c r="Z310" s="12">
        <v>1.45</v>
      </c>
      <c r="AA310" s="12">
        <v>1.25</v>
      </c>
      <c r="AB310" s="12">
        <v>1.1499999999999999</v>
      </c>
      <c r="AC310" s="12"/>
      <c r="AD310" s="12"/>
      <c r="AE310" s="12" t="s">
        <v>838</v>
      </c>
      <c r="AF310" s="12">
        <v>0.09</v>
      </c>
      <c r="AG310" s="12"/>
      <c r="AH310" s="12">
        <v>0.15</v>
      </c>
      <c r="AI310" s="12" t="s">
        <v>944</v>
      </c>
      <c r="AJ310" s="12"/>
      <c r="AK310" s="12"/>
      <c r="AL310" s="16" t="s">
        <v>20</v>
      </c>
      <c r="AM310" s="12" t="s">
        <v>1500</v>
      </c>
      <c r="AN310" s="27">
        <f>VLOOKUP(Table24[[#This Row],[USD conversion]],Sheet2!A:B,2,FALSE)</f>
        <v>1</v>
      </c>
      <c r="AO310" s="28">
        <f>Table24[[#This Row],[Min Charge]]*Table24[[#This Row],[Conversion Rate]]</f>
        <v>200</v>
      </c>
      <c r="AP310" s="28">
        <f>Table24[[#This Row],[45]]*Table24[[#This Row],[Conversion Rate]]</f>
        <v>0</v>
      </c>
      <c r="AQ310" s="28">
        <f>Table24[[#This Row],[100]]*Table24[[#This Row],[Conversion Rate]]</f>
        <v>1.7</v>
      </c>
      <c r="AR310" s="28">
        <f>Table24[[#This Row],[200]]*Table24[[#This Row],[Conversion Rate]]</f>
        <v>0</v>
      </c>
      <c r="AS310" s="28">
        <f>Table24[[#This Row],[300]]*Table24[[#This Row],[Conversion Rate]]</f>
        <v>1.45</v>
      </c>
      <c r="AT310" s="28">
        <f>Table24[[#This Row],[500]]*Table24[[#This Row],[Conversion Rate]]</f>
        <v>1.25</v>
      </c>
      <c r="AU310" s="28">
        <f>Table24[[#This Row],[1000]]*Table24[[#This Row],[Conversion Rate]]</f>
        <v>1.1499999999999999</v>
      </c>
      <c r="AV310" s="28">
        <f>Table24[[#This Row],[2500]]*Table24[[#This Row],[Conversion Rate]]</f>
        <v>0</v>
      </c>
      <c r="AW310" s="28">
        <f>Table24[[#This Row],[5000]]*Table24[[#This Row],[Conversion Rate]]</f>
        <v>0</v>
      </c>
      <c r="AX310" s="28" t="str">
        <f>Table24[[#This Row],[All In/ ++]]</f>
        <v>++</v>
      </c>
      <c r="AY310" s="28">
        <f>Table24[[#This Row],[FSC]]*Table24[[#This Row],[Conversion Rate]]</f>
        <v>0.09</v>
      </c>
      <c r="AZ310" s="28">
        <f>Table24[[#This Row],[SSC]]*Table24[[#This Row],[Conversion Rate]]</f>
        <v>0</v>
      </c>
      <c r="BA310" s="28">
        <f>Table24[[#This Row],[Screening]]*Table24[[#This Row],[Conversion Rate]]</f>
        <v>0.15</v>
      </c>
      <c r="BB310" s="28" t="e">
        <f>Table24[[#This Row],[Other Charges]]*Table24[[#This Row],[Conversion Rate]]</f>
        <v>#VALUE!</v>
      </c>
      <c r="BC310" s="28">
        <f>Table24[[#This Row],[Dry Ice Charge]]*Table24[[#This Row],[Conversion Rate]]</f>
        <v>0</v>
      </c>
      <c r="BD310" s="28">
        <f>Table24[[#This Row],[SAF/kg]]*Table24[[#This Row],[Conversion Rate]]</f>
        <v>0</v>
      </c>
      <c r="BE310" s="30" cm="1">
        <f t="array" ref="BE310">IF(COUNTIFS(F$20:F$1213,F310,G$20:G$1213,G310)&gt;1,
    _xlfn.PERCENTRANK.INC(
        _xlfn._xlws.FILTER(AO$20:AO$1213, (F$20:F$1213=F310)*(G$20:G$1213=G310)*ISNUMBER(AO$20:AO$1213)),
        AO310
    ),
    0
)</f>
        <v>0.8</v>
      </c>
      <c r="BF310" s="28" t="str">
        <f t="shared" si="4"/>
        <v>Red</v>
      </c>
    </row>
    <row r="311" spans="3:58" hidden="1">
      <c r="C311" s="6" t="s">
        <v>20</v>
      </c>
      <c r="D311" s="4" t="s">
        <v>472</v>
      </c>
      <c r="E311" s="4" t="s">
        <v>22</v>
      </c>
      <c r="F311" s="4" t="s">
        <v>32</v>
      </c>
      <c r="G311" s="4" t="s">
        <v>110</v>
      </c>
      <c r="H311" s="4" t="s">
        <v>799</v>
      </c>
      <c r="I311" s="4" t="s">
        <v>809</v>
      </c>
      <c r="J311" s="4" t="s">
        <v>776</v>
      </c>
      <c r="K311" s="4" t="s">
        <v>777</v>
      </c>
      <c r="L3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311" s="7">
        <v>8659.8500000000022</v>
      </c>
      <c r="N311" s="4">
        <v>463</v>
      </c>
      <c r="O311" s="13">
        <v>18.703779697624196</v>
      </c>
      <c r="P311" s="8" t="s">
        <v>940</v>
      </c>
      <c r="Q311" s="12" t="s">
        <v>472</v>
      </c>
      <c r="R311" s="12" t="s">
        <v>792</v>
      </c>
      <c r="S311" s="12" t="s">
        <v>40</v>
      </c>
      <c r="T311" s="12" t="s">
        <v>859</v>
      </c>
      <c r="U311" s="22"/>
      <c r="V311" s="12">
        <v>200</v>
      </c>
      <c r="W311" s="12"/>
      <c r="X311" s="12">
        <v>3.5</v>
      </c>
      <c r="Y311" s="12"/>
      <c r="Z311" s="12">
        <v>2.7</v>
      </c>
      <c r="AA311" s="12">
        <v>2.15</v>
      </c>
      <c r="AB311" s="12">
        <v>2</v>
      </c>
      <c r="AC311" s="12"/>
      <c r="AD311" s="12"/>
      <c r="AE311" s="12" t="s">
        <v>838</v>
      </c>
      <c r="AF311" s="12">
        <v>0.09</v>
      </c>
      <c r="AG311" s="12"/>
      <c r="AH311" s="12">
        <v>0.15</v>
      </c>
      <c r="AI311" s="12" t="s">
        <v>944</v>
      </c>
      <c r="AJ311" s="12"/>
      <c r="AK311" s="12"/>
      <c r="AL311" s="16" t="s">
        <v>20</v>
      </c>
      <c r="AM311" s="12" t="s">
        <v>1500</v>
      </c>
      <c r="AN311" s="27">
        <f>VLOOKUP(Table24[[#This Row],[USD conversion]],Sheet2!A:B,2,FALSE)</f>
        <v>1</v>
      </c>
      <c r="AO311" s="28">
        <f>Table24[[#This Row],[Min Charge]]*Table24[[#This Row],[Conversion Rate]]</f>
        <v>200</v>
      </c>
      <c r="AP311" s="28">
        <f>Table24[[#This Row],[45]]*Table24[[#This Row],[Conversion Rate]]</f>
        <v>0</v>
      </c>
      <c r="AQ311" s="28">
        <f>Table24[[#This Row],[100]]*Table24[[#This Row],[Conversion Rate]]</f>
        <v>3.5</v>
      </c>
      <c r="AR311" s="28">
        <f>Table24[[#This Row],[200]]*Table24[[#This Row],[Conversion Rate]]</f>
        <v>0</v>
      </c>
      <c r="AS311" s="28">
        <f>Table24[[#This Row],[300]]*Table24[[#This Row],[Conversion Rate]]</f>
        <v>2.7</v>
      </c>
      <c r="AT311" s="28">
        <f>Table24[[#This Row],[500]]*Table24[[#This Row],[Conversion Rate]]</f>
        <v>2.15</v>
      </c>
      <c r="AU311" s="28">
        <f>Table24[[#This Row],[1000]]*Table24[[#This Row],[Conversion Rate]]</f>
        <v>2</v>
      </c>
      <c r="AV311" s="28">
        <f>Table24[[#This Row],[2500]]*Table24[[#This Row],[Conversion Rate]]</f>
        <v>0</v>
      </c>
      <c r="AW311" s="28">
        <f>Table24[[#This Row],[5000]]*Table24[[#This Row],[Conversion Rate]]</f>
        <v>0</v>
      </c>
      <c r="AX311" s="28" t="str">
        <f>Table24[[#This Row],[All In/ ++]]</f>
        <v>++</v>
      </c>
      <c r="AY311" s="28">
        <f>Table24[[#This Row],[FSC]]*Table24[[#This Row],[Conversion Rate]]</f>
        <v>0.09</v>
      </c>
      <c r="AZ311" s="28">
        <f>Table24[[#This Row],[SSC]]*Table24[[#This Row],[Conversion Rate]]</f>
        <v>0</v>
      </c>
      <c r="BA311" s="28">
        <f>Table24[[#This Row],[Screening]]*Table24[[#This Row],[Conversion Rate]]</f>
        <v>0.15</v>
      </c>
      <c r="BB311" s="28" t="e">
        <f>Table24[[#This Row],[Other Charges]]*Table24[[#This Row],[Conversion Rate]]</f>
        <v>#VALUE!</v>
      </c>
      <c r="BC311" s="28">
        <f>Table24[[#This Row],[Dry Ice Charge]]*Table24[[#This Row],[Conversion Rate]]</f>
        <v>0</v>
      </c>
      <c r="BD311" s="28">
        <f>Table24[[#This Row],[SAF/kg]]*Table24[[#This Row],[Conversion Rate]]</f>
        <v>0</v>
      </c>
      <c r="BE311" s="30" cm="1">
        <f t="array" ref="BE311">IF(COUNTIFS(F$20:F$1213,F311,G$20:G$1213,G311)&gt;1,
    _xlfn.PERCENTRANK.INC(
        _xlfn._xlws.FILTER(AO$20:AO$1213, (F$20:F$1213=F311)*(G$20:G$1213=G311)*ISNUMBER(AO$20:AO$1213)),
        AO311
    ),
    0
)</f>
        <v>0.7</v>
      </c>
      <c r="BF311" s="28" t="str">
        <f t="shared" si="4"/>
        <v>Orange</v>
      </c>
    </row>
    <row r="312" spans="3:58" hidden="1">
      <c r="C312" s="6" t="s">
        <v>20</v>
      </c>
      <c r="D312" s="4" t="s">
        <v>472</v>
      </c>
      <c r="E312" s="4" t="s">
        <v>22</v>
      </c>
      <c r="F312" s="4" t="s">
        <v>32</v>
      </c>
      <c r="G312" s="4" t="s">
        <v>106</v>
      </c>
      <c r="H312" s="4" t="s">
        <v>799</v>
      </c>
      <c r="I312" s="4" t="s">
        <v>816</v>
      </c>
      <c r="J312" s="4" t="s">
        <v>776</v>
      </c>
      <c r="K312" s="4" t="s">
        <v>777</v>
      </c>
      <c r="L3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312" s="7">
        <v>8835.8500000000076</v>
      </c>
      <c r="N312" s="4">
        <v>620</v>
      </c>
      <c r="O312" s="13">
        <v>14.251370967741948</v>
      </c>
      <c r="P312" s="8" t="s">
        <v>940</v>
      </c>
      <c r="Q312" s="12" t="s">
        <v>472</v>
      </c>
      <c r="R312" s="12" t="s">
        <v>792</v>
      </c>
      <c r="S312" s="12" t="s">
        <v>40</v>
      </c>
      <c r="T312" s="12" t="s">
        <v>859</v>
      </c>
      <c r="U312" s="22"/>
      <c r="V312" s="12">
        <v>200</v>
      </c>
      <c r="W312" s="12"/>
      <c r="X312" s="12">
        <v>7.5</v>
      </c>
      <c r="Y312" s="12"/>
      <c r="Z312" s="12">
        <v>6.75</v>
      </c>
      <c r="AA312" s="12">
        <v>6.25</v>
      </c>
      <c r="AB312" s="12">
        <v>6</v>
      </c>
      <c r="AC312" s="12"/>
      <c r="AD312" s="12"/>
      <c r="AE312" s="12" t="s">
        <v>838</v>
      </c>
      <c r="AF312" s="12">
        <v>0.09</v>
      </c>
      <c r="AG312" s="12"/>
      <c r="AH312" s="12">
        <v>0.15</v>
      </c>
      <c r="AI312" s="12" t="s">
        <v>944</v>
      </c>
      <c r="AJ312" s="12"/>
      <c r="AK312" s="12"/>
      <c r="AL312" s="16" t="s">
        <v>20</v>
      </c>
      <c r="AM312" s="12" t="s">
        <v>1500</v>
      </c>
      <c r="AN312" s="27">
        <f>VLOOKUP(Table24[[#This Row],[USD conversion]],Sheet2!A:B,2,FALSE)</f>
        <v>1</v>
      </c>
      <c r="AO312" s="28">
        <f>Table24[[#This Row],[Min Charge]]*Table24[[#This Row],[Conversion Rate]]</f>
        <v>200</v>
      </c>
      <c r="AP312" s="28">
        <f>Table24[[#This Row],[45]]*Table24[[#This Row],[Conversion Rate]]</f>
        <v>0</v>
      </c>
      <c r="AQ312" s="28">
        <f>Table24[[#This Row],[100]]*Table24[[#This Row],[Conversion Rate]]</f>
        <v>7.5</v>
      </c>
      <c r="AR312" s="28">
        <f>Table24[[#This Row],[200]]*Table24[[#This Row],[Conversion Rate]]</f>
        <v>0</v>
      </c>
      <c r="AS312" s="28">
        <f>Table24[[#This Row],[300]]*Table24[[#This Row],[Conversion Rate]]</f>
        <v>6.75</v>
      </c>
      <c r="AT312" s="28">
        <f>Table24[[#This Row],[500]]*Table24[[#This Row],[Conversion Rate]]</f>
        <v>6.25</v>
      </c>
      <c r="AU312" s="28">
        <f>Table24[[#This Row],[1000]]*Table24[[#This Row],[Conversion Rate]]</f>
        <v>6</v>
      </c>
      <c r="AV312" s="28">
        <f>Table24[[#This Row],[2500]]*Table24[[#This Row],[Conversion Rate]]</f>
        <v>0</v>
      </c>
      <c r="AW312" s="28">
        <f>Table24[[#This Row],[5000]]*Table24[[#This Row],[Conversion Rate]]</f>
        <v>0</v>
      </c>
      <c r="AX312" s="28" t="str">
        <f>Table24[[#This Row],[All In/ ++]]</f>
        <v>++</v>
      </c>
      <c r="AY312" s="28">
        <f>Table24[[#This Row],[FSC]]*Table24[[#This Row],[Conversion Rate]]</f>
        <v>0.09</v>
      </c>
      <c r="AZ312" s="28">
        <f>Table24[[#This Row],[SSC]]*Table24[[#This Row],[Conversion Rate]]</f>
        <v>0</v>
      </c>
      <c r="BA312" s="28">
        <f>Table24[[#This Row],[Screening]]*Table24[[#This Row],[Conversion Rate]]</f>
        <v>0.15</v>
      </c>
      <c r="BB312" s="28" t="e">
        <f>Table24[[#This Row],[Other Charges]]*Table24[[#This Row],[Conversion Rate]]</f>
        <v>#VALUE!</v>
      </c>
      <c r="BC312" s="28">
        <f>Table24[[#This Row],[Dry Ice Charge]]*Table24[[#This Row],[Conversion Rate]]</f>
        <v>0</v>
      </c>
      <c r="BD312" s="28">
        <f>Table24[[#This Row],[SAF/kg]]*Table24[[#This Row],[Conversion Rate]]</f>
        <v>0</v>
      </c>
      <c r="BE312" s="30" cm="1">
        <f t="array" ref="BE312">IF(COUNTIFS(F$20:F$1213,F312,G$20:G$1213,G312)&gt;1,
    _xlfn.PERCENTRANK.INC(
        _xlfn._xlws.FILTER(AO$20:AO$1213, (F$20:F$1213=F312)*(G$20:G$1213=G312)*ISNUMBER(AO$20:AO$1213)),
        AO312
    ),
    0
)</f>
        <v>0.5</v>
      </c>
      <c r="BF312" s="28" t="str">
        <f t="shared" si="4"/>
        <v>Orange</v>
      </c>
    </row>
    <row r="313" spans="3:58">
      <c r="C313" s="6" t="s">
        <v>20</v>
      </c>
      <c r="D313" s="4" t="s">
        <v>472</v>
      </c>
      <c r="E313" s="4" t="s">
        <v>22</v>
      </c>
      <c r="F313" s="4" t="s">
        <v>123</v>
      </c>
      <c r="G313" s="4" t="s">
        <v>86</v>
      </c>
      <c r="H313" s="4" t="s">
        <v>799</v>
      </c>
      <c r="I313" s="4" t="s">
        <v>795</v>
      </c>
      <c r="J313" s="4" t="s">
        <v>776</v>
      </c>
      <c r="K313" s="4" t="s">
        <v>778</v>
      </c>
      <c r="L3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PharmaYesExpressPHLLHRUSGBAMERICASEMEA</v>
      </c>
      <c r="M313" s="7">
        <v>27841.61</v>
      </c>
      <c r="N313" s="4">
        <v>291</v>
      </c>
      <c r="O313" s="13">
        <v>95.675635738831616</v>
      </c>
      <c r="P313" s="8" t="s">
        <v>940</v>
      </c>
      <c r="Q313" s="12" t="s">
        <v>472</v>
      </c>
      <c r="R313" s="12" t="s">
        <v>792</v>
      </c>
      <c r="S313" s="12" t="s">
        <v>66</v>
      </c>
      <c r="T313" s="12" t="s">
        <v>859</v>
      </c>
      <c r="U313" s="22"/>
      <c r="V313" s="12">
        <v>200</v>
      </c>
      <c r="W313" s="12"/>
      <c r="X313" s="12">
        <v>2</v>
      </c>
      <c r="Y313" s="12"/>
      <c r="Z313" s="12">
        <v>1.7</v>
      </c>
      <c r="AA313" s="12">
        <v>1.5</v>
      </c>
      <c r="AB313" s="12">
        <v>1.4</v>
      </c>
      <c r="AC313" s="12"/>
      <c r="AD313" s="12"/>
      <c r="AE313" s="12" t="s">
        <v>838</v>
      </c>
      <c r="AF313" s="12">
        <v>0.09</v>
      </c>
      <c r="AG313" s="12"/>
      <c r="AH313" s="12">
        <v>0.15</v>
      </c>
      <c r="AI313" s="12" t="s">
        <v>944</v>
      </c>
      <c r="AJ313" s="12"/>
      <c r="AK313" s="12"/>
      <c r="AL313" s="16" t="s">
        <v>20</v>
      </c>
      <c r="AM313" s="12" t="s">
        <v>1500</v>
      </c>
      <c r="AN313" s="27">
        <f>VLOOKUP(Table24[[#This Row],[USD conversion]],Sheet2!A:B,2,FALSE)</f>
        <v>1</v>
      </c>
      <c r="AO313" s="28">
        <f>Table24[[#This Row],[Min Charge]]*Table24[[#This Row],[Conversion Rate]]</f>
        <v>200</v>
      </c>
      <c r="AP313" s="28">
        <f>Table24[[#This Row],[45]]*Table24[[#This Row],[Conversion Rate]]</f>
        <v>0</v>
      </c>
      <c r="AQ313" s="28">
        <f>Table24[[#This Row],[100]]*Table24[[#This Row],[Conversion Rate]]</f>
        <v>2</v>
      </c>
      <c r="AR313" s="28">
        <f>Table24[[#This Row],[200]]*Table24[[#This Row],[Conversion Rate]]</f>
        <v>0</v>
      </c>
      <c r="AS313" s="28">
        <f>Table24[[#This Row],[300]]*Table24[[#This Row],[Conversion Rate]]</f>
        <v>1.7</v>
      </c>
      <c r="AT313" s="28">
        <f>Table24[[#This Row],[500]]*Table24[[#This Row],[Conversion Rate]]</f>
        <v>1.5</v>
      </c>
      <c r="AU313" s="28">
        <f>Table24[[#This Row],[1000]]*Table24[[#This Row],[Conversion Rate]]</f>
        <v>1.4</v>
      </c>
      <c r="AV313" s="28">
        <f>Table24[[#This Row],[2500]]*Table24[[#This Row],[Conversion Rate]]</f>
        <v>0</v>
      </c>
      <c r="AW313" s="28">
        <f>Table24[[#This Row],[5000]]*Table24[[#This Row],[Conversion Rate]]</f>
        <v>0</v>
      </c>
      <c r="AX313" s="28" t="str">
        <f>Table24[[#This Row],[All In/ ++]]</f>
        <v>++</v>
      </c>
      <c r="AY313" s="28">
        <f>Table24[[#This Row],[FSC]]*Table24[[#This Row],[Conversion Rate]]</f>
        <v>0.09</v>
      </c>
      <c r="AZ313" s="28">
        <f>Table24[[#This Row],[SSC]]*Table24[[#This Row],[Conversion Rate]]</f>
        <v>0</v>
      </c>
      <c r="BA313" s="28">
        <f>Table24[[#This Row],[Screening]]*Table24[[#This Row],[Conversion Rate]]</f>
        <v>0.15</v>
      </c>
      <c r="BB313" s="28" t="e">
        <f>Table24[[#This Row],[Other Charges]]*Table24[[#This Row],[Conversion Rate]]</f>
        <v>#VALUE!</v>
      </c>
      <c r="BC313" s="28">
        <f>Table24[[#This Row],[Dry Ice Charge]]*Table24[[#This Row],[Conversion Rate]]</f>
        <v>0</v>
      </c>
      <c r="BD313" s="28">
        <f>Table24[[#This Row],[SAF/kg]]*Table24[[#This Row],[Conversion Rate]]</f>
        <v>0</v>
      </c>
      <c r="BE313" s="30" cm="1">
        <f t="array" ref="BE313">IF(COUNTIFS(F$20:F$1213,F313,G$20:G$1213,G313)&gt;1,
    _xlfn.PERCENTRANK.INC(
        _xlfn._xlws.FILTER(AO$20:AO$1213, (F$20:F$1213=F313)*(G$20:G$1213=G313)*ISNUMBER(AO$20:AO$1213)),
        AO313
    ),
    0
)</f>
        <v>0.8</v>
      </c>
      <c r="BF313" s="28" t="str">
        <f t="shared" si="4"/>
        <v>Red</v>
      </c>
    </row>
    <row r="314" spans="3:58">
      <c r="C314" s="6" t="s">
        <v>20</v>
      </c>
      <c r="D314" s="4" t="s">
        <v>472</v>
      </c>
      <c r="E314" s="4" t="s">
        <v>22</v>
      </c>
      <c r="F314" s="4" t="s">
        <v>59</v>
      </c>
      <c r="G314" s="4" t="s">
        <v>51</v>
      </c>
      <c r="H314" s="4" t="s">
        <v>799</v>
      </c>
      <c r="I314" s="4" t="s">
        <v>800</v>
      </c>
      <c r="J314" s="4" t="s">
        <v>776</v>
      </c>
      <c r="K314" s="4" t="s">
        <v>778</v>
      </c>
      <c r="L3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PharmaYesExpressSEAFRAUSDEAMERICASEMEA</v>
      </c>
      <c r="M314" s="7">
        <v>17802</v>
      </c>
      <c r="N314" s="4">
        <v>468</v>
      </c>
      <c r="O314" s="13">
        <v>38.03846153846154</v>
      </c>
      <c r="P314" s="8" t="s">
        <v>940</v>
      </c>
      <c r="Q314" s="12" t="s">
        <v>472</v>
      </c>
      <c r="R314" s="12" t="s">
        <v>792</v>
      </c>
      <c r="S314" s="12" t="s">
        <v>59</v>
      </c>
      <c r="T314" s="12" t="s">
        <v>859</v>
      </c>
      <c r="U314" s="22"/>
      <c r="V314" s="12">
        <v>200</v>
      </c>
      <c r="W314" s="12"/>
      <c r="X314" s="12">
        <v>1.8</v>
      </c>
      <c r="Y314" s="12"/>
      <c r="Z314" s="12">
        <v>1.55</v>
      </c>
      <c r="AA314" s="12">
        <v>1.35</v>
      </c>
      <c r="AB314" s="12">
        <v>1.25</v>
      </c>
      <c r="AC314" s="12"/>
      <c r="AD314" s="12"/>
      <c r="AE314" s="12" t="s">
        <v>838</v>
      </c>
      <c r="AF314" s="12">
        <v>0.09</v>
      </c>
      <c r="AG314" s="12"/>
      <c r="AH314" s="12">
        <v>0.15</v>
      </c>
      <c r="AI314" s="12" t="s">
        <v>944</v>
      </c>
      <c r="AJ314" s="12"/>
      <c r="AK314" s="12"/>
      <c r="AL314" s="16" t="s">
        <v>20</v>
      </c>
      <c r="AM314" s="12" t="s">
        <v>1500</v>
      </c>
      <c r="AN314" s="27">
        <f>VLOOKUP(Table24[[#This Row],[USD conversion]],Sheet2!A:B,2,FALSE)</f>
        <v>1</v>
      </c>
      <c r="AO314" s="28">
        <f>Table24[[#This Row],[Min Charge]]*Table24[[#This Row],[Conversion Rate]]</f>
        <v>200</v>
      </c>
      <c r="AP314" s="28">
        <f>Table24[[#This Row],[45]]*Table24[[#This Row],[Conversion Rate]]</f>
        <v>0</v>
      </c>
      <c r="AQ314" s="28">
        <f>Table24[[#This Row],[100]]*Table24[[#This Row],[Conversion Rate]]</f>
        <v>1.8</v>
      </c>
      <c r="AR314" s="28">
        <f>Table24[[#This Row],[200]]*Table24[[#This Row],[Conversion Rate]]</f>
        <v>0</v>
      </c>
      <c r="AS314" s="28">
        <f>Table24[[#This Row],[300]]*Table24[[#This Row],[Conversion Rate]]</f>
        <v>1.55</v>
      </c>
      <c r="AT314" s="28">
        <f>Table24[[#This Row],[500]]*Table24[[#This Row],[Conversion Rate]]</f>
        <v>1.35</v>
      </c>
      <c r="AU314" s="28">
        <f>Table24[[#This Row],[1000]]*Table24[[#This Row],[Conversion Rate]]</f>
        <v>1.25</v>
      </c>
      <c r="AV314" s="28">
        <f>Table24[[#This Row],[2500]]*Table24[[#This Row],[Conversion Rate]]</f>
        <v>0</v>
      </c>
      <c r="AW314" s="28">
        <f>Table24[[#This Row],[5000]]*Table24[[#This Row],[Conversion Rate]]</f>
        <v>0</v>
      </c>
      <c r="AX314" s="28" t="str">
        <f>Table24[[#This Row],[All In/ ++]]</f>
        <v>++</v>
      </c>
      <c r="AY314" s="28">
        <f>Table24[[#This Row],[FSC]]*Table24[[#This Row],[Conversion Rate]]</f>
        <v>0.09</v>
      </c>
      <c r="AZ314" s="28">
        <f>Table24[[#This Row],[SSC]]*Table24[[#This Row],[Conversion Rate]]</f>
        <v>0</v>
      </c>
      <c r="BA314" s="28">
        <f>Table24[[#This Row],[Screening]]*Table24[[#This Row],[Conversion Rate]]</f>
        <v>0.15</v>
      </c>
      <c r="BB314" s="28" t="e">
        <f>Table24[[#This Row],[Other Charges]]*Table24[[#This Row],[Conversion Rate]]</f>
        <v>#VALUE!</v>
      </c>
      <c r="BC314" s="28">
        <f>Table24[[#This Row],[Dry Ice Charge]]*Table24[[#This Row],[Conversion Rate]]</f>
        <v>0</v>
      </c>
      <c r="BD314" s="28">
        <f>Table24[[#This Row],[SAF/kg]]*Table24[[#This Row],[Conversion Rate]]</f>
        <v>0</v>
      </c>
      <c r="BE314" s="30" cm="1">
        <f t="array" ref="BE314">IF(COUNTIFS(F$20:F$1213,F314,G$20:G$1213,G314)&gt;1,
    _xlfn.PERCENTRANK.INC(
        _xlfn._xlws.FILTER(AO$20:AO$1213, (F$20:F$1213=F314)*(G$20:G$1213=G314)*ISNUMBER(AO$20:AO$1213)),
        AO314
    ),
    0
)</f>
        <v>0.75</v>
      </c>
      <c r="BF314" s="28" t="str">
        <f t="shared" si="4"/>
        <v>Red</v>
      </c>
    </row>
    <row r="315" spans="3:58" hidden="1">
      <c r="C315" s="6" t="s">
        <v>20</v>
      </c>
      <c r="D315" s="4" t="s">
        <v>472</v>
      </c>
      <c r="E315" s="4" t="s">
        <v>22</v>
      </c>
      <c r="F315" s="4" t="s">
        <v>97</v>
      </c>
      <c r="G315" s="4" t="s">
        <v>37</v>
      </c>
      <c r="H315" s="4" t="s">
        <v>808</v>
      </c>
      <c r="I315" s="4" t="s">
        <v>799</v>
      </c>
      <c r="J315" s="4" t="s">
        <v>777</v>
      </c>
      <c r="K315" s="4" t="s">
        <v>776</v>
      </c>
      <c r="L3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315" s="7">
        <v>36561.629999999925</v>
      </c>
      <c r="N315" s="4">
        <v>1233</v>
      </c>
      <c r="O315" s="13">
        <v>29.652579075425731</v>
      </c>
      <c r="P315" s="8" t="s">
        <v>940</v>
      </c>
      <c r="Q315" s="12" t="s">
        <v>472</v>
      </c>
      <c r="R315" s="12" t="s">
        <v>791</v>
      </c>
      <c r="S315" s="12"/>
      <c r="T315" s="12" t="s">
        <v>866</v>
      </c>
      <c r="U315" s="22"/>
      <c r="V315" s="12">
        <v>10000</v>
      </c>
      <c r="W315" s="12"/>
      <c r="X315" s="12">
        <v>1420</v>
      </c>
      <c r="Y315" s="12">
        <v>1420</v>
      </c>
      <c r="Z315" s="12">
        <v>1350</v>
      </c>
      <c r="AA315" s="12">
        <v>1250</v>
      </c>
      <c r="AB315" s="12">
        <v>1200</v>
      </c>
      <c r="AC315" s="12"/>
      <c r="AD315" s="12"/>
      <c r="AE315" s="12" t="s">
        <v>949</v>
      </c>
      <c r="AF315" s="12"/>
      <c r="AG315" s="12"/>
      <c r="AH315" s="12"/>
      <c r="AI315" s="12"/>
      <c r="AJ315" s="12"/>
      <c r="AK315" s="12"/>
      <c r="AL315" s="16" t="s">
        <v>20</v>
      </c>
      <c r="AM315" s="12" t="s">
        <v>1501</v>
      </c>
      <c r="AN315" s="27">
        <f>VLOOKUP(Table24[[#This Row],[USD conversion]],Sheet2!A:B,2,FALSE)</f>
        <v>6.8230000000000001E-3</v>
      </c>
      <c r="AO315" s="28">
        <f>Table24[[#This Row],[Min Charge]]*Table24[[#This Row],[Conversion Rate]]</f>
        <v>68.23</v>
      </c>
      <c r="AP315" s="28">
        <f>Table24[[#This Row],[45]]*Table24[[#This Row],[Conversion Rate]]</f>
        <v>0</v>
      </c>
      <c r="AQ315" s="28">
        <f>Table24[[#This Row],[100]]*Table24[[#This Row],[Conversion Rate]]</f>
        <v>9.6886600000000005</v>
      </c>
      <c r="AR315" s="28">
        <f>Table24[[#This Row],[200]]*Table24[[#This Row],[Conversion Rate]]</f>
        <v>9.6886600000000005</v>
      </c>
      <c r="AS315" s="28">
        <f>Table24[[#This Row],[300]]*Table24[[#This Row],[Conversion Rate]]</f>
        <v>9.2110500000000002</v>
      </c>
      <c r="AT315" s="28">
        <f>Table24[[#This Row],[500]]*Table24[[#This Row],[Conversion Rate]]</f>
        <v>8.5287500000000005</v>
      </c>
      <c r="AU315" s="28">
        <f>Table24[[#This Row],[1000]]*Table24[[#This Row],[Conversion Rate]]</f>
        <v>8.1875999999999998</v>
      </c>
      <c r="AV315" s="28">
        <f>Table24[[#This Row],[2500]]*Table24[[#This Row],[Conversion Rate]]</f>
        <v>0</v>
      </c>
      <c r="AW315" s="28">
        <f>Table24[[#This Row],[5000]]*Table24[[#This Row],[Conversion Rate]]</f>
        <v>0</v>
      </c>
      <c r="AX315" s="28" t="str">
        <f>Table24[[#This Row],[All In/ ++]]</f>
        <v xml:space="preserve"> ++</v>
      </c>
      <c r="AY315" s="28">
        <f>Table24[[#This Row],[FSC]]*Table24[[#This Row],[Conversion Rate]]</f>
        <v>0</v>
      </c>
      <c r="AZ315" s="28">
        <f>Table24[[#This Row],[SSC]]*Table24[[#This Row],[Conversion Rate]]</f>
        <v>0</v>
      </c>
      <c r="BA315" s="28">
        <f>Table24[[#This Row],[Screening]]*Table24[[#This Row],[Conversion Rate]]</f>
        <v>0</v>
      </c>
      <c r="BB315" s="28">
        <f>Table24[[#This Row],[Other Charges]]*Table24[[#This Row],[Conversion Rate]]</f>
        <v>0</v>
      </c>
      <c r="BC315" s="28">
        <f>Table24[[#This Row],[Dry Ice Charge]]*Table24[[#This Row],[Conversion Rate]]</f>
        <v>0</v>
      </c>
      <c r="BD315" s="28">
        <f>Table24[[#This Row],[SAF/kg]]*Table24[[#This Row],[Conversion Rate]]</f>
        <v>0</v>
      </c>
      <c r="BE315" s="30" cm="1">
        <f t="array" ref="BE315">IF(COUNTIFS(F$20:F$1213,F315,G$20:G$1213,G315)&gt;1,
    _xlfn.PERCENTRANK.INC(
        _xlfn._xlws.FILTER(AO$20:AO$1213, (F$20:F$1213=F315)*(G$20:G$1213=G315)*ISNUMBER(AO$20:AO$1213)),
        AO315
    ),
    0
)</f>
        <v>0</v>
      </c>
      <c r="BF315" s="28" t="str">
        <f t="shared" si="4"/>
        <v>Green</v>
      </c>
    </row>
    <row r="316" spans="3:58" hidden="1">
      <c r="C316" s="6" t="s">
        <v>20</v>
      </c>
      <c r="D316" s="4" t="s">
        <v>21</v>
      </c>
      <c r="E316" s="4" t="s">
        <v>36</v>
      </c>
      <c r="F316" s="4" t="s">
        <v>106</v>
      </c>
      <c r="G316" s="4" t="s">
        <v>37</v>
      </c>
      <c r="H316" s="4" t="s">
        <v>816</v>
      </c>
      <c r="I316" s="4" t="s">
        <v>799</v>
      </c>
      <c r="J316" s="4" t="s">
        <v>777</v>
      </c>
      <c r="K316" s="4" t="s">
        <v>776</v>
      </c>
      <c r="L3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316" s="7">
        <v>1083</v>
      </c>
      <c r="N316" s="4">
        <v>453</v>
      </c>
      <c r="O316" s="13">
        <v>2.3907284768211921</v>
      </c>
      <c r="P316" s="8" t="s">
        <v>940</v>
      </c>
      <c r="Q316" s="12" t="s">
        <v>472</v>
      </c>
      <c r="R316" s="12" t="s">
        <v>791</v>
      </c>
      <c r="S316" s="12"/>
      <c r="T316" s="12" t="s">
        <v>869</v>
      </c>
      <c r="U316" s="22"/>
      <c r="V316" s="12">
        <v>1500</v>
      </c>
      <c r="W316" s="12"/>
      <c r="X316" s="12">
        <v>15</v>
      </c>
      <c r="Y316" s="12">
        <v>15</v>
      </c>
      <c r="Z316" s="12">
        <v>14</v>
      </c>
      <c r="AA316" s="12">
        <v>12.5</v>
      </c>
      <c r="AB316" s="12">
        <v>12</v>
      </c>
      <c r="AC316" s="12"/>
      <c r="AD316" s="12"/>
      <c r="AE316" s="12" t="s">
        <v>891</v>
      </c>
      <c r="AF316" s="12"/>
      <c r="AG316" s="12"/>
      <c r="AH316" s="12"/>
      <c r="AI316" s="12" t="s">
        <v>944</v>
      </c>
      <c r="AJ316" s="12"/>
      <c r="AK316" s="12"/>
      <c r="AL316" s="16" t="s">
        <v>945</v>
      </c>
      <c r="AM316" s="12" t="s">
        <v>1502</v>
      </c>
      <c r="AN316" s="27">
        <f>VLOOKUP(Table24[[#This Row],[USD conversion]],Sheet2!A:B,2,FALSE)</f>
        <v>0.65310000000000001</v>
      </c>
      <c r="AO316" s="28">
        <f>Table24[[#This Row],[Min Charge]]*Table24[[#This Row],[Conversion Rate]]</f>
        <v>979.65</v>
      </c>
      <c r="AP316" s="28">
        <f>Table24[[#This Row],[45]]*Table24[[#This Row],[Conversion Rate]]</f>
        <v>0</v>
      </c>
      <c r="AQ316" s="28">
        <f>Table24[[#This Row],[100]]*Table24[[#This Row],[Conversion Rate]]</f>
        <v>9.7965</v>
      </c>
      <c r="AR316" s="28">
        <f>Table24[[#This Row],[200]]*Table24[[#This Row],[Conversion Rate]]</f>
        <v>9.7965</v>
      </c>
      <c r="AS316" s="28">
        <f>Table24[[#This Row],[300]]*Table24[[#This Row],[Conversion Rate]]</f>
        <v>9.1433999999999997</v>
      </c>
      <c r="AT316" s="28">
        <f>Table24[[#This Row],[500]]*Table24[[#This Row],[Conversion Rate]]</f>
        <v>8.1637500000000003</v>
      </c>
      <c r="AU316" s="28">
        <f>Table24[[#This Row],[1000]]*Table24[[#This Row],[Conversion Rate]]</f>
        <v>7.8372000000000002</v>
      </c>
      <c r="AV316" s="28">
        <f>Table24[[#This Row],[2500]]*Table24[[#This Row],[Conversion Rate]]</f>
        <v>0</v>
      </c>
      <c r="AW316" s="28">
        <f>Table24[[#This Row],[5000]]*Table24[[#This Row],[Conversion Rate]]</f>
        <v>0</v>
      </c>
      <c r="AX316" s="28" t="str">
        <f>Table24[[#This Row],[All In/ ++]]</f>
        <v>All In</v>
      </c>
      <c r="AY316" s="28">
        <f>Table24[[#This Row],[FSC]]*Table24[[#This Row],[Conversion Rate]]</f>
        <v>0</v>
      </c>
      <c r="AZ316" s="28">
        <f>Table24[[#This Row],[SSC]]*Table24[[#This Row],[Conversion Rate]]</f>
        <v>0</v>
      </c>
      <c r="BA316" s="28">
        <f>Table24[[#This Row],[Screening]]*Table24[[#This Row],[Conversion Rate]]</f>
        <v>0</v>
      </c>
      <c r="BB316" s="28" t="e">
        <f>Table24[[#This Row],[Other Charges]]*Table24[[#This Row],[Conversion Rate]]</f>
        <v>#VALUE!</v>
      </c>
      <c r="BC316" s="28">
        <f>Table24[[#This Row],[Dry Ice Charge]]*Table24[[#This Row],[Conversion Rate]]</f>
        <v>0</v>
      </c>
      <c r="BD316" s="28">
        <f>Table24[[#This Row],[SAF/kg]]*Table24[[#This Row],[Conversion Rate]]</f>
        <v>0</v>
      </c>
      <c r="BE316" s="30" cm="1">
        <f t="array" ref="BE316">IF(COUNTIFS(F$20:F$1213,F316,G$20:G$1213,G316)&gt;1,
    _xlfn.PERCENTRANK.INC(
        _xlfn._xlws.FILTER(AO$20:AO$1213, (F$20:F$1213=F316)*(G$20:G$1213=G316)*ISNUMBER(AO$20:AO$1213)),
        AO316
    ),
    0
)</f>
        <v>0.76600000000000001</v>
      </c>
      <c r="BF316" s="28" t="str">
        <f t="shared" si="4"/>
        <v>Red</v>
      </c>
    </row>
    <row r="317" spans="3:58" hidden="1">
      <c r="C317" s="6" t="s">
        <v>20</v>
      </c>
      <c r="D317" s="4" t="s">
        <v>21</v>
      </c>
      <c r="E317" s="4" t="s">
        <v>22</v>
      </c>
      <c r="F317" s="4" t="s">
        <v>106</v>
      </c>
      <c r="G317" s="4" t="s">
        <v>37</v>
      </c>
      <c r="H317" s="4" t="s">
        <v>816</v>
      </c>
      <c r="I317" s="4" t="s">
        <v>799</v>
      </c>
      <c r="J317" s="4" t="s">
        <v>777</v>
      </c>
      <c r="K317" s="4" t="s">
        <v>776</v>
      </c>
      <c r="L3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317" s="7">
        <v>1133.40924</v>
      </c>
      <c r="N317" s="4">
        <v>454</v>
      </c>
      <c r="O317" s="13">
        <v>2.4964961233480176</v>
      </c>
      <c r="P317" s="8" t="s">
        <v>940</v>
      </c>
      <c r="Q317" s="12" t="s">
        <v>472</v>
      </c>
      <c r="R317" s="12" t="s">
        <v>791</v>
      </c>
      <c r="S317" s="12"/>
      <c r="T317" s="12" t="s">
        <v>869</v>
      </c>
      <c r="U317" s="22"/>
      <c r="V317" s="12">
        <v>1500</v>
      </c>
      <c r="W317" s="12"/>
      <c r="X317" s="12">
        <v>15</v>
      </c>
      <c r="Y317" s="12">
        <v>15</v>
      </c>
      <c r="Z317" s="12">
        <v>14</v>
      </c>
      <c r="AA317" s="12">
        <v>12.5</v>
      </c>
      <c r="AB317" s="12">
        <v>12</v>
      </c>
      <c r="AC317" s="12"/>
      <c r="AD317" s="12"/>
      <c r="AE317" s="12" t="s">
        <v>891</v>
      </c>
      <c r="AF317" s="12"/>
      <c r="AG317" s="12"/>
      <c r="AH317" s="12"/>
      <c r="AI317" s="12" t="s">
        <v>944</v>
      </c>
      <c r="AJ317" s="12"/>
      <c r="AK317" s="12"/>
      <c r="AL317" s="16" t="s">
        <v>945</v>
      </c>
      <c r="AM317" s="12" t="s">
        <v>1502</v>
      </c>
      <c r="AN317" s="27">
        <f>VLOOKUP(Table24[[#This Row],[USD conversion]],Sheet2!A:B,2,FALSE)</f>
        <v>0.65310000000000001</v>
      </c>
      <c r="AO317" s="28">
        <f>Table24[[#This Row],[Min Charge]]*Table24[[#This Row],[Conversion Rate]]</f>
        <v>979.65</v>
      </c>
      <c r="AP317" s="28">
        <f>Table24[[#This Row],[45]]*Table24[[#This Row],[Conversion Rate]]</f>
        <v>0</v>
      </c>
      <c r="AQ317" s="28">
        <f>Table24[[#This Row],[100]]*Table24[[#This Row],[Conversion Rate]]</f>
        <v>9.7965</v>
      </c>
      <c r="AR317" s="28">
        <f>Table24[[#This Row],[200]]*Table24[[#This Row],[Conversion Rate]]</f>
        <v>9.7965</v>
      </c>
      <c r="AS317" s="28">
        <f>Table24[[#This Row],[300]]*Table24[[#This Row],[Conversion Rate]]</f>
        <v>9.1433999999999997</v>
      </c>
      <c r="AT317" s="28">
        <f>Table24[[#This Row],[500]]*Table24[[#This Row],[Conversion Rate]]</f>
        <v>8.1637500000000003</v>
      </c>
      <c r="AU317" s="28">
        <f>Table24[[#This Row],[1000]]*Table24[[#This Row],[Conversion Rate]]</f>
        <v>7.8372000000000002</v>
      </c>
      <c r="AV317" s="28">
        <f>Table24[[#This Row],[2500]]*Table24[[#This Row],[Conversion Rate]]</f>
        <v>0</v>
      </c>
      <c r="AW317" s="28">
        <f>Table24[[#This Row],[5000]]*Table24[[#This Row],[Conversion Rate]]</f>
        <v>0</v>
      </c>
      <c r="AX317" s="28" t="str">
        <f>Table24[[#This Row],[All In/ ++]]</f>
        <v>All In</v>
      </c>
      <c r="AY317" s="28">
        <f>Table24[[#This Row],[FSC]]*Table24[[#This Row],[Conversion Rate]]</f>
        <v>0</v>
      </c>
      <c r="AZ317" s="28">
        <f>Table24[[#This Row],[SSC]]*Table24[[#This Row],[Conversion Rate]]</f>
        <v>0</v>
      </c>
      <c r="BA317" s="28">
        <f>Table24[[#This Row],[Screening]]*Table24[[#This Row],[Conversion Rate]]</f>
        <v>0</v>
      </c>
      <c r="BB317" s="28" t="e">
        <f>Table24[[#This Row],[Other Charges]]*Table24[[#This Row],[Conversion Rate]]</f>
        <v>#VALUE!</v>
      </c>
      <c r="BC317" s="28">
        <f>Table24[[#This Row],[Dry Ice Charge]]*Table24[[#This Row],[Conversion Rate]]</f>
        <v>0</v>
      </c>
      <c r="BD317" s="28">
        <f>Table24[[#This Row],[SAF/kg]]*Table24[[#This Row],[Conversion Rate]]</f>
        <v>0</v>
      </c>
      <c r="BE317" s="30" cm="1">
        <f t="array" ref="BE317">IF(COUNTIFS(F$20:F$1213,F317,G$20:G$1213,G317)&gt;1,
    _xlfn.PERCENTRANK.INC(
        _xlfn._xlws.FILTER(AO$20:AO$1213, (F$20:F$1213=F317)*(G$20:G$1213=G317)*ISNUMBER(AO$20:AO$1213)),
        AO317
    ),
    0
)</f>
        <v>0.76600000000000001</v>
      </c>
      <c r="BF317" s="28" t="str">
        <f t="shared" si="4"/>
        <v>Red</v>
      </c>
    </row>
    <row r="318" spans="3:58" hidden="1">
      <c r="C318" s="6" t="s">
        <v>20</v>
      </c>
      <c r="D318" s="4" t="s">
        <v>472</v>
      </c>
      <c r="E318" s="4" t="s">
        <v>36</v>
      </c>
      <c r="F318" s="4" t="s">
        <v>106</v>
      </c>
      <c r="G318" s="4" t="s">
        <v>37</v>
      </c>
      <c r="H318" s="4" t="s">
        <v>816</v>
      </c>
      <c r="I318" s="4" t="s">
        <v>799</v>
      </c>
      <c r="J318" s="4" t="s">
        <v>777</v>
      </c>
      <c r="K318" s="4" t="s">
        <v>776</v>
      </c>
      <c r="L3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318" s="7">
        <v>10157</v>
      </c>
      <c r="N318" s="4">
        <v>403</v>
      </c>
      <c r="O318" s="13">
        <v>25.203473945409428</v>
      </c>
      <c r="P318" s="8" t="s">
        <v>940</v>
      </c>
      <c r="Q318" s="12" t="s">
        <v>472</v>
      </c>
      <c r="R318" s="12" t="s">
        <v>791</v>
      </c>
      <c r="S318" s="12"/>
      <c r="T318" s="12" t="s">
        <v>869</v>
      </c>
      <c r="U318" s="22"/>
      <c r="V318" s="12">
        <v>1500</v>
      </c>
      <c r="W318" s="12"/>
      <c r="X318" s="12">
        <v>15</v>
      </c>
      <c r="Y318" s="12">
        <v>15</v>
      </c>
      <c r="Z318" s="12">
        <v>14</v>
      </c>
      <c r="AA318" s="12">
        <v>12.5</v>
      </c>
      <c r="AB318" s="12">
        <v>12</v>
      </c>
      <c r="AC318" s="12"/>
      <c r="AD318" s="12"/>
      <c r="AE318" s="12" t="s">
        <v>891</v>
      </c>
      <c r="AF318" s="12"/>
      <c r="AG318" s="12"/>
      <c r="AH318" s="12"/>
      <c r="AI318" s="12"/>
      <c r="AJ318" s="12"/>
      <c r="AK318" s="12"/>
      <c r="AL318" s="16" t="s">
        <v>20</v>
      </c>
      <c r="AM318" s="12" t="s">
        <v>1502</v>
      </c>
      <c r="AN318" s="27">
        <f>VLOOKUP(Table24[[#This Row],[USD conversion]],Sheet2!A:B,2,FALSE)</f>
        <v>0.65310000000000001</v>
      </c>
      <c r="AO318" s="28">
        <f>Table24[[#This Row],[Min Charge]]*Table24[[#This Row],[Conversion Rate]]</f>
        <v>979.65</v>
      </c>
      <c r="AP318" s="28">
        <f>Table24[[#This Row],[45]]*Table24[[#This Row],[Conversion Rate]]</f>
        <v>0</v>
      </c>
      <c r="AQ318" s="28">
        <f>Table24[[#This Row],[100]]*Table24[[#This Row],[Conversion Rate]]</f>
        <v>9.7965</v>
      </c>
      <c r="AR318" s="28">
        <f>Table24[[#This Row],[200]]*Table24[[#This Row],[Conversion Rate]]</f>
        <v>9.7965</v>
      </c>
      <c r="AS318" s="28">
        <f>Table24[[#This Row],[300]]*Table24[[#This Row],[Conversion Rate]]</f>
        <v>9.1433999999999997</v>
      </c>
      <c r="AT318" s="28">
        <f>Table24[[#This Row],[500]]*Table24[[#This Row],[Conversion Rate]]</f>
        <v>8.1637500000000003</v>
      </c>
      <c r="AU318" s="28">
        <f>Table24[[#This Row],[1000]]*Table24[[#This Row],[Conversion Rate]]</f>
        <v>7.8372000000000002</v>
      </c>
      <c r="AV318" s="28">
        <f>Table24[[#This Row],[2500]]*Table24[[#This Row],[Conversion Rate]]</f>
        <v>0</v>
      </c>
      <c r="AW318" s="28">
        <f>Table24[[#This Row],[5000]]*Table24[[#This Row],[Conversion Rate]]</f>
        <v>0</v>
      </c>
      <c r="AX318" s="28" t="str">
        <f>Table24[[#This Row],[All In/ ++]]</f>
        <v>All In</v>
      </c>
      <c r="AY318" s="28">
        <f>Table24[[#This Row],[FSC]]*Table24[[#This Row],[Conversion Rate]]</f>
        <v>0</v>
      </c>
      <c r="AZ318" s="28">
        <f>Table24[[#This Row],[SSC]]*Table24[[#This Row],[Conversion Rate]]</f>
        <v>0</v>
      </c>
      <c r="BA318" s="28">
        <f>Table24[[#This Row],[Screening]]*Table24[[#This Row],[Conversion Rate]]</f>
        <v>0</v>
      </c>
      <c r="BB318" s="28">
        <f>Table24[[#This Row],[Other Charges]]*Table24[[#This Row],[Conversion Rate]]</f>
        <v>0</v>
      </c>
      <c r="BC318" s="28">
        <f>Table24[[#This Row],[Dry Ice Charge]]*Table24[[#This Row],[Conversion Rate]]</f>
        <v>0</v>
      </c>
      <c r="BD318" s="28">
        <f>Table24[[#This Row],[SAF/kg]]*Table24[[#This Row],[Conversion Rate]]</f>
        <v>0</v>
      </c>
      <c r="BE318" s="30" cm="1">
        <f t="array" ref="BE318">IF(COUNTIFS(F$20:F$1213,F318,G$20:G$1213,G318)&gt;1,
    _xlfn.PERCENTRANK.INC(
        _xlfn._xlws.FILTER(AO$20:AO$1213, (F$20:F$1213=F318)*(G$20:G$1213=G318)*ISNUMBER(AO$20:AO$1213)),
        AO318
    ),
    0
)</f>
        <v>0.76600000000000001</v>
      </c>
      <c r="BF318" s="28" t="str">
        <f t="shared" si="4"/>
        <v>Red</v>
      </c>
    </row>
    <row r="319" spans="3:58" hidden="1">
      <c r="C319" s="6" t="s">
        <v>20</v>
      </c>
      <c r="D319" s="4" t="s">
        <v>472</v>
      </c>
      <c r="E319" s="4" t="s">
        <v>22</v>
      </c>
      <c r="F319" s="4" t="s">
        <v>106</v>
      </c>
      <c r="G319" s="4" t="s">
        <v>37</v>
      </c>
      <c r="H319" s="4" t="s">
        <v>816</v>
      </c>
      <c r="I319" s="4" t="s">
        <v>799</v>
      </c>
      <c r="J319" s="4" t="s">
        <v>777</v>
      </c>
      <c r="K319" s="4" t="s">
        <v>776</v>
      </c>
      <c r="L3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319" s="7">
        <v>20967.90598000001</v>
      </c>
      <c r="N319" s="4">
        <v>657</v>
      </c>
      <c r="O319" s="13">
        <v>31.914620974124826</v>
      </c>
      <c r="P319" s="8" t="s">
        <v>940</v>
      </c>
      <c r="Q319" s="12" t="s">
        <v>472</v>
      </c>
      <c r="R319" s="12" t="s">
        <v>791</v>
      </c>
      <c r="S319" s="12"/>
      <c r="T319" s="12" t="s">
        <v>869</v>
      </c>
      <c r="U319" s="22"/>
      <c r="V319" s="12">
        <v>1500</v>
      </c>
      <c r="W319" s="12"/>
      <c r="X319" s="12">
        <v>15</v>
      </c>
      <c r="Y319" s="12">
        <v>15</v>
      </c>
      <c r="Z319" s="12">
        <v>14</v>
      </c>
      <c r="AA319" s="12">
        <v>12.5</v>
      </c>
      <c r="AB319" s="12">
        <v>12</v>
      </c>
      <c r="AC319" s="12"/>
      <c r="AD319" s="12"/>
      <c r="AE319" s="12" t="s">
        <v>891</v>
      </c>
      <c r="AF319" s="12"/>
      <c r="AG319" s="12"/>
      <c r="AH319" s="12"/>
      <c r="AI319" s="12"/>
      <c r="AJ319" s="12"/>
      <c r="AK319" s="12"/>
      <c r="AL319" s="16" t="s">
        <v>20</v>
      </c>
      <c r="AM319" s="12" t="s">
        <v>1502</v>
      </c>
      <c r="AN319" s="27">
        <f>VLOOKUP(Table24[[#This Row],[USD conversion]],Sheet2!A:B,2,FALSE)</f>
        <v>0.65310000000000001</v>
      </c>
      <c r="AO319" s="28">
        <f>Table24[[#This Row],[Min Charge]]*Table24[[#This Row],[Conversion Rate]]</f>
        <v>979.65</v>
      </c>
      <c r="AP319" s="28">
        <f>Table24[[#This Row],[45]]*Table24[[#This Row],[Conversion Rate]]</f>
        <v>0</v>
      </c>
      <c r="AQ319" s="28">
        <f>Table24[[#This Row],[100]]*Table24[[#This Row],[Conversion Rate]]</f>
        <v>9.7965</v>
      </c>
      <c r="AR319" s="28">
        <f>Table24[[#This Row],[200]]*Table24[[#This Row],[Conversion Rate]]</f>
        <v>9.7965</v>
      </c>
      <c r="AS319" s="28">
        <f>Table24[[#This Row],[300]]*Table24[[#This Row],[Conversion Rate]]</f>
        <v>9.1433999999999997</v>
      </c>
      <c r="AT319" s="28">
        <f>Table24[[#This Row],[500]]*Table24[[#This Row],[Conversion Rate]]</f>
        <v>8.1637500000000003</v>
      </c>
      <c r="AU319" s="28">
        <f>Table24[[#This Row],[1000]]*Table24[[#This Row],[Conversion Rate]]</f>
        <v>7.8372000000000002</v>
      </c>
      <c r="AV319" s="28">
        <f>Table24[[#This Row],[2500]]*Table24[[#This Row],[Conversion Rate]]</f>
        <v>0</v>
      </c>
      <c r="AW319" s="28">
        <f>Table24[[#This Row],[5000]]*Table24[[#This Row],[Conversion Rate]]</f>
        <v>0</v>
      </c>
      <c r="AX319" s="28" t="str">
        <f>Table24[[#This Row],[All In/ ++]]</f>
        <v>All In</v>
      </c>
      <c r="AY319" s="28">
        <f>Table24[[#This Row],[FSC]]*Table24[[#This Row],[Conversion Rate]]</f>
        <v>0</v>
      </c>
      <c r="AZ319" s="28">
        <f>Table24[[#This Row],[SSC]]*Table24[[#This Row],[Conversion Rate]]</f>
        <v>0</v>
      </c>
      <c r="BA319" s="28">
        <f>Table24[[#This Row],[Screening]]*Table24[[#This Row],[Conversion Rate]]</f>
        <v>0</v>
      </c>
      <c r="BB319" s="28">
        <f>Table24[[#This Row],[Other Charges]]*Table24[[#This Row],[Conversion Rate]]</f>
        <v>0</v>
      </c>
      <c r="BC319" s="28">
        <f>Table24[[#This Row],[Dry Ice Charge]]*Table24[[#This Row],[Conversion Rate]]</f>
        <v>0</v>
      </c>
      <c r="BD319" s="28">
        <f>Table24[[#This Row],[SAF/kg]]*Table24[[#This Row],[Conversion Rate]]</f>
        <v>0</v>
      </c>
      <c r="BE319" s="30" cm="1">
        <f t="array" ref="BE319">IF(COUNTIFS(F$20:F$1213,F319,G$20:G$1213,G319)&gt;1,
    _xlfn.PERCENTRANK.INC(
        _xlfn._xlws.FILTER(AO$20:AO$1213, (F$20:F$1213=F319)*(G$20:G$1213=G319)*ISNUMBER(AO$20:AO$1213)),
        AO319
    ),
    0
)</f>
        <v>0.76600000000000001</v>
      </c>
      <c r="BF319" s="28" t="str">
        <f t="shared" si="4"/>
        <v>Red</v>
      </c>
    </row>
    <row r="320" spans="3:58" hidden="1">
      <c r="C320" s="6" t="s">
        <v>20</v>
      </c>
      <c r="D320" s="4" t="s">
        <v>472</v>
      </c>
      <c r="E320" s="4" t="s">
        <v>22</v>
      </c>
      <c r="F320" s="4" t="s">
        <v>210</v>
      </c>
      <c r="G320" s="4" t="s">
        <v>66</v>
      </c>
      <c r="H320" s="4" t="s">
        <v>805</v>
      </c>
      <c r="I320" s="4" t="s">
        <v>799</v>
      </c>
      <c r="J320" s="4" t="s">
        <v>778</v>
      </c>
      <c r="K320" s="4" t="s">
        <v>776</v>
      </c>
      <c r="L3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PharmaYesExpressBCNJFKESUSEMEAAMERICAS</v>
      </c>
      <c r="M320" s="7">
        <v>2523.1386000000002</v>
      </c>
      <c r="N320" s="4">
        <v>133</v>
      </c>
      <c r="O320" s="13">
        <v>18.970966917293236</v>
      </c>
      <c r="P320" s="8" t="s">
        <v>940</v>
      </c>
      <c r="Q320" s="12" t="s">
        <v>472</v>
      </c>
      <c r="R320" s="12" t="s">
        <v>791</v>
      </c>
      <c r="S320" s="12"/>
      <c r="T320" s="12" t="s">
        <v>837</v>
      </c>
      <c r="U320" s="22"/>
      <c r="V320" s="12">
        <v>150</v>
      </c>
      <c r="W320" s="12"/>
      <c r="X320" s="12">
        <v>4</v>
      </c>
      <c r="Y320" s="12">
        <v>3.9</v>
      </c>
      <c r="Z320" s="12">
        <v>3.7</v>
      </c>
      <c r="AA320" s="12">
        <v>3.5</v>
      </c>
      <c r="AB320" s="12">
        <v>3.3</v>
      </c>
      <c r="AC320" s="12"/>
      <c r="AD320" s="12"/>
      <c r="AE320" s="12" t="s">
        <v>891</v>
      </c>
      <c r="AF320" s="12"/>
      <c r="AG320" s="12"/>
      <c r="AH320" s="12"/>
      <c r="AI320" s="12"/>
      <c r="AJ320" s="12"/>
      <c r="AK320" s="12"/>
      <c r="AL320" s="16" t="s">
        <v>20</v>
      </c>
      <c r="AM320" s="12" t="s">
        <v>1503</v>
      </c>
      <c r="AN320" s="27">
        <f>VLOOKUP(Table24[[#This Row],[USD conversion]],Sheet2!A:B,2,FALSE)</f>
        <v>1.1715</v>
      </c>
      <c r="AO320" s="28">
        <f>Table24[[#This Row],[Min Charge]]*Table24[[#This Row],[Conversion Rate]]</f>
        <v>175.72499999999999</v>
      </c>
      <c r="AP320" s="28">
        <f>Table24[[#This Row],[45]]*Table24[[#This Row],[Conversion Rate]]</f>
        <v>0</v>
      </c>
      <c r="AQ320" s="28">
        <f>Table24[[#This Row],[100]]*Table24[[#This Row],[Conversion Rate]]</f>
        <v>4.6859999999999999</v>
      </c>
      <c r="AR320" s="28">
        <f>Table24[[#This Row],[200]]*Table24[[#This Row],[Conversion Rate]]</f>
        <v>4.5688499999999994</v>
      </c>
      <c r="AS320" s="28">
        <f>Table24[[#This Row],[300]]*Table24[[#This Row],[Conversion Rate]]</f>
        <v>4.3345500000000001</v>
      </c>
      <c r="AT320" s="28">
        <f>Table24[[#This Row],[500]]*Table24[[#This Row],[Conversion Rate]]</f>
        <v>4.10025</v>
      </c>
      <c r="AU320" s="28">
        <f>Table24[[#This Row],[1000]]*Table24[[#This Row],[Conversion Rate]]</f>
        <v>3.8659499999999998</v>
      </c>
      <c r="AV320" s="28">
        <f>Table24[[#This Row],[2500]]*Table24[[#This Row],[Conversion Rate]]</f>
        <v>0</v>
      </c>
      <c r="AW320" s="28">
        <f>Table24[[#This Row],[5000]]*Table24[[#This Row],[Conversion Rate]]</f>
        <v>0</v>
      </c>
      <c r="AX320" s="28" t="str">
        <f>Table24[[#This Row],[All In/ ++]]</f>
        <v>All In</v>
      </c>
      <c r="AY320" s="28">
        <f>Table24[[#This Row],[FSC]]*Table24[[#This Row],[Conversion Rate]]</f>
        <v>0</v>
      </c>
      <c r="AZ320" s="28">
        <f>Table24[[#This Row],[SSC]]*Table24[[#This Row],[Conversion Rate]]</f>
        <v>0</v>
      </c>
      <c r="BA320" s="28">
        <f>Table24[[#This Row],[Screening]]*Table24[[#This Row],[Conversion Rate]]</f>
        <v>0</v>
      </c>
      <c r="BB320" s="28">
        <f>Table24[[#This Row],[Other Charges]]*Table24[[#This Row],[Conversion Rate]]</f>
        <v>0</v>
      </c>
      <c r="BC320" s="28">
        <f>Table24[[#This Row],[Dry Ice Charge]]*Table24[[#This Row],[Conversion Rate]]</f>
        <v>0</v>
      </c>
      <c r="BD320" s="28">
        <f>Table24[[#This Row],[SAF/kg]]*Table24[[#This Row],[Conversion Rate]]</f>
        <v>0</v>
      </c>
      <c r="BE320" s="30" cm="1">
        <f t="array" ref="BE320">IF(COUNTIFS(F$20:F$1213,F320,G$20:G$1213,G320)&gt;1,
    _xlfn.PERCENTRANK.INC(
        _xlfn._xlws.FILTER(AO$20:AO$1213, (F$20:F$1213=F320)*(G$20:G$1213=G320)*ISNUMBER(AO$20:AO$1213)),
        AO320
    ),
    0
)</f>
        <v>0</v>
      </c>
      <c r="BF320" s="28" t="str">
        <f t="shared" si="4"/>
        <v>Green</v>
      </c>
    </row>
    <row r="321" spans="3:58" hidden="1">
      <c r="C321" s="6" t="s">
        <v>20</v>
      </c>
      <c r="D321" s="4" t="s">
        <v>472</v>
      </c>
      <c r="E321" s="4" t="s">
        <v>22</v>
      </c>
      <c r="F321" s="4" t="s">
        <v>112</v>
      </c>
      <c r="G321" s="4" t="s">
        <v>31</v>
      </c>
      <c r="H321" s="4" t="s">
        <v>803</v>
      </c>
      <c r="I321" s="4" t="s">
        <v>799</v>
      </c>
      <c r="J321" s="4" t="s">
        <v>778</v>
      </c>
      <c r="K321" s="4" t="s">
        <v>776</v>
      </c>
      <c r="L3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PharmaYesExpressBRUEWRBEUSEMEAAMERICAS</v>
      </c>
      <c r="M321" s="7">
        <v>6826.2300000000005</v>
      </c>
      <c r="N321" s="4">
        <v>448</v>
      </c>
      <c r="O321" s="13">
        <v>15.237120535714286</v>
      </c>
      <c r="P321" s="8" t="s">
        <v>940</v>
      </c>
      <c r="Q321" s="12" t="s">
        <v>472</v>
      </c>
      <c r="R321" s="12" t="s">
        <v>792</v>
      </c>
      <c r="S321" s="12" t="s">
        <v>66</v>
      </c>
      <c r="T321" s="12" t="s">
        <v>837</v>
      </c>
      <c r="U321" s="22"/>
      <c r="V321" s="12">
        <v>150</v>
      </c>
      <c r="W321" s="12"/>
      <c r="X321" s="12">
        <v>3.5</v>
      </c>
      <c r="Y321" s="12">
        <v>2.5</v>
      </c>
      <c r="Z321" s="12">
        <v>2.0499999999999998</v>
      </c>
      <c r="AA321" s="12">
        <v>1.9</v>
      </c>
      <c r="AB321" s="12">
        <v>1.9</v>
      </c>
      <c r="AC321" s="12">
        <v>1.9</v>
      </c>
      <c r="AD321" s="12">
        <v>1.9</v>
      </c>
      <c r="AE321" s="12" t="s">
        <v>891</v>
      </c>
      <c r="AF321" s="12"/>
      <c r="AG321" s="12"/>
      <c r="AH321" s="12"/>
      <c r="AI321" s="12"/>
      <c r="AJ321" s="12"/>
      <c r="AK321" s="12"/>
      <c r="AL321" s="16" t="s">
        <v>948</v>
      </c>
      <c r="AM321" s="12" t="s">
        <v>1503</v>
      </c>
      <c r="AN321" s="27">
        <f>VLOOKUP(Table24[[#This Row],[USD conversion]],Sheet2!A:B,2,FALSE)</f>
        <v>1.1715</v>
      </c>
      <c r="AO321" s="28">
        <f>Table24[[#This Row],[Min Charge]]*Table24[[#This Row],[Conversion Rate]]</f>
        <v>175.72499999999999</v>
      </c>
      <c r="AP321" s="28">
        <f>Table24[[#This Row],[45]]*Table24[[#This Row],[Conversion Rate]]</f>
        <v>0</v>
      </c>
      <c r="AQ321" s="28">
        <f>Table24[[#This Row],[100]]*Table24[[#This Row],[Conversion Rate]]</f>
        <v>4.10025</v>
      </c>
      <c r="AR321" s="28">
        <f>Table24[[#This Row],[200]]*Table24[[#This Row],[Conversion Rate]]</f>
        <v>2.92875</v>
      </c>
      <c r="AS321" s="28">
        <f>Table24[[#This Row],[300]]*Table24[[#This Row],[Conversion Rate]]</f>
        <v>2.4015749999999998</v>
      </c>
      <c r="AT321" s="28">
        <f>Table24[[#This Row],[500]]*Table24[[#This Row],[Conversion Rate]]</f>
        <v>2.2258499999999999</v>
      </c>
      <c r="AU321" s="28">
        <f>Table24[[#This Row],[1000]]*Table24[[#This Row],[Conversion Rate]]</f>
        <v>2.2258499999999999</v>
      </c>
      <c r="AV321" s="28">
        <f>Table24[[#This Row],[2500]]*Table24[[#This Row],[Conversion Rate]]</f>
        <v>2.2258499999999999</v>
      </c>
      <c r="AW321" s="28">
        <f>Table24[[#This Row],[5000]]*Table24[[#This Row],[Conversion Rate]]</f>
        <v>2.2258499999999999</v>
      </c>
      <c r="AX321" s="28" t="str">
        <f>Table24[[#This Row],[All In/ ++]]</f>
        <v>All In</v>
      </c>
      <c r="AY321" s="28">
        <f>Table24[[#This Row],[FSC]]*Table24[[#This Row],[Conversion Rate]]</f>
        <v>0</v>
      </c>
      <c r="AZ321" s="28">
        <f>Table24[[#This Row],[SSC]]*Table24[[#This Row],[Conversion Rate]]</f>
        <v>0</v>
      </c>
      <c r="BA321" s="28">
        <f>Table24[[#This Row],[Screening]]*Table24[[#This Row],[Conversion Rate]]</f>
        <v>0</v>
      </c>
      <c r="BB321" s="28">
        <f>Table24[[#This Row],[Other Charges]]*Table24[[#This Row],[Conversion Rate]]</f>
        <v>0</v>
      </c>
      <c r="BC321" s="28">
        <f>Table24[[#This Row],[Dry Ice Charge]]*Table24[[#This Row],[Conversion Rate]]</f>
        <v>0</v>
      </c>
      <c r="BD321" s="28">
        <f>Table24[[#This Row],[SAF/kg]]*Table24[[#This Row],[Conversion Rate]]</f>
        <v>0</v>
      </c>
      <c r="BE321" s="30" cm="1">
        <f t="array" ref="BE321">IF(COUNTIFS(F$20:F$1213,F321,G$20:G$1213,G321)&gt;1,
    _xlfn.PERCENTRANK.INC(
        _xlfn._xlws.FILTER(AO$20:AO$1213, (F$20:F$1213=F321)*(G$20:G$1213=G321)*ISNUMBER(AO$20:AO$1213)),
        AO321
    ),
    0
)</f>
        <v>0</v>
      </c>
      <c r="BF321" s="28" t="str">
        <f t="shared" si="4"/>
        <v>Green</v>
      </c>
    </row>
    <row r="322" spans="3:58" hidden="1">
      <c r="C322" s="6" t="s">
        <v>20</v>
      </c>
      <c r="D322" s="4" t="s">
        <v>472</v>
      </c>
      <c r="E322" s="4" t="s">
        <v>22</v>
      </c>
      <c r="F322" s="4" t="s">
        <v>112</v>
      </c>
      <c r="G322" s="4" t="s">
        <v>66</v>
      </c>
      <c r="H322" s="4" t="s">
        <v>803</v>
      </c>
      <c r="I322" s="4" t="s">
        <v>799</v>
      </c>
      <c r="J322" s="4" t="s">
        <v>778</v>
      </c>
      <c r="K322" s="4" t="s">
        <v>776</v>
      </c>
      <c r="L3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PharmaYesExpressBRUJFKBEUSEMEAAMERICAS</v>
      </c>
      <c r="M322" s="7">
        <v>11058.310000000001</v>
      </c>
      <c r="N322" s="4">
        <v>382</v>
      </c>
      <c r="O322" s="13">
        <v>28.948455497382202</v>
      </c>
      <c r="P322" s="8" t="s">
        <v>940</v>
      </c>
      <c r="Q322" s="12" t="s">
        <v>472</v>
      </c>
      <c r="R322" s="12" t="s">
        <v>791</v>
      </c>
      <c r="S322" s="12"/>
      <c r="T322" s="12" t="s">
        <v>837</v>
      </c>
      <c r="U322" s="22"/>
      <c r="V322" s="12">
        <v>150</v>
      </c>
      <c r="W322" s="12"/>
      <c r="X322" s="12">
        <v>3.5</v>
      </c>
      <c r="Y322" s="12">
        <v>2.5</v>
      </c>
      <c r="Z322" s="12">
        <v>2.0499999999999998</v>
      </c>
      <c r="AA322" s="12">
        <v>1.85</v>
      </c>
      <c r="AB322" s="12">
        <v>1.85</v>
      </c>
      <c r="AC322" s="12"/>
      <c r="AD322" s="12"/>
      <c r="AE322" s="12" t="s">
        <v>891</v>
      </c>
      <c r="AF322" s="12"/>
      <c r="AG322" s="12"/>
      <c r="AH322" s="12"/>
      <c r="AI322" s="12"/>
      <c r="AJ322" s="12"/>
      <c r="AK322" s="12"/>
      <c r="AL322" s="16" t="s">
        <v>948</v>
      </c>
      <c r="AM322" s="12" t="s">
        <v>1503</v>
      </c>
      <c r="AN322" s="27">
        <f>VLOOKUP(Table24[[#This Row],[USD conversion]],Sheet2!A:B,2,FALSE)</f>
        <v>1.1715</v>
      </c>
      <c r="AO322" s="28">
        <f>Table24[[#This Row],[Min Charge]]*Table24[[#This Row],[Conversion Rate]]</f>
        <v>175.72499999999999</v>
      </c>
      <c r="AP322" s="28">
        <f>Table24[[#This Row],[45]]*Table24[[#This Row],[Conversion Rate]]</f>
        <v>0</v>
      </c>
      <c r="AQ322" s="28">
        <f>Table24[[#This Row],[100]]*Table24[[#This Row],[Conversion Rate]]</f>
        <v>4.10025</v>
      </c>
      <c r="AR322" s="28">
        <f>Table24[[#This Row],[200]]*Table24[[#This Row],[Conversion Rate]]</f>
        <v>2.92875</v>
      </c>
      <c r="AS322" s="28">
        <f>Table24[[#This Row],[300]]*Table24[[#This Row],[Conversion Rate]]</f>
        <v>2.4015749999999998</v>
      </c>
      <c r="AT322" s="28">
        <f>Table24[[#This Row],[500]]*Table24[[#This Row],[Conversion Rate]]</f>
        <v>2.1672750000000001</v>
      </c>
      <c r="AU322" s="28">
        <f>Table24[[#This Row],[1000]]*Table24[[#This Row],[Conversion Rate]]</f>
        <v>2.1672750000000001</v>
      </c>
      <c r="AV322" s="28">
        <f>Table24[[#This Row],[2500]]*Table24[[#This Row],[Conversion Rate]]</f>
        <v>0</v>
      </c>
      <c r="AW322" s="28">
        <f>Table24[[#This Row],[5000]]*Table24[[#This Row],[Conversion Rate]]</f>
        <v>0</v>
      </c>
      <c r="AX322" s="28" t="str">
        <f>Table24[[#This Row],[All In/ ++]]</f>
        <v>All In</v>
      </c>
      <c r="AY322" s="28">
        <f>Table24[[#This Row],[FSC]]*Table24[[#This Row],[Conversion Rate]]</f>
        <v>0</v>
      </c>
      <c r="AZ322" s="28">
        <f>Table24[[#This Row],[SSC]]*Table24[[#This Row],[Conversion Rate]]</f>
        <v>0</v>
      </c>
      <c r="BA322" s="28">
        <f>Table24[[#This Row],[Screening]]*Table24[[#This Row],[Conversion Rate]]</f>
        <v>0</v>
      </c>
      <c r="BB322" s="28">
        <f>Table24[[#This Row],[Other Charges]]*Table24[[#This Row],[Conversion Rate]]</f>
        <v>0</v>
      </c>
      <c r="BC322" s="28">
        <f>Table24[[#This Row],[Dry Ice Charge]]*Table24[[#This Row],[Conversion Rate]]</f>
        <v>0</v>
      </c>
      <c r="BD322" s="28">
        <f>Table24[[#This Row],[SAF/kg]]*Table24[[#This Row],[Conversion Rate]]</f>
        <v>0</v>
      </c>
      <c r="BE322" s="30" cm="1">
        <f t="array" ref="BE322">IF(COUNTIFS(F$20:F$1213,F322,G$20:G$1213,G322)&gt;1,
    _xlfn.PERCENTRANK.INC(
        _xlfn._xlws.FILTER(AO$20:AO$1213, (F$20:F$1213=F322)*(G$20:G$1213=G322)*ISNUMBER(AO$20:AO$1213)),
        AO322
    ),
    0
)</f>
        <v>0</v>
      </c>
      <c r="BF322" s="28" t="str">
        <f t="shared" si="4"/>
        <v>Green</v>
      </c>
    </row>
    <row r="323" spans="3:58" hidden="1">
      <c r="C323" s="6" t="s">
        <v>20</v>
      </c>
      <c r="D323" s="4" t="s">
        <v>472</v>
      </c>
      <c r="E323" s="4" t="s">
        <v>22</v>
      </c>
      <c r="F323" s="4" t="s">
        <v>112</v>
      </c>
      <c r="G323" s="4" t="s">
        <v>37</v>
      </c>
      <c r="H323" s="4" t="s">
        <v>803</v>
      </c>
      <c r="I323" s="4" t="s">
        <v>799</v>
      </c>
      <c r="J323" s="4" t="s">
        <v>778</v>
      </c>
      <c r="K323" s="4" t="s">
        <v>776</v>
      </c>
      <c r="L3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PharmaYesExpressBRULAXBEUSEMEAAMERICAS</v>
      </c>
      <c r="M323" s="7">
        <v>4447.5</v>
      </c>
      <c r="N323" s="4">
        <v>341</v>
      </c>
      <c r="O323" s="13">
        <v>13.042521994134898</v>
      </c>
      <c r="P323" s="8" t="s">
        <v>940</v>
      </c>
      <c r="Q323" s="12" t="s">
        <v>472</v>
      </c>
      <c r="R323" s="12" t="s">
        <v>792</v>
      </c>
      <c r="S323" s="12" t="s">
        <v>66</v>
      </c>
      <c r="T323" s="12" t="s">
        <v>837</v>
      </c>
      <c r="U323" s="22"/>
      <c r="V323" s="12">
        <v>150</v>
      </c>
      <c r="W323" s="12"/>
      <c r="X323" s="12">
        <v>3.75</v>
      </c>
      <c r="Y323" s="12">
        <v>2.65</v>
      </c>
      <c r="Z323" s="12">
        <v>2.2000000000000002</v>
      </c>
      <c r="AA323" s="12">
        <v>2.0499999999999998</v>
      </c>
      <c r="AB323" s="12">
        <v>2.0499999999999998</v>
      </c>
      <c r="AC323" s="12"/>
      <c r="AD323" s="12"/>
      <c r="AE323" s="12" t="s">
        <v>891</v>
      </c>
      <c r="AF323" s="12"/>
      <c r="AG323" s="12"/>
      <c r="AH323" s="12"/>
      <c r="AI323" s="12"/>
      <c r="AJ323" s="12"/>
      <c r="AK323" s="12"/>
      <c r="AL323" s="16" t="s">
        <v>948</v>
      </c>
      <c r="AM323" s="12" t="s">
        <v>1503</v>
      </c>
      <c r="AN323" s="27">
        <f>VLOOKUP(Table24[[#This Row],[USD conversion]],Sheet2!A:B,2,FALSE)</f>
        <v>1.1715</v>
      </c>
      <c r="AO323" s="28">
        <f>Table24[[#This Row],[Min Charge]]*Table24[[#This Row],[Conversion Rate]]</f>
        <v>175.72499999999999</v>
      </c>
      <c r="AP323" s="28">
        <f>Table24[[#This Row],[45]]*Table24[[#This Row],[Conversion Rate]]</f>
        <v>0</v>
      </c>
      <c r="AQ323" s="28">
        <f>Table24[[#This Row],[100]]*Table24[[#This Row],[Conversion Rate]]</f>
        <v>4.3931249999999995</v>
      </c>
      <c r="AR323" s="28">
        <f>Table24[[#This Row],[200]]*Table24[[#This Row],[Conversion Rate]]</f>
        <v>3.1044749999999999</v>
      </c>
      <c r="AS323" s="28">
        <f>Table24[[#This Row],[300]]*Table24[[#This Row],[Conversion Rate]]</f>
        <v>2.5773000000000001</v>
      </c>
      <c r="AT323" s="28">
        <f>Table24[[#This Row],[500]]*Table24[[#This Row],[Conversion Rate]]</f>
        <v>2.4015749999999998</v>
      </c>
      <c r="AU323" s="28">
        <f>Table24[[#This Row],[1000]]*Table24[[#This Row],[Conversion Rate]]</f>
        <v>2.4015749999999998</v>
      </c>
      <c r="AV323" s="28">
        <f>Table24[[#This Row],[2500]]*Table24[[#This Row],[Conversion Rate]]</f>
        <v>0</v>
      </c>
      <c r="AW323" s="28">
        <f>Table24[[#This Row],[5000]]*Table24[[#This Row],[Conversion Rate]]</f>
        <v>0</v>
      </c>
      <c r="AX323" s="28" t="str">
        <f>Table24[[#This Row],[All In/ ++]]</f>
        <v>All In</v>
      </c>
      <c r="AY323" s="28">
        <f>Table24[[#This Row],[FSC]]*Table24[[#This Row],[Conversion Rate]]</f>
        <v>0</v>
      </c>
      <c r="AZ323" s="28">
        <f>Table24[[#This Row],[SSC]]*Table24[[#This Row],[Conversion Rate]]</f>
        <v>0</v>
      </c>
      <c r="BA323" s="28">
        <f>Table24[[#This Row],[Screening]]*Table24[[#This Row],[Conversion Rate]]</f>
        <v>0</v>
      </c>
      <c r="BB323" s="28">
        <f>Table24[[#This Row],[Other Charges]]*Table24[[#This Row],[Conversion Rate]]</f>
        <v>0</v>
      </c>
      <c r="BC323" s="28">
        <f>Table24[[#This Row],[Dry Ice Charge]]*Table24[[#This Row],[Conversion Rate]]</f>
        <v>0</v>
      </c>
      <c r="BD323" s="28">
        <f>Table24[[#This Row],[SAF/kg]]*Table24[[#This Row],[Conversion Rate]]</f>
        <v>0</v>
      </c>
      <c r="BE323" s="30" cm="1">
        <f t="array" ref="BE323">IF(COUNTIFS(F$20:F$1213,F323,G$20:G$1213,G323)&gt;1,
    _xlfn.PERCENTRANK.INC(
        _xlfn._xlws.FILTER(AO$20:AO$1213, (F$20:F$1213=F323)*(G$20:G$1213=G323)*ISNUMBER(AO$20:AO$1213)),
        AO323
    ),
    0
)</f>
        <v>0</v>
      </c>
      <c r="BF323" s="28" t="str">
        <f t="shared" si="4"/>
        <v>Green</v>
      </c>
    </row>
    <row r="324" spans="3:58" hidden="1">
      <c r="C324" s="6" t="s">
        <v>20</v>
      </c>
      <c r="D324" s="4" t="s">
        <v>472</v>
      </c>
      <c r="E324" s="4" t="s">
        <v>22</v>
      </c>
      <c r="F324" s="4" t="s">
        <v>171</v>
      </c>
      <c r="G324" s="4" t="s">
        <v>122</v>
      </c>
      <c r="H324" s="4" t="s">
        <v>798</v>
      </c>
      <c r="I324" s="4" t="s">
        <v>812</v>
      </c>
      <c r="J324" s="4" t="s">
        <v>778</v>
      </c>
      <c r="K324" s="4" t="s">
        <v>776</v>
      </c>
      <c r="L3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PharmaYesExpressDUBGRUIEBREMEAAMERICAS</v>
      </c>
      <c r="M324" s="7">
        <v>7178.3199999999988</v>
      </c>
      <c r="N324" s="4">
        <v>431</v>
      </c>
      <c r="O324" s="13">
        <v>16.655034802784218</v>
      </c>
      <c r="P324" s="8" t="s">
        <v>940</v>
      </c>
      <c r="Q324" s="12" t="s">
        <v>472</v>
      </c>
      <c r="R324" s="12" t="s">
        <v>792</v>
      </c>
      <c r="S324" s="12" t="s">
        <v>23</v>
      </c>
      <c r="T324" s="12" t="s">
        <v>837</v>
      </c>
      <c r="U324" s="22"/>
      <c r="V324" s="12">
        <v>150</v>
      </c>
      <c r="W324" s="12"/>
      <c r="X324" s="12">
        <v>4</v>
      </c>
      <c r="Y324" s="12">
        <v>4.0999999999999996</v>
      </c>
      <c r="Z324" s="12">
        <v>3.85</v>
      </c>
      <c r="AA324" s="12">
        <v>3.6</v>
      </c>
      <c r="AB324" s="12">
        <v>3.35</v>
      </c>
      <c r="AC324" s="12"/>
      <c r="AD324" s="12"/>
      <c r="AE324" s="12" t="s">
        <v>891</v>
      </c>
      <c r="AF324" s="12"/>
      <c r="AG324" s="12"/>
      <c r="AH324" s="12"/>
      <c r="AI324" s="12"/>
      <c r="AJ324" s="12"/>
      <c r="AK324" s="12"/>
      <c r="AL324" s="16" t="s">
        <v>20</v>
      </c>
      <c r="AM324" s="12" t="s">
        <v>1503</v>
      </c>
      <c r="AN324" s="27">
        <f>VLOOKUP(Table24[[#This Row],[USD conversion]],Sheet2!A:B,2,FALSE)</f>
        <v>1.1715</v>
      </c>
      <c r="AO324" s="28">
        <f>Table24[[#This Row],[Min Charge]]*Table24[[#This Row],[Conversion Rate]]</f>
        <v>175.72499999999999</v>
      </c>
      <c r="AP324" s="28">
        <f>Table24[[#This Row],[45]]*Table24[[#This Row],[Conversion Rate]]</f>
        <v>0</v>
      </c>
      <c r="AQ324" s="28">
        <f>Table24[[#This Row],[100]]*Table24[[#This Row],[Conversion Rate]]</f>
        <v>4.6859999999999999</v>
      </c>
      <c r="AR324" s="28">
        <f>Table24[[#This Row],[200]]*Table24[[#This Row],[Conversion Rate]]</f>
        <v>4.8031499999999996</v>
      </c>
      <c r="AS324" s="28">
        <f>Table24[[#This Row],[300]]*Table24[[#This Row],[Conversion Rate]]</f>
        <v>4.510275</v>
      </c>
      <c r="AT324" s="28">
        <f>Table24[[#This Row],[500]]*Table24[[#This Row],[Conversion Rate]]</f>
        <v>4.2174000000000005</v>
      </c>
      <c r="AU324" s="28">
        <f>Table24[[#This Row],[1000]]*Table24[[#This Row],[Conversion Rate]]</f>
        <v>3.924525</v>
      </c>
      <c r="AV324" s="28">
        <f>Table24[[#This Row],[2500]]*Table24[[#This Row],[Conversion Rate]]</f>
        <v>0</v>
      </c>
      <c r="AW324" s="28">
        <f>Table24[[#This Row],[5000]]*Table24[[#This Row],[Conversion Rate]]</f>
        <v>0</v>
      </c>
      <c r="AX324" s="28" t="str">
        <f>Table24[[#This Row],[All In/ ++]]</f>
        <v>All In</v>
      </c>
      <c r="AY324" s="28">
        <f>Table24[[#This Row],[FSC]]*Table24[[#This Row],[Conversion Rate]]</f>
        <v>0</v>
      </c>
      <c r="AZ324" s="28">
        <f>Table24[[#This Row],[SSC]]*Table24[[#This Row],[Conversion Rate]]</f>
        <v>0</v>
      </c>
      <c r="BA324" s="28">
        <f>Table24[[#This Row],[Screening]]*Table24[[#This Row],[Conversion Rate]]</f>
        <v>0</v>
      </c>
      <c r="BB324" s="28">
        <f>Table24[[#This Row],[Other Charges]]*Table24[[#This Row],[Conversion Rate]]</f>
        <v>0</v>
      </c>
      <c r="BC324" s="28">
        <f>Table24[[#This Row],[Dry Ice Charge]]*Table24[[#This Row],[Conversion Rate]]</f>
        <v>0</v>
      </c>
      <c r="BD324" s="28">
        <f>Table24[[#This Row],[SAF/kg]]*Table24[[#This Row],[Conversion Rate]]</f>
        <v>0</v>
      </c>
      <c r="BE324" s="30" cm="1">
        <f t="array" ref="BE324">IF(COUNTIFS(F$20:F$1213,F324,G$20:G$1213,G324)&gt;1,
    _xlfn.PERCENTRANK.INC(
        _xlfn._xlws.FILTER(AO$20:AO$1213, (F$20:F$1213=F324)*(G$20:G$1213=G324)*ISNUMBER(AO$20:AO$1213)),
        AO324
    ),
    0
)</f>
        <v>0.4</v>
      </c>
      <c r="BF324" s="28" t="str">
        <f t="shared" si="4"/>
        <v>Orange</v>
      </c>
    </row>
    <row r="325" spans="3:58" hidden="1">
      <c r="C325" s="6" t="s">
        <v>20</v>
      </c>
      <c r="D325" s="4" t="s">
        <v>472</v>
      </c>
      <c r="E325" s="4" t="s">
        <v>22</v>
      </c>
      <c r="F325" s="4" t="s">
        <v>171</v>
      </c>
      <c r="G325" s="4" t="s">
        <v>66</v>
      </c>
      <c r="H325" s="4" t="s">
        <v>798</v>
      </c>
      <c r="I325" s="4" t="s">
        <v>799</v>
      </c>
      <c r="J325" s="4" t="s">
        <v>778</v>
      </c>
      <c r="K325" s="4" t="s">
        <v>776</v>
      </c>
      <c r="L3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PharmaYesExpressDUBJFKIEUSEMEAAMERICAS</v>
      </c>
      <c r="M325" s="7">
        <v>19474.140000000007</v>
      </c>
      <c r="N325" s="4">
        <v>1176</v>
      </c>
      <c r="O325" s="13">
        <v>16.559642857142862</v>
      </c>
      <c r="P325" s="8" t="s">
        <v>940</v>
      </c>
      <c r="Q325" s="12" t="s">
        <v>472</v>
      </c>
      <c r="R325" s="12" t="s">
        <v>792</v>
      </c>
      <c r="S325" s="12" t="s">
        <v>23</v>
      </c>
      <c r="T325" s="12" t="s">
        <v>837</v>
      </c>
      <c r="U325" s="22"/>
      <c r="V325" s="12">
        <v>150</v>
      </c>
      <c r="W325" s="12"/>
      <c r="X325" s="12">
        <v>4</v>
      </c>
      <c r="Y325" s="12">
        <v>2.5499999999999998</v>
      </c>
      <c r="Z325" s="12">
        <v>2.2999999999999998</v>
      </c>
      <c r="AA325" s="12">
        <v>2.0499999999999998</v>
      </c>
      <c r="AB325" s="12">
        <v>1.8</v>
      </c>
      <c r="AC325" s="12"/>
      <c r="AD325" s="12"/>
      <c r="AE325" s="12" t="s">
        <v>891</v>
      </c>
      <c r="AF325" s="12"/>
      <c r="AG325" s="12"/>
      <c r="AH325" s="12"/>
      <c r="AI325" s="12"/>
      <c r="AJ325" s="12"/>
      <c r="AK325" s="12"/>
      <c r="AL325" s="16" t="s">
        <v>20</v>
      </c>
      <c r="AM325" s="12" t="s">
        <v>1503</v>
      </c>
      <c r="AN325" s="27">
        <f>VLOOKUP(Table24[[#This Row],[USD conversion]],Sheet2!A:B,2,FALSE)</f>
        <v>1.1715</v>
      </c>
      <c r="AO325" s="28">
        <f>Table24[[#This Row],[Min Charge]]*Table24[[#This Row],[Conversion Rate]]</f>
        <v>175.72499999999999</v>
      </c>
      <c r="AP325" s="28">
        <f>Table24[[#This Row],[45]]*Table24[[#This Row],[Conversion Rate]]</f>
        <v>0</v>
      </c>
      <c r="AQ325" s="28">
        <f>Table24[[#This Row],[100]]*Table24[[#This Row],[Conversion Rate]]</f>
        <v>4.6859999999999999</v>
      </c>
      <c r="AR325" s="28">
        <f>Table24[[#This Row],[200]]*Table24[[#This Row],[Conversion Rate]]</f>
        <v>2.9873249999999998</v>
      </c>
      <c r="AS325" s="28">
        <f>Table24[[#This Row],[300]]*Table24[[#This Row],[Conversion Rate]]</f>
        <v>2.6944499999999998</v>
      </c>
      <c r="AT325" s="28">
        <f>Table24[[#This Row],[500]]*Table24[[#This Row],[Conversion Rate]]</f>
        <v>2.4015749999999998</v>
      </c>
      <c r="AU325" s="28">
        <f>Table24[[#This Row],[1000]]*Table24[[#This Row],[Conversion Rate]]</f>
        <v>2.1087000000000002</v>
      </c>
      <c r="AV325" s="28">
        <f>Table24[[#This Row],[2500]]*Table24[[#This Row],[Conversion Rate]]</f>
        <v>0</v>
      </c>
      <c r="AW325" s="28">
        <f>Table24[[#This Row],[5000]]*Table24[[#This Row],[Conversion Rate]]</f>
        <v>0</v>
      </c>
      <c r="AX325" s="28" t="str">
        <f>Table24[[#This Row],[All In/ ++]]</f>
        <v>All In</v>
      </c>
      <c r="AY325" s="28">
        <f>Table24[[#This Row],[FSC]]*Table24[[#This Row],[Conversion Rate]]</f>
        <v>0</v>
      </c>
      <c r="AZ325" s="28">
        <f>Table24[[#This Row],[SSC]]*Table24[[#This Row],[Conversion Rate]]</f>
        <v>0</v>
      </c>
      <c r="BA325" s="28">
        <f>Table24[[#This Row],[Screening]]*Table24[[#This Row],[Conversion Rate]]</f>
        <v>0</v>
      </c>
      <c r="BB325" s="28">
        <f>Table24[[#This Row],[Other Charges]]*Table24[[#This Row],[Conversion Rate]]</f>
        <v>0</v>
      </c>
      <c r="BC325" s="28">
        <f>Table24[[#This Row],[Dry Ice Charge]]*Table24[[#This Row],[Conversion Rate]]</f>
        <v>0</v>
      </c>
      <c r="BD325" s="28">
        <f>Table24[[#This Row],[SAF/kg]]*Table24[[#This Row],[Conversion Rate]]</f>
        <v>0</v>
      </c>
      <c r="BE325" s="30" cm="1">
        <f t="array" ref="BE325">IF(COUNTIFS(F$20:F$1213,F325,G$20:G$1213,G325)&gt;1,
    _xlfn.PERCENTRANK.INC(
        _xlfn._xlws.FILTER(AO$20:AO$1213, (F$20:F$1213=F325)*(G$20:G$1213=G325)*ISNUMBER(AO$20:AO$1213)),
        AO325
    ),
    0
)</f>
        <v>0.4</v>
      </c>
      <c r="BF325" s="28" t="str">
        <f t="shared" si="4"/>
        <v>Orange</v>
      </c>
    </row>
    <row r="326" spans="3:58" hidden="1">
      <c r="C326" s="6" t="s">
        <v>20</v>
      </c>
      <c r="D326" s="4" t="s">
        <v>472</v>
      </c>
      <c r="E326" s="4" t="s">
        <v>22</v>
      </c>
      <c r="F326" s="4" t="s">
        <v>171</v>
      </c>
      <c r="G326" s="4" t="s">
        <v>37</v>
      </c>
      <c r="H326" s="4" t="s">
        <v>798</v>
      </c>
      <c r="I326" s="4" t="s">
        <v>799</v>
      </c>
      <c r="J326" s="4" t="s">
        <v>778</v>
      </c>
      <c r="K326" s="4" t="s">
        <v>776</v>
      </c>
      <c r="L3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PharmaYesExpressDUBLAXIEUSEMEAAMERICAS</v>
      </c>
      <c r="M326" s="7">
        <v>11410</v>
      </c>
      <c r="N326" s="4">
        <v>464</v>
      </c>
      <c r="O326" s="13">
        <v>24.59051724137931</v>
      </c>
      <c r="P326" s="8" t="s">
        <v>940</v>
      </c>
      <c r="Q326" s="12" t="s">
        <v>472</v>
      </c>
      <c r="R326" s="12" t="s">
        <v>792</v>
      </c>
      <c r="S326" s="12" t="s">
        <v>66</v>
      </c>
      <c r="T326" s="12" t="s">
        <v>837</v>
      </c>
      <c r="U326" s="22"/>
      <c r="V326" s="12">
        <v>150</v>
      </c>
      <c r="W326" s="12"/>
      <c r="X326" s="12">
        <v>4</v>
      </c>
      <c r="Y326" s="12">
        <v>2.85</v>
      </c>
      <c r="Z326" s="12">
        <v>2.6</v>
      </c>
      <c r="AA326" s="12">
        <v>2.35</v>
      </c>
      <c r="AB326" s="12">
        <v>2.1</v>
      </c>
      <c r="AC326" s="12"/>
      <c r="AD326" s="12"/>
      <c r="AE326" s="12" t="s">
        <v>891</v>
      </c>
      <c r="AF326" s="12"/>
      <c r="AG326" s="12"/>
      <c r="AH326" s="12"/>
      <c r="AI326" s="12"/>
      <c r="AJ326" s="12"/>
      <c r="AK326" s="12"/>
      <c r="AL326" s="16" t="s">
        <v>20</v>
      </c>
      <c r="AM326" s="12" t="s">
        <v>1503</v>
      </c>
      <c r="AN326" s="27">
        <f>VLOOKUP(Table24[[#This Row],[USD conversion]],Sheet2!A:B,2,FALSE)</f>
        <v>1.1715</v>
      </c>
      <c r="AO326" s="28">
        <f>Table24[[#This Row],[Min Charge]]*Table24[[#This Row],[Conversion Rate]]</f>
        <v>175.72499999999999</v>
      </c>
      <c r="AP326" s="28">
        <f>Table24[[#This Row],[45]]*Table24[[#This Row],[Conversion Rate]]</f>
        <v>0</v>
      </c>
      <c r="AQ326" s="28">
        <f>Table24[[#This Row],[100]]*Table24[[#This Row],[Conversion Rate]]</f>
        <v>4.6859999999999999</v>
      </c>
      <c r="AR326" s="28">
        <f>Table24[[#This Row],[200]]*Table24[[#This Row],[Conversion Rate]]</f>
        <v>3.338775</v>
      </c>
      <c r="AS326" s="28">
        <f>Table24[[#This Row],[300]]*Table24[[#This Row],[Conversion Rate]]</f>
        <v>3.0459000000000001</v>
      </c>
      <c r="AT326" s="28">
        <f>Table24[[#This Row],[500]]*Table24[[#This Row],[Conversion Rate]]</f>
        <v>2.7530250000000001</v>
      </c>
      <c r="AU326" s="28">
        <f>Table24[[#This Row],[1000]]*Table24[[#This Row],[Conversion Rate]]</f>
        <v>2.4601500000000001</v>
      </c>
      <c r="AV326" s="28">
        <f>Table24[[#This Row],[2500]]*Table24[[#This Row],[Conversion Rate]]</f>
        <v>0</v>
      </c>
      <c r="AW326" s="28">
        <f>Table24[[#This Row],[5000]]*Table24[[#This Row],[Conversion Rate]]</f>
        <v>0</v>
      </c>
      <c r="AX326" s="28" t="str">
        <f>Table24[[#This Row],[All In/ ++]]</f>
        <v>All In</v>
      </c>
      <c r="AY326" s="28">
        <f>Table24[[#This Row],[FSC]]*Table24[[#This Row],[Conversion Rate]]</f>
        <v>0</v>
      </c>
      <c r="AZ326" s="28">
        <f>Table24[[#This Row],[SSC]]*Table24[[#This Row],[Conversion Rate]]</f>
        <v>0</v>
      </c>
      <c r="BA326" s="28">
        <f>Table24[[#This Row],[Screening]]*Table24[[#This Row],[Conversion Rate]]</f>
        <v>0</v>
      </c>
      <c r="BB326" s="28">
        <f>Table24[[#This Row],[Other Charges]]*Table24[[#This Row],[Conversion Rate]]</f>
        <v>0</v>
      </c>
      <c r="BC326" s="28">
        <f>Table24[[#This Row],[Dry Ice Charge]]*Table24[[#This Row],[Conversion Rate]]</f>
        <v>0</v>
      </c>
      <c r="BD326" s="28">
        <f>Table24[[#This Row],[SAF/kg]]*Table24[[#This Row],[Conversion Rate]]</f>
        <v>0</v>
      </c>
      <c r="BE326" s="30" cm="1">
        <f t="array" ref="BE326">IF(COUNTIFS(F$20:F$1213,F326,G$20:G$1213,G326)&gt;1,
    _xlfn.PERCENTRANK.INC(
        _xlfn._xlws.FILTER(AO$20:AO$1213, (F$20:F$1213=F326)*(G$20:G$1213=G326)*ISNUMBER(AO$20:AO$1213)),
        AO326
    ),
    0
)</f>
        <v>0.25</v>
      </c>
      <c r="BF326" s="28" t="str">
        <f t="shared" si="4"/>
        <v>Orange</v>
      </c>
    </row>
    <row r="327" spans="3:58" hidden="1">
      <c r="C327" s="6" t="s">
        <v>20</v>
      </c>
      <c r="D327" s="4" t="s">
        <v>472</v>
      </c>
      <c r="E327" s="4" t="s">
        <v>22</v>
      </c>
      <c r="F327" s="4" t="s">
        <v>51</v>
      </c>
      <c r="G327" s="4" t="s">
        <v>122</v>
      </c>
      <c r="H327" s="4" t="s">
        <v>800</v>
      </c>
      <c r="I327" s="4" t="s">
        <v>812</v>
      </c>
      <c r="J327" s="4" t="s">
        <v>778</v>
      </c>
      <c r="K327" s="4" t="s">
        <v>776</v>
      </c>
      <c r="L3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PharmaYesExpressFRAGRUDEBREMEAAMERICAS</v>
      </c>
      <c r="M327" s="7">
        <v>14147.979999999996</v>
      </c>
      <c r="N327" s="4">
        <v>310</v>
      </c>
      <c r="O327" s="13">
        <v>45.638645161290306</v>
      </c>
      <c r="P327" s="8" t="s">
        <v>940</v>
      </c>
      <c r="Q327" s="12" t="s">
        <v>472</v>
      </c>
      <c r="R327" s="12" t="s">
        <v>792</v>
      </c>
      <c r="S327" s="12" t="s">
        <v>66</v>
      </c>
      <c r="T327" s="12" t="s">
        <v>837</v>
      </c>
      <c r="U327" s="22">
        <v>1</v>
      </c>
      <c r="V327" s="12">
        <v>150</v>
      </c>
      <c r="W327" s="12"/>
      <c r="X327" s="12">
        <v>4</v>
      </c>
      <c r="Y327" s="12">
        <v>3.7</v>
      </c>
      <c r="Z327" s="12">
        <v>3.7</v>
      </c>
      <c r="AA327" s="12">
        <v>3.5</v>
      </c>
      <c r="AB327" s="12">
        <v>3.3</v>
      </c>
      <c r="AC327" s="12"/>
      <c r="AD327" s="12"/>
      <c r="AE327" s="12" t="s">
        <v>891</v>
      </c>
      <c r="AF327" s="12"/>
      <c r="AG327" s="12"/>
      <c r="AH327" s="12"/>
      <c r="AI327" s="12"/>
      <c r="AJ327" s="12"/>
      <c r="AK327" s="12"/>
      <c r="AL327" s="16" t="s">
        <v>20</v>
      </c>
      <c r="AM327" s="12" t="s">
        <v>1503</v>
      </c>
      <c r="AN327" s="27">
        <f>VLOOKUP(Table24[[#This Row],[USD conversion]],Sheet2!A:B,2,FALSE)</f>
        <v>1.1715</v>
      </c>
      <c r="AO327" s="28">
        <f>Table24[[#This Row],[Min Charge]]*Table24[[#This Row],[Conversion Rate]]</f>
        <v>175.72499999999999</v>
      </c>
      <c r="AP327" s="28">
        <f>Table24[[#This Row],[45]]*Table24[[#This Row],[Conversion Rate]]</f>
        <v>0</v>
      </c>
      <c r="AQ327" s="28">
        <f>Table24[[#This Row],[100]]*Table24[[#This Row],[Conversion Rate]]</f>
        <v>4.6859999999999999</v>
      </c>
      <c r="AR327" s="28">
        <f>Table24[[#This Row],[200]]*Table24[[#This Row],[Conversion Rate]]</f>
        <v>4.3345500000000001</v>
      </c>
      <c r="AS327" s="28">
        <f>Table24[[#This Row],[300]]*Table24[[#This Row],[Conversion Rate]]</f>
        <v>4.3345500000000001</v>
      </c>
      <c r="AT327" s="28">
        <f>Table24[[#This Row],[500]]*Table24[[#This Row],[Conversion Rate]]</f>
        <v>4.10025</v>
      </c>
      <c r="AU327" s="28">
        <f>Table24[[#This Row],[1000]]*Table24[[#This Row],[Conversion Rate]]</f>
        <v>3.8659499999999998</v>
      </c>
      <c r="AV327" s="28">
        <f>Table24[[#This Row],[2500]]*Table24[[#This Row],[Conversion Rate]]</f>
        <v>0</v>
      </c>
      <c r="AW327" s="28">
        <f>Table24[[#This Row],[5000]]*Table24[[#This Row],[Conversion Rate]]</f>
        <v>0</v>
      </c>
      <c r="AX327" s="28" t="str">
        <f>Table24[[#This Row],[All In/ ++]]</f>
        <v>All In</v>
      </c>
      <c r="AY327" s="28">
        <f>Table24[[#This Row],[FSC]]*Table24[[#This Row],[Conversion Rate]]</f>
        <v>0</v>
      </c>
      <c r="AZ327" s="28">
        <f>Table24[[#This Row],[SSC]]*Table24[[#This Row],[Conversion Rate]]</f>
        <v>0</v>
      </c>
      <c r="BA327" s="28">
        <f>Table24[[#This Row],[Screening]]*Table24[[#This Row],[Conversion Rate]]</f>
        <v>0</v>
      </c>
      <c r="BB327" s="28">
        <f>Table24[[#This Row],[Other Charges]]*Table24[[#This Row],[Conversion Rate]]</f>
        <v>0</v>
      </c>
      <c r="BC327" s="28">
        <f>Table24[[#This Row],[Dry Ice Charge]]*Table24[[#This Row],[Conversion Rate]]</f>
        <v>0</v>
      </c>
      <c r="BD327" s="28">
        <f>Table24[[#This Row],[SAF/kg]]*Table24[[#This Row],[Conversion Rate]]</f>
        <v>0</v>
      </c>
      <c r="BE327" s="30" cm="1">
        <f t="array" ref="BE327">IF(COUNTIFS(F$20:F$1213,F327,G$20:G$1213,G327)&gt;1,
    _xlfn.PERCENTRANK.INC(
        _xlfn._xlws.FILTER(AO$20:AO$1213, (F$20:F$1213=F327)*(G$20:G$1213=G327)*ISNUMBER(AO$20:AO$1213)),
        AO327
    ),
    0
)</f>
        <v>0.2</v>
      </c>
      <c r="BF327" s="28" t="str">
        <f t="shared" si="4"/>
        <v>Green</v>
      </c>
    </row>
    <row r="328" spans="3:58" hidden="1">
      <c r="C328" s="6" t="s">
        <v>20</v>
      </c>
      <c r="D328" s="4" t="s">
        <v>472</v>
      </c>
      <c r="E328" s="4" t="s">
        <v>22</v>
      </c>
      <c r="F328" s="4" t="s">
        <v>51</v>
      </c>
      <c r="G328" s="4" t="s">
        <v>66</v>
      </c>
      <c r="H328" s="4" t="s">
        <v>800</v>
      </c>
      <c r="I328" s="4" t="s">
        <v>799</v>
      </c>
      <c r="J328" s="4" t="s">
        <v>778</v>
      </c>
      <c r="K328" s="4" t="s">
        <v>776</v>
      </c>
      <c r="L3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PharmaYesExpressFRAJFKDEUSEMEAAMERICAS</v>
      </c>
      <c r="M328" s="7">
        <v>32078.757200000004</v>
      </c>
      <c r="N328" s="4">
        <v>501</v>
      </c>
      <c r="O328" s="13">
        <v>64.02945548902197</v>
      </c>
      <c r="P328" s="8" t="s">
        <v>940</v>
      </c>
      <c r="Q328" s="12" t="s">
        <v>472</v>
      </c>
      <c r="R328" s="12" t="s">
        <v>791</v>
      </c>
      <c r="S328" s="12"/>
      <c r="T328" s="12" t="s">
        <v>837</v>
      </c>
      <c r="U328" s="22">
        <v>1</v>
      </c>
      <c r="V328" s="12">
        <v>150</v>
      </c>
      <c r="W328" s="12"/>
      <c r="X328" s="12">
        <v>3</v>
      </c>
      <c r="Y328" s="12">
        <v>2.75</v>
      </c>
      <c r="Z328" s="12">
        <v>2.75</v>
      </c>
      <c r="AA328" s="12">
        <v>2.6</v>
      </c>
      <c r="AB328" s="12">
        <v>2.2999999999999998</v>
      </c>
      <c r="AC328" s="12"/>
      <c r="AD328" s="12"/>
      <c r="AE328" s="12" t="s">
        <v>891</v>
      </c>
      <c r="AF328" s="12"/>
      <c r="AG328" s="12"/>
      <c r="AH328" s="12"/>
      <c r="AI328" s="12"/>
      <c r="AJ328" s="12"/>
      <c r="AK328" s="12"/>
      <c r="AL328" s="16" t="s">
        <v>20</v>
      </c>
      <c r="AM328" s="12" t="s">
        <v>1503</v>
      </c>
      <c r="AN328" s="27">
        <f>VLOOKUP(Table24[[#This Row],[USD conversion]],Sheet2!A:B,2,FALSE)</f>
        <v>1.1715</v>
      </c>
      <c r="AO328" s="28">
        <f>Table24[[#This Row],[Min Charge]]*Table24[[#This Row],[Conversion Rate]]</f>
        <v>175.72499999999999</v>
      </c>
      <c r="AP328" s="28">
        <f>Table24[[#This Row],[45]]*Table24[[#This Row],[Conversion Rate]]</f>
        <v>0</v>
      </c>
      <c r="AQ328" s="28">
        <f>Table24[[#This Row],[100]]*Table24[[#This Row],[Conversion Rate]]</f>
        <v>3.5145</v>
      </c>
      <c r="AR328" s="28">
        <f>Table24[[#This Row],[200]]*Table24[[#This Row],[Conversion Rate]]</f>
        <v>3.221625</v>
      </c>
      <c r="AS328" s="28">
        <f>Table24[[#This Row],[300]]*Table24[[#This Row],[Conversion Rate]]</f>
        <v>3.221625</v>
      </c>
      <c r="AT328" s="28">
        <f>Table24[[#This Row],[500]]*Table24[[#This Row],[Conversion Rate]]</f>
        <v>3.0459000000000001</v>
      </c>
      <c r="AU328" s="28">
        <f>Table24[[#This Row],[1000]]*Table24[[#This Row],[Conversion Rate]]</f>
        <v>2.6944499999999998</v>
      </c>
      <c r="AV328" s="28">
        <f>Table24[[#This Row],[2500]]*Table24[[#This Row],[Conversion Rate]]</f>
        <v>0</v>
      </c>
      <c r="AW328" s="28">
        <f>Table24[[#This Row],[5000]]*Table24[[#This Row],[Conversion Rate]]</f>
        <v>0</v>
      </c>
      <c r="AX328" s="28" t="str">
        <f>Table24[[#This Row],[All In/ ++]]</f>
        <v>All In</v>
      </c>
      <c r="AY328" s="28">
        <f>Table24[[#This Row],[FSC]]*Table24[[#This Row],[Conversion Rate]]</f>
        <v>0</v>
      </c>
      <c r="AZ328" s="28">
        <f>Table24[[#This Row],[SSC]]*Table24[[#This Row],[Conversion Rate]]</f>
        <v>0</v>
      </c>
      <c r="BA328" s="28">
        <f>Table24[[#This Row],[Screening]]*Table24[[#This Row],[Conversion Rate]]</f>
        <v>0</v>
      </c>
      <c r="BB328" s="28">
        <f>Table24[[#This Row],[Other Charges]]*Table24[[#This Row],[Conversion Rate]]</f>
        <v>0</v>
      </c>
      <c r="BC328" s="28">
        <f>Table24[[#This Row],[Dry Ice Charge]]*Table24[[#This Row],[Conversion Rate]]</f>
        <v>0</v>
      </c>
      <c r="BD328" s="28">
        <f>Table24[[#This Row],[SAF/kg]]*Table24[[#This Row],[Conversion Rate]]</f>
        <v>0</v>
      </c>
      <c r="BE328" s="30" cm="1">
        <f t="array" ref="BE328">IF(COUNTIFS(F$20:F$1213,F328,G$20:G$1213,G328)&gt;1,
    _xlfn.PERCENTRANK.INC(
        _xlfn._xlws.FILTER(AO$20:AO$1213, (F$20:F$1213=F328)*(G$20:G$1213=G328)*ISNUMBER(AO$20:AO$1213)),
        AO328
    ),
    0
)</f>
        <v>0</v>
      </c>
      <c r="BF328" s="28" t="str">
        <f t="shared" si="4"/>
        <v>Green</v>
      </c>
    </row>
    <row r="329" spans="3:58" hidden="1">
      <c r="C329" s="6" t="s">
        <v>20</v>
      </c>
      <c r="D329" s="4" t="s">
        <v>472</v>
      </c>
      <c r="E329" s="4" t="s">
        <v>22</v>
      </c>
      <c r="F329" s="4" t="s">
        <v>51</v>
      </c>
      <c r="G329" s="4" t="s">
        <v>37</v>
      </c>
      <c r="H329" s="4" t="s">
        <v>800</v>
      </c>
      <c r="I329" s="4" t="s">
        <v>799</v>
      </c>
      <c r="J329" s="4" t="s">
        <v>778</v>
      </c>
      <c r="K329" s="4" t="s">
        <v>776</v>
      </c>
      <c r="L3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PharmaYesExpressFRALAXDEUSEMEAAMERICAS</v>
      </c>
      <c r="M329" s="7">
        <v>22361.434500000003</v>
      </c>
      <c r="N329" s="4">
        <v>577</v>
      </c>
      <c r="O329" s="13">
        <v>38.75465251299827</v>
      </c>
      <c r="P329" s="8" t="s">
        <v>940</v>
      </c>
      <c r="Q329" s="12" t="s">
        <v>472</v>
      </c>
      <c r="R329" s="12" t="s">
        <v>792</v>
      </c>
      <c r="S329" s="12" t="s">
        <v>66</v>
      </c>
      <c r="T329" s="12" t="s">
        <v>837</v>
      </c>
      <c r="U329" s="22">
        <v>1</v>
      </c>
      <c r="V329" s="12">
        <v>150</v>
      </c>
      <c r="W329" s="12"/>
      <c r="X329" s="12">
        <v>3</v>
      </c>
      <c r="Y329" s="12">
        <v>2.75</v>
      </c>
      <c r="Z329" s="12">
        <v>2.75</v>
      </c>
      <c r="AA329" s="12">
        <v>2.6</v>
      </c>
      <c r="AB329" s="12">
        <v>2.2999999999999998</v>
      </c>
      <c r="AC329" s="12"/>
      <c r="AD329" s="12"/>
      <c r="AE329" s="12" t="s">
        <v>891</v>
      </c>
      <c r="AF329" s="12"/>
      <c r="AG329" s="12"/>
      <c r="AH329" s="12"/>
      <c r="AI329" s="12"/>
      <c r="AJ329" s="12"/>
      <c r="AK329" s="12"/>
      <c r="AL329" s="16" t="s">
        <v>20</v>
      </c>
      <c r="AM329" s="12" t="s">
        <v>1503</v>
      </c>
      <c r="AN329" s="27">
        <f>VLOOKUP(Table24[[#This Row],[USD conversion]],Sheet2!A:B,2,FALSE)</f>
        <v>1.1715</v>
      </c>
      <c r="AO329" s="28">
        <f>Table24[[#This Row],[Min Charge]]*Table24[[#This Row],[Conversion Rate]]</f>
        <v>175.72499999999999</v>
      </c>
      <c r="AP329" s="28">
        <f>Table24[[#This Row],[45]]*Table24[[#This Row],[Conversion Rate]]</f>
        <v>0</v>
      </c>
      <c r="AQ329" s="28">
        <f>Table24[[#This Row],[100]]*Table24[[#This Row],[Conversion Rate]]</f>
        <v>3.5145</v>
      </c>
      <c r="AR329" s="28">
        <f>Table24[[#This Row],[200]]*Table24[[#This Row],[Conversion Rate]]</f>
        <v>3.221625</v>
      </c>
      <c r="AS329" s="28">
        <f>Table24[[#This Row],[300]]*Table24[[#This Row],[Conversion Rate]]</f>
        <v>3.221625</v>
      </c>
      <c r="AT329" s="28">
        <f>Table24[[#This Row],[500]]*Table24[[#This Row],[Conversion Rate]]</f>
        <v>3.0459000000000001</v>
      </c>
      <c r="AU329" s="28">
        <f>Table24[[#This Row],[1000]]*Table24[[#This Row],[Conversion Rate]]</f>
        <v>2.6944499999999998</v>
      </c>
      <c r="AV329" s="28">
        <f>Table24[[#This Row],[2500]]*Table24[[#This Row],[Conversion Rate]]</f>
        <v>0</v>
      </c>
      <c r="AW329" s="28">
        <f>Table24[[#This Row],[5000]]*Table24[[#This Row],[Conversion Rate]]</f>
        <v>0</v>
      </c>
      <c r="AX329" s="28" t="str">
        <f>Table24[[#This Row],[All In/ ++]]</f>
        <v>All In</v>
      </c>
      <c r="AY329" s="28">
        <f>Table24[[#This Row],[FSC]]*Table24[[#This Row],[Conversion Rate]]</f>
        <v>0</v>
      </c>
      <c r="AZ329" s="28">
        <f>Table24[[#This Row],[SSC]]*Table24[[#This Row],[Conversion Rate]]</f>
        <v>0</v>
      </c>
      <c r="BA329" s="28">
        <f>Table24[[#This Row],[Screening]]*Table24[[#This Row],[Conversion Rate]]</f>
        <v>0</v>
      </c>
      <c r="BB329" s="28">
        <f>Table24[[#This Row],[Other Charges]]*Table24[[#This Row],[Conversion Rate]]</f>
        <v>0</v>
      </c>
      <c r="BC329" s="28">
        <f>Table24[[#This Row],[Dry Ice Charge]]*Table24[[#This Row],[Conversion Rate]]</f>
        <v>0</v>
      </c>
      <c r="BD329" s="28">
        <f>Table24[[#This Row],[SAF/kg]]*Table24[[#This Row],[Conversion Rate]]</f>
        <v>0</v>
      </c>
      <c r="BE329" s="30" cm="1">
        <f t="array" ref="BE329">IF(COUNTIFS(F$20:F$1213,F329,G$20:G$1213,G329)&gt;1,
    _xlfn.PERCENTRANK.INC(
        _xlfn._xlws.FILTER(AO$20:AO$1213, (F$20:F$1213=F329)*(G$20:G$1213=G329)*ISNUMBER(AO$20:AO$1213)),
        AO329
    ),
    0
)</f>
        <v>0</v>
      </c>
      <c r="BF329" s="28" t="str">
        <f t="shared" si="4"/>
        <v>Green</v>
      </c>
    </row>
    <row r="330" spans="3:58" hidden="1">
      <c r="C330" s="6" t="s">
        <v>20</v>
      </c>
      <c r="D330" s="4" t="s">
        <v>472</v>
      </c>
      <c r="E330" s="4" t="s">
        <v>22</v>
      </c>
      <c r="F330" s="4" t="s">
        <v>51</v>
      </c>
      <c r="G330" s="4" t="s">
        <v>32</v>
      </c>
      <c r="H330" s="4" t="s">
        <v>800</v>
      </c>
      <c r="I330" s="4" t="s">
        <v>799</v>
      </c>
      <c r="J330" s="4" t="s">
        <v>778</v>
      </c>
      <c r="K330" s="4" t="s">
        <v>776</v>
      </c>
      <c r="L3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PharmaYesExpressFRAORDDEUSEMEAAMERICAS</v>
      </c>
      <c r="M330" s="7">
        <v>66255.228900000016</v>
      </c>
      <c r="N330" s="4">
        <v>576</v>
      </c>
      <c r="O330" s="13">
        <v>115.02643906250003</v>
      </c>
      <c r="P330" s="8" t="s">
        <v>940</v>
      </c>
      <c r="Q330" s="12" t="s">
        <v>472</v>
      </c>
      <c r="R330" s="12" t="s">
        <v>792</v>
      </c>
      <c r="S330" s="12" t="s">
        <v>66</v>
      </c>
      <c r="T330" s="12" t="s">
        <v>837</v>
      </c>
      <c r="U330" s="22">
        <v>1</v>
      </c>
      <c r="V330" s="12">
        <v>150</v>
      </c>
      <c r="W330" s="12"/>
      <c r="X330" s="12">
        <v>3</v>
      </c>
      <c r="Y330" s="12">
        <v>2.75</v>
      </c>
      <c r="Z330" s="12">
        <v>2.75</v>
      </c>
      <c r="AA330" s="12">
        <v>2.6</v>
      </c>
      <c r="AB330" s="12">
        <v>2.2999999999999998</v>
      </c>
      <c r="AC330" s="12"/>
      <c r="AD330" s="12"/>
      <c r="AE330" s="12" t="s">
        <v>891</v>
      </c>
      <c r="AF330" s="12"/>
      <c r="AG330" s="12"/>
      <c r="AH330" s="12"/>
      <c r="AI330" s="12"/>
      <c r="AJ330" s="12"/>
      <c r="AK330" s="12"/>
      <c r="AL330" s="16" t="s">
        <v>20</v>
      </c>
      <c r="AM330" s="12" t="s">
        <v>1503</v>
      </c>
      <c r="AN330" s="27">
        <f>VLOOKUP(Table24[[#This Row],[USD conversion]],Sheet2!A:B,2,FALSE)</f>
        <v>1.1715</v>
      </c>
      <c r="AO330" s="28">
        <f>Table24[[#This Row],[Min Charge]]*Table24[[#This Row],[Conversion Rate]]</f>
        <v>175.72499999999999</v>
      </c>
      <c r="AP330" s="28">
        <f>Table24[[#This Row],[45]]*Table24[[#This Row],[Conversion Rate]]</f>
        <v>0</v>
      </c>
      <c r="AQ330" s="28">
        <f>Table24[[#This Row],[100]]*Table24[[#This Row],[Conversion Rate]]</f>
        <v>3.5145</v>
      </c>
      <c r="AR330" s="28">
        <f>Table24[[#This Row],[200]]*Table24[[#This Row],[Conversion Rate]]</f>
        <v>3.221625</v>
      </c>
      <c r="AS330" s="28">
        <f>Table24[[#This Row],[300]]*Table24[[#This Row],[Conversion Rate]]</f>
        <v>3.221625</v>
      </c>
      <c r="AT330" s="28">
        <f>Table24[[#This Row],[500]]*Table24[[#This Row],[Conversion Rate]]</f>
        <v>3.0459000000000001</v>
      </c>
      <c r="AU330" s="28">
        <f>Table24[[#This Row],[1000]]*Table24[[#This Row],[Conversion Rate]]</f>
        <v>2.6944499999999998</v>
      </c>
      <c r="AV330" s="28">
        <f>Table24[[#This Row],[2500]]*Table24[[#This Row],[Conversion Rate]]</f>
        <v>0</v>
      </c>
      <c r="AW330" s="28">
        <f>Table24[[#This Row],[5000]]*Table24[[#This Row],[Conversion Rate]]</f>
        <v>0</v>
      </c>
      <c r="AX330" s="28" t="str">
        <f>Table24[[#This Row],[All In/ ++]]</f>
        <v>All In</v>
      </c>
      <c r="AY330" s="28">
        <f>Table24[[#This Row],[FSC]]*Table24[[#This Row],[Conversion Rate]]</f>
        <v>0</v>
      </c>
      <c r="AZ330" s="28">
        <f>Table24[[#This Row],[SSC]]*Table24[[#This Row],[Conversion Rate]]</f>
        <v>0</v>
      </c>
      <c r="BA330" s="28">
        <f>Table24[[#This Row],[Screening]]*Table24[[#This Row],[Conversion Rate]]</f>
        <v>0</v>
      </c>
      <c r="BB330" s="28">
        <f>Table24[[#This Row],[Other Charges]]*Table24[[#This Row],[Conversion Rate]]</f>
        <v>0</v>
      </c>
      <c r="BC330" s="28">
        <f>Table24[[#This Row],[Dry Ice Charge]]*Table24[[#This Row],[Conversion Rate]]</f>
        <v>0</v>
      </c>
      <c r="BD330" s="28">
        <f>Table24[[#This Row],[SAF/kg]]*Table24[[#This Row],[Conversion Rate]]</f>
        <v>0</v>
      </c>
      <c r="BE330" s="30" cm="1">
        <f t="array" ref="BE330">IF(COUNTIFS(F$20:F$1213,F330,G$20:G$1213,G330)&gt;1,
    _xlfn.PERCENTRANK.INC(
        _xlfn._xlws.FILTER(AO$20:AO$1213, (F$20:F$1213=F330)*(G$20:G$1213=G330)*ISNUMBER(AO$20:AO$1213)),
        AO330
    ),
    0
)</f>
        <v>0</v>
      </c>
      <c r="BF330" s="28" t="str">
        <f t="shared" si="4"/>
        <v>Green</v>
      </c>
    </row>
    <row r="331" spans="3:58" hidden="1">
      <c r="C331" s="6" t="s">
        <v>20</v>
      </c>
      <c r="D331" s="4" t="s">
        <v>21</v>
      </c>
      <c r="E331" s="4" t="s">
        <v>22</v>
      </c>
      <c r="F331" s="4" t="s">
        <v>269</v>
      </c>
      <c r="G331" s="4" t="s">
        <v>66</v>
      </c>
      <c r="H331" s="4" t="s">
        <v>807</v>
      </c>
      <c r="I331" s="4" t="s">
        <v>799</v>
      </c>
      <c r="J331" s="4" t="s">
        <v>778</v>
      </c>
      <c r="K331" s="4" t="s">
        <v>776</v>
      </c>
      <c r="L3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PharmaNoExpressGVAJFKCHUSEMEAAMERICAS</v>
      </c>
      <c r="M331" s="7">
        <v>2022</v>
      </c>
      <c r="N331" s="4">
        <v>405</v>
      </c>
      <c r="O331" s="13">
        <v>4.9925925925925929</v>
      </c>
      <c r="P331" s="8" t="s">
        <v>940</v>
      </c>
      <c r="Q331" s="12" t="s">
        <v>472</v>
      </c>
      <c r="R331" s="12" t="s">
        <v>791</v>
      </c>
      <c r="S331" s="12"/>
      <c r="T331" s="12" t="s">
        <v>887</v>
      </c>
      <c r="U331" s="22"/>
      <c r="V331" s="12">
        <v>150</v>
      </c>
      <c r="W331" s="12"/>
      <c r="X331" s="12">
        <v>2.75</v>
      </c>
      <c r="Y331" s="12">
        <v>2</v>
      </c>
      <c r="Z331" s="12">
        <v>1.45</v>
      </c>
      <c r="AA331" s="12">
        <v>1.3</v>
      </c>
      <c r="AB331" s="12">
        <v>1.3</v>
      </c>
      <c r="AC331" s="12"/>
      <c r="AD331" s="12"/>
      <c r="AE331" s="12" t="s">
        <v>891</v>
      </c>
      <c r="AF331" s="12"/>
      <c r="AG331" s="12"/>
      <c r="AH331" s="12"/>
      <c r="AI331" s="12" t="s">
        <v>944</v>
      </c>
      <c r="AJ331" s="12"/>
      <c r="AK331" s="12"/>
      <c r="AL331" s="16" t="s">
        <v>948</v>
      </c>
      <c r="AM331" s="12" t="s">
        <v>1505</v>
      </c>
      <c r="AN331" s="27">
        <f>VLOOKUP(Table24[[#This Row],[USD conversion]],Sheet2!A:B,2,FALSE)</f>
        <v>1.256</v>
      </c>
      <c r="AO331" s="28">
        <f>Table24[[#This Row],[Min Charge]]*Table24[[#This Row],[Conversion Rate]]</f>
        <v>188.4</v>
      </c>
      <c r="AP331" s="28">
        <f>Table24[[#This Row],[45]]*Table24[[#This Row],[Conversion Rate]]</f>
        <v>0</v>
      </c>
      <c r="AQ331" s="28">
        <f>Table24[[#This Row],[100]]*Table24[[#This Row],[Conversion Rate]]</f>
        <v>3.4540000000000002</v>
      </c>
      <c r="AR331" s="28">
        <f>Table24[[#This Row],[200]]*Table24[[#This Row],[Conversion Rate]]</f>
        <v>2.512</v>
      </c>
      <c r="AS331" s="28">
        <f>Table24[[#This Row],[300]]*Table24[[#This Row],[Conversion Rate]]</f>
        <v>1.8211999999999999</v>
      </c>
      <c r="AT331" s="28">
        <f>Table24[[#This Row],[500]]*Table24[[#This Row],[Conversion Rate]]</f>
        <v>1.6328</v>
      </c>
      <c r="AU331" s="28">
        <f>Table24[[#This Row],[1000]]*Table24[[#This Row],[Conversion Rate]]</f>
        <v>1.6328</v>
      </c>
      <c r="AV331" s="28">
        <f>Table24[[#This Row],[2500]]*Table24[[#This Row],[Conversion Rate]]</f>
        <v>0</v>
      </c>
      <c r="AW331" s="28">
        <f>Table24[[#This Row],[5000]]*Table24[[#This Row],[Conversion Rate]]</f>
        <v>0</v>
      </c>
      <c r="AX331" s="28" t="str">
        <f>Table24[[#This Row],[All In/ ++]]</f>
        <v>All In</v>
      </c>
      <c r="AY331" s="28">
        <f>Table24[[#This Row],[FSC]]*Table24[[#This Row],[Conversion Rate]]</f>
        <v>0</v>
      </c>
      <c r="AZ331" s="28">
        <f>Table24[[#This Row],[SSC]]*Table24[[#This Row],[Conversion Rate]]</f>
        <v>0</v>
      </c>
      <c r="BA331" s="28">
        <f>Table24[[#This Row],[Screening]]*Table24[[#This Row],[Conversion Rate]]</f>
        <v>0</v>
      </c>
      <c r="BB331" s="28" t="e">
        <f>Table24[[#This Row],[Other Charges]]*Table24[[#This Row],[Conversion Rate]]</f>
        <v>#VALUE!</v>
      </c>
      <c r="BC331" s="28">
        <f>Table24[[#This Row],[Dry Ice Charge]]*Table24[[#This Row],[Conversion Rate]]</f>
        <v>0</v>
      </c>
      <c r="BD331" s="28">
        <f>Table24[[#This Row],[SAF/kg]]*Table24[[#This Row],[Conversion Rate]]</f>
        <v>0</v>
      </c>
      <c r="BE331" s="30" cm="1">
        <f t="array" ref="BE331">IF(COUNTIFS(F$20:F$1213,F331,G$20:G$1213,G331)&gt;1,
    _xlfn.PERCENTRANK.INC(
        _xlfn._xlws.FILTER(AO$20:AO$1213, (F$20:F$1213=F331)*(G$20:G$1213=G331)*ISNUMBER(AO$20:AO$1213)),
        AO331
    ),
    0
)</f>
        <v>0</v>
      </c>
      <c r="BF331" s="28" t="str">
        <f t="shared" si="4"/>
        <v>Green</v>
      </c>
    </row>
    <row r="332" spans="3:58" hidden="1">
      <c r="C332" s="6" t="s">
        <v>20</v>
      </c>
      <c r="D332" s="4" t="s">
        <v>472</v>
      </c>
      <c r="E332" s="4" t="s">
        <v>22</v>
      </c>
      <c r="F332" s="4" t="s">
        <v>269</v>
      </c>
      <c r="G332" s="4" t="s">
        <v>66</v>
      </c>
      <c r="H332" s="4" t="s">
        <v>807</v>
      </c>
      <c r="I332" s="4" t="s">
        <v>799</v>
      </c>
      <c r="J332" s="4" t="s">
        <v>778</v>
      </c>
      <c r="K332" s="4" t="s">
        <v>776</v>
      </c>
      <c r="L3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PharmaYesExpressGVAJFKCHUSEMEAAMERICAS</v>
      </c>
      <c r="M332" s="7">
        <v>16257.1</v>
      </c>
      <c r="N332" s="4">
        <v>407</v>
      </c>
      <c r="O332" s="13">
        <v>39.943734643734643</v>
      </c>
      <c r="P332" s="8" t="s">
        <v>940</v>
      </c>
      <c r="Q332" s="12" t="s">
        <v>472</v>
      </c>
      <c r="R332" s="12" t="s">
        <v>792</v>
      </c>
      <c r="S332" s="12" t="s">
        <v>124</v>
      </c>
      <c r="T332" s="12" t="s">
        <v>887</v>
      </c>
      <c r="U332" s="22"/>
      <c r="V332" s="12">
        <v>150</v>
      </c>
      <c r="W332" s="12"/>
      <c r="X332" s="12">
        <v>2.75</v>
      </c>
      <c r="Y332" s="12">
        <v>2</v>
      </c>
      <c r="Z332" s="12">
        <v>1.45</v>
      </c>
      <c r="AA332" s="12">
        <v>1.3</v>
      </c>
      <c r="AB332" s="12">
        <v>1.3</v>
      </c>
      <c r="AC332" s="12">
        <v>1.3</v>
      </c>
      <c r="AD332" s="12">
        <v>1.3</v>
      </c>
      <c r="AE332" s="12" t="s">
        <v>891</v>
      </c>
      <c r="AF332" s="12"/>
      <c r="AG332" s="12"/>
      <c r="AH332" s="12"/>
      <c r="AI332" s="12" t="s">
        <v>944</v>
      </c>
      <c r="AJ332" s="12"/>
      <c r="AK332" s="12"/>
      <c r="AL332" s="16" t="s">
        <v>948</v>
      </c>
      <c r="AM332" s="12" t="s">
        <v>1505</v>
      </c>
      <c r="AN332" s="27">
        <f>VLOOKUP(Table24[[#This Row],[USD conversion]],Sheet2!A:B,2,FALSE)</f>
        <v>1.256</v>
      </c>
      <c r="AO332" s="28">
        <f>Table24[[#This Row],[Min Charge]]*Table24[[#This Row],[Conversion Rate]]</f>
        <v>188.4</v>
      </c>
      <c r="AP332" s="28">
        <f>Table24[[#This Row],[45]]*Table24[[#This Row],[Conversion Rate]]</f>
        <v>0</v>
      </c>
      <c r="AQ332" s="28">
        <f>Table24[[#This Row],[100]]*Table24[[#This Row],[Conversion Rate]]</f>
        <v>3.4540000000000002</v>
      </c>
      <c r="AR332" s="28">
        <f>Table24[[#This Row],[200]]*Table24[[#This Row],[Conversion Rate]]</f>
        <v>2.512</v>
      </c>
      <c r="AS332" s="28">
        <f>Table24[[#This Row],[300]]*Table24[[#This Row],[Conversion Rate]]</f>
        <v>1.8211999999999999</v>
      </c>
      <c r="AT332" s="28">
        <f>Table24[[#This Row],[500]]*Table24[[#This Row],[Conversion Rate]]</f>
        <v>1.6328</v>
      </c>
      <c r="AU332" s="28">
        <f>Table24[[#This Row],[1000]]*Table24[[#This Row],[Conversion Rate]]</f>
        <v>1.6328</v>
      </c>
      <c r="AV332" s="28">
        <f>Table24[[#This Row],[2500]]*Table24[[#This Row],[Conversion Rate]]</f>
        <v>1.6328</v>
      </c>
      <c r="AW332" s="28">
        <f>Table24[[#This Row],[5000]]*Table24[[#This Row],[Conversion Rate]]</f>
        <v>1.6328</v>
      </c>
      <c r="AX332" s="28" t="str">
        <f>Table24[[#This Row],[All In/ ++]]</f>
        <v>All In</v>
      </c>
      <c r="AY332" s="28">
        <f>Table24[[#This Row],[FSC]]*Table24[[#This Row],[Conversion Rate]]</f>
        <v>0</v>
      </c>
      <c r="AZ332" s="28">
        <f>Table24[[#This Row],[SSC]]*Table24[[#This Row],[Conversion Rate]]</f>
        <v>0</v>
      </c>
      <c r="BA332" s="28">
        <f>Table24[[#This Row],[Screening]]*Table24[[#This Row],[Conversion Rate]]</f>
        <v>0</v>
      </c>
      <c r="BB332" s="28" t="e">
        <f>Table24[[#This Row],[Other Charges]]*Table24[[#This Row],[Conversion Rate]]</f>
        <v>#VALUE!</v>
      </c>
      <c r="BC332" s="28">
        <f>Table24[[#This Row],[Dry Ice Charge]]*Table24[[#This Row],[Conversion Rate]]</f>
        <v>0</v>
      </c>
      <c r="BD332" s="28">
        <f>Table24[[#This Row],[SAF/kg]]*Table24[[#This Row],[Conversion Rate]]</f>
        <v>0</v>
      </c>
      <c r="BE332" s="30" cm="1">
        <f t="array" ref="BE332">IF(COUNTIFS(F$20:F$1213,F332,G$20:G$1213,G332)&gt;1,
    _xlfn.PERCENTRANK.INC(
        _xlfn._xlws.FILTER(AO$20:AO$1213, (F$20:F$1213=F332)*(G$20:G$1213=G332)*ISNUMBER(AO$20:AO$1213)),
        AO332
    ),
    0
)</f>
        <v>0</v>
      </c>
      <c r="BF332" s="28" t="str">
        <f t="shared" ref="BF332:BF395" si="5">IF(ISNUMBER(BE332), IF(BE332&lt;=0.2, "Green", IF(BE332&lt;=0.7, "Orange", "Red")), "")</f>
        <v>Green</v>
      </c>
    </row>
    <row r="333" spans="3:58" hidden="1">
      <c r="C333" s="6" t="s">
        <v>20</v>
      </c>
      <c r="D333" s="4" t="s">
        <v>472</v>
      </c>
      <c r="E333" s="4" t="s">
        <v>22</v>
      </c>
      <c r="F333" s="4" t="s">
        <v>86</v>
      </c>
      <c r="G333" s="4" t="s">
        <v>122</v>
      </c>
      <c r="H333" s="4" t="s">
        <v>795</v>
      </c>
      <c r="I333" s="4" t="s">
        <v>812</v>
      </c>
      <c r="J333" s="4" t="s">
        <v>778</v>
      </c>
      <c r="K333" s="4" t="s">
        <v>776</v>
      </c>
      <c r="L3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PharmaYesExpressLHRGRUGBBREMEAAMERICAS</v>
      </c>
      <c r="M333" s="7">
        <v>8847.9599999999991</v>
      </c>
      <c r="N333" s="4">
        <v>294</v>
      </c>
      <c r="O333" s="13">
        <v>30.095102040816325</v>
      </c>
      <c r="P333" s="8" t="s">
        <v>940</v>
      </c>
      <c r="Q333" s="12" t="s">
        <v>472</v>
      </c>
      <c r="R333" s="12" t="s">
        <v>792</v>
      </c>
      <c r="S333" s="12" t="s">
        <v>23</v>
      </c>
      <c r="T333" s="12" t="s">
        <v>861</v>
      </c>
      <c r="U333" s="22">
        <v>1</v>
      </c>
      <c r="V333" s="12">
        <v>150</v>
      </c>
      <c r="W333" s="12"/>
      <c r="X333" s="12">
        <v>3.5</v>
      </c>
      <c r="Y333" s="12">
        <v>3.05</v>
      </c>
      <c r="Z333" s="12">
        <v>3.05</v>
      </c>
      <c r="AA333" s="12">
        <v>3</v>
      </c>
      <c r="AB333" s="12">
        <v>2.6</v>
      </c>
      <c r="AC333" s="12"/>
      <c r="AD333" s="12"/>
      <c r="AE333" s="12" t="s">
        <v>891</v>
      </c>
      <c r="AF333" s="12"/>
      <c r="AG333" s="12"/>
      <c r="AH333" s="12"/>
      <c r="AI333" s="12"/>
      <c r="AJ333" s="12"/>
      <c r="AK333" s="12"/>
      <c r="AL333" s="16" t="s">
        <v>20</v>
      </c>
      <c r="AM333" s="12" t="s">
        <v>1504</v>
      </c>
      <c r="AN333" s="27">
        <f>VLOOKUP(Table24[[#This Row],[USD conversion]],Sheet2!A:B,2,FALSE)</f>
        <v>1.3593999999999999</v>
      </c>
      <c r="AO333" s="28">
        <f>Table24[[#This Row],[Min Charge]]*Table24[[#This Row],[Conversion Rate]]</f>
        <v>203.91</v>
      </c>
      <c r="AP333" s="28">
        <f>Table24[[#This Row],[45]]*Table24[[#This Row],[Conversion Rate]]</f>
        <v>0</v>
      </c>
      <c r="AQ333" s="28">
        <f>Table24[[#This Row],[100]]*Table24[[#This Row],[Conversion Rate]]</f>
        <v>4.7578999999999994</v>
      </c>
      <c r="AR333" s="28">
        <f>Table24[[#This Row],[200]]*Table24[[#This Row],[Conversion Rate]]</f>
        <v>4.1461699999999997</v>
      </c>
      <c r="AS333" s="28">
        <f>Table24[[#This Row],[300]]*Table24[[#This Row],[Conversion Rate]]</f>
        <v>4.1461699999999997</v>
      </c>
      <c r="AT333" s="28">
        <f>Table24[[#This Row],[500]]*Table24[[#This Row],[Conversion Rate]]</f>
        <v>4.0781999999999998</v>
      </c>
      <c r="AU333" s="28">
        <f>Table24[[#This Row],[1000]]*Table24[[#This Row],[Conversion Rate]]</f>
        <v>3.53444</v>
      </c>
      <c r="AV333" s="28">
        <f>Table24[[#This Row],[2500]]*Table24[[#This Row],[Conversion Rate]]</f>
        <v>0</v>
      </c>
      <c r="AW333" s="28">
        <f>Table24[[#This Row],[5000]]*Table24[[#This Row],[Conversion Rate]]</f>
        <v>0</v>
      </c>
      <c r="AX333" s="28" t="str">
        <f>Table24[[#This Row],[All In/ ++]]</f>
        <v>All In</v>
      </c>
      <c r="AY333" s="28">
        <f>Table24[[#This Row],[FSC]]*Table24[[#This Row],[Conversion Rate]]</f>
        <v>0</v>
      </c>
      <c r="AZ333" s="28">
        <f>Table24[[#This Row],[SSC]]*Table24[[#This Row],[Conversion Rate]]</f>
        <v>0</v>
      </c>
      <c r="BA333" s="28">
        <f>Table24[[#This Row],[Screening]]*Table24[[#This Row],[Conversion Rate]]</f>
        <v>0</v>
      </c>
      <c r="BB333" s="28">
        <f>Table24[[#This Row],[Other Charges]]*Table24[[#This Row],[Conversion Rate]]</f>
        <v>0</v>
      </c>
      <c r="BC333" s="28">
        <f>Table24[[#This Row],[Dry Ice Charge]]*Table24[[#This Row],[Conversion Rate]]</f>
        <v>0</v>
      </c>
      <c r="BD333" s="28">
        <f>Table24[[#This Row],[SAF/kg]]*Table24[[#This Row],[Conversion Rate]]</f>
        <v>0</v>
      </c>
      <c r="BE333" s="30" cm="1">
        <f t="array" ref="BE333">IF(COUNTIFS(F$20:F$1213,F333,G$20:G$1213,G333)&gt;1,
    _xlfn.PERCENTRANK.INC(
        _xlfn._xlws.FILTER(AO$20:AO$1213, (F$20:F$1213=F333)*(G$20:G$1213=G333)*ISNUMBER(AO$20:AO$1213)),
        AO333
    ),
    0
)</f>
        <v>0.5</v>
      </c>
      <c r="BF333" s="28" t="str">
        <f t="shared" si="5"/>
        <v>Orange</v>
      </c>
    </row>
    <row r="334" spans="3:58" hidden="1">
      <c r="C334" s="6" t="s">
        <v>20</v>
      </c>
      <c r="D334" s="4" t="s">
        <v>21</v>
      </c>
      <c r="E334" s="4" t="s">
        <v>22</v>
      </c>
      <c r="F334" s="4" t="s">
        <v>86</v>
      </c>
      <c r="G334" s="4" t="s">
        <v>66</v>
      </c>
      <c r="H334" s="4" t="s">
        <v>795</v>
      </c>
      <c r="I334" s="4" t="s">
        <v>799</v>
      </c>
      <c r="J334" s="4" t="s">
        <v>778</v>
      </c>
      <c r="K334" s="4" t="s">
        <v>776</v>
      </c>
      <c r="L3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PharmaNoExpressLHRJFKGBUSEMEAAMERICAS</v>
      </c>
      <c r="M334" s="7">
        <v>2107.6646199999996</v>
      </c>
      <c r="N334" s="4">
        <v>381</v>
      </c>
      <c r="O334" s="13">
        <v>5.5319281364829385</v>
      </c>
      <c r="P334" s="8" t="s">
        <v>940</v>
      </c>
      <c r="Q334" s="12" t="s">
        <v>472</v>
      </c>
      <c r="R334" s="12" t="s">
        <v>791</v>
      </c>
      <c r="S334" s="12"/>
      <c r="T334" s="12" t="s">
        <v>861</v>
      </c>
      <c r="U334" s="22">
        <v>1</v>
      </c>
      <c r="V334" s="12">
        <v>150</v>
      </c>
      <c r="W334" s="12"/>
      <c r="X334" s="12">
        <v>2.0499999999999998</v>
      </c>
      <c r="Y334" s="12">
        <v>2</v>
      </c>
      <c r="Z334" s="12">
        <v>2</v>
      </c>
      <c r="AA334" s="12">
        <v>1.85</v>
      </c>
      <c r="AB334" s="12">
        <v>1.7</v>
      </c>
      <c r="AC334" s="12"/>
      <c r="AD334" s="12"/>
      <c r="AE334" s="12" t="s">
        <v>891</v>
      </c>
      <c r="AF334" s="12"/>
      <c r="AG334" s="12"/>
      <c r="AH334" s="12"/>
      <c r="AI334" s="12" t="s">
        <v>944</v>
      </c>
      <c r="AJ334" s="12"/>
      <c r="AK334" s="12"/>
      <c r="AL334" s="16" t="s">
        <v>945</v>
      </c>
      <c r="AM334" s="12" t="s">
        <v>1504</v>
      </c>
      <c r="AN334" s="27">
        <f>VLOOKUP(Table24[[#This Row],[USD conversion]],Sheet2!A:B,2,FALSE)</f>
        <v>1.3593999999999999</v>
      </c>
      <c r="AO334" s="28">
        <f>Table24[[#This Row],[Min Charge]]*Table24[[#This Row],[Conversion Rate]]</f>
        <v>203.91</v>
      </c>
      <c r="AP334" s="28">
        <f>Table24[[#This Row],[45]]*Table24[[#This Row],[Conversion Rate]]</f>
        <v>0</v>
      </c>
      <c r="AQ334" s="28">
        <f>Table24[[#This Row],[100]]*Table24[[#This Row],[Conversion Rate]]</f>
        <v>2.7867699999999997</v>
      </c>
      <c r="AR334" s="28">
        <f>Table24[[#This Row],[200]]*Table24[[#This Row],[Conversion Rate]]</f>
        <v>2.7187999999999999</v>
      </c>
      <c r="AS334" s="28">
        <f>Table24[[#This Row],[300]]*Table24[[#This Row],[Conversion Rate]]</f>
        <v>2.7187999999999999</v>
      </c>
      <c r="AT334" s="28">
        <f>Table24[[#This Row],[500]]*Table24[[#This Row],[Conversion Rate]]</f>
        <v>2.5148899999999998</v>
      </c>
      <c r="AU334" s="28">
        <f>Table24[[#This Row],[1000]]*Table24[[#This Row],[Conversion Rate]]</f>
        <v>2.3109799999999998</v>
      </c>
      <c r="AV334" s="28">
        <f>Table24[[#This Row],[2500]]*Table24[[#This Row],[Conversion Rate]]</f>
        <v>0</v>
      </c>
      <c r="AW334" s="28">
        <f>Table24[[#This Row],[5000]]*Table24[[#This Row],[Conversion Rate]]</f>
        <v>0</v>
      </c>
      <c r="AX334" s="28" t="str">
        <f>Table24[[#This Row],[All In/ ++]]</f>
        <v>All In</v>
      </c>
      <c r="AY334" s="28">
        <f>Table24[[#This Row],[FSC]]*Table24[[#This Row],[Conversion Rate]]</f>
        <v>0</v>
      </c>
      <c r="AZ334" s="28">
        <f>Table24[[#This Row],[SSC]]*Table24[[#This Row],[Conversion Rate]]</f>
        <v>0</v>
      </c>
      <c r="BA334" s="28">
        <f>Table24[[#This Row],[Screening]]*Table24[[#This Row],[Conversion Rate]]</f>
        <v>0</v>
      </c>
      <c r="BB334" s="28" t="e">
        <f>Table24[[#This Row],[Other Charges]]*Table24[[#This Row],[Conversion Rate]]</f>
        <v>#VALUE!</v>
      </c>
      <c r="BC334" s="28">
        <f>Table24[[#This Row],[Dry Ice Charge]]*Table24[[#This Row],[Conversion Rate]]</f>
        <v>0</v>
      </c>
      <c r="BD334" s="28">
        <f>Table24[[#This Row],[SAF/kg]]*Table24[[#This Row],[Conversion Rate]]</f>
        <v>0</v>
      </c>
      <c r="BE334" s="30" cm="1">
        <f t="array" ref="BE334">IF(COUNTIFS(F$20:F$1213,F334,G$20:G$1213,G334)&gt;1,
    _xlfn.PERCENTRANK.INC(
        _xlfn._xlws.FILTER(AO$20:AO$1213, (F$20:F$1213=F334)*(G$20:G$1213=G334)*ISNUMBER(AO$20:AO$1213)),
        AO334
    ),
    0
)</f>
        <v>0.54500000000000004</v>
      </c>
      <c r="BF334" s="28" t="str">
        <f t="shared" si="5"/>
        <v>Orange</v>
      </c>
    </row>
    <row r="335" spans="3:58" hidden="1">
      <c r="C335" s="6" t="s">
        <v>20</v>
      </c>
      <c r="D335" s="4" t="s">
        <v>472</v>
      </c>
      <c r="E335" s="4" t="s">
        <v>22</v>
      </c>
      <c r="F335" s="4" t="s">
        <v>86</v>
      </c>
      <c r="G335" s="4" t="s">
        <v>66</v>
      </c>
      <c r="H335" s="4" t="s">
        <v>795</v>
      </c>
      <c r="I335" s="4" t="s">
        <v>799</v>
      </c>
      <c r="J335" s="4" t="s">
        <v>778</v>
      </c>
      <c r="K335" s="4" t="s">
        <v>776</v>
      </c>
      <c r="L3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PharmaYesExpressLHRJFKGBUSEMEAAMERICAS</v>
      </c>
      <c r="M335" s="7">
        <v>125201.32741999996</v>
      </c>
      <c r="N335" s="4">
        <v>1043</v>
      </c>
      <c r="O335" s="13">
        <v>120.03962360498558</v>
      </c>
      <c r="P335" s="8" t="s">
        <v>940</v>
      </c>
      <c r="Q335" s="12" t="s">
        <v>472</v>
      </c>
      <c r="R335" s="12" t="s">
        <v>791</v>
      </c>
      <c r="S335" s="12"/>
      <c r="T335" s="12" t="s">
        <v>861</v>
      </c>
      <c r="U335" s="22">
        <v>1</v>
      </c>
      <c r="V335" s="12">
        <v>150</v>
      </c>
      <c r="W335" s="12"/>
      <c r="X335" s="12">
        <v>2.2000000000000002</v>
      </c>
      <c r="Y335" s="12">
        <v>2.0499999999999998</v>
      </c>
      <c r="Z335" s="12">
        <v>2.0499999999999998</v>
      </c>
      <c r="AA335" s="12">
        <v>1.95</v>
      </c>
      <c r="AB335" s="12">
        <v>1.8</v>
      </c>
      <c r="AC335" s="12"/>
      <c r="AD335" s="12"/>
      <c r="AE335" s="12" t="s">
        <v>891</v>
      </c>
      <c r="AF335" s="12"/>
      <c r="AG335" s="12"/>
      <c r="AH335" s="12"/>
      <c r="AI335" s="12"/>
      <c r="AJ335" s="12"/>
      <c r="AK335" s="12"/>
      <c r="AL335" s="16" t="s">
        <v>20</v>
      </c>
      <c r="AM335" s="12" t="s">
        <v>1504</v>
      </c>
      <c r="AN335" s="27">
        <f>VLOOKUP(Table24[[#This Row],[USD conversion]],Sheet2!A:B,2,FALSE)</f>
        <v>1.3593999999999999</v>
      </c>
      <c r="AO335" s="28">
        <f>Table24[[#This Row],[Min Charge]]*Table24[[#This Row],[Conversion Rate]]</f>
        <v>203.91</v>
      </c>
      <c r="AP335" s="28">
        <f>Table24[[#This Row],[45]]*Table24[[#This Row],[Conversion Rate]]</f>
        <v>0</v>
      </c>
      <c r="AQ335" s="28">
        <f>Table24[[#This Row],[100]]*Table24[[#This Row],[Conversion Rate]]</f>
        <v>2.9906800000000002</v>
      </c>
      <c r="AR335" s="28">
        <f>Table24[[#This Row],[200]]*Table24[[#This Row],[Conversion Rate]]</f>
        <v>2.7867699999999997</v>
      </c>
      <c r="AS335" s="28">
        <f>Table24[[#This Row],[300]]*Table24[[#This Row],[Conversion Rate]]</f>
        <v>2.7867699999999997</v>
      </c>
      <c r="AT335" s="28">
        <f>Table24[[#This Row],[500]]*Table24[[#This Row],[Conversion Rate]]</f>
        <v>2.65083</v>
      </c>
      <c r="AU335" s="28">
        <f>Table24[[#This Row],[1000]]*Table24[[#This Row],[Conversion Rate]]</f>
        <v>2.44692</v>
      </c>
      <c r="AV335" s="28">
        <f>Table24[[#This Row],[2500]]*Table24[[#This Row],[Conversion Rate]]</f>
        <v>0</v>
      </c>
      <c r="AW335" s="28">
        <f>Table24[[#This Row],[5000]]*Table24[[#This Row],[Conversion Rate]]</f>
        <v>0</v>
      </c>
      <c r="AX335" s="28" t="str">
        <f>Table24[[#This Row],[All In/ ++]]</f>
        <v>All In</v>
      </c>
      <c r="AY335" s="28">
        <f>Table24[[#This Row],[FSC]]*Table24[[#This Row],[Conversion Rate]]</f>
        <v>0</v>
      </c>
      <c r="AZ335" s="28">
        <f>Table24[[#This Row],[SSC]]*Table24[[#This Row],[Conversion Rate]]</f>
        <v>0</v>
      </c>
      <c r="BA335" s="28">
        <f>Table24[[#This Row],[Screening]]*Table24[[#This Row],[Conversion Rate]]</f>
        <v>0</v>
      </c>
      <c r="BB335" s="28">
        <f>Table24[[#This Row],[Other Charges]]*Table24[[#This Row],[Conversion Rate]]</f>
        <v>0</v>
      </c>
      <c r="BC335" s="28">
        <f>Table24[[#This Row],[Dry Ice Charge]]*Table24[[#This Row],[Conversion Rate]]</f>
        <v>0</v>
      </c>
      <c r="BD335" s="28">
        <f>Table24[[#This Row],[SAF/kg]]*Table24[[#This Row],[Conversion Rate]]</f>
        <v>0</v>
      </c>
      <c r="BE335" s="30" cm="1">
        <f t="array" ref="BE335">IF(COUNTIFS(F$20:F$1213,F335,G$20:G$1213,G335)&gt;1,
    _xlfn.PERCENTRANK.INC(
        _xlfn._xlws.FILTER(AO$20:AO$1213, (F$20:F$1213=F335)*(G$20:G$1213=G335)*ISNUMBER(AO$20:AO$1213)),
        AO335
    ),
    0
)</f>
        <v>0.54500000000000004</v>
      </c>
      <c r="BF335" s="28" t="str">
        <f t="shared" si="5"/>
        <v>Orange</v>
      </c>
    </row>
    <row r="336" spans="3:58" hidden="1">
      <c r="C336" s="6" t="s">
        <v>20</v>
      </c>
      <c r="D336" s="4" t="s">
        <v>21</v>
      </c>
      <c r="E336" s="4" t="s">
        <v>22</v>
      </c>
      <c r="F336" s="4" t="s">
        <v>86</v>
      </c>
      <c r="G336" s="4" t="s">
        <v>37</v>
      </c>
      <c r="H336" s="4" t="s">
        <v>795</v>
      </c>
      <c r="I336" s="4" t="s">
        <v>799</v>
      </c>
      <c r="J336" s="4" t="s">
        <v>778</v>
      </c>
      <c r="K336" s="4" t="s">
        <v>776</v>
      </c>
      <c r="L3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PharmaNoExpressLHRLAXGBUSEMEAAMERICAS</v>
      </c>
      <c r="M336" s="7">
        <v>1924.0092399999999</v>
      </c>
      <c r="N336" s="4">
        <v>523</v>
      </c>
      <c r="O336" s="13">
        <v>3.6787939579349902</v>
      </c>
      <c r="P336" s="8" t="s">
        <v>940</v>
      </c>
      <c r="Q336" s="12" t="s">
        <v>472</v>
      </c>
      <c r="R336" s="12" t="s">
        <v>792</v>
      </c>
      <c r="S336" s="12" t="s">
        <v>66</v>
      </c>
      <c r="T336" s="12" t="s">
        <v>861</v>
      </c>
      <c r="U336" s="22">
        <v>1</v>
      </c>
      <c r="V336" s="12">
        <v>150</v>
      </c>
      <c r="W336" s="12"/>
      <c r="X336" s="12">
        <v>2.2000000000000002</v>
      </c>
      <c r="Y336" s="12">
        <v>2.0499999999999998</v>
      </c>
      <c r="Z336" s="12">
        <v>2.0499999999999998</v>
      </c>
      <c r="AA336" s="12">
        <v>1.95</v>
      </c>
      <c r="AB336" s="12">
        <v>1.8</v>
      </c>
      <c r="AC336" s="12"/>
      <c r="AD336" s="12"/>
      <c r="AE336" s="12" t="s">
        <v>891</v>
      </c>
      <c r="AF336" s="12"/>
      <c r="AG336" s="12"/>
      <c r="AH336" s="12"/>
      <c r="AI336" s="12" t="s">
        <v>944</v>
      </c>
      <c r="AJ336" s="12"/>
      <c r="AK336" s="12"/>
      <c r="AL336" s="16" t="s">
        <v>945</v>
      </c>
      <c r="AM336" s="12" t="s">
        <v>1504</v>
      </c>
      <c r="AN336" s="27">
        <f>VLOOKUP(Table24[[#This Row],[USD conversion]],Sheet2!A:B,2,FALSE)</f>
        <v>1.3593999999999999</v>
      </c>
      <c r="AO336" s="28">
        <f>Table24[[#This Row],[Min Charge]]*Table24[[#This Row],[Conversion Rate]]</f>
        <v>203.91</v>
      </c>
      <c r="AP336" s="28">
        <f>Table24[[#This Row],[45]]*Table24[[#This Row],[Conversion Rate]]</f>
        <v>0</v>
      </c>
      <c r="AQ336" s="28">
        <f>Table24[[#This Row],[100]]*Table24[[#This Row],[Conversion Rate]]</f>
        <v>2.9906800000000002</v>
      </c>
      <c r="AR336" s="28">
        <f>Table24[[#This Row],[200]]*Table24[[#This Row],[Conversion Rate]]</f>
        <v>2.7867699999999997</v>
      </c>
      <c r="AS336" s="28">
        <f>Table24[[#This Row],[300]]*Table24[[#This Row],[Conversion Rate]]</f>
        <v>2.7867699999999997</v>
      </c>
      <c r="AT336" s="28">
        <f>Table24[[#This Row],[500]]*Table24[[#This Row],[Conversion Rate]]</f>
        <v>2.65083</v>
      </c>
      <c r="AU336" s="28">
        <f>Table24[[#This Row],[1000]]*Table24[[#This Row],[Conversion Rate]]</f>
        <v>2.44692</v>
      </c>
      <c r="AV336" s="28">
        <f>Table24[[#This Row],[2500]]*Table24[[#This Row],[Conversion Rate]]</f>
        <v>0</v>
      </c>
      <c r="AW336" s="28">
        <f>Table24[[#This Row],[5000]]*Table24[[#This Row],[Conversion Rate]]</f>
        <v>0</v>
      </c>
      <c r="AX336" s="28" t="str">
        <f>Table24[[#This Row],[All In/ ++]]</f>
        <v>All In</v>
      </c>
      <c r="AY336" s="28">
        <f>Table24[[#This Row],[FSC]]*Table24[[#This Row],[Conversion Rate]]</f>
        <v>0</v>
      </c>
      <c r="AZ336" s="28">
        <f>Table24[[#This Row],[SSC]]*Table24[[#This Row],[Conversion Rate]]</f>
        <v>0</v>
      </c>
      <c r="BA336" s="28">
        <f>Table24[[#This Row],[Screening]]*Table24[[#This Row],[Conversion Rate]]</f>
        <v>0</v>
      </c>
      <c r="BB336" s="28" t="e">
        <f>Table24[[#This Row],[Other Charges]]*Table24[[#This Row],[Conversion Rate]]</f>
        <v>#VALUE!</v>
      </c>
      <c r="BC336" s="28">
        <f>Table24[[#This Row],[Dry Ice Charge]]*Table24[[#This Row],[Conversion Rate]]</f>
        <v>0</v>
      </c>
      <c r="BD336" s="28">
        <f>Table24[[#This Row],[SAF/kg]]*Table24[[#This Row],[Conversion Rate]]</f>
        <v>0</v>
      </c>
      <c r="BE336" s="30" cm="1">
        <f t="array" ref="BE336">IF(COUNTIFS(F$20:F$1213,F336,G$20:G$1213,G336)&gt;1,
    _xlfn.PERCENTRANK.INC(
        _xlfn._xlws.FILTER(AO$20:AO$1213, (F$20:F$1213=F336)*(G$20:G$1213=G336)*ISNUMBER(AO$20:AO$1213)),
        AO336
    ),
    0
)</f>
        <v>0.54500000000000004</v>
      </c>
      <c r="BF336" s="28" t="str">
        <f t="shared" si="5"/>
        <v>Orange</v>
      </c>
    </row>
    <row r="337" spans="3:58" hidden="1">
      <c r="C337" s="6" t="s">
        <v>20</v>
      </c>
      <c r="D337" s="4" t="s">
        <v>472</v>
      </c>
      <c r="E337" s="4" t="s">
        <v>22</v>
      </c>
      <c r="F337" s="4" t="s">
        <v>86</v>
      </c>
      <c r="G337" s="4" t="s">
        <v>37</v>
      </c>
      <c r="H337" s="4" t="s">
        <v>795</v>
      </c>
      <c r="I337" s="4" t="s">
        <v>799</v>
      </c>
      <c r="J337" s="4" t="s">
        <v>778</v>
      </c>
      <c r="K337" s="4" t="s">
        <v>776</v>
      </c>
      <c r="L3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PharmaYesExpressLHRLAXGBUSEMEAAMERICAS</v>
      </c>
      <c r="M337" s="7">
        <v>29857.937080000003</v>
      </c>
      <c r="N337" s="4">
        <v>819</v>
      </c>
      <c r="O337" s="13">
        <v>36.456577631257638</v>
      </c>
      <c r="P337" s="8" t="s">
        <v>940</v>
      </c>
      <c r="Q337" s="12" t="s">
        <v>472</v>
      </c>
      <c r="R337" s="12" t="s">
        <v>792</v>
      </c>
      <c r="S337" s="12" t="s">
        <v>66</v>
      </c>
      <c r="T337" s="12" t="s">
        <v>861</v>
      </c>
      <c r="U337" s="22">
        <v>1</v>
      </c>
      <c r="V337" s="12">
        <v>150</v>
      </c>
      <c r="W337" s="12"/>
      <c r="X337" s="12">
        <v>2.1</v>
      </c>
      <c r="Y337" s="12">
        <v>2.0499999999999998</v>
      </c>
      <c r="Z337" s="12">
        <v>2.0499999999999998</v>
      </c>
      <c r="AA337" s="12">
        <v>2</v>
      </c>
      <c r="AB337" s="12">
        <v>1.9</v>
      </c>
      <c r="AC337" s="12"/>
      <c r="AD337" s="12"/>
      <c r="AE337" s="12" t="s">
        <v>891</v>
      </c>
      <c r="AF337" s="12"/>
      <c r="AG337" s="12"/>
      <c r="AH337" s="12"/>
      <c r="AI337" s="12"/>
      <c r="AJ337" s="12"/>
      <c r="AK337" s="12"/>
      <c r="AL337" s="16" t="s">
        <v>20</v>
      </c>
      <c r="AM337" s="12" t="s">
        <v>1504</v>
      </c>
      <c r="AN337" s="27">
        <f>VLOOKUP(Table24[[#This Row],[USD conversion]],Sheet2!A:B,2,FALSE)</f>
        <v>1.3593999999999999</v>
      </c>
      <c r="AO337" s="28">
        <f>Table24[[#This Row],[Min Charge]]*Table24[[#This Row],[Conversion Rate]]</f>
        <v>203.91</v>
      </c>
      <c r="AP337" s="28">
        <f>Table24[[#This Row],[45]]*Table24[[#This Row],[Conversion Rate]]</f>
        <v>0</v>
      </c>
      <c r="AQ337" s="28">
        <f>Table24[[#This Row],[100]]*Table24[[#This Row],[Conversion Rate]]</f>
        <v>2.8547400000000001</v>
      </c>
      <c r="AR337" s="28">
        <f>Table24[[#This Row],[200]]*Table24[[#This Row],[Conversion Rate]]</f>
        <v>2.7867699999999997</v>
      </c>
      <c r="AS337" s="28">
        <f>Table24[[#This Row],[300]]*Table24[[#This Row],[Conversion Rate]]</f>
        <v>2.7867699999999997</v>
      </c>
      <c r="AT337" s="28">
        <f>Table24[[#This Row],[500]]*Table24[[#This Row],[Conversion Rate]]</f>
        <v>2.7187999999999999</v>
      </c>
      <c r="AU337" s="28">
        <f>Table24[[#This Row],[1000]]*Table24[[#This Row],[Conversion Rate]]</f>
        <v>2.5828599999999997</v>
      </c>
      <c r="AV337" s="28">
        <f>Table24[[#This Row],[2500]]*Table24[[#This Row],[Conversion Rate]]</f>
        <v>0</v>
      </c>
      <c r="AW337" s="28">
        <f>Table24[[#This Row],[5000]]*Table24[[#This Row],[Conversion Rate]]</f>
        <v>0</v>
      </c>
      <c r="AX337" s="28" t="str">
        <f>Table24[[#This Row],[All In/ ++]]</f>
        <v>All In</v>
      </c>
      <c r="AY337" s="28">
        <f>Table24[[#This Row],[FSC]]*Table24[[#This Row],[Conversion Rate]]</f>
        <v>0</v>
      </c>
      <c r="AZ337" s="28">
        <f>Table24[[#This Row],[SSC]]*Table24[[#This Row],[Conversion Rate]]</f>
        <v>0</v>
      </c>
      <c r="BA337" s="28">
        <f>Table24[[#This Row],[Screening]]*Table24[[#This Row],[Conversion Rate]]</f>
        <v>0</v>
      </c>
      <c r="BB337" s="28">
        <f>Table24[[#This Row],[Other Charges]]*Table24[[#This Row],[Conversion Rate]]</f>
        <v>0</v>
      </c>
      <c r="BC337" s="28">
        <f>Table24[[#This Row],[Dry Ice Charge]]*Table24[[#This Row],[Conversion Rate]]</f>
        <v>0</v>
      </c>
      <c r="BD337" s="28">
        <f>Table24[[#This Row],[SAF/kg]]*Table24[[#This Row],[Conversion Rate]]</f>
        <v>0</v>
      </c>
      <c r="BE337" s="30" cm="1">
        <f t="array" ref="BE337">IF(COUNTIFS(F$20:F$1213,F337,G$20:G$1213,G337)&gt;1,
    _xlfn.PERCENTRANK.INC(
        _xlfn._xlws.FILTER(AO$20:AO$1213, (F$20:F$1213=F337)*(G$20:G$1213=G337)*ISNUMBER(AO$20:AO$1213)),
        AO337
    ),
    0
)</f>
        <v>0.54500000000000004</v>
      </c>
      <c r="BF337" s="28" t="str">
        <f t="shared" si="5"/>
        <v>Orange</v>
      </c>
    </row>
    <row r="338" spans="3:58" hidden="1">
      <c r="C338" s="6" t="s">
        <v>20</v>
      </c>
      <c r="D338" s="4" t="s">
        <v>472</v>
      </c>
      <c r="E338" s="4" t="s">
        <v>22</v>
      </c>
      <c r="F338" s="4" t="s">
        <v>90</v>
      </c>
      <c r="G338" s="4" t="s">
        <v>66</v>
      </c>
      <c r="H338" s="4" t="s">
        <v>805</v>
      </c>
      <c r="I338" s="4" t="s">
        <v>799</v>
      </c>
      <c r="J338" s="4" t="s">
        <v>778</v>
      </c>
      <c r="K338" s="4" t="s">
        <v>776</v>
      </c>
      <c r="L3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PharmaYesExpressMADJFKESUSEMEAAMERICAS</v>
      </c>
      <c r="M338" s="7">
        <v>4449.1386000000002</v>
      </c>
      <c r="N338" s="4">
        <v>246</v>
      </c>
      <c r="O338" s="13">
        <v>18.085929268292684</v>
      </c>
      <c r="P338" s="8" t="s">
        <v>940</v>
      </c>
      <c r="Q338" s="12" t="s">
        <v>472</v>
      </c>
      <c r="R338" s="12" t="s">
        <v>791</v>
      </c>
      <c r="S338" s="12"/>
      <c r="T338" s="12" t="s">
        <v>837</v>
      </c>
      <c r="U338" s="22"/>
      <c r="V338" s="12">
        <v>150</v>
      </c>
      <c r="W338" s="12"/>
      <c r="X338" s="12">
        <v>4</v>
      </c>
      <c r="Y338" s="12">
        <v>3.9</v>
      </c>
      <c r="Z338" s="12">
        <v>3.7</v>
      </c>
      <c r="AA338" s="12">
        <v>3.5</v>
      </c>
      <c r="AB338" s="12">
        <v>3.3</v>
      </c>
      <c r="AC338" s="12"/>
      <c r="AD338" s="12"/>
      <c r="AE338" s="12" t="s">
        <v>891</v>
      </c>
      <c r="AF338" s="12"/>
      <c r="AG338" s="12"/>
      <c r="AH338" s="12"/>
      <c r="AI338" s="12"/>
      <c r="AJ338" s="12"/>
      <c r="AK338" s="12"/>
      <c r="AL338" s="16" t="s">
        <v>20</v>
      </c>
      <c r="AM338" s="12" t="s">
        <v>1503</v>
      </c>
      <c r="AN338" s="27">
        <f>VLOOKUP(Table24[[#This Row],[USD conversion]],Sheet2!A:B,2,FALSE)</f>
        <v>1.1715</v>
      </c>
      <c r="AO338" s="28">
        <f>Table24[[#This Row],[Min Charge]]*Table24[[#This Row],[Conversion Rate]]</f>
        <v>175.72499999999999</v>
      </c>
      <c r="AP338" s="28">
        <f>Table24[[#This Row],[45]]*Table24[[#This Row],[Conversion Rate]]</f>
        <v>0</v>
      </c>
      <c r="AQ338" s="28">
        <f>Table24[[#This Row],[100]]*Table24[[#This Row],[Conversion Rate]]</f>
        <v>4.6859999999999999</v>
      </c>
      <c r="AR338" s="28">
        <f>Table24[[#This Row],[200]]*Table24[[#This Row],[Conversion Rate]]</f>
        <v>4.5688499999999994</v>
      </c>
      <c r="AS338" s="28">
        <f>Table24[[#This Row],[300]]*Table24[[#This Row],[Conversion Rate]]</f>
        <v>4.3345500000000001</v>
      </c>
      <c r="AT338" s="28">
        <f>Table24[[#This Row],[500]]*Table24[[#This Row],[Conversion Rate]]</f>
        <v>4.10025</v>
      </c>
      <c r="AU338" s="28">
        <f>Table24[[#This Row],[1000]]*Table24[[#This Row],[Conversion Rate]]</f>
        <v>3.8659499999999998</v>
      </c>
      <c r="AV338" s="28">
        <f>Table24[[#This Row],[2500]]*Table24[[#This Row],[Conversion Rate]]</f>
        <v>0</v>
      </c>
      <c r="AW338" s="28">
        <f>Table24[[#This Row],[5000]]*Table24[[#This Row],[Conversion Rate]]</f>
        <v>0</v>
      </c>
      <c r="AX338" s="28" t="str">
        <f>Table24[[#This Row],[All In/ ++]]</f>
        <v>All In</v>
      </c>
      <c r="AY338" s="28">
        <f>Table24[[#This Row],[FSC]]*Table24[[#This Row],[Conversion Rate]]</f>
        <v>0</v>
      </c>
      <c r="AZ338" s="28">
        <f>Table24[[#This Row],[SSC]]*Table24[[#This Row],[Conversion Rate]]</f>
        <v>0</v>
      </c>
      <c r="BA338" s="28">
        <f>Table24[[#This Row],[Screening]]*Table24[[#This Row],[Conversion Rate]]</f>
        <v>0</v>
      </c>
      <c r="BB338" s="28">
        <f>Table24[[#This Row],[Other Charges]]*Table24[[#This Row],[Conversion Rate]]</f>
        <v>0</v>
      </c>
      <c r="BC338" s="28">
        <f>Table24[[#This Row],[Dry Ice Charge]]*Table24[[#This Row],[Conversion Rate]]</f>
        <v>0</v>
      </c>
      <c r="BD338" s="28">
        <f>Table24[[#This Row],[SAF/kg]]*Table24[[#This Row],[Conversion Rate]]</f>
        <v>0</v>
      </c>
      <c r="BE338" s="30" cm="1">
        <f t="array" ref="BE338">IF(COUNTIFS(F$20:F$1213,F338,G$20:G$1213,G338)&gt;1,
    _xlfn.PERCENTRANK.INC(
        _xlfn._xlws.FILTER(AO$20:AO$1213, (F$20:F$1213=F338)*(G$20:G$1213=G338)*ISNUMBER(AO$20:AO$1213)),
        AO338
    ),
    0
)</f>
        <v>0</v>
      </c>
      <c r="BF338" s="28" t="str">
        <f t="shared" si="5"/>
        <v>Green</v>
      </c>
    </row>
    <row r="339" spans="3:58" hidden="1">
      <c r="C339" s="6" t="s">
        <v>20</v>
      </c>
      <c r="D339" s="4" t="s">
        <v>21</v>
      </c>
      <c r="E339" s="4" t="s">
        <v>22</v>
      </c>
      <c r="F339" s="4" t="s">
        <v>90</v>
      </c>
      <c r="G339" s="4" t="s">
        <v>37</v>
      </c>
      <c r="H339" s="4" t="s">
        <v>805</v>
      </c>
      <c r="I339" s="4" t="s">
        <v>799</v>
      </c>
      <c r="J339" s="4" t="s">
        <v>778</v>
      </c>
      <c r="K339" s="4" t="s">
        <v>776</v>
      </c>
      <c r="L3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PharmaNoExpressMADLAXESUSEMEAAMERICAS</v>
      </c>
      <c r="M339" s="7">
        <v>644</v>
      </c>
      <c r="N339" s="4">
        <v>335</v>
      </c>
      <c r="O339" s="13">
        <v>1.9223880597014926</v>
      </c>
      <c r="P339" s="8" t="s">
        <v>940</v>
      </c>
      <c r="Q339" s="12" t="s">
        <v>472</v>
      </c>
      <c r="R339" s="12" t="s">
        <v>792</v>
      </c>
      <c r="S339" s="12" t="s">
        <v>66</v>
      </c>
      <c r="T339" s="12" t="s">
        <v>837</v>
      </c>
      <c r="U339" s="22"/>
      <c r="V339" s="12">
        <v>150</v>
      </c>
      <c r="W339" s="12"/>
      <c r="X339" s="12">
        <v>4</v>
      </c>
      <c r="Y339" s="12">
        <v>3.4</v>
      </c>
      <c r="Z339" s="12">
        <v>3.2</v>
      </c>
      <c r="AA339" s="12">
        <v>3</v>
      </c>
      <c r="AB339" s="12">
        <v>3.96</v>
      </c>
      <c r="AC339" s="12"/>
      <c r="AD339" s="12"/>
      <c r="AE339" s="12" t="s">
        <v>891</v>
      </c>
      <c r="AF339" s="12"/>
      <c r="AG339" s="12"/>
      <c r="AH339" s="12"/>
      <c r="AI339" s="12" t="s">
        <v>944</v>
      </c>
      <c r="AJ339" s="12"/>
      <c r="AK339" s="12"/>
      <c r="AL339" s="16" t="s">
        <v>945</v>
      </c>
      <c r="AM339" s="12" t="s">
        <v>1503</v>
      </c>
      <c r="AN339" s="27">
        <f>VLOOKUP(Table24[[#This Row],[USD conversion]],Sheet2!A:B,2,FALSE)</f>
        <v>1.1715</v>
      </c>
      <c r="AO339" s="28">
        <f>Table24[[#This Row],[Min Charge]]*Table24[[#This Row],[Conversion Rate]]</f>
        <v>175.72499999999999</v>
      </c>
      <c r="AP339" s="28">
        <f>Table24[[#This Row],[45]]*Table24[[#This Row],[Conversion Rate]]</f>
        <v>0</v>
      </c>
      <c r="AQ339" s="28">
        <f>Table24[[#This Row],[100]]*Table24[[#This Row],[Conversion Rate]]</f>
        <v>4.6859999999999999</v>
      </c>
      <c r="AR339" s="28">
        <f>Table24[[#This Row],[200]]*Table24[[#This Row],[Conversion Rate]]</f>
        <v>3.9830999999999999</v>
      </c>
      <c r="AS339" s="28">
        <f>Table24[[#This Row],[300]]*Table24[[#This Row],[Conversion Rate]]</f>
        <v>3.7488000000000001</v>
      </c>
      <c r="AT339" s="28">
        <f>Table24[[#This Row],[500]]*Table24[[#This Row],[Conversion Rate]]</f>
        <v>3.5145</v>
      </c>
      <c r="AU339" s="28">
        <f>Table24[[#This Row],[1000]]*Table24[[#This Row],[Conversion Rate]]</f>
        <v>4.6391400000000003</v>
      </c>
      <c r="AV339" s="28">
        <f>Table24[[#This Row],[2500]]*Table24[[#This Row],[Conversion Rate]]</f>
        <v>0</v>
      </c>
      <c r="AW339" s="28">
        <f>Table24[[#This Row],[5000]]*Table24[[#This Row],[Conversion Rate]]</f>
        <v>0</v>
      </c>
      <c r="AX339" s="28" t="str">
        <f>Table24[[#This Row],[All In/ ++]]</f>
        <v>All In</v>
      </c>
      <c r="AY339" s="28">
        <f>Table24[[#This Row],[FSC]]*Table24[[#This Row],[Conversion Rate]]</f>
        <v>0</v>
      </c>
      <c r="AZ339" s="28">
        <f>Table24[[#This Row],[SSC]]*Table24[[#This Row],[Conversion Rate]]</f>
        <v>0</v>
      </c>
      <c r="BA339" s="28">
        <f>Table24[[#This Row],[Screening]]*Table24[[#This Row],[Conversion Rate]]</f>
        <v>0</v>
      </c>
      <c r="BB339" s="28" t="e">
        <f>Table24[[#This Row],[Other Charges]]*Table24[[#This Row],[Conversion Rate]]</f>
        <v>#VALUE!</v>
      </c>
      <c r="BC339" s="28">
        <f>Table24[[#This Row],[Dry Ice Charge]]*Table24[[#This Row],[Conversion Rate]]</f>
        <v>0</v>
      </c>
      <c r="BD339" s="28">
        <f>Table24[[#This Row],[SAF/kg]]*Table24[[#This Row],[Conversion Rate]]</f>
        <v>0</v>
      </c>
      <c r="BE339" s="30" cm="1">
        <f t="array" ref="BE339">IF(COUNTIFS(F$20:F$1213,F339,G$20:G$1213,G339)&gt;1,
    _xlfn.PERCENTRANK.INC(
        _xlfn._xlws.FILTER(AO$20:AO$1213, (F$20:F$1213=F339)*(G$20:G$1213=G339)*ISNUMBER(AO$20:AO$1213)),
        AO339
    ),
    0
)</f>
        <v>0</v>
      </c>
      <c r="BF339" s="28" t="str">
        <f t="shared" si="5"/>
        <v>Green</v>
      </c>
    </row>
    <row r="340" spans="3:58" hidden="1">
      <c r="C340" s="6" t="s">
        <v>20</v>
      </c>
      <c r="D340" s="4" t="s">
        <v>472</v>
      </c>
      <c r="E340" s="4" t="s">
        <v>22</v>
      </c>
      <c r="F340" s="4" t="s">
        <v>267</v>
      </c>
      <c r="G340" s="4" t="s">
        <v>66</v>
      </c>
      <c r="H340" s="4" t="s">
        <v>824</v>
      </c>
      <c r="I340" s="4" t="s">
        <v>799</v>
      </c>
      <c r="J340" s="4" t="s">
        <v>778</v>
      </c>
      <c r="K340" s="4" t="s">
        <v>776</v>
      </c>
      <c r="L3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PharmaYesExpressMXPJFKITUSEMEAAMERICAS</v>
      </c>
      <c r="M340" s="7">
        <v>12967.689999999999</v>
      </c>
      <c r="N340" s="4">
        <v>318</v>
      </c>
      <c r="O340" s="13">
        <v>40.77889937106918</v>
      </c>
      <c r="P340" s="8" t="s">
        <v>940</v>
      </c>
      <c r="Q340" s="12" t="s">
        <v>472</v>
      </c>
      <c r="R340" s="12" t="s">
        <v>791</v>
      </c>
      <c r="S340" s="12"/>
      <c r="T340" s="12" t="s">
        <v>837</v>
      </c>
      <c r="U340" s="22"/>
      <c r="V340" s="12">
        <v>150</v>
      </c>
      <c r="W340" s="12"/>
      <c r="X340" s="12">
        <v>3.5</v>
      </c>
      <c r="Y340" s="12">
        <v>2.5</v>
      </c>
      <c r="Z340" s="12">
        <v>2.0499999999999998</v>
      </c>
      <c r="AA340" s="12">
        <v>1.9</v>
      </c>
      <c r="AB340" s="12">
        <v>1.9</v>
      </c>
      <c r="AC340" s="12"/>
      <c r="AD340" s="12"/>
      <c r="AE340" s="12" t="s">
        <v>891</v>
      </c>
      <c r="AF340" s="12"/>
      <c r="AG340" s="12"/>
      <c r="AH340" s="12"/>
      <c r="AI340" s="12"/>
      <c r="AJ340" s="12"/>
      <c r="AK340" s="12"/>
      <c r="AL340" s="16" t="s">
        <v>948</v>
      </c>
      <c r="AM340" s="12" t="s">
        <v>1503</v>
      </c>
      <c r="AN340" s="27">
        <f>VLOOKUP(Table24[[#This Row],[USD conversion]],Sheet2!A:B,2,FALSE)</f>
        <v>1.1715</v>
      </c>
      <c r="AO340" s="28">
        <f>Table24[[#This Row],[Min Charge]]*Table24[[#This Row],[Conversion Rate]]</f>
        <v>175.72499999999999</v>
      </c>
      <c r="AP340" s="28">
        <f>Table24[[#This Row],[45]]*Table24[[#This Row],[Conversion Rate]]</f>
        <v>0</v>
      </c>
      <c r="AQ340" s="28">
        <f>Table24[[#This Row],[100]]*Table24[[#This Row],[Conversion Rate]]</f>
        <v>4.10025</v>
      </c>
      <c r="AR340" s="28">
        <f>Table24[[#This Row],[200]]*Table24[[#This Row],[Conversion Rate]]</f>
        <v>2.92875</v>
      </c>
      <c r="AS340" s="28">
        <f>Table24[[#This Row],[300]]*Table24[[#This Row],[Conversion Rate]]</f>
        <v>2.4015749999999998</v>
      </c>
      <c r="AT340" s="28">
        <f>Table24[[#This Row],[500]]*Table24[[#This Row],[Conversion Rate]]</f>
        <v>2.2258499999999999</v>
      </c>
      <c r="AU340" s="28">
        <f>Table24[[#This Row],[1000]]*Table24[[#This Row],[Conversion Rate]]</f>
        <v>2.2258499999999999</v>
      </c>
      <c r="AV340" s="28">
        <f>Table24[[#This Row],[2500]]*Table24[[#This Row],[Conversion Rate]]</f>
        <v>0</v>
      </c>
      <c r="AW340" s="28">
        <f>Table24[[#This Row],[5000]]*Table24[[#This Row],[Conversion Rate]]</f>
        <v>0</v>
      </c>
      <c r="AX340" s="28" t="str">
        <f>Table24[[#This Row],[All In/ ++]]</f>
        <v>All In</v>
      </c>
      <c r="AY340" s="28">
        <f>Table24[[#This Row],[FSC]]*Table24[[#This Row],[Conversion Rate]]</f>
        <v>0</v>
      </c>
      <c r="AZ340" s="28">
        <f>Table24[[#This Row],[SSC]]*Table24[[#This Row],[Conversion Rate]]</f>
        <v>0</v>
      </c>
      <c r="BA340" s="28">
        <f>Table24[[#This Row],[Screening]]*Table24[[#This Row],[Conversion Rate]]</f>
        <v>0</v>
      </c>
      <c r="BB340" s="28">
        <f>Table24[[#This Row],[Other Charges]]*Table24[[#This Row],[Conversion Rate]]</f>
        <v>0</v>
      </c>
      <c r="BC340" s="28">
        <f>Table24[[#This Row],[Dry Ice Charge]]*Table24[[#This Row],[Conversion Rate]]</f>
        <v>0</v>
      </c>
      <c r="BD340" s="28">
        <f>Table24[[#This Row],[SAF/kg]]*Table24[[#This Row],[Conversion Rate]]</f>
        <v>0</v>
      </c>
      <c r="BE340" s="30" cm="1">
        <f t="array" ref="BE340">IF(COUNTIFS(F$20:F$1213,F340,G$20:G$1213,G340)&gt;1,
    _xlfn.PERCENTRANK.INC(
        _xlfn._xlws.FILTER(AO$20:AO$1213, (F$20:F$1213=F340)*(G$20:G$1213=G340)*ISNUMBER(AO$20:AO$1213)),
        AO340
    ),
    0
)</f>
        <v>0.25</v>
      </c>
      <c r="BF340" s="28" t="str">
        <f t="shared" si="5"/>
        <v>Orange</v>
      </c>
    </row>
    <row r="341" spans="3:58" hidden="1">
      <c r="C341" s="6" t="s">
        <v>20</v>
      </c>
      <c r="D341" s="4" t="s">
        <v>472</v>
      </c>
      <c r="E341" s="4" t="s">
        <v>22</v>
      </c>
      <c r="F341" s="4" t="s">
        <v>250</v>
      </c>
      <c r="G341" s="4" t="s">
        <v>66</v>
      </c>
      <c r="H341" s="4" t="s">
        <v>796</v>
      </c>
      <c r="I341" s="4" t="s">
        <v>799</v>
      </c>
      <c r="J341" s="4" t="s">
        <v>778</v>
      </c>
      <c r="K341" s="4" t="s">
        <v>776</v>
      </c>
      <c r="L3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PharmaYesExpressPRGJFKCZUSEMEAAMERICAS</v>
      </c>
      <c r="M341" s="7">
        <v>3358</v>
      </c>
      <c r="N341" s="4">
        <v>64</v>
      </c>
      <c r="O341" s="13">
        <v>52.46875</v>
      </c>
      <c r="P341" s="8" t="s">
        <v>940</v>
      </c>
      <c r="Q341" s="12" t="s">
        <v>472</v>
      </c>
      <c r="R341" s="12" t="s">
        <v>791</v>
      </c>
      <c r="S341" s="12"/>
      <c r="T341" s="12" t="s">
        <v>837</v>
      </c>
      <c r="U341" s="22"/>
      <c r="V341" s="12">
        <v>150</v>
      </c>
      <c r="W341" s="12"/>
      <c r="X341" s="12">
        <v>2.75</v>
      </c>
      <c r="Y341" s="12">
        <v>2</v>
      </c>
      <c r="Z341" s="12">
        <v>1.5</v>
      </c>
      <c r="AA341" s="12">
        <v>1.35</v>
      </c>
      <c r="AB341" s="12">
        <v>1.35</v>
      </c>
      <c r="AC341" s="12">
        <v>1.35</v>
      </c>
      <c r="AD341" s="12">
        <v>1.35</v>
      </c>
      <c r="AE341" s="12" t="s">
        <v>891</v>
      </c>
      <c r="AF341" s="12"/>
      <c r="AG341" s="12"/>
      <c r="AH341" s="12"/>
      <c r="AI341" s="12"/>
      <c r="AJ341" s="12"/>
      <c r="AK341" s="12"/>
      <c r="AL341" s="16" t="s">
        <v>950</v>
      </c>
      <c r="AM341" s="12" t="s">
        <v>1503</v>
      </c>
      <c r="AN341" s="27">
        <f>VLOOKUP(Table24[[#This Row],[USD conversion]],Sheet2!A:B,2,FALSE)</f>
        <v>1.1715</v>
      </c>
      <c r="AO341" s="28">
        <f>Table24[[#This Row],[Min Charge]]*Table24[[#This Row],[Conversion Rate]]</f>
        <v>175.72499999999999</v>
      </c>
      <c r="AP341" s="28">
        <f>Table24[[#This Row],[45]]*Table24[[#This Row],[Conversion Rate]]</f>
        <v>0</v>
      </c>
      <c r="AQ341" s="28">
        <f>Table24[[#This Row],[100]]*Table24[[#This Row],[Conversion Rate]]</f>
        <v>3.221625</v>
      </c>
      <c r="AR341" s="28">
        <f>Table24[[#This Row],[200]]*Table24[[#This Row],[Conversion Rate]]</f>
        <v>2.343</v>
      </c>
      <c r="AS341" s="28">
        <f>Table24[[#This Row],[300]]*Table24[[#This Row],[Conversion Rate]]</f>
        <v>1.75725</v>
      </c>
      <c r="AT341" s="28">
        <f>Table24[[#This Row],[500]]*Table24[[#This Row],[Conversion Rate]]</f>
        <v>1.5815250000000001</v>
      </c>
      <c r="AU341" s="28">
        <f>Table24[[#This Row],[1000]]*Table24[[#This Row],[Conversion Rate]]</f>
        <v>1.5815250000000001</v>
      </c>
      <c r="AV341" s="28">
        <f>Table24[[#This Row],[2500]]*Table24[[#This Row],[Conversion Rate]]</f>
        <v>1.5815250000000001</v>
      </c>
      <c r="AW341" s="28">
        <f>Table24[[#This Row],[5000]]*Table24[[#This Row],[Conversion Rate]]</f>
        <v>1.5815250000000001</v>
      </c>
      <c r="AX341" s="28" t="str">
        <f>Table24[[#This Row],[All In/ ++]]</f>
        <v>All In</v>
      </c>
      <c r="AY341" s="28">
        <f>Table24[[#This Row],[FSC]]*Table24[[#This Row],[Conversion Rate]]</f>
        <v>0</v>
      </c>
      <c r="AZ341" s="28">
        <f>Table24[[#This Row],[SSC]]*Table24[[#This Row],[Conversion Rate]]</f>
        <v>0</v>
      </c>
      <c r="BA341" s="28">
        <f>Table24[[#This Row],[Screening]]*Table24[[#This Row],[Conversion Rate]]</f>
        <v>0</v>
      </c>
      <c r="BB341" s="28">
        <f>Table24[[#This Row],[Other Charges]]*Table24[[#This Row],[Conversion Rate]]</f>
        <v>0</v>
      </c>
      <c r="BC341" s="28">
        <f>Table24[[#This Row],[Dry Ice Charge]]*Table24[[#This Row],[Conversion Rate]]</f>
        <v>0</v>
      </c>
      <c r="BD341" s="28">
        <f>Table24[[#This Row],[SAF/kg]]*Table24[[#This Row],[Conversion Rate]]</f>
        <v>0</v>
      </c>
      <c r="BE341" s="30" cm="1">
        <f t="array" ref="BE341">IF(COUNTIFS(F$20:F$1213,F341,G$20:G$1213,G341)&gt;1,
    _xlfn.PERCENTRANK.INC(
        _xlfn._xlws.FILTER(AO$20:AO$1213, (F$20:F$1213=F341)*(G$20:G$1213=G341)*ISNUMBER(AO$20:AO$1213)),
        AO341
    ),
    0
)</f>
        <v>0.33300000000000002</v>
      </c>
      <c r="BF341" s="28" t="str">
        <f t="shared" si="5"/>
        <v>Orange</v>
      </c>
    </row>
    <row r="342" spans="3:58" hidden="1">
      <c r="C342" s="6" t="s">
        <v>20</v>
      </c>
      <c r="D342" s="4" t="s">
        <v>472</v>
      </c>
      <c r="E342" s="4" t="s">
        <v>22</v>
      </c>
      <c r="F342" s="4" t="s">
        <v>124</v>
      </c>
      <c r="G342" s="4" t="s">
        <v>123</v>
      </c>
      <c r="H342" s="4" t="s">
        <v>807</v>
      </c>
      <c r="I342" s="4" t="s">
        <v>799</v>
      </c>
      <c r="J342" s="4" t="s">
        <v>778</v>
      </c>
      <c r="K342" s="4" t="s">
        <v>776</v>
      </c>
      <c r="L3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PharmaYesExpressZRHPHLCHUSEMEAAMERICAS</v>
      </c>
      <c r="M342" s="7">
        <v>73083.940000000031</v>
      </c>
      <c r="N342" s="4">
        <v>317</v>
      </c>
      <c r="O342" s="13">
        <v>230.54870662460579</v>
      </c>
      <c r="P342" s="8" t="s">
        <v>940</v>
      </c>
      <c r="Q342" s="12" t="s">
        <v>472</v>
      </c>
      <c r="R342" s="12" t="s">
        <v>792</v>
      </c>
      <c r="S342" s="12" t="s">
        <v>66</v>
      </c>
      <c r="T342" s="12" t="s">
        <v>887</v>
      </c>
      <c r="U342" s="22"/>
      <c r="V342" s="12">
        <v>150</v>
      </c>
      <c r="W342" s="12"/>
      <c r="X342" s="12">
        <v>3</v>
      </c>
      <c r="Y342" s="12">
        <v>2.25</v>
      </c>
      <c r="Z342" s="12">
        <v>1.6</v>
      </c>
      <c r="AA342" s="12">
        <v>1.45</v>
      </c>
      <c r="AB342" s="12">
        <v>1.45</v>
      </c>
      <c r="AC342" s="12">
        <v>1.45</v>
      </c>
      <c r="AD342" s="12">
        <v>1.45</v>
      </c>
      <c r="AE342" s="12" t="s">
        <v>891</v>
      </c>
      <c r="AF342" s="12"/>
      <c r="AG342" s="12"/>
      <c r="AH342" s="12"/>
      <c r="AI342" s="12" t="s">
        <v>944</v>
      </c>
      <c r="AJ342" s="12"/>
      <c r="AK342" s="12"/>
      <c r="AL342" s="16" t="s">
        <v>948</v>
      </c>
      <c r="AM342" s="12" t="s">
        <v>1505</v>
      </c>
      <c r="AN342" s="27">
        <f>VLOOKUP(Table24[[#This Row],[USD conversion]],Sheet2!A:B,2,FALSE)</f>
        <v>1.256</v>
      </c>
      <c r="AO342" s="28">
        <f>Table24[[#This Row],[Min Charge]]*Table24[[#This Row],[Conversion Rate]]</f>
        <v>188.4</v>
      </c>
      <c r="AP342" s="28">
        <f>Table24[[#This Row],[45]]*Table24[[#This Row],[Conversion Rate]]</f>
        <v>0</v>
      </c>
      <c r="AQ342" s="28">
        <f>Table24[[#This Row],[100]]*Table24[[#This Row],[Conversion Rate]]</f>
        <v>3.7679999999999998</v>
      </c>
      <c r="AR342" s="28">
        <f>Table24[[#This Row],[200]]*Table24[[#This Row],[Conversion Rate]]</f>
        <v>2.8260000000000001</v>
      </c>
      <c r="AS342" s="28">
        <f>Table24[[#This Row],[300]]*Table24[[#This Row],[Conversion Rate]]</f>
        <v>2.0096000000000003</v>
      </c>
      <c r="AT342" s="28">
        <f>Table24[[#This Row],[500]]*Table24[[#This Row],[Conversion Rate]]</f>
        <v>1.8211999999999999</v>
      </c>
      <c r="AU342" s="28">
        <f>Table24[[#This Row],[1000]]*Table24[[#This Row],[Conversion Rate]]</f>
        <v>1.8211999999999999</v>
      </c>
      <c r="AV342" s="28">
        <f>Table24[[#This Row],[2500]]*Table24[[#This Row],[Conversion Rate]]</f>
        <v>1.8211999999999999</v>
      </c>
      <c r="AW342" s="28">
        <f>Table24[[#This Row],[5000]]*Table24[[#This Row],[Conversion Rate]]</f>
        <v>1.8211999999999999</v>
      </c>
      <c r="AX342" s="28" t="str">
        <f>Table24[[#This Row],[All In/ ++]]</f>
        <v>All In</v>
      </c>
      <c r="AY342" s="28">
        <f>Table24[[#This Row],[FSC]]*Table24[[#This Row],[Conversion Rate]]</f>
        <v>0</v>
      </c>
      <c r="AZ342" s="28">
        <f>Table24[[#This Row],[SSC]]*Table24[[#This Row],[Conversion Rate]]</f>
        <v>0</v>
      </c>
      <c r="BA342" s="28">
        <f>Table24[[#This Row],[Screening]]*Table24[[#This Row],[Conversion Rate]]</f>
        <v>0</v>
      </c>
      <c r="BB342" s="28" t="e">
        <f>Table24[[#This Row],[Other Charges]]*Table24[[#This Row],[Conversion Rate]]</f>
        <v>#VALUE!</v>
      </c>
      <c r="BC342" s="28">
        <f>Table24[[#This Row],[Dry Ice Charge]]*Table24[[#This Row],[Conversion Rate]]</f>
        <v>0</v>
      </c>
      <c r="BD342" s="28">
        <f>Table24[[#This Row],[SAF/kg]]*Table24[[#This Row],[Conversion Rate]]</f>
        <v>0</v>
      </c>
      <c r="BE342" s="30" cm="1">
        <f t="array" ref="BE342">IF(COUNTIFS(F$20:F$1213,F342,G$20:G$1213,G342)&gt;1,
    _xlfn.PERCENTRANK.INC(
        _xlfn._xlws.FILTER(AO$20:AO$1213, (F$20:F$1213=F342)*(G$20:G$1213=G342)*ISNUMBER(AO$20:AO$1213)),
        AO342
    ),
    0
)</f>
        <v>0</v>
      </c>
      <c r="BF342" s="28" t="str">
        <f t="shared" si="5"/>
        <v>Green</v>
      </c>
    </row>
    <row r="343" spans="3:58" hidden="1">
      <c r="C343" s="6" t="s">
        <v>20</v>
      </c>
      <c r="D343" s="4" t="s">
        <v>21</v>
      </c>
      <c r="E343" s="4" t="s">
        <v>22</v>
      </c>
      <c r="F343" s="4" t="s">
        <v>165</v>
      </c>
      <c r="G343" s="4" t="s">
        <v>85</v>
      </c>
      <c r="H343" s="4" t="s">
        <v>826</v>
      </c>
      <c r="I343" s="4" t="s">
        <v>799</v>
      </c>
      <c r="J343" s="4" t="s">
        <v>776</v>
      </c>
      <c r="K343" s="4" t="s">
        <v>776</v>
      </c>
      <c r="L3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PharmaNoExpressBOGMIACOUSAMERICASAMERICAS</v>
      </c>
      <c r="M343" s="7">
        <v>12304.262462800001</v>
      </c>
      <c r="N343" s="4">
        <v>364</v>
      </c>
      <c r="O343" s="13">
        <v>33.802918853846158</v>
      </c>
      <c r="P343" s="8" t="s">
        <v>1005</v>
      </c>
      <c r="Q343" s="12" t="s">
        <v>472</v>
      </c>
      <c r="R343" s="12" t="s">
        <v>791</v>
      </c>
      <c r="S343" s="12"/>
      <c r="T343" s="12" t="s">
        <v>859</v>
      </c>
      <c r="U343" s="22"/>
      <c r="V343" s="12">
        <v>120</v>
      </c>
      <c r="W343" s="12"/>
      <c r="X343" s="12">
        <v>2.1</v>
      </c>
      <c r="Y343" s="12"/>
      <c r="Z343" s="12"/>
      <c r="AA343" s="12"/>
      <c r="AB343" s="12"/>
      <c r="AC343" s="12"/>
      <c r="AD343" s="12"/>
      <c r="AE343" s="12" t="s">
        <v>891</v>
      </c>
      <c r="AF343" s="12"/>
      <c r="AG343" s="12"/>
      <c r="AH343" s="12">
        <v>0.1</v>
      </c>
      <c r="AI343" s="12"/>
      <c r="AJ343" s="12"/>
      <c r="AK343" s="12"/>
      <c r="AL343" s="16" t="s">
        <v>996</v>
      </c>
      <c r="AM343" s="12" t="s">
        <v>1500</v>
      </c>
      <c r="AN343" s="27">
        <f>VLOOKUP(Table24[[#This Row],[USD conversion]],Sheet2!A:B,2,FALSE)</f>
        <v>1</v>
      </c>
      <c r="AO343" s="28">
        <f>Table24[[#This Row],[Min Charge]]*Table24[[#This Row],[Conversion Rate]]</f>
        <v>120</v>
      </c>
      <c r="AP343" s="28">
        <f>Table24[[#This Row],[45]]*Table24[[#This Row],[Conversion Rate]]</f>
        <v>0</v>
      </c>
      <c r="AQ343" s="28">
        <f>Table24[[#This Row],[100]]*Table24[[#This Row],[Conversion Rate]]</f>
        <v>2.1</v>
      </c>
      <c r="AR343" s="28">
        <f>Table24[[#This Row],[200]]*Table24[[#This Row],[Conversion Rate]]</f>
        <v>0</v>
      </c>
      <c r="AS343" s="28">
        <f>Table24[[#This Row],[300]]*Table24[[#This Row],[Conversion Rate]]</f>
        <v>0</v>
      </c>
      <c r="AT343" s="28">
        <f>Table24[[#This Row],[500]]*Table24[[#This Row],[Conversion Rate]]</f>
        <v>0</v>
      </c>
      <c r="AU343" s="28">
        <f>Table24[[#This Row],[1000]]*Table24[[#This Row],[Conversion Rate]]</f>
        <v>0</v>
      </c>
      <c r="AV343" s="28">
        <f>Table24[[#This Row],[2500]]*Table24[[#This Row],[Conversion Rate]]</f>
        <v>0</v>
      </c>
      <c r="AW343" s="28">
        <f>Table24[[#This Row],[5000]]*Table24[[#This Row],[Conversion Rate]]</f>
        <v>0</v>
      </c>
      <c r="AX343" s="28" t="str">
        <f>Table24[[#This Row],[All In/ ++]]</f>
        <v>All In</v>
      </c>
      <c r="AY343" s="28">
        <f>Table24[[#This Row],[FSC]]*Table24[[#This Row],[Conversion Rate]]</f>
        <v>0</v>
      </c>
      <c r="AZ343" s="28">
        <f>Table24[[#This Row],[SSC]]*Table24[[#This Row],[Conversion Rate]]</f>
        <v>0</v>
      </c>
      <c r="BA343" s="28">
        <f>Table24[[#This Row],[Screening]]*Table24[[#This Row],[Conversion Rate]]</f>
        <v>0.1</v>
      </c>
      <c r="BB343" s="28">
        <f>Table24[[#This Row],[Other Charges]]*Table24[[#This Row],[Conversion Rate]]</f>
        <v>0</v>
      </c>
      <c r="BC343" s="28">
        <f>Table24[[#This Row],[Dry Ice Charge]]*Table24[[#This Row],[Conversion Rate]]</f>
        <v>0</v>
      </c>
      <c r="BD343" s="28">
        <f>Table24[[#This Row],[SAF/kg]]*Table24[[#This Row],[Conversion Rate]]</f>
        <v>0</v>
      </c>
      <c r="BE343" s="30" cm="1">
        <f t="array" ref="BE343">IF(COUNTIFS(F$20:F$1213,F343,G$20:G$1213,G343)&gt;1,
    _xlfn.PERCENTRANK.INC(
        _xlfn._xlws.FILTER(AO$20:AO$1213, (F$20:F$1213=F343)*(G$20:G$1213=G343)*ISNUMBER(AO$20:AO$1213)),
        AO343
    ),
    0
)</f>
        <v>0</v>
      </c>
      <c r="BF343" s="28" t="str">
        <f t="shared" si="5"/>
        <v>Green</v>
      </c>
    </row>
    <row r="344" spans="3:58" hidden="1">
      <c r="C344" s="6" t="s">
        <v>20</v>
      </c>
      <c r="D344" s="4" t="s">
        <v>472</v>
      </c>
      <c r="E344" s="4" t="s">
        <v>22</v>
      </c>
      <c r="F344" s="4" t="s">
        <v>165</v>
      </c>
      <c r="G344" s="4" t="s">
        <v>85</v>
      </c>
      <c r="H344" s="4" t="s">
        <v>826</v>
      </c>
      <c r="I344" s="4" t="s">
        <v>799</v>
      </c>
      <c r="J344" s="4" t="s">
        <v>776</v>
      </c>
      <c r="K344" s="4" t="s">
        <v>776</v>
      </c>
      <c r="L3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PharmaYesExpressBOGMIACOUSAMERICASAMERICAS</v>
      </c>
      <c r="M344" s="7">
        <v>45139.56502240002</v>
      </c>
      <c r="N344" s="4">
        <v>286</v>
      </c>
      <c r="O344" s="13">
        <v>157.83064693146861</v>
      </c>
      <c r="P344" s="8" t="s">
        <v>1005</v>
      </c>
      <c r="Q344" s="12" t="s">
        <v>472</v>
      </c>
      <c r="R344" s="12" t="s">
        <v>791</v>
      </c>
      <c r="S344" s="12"/>
      <c r="T344" s="12" t="s">
        <v>859</v>
      </c>
      <c r="U344" s="22"/>
      <c r="V344" s="12">
        <v>120</v>
      </c>
      <c r="W344" s="12"/>
      <c r="X344" s="12">
        <v>2.1</v>
      </c>
      <c r="Y344" s="12"/>
      <c r="Z344" s="12"/>
      <c r="AA344" s="12"/>
      <c r="AB344" s="12"/>
      <c r="AC344" s="12"/>
      <c r="AD344" s="12"/>
      <c r="AE344" s="12" t="s">
        <v>891</v>
      </c>
      <c r="AF344" s="12"/>
      <c r="AG344" s="12"/>
      <c r="AH344" s="12">
        <v>0.1</v>
      </c>
      <c r="AI344" s="12"/>
      <c r="AJ344" s="12"/>
      <c r="AK344" s="12"/>
      <c r="AL344" s="16" t="s">
        <v>996</v>
      </c>
      <c r="AM344" s="12" t="s">
        <v>1500</v>
      </c>
      <c r="AN344" s="27">
        <f>VLOOKUP(Table24[[#This Row],[USD conversion]],Sheet2!A:B,2,FALSE)</f>
        <v>1</v>
      </c>
      <c r="AO344" s="28">
        <f>Table24[[#This Row],[Min Charge]]*Table24[[#This Row],[Conversion Rate]]</f>
        <v>120</v>
      </c>
      <c r="AP344" s="28">
        <f>Table24[[#This Row],[45]]*Table24[[#This Row],[Conversion Rate]]</f>
        <v>0</v>
      </c>
      <c r="AQ344" s="28">
        <f>Table24[[#This Row],[100]]*Table24[[#This Row],[Conversion Rate]]</f>
        <v>2.1</v>
      </c>
      <c r="AR344" s="28">
        <f>Table24[[#This Row],[200]]*Table24[[#This Row],[Conversion Rate]]</f>
        <v>0</v>
      </c>
      <c r="AS344" s="28">
        <f>Table24[[#This Row],[300]]*Table24[[#This Row],[Conversion Rate]]</f>
        <v>0</v>
      </c>
      <c r="AT344" s="28">
        <f>Table24[[#This Row],[500]]*Table24[[#This Row],[Conversion Rate]]</f>
        <v>0</v>
      </c>
      <c r="AU344" s="28">
        <f>Table24[[#This Row],[1000]]*Table24[[#This Row],[Conversion Rate]]</f>
        <v>0</v>
      </c>
      <c r="AV344" s="28">
        <f>Table24[[#This Row],[2500]]*Table24[[#This Row],[Conversion Rate]]</f>
        <v>0</v>
      </c>
      <c r="AW344" s="28">
        <f>Table24[[#This Row],[5000]]*Table24[[#This Row],[Conversion Rate]]</f>
        <v>0</v>
      </c>
      <c r="AX344" s="28" t="str">
        <f>Table24[[#This Row],[All In/ ++]]</f>
        <v>All In</v>
      </c>
      <c r="AY344" s="28">
        <f>Table24[[#This Row],[FSC]]*Table24[[#This Row],[Conversion Rate]]</f>
        <v>0</v>
      </c>
      <c r="AZ344" s="28">
        <f>Table24[[#This Row],[SSC]]*Table24[[#This Row],[Conversion Rate]]</f>
        <v>0</v>
      </c>
      <c r="BA344" s="28">
        <f>Table24[[#This Row],[Screening]]*Table24[[#This Row],[Conversion Rate]]</f>
        <v>0.1</v>
      </c>
      <c r="BB344" s="28">
        <f>Table24[[#This Row],[Other Charges]]*Table24[[#This Row],[Conversion Rate]]</f>
        <v>0</v>
      </c>
      <c r="BC344" s="28">
        <f>Table24[[#This Row],[Dry Ice Charge]]*Table24[[#This Row],[Conversion Rate]]</f>
        <v>0</v>
      </c>
      <c r="BD344" s="28">
        <f>Table24[[#This Row],[SAF/kg]]*Table24[[#This Row],[Conversion Rate]]</f>
        <v>0</v>
      </c>
      <c r="BE344" s="30" cm="1">
        <f t="array" ref="BE344">IF(COUNTIFS(F$20:F$1213,F344,G$20:G$1213,G344)&gt;1,
    _xlfn.PERCENTRANK.INC(
        _xlfn._xlws.FILTER(AO$20:AO$1213, (F$20:F$1213=F344)*(G$20:G$1213=G344)*ISNUMBER(AO$20:AO$1213)),
        AO344
    ),
    0
)</f>
        <v>0</v>
      </c>
      <c r="BF344" s="28" t="str">
        <f t="shared" si="5"/>
        <v>Green</v>
      </c>
    </row>
    <row r="345" spans="3:58" hidden="1">
      <c r="C345" s="6" t="s">
        <v>20</v>
      </c>
      <c r="D345" s="4" t="s">
        <v>472</v>
      </c>
      <c r="E345" s="4" t="s">
        <v>22</v>
      </c>
      <c r="F345" s="4" t="s">
        <v>66</v>
      </c>
      <c r="G345" s="4" t="s">
        <v>374</v>
      </c>
      <c r="H345" s="4" t="s">
        <v>799</v>
      </c>
      <c r="I345" s="4" t="s">
        <v>797</v>
      </c>
      <c r="J345" s="4" t="s">
        <v>776</v>
      </c>
      <c r="K345" s="4" t="s">
        <v>777</v>
      </c>
      <c r="L3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345" s="7">
        <v>11765.837260000002</v>
      </c>
      <c r="N345" s="4">
        <v>258</v>
      </c>
      <c r="O345" s="13">
        <v>45.604020387596904</v>
      </c>
      <c r="P345" s="8" t="s">
        <v>1005</v>
      </c>
      <c r="Q345" s="12" t="s">
        <v>472</v>
      </c>
      <c r="R345" s="12" t="s">
        <v>792</v>
      </c>
      <c r="S345" s="12" t="s">
        <v>109</v>
      </c>
      <c r="T345" s="12" t="s">
        <v>859</v>
      </c>
      <c r="U345" s="22"/>
      <c r="V345" s="12">
        <v>144</v>
      </c>
      <c r="W345" s="12"/>
      <c r="X345" s="12">
        <v>2.64</v>
      </c>
      <c r="Y345" s="12"/>
      <c r="Z345" s="12">
        <v>2.5499999999999998</v>
      </c>
      <c r="AA345" s="12">
        <v>2.48</v>
      </c>
      <c r="AB345" s="12">
        <v>2.4</v>
      </c>
      <c r="AC345" s="12">
        <v>2.4</v>
      </c>
      <c r="AD345" s="12">
        <v>2.4</v>
      </c>
      <c r="AE345" s="12" t="s">
        <v>838</v>
      </c>
      <c r="AF345" s="12">
        <v>0.28000000000000003</v>
      </c>
      <c r="AG345" s="12"/>
      <c r="AH345" s="12">
        <v>0.1</v>
      </c>
      <c r="AI345" s="12"/>
      <c r="AJ345" s="12"/>
      <c r="AK345" s="12"/>
      <c r="AL345" s="16" t="s">
        <v>998</v>
      </c>
      <c r="AM345" s="12" t="s">
        <v>1500</v>
      </c>
      <c r="AN345" s="27">
        <f>VLOOKUP(Table24[[#This Row],[USD conversion]],Sheet2!A:B,2,FALSE)</f>
        <v>1</v>
      </c>
      <c r="AO345" s="28">
        <f>Table24[[#This Row],[Min Charge]]*Table24[[#This Row],[Conversion Rate]]</f>
        <v>144</v>
      </c>
      <c r="AP345" s="28">
        <f>Table24[[#This Row],[45]]*Table24[[#This Row],[Conversion Rate]]</f>
        <v>0</v>
      </c>
      <c r="AQ345" s="28">
        <f>Table24[[#This Row],[100]]*Table24[[#This Row],[Conversion Rate]]</f>
        <v>2.64</v>
      </c>
      <c r="AR345" s="28">
        <f>Table24[[#This Row],[200]]*Table24[[#This Row],[Conversion Rate]]</f>
        <v>0</v>
      </c>
      <c r="AS345" s="28">
        <f>Table24[[#This Row],[300]]*Table24[[#This Row],[Conversion Rate]]</f>
        <v>2.5499999999999998</v>
      </c>
      <c r="AT345" s="28">
        <f>Table24[[#This Row],[500]]*Table24[[#This Row],[Conversion Rate]]</f>
        <v>2.48</v>
      </c>
      <c r="AU345" s="28">
        <f>Table24[[#This Row],[1000]]*Table24[[#This Row],[Conversion Rate]]</f>
        <v>2.4</v>
      </c>
      <c r="AV345" s="28">
        <f>Table24[[#This Row],[2500]]*Table24[[#This Row],[Conversion Rate]]</f>
        <v>2.4</v>
      </c>
      <c r="AW345" s="28">
        <f>Table24[[#This Row],[5000]]*Table24[[#This Row],[Conversion Rate]]</f>
        <v>2.4</v>
      </c>
      <c r="AX345" s="28" t="str">
        <f>Table24[[#This Row],[All In/ ++]]</f>
        <v>++</v>
      </c>
      <c r="AY345" s="28">
        <f>Table24[[#This Row],[FSC]]*Table24[[#This Row],[Conversion Rate]]</f>
        <v>0.28000000000000003</v>
      </c>
      <c r="AZ345" s="28">
        <f>Table24[[#This Row],[SSC]]*Table24[[#This Row],[Conversion Rate]]</f>
        <v>0</v>
      </c>
      <c r="BA345" s="28">
        <f>Table24[[#This Row],[Screening]]*Table24[[#This Row],[Conversion Rate]]</f>
        <v>0.1</v>
      </c>
      <c r="BB345" s="28">
        <f>Table24[[#This Row],[Other Charges]]*Table24[[#This Row],[Conversion Rate]]</f>
        <v>0</v>
      </c>
      <c r="BC345" s="28">
        <f>Table24[[#This Row],[Dry Ice Charge]]*Table24[[#This Row],[Conversion Rate]]</f>
        <v>0</v>
      </c>
      <c r="BD345" s="28">
        <f>Table24[[#This Row],[SAF/kg]]*Table24[[#This Row],[Conversion Rate]]</f>
        <v>0</v>
      </c>
      <c r="BE345" s="30" cm="1">
        <f t="array" ref="BE345">IF(COUNTIFS(F$20:F$1213,F345,G$20:G$1213,G345)&gt;1,
    _xlfn.PERCENTRANK.INC(
        _xlfn._xlws.FILTER(AO$20:AO$1213, (F$20:F$1213=F345)*(G$20:G$1213=G345)*ISNUMBER(AO$20:AO$1213)),
        AO345
    ),
    0
)</f>
        <v>0.5</v>
      </c>
      <c r="BF345" s="28" t="str">
        <f t="shared" si="5"/>
        <v>Orange</v>
      </c>
    </row>
    <row r="346" spans="3:58" hidden="1">
      <c r="C346" s="6" t="s">
        <v>20</v>
      </c>
      <c r="D346" s="4" t="s">
        <v>472</v>
      </c>
      <c r="E346" s="4" t="s">
        <v>22</v>
      </c>
      <c r="F346" s="4" t="s">
        <v>66</v>
      </c>
      <c r="G346" s="4" t="s">
        <v>290</v>
      </c>
      <c r="H346" s="4" t="s">
        <v>799</v>
      </c>
      <c r="I346" s="4" t="s">
        <v>797</v>
      </c>
      <c r="J346" s="4" t="s">
        <v>776</v>
      </c>
      <c r="K346" s="4" t="s">
        <v>777</v>
      </c>
      <c r="L3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346" s="7">
        <v>28438.869999999992</v>
      </c>
      <c r="N346" s="4">
        <v>395</v>
      </c>
      <c r="O346" s="13">
        <v>71.997139240506314</v>
      </c>
      <c r="P346" s="8" t="s">
        <v>1005</v>
      </c>
      <c r="Q346" s="12" t="s">
        <v>472</v>
      </c>
      <c r="R346" s="12" t="s">
        <v>792</v>
      </c>
      <c r="S346" s="12" t="s">
        <v>109</v>
      </c>
      <c r="T346" s="12" t="s">
        <v>859</v>
      </c>
      <c r="U346" s="22"/>
      <c r="V346" s="12">
        <v>134</v>
      </c>
      <c r="W346" s="12"/>
      <c r="X346" s="12">
        <v>2.48</v>
      </c>
      <c r="Y346" s="12"/>
      <c r="Z346" s="12">
        <v>2.4</v>
      </c>
      <c r="AA346" s="12">
        <v>2.33</v>
      </c>
      <c r="AB346" s="12">
        <v>2.25</v>
      </c>
      <c r="AC346" s="12">
        <v>2.25</v>
      </c>
      <c r="AD346" s="12">
        <v>2.25</v>
      </c>
      <c r="AE346" s="12" t="s">
        <v>838</v>
      </c>
      <c r="AF346" s="12">
        <v>0.28000000000000003</v>
      </c>
      <c r="AG346" s="12"/>
      <c r="AH346" s="12">
        <v>0.1</v>
      </c>
      <c r="AI346" s="12"/>
      <c r="AJ346" s="12"/>
      <c r="AK346" s="12"/>
      <c r="AL346" s="16" t="s">
        <v>998</v>
      </c>
      <c r="AM346" s="12" t="s">
        <v>1500</v>
      </c>
      <c r="AN346" s="27">
        <f>VLOOKUP(Table24[[#This Row],[USD conversion]],Sheet2!A:B,2,FALSE)</f>
        <v>1</v>
      </c>
      <c r="AO346" s="28">
        <f>Table24[[#This Row],[Min Charge]]*Table24[[#This Row],[Conversion Rate]]</f>
        <v>134</v>
      </c>
      <c r="AP346" s="28">
        <f>Table24[[#This Row],[45]]*Table24[[#This Row],[Conversion Rate]]</f>
        <v>0</v>
      </c>
      <c r="AQ346" s="28">
        <f>Table24[[#This Row],[100]]*Table24[[#This Row],[Conversion Rate]]</f>
        <v>2.48</v>
      </c>
      <c r="AR346" s="28">
        <f>Table24[[#This Row],[200]]*Table24[[#This Row],[Conversion Rate]]</f>
        <v>0</v>
      </c>
      <c r="AS346" s="28">
        <f>Table24[[#This Row],[300]]*Table24[[#This Row],[Conversion Rate]]</f>
        <v>2.4</v>
      </c>
      <c r="AT346" s="28">
        <f>Table24[[#This Row],[500]]*Table24[[#This Row],[Conversion Rate]]</f>
        <v>2.33</v>
      </c>
      <c r="AU346" s="28">
        <f>Table24[[#This Row],[1000]]*Table24[[#This Row],[Conversion Rate]]</f>
        <v>2.25</v>
      </c>
      <c r="AV346" s="28">
        <f>Table24[[#This Row],[2500]]*Table24[[#This Row],[Conversion Rate]]</f>
        <v>2.25</v>
      </c>
      <c r="AW346" s="28">
        <f>Table24[[#This Row],[5000]]*Table24[[#This Row],[Conversion Rate]]</f>
        <v>2.25</v>
      </c>
      <c r="AX346" s="28" t="str">
        <f>Table24[[#This Row],[All In/ ++]]</f>
        <v>++</v>
      </c>
      <c r="AY346" s="28">
        <f>Table24[[#This Row],[FSC]]*Table24[[#This Row],[Conversion Rate]]</f>
        <v>0.28000000000000003</v>
      </c>
      <c r="AZ346" s="28">
        <f>Table24[[#This Row],[SSC]]*Table24[[#This Row],[Conversion Rate]]</f>
        <v>0</v>
      </c>
      <c r="BA346" s="28">
        <f>Table24[[#This Row],[Screening]]*Table24[[#This Row],[Conversion Rate]]</f>
        <v>0.1</v>
      </c>
      <c r="BB346" s="28">
        <f>Table24[[#This Row],[Other Charges]]*Table24[[#This Row],[Conversion Rate]]</f>
        <v>0</v>
      </c>
      <c r="BC346" s="28">
        <f>Table24[[#This Row],[Dry Ice Charge]]*Table24[[#This Row],[Conversion Rate]]</f>
        <v>0</v>
      </c>
      <c r="BD346" s="28">
        <f>Table24[[#This Row],[SAF/kg]]*Table24[[#This Row],[Conversion Rate]]</f>
        <v>0</v>
      </c>
      <c r="BE346" s="30" cm="1">
        <f t="array" ref="BE346">IF(COUNTIFS(F$20:F$1213,F346,G$20:G$1213,G346)&gt;1,
    _xlfn.PERCENTRANK.INC(
        _xlfn._xlws.FILTER(AO$20:AO$1213, (F$20:F$1213=F346)*(G$20:G$1213=G346)*ISNUMBER(AO$20:AO$1213)),
        AO346
    ),
    0
)</f>
        <v>0.42799999999999999</v>
      </c>
      <c r="BF346" s="28" t="str">
        <f t="shared" si="5"/>
        <v>Orange</v>
      </c>
    </row>
    <row r="347" spans="3:58" hidden="1">
      <c r="C347" s="6" t="s">
        <v>20</v>
      </c>
      <c r="D347" s="4" t="s">
        <v>472</v>
      </c>
      <c r="E347" s="4" t="s">
        <v>22</v>
      </c>
      <c r="F347" s="4" t="s">
        <v>66</v>
      </c>
      <c r="G347" s="4" t="s">
        <v>110</v>
      </c>
      <c r="H347" s="4" t="s">
        <v>799</v>
      </c>
      <c r="I347" s="4" t="s">
        <v>809</v>
      </c>
      <c r="J347" s="4" t="s">
        <v>776</v>
      </c>
      <c r="K347" s="4" t="s">
        <v>777</v>
      </c>
      <c r="L3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347" s="7">
        <v>19140.919999999995</v>
      </c>
      <c r="N347" s="4">
        <v>439</v>
      </c>
      <c r="O347" s="13">
        <v>43.601184510250555</v>
      </c>
      <c r="P347" s="8" t="s">
        <v>1005</v>
      </c>
      <c r="Q347" s="12" t="s">
        <v>472</v>
      </c>
      <c r="R347" s="12" t="s">
        <v>792</v>
      </c>
      <c r="S347" s="12" t="s">
        <v>109</v>
      </c>
      <c r="T347" s="12" t="s">
        <v>859</v>
      </c>
      <c r="U347" s="22"/>
      <c r="V347" s="12">
        <v>223</v>
      </c>
      <c r="W347" s="12"/>
      <c r="X347" s="12">
        <v>4.1100000000000003</v>
      </c>
      <c r="Y347" s="12"/>
      <c r="Z347" s="12">
        <v>3.99</v>
      </c>
      <c r="AA347" s="12">
        <v>3.87</v>
      </c>
      <c r="AB347" s="12">
        <v>3.75</v>
      </c>
      <c r="AC347" s="12">
        <v>3.75</v>
      </c>
      <c r="AD347" s="12">
        <v>3.75</v>
      </c>
      <c r="AE347" s="12" t="s">
        <v>838</v>
      </c>
      <c r="AF347" s="12">
        <v>0.28000000000000003</v>
      </c>
      <c r="AG347" s="12"/>
      <c r="AH347" s="12">
        <v>0.1</v>
      </c>
      <c r="AI347" s="12"/>
      <c r="AJ347" s="12"/>
      <c r="AK347" s="12"/>
      <c r="AL347" s="16" t="s">
        <v>998</v>
      </c>
      <c r="AM347" s="12" t="s">
        <v>1500</v>
      </c>
      <c r="AN347" s="27">
        <f>VLOOKUP(Table24[[#This Row],[USD conversion]],Sheet2!A:B,2,FALSE)</f>
        <v>1</v>
      </c>
      <c r="AO347" s="28">
        <f>Table24[[#This Row],[Min Charge]]*Table24[[#This Row],[Conversion Rate]]</f>
        <v>223</v>
      </c>
      <c r="AP347" s="28">
        <f>Table24[[#This Row],[45]]*Table24[[#This Row],[Conversion Rate]]</f>
        <v>0</v>
      </c>
      <c r="AQ347" s="28">
        <f>Table24[[#This Row],[100]]*Table24[[#This Row],[Conversion Rate]]</f>
        <v>4.1100000000000003</v>
      </c>
      <c r="AR347" s="28">
        <f>Table24[[#This Row],[200]]*Table24[[#This Row],[Conversion Rate]]</f>
        <v>0</v>
      </c>
      <c r="AS347" s="28">
        <f>Table24[[#This Row],[300]]*Table24[[#This Row],[Conversion Rate]]</f>
        <v>3.99</v>
      </c>
      <c r="AT347" s="28">
        <f>Table24[[#This Row],[500]]*Table24[[#This Row],[Conversion Rate]]</f>
        <v>3.87</v>
      </c>
      <c r="AU347" s="28">
        <f>Table24[[#This Row],[1000]]*Table24[[#This Row],[Conversion Rate]]</f>
        <v>3.75</v>
      </c>
      <c r="AV347" s="28">
        <f>Table24[[#This Row],[2500]]*Table24[[#This Row],[Conversion Rate]]</f>
        <v>3.75</v>
      </c>
      <c r="AW347" s="28">
        <f>Table24[[#This Row],[5000]]*Table24[[#This Row],[Conversion Rate]]</f>
        <v>3.75</v>
      </c>
      <c r="AX347" s="28" t="str">
        <f>Table24[[#This Row],[All In/ ++]]</f>
        <v>++</v>
      </c>
      <c r="AY347" s="28">
        <f>Table24[[#This Row],[FSC]]*Table24[[#This Row],[Conversion Rate]]</f>
        <v>0.28000000000000003</v>
      </c>
      <c r="AZ347" s="28">
        <f>Table24[[#This Row],[SSC]]*Table24[[#This Row],[Conversion Rate]]</f>
        <v>0</v>
      </c>
      <c r="BA347" s="28">
        <f>Table24[[#This Row],[Screening]]*Table24[[#This Row],[Conversion Rate]]</f>
        <v>0.1</v>
      </c>
      <c r="BB347" s="28">
        <f>Table24[[#This Row],[Other Charges]]*Table24[[#This Row],[Conversion Rate]]</f>
        <v>0</v>
      </c>
      <c r="BC347" s="28">
        <f>Table24[[#This Row],[Dry Ice Charge]]*Table24[[#This Row],[Conversion Rate]]</f>
        <v>0</v>
      </c>
      <c r="BD347" s="28">
        <f>Table24[[#This Row],[SAF/kg]]*Table24[[#This Row],[Conversion Rate]]</f>
        <v>0</v>
      </c>
      <c r="BE347" s="30" cm="1">
        <f t="array" ref="BE347">IF(COUNTIFS(F$20:F$1213,F347,G$20:G$1213,G347)&gt;1,
    _xlfn.PERCENTRANK.INC(
        _xlfn._xlws.FILTER(AO$20:AO$1213, (F$20:F$1213=F347)*(G$20:G$1213=G347)*ISNUMBER(AO$20:AO$1213)),
        AO347
    ),
    0
)</f>
        <v>0.9</v>
      </c>
      <c r="BF347" s="28" t="str">
        <f t="shared" si="5"/>
        <v>Red</v>
      </c>
    </row>
    <row r="348" spans="3:58" hidden="1">
      <c r="C348" s="6" t="s">
        <v>20</v>
      </c>
      <c r="D348" s="4" t="s">
        <v>21</v>
      </c>
      <c r="E348" s="4" t="s">
        <v>36</v>
      </c>
      <c r="F348" s="4" t="s">
        <v>66</v>
      </c>
      <c r="G348" s="4" t="s">
        <v>44</v>
      </c>
      <c r="H348" s="4" t="s">
        <v>799</v>
      </c>
      <c r="I348" s="4" t="s">
        <v>816</v>
      </c>
      <c r="J348" s="4" t="s">
        <v>776</v>
      </c>
      <c r="K348" s="4" t="s">
        <v>777</v>
      </c>
      <c r="L3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348" s="7">
        <v>61502.9</v>
      </c>
      <c r="N348" s="4">
        <v>221</v>
      </c>
      <c r="O348" s="13">
        <v>278.29366515837103</v>
      </c>
      <c r="P348" s="8" t="s">
        <v>1005</v>
      </c>
      <c r="Q348" s="12" t="s">
        <v>472</v>
      </c>
      <c r="R348" s="12" t="s">
        <v>792</v>
      </c>
      <c r="S348" s="12" t="s">
        <v>109</v>
      </c>
      <c r="T348" s="12" t="s">
        <v>859</v>
      </c>
      <c r="U348" s="22"/>
      <c r="V348" s="12">
        <v>250</v>
      </c>
      <c r="W348" s="12"/>
      <c r="X348" s="12">
        <v>4.6100000000000003</v>
      </c>
      <c r="Y348" s="12"/>
      <c r="Z348" s="12">
        <v>4.47</v>
      </c>
      <c r="AA348" s="12">
        <v>4.34</v>
      </c>
      <c r="AB348" s="12">
        <v>4.2</v>
      </c>
      <c r="AC348" s="12">
        <v>4.2</v>
      </c>
      <c r="AD348" s="12">
        <v>4.2</v>
      </c>
      <c r="AE348" s="12" t="s">
        <v>838</v>
      </c>
      <c r="AF348" s="12">
        <v>0.28000000000000003</v>
      </c>
      <c r="AG348" s="12"/>
      <c r="AH348" s="12">
        <v>0.1</v>
      </c>
      <c r="AI348" s="12"/>
      <c r="AJ348" s="12"/>
      <c r="AK348" s="12"/>
      <c r="AL348" s="16" t="s">
        <v>999</v>
      </c>
      <c r="AM348" s="12" t="s">
        <v>1500</v>
      </c>
      <c r="AN348" s="27">
        <f>VLOOKUP(Table24[[#This Row],[USD conversion]],Sheet2!A:B,2,FALSE)</f>
        <v>1</v>
      </c>
      <c r="AO348" s="28">
        <f>Table24[[#This Row],[Min Charge]]*Table24[[#This Row],[Conversion Rate]]</f>
        <v>250</v>
      </c>
      <c r="AP348" s="28">
        <f>Table24[[#This Row],[45]]*Table24[[#This Row],[Conversion Rate]]</f>
        <v>0</v>
      </c>
      <c r="AQ348" s="28">
        <f>Table24[[#This Row],[100]]*Table24[[#This Row],[Conversion Rate]]</f>
        <v>4.6100000000000003</v>
      </c>
      <c r="AR348" s="28">
        <f>Table24[[#This Row],[200]]*Table24[[#This Row],[Conversion Rate]]</f>
        <v>0</v>
      </c>
      <c r="AS348" s="28">
        <f>Table24[[#This Row],[300]]*Table24[[#This Row],[Conversion Rate]]</f>
        <v>4.47</v>
      </c>
      <c r="AT348" s="28">
        <f>Table24[[#This Row],[500]]*Table24[[#This Row],[Conversion Rate]]</f>
        <v>4.34</v>
      </c>
      <c r="AU348" s="28">
        <f>Table24[[#This Row],[1000]]*Table24[[#This Row],[Conversion Rate]]</f>
        <v>4.2</v>
      </c>
      <c r="AV348" s="28">
        <f>Table24[[#This Row],[2500]]*Table24[[#This Row],[Conversion Rate]]</f>
        <v>4.2</v>
      </c>
      <c r="AW348" s="28">
        <f>Table24[[#This Row],[5000]]*Table24[[#This Row],[Conversion Rate]]</f>
        <v>4.2</v>
      </c>
      <c r="AX348" s="28" t="str">
        <f>Table24[[#This Row],[All In/ ++]]</f>
        <v>++</v>
      </c>
      <c r="AY348" s="28">
        <f>Table24[[#This Row],[FSC]]*Table24[[#This Row],[Conversion Rate]]</f>
        <v>0.28000000000000003</v>
      </c>
      <c r="AZ348" s="28">
        <f>Table24[[#This Row],[SSC]]*Table24[[#This Row],[Conversion Rate]]</f>
        <v>0</v>
      </c>
      <c r="BA348" s="28">
        <f>Table24[[#This Row],[Screening]]*Table24[[#This Row],[Conversion Rate]]</f>
        <v>0.1</v>
      </c>
      <c r="BB348" s="28">
        <f>Table24[[#This Row],[Other Charges]]*Table24[[#This Row],[Conversion Rate]]</f>
        <v>0</v>
      </c>
      <c r="BC348" s="28">
        <f>Table24[[#This Row],[Dry Ice Charge]]*Table24[[#This Row],[Conversion Rate]]</f>
        <v>0</v>
      </c>
      <c r="BD348" s="28">
        <f>Table24[[#This Row],[SAF/kg]]*Table24[[#This Row],[Conversion Rate]]</f>
        <v>0</v>
      </c>
      <c r="BE348" s="30" cm="1">
        <f t="array" ref="BE348">IF(COUNTIFS(F$20:F$1213,F348,G$20:G$1213,G348)&gt;1,
    _xlfn.PERCENTRANK.INC(
        _xlfn._xlws.FILTER(AO$20:AO$1213, (F$20:F$1213=F348)*(G$20:G$1213=G348)*ISNUMBER(AO$20:AO$1213)),
        AO348
    ),
    0
)</f>
        <v>0.77700000000000002</v>
      </c>
      <c r="BF348" s="28" t="str">
        <f t="shared" si="5"/>
        <v>Red</v>
      </c>
    </row>
    <row r="349" spans="3:58" hidden="1">
      <c r="C349" s="6" t="s">
        <v>20</v>
      </c>
      <c r="D349" s="4" t="s">
        <v>472</v>
      </c>
      <c r="E349" s="4" t="s">
        <v>22</v>
      </c>
      <c r="F349" s="4" t="s">
        <v>66</v>
      </c>
      <c r="G349" s="4" t="s">
        <v>190</v>
      </c>
      <c r="H349" s="4" t="s">
        <v>799</v>
      </c>
      <c r="I349" s="4" t="s">
        <v>801</v>
      </c>
      <c r="J349" s="4" t="s">
        <v>776</v>
      </c>
      <c r="K349" s="4" t="s">
        <v>777</v>
      </c>
      <c r="L3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349" s="7">
        <v>14609.986499999997</v>
      </c>
      <c r="N349" s="4">
        <v>264</v>
      </c>
      <c r="O349" s="13">
        <v>55.340857954545442</v>
      </c>
      <c r="P349" s="8" t="s">
        <v>1005</v>
      </c>
      <c r="Q349" s="12" t="s">
        <v>472</v>
      </c>
      <c r="R349" s="12" t="s">
        <v>792</v>
      </c>
      <c r="S349" s="12" t="s">
        <v>109</v>
      </c>
      <c r="T349" s="12" t="s">
        <v>859</v>
      </c>
      <c r="U349" s="22"/>
      <c r="V349" s="12">
        <v>134</v>
      </c>
      <c r="W349" s="12"/>
      <c r="X349" s="12">
        <v>2.48</v>
      </c>
      <c r="Y349" s="12"/>
      <c r="Z349" s="12">
        <v>2.4</v>
      </c>
      <c r="AA349" s="12">
        <v>2.33</v>
      </c>
      <c r="AB349" s="12">
        <v>2.25</v>
      </c>
      <c r="AC349" s="12">
        <v>2.25</v>
      </c>
      <c r="AD349" s="12">
        <v>2.25</v>
      </c>
      <c r="AE349" s="12" t="s">
        <v>838</v>
      </c>
      <c r="AF349" s="12">
        <v>0.28000000000000003</v>
      </c>
      <c r="AG349" s="12"/>
      <c r="AH349" s="12">
        <v>0.1</v>
      </c>
      <c r="AI349" s="12"/>
      <c r="AJ349" s="12"/>
      <c r="AK349" s="12"/>
      <c r="AL349" s="16" t="s">
        <v>998</v>
      </c>
      <c r="AM349" s="12" t="s">
        <v>1500</v>
      </c>
      <c r="AN349" s="27">
        <f>VLOOKUP(Table24[[#This Row],[USD conversion]],Sheet2!A:B,2,FALSE)</f>
        <v>1</v>
      </c>
      <c r="AO349" s="28">
        <f>Table24[[#This Row],[Min Charge]]*Table24[[#This Row],[Conversion Rate]]</f>
        <v>134</v>
      </c>
      <c r="AP349" s="28">
        <f>Table24[[#This Row],[45]]*Table24[[#This Row],[Conversion Rate]]</f>
        <v>0</v>
      </c>
      <c r="AQ349" s="28">
        <f>Table24[[#This Row],[100]]*Table24[[#This Row],[Conversion Rate]]</f>
        <v>2.48</v>
      </c>
      <c r="AR349" s="28">
        <f>Table24[[#This Row],[200]]*Table24[[#This Row],[Conversion Rate]]</f>
        <v>0</v>
      </c>
      <c r="AS349" s="28">
        <f>Table24[[#This Row],[300]]*Table24[[#This Row],[Conversion Rate]]</f>
        <v>2.4</v>
      </c>
      <c r="AT349" s="28">
        <f>Table24[[#This Row],[500]]*Table24[[#This Row],[Conversion Rate]]</f>
        <v>2.33</v>
      </c>
      <c r="AU349" s="28">
        <f>Table24[[#This Row],[1000]]*Table24[[#This Row],[Conversion Rate]]</f>
        <v>2.25</v>
      </c>
      <c r="AV349" s="28">
        <f>Table24[[#This Row],[2500]]*Table24[[#This Row],[Conversion Rate]]</f>
        <v>2.25</v>
      </c>
      <c r="AW349" s="28">
        <f>Table24[[#This Row],[5000]]*Table24[[#This Row],[Conversion Rate]]</f>
        <v>2.25</v>
      </c>
      <c r="AX349" s="28" t="str">
        <f>Table24[[#This Row],[All In/ ++]]</f>
        <v>++</v>
      </c>
      <c r="AY349" s="28">
        <f>Table24[[#This Row],[FSC]]*Table24[[#This Row],[Conversion Rate]]</f>
        <v>0.28000000000000003</v>
      </c>
      <c r="AZ349" s="28">
        <f>Table24[[#This Row],[SSC]]*Table24[[#This Row],[Conversion Rate]]</f>
        <v>0</v>
      </c>
      <c r="BA349" s="28">
        <f>Table24[[#This Row],[Screening]]*Table24[[#This Row],[Conversion Rate]]</f>
        <v>0.1</v>
      </c>
      <c r="BB349" s="28">
        <f>Table24[[#This Row],[Other Charges]]*Table24[[#This Row],[Conversion Rate]]</f>
        <v>0</v>
      </c>
      <c r="BC349" s="28">
        <f>Table24[[#This Row],[Dry Ice Charge]]*Table24[[#This Row],[Conversion Rate]]</f>
        <v>0</v>
      </c>
      <c r="BD349" s="28">
        <f>Table24[[#This Row],[SAF/kg]]*Table24[[#This Row],[Conversion Rate]]</f>
        <v>0</v>
      </c>
      <c r="BE349" s="30" cm="1">
        <f t="array" ref="BE349">IF(COUNTIFS(F$20:F$1213,F349,G$20:G$1213,G349)&gt;1,
    _xlfn.PERCENTRANK.INC(
        _xlfn._xlws.FILTER(AO$20:AO$1213, (F$20:F$1213=F349)*(G$20:G$1213=G349)*ISNUMBER(AO$20:AO$1213)),
        AO349
    ),
    0
)</f>
        <v>0.3</v>
      </c>
      <c r="BF349" s="28" t="str">
        <f t="shared" si="5"/>
        <v>Orange</v>
      </c>
    </row>
    <row r="350" spans="3:58" hidden="1">
      <c r="C350" s="6" t="s">
        <v>20</v>
      </c>
      <c r="D350" s="4" t="s">
        <v>21</v>
      </c>
      <c r="E350" s="4" t="s">
        <v>36</v>
      </c>
      <c r="F350" s="4" t="s">
        <v>37</v>
      </c>
      <c r="G350" s="4" t="s">
        <v>38</v>
      </c>
      <c r="H350" s="4" t="s">
        <v>799</v>
      </c>
      <c r="I350" s="4" t="s">
        <v>814</v>
      </c>
      <c r="J350" s="4" t="s">
        <v>776</v>
      </c>
      <c r="K350" s="4" t="s">
        <v>777</v>
      </c>
      <c r="L3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PharmaNoStandardLAXAKLUSNZAMERICASAPAC</v>
      </c>
      <c r="M350" s="7">
        <v>26820.481815999981</v>
      </c>
      <c r="N350" s="4">
        <v>389</v>
      </c>
      <c r="O350" s="13">
        <v>68.947254025706897</v>
      </c>
      <c r="P350" s="8" t="s">
        <v>1005</v>
      </c>
      <c r="Q350" s="12" t="s">
        <v>472</v>
      </c>
      <c r="R350" s="12" t="s">
        <v>792</v>
      </c>
      <c r="S350" s="12" t="s">
        <v>109</v>
      </c>
      <c r="T350" s="12" t="s">
        <v>859</v>
      </c>
      <c r="U350" s="22"/>
      <c r="V350" s="12">
        <v>342</v>
      </c>
      <c r="W350" s="12"/>
      <c r="X350" s="12">
        <v>6.32</v>
      </c>
      <c r="Y350" s="12"/>
      <c r="Z350" s="12">
        <v>6.12</v>
      </c>
      <c r="AA350" s="12">
        <v>5.94</v>
      </c>
      <c r="AB350" s="12">
        <v>5.76</v>
      </c>
      <c r="AC350" s="12">
        <v>5.76</v>
      </c>
      <c r="AD350" s="12">
        <v>5.76</v>
      </c>
      <c r="AE350" s="12" t="s">
        <v>838</v>
      </c>
      <c r="AF350" s="12">
        <v>0.28000000000000003</v>
      </c>
      <c r="AG350" s="12"/>
      <c r="AH350" s="12">
        <v>0.1</v>
      </c>
      <c r="AI350" s="12"/>
      <c r="AJ350" s="12"/>
      <c r="AK350" s="12"/>
      <c r="AL350" s="16" t="s">
        <v>999</v>
      </c>
      <c r="AM350" s="12" t="s">
        <v>1500</v>
      </c>
      <c r="AN350" s="27">
        <f>VLOOKUP(Table24[[#This Row],[USD conversion]],Sheet2!A:B,2,FALSE)</f>
        <v>1</v>
      </c>
      <c r="AO350" s="28">
        <f>Table24[[#This Row],[Min Charge]]*Table24[[#This Row],[Conversion Rate]]</f>
        <v>342</v>
      </c>
      <c r="AP350" s="28">
        <f>Table24[[#This Row],[45]]*Table24[[#This Row],[Conversion Rate]]</f>
        <v>0</v>
      </c>
      <c r="AQ350" s="28">
        <f>Table24[[#This Row],[100]]*Table24[[#This Row],[Conversion Rate]]</f>
        <v>6.32</v>
      </c>
      <c r="AR350" s="28">
        <f>Table24[[#This Row],[200]]*Table24[[#This Row],[Conversion Rate]]</f>
        <v>0</v>
      </c>
      <c r="AS350" s="28">
        <f>Table24[[#This Row],[300]]*Table24[[#This Row],[Conversion Rate]]</f>
        <v>6.12</v>
      </c>
      <c r="AT350" s="28">
        <f>Table24[[#This Row],[500]]*Table24[[#This Row],[Conversion Rate]]</f>
        <v>5.94</v>
      </c>
      <c r="AU350" s="28">
        <f>Table24[[#This Row],[1000]]*Table24[[#This Row],[Conversion Rate]]</f>
        <v>5.76</v>
      </c>
      <c r="AV350" s="28">
        <f>Table24[[#This Row],[2500]]*Table24[[#This Row],[Conversion Rate]]</f>
        <v>5.76</v>
      </c>
      <c r="AW350" s="28">
        <f>Table24[[#This Row],[5000]]*Table24[[#This Row],[Conversion Rate]]</f>
        <v>5.76</v>
      </c>
      <c r="AX350" s="28" t="str">
        <f>Table24[[#This Row],[All In/ ++]]</f>
        <v>++</v>
      </c>
      <c r="AY350" s="28">
        <f>Table24[[#This Row],[FSC]]*Table24[[#This Row],[Conversion Rate]]</f>
        <v>0.28000000000000003</v>
      </c>
      <c r="AZ350" s="28">
        <f>Table24[[#This Row],[SSC]]*Table24[[#This Row],[Conversion Rate]]</f>
        <v>0</v>
      </c>
      <c r="BA350" s="28">
        <f>Table24[[#This Row],[Screening]]*Table24[[#This Row],[Conversion Rate]]</f>
        <v>0.1</v>
      </c>
      <c r="BB350" s="28">
        <f>Table24[[#This Row],[Other Charges]]*Table24[[#This Row],[Conversion Rate]]</f>
        <v>0</v>
      </c>
      <c r="BC350" s="28">
        <f>Table24[[#This Row],[Dry Ice Charge]]*Table24[[#This Row],[Conversion Rate]]</f>
        <v>0</v>
      </c>
      <c r="BD350" s="28">
        <f>Table24[[#This Row],[SAF/kg]]*Table24[[#This Row],[Conversion Rate]]</f>
        <v>0</v>
      </c>
      <c r="BE350" s="30" cm="1">
        <f t="array" ref="BE350">IF(COUNTIFS(F$20:F$1213,F350,G$20:G$1213,G350)&gt;1,
    _xlfn.PERCENTRANK.INC(
        _xlfn._xlws.FILTER(AO$20:AO$1213, (F$20:F$1213=F350)*(G$20:G$1213=G350)*ISNUMBER(AO$20:AO$1213)),
        AO350
    ),
    0
)</f>
        <v>1</v>
      </c>
      <c r="BF350" s="28" t="str">
        <f t="shared" si="5"/>
        <v>Red</v>
      </c>
    </row>
    <row r="351" spans="3:58" hidden="1">
      <c r="C351" s="6" t="s">
        <v>35</v>
      </c>
      <c r="D351" s="4" t="s">
        <v>21</v>
      </c>
      <c r="E351" s="4" t="s">
        <v>36</v>
      </c>
      <c r="F351" s="4" t="s">
        <v>37</v>
      </c>
      <c r="G351" s="4" t="s">
        <v>38</v>
      </c>
      <c r="H351" s="4" t="s">
        <v>799</v>
      </c>
      <c r="I351" s="4" t="s">
        <v>814</v>
      </c>
      <c r="J351" s="4" t="s">
        <v>776</v>
      </c>
      <c r="K351" s="4" t="s">
        <v>777</v>
      </c>
      <c r="L3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GCNoStandardLAXAKLUSNZAMERICASAPAC</v>
      </c>
      <c r="M351" s="7">
        <v>100881.03636200004</v>
      </c>
      <c r="N351" s="4">
        <v>1134</v>
      </c>
      <c r="O351" s="13">
        <v>88.960349525573235</v>
      </c>
      <c r="P351" s="8" t="s">
        <v>1005</v>
      </c>
      <c r="Q351" s="12" t="s">
        <v>472</v>
      </c>
      <c r="R351" s="12" t="s">
        <v>792</v>
      </c>
      <c r="S351" s="12" t="s">
        <v>109</v>
      </c>
      <c r="T351" s="12" t="s">
        <v>859</v>
      </c>
      <c r="U351" s="22"/>
      <c r="V351" s="12">
        <v>285</v>
      </c>
      <c r="W351" s="12"/>
      <c r="X351" s="12">
        <v>5.26</v>
      </c>
      <c r="Y351" s="12"/>
      <c r="Z351" s="12">
        <v>5.0999999999999996</v>
      </c>
      <c r="AA351" s="12">
        <v>4.95</v>
      </c>
      <c r="AB351" s="12">
        <v>4.8</v>
      </c>
      <c r="AC351" s="12">
        <v>4.8</v>
      </c>
      <c r="AD351" s="12">
        <v>4.8</v>
      </c>
      <c r="AE351" s="12" t="s">
        <v>838</v>
      </c>
      <c r="AF351" s="12">
        <v>0.28000000000000003</v>
      </c>
      <c r="AG351" s="12"/>
      <c r="AH351" s="12">
        <v>0.1</v>
      </c>
      <c r="AI351" s="12"/>
      <c r="AJ351" s="12"/>
      <c r="AK351" s="12"/>
      <c r="AL351" s="16" t="s">
        <v>993</v>
      </c>
      <c r="AM351" s="12" t="s">
        <v>1500</v>
      </c>
      <c r="AN351" s="27">
        <f>VLOOKUP(Table24[[#This Row],[USD conversion]],Sheet2!A:B,2,FALSE)</f>
        <v>1</v>
      </c>
      <c r="AO351" s="28">
        <f>Table24[[#This Row],[Min Charge]]*Table24[[#This Row],[Conversion Rate]]</f>
        <v>285</v>
      </c>
      <c r="AP351" s="28">
        <f>Table24[[#This Row],[45]]*Table24[[#This Row],[Conversion Rate]]</f>
        <v>0</v>
      </c>
      <c r="AQ351" s="28">
        <f>Table24[[#This Row],[100]]*Table24[[#This Row],[Conversion Rate]]</f>
        <v>5.26</v>
      </c>
      <c r="AR351" s="28">
        <f>Table24[[#This Row],[200]]*Table24[[#This Row],[Conversion Rate]]</f>
        <v>0</v>
      </c>
      <c r="AS351" s="28">
        <f>Table24[[#This Row],[300]]*Table24[[#This Row],[Conversion Rate]]</f>
        <v>5.0999999999999996</v>
      </c>
      <c r="AT351" s="28">
        <f>Table24[[#This Row],[500]]*Table24[[#This Row],[Conversion Rate]]</f>
        <v>4.95</v>
      </c>
      <c r="AU351" s="28">
        <f>Table24[[#This Row],[1000]]*Table24[[#This Row],[Conversion Rate]]</f>
        <v>4.8</v>
      </c>
      <c r="AV351" s="28">
        <f>Table24[[#This Row],[2500]]*Table24[[#This Row],[Conversion Rate]]</f>
        <v>4.8</v>
      </c>
      <c r="AW351" s="28">
        <f>Table24[[#This Row],[5000]]*Table24[[#This Row],[Conversion Rate]]</f>
        <v>4.8</v>
      </c>
      <c r="AX351" s="28" t="str">
        <f>Table24[[#This Row],[All In/ ++]]</f>
        <v>++</v>
      </c>
      <c r="AY351" s="28">
        <f>Table24[[#This Row],[FSC]]*Table24[[#This Row],[Conversion Rate]]</f>
        <v>0.28000000000000003</v>
      </c>
      <c r="AZ351" s="28">
        <f>Table24[[#This Row],[SSC]]*Table24[[#This Row],[Conversion Rate]]</f>
        <v>0</v>
      </c>
      <c r="BA351" s="28">
        <f>Table24[[#This Row],[Screening]]*Table24[[#This Row],[Conversion Rate]]</f>
        <v>0.1</v>
      </c>
      <c r="BB351" s="28">
        <f>Table24[[#This Row],[Other Charges]]*Table24[[#This Row],[Conversion Rate]]</f>
        <v>0</v>
      </c>
      <c r="BC351" s="28">
        <f>Table24[[#This Row],[Dry Ice Charge]]*Table24[[#This Row],[Conversion Rate]]</f>
        <v>0</v>
      </c>
      <c r="BD351" s="28">
        <f>Table24[[#This Row],[SAF/kg]]*Table24[[#This Row],[Conversion Rate]]</f>
        <v>0</v>
      </c>
      <c r="BE351" s="30" cm="1">
        <f t="array" ref="BE351">IF(COUNTIFS(F$20:F$1213,F351,G$20:G$1213,G351)&gt;1,
    _xlfn.PERCENTRANK.INC(
        _xlfn._xlws.FILTER(AO$20:AO$1213, (F$20:F$1213=F351)*(G$20:G$1213=G351)*ISNUMBER(AO$20:AO$1213)),
        AO351
    ),
    0
)</f>
        <v>0.9</v>
      </c>
      <c r="BF351" s="28" t="str">
        <f t="shared" si="5"/>
        <v>Red</v>
      </c>
    </row>
    <row r="352" spans="3:58" hidden="1">
      <c r="C352" s="6" t="s">
        <v>20</v>
      </c>
      <c r="D352" s="4" t="s">
        <v>21</v>
      </c>
      <c r="E352" s="4" t="s">
        <v>22</v>
      </c>
      <c r="F352" s="4" t="s">
        <v>37</v>
      </c>
      <c r="G352" s="4" t="s">
        <v>97</v>
      </c>
      <c r="H352" s="4" t="s">
        <v>799</v>
      </c>
      <c r="I352" s="4" t="s">
        <v>808</v>
      </c>
      <c r="J352" s="4" t="s">
        <v>776</v>
      </c>
      <c r="K352" s="4" t="s">
        <v>777</v>
      </c>
      <c r="L3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352" s="7">
        <v>4306.1200000000053</v>
      </c>
      <c r="N352" s="4">
        <v>469</v>
      </c>
      <c r="O352" s="13">
        <v>9.1814925373134439</v>
      </c>
      <c r="P352" s="8" t="s">
        <v>1005</v>
      </c>
      <c r="Q352" s="12" t="s">
        <v>472</v>
      </c>
      <c r="R352" s="12" t="s">
        <v>792</v>
      </c>
      <c r="S352" s="12" t="s">
        <v>109</v>
      </c>
      <c r="T352" s="12" t="s">
        <v>859</v>
      </c>
      <c r="U352" s="22"/>
      <c r="V352" s="12">
        <v>179</v>
      </c>
      <c r="W352" s="12"/>
      <c r="X352" s="12">
        <v>3.3</v>
      </c>
      <c r="Y352" s="12"/>
      <c r="Z352" s="12">
        <v>3.2</v>
      </c>
      <c r="AA352" s="12">
        <v>3.09</v>
      </c>
      <c r="AB352" s="12">
        <v>3</v>
      </c>
      <c r="AC352" s="12">
        <v>3</v>
      </c>
      <c r="AD352" s="12">
        <v>3</v>
      </c>
      <c r="AE352" s="12" t="s">
        <v>838</v>
      </c>
      <c r="AF352" s="12">
        <v>0.28000000000000003</v>
      </c>
      <c r="AG352" s="12"/>
      <c r="AH352" s="12">
        <v>0.1</v>
      </c>
      <c r="AI352" s="12"/>
      <c r="AJ352" s="12"/>
      <c r="AK352" s="12"/>
      <c r="AL352" s="16" t="s">
        <v>998</v>
      </c>
      <c r="AM352" s="12" t="s">
        <v>1500</v>
      </c>
      <c r="AN352" s="27">
        <f>VLOOKUP(Table24[[#This Row],[USD conversion]],Sheet2!A:B,2,FALSE)</f>
        <v>1</v>
      </c>
      <c r="AO352" s="28">
        <f>Table24[[#This Row],[Min Charge]]*Table24[[#This Row],[Conversion Rate]]</f>
        <v>179</v>
      </c>
      <c r="AP352" s="28">
        <f>Table24[[#This Row],[45]]*Table24[[#This Row],[Conversion Rate]]</f>
        <v>0</v>
      </c>
      <c r="AQ352" s="28">
        <f>Table24[[#This Row],[100]]*Table24[[#This Row],[Conversion Rate]]</f>
        <v>3.3</v>
      </c>
      <c r="AR352" s="28">
        <f>Table24[[#This Row],[200]]*Table24[[#This Row],[Conversion Rate]]</f>
        <v>0</v>
      </c>
      <c r="AS352" s="28">
        <f>Table24[[#This Row],[300]]*Table24[[#This Row],[Conversion Rate]]</f>
        <v>3.2</v>
      </c>
      <c r="AT352" s="28">
        <f>Table24[[#This Row],[500]]*Table24[[#This Row],[Conversion Rate]]</f>
        <v>3.09</v>
      </c>
      <c r="AU352" s="28">
        <f>Table24[[#This Row],[1000]]*Table24[[#This Row],[Conversion Rate]]</f>
        <v>3</v>
      </c>
      <c r="AV352" s="28">
        <f>Table24[[#This Row],[2500]]*Table24[[#This Row],[Conversion Rate]]</f>
        <v>3</v>
      </c>
      <c r="AW352" s="28">
        <f>Table24[[#This Row],[5000]]*Table24[[#This Row],[Conversion Rate]]</f>
        <v>3</v>
      </c>
      <c r="AX352" s="28" t="str">
        <f>Table24[[#This Row],[All In/ ++]]</f>
        <v>++</v>
      </c>
      <c r="AY352" s="28">
        <f>Table24[[#This Row],[FSC]]*Table24[[#This Row],[Conversion Rate]]</f>
        <v>0.28000000000000003</v>
      </c>
      <c r="AZ352" s="28">
        <f>Table24[[#This Row],[SSC]]*Table24[[#This Row],[Conversion Rate]]</f>
        <v>0</v>
      </c>
      <c r="BA352" s="28">
        <f>Table24[[#This Row],[Screening]]*Table24[[#This Row],[Conversion Rate]]</f>
        <v>0.1</v>
      </c>
      <c r="BB352" s="28">
        <f>Table24[[#This Row],[Other Charges]]*Table24[[#This Row],[Conversion Rate]]</f>
        <v>0</v>
      </c>
      <c r="BC352" s="28">
        <f>Table24[[#This Row],[Dry Ice Charge]]*Table24[[#This Row],[Conversion Rate]]</f>
        <v>0</v>
      </c>
      <c r="BD352" s="28">
        <f>Table24[[#This Row],[SAF/kg]]*Table24[[#This Row],[Conversion Rate]]</f>
        <v>0</v>
      </c>
      <c r="BE352" s="30" cm="1">
        <f t="array" ref="BE352">IF(COUNTIFS(F$20:F$1213,F352,G$20:G$1213,G352)&gt;1,
    _xlfn.PERCENTRANK.INC(
        _xlfn._xlws.FILTER(AO$20:AO$1213, (F$20:F$1213=F352)*(G$20:G$1213=G352)*ISNUMBER(AO$20:AO$1213)),
        AO352
    ),
    0
)</f>
        <v>0.58799999999999997</v>
      </c>
      <c r="BF352" s="28" t="str">
        <f t="shared" si="5"/>
        <v>Orange</v>
      </c>
    </row>
    <row r="353" spans="3:58" hidden="1">
      <c r="C353" s="6" t="s">
        <v>20</v>
      </c>
      <c r="D353" s="4" t="s">
        <v>472</v>
      </c>
      <c r="E353" s="4" t="s">
        <v>22</v>
      </c>
      <c r="F353" s="4" t="s">
        <v>37</v>
      </c>
      <c r="G353" s="4" t="s">
        <v>97</v>
      </c>
      <c r="H353" s="4" t="s">
        <v>799</v>
      </c>
      <c r="I353" s="4" t="s">
        <v>808</v>
      </c>
      <c r="J353" s="4" t="s">
        <v>776</v>
      </c>
      <c r="K353" s="4" t="s">
        <v>777</v>
      </c>
      <c r="L3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353" s="7">
        <v>16840.369999999959</v>
      </c>
      <c r="N353" s="4">
        <v>449</v>
      </c>
      <c r="O353" s="13">
        <v>37.506391982182535</v>
      </c>
      <c r="P353" s="8" t="s">
        <v>1005</v>
      </c>
      <c r="Q353" s="12" t="s">
        <v>472</v>
      </c>
      <c r="R353" s="12" t="s">
        <v>792</v>
      </c>
      <c r="S353" s="12" t="s">
        <v>109</v>
      </c>
      <c r="T353" s="12" t="s">
        <v>859</v>
      </c>
      <c r="U353" s="22"/>
      <c r="V353" s="12">
        <v>179</v>
      </c>
      <c r="W353" s="12"/>
      <c r="X353" s="12">
        <v>3.3</v>
      </c>
      <c r="Y353" s="12"/>
      <c r="Z353" s="12">
        <v>3.2</v>
      </c>
      <c r="AA353" s="12">
        <v>3.09</v>
      </c>
      <c r="AB353" s="12">
        <v>3</v>
      </c>
      <c r="AC353" s="12">
        <v>3</v>
      </c>
      <c r="AD353" s="12">
        <v>3</v>
      </c>
      <c r="AE353" s="12" t="s">
        <v>838</v>
      </c>
      <c r="AF353" s="12">
        <v>0.28000000000000003</v>
      </c>
      <c r="AG353" s="12"/>
      <c r="AH353" s="12">
        <v>0.1</v>
      </c>
      <c r="AI353" s="12"/>
      <c r="AJ353" s="12"/>
      <c r="AK353" s="12"/>
      <c r="AL353" s="16" t="s">
        <v>998</v>
      </c>
      <c r="AM353" s="12" t="s">
        <v>1500</v>
      </c>
      <c r="AN353" s="27">
        <f>VLOOKUP(Table24[[#This Row],[USD conversion]],Sheet2!A:B,2,FALSE)</f>
        <v>1</v>
      </c>
      <c r="AO353" s="28">
        <f>Table24[[#This Row],[Min Charge]]*Table24[[#This Row],[Conversion Rate]]</f>
        <v>179</v>
      </c>
      <c r="AP353" s="28">
        <f>Table24[[#This Row],[45]]*Table24[[#This Row],[Conversion Rate]]</f>
        <v>0</v>
      </c>
      <c r="AQ353" s="28">
        <f>Table24[[#This Row],[100]]*Table24[[#This Row],[Conversion Rate]]</f>
        <v>3.3</v>
      </c>
      <c r="AR353" s="28">
        <f>Table24[[#This Row],[200]]*Table24[[#This Row],[Conversion Rate]]</f>
        <v>0</v>
      </c>
      <c r="AS353" s="28">
        <f>Table24[[#This Row],[300]]*Table24[[#This Row],[Conversion Rate]]</f>
        <v>3.2</v>
      </c>
      <c r="AT353" s="28">
        <f>Table24[[#This Row],[500]]*Table24[[#This Row],[Conversion Rate]]</f>
        <v>3.09</v>
      </c>
      <c r="AU353" s="28">
        <f>Table24[[#This Row],[1000]]*Table24[[#This Row],[Conversion Rate]]</f>
        <v>3</v>
      </c>
      <c r="AV353" s="28">
        <f>Table24[[#This Row],[2500]]*Table24[[#This Row],[Conversion Rate]]</f>
        <v>3</v>
      </c>
      <c r="AW353" s="28">
        <f>Table24[[#This Row],[5000]]*Table24[[#This Row],[Conversion Rate]]</f>
        <v>3</v>
      </c>
      <c r="AX353" s="28" t="str">
        <f>Table24[[#This Row],[All In/ ++]]</f>
        <v>++</v>
      </c>
      <c r="AY353" s="28">
        <f>Table24[[#This Row],[FSC]]*Table24[[#This Row],[Conversion Rate]]</f>
        <v>0.28000000000000003</v>
      </c>
      <c r="AZ353" s="28">
        <f>Table24[[#This Row],[SSC]]*Table24[[#This Row],[Conversion Rate]]</f>
        <v>0</v>
      </c>
      <c r="BA353" s="28">
        <f>Table24[[#This Row],[Screening]]*Table24[[#This Row],[Conversion Rate]]</f>
        <v>0.1</v>
      </c>
      <c r="BB353" s="28">
        <f>Table24[[#This Row],[Other Charges]]*Table24[[#This Row],[Conversion Rate]]</f>
        <v>0</v>
      </c>
      <c r="BC353" s="28">
        <f>Table24[[#This Row],[Dry Ice Charge]]*Table24[[#This Row],[Conversion Rate]]</f>
        <v>0</v>
      </c>
      <c r="BD353" s="28">
        <f>Table24[[#This Row],[SAF/kg]]*Table24[[#This Row],[Conversion Rate]]</f>
        <v>0</v>
      </c>
      <c r="BE353" s="30" cm="1">
        <f t="array" ref="BE353">IF(COUNTIFS(F$20:F$1213,F353,G$20:G$1213,G353)&gt;1,
    _xlfn.PERCENTRANK.INC(
        _xlfn._xlws.FILTER(AO$20:AO$1213, (F$20:F$1213=F353)*(G$20:G$1213=G353)*ISNUMBER(AO$20:AO$1213)),
        AO353
    ),
    0
)</f>
        <v>0.58799999999999997</v>
      </c>
      <c r="BF353" s="28" t="str">
        <f t="shared" si="5"/>
        <v>Orange</v>
      </c>
    </row>
    <row r="354" spans="3:58" hidden="1">
      <c r="C354" s="6" t="s">
        <v>20</v>
      </c>
      <c r="D354" s="4" t="s">
        <v>472</v>
      </c>
      <c r="E354" s="4" t="s">
        <v>22</v>
      </c>
      <c r="F354" s="4" t="s">
        <v>37</v>
      </c>
      <c r="G354" s="4" t="s">
        <v>110</v>
      </c>
      <c r="H354" s="4" t="s">
        <v>799</v>
      </c>
      <c r="I354" s="4" t="s">
        <v>809</v>
      </c>
      <c r="J354" s="4" t="s">
        <v>776</v>
      </c>
      <c r="K354" s="4" t="s">
        <v>777</v>
      </c>
      <c r="L3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PharmaYesExpressLAXICNUSKRAMERICASAPAC</v>
      </c>
      <c r="M354" s="7">
        <v>22477.34</v>
      </c>
      <c r="N354" s="4">
        <v>283</v>
      </c>
      <c r="O354" s="13">
        <v>79.425229681978806</v>
      </c>
      <c r="P354" s="8" t="s">
        <v>1005</v>
      </c>
      <c r="Q354" s="12" t="s">
        <v>472</v>
      </c>
      <c r="R354" s="12" t="s">
        <v>792</v>
      </c>
      <c r="S354" s="12" t="s">
        <v>109</v>
      </c>
      <c r="T354" s="12" t="s">
        <v>859</v>
      </c>
      <c r="U354" s="22"/>
      <c r="V354" s="12">
        <v>233</v>
      </c>
      <c r="W354" s="12"/>
      <c r="X354" s="12">
        <v>4.29</v>
      </c>
      <c r="Y354" s="12"/>
      <c r="Z354" s="12">
        <v>4.16</v>
      </c>
      <c r="AA354" s="12">
        <v>4.0199999999999996</v>
      </c>
      <c r="AB354" s="12">
        <v>3.9</v>
      </c>
      <c r="AC354" s="12">
        <v>3.9</v>
      </c>
      <c r="AD354" s="12">
        <v>3.9</v>
      </c>
      <c r="AE354" s="12" t="s">
        <v>838</v>
      </c>
      <c r="AF354" s="12">
        <v>0.28000000000000003</v>
      </c>
      <c r="AG354" s="12"/>
      <c r="AH354" s="12">
        <v>0.1</v>
      </c>
      <c r="AI354" s="12"/>
      <c r="AJ354" s="12"/>
      <c r="AK354" s="12"/>
      <c r="AL354" s="16" t="s">
        <v>998</v>
      </c>
      <c r="AM354" s="12" t="s">
        <v>1500</v>
      </c>
      <c r="AN354" s="27">
        <f>VLOOKUP(Table24[[#This Row],[USD conversion]],Sheet2!A:B,2,FALSE)</f>
        <v>1</v>
      </c>
      <c r="AO354" s="28">
        <f>Table24[[#This Row],[Min Charge]]*Table24[[#This Row],[Conversion Rate]]</f>
        <v>233</v>
      </c>
      <c r="AP354" s="28">
        <f>Table24[[#This Row],[45]]*Table24[[#This Row],[Conversion Rate]]</f>
        <v>0</v>
      </c>
      <c r="AQ354" s="28">
        <f>Table24[[#This Row],[100]]*Table24[[#This Row],[Conversion Rate]]</f>
        <v>4.29</v>
      </c>
      <c r="AR354" s="28">
        <f>Table24[[#This Row],[200]]*Table24[[#This Row],[Conversion Rate]]</f>
        <v>0</v>
      </c>
      <c r="AS354" s="28">
        <f>Table24[[#This Row],[300]]*Table24[[#This Row],[Conversion Rate]]</f>
        <v>4.16</v>
      </c>
      <c r="AT354" s="28">
        <f>Table24[[#This Row],[500]]*Table24[[#This Row],[Conversion Rate]]</f>
        <v>4.0199999999999996</v>
      </c>
      <c r="AU354" s="28">
        <f>Table24[[#This Row],[1000]]*Table24[[#This Row],[Conversion Rate]]</f>
        <v>3.9</v>
      </c>
      <c r="AV354" s="28">
        <f>Table24[[#This Row],[2500]]*Table24[[#This Row],[Conversion Rate]]</f>
        <v>3.9</v>
      </c>
      <c r="AW354" s="28">
        <f>Table24[[#This Row],[5000]]*Table24[[#This Row],[Conversion Rate]]</f>
        <v>3.9</v>
      </c>
      <c r="AX354" s="28" t="str">
        <f>Table24[[#This Row],[All In/ ++]]</f>
        <v>++</v>
      </c>
      <c r="AY354" s="28">
        <f>Table24[[#This Row],[FSC]]*Table24[[#This Row],[Conversion Rate]]</f>
        <v>0.28000000000000003</v>
      </c>
      <c r="AZ354" s="28">
        <f>Table24[[#This Row],[SSC]]*Table24[[#This Row],[Conversion Rate]]</f>
        <v>0</v>
      </c>
      <c r="BA354" s="28">
        <f>Table24[[#This Row],[Screening]]*Table24[[#This Row],[Conversion Rate]]</f>
        <v>0.1</v>
      </c>
      <c r="BB354" s="28">
        <f>Table24[[#This Row],[Other Charges]]*Table24[[#This Row],[Conversion Rate]]</f>
        <v>0</v>
      </c>
      <c r="BC354" s="28">
        <f>Table24[[#This Row],[Dry Ice Charge]]*Table24[[#This Row],[Conversion Rate]]</f>
        <v>0</v>
      </c>
      <c r="BD354" s="28">
        <f>Table24[[#This Row],[SAF/kg]]*Table24[[#This Row],[Conversion Rate]]</f>
        <v>0</v>
      </c>
      <c r="BE354" s="30" cm="1">
        <f t="array" ref="BE354">IF(COUNTIFS(F$20:F$1213,F354,G$20:G$1213,G354)&gt;1,
    _xlfn.PERCENTRANK.INC(
        _xlfn._xlws.FILTER(AO$20:AO$1213, (F$20:F$1213=F354)*(G$20:G$1213=G354)*ISNUMBER(AO$20:AO$1213)),
        AO354
    ),
    0
)</f>
        <v>0.83299999999999996</v>
      </c>
      <c r="BF354" s="28" t="str">
        <f t="shared" si="5"/>
        <v>Red</v>
      </c>
    </row>
    <row r="355" spans="3:58" hidden="1">
      <c r="C355" s="6" t="s">
        <v>20</v>
      </c>
      <c r="D355" s="4" t="s">
        <v>472</v>
      </c>
      <c r="E355" s="4" t="s">
        <v>22</v>
      </c>
      <c r="F355" s="4" t="s">
        <v>37</v>
      </c>
      <c r="G355" s="4" t="s">
        <v>44</v>
      </c>
      <c r="H355" s="4" t="s">
        <v>799</v>
      </c>
      <c r="I355" s="4" t="s">
        <v>816</v>
      </c>
      <c r="J355" s="4" t="s">
        <v>776</v>
      </c>
      <c r="K355" s="4" t="s">
        <v>777</v>
      </c>
      <c r="L3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PharmaYesExpressLAXMELUSAUAMERICASAPAC</v>
      </c>
      <c r="M355" s="7">
        <v>8906.989999999998</v>
      </c>
      <c r="N355" s="4">
        <v>315</v>
      </c>
      <c r="O355" s="13">
        <v>28.276158730158723</v>
      </c>
      <c r="P355" s="8" t="s">
        <v>1005</v>
      </c>
      <c r="Q355" s="12" t="s">
        <v>472</v>
      </c>
      <c r="R355" s="12" t="s">
        <v>792</v>
      </c>
      <c r="S355" s="12" t="s">
        <v>109</v>
      </c>
      <c r="T355" s="12" t="s">
        <v>859</v>
      </c>
      <c r="U355" s="22"/>
      <c r="V355" s="12">
        <v>339</v>
      </c>
      <c r="W355" s="12"/>
      <c r="X355" s="12">
        <v>6.26</v>
      </c>
      <c r="Y355" s="12"/>
      <c r="Z355" s="12">
        <v>6.06</v>
      </c>
      <c r="AA355" s="12">
        <v>5.88</v>
      </c>
      <c r="AB355" s="12">
        <v>5.7</v>
      </c>
      <c r="AC355" s="12">
        <v>5.7</v>
      </c>
      <c r="AD355" s="12">
        <v>5.7</v>
      </c>
      <c r="AE355" s="12" t="s">
        <v>838</v>
      </c>
      <c r="AF355" s="12">
        <v>0.28000000000000003</v>
      </c>
      <c r="AG355" s="12"/>
      <c r="AH355" s="12">
        <v>0.1</v>
      </c>
      <c r="AI355" s="12"/>
      <c r="AJ355" s="12"/>
      <c r="AK355" s="12"/>
      <c r="AL355" s="16" t="s">
        <v>998</v>
      </c>
      <c r="AM355" s="12" t="s">
        <v>1500</v>
      </c>
      <c r="AN355" s="27">
        <f>VLOOKUP(Table24[[#This Row],[USD conversion]],Sheet2!A:B,2,FALSE)</f>
        <v>1</v>
      </c>
      <c r="AO355" s="28">
        <f>Table24[[#This Row],[Min Charge]]*Table24[[#This Row],[Conversion Rate]]</f>
        <v>339</v>
      </c>
      <c r="AP355" s="28">
        <f>Table24[[#This Row],[45]]*Table24[[#This Row],[Conversion Rate]]</f>
        <v>0</v>
      </c>
      <c r="AQ355" s="28">
        <f>Table24[[#This Row],[100]]*Table24[[#This Row],[Conversion Rate]]</f>
        <v>6.26</v>
      </c>
      <c r="AR355" s="28">
        <f>Table24[[#This Row],[200]]*Table24[[#This Row],[Conversion Rate]]</f>
        <v>0</v>
      </c>
      <c r="AS355" s="28">
        <f>Table24[[#This Row],[300]]*Table24[[#This Row],[Conversion Rate]]</f>
        <v>6.06</v>
      </c>
      <c r="AT355" s="28">
        <f>Table24[[#This Row],[500]]*Table24[[#This Row],[Conversion Rate]]</f>
        <v>5.88</v>
      </c>
      <c r="AU355" s="28">
        <f>Table24[[#This Row],[1000]]*Table24[[#This Row],[Conversion Rate]]</f>
        <v>5.7</v>
      </c>
      <c r="AV355" s="28">
        <f>Table24[[#This Row],[2500]]*Table24[[#This Row],[Conversion Rate]]</f>
        <v>5.7</v>
      </c>
      <c r="AW355" s="28">
        <f>Table24[[#This Row],[5000]]*Table24[[#This Row],[Conversion Rate]]</f>
        <v>5.7</v>
      </c>
      <c r="AX355" s="28" t="str">
        <f>Table24[[#This Row],[All In/ ++]]</f>
        <v>++</v>
      </c>
      <c r="AY355" s="28">
        <f>Table24[[#This Row],[FSC]]*Table24[[#This Row],[Conversion Rate]]</f>
        <v>0.28000000000000003</v>
      </c>
      <c r="AZ355" s="28">
        <f>Table24[[#This Row],[SSC]]*Table24[[#This Row],[Conversion Rate]]</f>
        <v>0</v>
      </c>
      <c r="BA355" s="28">
        <f>Table24[[#This Row],[Screening]]*Table24[[#This Row],[Conversion Rate]]</f>
        <v>0.1</v>
      </c>
      <c r="BB355" s="28">
        <f>Table24[[#This Row],[Other Charges]]*Table24[[#This Row],[Conversion Rate]]</f>
        <v>0</v>
      </c>
      <c r="BC355" s="28">
        <f>Table24[[#This Row],[Dry Ice Charge]]*Table24[[#This Row],[Conversion Rate]]</f>
        <v>0</v>
      </c>
      <c r="BD355" s="28">
        <f>Table24[[#This Row],[SAF/kg]]*Table24[[#This Row],[Conversion Rate]]</f>
        <v>0</v>
      </c>
      <c r="BE355" s="30" cm="1">
        <f t="array" ref="BE355">IF(COUNTIFS(F$20:F$1213,F355,G$20:G$1213,G355)&gt;1,
    _xlfn.PERCENTRANK.INC(
        _xlfn._xlws.FILTER(AO$20:AO$1213, (F$20:F$1213=F355)*(G$20:G$1213=G355)*ISNUMBER(AO$20:AO$1213)),
        AO355
    ),
    0
)</f>
        <v>0.66600000000000004</v>
      </c>
      <c r="BF355" s="28" t="str">
        <f t="shared" si="5"/>
        <v>Orange</v>
      </c>
    </row>
    <row r="356" spans="3:58" hidden="1">
      <c r="C356" s="6" t="s">
        <v>20</v>
      </c>
      <c r="D356" s="4" t="s">
        <v>472</v>
      </c>
      <c r="E356" s="4" t="s">
        <v>22</v>
      </c>
      <c r="F356" s="4" t="s">
        <v>37</v>
      </c>
      <c r="G356" s="4" t="s">
        <v>181</v>
      </c>
      <c r="H356" s="4" t="s">
        <v>799</v>
      </c>
      <c r="I356" s="4" t="s">
        <v>808</v>
      </c>
      <c r="J356" s="4" t="s">
        <v>776</v>
      </c>
      <c r="K356" s="4" t="s">
        <v>777</v>
      </c>
      <c r="L3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356" s="7">
        <v>18783.142453600001</v>
      </c>
      <c r="N356" s="4">
        <v>1192</v>
      </c>
      <c r="O356" s="13">
        <v>15.757669843624162</v>
      </c>
      <c r="P356" s="8" t="s">
        <v>1005</v>
      </c>
      <c r="Q356" s="12" t="s">
        <v>472</v>
      </c>
      <c r="R356" s="12" t="s">
        <v>792</v>
      </c>
      <c r="S356" s="12" t="s">
        <v>109</v>
      </c>
      <c r="T356" s="12" t="s">
        <v>859</v>
      </c>
      <c r="U356" s="22"/>
      <c r="V356" s="12">
        <v>233</v>
      </c>
      <c r="W356" s="12"/>
      <c r="X356" s="12">
        <v>4.29</v>
      </c>
      <c r="Y356" s="12"/>
      <c r="Z356" s="12">
        <v>4.16</v>
      </c>
      <c r="AA356" s="12">
        <v>4.0199999999999996</v>
      </c>
      <c r="AB356" s="12">
        <v>3.9</v>
      </c>
      <c r="AC356" s="12">
        <v>3.9</v>
      </c>
      <c r="AD356" s="12">
        <v>3.9</v>
      </c>
      <c r="AE356" s="12" t="s">
        <v>838</v>
      </c>
      <c r="AF356" s="12">
        <v>0.28000000000000003</v>
      </c>
      <c r="AG356" s="12"/>
      <c r="AH356" s="12">
        <v>0.1</v>
      </c>
      <c r="AI356" s="12"/>
      <c r="AJ356" s="12"/>
      <c r="AK356" s="12"/>
      <c r="AL356" s="16" t="s">
        <v>998</v>
      </c>
      <c r="AM356" s="12" t="s">
        <v>1500</v>
      </c>
      <c r="AN356" s="27">
        <f>VLOOKUP(Table24[[#This Row],[USD conversion]],Sheet2!A:B,2,FALSE)</f>
        <v>1</v>
      </c>
      <c r="AO356" s="28">
        <f>Table24[[#This Row],[Min Charge]]*Table24[[#This Row],[Conversion Rate]]</f>
        <v>233</v>
      </c>
      <c r="AP356" s="28">
        <f>Table24[[#This Row],[45]]*Table24[[#This Row],[Conversion Rate]]</f>
        <v>0</v>
      </c>
      <c r="AQ356" s="28">
        <f>Table24[[#This Row],[100]]*Table24[[#This Row],[Conversion Rate]]</f>
        <v>4.29</v>
      </c>
      <c r="AR356" s="28">
        <f>Table24[[#This Row],[200]]*Table24[[#This Row],[Conversion Rate]]</f>
        <v>0</v>
      </c>
      <c r="AS356" s="28">
        <f>Table24[[#This Row],[300]]*Table24[[#This Row],[Conversion Rate]]</f>
        <v>4.16</v>
      </c>
      <c r="AT356" s="28">
        <f>Table24[[#This Row],[500]]*Table24[[#This Row],[Conversion Rate]]</f>
        <v>4.0199999999999996</v>
      </c>
      <c r="AU356" s="28">
        <f>Table24[[#This Row],[1000]]*Table24[[#This Row],[Conversion Rate]]</f>
        <v>3.9</v>
      </c>
      <c r="AV356" s="28">
        <f>Table24[[#This Row],[2500]]*Table24[[#This Row],[Conversion Rate]]</f>
        <v>3.9</v>
      </c>
      <c r="AW356" s="28">
        <f>Table24[[#This Row],[5000]]*Table24[[#This Row],[Conversion Rate]]</f>
        <v>3.9</v>
      </c>
      <c r="AX356" s="28" t="str">
        <f>Table24[[#This Row],[All In/ ++]]</f>
        <v>++</v>
      </c>
      <c r="AY356" s="28">
        <f>Table24[[#This Row],[FSC]]*Table24[[#This Row],[Conversion Rate]]</f>
        <v>0.28000000000000003</v>
      </c>
      <c r="AZ356" s="28">
        <f>Table24[[#This Row],[SSC]]*Table24[[#This Row],[Conversion Rate]]</f>
        <v>0</v>
      </c>
      <c r="BA356" s="28">
        <f>Table24[[#This Row],[Screening]]*Table24[[#This Row],[Conversion Rate]]</f>
        <v>0.1</v>
      </c>
      <c r="BB356" s="28">
        <f>Table24[[#This Row],[Other Charges]]*Table24[[#This Row],[Conversion Rate]]</f>
        <v>0</v>
      </c>
      <c r="BC356" s="28">
        <f>Table24[[#This Row],[Dry Ice Charge]]*Table24[[#This Row],[Conversion Rate]]</f>
        <v>0</v>
      </c>
      <c r="BD356" s="28">
        <f>Table24[[#This Row],[SAF/kg]]*Table24[[#This Row],[Conversion Rate]]</f>
        <v>0</v>
      </c>
      <c r="BE356" s="30" cm="1">
        <f t="array" ref="BE356">IF(COUNTIFS(F$20:F$1213,F356,G$20:G$1213,G356)&gt;1,
    _xlfn.PERCENTRANK.INC(
        _xlfn._xlws.FILTER(AO$20:AO$1213, (F$20:F$1213=F356)*(G$20:G$1213=G356)*ISNUMBER(AO$20:AO$1213)),
        AO356
    ),
    0
)</f>
        <v>0.875</v>
      </c>
      <c r="BF356" s="28" t="str">
        <f t="shared" si="5"/>
        <v>Red</v>
      </c>
    </row>
    <row r="357" spans="3:58" hidden="1">
      <c r="C357" s="6" t="s">
        <v>20</v>
      </c>
      <c r="D357" s="4" t="s">
        <v>472</v>
      </c>
      <c r="E357" s="4" t="s">
        <v>22</v>
      </c>
      <c r="F357" s="4" t="s">
        <v>37</v>
      </c>
      <c r="G357" s="4" t="s">
        <v>190</v>
      </c>
      <c r="H357" s="4" t="s">
        <v>799</v>
      </c>
      <c r="I357" s="4" t="s">
        <v>801</v>
      </c>
      <c r="J357" s="4" t="s">
        <v>776</v>
      </c>
      <c r="K357" s="4" t="s">
        <v>777</v>
      </c>
      <c r="L3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PharmaYesExpressLAXPVGUSCNAMERICASAPAC</v>
      </c>
      <c r="M357" s="7">
        <v>18058.13</v>
      </c>
      <c r="N357" s="4">
        <v>768</v>
      </c>
      <c r="O357" s="13">
        <v>23.513190104166668</v>
      </c>
      <c r="P357" s="8" t="s">
        <v>1005</v>
      </c>
      <c r="Q357" s="12" t="s">
        <v>472</v>
      </c>
      <c r="R357" s="12" t="s">
        <v>792</v>
      </c>
      <c r="S357" s="12" t="s">
        <v>109</v>
      </c>
      <c r="T357" s="12" t="s">
        <v>859</v>
      </c>
      <c r="U357" s="22"/>
      <c r="V357" s="12">
        <v>153</v>
      </c>
      <c r="W357" s="12"/>
      <c r="X357" s="12">
        <v>2.82</v>
      </c>
      <c r="Y357" s="12"/>
      <c r="Z357" s="12">
        <v>2.73</v>
      </c>
      <c r="AA357" s="12">
        <v>2.64</v>
      </c>
      <c r="AB357" s="12">
        <v>2.5499999999999998</v>
      </c>
      <c r="AC357" s="12">
        <v>2.5499999999999998</v>
      </c>
      <c r="AD357" s="12">
        <v>2.5499999999999998</v>
      </c>
      <c r="AE357" s="12" t="s">
        <v>838</v>
      </c>
      <c r="AF357" s="12">
        <v>0.28000000000000003</v>
      </c>
      <c r="AG357" s="12"/>
      <c r="AH357" s="12">
        <v>0.1</v>
      </c>
      <c r="AI357" s="12"/>
      <c r="AJ357" s="12"/>
      <c r="AK357" s="12"/>
      <c r="AL357" s="16" t="s">
        <v>998</v>
      </c>
      <c r="AM357" s="12" t="s">
        <v>1500</v>
      </c>
      <c r="AN357" s="27">
        <f>VLOOKUP(Table24[[#This Row],[USD conversion]],Sheet2!A:B,2,FALSE)</f>
        <v>1</v>
      </c>
      <c r="AO357" s="28">
        <f>Table24[[#This Row],[Min Charge]]*Table24[[#This Row],[Conversion Rate]]</f>
        <v>153</v>
      </c>
      <c r="AP357" s="28">
        <f>Table24[[#This Row],[45]]*Table24[[#This Row],[Conversion Rate]]</f>
        <v>0</v>
      </c>
      <c r="AQ357" s="28">
        <f>Table24[[#This Row],[100]]*Table24[[#This Row],[Conversion Rate]]</f>
        <v>2.82</v>
      </c>
      <c r="AR357" s="28">
        <f>Table24[[#This Row],[200]]*Table24[[#This Row],[Conversion Rate]]</f>
        <v>0</v>
      </c>
      <c r="AS357" s="28">
        <f>Table24[[#This Row],[300]]*Table24[[#This Row],[Conversion Rate]]</f>
        <v>2.73</v>
      </c>
      <c r="AT357" s="28">
        <f>Table24[[#This Row],[500]]*Table24[[#This Row],[Conversion Rate]]</f>
        <v>2.64</v>
      </c>
      <c r="AU357" s="28">
        <f>Table24[[#This Row],[1000]]*Table24[[#This Row],[Conversion Rate]]</f>
        <v>2.5499999999999998</v>
      </c>
      <c r="AV357" s="28">
        <f>Table24[[#This Row],[2500]]*Table24[[#This Row],[Conversion Rate]]</f>
        <v>2.5499999999999998</v>
      </c>
      <c r="AW357" s="28">
        <f>Table24[[#This Row],[5000]]*Table24[[#This Row],[Conversion Rate]]</f>
        <v>2.5499999999999998</v>
      </c>
      <c r="AX357" s="28" t="str">
        <f>Table24[[#This Row],[All In/ ++]]</f>
        <v>++</v>
      </c>
      <c r="AY357" s="28">
        <f>Table24[[#This Row],[FSC]]*Table24[[#This Row],[Conversion Rate]]</f>
        <v>0.28000000000000003</v>
      </c>
      <c r="AZ357" s="28">
        <f>Table24[[#This Row],[SSC]]*Table24[[#This Row],[Conversion Rate]]</f>
        <v>0</v>
      </c>
      <c r="BA357" s="28">
        <f>Table24[[#This Row],[Screening]]*Table24[[#This Row],[Conversion Rate]]</f>
        <v>0.1</v>
      </c>
      <c r="BB357" s="28">
        <f>Table24[[#This Row],[Other Charges]]*Table24[[#This Row],[Conversion Rate]]</f>
        <v>0</v>
      </c>
      <c r="BC357" s="28">
        <f>Table24[[#This Row],[Dry Ice Charge]]*Table24[[#This Row],[Conversion Rate]]</f>
        <v>0</v>
      </c>
      <c r="BD357" s="28">
        <f>Table24[[#This Row],[SAF/kg]]*Table24[[#This Row],[Conversion Rate]]</f>
        <v>0</v>
      </c>
      <c r="BE357" s="30" cm="1">
        <f t="array" ref="BE357">IF(COUNTIFS(F$20:F$1213,F357,G$20:G$1213,G357)&gt;1,
    _xlfn.PERCENTRANK.INC(
        _xlfn._xlws.FILTER(AO$20:AO$1213, (F$20:F$1213=F357)*(G$20:G$1213=G357)*ISNUMBER(AO$20:AO$1213)),
        AO357
    ),
    0
)</f>
        <v>0.5</v>
      </c>
      <c r="BF357" s="28" t="str">
        <f t="shared" si="5"/>
        <v>Orange</v>
      </c>
    </row>
    <row r="358" spans="3:58" hidden="1">
      <c r="C358" s="6" t="s">
        <v>20</v>
      </c>
      <c r="D358" s="4" t="s">
        <v>472</v>
      </c>
      <c r="E358" s="4" t="s">
        <v>22</v>
      </c>
      <c r="F358" s="4" t="s">
        <v>37</v>
      </c>
      <c r="G358" s="4" t="s">
        <v>27</v>
      </c>
      <c r="H358" s="4" t="s">
        <v>799</v>
      </c>
      <c r="I358" s="4" t="s">
        <v>810</v>
      </c>
      <c r="J358" s="4" t="s">
        <v>776</v>
      </c>
      <c r="K358" s="4" t="s">
        <v>777</v>
      </c>
      <c r="L3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PharmaYesExpressLAXSINUSSGAMERICASAPAC</v>
      </c>
      <c r="M358" s="7">
        <v>9787.5968860000012</v>
      </c>
      <c r="N358" s="4">
        <v>503</v>
      </c>
      <c r="O358" s="13">
        <v>19.458443113320083</v>
      </c>
      <c r="P358" s="8" t="s">
        <v>1005</v>
      </c>
      <c r="Q358" s="12" t="s">
        <v>472</v>
      </c>
      <c r="R358" s="12" t="s">
        <v>792</v>
      </c>
      <c r="S358" s="12" t="s">
        <v>109</v>
      </c>
      <c r="T358" s="12" t="s">
        <v>859</v>
      </c>
      <c r="U358" s="22"/>
      <c r="V358" s="12">
        <v>197</v>
      </c>
      <c r="W358" s="12"/>
      <c r="X358" s="12">
        <v>3.63</v>
      </c>
      <c r="Y358" s="12"/>
      <c r="Z358" s="12">
        <v>3.51</v>
      </c>
      <c r="AA358" s="12">
        <v>3.41</v>
      </c>
      <c r="AB358" s="12">
        <v>3.3</v>
      </c>
      <c r="AC358" s="12">
        <v>3.3</v>
      </c>
      <c r="AD358" s="12">
        <v>3.3</v>
      </c>
      <c r="AE358" s="12" t="s">
        <v>838</v>
      </c>
      <c r="AF358" s="12">
        <v>0.28000000000000003</v>
      </c>
      <c r="AG358" s="12"/>
      <c r="AH358" s="12">
        <v>0.1</v>
      </c>
      <c r="AI358" s="12"/>
      <c r="AJ358" s="12"/>
      <c r="AK358" s="12"/>
      <c r="AL358" s="16" t="s">
        <v>998</v>
      </c>
      <c r="AM358" s="12" t="s">
        <v>1500</v>
      </c>
      <c r="AN358" s="27">
        <f>VLOOKUP(Table24[[#This Row],[USD conversion]],Sheet2!A:B,2,FALSE)</f>
        <v>1</v>
      </c>
      <c r="AO358" s="28">
        <f>Table24[[#This Row],[Min Charge]]*Table24[[#This Row],[Conversion Rate]]</f>
        <v>197</v>
      </c>
      <c r="AP358" s="28">
        <f>Table24[[#This Row],[45]]*Table24[[#This Row],[Conversion Rate]]</f>
        <v>0</v>
      </c>
      <c r="AQ358" s="28">
        <f>Table24[[#This Row],[100]]*Table24[[#This Row],[Conversion Rate]]</f>
        <v>3.63</v>
      </c>
      <c r="AR358" s="28">
        <f>Table24[[#This Row],[200]]*Table24[[#This Row],[Conversion Rate]]</f>
        <v>0</v>
      </c>
      <c r="AS358" s="28">
        <f>Table24[[#This Row],[300]]*Table24[[#This Row],[Conversion Rate]]</f>
        <v>3.51</v>
      </c>
      <c r="AT358" s="28">
        <f>Table24[[#This Row],[500]]*Table24[[#This Row],[Conversion Rate]]</f>
        <v>3.41</v>
      </c>
      <c r="AU358" s="28">
        <f>Table24[[#This Row],[1000]]*Table24[[#This Row],[Conversion Rate]]</f>
        <v>3.3</v>
      </c>
      <c r="AV358" s="28">
        <f>Table24[[#This Row],[2500]]*Table24[[#This Row],[Conversion Rate]]</f>
        <v>3.3</v>
      </c>
      <c r="AW358" s="28">
        <f>Table24[[#This Row],[5000]]*Table24[[#This Row],[Conversion Rate]]</f>
        <v>3.3</v>
      </c>
      <c r="AX358" s="28" t="str">
        <f>Table24[[#This Row],[All In/ ++]]</f>
        <v>++</v>
      </c>
      <c r="AY358" s="28">
        <f>Table24[[#This Row],[FSC]]*Table24[[#This Row],[Conversion Rate]]</f>
        <v>0.28000000000000003</v>
      </c>
      <c r="AZ358" s="28">
        <f>Table24[[#This Row],[SSC]]*Table24[[#This Row],[Conversion Rate]]</f>
        <v>0</v>
      </c>
      <c r="BA358" s="28">
        <f>Table24[[#This Row],[Screening]]*Table24[[#This Row],[Conversion Rate]]</f>
        <v>0.1</v>
      </c>
      <c r="BB358" s="28">
        <f>Table24[[#This Row],[Other Charges]]*Table24[[#This Row],[Conversion Rate]]</f>
        <v>0</v>
      </c>
      <c r="BC358" s="28">
        <f>Table24[[#This Row],[Dry Ice Charge]]*Table24[[#This Row],[Conversion Rate]]</f>
        <v>0</v>
      </c>
      <c r="BD358" s="28">
        <f>Table24[[#This Row],[SAF/kg]]*Table24[[#This Row],[Conversion Rate]]</f>
        <v>0</v>
      </c>
      <c r="BE358" s="30" cm="1">
        <f t="array" ref="BE358">IF(COUNTIFS(F$20:F$1213,F358,G$20:G$1213,G358)&gt;1,
    _xlfn.PERCENTRANK.INC(
        _xlfn._xlws.FILTER(AO$20:AO$1213, (F$20:F$1213=F358)*(G$20:G$1213=G358)*ISNUMBER(AO$20:AO$1213)),
        AO358
    ),
    0
)</f>
        <v>0.83299999999999996</v>
      </c>
      <c r="BF358" s="28" t="str">
        <f t="shared" si="5"/>
        <v>Red</v>
      </c>
    </row>
    <row r="359" spans="3:58" hidden="1">
      <c r="C359" s="6" t="s">
        <v>20</v>
      </c>
      <c r="D359" s="4" t="s">
        <v>21</v>
      </c>
      <c r="E359" s="4" t="s">
        <v>22</v>
      </c>
      <c r="F359" s="4" t="s">
        <v>37</v>
      </c>
      <c r="G359" s="4" t="s">
        <v>106</v>
      </c>
      <c r="H359" s="4" t="s">
        <v>799</v>
      </c>
      <c r="I359" s="4" t="s">
        <v>816</v>
      </c>
      <c r="J359" s="4" t="s">
        <v>776</v>
      </c>
      <c r="K359" s="4" t="s">
        <v>777</v>
      </c>
      <c r="L3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359" s="7">
        <v>1380.5500000000002</v>
      </c>
      <c r="N359" s="4">
        <v>309</v>
      </c>
      <c r="O359" s="13">
        <v>4.4677993527508093</v>
      </c>
      <c r="P359" s="8" t="s">
        <v>1005</v>
      </c>
      <c r="Q359" s="12" t="s">
        <v>472</v>
      </c>
      <c r="R359" s="12" t="s">
        <v>792</v>
      </c>
      <c r="S359" s="12" t="s">
        <v>109</v>
      </c>
      <c r="T359" s="12" t="s">
        <v>859</v>
      </c>
      <c r="U359" s="22"/>
      <c r="V359" s="12">
        <v>339</v>
      </c>
      <c r="W359" s="12"/>
      <c r="X359" s="12">
        <v>6.26</v>
      </c>
      <c r="Y359" s="12"/>
      <c r="Z359" s="12">
        <v>6.06</v>
      </c>
      <c r="AA359" s="12">
        <v>5.88</v>
      </c>
      <c r="AB359" s="12">
        <v>5.7</v>
      </c>
      <c r="AC359" s="12">
        <v>5.7</v>
      </c>
      <c r="AD359" s="12">
        <v>5.7</v>
      </c>
      <c r="AE359" s="12" t="s">
        <v>838</v>
      </c>
      <c r="AF359" s="12">
        <v>0.28000000000000003</v>
      </c>
      <c r="AG359" s="12"/>
      <c r="AH359" s="12">
        <v>0.1</v>
      </c>
      <c r="AI359" s="12"/>
      <c r="AJ359" s="12"/>
      <c r="AK359" s="12"/>
      <c r="AL359" s="16" t="s">
        <v>998</v>
      </c>
      <c r="AM359" s="12" t="s">
        <v>1500</v>
      </c>
      <c r="AN359" s="27">
        <f>VLOOKUP(Table24[[#This Row],[USD conversion]],Sheet2!A:B,2,FALSE)</f>
        <v>1</v>
      </c>
      <c r="AO359" s="28">
        <f>Table24[[#This Row],[Min Charge]]*Table24[[#This Row],[Conversion Rate]]</f>
        <v>339</v>
      </c>
      <c r="AP359" s="28">
        <f>Table24[[#This Row],[45]]*Table24[[#This Row],[Conversion Rate]]</f>
        <v>0</v>
      </c>
      <c r="AQ359" s="28">
        <f>Table24[[#This Row],[100]]*Table24[[#This Row],[Conversion Rate]]</f>
        <v>6.26</v>
      </c>
      <c r="AR359" s="28">
        <f>Table24[[#This Row],[200]]*Table24[[#This Row],[Conversion Rate]]</f>
        <v>0</v>
      </c>
      <c r="AS359" s="28">
        <f>Table24[[#This Row],[300]]*Table24[[#This Row],[Conversion Rate]]</f>
        <v>6.06</v>
      </c>
      <c r="AT359" s="28">
        <f>Table24[[#This Row],[500]]*Table24[[#This Row],[Conversion Rate]]</f>
        <v>5.88</v>
      </c>
      <c r="AU359" s="28">
        <f>Table24[[#This Row],[1000]]*Table24[[#This Row],[Conversion Rate]]</f>
        <v>5.7</v>
      </c>
      <c r="AV359" s="28">
        <f>Table24[[#This Row],[2500]]*Table24[[#This Row],[Conversion Rate]]</f>
        <v>5.7</v>
      </c>
      <c r="AW359" s="28">
        <f>Table24[[#This Row],[5000]]*Table24[[#This Row],[Conversion Rate]]</f>
        <v>5.7</v>
      </c>
      <c r="AX359" s="28" t="str">
        <f>Table24[[#This Row],[All In/ ++]]</f>
        <v>++</v>
      </c>
      <c r="AY359" s="28">
        <f>Table24[[#This Row],[FSC]]*Table24[[#This Row],[Conversion Rate]]</f>
        <v>0.28000000000000003</v>
      </c>
      <c r="AZ359" s="28">
        <f>Table24[[#This Row],[SSC]]*Table24[[#This Row],[Conversion Rate]]</f>
        <v>0</v>
      </c>
      <c r="BA359" s="28">
        <f>Table24[[#This Row],[Screening]]*Table24[[#This Row],[Conversion Rate]]</f>
        <v>0.1</v>
      </c>
      <c r="BB359" s="28">
        <f>Table24[[#This Row],[Other Charges]]*Table24[[#This Row],[Conversion Rate]]</f>
        <v>0</v>
      </c>
      <c r="BC359" s="28">
        <f>Table24[[#This Row],[Dry Ice Charge]]*Table24[[#This Row],[Conversion Rate]]</f>
        <v>0</v>
      </c>
      <c r="BD359" s="28">
        <f>Table24[[#This Row],[SAF/kg]]*Table24[[#This Row],[Conversion Rate]]</f>
        <v>0</v>
      </c>
      <c r="BE359" s="30" cm="1">
        <f t="array" ref="BE359">IF(COUNTIFS(F$20:F$1213,F359,G$20:G$1213,G359)&gt;1,
    _xlfn.PERCENTRANK.INC(
        _xlfn._xlws.FILTER(AO$20:AO$1213, (F$20:F$1213=F359)*(G$20:G$1213=G359)*ISNUMBER(AO$20:AO$1213)),
        AO359
    ),
    0
)</f>
        <v>0.66600000000000004</v>
      </c>
      <c r="BF359" s="28" t="str">
        <f t="shared" si="5"/>
        <v>Orange</v>
      </c>
    </row>
    <row r="360" spans="3:58" hidden="1">
      <c r="C360" s="6" t="s">
        <v>20</v>
      </c>
      <c r="D360" s="4" t="s">
        <v>472</v>
      </c>
      <c r="E360" s="4" t="s">
        <v>22</v>
      </c>
      <c r="F360" s="4" t="s">
        <v>37</v>
      </c>
      <c r="G360" s="4" t="s">
        <v>106</v>
      </c>
      <c r="H360" s="4" t="s">
        <v>799</v>
      </c>
      <c r="I360" s="4" t="s">
        <v>816</v>
      </c>
      <c r="J360" s="4" t="s">
        <v>776</v>
      </c>
      <c r="K360" s="4" t="s">
        <v>777</v>
      </c>
      <c r="L3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360" s="7">
        <v>13016.547497200025</v>
      </c>
      <c r="N360" s="4">
        <v>529</v>
      </c>
      <c r="O360" s="13">
        <v>24.605949900189081</v>
      </c>
      <c r="P360" s="8" t="s">
        <v>1005</v>
      </c>
      <c r="Q360" s="12" t="s">
        <v>472</v>
      </c>
      <c r="R360" s="12" t="s">
        <v>792</v>
      </c>
      <c r="S360" s="12" t="s">
        <v>109</v>
      </c>
      <c r="T360" s="12" t="s">
        <v>859</v>
      </c>
      <c r="U360" s="22"/>
      <c r="V360" s="12">
        <v>339</v>
      </c>
      <c r="W360" s="12"/>
      <c r="X360" s="12">
        <v>6.26</v>
      </c>
      <c r="Y360" s="12"/>
      <c r="Z360" s="12">
        <v>6.06</v>
      </c>
      <c r="AA360" s="12">
        <v>5.88</v>
      </c>
      <c r="AB360" s="12">
        <v>5.7</v>
      </c>
      <c r="AC360" s="12">
        <v>5.7</v>
      </c>
      <c r="AD360" s="12">
        <v>5.7</v>
      </c>
      <c r="AE360" s="12" t="s">
        <v>838</v>
      </c>
      <c r="AF360" s="12">
        <v>0.28000000000000003</v>
      </c>
      <c r="AG360" s="12"/>
      <c r="AH360" s="12">
        <v>0.1</v>
      </c>
      <c r="AI360" s="12"/>
      <c r="AJ360" s="12"/>
      <c r="AK360" s="12"/>
      <c r="AL360" s="16" t="s">
        <v>998</v>
      </c>
      <c r="AM360" s="12" t="s">
        <v>1500</v>
      </c>
      <c r="AN360" s="27">
        <f>VLOOKUP(Table24[[#This Row],[USD conversion]],Sheet2!A:B,2,FALSE)</f>
        <v>1</v>
      </c>
      <c r="AO360" s="28">
        <f>Table24[[#This Row],[Min Charge]]*Table24[[#This Row],[Conversion Rate]]</f>
        <v>339</v>
      </c>
      <c r="AP360" s="28">
        <f>Table24[[#This Row],[45]]*Table24[[#This Row],[Conversion Rate]]</f>
        <v>0</v>
      </c>
      <c r="AQ360" s="28">
        <f>Table24[[#This Row],[100]]*Table24[[#This Row],[Conversion Rate]]</f>
        <v>6.26</v>
      </c>
      <c r="AR360" s="28">
        <f>Table24[[#This Row],[200]]*Table24[[#This Row],[Conversion Rate]]</f>
        <v>0</v>
      </c>
      <c r="AS360" s="28">
        <f>Table24[[#This Row],[300]]*Table24[[#This Row],[Conversion Rate]]</f>
        <v>6.06</v>
      </c>
      <c r="AT360" s="28">
        <f>Table24[[#This Row],[500]]*Table24[[#This Row],[Conversion Rate]]</f>
        <v>5.88</v>
      </c>
      <c r="AU360" s="28">
        <f>Table24[[#This Row],[1000]]*Table24[[#This Row],[Conversion Rate]]</f>
        <v>5.7</v>
      </c>
      <c r="AV360" s="28">
        <f>Table24[[#This Row],[2500]]*Table24[[#This Row],[Conversion Rate]]</f>
        <v>5.7</v>
      </c>
      <c r="AW360" s="28">
        <f>Table24[[#This Row],[5000]]*Table24[[#This Row],[Conversion Rate]]</f>
        <v>5.7</v>
      </c>
      <c r="AX360" s="28" t="str">
        <f>Table24[[#This Row],[All In/ ++]]</f>
        <v>++</v>
      </c>
      <c r="AY360" s="28">
        <f>Table24[[#This Row],[FSC]]*Table24[[#This Row],[Conversion Rate]]</f>
        <v>0.28000000000000003</v>
      </c>
      <c r="AZ360" s="28">
        <f>Table24[[#This Row],[SSC]]*Table24[[#This Row],[Conversion Rate]]</f>
        <v>0</v>
      </c>
      <c r="BA360" s="28">
        <f>Table24[[#This Row],[Screening]]*Table24[[#This Row],[Conversion Rate]]</f>
        <v>0.1</v>
      </c>
      <c r="BB360" s="28">
        <f>Table24[[#This Row],[Other Charges]]*Table24[[#This Row],[Conversion Rate]]</f>
        <v>0</v>
      </c>
      <c r="BC360" s="28">
        <f>Table24[[#This Row],[Dry Ice Charge]]*Table24[[#This Row],[Conversion Rate]]</f>
        <v>0</v>
      </c>
      <c r="BD360" s="28">
        <f>Table24[[#This Row],[SAF/kg]]*Table24[[#This Row],[Conversion Rate]]</f>
        <v>0</v>
      </c>
      <c r="BE360" s="30" cm="1">
        <f t="array" ref="BE360">IF(COUNTIFS(F$20:F$1213,F360,G$20:G$1213,G360)&gt;1,
    _xlfn.PERCENTRANK.INC(
        _xlfn._xlws.FILTER(AO$20:AO$1213, (F$20:F$1213=F360)*(G$20:G$1213=G360)*ISNUMBER(AO$20:AO$1213)),
        AO360
    ),
    0
)</f>
        <v>0.66600000000000004</v>
      </c>
      <c r="BF360" s="28" t="str">
        <f t="shared" si="5"/>
        <v>Orange</v>
      </c>
    </row>
    <row r="361" spans="3:58" hidden="1">
      <c r="C361" s="6" t="s">
        <v>20</v>
      </c>
      <c r="D361" s="4" t="s">
        <v>472</v>
      </c>
      <c r="E361" s="4" t="s">
        <v>22</v>
      </c>
      <c r="F361" s="4" t="s">
        <v>37</v>
      </c>
      <c r="G361" s="4" t="s">
        <v>29</v>
      </c>
      <c r="H361" s="4" t="s">
        <v>799</v>
      </c>
      <c r="I361" s="4" t="s">
        <v>811</v>
      </c>
      <c r="J361" s="4" t="s">
        <v>776</v>
      </c>
      <c r="K361" s="4" t="s">
        <v>777</v>
      </c>
      <c r="L3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PharmaYesExpressLAXTPEUSTWAMERICASAPAC</v>
      </c>
      <c r="M361" s="7">
        <v>7398.9500000000016</v>
      </c>
      <c r="N361" s="4">
        <v>318</v>
      </c>
      <c r="O361" s="13">
        <v>23.267138364779878</v>
      </c>
      <c r="P361" s="8" t="s">
        <v>1005</v>
      </c>
      <c r="Q361" s="12" t="s">
        <v>472</v>
      </c>
      <c r="R361" s="12" t="s">
        <v>792</v>
      </c>
      <c r="S361" s="12" t="s">
        <v>109</v>
      </c>
      <c r="T361" s="12" t="s">
        <v>859</v>
      </c>
      <c r="U361" s="22"/>
      <c r="V361" s="12">
        <v>237</v>
      </c>
      <c r="W361" s="12"/>
      <c r="X361" s="12">
        <v>4.37</v>
      </c>
      <c r="Y361" s="12"/>
      <c r="Z361" s="12">
        <v>4.2300000000000004</v>
      </c>
      <c r="AA361" s="12">
        <v>4.0999999999999996</v>
      </c>
      <c r="AB361" s="12">
        <v>3.98</v>
      </c>
      <c r="AC361" s="12">
        <v>3.98</v>
      </c>
      <c r="AD361" s="12">
        <v>3.98</v>
      </c>
      <c r="AE361" s="12" t="s">
        <v>838</v>
      </c>
      <c r="AF361" s="12">
        <v>0.28000000000000003</v>
      </c>
      <c r="AG361" s="12"/>
      <c r="AH361" s="12">
        <v>0.1</v>
      </c>
      <c r="AI361" s="12"/>
      <c r="AJ361" s="12"/>
      <c r="AK361" s="12"/>
      <c r="AL361" s="16" t="s">
        <v>998</v>
      </c>
      <c r="AM361" s="12" t="s">
        <v>1500</v>
      </c>
      <c r="AN361" s="27">
        <f>VLOOKUP(Table24[[#This Row],[USD conversion]],Sheet2!A:B,2,FALSE)</f>
        <v>1</v>
      </c>
      <c r="AO361" s="28">
        <f>Table24[[#This Row],[Min Charge]]*Table24[[#This Row],[Conversion Rate]]</f>
        <v>237</v>
      </c>
      <c r="AP361" s="28">
        <f>Table24[[#This Row],[45]]*Table24[[#This Row],[Conversion Rate]]</f>
        <v>0</v>
      </c>
      <c r="AQ361" s="28">
        <f>Table24[[#This Row],[100]]*Table24[[#This Row],[Conversion Rate]]</f>
        <v>4.37</v>
      </c>
      <c r="AR361" s="28">
        <f>Table24[[#This Row],[200]]*Table24[[#This Row],[Conversion Rate]]</f>
        <v>0</v>
      </c>
      <c r="AS361" s="28">
        <f>Table24[[#This Row],[300]]*Table24[[#This Row],[Conversion Rate]]</f>
        <v>4.2300000000000004</v>
      </c>
      <c r="AT361" s="28">
        <f>Table24[[#This Row],[500]]*Table24[[#This Row],[Conversion Rate]]</f>
        <v>4.0999999999999996</v>
      </c>
      <c r="AU361" s="28">
        <f>Table24[[#This Row],[1000]]*Table24[[#This Row],[Conversion Rate]]</f>
        <v>3.98</v>
      </c>
      <c r="AV361" s="28">
        <f>Table24[[#This Row],[2500]]*Table24[[#This Row],[Conversion Rate]]</f>
        <v>3.98</v>
      </c>
      <c r="AW361" s="28">
        <f>Table24[[#This Row],[5000]]*Table24[[#This Row],[Conversion Rate]]</f>
        <v>3.98</v>
      </c>
      <c r="AX361" s="28" t="str">
        <f>Table24[[#This Row],[All In/ ++]]</f>
        <v>++</v>
      </c>
      <c r="AY361" s="28">
        <f>Table24[[#This Row],[FSC]]*Table24[[#This Row],[Conversion Rate]]</f>
        <v>0.28000000000000003</v>
      </c>
      <c r="AZ361" s="28">
        <f>Table24[[#This Row],[SSC]]*Table24[[#This Row],[Conversion Rate]]</f>
        <v>0</v>
      </c>
      <c r="BA361" s="28">
        <f>Table24[[#This Row],[Screening]]*Table24[[#This Row],[Conversion Rate]]</f>
        <v>0.1</v>
      </c>
      <c r="BB361" s="28">
        <f>Table24[[#This Row],[Other Charges]]*Table24[[#This Row],[Conversion Rate]]</f>
        <v>0</v>
      </c>
      <c r="BC361" s="28">
        <f>Table24[[#This Row],[Dry Ice Charge]]*Table24[[#This Row],[Conversion Rate]]</f>
        <v>0</v>
      </c>
      <c r="BD361" s="28">
        <f>Table24[[#This Row],[SAF/kg]]*Table24[[#This Row],[Conversion Rate]]</f>
        <v>0</v>
      </c>
      <c r="BE361" s="30" cm="1">
        <f t="array" ref="BE361">IF(COUNTIFS(F$20:F$1213,F361,G$20:G$1213,G361)&gt;1,
    _xlfn.PERCENTRANK.INC(
        _xlfn._xlws.FILTER(AO$20:AO$1213, (F$20:F$1213=F361)*(G$20:G$1213=G361)*ISNUMBER(AO$20:AO$1213)),
        AO361
    ),
    0
)</f>
        <v>1</v>
      </c>
      <c r="BF361" s="28" t="str">
        <f t="shared" si="5"/>
        <v>Red</v>
      </c>
    </row>
    <row r="362" spans="3:58" hidden="1">
      <c r="C362" s="6" t="s">
        <v>20</v>
      </c>
      <c r="D362" s="4" t="s">
        <v>21</v>
      </c>
      <c r="E362" s="4" t="s">
        <v>22</v>
      </c>
      <c r="F362" s="4" t="s">
        <v>85</v>
      </c>
      <c r="G362" s="4" t="s">
        <v>374</v>
      </c>
      <c r="H362" s="4" t="s">
        <v>799</v>
      </c>
      <c r="I362" s="4" t="s">
        <v>797</v>
      </c>
      <c r="J362" s="4" t="s">
        <v>776</v>
      </c>
      <c r="K362" s="4" t="s">
        <v>777</v>
      </c>
      <c r="L3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PharmaNoExpressMIABLRUSINAMERICASAPAC</v>
      </c>
      <c r="M362" s="7">
        <v>5995.8499999999949</v>
      </c>
      <c r="N362" s="4">
        <v>488</v>
      </c>
      <c r="O362" s="13">
        <v>12.286577868852449</v>
      </c>
      <c r="P362" s="8" t="s">
        <v>1005</v>
      </c>
      <c r="Q362" s="12" t="s">
        <v>472</v>
      </c>
      <c r="R362" s="12" t="s">
        <v>792</v>
      </c>
      <c r="S362" s="12" t="s">
        <v>109</v>
      </c>
      <c r="T362" s="12" t="s">
        <v>859</v>
      </c>
      <c r="U362" s="22"/>
      <c r="V362" s="12">
        <v>153</v>
      </c>
      <c r="W362" s="12"/>
      <c r="X362" s="12">
        <v>2.82</v>
      </c>
      <c r="Y362" s="12"/>
      <c r="Z362" s="12">
        <v>2.73</v>
      </c>
      <c r="AA362" s="12">
        <v>2.64</v>
      </c>
      <c r="AB362" s="12">
        <v>2.5499999999999998</v>
      </c>
      <c r="AC362" s="12">
        <v>2.5499999999999998</v>
      </c>
      <c r="AD362" s="12">
        <v>2.5499999999999998</v>
      </c>
      <c r="AE362" s="12" t="s">
        <v>838</v>
      </c>
      <c r="AF362" s="12">
        <v>0.28000000000000003</v>
      </c>
      <c r="AG362" s="12"/>
      <c r="AH362" s="12">
        <v>0.1</v>
      </c>
      <c r="AI362" s="12"/>
      <c r="AJ362" s="12"/>
      <c r="AK362" s="12"/>
      <c r="AL362" s="16" t="s">
        <v>998</v>
      </c>
      <c r="AM362" s="12" t="s">
        <v>1500</v>
      </c>
      <c r="AN362" s="27">
        <f>VLOOKUP(Table24[[#This Row],[USD conversion]],Sheet2!A:B,2,FALSE)</f>
        <v>1</v>
      </c>
      <c r="AO362" s="28">
        <f>Table24[[#This Row],[Min Charge]]*Table24[[#This Row],[Conversion Rate]]</f>
        <v>153</v>
      </c>
      <c r="AP362" s="28">
        <f>Table24[[#This Row],[45]]*Table24[[#This Row],[Conversion Rate]]</f>
        <v>0</v>
      </c>
      <c r="AQ362" s="28">
        <f>Table24[[#This Row],[100]]*Table24[[#This Row],[Conversion Rate]]</f>
        <v>2.82</v>
      </c>
      <c r="AR362" s="28">
        <f>Table24[[#This Row],[200]]*Table24[[#This Row],[Conversion Rate]]</f>
        <v>0</v>
      </c>
      <c r="AS362" s="28">
        <f>Table24[[#This Row],[300]]*Table24[[#This Row],[Conversion Rate]]</f>
        <v>2.73</v>
      </c>
      <c r="AT362" s="28">
        <f>Table24[[#This Row],[500]]*Table24[[#This Row],[Conversion Rate]]</f>
        <v>2.64</v>
      </c>
      <c r="AU362" s="28">
        <f>Table24[[#This Row],[1000]]*Table24[[#This Row],[Conversion Rate]]</f>
        <v>2.5499999999999998</v>
      </c>
      <c r="AV362" s="28">
        <f>Table24[[#This Row],[2500]]*Table24[[#This Row],[Conversion Rate]]</f>
        <v>2.5499999999999998</v>
      </c>
      <c r="AW362" s="28">
        <f>Table24[[#This Row],[5000]]*Table24[[#This Row],[Conversion Rate]]</f>
        <v>2.5499999999999998</v>
      </c>
      <c r="AX362" s="28" t="str">
        <f>Table24[[#This Row],[All In/ ++]]</f>
        <v>++</v>
      </c>
      <c r="AY362" s="28">
        <f>Table24[[#This Row],[FSC]]*Table24[[#This Row],[Conversion Rate]]</f>
        <v>0.28000000000000003</v>
      </c>
      <c r="AZ362" s="28">
        <f>Table24[[#This Row],[SSC]]*Table24[[#This Row],[Conversion Rate]]</f>
        <v>0</v>
      </c>
      <c r="BA362" s="28">
        <f>Table24[[#This Row],[Screening]]*Table24[[#This Row],[Conversion Rate]]</f>
        <v>0.1</v>
      </c>
      <c r="BB362" s="28">
        <f>Table24[[#This Row],[Other Charges]]*Table24[[#This Row],[Conversion Rate]]</f>
        <v>0</v>
      </c>
      <c r="BC362" s="28">
        <f>Table24[[#This Row],[Dry Ice Charge]]*Table24[[#This Row],[Conversion Rate]]</f>
        <v>0</v>
      </c>
      <c r="BD362" s="28">
        <f>Table24[[#This Row],[SAF/kg]]*Table24[[#This Row],[Conversion Rate]]</f>
        <v>0</v>
      </c>
      <c r="BE362" s="30" cm="1">
        <f t="array" ref="BE362">IF(COUNTIFS(F$20:F$1213,F362,G$20:G$1213,G362)&gt;1,
    _xlfn.PERCENTRANK.INC(
        _xlfn._xlws.FILTER(AO$20:AO$1213, (F$20:F$1213=F362)*(G$20:G$1213=G362)*ISNUMBER(AO$20:AO$1213)),
        AO362
    ),
    0
)</f>
        <v>0.66600000000000004</v>
      </c>
      <c r="BF362" s="28" t="str">
        <f t="shared" si="5"/>
        <v>Orange</v>
      </c>
    </row>
    <row r="363" spans="3:58" hidden="1">
      <c r="C363" s="6" t="s">
        <v>20</v>
      </c>
      <c r="D363" s="4" t="s">
        <v>21</v>
      </c>
      <c r="E363" s="4" t="s">
        <v>22</v>
      </c>
      <c r="F363" s="4" t="s">
        <v>85</v>
      </c>
      <c r="G363" s="4" t="s">
        <v>165</v>
      </c>
      <c r="H363" s="4" t="s">
        <v>799</v>
      </c>
      <c r="I363" s="4" t="s">
        <v>826</v>
      </c>
      <c r="J363" s="4" t="s">
        <v>776</v>
      </c>
      <c r="K363" s="4" t="s">
        <v>776</v>
      </c>
      <c r="L3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PharmaNoExpressMIABOGUSCOAMERICASAMERICAS</v>
      </c>
      <c r="M363" s="7">
        <v>1607.1055460000023</v>
      </c>
      <c r="N363" s="4">
        <v>350</v>
      </c>
      <c r="O363" s="13">
        <v>4.5917301314285783</v>
      </c>
      <c r="P363" s="8" t="s">
        <v>1005</v>
      </c>
      <c r="Q363" s="12" t="s">
        <v>472</v>
      </c>
      <c r="R363" s="12" t="s">
        <v>791</v>
      </c>
      <c r="S363" s="12" t="s">
        <v>109</v>
      </c>
      <c r="T363" s="12" t="s">
        <v>859</v>
      </c>
      <c r="U363" s="22"/>
      <c r="V363" s="12">
        <v>54</v>
      </c>
      <c r="W363" s="12"/>
      <c r="X363" s="12">
        <v>1.05</v>
      </c>
      <c r="Y363" s="12"/>
      <c r="Z363" s="12">
        <v>0.95</v>
      </c>
      <c r="AA363" s="12">
        <v>0.9</v>
      </c>
      <c r="AB363" s="12">
        <v>0.8</v>
      </c>
      <c r="AC363" s="12">
        <v>0.8</v>
      </c>
      <c r="AD363" s="12">
        <v>0.8</v>
      </c>
      <c r="AE363" s="12" t="s">
        <v>891</v>
      </c>
      <c r="AF363" s="12"/>
      <c r="AG363" s="12"/>
      <c r="AH363" s="12">
        <v>0.1</v>
      </c>
      <c r="AI363" s="12"/>
      <c r="AJ363" s="12"/>
      <c r="AK363" s="12"/>
      <c r="AL363" s="16" t="s">
        <v>996</v>
      </c>
      <c r="AM363" s="12" t="s">
        <v>1500</v>
      </c>
      <c r="AN363" s="27">
        <f>VLOOKUP(Table24[[#This Row],[USD conversion]],Sheet2!A:B,2,FALSE)</f>
        <v>1</v>
      </c>
      <c r="AO363" s="28">
        <f>Table24[[#This Row],[Min Charge]]*Table24[[#This Row],[Conversion Rate]]</f>
        <v>54</v>
      </c>
      <c r="AP363" s="28">
        <f>Table24[[#This Row],[45]]*Table24[[#This Row],[Conversion Rate]]</f>
        <v>0</v>
      </c>
      <c r="AQ363" s="28">
        <f>Table24[[#This Row],[100]]*Table24[[#This Row],[Conversion Rate]]</f>
        <v>1.05</v>
      </c>
      <c r="AR363" s="28">
        <f>Table24[[#This Row],[200]]*Table24[[#This Row],[Conversion Rate]]</f>
        <v>0</v>
      </c>
      <c r="AS363" s="28">
        <f>Table24[[#This Row],[300]]*Table24[[#This Row],[Conversion Rate]]</f>
        <v>0.95</v>
      </c>
      <c r="AT363" s="28">
        <f>Table24[[#This Row],[500]]*Table24[[#This Row],[Conversion Rate]]</f>
        <v>0.9</v>
      </c>
      <c r="AU363" s="28">
        <f>Table24[[#This Row],[1000]]*Table24[[#This Row],[Conversion Rate]]</f>
        <v>0.8</v>
      </c>
      <c r="AV363" s="28">
        <f>Table24[[#This Row],[2500]]*Table24[[#This Row],[Conversion Rate]]</f>
        <v>0.8</v>
      </c>
      <c r="AW363" s="28">
        <f>Table24[[#This Row],[5000]]*Table24[[#This Row],[Conversion Rate]]</f>
        <v>0.8</v>
      </c>
      <c r="AX363" s="28" t="str">
        <f>Table24[[#This Row],[All In/ ++]]</f>
        <v>All In</v>
      </c>
      <c r="AY363" s="28">
        <f>Table24[[#This Row],[FSC]]*Table24[[#This Row],[Conversion Rate]]</f>
        <v>0</v>
      </c>
      <c r="AZ363" s="28">
        <f>Table24[[#This Row],[SSC]]*Table24[[#This Row],[Conversion Rate]]</f>
        <v>0</v>
      </c>
      <c r="BA363" s="28">
        <f>Table24[[#This Row],[Screening]]*Table24[[#This Row],[Conversion Rate]]</f>
        <v>0.1</v>
      </c>
      <c r="BB363" s="28">
        <f>Table24[[#This Row],[Other Charges]]*Table24[[#This Row],[Conversion Rate]]</f>
        <v>0</v>
      </c>
      <c r="BC363" s="28">
        <f>Table24[[#This Row],[Dry Ice Charge]]*Table24[[#This Row],[Conversion Rate]]</f>
        <v>0</v>
      </c>
      <c r="BD363" s="28">
        <f>Table24[[#This Row],[SAF/kg]]*Table24[[#This Row],[Conversion Rate]]</f>
        <v>0</v>
      </c>
      <c r="BE363" s="30" cm="1">
        <f t="array" ref="BE363">IF(COUNTIFS(F$20:F$1213,F363,G$20:G$1213,G363)&gt;1,
    _xlfn.PERCENTRANK.INC(
        _xlfn._xlws.FILTER(AO$20:AO$1213, (F$20:F$1213=F363)*(G$20:G$1213=G363)*ISNUMBER(AO$20:AO$1213)),
        AO363
    ),
    0
)</f>
        <v>0</v>
      </c>
      <c r="BF363" s="28" t="str">
        <f t="shared" si="5"/>
        <v>Green</v>
      </c>
    </row>
    <row r="364" spans="3:58" hidden="1">
      <c r="C364" s="6" t="s">
        <v>20</v>
      </c>
      <c r="D364" s="4" t="s">
        <v>21</v>
      </c>
      <c r="E364" s="4" t="s">
        <v>22</v>
      </c>
      <c r="F364" s="4" t="s">
        <v>85</v>
      </c>
      <c r="G364" s="4" t="s">
        <v>290</v>
      </c>
      <c r="H364" s="4" t="s">
        <v>799</v>
      </c>
      <c r="I364" s="4" t="s">
        <v>797</v>
      </c>
      <c r="J364" s="4" t="s">
        <v>776</v>
      </c>
      <c r="K364" s="4" t="s">
        <v>777</v>
      </c>
      <c r="L3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PharmaNoExpressMIABOMUSINAMERICASAPAC</v>
      </c>
      <c r="M364" s="7">
        <v>2416.6900000000005</v>
      </c>
      <c r="N364" s="4">
        <v>282</v>
      </c>
      <c r="O364" s="13">
        <v>8.5698226950354623</v>
      </c>
      <c r="P364" s="8" t="s">
        <v>1005</v>
      </c>
      <c r="Q364" s="12" t="s">
        <v>472</v>
      </c>
      <c r="R364" s="12" t="s">
        <v>792</v>
      </c>
      <c r="S364" s="12" t="s">
        <v>109</v>
      </c>
      <c r="T364" s="12" t="s">
        <v>859</v>
      </c>
      <c r="U364" s="22"/>
      <c r="V364" s="12">
        <v>144</v>
      </c>
      <c r="W364" s="12"/>
      <c r="X364" s="12">
        <v>2.64</v>
      </c>
      <c r="Y364" s="12"/>
      <c r="Z364" s="12">
        <v>2.5499999999999998</v>
      </c>
      <c r="AA364" s="12">
        <v>2.48</v>
      </c>
      <c r="AB364" s="12">
        <v>2.4</v>
      </c>
      <c r="AC364" s="12">
        <v>2.4</v>
      </c>
      <c r="AD364" s="12">
        <v>2.4</v>
      </c>
      <c r="AE364" s="12" t="s">
        <v>838</v>
      </c>
      <c r="AF364" s="12">
        <v>0.28000000000000003</v>
      </c>
      <c r="AG364" s="12"/>
      <c r="AH364" s="12">
        <v>0.1</v>
      </c>
      <c r="AI364" s="12"/>
      <c r="AJ364" s="12"/>
      <c r="AK364" s="12"/>
      <c r="AL364" s="16" t="s">
        <v>998</v>
      </c>
      <c r="AM364" s="12" t="s">
        <v>1500</v>
      </c>
      <c r="AN364" s="27">
        <f>VLOOKUP(Table24[[#This Row],[USD conversion]],Sheet2!A:B,2,FALSE)</f>
        <v>1</v>
      </c>
      <c r="AO364" s="28">
        <f>Table24[[#This Row],[Min Charge]]*Table24[[#This Row],[Conversion Rate]]</f>
        <v>144</v>
      </c>
      <c r="AP364" s="28">
        <f>Table24[[#This Row],[45]]*Table24[[#This Row],[Conversion Rate]]</f>
        <v>0</v>
      </c>
      <c r="AQ364" s="28">
        <f>Table24[[#This Row],[100]]*Table24[[#This Row],[Conversion Rate]]</f>
        <v>2.64</v>
      </c>
      <c r="AR364" s="28">
        <f>Table24[[#This Row],[200]]*Table24[[#This Row],[Conversion Rate]]</f>
        <v>0</v>
      </c>
      <c r="AS364" s="28">
        <f>Table24[[#This Row],[300]]*Table24[[#This Row],[Conversion Rate]]</f>
        <v>2.5499999999999998</v>
      </c>
      <c r="AT364" s="28">
        <f>Table24[[#This Row],[500]]*Table24[[#This Row],[Conversion Rate]]</f>
        <v>2.48</v>
      </c>
      <c r="AU364" s="28">
        <f>Table24[[#This Row],[1000]]*Table24[[#This Row],[Conversion Rate]]</f>
        <v>2.4</v>
      </c>
      <c r="AV364" s="28">
        <f>Table24[[#This Row],[2500]]*Table24[[#This Row],[Conversion Rate]]</f>
        <v>2.4</v>
      </c>
      <c r="AW364" s="28">
        <f>Table24[[#This Row],[5000]]*Table24[[#This Row],[Conversion Rate]]</f>
        <v>2.4</v>
      </c>
      <c r="AX364" s="28" t="str">
        <f>Table24[[#This Row],[All In/ ++]]</f>
        <v>++</v>
      </c>
      <c r="AY364" s="28">
        <f>Table24[[#This Row],[FSC]]*Table24[[#This Row],[Conversion Rate]]</f>
        <v>0.28000000000000003</v>
      </c>
      <c r="AZ364" s="28">
        <f>Table24[[#This Row],[SSC]]*Table24[[#This Row],[Conversion Rate]]</f>
        <v>0</v>
      </c>
      <c r="BA364" s="28">
        <f>Table24[[#This Row],[Screening]]*Table24[[#This Row],[Conversion Rate]]</f>
        <v>0.1</v>
      </c>
      <c r="BB364" s="28">
        <f>Table24[[#This Row],[Other Charges]]*Table24[[#This Row],[Conversion Rate]]</f>
        <v>0</v>
      </c>
      <c r="BC364" s="28">
        <f>Table24[[#This Row],[Dry Ice Charge]]*Table24[[#This Row],[Conversion Rate]]</f>
        <v>0</v>
      </c>
      <c r="BD364" s="28">
        <f>Table24[[#This Row],[SAF/kg]]*Table24[[#This Row],[Conversion Rate]]</f>
        <v>0</v>
      </c>
      <c r="BE364" s="30" cm="1">
        <f t="array" ref="BE364">IF(COUNTIFS(F$20:F$1213,F364,G$20:G$1213,G364)&gt;1,
    _xlfn.PERCENTRANK.INC(
        _xlfn._xlws.FILTER(AO$20:AO$1213, (F$20:F$1213=F364)*(G$20:G$1213=G364)*ISNUMBER(AO$20:AO$1213)),
        AO364
    ),
    0
)</f>
        <v>0.5</v>
      </c>
      <c r="BF364" s="28" t="str">
        <f t="shared" si="5"/>
        <v>Orange</v>
      </c>
    </row>
    <row r="365" spans="3:58" hidden="1">
      <c r="C365" s="6" t="s">
        <v>20</v>
      </c>
      <c r="D365" s="4" t="s">
        <v>472</v>
      </c>
      <c r="E365" s="4" t="s">
        <v>22</v>
      </c>
      <c r="F365" s="4" t="s">
        <v>32</v>
      </c>
      <c r="G365" s="4" t="s">
        <v>110</v>
      </c>
      <c r="H365" s="4" t="s">
        <v>799</v>
      </c>
      <c r="I365" s="4" t="s">
        <v>809</v>
      </c>
      <c r="J365" s="4" t="s">
        <v>776</v>
      </c>
      <c r="K365" s="4" t="s">
        <v>777</v>
      </c>
      <c r="L3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365" s="7">
        <v>8659.8500000000022</v>
      </c>
      <c r="N365" s="4">
        <v>463</v>
      </c>
      <c r="O365" s="13">
        <v>18.703779697624196</v>
      </c>
      <c r="P365" s="8" t="s">
        <v>1005</v>
      </c>
      <c r="Q365" s="12" t="s">
        <v>472</v>
      </c>
      <c r="R365" s="12" t="s">
        <v>792</v>
      </c>
      <c r="S365" s="12" t="s">
        <v>109</v>
      </c>
      <c r="T365" s="12" t="s">
        <v>859</v>
      </c>
      <c r="U365" s="22"/>
      <c r="V365" s="12">
        <v>256</v>
      </c>
      <c r="W365" s="12"/>
      <c r="X365" s="12">
        <v>4.72</v>
      </c>
      <c r="Y365" s="12"/>
      <c r="Z365" s="12">
        <v>4.58</v>
      </c>
      <c r="AA365" s="12">
        <v>4.43</v>
      </c>
      <c r="AB365" s="12">
        <v>4.29</v>
      </c>
      <c r="AC365" s="12">
        <v>4.29</v>
      </c>
      <c r="AD365" s="12">
        <v>4.29</v>
      </c>
      <c r="AE365" s="12" t="s">
        <v>838</v>
      </c>
      <c r="AF365" s="12">
        <v>0.28000000000000003</v>
      </c>
      <c r="AG365" s="12"/>
      <c r="AH365" s="12">
        <v>0.1</v>
      </c>
      <c r="AI365" s="12"/>
      <c r="AJ365" s="12"/>
      <c r="AK365" s="12"/>
      <c r="AL365" s="16" t="s">
        <v>998</v>
      </c>
      <c r="AM365" s="12" t="s">
        <v>1500</v>
      </c>
      <c r="AN365" s="27">
        <f>VLOOKUP(Table24[[#This Row],[USD conversion]],Sheet2!A:B,2,FALSE)</f>
        <v>1</v>
      </c>
      <c r="AO365" s="28">
        <f>Table24[[#This Row],[Min Charge]]*Table24[[#This Row],[Conversion Rate]]</f>
        <v>256</v>
      </c>
      <c r="AP365" s="28">
        <f>Table24[[#This Row],[45]]*Table24[[#This Row],[Conversion Rate]]</f>
        <v>0</v>
      </c>
      <c r="AQ365" s="28">
        <f>Table24[[#This Row],[100]]*Table24[[#This Row],[Conversion Rate]]</f>
        <v>4.72</v>
      </c>
      <c r="AR365" s="28">
        <f>Table24[[#This Row],[200]]*Table24[[#This Row],[Conversion Rate]]</f>
        <v>0</v>
      </c>
      <c r="AS365" s="28">
        <f>Table24[[#This Row],[300]]*Table24[[#This Row],[Conversion Rate]]</f>
        <v>4.58</v>
      </c>
      <c r="AT365" s="28">
        <f>Table24[[#This Row],[500]]*Table24[[#This Row],[Conversion Rate]]</f>
        <v>4.43</v>
      </c>
      <c r="AU365" s="28">
        <f>Table24[[#This Row],[1000]]*Table24[[#This Row],[Conversion Rate]]</f>
        <v>4.29</v>
      </c>
      <c r="AV365" s="28">
        <f>Table24[[#This Row],[2500]]*Table24[[#This Row],[Conversion Rate]]</f>
        <v>4.29</v>
      </c>
      <c r="AW365" s="28">
        <f>Table24[[#This Row],[5000]]*Table24[[#This Row],[Conversion Rate]]</f>
        <v>4.29</v>
      </c>
      <c r="AX365" s="28" t="str">
        <f>Table24[[#This Row],[All In/ ++]]</f>
        <v>++</v>
      </c>
      <c r="AY365" s="28">
        <f>Table24[[#This Row],[FSC]]*Table24[[#This Row],[Conversion Rate]]</f>
        <v>0.28000000000000003</v>
      </c>
      <c r="AZ365" s="28">
        <f>Table24[[#This Row],[SSC]]*Table24[[#This Row],[Conversion Rate]]</f>
        <v>0</v>
      </c>
      <c r="BA365" s="28">
        <f>Table24[[#This Row],[Screening]]*Table24[[#This Row],[Conversion Rate]]</f>
        <v>0.1</v>
      </c>
      <c r="BB365" s="28">
        <f>Table24[[#This Row],[Other Charges]]*Table24[[#This Row],[Conversion Rate]]</f>
        <v>0</v>
      </c>
      <c r="BC365" s="28">
        <f>Table24[[#This Row],[Dry Ice Charge]]*Table24[[#This Row],[Conversion Rate]]</f>
        <v>0</v>
      </c>
      <c r="BD365" s="28">
        <f>Table24[[#This Row],[SAF/kg]]*Table24[[#This Row],[Conversion Rate]]</f>
        <v>0</v>
      </c>
      <c r="BE365" s="30" cm="1">
        <f t="array" ref="BE365">IF(COUNTIFS(F$20:F$1213,F365,G$20:G$1213,G365)&gt;1,
    _xlfn.PERCENTRANK.INC(
        _xlfn._xlws.FILTER(AO$20:AO$1213, (F$20:F$1213=F365)*(G$20:G$1213=G365)*ISNUMBER(AO$20:AO$1213)),
        AO365
    ),
    0
)</f>
        <v>0.8</v>
      </c>
      <c r="BF365" s="28" t="str">
        <f t="shared" si="5"/>
        <v>Red</v>
      </c>
    </row>
    <row r="366" spans="3:58" hidden="1">
      <c r="C366" s="6" t="s">
        <v>20</v>
      </c>
      <c r="D366" s="4" t="s">
        <v>472</v>
      </c>
      <c r="E366" s="4" t="s">
        <v>22</v>
      </c>
      <c r="F366" s="4" t="s">
        <v>32</v>
      </c>
      <c r="G366" s="4" t="s">
        <v>44</v>
      </c>
      <c r="H366" s="4" t="s">
        <v>799</v>
      </c>
      <c r="I366" s="4" t="s">
        <v>816</v>
      </c>
      <c r="J366" s="4" t="s">
        <v>776</v>
      </c>
      <c r="K366" s="4" t="s">
        <v>777</v>
      </c>
      <c r="L3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366" s="7">
        <v>10380.670000000002</v>
      </c>
      <c r="N366" s="4">
        <v>621</v>
      </c>
      <c r="O366" s="13">
        <v>16.716054750402581</v>
      </c>
      <c r="P366" s="8" t="s">
        <v>1005</v>
      </c>
      <c r="Q366" s="12" t="s">
        <v>472</v>
      </c>
      <c r="R366" s="12" t="s">
        <v>792</v>
      </c>
      <c r="S366" s="12" t="s">
        <v>109</v>
      </c>
      <c r="T366" s="12" t="s">
        <v>859</v>
      </c>
      <c r="U366" s="22"/>
      <c r="V366" s="12">
        <v>410</v>
      </c>
      <c r="W366" s="12"/>
      <c r="X366" s="12">
        <v>7.59</v>
      </c>
      <c r="Y366" s="12"/>
      <c r="Z366" s="12">
        <v>7.36</v>
      </c>
      <c r="AA366" s="12">
        <v>7.14</v>
      </c>
      <c r="AB366" s="12">
        <v>6.93</v>
      </c>
      <c r="AC366" s="12">
        <v>6.93</v>
      </c>
      <c r="AD366" s="12">
        <v>6.93</v>
      </c>
      <c r="AE366" s="12" t="s">
        <v>838</v>
      </c>
      <c r="AF366" s="12">
        <v>0.28000000000000003</v>
      </c>
      <c r="AG366" s="12"/>
      <c r="AH366" s="12">
        <v>0.1</v>
      </c>
      <c r="AI366" s="12"/>
      <c r="AJ366" s="12"/>
      <c r="AK366" s="12"/>
      <c r="AL366" s="16" t="s">
        <v>998</v>
      </c>
      <c r="AM366" s="12" t="s">
        <v>1500</v>
      </c>
      <c r="AN366" s="27">
        <f>VLOOKUP(Table24[[#This Row],[USD conversion]],Sheet2!A:B,2,FALSE)</f>
        <v>1</v>
      </c>
      <c r="AO366" s="28">
        <f>Table24[[#This Row],[Min Charge]]*Table24[[#This Row],[Conversion Rate]]</f>
        <v>410</v>
      </c>
      <c r="AP366" s="28">
        <f>Table24[[#This Row],[45]]*Table24[[#This Row],[Conversion Rate]]</f>
        <v>0</v>
      </c>
      <c r="AQ366" s="28">
        <f>Table24[[#This Row],[100]]*Table24[[#This Row],[Conversion Rate]]</f>
        <v>7.59</v>
      </c>
      <c r="AR366" s="28">
        <f>Table24[[#This Row],[200]]*Table24[[#This Row],[Conversion Rate]]</f>
        <v>0</v>
      </c>
      <c r="AS366" s="28">
        <f>Table24[[#This Row],[300]]*Table24[[#This Row],[Conversion Rate]]</f>
        <v>7.36</v>
      </c>
      <c r="AT366" s="28">
        <f>Table24[[#This Row],[500]]*Table24[[#This Row],[Conversion Rate]]</f>
        <v>7.14</v>
      </c>
      <c r="AU366" s="28">
        <f>Table24[[#This Row],[1000]]*Table24[[#This Row],[Conversion Rate]]</f>
        <v>6.93</v>
      </c>
      <c r="AV366" s="28">
        <f>Table24[[#This Row],[2500]]*Table24[[#This Row],[Conversion Rate]]</f>
        <v>6.93</v>
      </c>
      <c r="AW366" s="28">
        <f>Table24[[#This Row],[5000]]*Table24[[#This Row],[Conversion Rate]]</f>
        <v>6.93</v>
      </c>
      <c r="AX366" s="28" t="str">
        <f>Table24[[#This Row],[All In/ ++]]</f>
        <v>++</v>
      </c>
      <c r="AY366" s="28">
        <f>Table24[[#This Row],[FSC]]*Table24[[#This Row],[Conversion Rate]]</f>
        <v>0.28000000000000003</v>
      </c>
      <c r="AZ366" s="28">
        <f>Table24[[#This Row],[SSC]]*Table24[[#This Row],[Conversion Rate]]</f>
        <v>0</v>
      </c>
      <c r="BA366" s="28">
        <f>Table24[[#This Row],[Screening]]*Table24[[#This Row],[Conversion Rate]]</f>
        <v>0.1</v>
      </c>
      <c r="BB366" s="28">
        <f>Table24[[#This Row],[Other Charges]]*Table24[[#This Row],[Conversion Rate]]</f>
        <v>0</v>
      </c>
      <c r="BC366" s="28">
        <f>Table24[[#This Row],[Dry Ice Charge]]*Table24[[#This Row],[Conversion Rate]]</f>
        <v>0</v>
      </c>
      <c r="BD366" s="28">
        <f>Table24[[#This Row],[SAF/kg]]*Table24[[#This Row],[Conversion Rate]]</f>
        <v>0</v>
      </c>
      <c r="BE366" s="30" cm="1">
        <f t="array" ref="BE366">IF(COUNTIFS(F$20:F$1213,F366,G$20:G$1213,G366)&gt;1,
    _xlfn.PERCENTRANK.INC(
        _xlfn._xlws.FILTER(AO$20:AO$1213, (F$20:F$1213=F366)*(G$20:G$1213=G366)*ISNUMBER(AO$20:AO$1213)),
        AO366
    ),
    0
)</f>
        <v>0.85699999999999998</v>
      </c>
      <c r="BF366" s="28" t="str">
        <f t="shared" si="5"/>
        <v>Red</v>
      </c>
    </row>
    <row r="367" spans="3:58" hidden="1">
      <c r="C367" s="6" t="s">
        <v>20</v>
      </c>
      <c r="D367" s="4" t="s">
        <v>472</v>
      </c>
      <c r="E367" s="4" t="s">
        <v>22</v>
      </c>
      <c r="F367" s="4" t="s">
        <v>32</v>
      </c>
      <c r="G367" s="4" t="s">
        <v>106</v>
      </c>
      <c r="H367" s="4" t="s">
        <v>799</v>
      </c>
      <c r="I367" s="4" t="s">
        <v>816</v>
      </c>
      <c r="J367" s="4" t="s">
        <v>776</v>
      </c>
      <c r="K367" s="4" t="s">
        <v>777</v>
      </c>
      <c r="L3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367" s="7">
        <v>8835.8500000000076</v>
      </c>
      <c r="N367" s="4">
        <v>620</v>
      </c>
      <c r="O367" s="13">
        <v>14.251370967741948</v>
      </c>
      <c r="P367" s="8" t="s">
        <v>1005</v>
      </c>
      <c r="Q367" s="12" t="s">
        <v>472</v>
      </c>
      <c r="R367" s="12" t="s">
        <v>792</v>
      </c>
      <c r="S367" s="12" t="s">
        <v>109</v>
      </c>
      <c r="T367" s="12" t="s">
        <v>859</v>
      </c>
      <c r="U367" s="22"/>
      <c r="V367" s="12">
        <v>410</v>
      </c>
      <c r="W367" s="12"/>
      <c r="X367" s="12">
        <v>7.59</v>
      </c>
      <c r="Y367" s="12"/>
      <c r="Z367" s="12">
        <v>7.36</v>
      </c>
      <c r="AA367" s="12">
        <v>7.14</v>
      </c>
      <c r="AB367" s="12">
        <v>6.93</v>
      </c>
      <c r="AC367" s="12">
        <v>6.93</v>
      </c>
      <c r="AD367" s="12">
        <v>6.93</v>
      </c>
      <c r="AE367" s="12" t="s">
        <v>838</v>
      </c>
      <c r="AF367" s="12">
        <v>0.28000000000000003</v>
      </c>
      <c r="AG367" s="12"/>
      <c r="AH367" s="12">
        <v>0.1</v>
      </c>
      <c r="AI367" s="12"/>
      <c r="AJ367" s="12"/>
      <c r="AK367" s="12"/>
      <c r="AL367" s="16" t="s">
        <v>998</v>
      </c>
      <c r="AM367" s="12" t="s">
        <v>1500</v>
      </c>
      <c r="AN367" s="27">
        <f>VLOOKUP(Table24[[#This Row],[USD conversion]],Sheet2!A:B,2,FALSE)</f>
        <v>1</v>
      </c>
      <c r="AO367" s="28">
        <f>Table24[[#This Row],[Min Charge]]*Table24[[#This Row],[Conversion Rate]]</f>
        <v>410</v>
      </c>
      <c r="AP367" s="28">
        <f>Table24[[#This Row],[45]]*Table24[[#This Row],[Conversion Rate]]</f>
        <v>0</v>
      </c>
      <c r="AQ367" s="28">
        <f>Table24[[#This Row],[100]]*Table24[[#This Row],[Conversion Rate]]</f>
        <v>7.59</v>
      </c>
      <c r="AR367" s="28">
        <f>Table24[[#This Row],[200]]*Table24[[#This Row],[Conversion Rate]]</f>
        <v>0</v>
      </c>
      <c r="AS367" s="28">
        <f>Table24[[#This Row],[300]]*Table24[[#This Row],[Conversion Rate]]</f>
        <v>7.36</v>
      </c>
      <c r="AT367" s="28">
        <f>Table24[[#This Row],[500]]*Table24[[#This Row],[Conversion Rate]]</f>
        <v>7.14</v>
      </c>
      <c r="AU367" s="28">
        <f>Table24[[#This Row],[1000]]*Table24[[#This Row],[Conversion Rate]]</f>
        <v>6.93</v>
      </c>
      <c r="AV367" s="28">
        <f>Table24[[#This Row],[2500]]*Table24[[#This Row],[Conversion Rate]]</f>
        <v>6.93</v>
      </c>
      <c r="AW367" s="28">
        <f>Table24[[#This Row],[5000]]*Table24[[#This Row],[Conversion Rate]]</f>
        <v>6.93</v>
      </c>
      <c r="AX367" s="28" t="str">
        <f>Table24[[#This Row],[All In/ ++]]</f>
        <v>++</v>
      </c>
      <c r="AY367" s="28">
        <f>Table24[[#This Row],[FSC]]*Table24[[#This Row],[Conversion Rate]]</f>
        <v>0.28000000000000003</v>
      </c>
      <c r="AZ367" s="28">
        <f>Table24[[#This Row],[SSC]]*Table24[[#This Row],[Conversion Rate]]</f>
        <v>0</v>
      </c>
      <c r="BA367" s="28">
        <f>Table24[[#This Row],[Screening]]*Table24[[#This Row],[Conversion Rate]]</f>
        <v>0.1</v>
      </c>
      <c r="BB367" s="28">
        <f>Table24[[#This Row],[Other Charges]]*Table24[[#This Row],[Conversion Rate]]</f>
        <v>0</v>
      </c>
      <c r="BC367" s="28">
        <f>Table24[[#This Row],[Dry Ice Charge]]*Table24[[#This Row],[Conversion Rate]]</f>
        <v>0</v>
      </c>
      <c r="BD367" s="28">
        <f>Table24[[#This Row],[SAF/kg]]*Table24[[#This Row],[Conversion Rate]]</f>
        <v>0</v>
      </c>
      <c r="BE367" s="30" cm="1">
        <f t="array" ref="BE367">IF(COUNTIFS(F$20:F$1213,F367,G$20:G$1213,G367)&gt;1,
    _xlfn.PERCENTRANK.INC(
        _xlfn._xlws.FILTER(AO$20:AO$1213, (F$20:F$1213=F367)*(G$20:G$1213=G367)*ISNUMBER(AO$20:AO$1213)),
        AO367
    ),
    0
)</f>
        <v>0.9</v>
      </c>
      <c r="BF367" s="28" t="str">
        <f t="shared" si="5"/>
        <v>Red</v>
      </c>
    </row>
    <row r="368" spans="3:58" hidden="1">
      <c r="C368" s="6" t="s">
        <v>20</v>
      </c>
      <c r="D368" s="4" t="s">
        <v>472</v>
      </c>
      <c r="E368" s="4" t="s">
        <v>22</v>
      </c>
      <c r="F368" s="4" t="s">
        <v>32</v>
      </c>
      <c r="G368" s="4" t="s">
        <v>29</v>
      </c>
      <c r="H368" s="4" t="s">
        <v>799</v>
      </c>
      <c r="I368" s="4" t="s">
        <v>811</v>
      </c>
      <c r="J368" s="4" t="s">
        <v>776</v>
      </c>
      <c r="K368" s="4" t="s">
        <v>777</v>
      </c>
      <c r="L3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368" s="7">
        <v>5365.61</v>
      </c>
      <c r="N368" s="4">
        <v>313</v>
      </c>
      <c r="O368" s="13">
        <v>17.14252396166134</v>
      </c>
      <c r="P368" s="8" t="s">
        <v>1005</v>
      </c>
      <c r="Q368" s="12" t="s">
        <v>472</v>
      </c>
      <c r="R368" s="12" t="s">
        <v>792</v>
      </c>
      <c r="S368" s="12" t="s">
        <v>109</v>
      </c>
      <c r="T368" s="12" t="s">
        <v>859</v>
      </c>
      <c r="U368" s="22"/>
      <c r="V368" s="12">
        <v>256</v>
      </c>
      <c r="W368" s="12"/>
      <c r="X368" s="12">
        <v>4.72</v>
      </c>
      <c r="Y368" s="12"/>
      <c r="Z368" s="12">
        <v>4.58</v>
      </c>
      <c r="AA368" s="12">
        <v>4.43</v>
      </c>
      <c r="AB368" s="12">
        <v>4.29</v>
      </c>
      <c r="AC368" s="12">
        <v>4.29</v>
      </c>
      <c r="AD368" s="12">
        <v>4.29</v>
      </c>
      <c r="AE368" s="12" t="s">
        <v>838</v>
      </c>
      <c r="AF368" s="12">
        <v>0.28000000000000003</v>
      </c>
      <c r="AG368" s="12"/>
      <c r="AH368" s="12">
        <v>0.1</v>
      </c>
      <c r="AI368" s="12"/>
      <c r="AJ368" s="12"/>
      <c r="AK368" s="12"/>
      <c r="AL368" s="16" t="s">
        <v>998</v>
      </c>
      <c r="AM368" s="12" t="s">
        <v>1500</v>
      </c>
      <c r="AN368" s="27">
        <f>VLOOKUP(Table24[[#This Row],[USD conversion]],Sheet2!A:B,2,FALSE)</f>
        <v>1</v>
      </c>
      <c r="AO368" s="28">
        <f>Table24[[#This Row],[Min Charge]]*Table24[[#This Row],[Conversion Rate]]</f>
        <v>256</v>
      </c>
      <c r="AP368" s="28">
        <f>Table24[[#This Row],[45]]*Table24[[#This Row],[Conversion Rate]]</f>
        <v>0</v>
      </c>
      <c r="AQ368" s="28">
        <f>Table24[[#This Row],[100]]*Table24[[#This Row],[Conversion Rate]]</f>
        <v>4.72</v>
      </c>
      <c r="AR368" s="28">
        <f>Table24[[#This Row],[200]]*Table24[[#This Row],[Conversion Rate]]</f>
        <v>0</v>
      </c>
      <c r="AS368" s="28">
        <f>Table24[[#This Row],[300]]*Table24[[#This Row],[Conversion Rate]]</f>
        <v>4.58</v>
      </c>
      <c r="AT368" s="28">
        <f>Table24[[#This Row],[500]]*Table24[[#This Row],[Conversion Rate]]</f>
        <v>4.43</v>
      </c>
      <c r="AU368" s="28">
        <f>Table24[[#This Row],[1000]]*Table24[[#This Row],[Conversion Rate]]</f>
        <v>4.29</v>
      </c>
      <c r="AV368" s="28">
        <f>Table24[[#This Row],[2500]]*Table24[[#This Row],[Conversion Rate]]</f>
        <v>4.29</v>
      </c>
      <c r="AW368" s="28">
        <f>Table24[[#This Row],[5000]]*Table24[[#This Row],[Conversion Rate]]</f>
        <v>4.29</v>
      </c>
      <c r="AX368" s="28" t="str">
        <f>Table24[[#This Row],[All In/ ++]]</f>
        <v>++</v>
      </c>
      <c r="AY368" s="28">
        <f>Table24[[#This Row],[FSC]]*Table24[[#This Row],[Conversion Rate]]</f>
        <v>0.28000000000000003</v>
      </c>
      <c r="AZ368" s="28">
        <f>Table24[[#This Row],[SSC]]*Table24[[#This Row],[Conversion Rate]]</f>
        <v>0</v>
      </c>
      <c r="BA368" s="28">
        <f>Table24[[#This Row],[Screening]]*Table24[[#This Row],[Conversion Rate]]</f>
        <v>0.1</v>
      </c>
      <c r="BB368" s="28">
        <f>Table24[[#This Row],[Other Charges]]*Table24[[#This Row],[Conversion Rate]]</f>
        <v>0</v>
      </c>
      <c r="BC368" s="28">
        <f>Table24[[#This Row],[Dry Ice Charge]]*Table24[[#This Row],[Conversion Rate]]</f>
        <v>0</v>
      </c>
      <c r="BD368" s="28">
        <f>Table24[[#This Row],[SAF/kg]]*Table24[[#This Row],[Conversion Rate]]</f>
        <v>0</v>
      </c>
      <c r="BE368" s="30" cm="1">
        <f t="array" ref="BE368">IF(COUNTIFS(F$20:F$1213,F368,G$20:G$1213,G368)&gt;1,
    _xlfn.PERCENTRANK.INC(
        _xlfn._xlws.FILTER(AO$20:AO$1213, (F$20:F$1213=F368)*(G$20:G$1213=G368)*ISNUMBER(AO$20:AO$1213)),
        AO368
    ),
    0
)</f>
        <v>0.85699999999999998</v>
      </c>
      <c r="BF368" s="28" t="str">
        <f t="shared" si="5"/>
        <v>Red</v>
      </c>
    </row>
    <row r="369" spans="3:58" hidden="1">
      <c r="C369" s="6" t="s">
        <v>20</v>
      </c>
      <c r="D369" s="4" t="s">
        <v>21</v>
      </c>
      <c r="E369" s="4" t="s">
        <v>22</v>
      </c>
      <c r="F369" s="4" t="s">
        <v>179</v>
      </c>
      <c r="G369" s="4" t="s">
        <v>37</v>
      </c>
      <c r="H369" s="4" t="s">
        <v>821</v>
      </c>
      <c r="I369" s="4" t="s">
        <v>799</v>
      </c>
      <c r="J369" s="4" t="s">
        <v>777</v>
      </c>
      <c r="K369" s="4" t="s">
        <v>776</v>
      </c>
      <c r="L3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PharmaNoExpressBKKLAXTHUSAPACAMERICAS</v>
      </c>
      <c r="M369" s="7">
        <v>963</v>
      </c>
      <c r="N369" s="4">
        <v>508</v>
      </c>
      <c r="O369" s="13">
        <v>1.8956692913385826</v>
      </c>
      <c r="P369" s="8" t="s">
        <v>1005</v>
      </c>
      <c r="Q369" s="12" t="s">
        <v>472</v>
      </c>
      <c r="R369" s="12" t="s">
        <v>792</v>
      </c>
      <c r="S369" s="12" t="s">
        <v>994</v>
      </c>
      <c r="T369" s="12" t="s">
        <v>967</v>
      </c>
      <c r="U369" s="22">
        <v>12</v>
      </c>
      <c r="V369" s="12">
        <v>9500</v>
      </c>
      <c r="W369" s="12"/>
      <c r="X369" s="12">
        <v>500</v>
      </c>
      <c r="Y369" s="12"/>
      <c r="Z369" s="12">
        <v>450</v>
      </c>
      <c r="AA369" s="12">
        <v>410</v>
      </c>
      <c r="AB369" s="12">
        <v>410</v>
      </c>
      <c r="AC369" s="12">
        <v>410</v>
      </c>
      <c r="AD369" s="12">
        <v>410</v>
      </c>
      <c r="AE369" s="12" t="s">
        <v>838</v>
      </c>
      <c r="AF369" s="12">
        <v>9</v>
      </c>
      <c r="AG369" s="12"/>
      <c r="AH369" s="12"/>
      <c r="AI369" s="12"/>
      <c r="AJ369" s="12"/>
      <c r="AK369" s="12"/>
      <c r="AL369" s="16" t="s">
        <v>995</v>
      </c>
      <c r="AM369" s="12" t="s">
        <v>1506</v>
      </c>
      <c r="AN369" s="27">
        <f>VLOOKUP(Table24[[#This Row],[USD conversion]],Sheet2!A:B,2,FALSE)</f>
        <v>3.058E-2</v>
      </c>
      <c r="AO369" s="28">
        <f>Table24[[#This Row],[Min Charge]]*Table24[[#This Row],[Conversion Rate]]</f>
        <v>290.51</v>
      </c>
      <c r="AP369" s="28">
        <f>Table24[[#This Row],[45]]*Table24[[#This Row],[Conversion Rate]]</f>
        <v>0</v>
      </c>
      <c r="AQ369" s="28">
        <f>Table24[[#This Row],[100]]*Table24[[#This Row],[Conversion Rate]]</f>
        <v>15.29</v>
      </c>
      <c r="AR369" s="28">
        <f>Table24[[#This Row],[200]]*Table24[[#This Row],[Conversion Rate]]</f>
        <v>0</v>
      </c>
      <c r="AS369" s="28">
        <f>Table24[[#This Row],[300]]*Table24[[#This Row],[Conversion Rate]]</f>
        <v>13.760999999999999</v>
      </c>
      <c r="AT369" s="28">
        <f>Table24[[#This Row],[500]]*Table24[[#This Row],[Conversion Rate]]</f>
        <v>12.537799999999999</v>
      </c>
      <c r="AU369" s="28">
        <f>Table24[[#This Row],[1000]]*Table24[[#This Row],[Conversion Rate]]</f>
        <v>12.537799999999999</v>
      </c>
      <c r="AV369" s="28">
        <f>Table24[[#This Row],[2500]]*Table24[[#This Row],[Conversion Rate]]</f>
        <v>12.537799999999999</v>
      </c>
      <c r="AW369" s="28">
        <f>Table24[[#This Row],[5000]]*Table24[[#This Row],[Conversion Rate]]</f>
        <v>12.537799999999999</v>
      </c>
      <c r="AX369" s="28" t="str">
        <f>Table24[[#This Row],[All In/ ++]]</f>
        <v>++</v>
      </c>
      <c r="AY369" s="28">
        <f>Table24[[#This Row],[FSC]]*Table24[[#This Row],[Conversion Rate]]</f>
        <v>0.27522000000000002</v>
      </c>
      <c r="AZ369" s="28">
        <f>Table24[[#This Row],[SSC]]*Table24[[#This Row],[Conversion Rate]]</f>
        <v>0</v>
      </c>
      <c r="BA369" s="28">
        <f>Table24[[#This Row],[Screening]]*Table24[[#This Row],[Conversion Rate]]</f>
        <v>0</v>
      </c>
      <c r="BB369" s="28">
        <f>Table24[[#This Row],[Other Charges]]*Table24[[#This Row],[Conversion Rate]]</f>
        <v>0</v>
      </c>
      <c r="BC369" s="28">
        <f>Table24[[#This Row],[Dry Ice Charge]]*Table24[[#This Row],[Conversion Rate]]</f>
        <v>0</v>
      </c>
      <c r="BD369" s="28">
        <f>Table24[[#This Row],[SAF/kg]]*Table24[[#This Row],[Conversion Rate]]</f>
        <v>0</v>
      </c>
      <c r="BE369" s="30" cm="1">
        <f t="array" ref="BE369">IF(COUNTIFS(F$20:F$1213,F369,G$20:G$1213,G369)&gt;1,
    _xlfn.PERCENTRANK.INC(
        _xlfn._xlws.FILTER(AO$20:AO$1213, (F$20:F$1213=F369)*(G$20:G$1213=G369)*ISNUMBER(AO$20:AO$1213)),
        AO369
    ),
    0
)</f>
        <v>0.8</v>
      </c>
      <c r="BF369" s="28" t="str">
        <f t="shared" si="5"/>
        <v>Red</v>
      </c>
    </row>
    <row r="370" spans="3:58" hidden="1">
      <c r="C370" s="6" t="s">
        <v>20</v>
      </c>
      <c r="D370" s="4" t="s">
        <v>472</v>
      </c>
      <c r="E370" s="4" t="s">
        <v>22</v>
      </c>
      <c r="F370" s="4" t="s">
        <v>290</v>
      </c>
      <c r="G370" s="4" t="s">
        <v>37</v>
      </c>
      <c r="H370" s="4" t="s">
        <v>797</v>
      </c>
      <c r="I370" s="4" t="s">
        <v>799</v>
      </c>
      <c r="J370" s="4" t="s">
        <v>777</v>
      </c>
      <c r="K370" s="4" t="s">
        <v>776</v>
      </c>
      <c r="L3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PharmaYesExpressBOMLAXINUSAPACAMERICAS</v>
      </c>
      <c r="M370" s="7">
        <v>23598</v>
      </c>
      <c r="N370" s="4">
        <v>293</v>
      </c>
      <c r="O370" s="13">
        <v>80.539249146757683</v>
      </c>
      <c r="P370" s="8" t="s">
        <v>1005</v>
      </c>
      <c r="Q370" s="12" t="s">
        <v>472</v>
      </c>
      <c r="R370" s="12" t="s">
        <v>792</v>
      </c>
      <c r="S370" s="12" t="s">
        <v>109</v>
      </c>
      <c r="T370" s="12" t="s">
        <v>871</v>
      </c>
      <c r="U370" s="22">
        <v>18</v>
      </c>
      <c r="V370" s="12">
        <v>18200</v>
      </c>
      <c r="W370" s="12"/>
      <c r="X370" s="12">
        <v>810</v>
      </c>
      <c r="Y370" s="12"/>
      <c r="Z370" s="12">
        <v>775</v>
      </c>
      <c r="AA370" s="12">
        <v>745</v>
      </c>
      <c r="AB370" s="12">
        <v>745</v>
      </c>
      <c r="AC370" s="12">
        <v>745</v>
      </c>
      <c r="AD370" s="12">
        <v>745</v>
      </c>
      <c r="AE370" s="12" t="s">
        <v>838</v>
      </c>
      <c r="AF370" s="12">
        <v>23.85</v>
      </c>
      <c r="AG370" s="12"/>
      <c r="AH370" s="12" t="s">
        <v>1000</v>
      </c>
      <c r="AI370" s="12" t="s">
        <v>1001</v>
      </c>
      <c r="AJ370" s="12" t="s">
        <v>1002</v>
      </c>
      <c r="AK370" s="12"/>
      <c r="AL370" s="16" t="s">
        <v>1003</v>
      </c>
      <c r="AM370" s="12" t="s">
        <v>1507</v>
      </c>
      <c r="AN370" s="27">
        <f>VLOOKUP(Table24[[#This Row],[USD conversion]],Sheet2!A:B,2,FALSE)</f>
        <v>1.167E-2</v>
      </c>
      <c r="AO370" s="28">
        <f>Table24[[#This Row],[Min Charge]]*Table24[[#This Row],[Conversion Rate]]</f>
        <v>212.39400000000001</v>
      </c>
      <c r="AP370" s="28">
        <f>Table24[[#This Row],[45]]*Table24[[#This Row],[Conversion Rate]]</f>
        <v>0</v>
      </c>
      <c r="AQ370" s="28">
        <f>Table24[[#This Row],[100]]*Table24[[#This Row],[Conversion Rate]]</f>
        <v>9.4527000000000001</v>
      </c>
      <c r="AR370" s="28">
        <f>Table24[[#This Row],[200]]*Table24[[#This Row],[Conversion Rate]]</f>
        <v>0</v>
      </c>
      <c r="AS370" s="28">
        <f>Table24[[#This Row],[300]]*Table24[[#This Row],[Conversion Rate]]</f>
        <v>9.0442499999999999</v>
      </c>
      <c r="AT370" s="28">
        <f>Table24[[#This Row],[500]]*Table24[[#This Row],[Conversion Rate]]</f>
        <v>8.6941500000000005</v>
      </c>
      <c r="AU370" s="28">
        <f>Table24[[#This Row],[1000]]*Table24[[#This Row],[Conversion Rate]]</f>
        <v>8.6941500000000005</v>
      </c>
      <c r="AV370" s="28">
        <f>Table24[[#This Row],[2500]]*Table24[[#This Row],[Conversion Rate]]</f>
        <v>8.6941500000000005</v>
      </c>
      <c r="AW370" s="28">
        <f>Table24[[#This Row],[5000]]*Table24[[#This Row],[Conversion Rate]]</f>
        <v>8.6941500000000005</v>
      </c>
      <c r="AX370" s="28" t="str">
        <f>Table24[[#This Row],[All In/ ++]]</f>
        <v>++</v>
      </c>
      <c r="AY370" s="28">
        <f>Table24[[#This Row],[FSC]]*Table24[[#This Row],[Conversion Rate]]</f>
        <v>0.27832950000000001</v>
      </c>
      <c r="AZ370" s="28">
        <f>Table24[[#This Row],[SSC]]*Table24[[#This Row],[Conversion Rate]]</f>
        <v>0</v>
      </c>
      <c r="BA370" s="28" t="e">
        <f>Table24[[#This Row],[Screening]]*Table24[[#This Row],[Conversion Rate]]</f>
        <v>#VALUE!</v>
      </c>
      <c r="BB370" s="28" t="e">
        <f>Table24[[#This Row],[Other Charges]]*Table24[[#This Row],[Conversion Rate]]</f>
        <v>#VALUE!</v>
      </c>
      <c r="BC370" s="28" t="e">
        <f>Table24[[#This Row],[Dry Ice Charge]]*Table24[[#This Row],[Conversion Rate]]</f>
        <v>#VALUE!</v>
      </c>
      <c r="BD370" s="28">
        <f>Table24[[#This Row],[SAF/kg]]*Table24[[#This Row],[Conversion Rate]]</f>
        <v>0</v>
      </c>
      <c r="BE370" s="30" cm="1">
        <f t="array" ref="BE370">IF(COUNTIFS(F$20:F$1213,F370,G$20:G$1213,G370)&gt;1,
    _xlfn.PERCENTRANK.INC(
        _xlfn._xlws.FILTER(AO$20:AO$1213, (F$20:F$1213=F370)*(G$20:G$1213=G370)*ISNUMBER(AO$20:AO$1213)),
        AO370
    ),
    0
)</f>
        <v>0.75</v>
      </c>
      <c r="BF370" s="28" t="str">
        <f t="shared" si="5"/>
        <v>Red</v>
      </c>
    </row>
    <row r="371" spans="3:58" hidden="1">
      <c r="C371" s="6" t="s">
        <v>20</v>
      </c>
      <c r="D371" s="4" t="s">
        <v>472</v>
      </c>
      <c r="E371" s="4" t="s">
        <v>22</v>
      </c>
      <c r="F371" s="4" t="s">
        <v>290</v>
      </c>
      <c r="G371" s="4" t="s">
        <v>86</v>
      </c>
      <c r="H371" s="4" t="s">
        <v>797</v>
      </c>
      <c r="I371" s="4" t="s">
        <v>795</v>
      </c>
      <c r="J371" s="4" t="s">
        <v>777</v>
      </c>
      <c r="K371" s="4" t="s">
        <v>778</v>
      </c>
      <c r="L3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PharmaYesExpressBOMLHRINGBAPACEMEA</v>
      </c>
      <c r="M371" s="7">
        <v>12939</v>
      </c>
      <c r="N371" s="4">
        <v>333</v>
      </c>
      <c r="O371" s="13">
        <v>38.855855855855857</v>
      </c>
      <c r="P371" s="8" t="s">
        <v>1005</v>
      </c>
      <c r="Q371" s="12" t="s">
        <v>472</v>
      </c>
      <c r="R371" s="12" t="s">
        <v>792</v>
      </c>
      <c r="S371" s="12" t="s">
        <v>109</v>
      </c>
      <c r="T371" s="12" t="s">
        <v>871</v>
      </c>
      <c r="U371" s="22">
        <v>18</v>
      </c>
      <c r="V371" s="12">
        <v>13500</v>
      </c>
      <c r="W371" s="12"/>
      <c r="X371" s="12">
        <v>520</v>
      </c>
      <c r="Y371" s="12"/>
      <c r="Z371" s="12">
        <v>495</v>
      </c>
      <c r="AA371" s="12">
        <v>450</v>
      </c>
      <c r="AB371" s="12">
        <v>450</v>
      </c>
      <c r="AC371" s="12">
        <v>450</v>
      </c>
      <c r="AD371" s="12">
        <v>450</v>
      </c>
      <c r="AE371" s="12" t="s">
        <v>838</v>
      </c>
      <c r="AF371" s="12">
        <v>23.85</v>
      </c>
      <c r="AG371" s="12"/>
      <c r="AH371" s="12" t="s">
        <v>1000</v>
      </c>
      <c r="AI371" s="12" t="s">
        <v>1001</v>
      </c>
      <c r="AJ371" s="12" t="s">
        <v>1002</v>
      </c>
      <c r="AK371" s="12"/>
      <c r="AL371" s="16" t="s">
        <v>1003</v>
      </c>
      <c r="AM371" s="12" t="s">
        <v>1507</v>
      </c>
      <c r="AN371" s="27">
        <f>VLOOKUP(Table24[[#This Row],[USD conversion]],Sheet2!A:B,2,FALSE)</f>
        <v>1.167E-2</v>
      </c>
      <c r="AO371" s="28">
        <f>Table24[[#This Row],[Min Charge]]*Table24[[#This Row],[Conversion Rate]]</f>
        <v>157.54499999999999</v>
      </c>
      <c r="AP371" s="28">
        <f>Table24[[#This Row],[45]]*Table24[[#This Row],[Conversion Rate]]</f>
        <v>0</v>
      </c>
      <c r="AQ371" s="28">
        <f>Table24[[#This Row],[100]]*Table24[[#This Row],[Conversion Rate]]</f>
        <v>6.0683999999999996</v>
      </c>
      <c r="AR371" s="28">
        <f>Table24[[#This Row],[200]]*Table24[[#This Row],[Conversion Rate]]</f>
        <v>0</v>
      </c>
      <c r="AS371" s="28">
        <f>Table24[[#This Row],[300]]*Table24[[#This Row],[Conversion Rate]]</f>
        <v>5.7766500000000001</v>
      </c>
      <c r="AT371" s="28">
        <f>Table24[[#This Row],[500]]*Table24[[#This Row],[Conversion Rate]]</f>
        <v>5.2515000000000001</v>
      </c>
      <c r="AU371" s="28">
        <f>Table24[[#This Row],[1000]]*Table24[[#This Row],[Conversion Rate]]</f>
        <v>5.2515000000000001</v>
      </c>
      <c r="AV371" s="28">
        <f>Table24[[#This Row],[2500]]*Table24[[#This Row],[Conversion Rate]]</f>
        <v>5.2515000000000001</v>
      </c>
      <c r="AW371" s="28">
        <f>Table24[[#This Row],[5000]]*Table24[[#This Row],[Conversion Rate]]</f>
        <v>5.2515000000000001</v>
      </c>
      <c r="AX371" s="28" t="str">
        <f>Table24[[#This Row],[All In/ ++]]</f>
        <v>++</v>
      </c>
      <c r="AY371" s="28">
        <f>Table24[[#This Row],[FSC]]*Table24[[#This Row],[Conversion Rate]]</f>
        <v>0.27832950000000001</v>
      </c>
      <c r="AZ371" s="28">
        <f>Table24[[#This Row],[SSC]]*Table24[[#This Row],[Conversion Rate]]</f>
        <v>0</v>
      </c>
      <c r="BA371" s="28" t="e">
        <f>Table24[[#This Row],[Screening]]*Table24[[#This Row],[Conversion Rate]]</f>
        <v>#VALUE!</v>
      </c>
      <c r="BB371" s="28" t="e">
        <f>Table24[[#This Row],[Other Charges]]*Table24[[#This Row],[Conversion Rate]]</f>
        <v>#VALUE!</v>
      </c>
      <c r="BC371" s="28" t="e">
        <f>Table24[[#This Row],[Dry Ice Charge]]*Table24[[#This Row],[Conversion Rate]]</f>
        <v>#VALUE!</v>
      </c>
      <c r="BD371" s="28">
        <f>Table24[[#This Row],[SAF/kg]]*Table24[[#This Row],[Conversion Rate]]</f>
        <v>0</v>
      </c>
      <c r="BE371" s="30" cm="1">
        <f t="array" ref="BE371">IF(COUNTIFS(F$20:F$1213,F371,G$20:G$1213,G371)&gt;1,
    _xlfn.PERCENTRANK.INC(
        _xlfn._xlws.FILTER(AO$20:AO$1213, (F$20:F$1213=F371)*(G$20:G$1213=G371)*ISNUMBER(AO$20:AO$1213)),
        AO371
    ),
    0
)</f>
        <v>0.5</v>
      </c>
      <c r="BF371" s="28" t="str">
        <f t="shared" si="5"/>
        <v>Orange</v>
      </c>
    </row>
    <row r="372" spans="3:58" hidden="1">
      <c r="C372" s="6" t="s">
        <v>20</v>
      </c>
      <c r="D372" s="4" t="s">
        <v>472</v>
      </c>
      <c r="E372" s="4" t="s">
        <v>22</v>
      </c>
      <c r="F372" s="4" t="s">
        <v>230</v>
      </c>
      <c r="G372" s="4" t="s">
        <v>37</v>
      </c>
      <c r="H372" s="4" t="s">
        <v>822</v>
      </c>
      <c r="I372" s="4" t="s">
        <v>799</v>
      </c>
      <c r="J372" s="4" t="s">
        <v>777</v>
      </c>
      <c r="K372" s="4" t="s">
        <v>776</v>
      </c>
      <c r="L3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372" s="7">
        <v>6126</v>
      </c>
      <c r="N372" s="4">
        <v>275</v>
      </c>
      <c r="O372" s="13">
        <v>22.276363636363637</v>
      </c>
      <c r="P372" s="8" t="s">
        <v>1005</v>
      </c>
      <c r="Q372" s="12" t="s">
        <v>472</v>
      </c>
      <c r="R372" s="12" t="s">
        <v>792</v>
      </c>
      <c r="S372" s="12" t="s">
        <v>994</v>
      </c>
      <c r="T372" s="12" t="s">
        <v>241</v>
      </c>
      <c r="U372" s="22">
        <v>12</v>
      </c>
      <c r="V372" s="12">
        <v>626.20000000000005</v>
      </c>
      <c r="W372" s="12"/>
      <c r="X372" s="12">
        <v>36.6</v>
      </c>
      <c r="Y372" s="12"/>
      <c r="Z372" s="12">
        <v>35.799999999999997</v>
      </c>
      <c r="AA372" s="12">
        <v>35.1</v>
      </c>
      <c r="AB372" s="12">
        <v>35.1</v>
      </c>
      <c r="AC372" s="12">
        <v>35.1</v>
      </c>
      <c r="AD372" s="12">
        <v>35.1</v>
      </c>
      <c r="AE372" s="12" t="s">
        <v>838</v>
      </c>
      <c r="AF372" s="12">
        <v>1.2</v>
      </c>
      <c r="AG372" s="12"/>
      <c r="AH372" s="12"/>
      <c r="AI372" s="12"/>
      <c r="AJ372" s="12"/>
      <c r="AK372" s="12"/>
      <c r="AL372" s="16" t="s">
        <v>995</v>
      </c>
      <c r="AM372" s="12" t="s">
        <v>1510</v>
      </c>
      <c r="AN372" s="27">
        <f>VLOOKUP(Table24[[#This Row],[USD conversion]],Sheet2!A:B,2,FALSE)</f>
        <v>0.2351</v>
      </c>
      <c r="AO372" s="28">
        <f>Table24[[#This Row],[Min Charge]]*Table24[[#This Row],[Conversion Rate]]</f>
        <v>147.21962000000002</v>
      </c>
      <c r="AP372" s="28">
        <f>Table24[[#This Row],[45]]*Table24[[#This Row],[Conversion Rate]]</f>
        <v>0</v>
      </c>
      <c r="AQ372" s="28">
        <f>Table24[[#This Row],[100]]*Table24[[#This Row],[Conversion Rate]]</f>
        <v>8.6046600000000009</v>
      </c>
      <c r="AR372" s="28">
        <f>Table24[[#This Row],[200]]*Table24[[#This Row],[Conversion Rate]]</f>
        <v>0</v>
      </c>
      <c r="AS372" s="28">
        <f>Table24[[#This Row],[300]]*Table24[[#This Row],[Conversion Rate]]</f>
        <v>8.4165799999999997</v>
      </c>
      <c r="AT372" s="28">
        <f>Table24[[#This Row],[500]]*Table24[[#This Row],[Conversion Rate]]</f>
        <v>8.2520100000000003</v>
      </c>
      <c r="AU372" s="28">
        <f>Table24[[#This Row],[1000]]*Table24[[#This Row],[Conversion Rate]]</f>
        <v>8.2520100000000003</v>
      </c>
      <c r="AV372" s="28">
        <f>Table24[[#This Row],[2500]]*Table24[[#This Row],[Conversion Rate]]</f>
        <v>8.2520100000000003</v>
      </c>
      <c r="AW372" s="28">
        <f>Table24[[#This Row],[5000]]*Table24[[#This Row],[Conversion Rate]]</f>
        <v>8.2520100000000003</v>
      </c>
      <c r="AX372" s="28" t="str">
        <f>Table24[[#This Row],[All In/ ++]]</f>
        <v>++</v>
      </c>
      <c r="AY372" s="28">
        <f>Table24[[#This Row],[FSC]]*Table24[[#This Row],[Conversion Rate]]</f>
        <v>0.28211999999999998</v>
      </c>
      <c r="AZ372" s="28">
        <f>Table24[[#This Row],[SSC]]*Table24[[#This Row],[Conversion Rate]]</f>
        <v>0</v>
      </c>
      <c r="BA372" s="28">
        <f>Table24[[#This Row],[Screening]]*Table24[[#This Row],[Conversion Rate]]</f>
        <v>0</v>
      </c>
      <c r="BB372" s="28">
        <f>Table24[[#This Row],[Other Charges]]*Table24[[#This Row],[Conversion Rate]]</f>
        <v>0</v>
      </c>
      <c r="BC372" s="28">
        <f>Table24[[#This Row],[Dry Ice Charge]]*Table24[[#This Row],[Conversion Rate]]</f>
        <v>0</v>
      </c>
      <c r="BD372" s="28">
        <f>Table24[[#This Row],[SAF/kg]]*Table24[[#This Row],[Conversion Rate]]</f>
        <v>0</v>
      </c>
      <c r="BE372" s="30" cm="1">
        <f t="array" ref="BE372">IF(COUNTIFS(F$20:F$1213,F372,G$20:G$1213,G372)&gt;1,
    _xlfn.PERCENTRANK.INC(
        _xlfn._xlws.FILTER(AO$20:AO$1213, (F$20:F$1213=F372)*(G$20:G$1213=G372)*ISNUMBER(AO$20:AO$1213)),
        AO372
    ),
    0
)</f>
        <v>0.57099999999999995</v>
      </c>
      <c r="BF372" s="28" t="str">
        <f t="shared" si="5"/>
        <v>Orange</v>
      </c>
    </row>
    <row r="373" spans="3:58" hidden="1">
      <c r="C373" s="6" t="s">
        <v>20</v>
      </c>
      <c r="D373" s="4" t="s">
        <v>472</v>
      </c>
      <c r="E373" s="4" t="s">
        <v>22</v>
      </c>
      <c r="F373" s="4" t="s">
        <v>27</v>
      </c>
      <c r="G373" s="4" t="s">
        <v>51</v>
      </c>
      <c r="H373" s="4" t="s">
        <v>810</v>
      </c>
      <c r="I373" s="4" t="s">
        <v>800</v>
      </c>
      <c r="J373" s="4" t="s">
        <v>777</v>
      </c>
      <c r="K373" s="4" t="s">
        <v>778</v>
      </c>
      <c r="L3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PharmaYesExpressSINFRASGDEAPACEMEA</v>
      </c>
      <c r="M373" s="7">
        <v>13071</v>
      </c>
      <c r="N373" s="4">
        <v>412</v>
      </c>
      <c r="O373" s="13">
        <v>31.725728155339805</v>
      </c>
      <c r="P373" s="8" t="s">
        <v>1005</v>
      </c>
      <c r="Q373" s="12" t="s">
        <v>472</v>
      </c>
      <c r="R373" s="12" t="s">
        <v>792</v>
      </c>
      <c r="S373" s="12" t="s">
        <v>1004</v>
      </c>
      <c r="T373" s="12" t="s">
        <v>878</v>
      </c>
      <c r="U373" s="22">
        <v>12</v>
      </c>
      <c r="V373" s="12">
        <v>128.80000000000001</v>
      </c>
      <c r="W373" s="12"/>
      <c r="X373" s="12">
        <v>6.5</v>
      </c>
      <c r="Y373" s="12"/>
      <c r="Z373" s="12">
        <v>6.4</v>
      </c>
      <c r="AA373" s="12">
        <v>6.3</v>
      </c>
      <c r="AB373" s="12">
        <v>6.1</v>
      </c>
      <c r="AC373" s="12">
        <v>6.1</v>
      </c>
      <c r="AD373" s="12">
        <v>6.1</v>
      </c>
      <c r="AE373" s="12" t="s">
        <v>838</v>
      </c>
      <c r="AF373" s="12">
        <v>0.37</v>
      </c>
      <c r="AG373" s="12"/>
      <c r="AH373" s="12"/>
      <c r="AI373" s="12"/>
      <c r="AJ373" s="12"/>
      <c r="AK373" s="12"/>
      <c r="AL373" s="16" t="s">
        <v>995</v>
      </c>
      <c r="AM373" s="12" t="s">
        <v>1512</v>
      </c>
      <c r="AN373" s="27">
        <f>VLOOKUP(Table24[[#This Row],[USD conversion]],Sheet2!A:B,2,FALSE)</f>
        <v>0.78069999999999995</v>
      </c>
      <c r="AO373" s="28">
        <f>Table24[[#This Row],[Min Charge]]*Table24[[#This Row],[Conversion Rate]]</f>
        <v>100.55416</v>
      </c>
      <c r="AP373" s="28">
        <f>Table24[[#This Row],[45]]*Table24[[#This Row],[Conversion Rate]]</f>
        <v>0</v>
      </c>
      <c r="AQ373" s="28">
        <f>Table24[[#This Row],[100]]*Table24[[#This Row],[Conversion Rate]]</f>
        <v>5.0745499999999995</v>
      </c>
      <c r="AR373" s="28">
        <f>Table24[[#This Row],[200]]*Table24[[#This Row],[Conversion Rate]]</f>
        <v>0</v>
      </c>
      <c r="AS373" s="28">
        <f>Table24[[#This Row],[300]]*Table24[[#This Row],[Conversion Rate]]</f>
        <v>4.99648</v>
      </c>
      <c r="AT373" s="28">
        <f>Table24[[#This Row],[500]]*Table24[[#This Row],[Conversion Rate]]</f>
        <v>4.9184099999999997</v>
      </c>
      <c r="AU373" s="28">
        <f>Table24[[#This Row],[1000]]*Table24[[#This Row],[Conversion Rate]]</f>
        <v>4.7622699999999991</v>
      </c>
      <c r="AV373" s="28">
        <f>Table24[[#This Row],[2500]]*Table24[[#This Row],[Conversion Rate]]</f>
        <v>4.7622699999999991</v>
      </c>
      <c r="AW373" s="28">
        <f>Table24[[#This Row],[5000]]*Table24[[#This Row],[Conversion Rate]]</f>
        <v>4.7622699999999991</v>
      </c>
      <c r="AX373" s="28" t="str">
        <f>Table24[[#This Row],[All In/ ++]]</f>
        <v>++</v>
      </c>
      <c r="AY373" s="28">
        <f>Table24[[#This Row],[FSC]]*Table24[[#This Row],[Conversion Rate]]</f>
        <v>0.28885899999999998</v>
      </c>
      <c r="AZ373" s="28">
        <f>Table24[[#This Row],[SSC]]*Table24[[#This Row],[Conversion Rate]]</f>
        <v>0</v>
      </c>
      <c r="BA373" s="28">
        <f>Table24[[#This Row],[Screening]]*Table24[[#This Row],[Conversion Rate]]</f>
        <v>0</v>
      </c>
      <c r="BB373" s="28">
        <f>Table24[[#This Row],[Other Charges]]*Table24[[#This Row],[Conversion Rate]]</f>
        <v>0</v>
      </c>
      <c r="BC373" s="28">
        <f>Table24[[#This Row],[Dry Ice Charge]]*Table24[[#This Row],[Conversion Rate]]</f>
        <v>0</v>
      </c>
      <c r="BD373" s="28">
        <f>Table24[[#This Row],[SAF/kg]]*Table24[[#This Row],[Conversion Rate]]</f>
        <v>0</v>
      </c>
      <c r="BE373" s="30" cm="1">
        <f t="array" ref="BE373">IF(COUNTIFS(F$20:F$1213,F373,G$20:G$1213,G373)&gt;1,
    _xlfn.PERCENTRANK.INC(
        _xlfn._xlws.FILTER(AO$20:AO$1213, (F$20:F$1213=F373)*(G$20:G$1213=G373)*ISNUMBER(AO$20:AO$1213)),
        AO373
    ),
    0
)</f>
        <v>0.4</v>
      </c>
      <c r="BF373" s="28" t="str">
        <f t="shared" si="5"/>
        <v>Orange</v>
      </c>
    </row>
    <row r="374" spans="3:58" hidden="1">
      <c r="C374" s="6" t="s">
        <v>20</v>
      </c>
      <c r="D374" s="4" t="s">
        <v>21</v>
      </c>
      <c r="E374" s="4" t="s">
        <v>22</v>
      </c>
      <c r="F374" s="4" t="s">
        <v>112</v>
      </c>
      <c r="G374" s="4" t="s">
        <v>290</v>
      </c>
      <c r="H374" s="4" t="s">
        <v>803</v>
      </c>
      <c r="I374" s="4" t="s">
        <v>797</v>
      </c>
      <c r="J374" s="4" t="s">
        <v>778</v>
      </c>
      <c r="K374" s="4" t="s">
        <v>777</v>
      </c>
      <c r="L3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PharmaNoExpressBRUBOMBEINEMEAAPAC</v>
      </c>
      <c r="M374" s="7">
        <v>5273.8999999999978</v>
      </c>
      <c r="N374" s="4">
        <v>322</v>
      </c>
      <c r="O374" s="13">
        <v>16.378571428571423</v>
      </c>
      <c r="P374" s="8" t="s">
        <v>1005</v>
      </c>
      <c r="Q374" s="12" t="s">
        <v>472</v>
      </c>
      <c r="R374" s="12" t="s">
        <v>792</v>
      </c>
      <c r="S374" s="12" t="s">
        <v>109</v>
      </c>
      <c r="T374" s="12" t="s">
        <v>837</v>
      </c>
      <c r="U374" s="22"/>
      <c r="V374" s="12">
        <v>150</v>
      </c>
      <c r="W374" s="12"/>
      <c r="X374" s="12">
        <v>2.5</v>
      </c>
      <c r="Y374" s="12"/>
      <c r="Z374" s="12">
        <v>2.2000000000000002</v>
      </c>
      <c r="AA374" s="12">
        <v>2.1</v>
      </c>
      <c r="AB374" s="12">
        <v>1.9</v>
      </c>
      <c r="AC374" s="12">
        <v>1.9</v>
      </c>
      <c r="AD374" s="12">
        <v>1.9</v>
      </c>
      <c r="AE374" s="12" t="s">
        <v>838</v>
      </c>
      <c r="AF374" s="12">
        <v>0.28000000000000003</v>
      </c>
      <c r="AG374" s="12"/>
      <c r="AH374" s="12"/>
      <c r="AI374" s="12"/>
      <c r="AJ374" s="12"/>
      <c r="AK374" s="12"/>
      <c r="AL374" s="16" t="s">
        <v>997</v>
      </c>
      <c r="AM374" s="12" t="s">
        <v>1503</v>
      </c>
      <c r="AN374" s="27">
        <f>VLOOKUP(Table24[[#This Row],[USD conversion]],Sheet2!A:B,2,FALSE)</f>
        <v>1.1715</v>
      </c>
      <c r="AO374" s="28">
        <f>Table24[[#This Row],[Min Charge]]*Table24[[#This Row],[Conversion Rate]]</f>
        <v>175.72499999999999</v>
      </c>
      <c r="AP374" s="28">
        <f>Table24[[#This Row],[45]]*Table24[[#This Row],[Conversion Rate]]</f>
        <v>0</v>
      </c>
      <c r="AQ374" s="28">
        <f>Table24[[#This Row],[100]]*Table24[[#This Row],[Conversion Rate]]</f>
        <v>2.92875</v>
      </c>
      <c r="AR374" s="28">
        <f>Table24[[#This Row],[200]]*Table24[[#This Row],[Conversion Rate]]</f>
        <v>0</v>
      </c>
      <c r="AS374" s="28">
        <f>Table24[[#This Row],[300]]*Table24[[#This Row],[Conversion Rate]]</f>
        <v>2.5773000000000001</v>
      </c>
      <c r="AT374" s="28">
        <f>Table24[[#This Row],[500]]*Table24[[#This Row],[Conversion Rate]]</f>
        <v>2.4601500000000001</v>
      </c>
      <c r="AU374" s="28">
        <f>Table24[[#This Row],[1000]]*Table24[[#This Row],[Conversion Rate]]</f>
        <v>2.2258499999999999</v>
      </c>
      <c r="AV374" s="28">
        <f>Table24[[#This Row],[2500]]*Table24[[#This Row],[Conversion Rate]]</f>
        <v>2.2258499999999999</v>
      </c>
      <c r="AW374" s="28">
        <f>Table24[[#This Row],[5000]]*Table24[[#This Row],[Conversion Rate]]</f>
        <v>2.2258499999999999</v>
      </c>
      <c r="AX374" s="28" t="str">
        <f>Table24[[#This Row],[All In/ ++]]</f>
        <v>++</v>
      </c>
      <c r="AY374" s="28">
        <f>Table24[[#This Row],[FSC]]*Table24[[#This Row],[Conversion Rate]]</f>
        <v>0.32802000000000003</v>
      </c>
      <c r="AZ374" s="28">
        <f>Table24[[#This Row],[SSC]]*Table24[[#This Row],[Conversion Rate]]</f>
        <v>0</v>
      </c>
      <c r="BA374" s="28">
        <f>Table24[[#This Row],[Screening]]*Table24[[#This Row],[Conversion Rate]]</f>
        <v>0</v>
      </c>
      <c r="BB374" s="28">
        <f>Table24[[#This Row],[Other Charges]]*Table24[[#This Row],[Conversion Rate]]</f>
        <v>0</v>
      </c>
      <c r="BC374" s="28">
        <f>Table24[[#This Row],[Dry Ice Charge]]*Table24[[#This Row],[Conversion Rate]]</f>
        <v>0</v>
      </c>
      <c r="BD374" s="28">
        <f>Table24[[#This Row],[SAF/kg]]*Table24[[#This Row],[Conversion Rate]]</f>
        <v>0</v>
      </c>
      <c r="BE374" s="30" cm="1">
        <f t="array" ref="BE374">IF(COUNTIFS(F$20:F$1213,F374,G$20:G$1213,G374)&gt;1,
    _xlfn.PERCENTRANK.INC(
        _xlfn._xlws.FILTER(AO$20:AO$1213, (F$20:F$1213=F374)*(G$20:G$1213=G374)*ISNUMBER(AO$20:AO$1213)),
        AO374
    ),
    0
)</f>
        <v>0.5</v>
      </c>
      <c r="BF374" s="28" t="str">
        <f t="shared" si="5"/>
        <v>Orange</v>
      </c>
    </row>
    <row r="375" spans="3:58" hidden="1">
      <c r="C375" s="6" t="s">
        <v>20</v>
      </c>
      <c r="D375" s="4" t="s">
        <v>21</v>
      </c>
      <c r="E375" s="4" t="s">
        <v>22</v>
      </c>
      <c r="F375" s="4" t="s">
        <v>112</v>
      </c>
      <c r="G375" s="4" t="s">
        <v>274</v>
      </c>
      <c r="H375" s="4" t="s">
        <v>803</v>
      </c>
      <c r="I375" s="4" t="s">
        <v>797</v>
      </c>
      <c r="J375" s="4" t="s">
        <v>778</v>
      </c>
      <c r="K375" s="4" t="s">
        <v>777</v>
      </c>
      <c r="L3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PharmaNoExpressBRUDELBEINEMEAAPAC</v>
      </c>
      <c r="M375" s="7">
        <v>6120.8000000000011</v>
      </c>
      <c r="N375" s="4">
        <v>284</v>
      </c>
      <c r="O375" s="13">
        <v>21.552112676056343</v>
      </c>
      <c r="P375" s="8" t="s">
        <v>1005</v>
      </c>
      <c r="Q375" s="12" t="s">
        <v>472</v>
      </c>
      <c r="R375" s="12" t="s">
        <v>792</v>
      </c>
      <c r="S375" s="12" t="s">
        <v>109</v>
      </c>
      <c r="T375" s="12" t="s">
        <v>837</v>
      </c>
      <c r="U375" s="22"/>
      <c r="V375" s="12">
        <v>150</v>
      </c>
      <c r="W375" s="12"/>
      <c r="X375" s="12">
        <v>2.2999999999999998</v>
      </c>
      <c r="Y375" s="12"/>
      <c r="Z375" s="12">
        <v>2.1</v>
      </c>
      <c r="AA375" s="12">
        <v>1.9</v>
      </c>
      <c r="AB375" s="12">
        <v>1.8</v>
      </c>
      <c r="AC375" s="12">
        <v>1.8</v>
      </c>
      <c r="AD375" s="12">
        <v>1.8</v>
      </c>
      <c r="AE375" s="12" t="s">
        <v>838</v>
      </c>
      <c r="AF375" s="12">
        <v>0.28000000000000003</v>
      </c>
      <c r="AG375" s="12"/>
      <c r="AH375" s="12"/>
      <c r="AI375" s="12"/>
      <c r="AJ375" s="12"/>
      <c r="AK375" s="12"/>
      <c r="AL375" s="16" t="s">
        <v>997</v>
      </c>
      <c r="AM375" s="12" t="s">
        <v>1503</v>
      </c>
      <c r="AN375" s="27">
        <f>VLOOKUP(Table24[[#This Row],[USD conversion]],Sheet2!A:B,2,FALSE)</f>
        <v>1.1715</v>
      </c>
      <c r="AO375" s="28">
        <f>Table24[[#This Row],[Min Charge]]*Table24[[#This Row],[Conversion Rate]]</f>
        <v>175.72499999999999</v>
      </c>
      <c r="AP375" s="28">
        <f>Table24[[#This Row],[45]]*Table24[[#This Row],[Conversion Rate]]</f>
        <v>0</v>
      </c>
      <c r="AQ375" s="28">
        <f>Table24[[#This Row],[100]]*Table24[[#This Row],[Conversion Rate]]</f>
        <v>2.6944499999999998</v>
      </c>
      <c r="AR375" s="28">
        <f>Table24[[#This Row],[200]]*Table24[[#This Row],[Conversion Rate]]</f>
        <v>0</v>
      </c>
      <c r="AS375" s="28">
        <f>Table24[[#This Row],[300]]*Table24[[#This Row],[Conversion Rate]]</f>
        <v>2.4601500000000001</v>
      </c>
      <c r="AT375" s="28">
        <f>Table24[[#This Row],[500]]*Table24[[#This Row],[Conversion Rate]]</f>
        <v>2.2258499999999999</v>
      </c>
      <c r="AU375" s="28">
        <f>Table24[[#This Row],[1000]]*Table24[[#This Row],[Conversion Rate]]</f>
        <v>2.1087000000000002</v>
      </c>
      <c r="AV375" s="28">
        <f>Table24[[#This Row],[2500]]*Table24[[#This Row],[Conversion Rate]]</f>
        <v>2.1087000000000002</v>
      </c>
      <c r="AW375" s="28">
        <f>Table24[[#This Row],[5000]]*Table24[[#This Row],[Conversion Rate]]</f>
        <v>2.1087000000000002</v>
      </c>
      <c r="AX375" s="28" t="str">
        <f>Table24[[#This Row],[All In/ ++]]</f>
        <v>++</v>
      </c>
      <c r="AY375" s="28">
        <f>Table24[[#This Row],[FSC]]*Table24[[#This Row],[Conversion Rate]]</f>
        <v>0.32802000000000003</v>
      </c>
      <c r="AZ375" s="28">
        <f>Table24[[#This Row],[SSC]]*Table24[[#This Row],[Conversion Rate]]</f>
        <v>0</v>
      </c>
      <c r="BA375" s="28">
        <f>Table24[[#This Row],[Screening]]*Table24[[#This Row],[Conversion Rate]]</f>
        <v>0</v>
      </c>
      <c r="BB375" s="28">
        <f>Table24[[#This Row],[Other Charges]]*Table24[[#This Row],[Conversion Rate]]</f>
        <v>0</v>
      </c>
      <c r="BC375" s="28">
        <f>Table24[[#This Row],[Dry Ice Charge]]*Table24[[#This Row],[Conversion Rate]]</f>
        <v>0</v>
      </c>
      <c r="BD375" s="28">
        <f>Table24[[#This Row],[SAF/kg]]*Table24[[#This Row],[Conversion Rate]]</f>
        <v>0</v>
      </c>
      <c r="BE375" s="30" cm="1">
        <f t="array" ref="BE375">IF(COUNTIFS(F$20:F$1213,F375,G$20:G$1213,G375)&gt;1,
    _xlfn.PERCENTRANK.INC(
        _xlfn._xlws.FILTER(AO$20:AO$1213, (F$20:F$1213=F375)*(G$20:G$1213=G375)*ISNUMBER(AO$20:AO$1213)),
        AO375
    ),
    0
)</f>
        <v>0.4</v>
      </c>
      <c r="BF375" s="28" t="str">
        <f t="shared" si="5"/>
        <v>Orange</v>
      </c>
    </row>
    <row r="376" spans="3:58" hidden="1">
      <c r="C376" s="6" t="s">
        <v>20</v>
      </c>
      <c r="D376" s="4" t="s">
        <v>472</v>
      </c>
      <c r="E376" s="4" t="s">
        <v>22</v>
      </c>
      <c r="F376" s="4" t="s">
        <v>171</v>
      </c>
      <c r="G376" s="4" t="s">
        <v>190</v>
      </c>
      <c r="H376" s="4" t="s">
        <v>798</v>
      </c>
      <c r="I376" s="4" t="s">
        <v>801</v>
      </c>
      <c r="J376" s="4" t="s">
        <v>778</v>
      </c>
      <c r="K376" s="4" t="s">
        <v>777</v>
      </c>
      <c r="L3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PharmaYesExpressDUBPVGIECNEMEAAPAC</v>
      </c>
      <c r="M376" s="7">
        <v>11335.5</v>
      </c>
      <c r="N376" s="4">
        <v>20</v>
      </c>
      <c r="O376" s="13">
        <v>566.77499999999998</v>
      </c>
      <c r="P376" s="8" t="s">
        <v>1005</v>
      </c>
      <c r="Q376" s="12" t="s">
        <v>472</v>
      </c>
      <c r="R376" s="12" t="s">
        <v>792</v>
      </c>
      <c r="S376" s="12" t="s">
        <v>109</v>
      </c>
      <c r="T376" s="12" t="s">
        <v>837</v>
      </c>
      <c r="U376" s="22"/>
      <c r="V376" s="12">
        <v>150</v>
      </c>
      <c r="W376" s="12"/>
      <c r="X376" s="12">
        <v>2.1</v>
      </c>
      <c r="Y376" s="12"/>
      <c r="Z376" s="12">
        <v>1.9</v>
      </c>
      <c r="AA376" s="12">
        <v>1.8</v>
      </c>
      <c r="AB376" s="12">
        <v>1.6</v>
      </c>
      <c r="AC376" s="12">
        <v>1.6</v>
      </c>
      <c r="AD376" s="12">
        <v>1.6</v>
      </c>
      <c r="AE376" s="12" t="s">
        <v>838</v>
      </c>
      <c r="AF376" s="12">
        <v>0.28000000000000003</v>
      </c>
      <c r="AG376" s="12"/>
      <c r="AH376" s="12"/>
      <c r="AI376" s="12"/>
      <c r="AJ376" s="12"/>
      <c r="AK376" s="12"/>
      <c r="AL376" s="16" t="s">
        <v>997</v>
      </c>
      <c r="AM376" s="12" t="s">
        <v>1503</v>
      </c>
      <c r="AN376" s="27">
        <f>VLOOKUP(Table24[[#This Row],[USD conversion]],Sheet2!A:B,2,FALSE)</f>
        <v>1.1715</v>
      </c>
      <c r="AO376" s="28">
        <f>Table24[[#This Row],[Min Charge]]*Table24[[#This Row],[Conversion Rate]]</f>
        <v>175.72499999999999</v>
      </c>
      <c r="AP376" s="28">
        <f>Table24[[#This Row],[45]]*Table24[[#This Row],[Conversion Rate]]</f>
        <v>0</v>
      </c>
      <c r="AQ376" s="28">
        <f>Table24[[#This Row],[100]]*Table24[[#This Row],[Conversion Rate]]</f>
        <v>2.4601500000000001</v>
      </c>
      <c r="AR376" s="28">
        <f>Table24[[#This Row],[200]]*Table24[[#This Row],[Conversion Rate]]</f>
        <v>0</v>
      </c>
      <c r="AS376" s="28">
        <f>Table24[[#This Row],[300]]*Table24[[#This Row],[Conversion Rate]]</f>
        <v>2.2258499999999999</v>
      </c>
      <c r="AT376" s="28">
        <f>Table24[[#This Row],[500]]*Table24[[#This Row],[Conversion Rate]]</f>
        <v>2.1087000000000002</v>
      </c>
      <c r="AU376" s="28">
        <f>Table24[[#This Row],[1000]]*Table24[[#This Row],[Conversion Rate]]</f>
        <v>1.8744000000000001</v>
      </c>
      <c r="AV376" s="28">
        <f>Table24[[#This Row],[2500]]*Table24[[#This Row],[Conversion Rate]]</f>
        <v>1.8744000000000001</v>
      </c>
      <c r="AW376" s="28">
        <f>Table24[[#This Row],[5000]]*Table24[[#This Row],[Conversion Rate]]</f>
        <v>1.8744000000000001</v>
      </c>
      <c r="AX376" s="28" t="str">
        <f>Table24[[#This Row],[All In/ ++]]</f>
        <v>++</v>
      </c>
      <c r="AY376" s="28">
        <f>Table24[[#This Row],[FSC]]*Table24[[#This Row],[Conversion Rate]]</f>
        <v>0.32802000000000003</v>
      </c>
      <c r="AZ376" s="28">
        <f>Table24[[#This Row],[SSC]]*Table24[[#This Row],[Conversion Rate]]</f>
        <v>0</v>
      </c>
      <c r="BA376" s="28">
        <f>Table24[[#This Row],[Screening]]*Table24[[#This Row],[Conversion Rate]]</f>
        <v>0</v>
      </c>
      <c r="BB376" s="28">
        <f>Table24[[#This Row],[Other Charges]]*Table24[[#This Row],[Conversion Rate]]</f>
        <v>0</v>
      </c>
      <c r="BC376" s="28">
        <f>Table24[[#This Row],[Dry Ice Charge]]*Table24[[#This Row],[Conversion Rate]]</f>
        <v>0</v>
      </c>
      <c r="BD376" s="28">
        <f>Table24[[#This Row],[SAF/kg]]*Table24[[#This Row],[Conversion Rate]]</f>
        <v>0</v>
      </c>
      <c r="BE376" s="30" cm="1">
        <f t="array" ref="BE376">IF(COUNTIFS(F$20:F$1213,F376,G$20:G$1213,G376)&gt;1,
    _xlfn.PERCENTRANK.INC(
        _xlfn._xlws.FILTER(AO$20:AO$1213, (F$20:F$1213=F376)*(G$20:G$1213=G376)*ISNUMBER(AO$20:AO$1213)),
        AO376
    ),
    0
)</f>
        <v>0.33300000000000002</v>
      </c>
      <c r="BF376" s="28" t="str">
        <f t="shared" si="5"/>
        <v>Orange</v>
      </c>
    </row>
    <row r="377" spans="3:58" hidden="1">
      <c r="C377" s="6" t="s">
        <v>20</v>
      </c>
      <c r="D377" s="4" t="s">
        <v>21</v>
      </c>
      <c r="E377" s="4" t="s">
        <v>22</v>
      </c>
      <c r="F377" s="4" t="s">
        <v>51</v>
      </c>
      <c r="G377" s="4" t="s">
        <v>290</v>
      </c>
      <c r="H377" s="4" t="s">
        <v>800</v>
      </c>
      <c r="I377" s="4" t="s">
        <v>797</v>
      </c>
      <c r="J377" s="4" t="s">
        <v>778</v>
      </c>
      <c r="K377" s="4" t="s">
        <v>777</v>
      </c>
      <c r="L3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PharmaNoExpressFRABOMDEINEMEAAPAC</v>
      </c>
      <c r="M377" s="7">
        <v>1969.1999999999985</v>
      </c>
      <c r="N377" s="4">
        <v>265</v>
      </c>
      <c r="O377" s="13">
        <v>7.4309433962264091</v>
      </c>
      <c r="P377" s="8" t="s">
        <v>1005</v>
      </c>
      <c r="Q377" s="12" t="s">
        <v>472</v>
      </c>
      <c r="R377" s="12" t="s">
        <v>792</v>
      </c>
      <c r="S377" s="12" t="s">
        <v>109</v>
      </c>
      <c r="T377" s="12" t="s">
        <v>837</v>
      </c>
      <c r="U377" s="22"/>
      <c r="V377" s="12">
        <v>160</v>
      </c>
      <c r="W377" s="12"/>
      <c r="X377" s="12">
        <v>2.9</v>
      </c>
      <c r="Y377" s="12"/>
      <c r="Z377" s="12">
        <v>2.7</v>
      </c>
      <c r="AA377" s="12">
        <v>2.5</v>
      </c>
      <c r="AB377" s="12">
        <v>2.4</v>
      </c>
      <c r="AC377" s="12">
        <v>2.4</v>
      </c>
      <c r="AD377" s="12">
        <v>2.4</v>
      </c>
      <c r="AE377" s="12" t="s">
        <v>838</v>
      </c>
      <c r="AF377" s="12">
        <v>0.28000000000000003</v>
      </c>
      <c r="AG377" s="12"/>
      <c r="AH377" s="12"/>
      <c r="AI377" s="12"/>
      <c r="AJ377" s="12"/>
      <c r="AK377" s="12"/>
      <c r="AL377" s="16" t="s">
        <v>997</v>
      </c>
      <c r="AM377" s="12" t="s">
        <v>1503</v>
      </c>
      <c r="AN377" s="27">
        <f>VLOOKUP(Table24[[#This Row],[USD conversion]],Sheet2!A:B,2,FALSE)</f>
        <v>1.1715</v>
      </c>
      <c r="AO377" s="28">
        <f>Table24[[#This Row],[Min Charge]]*Table24[[#This Row],[Conversion Rate]]</f>
        <v>187.44</v>
      </c>
      <c r="AP377" s="28">
        <f>Table24[[#This Row],[45]]*Table24[[#This Row],[Conversion Rate]]</f>
        <v>0</v>
      </c>
      <c r="AQ377" s="28">
        <f>Table24[[#This Row],[100]]*Table24[[#This Row],[Conversion Rate]]</f>
        <v>3.3973499999999999</v>
      </c>
      <c r="AR377" s="28">
        <f>Table24[[#This Row],[200]]*Table24[[#This Row],[Conversion Rate]]</f>
        <v>0</v>
      </c>
      <c r="AS377" s="28">
        <f>Table24[[#This Row],[300]]*Table24[[#This Row],[Conversion Rate]]</f>
        <v>3.1630500000000001</v>
      </c>
      <c r="AT377" s="28">
        <f>Table24[[#This Row],[500]]*Table24[[#This Row],[Conversion Rate]]</f>
        <v>2.92875</v>
      </c>
      <c r="AU377" s="28">
        <f>Table24[[#This Row],[1000]]*Table24[[#This Row],[Conversion Rate]]</f>
        <v>2.8115999999999999</v>
      </c>
      <c r="AV377" s="28">
        <f>Table24[[#This Row],[2500]]*Table24[[#This Row],[Conversion Rate]]</f>
        <v>2.8115999999999999</v>
      </c>
      <c r="AW377" s="28">
        <f>Table24[[#This Row],[5000]]*Table24[[#This Row],[Conversion Rate]]</f>
        <v>2.8115999999999999</v>
      </c>
      <c r="AX377" s="28" t="str">
        <f>Table24[[#This Row],[All In/ ++]]</f>
        <v>++</v>
      </c>
      <c r="AY377" s="28">
        <f>Table24[[#This Row],[FSC]]*Table24[[#This Row],[Conversion Rate]]</f>
        <v>0.32802000000000003</v>
      </c>
      <c r="AZ377" s="28">
        <f>Table24[[#This Row],[SSC]]*Table24[[#This Row],[Conversion Rate]]</f>
        <v>0</v>
      </c>
      <c r="BA377" s="28">
        <f>Table24[[#This Row],[Screening]]*Table24[[#This Row],[Conversion Rate]]</f>
        <v>0</v>
      </c>
      <c r="BB377" s="28">
        <f>Table24[[#This Row],[Other Charges]]*Table24[[#This Row],[Conversion Rate]]</f>
        <v>0</v>
      </c>
      <c r="BC377" s="28">
        <f>Table24[[#This Row],[Dry Ice Charge]]*Table24[[#This Row],[Conversion Rate]]</f>
        <v>0</v>
      </c>
      <c r="BD377" s="28">
        <f>Table24[[#This Row],[SAF/kg]]*Table24[[#This Row],[Conversion Rate]]</f>
        <v>0</v>
      </c>
      <c r="BE377" s="30" cm="1">
        <f t="array" ref="BE377">IF(COUNTIFS(F$20:F$1213,F377,G$20:G$1213,G377)&gt;1,
    _xlfn.PERCENTRANK.INC(
        _xlfn._xlws.FILTER(AO$20:AO$1213, (F$20:F$1213=F377)*(G$20:G$1213=G377)*ISNUMBER(AO$20:AO$1213)),
        AO377
    ),
    0
)</f>
        <v>0.33300000000000002</v>
      </c>
      <c r="BF377" s="28" t="str">
        <f t="shared" si="5"/>
        <v>Orange</v>
      </c>
    </row>
    <row r="378" spans="3:58" hidden="1">
      <c r="C378" s="6" t="s">
        <v>20</v>
      </c>
      <c r="D378" s="4" t="s">
        <v>472</v>
      </c>
      <c r="E378" s="4" t="s">
        <v>22</v>
      </c>
      <c r="F378" s="4" t="s">
        <v>51</v>
      </c>
      <c r="G378" s="4" t="s">
        <v>110</v>
      </c>
      <c r="H378" s="4" t="s">
        <v>800</v>
      </c>
      <c r="I378" s="4" t="s">
        <v>809</v>
      </c>
      <c r="J378" s="4" t="s">
        <v>778</v>
      </c>
      <c r="K378" s="4" t="s">
        <v>777</v>
      </c>
      <c r="L3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PharmaYesExpressFRAICNDEKREMEAAPAC</v>
      </c>
      <c r="M378" s="7">
        <v>21181.24</v>
      </c>
      <c r="N378" s="4">
        <v>579</v>
      </c>
      <c r="O378" s="13">
        <v>36.582452504317793</v>
      </c>
      <c r="P378" s="8" t="s">
        <v>1005</v>
      </c>
      <c r="Q378" s="12" t="s">
        <v>472</v>
      </c>
      <c r="R378" s="12" t="s">
        <v>792</v>
      </c>
      <c r="S378" s="12" t="s">
        <v>109</v>
      </c>
      <c r="T378" s="12" t="s">
        <v>837</v>
      </c>
      <c r="U378" s="22"/>
      <c r="V378" s="12">
        <v>180</v>
      </c>
      <c r="W378" s="12"/>
      <c r="X378" s="12">
        <v>3.2</v>
      </c>
      <c r="Y378" s="12"/>
      <c r="Z378" s="12">
        <v>2.8</v>
      </c>
      <c r="AA378" s="12">
        <v>2.7</v>
      </c>
      <c r="AB378" s="12">
        <v>2.5</v>
      </c>
      <c r="AC378" s="12">
        <v>2.5</v>
      </c>
      <c r="AD378" s="12">
        <v>2.5</v>
      </c>
      <c r="AE378" s="12" t="s">
        <v>838</v>
      </c>
      <c r="AF378" s="12">
        <v>0.28000000000000003</v>
      </c>
      <c r="AG378" s="12"/>
      <c r="AH378" s="12"/>
      <c r="AI378" s="12"/>
      <c r="AJ378" s="12"/>
      <c r="AK378" s="12"/>
      <c r="AL378" s="16" t="s">
        <v>997</v>
      </c>
      <c r="AM378" s="12" t="s">
        <v>1503</v>
      </c>
      <c r="AN378" s="27">
        <f>VLOOKUP(Table24[[#This Row],[USD conversion]],Sheet2!A:B,2,FALSE)</f>
        <v>1.1715</v>
      </c>
      <c r="AO378" s="28">
        <f>Table24[[#This Row],[Min Charge]]*Table24[[#This Row],[Conversion Rate]]</f>
        <v>210.87</v>
      </c>
      <c r="AP378" s="28">
        <f>Table24[[#This Row],[45]]*Table24[[#This Row],[Conversion Rate]]</f>
        <v>0</v>
      </c>
      <c r="AQ378" s="28">
        <f>Table24[[#This Row],[100]]*Table24[[#This Row],[Conversion Rate]]</f>
        <v>3.7488000000000001</v>
      </c>
      <c r="AR378" s="28">
        <f>Table24[[#This Row],[200]]*Table24[[#This Row],[Conversion Rate]]</f>
        <v>0</v>
      </c>
      <c r="AS378" s="28">
        <f>Table24[[#This Row],[300]]*Table24[[#This Row],[Conversion Rate]]</f>
        <v>3.2801999999999998</v>
      </c>
      <c r="AT378" s="28">
        <f>Table24[[#This Row],[500]]*Table24[[#This Row],[Conversion Rate]]</f>
        <v>3.1630500000000001</v>
      </c>
      <c r="AU378" s="28">
        <f>Table24[[#This Row],[1000]]*Table24[[#This Row],[Conversion Rate]]</f>
        <v>2.92875</v>
      </c>
      <c r="AV378" s="28">
        <f>Table24[[#This Row],[2500]]*Table24[[#This Row],[Conversion Rate]]</f>
        <v>2.92875</v>
      </c>
      <c r="AW378" s="28">
        <f>Table24[[#This Row],[5000]]*Table24[[#This Row],[Conversion Rate]]</f>
        <v>2.92875</v>
      </c>
      <c r="AX378" s="28" t="str">
        <f>Table24[[#This Row],[All In/ ++]]</f>
        <v>++</v>
      </c>
      <c r="AY378" s="28">
        <f>Table24[[#This Row],[FSC]]*Table24[[#This Row],[Conversion Rate]]</f>
        <v>0.32802000000000003</v>
      </c>
      <c r="AZ378" s="28">
        <f>Table24[[#This Row],[SSC]]*Table24[[#This Row],[Conversion Rate]]</f>
        <v>0</v>
      </c>
      <c r="BA378" s="28">
        <f>Table24[[#This Row],[Screening]]*Table24[[#This Row],[Conversion Rate]]</f>
        <v>0</v>
      </c>
      <c r="BB378" s="28">
        <f>Table24[[#This Row],[Other Charges]]*Table24[[#This Row],[Conversion Rate]]</f>
        <v>0</v>
      </c>
      <c r="BC378" s="28">
        <f>Table24[[#This Row],[Dry Ice Charge]]*Table24[[#This Row],[Conversion Rate]]</f>
        <v>0</v>
      </c>
      <c r="BD378" s="28">
        <f>Table24[[#This Row],[SAF/kg]]*Table24[[#This Row],[Conversion Rate]]</f>
        <v>0</v>
      </c>
      <c r="BE378" s="30" cm="1">
        <f t="array" ref="BE378">IF(COUNTIFS(F$20:F$1213,F378,G$20:G$1213,G378)&gt;1,
    _xlfn.PERCENTRANK.INC(
        _xlfn._xlws.FILTER(AO$20:AO$1213, (F$20:F$1213=F378)*(G$20:G$1213=G378)*ISNUMBER(AO$20:AO$1213)),
        AO378
    ),
    0
)</f>
        <v>0.4</v>
      </c>
      <c r="BF378" s="28" t="str">
        <f t="shared" si="5"/>
        <v>Orange</v>
      </c>
    </row>
    <row r="379" spans="3:58" hidden="1">
      <c r="C379" s="6" t="s">
        <v>20</v>
      </c>
      <c r="D379" s="4" t="s">
        <v>472</v>
      </c>
      <c r="E379" s="4" t="s">
        <v>22</v>
      </c>
      <c r="F379" s="4" t="s">
        <v>51</v>
      </c>
      <c r="G379" s="4" t="s">
        <v>44</v>
      </c>
      <c r="H379" s="4" t="s">
        <v>800</v>
      </c>
      <c r="I379" s="4" t="s">
        <v>816</v>
      </c>
      <c r="J379" s="4" t="s">
        <v>778</v>
      </c>
      <c r="K379" s="4" t="s">
        <v>777</v>
      </c>
      <c r="L3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PharmaYesExpressFRAMELDEAUEMEAAPAC</v>
      </c>
      <c r="M379" s="7">
        <v>7447.0399999999991</v>
      </c>
      <c r="N379" s="4">
        <v>447</v>
      </c>
      <c r="O379" s="13">
        <v>16.660044742729305</v>
      </c>
      <c r="P379" s="8" t="s">
        <v>1005</v>
      </c>
      <c r="Q379" s="12" t="s">
        <v>472</v>
      </c>
      <c r="R379" s="12" t="s">
        <v>792</v>
      </c>
      <c r="S379" s="12" t="s">
        <v>109</v>
      </c>
      <c r="T379" s="12" t="s">
        <v>837</v>
      </c>
      <c r="U379" s="22"/>
      <c r="V379" s="12">
        <v>200</v>
      </c>
      <c r="W379" s="12"/>
      <c r="X379" s="12">
        <v>6.9</v>
      </c>
      <c r="Y379" s="12"/>
      <c r="Z379" s="12">
        <v>6.3</v>
      </c>
      <c r="AA379" s="12">
        <v>6.1</v>
      </c>
      <c r="AB379" s="12">
        <v>6</v>
      </c>
      <c r="AC379" s="12">
        <v>6</v>
      </c>
      <c r="AD379" s="12">
        <v>6</v>
      </c>
      <c r="AE379" s="12" t="s">
        <v>838</v>
      </c>
      <c r="AF379" s="12">
        <v>0.28000000000000003</v>
      </c>
      <c r="AG379" s="12"/>
      <c r="AH379" s="12"/>
      <c r="AI379" s="12"/>
      <c r="AJ379" s="12"/>
      <c r="AK379" s="12"/>
      <c r="AL379" s="16" t="s">
        <v>997</v>
      </c>
      <c r="AM379" s="12" t="s">
        <v>1503</v>
      </c>
      <c r="AN379" s="27">
        <f>VLOOKUP(Table24[[#This Row],[USD conversion]],Sheet2!A:B,2,FALSE)</f>
        <v>1.1715</v>
      </c>
      <c r="AO379" s="28">
        <f>Table24[[#This Row],[Min Charge]]*Table24[[#This Row],[Conversion Rate]]</f>
        <v>234.3</v>
      </c>
      <c r="AP379" s="28">
        <f>Table24[[#This Row],[45]]*Table24[[#This Row],[Conversion Rate]]</f>
        <v>0</v>
      </c>
      <c r="AQ379" s="28">
        <f>Table24[[#This Row],[100]]*Table24[[#This Row],[Conversion Rate]]</f>
        <v>8.0833500000000011</v>
      </c>
      <c r="AR379" s="28">
        <f>Table24[[#This Row],[200]]*Table24[[#This Row],[Conversion Rate]]</f>
        <v>0</v>
      </c>
      <c r="AS379" s="28">
        <f>Table24[[#This Row],[300]]*Table24[[#This Row],[Conversion Rate]]</f>
        <v>7.3804499999999997</v>
      </c>
      <c r="AT379" s="28">
        <f>Table24[[#This Row],[500]]*Table24[[#This Row],[Conversion Rate]]</f>
        <v>7.1461499999999996</v>
      </c>
      <c r="AU379" s="28">
        <f>Table24[[#This Row],[1000]]*Table24[[#This Row],[Conversion Rate]]</f>
        <v>7.0289999999999999</v>
      </c>
      <c r="AV379" s="28">
        <f>Table24[[#This Row],[2500]]*Table24[[#This Row],[Conversion Rate]]</f>
        <v>7.0289999999999999</v>
      </c>
      <c r="AW379" s="28">
        <f>Table24[[#This Row],[5000]]*Table24[[#This Row],[Conversion Rate]]</f>
        <v>7.0289999999999999</v>
      </c>
      <c r="AX379" s="28" t="str">
        <f>Table24[[#This Row],[All In/ ++]]</f>
        <v>++</v>
      </c>
      <c r="AY379" s="28">
        <f>Table24[[#This Row],[FSC]]*Table24[[#This Row],[Conversion Rate]]</f>
        <v>0.32802000000000003</v>
      </c>
      <c r="AZ379" s="28">
        <f>Table24[[#This Row],[SSC]]*Table24[[#This Row],[Conversion Rate]]</f>
        <v>0</v>
      </c>
      <c r="BA379" s="28">
        <f>Table24[[#This Row],[Screening]]*Table24[[#This Row],[Conversion Rate]]</f>
        <v>0</v>
      </c>
      <c r="BB379" s="28">
        <f>Table24[[#This Row],[Other Charges]]*Table24[[#This Row],[Conversion Rate]]</f>
        <v>0</v>
      </c>
      <c r="BC379" s="28">
        <f>Table24[[#This Row],[Dry Ice Charge]]*Table24[[#This Row],[Conversion Rate]]</f>
        <v>0</v>
      </c>
      <c r="BD379" s="28">
        <f>Table24[[#This Row],[SAF/kg]]*Table24[[#This Row],[Conversion Rate]]</f>
        <v>0</v>
      </c>
      <c r="BE379" s="30" cm="1">
        <f t="array" ref="BE379">IF(COUNTIFS(F$20:F$1213,F379,G$20:G$1213,G379)&gt;1,
    _xlfn.PERCENTRANK.INC(
        _xlfn._xlws.FILTER(AO$20:AO$1213, (F$20:F$1213=F379)*(G$20:G$1213=G379)*ISNUMBER(AO$20:AO$1213)),
        AO379
    ),
    0
)</f>
        <v>0.25</v>
      </c>
      <c r="BF379" s="28" t="str">
        <f t="shared" si="5"/>
        <v>Orange</v>
      </c>
    </row>
    <row r="380" spans="3:58" hidden="1">
      <c r="C380" s="6" t="s">
        <v>28</v>
      </c>
      <c r="D380" s="4" t="s">
        <v>21</v>
      </c>
      <c r="E380" s="4" t="s">
        <v>36</v>
      </c>
      <c r="F380" s="4" t="s">
        <v>51</v>
      </c>
      <c r="G380" s="4" t="s">
        <v>52</v>
      </c>
      <c r="H380" s="4" t="s">
        <v>800</v>
      </c>
      <c r="I380" s="4" t="s">
        <v>818</v>
      </c>
      <c r="J380" s="4" t="s">
        <v>778</v>
      </c>
      <c r="K380" s="4" t="s">
        <v>777</v>
      </c>
      <c r="L3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AviationNoStandardFRARUHDESAEMEAAPAC</v>
      </c>
      <c r="M380" s="7">
        <v>7256.5725780000148</v>
      </c>
      <c r="N380" s="4">
        <v>523</v>
      </c>
      <c r="O380" s="13">
        <v>13.874899766730429</v>
      </c>
      <c r="P380" s="8" t="s">
        <v>1005</v>
      </c>
      <c r="Q380" s="12" t="s">
        <v>472</v>
      </c>
      <c r="R380" s="12" t="s">
        <v>792</v>
      </c>
      <c r="S380" s="12" t="s">
        <v>109</v>
      </c>
      <c r="T380" s="12" t="s">
        <v>837</v>
      </c>
      <c r="U380" s="22"/>
      <c r="V380" s="12">
        <v>100</v>
      </c>
      <c r="W380" s="12"/>
      <c r="X380" s="12">
        <v>2.35</v>
      </c>
      <c r="Y380" s="12"/>
      <c r="Z380" s="12">
        <v>2.1</v>
      </c>
      <c r="AA380" s="12">
        <v>1.95</v>
      </c>
      <c r="AB380" s="12">
        <v>1.8</v>
      </c>
      <c r="AC380" s="12">
        <v>1.8</v>
      </c>
      <c r="AD380" s="12">
        <v>1.8</v>
      </c>
      <c r="AE380" s="12" t="s">
        <v>838</v>
      </c>
      <c r="AF380" s="12">
        <v>0.28000000000000003</v>
      </c>
      <c r="AG380" s="12"/>
      <c r="AH380" s="12"/>
      <c r="AI380" s="12"/>
      <c r="AJ380" s="12"/>
      <c r="AK380" s="12"/>
      <c r="AL380" s="16" t="s">
        <v>992</v>
      </c>
      <c r="AM380" s="12" t="s">
        <v>1503</v>
      </c>
      <c r="AN380" s="27">
        <f>VLOOKUP(Table24[[#This Row],[USD conversion]],Sheet2!A:B,2,FALSE)</f>
        <v>1.1715</v>
      </c>
      <c r="AO380" s="28">
        <f>Table24[[#This Row],[Min Charge]]*Table24[[#This Row],[Conversion Rate]]</f>
        <v>117.15</v>
      </c>
      <c r="AP380" s="28">
        <f>Table24[[#This Row],[45]]*Table24[[#This Row],[Conversion Rate]]</f>
        <v>0</v>
      </c>
      <c r="AQ380" s="28">
        <f>Table24[[#This Row],[100]]*Table24[[#This Row],[Conversion Rate]]</f>
        <v>2.7530250000000001</v>
      </c>
      <c r="AR380" s="28">
        <f>Table24[[#This Row],[200]]*Table24[[#This Row],[Conversion Rate]]</f>
        <v>0</v>
      </c>
      <c r="AS380" s="28">
        <f>Table24[[#This Row],[300]]*Table24[[#This Row],[Conversion Rate]]</f>
        <v>2.4601500000000001</v>
      </c>
      <c r="AT380" s="28">
        <f>Table24[[#This Row],[500]]*Table24[[#This Row],[Conversion Rate]]</f>
        <v>2.2844249999999997</v>
      </c>
      <c r="AU380" s="28">
        <f>Table24[[#This Row],[1000]]*Table24[[#This Row],[Conversion Rate]]</f>
        <v>2.1087000000000002</v>
      </c>
      <c r="AV380" s="28">
        <f>Table24[[#This Row],[2500]]*Table24[[#This Row],[Conversion Rate]]</f>
        <v>2.1087000000000002</v>
      </c>
      <c r="AW380" s="28">
        <f>Table24[[#This Row],[5000]]*Table24[[#This Row],[Conversion Rate]]</f>
        <v>2.1087000000000002</v>
      </c>
      <c r="AX380" s="28" t="str">
        <f>Table24[[#This Row],[All In/ ++]]</f>
        <v>++</v>
      </c>
      <c r="AY380" s="28">
        <f>Table24[[#This Row],[FSC]]*Table24[[#This Row],[Conversion Rate]]</f>
        <v>0.32802000000000003</v>
      </c>
      <c r="AZ380" s="28">
        <f>Table24[[#This Row],[SSC]]*Table24[[#This Row],[Conversion Rate]]</f>
        <v>0</v>
      </c>
      <c r="BA380" s="28">
        <f>Table24[[#This Row],[Screening]]*Table24[[#This Row],[Conversion Rate]]</f>
        <v>0</v>
      </c>
      <c r="BB380" s="28">
        <f>Table24[[#This Row],[Other Charges]]*Table24[[#This Row],[Conversion Rate]]</f>
        <v>0</v>
      </c>
      <c r="BC380" s="28">
        <f>Table24[[#This Row],[Dry Ice Charge]]*Table24[[#This Row],[Conversion Rate]]</f>
        <v>0</v>
      </c>
      <c r="BD380" s="28">
        <f>Table24[[#This Row],[SAF/kg]]*Table24[[#This Row],[Conversion Rate]]</f>
        <v>0</v>
      </c>
      <c r="BE380" s="30" cm="1">
        <f t="array" ref="BE380">IF(COUNTIFS(F$20:F$1213,F380,G$20:G$1213,G380)&gt;1,
    _xlfn.PERCENTRANK.INC(
        _xlfn._xlws.FILTER(AO$20:AO$1213, (F$20:F$1213=F380)*(G$20:G$1213=G380)*ISNUMBER(AO$20:AO$1213)),
        AO380
    ),
    0
)</f>
        <v>0.33300000000000002</v>
      </c>
      <c r="BF380" s="28" t="str">
        <f t="shared" si="5"/>
        <v>Orange</v>
      </c>
    </row>
    <row r="381" spans="3:58" hidden="1">
      <c r="C381" s="6" t="s">
        <v>20</v>
      </c>
      <c r="D381" s="4" t="s">
        <v>472</v>
      </c>
      <c r="E381" s="4" t="s">
        <v>22</v>
      </c>
      <c r="F381" s="4" t="s">
        <v>51</v>
      </c>
      <c r="G381" s="4" t="s">
        <v>106</v>
      </c>
      <c r="H381" s="4" t="s">
        <v>800</v>
      </c>
      <c r="I381" s="4" t="s">
        <v>816</v>
      </c>
      <c r="J381" s="4" t="s">
        <v>778</v>
      </c>
      <c r="K381" s="4" t="s">
        <v>777</v>
      </c>
      <c r="L3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381" s="7">
        <v>7158.7599999999984</v>
      </c>
      <c r="N381" s="4">
        <v>314</v>
      </c>
      <c r="O381" s="13">
        <v>22.798598726114644</v>
      </c>
      <c r="P381" s="8" t="s">
        <v>1005</v>
      </c>
      <c r="Q381" s="12" t="s">
        <v>472</v>
      </c>
      <c r="R381" s="12" t="s">
        <v>792</v>
      </c>
      <c r="S381" s="12" t="s">
        <v>109</v>
      </c>
      <c r="T381" s="12" t="s">
        <v>837</v>
      </c>
      <c r="U381" s="22"/>
      <c r="V381" s="12">
        <v>200</v>
      </c>
      <c r="W381" s="12"/>
      <c r="X381" s="12">
        <v>7.5</v>
      </c>
      <c r="Y381" s="12"/>
      <c r="Z381" s="12">
        <v>6.8</v>
      </c>
      <c r="AA381" s="12">
        <v>6.7</v>
      </c>
      <c r="AB381" s="12">
        <v>6.5</v>
      </c>
      <c r="AC381" s="12">
        <v>6.5</v>
      </c>
      <c r="AD381" s="12">
        <v>6.5</v>
      </c>
      <c r="AE381" s="12" t="s">
        <v>838</v>
      </c>
      <c r="AF381" s="12">
        <v>0.28000000000000003</v>
      </c>
      <c r="AG381" s="12"/>
      <c r="AH381" s="12"/>
      <c r="AI381" s="12"/>
      <c r="AJ381" s="12"/>
      <c r="AK381" s="12"/>
      <c r="AL381" s="16" t="s">
        <v>997</v>
      </c>
      <c r="AM381" s="12" t="s">
        <v>1503</v>
      </c>
      <c r="AN381" s="27">
        <f>VLOOKUP(Table24[[#This Row],[USD conversion]],Sheet2!A:B,2,FALSE)</f>
        <v>1.1715</v>
      </c>
      <c r="AO381" s="28">
        <f>Table24[[#This Row],[Min Charge]]*Table24[[#This Row],[Conversion Rate]]</f>
        <v>234.3</v>
      </c>
      <c r="AP381" s="28">
        <f>Table24[[#This Row],[45]]*Table24[[#This Row],[Conversion Rate]]</f>
        <v>0</v>
      </c>
      <c r="AQ381" s="28">
        <f>Table24[[#This Row],[100]]*Table24[[#This Row],[Conversion Rate]]</f>
        <v>8.786249999999999</v>
      </c>
      <c r="AR381" s="28">
        <f>Table24[[#This Row],[200]]*Table24[[#This Row],[Conversion Rate]]</f>
        <v>0</v>
      </c>
      <c r="AS381" s="28">
        <f>Table24[[#This Row],[300]]*Table24[[#This Row],[Conversion Rate]]</f>
        <v>7.9661999999999997</v>
      </c>
      <c r="AT381" s="28">
        <f>Table24[[#This Row],[500]]*Table24[[#This Row],[Conversion Rate]]</f>
        <v>7.8490500000000001</v>
      </c>
      <c r="AU381" s="28">
        <f>Table24[[#This Row],[1000]]*Table24[[#This Row],[Conversion Rate]]</f>
        <v>7.6147499999999999</v>
      </c>
      <c r="AV381" s="28">
        <f>Table24[[#This Row],[2500]]*Table24[[#This Row],[Conversion Rate]]</f>
        <v>7.6147499999999999</v>
      </c>
      <c r="AW381" s="28">
        <f>Table24[[#This Row],[5000]]*Table24[[#This Row],[Conversion Rate]]</f>
        <v>7.6147499999999999</v>
      </c>
      <c r="AX381" s="28" t="str">
        <f>Table24[[#This Row],[All In/ ++]]</f>
        <v>++</v>
      </c>
      <c r="AY381" s="28">
        <f>Table24[[#This Row],[FSC]]*Table24[[#This Row],[Conversion Rate]]</f>
        <v>0.32802000000000003</v>
      </c>
      <c r="AZ381" s="28">
        <f>Table24[[#This Row],[SSC]]*Table24[[#This Row],[Conversion Rate]]</f>
        <v>0</v>
      </c>
      <c r="BA381" s="28">
        <f>Table24[[#This Row],[Screening]]*Table24[[#This Row],[Conversion Rate]]</f>
        <v>0</v>
      </c>
      <c r="BB381" s="28">
        <f>Table24[[#This Row],[Other Charges]]*Table24[[#This Row],[Conversion Rate]]</f>
        <v>0</v>
      </c>
      <c r="BC381" s="28">
        <f>Table24[[#This Row],[Dry Ice Charge]]*Table24[[#This Row],[Conversion Rate]]</f>
        <v>0</v>
      </c>
      <c r="BD381" s="28">
        <f>Table24[[#This Row],[SAF/kg]]*Table24[[#This Row],[Conversion Rate]]</f>
        <v>0</v>
      </c>
      <c r="BE381" s="30" cm="1">
        <f t="array" ref="BE381">IF(COUNTIFS(F$20:F$1213,F381,G$20:G$1213,G381)&gt;1,
    _xlfn.PERCENTRANK.INC(
        _xlfn._xlws.FILTER(AO$20:AO$1213, (F$20:F$1213=F381)*(G$20:G$1213=G381)*ISNUMBER(AO$20:AO$1213)),
        AO381
    ),
    0
)</f>
        <v>0.28499999999999998</v>
      </c>
      <c r="BF381" s="28" t="str">
        <f t="shared" si="5"/>
        <v>Orange</v>
      </c>
    </row>
    <row r="382" spans="3:58" hidden="1">
      <c r="C382" s="6" t="s">
        <v>20</v>
      </c>
      <c r="D382" s="4" t="s">
        <v>472</v>
      </c>
      <c r="E382" s="4" t="s">
        <v>22</v>
      </c>
      <c r="F382" s="4" t="s">
        <v>51</v>
      </c>
      <c r="G382" s="4" t="s">
        <v>29</v>
      </c>
      <c r="H382" s="4" t="s">
        <v>800</v>
      </c>
      <c r="I382" s="4" t="s">
        <v>811</v>
      </c>
      <c r="J382" s="4" t="s">
        <v>778</v>
      </c>
      <c r="K382" s="4" t="s">
        <v>777</v>
      </c>
      <c r="L3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PharmaYesExpressFRATPEDETWEMEAAPAC</v>
      </c>
      <c r="M382" s="7">
        <v>21780.030000000006</v>
      </c>
      <c r="N382" s="4">
        <v>881</v>
      </c>
      <c r="O382" s="13">
        <v>24.721940976163456</v>
      </c>
      <c r="P382" s="8" t="s">
        <v>1005</v>
      </c>
      <c r="Q382" s="12" t="s">
        <v>472</v>
      </c>
      <c r="R382" s="12" t="s">
        <v>792</v>
      </c>
      <c r="S382" s="12" t="s">
        <v>109</v>
      </c>
      <c r="T382" s="12" t="s">
        <v>837</v>
      </c>
      <c r="U382" s="22"/>
      <c r="V382" s="12">
        <v>180</v>
      </c>
      <c r="W382" s="12"/>
      <c r="X382" s="12">
        <v>3.4</v>
      </c>
      <c r="Y382" s="12"/>
      <c r="Z382" s="12">
        <v>3.1</v>
      </c>
      <c r="AA382" s="12">
        <v>2.9</v>
      </c>
      <c r="AB382" s="12">
        <v>2.8</v>
      </c>
      <c r="AC382" s="12">
        <v>2.8</v>
      </c>
      <c r="AD382" s="12">
        <v>2.8</v>
      </c>
      <c r="AE382" s="12" t="s">
        <v>838</v>
      </c>
      <c r="AF382" s="12">
        <v>0.28000000000000003</v>
      </c>
      <c r="AG382" s="12"/>
      <c r="AH382" s="12"/>
      <c r="AI382" s="12"/>
      <c r="AJ382" s="12"/>
      <c r="AK382" s="12"/>
      <c r="AL382" s="16" t="s">
        <v>997</v>
      </c>
      <c r="AM382" s="12" t="s">
        <v>1503</v>
      </c>
      <c r="AN382" s="27">
        <f>VLOOKUP(Table24[[#This Row],[USD conversion]],Sheet2!A:B,2,FALSE)</f>
        <v>1.1715</v>
      </c>
      <c r="AO382" s="28">
        <f>Table24[[#This Row],[Min Charge]]*Table24[[#This Row],[Conversion Rate]]</f>
        <v>210.87</v>
      </c>
      <c r="AP382" s="28">
        <f>Table24[[#This Row],[45]]*Table24[[#This Row],[Conversion Rate]]</f>
        <v>0</v>
      </c>
      <c r="AQ382" s="28">
        <f>Table24[[#This Row],[100]]*Table24[[#This Row],[Conversion Rate]]</f>
        <v>3.9830999999999999</v>
      </c>
      <c r="AR382" s="28">
        <f>Table24[[#This Row],[200]]*Table24[[#This Row],[Conversion Rate]]</f>
        <v>0</v>
      </c>
      <c r="AS382" s="28">
        <f>Table24[[#This Row],[300]]*Table24[[#This Row],[Conversion Rate]]</f>
        <v>3.63165</v>
      </c>
      <c r="AT382" s="28">
        <f>Table24[[#This Row],[500]]*Table24[[#This Row],[Conversion Rate]]</f>
        <v>3.3973499999999999</v>
      </c>
      <c r="AU382" s="28">
        <f>Table24[[#This Row],[1000]]*Table24[[#This Row],[Conversion Rate]]</f>
        <v>3.2801999999999998</v>
      </c>
      <c r="AV382" s="28">
        <f>Table24[[#This Row],[2500]]*Table24[[#This Row],[Conversion Rate]]</f>
        <v>3.2801999999999998</v>
      </c>
      <c r="AW382" s="28">
        <f>Table24[[#This Row],[5000]]*Table24[[#This Row],[Conversion Rate]]</f>
        <v>3.2801999999999998</v>
      </c>
      <c r="AX382" s="28" t="str">
        <f>Table24[[#This Row],[All In/ ++]]</f>
        <v>++</v>
      </c>
      <c r="AY382" s="28">
        <f>Table24[[#This Row],[FSC]]*Table24[[#This Row],[Conversion Rate]]</f>
        <v>0.32802000000000003</v>
      </c>
      <c r="AZ382" s="28">
        <f>Table24[[#This Row],[SSC]]*Table24[[#This Row],[Conversion Rate]]</f>
        <v>0</v>
      </c>
      <c r="BA382" s="28">
        <f>Table24[[#This Row],[Screening]]*Table24[[#This Row],[Conversion Rate]]</f>
        <v>0</v>
      </c>
      <c r="BB382" s="28">
        <f>Table24[[#This Row],[Other Charges]]*Table24[[#This Row],[Conversion Rate]]</f>
        <v>0</v>
      </c>
      <c r="BC382" s="28">
        <f>Table24[[#This Row],[Dry Ice Charge]]*Table24[[#This Row],[Conversion Rate]]</f>
        <v>0</v>
      </c>
      <c r="BD382" s="28">
        <f>Table24[[#This Row],[SAF/kg]]*Table24[[#This Row],[Conversion Rate]]</f>
        <v>0</v>
      </c>
      <c r="BE382" s="30" cm="1">
        <f t="array" ref="BE382">IF(COUNTIFS(F$20:F$1213,F382,G$20:G$1213,G382)&gt;1,
    _xlfn.PERCENTRANK.INC(
        _xlfn._xlws.FILTER(AO$20:AO$1213, (F$20:F$1213=F382)*(G$20:G$1213=G382)*ISNUMBER(AO$20:AO$1213)),
        AO382
    ),
    0
)</f>
        <v>0.75</v>
      </c>
      <c r="BF382" s="28" t="str">
        <f t="shared" si="5"/>
        <v>Red</v>
      </c>
    </row>
    <row r="383" spans="3:58" hidden="1">
      <c r="C383" s="6" t="s">
        <v>20</v>
      </c>
      <c r="D383" s="4" t="s">
        <v>472</v>
      </c>
      <c r="E383" s="4" t="s">
        <v>22</v>
      </c>
      <c r="F383" s="4" t="s">
        <v>86</v>
      </c>
      <c r="G383" s="4" t="s">
        <v>110</v>
      </c>
      <c r="H383" s="4" t="s">
        <v>795</v>
      </c>
      <c r="I383" s="4" t="s">
        <v>809</v>
      </c>
      <c r="J383" s="4" t="s">
        <v>778</v>
      </c>
      <c r="K383" s="4" t="s">
        <v>777</v>
      </c>
      <c r="L3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383" s="7">
        <v>15980.610000000011</v>
      </c>
      <c r="N383" s="4">
        <v>926</v>
      </c>
      <c r="O383" s="13">
        <v>17.257678185745153</v>
      </c>
      <c r="P383" s="8" t="s">
        <v>1005</v>
      </c>
      <c r="Q383" s="12" t="s">
        <v>472</v>
      </c>
      <c r="R383" s="12" t="s">
        <v>792</v>
      </c>
      <c r="S383" s="12" t="s">
        <v>109</v>
      </c>
      <c r="T383" s="12" t="s">
        <v>861</v>
      </c>
      <c r="U383" s="22"/>
      <c r="V383" s="12">
        <v>170</v>
      </c>
      <c r="W383" s="12"/>
      <c r="X383" s="12">
        <v>2.2999999999999998</v>
      </c>
      <c r="Y383" s="12"/>
      <c r="Z383" s="12">
        <v>2.2000000000000002</v>
      </c>
      <c r="AA383" s="12">
        <v>2.1</v>
      </c>
      <c r="AB383" s="12">
        <v>2</v>
      </c>
      <c r="AC383" s="12">
        <v>2</v>
      </c>
      <c r="AD383" s="12">
        <v>2</v>
      </c>
      <c r="AE383" s="12" t="s">
        <v>838</v>
      </c>
      <c r="AF383" s="12">
        <v>0.21</v>
      </c>
      <c r="AG383" s="12"/>
      <c r="AH383" s="12"/>
      <c r="AI383" s="12"/>
      <c r="AJ383" s="12"/>
      <c r="AK383" s="12"/>
      <c r="AL383" s="16" t="s">
        <v>997</v>
      </c>
      <c r="AM383" s="12" t="s">
        <v>1504</v>
      </c>
      <c r="AN383" s="27">
        <f>VLOOKUP(Table24[[#This Row],[USD conversion]],Sheet2!A:B,2,FALSE)</f>
        <v>1.3593999999999999</v>
      </c>
      <c r="AO383" s="28">
        <f>Table24[[#This Row],[Min Charge]]*Table24[[#This Row],[Conversion Rate]]</f>
        <v>231.09799999999998</v>
      </c>
      <c r="AP383" s="28">
        <f>Table24[[#This Row],[45]]*Table24[[#This Row],[Conversion Rate]]</f>
        <v>0</v>
      </c>
      <c r="AQ383" s="28">
        <f>Table24[[#This Row],[100]]*Table24[[#This Row],[Conversion Rate]]</f>
        <v>3.1266199999999995</v>
      </c>
      <c r="AR383" s="28">
        <f>Table24[[#This Row],[200]]*Table24[[#This Row],[Conversion Rate]]</f>
        <v>0</v>
      </c>
      <c r="AS383" s="28">
        <f>Table24[[#This Row],[300]]*Table24[[#This Row],[Conversion Rate]]</f>
        <v>2.9906800000000002</v>
      </c>
      <c r="AT383" s="28">
        <f>Table24[[#This Row],[500]]*Table24[[#This Row],[Conversion Rate]]</f>
        <v>2.8547400000000001</v>
      </c>
      <c r="AU383" s="28">
        <f>Table24[[#This Row],[1000]]*Table24[[#This Row],[Conversion Rate]]</f>
        <v>2.7187999999999999</v>
      </c>
      <c r="AV383" s="28">
        <f>Table24[[#This Row],[2500]]*Table24[[#This Row],[Conversion Rate]]</f>
        <v>2.7187999999999999</v>
      </c>
      <c r="AW383" s="28">
        <f>Table24[[#This Row],[5000]]*Table24[[#This Row],[Conversion Rate]]</f>
        <v>2.7187999999999999</v>
      </c>
      <c r="AX383" s="28" t="str">
        <f>Table24[[#This Row],[All In/ ++]]</f>
        <v>++</v>
      </c>
      <c r="AY383" s="28">
        <f>Table24[[#This Row],[FSC]]*Table24[[#This Row],[Conversion Rate]]</f>
        <v>0.28547399999999995</v>
      </c>
      <c r="AZ383" s="28">
        <f>Table24[[#This Row],[SSC]]*Table24[[#This Row],[Conversion Rate]]</f>
        <v>0</v>
      </c>
      <c r="BA383" s="28">
        <f>Table24[[#This Row],[Screening]]*Table24[[#This Row],[Conversion Rate]]</f>
        <v>0</v>
      </c>
      <c r="BB383" s="28">
        <f>Table24[[#This Row],[Other Charges]]*Table24[[#This Row],[Conversion Rate]]</f>
        <v>0</v>
      </c>
      <c r="BC383" s="28">
        <f>Table24[[#This Row],[Dry Ice Charge]]*Table24[[#This Row],[Conversion Rate]]</f>
        <v>0</v>
      </c>
      <c r="BD383" s="28">
        <f>Table24[[#This Row],[SAF/kg]]*Table24[[#This Row],[Conversion Rate]]</f>
        <v>0</v>
      </c>
      <c r="BE383" s="30" cm="1">
        <f t="array" ref="BE383">IF(COUNTIFS(F$20:F$1213,F383,G$20:G$1213,G383)&gt;1,
    _xlfn.PERCENTRANK.INC(
        _xlfn._xlws.FILTER(AO$20:AO$1213, (F$20:F$1213=F383)*(G$20:G$1213=G383)*ISNUMBER(AO$20:AO$1213)),
        AO383
    ),
    0
)</f>
        <v>0.85699999999999998</v>
      </c>
      <c r="BF383" s="28" t="str">
        <f t="shared" si="5"/>
        <v>Red</v>
      </c>
    </row>
    <row r="384" spans="3:58" hidden="1">
      <c r="C384" s="6" t="s">
        <v>20</v>
      </c>
      <c r="D384" s="4" t="s">
        <v>472</v>
      </c>
      <c r="E384" s="4" t="s">
        <v>22</v>
      </c>
      <c r="F384" s="4" t="s">
        <v>86</v>
      </c>
      <c r="G384" s="4" t="s">
        <v>27</v>
      </c>
      <c r="H384" s="4" t="s">
        <v>795</v>
      </c>
      <c r="I384" s="4" t="s">
        <v>810</v>
      </c>
      <c r="J384" s="4" t="s">
        <v>778</v>
      </c>
      <c r="K384" s="4" t="s">
        <v>777</v>
      </c>
      <c r="L3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384" s="7">
        <v>10127.529999999999</v>
      </c>
      <c r="N384" s="4">
        <v>353</v>
      </c>
      <c r="O384" s="13">
        <v>28.689886685552406</v>
      </c>
      <c r="P384" s="8" t="s">
        <v>1005</v>
      </c>
      <c r="Q384" s="12" t="s">
        <v>472</v>
      </c>
      <c r="R384" s="12" t="s">
        <v>792</v>
      </c>
      <c r="S384" s="12" t="s">
        <v>109</v>
      </c>
      <c r="T384" s="12" t="s">
        <v>861</v>
      </c>
      <c r="U384" s="22"/>
      <c r="V384" s="12">
        <v>170</v>
      </c>
      <c r="W384" s="12"/>
      <c r="X384" s="12">
        <v>2.1</v>
      </c>
      <c r="Y384" s="12"/>
      <c r="Z384" s="12">
        <v>1.9</v>
      </c>
      <c r="AA384" s="12">
        <v>1.8</v>
      </c>
      <c r="AB384" s="12">
        <v>1.8</v>
      </c>
      <c r="AC384" s="12">
        <v>1.8</v>
      </c>
      <c r="AD384" s="12">
        <v>1.8</v>
      </c>
      <c r="AE384" s="12" t="s">
        <v>838</v>
      </c>
      <c r="AF384" s="12">
        <v>0.21</v>
      </c>
      <c r="AG384" s="12"/>
      <c r="AH384" s="12"/>
      <c r="AI384" s="12"/>
      <c r="AJ384" s="12"/>
      <c r="AK384" s="12"/>
      <c r="AL384" s="16" t="s">
        <v>997</v>
      </c>
      <c r="AM384" s="12" t="s">
        <v>1504</v>
      </c>
      <c r="AN384" s="27">
        <f>VLOOKUP(Table24[[#This Row],[USD conversion]],Sheet2!A:B,2,FALSE)</f>
        <v>1.3593999999999999</v>
      </c>
      <c r="AO384" s="28">
        <f>Table24[[#This Row],[Min Charge]]*Table24[[#This Row],[Conversion Rate]]</f>
        <v>231.09799999999998</v>
      </c>
      <c r="AP384" s="28">
        <f>Table24[[#This Row],[45]]*Table24[[#This Row],[Conversion Rate]]</f>
        <v>0</v>
      </c>
      <c r="AQ384" s="28">
        <f>Table24[[#This Row],[100]]*Table24[[#This Row],[Conversion Rate]]</f>
        <v>2.8547400000000001</v>
      </c>
      <c r="AR384" s="28">
        <f>Table24[[#This Row],[200]]*Table24[[#This Row],[Conversion Rate]]</f>
        <v>0</v>
      </c>
      <c r="AS384" s="28">
        <f>Table24[[#This Row],[300]]*Table24[[#This Row],[Conversion Rate]]</f>
        <v>2.5828599999999997</v>
      </c>
      <c r="AT384" s="28">
        <f>Table24[[#This Row],[500]]*Table24[[#This Row],[Conversion Rate]]</f>
        <v>2.44692</v>
      </c>
      <c r="AU384" s="28">
        <f>Table24[[#This Row],[1000]]*Table24[[#This Row],[Conversion Rate]]</f>
        <v>2.44692</v>
      </c>
      <c r="AV384" s="28">
        <f>Table24[[#This Row],[2500]]*Table24[[#This Row],[Conversion Rate]]</f>
        <v>2.44692</v>
      </c>
      <c r="AW384" s="28">
        <f>Table24[[#This Row],[5000]]*Table24[[#This Row],[Conversion Rate]]</f>
        <v>2.44692</v>
      </c>
      <c r="AX384" s="28" t="str">
        <f>Table24[[#This Row],[All In/ ++]]</f>
        <v>++</v>
      </c>
      <c r="AY384" s="28">
        <f>Table24[[#This Row],[FSC]]*Table24[[#This Row],[Conversion Rate]]</f>
        <v>0.28547399999999995</v>
      </c>
      <c r="AZ384" s="28">
        <f>Table24[[#This Row],[SSC]]*Table24[[#This Row],[Conversion Rate]]</f>
        <v>0</v>
      </c>
      <c r="BA384" s="28">
        <f>Table24[[#This Row],[Screening]]*Table24[[#This Row],[Conversion Rate]]</f>
        <v>0</v>
      </c>
      <c r="BB384" s="28">
        <f>Table24[[#This Row],[Other Charges]]*Table24[[#This Row],[Conversion Rate]]</f>
        <v>0</v>
      </c>
      <c r="BC384" s="28">
        <f>Table24[[#This Row],[Dry Ice Charge]]*Table24[[#This Row],[Conversion Rate]]</f>
        <v>0</v>
      </c>
      <c r="BD384" s="28">
        <f>Table24[[#This Row],[SAF/kg]]*Table24[[#This Row],[Conversion Rate]]</f>
        <v>0</v>
      </c>
      <c r="BE384" s="30" cm="1">
        <f t="array" ref="BE384">IF(COUNTIFS(F$20:F$1213,F384,G$20:G$1213,G384)&gt;1,
    _xlfn.PERCENTRANK.INC(
        _xlfn._xlws.FILTER(AO$20:AO$1213, (F$20:F$1213=F384)*(G$20:G$1213=G384)*ISNUMBER(AO$20:AO$1213)),
        AO384
    ),
    0
)</f>
        <v>0.75</v>
      </c>
      <c r="BF384" s="28" t="str">
        <f t="shared" si="5"/>
        <v>Red</v>
      </c>
    </row>
    <row r="385" spans="3:58" hidden="1">
      <c r="C385" s="6" t="s">
        <v>20</v>
      </c>
      <c r="D385" s="4" t="s">
        <v>472</v>
      </c>
      <c r="E385" s="4" t="s">
        <v>22</v>
      </c>
      <c r="F385" s="4" t="s">
        <v>86</v>
      </c>
      <c r="G385" s="4" t="s">
        <v>29</v>
      </c>
      <c r="H385" s="4" t="s">
        <v>795</v>
      </c>
      <c r="I385" s="4" t="s">
        <v>811</v>
      </c>
      <c r="J385" s="4" t="s">
        <v>778</v>
      </c>
      <c r="K385" s="4" t="s">
        <v>777</v>
      </c>
      <c r="L3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PharmaYesExpressLHRTPEGBTWEMEAAPAC</v>
      </c>
      <c r="M385" s="7">
        <v>14002.170000000007</v>
      </c>
      <c r="N385" s="4">
        <v>667</v>
      </c>
      <c r="O385" s="13">
        <v>20.992758620689667</v>
      </c>
      <c r="P385" s="8" t="s">
        <v>1005</v>
      </c>
      <c r="Q385" s="12" t="s">
        <v>472</v>
      </c>
      <c r="R385" s="12" t="s">
        <v>792</v>
      </c>
      <c r="S385" s="12" t="s">
        <v>109</v>
      </c>
      <c r="T385" s="12" t="s">
        <v>861</v>
      </c>
      <c r="U385" s="22"/>
      <c r="V385" s="12">
        <v>170</v>
      </c>
      <c r="W385" s="12"/>
      <c r="X385" s="12">
        <v>2.4</v>
      </c>
      <c r="Y385" s="12"/>
      <c r="Z385" s="12">
        <v>2.2999999999999998</v>
      </c>
      <c r="AA385" s="12">
        <v>2.2000000000000002</v>
      </c>
      <c r="AB385" s="12">
        <v>2.2000000000000002</v>
      </c>
      <c r="AC385" s="12">
        <v>2.2000000000000002</v>
      </c>
      <c r="AD385" s="12">
        <v>2.2000000000000002</v>
      </c>
      <c r="AE385" s="12" t="s">
        <v>838</v>
      </c>
      <c r="AF385" s="12">
        <v>0.21</v>
      </c>
      <c r="AG385" s="12"/>
      <c r="AH385" s="12"/>
      <c r="AI385" s="12"/>
      <c r="AJ385" s="12"/>
      <c r="AK385" s="12"/>
      <c r="AL385" s="16" t="s">
        <v>997</v>
      </c>
      <c r="AM385" s="12" t="s">
        <v>1504</v>
      </c>
      <c r="AN385" s="27">
        <f>VLOOKUP(Table24[[#This Row],[USD conversion]],Sheet2!A:B,2,FALSE)</f>
        <v>1.3593999999999999</v>
      </c>
      <c r="AO385" s="28">
        <f>Table24[[#This Row],[Min Charge]]*Table24[[#This Row],[Conversion Rate]]</f>
        <v>231.09799999999998</v>
      </c>
      <c r="AP385" s="28">
        <f>Table24[[#This Row],[45]]*Table24[[#This Row],[Conversion Rate]]</f>
        <v>0</v>
      </c>
      <c r="AQ385" s="28">
        <f>Table24[[#This Row],[100]]*Table24[[#This Row],[Conversion Rate]]</f>
        <v>3.2625599999999997</v>
      </c>
      <c r="AR385" s="28">
        <f>Table24[[#This Row],[200]]*Table24[[#This Row],[Conversion Rate]]</f>
        <v>0</v>
      </c>
      <c r="AS385" s="28">
        <f>Table24[[#This Row],[300]]*Table24[[#This Row],[Conversion Rate]]</f>
        <v>3.1266199999999995</v>
      </c>
      <c r="AT385" s="28">
        <f>Table24[[#This Row],[500]]*Table24[[#This Row],[Conversion Rate]]</f>
        <v>2.9906800000000002</v>
      </c>
      <c r="AU385" s="28">
        <f>Table24[[#This Row],[1000]]*Table24[[#This Row],[Conversion Rate]]</f>
        <v>2.9906800000000002</v>
      </c>
      <c r="AV385" s="28">
        <f>Table24[[#This Row],[2500]]*Table24[[#This Row],[Conversion Rate]]</f>
        <v>2.9906800000000002</v>
      </c>
      <c r="AW385" s="28">
        <f>Table24[[#This Row],[5000]]*Table24[[#This Row],[Conversion Rate]]</f>
        <v>2.9906800000000002</v>
      </c>
      <c r="AX385" s="28" t="str">
        <f>Table24[[#This Row],[All In/ ++]]</f>
        <v>++</v>
      </c>
      <c r="AY385" s="28">
        <f>Table24[[#This Row],[FSC]]*Table24[[#This Row],[Conversion Rate]]</f>
        <v>0.28547399999999995</v>
      </c>
      <c r="AZ385" s="28">
        <f>Table24[[#This Row],[SSC]]*Table24[[#This Row],[Conversion Rate]]</f>
        <v>0</v>
      </c>
      <c r="BA385" s="28">
        <f>Table24[[#This Row],[Screening]]*Table24[[#This Row],[Conversion Rate]]</f>
        <v>0</v>
      </c>
      <c r="BB385" s="28">
        <f>Table24[[#This Row],[Other Charges]]*Table24[[#This Row],[Conversion Rate]]</f>
        <v>0</v>
      </c>
      <c r="BC385" s="28">
        <f>Table24[[#This Row],[Dry Ice Charge]]*Table24[[#This Row],[Conversion Rate]]</f>
        <v>0</v>
      </c>
      <c r="BD385" s="28">
        <f>Table24[[#This Row],[SAF/kg]]*Table24[[#This Row],[Conversion Rate]]</f>
        <v>0</v>
      </c>
      <c r="BE385" s="30" cm="1">
        <f t="array" ref="BE385">IF(COUNTIFS(F$20:F$1213,F385,G$20:G$1213,G385)&gt;1,
    _xlfn.PERCENTRANK.INC(
        _xlfn._xlws.FILTER(AO$20:AO$1213, (F$20:F$1213=F385)*(G$20:G$1213=G385)*ISNUMBER(AO$20:AO$1213)),
        AO385
    ),
    0
)</f>
        <v>0.6</v>
      </c>
      <c r="BF385" s="28" t="str">
        <f t="shared" si="5"/>
        <v>Orange</v>
      </c>
    </row>
    <row r="386" spans="3:58" hidden="1">
      <c r="C386" s="6" t="s">
        <v>20</v>
      </c>
      <c r="D386" s="4" t="s">
        <v>21</v>
      </c>
      <c r="E386" s="4" t="s">
        <v>22</v>
      </c>
      <c r="F386" s="4" t="s">
        <v>250</v>
      </c>
      <c r="G386" s="4" t="s">
        <v>290</v>
      </c>
      <c r="H386" s="4" t="s">
        <v>796</v>
      </c>
      <c r="I386" s="4" t="s">
        <v>797</v>
      </c>
      <c r="J386" s="4" t="s">
        <v>778</v>
      </c>
      <c r="K386" s="4" t="s">
        <v>777</v>
      </c>
      <c r="L3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PharmaNoExpressPRGBOMCZINEMEAAPAC</v>
      </c>
      <c r="M386" s="7">
        <v>4216.590000000002</v>
      </c>
      <c r="N386" s="4">
        <v>308</v>
      </c>
      <c r="O386" s="13">
        <v>13.690227272727279</v>
      </c>
      <c r="P386" s="8" t="s">
        <v>1005</v>
      </c>
      <c r="Q386" s="12" t="s">
        <v>472</v>
      </c>
      <c r="R386" s="12" t="s">
        <v>792</v>
      </c>
      <c r="S386" s="12" t="s">
        <v>109</v>
      </c>
      <c r="T386" s="12" t="s">
        <v>867</v>
      </c>
      <c r="U386" s="22"/>
      <c r="V386" s="12">
        <v>3500</v>
      </c>
      <c r="W386" s="12"/>
      <c r="X386" s="12">
        <v>56</v>
      </c>
      <c r="Y386" s="12"/>
      <c r="Z386" s="12">
        <v>53</v>
      </c>
      <c r="AA386" s="12">
        <v>51</v>
      </c>
      <c r="AB386" s="12">
        <v>51</v>
      </c>
      <c r="AC386" s="12">
        <v>51</v>
      </c>
      <c r="AD386" s="12">
        <v>51</v>
      </c>
      <c r="AE386" s="12" t="s">
        <v>838</v>
      </c>
      <c r="AF386" s="12">
        <v>6</v>
      </c>
      <c r="AG386" s="12"/>
      <c r="AH386" s="12"/>
      <c r="AI386" s="12"/>
      <c r="AJ386" s="12"/>
      <c r="AK386" s="12"/>
      <c r="AL386" s="16" t="s">
        <v>997</v>
      </c>
      <c r="AM386" s="12" t="s">
        <v>1514</v>
      </c>
      <c r="AN386" s="27">
        <f>VLOOKUP(Table24[[#This Row],[USD conversion]],Sheet2!A:B,2,FALSE)</f>
        <v>4.7539999999999999E-2</v>
      </c>
      <c r="AO386" s="28">
        <f>Table24[[#This Row],[Min Charge]]*Table24[[#This Row],[Conversion Rate]]</f>
        <v>166.39</v>
      </c>
      <c r="AP386" s="28">
        <f>Table24[[#This Row],[45]]*Table24[[#This Row],[Conversion Rate]]</f>
        <v>0</v>
      </c>
      <c r="AQ386" s="28">
        <f>Table24[[#This Row],[100]]*Table24[[#This Row],[Conversion Rate]]</f>
        <v>2.6622399999999997</v>
      </c>
      <c r="AR386" s="28">
        <f>Table24[[#This Row],[200]]*Table24[[#This Row],[Conversion Rate]]</f>
        <v>0</v>
      </c>
      <c r="AS386" s="28">
        <f>Table24[[#This Row],[300]]*Table24[[#This Row],[Conversion Rate]]</f>
        <v>2.5196199999999997</v>
      </c>
      <c r="AT386" s="28">
        <f>Table24[[#This Row],[500]]*Table24[[#This Row],[Conversion Rate]]</f>
        <v>2.4245399999999999</v>
      </c>
      <c r="AU386" s="28">
        <f>Table24[[#This Row],[1000]]*Table24[[#This Row],[Conversion Rate]]</f>
        <v>2.4245399999999999</v>
      </c>
      <c r="AV386" s="28">
        <f>Table24[[#This Row],[2500]]*Table24[[#This Row],[Conversion Rate]]</f>
        <v>2.4245399999999999</v>
      </c>
      <c r="AW386" s="28">
        <f>Table24[[#This Row],[5000]]*Table24[[#This Row],[Conversion Rate]]</f>
        <v>2.4245399999999999</v>
      </c>
      <c r="AX386" s="28" t="str">
        <f>Table24[[#This Row],[All In/ ++]]</f>
        <v>++</v>
      </c>
      <c r="AY386" s="28">
        <f>Table24[[#This Row],[FSC]]*Table24[[#This Row],[Conversion Rate]]</f>
        <v>0.28523999999999999</v>
      </c>
      <c r="AZ386" s="28">
        <f>Table24[[#This Row],[SSC]]*Table24[[#This Row],[Conversion Rate]]</f>
        <v>0</v>
      </c>
      <c r="BA386" s="28">
        <f>Table24[[#This Row],[Screening]]*Table24[[#This Row],[Conversion Rate]]</f>
        <v>0</v>
      </c>
      <c r="BB386" s="28">
        <f>Table24[[#This Row],[Other Charges]]*Table24[[#This Row],[Conversion Rate]]</f>
        <v>0</v>
      </c>
      <c r="BC386" s="28">
        <f>Table24[[#This Row],[Dry Ice Charge]]*Table24[[#This Row],[Conversion Rate]]</f>
        <v>0</v>
      </c>
      <c r="BD386" s="28">
        <f>Table24[[#This Row],[SAF/kg]]*Table24[[#This Row],[Conversion Rate]]</f>
        <v>0</v>
      </c>
      <c r="BE386" s="30" cm="1">
        <f t="array" ref="BE386">IF(COUNTIFS(F$20:F$1213,F386,G$20:G$1213,G386)&gt;1,
    _xlfn.PERCENTRANK.INC(
        _xlfn._xlws.FILTER(AO$20:AO$1213, (F$20:F$1213=F386)*(G$20:G$1213=G386)*ISNUMBER(AO$20:AO$1213)),
        AO386
    ),
    0
)</f>
        <v>0.28499999999999998</v>
      </c>
      <c r="BF386" s="28" t="str">
        <f t="shared" si="5"/>
        <v>Orange</v>
      </c>
    </row>
    <row r="387" spans="3:58" hidden="1">
      <c r="C387" s="6" t="s">
        <v>20</v>
      </c>
      <c r="D387" s="4" t="s">
        <v>472</v>
      </c>
      <c r="E387" s="4" t="s">
        <v>22</v>
      </c>
      <c r="F387" s="4" t="s">
        <v>250</v>
      </c>
      <c r="G387" s="4" t="s">
        <v>290</v>
      </c>
      <c r="H387" s="4" t="s">
        <v>796</v>
      </c>
      <c r="I387" s="4" t="s">
        <v>797</v>
      </c>
      <c r="J387" s="4" t="s">
        <v>778</v>
      </c>
      <c r="K387" s="4" t="s">
        <v>777</v>
      </c>
      <c r="L3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PharmaYesExpressPRGBOMCZINEMEAAPAC</v>
      </c>
      <c r="M387" s="7">
        <v>21324.400000000001</v>
      </c>
      <c r="N387" s="4">
        <v>102</v>
      </c>
      <c r="O387" s="13">
        <v>209.06274509803924</v>
      </c>
      <c r="P387" s="8" t="s">
        <v>1005</v>
      </c>
      <c r="Q387" s="12" t="s">
        <v>472</v>
      </c>
      <c r="R387" s="12" t="s">
        <v>792</v>
      </c>
      <c r="S387" s="12" t="s">
        <v>109</v>
      </c>
      <c r="T387" s="12" t="s">
        <v>867</v>
      </c>
      <c r="U387" s="22"/>
      <c r="V387" s="12">
        <v>3500</v>
      </c>
      <c r="W387" s="12"/>
      <c r="X387" s="12">
        <v>56</v>
      </c>
      <c r="Y387" s="12"/>
      <c r="Z387" s="12">
        <v>53</v>
      </c>
      <c r="AA387" s="12">
        <v>51</v>
      </c>
      <c r="AB387" s="12">
        <v>51</v>
      </c>
      <c r="AC387" s="12">
        <v>51</v>
      </c>
      <c r="AD387" s="12">
        <v>51</v>
      </c>
      <c r="AE387" s="12" t="s">
        <v>838</v>
      </c>
      <c r="AF387" s="12">
        <v>6</v>
      </c>
      <c r="AG387" s="12"/>
      <c r="AH387" s="12"/>
      <c r="AI387" s="12"/>
      <c r="AJ387" s="12"/>
      <c r="AK387" s="12"/>
      <c r="AL387" s="16" t="s">
        <v>997</v>
      </c>
      <c r="AM387" s="12" t="s">
        <v>1514</v>
      </c>
      <c r="AN387" s="27">
        <f>VLOOKUP(Table24[[#This Row],[USD conversion]],Sheet2!A:B,2,FALSE)</f>
        <v>4.7539999999999999E-2</v>
      </c>
      <c r="AO387" s="28">
        <f>Table24[[#This Row],[Min Charge]]*Table24[[#This Row],[Conversion Rate]]</f>
        <v>166.39</v>
      </c>
      <c r="AP387" s="28">
        <f>Table24[[#This Row],[45]]*Table24[[#This Row],[Conversion Rate]]</f>
        <v>0</v>
      </c>
      <c r="AQ387" s="28">
        <f>Table24[[#This Row],[100]]*Table24[[#This Row],[Conversion Rate]]</f>
        <v>2.6622399999999997</v>
      </c>
      <c r="AR387" s="28">
        <f>Table24[[#This Row],[200]]*Table24[[#This Row],[Conversion Rate]]</f>
        <v>0</v>
      </c>
      <c r="AS387" s="28">
        <f>Table24[[#This Row],[300]]*Table24[[#This Row],[Conversion Rate]]</f>
        <v>2.5196199999999997</v>
      </c>
      <c r="AT387" s="28">
        <f>Table24[[#This Row],[500]]*Table24[[#This Row],[Conversion Rate]]</f>
        <v>2.4245399999999999</v>
      </c>
      <c r="AU387" s="28">
        <f>Table24[[#This Row],[1000]]*Table24[[#This Row],[Conversion Rate]]</f>
        <v>2.4245399999999999</v>
      </c>
      <c r="AV387" s="28">
        <f>Table24[[#This Row],[2500]]*Table24[[#This Row],[Conversion Rate]]</f>
        <v>2.4245399999999999</v>
      </c>
      <c r="AW387" s="28">
        <f>Table24[[#This Row],[5000]]*Table24[[#This Row],[Conversion Rate]]</f>
        <v>2.4245399999999999</v>
      </c>
      <c r="AX387" s="28" t="str">
        <f>Table24[[#This Row],[All In/ ++]]</f>
        <v>++</v>
      </c>
      <c r="AY387" s="28">
        <f>Table24[[#This Row],[FSC]]*Table24[[#This Row],[Conversion Rate]]</f>
        <v>0.28523999999999999</v>
      </c>
      <c r="AZ387" s="28">
        <f>Table24[[#This Row],[SSC]]*Table24[[#This Row],[Conversion Rate]]</f>
        <v>0</v>
      </c>
      <c r="BA387" s="28">
        <f>Table24[[#This Row],[Screening]]*Table24[[#This Row],[Conversion Rate]]</f>
        <v>0</v>
      </c>
      <c r="BB387" s="28">
        <f>Table24[[#This Row],[Other Charges]]*Table24[[#This Row],[Conversion Rate]]</f>
        <v>0</v>
      </c>
      <c r="BC387" s="28">
        <f>Table24[[#This Row],[Dry Ice Charge]]*Table24[[#This Row],[Conversion Rate]]</f>
        <v>0</v>
      </c>
      <c r="BD387" s="28">
        <f>Table24[[#This Row],[SAF/kg]]*Table24[[#This Row],[Conversion Rate]]</f>
        <v>0</v>
      </c>
      <c r="BE387" s="30" cm="1">
        <f t="array" ref="BE387">IF(COUNTIFS(F$20:F$1213,F387,G$20:G$1213,G387)&gt;1,
    _xlfn.PERCENTRANK.INC(
        _xlfn._xlws.FILTER(AO$20:AO$1213, (F$20:F$1213=F387)*(G$20:G$1213=G387)*ISNUMBER(AO$20:AO$1213)),
        AO387
    ),
    0
)</f>
        <v>0.28499999999999998</v>
      </c>
      <c r="BF387" s="28" t="str">
        <f t="shared" si="5"/>
        <v>Orange</v>
      </c>
    </row>
    <row r="388" spans="3:58" hidden="1">
      <c r="C388" s="6" t="s">
        <v>20</v>
      </c>
      <c r="D388" s="4" t="s">
        <v>472</v>
      </c>
      <c r="E388" s="4" t="s">
        <v>22</v>
      </c>
      <c r="F388" s="4" t="s">
        <v>250</v>
      </c>
      <c r="G388" s="4" t="s">
        <v>181</v>
      </c>
      <c r="H388" s="4" t="s">
        <v>796</v>
      </c>
      <c r="I388" s="4" t="s">
        <v>808</v>
      </c>
      <c r="J388" s="4" t="s">
        <v>778</v>
      </c>
      <c r="K388" s="4" t="s">
        <v>777</v>
      </c>
      <c r="L3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PharmaYesExpressPRGNRTCZJPEMEAAPAC</v>
      </c>
      <c r="M388" s="7">
        <v>3561</v>
      </c>
      <c r="N388" s="4">
        <v>108</v>
      </c>
      <c r="O388" s="13">
        <v>32.972222222222221</v>
      </c>
      <c r="P388" s="8" t="s">
        <v>1005</v>
      </c>
      <c r="Q388" s="12" t="s">
        <v>472</v>
      </c>
      <c r="R388" s="12" t="s">
        <v>792</v>
      </c>
      <c r="S388" s="12" t="s">
        <v>109</v>
      </c>
      <c r="T388" s="12" t="s">
        <v>867</v>
      </c>
      <c r="U388" s="22"/>
      <c r="V388" s="12">
        <v>3800</v>
      </c>
      <c r="W388" s="12"/>
      <c r="X388" s="12">
        <v>80</v>
      </c>
      <c r="Y388" s="12"/>
      <c r="Z388" s="12">
        <v>77</v>
      </c>
      <c r="AA388" s="12">
        <v>74</v>
      </c>
      <c r="AB388" s="12">
        <v>69</v>
      </c>
      <c r="AC388" s="12">
        <v>69</v>
      </c>
      <c r="AD388" s="12">
        <v>69</v>
      </c>
      <c r="AE388" s="12" t="s">
        <v>838</v>
      </c>
      <c r="AF388" s="12">
        <v>6</v>
      </c>
      <c r="AG388" s="12"/>
      <c r="AH388" s="12"/>
      <c r="AI388" s="12"/>
      <c r="AJ388" s="12"/>
      <c r="AK388" s="12"/>
      <c r="AL388" s="16" t="s">
        <v>997</v>
      </c>
      <c r="AM388" s="12" t="s">
        <v>1514</v>
      </c>
      <c r="AN388" s="27">
        <f>VLOOKUP(Table24[[#This Row],[USD conversion]],Sheet2!A:B,2,FALSE)</f>
        <v>4.7539999999999999E-2</v>
      </c>
      <c r="AO388" s="28">
        <f>Table24[[#This Row],[Min Charge]]*Table24[[#This Row],[Conversion Rate]]</f>
        <v>180.65199999999999</v>
      </c>
      <c r="AP388" s="28">
        <f>Table24[[#This Row],[45]]*Table24[[#This Row],[Conversion Rate]]</f>
        <v>0</v>
      </c>
      <c r="AQ388" s="28">
        <f>Table24[[#This Row],[100]]*Table24[[#This Row],[Conversion Rate]]</f>
        <v>3.8031999999999999</v>
      </c>
      <c r="AR388" s="28">
        <f>Table24[[#This Row],[200]]*Table24[[#This Row],[Conversion Rate]]</f>
        <v>0</v>
      </c>
      <c r="AS388" s="28">
        <f>Table24[[#This Row],[300]]*Table24[[#This Row],[Conversion Rate]]</f>
        <v>3.6605799999999999</v>
      </c>
      <c r="AT388" s="28">
        <f>Table24[[#This Row],[500]]*Table24[[#This Row],[Conversion Rate]]</f>
        <v>3.51796</v>
      </c>
      <c r="AU388" s="28">
        <f>Table24[[#This Row],[1000]]*Table24[[#This Row],[Conversion Rate]]</f>
        <v>3.2802599999999997</v>
      </c>
      <c r="AV388" s="28">
        <f>Table24[[#This Row],[2500]]*Table24[[#This Row],[Conversion Rate]]</f>
        <v>3.2802599999999997</v>
      </c>
      <c r="AW388" s="28">
        <f>Table24[[#This Row],[5000]]*Table24[[#This Row],[Conversion Rate]]</f>
        <v>3.2802599999999997</v>
      </c>
      <c r="AX388" s="28" t="str">
        <f>Table24[[#This Row],[All In/ ++]]</f>
        <v>++</v>
      </c>
      <c r="AY388" s="28">
        <f>Table24[[#This Row],[FSC]]*Table24[[#This Row],[Conversion Rate]]</f>
        <v>0.28523999999999999</v>
      </c>
      <c r="AZ388" s="28">
        <f>Table24[[#This Row],[SSC]]*Table24[[#This Row],[Conversion Rate]]</f>
        <v>0</v>
      </c>
      <c r="BA388" s="28">
        <f>Table24[[#This Row],[Screening]]*Table24[[#This Row],[Conversion Rate]]</f>
        <v>0</v>
      </c>
      <c r="BB388" s="28">
        <f>Table24[[#This Row],[Other Charges]]*Table24[[#This Row],[Conversion Rate]]</f>
        <v>0</v>
      </c>
      <c r="BC388" s="28">
        <f>Table24[[#This Row],[Dry Ice Charge]]*Table24[[#This Row],[Conversion Rate]]</f>
        <v>0</v>
      </c>
      <c r="BD388" s="28">
        <f>Table24[[#This Row],[SAF/kg]]*Table24[[#This Row],[Conversion Rate]]</f>
        <v>0</v>
      </c>
      <c r="BE388" s="30" cm="1">
        <f t="array" ref="BE388">IF(COUNTIFS(F$20:F$1213,F388,G$20:G$1213,G388)&gt;1,
    _xlfn.PERCENTRANK.INC(
        _xlfn._xlws.FILTER(AO$20:AO$1213, (F$20:F$1213=F388)*(G$20:G$1213=G388)*ISNUMBER(AO$20:AO$1213)),
        AO388
    ),
    0
)</f>
        <v>0.4</v>
      </c>
      <c r="BF388" s="28" t="str">
        <f t="shared" si="5"/>
        <v>Orange</v>
      </c>
    </row>
    <row r="389" spans="3:58" hidden="1">
      <c r="C389" s="6" t="s">
        <v>20</v>
      </c>
      <c r="D389" s="4" t="s">
        <v>472</v>
      </c>
      <c r="E389" s="4" t="s">
        <v>22</v>
      </c>
      <c r="F389" s="4" t="s">
        <v>66</v>
      </c>
      <c r="G389" s="4" t="s">
        <v>374</v>
      </c>
      <c r="H389" s="4" t="s">
        <v>799</v>
      </c>
      <c r="I389" s="4" t="s">
        <v>797</v>
      </c>
      <c r="J389" s="4" t="s">
        <v>776</v>
      </c>
      <c r="K389" s="4" t="s">
        <v>777</v>
      </c>
      <c r="L3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389" s="7">
        <v>11766</v>
      </c>
      <c r="N389" s="4">
        <v>258</v>
      </c>
      <c r="O389" s="13">
        <v>46</v>
      </c>
      <c r="P389" s="8" t="s">
        <v>960</v>
      </c>
      <c r="Q389" s="12" t="s">
        <v>472</v>
      </c>
      <c r="R389" s="12" t="s">
        <v>792</v>
      </c>
      <c r="S389" s="12" t="s">
        <v>134</v>
      </c>
      <c r="T389" s="12" t="s">
        <v>859</v>
      </c>
      <c r="U389" s="22" t="s">
        <v>895</v>
      </c>
      <c r="V389" s="12">
        <v>130</v>
      </c>
      <c r="W389" s="12"/>
      <c r="X389" s="12">
        <v>1.45</v>
      </c>
      <c r="Y389" s="12">
        <v>1.45</v>
      </c>
      <c r="Z389" s="12">
        <v>1.4</v>
      </c>
      <c r="AA389" s="12">
        <v>1.35</v>
      </c>
      <c r="AB389" s="12">
        <v>1.3</v>
      </c>
      <c r="AC389" s="12">
        <v>1.3</v>
      </c>
      <c r="AD389" s="12">
        <v>1.3</v>
      </c>
      <c r="AE389" s="12"/>
      <c r="AF389" s="12">
        <v>0.6</v>
      </c>
      <c r="AG389" s="12" t="s">
        <v>895</v>
      </c>
      <c r="AH389" s="12" t="s">
        <v>895</v>
      </c>
      <c r="AI389" s="12"/>
      <c r="AJ389" s="12">
        <v>75</v>
      </c>
      <c r="AK389" s="12"/>
      <c r="AL389" s="16"/>
      <c r="AM389" s="12" t="s">
        <v>1500</v>
      </c>
      <c r="AN389" s="27">
        <f>VLOOKUP(Table24[[#This Row],[USD conversion]],Sheet2!A:B,2,FALSE)</f>
        <v>1</v>
      </c>
      <c r="AO389" s="28">
        <f>Table24[[#This Row],[Min Charge]]*Table24[[#This Row],[Conversion Rate]]</f>
        <v>130</v>
      </c>
      <c r="AP389" s="28">
        <f>Table24[[#This Row],[45]]*Table24[[#This Row],[Conversion Rate]]</f>
        <v>0</v>
      </c>
      <c r="AQ389" s="28">
        <f>Table24[[#This Row],[100]]*Table24[[#This Row],[Conversion Rate]]</f>
        <v>1.45</v>
      </c>
      <c r="AR389" s="28">
        <f>Table24[[#This Row],[200]]*Table24[[#This Row],[Conversion Rate]]</f>
        <v>1.45</v>
      </c>
      <c r="AS389" s="28">
        <f>Table24[[#This Row],[300]]*Table24[[#This Row],[Conversion Rate]]</f>
        <v>1.4</v>
      </c>
      <c r="AT389" s="28">
        <f>Table24[[#This Row],[500]]*Table24[[#This Row],[Conversion Rate]]</f>
        <v>1.35</v>
      </c>
      <c r="AU389" s="28">
        <f>Table24[[#This Row],[1000]]*Table24[[#This Row],[Conversion Rate]]</f>
        <v>1.3</v>
      </c>
      <c r="AV389" s="28">
        <f>Table24[[#This Row],[2500]]*Table24[[#This Row],[Conversion Rate]]</f>
        <v>1.3</v>
      </c>
      <c r="AW389" s="28">
        <f>Table24[[#This Row],[5000]]*Table24[[#This Row],[Conversion Rate]]</f>
        <v>1.3</v>
      </c>
      <c r="AX389" s="28">
        <f>Table24[[#This Row],[All In/ ++]]</f>
        <v>0</v>
      </c>
      <c r="AY389" s="28">
        <f>Table24[[#This Row],[FSC]]*Table24[[#This Row],[Conversion Rate]]</f>
        <v>0.6</v>
      </c>
      <c r="AZ389" s="28" t="e">
        <f>Table24[[#This Row],[SSC]]*Table24[[#This Row],[Conversion Rate]]</f>
        <v>#VALUE!</v>
      </c>
      <c r="BA389" s="28" t="e">
        <f>Table24[[#This Row],[Screening]]*Table24[[#This Row],[Conversion Rate]]</f>
        <v>#VALUE!</v>
      </c>
      <c r="BB389" s="28">
        <f>Table24[[#This Row],[Other Charges]]*Table24[[#This Row],[Conversion Rate]]</f>
        <v>0</v>
      </c>
      <c r="BC389" s="28">
        <f>Table24[[#This Row],[Dry Ice Charge]]*Table24[[#This Row],[Conversion Rate]]</f>
        <v>75</v>
      </c>
      <c r="BD389" s="28">
        <f>Table24[[#This Row],[SAF/kg]]*Table24[[#This Row],[Conversion Rate]]</f>
        <v>0</v>
      </c>
      <c r="BE389" s="30" cm="1">
        <f t="array" ref="BE389">IF(COUNTIFS(F$20:F$1213,F389,G$20:G$1213,G389)&gt;1,
    _xlfn.PERCENTRANK.INC(
        _xlfn._xlws.FILTER(AO$20:AO$1213, (F$20:F$1213=F389)*(G$20:G$1213=G389)*ISNUMBER(AO$20:AO$1213)),
        AO389
    ),
    0
)</f>
        <v>0.16600000000000001</v>
      </c>
      <c r="BF389" s="28" t="str">
        <f t="shared" si="5"/>
        <v>Green</v>
      </c>
    </row>
    <row r="390" spans="3:58" hidden="1">
      <c r="C390" s="6" t="s">
        <v>20</v>
      </c>
      <c r="D390" s="4" t="s">
        <v>472</v>
      </c>
      <c r="E390" s="4" t="s">
        <v>22</v>
      </c>
      <c r="F390" s="4" t="s">
        <v>66</v>
      </c>
      <c r="G390" s="4" t="s">
        <v>290</v>
      </c>
      <c r="H390" s="4" t="s">
        <v>799</v>
      </c>
      <c r="I390" s="4" t="s">
        <v>797</v>
      </c>
      <c r="J390" s="4" t="s">
        <v>776</v>
      </c>
      <c r="K390" s="4" t="s">
        <v>777</v>
      </c>
      <c r="L3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390" s="7">
        <v>28439</v>
      </c>
      <c r="N390" s="4">
        <v>395</v>
      </c>
      <c r="O390" s="13">
        <v>72</v>
      </c>
      <c r="P390" s="8" t="s">
        <v>960</v>
      </c>
      <c r="Q390" s="12" t="s">
        <v>472</v>
      </c>
      <c r="R390" s="12" t="s">
        <v>792</v>
      </c>
      <c r="S390" s="12" t="s">
        <v>134</v>
      </c>
      <c r="T390" s="12" t="s">
        <v>859</v>
      </c>
      <c r="U390" s="22" t="s">
        <v>895</v>
      </c>
      <c r="V390" s="12">
        <v>130</v>
      </c>
      <c r="W390" s="12"/>
      <c r="X390" s="12">
        <v>1.35</v>
      </c>
      <c r="Y390" s="12">
        <v>1.35</v>
      </c>
      <c r="Z390" s="12">
        <v>1.3</v>
      </c>
      <c r="AA390" s="12">
        <v>1.25</v>
      </c>
      <c r="AB390" s="12">
        <v>1.2</v>
      </c>
      <c r="AC390" s="12">
        <v>1.2</v>
      </c>
      <c r="AD390" s="12">
        <v>1.2</v>
      </c>
      <c r="AE390" s="12"/>
      <c r="AF390" s="12">
        <v>0.6</v>
      </c>
      <c r="AG390" s="12" t="s">
        <v>895</v>
      </c>
      <c r="AH390" s="12" t="s">
        <v>895</v>
      </c>
      <c r="AI390" s="12"/>
      <c r="AJ390" s="12">
        <v>75</v>
      </c>
      <c r="AK390" s="12"/>
      <c r="AL390" s="16"/>
      <c r="AM390" s="12" t="s">
        <v>1500</v>
      </c>
      <c r="AN390" s="27">
        <f>VLOOKUP(Table24[[#This Row],[USD conversion]],Sheet2!A:B,2,FALSE)</f>
        <v>1</v>
      </c>
      <c r="AO390" s="28">
        <f>Table24[[#This Row],[Min Charge]]*Table24[[#This Row],[Conversion Rate]]</f>
        <v>130</v>
      </c>
      <c r="AP390" s="28">
        <f>Table24[[#This Row],[45]]*Table24[[#This Row],[Conversion Rate]]</f>
        <v>0</v>
      </c>
      <c r="AQ390" s="28">
        <f>Table24[[#This Row],[100]]*Table24[[#This Row],[Conversion Rate]]</f>
        <v>1.35</v>
      </c>
      <c r="AR390" s="28">
        <f>Table24[[#This Row],[200]]*Table24[[#This Row],[Conversion Rate]]</f>
        <v>1.35</v>
      </c>
      <c r="AS390" s="28">
        <f>Table24[[#This Row],[300]]*Table24[[#This Row],[Conversion Rate]]</f>
        <v>1.3</v>
      </c>
      <c r="AT390" s="28">
        <f>Table24[[#This Row],[500]]*Table24[[#This Row],[Conversion Rate]]</f>
        <v>1.25</v>
      </c>
      <c r="AU390" s="28">
        <f>Table24[[#This Row],[1000]]*Table24[[#This Row],[Conversion Rate]]</f>
        <v>1.2</v>
      </c>
      <c r="AV390" s="28">
        <f>Table24[[#This Row],[2500]]*Table24[[#This Row],[Conversion Rate]]</f>
        <v>1.2</v>
      </c>
      <c r="AW390" s="28">
        <f>Table24[[#This Row],[5000]]*Table24[[#This Row],[Conversion Rate]]</f>
        <v>1.2</v>
      </c>
      <c r="AX390" s="28">
        <f>Table24[[#This Row],[All In/ ++]]</f>
        <v>0</v>
      </c>
      <c r="AY390" s="28">
        <f>Table24[[#This Row],[FSC]]*Table24[[#This Row],[Conversion Rate]]</f>
        <v>0.6</v>
      </c>
      <c r="AZ390" s="28" t="e">
        <f>Table24[[#This Row],[SSC]]*Table24[[#This Row],[Conversion Rate]]</f>
        <v>#VALUE!</v>
      </c>
      <c r="BA390" s="28" t="e">
        <f>Table24[[#This Row],[Screening]]*Table24[[#This Row],[Conversion Rate]]</f>
        <v>#VALUE!</v>
      </c>
      <c r="BB390" s="28">
        <f>Table24[[#This Row],[Other Charges]]*Table24[[#This Row],[Conversion Rate]]</f>
        <v>0</v>
      </c>
      <c r="BC390" s="28">
        <f>Table24[[#This Row],[Dry Ice Charge]]*Table24[[#This Row],[Conversion Rate]]</f>
        <v>75</v>
      </c>
      <c r="BD390" s="28">
        <f>Table24[[#This Row],[SAF/kg]]*Table24[[#This Row],[Conversion Rate]]</f>
        <v>0</v>
      </c>
      <c r="BE390" s="30" cm="1">
        <f t="array" ref="BE390">IF(COUNTIFS(F$20:F$1213,F390,G$20:G$1213,G390)&gt;1,
    _xlfn.PERCENTRANK.INC(
        _xlfn._xlws.FILTER(AO$20:AO$1213, (F$20:F$1213=F390)*(G$20:G$1213=G390)*ISNUMBER(AO$20:AO$1213)),
        AO390
    ),
    0
)</f>
        <v>0.14199999999999999</v>
      </c>
      <c r="BF390" s="28" t="str">
        <f t="shared" si="5"/>
        <v>Green</v>
      </c>
    </row>
    <row r="391" spans="3:58" hidden="1">
      <c r="C391" s="6" t="s">
        <v>20</v>
      </c>
      <c r="D391" s="4" t="s">
        <v>472</v>
      </c>
      <c r="E391" s="4" t="s">
        <v>22</v>
      </c>
      <c r="F391" s="4" t="s">
        <v>66</v>
      </c>
      <c r="G391" s="4" t="s">
        <v>110</v>
      </c>
      <c r="H391" s="4" t="s">
        <v>799</v>
      </c>
      <c r="I391" s="4" t="s">
        <v>809</v>
      </c>
      <c r="J391" s="4" t="s">
        <v>776</v>
      </c>
      <c r="K391" s="4" t="s">
        <v>777</v>
      </c>
      <c r="L3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391" s="7">
        <v>19141</v>
      </c>
      <c r="N391" s="4">
        <v>439</v>
      </c>
      <c r="O391" s="13">
        <v>44</v>
      </c>
      <c r="P391" s="8" t="s">
        <v>960</v>
      </c>
      <c r="Q391" s="12" t="s">
        <v>472</v>
      </c>
      <c r="R391" s="12" t="s">
        <v>792</v>
      </c>
      <c r="S391" s="12" t="s">
        <v>134</v>
      </c>
      <c r="T391" s="12" t="s">
        <v>859</v>
      </c>
      <c r="U391" s="22" t="s">
        <v>895</v>
      </c>
      <c r="V391" s="12">
        <v>130</v>
      </c>
      <c r="W391" s="12"/>
      <c r="X391" s="12">
        <v>1.55</v>
      </c>
      <c r="Y391" s="12">
        <v>1.55</v>
      </c>
      <c r="Z391" s="12">
        <v>1.5</v>
      </c>
      <c r="AA391" s="12">
        <v>1.45</v>
      </c>
      <c r="AB391" s="12">
        <v>1.4</v>
      </c>
      <c r="AC391" s="12">
        <v>1.4</v>
      </c>
      <c r="AD391" s="12">
        <v>1.4</v>
      </c>
      <c r="AE391" s="12"/>
      <c r="AF391" s="12">
        <v>0.6</v>
      </c>
      <c r="AG391" s="12" t="s">
        <v>895</v>
      </c>
      <c r="AH391" s="12" t="s">
        <v>895</v>
      </c>
      <c r="AI391" s="12"/>
      <c r="AJ391" s="12">
        <v>75</v>
      </c>
      <c r="AK391" s="12"/>
      <c r="AL391" s="16"/>
      <c r="AM391" s="12" t="s">
        <v>1500</v>
      </c>
      <c r="AN391" s="27">
        <f>VLOOKUP(Table24[[#This Row],[USD conversion]],Sheet2!A:B,2,FALSE)</f>
        <v>1</v>
      </c>
      <c r="AO391" s="28">
        <f>Table24[[#This Row],[Min Charge]]*Table24[[#This Row],[Conversion Rate]]</f>
        <v>130</v>
      </c>
      <c r="AP391" s="28">
        <f>Table24[[#This Row],[45]]*Table24[[#This Row],[Conversion Rate]]</f>
        <v>0</v>
      </c>
      <c r="AQ391" s="28">
        <f>Table24[[#This Row],[100]]*Table24[[#This Row],[Conversion Rate]]</f>
        <v>1.55</v>
      </c>
      <c r="AR391" s="28">
        <f>Table24[[#This Row],[200]]*Table24[[#This Row],[Conversion Rate]]</f>
        <v>1.55</v>
      </c>
      <c r="AS391" s="28">
        <f>Table24[[#This Row],[300]]*Table24[[#This Row],[Conversion Rate]]</f>
        <v>1.5</v>
      </c>
      <c r="AT391" s="28">
        <f>Table24[[#This Row],[500]]*Table24[[#This Row],[Conversion Rate]]</f>
        <v>1.45</v>
      </c>
      <c r="AU391" s="28">
        <f>Table24[[#This Row],[1000]]*Table24[[#This Row],[Conversion Rate]]</f>
        <v>1.4</v>
      </c>
      <c r="AV391" s="28">
        <f>Table24[[#This Row],[2500]]*Table24[[#This Row],[Conversion Rate]]</f>
        <v>1.4</v>
      </c>
      <c r="AW391" s="28">
        <f>Table24[[#This Row],[5000]]*Table24[[#This Row],[Conversion Rate]]</f>
        <v>1.4</v>
      </c>
      <c r="AX391" s="28">
        <f>Table24[[#This Row],[All In/ ++]]</f>
        <v>0</v>
      </c>
      <c r="AY391" s="28">
        <f>Table24[[#This Row],[FSC]]*Table24[[#This Row],[Conversion Rate]]</f>
        <v>0.6</v>
      </c>
      <c r="AZ391" s="28" t="e">
        <f>Table24[[#This Row],[SSC]]*Table24[[#This Row],[Conversion Rate]]</f>
        <v>#VALUE!</v>
      </c>
      <c r="BA391" s="28" t="e">
        <f>Table24[[#This Row],[Screening]]*Table24[[#This Row],[Conversion Rate]]</f>
        <v>#VALUE!</v>
      </c>
      <c r="BB391" s="28">
        <f>Table24[[#This Row],[Other Charges]]*Table24[[#This Row],[Conversion Rate]]</f>
        <v>0</v>
      </c>
      <c r="BC391" s="28">
        <f>Table24[[#This Row],[Dry Ice Charge]]*Table24[[#This Row],[Conversion Rate]]</f>
        <v>75</v>
      </c>
      <c r="BD391" s="28">
        <f>Table24[[#This Row],[SAF/kg]]*Table24[[#This Row],[Conversion Rate]]</f>
        <v>0</v>
      </c>
      <c r="BE391" s="30" cm="1">
        <f t="array" ref="BE391">IF(COUNTIFS(F$20:F$1213,F391,G$20:G$1213,G391)&gt;1,
    _xlfn.PERCENTRANK.INC(
        _xlfn._xlws.FILTER(AO$20:AO$1213, (F$20:F$1213=F391)*(G$20:G$1213=G391)*ISNUMBER(AO$20:AO$1213)),
        AO391
    ),
    0
)</f>
        <v>0.2</v>
      </c>
      <c r="BF391" s="28" t="str">
        <f t="shared" si="5"/>
        <v>Green</v>
      </c>
    </row>
    <row r="392" spans="3:58" hidden="1">
      <c r="C392" s="6" t="s">
        <v>20</v>
      </c>
      <c r="D392" s="4" t="s">
        <v>21</v>
      </c>
      <c r="E392" s="4" t="s">
        <v>36</v>
      </c>
      <c r="F392" s="4" t="s">
        <v>66</v>
      </c>
      <c r="G392" s="4" t="s">
        <v>44</v>
      </c>
      <c r="H392" s="4" t="s">
        <v>799</v>
      </c>
      <c r="I392" s="4" t="s">
        <v>816</v>
      </c>
      <c r="J392" s="4" t="s">
        <v>776</v>
      </c>
      <c r="K392" s="4" t="s">
        <v>777</v>
      </c>
      <c r="L3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392" s="7">
        <v>61503</v>
      </c>
      <c r="N392" s="4">
        <v>221</v>
      </c>
      <c r="O392" s="13">
        <v>278</v>
      </c>
      <c r="P392" s="8" t="s">
        <v>960</v>
      </c>
      <c r="Q392" s="12" t="s">
        <v>472</v>
      </c>
      <c r="R392" s="12" t="s">
        <v>792</v>
      </c>
      <c r="S392" s="12" t="s">
        <v>134</v>
      </c>
      <c r="T392" s="12" t="s">
        <v>859</v>
      </c>
      <c r="U392" s="22" t="s">
        <v>895</v>
      </c>
      <c r="V392" s="12">
        <v>130</v>
      </c>
      <c r="W392" s="12"/>
      <c r="X392" s="12">
        <v>3.5</v>
      </c>
      <c r="Y392" s="12">
        <v>3.5</v>
      </c>
      <c r="Z392" s="12">
        <v>3.45</v>
      </c>
      <c r="AA392" s="12">
        <v>3.4</v>
      </c>
      <c r="AB392" s="12">
        <v>3.35</v>
      </c>
      <c r="AC392" s="12">
        <v>3.35</v>
      </c>
      <c r="AD392" s="12">
        <v>3.35</v>
      </c>
      <c r="AE392" s="12"/>
      <c r="AF392" s="12">
        <v>0.6</v>
      </c>
      <c r="AG392" s="12" t="s">
        <v>895</v>
      </c>
      <c r="AH392" s="12" t="s">
        <v>895</v>
      </c>
      <c r="AI392" s="12"/>
      <c r="AJ392" s="12">
        <v>75</v>
      </c>
      <c r="AK392" s="12"/>
      <c r="AL392" s="16"/>
      <c r="AM392" s="12" t="s">
        <v>1500</v>
      </c>
      <c r="AN392" s="27">
        <f>VLOOKUP(Table24[[#This Row],[USD conversion]],Sheet2!A:B,2,FALSE)</f>
        <v>1</v>
      </c>
      <c r="AO392" s="28">
        <f>Table24[[#This Row],[Min Charge]]*Table24[[#This Row],[Conversion Rate]]</f>
        <v>130</v>
      </c>
      <c r="AP392" s="28">
        <f>Table24[[#This Row],[45]]*Table24[[#This Row],[Conversion Rate]]</f>
        <v>0</v>
      </c>
      <c r="AQ392" s="28">
        <f>Table24[[#This Row],[100]]*Table24[[#This Row],[Conversion Rate]]</f>
        <v>3.5</v>
      </c>
      <c r="AR392" s="28">
        <f>Table24[[#This Row],[200]]*Table24[[#This Row],[Conversion Rate]]</f>
        <v>3.5</v>
      </c>
      <c r="AS392" s="28">
        <f>Table24[[#This Row],[300]]*Table24[[#This Row],[Conversion Rate]]</f>
        <v>3.45</v>
      </c>
      <c r="AT392" s="28">
        <f>Table24[[#This Row],[500]]*Table24[[#This Row],[Conversion Rate]]</f>
        <v>3.4</v>
      </c>
      <c r="AU392" s="28">
        <f>Table24[[#This Row],[1000]]*Table24[[#This Row],[Conversion Rate]]</f>
        <v>3.35</v>
      </c>
      <c r="AV392" s="28">
        <f>Table24[[#This Row],[2500]]*Table24[[#This Row],[Conversion Rate]]</f>
        <v>3.35</v>
      </c>
      <c r="AW392" s="28">
        <f>Table24[[#This Row],[5000]]*Table24[[#This Row],[Conversion Rate]]</f>
        <v>3.35</v>
      </c>
      <c r="AX392" s="28">
        <f>Table24[[#This Row],[All In/ ++]]</f>
        <v>0</v>
      </c>
      <c r="AY392" s="28">
        <f>Table24[[#This Row],[FSC]]*Table24[[#This Row],[Conversion Rate]]</f>
        <v>0.6</v>
      </c>
      <c r="AZ392" s="28" t="e">
        <f>Table24[[#This Row],[SSC]]*Table24[[#This Row],[Conversion Rate]]</f>
        <v>#VALUE!</v>
      </c>
      <c r="BA392" s="28" t="e">
        <f>Table24[[#This Row],[Screening]]*Table24[[#This Row],[Conversion Rate]]</f>
        <v>#VALUE!</v>
      </c>
      <c r="BB392" s="28">
        <f>Table24[[#This Row],[Other Charges]]*Table24[[#This Row],[Conversion Rate]]</f>
        <v>0</v>
      </c>
      <c r="BC392" s="28">
        <f>Table24[[#This Row],[Dry Ice Charge]]*Table24[[#This Row],[Conversion Rate]]</f>
        <v>75</v>
      </c>
      <c r="BD392" s="28">
        <f>Table24[[#This Row],[SAF/kg]]*Table24[[#This Row],[Conversion Rate]]</f>
        <v>0</v>
      </c>
      <c r="BE392" s="30" cm="1">
        <f t="array" ref="BE392">IF(COUNTIFS(F$20:F$1213,F392,G$20:G$1213,G392)&gt;1,
    _xlfn.PERCENTRANK.INC(
        _xlfn._xlws.FILTER(AO$20:AO$1213, (F$20:F$1213=F392)*(G$20:G$1213=G392)*ISNUMBER(AO$20:AO$1213)),
        AO392
    ),
    0
)</f>
        <v>0.111</v>
      </c>
      <c r="BF392" s="28" t="str">
        <f t="shared" si="5"/>
        <v>Green</v>
      </c>
    </row>
    <row r="393" spans="3:58" hidden="1">
      <c r="C393" s="6" t="s">
        <v>20</v>
      </c>
      <c r="D393" s="4" t="s">
        <v>472</v>
      </c>
      <c r="E393" s="4" t="s">
        <v>22</v>
      </c>
      <c r="F393" s="4" t="s">
        <v>66</v>
      </c>
      <c r="G393" s="4" t="s">
        <v>190</v>
      </c>
      <c r="H393" s="4" t="s">
        <v>799</v>
      </c>
      <c r="I393" s="4" t="s">
        <v>801</v>
      </c>
      <c r="J393" s="4" t="s">
        <v>776</v>
      </c>
      <c r="K393" s="4" t="s">
        <v>777</v>
      </c>
      <c r="L3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393" s="7">
        <v>14610</v>
      </c>
      <c r="N393" s="4">
        <v>264</v>
      </c>
      <c r="O393" s="13">
        <v>55</v>
      </c>
      <c r="P393" s="8" t="s">
        <v>960</v>
      </c>
      <c r="Q393" s="12" t="s">
        <v>472</v>
      </c>
      <c r="R393" s="12" t="s">
        <v>792</v>
      </c>
      <c r="S393" s="12" t="s">
        <v>134</v>
      </c>
      <c r="T393" s="12" t="s">
        <v>859</v>
      </c>
      <c r="U393" s="22" t="s">
        <v>895</v>
      </c>
      <c r="V393" s="12">
        <v>130</v>
      </c>
      <c r="W393" s="12"/>
      <c r="X393" s="12">
        <v>1.35</v>
      </c>
      <c r="Y393" s="12">
        <v>1.35</v>
      </c>
      <c r="Z393" s="12">
        <v>1.3</v>
      </c>
      <c r="AA393" s="12">
        <v>1.25</v>
      </c>
      <c r="AB393" s="12">
        <v>1.2</v>
      </c>
      <c r="AC393" s="12">
        <v>1.2</v>
      </c>
      <c r="AD393" s="12">
        <v>1.2</v>
      </c>
      <c r="AE393" s="12"/>
      <c r="AF393" s="12">
        <v>0.6</v>
      </c>
      <c r="AG393" s="12" t="s">
        <v>895</v>
      </c>
      <c r="AH393" s="12" t="s">
        <v>895</v>
      </c>
      <c r="AI393" s="12"/>
      <c r="AJ393" s="12">
        <v>75</v>
      </c>
      <c r="AK393" s="12"/>
      <c r="AL393" s="16"/>
      <c r="AM393" s="12" t="s">
        <v>1500</v>
      </c>
      <c r="AN393" s="27">
        <f>VLOOKUP(Table24[[#This Row],[USD conversion]],Sheet2!A:B,2,FALSE)</f>
        <v>1</v>
      </c>
      <c r="AO393" s="28">
        <f>Table24[[#This Row],[Min Charge]]*Table24[[#This Row],[Conversion Rate]]</f>
        <v>130</v>
      </c>
      <c r="AP393" s="28">
        <f>Table24[[#This Row],[45]]*Table24[[#This Row],[Conversion Rate]]</f>
        <v>0</v>
      </c>
      <c r="AQ393" s="28">
        <f>Table24[[#This Row],[100]]*Table24[[#This Row],[Conversion Rate]]</f>
        <v>1.35</v>
      </c>
      <c r="AR393" s="28">
        <f>Table24[[#This Row],[200]]*Table24[[#This Row],[Conversion Rate]]</f>
        <v>1.35</v>
      </c>
      <c r="AS393" s="28">
        <f>Table24[[#This Row],[300]]*Table24[[#This Row],[Conversion Rate]]</f>
        <v>1.3</v>
      </c>
      <c r="AT393" s="28">
        <f>Table24[[#This Row],[500]]*Table24[[#This Row],[Conversion Rate]]</f>
        <v>1.25</v>
      </c>
      <c r="AU393" s="28">
        <f>Table24[[#This Row],[1000]]*Table24[[#This Row],[Conversion Rate]]</f>
        <v>1.2</v>
      </c>
      <c r="AV393" s="28">
        <f>Table24[[#This Row],[2500]]*Table24[[#This Row],[Conversion Rate]]</f>
        <v>1.2</v>
      </c>
      <c r="AW393" s="28">
        <f>Table24[[#This Row],[5000]]*Table24[[#This Row],[Conversion Rate]]</f>
        <v>1.2</v>
      </c>
      <c r="AX393" s="28">
        <f>Table24[[#This Row],[All In/ ++]]</f>
        <v>0</v>
      </c>
      <c r="AY393" s="28">
        <f>Table24[[#This Row],[FSC]]*Table24[[#This Row],[Conversion Rate]]</f>
        <v>0.6</v>
      </c>
      <c r="AZ393" s="28" t="e">
        <f>Table24[[#This Row],[SSC]]*Table24[[#This Row],[Conversion Rate]]</f>
        <v>#VALUE!</v>
      </c>
      <c r="BA393" s="28" t="e">
        <f>Table24[[#This Row],[Screening]]*Table24[[#This Row],[Conversion Rate]]</f>
        <v>#VALUE!</v>
      </c>
      <c r="BB393" s="28">
        <f>Table24[[#This Row],[Other Charges]]*Table24[[#This Row],[Conversion Rate]]</f>
        <v>0</v>
      </c>
      <c r="BC393" s="28">
        <f>Table24[[#This Row],[Dry Ice Charge]]*Table24[[#This Row],[Conversion Rate]]</f>
        <v>75</v>
      </c>
      <c r="BD393" s="28">
        <f>Table24[[#This Row],[SAF/kg]]*Table24[[#This Row],[Conversion Rate]]</f>
        <v>0</v>
      </c>
      <c r="BE393" s="30" cm="1">
        <f t="array" ref="BE393">IF(COUNTIFS(F$20:F$1213,F393,G$20:G$1213,G393)&gt;1,
    _xlfn.PERCENTRANK.INC(
        _xlfn._xlws.FILTER(AO$20:AO$1213, (F$20:F$1213=F393)*(G$20:G$1213=G393)*ISNUMBER(AO$20:AO$1213)),
        AO393
    ),
    0
)</f>
        <v>0.2</v>
      </c>
      <c r="BF393" s="28" t="str">
        <f t="shared" si="5"/>
        <v>Green</v>
      </c>
    </row>
    <row r="394" spans="3:58" hidden="1">
      <c r="C394" s="6" t="s">
        <v>20</v>
      </c>
      <c r="D394" s="4" t="s">
        <v>472</v>
      </c>
      <c r="E394" s="4" t="s">
        <v>22</v>
      </c>
      <c r="F394" s="4" t="s">
        <v>32</v>
      </c>
      <c r="G394" s="4" t="s">
        <v>110</v>
      </c>
      <c r="H394" s="4" t="s">
        <v>799</v>
      </c>
      <c r="I394" s="4" t="s">
        <v>809</v>
      </c>
      <c r="J394" s="4" t="s">
        <v>776</v>
      </c>
      <c r="K394" s="4" t="s">
        <v>777</v>
      </c>
      <c r="L3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394" s="7">
        <v>8660</v>
      </c>
      <c r="N394" s="4">
        <v>463</v>
      </c>
      <c r="O394" s="13">
        <v>19</v>
      </c>
      <c r="P394" s="8" t="s">
        <v>960</v>
      </c>
      <c r="Q394" s="12" t="s">
        <v>472</v>
      </c>
      <c r="R394" s="12" t="s">
        <v>792</v>
      </c>
      <c r="S394" s="12" t="s">
        <v>134</v>
      </c>
      <c r="T394" s="12" t="s">
        <v>859</v>
      </c>
      <c r="U394" s="22" t="s">
        <v>895</v>
      </c>
      <c r="V394" s="12">
        <v>130</v>
      </c>
      <c r="W394" s="12"/>
      <c r="X394" s="12">
        <v>1.6</v>
      </c>
      <c r="Y394" s="12">
        <v>1.6</v>
      </c>
      <c r="Z394" s="12">
        <v>1.55</v>
      </c>
      <c r="AA394" s="12">
        <v>1.5</v>
      </c>
      <c r="AB394" s="12">
        <v>1.45</v>
      </c>
      <c r="AC394" s="12">
        <v>1.45</v>
      </c>
      <c r="AD394" s="12">
        <v>1.45</v>
      </c>
      <c r="AE394" s="12"/>
      <c r="AF394" s="12">
        <v>0.6</v>
      </c>
      <c r="AG394" s="12" t="s">
        <v>895</v>
      </c>
      <c r="AH394" s="12" t="s">
        <v>895</v>
      </c>
      <c r="AI394" s="12"/>
      <c r="AJ394" s="12">
        <v>75</v>
      </c>
      <c r="AK394" s="12"/>
      <c r="AL394" s="16"/>
      <c r="AM394" s="12" t="s">
        <v>1500</v>
      </c>
      <c r="AN394" s="27">
        <f>VLOOKUP(Table24[[#This Row],[USD conversion]],Sheet2!A:B,2,FALSE)</f>
        <v>1</v>
      </c>
      <c r="AO394" s="28">
        <f>Table24[[#This Row],[Min Charge]]*Table24[[#This Row],[Conversion Rate]]</f>
        <v>130</v>
      </c>
      <c r="AP394" s="28">
        <f>Table24[[#This Row],[45]]*Table24[[#This Row],[Conversion Rate]]</f>
        <v>0</v>
      </c>
      <c r="AQ394" s="28">
        <f>Table24[[#This Row],[100]]*Table24[[#This Row],[Conversion Rate]]</f>
        <v>1.6</v>
      </c>
      <c r="AR394" s="28">
        <f>Table24[[#This Row],[200]]*Table24[[#This Row],[Conversion Rate]]</f>
        <v>1.6</v>
      </c>
      <c r="AS394" s="28">
        <f>Table24[[#This Row],[300]]*Table24[[#This Row],[Conversion Rate]]</f>
        <v>1.55</v>
      </c>
      <c r="AT394" s="28">
        <f>Table24[[#This Row],[500]]*Table24[[#This Row],[Conversion Rate]]</f>
        <v>1.5</v>
      </c>
      <c r="AU394" s="28">
        <f>Table24[[#This Row],[1000]]*Table24[[#This Row],[Conversion Rate]]</f>
        <v>1.45</v>
      </c>
      <c r="AV394" s="28">
        <f>Table24[[#This Row],[2500]]*Table24[[#This Row],[Conversion Rate]]</f>
        <v>1.45</v>
      </c>
      <c r="AW394" s="28">
        <f>Table24[[#This Row],[5000]]*Table24[[#This Row],[Conversion Rate]]</f>
        <v>1.45</v>
      </c>
      <c r="AX394" s="28">
        <f>Table24[[#This Row],[All In/ ++]]</f>
        <v>0</v>
      </c>
      <c r="AY394" s="28">
        <f>Table24[[#This Row],[FSC]]*Table24[[#This Row],[Conversion Rate]]</f>
        <v>0.6</v>
      </c>
      <c r="AZ394" s="28" t="e">
        <f>Table24[[#This Row],[SSC]]*Table24[[#This Row],[Conversion Rate]]</f>
        <v>#VALUE!</v>
      </c>
      <c r="BA394" s="28" t="e">
        <f>Table24[[#This Row],[Screening]]*Table24[[#This Row],[Conversion Rate]]</f>
        <v>#VALUE!</v>
      </c>
      <c r="BB394" s="28">
        <f>Table24[[#This Row],[Other Charges]]*Table24[[#This Row],[Conversion Rate]]</f>
        <v>0</v>
      </c>
      <c r="BC394" s="28">
        <f>Table24[[#This Row],[Dry Ice Charge]]*Table24[[#This Row],[Conversion Rate]]</f>
        <v>75</v>
      </c>
      <c r="BD394" s="28">
        <f>Table24[[#This Row],[SAF/kg]]*Table24[[#This Row],[Conversion Rate]]</f>
        <v>0</v>
      </c>
      <c r="BE394" s="30" cm="1">
        <f t="array" ref="BE394">IF(COUNTIFS(F$20:F$1213,F394,G$20:G$1213,G394)&gt;1,
    _xlfn.PERCENTRANK.INC(
        _xlfn._xlws.FILTER(AO$20:AO$1213, (F$20:F$1213=F394)*(G$20:G$1213=G394)*ISNUMBER(AO$20:AO$1213)),
        AO394
    ),
    0
)</f>
        <v>0.2</v>
      </c>
      <c r="BF394" s="28" t="str">
        <f t="shared" si="5"/>
        <v>Green</v>
      </c>
    </row>
    <row r="395" spans="3:58" hidden="1">
      <c r="C395" s="6" t="s">
        <v>20</v>
      </c>
      <c r="D395" s="4" t="s">
        <v>472</v>
      </c>
      <c r="E395" s="4" t="s">
        <v>22</v>
      </c>
      <c r="F395" s="4" t="s">
        <v>32</v>
      </c>
      <c r="G395" s="4" t="s">
        <v>44</v>
      </c>
      <c r="H395" s="4" t="s">
        <v>799</v>
      </c>
      <c r="I395" s="4" t="s">
        <v>816</v>
      </c>
      <c r="J395" s="4" t="s">
        <v>776</v>
      </c>
      <c r="K395" s="4" t="s">
        <v>777</v>
      </c>
      <c r="L3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395" s="7">
        <v>10381</v>
      </c>
      <c r="N395" s="4">
        <v>621</v>
      </c>
      <c r="O395" s="13">
        <v>17</v>
      </c>
      <c r="P395" s="8" t="s">
        <v>960</v>
      </c>
      <c r="Q395" s="12" t="s">
        <v>472</v>
      </c>
      <c r="R395" s="12" t="s">
        <v>792</v>
      </c>
      <c r="S395" s="12" t="s">
        <v>134</v>
      </c>
      <c r="T395" s="12" t="s">
        <v>859</v>
      </c>
      <c r="U395" s="22" t="s">
        <v>895</v>
      </c>
      <c r="V395" s="12">
        <v>130</v>
      </c>
      <c r="W395" s="12"/>
      <c r="X395" s="12">
        <v>4.1500000000000004</v>
      </c>
      <c r="Y395" s="12">
        <v>4.1500000000000004</v>
      </c>
      <c r="Z395" s="12">
        <v>4.0999999999999996</v>
      </c>
      <c r="AA395" s="12">
        <v>4.05</v>
      </c>
      <c r="AB395" s="12">
        <v>4</v>
      </c>
      <c r="AC395" s="12">
        <v>4</v>
      </c>
      <c r="AD395" s="12">
        <v>4</v>
      </c>
      <c r="AE395" s="12"/>
      <c r="AF395" s="12">
        <v>0.6</v>
      </c>
      <c r="AG395" s="12" t="s">
        <v>895</v>
      </c>
      <c r="AH395" s="12" t="s">
        <v>895</v>
      </c>
      <c r="AI395" s="12"/>
      <c r="AJ395" s="12">
        <v>75</v>
      </c>
      <c r="AK395" s="12"/>
      <c r="AL395" s="16"/>
      <c r="AM395" s="12" t="s">
        <v>1500</v>
      </c>
      <c r="AN395" s="27">
        <f>VLOOKUP(Table24[[#This Row],[USD conversion]],Sheet2!A:B,2,FALSE)</f>
        <v>1</v>
      </c>
      <c r="AO395" s="28">
        <f>Table24[[#This Row],[Min Charge]]*Table24[[#This Row],[Conversion Rate]]</f>
        <v>130</v>
      </c>
      <c r="AP395" s="28">
        <f>Table24[[#This Row],[45]]*Table24[[#This Row],[Conversion Rate]]</f>
        <v>0</v>
      </c>
      <c r="AQ395" s="28">
        <f>Table24[[#This Row],[100]]*Table24[[#This Row],[Conversion Rate]]</f>
        <v>4.1500000000000004</v>
      </c>
      <c r="AR395" s="28">
        <f>Table24[[#This Row],[200]]*Table24[[#This Row],[Conversion Rate]]</f>
        <v>4.1500000000000004</v>
      </c>
      <c r="AS395" s="28">
        <f>Table24[[#This Row],[300]]*Table24[[#This Row],[Conversion Rate]]</f>
        <v>4.0999999999999996</v>
      </c>
      <c r="AT395" s="28">
        <f>Table24[[#This Row],[500]]*Table24[[#This Row],[Conversion Rate]]</f>
        <v>4.05</v>
      </c>
      <c r="AU395" s="28">
        <f>Table24[[#This Row],[1000]]*Table24[[#This Row],[Conversion Rate]]</f>
        <v>4</v>
      </c>
      <c r="AV395" s="28">
        <f>Table24[[#This Row],[2500]]*Table24[[#This Row],[Conversion Rate]]</f>
        <v>4</v>
      </c>
      <c r="AW395" s="28">
        <f>Table24[[#This Row],[5000]]*Table24[[#This Row],[Conversion Rate]]</f>
        <v>4</v>
      </c>
      <c r="AX395" s="28">
        <f>Table24[[#This Row],[All In/ ++]]</f>
        <v>0</v>
      </c>
      <c r="AY395" s="28">
        <f>Table24[[#This Row],[FSC]]*Table24[[#This Row],[Conversion Rate]]</f>
        <v>0.6</v>
      </c>
      <c r="AZ395" s="28" t="e">
        <f>Table24[[#This Row],[SSC]]*Table24[[#This Row],[Conversion Rate]]</f>
        <v>#VALUE!</v>
      </c>
      <c r="BA395" s="28" t="e">
        <f>Table24[[#This Row],[Screening]]*Table24[[#This Row],[Conversion Rate]]</f>
        <v>#VALUE!</v>
      </c>
      <c r="BB395" s="28">
        <f>Table24[[#This Row],[Other Charges]]*Table24[[#This Row],[Conversion Rate]]</f>
        <v>0</v>
      </c>
      <c r="BC395" s="28">
        <f>Table24[[#This Row],[Dry Ice Charge]]*Table24[[#This Row],[Conversion Rate]]</f>
        <v>75</v>
      </c>
      <c r="BD395" s="28">
        <f>Table24[[#This Row],[SAF/kg]]*Table24[[#This Row],[Conversion Rate]]</f>
        <v>0</v>
      </c>
      <c r="BE395" s="30" cm="1">
        <f t="array" ref="BE395">IF(COUNTIFS(F$20:F$1213,F395,G$20:G$1213,G395)&gt;1,
    _xlfn.PERCENTRANK.INC(
        _xlfn._xlws.FILTER(AO$20:AO$1213, (F$20:F$1213=F395)*(G$20:G$1213=G395)*ISNUMBER(AO$20:AO$1213)),
        AO395
    ),
    0
)</f>
        <v>0.14199999999999999</v>
      </c>
      <c r="BF395" s="28" t="str">
        <f t="shared" si="5"/>
        <v>Green</v>
      </c>
    </row>
    <row r="396" spans="3:58" hidden="1">
      <c r="C396" s="6" t="s">
        <v>20</v>
      </c>
      <c r="D396" s="4" t="s">
        <v>472</v>
      </c>
      <c r="E396" s="4" t="s">
        <v>22</v>
      </c>
      <c r="F396" s="4" t="s">
        <v>32</v>
      </c>
      <c r="G396" s="4" t="s">
        <v>106</v>
      </c>
      <c r="H396" s="4" t="s">
        <v>799</v>
      </c>
      <c r="I396" s="4" t="s">
        <v>816</v>
      </c>
      <c r="J396" s="4" t="s">
        <v>776</v>
      </c>
      <c r="K396" s="4" t="s">
        <v>777</v>
      </c>
      <c r="L3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396" s="7">
        <v>8836</v>
      </c>
      <c r="N396" s="4">
        <v>620</v>
      </c>
      <c r="O396" s="13">
        <v>14</v>
      </c>
      <c r="P396" s="8" t="s">
        <v>960</v>
      </c>
      <c r="Q396" s="12" t="s">
        <v>472</v>
      </c>
      <c r="R396" s="12" t="s">
        <v>792</v>
      </c>
      <c r="S396" s="12" t="s">
        <v>134</v>
      </c>
      <c r="T396" s="12" t="s">
        <v>859</v>
      </c>
      <c r="U396" s="22" t="s">
        <v>895</v>
      </c>
      <c r="V396" s="12">
        <v>130</v>
      </c>
      <c r="W396" s="12"/>
      <c r="X396" s="12">
        <v>4.1500000000000004</v>
      </c>
      <c r="Y396" s="12">
        <v>4.1500000000000004</v>
      </c>
      <c r="Z396" s="12">
        <v>4.0999999999999996</v>
      </c>
      <c r="AA396" s="12">
        <v>4.05</v>
      </c>
      <c r="AB396" s="12">
        <v>4</v>
      </c>
      <c r="AC396" s="12">
        <v>4</v>
      </c>
      <c r="AD396" s="12">
        <v>4</v>
      </c>
      <c r="AE396" s="12"/>
      <c r="AF396" s="12">
        <v>0.6</v>
      </c>
      <c r="AG396" s="12" t="s">
        <v>895</v>
      </c>
      <c r="AH396" s="12" t="s">
        <v>895</v>
      </c>
      <c r="AI396" s="12"/>
      <c r="AJ396" s="12">
        <v>75</v>
      </c>
      <c r="AK396" s="12"/>
      <c r="AL396" s="16"/>
      <c r="AM396" s="12" t="s">
        <v>1500</v>
      </c>
      <c r="AN396" s="27">
        <f>VLOOKUP(Table24[[#This Row],[USD conversion]],Sheet2!A:B,2,FALSE)</f>
        <v>1</v>
      </c>
      <c r="AO396" s="28">
        <f>Table24[[#This Row],[Min Charge]]*Table24[[#This Row],[Conversion Rate]]</f>
        <v>130</v>
      </c>
      <c r="AP396" s="28">
        <f>Table24[[#This Row],[45]]*Table24[[#This Row],[Conversion Rate]]</f>
        <v>0</v>
      </c>
      <c r="AQ396" s="28">
        <f>Table24[[#This Row],[100]]*Table24[[#This Row],[Conversion Rate]]</f>
        <v>4.1500000000000004</v>
      </c>
      <c r="AR396" s="28">
        <f>Table24[[#This Row],[200]]*Table24[[#This Row],[Conversion Rate]]</f>
        <v>4.1500000000000004</v>
      </c>
      <c r="AS396" s="28">
        <f>Table24[[#This Row],[300]]*Table24[[#This Row],[Conversion Rate]]</f>
        <v>4.0999999999999996</v>
      </c>
      <c r="AT396" s="28">
        <f>Table24[[#This Row],[500]]*Table24[[#This Row],[Conversion Rate]]</f>
        <v>4.05</v>
      </c>
      <c r="AU396" s="28">
        <f>Table24[[#This Row],[1000]]*Table24[[#This Row],[Conversion Rate]]</f>
        <v>4</v>
      </c>
      <c r="AV396" s="28">
        <f>Table24[[#This Row],[2500]]*Table24[[#This Row],[Conversion Rate]]</f>
        <v>4</v>
      </c>
      <c r="AW396" s="28">
        <f>Table24[[#This Row],[5000]]*Table24[[#This Row],[Conversion Rate]]</f>
        <v>4</v>
      </c>
      <c r="AX396" s="28">
        <f>Table24[[#This Row],[All In/ ++]]</f>
        <v>0</v>
      </c>
      <c r="AY396" s="28">
        <f>Table24[[#This Row],[FSC]]*Table24[[#This Row],[Conversion Rate]]</f>
        <v>0.6</v>
      </c>
      <c r="AZ396" s="28" t="e">
        <f>Table24[[#This Row],[SSC]]*Table24[[#This Row],[Conversion Rate]]</f>
        <v>#VALUE!</v>
      </c>
      <c r="BA396" s="28" t="e">
        <f>Table24[[#This Row],[Screening]]*Table24[[#This Row],[Conversion Rate]]</f>
        <v>#VALUE!</v>
      </c>
      <c r="BB396" s="28">
        <f>Table24[[#This Row],[Other Charges]]*Table24[[#This Row],[Conversion Rate]]</f>
        <v>0</v>
      </c>
      <c r="BC396" s="28">
        <f>Table24[[#This Row],[Dry Ice Charge]]*Table24[[#This Row],[Conversion Rate]]</f>
        <v>75</v>
      </c>
      <c r="BD396" s="28">
        <f>Table24[[#This Row],[SAF/kg]]*Table24[[#This Row],[Conversion Rate]]</f>
        <v>0</v>
      </c>
      <c r="BE396" s="30" cm="1">
        <f t="array" ref="BE396">IF(COUNTIFS(F$20:F$1213,F396,G$20:G$1213,G396)&gt;1,
    _xlfn.PERCENTRANK.INC(
        _xlfn._xlws.FILTER(AO$20:AO$1213, (F$20:F$1213=F396)*(G$20:G$1213=G396)*ISNUMBER(AO$20:AO$1213)),
        AO396
    ),
    0
)</f>
        <v>0.1</v>
      </c>
      <c r="BF396" s="28" t="str">
        <f t="shared" ref="BF396:BF459" si="6">IF(ISNUMBER(BE396), IF(BE396&lt;=0.2, "Green", IF(BE396&lt;=0.7, "Orange", "Red")), "")</f>
        <v>Green</v>
      </c>
    </row>
    <row r="397" spans="3:58" hidden="1">
      <c r="C397" s="6" t="s">
        <v>20</v>
      </c>
      <c r="D397" s="4" t="s">
        <v>472</v>
      </c>
      <c r="E397" s="4" t="s">
        <v>22</v>
      </c>
      <c r="F397" s="4" t="s">
        <v>32</v>
      </c>
      <c r="G397" s="4" t="s">
        <v>29</v>
      </c>
      <c r="H397" s="4" t="s">
        <v>799</v>
      </c>
      <c r="I397" s="4" t="s">
        <v>811</v>
      </c>
      <c r="J397" s="4" t="s">
        <v>776</v>
      </c>
      <c r="K397" s="4" t="s">
        <v>777</v>
      </c>
      <c r="L3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397" s="7">
        <v>5366</v>
      </c>
      <c r="N397" s="4">
        <v>313</v>
      </c>
      <c r="O397" s="13">
        <v>17</v>
      </c>
      <c r="P397" s="8" t="s">
        <v>960</v>
      </c>
      <c r="Q397" s="12" t="s">
        <v>472</v>
      </c>
      <c r="R397" s="12" t="s">
        <v>792</v>
      </c>
      <c r="S397" s="12" t="s">
        <v>134</v>
      </c>
      <c r="T397" s="12" t="s">
        <v>859</v>
      </c>
      <c r="U397" s="22" t="s">
        <v>895</v>
      </c>
      <c r="V397" s="12">
        <v>130</v>
      </c>
      <c r="W397" s="12"/>
      <c r="X397" s="12">
        <v>1.7</v>
      </c>
      <c r="Y397" s="12">
        <v>1.7</v>
      </c>
      <c r="Z397" s="12">
        <v>1.65</v>
      </c>
      <c r="AA397" s="12">
        <v>1.6</v>
      </c>
      <c r="AB397" s="12">
        <v>1.55</v>
      </c>
      <c r="AC397" s="12">
        <v>1.55</v>
      </c>
      <c r="AD397" s="12">
        <v>1.55</v>
      </c>
      <c r="AE397" s="12"/>
      <c r="AF397" s="12">
        <v>0.6</v>
      </c>
      <c r="AG397" s="12" t="s">
        <v>895</v>
      </c>
      <c r="AH397" s="12" t="s">
        <v>895</v>
      </c>
      <c r="AI397" s="12"/>
      <c r="AJ397" s="12">
        <v>75</v>
      </c>
      <c r="AK397" s="12"/>
      <c r="AL397" s="16" t="s">
        <v>963</v>
      </c>
      <c r="AM397" s="12" t="s">
        <v>1500</v>
      </c>
      <c r="AN397" s="27">
        <f>VLOOKUP(Table24[[#This Row],[USD conversion]],Sheet2!A:B,2,FALSE)</f>
        <v>1</v>
      </c>
      <c r="AO397" s="28">
        <f>Table24[[#This Row],[Min Charge]]*Table24[[#This Row],[Conversion Rate]]</f>
        <v>130</v>
      </c>
      <c r="AP397" s="28">
        <f>Table24[[#This Row],[45]]*Table24[[#This Row],[Conversion Rate]]</f>
        <v>0</v>
      </c>
      <c r="AQ397" s="28">
        <f>Table24[[#This Row],[100]]*Table24[[#This Row],[Conversion Rate]]</f>
        <v>1.7</v>
      </c>
      <c r="AR397" s="28">
        <f>Table24[[#This Row],[200]]*Table24[[#This Row],[Conversion Rate]]</f>
        <v>1.7</v>
      </c>
      <c r="AS397" s="28">
        <f>Table24[[#This Row],[300]]*Table24[[#This Row],[Conversion Rate]]</f>
        <v>1.65</v>
      </c>
      <c r="AT397" s="28">
        <f>Table24[[#This Row],[500]]*Table24[[#This Row],[Conversion Rate]]</f>
        <v>1.6</v>
      </c>
      <c r="AU397" s="28">
        <f>Table24[[#This Row],[1000]]*Table24[[#This Row],[Conversion Rate]]</f>
        <v>1.55</v>
      </c>
      <c r="AV397" s="28">
        <f>Table24[[#This Row],[2500]]*Table24[[#This Row],[Conversion Rate]]</f>
        <v>1.55</v>
      </c>
      <c r="AW397" s="28">
        <f>Table24[[#This Row],[5000]]*Table24[[#This Row],[Conversion Rate]]</f>
        <v>1.55</v>
      </c>
      <c r="AX397" s="28">
        <f>Table24[[#This Row],[All In/ ++]]</f>
        <v>0</v>
      </c>
      <c r="AY397" s="28">
        <f>Table24[[#This Row],[FSC]]*Table24[[#This Row],[Conversion Rate]]</f>
        <v>0.6</v>
      </c>
      <c r="AZ397" s="28" t="e">
        <f>Table24[[#This Row],[SSC]]*Table24[[#This Row],[Conversion Rate]]</f>
        <v>#VALUE!</v>
      </c>
      <c r="BA397" s="28" t="e">
        <f>Table24[[#This Row],[Screening]]*Table24[[#This Row],[Conversion Rate]]</f>
        <v>#VALUE!</v>
      </c>
      <c r="BB397" s="28">
        <f>Table24[[#This Row],[Other Charges]]*Table24[[#This Row],[Conversion Rate]]</f>
        <v>0</v>
      </c>
      <c r="BC397" s="28">
        <f>Table24[[#This Row],[Dry Ice Charge]]*Table24[[#This Row],[Conversion Rate]]</f>
        <v>75</v>
      </c>
      <c r="BD397" s="28">
        <f>Table24[[#This Row],[SAF/kg]]*Table24[[#This Row],[Conversion Rate]]</f>
        <v>0</v>
      </c>
      <c r="BE397" s="30" cm="1">
        <f t="array" ref="BE397">IF(COUNTIFS(F$20:F$1213,F397,G$20:G$1213,G397)&gt;1,
    _xlfn.PERCENTRANK.INC(
        _xlfn._xlws.FILTER(AO$20:AO$1213, (F$20:F$1213=F397)*(G$20:G$1213=G397)*ISNUMBER(AO$20:AO$1213)),
        AO397
    ),
    0
)</f>
        <v>0.14199999999999999</v>
      </c>
      <c r="BF397" s="28" t="str">
        <f t="shared" si="6"/>
        <v>Green</v>
      </c>
    </row>
    <row r="398" spans="3:58" hidden="1">
      <c r="C398" s="6" t="s">
        <v>20</v>
      </c>
      <c r="D398" s="4" t="s">
        <v>472</v>
      </c>
      <c r="E398" s="4" t="s">
        <v>22</v>
      </c>
      <c r="F398" s="4" t="s">
        <v>290</v>
      </c>
      <c r="G398" s="4" t="s">
        <v>86</v>
      </c>
      <c r="H398" s="4" t="s">
        <v>797</v>
      </c>
      <c r="I398" s="4" t="s">
        <v>795</v>
      </c>
      <c r="J398" s="4" t="s">
        <v>777</v>
      </c>
      <c r="K398" s="4" t="s">
        <v>778</v>
      </c>
      <c r="L3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PharmaYesExpressBOMLHRINGBAPACEMEA</v>
      </c>
      <c r="M398" s="7">
        <v>12939</v>
      </c>
      <c r="N398" s="4">
        <v>333</v>
      </c>
      <c r="O398" s="13">
        <v>38.855855855855857</v>
      </c>
      <c r="P398" s="8" t="s">
        <v>960</v>
      </c>
      <c r="Q398" s="12" t="s">
        <v>472</v>
      </c>
      <c r="R398" s="12" t="s">
        <v>792</v>
      </c>
      <c r="S398" s="12" t="s">
        <v>134</v>
      </c>
      <c r="T398" s="12" t="s">
        <v>871</v>
      </c>
      <c r="U398" s="22">
        <v>10</v>
      </c>
      <c r="V398" s="12">
        <v>5250</v>
      </c>
      <c r="W398" s="12"/>
      <c r="X398" s="12">
        <v>443</v>
      </c>
      <c r="Y398" s="12">
        <v>443</v>
      </c>
      <c r="Z398" s="12">
        <v>407</v>
      </c>
      <c r="AA398" s="12">
        <v>393</v>
      </c>
      <c r="AB398" s="12">
        <v>393</v>
      </c>
      <c r="AC398" s="12"/>
      <c r="AD398" s="12"/>
      <c r="AE398" s="12"/>
      <c r="AF398" s="12">
        <v>53</v>
      </c>
      <c r="AG398" s="12">
        <v>1</v>
      </c>
      <c r="AH398" s="12">
        <v>3.5</v>
      </c>
      <c r="AI398" s="12"/>
      <c r="AJ398" s="12"/>
      <c r="AK398" s="12"/>
      <c r="AL398" s="16"/>
      <c r="AM398" s="12" t="s">
        <v>1507</v>
      </c>
      <c r="AN398" s="27">
        <f>VLOOKUP(Table24[[#This Row],[USD conversion]],Sheet2!A:B,2,FALSE)</f>
        <v>1.167E-2</v>
      </c>
      <c r="AO398" s="28">
        <f>Table24[[#This Row],[Min Charge]]*Table24[[#This Row],[Conversion Rate]]</f>
        <v>61.267499999999998</v>
      </c>
      <c r="AP398" s="28">
        <f>Table24[[#This Row],[45]]*Table24[[#This Row],[Conversion Rate]]</f>
        <v>0</v>
      </c>
      <c r="AQ398" s="28">
        <f>Table24[[#This Row],[100]]*Table24[[#This Row],[Conversion Rate]]</f>
        <v>5.16981</v>
      </c>
      <c r="AR398" s="28">
        <f>Table24[[#This Row],[200]]*Table24[[#This Row],[Conversion Rate]]</f>
        <v>5.16981</v>
      </c>
      <c r="AS398" s="28">
        <f>Table24[[#This Row],[300]]*Table24[[#This Row],[Conversion Rate]]</f>
        <v>4.7496900000000002</v>
      </c>
      <c r="AT398" s="28">
        <f>Table24[[#This Row],[500]]*Table24[[#This Row],[Conversion Rate]]</f>
        <v>4.5863100000000001</v>
      </c>
      <c r="AU398" s="28">
        <f>Table24[[#This Row],[1000]]*Table24[[#This Row],[Conversion Rate]]</f>
        <v>4.5863100000000001</v>
      </c>
      <c r="AV398" s="28">
        <f>Table24[[#This Row],[2500]]*Table24[[#This Row],[Conversion Rate]]</f>
        <v>0</v>
      </c>
      <c r="AW398" s="28">
        <f>Table24[[#This Row],[5000]]*Table24[[#This Row],[Conversion Rate]]</f>
        <v>0</v>
      </c>
      <c r="AX398" s="28">
        <f>Table24[[#This Row],[All In/ ++]]</f>
        <v>0</v>
      </c>
      <c r="AY398" s="28">
        <f>Table24[[#This Row],[FSC]]*Table24[[#This Row],[Conversion Rate]]</f>
        <v>0.61851</v>
      </c>
      <c r="AZ398" s="28">
        <f>Table24[[#This Row],[SSC]]*Table24[[#This Row],[Conversion Rate]]</f>
        <v>1.167E-2</v>
      </c>
      <c r="BA398" s="28">
        <f>Table24[[#This Row],[Screening]]*Table24[[#This Row],[Conversion Rate]]</f>
        <v>4.0844999999999999E-2</v>
      </c>
      <c r="BB398" s="28">
        <f>Table24[[#This Row],[Other Charges]]*Table24[[#This Row],[Conversion Rate]]</f>
        <v>0</v>
      </c>
      <c r="BC398" s="28">
        <f>Table24[[#This Row],[Dry Ice Charge]]*Table24[[#This Row],[Conversion Rate]]</f>
        <v>0</v>
      </c>
      <c r="BD398" s="28">
        <f>Table24[[#This Row],[SAF/kg]]*Table24[[#This Row],[Conversion Rate]]</f>
        <v>0</v>
      </c>
      <c r="BE398" s="30" cm="1">
        <f t="array" ref="BE398">IF(COUNTIFS(F$20:F$1213,F398,G$20:G$1213,G398)&gt;1,
    _xlfn.PERCENTRANK.INC(
        _xlfn._xlws.FILTER(AO$20:AO$1213, (F$20:F$1213=F398)*(G$20:G$1213=G398)*ISNUMBER(AO$20:AO$1213)),
        AO398
    ),
    0
)</f>
        <v>0</v>
      </c>
      <c r="BF398" s="28" t="str">
        <f t="shared" si="6"/>
        <v>Green</v>
      </c>
    </row>
    <row r="399" spans="3:58" hidden="1">
      <c r="C399" s="6" t="s">
        <v>20</v>
      </c>
      <c r="D399" s="4" t="s">
        <v>21</v>
      </c>
      <c r="E399" s="4" t="s">
        <v>22</v>
      </c>
      <c r="F399" s="4" t="s">
        <v>290</v>
      </c>
      <c r="G399" s="4" t="s">
        <v>27</v>
      </c>
      <c r="H399" s="4" t="s">
        <v>797</v>
      </c>
      <c r="I399" s="4" t="s">
        <v>810</v>
      </c>
      <c r="J399" s="4" t="s">
        <v>777</v>
      </c>
      <c r="K399" s="4" t="s">
        <v>777</v>
      </c>
      <c r="L3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PharmaNoExpressBOMSININSGAPACAPAC</v>
      </c>
      <c r="M399" s="7">
        <v>3239</v>
      </c>
      <c r="N399" s="4">
        <v>591</v>
      </c>
      <c r="O399" s="13">
        <v>5.4805414551607443</v>
      </c>
      <c r="P399" s="8" t="s">
        <v>960</v>
      </c>
      <c r="Q399" s="12" t="s">
        <v>472</v>
      </c>
      <c r="R399" s="12" t="s">
        <v>792</v>
      </c>
      <c r="S399" s="12" t="s">
        <v>134</v>
      </c>
      <c r="T399" s="12" t="s">
        <v>871</v>
      </c>
      <c r="U399" s="22">
        <v>10</v>
      </c>
      <c r="V399" s="12">
        <v>1360</v>
      </c>
      <c r="W399" s="12"/>
      <c r="X399" s="12">
        <v>117</v>
      </c>
      <c r="Y399" s="12">
        <v>117</v>
      </c>
      <c r="Z399" s="12">
        <v>108</v>
      </c>
      <c r="AA399" s="12">
        <v>42</v>
      </c>
      <c r="AB399" s="12">
        <v>42</v>
      </c>
      <c r="AC399" s="12"/>
      <c r="AD399" s="12"/>
      <c r="AE399" s="12"/>
      <c r="AF399" s="12">
        <v>53</v>
      </c>
      <c r="AG399" s="12">
        <v>1</v>
      </c>
      <c r="AH399" s="12">
        <v>3</v>
      </c>
      <c r="AI399" s="12">
        <v>1</v>
      </c>
      <c r="AJ399" s="12"/>
      <c r="AK399" s="12"/>
      <c r="AL399" s="16"/>
      <c r="AM399" s="12" t="s">
        <v>1507</v>
      </c>
      <c r="AN399" s="27">
        <f>VLOOKUP(Table24[[#This Row],[USD conversion]],Sheet2!A:B,2,FALSE)</f>
        <v>1.167E-2</v>
      </c>
      <c r="AO399" s="28">
        <f>Table24[[#This Row],[Min Charge]]*Table24[[#This Row],[Conversion Rate]]</f>
        <v>15.8712</v>
      </c>
      <c r="AP399" s="28">
        <f>Table24[[#This Row],[45]]*Table24[[#This Row],[Conversion Rate]]</f>
        <v>0</v>
      </c>
      <c r="AQ399" s="28">
        <f>Table24[[#This Row],[100]]*Table24[[#This Row],[Conversion Rate]]</f>
        <v>1.3653899999999999</v>
      </c>
      <c r="AR399" s="28">
        <f>Table24[[#This Row],[200]]*Table24[[#This Row],[Conversion Rate]]</f>
        <v>1.3653899999999999</v>
      </c>
      <c r="AS399" s="28">
        <f>Table24[[#This Row],[300]]*Table24[[#This Row],[Conversion Rate]]</f>
        <v>1.2603599999999999</v>
      </c>
      <c r="AT399" s="28">
        <f>Table24[[#This Row],[500]]*Table24[[#This Row],[Conversion Rate]]</f>
        <v>0.49014000000000002</v>
      </c>
      <c r="AU399" s="28">
        <f>Table24[[#This Row],[1000]]*Table24[[#This Row],[Conversion Rate]]</f>
        <v>0.49014000000000002</v>
      </c>
      <c r="AV399" s="28">
        <f>Table24[[#This Row],[2500]]*Table24[[#This Row],[Conversion Rate]]</f>
        <v>0</v>
      </c>
      <c r="AW399" s="28">
        <f>Table24[[#This Row],[5000]]*Table24[[#This Row],[Conversion Rate]]</f>
        <v>0</v>
      </c>
      <c r="AX399" s="28">
        <f>Table24[[#This Row],[All In/ ++]]</f>
        <v>0</v>
      </c>
      <c r="AY399" s="28">
        <f>Table24[[#This Row],[FSC]]*Table24[[#This Row],[Conversion Rate]]</f>
        <v>0.61851</v>
      </c>
      <c r="AZ399" s="28">
        <f>Table24[[#This Row],[SSC]]*Table24[[#This Row],[Conversion Rate]]</f>
        <v>1.167E-2</v>
      </c>
      <c r="BA399" s="28">
        <f>Table24[[#This Row],[Screening]]*Table24[[#This Row],[Conversion Rate]]</f>
        <v>3.5009999999999999E-2</v>
      </c>
      <c r="BB399" s="28">
        <f>Table24[[#This Row],[Other Charges]]*Table24[[#This Row],[Conversion Rate]]</f>
        <v>1.167E-2</v>
      </c>
      <c r="BC399" s="28">
        <f>Table24[[#This Row],[Dry Ice Charge]]*Table24[[#This Row],[Conversion Rate]]</f>
        <v>0</v>
      </c>
      <c r="BD399" s="28">
        <f>Table24[[#This Row],[SAF/kg]]*Table24[[#This Row],[Conversion Rate]]</f>
        <v>0</v>
      </c>
      <c r="BE399" s="30" cm="1">
        <f t="array" ref="BE399">IF(COUNTIFS(F$20:F$1213,F399,G$20:G$1213,G399)&gt;1,
    _xlfn.PERCENTRANK.INC(
        _xlfn._xlws.FILTER(AO$20:AO$1213, (F$20:F$1213=F399)*(G$20:G$1213=G399)*ISNUMBER(AO$20:AO$1213)),
        AO399
    ),
    0
)</f>
        <v>0.222</v>
      </c>
      <c r="BF399" s="28" t="str">
        <f t="shared" si="6"/>
        <v>Orange</v>
      </c>
    </row>
    <row r="400" spans="3:58" hidden="1">
      <c r="C400" s="6" t="s">
        <v>20</v>
      </c>
      <c r="D400" s="4" t="s">
        <v>472</v>
      </c>
      <c r="E400" s="4" t="s">
        <v>22</v>
      </c>
      <c r="F400" s="4" t="s">
        <v>290</v>
      </c>
      <c r="G400" s="4" t="s">
        <v>27</v>
      </c>
      <c r="H400" s="4" t="s">
        <v>797</v>
      </c>
      <c r="I400" s="4" t="s">
        <v>810</v>
      </c>
      <c r="J400" s="4" t="s">
        <v>777</v>
      </c>
      <c r="K400" s="4" t="s">
        <v>777</v>
      </c>
      <c r="L4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PharmaYesExpressBOMSININSGAPACAPAC</v>
      </c>
      <c r="M400" s="7">
        <v>91672</v>
      </c>
      <c r="N400" s="4">
        <v>937</v>
      </c>
      <c r="O400" s="13">
        <v>97.835645677694771</v>
      </c>
      <c r="P400" s="8" t="s">
        <v>960</v>
      </c>
      <c r="Q400" s="12" t="s">
        <v>472</v>
      </c>
      <c r="R400" s="12" t="s">
        <v>792</v>
      </c>
      <c r="S400" s="12" t="s">
        <v>134</v>
      </c>
      <c r="T400" s="12" t="s">
        <v>871</v>
      </c>
      <c r="U400" s="22">
        <v>10</v>
      </c>
      <c r="V400" s="12">
        <v>1743</v>
      </c>
      <c r="W400" s="12"/>
      <c r="X400" s="12">
        <v>148</v>
      </c>
      <c r="Y400" s="12">
        <v>148</v>
      </c>
      <c r="Z400" s="12">
        <v>136</v>
      </c>
      <c r="AA400" s="12">
        <v>50</v>
      </c>
      <c r="AB400" s="12">
        <v>50</v>
      </c>
      <c r="AC400" s="12"/>
      <c r="AD400" s="12"/>
      <c r="AE400" s="12"/>
      <c r="AF400" s="12">
        <v>53</v>
      </c>
      <c r="AG400" s="12">
        <v>1</v>
      </c>
      <c r="AH400" s="12">
        <v>3.5</v>
      </c>
      <c r="AI400" s="12"/>
      <c r="AJ400" s="12"/>
      <c r="AK400" s="12"/>
      <c r="AL400" s="16"/>
      <c r="AM400" s="12" t="s">
        <v>1507</v>
      </c>
      <c r="AN400" s="27">
        <f>VLOOKUP(Table24[[#This Row],[USD conversion]],Sheet2!A:B,2,FALSE)</f>
        <v>1.167E-2</v>
      </c>
      <c r="AO400" s="28">
        <f>Table24[[#This Row],[Min Charge]]*Table24[[#This Row],[Conversion Rate]]</f>
        <v>20.340810000000001</v>
      </c>
      <c r="AP400" s="28">
        <f>Table24[[#This Row],[45]]*Table24[[#This Row],[Conversion Rate]]</f>
        <v>0</v>
      </c>
      <c r="AQ400" s="28">
        <f>Table24[[#This Row],[100]]*Table24[[#This Row],[Conversion Rate]]</f>
        <v>1.72716</v>
      </c>
      <c r="AR400" s="28">
        <f>Table24[[#This Row],[200]]*Table24[[#This Row],[Conversion Rate]]</f>
        <v>1.72716</v>
      </c>
      <c r="AS400" s="28">
        <f>Table24[[#This Row],[300]]*Table24[[#This Row],[Conversion Rate]]</f>
        <v>1.5871200000000001</v>
      </c>
      <c r="AT400" s="28">
        <f>Table24[[#This Row],[500]]*Table24[[#This Row],[Conversion Rate]]</f>
        <v>0.58350000000000002</v>
      </c>
      <c r="AU400" s="28">
        <f>Table24[[#This Row],[1000]]*Table24[[#This Row],[Conversion Rate]]</f>
        <v>0.58350000000000002</v>
      </c>
      <c r="AV400" s="28">
        <f>Table24[[#This Row],[2500]]*Table24[[#This Row],[Conversion Rate]]</f>
        <v>0</v>
      </c>
      <c r="AW400" s="28">
        <f>Table24[[#This Row],[5000]]*Table24[[#This Row],[Conversion Rate]]</f>
        <v>0</v>
      </c>
      <c r="AX400" s="28">
        <f>Table24[[#This Row],[All In/ ++]]</f>
        <v>0</v>
      </c>
      <c r="AY400" s="28">
        <f>Table24[[#This Row],[FSC]]*Table24[[#This Row],[Conversion Rate]]</f>
        <v>0.61851</v>
      </c>
      <c r="AZ400" s="28">
        <f>Table24[[#This Row],[SSC]]*Table24[[#This Row],[Conversion Rate]]</f>
        <v>1.167E-2</v>
      </c>
      <c r="BA400" s="28">
        <f>Table24[[#This Row],[Screening]]*Table24[[#This Row],[Conversion Rate]]</f>
        <v>4.0844999999999999E-2</v>
      </c>
      <c r="BB400" s="28">
        <f>Table24[[#This Row],[Other Charges]]*Table24[[#This Row],[Conversion Rate]]</f>
        <v>0</v>
      </c>
      <c r="BC400" s="28">
        <f>Table24[[#This Row],[Dry Ice Charge]]*Table24[[#This Row],[Conversion Rate]]</f>
        <v>0</v>
      </c>
      <c r="BD400" s="28">
        <f>Table24[[#This Row],[SAF/kg]]*Table24[[#This Row],[Conversion Rate]]</f>
        <v>0</v>
      </c>
      <c r="BE400" s="30" cm="1">
        <f t="array" ref="BE400">IF(COUNTIFS(F$20:F$1213,F400,G$20:G$1213,G400)&gt;1,
    _xlfn.PERCENTRANK.INC(
        _xlfn._xlws.FILTER(AO$20:AO$1213, (F$20:F$1213=F400)*(G$20:G$1213=G400)*ISNUMBER(AO$20:AO$1213)),
        AO400
    ),
    0
)</f>
        <v>0.33300000000000002</v>
      </c>
      <c r="BF400" s="28" t="str">
        <f t="shared" si="6"/>
        <v>Orange</v>
      </c>
    </row>
    <row r="401" spans="3:58" hidden="1">
      <c r="C401" s="6" t="s">
        <v>20</v>
      </c>
      <c r="D401" s="4" t="s">
        <v>21</v>
      </c>
      <c r="E401" s="4" t="s">
        <v>22</v>
      </c>
      <c r="F401" s="4" t="s">
        <v>112</v>
      </c>
      <c r="G401" s="4" t="s">
        <v>290</v>
      </c>
      <c r="H401" s="4" t="s">
        <v>803</v>
      </c>
      <c r="I401" s="4" t="s">
        <v>797</v>
      </c>
      <c r="J401" s="4" t="s">
        <v>778</v>
      </c>
      <c r="K401" s="4" t="s">
        <v>777</v>
      </c>
      <c r="L4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PharmaNoExpressBRUBOMBEINEMEAAPAC</v>
      </c>
      <c r="M401" s="7">
        <v>5274</v>
      </c>
      <c r="N401" s="4">
        <v>322</v>
      </c>
      <c r="O401" s="13">
        <v>16</v>
      </c>
      <c r="P401" s="8" t="s">
        <v>960</v>
      </c>
      <c r="Q401" s="12" t="s">
        <v>472</v>
      </c>
      <c r="R401" s="12" t="s">
        <v>792</v>
      </c>
      <c r="S401" s="12" t="s">
        <v>134</v>
      </c>
      <c r="T401" s="12" t="s">
        <v>961</v>
      </c>
      <c r="U401" s="22" t="s">
        <v>920</v>
      </c>
      <c r="V401" s="12">
        <v>100</v>
      </c>
      <c r="W401" s="12"/>
      <c r="X401" s="12" t="s">
        <v>962</v>
      </c>
      <c r="Y401" s="12" t="s">
        <v>962</v>
      </c>
      <c r="Z401" s="12" t="s">
        <v>962</v>
      </c>
      <c r="AA401" s="12" t="s">
        <v>962</v>
      </c>
      <c r="AB401" s="12" t="s">
        <v>962</v>
      </c>
      <c r="AC401" s="12" t="s">
        <v>962</v>
      </c>
      <c r="AD401" s="12" t="s">
        <v>962</v>
      </c>
      <c r="AE401" s="12" t="s">
        <v>899</v>
      </c>
      <c r="AF401" s="12" t="s">
        <v>899</v>
      </c>
      <c r="AG401" s="12" t="s">
        <v>899</v>
      </c>
      <c r="AH401" s="12"/>
      <c r="AI401" s="12"/>
      <c r="AJ401" s="12"/>
      <c r="AK401" s="12"/>
      <c r="AL401" s="16"/>
      <c r="AM401" s="12" t="s">
        <v>1515</v>
      </c>
      <c r="AN401" s="27">
        <f>VLOOKUP(Table24[[#This Row],[USD conversion]],Sheet2!A:B,2,FALSE)</f>
        <v>1.1715</v>
      </c>
      <c r="AO401" s="28">
        <f>Table24[[#This Row],[Min Charge]]*Table24[[#This Row],[Conversion Rate]]</f>
        <v>117.15</v>
      </c>
      <c r="AP401" s="28">
        <f>Table24[[#This Row],[45]]*Table24[[#This Row],[Conversion Rate]]</f>
        <v>0</v>
      </c>
      <c r="AQ401" s="28">
        <f>Table24[[#This Row],[100]]*Table24[[#This Row],[Conversion Rate]]</f>
        <v>1.8744000000000001</v>
      </c>
      <c r="AR401" s="28">
        <f>Table24[[#This Row],[200]]*Table24[[#This Row],[Conversion Rate]]</f>
        <v>1.8744000000000001</v>
      </c>
      <c r="AS401" s="28">
        <f>Table24[[#This Row],[300]]*Table24[[#This Row],[Conversion Rate]]</f>
        <v>1.8744000000000001</v>
      </c>
      <c r="AT401" s="28">
        <f>Table24[[#This Row],[500]]*Table24[[#This Row],[Conversion Rate]]</f>
        <v>1.8744000000000001</v>
      </c>
      <c r="AU401" s="28">
        <f>Table24[[#This Row],[1000]]*Table24[[#This Row],[Conversion Rate]]</f>
        <v>1.8744000000000001</v>
      </c>
      <c r="AV401" s="28">
        <f>Table24[[#This Row],[2500]]*Table24[[#This Row],[Conversion Rate]]</f>
        <v>1.8744000000000001</v>
      </c>
      <c r="AW401" s="28">
        <f>Table24[[#This Row],[5000]]*Table24[[#This Row],[Conversion Rate]]</f>
        <v>1.8744000000000001</v>
      </c>
      <c r="AX401" s="28" t="str">
        <f>Table24[[#This Row],[All In/ ++]]</f>
        <v xml:space="preserve">All in </v>
      </c>
      <c r="AY401" s="28" t="e">
        <f>Table24[[#This Row],[FSC]]*Table24[[#This Row],[Conversion Rate]]</f>
        <v>#VALUE!</v>
      </c>
      <c r="AZ401" s="28" t="e">
        <f>Table24[[#This Row],[SSC]]*Table24[[#This Row],[Conversion Rate]]</f>
        <v>#VALUE!</v>
      </c>
      <c r="BA401" s="28">
        <f>Table24[[#This Row],[Screening]]*Table24[[#This Row],[Conversion Rate]]</f>
        <v>0</v>
      </c>
      <c r="BB401" s="28">
        <f>Table24[[#This Row],[Other Charges]]*Table24[[#This Row],[Conversion Rate]]</f>
        <v>0</v>
      </c>
      <c r="BC401" s="28">
        <f>Table24[[#This Row],[Dry Ice Charge]]*Table24[[#This Row],[Conversion Rate]]</f>
        <v>0</v>
      </c>
      <c r="BD401" s="28">
        <f>Table24[[#This Row],[SAF/kg]]*Table24[[#This Row],[Conversion Rate]]</f>
        <v>0</v>
      </c>
      <c r="BE401" s="30" cm="1">
        <f t="array" ref="BE401">IF(COUNTIFS(F$20:F$1213,F401,G$20:G$1213,G401)&gt;1,
    _xlfn.PERCENTRANK.INC(
        _xlfn._xlws.FILTER(AO$20:AO$1213, (F$20:F$1213=F401)*(G$20:G$1213=G401)*ISNUMBER(AO$20:AO$1213)),
        AO401
    ),
    0
)</f>
        <v>0</v>
      </c>
      <c r="BF401" s="28" t="str">
        <f t="shared" si="6"/>
        <v>Green</v>
      </c>
    </row>
    <row r="402" spans="3:58" hidden="1">
      <c r="C402" s="6" t="s">
        <v>20</v>
      </c>
      <c r="D402" s="4" t="s">
        <v>21</v>
      </c>
      <c r="E402" s="4" t="s">
        <v>22</v>
      </c>
      <c r="F402" s="4" t="s">
        <v>112</v>
      </c>
      <c r="G402" s="4" t="s">
        <v>274</v>
      </c>
      <c r="H402" s="4" t="s">
        <v>803</v>
      </c>
      <c r="I402" s="4" t="s">
        <v>797</v>
      </c>
      <c r="J402" s="4" t="s">
        <v>778</v>
      </c>
      <c r="K402" s="4" t="s">
        <v>777</v>
      </c>
      <c r="L4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PharmaNoExpressBRUDELBEINEMEAAPAC</v>
      </c>
      <c r="M402" s="7">
        <v>6121</v>
      </c>
      <c r="N402" s="4">
        <v>284</v>
      </c>
      <c r="O402" s="13">
        <v>22</v>
      </c>
      <c r="P402" s="8" t="s">
        <v>960</v>
      </c>
      <c r="Q402" s="12" t="s">
        <v>472</v>
      </c>
      <c r="R402" s="12" t="s">
        <v>792</v>
      </c>
      <c r="S402" s="12" t="s">
        <v>134</v>
      </c>
      <c r="T402" s="12" t="s">
        <v>837</v>
      </c>
      <c r="U402" s="22" t="s">
        <v>920</v>
      </c>
      <c r="V402" s="12">
        <v>100</v>
      </c>
      <c r="W402" s="12"/>
      <c r="X402" s="12">
        <v>1.45</v>
      </c>
      <c r="Y402" s="12">
        <v>1.45</v>
      </c>
      <c r="Z402" s="12">
        <v>1.45</v>
      </c>
      <c r="AA402" s="12">
        <v>1.45</v>
      </c>
      <c r="AB402" s="12">
        <v>1.45</v>
      </c>
      <c r="AC402" s="12">
        <v>1.45</v>
      </c>
      <c r="AD402" s="12">
        <v>1.45</v>
      </c>
      <c r="AE402" s="12" t="s">
        <v>899</v>
      </c>
      <c r="AF402" s="12" t="s">
        <v>899</v>
      </c>
      <c r="AG402" s="12" t="s">
        <v>899</v>
      </c>
      <c r="AH402" s="12"/>
      <c r="AI402" s="12"/>
      <c r="AJ402" s="12"/>
      <c r="AK402" s="12"/>
      <c r="AL402" s="16"/>
      <c r="AM402" s="12" t="s">
        <v>1503</v>
      </c>
      <c r="AN402" s="27">
        <f>VLOOKUP(Table24[[#This Row],[USD conversion]],Sheet2!A:B,2,FALSE)</f>
        <v>1.1715</v>
      </c>
      <c r="AO402" s="28">
        <f>Table24[[#This Row],[Min Charge]]*Table24[[#This Row],[Conversion Rate]]</f>
        <v>117.15</v>
      </c>
      <c r="AP402" s="28">
        <f>Table24[[#This Row],[45]]*Table24[[#This Row],[Conversion Rate]]</f>
        <v>0</v>
      </c>
      <c r="AQ402" s="28">
        <f>Table24[[#This Row],[100]]*Table24[[#This Row],[Conversion Rate]]</f>
        <v>1.6986749999999999</v>
      </c>
      <c r="AR402" s="28">
        <f>Table24[[#This Row],[200]]*Table24[[#This Row],[Conversion Rate]]</f>
        <v>1.6986749999999999</v>
      </c>
      <c r="AS402" s="28">
        <f>Table24[[#This Row],[300]]*Table24[[#This Row],[Conversion Rate]]</f>
        <v>1.6986749999999999</v>
      </c>
      <c r="AT402" s="28">
        <f>Table24[[#This Row],[500]]*Table24[[#This Row],[Conversion Rate]]</f>
        <v>1.6986749999999999</v>
      </c>
      <c r="AU402" s="28">
        <f>Table24[[#This Row],[1000]]*Table24[[#This Row],[Conversion Rate]]</f>
        <v>1.6986749999999999</v>
      </c>
      <c r="AV402" s="28">
        <f>Table24[[#This Row],[2500]]*Table24[[#This Row],[Conversion Rate]]</f>
        <v>1.6986749999999999</v>
      </c>
      <c r="AW402" s="28">
        <f>Table24[[#This Row],[5000]]*Table24[[#This Row],[Conversion Rate]]</f>
        <v>1.6986749999999999</v>
      </c>
      <c r="AX402" s="28" t="str">
        <f>Table24[[#This Row],[All In/ ++]]</f>
        <v xml:space="preserve">All in </v>
      </c>
      <c r="AY402" s="28" t="e">
        <f>Table24[[#This Row],[FSC]]*Table24[[#This Row],[Conversion Rate]]</f>
        <v>#VALUE!</v>
      </c>
      <c r="AZ402" s="28" t="e">
        <f>Table24[[#This Row],[SSC]]*Table24[[#This Row],[Conversion Rate]]</f>
        <v>#VALUE!</v>
      </c>
      <c r="BA402" s="28">
        <f>Table24[[#This Row],[Screening]]*Table24[[#This Row],[Conversion Rate]]</f>
        <v>0</v>
      </c>
      <c r="BB402" s="28">
        <f>Table24[[#This Row],[Other Charges]]*Table24[[#This Row],[Conversion Rate]]</f>
        <v>0</v>
      </c>
      <c r="BC402" s="28">
        <f>Table24[[#This Row],[Dry Ice Charge]]*Table24[[#This Row],[Conversion Rate]]</f>
        <v>0</v>
      </c>
      <c r="BD402" s="28">
        <f>Table24[[#This Row],[SAF/kg]]*Table24[[#This Row],[Conversion Rate]]</f>
        <v>0</v>
      </c>
      <c r="BE402" s="30" cm="1">
        <f t="array" ref="BE402">IF(COUNTIFS(F$20:F$1213,F402,G$20:G$1213,G402)&gt;1,
    _xlfn.PERCENTRANK.INC(
        _xlfn._xlws.FILTER(AO$20:AO$1213, (F$20:F$1213=F402)*(G$20:G$1213=G402)*ISNUMBER(AO$20:AO$1213)),
        AO402
    ),
    0
)</f>
        <v>0</v>
      </c>
      <c r="BF402" s="28" t="str">
        <f t="shared" si="6"/>
        <v>Green</v>
      </c>
    </row>
    <row r="403" spans="3:58" hidden="1">
      <c r="C403" s="6" t="s">
        <v>20</v>
      </c>
      <c r="D403" s="4" t="s">
        <v>472</v>
      </c>
      <c r="E403" s="4" t="s">
        <v>22</v>
      </c>
      <c r="F403" s="4" t="s">
        <v>171</v>
      </c>
      <c r="G403" s="4" t="s">
        <v>190</v>
      </c>
      <c r="H403" s="4" t="s">
        <v>798</v>
      </c>
      <c r="I403" s="4" t="s">
        <v>801</v>
      </c>
      <c r="J403" s="4" t="s">
        <v>778</v>
      </c>
      <c r="K403" s="4" t="s">
        <v>777</v>
      </c>
      <c r="L4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PharmaYesExpressDUBPVGIECNEMEAAPAC</v>
      </c>
      <c r="M403" s="7">
        <v>11335.5</v>
      </c>
      <c r="N403" s="4">
        <v>20</v>
      </c>
      <c r="O403" s="13">
        <v>566.77499999999998</v>
      </c>
      <c r="P403" s="8" t="s">
        <v>960</v>
      </c>
      <c r="Q403" s="12" t="s">
        <v>472</v>
      </c>
      <c r="R403" s="12" t="s">
        <v>792</v>
      </c>
      <c r="S403" s="12" t="s">
        <v>134</v>
      </c>
      <c r="T403" s="12" t="s">
        <v>837</v>
      </c>
      <c r="U403" s="22">
        <v>45</v>
      </c>
      <c r="V403" s="12">
        <v>105</v>
      </c>
      <c r="W403" s="12"/>
      <c r="X403" s="12">
        <v>1.35</v>
      </c>
      <c r="Y403" s="12">
        <v>1.35</v>
      </c>
      <c r="Z403" s="12">
        <v>1.3</v>
      </c>
      <c r="AA403" s="12">
        <v>1.25</v>
      </c>
      <c r="AB403" s="12">
        <v>1.2</v>
      </c>
      <c r="AC403" s="12">
        <v>1.2</v>
      </c>
      <c r="AD403" s="12">
        <v>1.2</v>
      </c>
      <c r="AE403" s="12" t="s">
        <v>956</v>
      </c>
      <c r="AF403" s="12">
        <v>0.55000000000000004</v>
      </c>
      <c r="AG403" s="12">
        <v>0</v>
      </c>
      <c r="AH403" s="12" t="s">
        <v>957</v>
      </c>
      <c r="AI403" s="12" t="s">
        <v>958</v>
      </c>
      <c r="AJ403" s="12">
        <v>68.5</v>
      </c>
      <c r="AK403" s="12">
        <v>0.05</v>
      </c>
      <c r="AL403" s="16"/>
      <c r="AM403" s="12" t="s">
        <v>1503</v>
      </c>
      <c r="AN403" s="27">
        <f>VLOOKUP(Table24[[#This Row],[USD conversion]],Sheet2!A:B,2,FALSE)</f>
        <v>1.1715</v>
      </c>
      <c r="AO403" s="28">
        <f>Table24[[#This Row],[Min Charge]]*Table24[[#This Row],[Conversion Rate]]</f>
        <v>123.00749999999999</v>
      </c>
      <c r="AP403" s="28">
        <f>Table24[[#This Row],[45]]*Table24[[#This Row],[Conversion Rate]]</f>
        <v>0</v>
      </c>
      <c r="AQ403" s="28">
        <f>Table24[[#This Row],[100]]*Table24[[#This Row],[Conversion Rate]]</f>
        <v>1.5815250000000001</v>
      </c>
      <c r="AR403" s="28">
        <f>Table24[[#This Row],[200]]*Table24[[#This Row],[Conversion Rate]]</f>
        <v>1.5815250000000001</v>
      </c>
      <c r="AS403" s="28">
        <f>Table24[[#This Row],[300]]*Table24[[#This Row],[Conversion Rate]]</f>
        <v>1.52295</v>
      </c>
      <c r="AT403" s="28">
        <f>Table24[[#This Row],[500]]*Table24[[#This Row],[Conversion Rate]]</f>
        <v>1.464375</v>
      </c>
      <c r="AU403" s="28">
        <f>Table24[[#This Row],[1000]]*Table24[[#This Row],[Conversion Rate]]</f>
        <v>1.4057999999999999</v>
      </c>
      <c r="AV403" s="28">
        <f>Table24[[#This Row],[2500]]*Table24[[#This Row],[Conversion Rate]]</f>
        <v>1.4057999999999999</v>
      </c>
      <c r="AW403" s="28">
        <f>Table24[[#This Row],[5000]]*Table24[[#This Row],[Conversion Rate]]</f>
        <v>1.4057999999999999</v>
      </c>
      <c r="AX403" s="28" t="str">
        <f>Table24[[#This Row],[All In/ ++]]</f>
        <v>plus surcharge</v>
      </c>
      <c r="AY403" s="28">
        <f>Table24[[#This Row],[FSC]]*Table24[[#This Row],[Conversion Rate]]</f>
        <v>0.64432500000000004</v>
      </c>
      <c r="AZ403" s="28">
        <f>Table24[[#This Row],[SSC]]*Table24[[#This Row],[Conversion Rate]]</f>
        <v>0</v>
      </c>
      <c r="BA403" s="28" t="e">
        <f>Table24[[#This Row],[Screening]]*Table24[[#This Row],[Conversion Rate]]</f>
        <v>#VALUE!</v>
      </c>
      <c r="BB403" s="28" t="e">
        <f>Table24[[#This Row],[Other Charges]]*Table24[[#This Row],[Conversion Rate]]</f>
        <v>#VALUE!</v>
      </c>
      <c r="BC403" s="28">
        <f>Table24[[#This Row],[Dry Ice Charge]]*Table24[[#This Row],[Conversion Rate]]</f>
        <v>80.247749999999996</v>
      </c>
      <c r="BD403" s="28">
        <f>Table24[[#This Row],[SAF/kg]]*Table24[[#This Row],[Conversion Rate]]</f>
        <v>5.8575000000000002E-2</v>
      </c>
      <c r="BE403" s="30" cm="1">
        <f t="array" ref="BE403">IF(COUNTIFS(F$20:F$1213,F403,G$20:G$1213,G403)&gt;1,
    _xlfn.PERCENTRANK.INC(
        _xlfn._xlws.FILTER(AO$20:AO$1213, (F$20:F$1213=F403)*(G$20:G$1213=G403)*ISNUMBER(AO$20:AO$1213)),
        AO403
    ),
    0
)</f>
        <v>0</v>
      </c>
      <c r="BF403" s="28" t="str">
        <f t="shared" si="6"/>
        <v>Green</v>
      </c>
    </row>
    <row r="404" spans="3:58" hidden="1">
      <c r="C404" s="6" t="s">
        <v>20</v>
      </c>
      <c r="D404" s="4" t="s">
        <v>472</v>
      </c>
      <c r="E404" s="4" t="s">
        <v>22</v>
      </c>
      <c r="F404" s="4" t="s">
        <v>86</v>
      </c>
      <c r="G404" s="4" t="s">
        <v>110</v>
      </c>
      <c r="H404" s="4" t="s">
        <v>795</v>
      </c>
      <c r="I404" s="4" t="s">
        <v>809</v>
      </c>
      <c r="J404" s="4" t="s">
        <v>778</v>
      </c>
      <c r="K404" s="4" t="s">
        <v>777</v>
      </c>
      <c r="L4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404" s="7">
        <v>15980.610000000011</v>
      </c>
      <c r="N404" s="4">
        <v>926</v>
      </c>
      <c r="O404" s="13">
        <v>17.257678185745153</v>
      </c>
      <c r="P404" s="8" t="s">
        <v>960</v>
      </c>
      <c r="Q404" s="12" t="s">
        <v>472</v>
      </c>
      <c r="R404" s="12" t="s">
        <v>792</v>
      </c>
      <c r="S404" s="12" t="s">
        <v>134</v>
      </c>
      <c r="T404" s="12" t="s">
        <v>861</v>
      </c>
      <c r="U404" s="22">
        <v>35</v>
      </c>
      <c r="V404" s="12">
        <v>85</v>
      </c>
      <c r="W404" s="12"/>
      <c r="X404" s="12">
        <v>2.42</v>
      </c>
      <c r="Y404" s="12">
        <v>2.42</v>
      </c>
      <c r="Z404" s="12">
        <v>1.35</v>
      </c>
      <c r="AA404" s="12">
        <v>1.2</v>
      </c>
      <c r="AB404" s="12">
        <v>1.1599999999999999</v>
      </c>
      <c r="AC404" s="12">
        <v>1.1599999999999999</v>
      </c>
      <c r="AD404" s="12">
        <v>1.1599999999999999</v>
      </c>
      <c r="AE404" s="12" t="s">
        <v>951</v>
      </c>
      <c r="AF404" s="12" t="s">
        <v>952</v>
      </c>
      <c r="AG404" s="12" t="s">
        <v>952</v>
      </c>
      <c r="AH404" s="12" t="s">
        <v>953</v>
      </c>
      <c r="AI404" s="12" t="s">
        <v>954</v>
      </c>
      <c r="AJ404" s="12" t="s">
        <v>955</v>
      </c>
      <c r="AK404" s="12" t="s">
        <v>959</v>
      </c>
      <c r="AL404" s="16"/>
      <c r="AM404" s="12" t="s">
        <v>1504</v>
      </c>
      <c r="AN404" s="27">
        <f>VLOOKUP(Table24[[#This Row],[USD conversion]],Sheet2!A:B,2,FALSE)</f>
        <v>1.3593999999999999</v>
      </c>
      <c r="AO404" s="28">
        <f>Table24[[#This Row],[Min Charge]]*Table24[[#This Row],[Conversion Rate]]</f>
        <v>115.54899999999999</v>
      </c>
      <c r="AP404" s="28">
        <f>Table24[[#This Row],[45]]*Table24[[#This Row],[Conversion Rate]]</f>
        <v>0</v>
      </c>
      <c r="AQ404" s="28">
        <f>Table24[[#This Row],[100]]*Table24[[#This Row],[Conversion Rate]]</f>
        <v>3.2897479999999999</v>
      </c>
      <c r="AR404" s="28">
        <f>Table24[[#This Row],[200]]*Table24[[#This Row],[Conversion Rate]]</f>
        <v>3.2897479999999999</v>
      </c>
      <c r="AS404" s="28">
        <f>Table24[[#This Row],[300]]*Table24[[#This Row],[Conversion Rate]]</f>
        <v>1.8351900000000001</v>
      </c>
      <c r="AT404" s="28">
        <f>Table24[[#This Row],[500]]*Table24[[#This Row],[Conversion Rate]]</f>
        <v>1.6312799999999998</v>
      </c>
      <c r="AU404" s="28">
        <f>Table24[[#This Row],[1000]]*Table24[[#This Row],[Conversion Rate]]</f>
        <v>1.5769039999999999</v>
      </c>
      <c r="AV404" s="28">
        <f>Table24[[#This Row],[2500]]*Table24[[#This Row],[Conversion Rate]]</f>
        <v>1.5769039999999999</v>
      </c>
      <c r="AW404" s="28">
        <f>Table24[[#This Row],[5000]]*Table24[[#This Row],[Conversion Rate]]</f>
        <v>1.5769039999999999</v>
      </c>
      <c r="AX404" s="28" t="str">
        <f>Table24[[#This Row],[All In/ ++]]</f>
        <v>ALL IN</v>
      </c>
      <c r="AY404" s="28" t="e">
        <f>Table24[[#This Row],[FSC]]*Table24[[#This Row],[Conversion Rate]]</f>
        <v>#VALUE!</v>
      </c>
      <c r="AZ404" s="28" t="e">
        <f>Table24[[#This Row],[SSC]]*Table24[[#This Row],[Conversion Rate]]</f>
        <v>#VALUE!</v>
      </c>
      <c r="BA404" s="28" t="e">
        <f>Table24[[#This Row],[Screening]]*Table24[[#This Row],[Conversion Rate]]</f>
        <v>#VALUE!</v>
      </c>
      <c r="BB404" s="28" t="e">
        <f>Table24[[#This Row],[Other Charges]]*Table24[[#This Row],[Conversion Rate]]</f>
        <v>#VALUE!</v>
      </c>
      <c r="BC404" s="28" t="e">
        <f>Table24[[#This Row],[Dry Ice Charge]]*Table24[[#This Row],[Conversion Rate]]</f>
        <v>#VALUE!</v>
      </c>
      <c r="BD404" s="28" t="e">
        <f>Table24[[#This Row],[SAF/kg]]*Table24[[#This Row],[Conversion Rate]]</f>
        <v>#VALUE!</v>
      </c>
      <c r="BE404" s="30" cm="1">
        <f t="array" ref="BE404">IF(COUNTIFS(F$20:F$1213,F404,G$20:G$1213,G404)&gt;1,
    _xlfn.PERCENTRANK.INC(
        _xlfn._xlws.FILTER(AO$20:AO$1213, (F$20:F$1213=F404)*(G$20:G$1213=G404)*ISNUMBER(AO$20:AO$1213)),
        AO404
    ),
    0
)</f>
        <v>0.28499999999999998</v>
      </c>
      <c r="BF404" s="28" t="str">
        <f t="shared" si="6"/>
        <v>Orange</v>
      </c>
    </row>
    <row r="405" spans="3:58" hidden="1">
      <c r="C405" s="6" t="s">
        <v>20</v>
      </c>
      <c r="D405" s="4" t="s">
        <v>21</v>
      </c>
      <c r="E405" s="4" t="s">
        <v>22</v>
      </c>
      <c r="F405" s="4" t="s">
        <v>86</v>
      </c>
      <c r="G405" s="4" t="s">
        <v>283</v>
      </c>
      <c r="H405" s="4" t="s">
        <v>795</v>
      </c>
      <c r="I405" s="4" t="s">
        <v>817</v>
      </c>
      <c r="J405" s="4" t="s">
        <v>778</v>
      </c>
      <c r="K405" s="4" t="s">
        <v>778</v>
      </c>
      <c r="L4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PharmaNoExpressLHRJNBGBZAEMEAEMEA</v>
      </c>
      <c r="M405" s="7">
        <v>1601.89</v>
      </c>
      <c r="N405" s="4">
        <v>260</v>
      </c>
      <c r="O405" s="13">
        <v>6.1611153846153854</v>
      </c>
      <c r="P405" s="8" t="s">
        <v>960</v>
      </c>
      <c r="Q405" s="12" t="s">
        <v>472</v>
      </c>
      <c r="R405" s="12" t="s">
        <v>792</v>
      </c>
      <c r="S405" s="12" t="s">
        <v>134</v>
      </c>
      <c r="T405" s="12" t="s">
        <v>861</v>
      </c>
      <c r="U405" s="22">
        <v>35</v>
      </c>
      <c r="V405" s="12">
        <v>110</v>
      </c>
      <c r="W405" s="12"/>
      <c r="X405" s="12">
        <v>3.11</v>
      </c>
      <c r="Y405" s="12">
        <v>3.11</v>
      </c>
      <c r="Z405" s="12">
        <v>3</v>
      </c>
      <c r="AA405" s="12">
        <v>2.9</v>
      </c>
      <c r="AB405" s="12">
        <v>2.8</v>
      </c>
      <c r="AC405" s="12">
        <v>2.8</v>
      </c>
      <c r="AD405" s="12">
        <v>2.8</v>
      </c>
      <c r="AE405" s="12" t="s">
        <v>951</v>
      </c>
      <c r="AF405" s="12" t="s">
        <v>952</v>
      </c>
      <c r="AG405" s="12" t="s">
        <v>952</v>
      </c>
      <c r="AH405" s="12" t="s">
        <v>953</v>
      </c>
      <c r="AI405" s="12" t="s">
        <v>954</v>
      </c>
      <c r="AJ405" s="12" t="s">
        <v>955</v>
      </c>
      <c r="AK405" s="12" t="s">
        <v>920</v>
      </c>
      <c r="AL405" s="16"/>
      <c r="AM405" s="12" t="s">
        <v>1504</v>
      </c>
      <c r="AN405" s="27">
        <f>VLOOKUP(Table24[[#This Row],[USD conversion]],Sheet2!A:B,2,FALSE)</f>
        <v>1.3593999999999999</v>
      </c>
      <c r="AO405" s="28">
        <f>Table24[[#This Row],[Min Charge]]*Table24[[#This Row],[Conversion Rate]]</f>
        <v>149.53399999999999</v>
      </c>
      <c r="AP405" s="28">
        <f>Table24[[#This Row],[45]]*Table24[[#This Row],[Conversion Rate]]</f>
        <v>0</v>
      </c>
      <c r="AQ405" s="28">
        <f>Table24[[#This Row],[100]]*Table24[[#This Row],[Conversion Rate]]</f>
        <v>4.2277339999999999</v>
      </c>
      <c r="AR405" s="28">
        <f>Table24[[#This Row],[200]]*Table24[[#This Row],[Conversion Rate]]</f>
        <v>4.2277339999999999</v>
      </c>
      <c r="AS405" s="28">
        <f>Table24[[#This Row],[300]]*Table24[[#This Row],[Conversion Rate]]</f>
        <v>4.0781999999999998</v>
      </c>
      <c r="AT405" s="28">
        <f>Table24[[#This Row],[500]]*Table24[[#This Row],[Conversion Rate]]</f>
        <v>3.9422599999999997</v>
      </c>
      <c r="AU405" s="28">
        <f>Table24[[#This Row],[1000]]*Table24[[#This Row],[Conversion Rate]]</f>
        <v>3.8063199999999995</v>
      </c>
      <c r="AV405" s="28">
        <f>Table24[[#This Row],[2500]]*Table24[[#This Row],[Conversion Rate]]</f>
        <v>3.8063199999999995</v>
      </c>
      <c r="AW405" s="28">
        <f>Table24[[#This Row],[5000]]*Table24[[#This Row],[Conversion Rate]]</f>
        <v>3.8063199999999995</v>
      </c>
      <c r="AX405" s="28" t="str">
        <f>Table24[[#This Row],[All In/ ++]]</f>
        <v>ALL IN</v>
      </c>
      <c r="AY405" s="28" t="e">
        <f>Table24[[#This Row],[FSC]]*Table24[[#This Row],[Conversion Rate]]</f>
        <v>#VALUE!</v>
      </c>
      <c r="AZ405" s="28" t="e">
        <f>Table24[[#This Row],[SSC]]*Table24[[#This Row],[Conversion Rate]]</f>
        <v>#VALUE!</v>
      </c>
      <c r="BA405" s="28" t="e">
        <f>Table24[[#This Row],[Screening]]*Table24[[#This Row],[Conversion Rate]]</f>
        <v>#VALUE!</v>
      </c>
      <c r="BB405" s="28" t="e">
        <f>Table24[[#This Row],[Other Charges]]*Table24[[#This Row],[Conversion Rate]]</f>
        <v>#VALUE!</v>
      </c>
      <c r="BC405" s="28" t="e">
        <f>Table24[[#This Row],[Dry Ice Charge]]*Table24[[#This Row],[Conversion Rate]]</f>
        <v>#VALUE!</v>
      </c>
      <c r="BD405" s="28" t="e">
        <f>Table24[[#This Row],[SAF/kg]]*Table24[[#This Row],[Conversion Rate]]</f>
        <v>#VALUE!</v>
      </c>
      <c r="BE405" s="30" cm="1">
        <f t="array" ref="BE405">IF(COUNTIFS(F$20:F$1213,F405,G$20:G$1213,G405)&gt;1,
    _xlfn.PERCENTRANK.INC(
        _xlfn._xlws.FILTER(AO$20:AO$1213, (F$20:F$1213=F405)*(G$20:G$1213=G405)*ISNUMBER(AO$20:AO$1213)),
        AO405
    ),
    0
)</f>
        <v>0</v>
      </c>
      <c r="BF405" s="28" t="str">
        <f t="shared" si="6"/>
        <v>Green</v>
      </c>
    </row>
    <row r="406" spans="3:58" hidden="1">
      <c r="C406" s="6" t="s">
        <v>20</v>
      </c>
      <c r="D406" s="4" t="s">
        <v>472</v>
      </c>
      <c r="E406" s="4" t="s">
        <v>22</v>
      </c>
      <c r="F406" s="4" t="s">
        <v>86</v>
      </c>
      <c r="G406" s="4" t="s">
        <v>27</v>
      </c>
      <c r="H406" s="4" t="s">
        <v>795</v>
      </c>
      <c r="I406" s="4" t="s">
        <v>810</v>
      </c>
      <c r="J406" s="4" t="s">
        <v>778</v>
      </c>
      <c r="K406" s="4" t="s">
        <v>777</v>
      </c>
      <c r="L4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406" s="7">
        <v>10127.529999999999</v>
      </c>
      <c r="N406" s="4">
        <v>353</v>
      </c>
      <c r="O406" s="13">
        <v>28.689886685552406</v>
      </c>
      <c r="P406" s="8" t="s">
        <v>960</v>
      </c>
      <c r="Q406" s="12" t="s">
        <v>472</v>
      </c>
      <c r="R406" s="12" t="s">
        <v>792</v>
      </c>
      <c r="S406" s="12" t="s">
        <v>134</v>
      </c>
      <c r="T406" s="12" t="s">
        <v>861</v>
      </c>
      <c r="U406" s="22">
        <v>35</v>
      </c>
      <c r="V406" s="12">
        <v>85</v>
      </c>
      <c r="W406" s="12"/>
      <c r="X406" s="12">
        <v>2.42</v>
      </c>
      <c r="Y406" s="12">
        <v>2.42</v>
      </c>
      <c r="Z406" s="12">
        <v>2.38</v>
      </c>
      <c r="AA406" s="12">
        <v>1.81</v>
      </c>
      <c r="AB406" s="12">
        <v>1.65</v>
      </c>
      <c r="AC406" s="12">
        <v>1.65</v>
      </c>
      <c r="AD406" s="12">
        <v>1.65</v>
      </c>
      <c r="AE406" s="12" t="s">
        <v>951</v>
      </c>
      <c r="AF406" s="12" t="s">
        <v>952</v>
      </c>
      <c r="AG406" s="12" t="s">
        <v>952</v>
      </c>
      <c r="AH406" s="12" t="s">
        <v>953</v>
      </c>
      <c r="AI406" s="12" t="s">
        <v>954</v>
      </c>
      <c r="AJ406" s="12" t="s">
        <v>955</v>
      </c>
      <c r="AK406" s="12" t="s">
        <v>920</v>
      </c>
      <c r="AL406" s="16"/>
      <c r="AM406" s="12" t="s">
        <v>1504</v>
      </c>
      <c r="AN406" s="27">
        <f>VLOOKUP(Table24[[#This Row],[USD conversion]],Sheet2!A:B,2,FALSE)</f>
        <v>1.3593999999999999</v>
      </c>
      <c r="AO406" s="28">
        <f>Table24[[#This Row],[Min Charge]]*Table24[[#This Row],[Conversion Rate]]</f>
        <v>115.54899999999999</v>
      </c>
      <c r="AP406" s="28">
        <f>Table24[[#This Row],[45]]*Table24[[#This Row],[Conversion Rate]]</f>
        <v>0</v>
      </c>
      <c r="AQ406" s="28">
        <f>Table24[[#This Row],[100]]*Table24[[#This Row],[Conversion Rate]]</f>
        <v>3.2897479999999999</v>
      </c>
      <c r="AR406" s="28">
        <f>Table24[[#This Row],[200]]*Table24[[#This Row],[Conversion Rate]]</f>
        <v>3.2897479999999999</v>
      </c>
      <c r="AS406" s="28">
        <f>Table24[[#This Row],[300]]*Table24[[#This Row],[Conversion Rate]]</f>
        <v>3.2353719999999999</v>
      </c>
      <c r="AT406" s="28">
        <f>Table24[[#This Row],[500]]*Table24[[#This Row],[Conversion Rate]]</f>
        <v>2.4605139999999999</v>
      </c>
      <c r="AU406" s="28">
        <f>Table24[[#This Row],[1000]]*Table24[[#This Row],[Conversion Rate]]</f>
        <v>2.2430099999999999</v>
      </c>
      <c r="AV406" s="28">
        <f>Table24[[#This Row],[2500]]*Table24[[#This Row],[Conversion Rate]]</f>
        <v>2.2430099999999999</v>
      </c>
      <c r="AW406" s="28">
        <f>Table24[[#This Row],[5000]]*Table24[[#This Row],[Conversion Rate]]</f>
        <v>2.2430099999999999</v>
      </c>
      <c r="AX406" s="28" t="str">
        <f>Table24[[#This Row],[All In/ ++]]</f>
        <v>ALL IN</v>
      </c>
      <c r="AY406" s="28" t="e">
        <f>Table24[[#This Row],[FSC]]*Table24[[#This Row],[Conversion Rate]]</f>
        <v>#VALUE!</v>
      </c>
      <c r="AZ406" s="28" t="e">
        <f>Table24[[#This Row],[SSC]]*Table24[[#This Row],[Conversion Rate]]</f>
        <v>#VALUE!</v>
      </c>
      <c r="BA406" s="28" t="e">
        <f>Table24[[#This Row],[Screening]]*Table24[[#This Row],[Conversion Rate]]</f>
        <v>#VALUE!</v>
      </c>
      <c r="BB406" s="28" t="e">
        <f>Table24[[#This Row],[Other Charges]]*Table24[[#This Row],[Conversion Rate]]</f>
        <v>#VALUE!</v>
      </c>
      <c r="BC406" s="28" t="e">
        <f>Table24[[#This Row],[Dry Ice Charge]]*Table24[[#This Row],[Conversion Rate]]</f>
        <v>#VALUE!</v>
      </c>
      <c r="BD406" s="28" t="e">
        <f>Table24[[#This Row],[SAF/kg]]*Table24[[#This Row],[Conversion Rate]]</f>
        <v>#VALUE!</v>
      </c>
      <c r="BE406" s="30" cm="1">
        <f t="array" ref="BE406">IF(COUNTIFS(F$20:F$1213,F406,G$20:G$1213,G406)&gt;1,
    _xlfn.PERCENTRANK.INC(
        _xlfn._xlws.FILTER(AO$20:AO$1213, (F$20:F$1213=F406)*(G$20:G$1213=G406)*ISNUMBER(AO$20:AO$1213)),
        AO406
    ),
    0
)</f>
        <v>0.25</v>
      </c>
      <c r="BF406" s="28" t="str">
        <f t="shared" si="6"/>
        <v>Orange</v>
      </c>
    </row>
    <row r="407" spans="3:58">
      <c r="C407" s="6" t="s">
        <v>20</v>
      </c>
      <c r="D407" s="4" t="s">
        <v>472</v>
      </c>
      <c r="E407" s="4" t="s">
        <v>22</v>
      </c>
      <c r="F407" s="4" t="s">
        <v>39</v>
      </c>
      <c r="G407" s="4" t="s">
        <v>393</v>
      </c>
      <c r="H407" s="4" t="s">
        <v>799</v>
      </c>
      <c r="I407" s="4" t="s">
        <v>800</v>
      </c>
      <c r="J407" s="4" t="s">
        <v>776</v>
      </c>
      <c r="K407" s="4" t="s">
        <v>778</v>
      </c>
      <c r="L4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PharmaYesExpressBOSBERUSDEAMERICASEMEA</v>
      </c>
      <c r="M407" s="7">
        <v>8804</v>
      </c>
      <c r="N407" s="4">
        <v>284</v>
      </c>
      <c r="O407" s="13">
        <v>31</v>
      </c>
      <c r="P407" s="8" t="s">
        <v>880</v>
      </c>
      <c r="Q407" s="12" t="s">
        <v>472</v>
      </c>
      <c r="R407" s="12" t="s">
        <v>792</v>
      </c>
      <c r="S407" s="12" t="s">
        <v>86</v>
      </c>
      <c r="T407" s="12" t="s">
        <v>859</v>
      </c>
      <c r="U407" s="22">
        <v>1</v>
      </c>
      <c r="V407" s="12">
        <v>1094</v>
      </c>
      <c r="W407" s="12"/>
      <c r="X407" s="12">
        <v>10.94</v>
      </c>
      <c r="Y407" s="12">
        <v>5.47</v>
      </c>
      <c r="Z407" s="12">
        <v>3.6466666666666665</v>
      </c>
      <c r="AA407" s="12">
        <v>2.19</v>
      </c>
      <c r="AB407" s="12">
        <v>1.0940000000000001</v>
      </c>
      <c r="AC407" s="12">
        <v>1.0940000000000001</v>
      </c>
      <c r="AD407" s="12">
        <v>1.0940000000000001</v>
      </c>
      <c r="AE407" s="12">
        <v>2.19</v>
      </c>
      <c r="AF407" s="12"/>
      <c r="AG407" s="12"/>
      <c r="AH407" s="12"/>
      <c r="AI407" s="12"/>
      <c r="AJ407" s="12"/>
      <c r="AK407" s="12"/>
      <c r="AL407" s="16" t="s">
        <v>860</v>
      </c>
      <c r="AM407" s="12" t="s">
        <v>1500</v>
      </c>
      <c r="AN407" s="27">
        <f>VLOOKUP(Table24[[#This Row],[USD conversion]],Sheet2!A:B,2,FALSE)</f>
        <v>1</v>
      </c>
      <c r="AO407" s="28">
        <f>Table24[[#This Row],[Min Charge]]*Table24[[#This Row],[Conversion Rate]]</f>
        <v>1094</v>
      </c>
      <c r="AP407" s="28">
        <f>Table24[[#This Row],[45]]*Table24[[#This Row],[Conversion Rate]]</f>
        <v>0</v>
      </c>
      <c r="AQ407" s="28">
        <f>Table24[[#This Row],[100]]*Table24[[#This Row],[Conversion Rate]]</f>
        <v>10.94</v>
      </c>
      <c r="AR407" s="28">
        <f>Table24[[#This Row],[200]]*Table24[[#This Row],[Conversion Rate]]</f>
        <v>5.47</v>
      </c>
      <c r="AS407" s="28">
        <f>Table24[[#This Row],[300]]*Table24[[#This Row],[Conversion Rate]]</f>
        <v>3.6466666666666665</v>
      </c>
      <c r="AT407" s="28">
        <f>Table24[[#This Row],[500]]*Table24[[#This Row],[Conversion Rate]]</f>
        <v>2.19</v>
      </c>
      <c r="AU407" s="28">
        <f>Table24[[#This Row],[1000]]*Table24[[#This Row],[Conversion Rate]]</f>
        <v>1.0940000000000001</v>
      </c>
      <c r="AV407" s="28">
        <f>Table24[[#This Row],[2500]]*Table24[[#This Row],[Conversion Rate]]</f>
        <v>1.0940000000000001</v>
      </c>
      <c r="AW407" s="28">
        <f>Table24[[#This Row],[5000]]*Table24[[#This Row],[Conversion Rate]]</f>
        <v>1.0940000000000001</v>
      </c>
      <c r="AX407" s="28">
        <f>Table24[[#This Row],[All In/ ++]]</f>
        <v>2.19</v>
      </c>
      <c r="AY407" s="28">
        <f>Table24[[#This Row],[FSC]]*Table24[[#This Row],[Conversion Rate]]</f>
        <v>0</v>
      </c>
      <c r="AZ407" s="28">
        <f>Table24[[#This Row],[SSC]]*Table24[[#This Row],[Conversion Rate]]</f>
        <v>0</v>
      </c>
      <c r="BA407" s="28">
        <f>Table24[[#This Row],[Screening]]*Table24[[#This Row],[Conversion Rate]]</f>
        <v>0</v>
      </c>
      <c r="BB407" s="28">
        <f>Table24[[#This Row],[Other Charges]]*Table24[[#This Row],[Conversion Rate]]</f>
        <v>0</v>
      </c>
      <c r="BC407" s="28">
        <f>Table24[[#This Row],[Dry Ice Charge]]*Table24[[#This Row],[Conversion Rate]]</f>
        <v>0</v>
      </c>
      <c r="BD407" s="28">
        <f>Table24[[#This Row],[SAF/kg]]*Table24[[#This Row],[Conversion Rate]]</f>
        <v>0</v>
      </c>
      <c r="BE407" s="30" cm="1">
        <f t="array" ref="BE407">IF(COUNTIFS(F$20:F$1213,F407,G$20:G$1213,G407)&gt;1,
    _xlfn.PERCENTRANK.INC(
        _xlfn._xlws.FILTER(AO$20:AO$1213, (F$20:F$1213=F407)*(G$20:G$1213=G407)*ISNUMBER(AO$20:AO$1213)),
        AO407
    ),
    0
)</f>
        <v>1</v>
      </c>
      <c r="BF407" s="28" t="str">
        <f t="shared" si="6"/>
        <v>Red</v>
      </c>
    </row>
    <row r="408" spans="3:58">
      <c r="C408" s="6" t="s">
        <v>20</v>
      </c>
      <c r="D408" s="4" t="s">
        <v>472</v>
      </c>
      <c r="E408" s="4" t="s">
        <v>22</v>
      </c>
      <c r="F408" s="4" t="s">
        <v>31</v>
      </c>
      <c r="G408" s="4" t="s">
        <v>112</v>
      </c>
      <c r="H408" s="4" t="s">
        <v>799</v>
      </c>
      <c r="I408" s="4" t="s">
        <v>803</v>
      </c>
      <c r="J408" s="4" t="s">
        <v>776</v>
      </c>
      <c r="K408" s="4" t="s">
        <v>778</v>
      </c>
      <c r="L4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PharmaYesExpressEWRBRUUSBEAMERICASEMEA</v>
      </c>
      <c r="M408" s="7">
        <v>57242.679999999978</v>
      </c>
      <c r="N408" s="4">
        <v>411</v>
      </c>
      <c r="O408" s="13">
        <v>139.27659367396589</v>
      </c>
      <c r="P408" s="8" t="s">
        <v>880</v>
      </c>
      <c r="Q408" s="12" t="s">
        <v>472</v>
      </c>
      <c r="R408" s="12" t="s">
        <v>792</v>
      </c>
      <c r="S408" s="12" t="s">
        <v>86</v>
      </c>
      <c r="T408" s="12" t="s">
        <v>859</v>
      </c>
      <c r="U408" s="22">
        <v>1</v>
      </c>
      <c r="V408" s="12">
        <v>540</v>
      </c>
      <c r="W408" s="12"/>
      <c r="X408" s="12">
        <v>5.4</v>
      </c>
      <c r="Y408" s="12">
        <v>2.7</v>
      </c>
      <c r="Z408" s="12">
        <v>1.8</v>
      </c>
      <c r="AA408" s="12">
        <v>1.08</v>
      </c>
      <c r="AB408" s="12">
        <v>0.54</v>
      </c>
      <c r="AC408" s="12">
        <v>0.54</v>
      </c>
      <c r="AD408" s="12">
        <v>0.54</v>
      </c>
      <c r="AE408" s="12">
        <v>1.08</v>
      </c>
      <c r="AF408" s="12"/>
      <c r="AG408" s="12"/>
      <c r="AH408" s="12"/>
      <c r="AI408" s="12"/>
      <c r="AJ408" s="12"/>
      <c r="AK408" s="12"/>
      <c r="AL408" s="16" t="s">
        <v>860</v>
      </c>
      <c r="AM408" s="12" t="s">
        <v>1500</v>
      </c>
      <c r="AN408" s="27">
        <f>VLOOKUP(Table24[[#This Row],[USD conversion]],Sheet2!A:B,2,FALSE)</f>
        <v>1</v>
      </c>
      <c r="AO408" s="28">
        <f>Table24[[#This Row],[Min Charge]]*Table24[[#This Row],[Conversion Rate]]</f>
        <v>540</v>
      </c>
      <c r="AP408" s="28">
        <f>Table24[[#This Row],[45]]*Table24[[#This Row],[Conversion Rate]]</f>
        <v>0</v>
      </c>
      <c r="AQ408" s="28">
        <f>Table24[[#This Row],[100]]*Table24[[#This Row],[Conversion Rate]]</f>
        <v>5.4</v>
      </c>
      <c r="AR408" s="28">
        <f>Table24[[#This Row],[200]]*Table24[[#This Row],[Conversion Rate]]</f>
        <v>2.7</v>
      </c>
      <c r="AS408" s="28">
        <f>Table24[[#This Row],[300]]*Table24[[#This Row],[Conversion Rate]]</f>
        <v>1.8</v>
      </c>
      <c r="AT408" s="28">
        <f>Table24[[#This Row],[500]]*Table24[[#This Row],[Conversion Rate]]</f>
        <v>1.08</v>
      </c>
      <c r="AU408" s="28">
        <f>Table24[[#This Row],[1000]]*Table24[[#This Row],[Conversion Rate]]</f>
        <v>0.54</v>
      </c>
      <c r="AV408" s="28">
        <f>Table24[[#This Row],[2500]]*Table24[[#This Row],[Conversion Rate]]</f>
        <v>0.54</v>
      </c>
      <c r="AW408" s="28">
        <f>Table24[[#This Row],[5000]]*Table24[[#This Row],[Conversion Rate]]</f>
        <v>0.54</v>
      </c>
      <c r="AX408" s="28">
        <f>Table24[[#This Row],[All In/ ++]]</f>
        <v>1.08</v>
      </c>
      <c r="AY408" s="28">
        <f>Table24[[#This Row],[FSC]]*Table24[[#This Row],[Conversion Rate]]</f>
        <v>0</v>
      </c>
      <c r="AZ408" s="28">
        <f>Table24[[#This Row],[SSC]]*Table24[[#This Row],[Conversion Rate]]</f>
        <v>0</v>
      </c>
      <c r="BA408" s="28">
        <f>Table24[[#This Row],[Screening]]*Table24[[#This Row],[Conversion Rate]]</f>
        <v>0</v>
      </c>
      <c r="BB408" s="28">
        <f>Table24[[#This Row],[Other Charges]]*Table24[[#This Row],[Conversion Rate]]</f>
        <v>0</v>
      </c>
      <c r="BC408" s="28">
        <f>Table24[[#This Row],[Dry Ice Charge]]*Table24[[#This Row],[Conversion Rate]]</f>
        <v>0</v>
      </c>
      <c r="BD408" s="28">
        <f>Table24[[#This Row],[SAF/kg]]*Table24[[#This Row],[Conversion Rate]]</f>
        <v>0</v>
      </c>
      <c r="BE408" s="30" cm="1">
        <f t="array" ref="BE408">IF(COUNTIFS(F$20:F$1213,F408,G$20:G$1213,G408)&gt;1,
    _xlfn.PERCENTRANK.INC(
        _xlfn._xlws.FILTER(AO$20:AO$1213, (F$20:F$1213=F408)*(G$20:G$1213=G408)*ISNUMBER(AO$20:AO$1213)),
        AO408
    ),
    0
)</f>
        <v>1</v>
      </c>
      <c r="BF408" s="28" t="str">
        <f t="shared" si="6"/>
        <v>Red</v>
      </c>
    </row>
    <row r="409" spans="3:58">
      <c r="C409" s="6" t="s">
        <v>20</v>
      </c>
      <c r="D409" s="4" t="s">
        <v>472</v>
      </c>
      <c r="E409" s="4" t="s">
        <v>22</v>
      </c>
      <c r="F409" s="4" t="s">
        <v>31</v>
      </c>
      <c r="G409" s="4" t="s">
        <v>171</v>
      </c>
      <c r="H409" s="4" t="s">
        <v>799</v>
      </c>
      <c r="I409" s="4" t="s">
        <v>798</v>
      </c>
      <c r="J409" s="4" t="s">
        <v>776</v>
      </c>
      <c r="K409" s="4" t="s">
        <v>778</v>
      </c>
      <c r="L4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PharmaYesExpressEWRDUBUSIEAMERICASEMEA</v>
      </c>
      <c r="M409" s="7">
        <v>11456.24</v>
      </c>
      <c r="N409" s="4">
        <v>376</v>
      </c>
      <c r="O409" s="13">
        <v>30.468723404255318</v>
      </c>
      <c r="P409" s="8" t="s">
        <v>880</v>
      </c>
      <c r="Q409" s="12" t="s">
        <v>472</v>
      </c>
      <c r="R409" s="12" t="s">
        <v>792</v>
      </c>
      <c r="S409" s="12" t="s">
        <v>86</v>
      </c>
      <c r="T409" s="12" t="s">
        <v>859</v>
      </c>
      <c r="U409" s="22">
        <v>1</v>
      </c>
      <c r="V409" s="12">
        <v>473</v>
      </c>
      <c r="W409" s="12"/>
      <c r="X409" s="12">
        <v>4.7300000000000004</v>
      </c>
      <c r="Y409" s="12">
        <v>2.3650000000000002</v>
      </c>
      <c r="Z409" s="12">
        <v>1.5766666666666667</v>
      </c>
      <c r="AA409" s="12">
        <v>0.95</v>
      </c>
      <c r="AB409" s="12">
        <v>0.47299999999999998</v>
      </c>
      <c r="AC409" s="12">
        <v>0.47299999999999998</v>
      </c>
      <c r="AD409" s="12">
        <v>0.47299999999999998</v>
      </c>
      <c r="AE409" s="12">
        <v>0.95</v>
      </c>
      <c r="AF409" s="12"/>
      <c r="AG409" s="12"/>
      <c r="AH409" s="12"/>
      <c r="AI409" s="12"/>
      <c r="AJ409" s="12"/>
      <c r="AK409" s="12"/>
      <c r="AL409" s="16" t="s">
        <v>860</v>
      </c>
      <c r="AM409" s="12" t="s">
        <v>1500</v>
      </c>
      <c r="AN409" s="27">
        <f>VLOOKUP(Table24[[#This Row],[USD conversion]],Sheet2!A:B,2,FALSE)</f>
        <v>1</v>
      </c>
      <c r="AO409" s="28">
        <f>Table24[[#This Row],[Min Charge]]*Table24[[#This Row],[Conversion Rate]]</f>
        <v>473</v>
      </c>
      <c r="AP409" s="28">
        <f>Table24[[#This Row],[45]]*Table24[[#This Row],[Conversion Rate]]</f>
        <v>0</v>
      </c>
      <c r="AQ409" s="28">
        <f>Table24[[#This Row],[100]]*Table24[[#This Row],[Conversion Rate]]</f>
        <v>4.7300000000000004</v>
      </c>
      <c r="AR409" s="28">
        <f>Table24[[#This Row],[200]]*Table24[[#This Row],[Conversion Rate]]</f>
        <v>2.3650000000000002</v>
      </c>
      <c r="AS409" s="28">
        <f>Table24[[#This Row],[300]]*Table24[[#This Row],[Conversion Rate]]</f>
        <v>1.5766666666666667</v>
      </c>
      <c r="AT409" s="28">
        <f>Table24[[#This Row],[500]]*Table24[[#This Row],[Conversion Rate]]</f>
        <v>0.95</v>
      </c>
      <c r="AU409" s="28">
        <f>Table24[[#This Row],[1000]]*Table24[[#This Row],[Conversion Rate]]</f>
        <v>0.47299999999999998</v>
      </c>
      <c r="AV409" s="28">
        <f>Table24[[#This Row],[2500]]*Table24[[#This Row],[Conversion Rate]]</f>
        <v>0.47299999999999998</v>
      </c>
      <c r="AW409" s="28">
        <f>Table24[[#This Row],[5000]]*Table24[[#This Row],[Conversion Rate]]</f>
        <v>0.47299999999999998</v>
      </c>
      <c r="AX409" s="28">
        <f>Table24[[#This Row],[All In/ ++]]</f>
        <v>0.95</v>
      </c>
      <c r="AY409" s="28">
        <f>Table24[[#This Row],[FSC]]*Table24[[#This Row],[Conversion Rate]]</f>
        <v>0</v>
      </c>
      <c r="AZ409" s="28">
        <f>Table24[[#This Row],[SSC]]*Table24[[#This Row],[Conversion Rate]]</f>
        <v>0</v>
      </c>
      <c r="BA409" s="28">
        <f>Table24[[#This Row],[Screening]]*Table24[[#This Row],[Conversion Rate]]</f>
        <v>0</v>
      </c>
      <c r="BB409" s="28">
        <f>Table24[[#This Row],[Other Charges]]*Table24[[#This Row],[Conversion Rate]]</f>
        <v>0</v>
      </c>
      <c r="BC409" s="28">
        <f>Table24[[#This Row],[Dry Ice Charge]]*Table24[[#This Row],[Conversion Rate]]</f>
        <v>0</v>
      </c>
      <c r="BD409" s="28">
        <f>Table24[[#This Row],[SAF/kg]]*Table24[[#This Row],[Conversion Rate]]</f>
        <v>0</v>
      </c>
      <c r="BE409" s="30" cm="1">
        <f t="array" ref="BE409">IF(COUNTIFS(F$20:F$1213,F409,G$20:G$1213,G409)&gt;1,
    _xlfn.PERCENTRANK.INC(
        _xlfn._xlws.FILTER(AO$20:AO$1213, (F$20:F$1213=F409)*(G$20:G$1213=G409)*ISNUMBER(AO$20:AO$1213)),
        AO409
    ),
    0
)</f>
        <v>1</v>
      </c>
      <c r="BF409" s="28" t="str">
        <f t="shared" si="6"/>
        <v>Red</v>
      </c>
    </row>
    <row r="410" spans="3:58">
      <c r="C410" s="6" t="s">
        <v>20</v>
      </c>
      <c r="D410" s="4" t="s">
        <v>472</v>
      </c>
      <c r="E410" s="4" t="s">
        <v>22</v>
      </c>
      <c r="F410" s="4" t="s">
        <v>31</v>
      </c>
      <c r="G410" s="4" t="s">
        <v>51</v>
      </c>
      <c r="H410" s="4" t="s">
        <v>799</v>
      </c>
      <c r="I410" s="4" t="s">
        <v>800</v>
      </c>
      <c r="J410" s="4" t="s">
        <v>776</v>
      </c>
      <c r="K410" s="4" t="s">
        <v>778</v>
      </c>
      <c r="L4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PharmaYesExpressEWRFRAUSDEAMERICASEMEA</v>
      </c>
      <c r="M410" s="7">
        <v>120259.65</v>
      </c>
      <c r="N410" s="4">
        <v>1672</v>
      </c>
      <c r="O410" s="13">
        <v>71.925627990430613</v>
      </c>
      <c r="P410" s="8" t="s">
        <v>880</v>
      </c>
      <c r="Q410" s="12" t="s">
        <v>472</v>
      </c>
      <c r="R410" s="12" t="s">
        <v>792</v>
      </c>
      <c r="S410" s="12" t="s">
        <v>86</v>
      </c>
      <c r="T410" s="12" t="s">
        <v>859</v>
      </c>
      <c r="U410" s="22">
        <v>1</v>
      </c>
      <c r="V410" s="12">
        <v>572</v>
      </c>
      <c r="W410" s="12"/>
      <c r="X410" s="12">
        <v>5.72</v>
      </c>
      <c r="Y410" s="12">
        <v>2.86</v>
      </c>
      <c r="Z410" s="12">
        <v>1.9066666666666667</v>
      </c>
      <c r="AA410" s="12">
        <v>1.1399999999999999</v>
      </c>
      <c r="AB410" s="12">
        <v>0.57199999999999995</v>
      </c>
      <c r="AC410" s="12">
        <v>0.57199999999999995</v>
      </c>
      <c r="AD410" s="12">
        <v>0.57199999999999995</v>
      </c>
      <c r="AE410" s="12">
        <v>1.1399999999999999</v>
      </c>
      <c r="AF410" s="12"/>
      <c r="AG410" s="12"/>
      <c r="AH410" s="12"/>
      <c r="AI410" s="12"/>
      <c r="AJ410" s="12"/>
      <c r="AK410" s="12"/>
      <c r="AL410" s="16" t="s">
        <v>865</v>
      </c>
      <c r="AM410" s="12" t="s">
        <v>1500</v>
      </c>
      <c r="AN410" s="27">
        <f>VLOOKUP(Table24[[#This Row],[USD conversion]],Sheet2!A:B,2,FALSE)</f>
        <v>1</v>
      </c>
      <c r="AO410" s="28">
        <f>Table24[[#This Row],[Min Charge]]*Table24[[#This Row],[Conversion Rate]]</f>
        <v>572</v>
      </c>
      <c r="AP410" s="28">
        <f>Table24[[#This Row],[45]]*Table24[[#This Row],[Conversion Rate]]</f>
        <v>0</v>
      </c>
      <c r="AQ410" s="28">
        <f>Table24[[#This Row],[100]]*Table24[[#This Row],[Conversion Rate]]</f>
        <v>5.72</v>
      </c>
      <c r="AR410" s="28">
        <f>Table24[[#This Row],[200]]*Table24[[#This Row],[Conversion Rate]]</f>
        <v>2.86</v>
      </c>
      <c r="AS410" s="28">
        <f>Table24[[#This Row],[300]]*Table24[[#This Row],[Conversion Rate]]</f>
        <v>1.9066666666666667</v>
      </c>
      <c r="AT410" s="28">
        <f>Table24[[#This Row],[500]]*Table24[[#This Row],[Conversion Rate]]</f>
        <v>1.1399999999999999</v>
      </c>
      <c r="AU410" s="28">
        <f>Table24[[#This Row],[1000]]*Table24[[#This Row],[Conversion Rate]]</f>
        <v>0.57199999999999995</v>
      </c>
      <c r="AV410" s="28">
        <f>Table24[[#This Row],[2500]]*Table24[[#This Row],[Conversion Rate]]</f>
        <v>0.57199999999999995</v>
      </c>
      <c r="AW410" s="28">
        <f>Table24[[#This Row],[5000]]*Table24[[#This Row],[Conversion Rate]]</f>
        <v>0.57199999999999995</v>
      </c>
      <c r="AX410" s="28">
        <f>Table24[[#This Row],[All In/ ++]]</f>
        <v>1.1399999999999999</v>
      </c>
      <c r="AY410" s="28">
        <f>Table24[[#This Row],[FSC]]*Table24[[#This Row],[Conversion Rate]]</f>
        <v>0</v>
      </c>
      <c r="AZ410" s="28">
        <f>Table24[[#This Row],[SSC]]*Table24[[#This Row],[Conversion Rate]]</f>
        <v>0</v>
      </c>
      <c r="BA410" s="28">
        <f>Table24[[#This Row],[Screening]]*Table24[[#This Row],[Conversion Rate]]</f>
        <v>0</v>
      </c>
      <c r="BB410" s="28">
        <f>Table24[[#This Row],[Other Charges]]*Table24[[#This Row],[Conversion Rate]]</f>
        <v>0</v>
      </c>
      <c r="BC410" s="28">
        <f>Table24[[#This Row],[Dry Ice Charge]]*Table24[[#This Row],[Conversion Rate]]</f>
        <v>0</v>
      </c>
      <c r="BD410" s="28">
        <f>Table24[[#This Row],[SAF/kg]]*Table24[[#This Row],[Conversion Rate]]</f>
        <v>0</v>
      </c>
      <c r="BE410" s="30" cm="1">
        <f t="array" ref="BE410">IF(COUNTIFS(F$20:F$1213,F410,G$20:G$1213,G410)&gt;1,
    _xlfn.PERCENTRANK.INC(
        _xlfn._xlws.FILTER(AO$20:AO$1213, (F$20:F$1213=F410)*(G$20:G$1213=G410)*ISNUMBER(AO$20:AO$1213)),
        AO410
    ),
    0
)</f>
        <v>1</v>
      </c>
      <c r="BF410" s="28" t="str">
        <f t="shared" si="6"/>
        <v>Red</v>
      </c>
    </row>
    <row r="411" spans="3:58" hidden="1">
      <c r="C411" s="6" t="s">
        <v>20</v>
      </c>
      <c r="D411" s="4" t="s">
        <v>472</v>
      </c>
      <c r="E411" s="4" t="s">
        <v>22</v>
      </c>
      <c r="F411" s="4" t="s">
        <v>66</v>
      </c>
      <c r="G411" s="4" t="s">
        <v>374</v>
      </c>
      <c r="H411" s="4" t="s">
        <v>799</v>
      </c>
      <c r="I411" s="4" t="s">
        <v>797</v>
      </c>
      <c r="J411" s="4" t="s">
        <v>776</v>
      </c>
      <c r="K411" s="4" t="s">
        <v>777</v>
      </c>
      <c r="L4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411" s="7">
        <v>11765.837260000002</v>
      </c>
      <c r="N411" s="4">
        <v>258</v>
      </c>
      <c r="O411" s="13">
        <v>45.604020387596904</v>
      </c>
      <c r="P411" s="8" t="s">
        <v>880</v>
      </c>
      <c r="Q411" s="12" t="s">
        <v>472</v>
      </c>
      <c r="R411" s="12" t="s">
        <v>792</v>
      </c>
      <c r="S411" s="12" t="s">
        <v>86</v>
      </c>
      <c r="T411" s="12" t="s">
        <v>859</v>
      </c>
      <c r="U411" s="22">
        <v>1</v>
      </c>
      <c r="V411" s="12">
        <v>911</v>
      </c>
      <c r="W411" s="12"/>
      <c r="X411" s="12">
        <v>9.11</v>
      </c>
      <c r="Y411" s="12">
        <v>4.5549999999999997</v>
      </c>
      <c r="Z411" s="12">
        <v>3.0366666666666666</v>
      </c>
      <c r="AA411" s="12">
        <v>1.82</v>
      </c>
      <c r="AB411" s="12">
        <v>0.91100000000000003</v>
      </c>
      <c r="AC411" s="12">
        <v>0.91100000000000003</v>
      </c>
      <c r="AD411" s="12">
        <v>0.91100000000000003</v>
      </c>
      <c r="AE411" s="12">
        <v>1.82</v>
      </c>
      <c r="AF411" s="12"/>
      <c r="AG411" s="12"/>
      <c r="AH411" s="12"/>
      <c r="AI411" s="12"/>
      <c r="AJ411" s="12"/>
      <c r="AK411" s="12"/>
      <c r="AL411" s="16" t="s">
        <v>865</v>
      </c>
      <c r="AM411" s="12" t="s">
        <v>1500</v>
      </c>
      <c r="AN411" s="27">
        <f>VLOOKUP(Table24[[#This Row],[USD conversion]],Sheet2!A:B,2,FALSE)</f>
        <v>1</v>
      </c>
      <c r="AO411" s="28">
        <f>Table24[[#This Row],[Min Charge]]*Table24[[#This Row],[Conversion Rate]]</f>
        <v>911</v>
      </c>
      <c r="AP411" s="28">
        <f>Table24[[#This Row],[45]]*Table24[[#This Row],[Conversion Rate]]</f>
        <v>0</v>
      </c>
      <c r="AQ411" s="28">
        <f>Table24[[#This Row],[100]]*Table24[[#This Row],[Conversion Rate]]</f>
        <v>9.11</v>
      </c>
      <c r="AR411" s="28">
        <f>Table24[[#This Row],[200]]*Table24[[#This Row],[Conversion Rate]]</f>
        <v>4.5549999999999997</v>
      </c>
      <c r="AS411" s="28">
        <f>Table24[[#This Row],[300]]*Table24[[#This Row],[Conversion Rate]]</f>
        <v>3.0366666666666666</v>
      </c>
      <c r="AT411" s="28">
        <f>Table24[[#This Row],[500]]*Table24[[#This Row],[Conversion Rate]]</f>
        <v>1.82</v>
      </c>
      <c r="AU411" s="28">
        <f>Table24[[#This Row],[1000]]*Table24[[#This Row],[Conversion Rate]]</f>
        <v>0.91100000000000003</v>
      </c>
      <c r="AV411" s="28">
        <f>Table24[[#This Row],[2500]]*Table24[[#This Row],[Conversion Rate]]</f>
        <v>0.91100000000000003</v>
      </c>
      <c r="AW411" s="28">
        <f>Table24[[#This Row],[5000]]*Table24[[#This Row],[Conversion Rate]]</f>
        <v>0.91100000000000003</v>
      </c>
      <c r="AX411" s="28">
        <f>Table24[[#This Row],[All In/ ++]]</f>
        <v>1.82</v>
      </c>
      <c r="AY411" s="28">
        <f>Table24[[#This Row],[FSC]]*Table24[[#This Row],[Conversion Rate]]</f>
        <v>0</v>
      </c>
      <c r="AZ411" s="28">
        <f>Table24[[#This Row],[SSC]]*Table24[[#This Row],[Conversion Rate]]</f>
        <v>0</v>
      </c>
      <c r="BA411" s="28">
        <f>Table24[[#This Row],[Screening]]*Table24[[#This Row],[Conversion Rate]]</f>
        <v>0</v>
      </c>
      <c r="BB411" s="28">
        <f>Table24[[#This Row],[Other Charges]]*Table24[[#This Row],[Conversion Rate]]</f>
        <v>0</v>
      </c>
      <c r="BC411" s="28">
        <f>Table24[[#This Row],[Dry Ice Charge]]*Table24[[#This Row],[Conversion Rate]]</f>
        <v>0</v>
      </c>
      <c r="BD411" s="28">
        <f>Table24[[#This Row],[SAF/kg]]*Table24[[#This Row],[Conversion Rate]]</f>
        <v>0</v>
      </c>
      <c r="BE411" s="30" cm="1">
        <f t="array" ref="BE411">IF(COUNTIFS(F$20:F$1213,F411,G$20:G$1213,G411)&gt;1,
    _xlfn.PERCENTRANK.INC(
        _xlfn._xlws.FILTER(AO$20:AO$1213, (F$20:F$1213=F411)*(G$20:G$1213=G411)*ISNUMBER(AO$20:AO$1213)),
        AO411
    ),
    0
)</f>
        <v>1</v>
      </c>
      <c r="BF411" s="28" t="str">
        <f t="shared" si="6"/>
        <v>Red</v>
      </c>
    </row>
    <row r="412" spans="3:58" hidden="1">
      <c r="C412" s="6" t="s">
        <v>20</v>
      </c>
      <c r="D412" s="4" t="s">
        <v>472</v>
      </c>
      <c r="E412" s="4" t="s">
        <v>22</v>
      </c>
      <c r="F412" s="4" t="s">
        <v>66</v>
      </c>
      <c r="G412" s="4" t="s">
        <v>290</v>
      </c>
      <c r="H412" s="4" t="s">
        <v>799</v>
      </c>
      <c r="I412" s="4" t="s">
        <v>797</v>
      </c>
      <c r="J412" s="4" t="s">
        <v>776</v>
      </c>
      <c r="K412" s="4" t="s">
        <v>777</v>
      </c>
      <c r="L4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412" s="7">
        <v>28438.869999999992</v>
      </c>
      <c r="N412" s="4">
        <v>395</v>
      </c>
      <c r="O412" s="13">
        <v>71.997139240506314</v>
      </c>
      <c r="P412" s="8" t="s">
        <v>880</v>
      </c>
      <c r="Q412" s="12" t="s">
        <v>472</v>
      </c>
      <c r="R412" s="12" t="s">
        <v>792</v>
      </c>
      <c r="S412" s="12" t="s">
        <v>86</v>
      </c>
      <c r="T412" s="12" t="s">
        <v>859</v>
      </c>
      <c r="U412" s="22">
        <v>1</v>
      </c>
      <c r="V412" s="12">
        <v>911</v>
      </c>
      <c r="W412" s="12"/>
      <c r="X412" s="12">
        <v>9.11</v>
      </c>
      <c r="Y412" s="12">
        <v>4.5549999999999997</v>
      </c>
      <c r="Z412" s="12">
        <v>3.0366666666666666</v>
      </c>
      <c r="AA412" s="12">
        <v>1.82</v>
      </c>
      <c r="AB412" s="12">
        <v>0.91100000000000003</v>
      </c>
      <c r="AC412" s="12">
        <v>0.91100000000000003</v>
      </c>
      <c r="AD412" s="12">
        <v>0.91100000000000003</v>
      </c>
      <c r="AE412" s="12">
        <v>1.82</v>
      </c>
      <c r="AF412" s="12"/>
      <c r="AG412" s="12"/>
      <c r="AH412" s="12"/>
      <c r="AI412" s="12"/>
      <c r="AJ412" s="12"/>
      <c r="AK412" s="12"/>
      <c r="AL412" s="16" t="s">
        <v>865</v>
      </c>
      <c r="AM412" s="12" t="s">
        <v>1500</v>
      </c>
      <c r="AN412" s="27">
        <f>VLOOKUP(Table24[[#This Row],[USD conversion]],Sheet2!A:B,2,FALSE)</f>
        <v>1</v>
      </c>
      <c r="AO412" s="28">
        <f>Table24[[#This Row],[Min Charge]]*Table24[[#This Row],[Conversion Rate]]</f>
        <v>911</v>
      </c>
      <c r="AP412" s="28">
        <f>Table24[[#This Row],[45]]*Table24[[#This Row],[Conversion Rate]]</f>
        <v>0</v>
      </c>
      <c r="AQ412" s="28">
        <f>Table24[[#This Row],[100]]*Table24[[#This Row],[Conversion Rate]]</f>
        <v>9.11</v>
      </c>
      <c r="AR412" s="28">
        <f>Table24[[#This Row],[200]]*Table24[[#This Row],[Conversion Rate]]</f>
        <v>4.5549999999999997</v>
      </c>
      <c r="AS412" s="28">
        <f>Table24[[#This Row],[300]]*Table24[[#This Row],[Conversion Rate]]</f>
        <v>3.0366666666666666</v>
      </c>
      <c r="AT412" s="28">
        <f>Table24[[#This Row],[500]]*Table24[[#This Row],[Conversion Rate]]</f>
        <v>1.82</v>
      </c>
      <c r="AU412" s="28">
        <f>Table24[[#This Row],[1000]]*Table24[[#This Row],[Conversion Rate]]</f>
        <v>0.91100000000000003</v>
      </c>
      <c r="AV412" s="28">
        <f>Table24[[#This Row],[2500]]*Table24[[#This Row],[Conversion Rate]]</f>
        <v>0.91100000000000003</v>
      </c>
      <c r="AW412" s="28">
        <f>Table24[[#This Row],[5000]]*Table24[[#This Row],[Conversion Rate]]</f>
        <v>0.91100000000000003</v>
      </c>
      <c r="AX412" s="28">
        <f>Table24[[#This Row],[All In/ ++]]</f>
        <v>1.82</v>
      </c>
      <c r="AY412" s="28">
        <f>Table24[[#This Row],[FSC]]*Table24[[#This Row],[Conversion Rate]]</f>
        <v>0</v>
      </c>
      <c r="AZ412" s="28">
        <f>Table24[[#This Row],[SSC]]*Table24[[#This Row],[Conversion Rate]]</f>
        <v>0</v>
      </c>
      <c r="BA412" s="28">
        <f>Table24[[#This Row],[Screening]]*Table24[[#This Row],[Conversion Rate]]</f>
        <v>0</v>
      </c>
      <c r="BB412" s="28">
        <f>Table24[[#This Row],[Other Charges]]*Table24[[#This Row],[Conversion Rate]]</f>
        <v>0</v>
      </c>
      <c r="BC412" s="28">
        <f>Table24[[#This Row],[Dry Ice Charge]]*Table24[[#This Row],[Conversion Rate]]</f>
        <v>0</v>
      </c>
      <c r="BD412" s="28">
        <f>Table24[[#This Row],[SAF/kg]]*Table24[[#This Row],[Conversion Rate]]</f>
        <v>0</v>
      </c>
      <c r="BE412" s="30" cm="1">
        <f t="array" ref="BE412">IF(COUNTIFS(F$20:F$1213,F412,G$20:G$1213,G412)&gt;1,
    _xlfn.PERCENTRANK.INC(
        _xlfn._xlws.FILTER(AO$20:AO$1213, (F$20:F$1213=F412)*(G$20:G$1213=G412)*ISNUMBER(AO$20:AO$1213)),
        AO412
    ),
    0
)</f>
        <v>1</v>
      </c>
      <c r="BF412" s="28" t="str">
        <f t="shared" si="6"/>
        <v>Red</v>
      </c>
    </row>
    <row r="413" spans="3:58">
      <c r="C413" s="6" t="s">
        <v>20</v>
      </c>
      <c r="D413" s="4" t="s">
        <v>472</v>
      </c>
      <c r="E413" s="4" t="s">
        <v>22</v>
      </c>
      <c r="F413" s="4" t="s">
        <v>66</v>
      </c>
      <c r="G413" s="4" t="s">
        <v>112</v>
      </c>
      <c r="H413" s="4" t="s">
        <v>799</v>
      </c>
      <c r="I413" s="4" t="s">
        <v>803</v>
      </c>
      <c r="J413" s="4" t="s">
        <v>776</v>
      </c>
      <c r="K413" s="4" t="s">
        <v>778</v>
      </c>
      <c r="L4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PharmaYesExpressJFKBRUUSBEAMERICASEMEA</v>
      </c>
      <c r="M413" s="7">
        <v>10263.620000000001</v>
      </c>
      <c r="N413" s="4">
        <v>313</v>
      </c>
      <c r="O413" s="13">
        <v>32.791118210862621</v>
      </c>
      <c r="P413" s="8" t="s">
        <v>880</v>
      </c>
      <c r="Q413" s="12" t="s">
        <v>472</v>
      </c>
      <c r="R413" s="12" t="s">
        <v>792</v>
      </c>
      <c r="S413" s="12" t="s">
        <v>86</v>
      </c>
      <c r="T413" s="12" t="s">
        <v>859</v>
      </c>
      <c r="U413" s="22">
        <v>1</v>
      </c>
      <c r="V413" s="12">
        <v>779</v>
      </c>
      <c r="W413" s="12"/>
      <c r="X413" s="12">
        <v>7.79</v>
      </c>
      <c r="Y413" s="12">
        <v>3.895</v>
      </c>
      <c r="Z413" s="12">
        <v>2.5966666666666667</v>
      </c>
      <c r="AA413" s="12">
        <v>1.56</v>
      </c>
      <c r="AB413" s="12">
        <v>0.77900000000000003</v>
      </c>
      <c r="AC413" s="12">
        <v>0.77900000000000003</v>
      </c>
      <c r="AD413" s="12">
        <v>0.77900000000000003</v>
      </c>
      <c r="AE413" s="12">
        <v>1.56</v>
      </c>
      <c r="AF413" s="12"/>
      <c r="AG413" s="12"/>
      <c r="AH413" s="12"/>
      <c r="AI413" s="12"/>
      <c r="AJ413" s="12"/>
      <c r="AK413" s="12"/>
      <c r="AL413" s="16" t="s">
        <v>860</v>
      </c>
      <c r="AM413" s="12" t="s">
        <v>1500</v>
      </c>
      <c r="AN413" s="27">
        <f>VLOOKUP(Table24[[#This Row],[USD conversion]],Sheet2!A:B,2,FALSE)</f>
        <v>1</v>
      </c>
      <c r="AO413" s="28">
        <f>Table24[[#This Row],[Min Charge]]*Table24[[#This Row],[Conversion Rate]]</f>
        <v>779</v>
      </c>
      <c r="AP413" s="28">
        <f>Table24[[#This Row],[45]]*Table24[[#This Row],[Conversion Rate]]</f>
        <v>0</v>
      </c>
      <c r="AQ413" s="28">
        <f>Table24[[#This Row],[100]]*Table24[[#This Row],[Conversion Rate]]</f>
        <v>7.79</v>
      </c>
      <c r="AR413" s="28">
        <f>Table24[[#This Row],[200]]*Table24[[#This Row],[Conversion Rate]]</f>
        <v>3.895</v>
      </c>
      <c r="AS413" s="28">
        <f>Table24[[#This Row],[300]]*Table24[[#This Row],[Conversion Rate]]</f>
        <v>2.5966666666666667</v>
      </c>
      <c r="AT413" s="28">
        <f>Table24[[#This Row],[500]]*Table24[[#This Row],[Conversion Rate]]</f>
        <v>1.56</v>
      </c>
      <c r="AU413" s="28">
        <f>Table24[[#This Row],[1000]]*Table24[[#This Row],[Conversion Rate]]</f>
        <v>0.77900000000000003</v>
      </c>
      <c r="AV413" s="28">
        <f>Table24[[#This Row],[2500]]*Table24[[#This Row],[Conversion Rate]]</f>
        <v>0.77900000000000003</v>
      </c>
      <c r="AW413" s="28">
        <f>Table24[[#This Row],[5000]]*Table24[[#This Row],[Conversion Rate]]</f>
        <v>0.77900000000000003</v>
      </c>
      <c r="AX413" s="28">
        <f>Table24[[#This Row],[All In/ ++]]</f>
        <v>1.56</v>
      </c>
      <c r="AY413" s="28">
        <f>Table24[[#This Row],[FSC]]*Table24[[#This Row],[Conversion Rate]]</f>
        <v>0</v>
      </c>
      <c r="AZ413" s="28">
        <f>Table24[[#This Row],[SSC]]*Table24[[#This Row],[Conversion Rate]]</f>
        <v>0</v>
      </c>
      <c r="BA413" s="28">
        <f>Table24[[#This Row],[Screening]]*Table24[[#This Row],[Conversion Rate]]</f>
        <v>0</v>
      </c>
      <c r="BB413" s="28">
        <f>Table24[[#This Row],[Other Charges]]*Table24[[#This Row],[Conversion Rate]]</f>
        <v>0</v>
      </c>
      <c r="BC413" s="28">
        <f>Table24[[#This Row],[Dry Ice Charge]]*Table24[[#This Row],[Conversion Rate]]</f>
        <v>0</v>
      </c>
      <c r="BD413" s="28">
        <f>Table24[[#This Row],[SAF/kg]]*Table24[[#This Row],[Conversion Rate]]</f>
        <v>0</v>
      </c>
      <c r="BE413" s="30" cm="1">
        <f t="array" ref="BE413">IF(COUNTIFS(F$20:F$1213,F413,G$20:G$1213,G413)&gt;1,
    _xlfn.PERCENTRANK.INC(
        _xlfn._xlws.FILTER(AO$20:AO$1213, (F$20:F$1213=F413)*(G$20:G$1213=G413)*ISNUMBER(AO$20:AO$1213)),
        AO413
    ),
    0
)</f>
        <v>1</v>
      </c>
      <c r="BF413" s="28" t="str">
        <f t="shared" si="6"/>
        <v>Red</v>
      </c>
    </row>
    <row r="414" spans="3:58" hidden="1">
      <c r="C414" s="6" t="s">
        <v>20</v>
      </c>
      <c r="D414" s="4" t="s">
        <v>472</v>
      </c>
      <c r="E414" s="4" t="s">
        <v>22</v>
      </c>
      <c r="F414" s="4" t="s">
        <v>66</v>
      </c>
      <c r="G414" s="4" t="s">
        <v>110</v>
      </c>
      <c r="H414" s="4" t="s">
        <v>799</v>
      </c>
      <c r="I414" s="4" t="s">
        <v>809</v>
      </c>
      <c r="J414" s="4" t="s">
        <v>776</v>
      </c>
      <c r="K414" s="4" t="s">
        <v>777</v>
      </c>
      <c r="L4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414" s="7">
        <v>19140.919999999995</v>
      </c>
      <c r="N414" s="4">
        <v>439</v>
      </c>
      <c r="O414" s="13">
        <v>43.601184510250555</v>
      </c>
      <c r="P414" s="8" t="s">
        <v>880</v>
      </c>
      <c r="Q414" s="12" t="s">
        <v>472</v>
      </c>
      <c r="R414" s="12" t="s">
        <v>792</v>
      </c>
      <c r="S414" s="12" t="s">
        <v>86</v>
      </c>
      <c r="T414" s="12" t="s">
        <v>859</v>
      </c>
      <c r="U414" s="22">
        <v>1</v>
      </c>
      <c r="V414" s="12">
        <v>1269</v>
      </c>
      <c r="W414" s="12"/>
      <c r="X414" s="12">
        <v>12.69</v>
      </c>
      <c r="Y414" s="12">
        <v>6.3449999999999998</v>
      </c>
      <c r="Z414" s="12">
        <v>4.2300000000000004</v>
      </c>
      <c r="AA414" s="12">
        <v>2.54</v>
      </c>
      <c r="AB414" s="12">
        <v>1.2689999999999999</v>
      </c>
      <c r="AC414" s="12">
        <v>1.2689999999999999</v>
      </c>
      <c r="AD414" s="12">
        <v>1.2689999999999999</v>
      </c>
      <c r="AE414" s="12">
        <v>2.54</v>
      </c>
      <c r="AF414" s="12"/>
      <c r="AG414" s="12"/>
      <c r="AH414" s="12"/>
      <c r="AI414" s="12"/>
      <c r="AJ414" s="12"/>
      <c r="AK414" s="12"/>
      <c r="AL414" s="16" t="s">
        <v>860</v>
      </c>
      <c r="AM414" s="12" t="s">
        <v>1500</v>
      </c>
      <c r="AN414" s="27">
        <f>VLOOKUP(Table24[[#This Row],[USD conversion]],Sheet2!A:B,2,FALSE)</f>
        <v>1</v>
      </c>
      <c r="AO414" s="28">
        <f>Table24[[#This Row],[Min Charge]]*Table24[[#This Row],[Conversion Rate]]</f>
        <v>1269</v>
      </c>
      <c r="AP414" s="28">
        <f>Table24[[#This Row],[45]]*Table24[[#This Row],[Conversion Rate]]</f>
        <v>0</v>
      </c>
      <c r="AQ414" s="28">
        <f>Table24[[#This Row],[100]]*Table24[[#This Row],[Conversion Rate]]</f>
        <v>12.69</v>
      </c>
      <c r="AR414" s="28">
        <f>Table24[[#This Row],[200]]*Table24[[#This Row],[Conversion Rate]]</f>
        <v>6.3449999999999998</v>
      </c>
      <c r="AS414" s="28">
        <f>Table24[[#This Row],[300]]*Table24[[#This Row],[Conversion Rate]]</f>
        <v>4.2300000000000004</v>
      </c>
      <c r="AT414" s="28">
        <f>Table24[[#This Row],[500]]*Table24[[#This Row],[Conversion Rate]]</f>
        <v>2.54</v>
      </c>
      <c r="AU414" s="28">
        <f>Table24[[#This Row],[1000]]*Table24[[#This Row],[Conversion Rate]]</f>
        <v>1.2689999999999999</v>
      </c>
      <c r="AV414" s="28">
        <f>Table24[[#This Row],[2500]]*Table24[[#This Row],[Conversion Rate]]</f>
        <v>1.2689999999999999</v>
      </c>
      <c r="AW414" s="28">
        <f>Table24[[#This Row],[5000]]*Table24[[#This Row],[Conversion Rate]]</f>
        <v>1.2689999999999999</v>
      </c>
      <c r="AX414" s="28">
        <f>Table24[[#This Row],[All In/ ++]]</f>
        <v>2.54</v>
      </c>
      <c r="AY414" s="28">
        <f>Table24[[#This Row],[FSC]]*Table24[[#This Row],[Conversion Rate]]</f>
        <v>0</v>
      </c>
      <c r="AZ414" s="28">
        <f>Table24[[#This Row],[SSC]]*Table24[[#This Row],[Conversion Rate]]</f>
        <v>0</v>
      </c>
      <c r="BA414" s="28">
        <f>Table24[[#This Row],[Screening]]*Table24[[#This Row],[Conversion Rate]]</f>
        <v>0</v>
      </c>
      <c r="BB414" s="28">
        <f>Table24[[#This Row],[Other Charges]]*Table24[[#This Row],[Conversion Rate]]</f>
        <v>0</v>
      </c>
      <c r="BC414" s="28">
        <f>Table24[[#This Row],[Dry Ice Charge]]*Table24[[#This Row],[Conversion Rate]]</f>
        <v>0</v>
      </c>
      <c r="BD414" s="28">
        <f>Table24[[#This Row],[SAF/kg]]*Table24[[#This Row],[Conversion Rate]]</f>
        <v>0</v>
      </c>
      <c r="BE414" s="30" cm="1">
        <f t="array" ref="BE414">IF(COUNTIFS(F$20:F$1213,F414,G$20:G$1213,G414)&gt;1,
    _xlfn.PERCENTRANK.INC(
        _xlfn._xlws.FILTER(AO$20:AO$1213, (F$20:F$1213=F414)*(G$20:G$1213=G414)*ISNUMBER(AO$20:AO$1213)),
        AO414
    ),
    0
)</f>
        <v>1</v>
      </c>
      <c r="BF414" s="28" t="str">
        <f t="shared" si="6"/>
        <v>Red</v>
      </c>
    </row>
    <row r="415" spans="3:58">
      <c r="C415" s="6" t="s">
        <v>20</v>
      </c>
      <c r="D415" s="4" t="s">
        <v>472</v>
      </c>
      <c r="E415" s="4" t="s">
        <v>22</v>
      </c>
      <c r="F415" s="4" t="s">
        <v>66</v>
      </c>
      <c r="G415" s="4" t="s">
        <v>86</v>
      </c>
      <c r="H415" s="4" t="s">
        <v>799</v>
      </c>
      <c r="I415" s="4" t="s">
        <v>795</v>
      </c>
      <c r="J415" s="4" t="s">
        <v>776</v>
      </c>
      <c r="K415" s="4" t="s">
        <v>778</v>
      </c>
      <c r="L4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PharmaYesExpressJFKLHRUSGBAMERICASEMEA</v>
      </c>
      <c r="M415" s="7">
        <v>20615.7186348</v>
      </c>
      <c r="N415" s="4">
        <v>918</v>
      </c>
      <c r="O415" s="13">
        <v>22.457209841830064</v>
      </c>
      <c r="P415" s="8" t="s">
        <v>880</v>
      </c>
      <c r="Q415" s="12" t="s">
        <v>472</v>
      </c>
      <c r="R415" s="12" t="s">
        <v>875</v>
      </c>
      <c r="S415" s="12"/>
      <c r="T415" s="12" t="s">
        <v>859</v>
      </c>
      <c r="U415" s="22">
        <v>1</v>
      </c>
      <c r="V415" s="12">
        <v>310</v>
      </c>
      <c r="W415" s="12"/>
      <c r="X415" s="12">
        <v>3.1</v>
      </c>
      <c r="Y415" s="12">
        <v>1.55</v>
      </c>
      <c r="Z415" s="12">
        <v>1.0333333333333334</v>
      </c>
      <c r="AA415" s="12">
        <v>0.62</v>
      </c>
      <c r="AB415" s="12">
        <v>0.31</v>
      </c>
      <c r="AC415" s="12">
        <v>0.31</v>
      </c>
      <c r="AD415" s="12">
        <v>0.31</v>
      </c>
      <c r="AE415" s="12">
        <v>0.62</v>
      </c>
      <c r="AF415" s="12"/>
      <c r="AG415" s="12"/>
      <c r="AH415" s="12"/>
      <c r="AI415" s="12"/>
      <c r="AJ415" s="12"/>
      <c r="AK415" s="12"/>
      <c r="AL415" s="16" t="s">
        <v>860</v>
      </c>
      <c r="AM415" s="12" t="s">
        <v>1500</v>
      </c>
      <c r="AN415" s="27">
        <f>VLOOKUP(Table24[[#This Row],[USD conversion]],Sheet2!A:B,2,FALSE)</f>
        <v>1</v>
      </c>
      <c r="AO415" s="28">
        <f>Table24[[#This Row],[Min Charge]]*Table24[[#This Row],[Conversion Rate]]</f>
        <v>310</v>
      </c>
      <c r="AP415" s="28">
        <f>Table24[[#This Row],[45]]*Table24[[#This Row],[Conversion Rate]]</f>
        <v>0</v>
      </c>
      <c r="AQ415" s="28">
        <f>Table24[[#This Row],[100]]*Table24[[#This Row],[Conversion Rate]]</f>
        <v>3.1</v>
      </c>
      <c r="AR415" s="28">
        <f>Table24[[#This Row],[200]]*Table24[[#This Row],[Conversion Rate]]</f>
        <v>1.55</v>
      </c>
      <c r="AS415" s="28">
        <f>Table24[[#This Row],[300]]*Table24[[#This Row],[Conversion Rate]]</f>
        <v>1.0333333333333334</v>
      </c>
      <c r="AT415" s="28">
        <f>Table24[[#This Row],[500]]*Table24[[#This Row],[Conversion Rate]]</f>
        <v>0.62</v>
      </c>
      <c r="AU415" s="28">
        <f>Table24[[#This Row],[1000]]*Table24[[#This Row],[Conversion Rate]]</f>
        <v>0.31</v>
      </c>
      <c r="AV415" s="28">
        <f>Table24[[#This Row],[2500]]*Table24[[#This Row],[Conversion Rate]]</f>
        <v>0.31</v>
      </c>
      <c r="AW415" s="28">
        <f>Table24[[#This Row],[5000]]*Table24[[#This Row],[Conversion Rate]]</f>
        <v>0.31</v>
      </c>
      <c r="AX415" s="28">
        <f>Table24[[#This Row],[All In/ ++]]</f>
        <v>0.62</v>
      </c>
      <c r="AY415" s="28">
        <f>Table24[[#This Row],[FSC]]*Table24[[#This Row],[Conversion Rate]]</f>
        <v>0</v>
      </c>
      <c r="AZ415" s="28">
        <f>Table24[[#This Row],[SSC]]*Table24[[#This Row],[Conversion Rate]]</f>
        <v>0</v>
      </c>
      <c r="BA415" s="28">
        <f>Table24[[#This Row],[Screening]]*Table24[[#This Row],[Conversion Rate]]</f>
        <v>0</v>
      </c>
      <c r="BB415" s="28">
        <f>Table24[[#This Row],[Other Charges]]*Table24[[#This Row],[Conversion Rate]]</f>
        <v>0</v>
      </c>
      <c r="BC415" s="28">
        <f>Table24[[#This Row],[Dry Ice Charge]]*Table24[[#This Row],[Conversion Rate]]</f>
        <v>0</v>
      </c>
      <c r="BD415" s="28">
        <f>Table24[[#This Row],[SAF/kg]]*Table24[[#This Row],[Conversion Rate]]</f>
        <v>0</v>
      </c>
      <c r="BE415" s="30" cm="1">
        <f t="array" ref="BE415">IF(COUNTIFS(F$20:F$1213,F415,G$20:G$1213,G415)&gt;1,
    _xlfn.PERCENTRANK.INC(
        _xlfn._xlws.FILTER(AO$20:AO$1213, (F$20:F$1213=F415)*(G$20:G$1213=G415)*ISNUMBER(AO$20:AO$1213)),
        AO415
    ),
    0
)</f>
        <v>1</v>
      </c>
      <c r="BF415" s="28" t="str">
        <f t="shared" si="6"/>
        <v>Red</v>
      </c>
    </row>
    <row r="416" spans="3:58" hidden="1">
      <c r="C416" s="6" t="s">
        <v>20</v>
      </c>
      <c r="D416" s="4" t="s">
        <v>21</v>
      </c>
      <c r="E416" s="4" t="s">
        <v>36</v>
      </c>
      <c r="F416" s="4" t="s">
        <v>66</v>
      </c>
      <c r="G416" s="4" t="s">
        <v>44</v>
      </c>
      <c r="H416" s="4" t="s">
        <v>799</v>
      </c>
      <c r="I416" s="4" t="s">
        <v>816</v>
      </c>
      <c r="J416" s="4" t="s">
        <v>776</v>
      </c>
      <c r="K416" s="4" t="s">
        <v>777</v>
      </c>
      <c r="L4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416" s="7">
        <v>61502.9</v>
      </c>
      <c r="N416" s="4">
        <v>221</v>
      </c>
      <c r="O416" s="13">
        <v>278.29366515837103</v>
      </c>
      <c r="P416" s="8" t="s">
        <v>880</v>
      </c>
      <c r="Q416" s="12" t="s">
        <v>472</v>
      </c>
      <c r="R416" s="12" t="s">
        <v>792</v>
      </c>
      <c r="S416" s="12" t="s">
        <v>86</v>
      </c>
      <c r="T416" s="12" t="s">
        <v>859</v>
      </c>
      <c r="U416" s="22">
        <v>1</v>
      </c>
      <c r="V416" s="12">
        <v>3056</v>
      </c>
      <c r="W416" s="12"/>
      <c r="X416" s="12">
        <v>30.56</v>
      </c>
      <c r="Y416" s="12">
        <v>15.28</v>
      </c>
      <c r="Z416" s="12">
        <v>10.186666666666667</v>
      </c>
      <c r="AA416" s="12">
        <v>6.11</v>
      </c>
      <c r="AB416" s="12">
        <v>3.056</v>
      </c>
      <c r="AC416" s="12">
        <v>3.056</v>
      </c>
      <c r="AD416" s="12">
        <v>3.056</v>
      </c>
      <c r="AE416" s="12">
        <v>6.11</v>
      </c>
      <c r="AF416" s="12"/>
      <c r="AG416" s="12"/>
      <c r="AH416" s="12"/>
      <c r="AI416" s="12"/>
      <c r="AJ416" s="12"/>
      <c r="AK416" s="12"/>
      <c r="AL416" s="16" t="s">
        <v>865</v>
      </c>
      <c r="AM416" s="12" t="s">
        <v>1500</v>
      </c>
      <c r="AN416" s="27">
        <f>VLOOKUP(Table24[[#This Row],[USD conversion]],Sheet2!A:B,2,FALSE)</f>
        <v>1</v>
      </c>
      <c r="AO416" s="28">
        <f>Table24[[#This Row],[Min Charge]]*Table24[[#This Row],[Conversion Rate]]</f>
        <v>3056</v>
      </c>
      <c r="AP416" s="28">
        <f>Table24[[#This Row],[45]]*Table24[[#This Row],[Conversion Rate]]</f>
        <v>0</v>
      </c>
      <c r="AQ416" s="28">
        <f>Table24[[#This Row],[100]]*Table24[[#This Row],[Conversion Rate]]</f>
        <v>30.56</v>
      </c>
      <c r="AR416" s="28">
        <f>Table24[[#This Row],[200]]*Table24[[#This Row],[Conversion Rate]]</f>
        <v>15.28</v>
      </c>
      <c r="AS416" s="28">
        <f>Table24[[#This Row],[300]]*Table24[[#This Row],[Conversion Rate]]</f>
        <v>10.186666666666667</v>
      </c>
      <c r="AT416" s="28">
        <f>Table24[[#This Row],[500]]*Table24[[#This Row],[Conversion Rate]]</f>
        <v>6.11</v>
      </c>
      <c r="AU416" s="28">
        <f>Table24[[#This Row],[1000]]*Table24[[#This Row],[Conversion Rate]]</f>
        <v>3.056</v>
      </c>
      <c r="AV416" s="28">
        <f>Table24[[#This Row],[2500]]*Table24[[#This Row],[Conversion Rate]]</f>
        <v>3.056</v>
      </c>
      <c r="AW416" s="28">
        <f>Table24[[#This Row],[5000]]*Table24[[#This Row],[Conversion Rate]]</f>
        <v>3.056</v>
      </c>
      <c r="AX416" s="28">
        <f>Table24[[#This Row],[All In/ ++]]</f>
        <v>6.11</v>
      </c>
      <c r="AY416" s="28">
        <f>Table24[[#This Row],[FSC]]*Table24[[#This Row],[Conversion Rate]]</f>
        <v>0</v>
      </c>
      <c r="AZ416" s="28">
        <f>Table24[[#This Row],[SSC]]*Table24[[#This Row],[Conversion Rate]]</f>
        <v>0</v>
      </c>
      <c r="BA416" s="28">
        <f>Table24[[#This Row],[Screening]]*Table24[[#This Row],[Conversion Rate]]</f>
        <v>0</v>
      </c>
      <c r="BB416" s="28">
        <f>Table24[[#This Row],[Other Charges]]*Table24[[#This Row],[Conversion Rate]]</f>
        <v>0</v>
      </c>
      <c r="BC416" s="28">
        <f>Table24[[#This Row],[Dry Ice Charge]]*Table24[[#This Row],[Conversion Rate]]</f>
        <v>0</v>
      </c>
      <c r="BD416" s="28">
        <f>Table24[[#This Row],[SAF/kg]]*Table24[[#This Row],[Conversion Rate]]</f>
        <v>0</v>
      </c>
      <c r="BE416" s="30" cm="1">
        <f t="array" ref="BE416">IF(COUNTIFS(F$20:F$1213,F416,G$20:G$1213,G416)&gt;1,
    _xlfn.PERCENTRANK.INC(
        _xlfn._xlws.FILTER(AO$20:AO$1213, (F$20:F$1213=F416)*(G$20:G$1213=G416)*ISNUMBER(AO$20:AO$1213)),
        AO416
    ),
    0
)</f>
        <v>1</v>
      </c>
      <c r="BF416" s="28" t="str">
        <f t="shared" si="6"/>
        <v>Red</v>
      </c>
    </row>
    <row r="417" spans="3:58" hidden="1">
      <c r="C417" s="6" t="s">
        <v>20</v>
      </c>
      <c r="D417" s="4" t="s">
        <v>472</v>
      </c>
      <c r="E417" s="4" t="s">
        <v>22</v>
      </c>
      <c r="F417" s="4" t="s">
        <v>66</v>
      </c>
      <c r="G417" s="4" t="s">
        <v>190</v>
      </c>
      <c r="H417" s="4" t="s">
        <v>799</v>
      </c>
      <c r="I417" s="4" t="s">
        <v>801</v>
      </c>
      <c r="J417" s="4" t="s">
        <v>776</v>
      </c>
      <c r="K417" s="4" t="s">
        <v>777</v>
      </c>
      <c r="L4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417" s="7">
        <v>14609.986499999997</v>
      </c>
      <c r="N417" s="4">
        <v>264</v>
      </c>
      <c r="O417" s="13">
        <v>55.340857954545442</v>
      </c>
      <c r="P417" s="8" t="s">
        <v>880</v>
      </c>
      <c r="Q417" s="12" t="s">
        <v>472</v>
      </c>
      <c r="R417" s="12" t="s">
        <v>792</v>
      </c>
      <c r="S417" s="12" t="s">
        <v>86</v>
      </c>
      <c r="T417" s="12" t="s">
        <v>859</v>
      </c>
      <c r="U417" s="22">
        <v>1</v>
      </c>
      <c r="V417" s="12">
        <v>1058</v>
      </c>
      <c r="W417" s="12"/>
      <c r="X417" s="12">
        <v>10.58</v>
      </c>
      <c r="Y417" s="12">
        <v>5.29</v>
      </c>
      <c r="Z417" s="12">
        <v>3.5266666666666668</v>
      </c>
      <c r="AA417" s="12">
        <v>2.12</v>
      </c>
      <c r="AB417" s="12">
        <v>1.0580000000000001</v>
      </c>
      <c r="AC417" s="12">
        <v>1.0580000000000001</v>
      </c>
      <c r="AD417" s="12">
        <v>1.0580000000000001</v>
      </c>
      <c r="AE417" s="12">
        <v>2.12</v>
      </c>
      <c r="AF417" s="12"/>
      <c r="AG417" s="12"/>
      <c r="AH417" s="12"/>
      <c r="AI417" s="12"/>
      <c r="AJ417" s="12"/>
      <c r="AK417" s="12"/>
      <c r="AL417" s="16" t="s">
        <v>860</v>
      </c>
      <c r="AM417" s="12" t="s">
        <v>1500</v>
      </c>
      <c r="AN417" s="27">
        <f>VLOOKUP(Table24[[#This Row],[USD conversion]],Sheet2!A:B,2,FALSE)</f>
        <v>1</v>
      </c>
      <c r="AO417" s="28">
        <f>Table24[[#This Row],[Min Charge]]*Table24[[#This Row],[Conversion Rate]]</f>
        <v>1058</v>
      </c>
      <c r="AP417" s="28">
        <f>Table24[[#This Row],[45]]*Table24[[#This Row],[Conversion Rate]]</f>
        <v>0</v>
      </c>
      <c r="AQ417" s="28">
        <f>Table24[[#This Row],[100]]*Table24[[#This Row],[Conversion Rate]]</f>
        <v>10.58</v>
      </c>
      <c r="AR417" s="28">
        <f>Table24[[#This Row],[200]]*Table24[[#This Row],[Conversion Rate]]</f>
        <v>5.29</v>
      </c>
      <c r="AS417" s="28">
        <f>Table24[[#This Row],[300]]*Table24[[#This Row],[Conversion Rate]]</f>
        <v>3.5266666666666668</v>
      </c>
      <c r="AT417" s="28">
        <f>Table24[[#This Row],[500]]*Table24[[#This Row],[Conversion Rate]]</f>
        <v>2.12</v>
      </c>
      <c r="AU417" s="28">
        <f>Table24[[#This Row],[1000]]*Table24[[#This Row],[Conversion Rate]]</f>
        <v>1.0580000000000001</v>
      </c>
      <c r="AV417" s="28">
        <f>Table24[[#This Row],[2500]]*Table24[[#This Row],[Conversion Rate]]</f>
        <v>1.0580000000000001</v>
      </c>
      <c r="AW417" s="28">
        <f>Table24[[#This Row],[5000]]*Table24[[#This Row],[Conversion Rate]]</f>
        <v>1.0580000000000001</v>
      </c>
      <c r="AX417" s="28">
        <f>Table24[[#This Row],[All In/ ++]]</f>
        <v>2.12</v>
      </c>
      <c r="AY417" s="28">
        <f>Table24[[#This Row],[FSC]]*Table24[[#This Row],[Conversion Rate]]</f>
        <v>0</v>
      </c>
      <c r="AZ417" s="28">
        <f>Table24[[#This Row],[SSC]]*Table24[[#This Row],[Conversion Rate]]</f>
        <v>0</v>
      </c>
      <c r="BA417" s="28">
        <f>Table24[[#This Row],[Screening]]*Table24[[#This Row],[Conversion Rate]]</f>
        <v>0</v>
      </c>
      <c r="BB417" s="28">
        <f>Table24[[#This Row],[Other Charges]]*Table24[[#This Row],[Conversion Rate]]</f>
        <v>0</v>
      </c>
      <c r="BC417" s="28">
        <f>Table24[[#This Row],[Dry Ice Charge]]*Table24[[#This Row],[Conversion Rate]]</f>
        <v>0</v>
      </c>
      <c r="BD417" s="28">
        <f>Table24[[#This Row],[SAF/kg]]*Table24[[#This Row],[Conversion Rate]]</f>
        <v>0</v>
      </c>
      <c r="BE417" s="30" cm="1">
        <f t="array" ref="BE417">IF(COUNTIFS(F$20:F$1213,F417,G$20:G$1213,G417)&gt;1,
    _xlfn.PERCENTRANK.INC(
        _xlfn._xlws.FILTER(AO$20:AO$1213, (F$20:F$1213=F417)*(G$20:G$1213=G417)*ISNUMBER(AO$20:AO$1213)),
        AO417
    ),
    0
)</f>
        <v>1</v>
      </c>
      <c r="BF417" s="28" t="str">
        <f t="shared" si="6"/>
        <v>Red</v>
      </c>
    </row>
    <row r="418" spans="3:58">
      <c r="C418" s="6" t="s">
        <v>20</v>
      </c>
      <c r="D418" s="4" t="s">
        <v>472</v>
      </c>
      <c r="E418" s="4" t="s">
        <v>22</v>
      </c>
      <c r="F418" s="4" t="s">
        <v>37</v>
      </c>
      <c r="G418" s="4" t="s">
        <v>113</v>
      </c>
      <c r="H418" s="4" t="s">
        <v>799</v>
      </c>
      <c r="I418" s="4" t="s">
        <v>820</v>
      </c>
      <c r="J418" s="4" t="s">
        <v>776</v>
      </c>
      <c r="K418" s="4" t="s">
        <v>778</v>
      </c>
      <c r="L4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PharmaYesExpressLAXAMSUSNLAMERICASEMEA</v>
      </c>
      <c r="M418" s="7">
        <v>38661.293339999982</v>
      </c>
      <c r="N418" s="4">
        <v>460</v>
      </c>
      <c r="O418" s="13">
        <v>84.046289869565172</v>
      </c>
      <c r="P418" s="8" t="s">
        <v>880</v>
      </c>
      <c r="Q418" s="12" t="s">
        <v>472</v>
      </c>
      <c r="R418" s="12" t="s">
        <v>792</v>
      </c>
      <c r="S418" s="12" t="s">
        <v>86</v>
      </c>
      <c r="T418" s="12" t="s">
        <v>859</v>
      </c>
      <c r="U418" s="22">
        <v>1</v>
      </c>
      <c r="V418" s="12">
        <v>608</v>
      </c>
      <c r="W418" s="12"/>
      <c r="X418" s="12">
        <v>6.08</v>
      </c>
      <c r="Y418" s="12">
        <v>3.04</v>
      </c>
      <c r="Z418" s="12">
        <v>2.0266666666666668</v>
      </c>
      <c r="AA418" s="12">
        <v>1.22</v>
      </c>
      <c r="AB418" s="12">
        <v>0.60799999999999998</v>
      </c>
      <c r="AC418" s="12">
        <v>0.60799999999999998</v>
      </c>
      <c r="AD418" s="12">
        <v>0.60799999999999998</v>
      </c>
      <c r="AE418" s="12">
        <v>1.22</v>
      </c>
      <c r="AF418" s="12"/>
      <c r="AG418" s="12"/>
      <c r="AH418" s="12"/>
      <c r="AI418" s="12"/>
      <c r="AJ418" s="12"/>
      <c r="AK418" s="12"/>
      <c r="AL418" s="16" t="s">
        <v>860</v>
      </c>
      <c r="AM418" s="12" t="s">
        <v>1500</v>
      </c>
      <c r="AN418" s="27">
        <f>VLOOKUP(Table24[[#This Row],[USD conversion]],Sheet2!A:B,2,FALSE)</f>
        <v>1</v>
      </c>
      <c r="AO418" s="28">
        <f>Table24[[#This Row],[Min Charge]]*Table24[[#This Row],[Conversion Rate]]</f>
        <v>608</v>
      </c>
      <c r="AP418" s="28">
        <f>Table24[[#This Row],[45]]*Table24[[#This Row],[Conversion Rate]]</f>
        <v>0</v>
      </c>
      <c r="AQ418" s="28">
        <f>Table24[[#This Row],[100]]*Table24[[#This Row],[Conversion Rate]]</f>
        <v>6.08</v>
      </c>
      <c r="AR418" s="28">
        <f>Table24[[#This Row],[200]]*Table24[[#This Row],[Conversion Rate]]</f>
        <v>3.04</v>
      </c>
      <c r="AS418" s="28">
        <f>Table24[[#This Row],[300]]*Table24[[#This Row],[Conversion Rate]]</f>
        <v>2.0266666666666668</v>
      </c>
      <c r="AT418" s="28">
        <f>Table24[[#This Row],[500]]*Table24[[#This Row],[Conversion Rate]]</f>
        <v>1.22</v>
      </c>
      <c r="AU418" s="28">
        <f>Table24[[#This Row],[1000]]*Table24[[#This Row],[Conversion Rate]]</f>
        <v>0.60799999999999998</v>
      </c>
      <c r="AV418" s="28">
        <f>Table24[[#This Row],[2500]]*Table24[[#This Row],[Conversion Rate]]</f>
        <v>0.60799999999999998</v>
      </c>
      <c r="AW418" s="28">
        <f>Table24[[#This Row],[5000]]*Table24[[#This Row],[Conversion Rate]]</f>
        <v>0.60799999999999998</v>
      </c>
      <c r="AX418" s="28">
        <f>Table24[[#This Row],[All In/ ++]]</f>
        <v>1.22</v>
      </c>
      <c r="AY418" s="28">
        <f>Table24[[#This Row],[FSC]]*Table24[[#This Row],[Conversion Rate]]</f>
        <v>0</v>
      </c>
      <c r="AZ418" s="28">
        <f>Table24[[#This Row],[SSC]]*Table24[[#This Row],[Conversion Rate]]</f>
        <v>0</v>
      </c>
      <c r="BA418" s="28">
        <f>Table24[[#This Row],[Screening]]*Table24[[#This Row],[Conversion Rate]]</f>
        <v>0</v>
      </c>
      <c r="BB418" s="28">
        <f>Table24[[#This Row],[Other Charges]]*Table24[[#This Row],[Conversion Rate]]</f>
        <v>0</v>
      </c>
      <c r="BC418" s="28">
        <f>Table24[[#This Row],[Dry Ice Charge]]*Table24[[#This Row],[Conversion Rate]]</f>
        <v>0</v>
      </c>
      <c r="BD418" s="28">
        <f>Table24[[#This Row],[SAF/kg]]*Table24[[#This Row],[Conversion Rate]]</f>
        <v>0</v>
      </c>
      <c r="BE418" s="30" cm="1">
        <f t="array" ref="BE418">IF(COUNTIFS(F$20:F$1213,F418,G$20:G$1213,G418)&gt;1,
    _xlfn.PERCENTRANK.INC(
        _xlfn._xlws.FILTER(AO$20:AO$1213, (F$20:F$1213=F418)*(G$20:G$1213=G418)*ISNUMBER(AO$20:AO$1213)),
        AO418
    ),
    0
)</f>
        <v>1</v>
      </c>
      <c r="BF418" s="28" t="str">
        <f t="shared" si="6"/>
        <v>Red</v>
      </c>
    </row>
    <row r="419" spans="3:58">
      <c r="C419" s="6" t="s">
        <v>20</v>
      </c>
      <c r="D419" s="4" t="s">
        <v>472</v>
      </c>
      <c r="E419" s="4" t="s">
        <v>22</v>
      </c>
      <c r="F419" s="4" t="s">
        <v>37</v>
      </c>
      <c r="G419" s="4" t="s">
        <v>112</v>
      </c>
      <c r="H419" s="4" t="s">
        <v>799</v>
      </c>
      <c r="I419" s="4" t="s">
        <v>803</v>
      </c>
      <c r="J419" s="4" t="s">
        <v>776</v>
      </c>
      <c r="K419" s="4" t="s">
        <v>778</v>
      </c>
      <c r="L4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PharmaYesExpressLAXBRUUSBEAMERICASEMEA</v>
      </c>
      <c r="M419" s="7">
        <v>14803.16</v>
      </c>
      <c r="N419" s="4">
        <v>375</v>
      </c>
      <c r="O419" s="13">
        <v>39.475093333333334</v>
      </c>
      <c r="P419" s="8" t="s">
        <v>880</v>
      </c>
      <c r="Q419" s="12" t="s">
        <v>472</v>
      </c>
      <c r="R419" s="12" t="s">
        <v>792</v>
      </c>
      <c r="S419" s="12" t="s">
        <v>86</v>
      </c>
      <c r="T419" s="12" t="s">
        <v>859</v>
      </c>
      <c r="U419" s="22">
        <v>1</v>
      </c>
      <c r="V419" s="12">
        <v>680</v>
      </c>
      <c r="W419" s="12"/>
      <c r="X419" s="12">
        <v>6.8</v>
      </c>
      <c r="Y419" s="12">
        <v>3.4</v>
      </c>
      <c r="Z419" s="12">
        <v>2.2666666666666666</v>
      </c>
      <c r="AA419" s="12">
        <v>1.36</v>
      </c>
      <c r="AB419" s="12">
        <v>0.68</v>
      </c>
      <c r="AC419" s="12">
        <v>0.68</v>
      </c>
      <c r="AD419" s="12">
        <v>0.68</v>
      </c>
      <c r="AE419" s="12">
        <v>1.36</v>
      </c>
      <c r="AF419" s="12"/>
      <c r="AG419" s="12"/>
      <c r="AH419" s="12"/>
      <c r="AI419" s="12"/>
      <c r="AJ419" s="12"/>
      <c r="AK419" s="12"/>
      <c r="AL419" s="16" t="s">
        <v>860</v>
      </c>
      <c r="AM419" s="12" t="s">
        <v>1500</v>
      </c>
      <c r="AN419" s="27">
        <f>VLOOKUP(Table24[[#This Row],[USD conversion]],Sheet2!A:B,2,FALSE)</f>
        <v>1</v>
      </c>
      <c r="AO419" s="28">
        <f>Table24[[#This Row],[Min Charge]]*Table24[[#This Row],[Conversion Rate]]</f>
        <v>680</v>
      </c>
      <c r="AP419" s="28">
        <f>Table24[[#This Row],[45]]*Table24[[#This Row],[Conversion Rate]]</f>
        <v>0</v>
      </c>
      <c r="AQ419" s="28">
        <f>Table24[[#This Row],[100]]*Table24[[#This Row],[Conversion Rate]]</f>
        <v>6.8</v>
      </c>
      <c r="AR419" s="28">
        <f>Table24[[#This Row],[200]]*Table24[[#This Row],[Conversion Rate]]</f>
        <v>3.4</v>
      </c>
      <c r="AS419" s="28">
        <f>Table24[[#This Row],[300]]*Table24[[#This Row],[Conversion Rate]]</f>
        <v>2.2666666666666666</v>
      </c>
      <c r="AT419" s="28">
        <f>Table24[[#This Row],[500]]*Table24[[#This Row],[Conversion Rate]]</f>
        <v>1.36</v>
      </c>
      <c r="AU419" s="28">
        <f>Table24[[#This Row],[1000]]*Table24[[#This Row],[Conversion Rate]]</f>
        <v>0.68</v>
      </c>
      <c r="AV419" s="28">
        <f>Table24[[#This Row],[2500]]*Table24[[#This Row],[Conversion Rate]]</f>
        <v>0.68</v>
      </c>
      <c r="AW419" s="28">
        <f>Table24[[#This Row],[5000]]*Table24[[#This Row],[Conversion Rate]]</f>
        <v>0.68</v>
      </c>
      <c r="AX419" s="28">
        <f>Table24[[#This Row],[All In/ ++]]</f>
        <v>1.36</v>
      </c>
      <c r="AY419" s="28">
        <f>Table24[[#This Row],[FSC]]*Table24[[#This Row],[Conversion Rate]]</f>
        <v>0</v>
      </c>
      <c r="AZ419" s="28">
        <f>Table24[[#This Row],[SSC]]*Table24[[#This Row],[Conversion Rate]]</f>
        <v>0</v>
      </c>
      <c r="BA419" s="28">
        <f>Table24[[#This Row],[Screening]]*Table24[[#This Row],[Conversion Rate]]</f>
        <v>0</v>
      </c>
      <c r="BB419" s="28">
        <f>Table24[[#This Row],[Other Charges]]*Table24[[#This Row],[Conversion Rate]]</f>
        <v>0</v>
      </c>
      <c r="BC419" s="28">
        <f>Table24[[#This Row],[Dry Ice Charge]]*Table24[[#This Row],[Conversion Rate]]</f>
        <v>0</v>
      </c>
      <c r="BD419" s="28">
        <f>Table24[[#This Row],[SAF/kg]]*Table24[[#This Row],[Conversion Rate]]</f>
        <v>0</v>
      </c>
      <c r="BE419" s="30" cm="1">
        <f t="array" ref="BE419">IF(COUNTIFS(F$20:F$1213,F419,G$20:G$1213,G419)&gt;1,
    _xlfn.PERCENTRANK.INC(
        _xlfn._xlws.FILTER(AO$20:AO$1213, (F$20:F$1213=F419)*(G$20:G$1213=G419)*ISNUMBER(AO$20:AO$1213)),
        AO419
    ),
    0
)</f>
        <v>1</v>
      </c>
      <c r="BF419" s="28" t="str">
        <f t="shared" si="6"/>
        <v>Red</v>
      </c>
    </row>
    <row r="420" spans="3:58">
      <c r="C420" s="6" t="s">
        <v>28</v>
      </c>
      <c r="D420" s="4" t="s">
        <v>21</v>
      </c>
      <c r="E420" s="4" t="s">
        <v>36</v>
      </c>
      <c r="F420" s="4" t="s">
        <v>37</v>
      </c>
      <c r="G420" s="4" t="s">
        <v>51</v>
      </c>
      <c r="H420" s="4" t="s">
        <v>799</v>
      </c>
      <c r="I420" s="4" t="s">
        <v>800</v>
      </c>
      <c r="J420" s="4" t="s">
        <v>776</v>
      </c>
      <c r="K420" s="4" t="s">
        <v>778</v>
      </c>
      <c r="L4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AviationNoStandardLAXFRAUSDEAMERICASEMEA</v>
      </c>
      <c r="M420" s="7">
        <v>2642.3817450000015</v>
      </c>
      <c r="N420" s="4">
        <v>254</v>
      </c>
      <c r="O420" s="13">
        <v>10.403077736220478</v>
      </c>
      <c r="P420" s="8" t="s">
        <v>880</v>
      </c>
      <c r="Q420" s="12" t="s">
        <v>472</v>
      </c>
      <c r="R420" s="12" t="s">
        <v>792</v>
      </c>
      <c r="S420" s="12" t="s">
        <v>86</v>
      </c>
      <c r="T420" s="12" t="s">
        <v>859</v>
      </c>
      <c r="U420" s="12">
        <v>1</v>
      </c>
      <c r="V420" s="12">
        <v>864</v>
      </c>
      <c r="W420" s="12"/>
      <c r="X420" s="12">
        <v>8.64</v>
      </c>
      <c r="Y420" s="12">
        <v>4.32</v>
      </c>
      <c r="Z420" s="12">
        <v>2.88</v>
      </c>
      <c r="AA420" s="12">
        <v>1.73</v>
      </c>
      <c r="AB420" s="12">
        <v>0.86399999999999999</v>
      </c>
      <c r="AC420" s="12">
        <v>0.86399999999999999</v>
      </c>
      <c r="AD420" s="12">
        <v>0.86399999999999999</v>
      </c>
      <c r="AE420" s="12">
        <v>1.73</v>
      </c>
      <c r="AF420" s="12"/>
      <c r="AG420" s="12"/>
      <c r="AH420" s="12"/>
      <c r="AI420" s="12"/>
      <c r="AJ420" s="12"/>
      <c r="AK420" s="12"/>
      <c r="AL420" s="16" t="s">
        <v>860</v>
      </c>
      <c r="AM420" s="12" t="s">
        <v>1500</v>
      </c>
      <c r="AN420" s="27">
        <f>VLOOKUP(Table24[[#This Row],[USD conversion]],Sheet2!A:B,2,FALSE)</f>
        <v>1</v>
      </c>
      <c r="AO420" s="28">
        <f>Table24[[#This Row],[Min Charge]]*Table24[[#This Row],[Conversion Rate]]</f>
        <v>864</v>
      </c>
      <c r="AP420" s="28">
        <f>Table24[[#This Row],[45]]*Table24[[#This Row],[Conversion Rate]]</f>
        <v>0</v>
      </c>
      <c r="AQ420" s="28">
        <f>Table24[[#This Row],[100]]*Table24[[#This Row],[Conversion Rate]]</f>
        <v>8.64</v>
      </c>
      <c r="AR420" s="28">
        <f>Table24[[#This Row],[200]]*Table24[[#This Row],[Conversion Rate]]</f>
        <v>4.32</v>
      </c>
      <c r="AS420" s="28">
        <f>Table24[[#This Row],[300]]*Table24[[#This Row],[Conversion Rate]]</f>
        <v>2.88</v>
      </c>
      <c r="AT420" s="28">
        <f>Table24[[#This Row],[500]]*Table24[[#This Row],[Conversion Rate]]</f>
        <v>1.73</v>
      </c>
      <c r="AU420" s="28">
        <f>Table24[[#This Row],[1000]]*Table24[[#This Row],[Conversion Rate]]</f>
        <v>0.86399999999999999</v>
      </c>
      <c r="AV420" s="28">
        <f>Table24[[#This Row],[2500]]*Table24[[#This Row],[Conversion Rate]]</f>
        <v>0.86399999999999999</v>
      </c>
      <c r="AW420" s="28">
        <f>Table24[[#This Row],[5000]]*Table24[[#This Row],[Conversion Rate]]</f>
        <v>0.86399999999999999</v>
      </c>
      <c r="AX420" s="28">
        <f>Table24[[#This Row],[All In/ ++]]</f>
        <v>1.73</v>
      </c>
      <c r="AY420" s="28">
        <f>Table24[[#This Row],[FSC]]*Table24[[#This Row],[Conversion Rate]]</f>
        <v>0</v>
      </c>
      <c r="AZ420" s="28">
        <f>Table24[[#This Row],[SSC]]*Table24[[#This Row],[Conversion Rate]]</f>
        <v>0</v>
      </c>
      <c r="BA420" s="28">
        <f>Table24[[#This Row],[Screening]]*Table24[[#This Row],[Conversion Rate]]</f>
        <v>0</v>
      </c>
      <c r="BB420" s="28">
        <f>Table24[[#This Row],[Other Charges]]*Table24[[#This Row],[Conversion Rate]]</f>
        <v>0</v>
      </c>
      <c r="BC420" s="28">
        <f>Table24[[#This Row],[Dry Ice Charge]]*Table24[[#This Row],[Conversion Rate]]</f>
        <v>0</v>
      </c>
      <c r="BD420" s="28">
        <f>Table24[[#This Row],[SAF/kg]]*Table24[[#This Row],[Conversion Rate]]</f>
        <v>0</v>
      </c>
      <c r="BE420" s="30" cm="1">
        <f t="array" ref="BE420">IF(COUNTIFS(F$20:F$1213,F420,G$20:G$1213,G420)&gt;1,
    _xlfn.PERCENTRANK.INC(
        _xlfn._xlws.FILTER(AO$20:AO$1213, (F$20:F$1213=F420)*(G$20:G$1213=G420)*ISNUMBER(AO$20:AO$1213)),
        AO420
    ),
    0
)</f>
        <v>0.88800000000000001</v>
      </c>
      <c r="BF420" s="28" t="str">
        <f t="shared" si="6"/>
        <v>Red</v>
      </c>
    </row>
    <row r="421" spans="3:58">
      <c r="C421" s="6" t="s">
        <v>20</v>
      </c>
      <c r="D421" s="4" t="s">
        <v>472</v>
      </c>
      <c r="E421" s="4" t="s">
        <v>22</v>
      </c>
      <c r="F421" s="4" t="s">
        <v>37</v>
      </c>
      <c r="G421" s="4" t="s">
        <v>51</v>
      </c>
      <c r="H421" s="4" t="s">
        <v>799</v>
      </c>
      <c r="I421" s="4" t="s">
        <v>800</v>
      </c>
      <c r="J421" s="4" t="s">
        <v>776</v>
      </c>
      <c r="K421" s="4" t="s">
        <v>778</v>
      </c>
      <c r="L4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PharmaYesExpressLAXFRAUSDEAMERICASEMEA</v>
      </c>
      <c r="M421" s="7">
        <v>21737.373988799995</v>
      </c>
      <c r="N421" s="4">
        <v>330</v>
      </c>
      <c r="O421" s="13">
        <v>65.870830269090888</v>
      </c>
      <c r="P421" s="8" t="s">
        <v>880</v>
      </c>
      <c r="Q421" s="12" t="s">
        <v>472</v>
      </c>
      <c r="R421" s="12" t="s">
        <v>792</v>
      </c>
      <c r="S421" s="12" t="s">
        <v>86</v>
      </c>
      <c r="T421" s="12" t="s">
        <v>859</v>
      </c>
      <c r="U421" s="22">
        <v>1</v>
      </c>
      <c r="V421" s="12">
        <v>864</v>
      </c>
      <c r="W421" s="12"/>
      <c r="X421" s="12">
        <v>8.64</v>
      </c>
      <c r="Y421" s="12">
        <v>4.32</v>
      </c>
      <c r="Z421" s="12">
        <v>2.88</v>
      </c>
      <c r="AA421" s="12">
        <v>1.73</v>
      </c>
      <c r="AB421" s="12">
        <v>0.86399999999999999</v>
      </c>
      <c r="AC421" s="12">
        <v>0.86399999999999999</v>
      </c>
      <c r="AD421" s="12">
        <v>0.86399999999999999</v>
      </c>
      <c r="AE421" s="12">
        <v>1.73</v>
      </c>
      <c r="AF421" s="12"/>
      <c r="AG421" s="12"/>
      <c r="AH421" s="12"/>
      <c r="AI421" s="12"/>
      <c r="AJ421" s="12"/>
      <c r="AK421" s="12"/>
      <c r="AL421" s="16" t="s">
        <v>860</v>
      </c>
      <c r="AM421" s="12" t="s">
        <v>1500</v>
      </c>
      <c r="AN421" s="27">
        <f>VLOOKUP(Table24[[#This Row],[USD conversion]],Sheet2!A:B,2,FALSE)</f>
        <v>1</v>
      </c>
      <c r="AO421" s="28">
        <f>Table24[[#This Row],[Min Charge]]*Table24[[#This Row],[Conversion Rate]]</f>
        <v>864</v>
      </c>
      <c r="AP421" s="28">
        <f>Table24[[#This Row],[45]]*Table24[[#This Row],[Conversion Rate]]</f>
        <v>0</v>
      </c>
      <c r="AQ421" s="28">
        <f>Table24[[#This Row],[100]]*Table24[[#This Row],[Conversion Rate]]</f>
        <v>8.64</v>
      </c>
      <c r="AR421" s="28">
        <f>Table24[[#This Row],[200]]*Table24[[#This Row],[Conversion Rate]]</f>
        <v>4.32</v>
      </c>
      <c r="AS421" s="28">
        <f>Table24[[#This Row],[300]]*Table24[[#This Row],[Conversion Rate]]</f>
        <v>2.88</v>
      </c>
      <c r="AT421" s="28">
        <f>Table24[[#This Row],[500]]*Table24[[#This Row],[Conversion Rate]]</f>
        <v>1.73</v>
      </c>
      <c r="AU421" s="28">
        <f>Table24[[#This Row],[1000]]*Table24[[#This Row],[Conversion Rate]]</f>
        <v>0.86399999999999999</v>
      </c>
      <c r="AV421" s="28">
        <f>Table24[[#This Row],[2500]]*Table24[[#This Row],[Conversion Rate]]</f>
        <v>0.86399999999999999</v>
      </c>
      <c r="AW421" s="28">
        <f>Table24[[#This Row],[5000]]*Table24[[#This Row],[Conversion Rate]]</f>
        <v>0.86399999999999999</v>
      </c>
      <c r="AX421" s="28">
        <f>Table24[[#This Row],[All In/ ++]]</f>
        <v>1.73</v>
      </c>
      <c r="AY421" s="28">
        <f>Table24[[#This Row],[FSC]]*Table24[[#This Row],[Conversion Rate]]</f>
        <v>0</v>
      </c>
      <c r="AZ421" s="28">
        <f>Table24[[#This Row],[SSC]]*Table24[[#This Row],[Conversion Rate]]</f>
        <v>0</v>
      </c>
      <c r="BA421" s="28">
        <f>Table24[[#This Row],[Screening]]*Table24[[#This Row],[Conversion Rate]]</f>
        <v>0</v>
      </c>
      <c r="BB421" s="28">
        <f>Table24[[#This Row],[Other Charges]]*Table24[[#This Row],[Conversion Rate]]</f>
        <v>0</v>
      </c>
      <c r="BC421" s="28">
        <f>Table24[[#This Row],[Dry Ice Charge]]*Table24[[#This Row],[Conversion Rate]]</f>
        <v>0</v>
      </c>
      <c r="BD421" s="28">
        <f>Table24[[#This Row],[SAF/kg]]*Table24[[#This Row],[Conversion Rate]]</f>
        <v>0</v>
      </c>
      <c r="BE421" s="30" cm="1">
        <f t="array" ref="BE421">IF(COUNTIFS(F$20:F$1213,F421,G$20:G$1213,G421)&gt;1,
    _xlfn.PERCENTRANK.INC(
        _xlfn._xlws.FILTER(AO$20:AO$1213, (F$20:F$1213=F421)*(G$20:G$1213=G421)*ISNUMBER(AO$20:AO$1213)),
        AO421
    ),
    0
)</f>
        <v>0.88800000000000001</v>
      </c>
      <c r="BF421" s="28" t="str">
        <f t="shared" si="6"/>
        <v>Red</v>
      </c>
    </row>
    <row r="422" spans="3:58" hidden="1">
      <c r="C422" s="6" t="s">
        <v>20</v>
      </c>
      <c r="D422" s="4" t="s">
        <v>21</v>
      </c>
      <c r="E422" s="4" t="s">
        <v>22</v>
      </c>
      <c r="F422" s="4" t="s">
        <v>37</v>
      </c>
      <c r="G422" s="4" t="s">
        <v>97</v>
      </c>
      <c r="H422" s="4" t="s">
        <v>799</v>
      </c>
      <c r="I422" s="4" t="s">
        <v>808</v>
      </c>
      <c r="J422" s="4" t="s">
        <v>776</v>
      </c>
      <c r="K422" s="4" t="s">
        <v>777</v>
      </c>
      <c r="L4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422" s="7">
        <v>4306.1200000000053</v>
      </c>
      <c r="N422" s="4">
        <v>469</v>
      </c>
      <c r="O422" s="13">
        <v>9.1814925373134439</v>
      </c>
      <c r="P422" s="8" t="s">
        <v>880</v>
      </c>
      <c r="Q422" s="12" t="s">
        <v>472</v>
      </c>
      <c r="R422" s="12" t="s">
        <v>792</v>
      </c>
      <c r="S422" s="12" t="s">
        <v>86</v>
      </c>
      <c r="T422" s="12" t="s">
        <v>859</v>
      </c>
      <c r="U422" s="22">
        <v>1</v>
      </c>
      <c r="V422" s="12">
        <v>975</v>
      </c>
      <c r="W422" s="12"/>
      <c r="X422" s="12">
        <v>9.75</v>
      </c>
      <c r="Y422" s="12">
        <v>4.875</v>
      </c>
      <c r="Z422" s="12">
        <v>3.25</v>
      </c>
      <c r="AA422" s="12">
        <v>1.95</v>
      </c>
      <c r="AB422" s="12">
        <v>0.97499999999999998</v>
      </c>
      <c r="AC422" s="12">
        <v>0.97499999999999998</v>
      </c>
      <c r="AD422" s="12">
        <v>0.97499999999999998</v>
      </c>
      <c r="AE422" s="12">
        <v>1.95</v>
      </c>
      <c r="AF422" s="12"/>
      <c r="AG422" s="12"/>
      <c r="AH422" s="12"/>
      <c r="AI422" s="12"/>
      <c r="AJ422" s="12"/>
      <c r="AK422" s="12"/>
      <c r="AL422" s="16" t="s">
        <v>860</v>
      </c>
      <c r="AM422" s="12" t="s">
        <v>1500</v>
      </c>
      <c r="AN422" s="27">
        <f>VLOOKUP(Table24[[#This Row],[USD conversion]],Sheet2!A:B,2,FALSE)</f>
        <v>1</v>
      </c>
      <c r="AO422" s="28">
        <f>Table24[[#This Row],[Min Charge]]*Table24[[#This Row],[Conversion Rate]]</f>
        <v>975</v>
      </c>
      <c r="AP422" s="28">
        <f>Table24[[#This Row],[45]]*Table24[[#This Row],[Conversion Rate]]</f>
        <v>0</v>
      </c>
      <c r="AQ422" s="28">
        <f>Table24[[#This Row],[100]]*Table24[[#This Row],[Conversion Rate]]</f>
        <v>9.75</v>
      </c>
      <c r="AR422" s="28">
        <f>Table24[[#This Row],[200]]*Table24[[#This Row],[Conversion Rate]]</f>
        <v>4.875</v>
      </c>
      <c r="AS422" s="28">
        <f>Table24[[#This Row],[300]]*Table24[[#This Row],[Conversion Rate]]</f>
        <v>3.25</v>
      </c>
      <c r="AT422" s="28">
        <f>Table24[[#This Row],[500]]*Table24[[#This Row],[Conversion Rate]]</f>
        <v>1.95</v>
      </c>
      <c r="AU422" s="28">
        <f>Table24[[#This Row],[1000]]*Table24[[#This Row],[Conversion Rate]]</f>
        <v>0.97499999999999998</v>
      </c>
      <c r="AV422" s="28">
        <f>Table24[[#This Row],[2500]]*Table24[[#This Row],[Conversion Rate]]</f>
        <v>0.97499999999999998</v>
      </c>
      <c r="AW422" s="28">
        <f>Table24[[#This Row],[5000]]*Table24[[#This Row],[Conversion Rate]]</f>
        <v>0.97499999999999998</v>
      </c>
      <c r="AX422" s="28">
        <f>Table24[[#This Row],[All In/ ++]]</f>
        <v>1.95</v>
      </c>
      <c r="AY422" s="28">
        <f>Table24[[#This Row],[FSC]]*Table24[[#This Row],[Conversion Rate]]</f>
        <v>0</v>
      </c>
      <c r="AZ422" s="28">
        <f>Table24[[#This Row],[SSC]]*Table24[[#This Row],[Conversion Rate]]</f>
        <v>0</v>
      </c>
      <c r="BA422" s="28">
        <f>Table24[[#This Row],[Screening]]*Table24[[#This Row],[Conversion Rate]]</f>
        <v>0</v>
      </c>
      <c r="BB422" s="28">
        <f>Table24[[#This Row],[Other Charges]]*Table24[[#This Row],[Conversion Rate]]</f>
        <v>0</v>
      </c>
      <c r="BC422" s="28">
        <f>Table24[[#This Row],[Dry Ice Charge]]*Table24[[#This Row],[Conversion Rate]]</f>
        <v>0</v>
      </c>
      <c r="BD422" s="28">
        <f>Table24[[#This Row],[SAF/kg]]*Table24[[#This Row],[Conversion Rate]]</f>
        <v>0</v>
      </c>
      <c r="BE422" s="30" cm="1">
        <f t="array" ref="BE422">IF(COUNTIFS(F$20:F$1213,F422,G$20:G$1213,G422)&gt;1,
    _xlfn.PERCENTRANK.INC(
        _xlfn._xlws.FILTER(AO$20:AO$1213, (F$20:F$1213=F422)*(G$20:G$1213=G422)*ISNUMBER(AO$20:AO$1213)),
        AO422
    ),
    0
)</f>
        <v>0.94099999999999995</v>
      </c>
      <c r="BF422" s="28" t="str">
        <f t="shared" si="6"/>
        <v>Red</v>
      </c>
    </row>
    <row r="423" spans="3:58" hidden="1">
      <c r="C423" s="6" t="s">
        <v>20</v>
      </c>
      <c r="D423" s="4" t="s">
        <v>472</v>
      </c>
      <c r="E423" s="4" t="s">
        <v>22</v>
      </c>
      <c r="F423" s="4" t="s">
        <v>37</v>
      </c>
      <c r="G423" s="4" t="s">
        <v>97</v>
      </c>
      <c r="H423" s="4" t="s">
        <v>799</v>
      </c>
      <c r="I423" s="4" t="s">
        <v>808</v>
      </c>
      <c r="J423" s="4" t="s">
        <v>776</v>
      </c>
      <c r="K423" s="4" t="s">
        <v>777</v>
      </c>
      <c r="L4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423" s="7">
        <v>16840.369999999959</v>
      </c>
      <c r="N423" s="4">
        <v>449</v>
      </c>
      <c r="O423" s="13">
        <v>37.506391982182535</v>
      </c>
      <c r="P423" s="8" t="s">
        <v>880</v>
      </c>
      <c r="Q423" s="12" t="s">
        <v>472</v>
      </c>
      <c r="R423" s="12" t="s">
        <v>792</v>
      </c>
      <c r="S423" s="12" t="s">
        <v>86</v>
      </c>
      <c r="T423" s="12" t="s">
        <v>859</v>
      </c>
      <c r="U423" s="22">
        <v>1</v>
      </c>
      <c r="V423" s="12">
        <v>975</v>
      </c>
      <c r="W423" s="12"/>
      <c r="X423" s="12">
        <v>9.75</v>
      </c>
      <c r="Y423" s="12">
        <v>4.875</v>
      </c>
      <c r="Z423" s="12">
        <v>3.25</v>
      </c>
      <c r="AA423" s="12">
        <v>1.95</v>
      </c>
      <c r="AB423" s="12">
        <v>0.97499999999999998</v>
      </c>
      <c r="AC423" s="12">
        <v>0.97499999999999998</v>
      </c>
      <c r="AD423" s="12">
        <v>0.97499999999999998</v>
      </c>
      <c r="AE423" s="12">
        <v>1.95</v>
      </c>
      <c r="AF423" s="12"/>
      <c r="AG423" s="12"/>
      <c r="AH423" s="12"/>
      <c r="AI423" s="12"/>
      <c r="AJ423" s="12"/>
      <c r="AK423" s="12"/>
      <c r="AL423" s="16" t="s">
        <v>860</v>
      </c>
      <c r="AM423" s="12" t="s">
        <v>1500</v>
      </c>
      <c r="AN423" s="27">
        <f>VLOOKUP(Table24[[#This Row],[USD conversion]],Sheet2!A:B,2,FALSE)</f>
        <v>1</v>
      </c>
      <c r="AO423" s="28">
        <f>Table24[[#This Row],[Min Charge]]*Table24[[#This Row],[Conversion Rate]]</f>
        <v>975</v>
      </c>
      <c r="AP423" s="28">
        <f>Table24[[#This Row],[45]]*Table24[[#This Row],[Conversion Rate]]</f>
        <v>0</v>
      </c>
      <c r="AQ423" s="28">
        <f>Table24[[#This Row],[100]]*Table24[[#This Row],[Conversion Rate]]</f>
        <v>9.75</v>
      </c>
      <c r="AR423" s="28">
        <f>Table24[[#This Row],[200]]*Table24[[#This Row],[Conversion Rate]]</f>
        <v>4.875</v>
      </c>
      <c r="AS423" s="28">
        <f>Table24[[#This Row],[300]]*Table24[[#This Row],[Conversion Rate]]</f>
        <v>3.25</v>
      </c>
      <c r="AT423" s="28">
        <f>Table24[[#This Row],[500]]*Table24[[#This Row],[Conversion Rate]]</f>
        <v>1.95</v>
      </c>
      <c r="AU423" s="28">
        <f>Table24[[#This Row],[1000]]*Table24[[#This Row],[Conversion Rate]]</f>
        <v>0.97499999999999998</v>
      </c>
      <c r="AV423" s="28">
        <f>Table24[[#This Row],[2500]]*Table24[[#This Row],[Conversion Rate]]</f>
        <v>0.97499999999999998</v>
      </c>
      <c r="AW423" s="28">
        <f>Table24[[#This Row],[5000]]*Table24[[#This Row],[Conversion Rate]]</f>
        <v>0.97499999999999998</v>
      </c>
      <c r="AX423" s="28">
        <f>Table24[[#This Row],[All In/ ++]]</f>
        <v>1.95</v>
      </c>
      <c r="AY423" s="28">
        <f>Table24[[#This Row],[FSC]]*Table24[[#This Row],[Conversion Rate]]</f>
        <v>0</v>
      </c>
      <c r="AZ423" s="28">
        <f>Table24[[#This Row],[SSC]]*Table24[[#This Row],[Conversion Rate]]</f>
        <v>0</v>
      </c>
      <c r="BA423" s="28">
        <f>Table24[[#This Row],[Screening]]*Table24[[#This Row],[Conversion Rate]]</f>
        <v>0</v>
      </c>
      <c r="BB423" s="28">
        <f>Table24[[#This Row],[Other Charges]]*Table24[[#This Row],[Conversion Rate]]</f>
        <v>0</v>
      </c>
      <c r="BC423" s="28">
        <f>Table24[[#This Row],[Dry Ice Charge]]*Table24[[#This Row],[Conversion Rate]]</f>
        <v>0</v>
      </c>
      <c r="BD423" s="28">
        <f>Table24[[#This Row],[SAF/kg]]*Table24[[#This Row],[Conversion Rate]]</f>
        <v>0</v>
      </c>
      <c r="BE423" s="30" cm="1">
        <f t="array" ref="BE423">IF(COUNTIFS(F$20:F$1213,F423,G$20:G$1213,G423)&gt;1,
    _xlfn.PERCENTRANK.INC(
        _xlfn._xlws.FILTER(AO$20:AO$1213, (F$20:F$1213=F423)*(G$20:G$1213=G423)*ISNUMBER(AO$20:AO$1213)),
        AO423
    ),
    0
)</f>
        <v>0.94099999999999995</v>
      </c>
      <c r="BF423" s="28" t="str">
        <f t="shared" si="6"/>
        <v>Red</v>
      </c>
    </row>
    <row r="424" spans="3:58" hidden="1">
      <c r="C424" s="6" t="s">
        <v>20</v>
      </c>
      <c r="D424" s="4" t="s">
        <v>472</v>
      </c>
      <c r="E424" s="4" t="s">
        <v>22</v>
      </c>
      <c r="F424" s="4" t="s">
        <v>37</v>
      </c>
      <c r="G424" s="4" t="s">
        <v>110</v>
      </c>
      <c r="H424" s="4" t="s">
        <v>799</v>
      </c>
      <c r="I424" s="4" t="s">
        <v>809</v>
      </c>
      <c r="J424" s="4" t="s">
        <v>776</v>
      </c>
      <c r="K424" s="4" t="s">
        <v>777</v>
      </c>
      <c r="L4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PharmaYesExpressLAXICNUSKRAMERICASAPAC</v>
      </c>
      <c r="M424" s="7">
        <v>22477.34</v>
      </c>
      <c r="N424" s="4">
        <v>283</v>
      </c>
      <c r="O424" s="13">
        <v>79.425229681978806</v>
      </c>
      <c r="P424" s="8" t="s">
        <v>880</v>
      </c>
      <c r="Q424" s="12" t="s">
        <v>472</v>
      </c>
      <c r="R424" s="12" t="s">
        <v>792</v>
      </c>
      <c r="S424" s="12" t="s">
        <v>86</v>
      </c>
      <c r="T424" s="12" t="s">
        <v>859</v>
      </c>
      <c r="U424" s="22">
        <v>1</v>
      </c>
      <c r="V424" s="12">
        <v>1404</v>
      </c>
      <c r="W424" s="12"/>
      <c r="X424" s="12">
        <v>14.04</v>
      </c>
      <c r="Y424" s="12">
        <v>7.02</v>
      </c>
      <c r="Z424" s="12">
        <v>4.68</v>
      </c>
      <c r="AA424" s="12">
        <v>2.81</v>
      </c>
      <c r="AB424" s="12">
        <v>1.4039999999999999</v>
      </c>
      <c r="AC424" s="12">
        <v>1.4039999999999999</v>
      </c>
      <c r="AD424" s="12">
        <v>1.4039999999999999</v>
      </c>
      <c r="AE424" s="12">
        <v>2.81</v>
      </c>
      <c r="AF424" s="12"/>
      <c r="AG424" s="12"/>
      <c r="AH424" s="12"/>
      <c r="AI424" s="12"/>
      <c r="AJ424" s="12"/>
      <c r="AK424" s="12"/>
      <c r="AL424" s="16" t="s">
        <v>860</v>
      </c>
      <c r="AM424" s="12" t="s">
        <v>1500</v>
      </c>
      <c r="AN424" s="27">
        <f>VLOOKUP(Table24[[#This Row],[USD conversion]],Sheet2!A:B,2,FALSE)</f>
        <v>1</v>
      </c>
      <c r="AO424" s="28">
        <f>Table24[[#This Row],[Min Charge]]*Table24[[#This Row],[Conversion Rate]]</f>
        <v>1404</v>
      </c>
      <c r="AP424" s="28">
        <f>Table24[[#This Row],[45]]*Table24[[#This Row],[Conversion Rate]]</f>
        <v>0</v>
      </c>
      <c r="AQ424" s="28">
        <f>Table24[[#This Row],[100]]*Table24[[#This Row],[Conversion Rate]]</f>
        <v>14.04</v>
      </c>
      <c r="AR424" s="28">
        <f>Table24[[#This Row],[200]]*Table24[[#This Row],[Conversion Rate]]</f>
        <v>7.02</v>
      </c>
      <c r="AS424" s="28">
        <f>Table24[[#This Row],[300]]*Table24[[#This Row],[Conversion Rate]]</f>
        <v>4.68</v>
      </c>
      <c r="AT424" s="28">
        <f>Table24[[#This Row],[500]]*Table24[[#This Row],[Conversion Rate]]</f>
        <v>2.81</v>
      </c>
      <c r="AU424" s="28">
        <f>Table24[[#This Row],[1000]]*Table24[[#This Row],[Conversion Rate]]</f>
        <v>1.4039999999999999</v>
      </c>
      <c r="AV424" s="28">
        <f>Table24[[#This Row],[2500]]*Table24[[#This Row],[Conversion Rate]]</f>
        <v>1.4039999999999999</v>
      </c>
      <c r="AW424" s="28">
        <f>Table24[[#This Row],[5000]]*Table24[[#This Row],[Conversion Rate]]</f>
        <v>1.4039999999999999</v>
      </c>
      <c r="AX424" s="28">
        <f>Table24[[#This Row],[All In/ ++]]</f>
        <v>2.81</v>
      </c>
      <c r="AY424" s="28">
        <f>Table24[[#This Row],[FSC]]*Table24[[#This Row],[Conversion Rate]]</f>
        <v>0</v>
      </c>
      <c r="AZ424" s="28">
        <f>Table24[[#This Row],[SSC]]*Table24[[#This Row],[Conversion Rate]]</f>
        <v>0</v>
      </c>
      <c r="BA424" s="28">
        <f>Table24[[#This Row],[Screening]]*Table24[[#This Row],[Conversion Rate]]</f>
        <v>0</v>
      </c>
      <c r="BB424" s="28">
        <f>Table24[[#This Row],[Other Charges]]*Table24[[#This Row],[Conversion Rate]]</f>
        <v>0</v>
      </c>
      <c r="BC424" s="28">
        <f>Table24[[#This Row],[Dry Ice Charge]]*Table24[[#This Row],[Conversion Rate]]</f>
        <v>0</v>
      </c>
      <c r="BD424" s="28">
        <f>Table24[[#This Row],[SAF/kg]]*Table24[[#This Row],[Conversion Rate]]</f>
        <v>0</v>
      </c>
      <c r="BE424" s="30" cm="1">
        <f t="array" ref="BE424">IF(COUNTIFS(F$20:F$1213,F424,G$20:G$1213,G424)&gt;1,
    _xlfn.PERCENTRANK.INC(
        _xlfn._xlws.FILTER(AO$20:AO$1213, (F$20:F$1213=F424)*(G$20:G$1213=G424)*ISNUMBER(AO$20:AO$1213)),
        AO424
    ),
    0
)</f>
        <v>1</v>
      </c>
      <c r="BF424" s="28" t="str">
        <f t="shared" si="6"/>
        <v>Red</v>
      </c>
    </row>
    <row r="425" spans="3:58">
      <c r="C425" s="6" t="s">
        <v>20</v>
      </c>
      <c r="D425" s="4" t="s">
        <v>472</v>
      </c>
      <c r="E425" s="4" t="s">
        <v>22</v>
      </c>
      <c r="F425" s="4" t="s">
        <v>37</v>
      </c>
      <c r="G425" s="4" t="s">
        <v>86</v>
      </c>
      <c r="H425" s="4" t="s">
        <v>799</v>
      </c>
      <c r="I425" s="4" t="s">
        <v>795</v>
      </c>
      <c r="J425" s="4" t="s">
        <v>776</v>
      </c>
      <c r="K425" s="4" t="s">
        <v>778</v>
      </c>
      <c r="L4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PharmaYesExpressLAXLHRUSGBAMERICASEMEA</v>
      </c>
      <c r="M425" s="7">
        <v>37028.849999999984</v>
      </c>
      <c r="N425" s="4">
        <v>1091</v>
      </c>
      <c r="O425" s="13">
        <v>33.94028414298807</v>
      </c>
      <c r="P425" s="8" t="s">
        <v>880</v>
      </c>
      <c r="Q425" s="12" t="s">
        <v>472</v>
      </c>
      <c r="R425" s="12" t="s">
        <v>875</v>
      </c>
      <c r="S425" s="12"/>
      <c r="T425" s="12" t="s">
        <v>859</v>
      </c>
      <c r="U425" s="22">
        <v>1</v>
      </c>
      <c r="V425" s="12">
        <v>621</v>
      </c>
      <c r="W425" s="12"/>
      <c r="X425" s="12">
        <v>6.21</v>
      </c>
      <c r="Y425" s="12">
        <v>3.105</v>
      </c>
      <c r="Z425" s="12">
        <v>2.0699999999999998</v>
      </c>
      <c r="AA425" s="12">
        <v>1.24</v>
      </c>
      <c r="AB425" s="12">
        <v>0.621</v>
      </c>
      <c r="AC425" s="12">
        <v>0.621</v>
      </c>
      <c r="AD425" s="12">
        <v>0.621</v>
      </c>
      <c r="AE425" s="12">
        <v>1.24</v>
      </c>
      <c r="AF425" s="12"/>
      <c r="AG425" s="12"/>
      <c r="AH425" s="12"/>
      <c r="AI425" s="12"/>
      <c r="AJ425" s="12"/>
      <c r="AK425" s="12"/>
      <c r="AL425" s="16" t="s">
        <v>860</v>
      </c>
      <c r="AM425" s="12" t="s">
        <v>1500</v>
      </c>
      <c r="AN425" s="27">
        <f>VLOOKUP(Table24[[#This Row],[USD conversion]],Sheet2!A:B,2,FALSE)</f>
        <v>1</v>
      </c>
      <c r="AO425" s="28">
        <f>Table24[[#This Row],[Min Charge]]*Table24[[#This Row],[Conversion Rate]]</f>
        <v>621</v>
      </c>
      <c r="AP425" s="28">
        <f>Table24[[#This Row],[45]]*Table24[[#This Row],[Conversion Rate]]</f>
        <v>0</v>
      </c>
      <c r="AQ425" s="28">
        <f>Table24[[#This Row],[100]]*Table24[[#This Row],[Conversion Rate]]</f>
        <v>6.21</v>
      </c>
      <c r="AR425" s="28">
        <f>Table24[[#This Row],[200]]*Table24[[#This Row],[Conversion Rate]]</f>
        <v>3.105</v>
      </c>
      <c r="AS425" s="28">
        <f>Table24[[#This Row],[300]]*Table24[[#This Row],[Conversion Rate]]</f>
        <v>2.0699999999999998</v>
      </c>
      <c r="AT425" s="28">
        <f>Table24[[#This Row],[500]]*Table24[[#This Row],[Conversion Rate]]</f>
        <v>1.24</v>
      </c>
      <c r="AU425" s="28">
        <f>Table24[[#This Row],[1000]]*Table24[[#This Row],[Conversion Rate]]</f>
        <v>0.621</v>
      </c>
      <c r="AV425" s="28">
        <f>Table24[[#This Row],[2500]]*Table24[[#This Row],[Conversion Rate]]</f>
        <v>0.621</v>
      </c>
      <c r="AW425" s="28">
        <f>Table24[[#This Row],[5000]]*Table24[[#This Row],[Conversion Rate]]</f>
        <v>0.621</v>
      </c>
      <c r="AX425" s="28">
        <f>Table24[[#This Row],[All In/ ++]]</f>
        <v>1.24</v>
      </c>
      <c r="AY425" s="28">
        <f>Table24[[#This Row],[FSC]]*Table24[[#This Row],[Conversion Rate]]</f>
        <v>0</v>
      </c>
      <c r="AZ425" s="28">
        <f>Table24[[#This Row],[SSC]]*Table24[[#This Row],[Conversion Rate]]</f>
        <v>0</v>
      </c>
      <c r="BA425" s="28">
        <f>Table24[[#This Row],[Screening]]*Table24[[#This Row],[Conversion Rate]]</f>
        <v>0</v>
      </c>
      <c r="BB425" s="28">
        <f>Table24[[#This Row],[Other Charges]]*Table24[[#This Row],[Conversion Rate]]</f>
        <v>0</v>
      </c>
      <c r="BC425" s="28">
        <f>Table24[[#This Row],[Dry Ice Charge]]*Table24[[#This Row],[Conversion Rate]]</f>
        <v>0</v>
      </c>
      <c r="BD425" s="28">
        <f>Table24[[#This Row],[SAF/kg]]*Table24[[#This Row],[Conversion Rate]]</f>
        <v>0</v>
      </c>
      <c r="BE425" s="30" cm="1">
        <f t="array" ref="BE425">IF(COUNTIFS(F$20:F$1213,F425,G$20:G$1213,G425)&gt;1,
    _xlfn.PERCENTRANK.INC(
        _xlfn._xlws.FILTER(AO$20:AO$1213, (F$20:F$1213=F425)*(G$20:G$1213=G425)*ISNUMBER(AO$20:AO$1213)),
        AO425
    ),
    0
)</f>
        <v>1</v>
      </c>
      <c r="BF425" s="28" t="str">
        <f t="shared" si="6"/>
        <v>Red</v>
      </c>
    </row>
    <row r="426" spans="3:58" hidden="1">
      <c r="C426" s="6" t="s">
        <v>20</v>
      </c>
      <c r="D426" s="4" t="s">
        <v>472</v>
      </c>
      <c r="E426" s="4" t="s">
        <v>22</v>
      </c>
      <c r="F426" s="4" t="s">
        <v>37</v>
      </c>
      <c r="G426" s="4" t="s">
        <v>44</v>
      </c>
      <c r="H426" s="4" t="s">
        <v>799</v>
      </c>
      <c r="I426" s="4" t="s">
        <v>816</v>
      </c>
      <c r="J426" s="4" t="s">
        <v>776</v>
      </c>
      <c r="K426" s="4" t="s">
        <v>777</v>
      </c>
      <c r="L4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PharmaYesExpressLAXMELUSAUAMERICASAPAC</v>
      </c>
      <c r="M426" s="7">
        <v>8906.989999999998</v>
      </c>
      <c r="N426" s="4">
        <v>315</v>
      </c>
      <c r="O426" s="13">
        <v>28.276158730158723</v>
      </c>
      <c r="P426" s="8" t="s">
        <v>880</v>
      </c>
      <c r="Q426" s="12" t="s">
        <v>472</v>
      </c>
      <c r="R426" s="12" t="s">
        <v>792</v>
      </c>
      <c r="S426" s="12" t="s">
        <v>86</v>
      </c>
      <c r="T426" s="12" t="s">
        <v>859</v>
      </c>
      <c r="U426" s="22">
        <v>1</v>
      </c>
      <c r="V426" s="12">
        <v>4199</v>
      </c>
      <c r="W426" s="12"/>
      <c r="X426" s="12">
        <v>41.99</v>
      </c>
      <c r="Y426" s="12">
        <v>20.995000000000001</v>
      </c>
      <c r="Z426" s="12">
        <v>13.996666666666666</v>
      </c>
      <c r="AA426" s="12">
        <v>8.4</v>
      </c>
      <c r="AB426" s="12">
        <v>4.1989999999999998</v>
      </c>
      <c r="AC426" s="12">
        <v>4.1989999999999998</v>
      </c>
      <c r="AD426" s="12">
        <v>4.1989999999999998</v>
      </c>
      <c r="AE426" s="12">
        <v>8.4</v>
      </c>
      <c r="AF426" s="12"/>
      <c r="AG426" s="12"/>
      <c r="AH426" s="12"/>
      <c r="AI426" s="12"/>
      <c r="AJ426" s="12"/>
      <c r="AK426" s="12"/>
      <c r="AL426" s="16" t="s">
        <v>860</v>
      </c>
      <c r="AM426" s="12" t="s">
        <v>1500</v>
      </c>
      <c r="AN426" s="27">
        <f>VLOOKUP(Table24[[#This Row],[USD conversion]],Sheet2!A:B,2,FALSE)</f>
        <v>1</v>
      </c>
      <c r="AO426" s="28">
        <f>Table24[[#This Row],[Min Charge]]*Table24[[#This Row],[Conversion Rate]]</f>
        <v>4199</v>
      </c>
      <c r="AP426" s="28">
        <f>Table24[[#This Row],[45]]*Table24[[#This Row],[Conversion Rate]]</f>
        <v>0</v>
      </c>
      <c r="AQ426" s="28">
        <f>Table24[[#This Row],[100]]*Table24[[#This Row],[Conversion Rate]]</f>
        <v>41.99</v>
      </c>
      <c r="AR426" s="28">
        <f>Table24[[#This Row],[200]]*Table24[[#This Row],[Conversion Rate]]</f>
        <v>20.995000000000001</v>
      </c>
      <c r="AS426" s="28">
        <f>Table24[[#This Row],[300]]*Table24[[#This Row],[Conversion Rate]]</f>
        <v>13.996666666666666</v>
      </c>
      <c r="AT426" s="28">
        <f>Table24[[#This Row],[500]]*Table24[[#This Row],[Conversion Rate]]</f>
        <v>8.4</v>
      </c>
      <c r="AU426" s="28">
        <f>Table24[[#This Row],[1000]]*Table24[[#This Row],[Conversion Rate]]</f>
        <v>4.1989999999999998</v>
      </c>
      <c r="AV426" s="28">
        <f>Table24[[#This Row],[2500]]*Table24[[#This Row],[Conversion Rate]]</f>
        <v>4.1989999999999998</v>
      </c>
      <c r="AW426" s="28">
        <f>Table24[[#This Row],[5000]]*Table24[[#This Row],[Conversion Rate]]</f>
        <v>4.1989999999999998</v>
      </c>
      <c r="AX426" s="28">
        <f>Table24[[#This Row],[All In/ ++]]</f>
        <v>8.4</v>
      </c>
      <c r="AY426" s="28">
        <f>Table24[[#This Row],[FSC]]*Table24[[#This Row],[Conversion Rate]]</f>
        <v>0</v>
      </c>
      <c r="AZ426" s="28">
        <f>Table24[[#This Row],[SSC]]*Table24[[#This Row],[Conversion Rate]]</f>
        <v>0</v>
      </c>
      <c r="BA426" s="28">
        <f>Table24[[#This Row],[Screening]]*Table24[[#This Row],[Conversion Rate]]</f>
        <v>0</v>
      </c>
      <c r="BB426" s="28">
        <f>Table24[[#This Row],[Other Charges]]*Table24[[#This Row],[Conversion Rate]]</f>
        <v>0</v>
      </c>
      <c r="BC426" s="28">
        <f>Table24[[#This Row],[Dry Ice Charge]]*Table24[[#This Row],[Conversion Rate]]</f>
        <v>0</v>
      </c>
      <c r="BD426" s="28">
        <f>Table24[[#This Row],[SAF/kg]]*Table24[[#This Row],[Conversion Rate]]</f>
        <v>0</v>
      </c>
      <c r="BE426" s="30" cm="1">
        <f t="array" ref="BE426">IF(COUNTIFS(F$20:F$1213,F426,G$20:G$1213,G426)&gt;1,
    _xlfn.PERCENTRANK.INC(
        _xlfn._xlws.FILTER(AO$20:AO$1213, (F$20:F$1213=F426)*(G$20:G$1213=G426)*ISNUMBER(AO$20:AO$1213)),
        AO426
    ),
    0
)</f>
        <v>1</v>
      </c>
      <c r="BF426" s="28" t="str">
        <f t="shared" si="6"/>
        <v>Red</v>
      </c>
    </row>
    <row r="427" spans="3:58" hidden="1">
      <c r="C427" s="6" t="s">
        <v>20</v>
      </c>
      <c r="D427" s="4" t="s">
        <v>472</v>
      </c>
      <c r="E427" s="4" t="s">
        <v>22</v>
      </c>
      <c r="F427" s="4" t="s">
        <v>37</v>
      </c>
      <c r="G427" s="4" t="s">
        <v>181</v>
      </c>
      <c r="H427" s="4" t="s">
        <v>799</v>
      </c>
      <c r="I427" s="4" t="s">
        <v>808</v>
      </c>
      <c r="J427" s="4" t="s">
        <v>776</v>
      </c>
      <c r="K427" s="4" t="s">
        <v>777</v>
      </c>
      <c r="L4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427" s="7">
        <v>18783.142453600001</v>
      </c>
      <c r="N427" s="4">
        <v>1192</v>
      </c>
      <c r="O427" s="13">
        <v>15.757669843624162</v>
      </c>
      <c r="P427" s="8" t="s">
        <v>880</v>
      </c>
      <c r="Q427" s="12" t="s">
        <v>472</v>
      </c>
      <c r="R427" s="12" t="s">
        <v>792</v>
      </c>
      <c r="S427" s="12" t="s">
        <v>86</v>
      </c>
      <c r="T427" s="12" t="s">
        <v>859</v>
      </c>
      <c r="U427" s="22">
        <v>1</v>
      </c>
      <c r="V427" s="12">
        <v>2248</v>
      </c>
      <c r="W427" s="12"/>
      <c r="X427" s="12">
        <v>22.48</v>
      </c>
      <c r="Y427" s="12">
        <v>11.24</v>
      </c>
      <c r="Z427" s="12">
        <v>7.4933333333333332</v>
      </c>
      <c r="AA427" s="12">
        <v>4.5</v>
      </c>
      <c r="AB427" s="12">
        <v>2.2480000000000002</v>
      </c>
      <c r="AC427" s="12">
        <v>2.2480000000000002</v>
      </c>
      <c r="AD427" s="12">
        <v>2.2480000000000002</v>
      </c>
      <c r="AE427" s="12">
        <v>4.5</v>
      </c>
      <c r="AF427" s="12"/>
      <c r="AG427" s="12"/>
      <c r="AH427" s="12"/>
      <c r="AI427" s="12"/>
      <c r="AJ427" s="12"/>
      <c r="AK427" s="12"/>
      <c r="AL427" s="16" t="s">
        <v>860</v>
      </c>
      <c r="AM427" s="12" t="s">
        <v>1500</v>
      </c>
      <c r="AN427" s="27">
        <f>VLOOKUP(Table24[[#This Row],[USD conversion]],Sheet2!A:B,2,FALSE)</f>
        <v>1</v>
      </c>
      <c r="AO427" s="28">
        <f>Table24[[#This Row],[Min Charge]]*Table24[[#This Row],[Conversion Rate]]</f>
        <v>2248</v>
      </c>
      <c r="AP427" s="28">
        <f>Table24[[#This Row],[45]]*Table24[[#This Row],[Conversion Rate]]</f>
        <v>0</v>
      </c>
      <c r="AQ427" s="28">
        <f>Table24[[#This Row],[100]]*Table24[[#This Row],[Conversion Rate]]</f>
        <v>22.48</v>
      </c>
      <c r="AR427" s="28">
        <f>Table24[[#This Row],[200]]*Table24[[#This Row],[Conversion Rate]]</f>
        <v>11.24</v>
      </c>
      <c r="AS427" s="28">
        <f>Table24[[#This Row],[300]]*Table24[[#This Row],[Conversion Rate]]</f>
        <v>7.4933333333333332</v>
      </c>
      <c r="AT427" s="28">
        <f>Table24[[#This Row],[500]]*Table24[[#This Row],[Conversion Rate]]</f>
        <v>4.5</v>
      </c>
      <c r="AU427" s="28">
        <f>Table24[[#This Row],[1000]]*Table24[[#This Row],[Conversion Rate]]</f>
        <v>2.2480000000000002</v>
      </c>
      <c r="AV427" s="28">
        <f>Table24[[#This Row],[2500]]*Table24[[#This Row],[Conversion Rate]]</f>
        <v>2.2480000000000002</v>
      </c>
      <c r="AW427" s="28">
        <f>Table24[[#This Row],[5000]]*Table24[[#This Row],[Conversion Rate]]</f>
        <v>2.2480000000000002</v>
      </c>
      <c r="AX427" s="28">
        <f>Table24[[#This Row],[All In/ ++]]</f>
        <v>4.5</v>
      </c>
      <c r="AY427" s="28">
        <f>Table24[[#This Row],[FSC]]*Table24[[#This Row],[Conversion Rate]]</f>
        <v>0</v>
      </c>
      <c r="AZ427" s="28">
        <f>Table24[[#This Row],[SSC]]*Table24[[#This Row],[Conversion Rate]]</f>
        <v>0</v>
      </c>
      <c r="BA427" s="28">
        <f>Table24[[#This Row],[Screening]]*Table24[[#This Row],[Conversion Rate]]</f>
        <v>0</v>
      </c>
      <c r="BB427" s="28">
        <f>Table24[[#This Row],[Other Charges]]*Table24[[#This Row],[Conversion Rate]]</f>
        <v>0</v>
      </c>
      <c r="BC427" s="28">
        <f>Table24[[#This Row],[Dry Ice Charge]]*Table24[[#This Row],[Conversion Rate]]</f>
        <v>0</v>
      </c>
      <c r="BD427" s="28">
        <f>Table24[[#This Row],[SAF/kg]]*Table24[[#This Row],[Conversion Rate]]</f>
        <v>0</v>
      </c>
      <c r="BE427" s="30" cm="1">
        <f t="array" ref="BE427">IF(COUNTIFS(F$20:F$1213,F427,G$20:G$1213,G427)&gt;1,
    _xlfn.PERCENTRANK.INC(
        _xlfn._xlws.FILTER(AO$20:AO$1213, (F$20:F$1213=F427)*(G$20:G$1213=G427)*ISNUMBER(AO$20:AO$1213)),
        AO427
    ),
    0
)</f>
        <v>1</v>
      </c>
      <c r="BF427" s="28" t="str">
        <f t="shared" si="6"/>
        <v>Red</v>
      </c>
    </row>
    <row r="428" spans="3:58" hidden="1">
      <c r="C428" s="6" t="s">
        <v>20</v>
      </c>
      <c r="D428" s="4" t="s">
        <v>472</v>
      </c>
      <c r="E428" s="4" t="s">
        <v>22</v>
      </c>
      <c r="F428" s="4" t="s">
        <v>37</v>
      </c>
      <c r="G428" s="4" t="s">
        <v>190</v>
      </c>
      <c r="H428" s="4" t="s">
        <v>799</v>
      </c>
      <c r="I428" s="4" t="s">
        <v>801</v>
      </c>
      <c r="J428" s="4" t="s">
        <v>776</v>
      </c>
      <c r="K428" s="4" t="s">
        <v>777</v>
      </c>
      <c r="L4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PharmaYesExpressLAXPVGUSCNAMERICASAPAC</v>
      </c>
      <c r="M428" s="7">
        <v>18058.13</v>
      </c>
      <c r="N428" s="4">
        <v>768</v>
      </c>
      <c r="O428" s="13">
        <v>23.513190104166668</v>
      </c>
      <c r="P428" s="8" t="s">
        <v>880</v>
      </c>
      <c r="Q428" s="12" t="s">
        <v>472</v>
      </c>
      <c r="R428" s="12" t="s">
        <v>792</v>
      </c>
      <c r="S428" s="12" t="s">
        <v>86</v>
      </c>
      <c r="T428" s="12" t="s">
        <v>859</v>
      </c>
      <c r="U428" s="22">
        <v>1</v>
      </c>
      <c r="V428" s="12">
        <v>1170</v>
      </c>
      <c r="W428" s="12"/>
      <c r="X428" s="12">
        <v>11.7</v>
      </c>
      <c r="Y428" s="12">
        <v>5.85</v>
      </c>
      <c r="Z428" s="12">
        <v>3.9</v>
      </c>
      <c r="AA428" s="12">
        <v>2.34</v>
      </c>
      <c r="AB428" s="12">
        <v>1.17</v>
      </c>
      <c r="AC428" s="12">
        <v>1.17</v>
      </c>
      <c r="AD428" s="12">
        <v>1.17</v>
      </c>
      <c r="AE428" s="12">
        <v>2.34</v>
      </c>
      <c r="AF428" s="12"/>
      <c r="AG428" s="12"/>
      <c r="AH428" s="12"/>
      <c r="AI428" s="12"/>
      <c r="AJ428" s="12"/>
      <c r="AK428" s="12"/>
      <c r="AL428" s="16" t="s">
        <v>860</v>
      </c>
      <c r="AM428" s="12" t="s">
        <v>1500</v>
      </c>
      <c r="AN428" s="27">
        <f>VLOOKUP(Table24[[#This Row],[USD conversion]],Sheet2!A:B,2,FALSE)</f>
        <v>1</v>
      </c>
      <c r="AO428" s="28">
        <f>Table24[[#This Row],[Min Charge]]*Table24[[#This Row],[Conversion Rate]]</f>
        <v>1170</v>
      </c>
      <c r="AP428" s="28">
        <f>Table24[[#This Row],[45]]*Table24[[#This Row],[Conversion Rate]]</f>
        <v>0</v>
      </c>
      <c r="AQ428" s="28">
        <f>Table24[[#This Row],[100]]*Table24[[#This Row],[Conversion Rate]]</f>
        <v>11.7</v>
      </c>
      <c r="AR428" s="28">
        <f>Table24[[#This Row],[200]]*Table24[[#This Row],[Conversion Rate]]</f>
        <v>5.85</v>
      </c>
      <c r="AS428" s="28">
        <f>Table24[[#This Row],[300]]*Table24[[#This Row],[Conversion Rate]]</f>
        <v>3.9</v>
      </c>
      <c r="AT428" s="28">
        <f>Table24[[#This Row],[500]]*Table24[[#This Row],[Conversion Rate]]</f>
        <v>2.34</v>
      </c>
      <c r="AU428" s="28">
        <f>Table24[[#This Row],[1000]]*Table24[[#This Row],[Conversion Rate]]</f>
        <v>1.17</v>
      </c>
      <c r="AV428" s="28">
        <f>Table24[[#This Row],[2500]]*Table24[[#This Row],[Conversion Rate]]</f>
        <v>1.17</v>
      </c>
      <c r="AW428" s="28">
        <f>Table24[[#This Row],[5000]]*Table24[[#This Row],[Conversion Rate]]</f>
        <v>1.17</v>
      </c>
      <c r="AX428" s="28">
        <f>Table24[[#This Row],[All In/ ++]]</f>
        <v>2.34</v>
      </c>
      <c r="AY428" s="28">
        <f>Table24[[#This Row],[FSC]]*Table24[[#This Row],[Conversion Rate]]</f>
        <v>0</v>
      </c>
      <c r="AZ428" s="28">
        <f>Table24[[#This Row],[SSC]]*Table24[[#This Row],[Conversion Rate]]</f>
        <v>0</v>
      </c>
      <c r="BA428" s="28">
        <f>Table24[[#This Row],[Screening]]*Table24[[#This Row],[Conversion Rate]]</f>
        <v>0</v>
      </c>
      <c r="BB428" s="28">
        <f>Table24[[#This Row],[Other Charges]]*Table24[[#This Row],[Conversion Rate]]</f>
        <v>0</v>
      </c>
      <c r="BC428" s="28">
        <f>Table24[[#This Row],[Dry Ice Charge]]*Table24[[#This Row],[Conversion Rate]]</f>
        <v>0</v>
      </c>
      <c r="BD428" s="28">
        <f>Table24[[#This Row],[SAF/kg]]*Table24[[#This Row],[Conversion Rate]]</f>
        <v>0</v>
      </c>
      <c r="BE428" s="30" cm="1">
        <f t="array" ref="BE428">IF(COUNTIFS(F$20:F$1213,F428,G$20:G$1213,G428)&gt;1,
    _xlfn.PERCENTRANK.INC(
        _xlfn._xlws.FILTER(AO$20:AO$1213, (F$20:F$1213=F428)*(G$20:G$1213=G428)*ISNUMBER(AO$20:AO$1213)),
        AO428
    ),
    0
)</f>
        <v>1</v>
      </c>
      <c r="BF428" s="28" t="str">
        <f t="shared" si="6"/>
        <v>Red</v>
      </c>
    </row>
    <row r="429" spans="3:58" hidden="1">
      <c r="C429" s="6" t="s">
        <v>20</v>
      </c>
      <c r="D429" s="4" t="s">
        <v>472</v>
      </c>
      <c r="E429" s="4" t="s">
        <v>22</v>
      </c>
      <c r="F429" s="4" t="s">
        <v>37</v>
      </c>
      <c r="G429" s="4" t="s">
        <v>27</v>
      </c>
      <c r="H429" s="4" t="s">
        <v>799</v>
      </c>
      <c r="I429" s="4" t="s">
        <v>810</v>
      </c>
      <c r="J429" s="4" t="s">
        <v>776</v>
      </c>
      <c r="K429" s="4" t="s">
        <v>777</v>
      </c>
      <c r="L4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PharmaYesExpressLAXSINUSSGAMERICASAPAC</v>
      </c>
      <c r="M429" s="7">
        <v>9787.5968860000012</v>
      </c>
      <c r="N429" s="4">
        <v>503</v>
      </c>
      <c r="O429" s="13">
        <v>19.458443113320083</v>
      </c>
      <c r="P429" s="8" t="s">
        <v>880</v>
      </c>
      <c r="Q429" s="12" t="s">
        <v>472</v>
      </c>
      <c r="R429" s="12" t="s">
        <v>792</v>
      </c>
      <c r="S429" s="12" t="s">
        <v>86</v>
      </c>
      <c r="T429" s="12" t="s">
        <v>859</v>
      </c>
      <c r="U429" s="22">
        <v>1</v>
      </c>
      <c r="V429" s="12">
        <v>1600</v>
      </c>
      <c r="W429" s="12"/>
      <c r="X429" s="12">
        <v>16</v>
      </c>
      <c r="Y429" s="12">
        <v>8</v>
      </c>
      <c r="Z429" s="12">
        <v>5.333333333333333</v>
      </c>
      <c r="AA429" s="12">
        <v>3.2</v>
      </c>
      <c r="AB429" s="12">
        <v>1.6</v>
      </c>
      <c r="AC429" s="12">
        <v>1.6</v>
      </c>
      <c r="AD429" s="12">
        <v>1.6</v>
      </c>
      <c r="AE429" s="12">
        <v>3.2</v>
      </c>
      <c r="AF429" s="12"/>
      <c r="AG429" s="12"/>
      <c r="AH429" s="12"/>
      <c r="AI429" s="12"/>
      <c r="AJ429" s="12"/>
      <c r="AK429" s="12"/>
      <c r="AL429" s="16" t="s">
        <v>860</v>
      </c>
      <c r="AM429" s="12" t="s">
        <v>1500</v>
      </c>
      <c r="AN429" s="27">
        <f>VLOOKUP(Table24[[#This Row],[USD conversion]],Sheet2!A:B,2,FALSE)</f>
        <v>1</v>
      </c>
      <c r="AO429" s="28">
        <f>Table24[[#This Row],[Min Charge]]*Table24[[#This Row],[Conversion Rate]]</f>
        <v>1600</v>
      </c>
      <c r="AP429" s="28">
        <f>Table24[[#This Row],[45]]*Table24[[#This Row],[Conversion Rate]]</f>
        <v>0</v>
      </c>
      <c r="AQ429" s="28">
        <f>Table24[[#This Row],[100]]*Table24[[#This Row],[Conversion Rate]]</f>
        <v>16</v>
      </c>
      <c r="AR429" s="28">
        <f>Table24[[#This Row],[200]]*Table24[[#This Row],[Conversion Rate]]</f>
        <v>8</v>
      </c>
      <c r="AS429" s="28">
        <f>Table24[[#This Row],[300]]*Table24[[#This Row],[Conversion Rate]]</f>
        <v>5.333333333333333</v>
      </c>
      <c r="AT429" s="28">
        <f>Table24[[#This Row],[500]]*Table24[[#This Row],[Conversion Rate]]</f>
        <v>3.2</v>
      </c>
      <c r="AU429" s="28">
        <f>Table24[[#This Row],[1000]]*Table24[[#This Row],[Conversion Rate]]</f>
        <v>1.6</v>
      </c>
      <c r="AV429" s="28">
        <f>Table24[[#This Row],[2500]]*Table24[[#This Row],[Conversion Rate]]</f>
        <v>1.6</v>
      </c>
      <c r="AW429" s="28">
        <f>Table24[[#This Row],[5000]]*Table24[[#This Row],[Conversion Rate]]</f>
        <v>1.6</v>
      </c>
      <c r="AX429" s="28">
        <f>Table24[[#This Row],[All In/ ++]]</f>
        <v>3.2</v>
      </c>
      <c r="AY429" s="28">
        <f>Table24[[#This Row],[FSC]]*Table24[[#This Row],[Conversion Rate]]</f>
        <v>0</v>
      </c>
      <c r="AZ429" s="28">
        <f>Table24[[#This Row],[SSC]]*Table24[[#This Row],[Conversion Rate]]</f>
        <v>0</v>
      </c>
      <c r="BA429" s="28">
        <f>Table24[[#This Row],[Screening]]*Table24[[#This Row],[Conversion Rate]]</f>
        <v>0</v>
      </c>
      <c r="BB429" s="28">
        <f>Table24[[#This Row],[Other Charges]]*Table24[[#This Row],[Conversion Rate]]</f>
        <v>0</v>
      </c>
      <c r="BC429" s="28">
        <f>Table24[[#This Row],[Dry Ice Charge]]*Table24[[#This Row],[Conversion Rate]]</f>
        <v>0</v>
      </c>
      <c r="BD429" s="28">
        <f>Table24[[#This Row],[SAF/kg]]*Table24[[#This Row],[Conversion Rate]]</f>
        <v>0</v>
      </c>
      <c r="BE429" s="30" cm="1">
        <f t="array" ref="BE429">IF(COUNTIFS(F$20:F$1213,F429,G$20:G$1213,G429)&gt;1,
    _xlfn.PERCENTRANK.INC(
        _xlfn._xlws.FILTER(AO$20:AO$1213, (F$20:F$1213=F429)*(G$20:G$1213=G429)*ISNUMBER(AO$20:AO$1213)),
        AO429
    ),
    0
)</f>
        <v>1</v>
      </c>
      <c r="BF429" s="28" t="str">
        <f t="shared" si="6"/>
        <v>Red</v>
      </c>
    </row>
    <row r="430" spans="3:58" hidden="1">
      <c r="C430" s="6" t="s">
        <v>20</v>
      </c>
      <c r="D430" s="4" t="s">
        <v>21</v>
      </c>
      <c r="E430" s="4" t="s">
        <v>22</v>
      </c>
      <c r="F430" s="4" t="s">
        <v>37</v>
      </c>
      <c r="G430" s="4" t="s">
        <v>106</v>
      </c>
      <c r="H430" s="4" t="s">
        <v>799</v>
      </c>
      <c r="I430" s="4" t="s">
        <v>816</v>
      </c>
      <c r="J430" s="4" t="s">
        <v>776</v>
      </c>
      <c r="K430" s="4" t="s">
        <v>777</v>
      </c>
      <c r="L4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430" s="7">
        <v>1380.5500000000002</v>
      </c>
      <c r="N430" s="4">
        <v>309</v>
      </c>
      <c r="O430" s="13">
        <v>4.4677993527508093</v>
      </c>
      <c r="P430" s="8" t="s">
        <v>880</v>
      </c>
      <c r="Q430" s="12" t="s">
        <v>472</v>
      </c>
      <c r="R430" s="12" t="s">
        <v>792</v>
      </c>
      <c r="S430" s="12" t="s">
        <v>86</v>
      </c>
      <c r="T430" s="12" t="s">
        <v>859</v>
      </c>
      <c r="U430" s="22">
        <v>1</v>
      </c>
      <c r="V430" s="12">
        <v>3965</v>
      </c>
      <c r="W430" s="12"/>
      <c r="X430" s="12">
        <v>39.65</v>
      </c>
      <c r="Y430" s="12">
        <v>19.824999999999999</v>
      </c>
      <c r="Z430" s="12">
        <v>13.216666666666667</v>
      </c>
      <c r="AA430" s="12">
        <v>7.93</v>
      </c>
      <c r="AB430" s="12">
        <v>3.9649999999999999</v>
      </c>
      <c r="AC430" s="12">
        <v>3.9649999999999999</v>
      </c>
      <c r="AD430" s="12">
        <v>3.9649999999999999</v>
      </c>
      <c r="AE430" s="12">
        <v>7.93</v>
      </c>
      <c r="AF430" s="12"/>
      <c r="AG430" s="12"/>
      <c r="AH430" s="12"/>
      <c r="AI430" s="12"/>
      <c r="AJ430" s="12"/>
      <c r="AK430" s="12"/>
      <c r="AL430" s="16" t="s">
        <v>860</v>
      </c>
      <c r="AM430" s="12" t="s">
        <v>1500</v>
      </c>
      <c r="AN430" s="27">
        <f>VLOOKUP(Table24[[#This Row],[USD conversion]],Sheet2!A:B,2,FALSE)</f>
        <v>1</v>
      </c>
      <c r="AO430" s="28">
        <f>Table24[[#This Row],[Min Charge]]*Table24[[#This Row],[Conversion Rate]]</f>
        <v>3965</v>
      </c>
      <c r="AP430" s="28">
        <f>Table24[[#This Row],[45]]*Table24[[#This Row],[Conversion Rate]]</f>
        <v>0</v>
      </c>
      <c r="AQ430" s="28">
        <f>Table24[[#This Row],[100]]*Table24[[#This Row],[Conversion Rate]]</f>
        <v>39.65</v>
      </c>
      <c r="AR430" s="28">
        <f>Table24[[#This Row],[200]]*Table24[[#This Row],[Conversion Rate]]</f>
        <v>19.824999999999999</v>
      </c>
      <c r="AS430" s="28">
        <f>Table24[[#This Row],[300]]*Table24[[#This Row],[Conversion Rate]]</f>
        <v>13.216666666666667</v>
      </c>
      <c r="AT430" s="28">
        <f>Table24[[#This Row],[500]]*Table24[[#This Row],[Conversion Rate]]</f>
        <v>7.93</v>
      </c>
      <c r="AU430" s="28">
        <f>Table24[[#This Row],[1000]]*Table24[[#This Row],[Conversion Rate]]</f>
        <v>3.9649999999999999</v>
      </c>
      <c r="AV430" s="28">
        <f>Table24[[#This Row],[2500]]*Table24[[#This Row],[Conversion Rate]]</f>
        <v>3.9649999999999999</v>
      </c>
      <c r="AW430" s="28">
        <f>Table24[[#This Row],[5000]]*Table24[[#This Row],[Conversion Rate]]</f>
        <v>3.9649999999999999</v>
      </c>
      <c r="AX430" s="28">
        <f>Table24[[#This Row],[All In/ ++]]</f>
        <v>7.93</v>
      </c>
      <c r="AY430" s="28">
        <f>Table24[[#This Row],[FSC]]*Table24[[#This Row],[Conversion Rate]]</f>
        <v>0</v>
      </c>
      <c r="AZ430" s="28">
        <f>Table24[[#This Row],[SSC]]*Table24[[#This Row],[Conversion Rate]]</f>
        <v>0</v>
      </c>
      <c r="BA430" s="28">
        <f>Table24[[#This Row],[Screening]]*Table24[[#This Row],[Conversion Rate]]</f>
        <v>0</v>
      </c>
      <c r="BB430" s="28">
        <f>Table24[[#This Row],[Other Charges]]*Table24[[#This Row],[Conversion Rate]]</f>
        <v>0</v>
      </c>
      <c r="BC430" s="28">
        <f>Table24[[#This Row],[Dry Ice Charge]]*Table24[[#This Row],[Conversion Rate]]</f>
        <v>0</v>
      </c>
      <c r="BD430" s="28">
        <f>Table24[[#This Row],[SAF/kg]]*Table24[[#This Row],[Conversion Rate]]</f>
        <v>0</v>
      </c>
      <c r="BE430" s="30" cm="1">
        <f t="array" ref="BE430">IF(COUNTIFS(F$20:F$1213,F430,G$20:G$1213,G430)&gt;1,
    _xlfn.PERCENTRANK.INC(
        _xlfn._xlws.FILTER(AO$20:AO$1213, (F$20:F$1213=F430)*(G$20:G$1213=G430)*ISNUMBER(AO$20:AO$1213)),
        AO430
    ),
    0
)</f>
        <v>0.93300000000000005</v>
      </c>
      <c r="BF430" s="28" t="str">
        <f t="shared" si="6"/>
        <v>Red</v>
      </c>
    </row>
    <row r="431" spans="3:58" hidden="1">
      <c r="C431" s="6" t="s">
        <v>20</v>
      </c>
      <c r="D431" s="4" t="s">
        <v>472</v>
      </c>
      <c r="E431" s="4" t="s">
        <v>22</v>
      </c>
      <c r="F431" s="4" t="s">
        <v>37</v>
      </c>
      <c r="G431" s="4" t="s">
        <v>106</v>
      </c>
      <c r="H431" s="4" t="s">
        <v>799</v>
      </c>
      <c r="I431" s="4" t="s">
        <v>816</v>
      </c>
      <c r="J431" s="4" t="s">
        <v>776</v>
      </c>
      <c r="K431" s="4" t="s">
        <v>777</v>
      </c>
      <c r="L4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431" s="7">
        <v>13016.547497200025</v>
      </c>
      <c r="N431" s="4">
        <v>529</v>
      </c>
      <c r="O431" s="13">
        <v>24.605949900189081</v>
      </c>
      <c r="P431" s="8" t="s">
        <v>880</v>
      </c>
      <c r="Q431" s="12" t="s">
        <v>472</v>
      </c>
      <c r="R431" s="12" t="s">
        <v>792</v>
      </c>
      <c r="S431" s="12" t="s">
        <v>86</v>
      </c>
      <c r="T431" s="12" t="s">
        <v>859</v>
      </c>
      <c r="U431" s="22">
        <v>1</v>
      </c>
      <c r="V431" s="12">
        <v>3965</v>
      </c>
      <c r="W431" s="12"/>
      <c r="X431" s="12">
        <v>39.65</v>
      </c>
      <c r="Y431" s="12">
        <v>19.824999999999999</v>
      </c>
      <c r="Z431" s="12">
        <v>13.216666666666667</v>
      </c>
      <c r="AA431" s="12">
        <v>7.93</v>
      </c>
      <c r="AB431" s="12">
        <v>3.9649999999999999</v>
      </c>
      <c r="AC431" s="12">
        <v>3.9649999999999999</v>
      </c>
      <c r="AD431" s="12">
        <v>3.9649999999999999</v>
      </c>
      <c r="AE431" s="12">
        <v>7.93</v>
      </c>
      <c r="AF431" s="12"/>
      <c r="AG431" s="12"/>
      <c r="AH431" s="12"/>
      <c r="AI431" s="12"/>
      <c r="AJ431" s="12"/>
      <c r="AK431" s="12"/>
      <c r="AL431" s="16" t="s">
        <v>860</v>
      </c>
      <c r="AM431" s="12" t="s">
        <v>1500</v>
      </c>
      <c r="AN431" s="27">
        <f>VLOOKUP(Table24[[#This Row],[USD conversion]],Sheet2!A:B,2,FALSE)</f>
        <v>1</v>
      </c>
      <c r="AO431" s="28">
        <f>Table24[[#This Row],[Min Charge]]*Table24[[#This Row],[Conversion Rate]]</f>
        <v>3965</v>
      </c>
      <c r="AP431" s="28">
        <f>Table24[[#This Row],[45]]*Table24[[#This Row],[Conversion Rate]]</f>
        <v>0</v>
      </c>
      <c r="AQ431" s="28">
        <f>Table24[[#This Row],[100]]*Table24[[#This Row],[Conversion Rate]]</f>
        <v>39.65</v>
      </c>
      <c r="AR431" s="28">
        <f>Table24[[#This Row],[200]]*Table24[[#This Row],[Conversion Rate]]</f>
        <v>19.824999999999999</v>
      </c>
      <c r="AS431" s="28">
        <f>Table24[[#This Row],[300]]*Table24[[#This Row],[Conversion Rate]]</f>
        <v>13.216666666666667</v>
      </c>
      <c r="AT431" s="28">
        <f>Table24[[#This Row],[500]]*Table24[[#This Row],[Conversion Rate]]</f>
        <v>7.93</v>
      </c>
      <c r="AU431" s="28">
        <f>Table24[[#This Row],[1000]]*Table24[[#This Row],[Conversion Rate]]</f>
        <v>3.9649999999999999</v>
      </c>
      <c r="AV431" s="28">
        <f>Table24[[#This Row],[2500]]*Table24[[#This Row],[Conversion Rate]]</f>
        <v>3.9649999999999999</v>
      </c>
      <c r="AW431" s="28">
        <f>Table24[[#This Row],[5000]]*Table24[[#This Row],[Conversion Rate]]</f>
        <v>3.9649999999999999</v>
      </c>
      <c r="AX431" s="28">
        <f>Table24[[#This Row],[All In/ ++]]</f>
        <v>7.93</v>
      </c>
      <c r="AY431" s="28">
        <f>Table24[[#This Row],[FSC]]*Table24[[#This Row],[Conversion Rate]]</f>
        <v>0</v>
      </c>
      <c r="AZ431" s="28">
        <f>Table24[[#This Row],[SSC]]*Table24[[#This Row],[Conversion Rate]]</f>
        <v>0</v>
      </c>
      <c r="BA431" s="28">
        <f>Table24[[#This Row],[Screening]]*Table24[[#This Row],[Conversion Rate]]</f>
        <v>0</v>
      </c>
      <c r="BB431" s="28">
        <f>Table24[[#This Row],[Other Charges]]*Table24[[#This Row],[Conversion Rate]]</f>
        <v>0</v>
      </c>
      <c r="BC431" s="28">
        <f>Table24[[#This Row],[Dry Ice Charge]]*Table24[[#This Row],[Conversion Rate]]</f>
        <v>0</v>
      </c>
      <c r="BD431" s="28">
        <f>Table24[[#This Row],[SAF/kg]]*Table24[[#This Row],[Conversion Rate]]</f>
        <v>0</v>
      </c>
      <c r="BE431" s="30" cm="1">
        <f t="array" ref="BE431">IF(COUNTIFS(F$20:F$1213,F431,G$20:G$1213,G431)&gt;1,
    _xlfn.PERCENTRANK.INC(
        _xlfn._xlws.FILTER(AO$20:AO$1213, (F$20:F$1213=F431)*(G$20:G$1213=G431)*ISNUMBER(AO$20:AO$1213)),
        AO431
    ),
    0
)</f>
        <v>0.93300000000000005</v>
      </c>
      <c r="BF431" s="28" t="str">
        <f t="shared" si="6"/>
        <v>Red</v>
      </c>
    </row>
    <row r="432" spans="3:58" hidden="1">
      <c r="C432" s="6" t="s">
        <v>20</v>
      </c>
      <c r="D432" s="4" t="s">
        <v>21</v>
      </c>
      <c r="E432" s="4" t="s">
        <v>22</v>
      </c>
      <c r="F432" s="4" t="s">
        <v>85</v>
      </c>
      <c r="G432" s="4" t="s">
        <v>374</v>
      </c>
      <c r="H432" s="4" t="s">
        <v>799</v>
      </c>
      <c r="I432" s="4" t="s">
        <v>797</v>
      </c>
      <c r="J432" s="4" t="s">
        <v>776</v>
      </c>
      <c r="K432" s="4" t="s">
        <v>777</v>
      </c>
      <c r="L4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PharmaNoExpressMIABLRUSINAMERICASAPAC</v>
      </c>
      <c r="M432" s="7">
        <v>5995.8499999999949</v>
      </c>
      <c r="N432" s="4">
        <v>488</v>
      </c>
      <c r="O432" s="13">
        <v>12.286577868852449</v>
      </c>
      <c r="P432" s="8" t="s">
        <v>880</v>
      </c>
      <c r="Q432" s="12" t="s">
        <v>472</v>
      </c>
      <c r="R432" s="12" t="s">
        <v>792</v>
      </c>
      <c r="S432" s="12" t="s">
        <v>86</v>
      </c>
      <c r="T432" s="12" t="s">
        <v>859</v>
      </c>
      <c r="U432" s="22">
        <v>1</v>
      </c>
      <c r="V432" s="12">
        <v>1069</v>
      </c>
      <c r="W432" s="12"/>
      <c r="X432" s="12">
        <v>10.69</v>
      </c>
      <c r="Y432" s="12">
        <v>5.3449999999999998</v>
      </c>
      <c r="Z432" s="12">
        <v>3.5633333333333335</v>
      </c>
      <c r="AA432" s="12">
        <v>2.14</v>
      </c>
      <c r="AB432" s="12">
        <v>1.069</v>
      </c>
      <c r="AC432" s="12">
        <v>1.069</v>
      </c>
      <c r="AD432" s="12">
        <v>1.069</v>
      </c>
      <c r="AE432" s="12">
        <v>2.14</v>
      </c>
      <c r="AF432" s="12"/>
      <c r="AG432" s="12"/>
      <c r="AH432" s="12"/>
      <c r="AI432" s="12"/>
      <c r="AJ432" s="12"/>
      <c r="AK432" s="12"/>
      <c r="AL432" s="16" t="s">
        <v>865</v>
      </c>
      <c r="AM432" s="12" t="s">
        <v>1500</v>
      </c>
      <c r="AN432" s="27">
        <f>VLOOKUP(Table24[[#This Row],[USD conversion]],Sheet2!A:B,2,FALSE)</f>
        <v>1</v>
      </c>
      <c r="AO432" s="28">
        <f>Table24[[#This Row],[Min Charge]]*Table24[[#This Row],[Conversion Rate]]</f>
        <v>1069</v>
      </c>
      <c r="AP432" s="28">
        <f>Table24[[#This Row],[45]]*Table24[[#This Row],[Conversion Rate]]</f>
        <v>0</v>
      </c>
      <c r="AQ432" s="28">
        <f>Table24[[#This Row],[100]]*Table24[[#This Row],[Conversion Rate]]</f>
        <v>10.69</v>
      </c>
      <c r="AR432" s="28">
        <f>Table24[[#This Row],[200]]*Table24[[#This Row],[Conversion Rate]]</f>
        <v>5.3449999999999998</v>
      </c>
      <c r="AS432" s="28">
        <f>Table24[[#This Row],[300]]*Table24[[#This Row],[Conversion Rate]]</f>
        <v>3.5633333333333335</v>
      </c>
      <c r="AT432" s="28">
        <f>Table24[[#This Row],[500]]*Table24[[#This Row],[Conversion Rate]]</f>
        <v>2.14</v>
      </c>
      <c r="AU432" s="28">
        <f>Table24[[#This Row],[1000]]*Table24[[#This Row],[Conversion Rate]]</f>
        <v>1.069</v>
      </c>
      <c r="AV432" s="28">
        <f>Table24[[#This Row],[2500]]*Table24[[#This Row],[Conversion Rate]]</f>
        <v>1.069</v>
      </c>
      <c r="AW432" s="28">
        <f>Table24[[#This Row],[5000]]*Table24[[#This Row],[Conversion Rate]]</f>
        <v>1.069</v>
      </c>
      <c r="AX432" s="28">
        <f>Table24[[#This Row],[All In/ ++]]</f>
        <v>2.14</v>
      </c>
      <c r="AY432" s="28">
        <f>Table24[[#This Row],[FSC]]*Table24[[#This Row],[Conversion Rate]]</f>
        <v>0</v>
      </c>
      <c r="AZ432" s="28">
        <f>Table24[[#This Row],[SSC]]*Table24[[#This Row],[Conversion Rate]]</f>
        <v>0</v>
      </c>
      <c r="BA432" s="28">
        <f>Table24[[#This Row],[Screening]]*Table24[[#This Row],[Conversion Rate]]</f>
        <v>0</v>
      </c>
      <c r="BB432" s="28">
        <f>Table24[[#This Row],[Other Charges]]*Table24[[#This Row],[Conversion Rate]]</f>
        <v>0</v>
      </c>
      <c r="BC432" s="28">
        <f>Table24[[#This Row],[Dry Ice Charge]]*Table24[[#This Row],[Conversion Rate]]</f>
        <v>0</v>
      </c>
      <c r="BD432" s="28">
        <f>Table24[[#This Row],[SAF/kg]]*Table24[[#This Row],[Conversion Rate]]</f>
        <v>0</v>
      </c>
      <c r="BE432" s="30" cm="1">
        <f t="array" ref="BE432">IF(COUNTIFS(F$20:F$1213,F432,G$20:G$1213,G432)&gt;1,
    _xlfn.PERCENTRANK.INC(
        _xlfn._xlws.FILTER(AO$20:AO$1213, (F$20:F$1213=F432)*(G$20:G$1213=G432)*ISNUMBER(AO$20:AO$1213)),
        AO432
    ),
    0
)</f>
        <v>1</v>
      </c>
      <c r="BF432" s="28" t="str">
        <f t="shared" si="6"/>
        <v>Red</v>
      </c>
    </row>
    <row r="433" spans="3:58" hidden="1">
      <c r="C433" s="6" t="s">
        <v>20</v>
      </c>
      <c r="D433" s="4" t="s">
        <v>21</v>
      </c>
      <c r="E433" s="4" t="s">
        <v>22</v>
      </c>
      <c r="F433" s="4" t="s">
        <v>85</v>
      </c>
      <c r="G433" s="4" t="s">
        <v>290</v>
      </c>
      <c r="H433" s="4" t="s">
        <v>799</v>
      </c>
      <c r="I433" s="4" t="s">
        <v>797</v>
      </c>
      <c r="J433" s="4" t="s">
        <v>776</v>
      </c>
      <c r="K433" s="4" t="s">
        <v>777</v>
      </c>
      <c r="L4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PharmaNoExpressMIABOMUSINAMERICASAPAC</v>
      </c>
      <c r="M433" s="7">
        <v>2416.6900000000005</v>
      </c>
      <c r="N433" s="4">
        <v>282</v>
      </c>
      <c r="O433" s="13">
        <v>8.5698226950354623</v>
      </c>
      <c r="P433" s="8" t="s">
        <v>880</v>
      </c>
      <c r="Q433" s="12" t="s">
        <v>472</v>
      </c>
      <c r="R433" s="12" t="s">
        <v>792</v>
      </c>
      <c r="S433" s="12" t="s">
        <v>86</v>
      </c>
      <c r="T433" s="12" t="s">
        <v>859</v>
      </c>
      <c r="U433" s="22">
        <v>1</v>
      </c>
      <c r="V433" s="12">
        <v>1069</v>
      </c>
      <c r="W433" s="12"/>
      <c r="X433" s="12">
        <v>10.69</v>
      </c>
      <c r="Y433" s="12">
        <v>5.3449999999999998</v>
      </c>
      <c r="Z433" s="12">
        <v>3.5633333333333335</v>
      </c>
      <c r="AA433" s="12">
        <v>2.14</v>
      </c>
      <c r="AB433" s="12">
        <v>1.069</v>
      </c>
      <c r="AC433" s="12">
        <v>1.069</v>
      </c>
      <c r="AD433" s="12">
        <v>1.069</v>
      </c>
      <c r="AE433" s="12">
        <v>2.14</v>
      </c>
      <c r="AF433" s="12"/>
      <c r="AG433" s="12"/>
      <c r="AH433" s="12"/>
      <c r="AI433" s="12"/>
      <c r="AJ433" s="12"/>
      <c r="AK433" s="12"/>
      <c r="AL433" s="16" t="s">
        <v>865</v>
      </c>
      <c r="AM433" s="12" t="s">
        <v>1500</v>
      </c>
      <c r="AN433" s="27">
        <f>VLOOKUP(Table24[[#This Row],[USD conversion]],Sheet2!A:B,2,FALSE)</f>
        <v>1</v>
      </c>
      <c r="AO433" s="28">
        <f>Table24[[#This Row],[Min Charge]]*Table24[[#This Row],[Conversion Rate]]</f>
        <v>1069</v>
      </c>
      <c r="AP433" s="28">
        <f>Table24[[#This Row],[45]]*Table24[[#This Row],[Conversion Rate]]</f>
        <v>0</v>
      </c>
      <c r="AQ433" s="28">
        <f>Table24[[#This Row],[100]]*Table24[[#This Row],[Conversion Rate]]</f>
        <v>10.69</v>
      </c>
      <c r="AR433" s="28">
        <f>Table24[[#This Row],[200]]*Table24[[#This Row],[Conversion Rate]]</f>
        <v>5.3449999999999998</v>
      </c>
      <c r="AS433" s="28">
        <f>Table24[[#This Row],[300]]*Table24[[#This Row],[Conversion Rate]]</f>
        <v>3.5633333333333335</v>
      </c>
      <c r="AT433" s="28">
        <f>Table24[[#This Row],[500]]*Table24[[#This Row],[Conversion Rate]]</f>
        <v>2.14</v>
      </c>
      <c r="AU433" s="28">
        <f>Table24[[#This Row],[1000]]*Table24[[#This Row],[Conversion Rate]]</f>
        <v>1.069</v>
      </c>
      <c r="AV433" s="28">
        <f>Table24[[#This Row],[2500]]*Table24[[#This Row],[Conversion Rate]]</f>
        <v>1.069</v>
      </c>
      <c r="AW433" s="28">
        <f>Table24[[#This Row],[5000]]*Table24[[#This Row],[Conversion Rate]]</f>
        <v>1.069</v>
      </c>
      <c r="AX433" s="28">
        <f>Table24[[#This Row],[All In/ ++]]</f>
        <v>2.14</v>
      </c>
      <c r="AY433" s="28">
        <f>Table24[[#This Row],[FSC]]*Table24[[#This Row],[Conversion Rate]]</f>
        <v>0</v>
      </c>
      <c r="AZ433" s="28">
        <f>Table24[[#This Row],[SSC]]*Table24[[#This Row],[Conversion Rate]]</f>
        <v>0</v>
      </c>
      <c r="BA433" s="28">
        <f>Table24[[#This Row],[Screening]]*Table24[[#This Row],[Conversion Rate]]</f>
        <v>0</v>
      </c>
      <c r="BB433" s="28">
        <f>Table24[[#This Row],[Other Charges]]*Table24[[#This Row],[Conversion Rate]]</f>
        <v>0</v>
      </c>
      <c r="BC433" s="28">
        <f>Table24[[#This Row],[Dry Ice Charge]]*Table24[[#This Row],[Conversion Rate]]</f>
        <v>0</v>
      </c>
      <c r="BD433" s="28">
        <f>Table24[[#This Row],[SAF/kg]]*Table24[[#This Row],[Conversion Rate]]</f>
        <v>0</v>
      </c>
      <c r="BE433" s="30" cm="1">
        <f t="array" ref="BE433">IF(COUNTIFS(F$20:F$1213,F433,G$20:G$1213,G433)&gt;1,
    _xlfn.PERCENTRANK.INC(
        _xlfn._xlws.FILTER(AO$20:AO$1213, (F$20:F$1213=F433)*(G$20:G$1213=G433)*ISNUMBER(AO$20:AO$1213)),
        AO433
    ),
    0
)</f>
        <v>1</v>
      </c>
      <c r="BF433" s="28" t="str">
        <f t="shared" si="6"/>
        <v>Red</v>
      </c>
    </row>
    <row r="434" spans="3:58">
      <c r="C434" s="6" t="s">
        <v>20</v>
      </c>
      <c r="D434" s="4" t="s">
        <v>472</v>
      </c>
      <c r="E434" s="4" t="s">
        <v>22</v>
      </c>
      <c r="F434" s="4" t="s">
        <v>85</v>
      </c>
      <c r="G434" s="4" t="s">
        <v>112</v>
      </c>
      <c r="H434" s="4" t="s">
        <v>799</v>
      </c>
      <c r="I434" s="4" t="s">
        <v>803</v>
      </c>
      <c r="J434" s="4" t="s">
        <v>776</v>
      </c>
      <c r="K434" s="4" t="s">
        <v>778</v>
      </c>
      <c r="L4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PharmaYesExpressMIABRUUSBEAMERICASEMEA</v>
      </c>
      <c r="M434" s="7">
        <v>9747.9323999999961</v>
      </c>
      <c r="N434" s="4">
        <v>383</v>
      </c>
      <c r="O434" s="13">
        <v>25.451520626631844</v>
      </c>
      <c r="P434" s="8" t="s">
        <v>880</v>
      </c>
      <c r="Q434" s="12" t="s">
        <v>472</v>
      </c>
      <c r="R434" s="12" t="s">
        <v>792</v>
      </c>
      <c r="S434" s="12" t="s">
        <v>86</v>
      </c>
      <c r="T434" s="12" t="s">
        <v>859</v>
      </c>
      <c r="U434" s="22">
        <v>1</v>
      </c>
      <c r="V434" s="12">
        <v>626</v>
      </c>
      <c r="W434" s="12"/>
      <c r="X434" s="12">
        <v>6.26</v>
      </c>
      <c r="Y434" s="12">
        <v>3.13</v>
      </c>
      <c r="Z434" s="12">
        <v>2.0866666666666664</v>
      </c>
      <c r="AA434" s="12">
        <v>1.25</v>
      </c>
      <c r="AB434" s="12">
        <v>0.626</v>
      </c>
      <c r="AC434" s="12">
        <v>0.626</v>
      </c>
      <c r="AD434" s="12">
        <v>0.626</v>
      </c>
      <c r="AE434" s="12">
        <v>1.25</v>
      </c>
      <c r="AF434" s="12"/>
      <c r="AG434" s="12"/>
      <c r="AH434" s="12"/>
      <c r="AI434" s="12"/>
      <c r="AJ434" s="12"/>
      <c r="AK434" s="12"/>
      <c r="AL434" s="16" t="s">
        <v>860</v>
      </c>
      <c r="AM434" s="12" t="s">
        <v>1500</v>
      </c>
      <c r="AN434" s="27">
        <f>VLOOKUP(Table24[[#This Row],[USD conversion]],Sheet2!A:B,2,FALSE)</f>
        <v>1</v>
      </c>
      <c r="AO434" s="28">
        <f>Table24[[#This Row],[Min Charge]]*Table24[[#This Row],[Conversion Rate]]</f>
        <v>626</v>
      </c>
      <c r="AP434" s="28">
        <f>Table24[[#This Row],[45]]*Table24[[#This Row],[Conversion Rate]]</f>
        <v>0</v>
      </c>
      <c r="AQ434" s="28">
        <f>Table24[[#This Row],[100]]*Table24[[#This Row],[Conversion Rate]]</f>
        <v>6.26</v>
      </c>
      <c r="AR434" s="28">
        <f>Table24[[#This Row],[200]]*Table24[[#This Row],[Conversion Rate]]</f>
        <v>3.13</v>
      </c>
      <c r="AS434" s="28">
        <f>Table24[[#This Row],[300]]*Table24[[#This Row],[Conversion Rate]]</f>
        <v>2.0866666666666664</v>
      </c>
      <c r="AT434" s="28">
        <f>Table24[[#This Row],[500]]*Table24[[#This Row],[Conversion Rate]]</f>
        <v>1.25</v>
      </c>
      <c r="AU434" s="28">
        <f>Table24[[#This Row],[1000]]*Table24[[#This Row],[Conversion Rate]]</f>
        <v>0.626</v>
      </c>
      <c r="AV434" s="28">
        <f>Table24[[#This Row],[2500]]*Table24[[#This Row],[Conversion Rate]]</f>
        <v>0.626</v>
      </c>
      <c r="AW434" s="28">
        <f>Table24[[#This Row],[5000]]*Table24[[#This Row],[Conversion Rate]]</f>
        <v>0.626</v>
      </c>
      <c r="AX434" s="28">
        <f>Table24[[#This Row],[All In/ ++]]</f>
        <v>1.25</v>
      </c>
      <c r="AY434" s="28">
        <f>Table24[[#This Row],[FSC]]*Table24[[#This Row],[Conversion Rate]]</f>
        <v>0</v>
      </c>
      <c r="AZ434" s="28">
        <f>Table24[[#This Row],[SSC]]*Table24[[#This Row],[Conversion Rate]]</f>
        <v>0</v>
      </c>
      <c r="BA434" s="28">
        <f>Table24[[#This Row],[Screening]]*Table24[[#This Row],[Conversion Rate]]</f>
        <v>0</v>
      </c>
      <c r="BB434" s="28">
        <f>Table24[[#This Row],[Other Charges]]*Table24[[#This Row],[Conversion Rate]]</f>
        <v>0</v>
      </c>
      <c r="BC434" s="28">
        <f>Table24[[#This Row],[Dry Ice Charge]]*Table24[[#This Row],[Conversion Rate]]</f>
        <v>0</v>
      </c>
      <c r="BD434" s="28">
        <f>Table24[[#This Row],[SAF/kg]]*Table24[[#This Row],[Conversion Rate]]</f>
        <v>0</v>
      </c>
      <c r="BE434" s="30" cm="1">
        <f t="array" ref="BE434">IF(COUNTIFS(F$20:F$1213,F434,G$20:G$1213,G434)&gt;1,
    _xlfn.PERCENTRANK.INC(
        _xlfn._xlws.FILTER(AO$20:AO$1213, (F$20:F$1213=F434)*(G$20:G$1213=G434)*ISNUMBER(AO$20:AO$1213)),
        AO434
    ),
    0
)</f>
        <v>1</v>
      </c>
      <c r="BF434" s="28" t="str">
        <f t="shared" si="6"/>
        <v>Red</v>
      </c>
    </row>
    <row r="435" spans="3:58">
      <c r="C435" s="6" t="s">
        <v>20</v>
      </c>
      <c r="D435" s="4" t="s">
        <v>472</v>
      </c>
      <c r="E435" s="4" t="s">
        <v>22</v>
      </c>
      <c r="F435" s="4" t="s">
        <v>85</v>
      </c>
      <c r="G435" s="4" t="s">
        <v>153</v>
      </c>
      <c r="H435" s="4" t="s">
        <v>799</v>
      </c>
      <c r="I435" s="4" t="s">
        <v>819</v>
      </c>
      <c r="J435" s="4" t="s">
        <v>776</v>
      </c>
      <c r="K435" s="4" t="s">
        <v>778</v>
      </c>
      <c r="L4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PharmaYesExpressMIAEZEUSARAMERICASEMEA</v>
      </c>
      <c r="M435" s="7">
        <v>73280.964255199913</v>
      </c>
      <c r="N435" s="4">
        <v>436</v>
      </c>
      <c r="O435" s="13">
        <v>168.07560608990806</v>
      </c>
      <c r="P435" s="8" t="s">
        <v>880</v>
      </c>
      <c r="Q435" s="12" t="s">
        <v>472</v>
      </c>
      <c r="R435" s="12" t="s">
        <v>792</v>
      </c>
      <c r="S435" s="12" t="s">
        <v>86</v>
      </c>
      <c r="T435" s="12" t="s">
        <v>859</v>
      </c>
      <c r="U435" s="22">
        <v>1</v>
      </c>
      <c r="V435" s="12">
        <v>1994</v>
      </c>
      <c r="W435" s="12"/>
      <c r="X435" s="12">
        <v>19.940000000000001</v>
      </c>
      <c r="Y435" s="12">
        <v>9.9700000000000006</v>
      </c>
      <c r="Z435" s="12">
        <v>6.6466666666666665</v>
      </c>
      <c r="AA435" s="12">
        <v>3.99</v>
      </c>
      <c r="AB435" s="12">
        <v>1.994</v>
      </c>
      <c r="AC435" s="12">
        <v>1.994</v>
      </c>
      <c r="AD435" s="12">
        <v>1.994</v>
      </c>
      <c r="AE435" s="12">
        <v>3.99</v>
      </c>
      <c r="AF435" s="12"/>
      <c r="AG435" s="12"/>
      <c r="AH435" s="12"/>
      <c r="AI435" s="12"/>
      <c r="AJ435" s="12"/>
      <c r="AK435" s="12"/>
      <c r="AL435" s="16" t="s">
        <v>865</v>
      </c>
      <c r="AM435" s="12" t="s">
        <v>1500</v>
      </c>
      <c r="AN435" s="27">
        <f>VLOOKUP(Table24[[#This Row],[USD conversion]],Sheet2!A:B,2,FALSE)</f>
        <v>1</v>
      </c>
      <c r="AO435" s="28">
        <f>Table24[[#This Row],[Min Charge]]*Table24[[#This Row],[Conversion Rate]]</f>
        <v>1994</v>
      </c>
      <c r="AP435" s="28">
        <f>Table24[[#This Row],[45]]*Table24[[#This Row],[Conversion Rate]]</f>
        <v>0</v>
      </c>
      <c r="AQ435" s="28">
        <f>Table24[[#This Row],[100]]*Table24[[#This Row],[Conversion Rate]]</f>
        <v>19.940000000000001</v>
      </c>
      <c r="AR435" s="28">
        <f>Table24[[#This Row],[200]]*Table24[[#This Row],[Conversion Rate]]</f>
        <v>9.9700000000000006</v>
      </c>
      <c r="AS435" s="28">
        <f>Table24[[#This Row],[300]]*Table24[[#This Row],[Conversion Rate]]</f>
        <v>6.6466666666666665</v>
      </c>
      <c r="AT435" s="28">
        <f>Table24[[#This Row],[500]]*Table24[[#This Row],[Conversion Rate]]</f>
        <v>3.99</v>
      </c>
      <c r="AU435" s="28">
        <f>Table24[[#This Row],[1000]]*Table24[[#This Row],[Conversion Rate]]</f>
        <v>1.994</v>
      </c>
      <c r="AV435" s="28">
        <f>Table24[[#This Row],[2500]]*Table24[[#This Row],[Conversion Rate]]</f>
        <v>1.994</v>
      </c>
      <c r="AW435" s="28">
        <f>Table24[[#This Row],[5000]]*Table24[[#This Row],[Conversion Rate]]</f>
        <v>1.994</v>
      </c>
      <c r="AX435" s="28">
        <f>Table24[[#This Row],[All In/ ++]]</f>
        <v>3.99</v>
      </c>
      <c r="AY435" s="28">
        <f>Table24[[#This Row],[FSC]]*Table24[[#This Row],[Conversion Rate]]</f>
        <v>0</v>
      </c>
      <c r="AZ435" s="28">
        <f>Table24[[#This Row],[SSC]]*Table24[[#This Row],[Conversion Rate]]</f>
        <v>0</v>
      </c>
      <c r="BA435" s="28">
        <f>Table24[[#This Row],[Screening]]*Table24[[#This Row],[Conversion Rate]]</f>
        <v>0</v>
      </c>
      <c r="BB435" s="28">
        <f>Table24[[#This Row],[Other Charges]]*Table24[[#This Row],[Conversion Rate]]</f>
        <v>0</v>
      </c>
      <c r="BC435" s="28">
        <f>Table24[[#This Row],[Dry Ice Charge]]*Table24[[#This Row],[Conversion Rate]]</f>
        <v>0</v>
      </c>
      <c r="BD435" s="28">
        <f>Table24[[#This Row],[SAF/kg]]*Table24[[#This Row],[Conversion Rate]]</f>
        <v>0</v>
      </c>
      <c r="BE435" s="30" cm="1">
        <f t="array" ref="BE435">IF(COUNTIFS(F$20:F$1213,F435,G$20:G$1213,G435)&gt;1,
    _xlfn.PERCENTRANK.INC(
        _xlfn._xlws.FILTER(AO$20:AO$1213, (F$20:F$1213=F435)*(G$20:G$1213=G435)*ISNUMBER(AO$20:AO$1213)),
        AO435
    ),
    0
)</f>
        <v>0.91600000000000004</v>
      </c>
      <c r="BF435" s="28" t="str">
        <f t="shared" si="6"/>
        <v>Red</v>
      </c>
    </row>
    <row r="436" spans="3:58">
      <c r="C436" s="6" t="s">
        <v>20</v>
      </c>
      <c r="D436" s="4" t="s">
        <v>21</v>
      </c>
      <c r="E436" s="4" t="s">
        <v>22</v>
      </c>
      <c r="F436" s="4" t="s">
        <v>85</v>
      </c>
      <c r="G436" s="4" t="s">
        <v>153</v>
      </c>
      <c r="H436" s="4" t="s">
        <v>799</v>
      </c>
      <c r="I436" s="4" t="s">
        <v>819</v>
      </c>
      <c r="J436" s="4" t="s">
        <v>776</v>
      </c>
      <c r="K436" s="4" t="s">
        <v>778</v>
      </c>
      <c r="L4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PharmaNoExpressMIAEZEUSARAMERICASEMEA</v>
      </c>
      <c r="M436" s="7">
        <v>94710.552797200027</v>
      </c>
      <c r="N436" s="4">
        <v>885</v>
      </c>
      <c r="O436" s="13">
        <v>107.01757378214693</v>
      </c>
      <c r="P436" s="8" t="s">
        <v>880</v>
      </c>
      <c r="Q436" s="12" t="s">
        <v>472</v>
      </c>
      <c r="R436" s="12" t="s">
        <v>792</v>
      </c>
      <c r="S436" s="12" t="s">
        <v>86</v>
      </c>
      <c r="T436" s="12" t="s">
        <v>859</v>
      </c>
      <c r="U436" s="22">
        <v>1</v>
      </c>
      <c r="V436" s="12">
        <v>1994</v>
      </c>
      <c r="W436" s="12"/>
      <c r="X436" s="12">
        <v>19.940000000000001</v>
      </c>
      <c r="Y436" s="12">
        <v>9.9700000000000006</v>
      </c>
      <c r="Z436" s="12">
        <v>6.6466666666666665</v>
      </c>
      <c r="AA436" s="12">
        <v>3.99</v>
      </c>
      <c r="AB436" s="12">
        <v>1.994</v>
      </c>
      <c r="AC436" s="12">
        <v>1.994</v>
      </c>
      <c r="AD436" s="12">
        <v>1.994</v>
      </c>
      <c r="AE436" s="12">
        <v>3.99</v>
      </c>
      <c r="AF436" s="12"/>
      <c r="AG436" s="12"/>
      <c r="AH436" s="12"/>
      <c r="AI436" s="12"/>
      <c r="AJ436" s="12"/>
      <c r="AK436" s="12"/>
      <c r="AL436" s="16" t="s">
        <v>865</v>
      </c>
      <c r="AM436" s="12" t="s">
        <v>1500</v>
      </c>
      <c r="AN436" s="27">
        <f>VLOOKUP(Table24[[#This Row],[USD conversion]],Sheet2!A:B,2,FALSE)</f>
        <v>1</v>
      </c>
      <c r="AO436" s="28">
        <f>Table24[[#This Row],[Min Charge]]*Table24[[#This Row],[Conversion Rate]]</f>
        <v>1994</v>
      </c>
      <c r="AP436" s="28">
        <f>Table24[[#This Row],[45]]*Table24[[#This Row],[Conversion Rate]]</f>
        <v>0</v>
      </c>
      <c r="AQ436" s="28">
        <f>Table24[[#This Row],[100]]*Table24[[#This Row],[Conversion Rate]]</f>
        <v>19.940000000000001</v>
      </c>
      <c r="AR436" s="28">
        <f>Table24[[#This Row],[200]]*Table24[[#This Row],[Conversion Rate]]</f>
        <v>9.9700000000000006</v>
      </c>
      <c r="AS436" s="28">
        <f>Table24[[#This Row],[300]]*Table24[[#This Row],[Conversion Rate]]</f>
        <v>6.6466666666666665</v>
      </c>
      <c r="AT436" s="28">
        <f>Table24[[#This Row],[500]]*Table24[[#This Row],[Conversion Rate]]</f>
        <v>3.99</v>
      </c>
      <c r="AU436" s="28">
        <f>Table24[[#This Row],[1000]]*Table24[[#This Row],[Conversion Rate]]</f>
        <v>1.994</v>
      </c>
      <c r="AV436" s="28">
        <f>Table24[[#This Row],[2500]]*Table24[[#This Row],[Conversion Rate]]</f>
        <v>1.994</v>
      </c>
      <c r="AW436" s="28">
        <f>Table24[[#This Row],[5000]]*Table24[[#This Row],[Conversion Rate]]</f>
        <v>1.994</v>
      </c>
      <c r="AX436" s="28">
        <f>Table24[[#This Row],[All In/ ++]]</f>
        <v>3.99</v>
      </c>
      <c r="AY436" s="28">
        <f>Table24[[#This Row],[FSC]]*Table24[[#This Row],[Conversion Rate]]</f>
        <v>0</v>
      </c>
      <c r="AZ436" s="28">
        <f>Table24[[#This Row],[SSC]]*Table24[[#This Row],[Conversion Rate]]</f>
        <v>0</v>
      </c>
      <c r="BA436" s="28">
        <f>Table24[[#This Row],[Screening]]*Table24[[#This Row],[Conversion Rate]]</f>
        <v>0</v>
      </c>
      <c r="BB436" s="28">
        <f>Table24[[#This Row],[Other Charges]]*Table24[[#This Row],[Conversion Rate]]</f>
        <v>0</v>
      </c>
      <c r="BC436" s="28">
        <f>Table24[[#This Row],[Dry Ice Charge]]*Table24[[#This Row],[Conversion Rate]]</f>
        <v>0</v>
      </c>
      <c r="BD436" s="28">
        <f>Table24[[#This Row],[SAF/kg]]*Table24[[#This Row],[Conversion Rate]]</f>
        <v>0</v>
      </c>
      <c r="BE436" s="30" cm="1">
        <f t="array" ref="BE436">IF(COUNTIFS(F$20:F$1213,F436,G$20:G$1213,G436)&gt;1,
    _xlfn.PERCENTRANK.INC(
        _xlfn._xlws.FILTER(AO$20:AO$1213, (F$20:F$1213=F436)*(G$20:G$1213=G436)*ISNUMBER(AO$20:AO$1213)),
        AO436
    ),
    0
)</f>
        <v>0.91600000000000004</v>
      </c>
      <c r="BF436" s="28" t="str">
        <f t="shared" si="6"/>
        <v>Red</v>
      </c>
    </row>
    <row r="437" spans="3:58">
      <c r="C437" s="6" t="s">
        <v>20</v>
      </c>
      <c r="D437" s="4" t="s">
        <v>472</v>
      </c>
      <c r="E437" s="4" t="s">
        <v>22</v>
      </c>
      <c r="F437" s="4" t="s">
        <v>85</v>
      </c>
      <c r="G437" s="4" t="s">
        <v>51</v>
      </c>
      <c r="H437" s="4" t="s">
        <v>799</v>
      </c>
      <c r="I437" s="4" t="s">
        <v>800</v>
      </c>
      <c r="J437" s="4" t="s">
        <v>776</v>
      </c>
      <c r="K437" s="4" t="s">
        <v>778</v>
      </c>
      <c r="L4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PharmaYesExpressMIAFRAUSDEAMERICASEMEA</v>
      </c>
      <c r="M437" s="7">
        <v>8722.6825577999971</v>
      </c>
      <c r="N437" s="4">
        <v>260</v>
      </c>
      <c r="O437" s="13">
        <v>33.548779068461528</v>
      </c>
      <c r="P437" s="8" t="s">
        <v>880</v>
      </c>
      <c r="Q437" s="12" t="s">
        <v>472</v>
      </c>
      <c r="R437" s="12" t="s">
        <v>792</v>
      </c>
      <c r="S437" s="12" t="s">
        <v>86</v>
      </c>
      <c r="T437" s="12" t="s">
        <v>859</v>
      </c>
      <c r="U437" s="22">
        <v>1</v>
      </c>
      <c r="V437" s="12">
        <v>725</v>
      </c>
      <c r="W437" s="12"/>
      <c r="X437" s="12">
        <v>7.25</v>
      </c>
      <c r="Y437" s="12">
        <v>3.625</v>
      </c>
      <c r="Z437" s="12">
        <v>2.4166666666666665</v>
      </c>
      <c r="AA437" s="12">
        <v>1.45</v>
      </c>
      <c r="AB437" s="12">
        <v>0.72499999999999998</v>
      </c>
      <c r="AC437" s="12">
        <v>0.72499999999999998</v>
      </c>
      <c r="AD437" s="12">
        <v>0.72499999999999998</v>
      </c>
      <c r="AE437" s="12">
        <v>1.45</v>
      </c>
      <c r="AF437" s="12"/>
      <c r="AG437" s="12"/>
      <c r="AH437" s="12"/>
      <c r="AI437" s="12"/>
      <c r="AJ437" s="12"/>
      <c r="AK437" s="12"/>
      <c r="AL437" s="16" t="s">
        <v>860</v>
      </c>
      <c r="AM437" s="12" t="s">
        <v>1500</v>
      </c>
      <c r="AN437" s="27">
        <f>VLOOKUP(Table24[[#This Row],[USD conversion]],Sheet2!A:B,2,FALSE)</f>
        <v>1</v>
      </c>
      <c r="AO437" s="28">
        <f>Table24[[#This Row],[Min Charge]]*Table24[[#This Row],[Conversion Rate]]</f>
        <v>725</v>
      </c>
      <c r="AP437" s="28">
        <f>Table24[[#This Row],[45]]*Table24[[#This Row],[Conversion Rate]]</f>
        <v>0</v>
      </c>
      <c r="AQ437" s="28">
        <f>Table24[[#This Row],[100]]*Table24[[#This Row],[Conversion Rate]]</f>
        <v>7.25</v>
      </c>
      <c r="AR437" s="28">
        <f>Table24[[#This Row],[200]]*Table24[[#This Row],[Conversion Rate]]</f>
        <v>3.625</v>
      </c>
      <c r="AS437" s="28">
        <f>Table24[[#This Row],[300]]*Table24[[#This Row],[Conversion Rate]]</f>
        <v>2.4166666666666665</v>
      </c>
      <c r="AT437" s="28">
        <f>Table24[[#This Row],[500]]*Table24[[#This Row],[Conversion Rate]]</f>
        <v>1.45</v>
      </c>
      <c r="AU437" s="28">
        <f>Table24[[#This Row],[1000]]*Table24[[#This Row],[Conversion Rate]]</f>
        <v>0.72499999999999998</v>
      </c>
      <c r="AV437" s="28">
        <f>Table24[[#This Row],[2500]]*Table24[[#This Row],[Conversion Rate]]</f>
        <v>0.72499999999999998</v>
      </c>
      <c r="AW437" s="28">
        <f>Table24[[#This Row],[5000]]*Table24[[#This Row],[Conversion Rate]]</f>
        <v>0.72499999999999998</v>
      </c>
      <c r="AX437" s="28">
        <f>Table24[[#This Row],[All In/ ++]]</f>
        <v>1.45</v>
      </c>
      <c r="AY437" s="28">
        <f>Table24[[#This Row],[FSC]]*Table24[[#This Row],[Conversion Rate]]</f>
        <v>0</v>
      </c>
      <c r="AZ437" s="28">
        <f>Table24[[#This Row],[SSC]]*Table24[[#This Row],[Conversion Rate]]</f>
        <v>0</v>
      </c>
      <c r="BA437" s="28">
        <f>Table24[[#This Row],[Screening]]*Table24[[#This Row],[Conversion Rate]]</f>
        <v>0</v>
      </c>
      <c r="BB437" s="28">
        <f>Table24[[#This Row],[Other Charges]]*Table24[[#This Row],[Conversion Rate]]</f>
        <v>0</v>
      </c>
      <c r="BC437" s="28">
        <f>Table24[[#This Row],[Dry Ice Charge]]*Table24[[#This Row],[Conversion Rate]]</f>
        <v>0</v>
      </c>
      <c r="BD437" s="28">
        <f>Table24[[#This Row],[SAF/kg]]*Table24[[#This Row],[Conversion Rate]]</f>
        <v>0</v>
      </c>
      <c r="BE437" s="30" cm="1">
        <f t="array" ref="BE437">IF(COUNTIFS(F$20:F$1213,F437,G$20:G$1213,G437)&gt;1,
    _xlfn.PERCENTRANK.INC(
        _xlfn._xlws.FILTER(AO$20:AO$1213, (F$20:F$1213=F437)*(G$20:G$1213=G437)*ISNUMBER(AO$20:AO$1213)),
        AO437
    ),
    0
)</f>
        <v>1</v>
      </c>
      <c r="BF437" s="28" t="str">
        <f t="shared" si="6"/>
        <v>Red</v>
      </c>
    </row>
    <row r="438" spans="3:58">
      <c r="C438" s="6" t="s">
        <v>20</v>
      </c>
      <c r="D438" s="4" t="s">
        <v>21</v>
      </c>
      <c r="E438" s="4" t="s">
        <v>22</v>
      </c>
      <c r="F438" s="4" t="s">
        <v>85</v>
      </c>
      <c r="G438" s="4" t="s">
        <v>86</v>
      </c>
      <c r="H438" s="4" t="s">
        <v>799</v>
      </c>
      <c r="I438" s="4" t="s">
        <v>795</v>
      </c>
      <c r="J438" s="4" t="s">
        <v>776</v>
      </c>
      <c r="K438" s="4" t="s">
        <v>778</v>
      </c>
      <c r="L4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PharmaNoExpressMIALHRUSGBAMERICASEMEA</v>
      </c>
      <c r="M438" s="7">
        <v>1203.9099999999992</v>
      </c>
      <c r="N438" s="4">
        <v>260</v>
      </c>
      <c r="O438" s="13">
        <v>4.6304230769230736</v>
      </c>
      <c r="P438" s="8" t="s">
        <v>880</v>
      </c>
      <c r="Q438" s="12" t="s">
        <v>472</v>
      </c>
      <c r="R438" s="12" t="s">
        <v>791</v>
      </c>
      <c r="S438" s="12"/>
      <c r="T438" s="12" t="s">
        <v>859</v>
      </c>
      <c r="U438" s="22">
        <v>1</v>
      </c>
      <c r="V438" s="12">
        <v>419</v>
      </c>
      <c r="W438" s="12"/>
      <c r="X438" s="12">
        <v>4.1900000000000004</v>
      </c>
      <c r="Y438" s="12">
        <v>2.0950000000000002</v>
      </c>
      <c r="Z438" s="12">
        <v>1.3966666666666667</v>
      </c>
      <c r="AA438" s="12">
        <v>0.84</v>
      </c>
      <c r="AB438" s="12">
        <v>0.41899999999999998</v>
      </c>
      <c r="AC438" s="12">
        <v>0.41899999999999998</v>
      </c>
      <c r="AD438" s="12">
        <v>0.41899999999999998</v>
      </c>
      <c r="AE438" s="12">
        <v>0.84</v>
      </c>
      <c r="AF438" s="12"/>
      <c r="AG438" s="12"/>
      <c r="AH438" s="12"/>
      <c r="AI438" s="12"/>
      <c r="AJ438" s="12"/>
      <c r="AK438" s="12"/>
      <c r="AL438" s="16" t="s">
        <v>860</v>
      </c>
      <c r="AM438" s="12" t="s">
        <v>1500</v>
      </c>
      <c r="AN438" s="27">
        <f>VLOOKUP(Table24[[#This Row],[USD conversion]],Sheet2!A:B,2,FALSE)</f>
        <v>1</v>
      </c>
      <c r="AO438" s="28">
        <f>Table24[[#This Row],[Min Charge]]*Table24[[#This Row],[Conversion Rate]]</f>
        <v>419</v>
      </c>
      <c r="AP438" s="28">
        <f>Table24[[#This Row],[45]]*Table24[[#This Row],[Conversion Rate]]</f>
        <v>0</v>
      </c>
      <c r="AQ438" s="28">
        <f>Table24[[#This Row],[100]]*Table24[[#This Row],[Conversion Rate]]</f>
        <v>4.1900000000000004</v>
      </c>
      <c r="AR438" s="28">
        <f>Table24[[#This Row],[200]]*Table24[[#This Row],[Conversion Rate]]</f>
        <v>2.0950000000000002</v>
      </c>
      <c r="AS438" s="28">
        <f>Table24[[#This Row],[300]]*Table24[[#This Row],[Conversion Rate]]</f>
        <v>1.3966666666666667</v>
      </c>
      <c r="AT438" s="28">
        <f>Table24[[#This Row],[500]]*Table24[[#This Row],[Conversion Rate]]</f>
        <v>0.84</v>
      </c>
      <c r="AU438" s="28">
        <f>Table24[[#This Row],[1000]]*Table24[[#This Row],[Conversion Rate]]</f>
        <v>0.41899999999999998</v>
      </c>
      <c r="AV438" s="28">
        <f>Table24[[#This Row],[2500]]*Table24[[#This Row],[Conversion Rate]]</f>
        <v>0.41899999999999998</v>
      </c>
      <c r="AW438" s="28">
        <f>Table24[[#This Row],[5000]]*Table24[[#This Row],[Conversion Rate]]</f>
        <v>0.41899999999999998</v>
      </c>
      <c r="AX438" s="28">
        <f>Table24[[#This Row],[All In/ ++]]</f>
        <v>0.84</v>
      </c>
      <c r="AY438" s="28">
        <f>Table24[[#This Row],[FSC]]*Table24[[#This Row],[Conversion Rate]]</f>
        <v>0</v>
      </c>
      <c r="AZ438" s="28">
        <f>Table24[[#This Row],[SSC]]*Table24[[#This Row],[Conversion Rate]]</f>
        <v>0</v>
      </c>
      <c r="BA438" s="28">
        <f>Table24[[#This Row],[Screening]]*Table24[[#This Row],[Conversion Rate]]</f>
        <v>0</v>
      </c>
      <c r="BB438" s="28">
        <f>Table24[[#This Row],[Other Charges]]*Table24[[#This Row],[Conversion Rate]]</f>
        <v>0</v>
      </c>
      <c r="BC438" s="28">
        <f>Table24[[#This Row],[Dry Ice Charge]]*Table24[[#This Row],[Conversion Rate]]</f>
        <v>0</v>
      </c>
      <c r="BD438" s="28">
        <f>Table24[[#This Row],[SAF/kg]]*Table24[[#This Row],[Conversion Rate]]</f>
        <v>0</v>
      </c>
      <c r="BE438" s="30" cm="1">
        <f t="array" ref="BE438">IF(COUNTIFS(F$20:F$1213,F438,G$20:G$1213,G438)&gt;1,
    _xlfn.PERCENTRANK.INC(
        _xlfn._xlws.FILTER(AO$20:AO$1213, (F$20:F$1213=F438)*(G$20:G$1213=G438)*ISNUMBER(AO$20:AO$1213)),
        AO438
    ),
    0
)</f>
        <v>0.88800000000000001</v>
      </c>
      <c r="BF438" s="28" t="str">
        <f t="shared" si="6"/>
        <v>Red</v>
      </c>
    </row>
    <row r="439" spans="3:58">
      <c r="C439" s="6" t="s">
        <v>20</v>
      </c>
      <c r="D439" s="4" t="s">
        <v>472</v>
      </c>
      <c r="E439" s="4" t="s">
        <v>22</v>
      </c>
      <c r="F439" s="4" t="s">
        <v>85</v>
      </c>
      <c r="G439" s="4" t="s">
        <v>86</v>
      </c>
      <c r="H439" s="4" t="s">
        <v>799</v>
      </c>
      <c r="I439" s="4" t="s">
        <v>795</v>
      </c>
      <c r="J439" s="4" t="s">
        <v>776</v>
      </c>
      <c r="K439" s="4" t="s">
        <v>778</v>
      </c>
      <c r="L4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PharmaYesExpressMIALHRUSGBAMERICASEMEA</v>
      </c>
      <c r="M439" s="7">
        <v>16658.228547999992</v>
      </c>
      <c r="N439" s="4">
        <v>485</v>
      </c>
      <c r="O439" s="13">
        <v>34.346862985566993</v>
      </c>
      <c r="P439" s="8" t="s">
        <v>880</v>
      </c>
      <c r="Q439" s="12" t="s">
        <v>472</v>
      </c>
      <c r="R439" s="12" t="s">
        <v>875</v>
      </c>
      <c r="S439" s="12"/>
      <c r="T439" s="12" t="s">
        <v>859</v>
      </c>
      <c r="U439" s="22">
        <v>1</v>
      </c>
      <c r="V439" s="12">
        <v>419</v>
      </c>
      <c r="W439" s="12"/>
      <c r="X439" s="12">
        <v>4.1900000000000004</v>
      </c>
      <c r="Y439" s="12">
        <v>2.0950000000000002</v>
      </c>
      <c r="Z439" s="12">
        <v>1.3966666666666667</v>
      </c>
      <c r="AA439" s="12">
        <v>0.84</v>
      </c>
      <c r="AB439" s="12">
        <v>0.41899999999999998</v>
      </c>
      <c r="AC439" s="12">
        <v>0.41899999999999998</v>
      </c>
      <c r="AD439" s="12">
        <v>0.41899999999999998</v>
      </c>
      <c r="AE439" s="12">
        <v>0.84</v>
      </c>
      <c r="AF439" s="12"/>
      <c r="AG439" s="12"/>
      <c r="AH439" s="12"/>
      <c r="AI439" s="12"/>
      <c r="AJ439" s="12"/>
      <c r="AK439" s="12"/>
      <c r="AL439" s="16" t="s">
        <v>860</v>
      </c>
      <c r="AM439" s="12" t="s">
        <v>1500</v>
      </c>
      <c r="AN439" s="27">
        <f>VLOOKUP(Table24[[#This Row],[USD conversion]],Sheet2!A:B,2,FALSE)</f>
        <v>1</v>
      </c>
      <c r="AO439" s="28">
        <f>Table24[[#This Row],[Min Charge]]*Table24[[#This Row],[Conversion Rate]]</f>
        <v>419</v>
      </c>
      <c r="AP439" s="28">
        <f>Table24[[#This Row],[45]]*Table24[[#This Row],[Conversion Rate]]</f>
        <v>0</v>
      </c>
      <c r="AQ439" s="28">
        <f>Table24[[#This Row],[100]]*Table24[[#This Row],[Conversion Rate]]</f>
        <v>4.1900000000000004</v>
      </c>
      <c r="AR439" s="28">
        <f>Table24[[#This Row],[200]]*Table24[[#This Row],[Conversion Rate]]</f>
        <v>2.0950000000000002</v>
      </c>
      <c r="AS439" s="28">
        <f>Table24[[#This Row],[300]]*Table24[[#This Row],[Conversion Rate]]</f>
        <v>1.3966666666666667</v>
      </c>
      <c r="AT439" s="28">
        <f>Table24[[#This Row],[500]]*Table24[[#This Row],[Conversion Rate]]</f>
        <v>0.84</v>
      </c>
      <c r="AU439" s="28">
        <f>Table24[[#This Row],[1000]]*Table24[[#This Row],[Conversion Rate]]</f>
        <v>0.41899999999999998</v>
      </c>
      <c r="AV439" s="28">
        <f>Table24[[#This Row],[2500]]*Table24[[#This Row],[Conversion Rate]]</f>
        <v>0.41899999999999998</v>
      </c>
      <c r="AW439" s="28">
        <f>Table24[[#This Row],[5000]]*Table24[[#This Row],[Conversion Rate]]</f>
        <v>0.41899999999999998</v>
      </c>
      <c r="AX439" s="28">
        <f>Table24[[#This Row],[All In/ ++]]</f>
        <v>0.84</v>
      </c>
      <c r="AY439" s="28">
        <f>Table24[[#This Row],[FSC]]*Table24[[#This Row],[Conversion Rate]]</f>
        <v>0</v>
      </c>
      <c r="AZ439" s="28">
        <f>Table24[[#This Row],[SSC]]*Table24[[#This Row],[Conversion Rate]]</f>
        <v>0</v>
      </c>
      <c r="BA439" s="28">
        <f>Table24[[#This Row],[Screening]]*Table24[[#This Row],[Conversion Rate]]</f>
        <v>0</v>
      </c>
      <c r="BB439" s="28">
        <f>Table24[[#This Row],[Other Charges]]*Table24[[#This Row],[Conversion Rate]]</f>
        <v>0</v>
      </c>
      <c r="BC439" s="28">
        <f>Table24[[#This Row],[Dry Ice Charge]]*Table24[[#This Row],[Conversion Rate]]</f>
        <v>0</v>
      </c>
      <c r="BD439" s="28">
        <f>Table24[[#This Row],[SAF/kg]]*Table24[[#This Row],[Conversion Rate]]</f>
        <v>0</v>
      </c>
      <c r="BE439" s="30" cm="1">
        <f t="array" ref="BE439">IF(COUNTIFS(F$20:F$1213,F439,G$20:G$1213,G439)&gt;1,
    _xlfn.PERCENTRANK.INC(
        _xlfn._xlws.FILTER(AO$20:AO$1213, (F$20:F$1213=F439)*(G$20:G$1213=G439)*ISNUMBER(AO$20:AO$1213)),
        AO439
    ),
    0
)</f>
        <v>0.88800000000000001</v>
      </c>
      <c r="BF439" s="28" t="str">
        <f t="shared" si="6"/>
        <v>Red</v>
      </c>
    </row>
    <row r="440" spans="3:58">
      <c r="C440" s="6" t="s">
        <v>20</v>
      </c>
      <c r="D440" s="4" t="s">
        <v>472</v>
      </c>
      <c r="E440" s="4" t="s">
        <v>22</v>
      </c>
      <c r="F440" s="4" t="s">
        <v>32</v>
      </c>
      <c r="G440" s="4" t="s">
        <v>112</v>
      </c>
      <c r="H440" s="4" t="s">
        <v>799</v>
      </c>
      <c r="I440" s="4" t="s">
        <v>803</v>
      </c>
      <c r="J440" s="4" t="s">
        <v>776</v>
      </c>
      <c r="K440" s="4" t="s">
        <v>778</v>
      </c>
      <c r="L4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PharmaYesExpressORDBRUUSBEAMERICASEMEA</v>
      </c>
      <c r="M440" s="7">
        <v>5545.8999999999978</v>
      </c>
      <c r="N440" s="4">
        <v>271</v>
      </c>
      <c r="O440" s="13">
        <v>20.464575645756451</v>
      </c>
      <c r="P440" s="8" t="s">
        <v>880</v>
      </c>
      <c r="Q440" s="12" t="s">
        <v>472</v>
      </c>
      <c r="R440" s="12" t="s">
        <v>792</v>
      </c>
      <c r="S440" s="12" t="s">
        <v>86</v>
      </c>
      <c r="T440" s="12" t="s">
        <v>859</v>
      </c>
      <c r="U440" s="22">
        <v>1</v>
      </c>
      <c r="V440" s="12">
        <v>626</v>
      </c>
      <c r="W440" s="12"/>
      <c r="X440" s="12">
        <v>6.26</v>
      </c>
      <c r="Y440" s="12">
        <v>3.13</v>
      </c>
      <c r="Z440" s="12">
        <v>2.0866666666666664</v>
      </c>
      <c r="AA440" s="12">
        <v>1.25</v>
      </c>
      <c r="AB440" s="12">
        <v>0.626</v>
      </c>
      <c r="AC440" s="12">
        <v>0.626</v>
      </c>
      <c r="AD440" s="12">
        <v>0.626</v>
      </c>
      <c r="AE440" s="12">
        <v>1.25</v>
      </c>
      <c r="AF440" s="12"/>
      <c r="AG440" s="12"/>
      <c r="AH440" s="12"/>
      <c r="AI440" s="12"/>
      <c r="AJ440" s="12"/>
      <c r="AK440" s="12"/>
      <c r="AL440" s="16" t="s">
        <v>860</v>
      </c>
      <c r="AM440" s="12" t="s">
        <v>1500</v>
      </c>
      <c r="AN440" s="27">
        <f>VLOOKUP(Table24[[#This Row],[USD conversion]],Sheet2!A:B,2,FALSE)</f>
        <v>1</v>
      </c>
      <c r="AO440" s="28">
        <f>Table24[[#This Row],[Min Charge]]*Table24[[#This Row],[Conversion Rate]]</f>
        <v>626</v>
      </c>
      <c r="AP440" s="28">
        <f>Table24[[#This Row],[45]]*Table24[[#This Row],[Conversion Rate]]</f>
        <v>0</v>
      </c>
      <c r="AQ440" s="28">
        <f>Table24[[#This Row],[100]]*Table24[[#This Row],[Conversion Rate]]</f>
        <v>6.26</v>
      </c>
      <c r="AR440" s="28">
        <f>Table24[[#This Row],[200]]*Table24[[#This Row],[Conversion Rate]]</f>
        <v>3.13</v>
      </c>
      <c r="AS440" s="28">
        <f>Table24[[#This Row],[300]]*Table24[[#This Row],[Conversion Rate]]</f>
        <v>2.0866666666666664</v>
      </c>
      <c r="AT440" s="28">
        <f>Table24[[#This Row],[500]]*Table24[[#This Row],[Conversion Rate]]</f>
        <v>1.25</v>
      </c>
      <c r="AU440" s="28">
        <f>Table24[[#This Row],[1000]]*Table24[[#This Row],[Conversion Rate]]</f>
        <v>0.626</v>
      </c>
      <c r="AV440" s="28">
        <f>Table24[[#This Row],[2500]]*Table24[[#This Row],[Conversion Rate]]</f>
        <v>0.626</v>
      </c>
      <c r="AW440" s="28">
        <f>Table24[[#This Row],[5000]]*Table24[[#This Row],[Conversion Rate]]</f>
        <v>0.626</v>
      </c>
      <c r="AX440" s="28">
        <f>Table24[[#This Row],[All In/ ++]]</f>
        <v>1.25</v>
      </c>
      <c r="AY440" s="28">
        <f>Table24[[#This Row],[FSC]]*Table24[[#This Row],[Conversion Rate]]</f>
        <v>0</v>
      </c>
      <c r="AZ440" s="28">
        <f>Table24[[#This Row],[SSC]]*Table24[[#This Row],[Conversion Rate]]</f>
        <v>0</v>
      </c>
      <c r="BA440" s="28">
        <f>Table24[[#This Row],[Screening]]*Table24[[#This Row],[Conversion Rate]]</f>
        <v>0</v>
      </c>
      <c r="BB440" s="28">
        <f>Table24[[#This Row],[Other Charges]]*Table24[[#This Row],[Conversion Rate]]</f>
        <v>0</v>
      </c>
      <c r="BC440" s="28">
        <f>Table24[[#This Row],[Dry Ice Charge]]*Table24[[#This Row],[Conversion Rate]]</f>
        <v>0</v>
      </c>
      <c r="BD440" s="28">
        <f>Table24[[#This Row],[SAF/kg]]*Table24[[#This Row],[Conversion Rate]]</f>
        <v>0</v>
      </c>
      <c r="BE440" s="30" cm="1">
        <f t="array" ref="BE440">IF(COUNTIFS(F$20:F$1213,F440,G$20:G$1213,G440)&gt;1,
    _xlfn.PERCENTRANK.INC(
        _xlfn._xlws.FILTER(AO$20:AO$1213, (F$20:F$1213=F440)*(G$20:G$1213=G440)*ISNUMBER(AO$20:AO$1213)),
        AO440
    ),
    0
)</f>
        <v>1</v>
      </c>
      <c r="BF440" s="28" t="str">
        <f t="shared" si="6"/>
        <v>Red</v>
      </c>
    </row>
    <row r="441" spans="3:58">
      <c r="C441" s="6" t="s">
        <v>20</v>
      </c>
      <c r="D441" s="4" t="s">
        <v>472</v>
      </c>
      <c r="E441" s="4" t="s">
        <v>22</v>
      </c>
      <c r="F441" s="4" t="s">
        <v>32</v>
      </c>
      <c r="G441" s="4" t="s">
        <v>51</v>
      </c>
      <c r="H441" s="4" t="s">
        <v>799</v>
      </c>
      <c r="I441" s="4" t="s">
        <v>800</v>
      </c>
      <c r="J441" s="4" t="s">
        <v>776</v>
      </c>
      <c r="K441" s="4" t="s">
        <v>778</v>
      </c>
      <c r="L4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PharmaYesExpressORDFRAUSDEAMERICASEMEA</v>
      </c>
      <c r="M441" s="7">
        <v>74538.45</v>
      </c>
      <c r="N441" s="4">
        <v>339</v>
      </c>
      <c r="O441" s="13">
        <v>219.87743362831858</v>
      </c>
      <c r="P441" s="8" t="s">
        <v>880</v>
      </c>
      <c r="Q441" s="12" t="s">
        <v>472</v>
      </c>
      <c r="R441" s="12" t="s">
        <v>792</v>
      </c>
      <c r="S441" s="12" t="s">
        <v>86</v>
      </c>
      <c r="T441" s="12" t="s">
        <v>859</v>
      </c>
      <c r="U441" s="22">
        <v>1</v>
      </c>
      <c r="V441" s="12">
        <v>725</v>
      </c>
      <c r="W441" s="12"/>
      <c r="X441" s="12">
        <v>7.25</v>
      </c>
      <c r="Y441" s="12">
        <v>3.625</v>
      </c>
      <c r="Z441" s="12">
        <v>2.4166666666666665</v>
      </c>
      <c r="AA441" s="12">
        <v>1.45</v>
      </c>
      <c r="AB441" s="12">
        <v>0.72499999999999998</v>
      </c>
      <c r="AC441" s="12">
        <v>0.72499999999999998</v>
      </c>
      <c r="AD441" s="12">
        <v>0.72499999999999998</v>
      </c>
      <c r="AE441" s="12">
        <v>1.45</v>
      </c>
      <c r="AF441" s="12"/>
      <c r="AG441" s="12"/>
      <c r="AH441" s="12"/>
      <c r="AI441" s="12"/>
      <c r="AJ441" s="12"/>
      <c r="AK441" s="12"/>
      <c r="AL441" s="16" t="s">
        <v>865</v>
      </c>
      <c r="AM441" s="12" t="s">
        <v>1500</v>
      </c>
      <c r="AN441" s="27">
        <f>VLOOKUP(Table24[[#This Row],[USD conversion]],Sheet2!A:B,2,FALSE)</f>
        <v>1</v>
      </c>
      <c r="AO441" s="28">
        <f>Table24[[#This Row],[Min Charge]]*Table24[[#This Row],[Conversion Rate]]</f>
        <v>725</v>
      </c>
      <c r="AP441" s="28">
        <f>Table24[[#This Row],[45]]*Table24[[#This Row],[Conversion Rate]]</f>
        <v>0</v>
      </c>
      <c r="AQ441" s="28">
        <f>Table24[[#This Row],[100]]*Table24[[#This Row],[Conversion Rate]]</f>
        <v>7.25</v>
      </c>
      <c r="AR441" s="28">
        <f>Table24[[#This Row],[200]]*Table24[[#This Row],[Conversion Rate]]</f>
        <v>3.625</v>
      </c>
      <c r="AS441" s="28">
        <f>Table24[[#This Row],[300]]*Table24[[#This Row],[Conversion Rate]]</f>
        <v>2.4166666666666665</v>
      </c>
      <c r="AT441" s="28">
        <f>Table24[[#This Row],[500]]*Table24[[#This Row],[Conversion Rate]]</f>
        <v>1.45</v>
      </c>
      <c r="AU441" s="28">
        <f>Table24[[#This Row],[1000]]*Table24[[#This Row],[Conversion Rate]]</f>
        <v>0.72499999999999998</v>
      </c>
      <c r="AV441" s="28">
        <f>Table24[[#This Row],[2500]]*Table24[[#This Row],[Conversion Rate]]</f>
        <v>0.72499999999999998</v>
      </c>
      <c r="AW441" s="28">
        <f>Table24[[#This Row],[5000]]*Table24[[#This Row],[Conversion Rate]]</f>
        <v>0.72499999999999998</v>
      </c>
      <c r="AX441" s="28">
        <f>Table24[[#This Row],[All In/ ++]]</f>
        <v>1.45</v>
      </c>
      <c r="AY441" s="28">
        <f>Table24[[#This Row],[FSC]]*Table24[[#This Row],[Conversion Rate]]</f>
        <v>0</v>
      </c>
      <c r="AZ441" s="28">
        <f>Table24[[#This Row],[SSC]]*Table24[[#This Row],[Conversion Rate]]</f>
        <v>0</v>
      </c>
      <c r="BA441" s="28">
        <f>Table24[[#This Row],[Screening]]*Table24[[#This Row],[Conversion Rate]]</f>
        <v>0</v>
      </c>
      <c r="BB441" s="28">
        <f>Table24[[#This Row],[Other Charges]]*Table24[[#This Row],[Conversion Rate]]</f>
        <v>0</v>
      </c>
      <c r="BC441" s="28">
        <f>Table24[[#This Row],[Dry Ice Charge]]*Table24[[#This Row],[Conversion Rate]]</f>
        <v>0</v>
      </c>
      <c r="BD441" s="28">
        <f>Table24[[#This Row],[SAF/kg]]*Table24[[#This Row],[Conversion Rate]]</f>
        <v>0</v>
      </c>
      <c r="BE441" s="30" cm="1">
        <f t="array" ref="BE441">IF(COUNTIFS(F$20:F$1213,F441,G$20:G$1213,G441)&gt;1,
    _xlfn.PERCENTRANK.INC(
        _xlfn._xlws.FILTER(AO$20:AO$1213, (F$20:F$1213=F441)*(G$20:G$1213=G441)*ISNUMBER(AO$20:AO$1213)),
        AO441
    ),
    0
)</f>
        <v>1</v>
      </c>
      <c r="BF441" s="28" t="str">
        <f t="shared" si="6"/>
        <v>Red</v>
      </c>
    </row>
    <row r="442" spans="3:58" hidden="1">
      <c r="C442" s="6" t="s">
        <v>20</v>
      </c>
      <c r="D442" s="4" t="s">
        <v>472</v>
      </c>
      <c r="E442" s="4" t="s">
        <v>22</v>
      </c>
      <c r="F442" s="4" t="s">
        <v>32</v>
      </c>
      <c r="G442" s="4" t="s">
        <v>110</v>
      </c>
      <c r="H442" s="4" t="s">
        <v>799</v>
      </c>
      <c r="I442" s="4" t="s">
        <v>809</v>
      </c>
      <c r="J442" s="4" t="s">
        <v>776</v>
      </c>
      <c r="K442" s="4" t="s">
        <v>777</v>
      </c>
      <c r="L4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442" s="7">
        <v>8659.8500000000022</v>
      </c>
      <c r="N442" s="4">
        <v>463</v>
      </c>
      <c r="O442" s="13">
        <v>18.703779697624196</v>
      </c>
      <c r="P442" s="8" t="s">
        <v>880</v>
      </c>
      <c r="Q442" s="12" t="s">
        <v>472</v>
      </c>
      <c r="R442" s="12" t="s">
        <v>792</v>
      </c>
      <c r="S442" s="12" t="s">
        <v>86</v>
      </c>
      <c r="T442" s="12" t="s">
        <v>859</v>
      </c>
      <c r="U442" s="22">
        <v>1</v>
      </c>
      <c r="V442" s="12">
        <v>1337</v>
      </c>
      <c r="W442" s="12"/>
      <c r="X442" s="12">
        <v>13.37</v>
      </c>
      <c r="Y442" s="12">
        <v>6.6849999999999996</v>
      </c>
      <c r="Z442" s="12">
        <v>4.456666666666667</v>
      </c>
      <c r="AA442" s="12">
        <v>2.67</v>
      </c>
      <c r="AB442" s="12">
        <v>1.337</v>
      </c>
      <c r="AC442" s="12">
        <v>1.337</v>
      </c>
      <c r="AD442" s="12">
        <v>1.337</v>
      </c>
      <c r="AE442" s="12">
        <v>2.67</v>
      </c>
      <c r="AF442" s="12"/>
      <c r="AG442" s="12"/>
      <c r="AH442" s="12"/>
      <c r="AI442" s="12"/>
      <c r="AJ442" s="12"/>
      <c r="AK442" s="12"/>
      <c r="AL442" s="16" t="s">
        <v>860</v>
      </c>
      <c r="AM442" s="12" t="s">
        <v>1500</v>
      </c>
      <c r="AN442" s="27">
        <f>VLOOKUP(Table24[[#This Row],[USD conversion]],Sheet2!A:B,2,FALSE)</f>
        <v>1</v>
      </c>
      <c r="AO442" s="28">
        <f>Table24[[#This Row],[Min Charge]]*Table24[[#This Row],[Conversion Rate]]</f>
        <v>1337</v>
      </c>
      <c r="AP442" s="28">
        <f>Table24[[#This Row],[45]]*Table24[[#This Row],[Conversion Rate]]</f>
        <v>0</v>
      </c>
      <c r="AQ442" s="28">
        <f>Table24[[#This Row],[100]]*Table24[[#This Row],[Conversion Rate]]</f>
        <v>13.37</v>
      </c>
      <c r="AR442" s="28">
        <f>Table24[[#This Row],[200]]*Table24[[#This Row],[Conversion Rate]]</f>
        <v>6.6849999999999996</v>
      </c>
      <c r="AS442" s="28">
        <f>Table24[[#This Row],[300]]*Table24[[#This Row],[Conversion Rate]]</f>
        <v>4.456666666666667</v>
      </c>
      <c r="AT442" s="28">
        <f>Table24[[#This Row],[500]]*Table24[[#This Row],[Conversion Rate]]</f>
        <v>2.67</v>
      </c>
      <c r="AU442" s="28">
        <f>Table24[[#This Row],[1000]]*Table24[[#This Row],[Conversion Rate]]</f>
        <v>1.337</v>
      </c>
      <c r="AV442" s="28">
        <f>Table24[[#This Row],[2500]]*Table24[[#This Row],[Conversion Rate]]</f>
        <v>1.337</v>
      </c>
      <c r="AW442" s="28">
        <f>Table24[[#This Row],[5000]]*Table24[[#This Row],[Conversion Rate]]</f>
        <v>1.337</v>
      </c>
      <c r="AX442" s="28">
        <f>Table24[[#This Row],[All In/ ++]]</f>
        <v>2.67</v>
      </c>
      <c r="AY442" s="28">
        <f>Table24[[#This Row],[FSC]]*Table24[[#This Row],[Conversion Rate]]</f>
        <v>0</v>
      </c>
      <c r="AZ442" s="28">
        <f>Table24[[#This Row],[SSC]]*Table24[[#This Row],[Conversion Rate]]</f>
        <v>0</v>
      </c>
      <c r="BA442" s="28">
        <f>Table24[[#This Row],[Screening]]*Table24[[#This Row],[Conversion Rate]]</f>
        <v>0</v>
      </c>
      <c r="BB442" s="28">
        <f>Table24[[#This Row],[Other Charges]]*Table24[[#This Row],[Conversion Rate]]</f>
        <v>0</v>
      </c>
      <c r="BC442" s="28">
        <f>Table24[[#This Row],[Dry Ice Charge]]*Table24[[#This Row],[Conversion Rate]]</f>
        <v>0</v>
      </c>
      <c r="BD442" s="28">
        <f>Table24[[#This Row],[SAF/kg]]*Table24[[#This Row],[Conversion Rate]]</f>
        <v>0</v>
      </c>
      <c r="BE442" s="30" cm="1">
        <f t="array" ref="BE442">IF(COUNTIFS(F$20:F$1213,F442,G$20:G$1213,G442)&gt;1,
    _xlfn.PERCENTRANK.INC(
        _xlfn._xlws.FILTER(AO$20:AO$1213, (F$20:F$1213=F442)*(G$20:G$1213=G442)*ISNUMBER(AO$20:AO$1213)),
        AO442
    ),
    0
)</f>
        <v>1</v>
      </c>
      <c r="BF442" s="28" t="str">
        <f t="shared" si="6"/>
        <v>Red</v>
      </c>
    </row>
    <row r="443" spans="3:58" hidden="1">
      <c r="C443" s="6" t="s">
        <v>20</v>
      </c>
      <c r="D443" s="4" t="s">
        <v>472</v>
      </c>
      <c r="E443" s="4" t="s">
        <v>22</v>
      </c>
      <c r="F443" s="4" t="s">
        <v>32</v>
      </c>
      <c r="G443" s="4" t="s">
        <v>44</v>
      </c>
      <c r="H443" s="4" t="s">
        <v>799</v>
      </c>
      <c r="I443" s="4" t="s">
        <v>816</v>
      </c>
      <c r="J443" s="4" t="s">
        <v>776</v>
      </c>
      <c r="K443" s="4" t="s">
        <v>777</v>
      </c>
      <c r="L4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443" s="7">
        <v>10380.670000000002</v>
      </c>
      <c r="N443" s="4">
        <v>621</v>
      </c>
      <c r="O443" s="13">
        <v>16.716054750402581</v>
      </c>
      <c r="P443" s="8" t="s">
        <v>880</v>
      </c>
      <c r="Q443" s="12" t="s">
        <v>472</v>
      </c>
      <c r="R443" s="12" t="s">
        <v>792</v>
      </c>
      <c r="S443" s="12" t="s">
        <v>86</v>
      </c>
      <c r="T443" s="12" t="s">
        <v>859</v>
      </c>
      <c r="U443" s="22">
        <v>1</v>
      </c>
      <c r="V443" s="12">
        <v>4199</v>
      </c>
      <c r="W443" s="12"/>
      <c r="X443" s="12">
        <v>41.99</v>
      </c>
      <c r="Y443" s="12">
        <v>20.995000000000001</v>
      </c>
      <c r="Z443" s="12">
        <v>13.996666666666666</v>
      </c>
      <c r="AA443" s="12">
        <v>8.4</v>
      </c>
      <c r="AB443" s="12">
        <v>4.1989999999999998</v>
      </c>
      <c r="AC443" s="12">
        <v>4.1989999999999998</v>
      </c>
      <c r="AD443" s="12">
        <v>4.1989999999999998</v>
      </c>
      <c r="AE443" s="12">
        <v>8.4</v>
      </c>
      <c r="AF443" s="12"/>
      <c r="AG443" s="12"/>
      <c r="AH443" s="12"/>
      <c r="AI443" s="12"/>
      <c r="AJ443" s="12"/>
      <c r="AK443" s="12"/>
      <c r="AL443" s="16" t="s">
        <v>860</v>
      </c>
      <c r="AM443" s="12" t="s">
        <v>1500</v>
      </c>
      <c r="AN443" s="27">
        <f>VLOOKUP(Table24[[#This Row],[USD conversion]],Sheet2!A:B,2,FALSE)</f>
        <v>1</v>
      </c>
      <c r="AO443" s="28">
        <f>Table24[[#This Row],[Min Charge]]*Table24[[#This Row],[Conversion Rate]]</f>
        <v>4199</v>
      </c>
      <c r="AP443" s="28">
        <f>Table24[[#This Row],[45]]*Table24[[#This Row],[Conversion Rate]]</f>
        <v>0</v>
      </c>
      <c r="AQ443" s="28">
        <f>Table24[[#This Row],[100]]*Table24[[#This Row],[Conversion Rate]]</f>
        <v>41.99</v>
      </c>
      <c r="AR443" s="28">
        <f>Table24[[#This Row],[200]]*Table24[[#This Row],[Conversion Rate]]</f>
        <v>20.995000000000001</v>
      </c>
      <c r="AS443" s="28">
        <f>Table24[[#This Row],[300]]*Table24[[#This Row],[Conversion Rate]]</f>
        <v>13.996666666666666</v>
      </c>
      <c r="AT443" s="28">
        <f>Table24[[#This Row],[500]]*Table24[[#This Row],[Conversion Rate]]</f>
        <v>8.4</v>
      </c>
      <c r="AU443" s="28">
        <f>Table24[[#This Row],[1000]]*Table24[[#This Row],[Conversion Rate]]</f>
        <v>4.1989999999999998</v>
      </c>
      <c r="AV443" s="28">
        <f>Table24[[#This Row],[2500]]*Table24[[#This Row],[Conversion Rate]]</f>
        <v>4.1989999999999998</v>
      </c>
      <c r="AW443" s="28">
        <f>Table24[[#This Row],[5000]]*Table24[[#This Row],[Conversion Rate]]</f>
        <v>4.1989999999999998</v>
      </c>
      <c r="AX443" s="28">
        <f>Table24[[#This Row],[All In/ ++]]</f>
        <v>8.4</v>
      </c>
      <c r="AY443" s="28">
        <f>Table24[[#This Row],[FSC]]*Table24[[#This Row],[Conversion Rate]]</f>
        <v>0</v>
      </c>
      <c r="AZ443" s="28">
        <f>Table24[[#This Row],[SSC]]*Table24[[#This Row],[Conversion Rate]]</f>
        <v>0</v>
      </c>
      <c r="BA443" s="28">
        <f>Table24[[#This Row],[Screening]]*Table24[[#This Row],[Conversion Rate]]</f>
        <v>0</v>
      </c>
      <c r="BB443" s="28">
        <f>Table24[[#This Row],[Other Charges]]*Table24[[#This Row],[Conversion Rate]]</f>
        <v>0</v>
      </c>
      <c r="BC443" s="28">
        <f>Table24[[#This Row],[Dry Ice Charge]]*Table24[[#This Row],[Conversion Rate]]</f>
        <v>0</v>
      </c>
      <c r="BD443" s="28">
        <f>Table24[[#This Row],[SAF/kg]]*Table24[[#This Row],[Conversion Rate]]</f>
        <v>0</v>
      </c>
      <c r="BE443" s="30" cm="1">
        <f t="array" ref="BE443">IF(COUNTIFS(F$20:F$1213,F443,G$20:G$1213,G443)&gt;1,
    _xlfn.PERCENTRANK.INC(
        _xlfn._xlws.FILTER(AO$20:AO$1213, (F$20:F$1213=F443)*(G$20:G$1213=G443)*ISNUMBER(AO$20:AO$1213)),
        AO443
    ),
    0
)</f>
        <v>1</v>
      </c>
      <c r="BF443" s="28" t="str">
        <f t="shared" si="6"/>
        <v>Red</v>
      </c>
    </row>
    <row r="444" spans="3:58" hidden="1">
      <c r="C444" s="6" t="s">
        <v>20</v>
      </c>
      <c r="D444" s="4" t="s">
        <v>472</v>
      </c>
      <c r="E444" s="4" t="s">
        <v>22</v>
      </c>
      <c r="F444" s="4" t="s">
        <v>32</v>
      </c>
      <c r="G444" s="4" t="s">
        <v>106</v>
      </c>
      <c r="H444" s="4" t="s">
        <v>799</v>
      </c>
      <c r="I444" s="4" t="s">
        <v>816</v>
      </c>
      <c r="J444" s="4" t="s">
        <v>776</v>
      </c>
      <c r="K444" s="4" t="s">
        <v>777</v>
      </c>
      <c r="L4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444" s="7">
        <v>8835.8500000000076</v>
      </c>
      <c r="N444" s="4">
        <v>620</v>
      </c>
      <c r="O444" s="13">
        <v>14.251370967741948</v>
      </c>
      <c r="P444" s="8" t="s">
        <v>880</v>
      </c>
      <c r="Q444" s="12" t="s">
        <v>472</v>
      </c>
      <c r="R444" s="12" t="s">
        <v>792</v>
      </c>
      <c r="S444" s="12" t="s">
        <v>86</v>
      </c>
      <c r="T444" s="12" t="s">
        <v>859</v>
      </c>
      <c r="U444" s="22">
        <v>1</v>
      </c>
      <c r="V444" s="12">
        <v>3965</v>
      </c>
      <c r="W444" s="12"/>
      <c r="X444" s="12">
        <v>39.65</v>
      </c>
      <c r="Y444" s="12">
        <v>19.824999999999999</v>
      </c>
      <c r="Z444" s="12">
        <v>13.216666666666667</v>
      </c>
      <c r="AA444" s="12">
        <v>7.93</v>
      </c>
      <c r="AB444" s="12">
        <v>3.9649999999999999</v>
      </c>
      <c r="AC444" s="12">
        <v>3.9649999999999999</v>
      </c>
      <c r="AD444" s="12">
        <v>3.9649999999999999</v>
      </c>
      <c r="AE444" s="12">
        <v>7.93</v>
      </c>
      <c r="AF444" s="12"/>
      <c r="AG444" s="12"/>
      <c r="AH444" s="12"/>
      <c r="AI444" s="12"/>
      <c r="AJ444" s="12"/>
      <c r="AK444" s="12"/>
      <c r="AL444" s="16" t="s">
        <v>860</v>
      </c>
      <c r="AM444" s="12" t="s">
        <v>1500</v>
      </c>
      <c r="AN444" s="27">
        <f>VLOOKUP(Table24[[#This Row],[USD conversion]],Sheet2!A:B,2,FALSE)</f>
        <v>1</v>
      </c>
      <c r="AO444" s="28">
        <f>Table24[[#This Row],[Min Charge]]*Table24[[#This Row],[Conversion Rate]]</f>
        <v>3965</v>
      </c>
      <c r="AP444" s="28">
        <f>Table24[[#This Row],[45]]*Table24[[#This Row],[Conversion Rate]]</f>
        <v>0</v>
      </c>
      <c r="AQ444" s="28">
        <f>Table24[[#This Row],[100]]*Table24[[#This Row],[Conversion Rate]]</f>
        <v>39.65</v>
      </c>
      <c r="AR444" s="28">
        <f>Table24[[#This Row],[200]]*Table24[[#This Row],[Conversion Rate]]</f>
        <v>19.824999999999999</v>
      </c>
      <c r="AS444" s="28">
        <f>Table24[[#This Row],[300]]*Table24[[#This Row],[Conversion Rate]]</f>
        <v>13.216666666666667</v>
      </c>
      <c r="AT444" s="28">
        <f>Table24[[#This Row],[500]]*Table24[[#This Row],[Conversion Rate]]</f>
        <v>7.93</v>
      </c>
      <c r="AU444" s="28">
        <f>Table24[[#This Row],[1000]]*Table24[[#This Row],[Conversion Rate]]</f>
        <v>3.9649999999999999</v>
      </c>
      <c r="AV444" s="28">
        <f>Table24[[#This Row],[2500]]*Table24[[#This Row],[Conversion Rate]]</f>
        <v>3.9649999999999999</v>
      </c>
      <c r="AW444" s="28">
        <f>Table24[[#This Row],[5000]]*Table24[[#This Row],[Conversion Rate]]</f>
        <v>3.9649999999999999</v>
      </c>
      <c r="AX444" s="28">
        <f>Table24[[#This Row],[All In/ ++]]</f>
        <v>7.93</v>
      </c>
      <c r="AY444" s="28">
        <f>Table24[[#This Row],[FSC]]*Table24[[#This Row],[Conversion Rate]]</f>
        <v>0</v>
      </c>
      <c r="AZ444" s="28">
        <f>Table24[[#This Row],[SSC]]*Table24[[#This Row],[Conversion Rate]]</f>
        <v>0</v>
      </c>
      <c r="BA444" s="28">
        <f>Table24[[#This Row],[Screening]]*Table24[[#This Row],[Conversion Rate]]</f>
        <v>0</v>
      </c>
      <c r="BB444" s="28">
        <f>Table24[[#This Row],[Other Charges]]*Table24[[#This Row],[Conversion Rate]]</f>
        <v>0</v>
      </c>
      <c r="BC444" s="28">
        <f>Table24[[#This Row],[Dry Ice Charge]]*Table24[[#This Row],[Conversion Rate]]</f>
        <v>0</v>
      </c>
      <c r="BD444" s="28">
        <f>Table24[[#This Row],[SAF/kg]]*Table24[[#This Row],[Conversion Rate]]</f>
        <v>0</v>
      </c>
      <c r="BE444" s="30" cm="1">
        <f t="array" ref="BE444">IF(COUNTIFS(F$20:F$1213,F444,G$20:G$1213,G444)&gt;1,
    _xlfn.PERCENTRANK.INC(
        _xlfn._xlws.FILTER(AO$20:AO$1213, (F$20:F$1213=F444)*(G$20:G$1213=G444)*ISNUMBER(AO$20:AO$1213)),
        AO444
    ),
    0
)</f>
        <v>1</v>
      </c>
      <c r="BF444" s="28" t="str">
        <f t="shared" si="6"/>
        <v>Red</v>
      </c>
    </row>
    <row r="445" spans="3:58">
      <c r="C445" s="6" t="s">
        <v>20</v>
      </c>
      <c r="D445" s="4" t="s">
        <v>472</v>
      </c>
      <c r="E445" s="4" t="s">
        <v>22</v>
      </c>
      <c r="F445" s="4" t="s">
        <v>123</v>
      </c>
      <c r="G445" s="4" t="s">
        <v>86</v>
      </c>
      <c r="H445" s="4" t="s">
        <v>799</v>
      </c>
      <c r="I445" s="4" t="s">
        <v>795</v>
      </c>
      <c r="J445" s="4" t="s">
        <v>776</v>
      </c>
      <c r="K445" s="4" t="s">
        <v>778</v>
      </c>
      <c r="L4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PharmaYesExpressPHLLHRUSGBAMERICASEMEA</v>
      </c>
      <c r="M445" s="7">
        <v>27841.61</v>
      </c>
      <c r="N445" s="4">
        <v>291</v>
      </c>
      <c r="O445" s="13">
        <v>95.675635738831616</v>
      </c>
      <c r="P445" s="8" t="s">
        <v>880</v>
      </c>
      <c r="Q445" s="12" t="s">
        <v>472</v>
      </c>
      <c r="R445" s="12" t="s">
        <v>875</v>
      </c>
      <c r="S445" s="12"/>
      <c r="T445" s="12" t="s">
        <v>859</v>
      </c>
      <c r="U445" s="22">
        <v>1</v>
      </c>
      <c r="V445" s="12">
        <v>297</v>
      </c>
      <c r="W445" s="12"/>
      <c r="X445" s="12">
        <v>2.97</v>
      </c>
      <c r="Y445" s="12">
        <v>1.4850000000000001</v>
      </c>
      <c r="Z445" s="12">
        <v>0.99</v>
      </c>
      <c r="AA445" s="12">
        <v>0.59</v>
      </c>
      <c r="AB445" s="12">
        <v>0.29699999999999999</v>
      </c>
      <c r="AC445" s="12">
        <v>0.29699999999999999</v>
      </c>
      <c r="AD445" s="12">
        <v>0.29699999999999999</v>
      </c>
      <c r="AE445" s="12">
        <v>0.59</v>
      </c>
      <c r="AF445" s="12"/>
      <c r="AG445" s="12"/>
      <c r="AH445" s="12"/>
      <c r="AI445" s="12"/>
      <c r="AJ445" s="12"/>
      <c r="AK445" s="12"/>
      <c r="AL445" s="16" t="s">
        <v>860</v>
      </c>
      <c r="AM445" s="12" t="s">
        <v>1500</v>
      </c>
      <c r="AN445" s="27">
        <f>VLOOKUP(Table24[[#This Row],[USD conversion]],Sheet2!A:B,2,FALSE)</f>
        <v>1</v>
      </c>
      <c r="AO445" s="28">
        <f>Table24[[#This Row],[Min Charge]]*Table24[[#This Row],[Conversion Rate]]</f>
        <v>297</v>
      </c>
      <c r="AP445" s="28">
        <f>Table24[[#This Row],[45]]*Table24[[#This Row],[Conversion Rate]]</f>
        <v>0</v>
      </c>
      <c r="AQ445" s="28">
        <f>Table24[[#This Row],[100]]*Table24[[#This Row],[Conversion Rate]]</f>
        <v>2.97</v>
      </c>
      <c r="AR445" s="28">
        <f>Table24[[#This Row],[200]]*Table24[[#This Row],[Conversion Rate]]</f>
        <v>1.4850000000000001</v>
      </c>
      <c r="AS445" s="28">
        <f>Table24[[#This Row],[300]]*Table24[[#This Row],[Conversion Rate]]</f>
        <v>0.99</v>
      </c>
      <c r="AT445" s="28">
        <f>Table24[[#This Row],[500]]*Table24[[#This Row],[Conversion Rate]]</f>
        <v>0.59</v>
      </c>
      <c r="AU445" s="28">
        <f>Table24[[#This Row],[1000]]*Table24[[#This Row],[Conversion Rate]]</f>
        <v>0.29699999999999999</v>
      </c>
      <c r="AV445" s="28">
        <f>Table24[[#This Row],[2500]]*Table24[[#This Row],[Conversion Rate]]</f>
        <v>0.29699999999999999</v>
      </c>
      <c r="AW445" s="28">
        <f>Table24[[#This Row],[5000]]*Table24[[#This Row],[Conversion Rate]]</f>
        <v>0.29699999999999999</v>
      </c>
      <c r="AX445" s="28">
        <f>Table24[[#This Row],[All In/ ++]]</f>
        <v>0.59</v>
      </c>
      <c r="AY445" s="28">
        <f>Table24[[#This Row],[FSC]]*Table24[[#This Row],[Conversion Rate]]</f>
        <v>0</v>
      </c>
      <c r="AZ445" s="28">
        <f>Table24[[#This Row],[SSC]]*Table24[[#This Row],[Conversion Rate]]</f>
        <v>0</v>
      </c>
      <c r="BA445" s="28">
        <f>Table24[[#This Row],[Screening]]*Table24[[#This Row],[Conversion Rate]]</f>
        <v>0</v>
      </c>
      <c r="BB445" s="28">
        <f>Table24[[#This Row],[Other Charges]]*Table24[[#This Row],[Conversion Rate]]</f>
        <v>0</v>
      </c>
      <c r="BC445" s="28">
        <f>Table24[[#This Row],[Dry Ice Charge]]*Table24[[#This Row],[Conversion Rate]]</f>
        <v>0</v>
      </c>
      <c r="BD445" s="28">
        <f>Table24[[#This Row],[SAF/kg]]*Table24[[#This Row],[Conversion Rate]]</f>
        <v>0</v>
      </c>
      <c r="BE445" s="30" cm="1">
        <f t="array" ref="BE445">IF(COUNTIFS(F$20:F$1213,F445,G$20:G$1213,G445)&gt;1,
    _xlfn.PERCENTRANK.INC(
        _xlfn._xlws.FILTER(AO$20:AO$1213, (F$20:F$1213=F445)*(G$20:G$1213=G445)*ISNUMBER(AO$20:AO$1213)),
        AO445
    ),
    0
)</f>
        <v>1</v>
      </c>
      <c r="BF445" s="28" t="str">
        <f t="shared" si="6"/>
        <v>Red</v>
      </c>
    </row>
    <row r="446" spans="3:58">
      <c r="C446" s="6" t="s">
        <v>20</v>
      </c>
      <c r="D446" s="4" t="s">
        <v>472</v>
      </c>
      <c r="E446" s="4" t="s">
        <v>22</v>
      </c>
      <c r="F446" s="4" t="s">
        <v>59</v>
      </c>
      <c r="G446" s="4" t="s">
        <v>51</v>
      </c>
      <c r="H446" s="4" t="s">
        <v>799</v>
      </c>
      <c r="I446" s="4" t="s">
        <v>800</v>
      </c>
      <c r="J446" s="4" t="s">
        <v>776</v>
      </c>
      <c r="K446" s="4" t="s">
        <v>778</v>
      </c>
      <c r="L4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PharmaYesExpressSEAFRAUSDEAMERICASEMEA</v>
      </c>
      <c r="M446" s="7">
        <v>17802</v>
      </c>
      <c r="N446" s="4">
        <v>468</v>
      </c>
      <c r="O446" s="13">
        <v>38.03846153846154</v>
      </c>
      <c r="P446" s="8" t="s">
        <v>880</v>
      </c>
      <c r="Q446" s="12" t="s">
        <v>472</v>
      </c>
      <c r="R446" s="12" t="s">
        <v>792</v>
      </c>
      <c r="S446" s="12"/>
      <c r="T446" s="12" t="s">
        <v>859</v>
      </c>
      <c r="U446" s="22">
        <v>1</v>
      </c>
      <c r="V446" s="12">
        <v>873</v>
      </c>
      <c r="W446" s="12"/>
      <c r="X446" s="12">
        <v>8.73</v>
      </c>
      <c r="Y446" s="12">
        <v>4.3650000000000002</v>
      </c>
      <c r="Z446" s="12">
        <v>2.91</v>
      </c>
      <c r="AA446" s="12">
        <v>1.746</v>
      </c>
      <c r="AB446" s="12">
        <v>0.873</v>
      </c>
      <c r="AC446" s="12">
        <v>0.873</v>
      </c>
      <c r="AD446" s="12">
        <v>0.873</v>
      </c>
      <c r="AE446" s="12">
        <v>1.746</v>
      </c>
      <c r="AF446" s="12"/>
      <c r="AG446" s="12"/>
      <c r="AH446" s="12"/>
      <c r="AI446" s="12"/>
      <c r="AJ446" s="12"/>
      <c r="AK446" s="12"/>
      <c r="AL446" s="16" t="s">
        <v>860</v>
      </c>
      <c r="AM446" s="12" t="s">
        <v>1500</v>
      </c>
      <c r="AN446" s="27">
        <f>VLOOKUP(Table24[[#This Row],[USD conversion]],Sheet2!A:B,2,FALSE)</f>
        <v>1</v>
      </c>
      <c r="AO446" s="28">
        <f>Table24[[#This Row],[Min Charge]]*Table24[[#This Row],[Conversion Rate]]</f>
        <v>873</v>
      </c>
      <c r="AP446" s="28">
        <f>Table24[[#This Row],[45]]*Table24[[#This Row],[Conversion Rate]]</f>
        <v>0</v>
      </c>
      <c r="AQ446" s="28">
        <f>Table24[[#This Row],[100]]*Table24[[#This Row],[Conversion Rate]]</f>
        <v>8.73</v>
      </c>
      <c r="AR446" s="28">
        <f>Table24[[#This Row],[200]]*Table24[[#This Row],[Conversion Rate]]</f>
        <v>4.3650000000000002</v>
      </c>
      <c r="AS446" s="28">
        <f>Table24[[#This Row],[300]]*Table24[[#This Row],[Conversion Rate]]</f>
        <v>2.91</v>
      </c>
      <c r="AT446" s="28">
        <f>Table24[[#This Row],[500]]*Table24[[#This Row],[Conversion Rate]]</f>
        <v>1.746</v>
      </c>
      <c r="AU446" s="28">
        <f>Table24[[#This Row],[1000]]*Table24[[#This Row],[Conversion Rate]]</f>
        <v>0.873</v>
      </c>
      <c r="AV446" s="28">
        <f>Table24[[#This Row],[2500]]*Table24[[#This Row],[Conversion Rate]]</f>
        <v>0.873</v>
      </c>
      <c r="AW446" s="28">
        <f>Table24[[#This Row],[5000]]*Table24[[#This Row],[Conversion Rate]]</f>
        <v>0.873</v>
      </c>
      <c r="AX446" s="28">
        <f>Table24[[#This Row],[All In/ ++]]</f>
        <v>1.746</v>
      </c>
      <c r="AY446" s="28">
        <f>Table24[[#This Row],[FSC]]*Table24[[#This Row],[Conversion Rate]]</f>
        <v>0</v>
      </c>
      <c r="AZ446" s="28">
        <f>Table24[[#This Row],[SSC]]*Table24[[#This Row],[Conversion Rate]]</f>
        <v>0</v>
      </c>
      <c r="BA446" s="28">
        <f>Table24[[#This Row],[Screening]]*Table24[[#This Row],[Conversion Rate]]</f>
        <v>0</v>
      </c>
      <c r="BB446" s="28">
        <f>Table24[[#This Row],[Other Charges]]*Table24[[#This Row],[Conversion Rate]]</f>
        <v>0</v>
      </c>
      <c r="BC446" s="28">
        <f>Table24[[#This Row],[Dry Ice Charge]]*Table24[[#This Row],[Conversion Rate]]</f>
        <v>0</v>
      </c>
      <c r="BD446" s="28">
        <f>Table24[[#This Row],[SAF/kg]]*Table24[[#This Row],[Conversion Rate]]</f>
        <v>0</v>
      </c>
      <c r="BE446" s="30" cm="1">
        <f t="array" ref="BE446">IF(COUNTIFS(F$20:F$1213,F446,G$20:G$1213,G446)&gt;1,
    _xlfn.PERCENTRANK.INC(
        _xlfn._xlws.FILTER(AO$20:AO$1213, (F$20:F$1213=F446)*(G$20:G$1213=G446)*ISNUMBER(AO$20:AO$1213)),
        AO446
    ),
    0
)</f>
        <v>1</v>
      </c>
      <c r="BF446" s="28" t="str">
        <f t="shared" si="6"/>
        <v>Red</v>
      </c>
    </row>
    <row r="447" spans="3:58" hidden="1">
      <c r="C447" s="6" t="s">
        <v>20</v>
      </c>
      <c r="D447" s="4" t="s">
        <v>472</v>
      </c>
      <c r="E447" s="4" t="s">
        <v>22</v>
      </c>
      <c r="F447" s="4" t="s">
        <v>290</v>
      </c>
      <c r="G447" s="4" t="s">
        <v>37</v>
      </c>
      <c r="H447" s="4" t="s">
        <v>797</v>
      </c>
      <c r="I447" s="4" t="s">
        <v>799</v>
      </c>
      <c r="J447" s="4" t="s">
        <v>777</v>
      </c>
      <c r="K447" s="4" t="s">
        <v>776</v>
      </c>
      <c r="L4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PharmaYesExpressBOMLAXINUSAPACAMERICAS</v>
      </c>
      <c r="M447" s="7">
        <v>23598</v>
      </c>
      <c r="N447" s="4">
        <v>293</v>
      </c>
      <c r="O447" s="13">
        <v>80.539249146757683</v>
      </c>
      <c r="P447" s="8" t="s">
        <v>880</v>
      </c>
      <c r="Q447" s="12" t="s">
        <v>472</v>
      </c>
      <c r="R447" s="12" t="s">
        <v>792</v>
      </c>
      <c r="S447" s="12" t="s">
        <v>86</v>
      </c>
      <c r="T447" s="12" t="s">
        <v>871</v>
      </c>
      <c r="U447" s="22">
        <v>1</v>
      </c>
      <c r="V447" s="12">
        <v>14879</v>
      </c>
      <c r="W447" s="12"/>
      <c r="X447" s="12">
        <v>566</v>
      </c>
      <c r="Y447" s="12">
        <v>566</v>
      </c>
      <c r="Z447" s="12">
        <v>501</v>
      </c>
      <c r="AA447" s="12">
        <v>400</v>
      </c>
      <c r="AB447" s="12">
        <v>400</v>
      </c>
      <c r="AC447" s="12">
        <v>400</v>
      </c>
      <c r="AD447" s="12">
        <v>400</v>
      </c>
      <c r="AE447" s="12" t="s">
        <v>872</v>
      </c>
      <c r="AF447" s="12">
        <v>15</v>
      </c>
      <c r="AG447" s="12"/>
      <c r="AH447" s="12"/>
      <c r="AI447" s="12"/>
      <c r="AJ447" s="12"/>
      <c r="AK447" s="12"/>
      <c r="AL447" s="16" t="s">
        <v>873</v>
      </c>
      <c r="AM447" s="12" t="s">
        <v>1507</v>
      </c>
      <c r="AN447" s="27">
        <f>VLOOKUP(Table24[[#This Row],[USD conversion]],Sheet2!A:B,2,FALSE)</f>
        <v>1.167E-2</v>
      </c>
      <c r="AO447" s="28">
        <f>Table24[[#This Row],[Min Charge]]*Table24[[#This Row],[Conversion Rate]]</f>
        <v>173.63793000000001</v>
      </c>
      <c r="AP447" s="28">
        <f>Table24[[#This Row],[45]]*Table24[[#This Row],[Conversion Rate]]</f>
        <v>0</v>
      </c>
      <c r="AQ447" s="28">
        <f>Table24[[#This Row],[100]]*Table24[[#This Row],[Conversion Rate]]</f>
        <v>6.6052200000000001</v>
      </c>
      <c r="AR447" s="28">
        <f>Table24[[#This Row],[200]]*Table24[[#This Row],[Conversion Rate]]</f>
        <v>6.6052200000000001</v>
      </c>
      <c r="AS447" s="28">
        <f>Table24[[#This Row],[300]]*Table24[[#This Row],[Conversion Rate]]</f>
        <v>5.8466699999999996</v>
      </c>
      <c r="AT447" s="28">
        <f>Table24[[#This Row],[500]]*Table24[[#This Row],[Conversion Rate]]</f>
        <v>4.6680000000000001</v>
      </c>
      <c r="AU447" s="28">
        <f>Table24[[#This Row],[1000]]*Table24[[#This Row],[Conversion Rate]]</f>
        <v>4.6680000000000001</v>
      </c>
      <c r="AV447" s="28">
        <f>Table24[[#This Row],[2500]]*Table24[[#This Row],[Conversion Rate]]</f>
        <v>4.6680000000000001</v>
      </c>
      <c r="AW447" s="28">
        <f>Table24[[#This Row],[5000]]*Table24[[#This Row],[Conversion Rate]]</f>
        <v>4.6680000000000001</v>
      </c>
      <c r="AX447" s="28" t="str">
        <f>Table24[[#This Row],[All In/ ++]]</f>
        <v xml:space="preserve">Net net </v>
      </c>
      <c r="AY447" s="28">
        <f>Table24[[#This Row],[FSC]]*Table24[[#This Row],[Conversion Rate]]</f>
        <v>0.17504999999999998</v>
      </c>
      <c r="AZ447" s="28">
        <f>Table24[[#This Row],[SSC]]*Table24[[#This Row],[Conversion Rate]]</f>
        <v>0</v>
      </c>
      <c r="BA447" s="28">
        <f>Table24[[#This Row],[Screening]]*Table24[[#This Row],[Conversion Rate]]</f>
        <v>0</v>
      </c>
      <c r="BB447" s="28">
        <f>Table24[[#This Row],[Other Charges]]*Table24[[#This Row],[Conversion Rate]]</f>
        <v>0</v>
      </c>
      <c r="BC447" s="28">
        <f>Table24[[#This Row],[Dry Ice Charge]]*Table24[[#This Row],[Conversion Rate]]</f>
        <v>0</v>
      </c>
      <c r="BD447" s="28">
        <f>Table24[[#This Row],[SAF/kg]]*Table24[[#This Row],[Conversion Rate]]</f>
        <v>0</v>
      </c>
      <c r="BE447" s="30" cm="1">
        <f t="array" ref="BE447">IF(COUNTIFS(F$20:F$1213,F447,G$20:G$1213,G447)&gt;1,
    _xlfn.PERCENTRANK.INC(
        _xlfn._xlws.FILTER(AO$20:AO$1213, (F$20:F$1213=F447)*(G$20:G$1213=G447)*ISNUMBER(AO$20:AO$1213)),
        AO447
    ),
    0
)</f>
        <v>0.5</v>
      </c>
      <c r="BF447" s="28" t="str">
        <f t="shared" si="6"/>
        <v>Orange</v>
      </c>
    </row>
    <row r="448" spans="3:58" hidden="1">
      <c r="C448" s="6" t="s">
        <v>20</v>
      </c>
      <c r="D448" s="4" t="s">
        <v>472</v>
      </c>
      <c r="E448" s="4" t="s">
        <v>22</v>
      </c>
      <c r="F448" s="4" t="s">
        <v>290</v>
      </c>
      <c r="G448" s="4" t="s">
        <v>86</v>
      </c>
      <c r="H448" s="4" t="s">
        <v>797</v>
      </c>
      <c r="I448" s="4" t="s">
        <v>795</v>
      </c>
      <c r="J448" s="4" t="s">
        <v>777</v>
      </c>
      <c r="K448" s="4" t="s">
        <v>778</v>
      </c>
      <c r="L4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PharmaYesExpressBOMLHRINGBAPACEMEA</v>
      </c>
      <c r="M448" s="7">
        <v>12939</v>
      </c>
      <c r="N448" s="4">
        <v>333</v>
      </c>
      <c r="O448" s="13">
        <v>38.855855855855857</v>
      </c>
      <c r="P448" s="8" t="s">
        <v>880</v>
      </c>
      <c r="Q448" s="12" t="s">
        <v>472</v>
      </c>
      <c r="R448" s="12" t="s">
        <v>791</v>
      </c>
      <c r="S448" s="12"/>
      <c r="T448" s="12" t="s">
        <v>874</v>
      </c>
      <c r="U448" s="22">
        <v>1</v>
      </c>
      <c r="V448" s="12">
        <v>12233</v>
      </c>
      <c r="W448" s="12"/>
      <c r="X448" s="12">
        <v>449</v>
      </c>
      <c r="Y448" s="12">
        <v>449</v>
      </c>
      <c r="Z448" s="12">
        <v>364</v>
      </c>
      <c r="AA448" s="12">
        <v>290</v>
      </c>
      <c r="AB448" s="12">
        <v>290</v>
      </c>
      <c r="AC448" s="12">
        <v>290</v>
      </c>
      <c r="AD448" s="12">
        <v>290</v>
      </c>
      <c r="AE448" s="12" t="s">
        <v>872</v>
      </c>
      <c r="AF448" s="12">
        <v>15</v>
      </c>
      <c r="AG448" s="12"/>
      <c r="AH448" s="12"/>
      <c r="AI448" s="12"/>
      <c r="AJ448" s="12"/>
      <c r="AK448" s="12"/>
      <c r="AL448" s="16" t="s">
        <v>873</v>
      </c>
      <c r="AM448" s="12" t="s">
        <v>1516</v>
      </c>
      <c r="AN448" s="27" t="e">
        <f>VLOOKUP(Table24[[#This Row],[USD conversion]],Sheet2!A:B,2,FALSE)</f>
        <v>#N/A</v>
      </c>
      <c r="AO448" s="28" t="e">
        <f>Table24[[#This Row],[Min Charge]]*Table24[[#This Row],[Conversion Rate]]</f>
        <v>#N/A</v>
      </c>
      <c r="AP448" s="28" t="e">
        <f>Table24[[#This Row],[45]]*Table24[[#This Row],[Conversion Rate]]</f>
        <v>#N/A</v>
      </c>
      <c r="AQ448" s="28" t="e">
        <f>Table24[[#This Row],[100]]*Table24[[#This Row],[Conversion Rate]]</f>
        <v>#N/A</v>
      </c>
      <c r="AR448" s="28" t="e">
        <f>Table24[[#This Row],[200]]*Table24[[#This Row],[Conversion Rate]]</f>
        <v>#N/A</v>
      </c>
      <c r="AS448" s="28" t="e">
        <f>Table24[[#This Row],[300]]*Table24[[#This Row],[Conversion Rate]]</f>
        <v>#N/A</v>
      </c>
      <c r="AT448" s="28" t="e">
        <f>Table24[[#This Row],[500]]*Table24[[#This Row],[Conversion Rate]]</f>
        <v>#N/A</v>
      </c>
      <c r="AU448" s="28" t="e">
        <f>Table24[[#This Row],[1000]]*Table24[[#This Row],[Conversion Rate]]</f>
        <v>#N/A</v>
      </c>
      <c r="AV448" s="28" t="e">
        <f>Table24[[#This Row],[2500]]*Table24[[#This Row],[Conversion Rate]]</f>
        <v>#N/A</v>
      </c>
      <c r="AW448" s="28" t="e">
        <f>Table24[[#This Row],[5000]]*Table24[[#This Row],[Conversion Rate]]</f>
        <v>#N/A</v>
      </c>
      <c r="AX448" s="28" t="str">
        <f>Table24[[#This Row],[All In/ ++]]</f>
        <v xml:space="preserve">Net net </v>
      </c>
      <c r="AY448" s="28" t="e">
        <f>Table24[[#This Row],[FSC]]*Table24[[#This Row],[Conversion Rate]]</f>
        <v>#N/A</v>
      </c>
      <c r="AZ448" s="28" t="e">
        <f>Table24[[#This Row],[SSC]]*Table24[[#This Row],[Conversion Rate]]</f>
        <v>#N/A</v>
      </c>
      <c r="BA448" s="28" t="e">
        <f>Table24[[#This Row],[Screening]]*Table24[[#This Row],[Conversion Rate]]</f>
        <v>#N/A</v>
      </c>
      <c r="BB448" s="28" t="e">
        <f>Table24[[#This Row],[Other Charges]]*Table24[[#This Row],[Conversion Rate]]</f>
        <v>#N/A</v>
      </c>
      <c r="BC448" s="28" t="e">
        <f>Table24[[#This Row],[Dry Ice Charge]]*Table24[[#This Row],[Conversion Rate]]</f>
        <v>#N/A</v>
      </c>
      <c r="BD448" s="28" t="e">
        <f>Table24[[#This Row],[SAF/kg]]*Table24[[#This Row],[Conversion Rate]]</f>
        <v>#N/A</v>
      </c>
      <c r="BE448" s="30" t="e" cm="1">
        <f t="array" ref="BE448">IF(COUNTIFS(F$20:F$1213,F448,G$20:G$1213,G448)&gt;1,
    _xlfn.PERCENTRANK.INC(
        _xlfn._xlws.FILTER(AO$20:AO$1213, (F$20:F$1213=F448)*(G$20:G$1213=G448)*ISNUMBER(AO$20:AO$1213)),
        AO448
    ),
    0
)</f>
        <v>#N/A</v>
      </c>
      <c r="BF448" s="28" t="str">
        <f t="shared" si="6"/>
        <v/>
      </c>
    </row>
    <row r="449" spans="3:58" hidden="1">
      <c r="C449" s="6" t="s">
        <v>20</v>
      </c>
      <c r="D449" s="4" t="s">
        <v>472</v>
      </c>
      <c r="E449" s="4" t="s">
        <v>22</v>
      </c>
      <c r="F449" s="4" t="s">
        <v>97</v>
      </c>
      <c r="G449" s="4" t="s">
        <v>37</v>
      </c>
      <c r="H449" s="4" t="s">
        <v>808</v>
      </c>
      <c r="I449" s="4" t="s">
        <v>799</v>
      </c>
      <c r="J449" s="4" t="s">
        <v>777</v>
      </c>
      <c r="K449" s="4" t="s">
        <v>776</v>
      </c>
      <c r="L4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449" s="7">
        <v>36561.629999999925</v>
      </c>
      <c r="N449" s="4">
        <v>1233</v>
      </c>
      <c r="O449" s="13">
        <v>29.652579075425731</v>
      </c>
      <c r="P449" s="8" t="s">
        <v>880</v>
      </c>
      <c r="Q449" s="12" t="s">
        <v>472</v>
      </c>
      <c r="R449" s="12" t="s">
        <v>792</v>
      </c>
      <c r="S449" s="12" t="s">
        <v>86</v>
      </c>
      <c r="T449" s="12" t="s">
        <v>866</v>
      </c>
      <c r="U449" s="22">
        <v>1</v>
      </c>
      <c r="V449" s="12">
        <v>350000</v>
      </c>
      <c r="W449" s="12"/>
      <c r="X449" s="12">
        <v>3500</v>
      </c>
      <c r="Y449" s="12">
        <v>1750</v>
      </c>
      <c r="Z449" s="12">
        <v>1166.6666666666667</v>
      </c>
      <c r="AA449" s="12">
        <v>700</v>
      </c>
      <c r="AB449" s="12">
        <v>350</v>
      </c>
      <c r="AC449" s="12">
        <v>350</v>
      </c>
      <c r="AD449" s="12">
        <v>350</v>
      </c>
      <c r="AE449" s="12">
        <v>700</v>
      </c>
      <c r="AF449" s="12"/>
      <c r="AG449" s="12"/>
      <c r="AH449" s="12"/>
      <c r="AI449" s="12"/>
      <c r="AJ449" s="12"/>
      <c r="AK449" s="12"/>
      <c r="AL449" s="16" t="s">
        <v>865</v>
      </c>
      <c r="AM449" s="12" t="s">
        <v>1501</v>
      </c>
      <c r="AN449" s="27">
        <f>VLOOKUP(Table24[[#This Row],[USD conversion]],Sheet2!A:B,2,FALSE)</f>
        <v>6.8230000000000001E-3</v>
      </c>
      <c r="AO449" s="28">
        <f>Table24[[#This Row],[Min Charge]]*Table24[[#This Row],[Conversion Rate]]</f>
        <v>2388.0500000000002</v>
      </c>
      <c r="AP449" s="28">
        <f>Table24[[#This Row],[45]]*Table24[[#This Row],[Conversion Rate]]</f>
        <v>0</v>
      </c>
      <c r="AQ449" s="28">
        <f>Table24[[#This Row],[100]]*Table24[[#This Row],[Conversion Rate]]</f>
        <v>23.880500000000001</v>
      </c>
      <c r="AR449" s="28">
        <f>Table24[[#This Row],[200]]*Table24[[#This Row],[Conversion Rate]]</f>
        <v>11.940250000000001</v>
      </c>
      <c r="AS449" s="28">
        <f>Table24[[#This Row],[300]]*Table24[[#This Row],[Conversion Rate]]</f>
        <v>7.9601666666666668</v>
      </c>
      <c r="AT449" s="28">
        <f>Table24[[#This Row],[500]]*Table24[[#This Row],[Conversion Rate]]</f>
        <v>4.7761000000000005</v>
      </c>
      <c r="AU449" s="28">
        <f>Table24[[#This Row],[1000]]*Table24[[#This Row],[Conversion Rate]]</f>
        <v>2.3880500000000002</v>
      </c>
      <c r="AV449" s="28">
        <f>Table24[[#This Row],[2500]]*Table24[[#This Row],[Conversion Rate]]</f>
        <v>2.3880500000000002</v>
      </c>
      <c r="AW449" s="28">
        <f>Table24[[#This Row],[5000]]*Table24[[#This Row],[Conversion Rate]]</f>
        <v>2.3880500000000002</v>
      </c>
      <c r="AX449" s="28">
        <f>Table24[[#This Row],[All In/ ++]]</f>
        <v>700</v>
      </c>
      <c r="AY449" s="28">
        <f>Table24[[#This Row],[FSC]]*Table24[[#This Row],[Conversion Rate]]</f>
        <v>0</v>
      </c>
      <c r="AZ449" s="28">
        <f>Table24[[#This Row],[SSC]]*Table24[[#This Row],[Conversion Rate]]</f>
        <v>0</v>
      </c>
      <c r="BA449" s="28">
        <f>Table24[[#This Row],[Screening]]*Table24[[#This Row],[Conversion Rate]]</f>
        <v>0</v>
      </c>
      <c r="BB449" s="28">
        <f>Table24[[#This Row],[Other Charges]]*Table24[[#This Row],[Conversion Rate]]</f>
        <v>0</v>
      </c>
      <c r="BC449" s="28">
        <f>Table24[[#This Row],[Dry Ice Charge]]*Table24[[#This Row],[Conversion Rate]]</f>
        <v>0</v>
      </c>
      <c r="BD449" s="28">
        <f>Table24[[#This Row],[SAF/kg]]*Table24[[#This Row],[Conversion Rate]]</f>
        <v>0</v>
      </c>
      <c r="BE449" s="30" cm="1">
        <f t="array" ref="BE449">IF(COUNTIFS(F$20:F$1213,F449,G$20:G$1213,G449)&gt;1,
    _xlfn.PERCENTRANK.INC(
        _xlfn._xlws.FILTER(AO$20:AO$1213, (F$20:F$1213=F449)*(G$20:G$1213=G449)*ISNUMBER(AO$20:AO$1213)),
        AO449
    ),
    0
)</f>
        <v>1</v>
      </c>
      <c r="BF449" s="28" t="str">
        <f t="shared" si="6"/>
        <v>Red</v>
      </c>
    </row>
    <row r="450" spans="3:58" hidden="1">
      <c r="C450" s="6" t="s">
        <v>20</v>
      </c>
      <c r="D450" s="4" t="s">
        <v>472</v>
      </c>
      <c r="E450" s="4" t="s">
        <v>22</v>
      </c>
      <c r="F450" s="4" t="s">
        <v>230</v>
      </c>
      <c r="G450" s="4" t="s">
        <v>37</v>
      </c>
      <c r="H450" s="4" t="s">
        <v>822</v>
      </c>
      <c r="I450" s="4" t="s">
        <v>799</v>
      </c>
      <c r="J450" s="4" t="s">
        <v>777</v>
      </c>
      <c r="K450" s="4" t="s">
        <v>776</v>
      </c>
      <c r="L4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450" s="7">
        <v>6126</v>
      </c>
      <c r="N450" s="4">
        <v>275</v>
      </c>
      <c r="O450" s="13">
        <v>22.276363636363637</v>
      </c>
      <c r="P450" s="8" t="s">
        <v>880</v>
      </c>
      <c r="Q450" s="12" t="s">
        <v>472</v>
      </c>
      <c r="R450" s="12" t="s">
        <v>792</v>
      </c>
      <c r="S450" s="12" t="s">
        <v>86</v>
      </c>
      <c r="T450" s="12" t="s">
        <v>241</v>
      </c>
      <c r="U450" s="22">
        <v>1</v>
      </c>
      <c r="V450" s="12">
        <v>35020</v>
      </c>
      <c r="W450" s="12"/>
      <c r="X450" s="12">
        <v>350.2</v>
      </c>
      <c r="Y450" s="12">
        <v>175.1</v>
      </c>
      <c r="Z450" s="12">
        <v>116.73333333333333</v>
      </c>
      <c r="AA450" s="12">
        <v>70.040000000000006</v>
      </c>
      <c r="AB450" s="12">
        <v>35.020000000000003</v>
      </c>
      <c r="AC450" s="12">
        <v>35.020000000000003</v>
      </c>
      <c r="AD450" s="12">
        <v>35.020000000000003</v>
      </c>
      <c r="AE450" s="12">
        <v>70.040000000000006</v>
      </c>
      <c r="AF450" s="12"/>
      <c r="AG450" s="12"/>
      <c r="AH450" s="12"/>
      <c r="AI450" s="12"/>
      <c r="AJ450" s="12"/>
      <c r="AK450" s="12"/>
      <c r="AL450" s="16" t="s">
        <v>865</v>
      </c>
      <c r="AM450" s="12" t="s">
        <v>1510</v>
      </c>
      <c r="AN450" s="27">
        <f>VLOOKUP(Table24[[#This Row],[USD conversion]],Sheet2!A:B,2,FALSE)</f>
        <v>0.2351</v>
      </c>
      <c r="AO450" s="28">
        <f>Table24[[#This Row],[Min Charge]]*Table24[[#This Row],[Conversion Rate]]</f>
        <v>8233.2019999999993</v>
      </c>
      <c r="AP450" s="28">
        <f>Table24[[#This Row],[45]]*Table24[[#This Row],[Conversion Rate]]</f>
        <v>0</v>
      </c>
      <c r="AQ450" s="28">
        <f>Table24[[#This Row],[100]]*Table24[[#This Row],[Conversion Rate]]</f>
        <v>82.33202</v>
      </c>
      <c r="AR450" s="28">
        <f>Table24[[#This Row],[200]]*Table24[[#This Row],[Conversion Rate]]</f>
        <v>41.16601</v>
      </c>
      <c r="AS450" s="28">
        <f>Table24[[#This Row],[300]]*Table24[[#This Row],[Conversion Rate]]</f>
        <v>27.444006666666667</v>
      </c>
      <c r="AT450" s="28">
        <f>Table24[[#This Row],[500]]*Table24[[#This Row],[Conversion Rate]]</f>
        <v>16.466404000000001</v>
      </c>
      <c r="AU450" s="28">
        <f>Table24[[#This Row],[1000]]*Table24[[#This Row],[Conversion Rate]]</f>
        <v>8.2332020000000004</v>
      </c>
      <c r="AV450" s="28">
        <f>Table24[[#This Row],[2500]]*Table24[[#This Row],[Conversion Rate]]</f>
        <v>8.2332020000000004</v>
      </c>
      <c r="AW450" s="28">
        <f>Table24[[#This Row],[5000]]*Table24[[#This Row],[Conversion Rate]]</f>
        <v>8.2332020000000004</v>
      </c>
      <c r="AX450" s="28">
        <f>Table24[[#This Row],[All In/ ++]]</f>
        <v>70.040000000000006</v>
      </c>
      <c r="AY450" s="28">
        <f>Table24[[#This Row],[FSC]]*Table24[[#This Row],[Conversion Rate]]</f>
        <v>0</v>
      </c>
      <c r="AZ450" s="28">
        <f>Table24[[#This Row],[SSC]]*Table24[[#This Row],[Conversion Rate]]</f>
        <v>0</v>
      </c>
      <c r="BA450" s="28">
        <f>Table24[[#This Row],[Screening]]*Table24[[#This Row],[Conversion Rate]]</f>
        <v>0</v>
      </c>
      <c r="BB450" s="28">
        <f>Table24[[#This Row],[Other Charges]]*Table24[[#This Row],[Conversion Rate]]</f>
        <v>0</v>
      </c>
      <c r="BC450" s="28">
        <f>Table24[[#This Row],[Dry Ice Charge]]*Table24[[#This Row],[Conversion Rate]]</f>
        <v>0</v>
      </c>
      <c r="BD450" s="28">
        <f>Table24[[#This Row],[SAF/kg]]*Table24[[#This Row],[Conversion Rate]]</f>
        <v>0</v>
      </c>
      <c r="BE450" s="30" cm="1">
        <f t="array" ref="BE450">IF(COUNTIFS(F$20:F$1213,F450,G$20:G$1213,G450)&gt;1,
    _xlfn.PERCENTRANK.INC(
        _xlfn._xlws.FILTER(AO$20:AO$1213, (F$20:F$1213=F450)*(G$20:G$1213=G450)*ISNUMBER(AO$20:AO$1213)),
        AO450
    ),
    0
)</f>
        <v>1</v>
      </c>
      <c r="BF450" s="28" t="str">
        <f t="shared" si="6"/>
        <v>Red</v>
      </c>
    </row>
    <row r="451" spans="3:58" hidden="1">
      <c r="C451" s="6" t="s">
        <v>20</v>
      </c>
      <c r="D451" s="4" t="s">
        <v>21</v>
      </c>
      <c r="E451" s="4" t="s">
        <v>22</v>
      </c>
      <c r="F451" s="4" t="s">
        <v>181</v>
      </c>
      <c r="G451" s="4" t="s">
        <v>37</v>
      </c>
      <c r="H451" s="4" t="s">
        <v>808</v>
      </c>
      <c r="I451" s="4" t="s">
        <v>799</v>
      </c>
      <c r="J451" s="4" t="s">
        <v>777</v>
      </c>
      <c r="K451" s="4" t="s">
        <v>776</v>
      </c>
      <c r="L4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451" s="7">
        <v>5181.3900000000003</v>
      </c>
      <c r="N451" s="4">
        <v>586</v>
      </c>
      <c r="O451" s="13">
        <v>8.8419624573378837</v>
      </c>
      <c r="P451" s="8" t="s">
        <v>880</v>
      </c>
      <c r="Q451" s="12" t="s">
        <v>472</v>
      </c>
      <c r="R451" s="12" t="s">
        <v>792</v>
      </c>
      <c r="S451" s="12" t="s">
        <v>86</v>
      </c>
      <c r="T451" s="12" t="s">
        <v>866</v>
      </c>
      <c r="U451" s="22">
        <v>1</v>
      </c>
      <c r="V451" s="12">
        <v>450000</v>
      </c>
      <c r="W451" s="12"/>
      <c r="X451" s="12">
        <v>4500</v>
      </c>
      <c r="Y451" s="12">
        <v>2250</v>
      </c>
      <c r="Z451" s="12">
        <v>1500</v>
      </c>
      <c r="AA451" s="12">
        <v>900</v>
      </c>
      <c r="AB451" s="12">
        <v>450</v>
      </c>
      <c r="AC451" s="12">
        <v>450</v>
      </c>
      <c r="AD451" s="12">
        <v>450</v>
      </c>
      <c r="AE451" s="12">
        <v>900</v>
      </c>
      <c r="AF451" s="12"/>
      <c r="AG451" s="12"/>
      <c r="AH451" s="12"/>
      <c r="AI451" s="12"/>
      <c r="AJ451" s="12"/>
      <c r="AK451" s="12"/>
      <c r="AL451" s="16" t="s">
        <v>865</v>
      </c>
      <c r="AM451" s="12" t="s">
        <v>1501</v>
      </c>
      <c r="AN451" s="27">
        <f>VLOOKUP(Table24[[#This Row],[USD conversion]],Sheet2!A:B,2,FALSE)</f>
        <v>6.8230000000000001E-3</v>
      </c>
      <c r="AO451" s="28">
        <f>Table24[[#This Row],[Min Charge]]*Table24[[#This Row],[Conversion Rate]]</f>
        <v>3070.35</v>
      </c>
      <c r="AP451" s="28">
        <f>Table24[[#This Row],[45]]*Table24[[#This Row],[Conversion Rate]]</f>
        <v>0</v>
      </c>
      <c r="AQ451" s="28">
        <f>Table24[[#This Row],[100]]*Table24[[#This Row],[Conversion Rate]]</f>
        <v>30.703500000000002</v>
      </c>
      <c r="AR451" s="28">
        <f>Table24[[#This Row],[200]]*Table24[[#This Row],[Conversion Rate]]</f>
        <v>15.351750000000001</v>
      </c>
      <c r="AS451" s="28">
        <f>Table24[[#This Row],[300]]*Table24[[#This Row],[Conversion Rate]]</f>
        <v>10.234500000000001</v>
      </c>
      <c r="AT451" s="28">
        <f>Table24[[#This Row],[500]]*Table24[[#This Row],[Conversion Rate]]</f>
        <v>6.1406999999999998</v>
      </c>
      <c r="AU451" s="28">
        <f>Table24[[#This Row],[1000]]*Table24[[#This Row],[Conversion Rate]]</f>
        <v>3.0703499999999999</v>
      </c>
      <c r="AV451" s="28">
        <f>Table24[[#This Row],[2500]]*Table24[[#This Row],[Conversion Rate]]</f>
        <v>3.0703499999999999</v>
      </c>
      <c r="AW451" s="28">
        <f>Table24[[#This Row],[5000]]*Table24[[#This Row],[Conversion Rate]]</f>
        <v>3.0703499999999999</v>
      </c>
      <c r="AX451" s="28">
        <f>Table24[[#This Row],[All In/ ++]]</f>
        <v>900</v>
      </c>
      <c r="AY451" s="28">
        <f>Table24[[#This Row],[FSC]]*Table24[[#This Row],[Conversion Rate]]</f>
        <v>0</v>
      </c>
      <c r="AZ451" s="28">
        <f>Table24[[#This Row],[SSC]]*Table24[[#This Row],[Conversion Rate]]</f>
        <v>0</v>
      </c>
      <c r="BA451" s="28">
        <f>Table24[[#This Row],[Screening]]*Table24[[#This Row],[Conversion Rate]]</f>
        <v>0</v>
      </c>
      <c r="BB451" s="28">
        <f>Table24[[#This Row],[Other Charges]]*Table24[[#This Row],[Conversion Rate]]</f>
        <v>0</v>
      </c>
      <c r="BC451" s="28">
        <f>Table24[[#This Row],[Dry Ice Charge]]*Table24[[#This Row],[Conversion Rate]]</f>
        <v>0</v>
      </c>
      <c r="BD451" s="28">
        <f>Table24[[#This Row],[SAF/kg]]*Table24[[#This Row],[Conversion Rate]]</f>
        <v>0</v>
      </c>
      <c r="BE451" s="30" cm="1">
        <f t="array" ref="BE451">IF(COUNTIFS(F$20:F$1213,F451,G$20:G$1213,G451)&gt;1,
    _xlfn.PERCENTRANK.INC(
        _xlfn._xlws.FILTER(AO$20:AO$1213, (F$20:F$1213=F451)*(G$20:G$1213=G451)*ISNUMBER(AO$20:AO$1213)),
        AO451
    ),
    0
)</f>
        <v>0.93700000000000006</v>
      </c>
      <c r="BF451" s="28" t="str">
        <f t="shared" si="6"/>
        <v>Red</v>
      </c>
    </row>
    <row r="452" spans="3:58" hidden="1">
      <c r="C452" s="6" t="s">
        <v>20</v>
      </c>
      <c r="D452" s="4" t="s">
        <v>472</v>
      </c>
      <c r="E452" s="4" t="s">
        <v>22</v>
      </c>
      <c r="F452" s="4" t="s">
        <v>181</v>
      </c>
      <c r="G452" s="4" t="s">
        <v>37</v>
      </c>
      <c r="H452" s="4" t="s">
        <v>808</v>
      </c>
      <c r="I452" s="4" t="s">
        <v>799</v>
      </c>
      <c r="J452" s="4" t="s">
        <v>777</v>
      </c>
      <c r="K452" s="4" t="s">
        <v>776</v>
      </c>
      <c r="L4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452" s="7">
        <v>65941.231</v>
      </c>
      <c r="N452" s="4">
        <v>606</v>
      </c>
      <c r="O452" s="13">
        <v>108.81391254125413</v>
      </c>
      <c r="P452" s="8" t="s">
        <v>880</v>
      </c>
      <c r="Q452" s="12" t="s">
        <v>472</v>
      </c>
      <c r="R452" s="12" t="s">
        <v>792</v>
      </c>
      <c r="S452" s="12" t="s">
        <v>86</v>
      </c>
      <c r="T452" s="12" t="s">
        <v>866</v>
      </c>
      <c r="U452" s="22">
        <v>1</v>
      </c>
      <c r="V452" s="12">
        <v>450000</v>
      </c>
      <c r="W452" s="12"/>
      <c r="X452" s="12">
        <v>4500</v>
      </c>
      <c r="Y452" s="12">
        <v>2250</v>
      </c>
      <c r="Z452" s="12">
        <v>1500</v>
      </c>
      <c r="AA452" s="12">
        <v>900</v>
      </c>
      <c r="AB452" s="12">
        <v>450</v>
      </c>
      <c r="AC452" s="12">
        <v>450</v>
      </c>
      <c r="AD452" s="12">
        <v>450</v>
      </c>
      <c r="AE452" s="12">
        <v>900</v>
      </c>
      <c r="AF452" s="12"/>
      <c r="AG452" s="12"/>
      <c r="AH452" s="12"/>
      <c r="AI452" s="12"/>
      <c r="AJ452" s="12"/>
      <c r="AK452" s="12"/>
      <c r="AL452" s="16" t="s">
        <v>865</v>
      </c>
      <c r="AM452" s="12" t="s">
        <v>1501</v>
      </c>
      <c r="AN452" s="27">
        <f>VLOOKUP(Table24[[#This Row],[USD conversion]],Sheet2!A:B,2,FALSE)</f>
        <v>6.8230000000000001E-3</v>
      </c>
      <c r="AO452" s="28">
        <f>Table24[[#This Row],[Min Charge]]*Table24[[#This Row],[Conversion Rate]]</f>
        <v>3070.35</v>
      </c>
      <c r="AP452" s="28">
        <f>Table24[[#This Row],[45]]*Table24[[#This Row],[Conversion Rate]]</f>
        <v>0</v>
      </c>
      <c r="AQ452" s="28">
        <f>Table24[[#This Row],[100]]*Table24[[#This Row],[Conversion Rate]]</f>
        <v>30.703500000000002</v>
      </c>
      <c r="AR452" s="28">
        <f>Table24[[#This Row],[200]]*Table24[[#This Row],[Conversion Rate]]</f>
        <v>15.351750000000001</v>
      </c>
      <c r="AS452" s="28">
        <f>Table24[[#This Row],[300]]*Table24[[#This Row],[Conversion Rate]]</f>
        <v>10.234500000000001</v>
      </c>
      <c r="AT452" s="28">
        <f>Table24[[#This Row],[500]]*Table24[[#This Row],[Conversion Rate]]</f>
        <v>6.1406999999999998</v>
      </c>
      <c r="AU452" s="28">
        <f>Table24[[#This Row],[1000]]*Table24[[#This Row],[Conversion Rate]]</f>
        <v>3.0703499999999999</v>
      </c>
      <c r="AV452" s="28">
        <f>Table24[[#This Row],[2500]]*Table24[[#This Row],[Conversion Rate]]</f>
        <v>3.0703499999999999</v>
      </c>
      <c r="AW452" s="28">
        <f>Table24[[#This Row],[5000]]*Table24[[#This Row],[Conversion Rate]]</f>
        <v>3.0703499999999999</v>
      </c>
      <c r="AX452" s="28">
        <f>Table24[[#This Row],[All In/ ++]]</f>
        <v>900</v>
      </c>
      <c r="AY452" s="28">
        <f>Table24[[#This Row],[FSC]]*Table24[[#This Row],[Conversion Rate]]</f>
        <v>0</v>
      </c>
      <c r="AZ452" s="28">
        <f>Table24[[#This Row],[SSC]]*Table24[[#This Row],[Conversion Rate]]</f>
        <v>0</v>
      </c>
      <c r="BA452" s="28">
        <f>Table24[[#This Row],[Screening]]*Table24[[#This Row],[Conversion Rate]]</f>
        <v>0</v>
      </c>
      <c r="BB452" s="28">
        <f>Table24[[#This Row],[Other Charges]]*Table24[[#This Row],[Conversion Rate]]</f>
        <v>0</v>
      </c>
      <c r="BC452" s="28">
        <f>Table24[[#This Row],[Dry Ice Charge]]*Table24[[#This Row],[Conversion Rate]]</f>
        <v>0</v>
      </c>
      <c r="BD452" s="28">
        <f>Table24[[#This Row],[SAF/kg]]*Table24[[#This Row],[Conversion Rate]]</f>
        <v>0</v>
      </c>
      <c r="BE452" s="30" cm="1">
        <f t="array" ref="BE452">IF(COUNTIFS(F$20:F$1213,F452,G$20:G$1213,G452)&gt;1,
    _xlfn.PERCENTRANK.INC(
        _xlfn._xlws.FILTER(AO$20:AO$1213, (F$20:F$1213=F452)*(G$20:G$1213=G452)*ISNUMBER(AO$20:AO$1213)),
        AO452
    ),
    0
)</f>
        <v>0.93700000000000006</v>
      </c>
      <c r="BF452" s="28" t="str">
        <f t="shared" si="6"/>
        <v>Red</v>
      </c>
    </row>
    <row r="453" spans="3:58" hidden="1">
      <c r="C453" s="6" t="s">
        <v>20</v>
      </c>
      <c r="D453" s="4" t="s">
        <v>472</v>
      </c>
      <c r="E453" s="4" t="s">
        <v>22</v>
      </c>
      <c r="F453" s="4" t="s">
        <v>190</v>
      </c>
      <c r="G453" s="4" t="s">
        <v>66</v>
      </c>
      <c r="H453" s="4" t="s">
        <v>801</v>
      </c>
      <c r="I453" s="4" t="s">
        <v>799</v>
      </c>
      <c r="J453" s="4" t="s">
        <v>777</v>
      </c>
      <c r="K453" s="4" t="s">
        <v>776</v>
      </c>
      <c r="L4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PharmaYesExpressPVGJFKCNUSAPACAMERICAS</v>
      </c>
      <c r="M453" s="7">
        <v>37073</v>
      </c>
      <c r="N453" s="4">
        <v>288</v>
      </c>
      <c r="O453" s="13">
        <v>128.72569444444446</v>
      </c>
      <c r="P453" s="8" t="s">
        <v>880</v>
      </c>
      <c r="Q453" s="12" t="s">
        <v>472</v>
      </c>
      <c r="R453" s="12" t="s">
        <v>792</v>
      </c>
      <c r="S453" s="12" t="s">
        <v>86</v>
      </c>
      <c r="T453" s="12" t="s">
        <v>877</v>
      </c>
      <c r="U453" s="22">
        <v>1</v>
      </c>
      <c r="V453" s="12">
        <v>19000</v>
      </c>
      <c r="W453" s="12"/>
      <c r="X453" s="12">
        <v>190</v>
      </c>
      <c r="Y453" s="12">
        <v>95</v>
      </c>
      <c r="Z453" s="12">
        <v>63.333333333333336</v>
      </c>
      <c r="AA453" s="12">
        <v>38</v>
      </c>
      <c r="AB453" s="12">
        <v>19</v>
      </c>
      <c r="AC453" s="12">
        <v>19</v>
      </c>
      <c r="AD453" s="12">
        <v>19</v>
      </c>
      <c r="AE453" s="12">
        <v>38</v>
      </c>
      <c r="AF453" s="12"/>
      <c r="AG453" s="12"/>
      <c r="AH453" s="12"/>
      <c r="AI453" s="12"/>
      <c r="AJ453" s="12"/>
      <c r="AK453" s="12"/>
      <c r="AL453" s="16" t="s">
        <v>865</v>
      </c>
      <c r="AM453" s="12" t="s">
        <v>1511</v>
      </c>
      <c r="AN453" s="27">
        <f>VLOOKUP(Table24[[#This Row],[USD conversion]],Sheet2!A:B,2,FALSE)</f>
        <v>0.13930000000000001</v>
      </c>
      <c r="AO453" s="28">
        <f>Table24[[#This Row],[Min Charge]]*Table24[[#This Row],[Conversion Rate]]</f>
        <v>2646.7000000000003</v>
      </c>
      <c r="AP453" s="28">
        <f>Table24[[#This Row],[45]]*Table24[[#This Row],[Conversion Rate]]</f>
        <v>0</v>
      </c>
      <c r="AQ453" s="28">
        <f>Table24[[#This Row],[100]]*Table24[[#This Row],[Conversion Rate]]</f>
        <v>26.467000000000002</v>
      </c>
      <c r="AR453" s="28">
        <f>Table24[[#This Row],[200]]*Table24[[#This Row],[Conversion Rate]]</f>
        <v>13.233500000000001</v>
      </c>
      <c r="AS453" s="28">
        <f>Table24[[#This Row],[300]]*Table24[[#This Row],[Conversion Rate]]</f>
        <v>8.8223333333333347</v>
      </c>
      <c r="AT453" s="28">
        <f>Table24[[#This Row],[500]]*Table24[[#This Row],[Conversion Rate]]</f>
        <v>5.2934000000000001</v>
      </c>
      <c r="AU453" s="28">
        <f>Table24[[#This Row],[1000]]*Table24[[#This Row],[Conversion Rate]]</f>
        <v>2.6467000000000001</v>
      </c>
      <c r="AV453" s="28">
        <f>Table24[[#This Row],[2500]]*Table24[[#This Row],[Conversion Rate]]</f>
        <v>2.6467000000000001</v>
      </c>
      <c r="AW453" s="28">
        <f>Table24[[#This Row],[5000]]*Table24[[#This Row],[Conversion Rate]]</f>
        <v>2.6467000000000001</v>
      </c>
      <c r="AX453" s="28">
        <f>Table24[[#This Row],[All In/ ++]]</f>
        <v>38</v>
      </c>
      <c r="AY453" s="28">
        <f>Table24[[#This Row],[FSC]]*Table24[[#This Row],[Conversion Rate]]</f>
        <v>0</v>
      </c>
      <c r="AZ453" s="28">
        <f>Table24[[#This Row],[SSC]]*Table24[[#This Row],[Conversion Rate]]</f>
        <v>0</v>
      </c>
      <c r="BA453" s="28">
        <f>Table24[[#This Row],[Screening]]*Table24[[#This Row],[Conversion Rate]]</f>
        <v>0</v>
      </c>
      <c r="BB453" s="28">
        <f>Table24[[#This Row],[Other Charges]]*Table24[[#This Row],[Conversion Rate]]</f>
        <v>0</v>
      </c>
      <c r="BC453" s="28">
        <f>Table24[[#This Row],[Dry Ice Charge]]*Table24[[#This Row],[Conversion Rate]]</f>
        <v>0</v>
      </c>
      <c r="BD453" s="28">
        <f>Table24[[#This Row],[SAF/kg]]*Table24[[#This Row],[Conversion Rate]]</f>
        <v>0</v>
      </c>
      <c r="BE453" s="30" cm="1">
        <f t="array" ref="BE453">IF(COUNTIFS(F$20:F$1213,F453,G$20:G$1213,G453)&gt;1,
    _xlfn.PERCENTRANK.INC(
        _xlfn._xlws.FILTER(AO$20:AO$1213, (F$20:F$1213=F453)*(G$20:G$1213=G453)*ISNUMBER(AO$20:AO$1213)),
        AO453
    ),
    0
)</f>
        <v>1</v>
      </c>
      <c r="BF453" s="28" t="str">
        <f t="shared" si="6"/>
        <v>Red</v>
      </c>
    </row>
    <row r="454" spans="3:58" hidden="1">
      <c r="C454" s="6" t="s">
        <v>20</v>
      </c>
      <c r="D454" s="4" t="s">
        <v>472</v>
      </c>
      <c r="E454" s="4" t="s">
        <v>22</v>
      </c>
      <c r="F454" s="4" t="s">
        <v>27</v>
      </c>
      <c r="G454" s="4" t="s">
        <v>51</v>
      </c>
      <c r="H454" s="4" t="s">
        <v>810</v>
      </c>
      <c r="I454" s="4" t="s">
        <v>800</v>
      </c>
      <c r="J454" s="4" t="s">
        <v>777</v>
      </c>
      <c r="K454" s="4" t="s">
        <v>778</v>
      </c>
      <c r="L4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PharmaYesExpressSINFRASGDEAPACEMEA</v>
      </c>
      <c r="M454" s="7">
        <v>13071</v>
      </c>
      <c r="N454" s="4">
        <v>412</v>
      </c>
      <c r="O454" s="13">
        <v>31.725728155339805</v>
      </c>
      <c r="P454" s="8" t="s">
        <v>880</v>
      </c>
      <c r="Q454" s="12" t="s">
        <v>472</v>
      </c>
      <c r="R454" s="12" t="s">
        <v>792</v>
      </c>
      <c r="S454" s="12" t="s">
        <v>86</v>
      </c>
      <c r="T454" s="12" t="s">
        <v>878</v>
      </c>
      <c r="U454" s="22">
        <v>1</v>
      </c>
      <c r="V454" s="12">
        <v>3750</v>
      </c>
      <c r="W454" s="12"/>
      <c r="X454" s="12">
        <v>37.5</v>
      </c>
      <c r="Y454" s="12">
        <v>18.75</v>
      </c>
      <c r="Z454" s="12">
        <v>12.5</v>
      </c>
      <c r="AA454" s="12">
        <v>7.5</v>
      </c>
      <c r="AB454" s="12">
        <v>3.75</v>
      </c>
      <c r="AC454" s="12">
        <v>3.75</v>
      </c>
      <c r="AD454" s="12">
        <v>3.75</v>
      </c>
      <c r="AE454" s="12">
        <v>7.5</v>
      </c>
      <c r="AF454" s="12"/>
      <c r="AG454" s="12"/>
      <c r="AH454" s="12"/>
      <c r="AI454" s="12"/>
      <c r="AJ454" s="12"/>
      <c r="AK454" s="12"/>
      <c r="AL454" s="16" t="s">
        <v>865</v>
      </c>
      <c r="AM454" s="12" t="s">
        <v>1512</v>
      </c>
      <c r="AN454" s="27">
        <f>VLOOKUP(Table24[[#This Row],[USD conversion]],Sheet2!A:B,2,FALSE)</f>
        <v>0.78069999999999995</v>
      </c>
      <c r="AO454" s="28">
        <f>Table24[[#This Row],[Min Charge]]*Table24[[#This Row],[Conversion Rate]]</f>
        <v>2927.625</v>
      </c>
      <c r="AP454" s="28">
        <f>Table24[[#This Row],[45]]*Table24[[#This Row],[Conversion Rate]]</f>
        <v>0</v>
      </c>
      <c r="AQ454" s="28">
        <f>Table24[[#This Row],[100]]*Table24[[#This Row],[Conversion Rate]]</f>
        <v>29.276249999999997</v>
      </c>
      <c r="AR454" s="28">
        <f>Table24[[#This Row],[200]]*Table24[[#This Row],[Conversion Rate]]</f>
        <v>14.638124999999999</v>
      </c>
      <c r="AS454" s="28">
        <f>Table24[[#This Row],[300]]*Table24[[#This Row],[Conversion Rate]]</f>
        <v>9.7587499999999991</v>
      </c>
      <c r="AT454" s="28">
        <f>Table24[[#This Row],[500]]*Table24[[#This Row],[Conversion Rate]]</f>
        <v>5.8552499999999998</v>
      </c>
      <c r="AU454" s="28">
        <f>Table24[[#This Row],[1000]]*Table24[[#This Row],[Conversion Rate]]</f>
        <v>2.9276249999999999</v>
      </c>
      <c r="AV454" s="28">
        <f>Table24[[#This Row],[2500]]*Table24[[#This Row],[Conversion Rate]]</f>
        <v>2.9276249999999999</v>
      </c>
      <c r="AW454" s="28">
        <f>Table24[[#This Row],[5000]]*Table24[[#This Row],[Conversion Rate]]</f>
        <v>2.9276249999999999</v>
      </c>
      <c r="AX454" s="28">
        <f>Table24[[#This Row],[All In/ ++]]</f>
        <v>7.5</v>
      </c>
      <c r="AY454" s="28">
        <f>Table24[[#This Row],[FSC]]*Table24[[#This Row],[Conversion Rate]]</f>
        <v>0</v>
      </c>
      <c r="AZ454" s="28">
        <f>Table24[[#This Row],[SSC]]*Table24[[#This Row],[Conversion Rate]]</f>
        <v>0</v>
      </c>
      <c r="BA454" s="28">
        <f>Table24[[#This Row],[Screening]]*Table24[[#This Row],[Conversion Rate]]</f>
        <v>0</v>
      </c>
      <c r="BB454" s="28">
        <f>Table24[[#This Row],[Other Charges]]*Table24[[#This Row],[Conversion Rate]]</f>
        <v>0</v>
      </c>
      <c r="BC454" s="28">
        <f>Table24[[#This Row],[Dry Ice Charge]]*Table24[[#This Row],[Conversion Rate]]</f>
        <v>0</v>
      </c>
      <c r="BD454" s="28">
        <f>Table24[[#This Row],[SAF/kg]]*Table24[[#This Row],[Conversion Rate]]</f>
        <v>0</v>
      </c>
      <c r="BE454" s="30" cm="1">
        <f t="array" ref="BE454">IF(COUNTIFS(F$20:F$1213,F454,G$20:G$1213,G454)&gt;1,
    _xlfn.PERCENTRANK.INC(
        _xlfn._xlws.FILTER(AO$20:AO$1213, (F$20:F$1213=F454)*(G$20:G$1213=G454)*ISNUMBER(AO$20:AO$1213)),
        AO454
    ),
    0
)</f>
        <v>1</v>
      </c>
      <c r="BF454" s="28" t="str">
        <f t="shared" si="6"/>
        <v>Red</v>
      </c>
    </row>
    <row r="455" spans="3:58" hidden="1">
      <c r="C455" s="6" t="s">
        <v>20</v>
      </c>
      <c r="D455" s="4" t="s">
        <v>472</v>
      </c>
      <c r="E455" s="4" t="s">
        <v>22</v>
      </c>
      <c r="F455" s="4" t="s">
        <v>27</v>
      </c>
      <c r="G455" s="4" t="s">
        <v>37</v>
      </c>
      <c r="H455" s="4" t="s">
        <v>810</v>
      </c>
      <c r="I455" s="4" t="s">
        <v>799</v>
      </c>
      <c r="J455" s="4" t="s">
        <v>777</v>
      </c>
      <c r="K455" s="4" t="s">
        <v>776</v>
      </c>
      <c r="L4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455" s="7">
        <v>107373.84239999999</v>
      </c>
      <c r="N455" s="4">
        <v>634</v>
      </c>
      <c r="O455" s="13">
        <v>169.35937287066244</v>
      </c>
      <c r="P455" s="8" t="s">
        <v>880</v>
      </c>
      <c r="Q455" s="12" t="s">
        <v>472</v>
      </c>
      <c r="R455" s="12" t="s">
        <v>792</v>
      </c>
      <c r="S455" s="12" t="s">
        <v>86</v>
      </c>
      <c r="T455" s="12" t="s">
        <v>878</v>
      </c>
      <c r="U455" s="22">
        <v>1</v>
      </c>
      <c r="V455" s="12">
        <v>3850</v>
      </c>
      <c r="W455" s="12"/>
      <c r="X455" s="12">
        <v>38.5</v>
      </c>
      <c r="Y455" s="12">
        <v>19.25</v>
      </c>
      <c r="Z455" s="12">
        <v>12.833333333333334</v>
      </c>
      <c r="AA455" s="12">
        <v>7.7</v>
      </c>
      <c r="AB455" s="12">
        <v>3.85</v>
      </c>
      <c r="AC455" s="12">
        <v>3.85</v>
      </c>
      <c r="AD455" s="12">
        <v>3.85</v>
      </c>
      <c r="AE455" s="12">
        <v>7.7</v>
      </c>
      <c r="AF455" s="12"/>
      <c r="AG455" s="12"/>
      <c r="AH455" s="12"/>
      <c r="AI455" s="12"/>
      <c r="AJ455" s="12"/>
      <c r="AK455" s="12"/>
      <c r="AL455" s="16" t="s">
        <v>865</v>
      </c>
      <c r="AM455" s="12" t="s">
        <v>1512</v>
      </c>
      <c r="AN455" s="27">
        <f>VLOOKUP(Table24[[#This Row],[USD conversion]],Sheet2!A:B,2,FALSE)</f>
        <v>0.78069999999999995</v>
      </c>
      <c r="AO455" s="28">
        <f>Table24[[#This Row],[Min Charge]]*Table24[[#This Row],[Conversion Rate]]</f>
        <v>3005.6949999999997</v>
      </c>
      <c r="AP455" s="28">
        <f>Table24[[#This Row],[45]]*Table24[[#This Row],[Conversion Rate]]</f>
        <v>0</v>
      </c>
      <c r="AQ455" s="28">
        <f>Table24[[#This Row],[100]]*Table24[[#This Row],[Conversion Rate]]</f>
        <v>30.056949999999997</v>
      </c>
      <c r="AR455" s="28">
        <f>Table24[[#This Row],[200]]*Table24[[#This Row],[Conversion Rate]]</f>
        <v>15.028474999999998</v>
      </c>
      <c r="AS455" s="28">
        <f>Table24[[#This Row],[300]]*Table24[[#This Row],[Conversion Rate]]</f>
        <v>10.018983333333333</v>
      </c>
      <c r="AT455" s="28">
        <f>Table24[[#This Row],[500]]*Table24[[#This Row],[Conversion Rate]]</f>
        <v>6.0113899999999996</v>
      </c>
      <c r="AU455" s="28">
        <f>Table24[[#This Row],[1000]]*Table24[[#This Row],[Conversion Rate]]</f>
        <v>3.0056949999999998</v>
      </c>
      <c r="AV455" s="28">
        <f>Table24[[#This Row],[2500]]*Table24[[#This Row],[Conversion Rate]]</f>
        <v>3.0056949999999998</v>
      </c>
      <c r="AW455" s="28">
        <f>Table24[[#This Row],[5000]]*Table24[[#This Row],[Conversion Rate]]</f>
        <v>3.0056949999999998</v>
      </c>
      <c r="AX455" s="28">
        <f>Table24[[#This Row],[All In/ ++]]</f>
        <v>7.7</v>
      </c>
      <c r="AY455" s="28">
        <f>Table24[[#This Row],[FSC]]*Table24[[#This Row],[Conversion Rate]]</f>
        <v>0</v>
      </c>
      <c r="AZ455" s="28">
        <f>Table24[[#This Row],[SSC]]*Table24[[#This Row],[Conversion Rate]]</f>
        <v>0</v>
      </c>
      <c r="BA455" s="28">
        <f>Table24[[#This Row],[Screening]]*Table24[[#This Row],[Conversion Rate]]</f>
        <v>0</v>
      </c>
      <c r="BB455" s="28">
        <f>Table24[[#This Row],[Other Charges]]*Table24[[#This Row],[Conversion Rate]]</f>
        <v>0</v>
      </c>
      <c r="BC455" s="28">
        <f>Table24[[#This Row],[Dry Ice Charge]]*Table24[[#This Row],[Conversion Rate]]</f>
        <v>0</v>
      </c>
      <c r="BD455" s="28">
        <f>Table24[[#This Row],[SAF/kg]]*Table24[[#This Row],[Conversion Rate]]</f>
        <v>0</v>
      </c>
      <c r="BE455" s="30" cm="1">
        <f t="array" ref="BE455">IF(COUNTIFS(F$20:F$1213,F455,G$20:G$1213,G455)&gt;1,
    _xlfn.PERCENTRANK.INC(
        _xlfn._xlws.FILTER(AO$20:AO$1213, (F$20:F$1213=F455)*(G$20:G$1213=G455)*ISNUMBER(AO$20:AO$1213)),
        AO455
    ),
    0
)</f>
        <v>1</v>
      </c>
      <c r="BF455" s="28" t="str">
        <f t="shared" si="6"/>
        <v>Red</v>
      </c>
    </row>
    <row r="456" spans="3:58" hidden="1">
      <c r="C456" s="6" t="s">
        <v>20</v>
      </c>
      <c r="D456" s="4" t="s">
        <v>472</v>
      </c>
      <c r="E456" s="4" t="s">
        <v>22</v>
      </c>
      <c r="F456" s="4" t="s">
        <v>27</v>
      </c>
      <c r="G456" s="4" t="s">
        <v>312</v>
      </c>
      <c r="H456" s="4" t="s">
        <v>810</v>
      </c>
      <c r="I456" s="4" t="s">
        <v>806</v>
      </c>
      <c r="J456" s="4" t="s">
        <v>777</v>
      </c>
      <c r="K456" s="4" t="s">
        <v>776</v>
      </c>
      <c r="L4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PharmaYesExpressSINYULSGCAAPACAMERICAS</v>
      </c>
      <c r="M456" s="7">
        <v>4185</v>
      </c>
      <c r="N456" s="4">
        <v>289</v>
      </c>
      <c r="O456" s="13">
        <v>14.480968858131488</v>
      </c>
      <c r="P456" s="8" t="s">
        <v>880</v>
      </c>
      <c r="Q456" s="12" t="s">
        <v>472</v>
      </c>
      <c r="R456" s="12" t="s">
        <v>792</v>
      </c>
      <c r="S456" s="12" t="s">
        <v>86</v>
      </c>
      <c r="T456" s="12" t="s">
        <v>878</v>
      </c>
      <c r="U456" s="22">
        <v>1</v>
      </c>
      <c r="V456" s="12">
        <v>3750</v>
      </c>
      <c r="W456" s="12"/>
      <c r="X456" s="12">
        <v>37.5</v>
      </c>
      <c r="Y456" s="12">
        <v>18.75</v>
      </c>
      <c r="Z456" s="12">
        <v>12.5</v>
      </c>
      <c r="AA456" s="12">
        <v>7.5</v>
      </c>
      <c r="AB456" s="12">
        <v>3.75</v>
      </c>
      <c r="AC456" s="12">
        <v>3.75</v>
      </c>
      <c r="AD456" s="12">
        <v>3.75</v>
      </c>
      <c r="AE456" s="12">
        <v>7.5</v>
      </c>
      <c r="AF456" s="12"/>
      <c r="AG456" s="12"/>
      <c r="AH456" s="12"/>
      <c r="AI456" s="12"/>
      <c r="AJ456" s="12"/>
      <c r="AK456" s="12"/>
      <c r="AL456" s="16" t="s">
        <v>865</v>
      </c>
      <c r="AM456" s="12" t="s">
        <v>1512</v>
      </c>
      <c r="AN456" s="27">
        <f>VLOOKUP(Table24[[#This Row],[USD conversion]],Sheet2!A:B,2,FALSE)</f>
        <v>0.78069999999999995</v>
      </c>
      <c r="AO456" s="28">
        <f>Table24[[#This Row],[Min Charge]]*Table24[[#This Row],[Conversion Rate]]</f>
        <v>2927.625</v>
      </c>
      <c r="AP456" s="28">
        <f>Table24[[#This Row],[45]]*Table24[[#This Row],[Conversion Rate]]</f>
        <v>0</v>
      </c>
      <c r="AQ456" s="28">
        <f>Table24[[#This Row],[100]]*Table24[[#This Row],[Conversion Rate]]</f>
        <v>29.276249999999997</v>
      </c>
      <c r="AR456" s="28">
        <f>Table24[[#This Row],[200]]*Table24[[#This Row],[Conversion Rate]]</f>
        <v>14.638124999999999</v>
      </c>
      <c r="AS456" s="28">
        <f>Table24[[#This Row],[300]]*Table24[[#This Row],[Conversion Rate]]</f>
        <v>9.7587499999999991</v>
      </c>
      <c r="AT456" s="28">
        <f>Table24[[#This Row],[500]]*Table24[[#This Row],[Conversion Rate]]</f>
        <v>5.8552499999999998</v>
      </c>
      <c r="AU456" s="28">
        <f>Table24[[#This Row],[1000]]*Table24[[#This Row],[Conversion Rate]]</f>
        <v>2.9276249999999999</v>
      </c>
      <c r="AV456" s="28">
        <f>Table24[[#This Row],[2500]]*Table24[[#This Row],[Conversion Rate]]</f>
        <v>2.9276249999999999</v>
      </c>
      <c r="AW456" s="28">
        <f>Table24[[#This Row],[5000]]*Table24[[#This Row],[Conversion Rate]]</f>
        <v>2.9276249999999999</v>
      </c>
      <c r="AX456" s="28">
        <f>Table24[[#This Row],[All In/ ++]]</f>
        <v>7.5</v>
      </c>
      <c r="AY456" s="28">
        <f>Table24[[#This Row],[FSC]]*Table24[[#This Row],[Conversion Rate]]</f>
        <v>0</v>
      </c>
      <c r="AZ456" s="28">
        <f>Table24[[#This Row],[SSC]]*Table24[[#This Row],[Conversion Rate]]</f>
        <v>0</v>
      </c>
      <c r="BA456" s="28">
        <f>Table24[[#This Row],[Screening]]*Table24[[#This Row],[Conversion Rate]]</f>
        <v>0</v>
      </c>
      <c r="BB456" s="28">
        <f>Table24[[#This Row],[Other Charges]]*Table24[[#This Row],[Conversion Rate]]</f>
        <v>0</v>
      </c>
      <c r="BC456" s="28">
        <f>Table24[[#This Row],[Dry Ice Charge]]*Table24[[#This Row],[Conversion Rate]]</f>
        <v>0</v>
      </c>
      <c r="BD456" s="28">
        <f>Table24[[#This Row],[SAF/kg]]*Table24[[#This Row],[Conversion Rate]]</f>
        <v>0</v>
      </c>
      <c r="BE456" s="30" cm="1">
        <f t="array" ref="BE456">IF(COUNTIFS(F$20:F$1213,F456,G$20:G$1213,G456)&gt;1,
    _xlfn.PERCENTRANK.INC(
        _xlfn._xlws.FILTER(AO$20:AO$1213, (F$20:F$1213=F456)*(G$20:G$1213=G456)*ISNUMBER(AO$20:AO$1213)),
        AO456
    ),
    0
)</f>
        <v>1</v>
      </c>
      <c r="BF456" s="28" t="str">
        <f t="shared" si="6"/>
        <v>Red</v>
      </c>
    </row>
    <row r="457" spans="3:58" hidden="1">
      <c r="C457" s="6" t="s">
        <v>20</v>
      </c>
      <c r="D457" s="4" t="s">
        <v>21</v>
      </c>
      <c r="E457" s="4" t="s">
        <v>36</v>
      </c>
      <c r="F457" s="4" t="s">
        <v>106</v>
      </c>
      <c r="G457" s="4" t="s">
        <v>37</v>
      </c>
      <c r="H457" s="4" t="s">
        <v>816</v>
      </c>
      <c r="I457" s="4" t="s">
        <v>799</v>
      </c>
      <c r="J457" s="4" t="s">
        <v>777</v>
      </c>
      <c r="K457" s="4" t="s">
        <v>776</v>
      </c>
      <c r="L4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457" s="7">
        <v>1083</v>
      </c>
      <c r="N457" s="4">
        <v>453</v>
      </c>
      <c r="O457" s="13">
        <v>2.3907284768211921</v>
      </c>
      <c r="P457" s="8" t="s">
        <v>880</v>
      </c>
      <c r="Q457" s="12" t="s">
        <v>472</v>
      </c>
      <c r="R457" s="12" t="s">
        <v>792</v>
      </c>
      <c r="S457" s="12" t="s">
        <v>86</v>
      </c>
      <c r="T457" s="12" t="s">
        <v>869</v>
      </c>
      <c r="U457" s="22">
        <v>1</v>
      </c>
      <c r="V457" s="12">
        <v>3700</v>
      </c>
      <c r="W457" s="12"/>
      <c r="X457" s="12">
        <v>37</v>
      </c>
      <c r="Y457" s="12">
        <v>18.5</v>
      </c>
      <c r="Z457" s="12">
        <v>12.333333333333334</v>
      </c>
      <c r="AA457" s="12">
        <v>7.4</v>
      </c>
      <c r="AB457" s="12">
        <v>3.7</v>
      </c>
      <c r="AC457" s="12">
        <v>3.7</v>
      </c>
      <c r="AD457" s="12">
        <v>3.7</v>
      </c>
      <c r="AE457" s="12">
        <v>7.4</v>
      </c>
      <c r="AF457" s="12"/>
      <c r="AG457" s="12"/>
      <c r="AH457" s="12"/>
      <c r="AI457" s="12"/>
      <c r="AJ457" s="12"/>
      <c r="AK457" s="12"/>
      <c r="AL457" s="16" t="s">
        <v>865</v>
      </c>
      <c r="AM457" s="12" t="s">
        <v>1502</v>
      </c>
      <c r="AN457" s="27">
        <f>VLOOKUP(Table24[[#This Row],[USD conversion]],Sheet2!A:B,2,FALSE)</f>
        <v>0.65310000000000001</v>
      </c>
      <c r="AO457" s="28">
        <f>Table24[[#This Row],[Min Charge]]*Table24[[#This Row],[Conversion Rate]]</f>
        <v>2416.4700000000003</v>
      </c>
      <c r="AP457" s="28">
        <f>Table24[[#This Row],[45]]*Table24[[#This Row],[Conversion Rate]]</f>
        <v>0</v>
      </c>
      <c r="AQ457" s="28">
        <f>Table24[[#This Row],[100]]*Table24[[#This Row],[Conversion Rate]]</f>
        <v>24.1647</v>
      </c>
      <c r="AR457" s="28">
        <f>Table24[[#This Row],[200]]*Table24[[#This Row],[Conversion Rate]]</f>
        <v>12.08235</v>
      </c>
      <c r="AS457" s="28">
        <f>Table24[[#This Row],[300]]*Table24[[#This Row],[Conversion Rate]]</f>
        <v>8.0548999999999999</v>
      </c>
      <c r="AT457" s="28">
        <f>Table24[[#This Row],[500]]*Table24[[#This Row],[Conversion Rate]]</f>
        <v>4.8329400000000007</v>
      </c>
      <c r="AU457" s="28">
        <f>Table24[[#This Row],[1000]]*Table24[[#This Row],[Conversion Rate]]</f>
        <v>2.4164700000000003</v>
      </c>
      <c r="AV457" s="28">
        <f>Table24[[#This Row],[2500]]*Table24[[#This Row],[Conversion Rate]]</f>
        <v>2.4164700000000003</v>
      </c>
      <c r="AW457" s="28">
        <f>Table24[[#This Row],[5000]]*Table24[[#This Row],[Conversion Rate]]</f>
        <v>2.4164700000000003</v>
      </c>
      <c r="AX457" s="28">
        <f>Table24[[#This Row],[All In/ ++]]</f>
        <v>7.4</v>
      </c>
      <c r="AY457" s="28">
        <f>Table24[[#This Row],[FSC]]*Table24[[#This Row],[Conversion Rate]]</f>
        <v>0</v>
      </c>
      <c r="AZ457" s="28">
        <f>Table24[[#This Row],[SSC]]*Table24[[#This Row],[Conversion Rate]]</f>
        <v>0</v>
      </c>
      <c r="BA457" s="28">
        <f>Table24[[#This Row],[Screening]]*Table24[[#This Row],[Conversion Rate]]</f>
        <v>0</v>
      </c>
      <c r="BB457" s="28">
        <f>Table24[[#This Row],[Other Charges]]*Table24[[#This Row],[Conversion Rate]]</f>
        <v>0</v>
      </c>
      <c r="BC457" s="28">
        <f>Table24[[#This Row],[Dry Ice Charge]]*Table24[[#This Row],[Conversion Rate]]</f>
        <v>0</v>
      </c>
      <c r="BD457" s="28">
        <f>Table24[[#This Row],[SAF/kg]]*Table24[[#This Row],[Conversion Rate]]</f>
        <v>0</v>
      </c>
      <c r="BE457" s="30" cm="1">
        <f t="array" ref="BE457">IF(COUNTIFS(F$20:F$1213,F457,G$20:G$1213,G457)&gt;1,
    _xlfn.PERCENTRANK.INC(
        _xlfn._xlws.FILTER(AO$20:AO$1213, (F$20:F$1213=F457)*(G$20:G$1213=G457)*ISNUMBER(AO$20:AO$1213)),
        AO457
    ),
    0
)</f>
        <v>0.9</v>
      </c>
      <c r="BF457" s="28" t="str">
        <f t="shared" si="6"/>
        <v>Red</v>
      </c>
    </row>
    <row r="458" spans="3:58" hidden="1">
      <c r="C458" s="6" t="s">
        <v>20</v>
      </c>
      <c r="D458" s="4" t="s">
        <v>21</v>
      </c>
      <c r="E458" s="4" t="s">
        <v>22</v>
      </c>
      <c r="F458" s="4" t="s">
        <v>106</v>
      </c>
      <c r="G458" s="4" t="s">
        <v>37</v>
      </c>
      <c r="H458" s="4" t="s">
        <v>816</v>
      </c>
      <c r="I458" s="4" t="s">
        <v>799</v>
      </c>
      <c r="J458" s="4" t="s">
        <v>777</v>
      </c>
      <c r="K458" s="4" t="s">
        <v>776</v>
      </c>
      <c r="L4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458" s="7">
        <v>1133.40924</v>
      </c>
      <c r="N458" s="4">
        <v>454</v>
      </c>
      <c r="O458" s="13">
        <v>2.4964961233480176</v>
      </c>
      <c r="P458" s="8" t="s">
        <v>880</v>
      </c>
      <c r="Q458" s="12" t="s">
        <v>472</v>
      </c>
      <c r="R458" s="12" t="s">
        <v>792</v>
      </c>
      <c r="S458" s="12" t="s">
        <v>86</v>
      </c>
      <c r="T458" s="12" t="s">
        <v>869</v>
      </c>
      <c r="U458" s="22">
        <v>1</v>
      </c>
      <c r="V458" s="12">
        <v>4000</v>
      </c>
      <c r="W458" s="12"/>
      <c r="X458" s="12">
        <v>40</v>
      </c>
      <c r="Y458" s="12">
        <v>20</v>
      </c>
      <c r="Z458" s="12">
        <v>13.333333333333334</v>
      </c>
      <c r="AA458" s="12">
        <v>8</v>
      </c>
      <c r="AB458" s="12">
        <v>4</v>
      </c>
      <c r="AC458" s="12">
        <v>4</v>
      </c>
      <c r="AD458" s="12">
        <v>4</v>
      </c>
      <c r="AE458" s="12">
        <v>8</v>
      </c>
      <c r="AF458" s="12"/>
      <c r="AG458" s="12"/>
      <c r="AH458" s="12"/>
      <c r="AI458" s="12"/>
      <c r="AJ458" s="12"/>
      <c r="AK458" s="12"/>
      <c r="AL458" s="16" t="s">
        <v>865</v>
      </c>
      <c r="AM458" s="12" t="s">
        <v>1502</v>
      </c>
      <c r="AN458" s="27">
        <f>VLOOKUP(Table24[[#This Row],[USD conversion]],Sheet2!A:B,2,FALSE)</f>
        <v>0.65310000000000001</v>
      </c>
      <c r="AO458" s="28">
        <f>Table24[[#This Row],[Min Charge]]*Table24[[#This Row],[Conversion Rate]]</f>
        <v>2612.4</v>
      </c>
      <c r="AP458" s="28">
        <f>Table24[[#This Row],[45]]*Table24[[#This Row],[Conversion Rate]]</f>
        <v>0</v>
      </c>
      <c r="AQ458" s="28">
        <f>Table24[[#This Row],[100]]*Table24[[#This Row],[Conversion Rate]]</f>
        <v>26.124000000000002</v>
      </c>
      <c r="AR458" s="28">
        <f>Table24[[#This Row],[200]]*Table24[[#This Row],[Conversion Rate]]</f>
        <v>13.062000000000001</v>
      </c>
      <c r="AS458" s="28">
        <f>Table24[[#This Row],[300]]*Table24[[#This Row],[Conversion Rate]]</f>
        <v>8.7080000000000002</v>
      </c>
      <c r="AT458" s="28">
        <f>Table24[[#This Row],[500]]*Table24[[#This Row],[Conversion Rate]]</f>
        <v>5.2248000000000001</v>
      </c>
      <c r="AU458" s="28">
        <f>Table24[[#This Row],[1000]]*Table24[[#This Row],[Conversion Rate]]</f>
        <v>2.6124000000000001</v>
      </c>
      <c r="AV458" s="28">
        <f>Table24[[#This Row],[2500]]*Table24[[#This Row],[Conversion Rate]]</f>
        <v>2.6124000000000001</v>
      </c>
      <c r="AW458" s="28">
        <f>Table24[[#This Row],[5000]]*Table24[[#This Row],[Conversion Rate]]</f>
        <v>2.6124000000000001</v>
      </c>
      <c r="AX458" s="28">
        <f>Table24[[#This Row],[All In/ ++]]</f>
        <v>8</v>
      </c>
      <c r="AY458" s="28">
        <f>Table24[[#This Row],[FSC]]*Table24[[#This Row],[Conversion Rate]]</f>
        <v>0</v>
      </c>
      <c r="AZ458" s="28">
        <f>Table24[[#This Row],[SSC]]*Table24[[#This Row],[Conversion Rate]]</f>
        <v>0</v>
      </c>
      <c r="BA458" s="28">
        <f>Table24[[#This Row],[Screening]]*Table24[[#This Row],[Conversion Rate]]</f>
        <v>0</v>
      </c>
      <c r="BB458" s="28">
        <f>Table24[[#This Row],[Other Charges]]*Table24[[#This Row],[Conversion Rate]]</f>
        <v>0</v>
      </c>
      <c r="BC458" s="28">
        <f>Table24[[#This Row],[Dry Ice Charge]]*Table24[[#This Row],[Conversion Rate]]</f>
        <v>0</v>
      </c>
      <c r="BD458" s="28">
        <f>Table24[[#This Row],[SAF/kg]]*Table24[[#This Row],[Conversion Rate]]</f>
        <v>0</v>
      </c>
      <c r="BE458" s="30" cm="1">
        <f t="array" ref="BE458">IF(COUNTIFS(F$20:F$1213,F458,G$20:G$1213,G458)&gt;1,
    _xlfn.PERCENTRANK.INC(
        _xlfn._xlws.FILTER(AO$20:AO$1213, (F$20:F$1213=F458)*(G$20:G$1213=G458)*ISNUMBER(AO$20:AO$1213)),
        AO458
    ),
    0
)</f>
        <v>0.93300000000000005</v>
      </c>
      <c r="BF458" s="28" t="str">
        <f t="shared" si="6"/>
        <v>Red</v>
      </c>
    </row>
    <row r="459" spans="3:58" hidden="1">
      <c r="C459" s="6" t="s">
        <v>20</v>
      </c>
      <c r="D459" s="4" t="s">
        <v>472</v>
      </c>
      <c r="E459" s="4" t="s">
        <v>36</v>
      </c>
      <c r="F459" s="4" t="s">
        <v>106</v>
      </c>
      <c r="G459" s="4" t="s">
        <v>37</v>
      </c>
      <c r="H459" s="4" t="s">
        <v>816</v>
      </c>
      <c r="I459" s="4" t="s">
        <v>799</v>
      </c>
      <c r="J459" s="4" t="s">
        <v>777</v>
      </c>
      <c r="K459" s="4" t="s">
        <v>776</v>
      </c>
      <c r="L4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459" s="7">
        <v>10157</v>
      </c>
      <c r="N459" s="4">
        <v>403</v>
      </c>
      <c r="O459" s="13">
        <v>25.203473945409428</v>
      </c>
      <c r="P459" s="8" t="s">
        <v>880</v>
      </c>
      <c r="Q459" s="12" t="s">
        <v>472</v>
      </c>
      <c r="R459" s="12" t="s">
        <v>792</v>
      </c>
      <c r="S459" s="12" t="s">
        <v>879</v>
      </c>
      <c r="T459" s="12" t="s">
        <v>869</v>
      </c>
      <c r="U459" s="22">
        <v>1</v>
      </c>
      <c r="V459" s="12">
        <v>10500</v>
      </c>
      <c r="W459" s="12"/>
      <c r="X459" s="12">
        <v>105</v>
      </c>
      <c r="Y459" s="12">
        <v>52.5</v>
      </c>
      <c r="Z459" s="12">
        <v>35</v>
      </c>
      <c r="AA459" s="12">
        <v>21</v>
      </c>
      <c r="AB459" s="12">
        <v>10.5</v>
      </c>
      <c r="AC459" s="12">
        <v>3.7</v>
      </c>
      <c r="AD459" s="12">
        <v>3.7</v>
      </c>
      <c r="AE459" s="12">
        <v>21</v>
      </c>
      <c r="AF459" s="12"/>
      <c r="AG459" s="12"/>
      <c r="AH459" s="12"/>
      <c r="AI459" s="12"/>
      <c r="AJ459" s="12"/>
      <c r="AK459" s="12"/>
      <c r="AL459" s="16" t="s">
        <v>865</v>
      </c>
      <c r="AM459" s="12" t="s">
        <v>1502</v>
      </c>
      <c r="AN459" s="27">
        <f>VLOOKUP(Table24[[#This Row],[USD conversion]],Sheet2!A:B,2,FALSE)</f>
        <v>0.65310000000000001</v>
      </c>
      <c r="AO459" s="28">
        <f>Table24[[#This Row],[Min Charge]]*Table24[[#This Row],[Conversion Rate]]</f>
        <v>6857.55</v>
      </c>
      <c r="AP459" s="28">
        <f>Table24[[#This Row],[45]]*Table24[[#This Row],[Conversion Rate]]</f>
        <v>0</v>
      </c>
      <c r="AQ459" s="28">
        <f>Table24[[#This Row],[100]]*Table24[[#This Row],[Conversion Rate]]</f>
        <v>68.575500000000005</v>
      </c>
      <c r="AR459" s="28">
        <f>Table24[[#This Row],[200]]*Table24[[#This Row],[Conversion Rate]]</f>
        <v>34.287750000000003</v>
      </c>
      <c r="AS459" s="28">
        <f>Table24[[#This Row],[300]]*Table24[[#This Row],[Conversion Rate]]</f>
        <v>22.858499999999999</v>
      </c>
      <c r="AT459" s="28">
        <f>Table24[[#This Row],[500]]*Table24[[#This Row],[Conversion Rate]]</f>
        <v>13.7151</v>
      </c>
      <c r="AU459" s="28">
        <f>Table24[[#This Row],[1000]]*Table24[[#This Row],[Conversion Rate]]</f>
        <v>6.8575499999999998</v>
      </c>
      <c r="AV459" s="28">
        <f>Table24[[#This Row],[2500]]*Table24[[#This Row],[Conversion Rate]]</f>
        <v>2.4164700000000003</v>
      </c>
      <c r="AW459" s="28">
        <f>Table24[[#This Row],[5000]]*Table24[[#This Row],[Conversion Rate]]</f>
        <v>2.4164700000000003</v>
      </c>
      <c r="AX459" s="28">
        <f>Table24[[#This Row],[All In/ ++]]</f>
        <v>21</v>
      </c>
      <c r="AY459" s="28">
        <f>Table24[[#This Row],[FSC]]*Table24[[#This Row],[Conversion Rate]]</f>
        <v>0</v>
      </c>
      <c r="AZ459" s="28">
        <f>Table24[[#This Row],[SSC]]*Table24[[#This Row],[Conversion Rate]]</f>
        <v>0</v>
      </c>
      <c r="BA459" s="28">
        <f>Table24[[#This Row],[Screening]]*Table24[[#This Row],[Conversion Rate]]</f>
        <v>0</v>
      </c>
      <c r="BB459" s="28">
        <f>Table24[[#This Row],[Other Charges]]*Table24[[#This Row],[Conversion Rate]]</f>
        <v>0</v>
      </c>
      <c r="BC459" s="28">
        <f>Table24[[#This Row],[Dry Ice Charge]]*Table24[[#This Row],[Conversion Rate]]</f>
        <v>0</v>
      </c>
      <c r="BD459" s="28">
        <f>Table24[[#This Row],[SAF/kg]]*Table24[[#This Row],[Conversion Rate]]</f>
        <v>0</v>
      </c>
      <c r="BE459" s="30" cm="1">
        <f t="array" ref="BE459">IF(COUNTIFS(F$20:F$1213,F459,G$20:G$1213,G459)&gt;1,
    _xlfn.PERCENTRANK.INC(
        _xlfn._xlws.FILTER(AO$20:AO$1213, (F$20:F$1213=F459)*(G$20:G$1213=G459)*ISNUMBER(AO$20:AO$1213)),
        AO459
    ),
    0
)</f>
        <v>0.96599999999999997</v>
      </c>
      <c r="BF459" s="28" t="str">
        <f t="shared" si="6"/>
        <v>Red</v>
      </c>
    </row>
    <row r="460" spans="3:58" hidden="1">
      <c r="C460" s="6" t="s">
        <v>20</v>
      </c>
      <c r="D460" s="4" t="s">
        <v>472</v>
      </c>
      <c r="E460" s="4" t="s">
        <v>22</v>
      </c>
      <c r="F460" s="4" t="s">
        <v>106</v>
      </c>
      <c r="G460" s="4" t="s">
        <v>37</v>
      </c>
      <c r="H460" s="4" t="s">
        <v>816</v>
      </c>
      <c r="I460" s="4" t="s">
        <v>799</v>
      </c>
      <c r="J460" s="4" t="s">
        <v>777</v>
      </c>
      <c r="K460" s="4" t="s">
        <v>776</v>
      </c>
      <c r="L4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460" s="7">
        <v>20967.90598000001</v>
      </c>
      <c r="N460" s="4">
        <v>657</v>
      </c>
      <c r="O460" s="13">
        <v>31.914620974124826</v>
      </c>
      <c r="P460" s="8" t="s">
        <v>880</v>
      </c>
      <c r="Q460" s="12" t="s">
        <v>472</v>
      </c>
      <c r="R460" s="12" t="s">
        <v>792</v>
      </c>
      <c r="S460" s="12" t="s">
        <v>879</v>
      </c>
      <c r="T460" s="12" t="s">
        <v>869</v>
      </c>
      <c r="U460" s="22">
        <v>1</v>
      </c>
      <c r="V460" s="12">
        <v>10500</v>
      </c>
      <c r="W460" s="12"/>
      <c r="X460" s="12">
        <v>105</v>
      </c>
      <c r="Y460" s="12">
        <v>52.5</v>
      </c>
      <c r="Z460" s="12">
        <v>35</v>
      </c>
      <c r="AA460" s="12">
        <v>21</v>
      </c>
      <c r="AB460" s="12">
        <v>10.5</v>
      </c>
      <c r="AC460" s="12">
        <v>10.5</v>
      </c>
      <c r="AD460" s="12">
        <v>10.5</v>
      </c>
      <c r="AE460" s="12">
        <v>21</v>
      </c>
      <c r="AF460" s="12"/>
      <c r="AG460" s="12"/>
      <c r="AH460" s="12"/>
      <c r="AI460" s="12"/>
      <c r="AJ460" s="12"/>
      <c r="AK460" s="12"/>
      <c r="AL460" s="16" t="s">
        <v>865</v>
      </c>
      <c r="AM460" s="12" t="s">
        <v>1502</v>
      </c>
      <c r="AN460" s="27">
        <f>VLOOKUP(Table24[[#This Row],[USD conversion]],Sheet2!A:B,2,FALSE)</f>
        <v>0.65310000000000001</v>
      </c>
      <c r="AO460" s="28">
        <f>Table24[[#This Row],[Min Charge]]*Table24[[#This Row],[Conversion Rate]]</f>
        <v>6857.55</v>
      </c>
      <c r="AP460" s="28">
        <f>Table24[[#This Row],[45]]*Table24[[#This Row],[Conversion Rate]]</f>
        <v>0</v>
      </c>
      <c r="AQ460" s="28">
        <f>Table24[[#This Row],[100]]*Table24[[#This Row],[Conversion Rate]]</f>
        <v>68.575500000000005</v>
      </c>
      <c r="AR460" s="28">
        <f>Table24[[#This Row],[200]]*Table24[[#This Row],[Conversion Rate]]</f>
        <v>34.287750000000003</v>
      </c>
      <c r="AS460" s="28">
        <f>Table24[[#This Row],[300]]*Table24[[#This Row],[Conversion Rate]]</f>
        <v>22.858499999999999</v>
      </c>
      <c r="AT460" s="28">
        <f>Table24[[#This Row],[500]]*Table24[[#This Row],[Conversion Rate]]</f>
        <v>13.7151</v>
      </c>
      <c r="AU460" s="28">
        <f>Table24[[#This Row],[1000]]*Table24[[#This Row],[Conversion Rate]]</f>
        <v>6.8575499999999998</v>
      </c>
      <c r="AV460" s="28">
        <f>Table24[[#This Row],[2500]]*Table24[[#This Row],[Conversion Rate]]</f>
        <v>6.8575499999999998</v>
      </c>
      <c r="AW460" s="28">
        <f>Table24[[#This Row],[5000]]*Table24[[#This Row],[Conversion Rate]]</f>
        <v>6.8575499999999998</v>
      </c>
      <c r="AX460" s="28">
        <f>Table24[[#This Row],[All In/ ++]]</f>
        <v>21</v>
      </c>
      <c r="AY460" s="28">
        <f>Table24[[#This Row],[FSC]]*Table24[[#This Row],[Conversion Rate]]</f>
        <v>0</v>
      </c>
      <c r="AZ460" s="28">
        <f>Table24[[#This Row],[SSC]]*Table24[[#This Row],[Conversion Rate]]</f>
        <v>0</v>
      </c>
      <c r="BA460" s="28">
        <f>Table24[[#This Row],[Screening]]*Table24[[#This Row],[Conversion Rate]]</f>
        <v>0</v>
      </c>
      <c r="BB460" s="28">
        <f>Table24[[#This Row],[Other Charges]]*Table24[[#This Row],[Conversion Rate]]</f>
        <v>0</v>
      </c>
      <c r="BC460" s="28">
        <f>Table24[[#This Row],[Dry Ice Charge]]*Table24[[#This Row],[Conversion Rate]]</f>
        <v>0</v>
      </c>
      <c r="BD460" s="28">
        <f>Table24[[#This Row],[SAF/kg]]*Table24[[#This Row],[Conversion Rate]]</f>
        <v>0</v>
      </c>
      <c r="BE460" s="30" cm="1">
        <f t="array" ref="BE460">IF(COUNTIFS(F$20:F$1213,F460,G$20:G$1213,G460)&gt;1,
    _xlfn.PERCENTRANK.INC(
        _xlfn._xlws.FILTER(AO$20:AO$1213, (F$20:F$1213=F460)*(G$20:G$1213=G460)*ISNUMBER(AO$20:AO$1213)),
        AO460
    ),
    0
)</f>
        <v>0.96599999999999997</v>
      </c>
      <c r="BF460" s="28" t="str">
        <f t="shared" ref="BF460:BF523" si="7">IF(ISNUMBER(BE460), IF(BE460&lt;=0.2, "Green", IF(BE460&lt;=0.7, "Orange", "Red")), "")</f>
        <v>Red</v>
      </c>
    </row>
    <row r="461" spans="3:58" hidden="1">
      <c r="C461" s="6" t="s">
        <v>20</v>
      </c>
      <c r="D461" s="4" t="s">
        <v>472</v>
      </c>
      <c r="E461" s="4" t="s">
        <v>22</v>
      </c>
      <c r="F461" s="4" t="s">
        <v>113</v>
      </c>
      <c r="G461" s="4" t="s">
        <v>86</v>
      </c>
      <c r="H461" s="4" t="s">
        <v>820</v>
      </c>
      <c r="I461" s="4" t="s">
        <v>795</v>
      </c>
      <c r="J461" s="4" t="s">
        <v>778</v>
      </c>
      <c r="K461" s="4" t="s">
        <v>778</v>
      </c>
      <c r="L4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PharmaYesExpressAMSLHRNLGBEMEAEMEA</v>
      </c>
      <c r="M461" s="7">
        <v>12054.999999999985</v>
      </c>
      <c r="N461" s="4">
        <v>398</v>
      </c>
      <c r="O461" s="13">
        <v>30.288944723618055</v>
      </c>
      <c r="P461" s="8" t="s">
        <v>880</v>
      </c>
      <c r="Q461" s="12" t="s">
        <v>472</v>
      </c>
      <c r="R461" s="12" t="s">
        <v>791</v>
      </c>
      <c r="S461" s="12"/>
      <c r="T461" s="12" t="s">
        <v>837</v>
      </c>
      <c r="U461" s="22">
        <v>1</v>
      </c>
      <c r="V461" s="12">
        <v>279</v>
      </c>
      <c r="W461" s="12"/>
      <c r="X461" s="12">
        <v>2.79</v>
      </c>
      <c r="Y461" s="12">
        <v>1.395</v>
      </c>
      <c r="Z461" s="12">
        <v>0.93</v>
      </c>
      <c r="AA461" s="12">
        <v>0.55800000000000005</v>
      </c>
      <c r="AB461" s="12">
        <v>0.27900000000000003</v>
      </c>
      <c r="AC461" s="12">
        <v>0.27900000000000003</v>
      </c>
      <c r="AD461" s="12">
        <v>0.27900000000000003</v>
      </c>
      <c r="AE461" s="12">
        <v>0.55800000000000005</v>
      </c>
      <c r="AF461" s="12"/>
      <c r="AG461" s="12"/>
      <c r="AH461" s="12"/>
      <c r="AI461" s="12"/>
      <c r="AJ461" s="12"/>
      <c r="AK461" s="12"/>
      <c r="AL461" s="16" t="s">
        <v>860</v>
      </c>
      <c r="AM461" s="12" t="s">
        <v>1503</v>
      </c>
      <c r="AN461" s="27">
        <f>VLOOKUP(Table24[[#This Row],[USD conversion]],Sheet2!A:B,2,FALSE)</f>
        <v>1.1715</v>
      </c>
      <c r="AO461" s="28">
        <f>Table24[[#This Row],[Min Charge]]*Table24[[#This Row],[Conversion Rate]]</f>
        <v>326.8485</v>
      </c>
      <c r="AP461" s="28">
        <f>Table24[[#This Row],[45]]*Table24[[#This Row],[Conversion Rate]]</f>
        <v>0</v>
      </c>
      <c r="AQ461" s="28">
        <f>Table24[[#This Row],[100]]*Table24[[#This Row],[Conversion Rate]]</f>
        <v>3.2684850000000001</v>
      </c>
      <c r="AR461" s="28">
        <f>Table24[[#This Row],[200]]*Table24[[#This Row],[Conversion Rate]]</f>
        <v>1.6342425</v>
      </c>
      <c r="AS461" s="28">
        <f>Table24[[#This Row],[300]]*Table24[[#This Row],[Conversion Rate]]</f>
        <v>1.0894950000000001</v>
      </c>
      <c r="AT461" s="28">
        <f>Table24[[#This Row],[500]]*Table24[[#This Row],[Conversion Rate]]</f>
        <v>0.65369700000000008</v>
      </c>
      <c r="AU461" s="28">
        <f>Table24[[#This Row],[1000]]*Table24[[#This Row],[Conversion Rate]]</f>
        <v>0.32684850000000004</v>
      </c>
      <c r="AV461" s="28">
        <f>Table24[[#This Row],[2500]]*Table24[[#This Row],[Conversion Rate]]</f>
        <v>0.32684850000000004</v>
      </c>
      <c r="AW461" s="28">
        <f>Table24[[#This Row],[5000]]*Table24[[#This Row],[Conversion Rate]]</f>
        <v>0.32684850000000004</v>
      </c>
      <c r="AX461" s="28">
        <f>Table24[[#This Row],[All In/ ++]]</f>
        <v>0.55800000000000005</v>
      </c>
      <c r="AY461" s="28">
        <f>Table24[[#This Row],[FSC]]*Table24[[#This Row],[Conversion Rate]]</f>
        <v>0</v>
      </c>
      <c r="AZ461" s="28">
        <f>Table24[[#This Row],[SSC]]*Table24[[#This Row],[Conversion Rate]]</f>
        <v>0</v>
      </c>
      <c r="BA461" s="28">
        <f>Table24[[#This Row],[Screening]]*Table24[[#This Row],[Conversion Rate]]</f>
        <v>0</v>
      </c>
      <c r="BB461" s="28">
        <f>Table24[[#This Row],[Other Charges]]*Table24[[#This Row],[Conversion Rate]]</f>
        <v>0</v>
      </c>
      <c r="BC461" s="28">
        <f>Table24[[#This Row],[Dry Ice Charge]]*Table24[[#This Row],[Conversion Rate]]</f>
        <v>0</v>
      </c>
      <c r="BD461" s="28">
        <f>Table24[[#This Row],[SAF/kg]]*Table24[[#This Row],[Conversion Rate]]</f>
        <v>0</v>
      </c>
      <c r="BE461" s="30" cm="1">
        <f t="array" ref="BE461">IF(COUNTIFS(F$20:F$1213,F461,G$20:G$1213,G461)&gt;1,
    _xlfn.PERCENTRANK.INC(
        _xlfn._xlws.FILTER(AO$20:AO$1213, (F$20:F$1213=F461)*(G$20:G$1213=G461)*ISNUMBER(AO$20:AO$1213)),
        AO461
    ),
    0
)</f>
        <v>1</v>
      </c>
      <c r="BF461" s="28" t="str">
        <f t="shared" si="7"/>
        <v>Red</v>
      </c>
    </row>
    <row r="462" spans="3:58" hidden="1">
      <c r="C462" s="6" t="s">
        <v>20</v>
      </c>
      <c r="D462" s="4" t="s">
        <v>472</v>
      </c>
      <c r="E462" s="4" t="s">
        <v>22</v>
      </c>
      <c r="F462" s="4" t="s">
        <v>113</v>
      </c>
      <c r="G462" s="4" t="s">
        <v>90</v>
      </c>
      <c r="H462" s="4" t="s">
        <v>820</v>
      </c>
      <c r="I462" s="4" t="s">
        <v>805</v>
      </c>
      <c r="J462" s="4" t="s">
        <v>778</v>
      </c>
      <c r="K462" s="4" t="s">
        <v>778</v>
      </c>
      <c r="L4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PharmaYesExpressAMSMADNLESEMEAEMEA</v>
      </c>
      <c r="M462" s="7">
        <v>10189.159999999982</v>
      </c>
      <c r="N462" s="4">
        <v>283</v>
      </c>
      <c r="O462" s="13">
        <v>36.004098939929264</v>
      </c>
      <c r="P462" s="8" t="s">
        <v>880</v>
      </c>
      <c r="Q462" s="12" t="s">
        <v>472</v>
      </c>
      <c r="R462" s="12" t="s">
        <v>791</v>
      </c>
      <c r="S462" s="12"/>
      <c r="T462" s="12" t="s">
        <v>837</v>
      </c>
      <c r="U462" s="22">
        <v>1</v>
      </c>
      <c r="V462" s="12">
        <v>455</v>
      </c>
      <c r="W462" s="12"/>
      <c r="X462" s="12">
        <v>4.55</v>
      </c>
      <c r="Y462" s="12">
        <v>2.2749999999999999</v>
      </c>
      <c r="Z462" s="12">
        <v>1.5166666666666666</v>
      </c>
      <c r="AA462" s="12">
        <v>0.91</v>
      </c>
      <c r="AB462" s="12">
        <v>0.45500000000000002</v>
      </c>
      <c r="AC462" s="12">
        <v>0.45500000000000002</v>
      </c>
      <c r="AD462" s="12">
        <v>0.45500000000000002</v>
      </c>
      <c r="AE462" s="12">
        <v>0.91</v>
      </c>
      <c r="AF462" s="12"/>
      <c r="AG462" s="12"/>
      <c r="AH462" s="12"/>
      <c r="AI462" s="12"/>
      <c r="AJ462" s="12"/>
      <c r="AK462" s="12"/>
      <c r="AL462" s="16" t="s">
        <v>860</v>
      </c>
      <c r="AM462" s="12" t="s">
        <v>1503</v>
      </c>
      <c r="AN462" s="27">
        <f>VLOOKUP(Table24[[#This Row],[USD conversion]],Sheet2!A:B,2,FALSE)</f>
        <v>1.1715</v>
      </c>
      <c r="AO462" s="28">
        <f>Table24[[#This Row],[Min Charge]]*Table24[[#This Row],[Conversion Rate]]</f>
        <v>533.03250000000003</v>
      </c>
      <c r="AP462" s="28">
        <f>Table24[[#This Row],[45]]*Table24[[#This Row],[Conversion Rate]]</f>
        <v>0</v>
      </c>
      <c r="AQ462" s="28">
        <f>Table24[[#This Row],[100]]*Table24[[#This Row],[Conversion Rate]]</f>
        <v>5.3303249999999993</v>
      </c>
      <c r="AR462" s="28">
        <f>Table24[[#This Row],[200]]*Table24[[#This Row],[Conversion Rate]]</f>
        <v>2.6651624999999997</v>
      </c>
      <c r="AS462" s="28">
        <f>Table24[[#This Row],[300]]*Table24[[#This Row],[Conversion Rate]]</f>
        <v>1.776775</v>
      </c>
      <c r="AT462" s="28">
        <f>Table24[[#This Row],[500]]*Table24[[#This Row],[Conversion Rate]]</f>
        <v>1.066065</v>
      </c>
      <c r="AU462" s="28">
        <f>Table24[[#This Row],[1000]]*Table24[[#This Row],[Conversion Rate]]</f>
        <v>0.53303250000000002</v>
      </c>
      <c r="AV462" s="28">
        <f>Table24[[#This Row],[2500]]*Table24[[#This Row],[Conversion Rate]]</f>
        <v>0.53303250000000002</v>
      </c>
      <c r="AW462" s="28">
        <f>Table24[[#This Row],[5000]]*Table24[[#This Row],[Conversion Rate]]</f>
        <v>0.53303250000000002</v>
      </c>
      <c r="AX462" s="28">
        <f>Table24[[#This Row],[All In/ ++]]</f>
        <v>0.91</v>
      </c>
      <c r="AY462" s="28">
        <f>Table24[[#This Row],[FSC]]*Table24[[#This Row],[Conversion Rate]]</f>
        <v>0</v>
      </c>
      <c r="AZ462" s="28">
        <f>Table24[[#This Row],[SSC]]*Table24[[#This Row],[Conversion Rate]]</f>
        <v>0</v>
      </c>
      <c r="BA462" s="28">
        <f>Table24[[#This Row],[Screening]]*Table24[[#This Row],[Conversion Rate]]</f>
        <v>0</v>
      </c>
      <c r="BB462" s="28">
        <f>Table24[[#This Row],[Other Charges]]*Table24[[#This Row],[Conversion Rate]]</f>
        <v>0</v>
      </c>
      <c r="BC462" s="28">
        <f>Table24[[#This Row],[Dry Ice Charge]]*Table24[[#This Row],[Conversion Rate]]</f>
        <v>0</v>
      </c>
      <c r="BD462" s="28">
        <f>Table24[[#This Row],[SAF/kg]]*Table24[[#This Row],[Conversion Rate]]</f>
        <v>0</v>
      </c>
      <c r="BE462" s="30" cm="1">
        <f t="array" ref="BE462">IF(COUNTIFS(F$20:F$1213,F462,G$20:G$1213,G462)&gt;1,
    _xlfn.PERCENTRANK.INC(
        _xlfn._xlws.FILTER(AO$20:AO$1213, (F$20:F$1213=F462)*(G$20:G$1213=G462)*ISNUMBER(AO$20:AO$1213)),
        AO462
    ),
    0
)</f>
        <v>1</v>
      </c>
      <c r="BF462" s="28" t="str">
        <f t="shared" si="7"/>
        <v>Red</v>
      </c>
    </row>
    <row r="463" spans="3:58" hidden="1">
      <c r="C463" s="6" t="s">
        <v>20</v>
      </c>
      <c r="D463" s="4" t="s">
        <v>472</v>
      </c>
      <c r="E463" s="4" t="s">
        <v>22</v>
      </c>
      <c r="F463" s="4" t="s">
        <v>210</v>
      </c>
      <c r="G463" s="4" t="s">
        <v>66</v>
      </c>
      <c r="H463" s="4" t="s">
        <v>805</v>
      </c>
      <c r="I463" s="4" t="s">
        <v>799</v>
      </c>
      <c r="J463" s="4" t="s">
        <v>778</v>
      </c>
      <c r="K463" s="4" t="s">
        <v>776</v>
      </c>
      <c r="L4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PharmaYesExpressBCNJFKESUSEMEAAMERICAS</v>
      </c>
      <c r="M463" s="7">
        <v>2523.1386000000002</v>
      </c>
      <c r="N463" s="4">
        <v>133</v>
      </c>
      <c r="O463" s="13">
        <v>18.970966917293236</v>
      </c>
      <c r="P463" s="8" t="s">
        <v>880</v>
      </c>
      <c r="Q463" s="12" t="s">
        <v>472</v>
      </c>
      <c r="R463" s="12" t="s">
        <v>792</v>
      </c>
      <c r="S463" s="12" t="s">
        <v>90</v>
      </c>
      <c r="T463" s="12" t="s">
        <v>837</v>
      </c>
      <c r="U463" s="22">
        <v>1</v>
      </c>
      <c r="V463" s="12">
        <v>1000</v>
      </c>
      <c r="W463" s="12"/>
      <c r="X463" s="12">
        <v>10</v>
      </c>
      <c r="Y463" s="12">
        <v>5</v>
      </c>
      <c r="Z463" s="12">
        <v>3.3333333333333335</v>
      </c>
      <c r="AA463" s="12">
        <v>2</v>
      </c>
      <c r="AB463" s="12">
        <v>1</v>
      </c>
      <c r="AC463" s="12">
        <v>1</v>
      </c>
      <c r="AD463" s="12">
        <v>1</v>
      </c>
      <c r="AE463" s="12">
        <v>2</v>
      </c>
      <c r="AF463" s="12"/>
      <c r="AG463" s="12"/>
      <c r="AH463" s="12"/>
      <c r="AI463" s="12"/>
      <c r="AJ463" s="12"/>
      <c r="AK463" s="12"/>
      <c r="AL463" s="16" t="s">
        <v>870</v>
      </c>
      <c r="AM463" s="12" t="s">
        <v>1503</v>
      </c>
      <c r="AN463" s="27">
        <f>VLOOKUP(Table24[[#This Row],[USD conversion]],Sheet2!A:B,2,FALSE)</f>
        <v>1.1715</v>
      </c>
      <c r="AO463" s="28">
        <f>Table24[[#This Row],[Min Charge]]*Table24[[#This Row],[Conversion Rate]]</f>
        <v>1171.5</v>
      </c>
      <c r="AP463" s="28">
        <f>Table24[[#This Row],[45]]*Table24[[#This Row],[Conversion Rate]]</f>
        <v>0</v>
      </c>
      <c r="AQ463" s="28">
        <f>Table24[[#This Row],[100]]*Table24[[#This Row],[Conversion Rate]]</f>
        <v>11.715</v>
      </c>
      <c r="AR463" s="28">
        <f>Table24[[#This Row],[200]]*Table24[[#This Row],[Conversion Rate]]</f>
        <v>5.8574999999999999</v>
      </c>
      <c r="AS463" s="28">
        <f>Table24[[#This Row],[300]]*Table24[[#This Row],[Conversion Rate]]</f>
        <v>3.9050000000000002</v>
      </c>
      <c r="AT463" s="28">
        <f>Table24[[#This Row],[500]]*Table24[[#This Row],[Conversion Rate]]</f>
        <v>2.343</v>
      </c>
      <c r="AU463" s="28">
        <f>Table24[[#This Row],[1000]]*Table24[[#This Row],[Conversion Rate]]</f>
        <v>1.1715</v>
      </c>
      <c r="AV463" s="28">
        <f>Table24[[#This Row],[2500]]*Table24[[#This Row],[Conversion Rate]]</f>
        <v>1.1715</v>
      </c>
      <c r="AW463" s="28">
        <f>Table24[[#This Row],[5000]]*Table24[[#This Row],[Conversion Rate]]</f>
        <v>1.1715</v>
      </c>
      <c r="AX463" s="28">
        <f>Table24[[#This Row],[All In/ ++]]</f>
        <v>2</v>
      </c>
      <c r="AY463" s="28">
        <f>Table24[[#This Row],[FSC]]*Table24[[#This Row],[Conversion Rate]]</f>
        <v>0</v>
      </c>
      <c r="AZ463" s="28">
        <f>Table24[[#This Row],[SSC]]*Table24[[#This Row],[Conversion Rate]]</f>
        <v>0</v>
      </c>
      <c r="BA463" s="28">
        <f>Table24[[#This Row],[Screening]]*Table24[[#This Row],[Conversion Rate]]</f>
        <v>0</v>
      </c>
      <c r="BB463" s="28">
        <f>Table24[[#This Row],[Other Charges]]*Table24[[#This Row],[Conversion Rate]]</f>
        <v>0</v>
      </c>
      <c r="BC463" s="28">
        <f>Table24[[#This Row],[Dry Ice Charge]]*Table24[[#This Row],[Conversion Rate]]</f>
        <v>0</v>
      </c>
      <c r="BD463" s="28">
        <f>Table24[[#This Row],[SAF/kg]]*Table24[[#This Row],[Conversion Rate]]</f>
        <v>0</v>
      </c>
      <c r="BE463" s="30" cm="1">
        <f t="array" ref="BE463">IF(COUNTIFS(F$20:F$1213,F463,G$20:G$1213,G463)&gt;1,
    _xlfn.PERCENTRANK.INC(
        _xlfn._xlws.FILTER(AO$20:AO$1213, (F$20:F$1213=F463)*(G$20:G$1213=G463)*ISNUMBER(AO$20:AO$1213)),
        AO463
    ),
    0
)</f>
        <v>1</v>
      </c>
      <c r="BF463" s="28" t="str">
        <f t="shared" si="7"/>
        <v>Red</v>
      </c>
    </row>
    <row r="464" spans="3:58" hidden="1">
      <c r="C464" s="6" t="s">
        <v>20</v>
      </c>
      <c r="D464" s="4" t="s">
        <v>472</v>
      </c>
      <c r="E464" s="4" t="s">
        <v>22</v>
      </c>
      <c r="F464" s="4" t="s">
        <v>210</v>
      </c>
      <c r="G464" s="4" t="s">
        <v>216</v>
      </c>
      <c r="H464" s="4" t="s">
        <v>805</v>
      </c>
      <c r="I464" s="4" t="s">
        <v>806</v>
      </c>
      <c r="J464" s="4" t="s">
        <v>778</v>
      </c>
      <c r="K464" s="4" t="s">
        <v>776</v>
      </c>
      <c r="L4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PharmaYesExpressBCNYYZESCAEMEAAMERICAS</v>
      </c>
      <c r="M464" s="7">
        <v>4941</v>
      </c>
      <c r="N464" s="4">
        <v>3</v>
      </c>
      <c r="O464" s="13">
        <v>1647</v>
      </c>
      <c r="P464" s="8" t="s">
        <v>880</v>
      </c>
      <c r="Q464" s="12" t="s">
        <v>472</v>
      </c>
      <c r="R464" s="12" t="s">
        <v>792</v>
      </c>
      <c r="S464" s="12" t="s">
        <v>86</v>
      </c>
      <c r="T464" s="12" t="s">
        <v>837</v>
      </c>
      <c r="U464" s="22">
        <v>1</v>
      </c>
      <c r="V464" s="12">
        <v>1750</v>
      </c>
      <c r="W464" s="12"/>
      <c r="X464" s="12">
        <v>17.5</v>
      </c>
      <c r="Y464" s="12">
        <v>8.75</v>
      </c>
      <c r="Z464" s="12">
        <v>5.833333333333333</v>
      </c>
      <c r="AA464" s="12">
        <v>3.5</v>
      </c>
      <c r="AB464" s="12">
        <v>1.75</v>
      </c>
      <c r="AC464" s="12">
        <v>1.75</v>
      </c>
      <c r="AD464" s="12">
        <v>1.75</v>
      </c>
      <c r="AE464" s="12">
        <v>3.5</v>
      </c>
      <c r="AF464" s="12"/>
      <c r="AG464" s="12"/>
      <c r="AH464" s="12"/>
      <c r="AI464" s="12"/>
      <c r="AJ464" s="12"/>
      <c r="AK464" s="12"/>
      <c r="AL464" s="16" t="s">
        <v>870</v>
      </c>
      <c r="AM464" s="12" t="s">
        <v>1503</v>
      </c>
      <c r="AN464" s="27">
        <f>VLOOKUP(Table24[[#This Row],[USD conversion]],Sheet2!A:B,2,FALSE)</f>
        <v>1.1715</v>
      </c>
      <c r="AO464" s="28">
        <f>Table24[[#This Row],[Min Charge]]*Table24[[#This Row],[Conversion Rate]]</f>
        <v>2050.125</v>
      </c>
      <c r="AP464" s="28">
        <f>Table24[[#This Row],[45]]*Table24[[#This Row],[Conversion Rate]]</f>
        <v>0</v>
      </c>
      <c r="AQ464" s="28">
        <f>Table24[[#This Row],[100]]*Table24[[#This Row],[Conversion Rate]]</f>
        <v>20.501249999999999</v>
      </c>
      <c r="AR464" s="28">
        <f>Table24[[#This Row],[200]]*Table24[[#This Row],[Conversion Rate]]</f>
        <v>10.250624999999999</v>
      </c>
      <c r="AS464" s="28">
        <f>Table24[[#This Row],[300]]*Table24[[#This Row],[Conversion Rate]]</f>
        <v>6.8337499999999993</v>
      </c>
      <c r="AT464" s="28">
        <f>Table24[[#This Row],[500]]*Table24[[#This Row],[Conversion Rate]]</f>
        <v>4.10025</v>
      </c>
      <c r="AU464" s="28">
        <f>Table24[[#This Row],[1000]]*Table24[[#This Row],[Conversion Rate]]</f>
        <v>2.050125</v>
      </c>
      <c r="AV464" s="28">
        <f>Table24[[#This Row],[2500]]*Table24[[#This Row],[Conversion Rate]]</f>
        <v>2.050125</v>
      </c>
      <c r="AW464" s="28">
        <f>Table24[[#This Row],[5000]]*Table24[[#This Row],[Conversion Rate]]</f>
        <v>2.050125</v>
      </c>
      <c r="AX464" s="28">
        <f>Table24[[#This Row],[All In/ ++]]</f>
        <v>3.5</v>
      </c>
      <c r="AY464" s="28">
        <f>Table24[[#This Row],[FSC]]*Table24[[#This Row],[Conversion Rate]]</f>
        <v>0</v>
      </c>
      <c r="AZ464" s="28">
        <f>Table24[[#This Row],[SSC]]*Table24[[#This Row],[Conversion Rate]]</f>
        <v>0</v>
      </c>
      <c r="BA464" s="28">
        <f>Table24[[#This Row],[Screening]]*Table24[[#This Row],[Conversion Rate]]</f>
        <v>0</v>
      </c>
      <c r="BB464" s="28">
        <f>Table24[[#This Row],[Other Charges]]*Table24[[#This Row],[Conversion Rate]]</f>
        <v>0</v>
      </c>
      <c r="BC464" s="28">
        <f>Table24[[#This Row],[Dry Ice Charge]]*Table24[[#This Row],[Conversion Rate]]</f>
        <v>0</v>
      </c>
      <c r="BD464" s="28">
        <f>Table24[[#This Row],[SAF/kg]]*Table24[[#This Row],[Conversion Rate]]</f>
        <v>0</v>
      </c>
      <c r="BE464" s="30" cm="1">
        <f t="array" ref="BE464">IF(COUNTIFS(F$20:F$1213,F464,G$20:G$1213,G464)&gt;1,
    _xlfn.PERCENTRANK.INC(
        _xlfn._xlws.FILTER(AO$20:AO$1213, (F$20:F$1213=F464)*(G$20:G$1213=G464)*ISNUMBER(AO$20:AO$1213)),
        AO464
    ),
    0
)</f>
        <v>1</v>
      </c>
      <c r="BF464" s="28" t="str">
        <f t="shared" si="7"/>
        <v>Red</v>
      </c>
    </row>
    <row r="465" spans="3:58" hidden="1">
      <c r="C465" s="6" t="s">
        <v>20</v>
      </c>
      <c r="D465" s="4" t="s">
        <v>21</v>
      </c>
      <c r="E465" s="4" t="s">
        <v>22</v>
      </c>
      <c r="F465" s="4" t="s">
        <v>112</v>
      </c>
      <c r="G465" s="4" t="s">
        <v>290</v>
      </c>
      <c r="H465" s="4" t="s">
        <v>803</v>
      </c>
      <c r="I465" s="4" t="s">
        <v>797</v>
      </c>
      <c r="J465" s="4" t="s">
        <v>778</v>
      </c>
      <c r="K465" s="4" t="s">
        <v>777</v>
      </c>
      <c r="L4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PharmaNoExpressBRUBOMBEINEMEAAPAC</v>
      </c>
      <c r="M465" s="7">
        <v>5273.8999999999978</v>
      </c>
      <c r="N465" s="4">
        <v>322</v>
      </c>
      <c r="O465" s="13">
        <v>16.378571428571423</v>
      </c>
      <c r="P465" s="8" t="s">
        <v>880</v>
      </c>
      <c r="Q465" s="12" t="s">
        <v>472</v>
      </c>
      <c r="R465" s="12" t="s">
        <v>792</v>
      </c>
      <c r="S465" s="12" t="s">
        <v>86</v>
      </c>
      <c r="T465" s="12" t="s">
        <v>837</v>
      </c>
      <c r="U465" s="12">
        <v>1</v>
      </c>
      <c r="V465" s="12">
        <v>795</v>
      </c>
      <c r="W465" s="12"/>
      <c r="X465" s="12">
        <v>7.95</v>
      </c>
      <c r="Y465" s="12">
        <v>3.9750000000000001</v>
      </c>
      <c r="Z465" s="12">
        <v>2.65</v>
      </c>
      <c r="AA465" s="12">
        <v>1.59</v>
      </c>
      <c r="AB465" s="12">
        <v>0.79500000000000004</v>
      </c>
      <c r="AC465" s="12">
        <v>0.79500000000000004</v>
      </c>
      <c r="AD465" s="12">
        <v>0.79500000000000004</v>
      </c>
      <c r="AE465" s="12">
        <v>1.59</v>
      </c>
      <c r="AF465" s="12"/>
      <c r="AG465" s="12"/>
      <c r="AH465" s="12"/>
      <c r="AI465" s="12"/>
      <c r="AJ465" s="12"/>
      <c r="AK465" s="12"/>
      <c r="AL465" s="16" t="s">
        <v>860</v>
      </c>
      <c r="AM465" s="12" t="s">
        <v>1503</v>
      </c>
      <c r="AN465" s="27">
        <f>VLOOKUP(Table24[[#This Row],[USD conversion]],Sheet2!A:B,2,FALSE)</f>
        <v>1.1715</v>
      </c>
      <c r="AO465" s="28">
        <f>Table24[[#This Row],[Min Charge]]*Table24[[#This Row],[Conversion Rate]]</f>
        <v>931.34249999999997</v>
      </c>
      <c r="AP465" s="28">
        <f>Table24[[#This Row],[45]]*Table24[[#This Row],[Conversion Rate]]</f>
        <v>0</v>
      </c>
      <c r="AQ465" s="28">
        <f>Table24[[#This Row],[100]]*Table24[[#This Row],[Conversion Rate]]</f>
        <v>9.3134250000000005</v>
      </c>
      <c r="AR465" s="28">
        <f>Table24[[#This Row],[200]]*Table24[[#This Row],[Conversion Rate]]</f>
        <v>4.6567125000000003</v>
      </c>
      <c r="AS465" s="28">
        <f>Table24[[#This Row],[300]]*Table24[[#This Row],[Conversion Rate]]</f>
        <v>3.1044749999999999</v>
      </c>
      <c r="AT465" s="28">
        <f>Table24[[#This Row],[500]]*Table24[[#This Row],[Conversion Rate]]</f>
        <v>1.8626850000000001</v>
      </c>
      <c r="AU465" s="28">
        <f>Table24[[#This Row],[1000]]*Table24[[#This Row],[Conversion Rate]]</f>
        <v>0.93134250000000007</v>
      </c>
      <c r="AV465" s="28">
        <f>Table24[[#This Row],[2500]]*Table24[[#This Row],[Conversion Rate]]</f>
        <v>0.93134250000000007</v>
      </c>
      <c r="AW465" s="28">
        <f>Table24[[#This Row],[5000]]*Table24[[#This Row],[Conversion Rate]]</f>
        <v>0.93134250000000007</v>
      </c>
      <c r="AX465" s="28">
        <f>Table24[[#This Row],[All In/ ++]]</f>
        <v>1.59</v>
      </c>
      <c r="AY465" s="28">
        <f>Table24[[#This Row],[FSC]]*Table24[[#This Row],[Conversion Rate]]</f>
        <v>0</v>
      </c>
      <c r="AZ465" s="28">
        <f>Table24[[#This Row],[SSC]]*Table24[[#This Row],[Conversion Rate]]</f>
        <v>0</v>
      </c>
      <c r="BA465" s="28">
        <f>Table24[[#This Row],[Screening]]*Table24[[#This Row],[Conversion Rate]]</f>
        <v>0</v>
      </c>
      <c r="BB465" s="28">
        <f>Table24[[#This Row],[Other Charges]]*Table24[[#This Row],[Conversion Rate]]</f>
        <v>0</v>
      </c>
      <c r="BC465" s="28">
        <f>Table24[[#This Row],[Dry Ice Charge]]*Table24[[#This Row],[Conversion Rate]]</f>
        <v>0</v>
      </c>
      <c r="BD465" s="28">
        <f>Table24[[#This Row],[SAF/kg]]*Table24[[#This Row],[Conversion Rate]]</f>
        <v>0</v>
      </c>
      <c r="BE465" s="30" cm="1">
        <f t="array" ref="BE465">IF(COUNTIFS(F$20:F$1213,F465,G$20:G$1213,G465)&gt;1,
    _xlfn.PERCENTRANK.INC(
        _xlfn._xlws.FILTER(AO$20:AO$1213, (F$20:F$1213=F465)*(G$20:G$1213=G465)*ISNUMBER(AO$20:AO$1213)),
        AO465
    ),
    0
)</f>
        <v>1</v>
      </c>
      <c r="BF465" s="28" t="str">
        <f t="shared" si="7"/>
        <v>Red</v>
      </c>
    </row>
    <row r="466" spans="3:58" hidden="1">
      <c r="C466" s="6" t="s">
        <v>20</v>
      </c>
      <c r="D466" s="4" t="s">
        <v>21</v>
      </c>
      <c r="E466" s="4" t="s">
        <v>22</v>
      </c>
      <c r="F466" s="4" t="s">
        <v>112</v>
      </c>
      <c r="G466" s="4" t="s">
        <v>274</v>
      </c>
      <c r="H466" s="4" t="s">
        <v>803</v>
      </c>
      <c r="I466" s="4" t="s">
        <v>797</v>
      </c>
      <c r="J466" s="4" t="s">
        <v>778</v>
      </c>
      <c r="K466" s="4" t="s">
        <v>777</v>
      </c>
      <c r="L4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PharmaNoExpressBRUDELBEINEMEAAPAC</v>
      </c>
      <c r="M466" s="7">
        <v>6120.8000000000011</v>
      </c>
      <c r="N466" s="4">
        <v>284</v>
      </c>
      <c r="O466" s="13">
        <v>21.552112676056343</v>
      </c>
      <c r="P466" s="8" t="s">
        <v>880</v>
      </c>
      <c r="Q466" s="12" t="s">
        <v>472</v>
      </c>
      <c r="R466" s="12" t="s">
        <v>792</v>
      </c>
      <c r="S466" s="12" t="s">
        <v>86</v>
      </c>
      <c r="T466" s="12" t="s">
        <v>837</v>
      </c>
      <c r="U466" s="12">
        <v>1</v>
      </c>
      <c r="V466" s="12">
        <v>840</v>
      </c>
      <c r="W466" s="12"/>
      <c r="X466" s="12">
        <v>8.4</v>
      </c>
      <c r="Y466" s="12">
        <v>4.2</v>
      </c>
      <c r="Z466" s="12">
        <v>2.8</v>
      </c>
      <c r="AA466" s="12">
        <v>1.68</v>
      </c>
      <c r="AB466" s="12">
        <v>0.84</v>
      </c>
      <c r="AC466" s="12">
        <v>0.84</v>
      </c>
      <c r="AD466" s="12">
        <v>0.84</v>
      </c>
      <c r="AE466" s="12">
        <v>1.68</v>
      </c>
      <c r="AF466" s="12"/>
      <c r="AG466" s="12"/>
      <c r="AH466" s="12"/>
      <c r="AI466" s="12"/>
      <c r="AJ466" s="12"/>
      <c r="AK466" s="12"/>
      <c r="AL466" s="16" t="s">
        <v>860</v>
      </c>
      <c r="AM466" s="12" t="s">
        <v>1503</v>
      </c>
      <c r="AN466" s="27">
        <f>VLOOKUP(Table24[[#This Row],[USD conversion]],Sheet2!A:B,2,FALSE)</f>
        <v>1.1715</v>
      </c>
      <c r="AO466" s="28">
        <f>Table24[[#This Row],[Min Charge]]*Table24[[#This Row],[Conversion Rate]]</f>
        <v>984.06</v>
      </c>
      <c r="AP466" s="28">
        <f>Table24[[#This Row],[45]]*Table24[[#This Row],[Conversion Rate]]</f>
        <v>0</v>
      </c>
      <c r="AQ466" s="28">
        <f>Table24[[#This Row],[100]]*Table24[[#This Row],[Conversion Rate]]</f>
        <v>9.8406000000000002</v>
      </c>
      <c r="AR466" s="28">
        <f>Table24[[#This Row],[200]]*Table24[[#This Row],[Conversion Rate]]</f>
        <v>4.9203000000000001</v>
      </c>
      <c r="AS466" s="28">
        <f>Table24[[#This Row],[300]]*Table24[[#This Row],[Conversion Rate]]</f>
        <v>3.2801999999999998</v>
      </c>
      <c r="AT466" s="28">
        <f>Table24[[#This Row],[500]]*Table24[[#This Row],[Conversion Rate]]</f>
        <v>1.9681199999999999</v>
      </c>
      <c r="AU466" s="28">
        <f>Table24[[#This Row],[1000]]*Table24[[#This Row],[Conversion Rate]]</f>
        <v>0.98405999999999993</v>
      </c>
      <c r="AV466" s="28">
        <f>Table24[[#This Row],[2500]]*Table24[[#This Row],[Conversion Rate]]</f>
        <v>0.98405999999999993</v>
      </c>
      <c r="AW466" s="28">
        <f>Table24[[#This Row],[5000]]*Table24[[#This Row],[Conversion Rate]]</f>
        <v>0.98405999999999993</v>
      </c>
      <c r="AX466" s="28">
        <f>Table24[[#This Row],[All In/ ++]]</f>
        <v>1.68</v>
      </c>
      <c r="AY466" s="28">
        <f>Table24[[#This Row],[FSC]]*Table24[[#This Row],[Conversion Rate]]</f>
        <v>0</v>
      </c>
      <c r="AZ466" s="28">
        <f>Table24[[#This Row],[SSC]]*Table24[[#This Row],[Conversion Rate]]</f>
        <v>0</v>
      </c>
      <c r="BA466" s="28">
        <f>Table24[[#This Row],[Screening]]*Table24[[#This Row],[Conversion Rate]]</f>
        <v>0</v>
      </c>
      <c r="BB466" s="28">
        <f>Table24[[#This Row],[Other Charges]]*Table24[[#This Row],[Conversion Rate]]</f>
        <v>0</v>
      </c>
      <c r="BC466" s="28">
        <f>Table24[[#This Row],[Dry Ice Charge]]*Table24[[#This Row],[Conversion Rate]]</f>
        <v>0</v>
      </c>
      <c r="BD466" s="28">
        <f>Table24[[#This Row],[SAF/kg]]*Table24[[#This Row],[Conversion Rate]]</f>
        <v>0</v>
      </c>
      <c r="BE466" s="30" cm="1">
        <f t="array" ref="BE466">IF(COUNTIFS(F$20:F$1213,F466,G$20:G$1213,G466)&gt;1,
    _xlfn.PERCENTRANK.INC(
        _xlfn._xlws.FILTER(AO$20:AO$1213, (F$20:F$1213=F466)*(G$20:G$1213=G466)*ISNUMBER(AO$20:AO$1213)),
        AO466
    ),
    0
)</f>
        <v>1</v>
      </c>
      <c r="BF466" s="28" t="str">
        <f t="shared" si="7"/>
        <v>Red</v>
      </c>
    </row>
    <row r="467" spans="3:58" hidden="1">
      <c r="C467" s="6" t="s">
        <v>20</v>
      </c>
      <c r="D467" s="4" t="s">
        <v>472</v>
      </c>
      <c r="E467" s="4" t="s">
        <v>22</v>
      </c>
      <c r="F467" s="4" t="s">
        <v>112</v>
      </c>
      <c r="G467" s="4" t="s">
        <v>31</v>
      </c>
      <c r="H467" s="4" t="s">
        <v>803</v>
      </c>
      <c r="I467" s="4" t="s">
        <v>799</v>
      </c>
      <c r="J467" s="4" t="s">
        <v>778</v>
      </c>
      <c r="K467" s="4" t="s">
        <v>776</v>
      </c>
      <c r="L4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PharmaYesExpressBRUEWRBEUSEMEAAMERICAS</v>
      </c>
      <c r="M467" s="7">
        <v>6826.2300000000005</v>
      </c>
      <c r="N467" s="4">
        <v>448</v>
      </c>
      <c r="O467" s="13">
        <v>15.237120535714286</v>
      </c>
      <c r="P467" s="8" t="s">
        <v>880</v>
      </c>
      <c r="Q467" s="12" t="s">
        <v>472</v>
      </c>
      <c r="R467" s="12" t="s">
        <v>792</v>
      </c>
      <c r="S467" s="12" t="s">
        <v>86</v>
      </c>
      <c r="T467" s="12" t="s">
        <v>837</v>
      </c>
      <c r="U467" s="22">
        <v>1</v>
      </c>
      <c r="V467" s="12">
        <v>1100</v>
      </c>
      <c r="W467" s="12"/>
      <c r="X467" s="12">
        <v>11</v>
      </c>
      <c r="Y467" s="12">
        <v>5.5</v>
      </c>
      <c r="Z467" s="12">
        <v>3.6666666666666665</v>
      </c>
      <c r="AA467" s="12">
        <v>2.2000000000000002</v>
      </c>
      <c r="AB467" s="12">
        <v>1.1000000000000001</v>
      </c>
      <c r="AC467" s="12">
        <v>1.1000000000000001</v>
      </c>
      <c r="AD467" s="12">
        <v>1.1000000000000001</v>
      </c>
      <c r="AE467" s="12">
        <v>2.2000000000000002</v>
      </c>
      <c r="AF467" s="12"/>
      <c r="AG467" s="12"/>
      <c r="AH467" s="12"/>
      <c r="AI467" s="12"/>
      <c r="AJ467" s="12"/>
      <c r="AK467" s="12"/>
      <c r="AL467" s="16" t="s">
        <v>860</v>
      </c>
      <c r="AM467" s="12" t="s">
        <v>1503</v>
      </c>
      <c r="AN467" s="27">
        <f>VLOOKUP(Table24[[#This Row],[USD conversion]],Sheet2!A:B,2,FALSE)</f>
        <v>1.1715</v>
      </c>
      <c r="AO467" s="28">
        <f>Table24[[#This Row],[Min Charge]]*Table24[[#This Row],[Conversion Rate]]</f>
        <v>1288.6500000000001</v>
      </c>
      <c r="AP467" s="28">
        <f>Table24[[#This Row],[45]]*Table24[[#This Row],[Conversion Rate]]</f>
        <v>0</v>
      </c>
      <c r="AQ467" s="28">
        <f>Table24[[#This Row],[100]]*Table24[[#This Row],[Conversion Rate]]</f>
        <v>12.8865</v>
      </c>
      <c r="AR467" s="28">
        <f>Table24[[#This Row],[200]]*Table24[[#This Row],[Conversion Rate]]</f>
        <v>6.4432499999999999</v>
      </c>
      <c r="AS467" s="28">
        <f>Table24[[#This Row],[300]]*Table24[[#This Row],[Conversion Rate]]</f>
        <v>4.2954999999999997</v>
      </c>
      <c r="AT467" s="28">
        <f>Table24[[#This Row],[500]]*Table24[[#This Row],[Conversion Rate]]</f>
        <v>2.5773000000000001</v>
      </c>
      <c r="AU467" s="28">
        <f>Table24[[#This Row],[1000]]*Table24[[#This Row],[Conversion Rate]]</f>
        <v>1.2886500000000001</v>
      </c>
      <c r="AV467" s="28">
        <f>Table24[[#This Row],[2500]]*Table24[[#This Row],[Conversion Rate]]</f>
        <v>1.2886500000000001</v>
      </c>
      <c r="AW467" s="28">
        <f>Table24[[#This Row],[5000]]*Table24[[#This Row],[Conversion Rate]]</f>
        <v>1.2886500000000001</v>
      </c>
      <c r="AX467" s="28">
        <f>Table24[[#This Row],[All In/ ++]]</f>
        <v>2.2000000000000002</v>
      </c>
      <c r="AY467" s="28">
        <f>Table24[[#This Row],[FSC]]*Table24[[#This Row],[Conversion Rate]]</f>
        <v>0</v>
      </c>
      <c r="AZ467" s="28">
        <f>Table24[[#This Row],[SSC]]*Table24[[#This Row],[Conversion Rate]]</f>
        <v>0</v>
      </c>
      <c r="BA467" s="28">
        <f>Table24[[#This Row],[Screening]]*Table24[[#This Row],[Conversion Rate]]</f>
        <v>0</v>
      </c>
      <c r="BB467" s="28">
        <f>Table24[[#This Row],[Other Charges]]*Table24[[#This Row],[Conversion Rate]]</f>
        <v>0</v>
      </c>
      <c r="BC467" s="28">
        <f>Table24[[#This Row],[Dry Ice Charge]]*Table24[[#This Row],[Conversion Rate]]</f>
        <v>0</v>
      </c>
      <c r="BD467" s="28">
        <f>Table24[[#This Row],[SAF/kg]]*Table24[[#This Row],[Conversion Rate]]</f>
        <v>0</v>
      </c>
      <c r="BE467" s="30" cm="1">
        <f t="array" ref="BE467">IF(COUNTIFS(F$20:F$1213,F467,G$20:G$1213,G467)&gt;1,
    _xlfn.PERCENTRANK.INC(
        _xlfn._xlws.FILTER(AO$20:AO$1213, (F$20:F$1213=F467)*(G$20:G$1213=G467)*ISNUMBER(AO$20:AO$1213)),
        AO467
    ),
    0
)</f>
        <v>1</v>
      </c>
      <c r="BF467" s="28" t="str">
        <f t="shared" si="7"/>
        <v>Red</v>
      </c>
    </row>
    <row r="468" spans="3:58" hidden="1">
      <c r="C468" s="6" t="s">
        <v>20</v>
      </c>
      <c r="D468" s="4" t="s">
        <v>472</v>
      </c>
      <c r="E468" s="4" t="s">
        <v>22</v>
      </c>
      <c r="F468" s="4" t="s">
        <v>112</v>
      </c>
      <c r="G468" s="4" t="s">
        <v>66</v>
      </c>
      <c r="H468" s="4" t="s">
        <v>803</v>
      </c>
      <c r="I468" s="4" t="s">
        <v>799</v>
      </c>
      <c r="J468" s="4" t="s">
        <v>778</v>
      </c>
      <c r="K468" s="4" t="s">
        <v>776</v>
      </c>
      <c r="L4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PharmaYesExpressBRUJFKBEUSEMEAAMERICAS</v>
      </c>
      <c r="M468" s="7">
        <v>11058.310000000001</v>
      </c>
      <c r="N468" s="4">
        <v>382</v>
      </c>
      <c r="O468" s="13">
        <v>28.948455497382202</v>
      </c>
      <c r="P468" s="8" t="s">
        <v>880</v>
      </c>
      <c r="Q468" s="12" t="s">
        <v>472</v>
      </c>
      <c r="R468" s="12" t="s">
        <v>792</v>
      </c>
      <c r="S468" s="12" t="s">
        <v>86</v>
      </c>
      <c r="T468" s="12" t="s">
        <v>837</v>
      </c>
      <c r="U468" s="22">
        <v>1</v>
      </c>
      <c r="V468" s="12">
        <v>1035</v>
      </c>
      <c r="W468" s="12"/>
      <c r="X468" s="12">
        <v>10.35</v>
      </c>
      <c r="Y468" s="12">
        <v>5.1749999999999998</v>
      </c>
      <c r="Z468" s="12">
        <v>3.45</v>
      </c>
      <c r="AA468" s="12">
        <v>2.0699999999999998</v>
      </c>
      <c r="AB468" s="12">
        <v>1.0349999999999999</v>
      </c>
      <c r="AC468" s="12">
        <v>1.0349999999999999</v>
      </c>
      <c r="AD468" s="12">
        <v>1.0349999999999999</v>
      </c>
      <c r="AE468" s="12">
        <v>2.0699999999999998</v>
      </c>
      <c r="AF468" s="12"/>
      <c r="AG468" s="12"/>
      <c r="AH468" s="12"/>
      <c r="AI468" s="12"/>
      <c r="AJ468" s="12"/>
      <c r="AK468" s="12"/>
      <c r="AL468" s="16" t="s">
        <v>860</v>
      </c>
      <c r="AM468" s="12" t="s">
        <v>1503</v>
      </c>
      <c r="AN468" s="27">
        <f>VLOOKUP(Table24[[#This Row],[USD conversion]],Sheet2!A:B,2,FALSE)</f>
        <v>1.1715</v>
      </c>
      <c r="AO468" s="28">
        <f>Table24[[#This Row],[Min Charge]]*Table24[[#This Row],[Conversion Rate]]</f>
        <v>1212.5025000000001</v>
      </c>
      <c r="AP468" s="28">
        <f>Table24[[#This Row],[45]]*Table24[[#This Row],[Conversion Rate]]</f>
        <v>0</v>
      </c>
      <c r="AQ468" s="28">
        <f>Table24[[#This Row],[100]]*Table24[[#This Row],[Conversion Rate]]</f>
        <v>12.125024999999999</v>
      </c>
      <c r="AR468" s="28">
        <f>Table24[[#This Row],[200]]*Table24[[#This Row],[Conversion Rate]]</f>
        <v>6.0625124999999995</v>
      </c>
      <c r="AS468" s="28">
        <f>Table24[[#This Row],[300]]*Table24[[#This Row],[Conversion Rate]]</f>
        <v>4.0416750000000006</v>
      </c>
      <c r="AT468" s="28">
        <f>Table24[[#This Row],[500]]*Table24[[#This Row],[Conversion Rate]]</f>
        <v>2.4250049999999996</v>
      </c>
      <c r="AU468" s="28">
        <f>Table24[[#This Row],[1000]]*Table24[[#This Row],[Conversion Rate]]</f>
        <v>1.2125024999999998</v>
      </c>
      <c r="AV468" s="28">
        <f>Table24[[#This Row],[2500]]*Table24[[#This Row],[Conversion Rate]]</f>
        <v>1.2125024999999998</v>
      </c>
      <c r="AW468" s="28">
        <f>Table24[[#This Row],[5000]]*Table24[[#This Row],[Conversion Rate]]</f>
        <v>1.2125024999999998</v>
      </c>
      <c r="AX468" s="28">
        <f>Table24[[#This Row],[All In/ ++]]</f>
        <v>2.0699999999999998</v>
      </c>
      <c r="AY468" s="28">
        <f>Table24[[#This Row],[FSC]]*Table24[[#This Row],[Conversion Rate]]</f>
        <v>0</v>
      </c>
      <c r="AZ468" s="28">
        <f>Table24[[#This Row],[SSC]]*Table24[[#This Row],[Conversion Rate]]</f>
        <v>0</v>
      </c>
      <c r="BA468" s="28">
        <f>Table24[[#This Row],[Screening]]*Table24[[#This Row],[Conversion Rate]]</f>
        <v>0</v>
      </c>
      <c r="BB468" s="28">
        <f>Table24[[#This Row],[Other Charges]]*Table24[[#This Row],[Conversion Rate]]</f>
        <v>0</v>
      </c>
      <c r="BC468" s="28">
        <f>Table24[[#This Row],[Dry Ice Charge]]*Table24[[#This Row],[Conversion Rate]]</f>
        <v>0</v>
      </c>
      <c r="BD468" s="28">
        <f>Table24[[#This Row],[SAF/kg]]*Table24[[#This Row],[Conversion Rate]]</f>
        <v>0</v>
      </c>
      <c r="BE468" s="30" cm="1">
        <f t="array" ref="BE468">IF(COUNTIFS(F$20:F$1213,F468,G$20:G$1213,G468)&gt;1,
    _xlfn.PERCENTRANK.INC(
        _xlfn._xlws.FILTER(AO$20:AO$1213, (F$20:F$1213=F468)*(G$20:G$1213=G468)*ISNUMBER(AO$20:AO$1213)),
        AO468
    ),
    0
)</f>
        <v>1</v>
      </c>
      <c r="BF468" s="28" t="str">
        <f t="shared" si="7"/>
        <v>Red</v>
      </c>
    </row>
    <row r="469" spans="3:58" hidden="1">
      <c r="C469" s="6" t="s">
        <v>20</v>
      </c>
      <c r="D469" s="4" t="s">
        <v>472</v>
      </c>
      <c r="E469" s="4" t="s">
        <v>22</v>
      </c>
      <c r="F469" s="4" t="s">
        <v>112</v>
      </c>
      <c r="G469" s="4" t="s">
        <v>37</v>
      </c>
      <c r="H469" s="4" t="s">
        <v>803</v>
      </c>
      <c r="I469" s="4" t="s">
        <v>799</v>
      </c>
      <c r="J469" s="4" t="s">
        <v>778</v>
      </c>
      <c r="K469" s="4" t="s">
        <v>776</v>
      </c>
      <c r="L4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PharmaYesExpressBRULAXBEUSEMEAAMERICAS</v>
      </c>
      <c r="M469" s="7">
        <v>4447.5</v>
      </c>
      <c r="N469" s="4">
        <v>341</v>
      </c>
      <c r="O469" s="13">
        <v>13.042521994134898</v>
      </c>
      <c r="P469" s="8" t="s">
        <v>880</v>
      </c>
      <c r="Q469" s="12" t="s">
        <v>472</v>
      </c>
      <c r="R469" s="12" t="s">
        <v>792</v>
      </c>
      <c r="S469" s="12" t="s">
        <v>86</v>
      </c>
      <c r="T469" s="12" t="s">
        <v>837</v>
      </c>
      <c r="U469" s="22">
        <v>1</v>
      </c>
      <c r="V469" s="12">
        <v>1305</v>
      </c>
      <c r="W469" s="12"/>
      <c r="X469" s="12">
        <v>13.05</v>
      </c>
      <c r="Y469" s="12">
        <v>6.5250000000000004</v>
      </c>
      <c r="Z469" s="12">
        <v>4.3499999999999996</v>
      </c>
      <c r="AA469" s="12">
        <v>2.61</v>
      </c>
      <c r="AB469" s="12">
        <v>1.3049999999999999</v>
      </c>
      <c r="AC469" s="12">
        <v>1.3049999999999999</v>
      </c>
      <c r="AD469" s="12">
        <v>1.3049999999999999</v>
      </c>
      <c r="AE469" s="12">
        <v>2.61</v>
      </c>
      <c r="AF469" s="12"/>
      <c r="AG469" s="12"/>
      <c r="AH469" s="12"/>
      <c r="AI469" s="12"/>
      <c r="AJ469" s="12"/>
      <c r="AK469" s="12"/>
      <c r="AL469" s="16" t="s">
        <v>860</v>
      </c>
      <c r="AM469" s="12" t="s">
        <v>1503</v>
      </c>
      <c r="AN469" s="27">
        <f>VLOOKUP(Table24[[#This Row],[USD conversion]],Sheet2!A:B,2,FALSE)</f>
        <v>1.1715</v>
      </c>
      <c r="AO469" s="28">
        <f>Table24[[#This Row],[Min Charge]]*Table24[[#This Row],[Conversion Rate]]</f>
        <v>1528.8074999999999</v>
      </c>
      <c r="AP469" s="28">
        <f>Table24[[#This Row],[45]]*Table24[[#This Row],[Conversion Rate]]</f>
        <v>0</v>
      </c>
      <c r="AQ469" s="28">
        <f>Table24[[#This Row],[100]]*Table24[[#This Row],[Conversion Rate]]</f>
        <v>15.288075000000001</v>
      </c>
      <c r="AR469" s="28">
        <f>Table24[[#This Row],[200]]*Table24[[#This Row],[Conversion Rate]]</f>
        <v>7.6440375000000005</v>
      </c>
      <c r="AS469" s="28">
        <f>Table24[[#This Row],[300]]*Table24[[#This Row],[Conversion Rate]]</f>
        <v>5.0960249999999991</v>
      </c>
      <c r="AT469" s="28">
        <f>Table24[[#This Row],[500]]*Table24[[#This Row],[Conversion Rate]]</f>
        <v>3.0576149999999997</v>
      </c>
      <c r="AU469" s="28">
        <f>Table24[[#This Row],[1000]]*Table24[[#This Row],[Conversion Rate]]</f>
        <v>1.5288074999999999</v>
      </c>
      <c r="AV469" s="28">
        <f>Table24[[#This Row],[2500]]*Table24[[#This Row],[Conversion Rate]]</f>
        <v>1.5288074999999999</v>
      </c>
      <c r="AW469" s="28">
        <f>Table24[[#This Row],[5000]]*Table24[[#This Row],[Conversion Rate]]</f>
        <v>1.5288074999999999</v>
      </c>
      <c r="AX469" s="28">
        <f>Table24[[#This Row],[All In/ ++]]</f>
        <v>2.61</v>
      </c>
      <c r="AY469" s="28">
        <f>Table24[[#This Row],[FSC]]*Table24[[#This Row],[Conversion Rate]]</f>
        <v>0</v>
      </c>
      <c r="AZ469" s="28">
        <f>Table24[[#This Row],[SSC]]*Table24[[#This Row],[Conversion Rate]]</f>
        <v>0</v>
      </c>
      <c r="BA469" s="28">
        <f>Table24[[#This Row],[Screening]]*Table24[[#This Row],[Conversion Rate]]</f>
        <v>0</v>
      </c>
      <c r="BB469" s="28">
        <f>Table24[[#This Row],[Other Charges]]*Table24[[#This Row],[Conversion Rate]]</f>
        <v>0</v>
      </c>
      <c r="BC469" s="28">
        <f>Table24[[#This Row],[Dry Ice Charge]]*Table24[[#This Row],[Conversion Rate]]</f>
        <v>0</v>
      </c>
      <c r="BD469" s="28">
        <f>Table24[[#This Row],[SAF/kg]]*Table24[[#This Row],[Conversion Rate]]</f>
        <v>0</v>
      </c>
      <c r="BE469" s="30" cm="1">
        <f t="array" ref="BE469">IF(COUNTIFS(F$20:F$1213,F469,G$20:G$1213,G469)&gt;1,
    _xlfn.PERCENTRANK.INC(
        _xlfn._xlws.FILTER(AO$20:AO$1213, (F$20:F$1213=F469)*(G$20:G$1213=G469)*ISNUMBER(AO$20:AO$1213)),
        AO469
    ),
    0
)</f>
        <v>1</v>
      </c>
      <c r="BF469" s="28" t="str">
        <f t="shared" si="7"/>
        <v>Red</v>
      </c>
    </row>
    <row r="470" spans="3:58" hidden="1">
      <c r="C470" s="6" t="s">
        <v>20</v>
      </c>
      <c r="D470" s="4" t="s">
        <v>472</v>
      </c>
      <c r="E470" s="4" t="s">
        <v>22</v>
      </c>
      <c r="F470" s="4" t="s">
        <v>112</v>
      </c>
      <c r="G470" s="4" t="s">
        <v>86</v>
      </c>
      <c r="H470" s="4" t="s">
        <v>803</v>
      </c>
      <c r="I470" s="4" t="s">
        <v>795</v>
      </c>
      <c r="J470" s="4" t="s">
        <v>778</v>
      </c>
      <c r="K470" s="4" t="s">
        <v>778</v>
      </c>
      <c r="L4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PharmaYesExpressBRULHRBEGBEMEAEMEA</v>
      </c>
      <c r="M470" s="7">
        <v>7667.9000000000024</v>
      </c>
      <c r="N470" s="4">
        <v>520</v>
      </c>
      <c r="O470" s="13">
        <v>14.745961538461543</v>
      </c>
      <c r="P470" s="8" t="s">
        <v>880</v>
      </c>
      <c r="Q470" s="12" t="s">
        <v>472</v>
      </c>
      <c r="R470" s="12" t="s">
        <v>791</v>
      </c>
      <c r="S470" s="12"/>
      <c r="T470" s="12" t="s">
        <v>837</v>
      </c>
      <c r="U470" s="22">
        <v>1</v>
      </c>
      <c r="V470" s="12">
        <v>925</v>
      </c>
      <c r="W470" s="12"/>
      <c r="X470" s="12">
        <v>9.25</v>
      </c>
      <c r="Y470" s="12">
        <v>4.625</v>
      </c>
      <c r="Z470" s="12">
        <v>3.0833333333333335</v>
      </c>
      <c r="AA470" s="12">
        <v>1.85</v>
      </c>
      <c r="AB470" s="12">
        <v>0.92500000000000004</v>
      </c>
      <c r="AC470" s="12">
        <v>0.92500000000000004</v>
      </c>
      <c r="AD470" s="12">
        <v>0.92500000000000004</v>
      </c>
      <c r="AE470" s="12">
        <v>1.85</v>
      </c>
      <c r="AF470" s="12"/>
      <c r="AG470" s="12"/>
      <c r="AH470" s="12"/>
      <c r="AI470" s="12"/>
      <c r="AJ470" s="12"/>
      <c r="AK470" s="12"/>
      <c r="AL470" s="16" t="s">
        <v>860</v>
      </c>
      <c r="AM470" s="12" t="s">
        <v>1503</v>
      </c>
      <c r="AN470" s="27">
        <f>VLOOKUP(Table24[[#This Row],[USD conversion]],Sheet2!A:B,2,FALSE)</f>
        <v>1.1715</v>
      </c>
      <c r="AO470" s="28">
        <f>Table24[[#This Row],[Min Charge]]*Table24[[#This Row],[Conversion Rate]]</f>
        <v>1083.6375</v>
      </c>
      <c r="AP470" s="28">
        <f>Table24[[#This Row],[45]]*Table24[[#This Row],[Conversion Rate]]</f>
        <v>0</v>
      </c>
      <c r="AQ470" s="28">
        <f>Table24[[#This Row],[100]]*Table24[[#This Row],[Conversion Rate]]</f>
        <v>10.836375</v>
      </c>
      <c r="AR470" s="28">
        <f>Table24[[#This Row],[200]]*Table24[[#This Row],[Conversion Rate]]</f>
        <v>5.4181875000000002</v>
      </c>
      <c r="AS470" s="28">
        <f>Table24[[#This Row],[300]]*Table24[[#This Row],[Conversion Rate]]</f>
        <v>3.6121250000000003</v>
      </c>
      <c r="AT470" s="28">
        <f>Table24[[#This Row],[500]]*Table24[[#This Row],[Conversion Rate]]</f>
        <v>2.1672750000000001</v>
      </c>
      <c r="AU470" s="28">
        <f>Table24[[#This Row],[1000]]*Table24[[#This Row],[Conversion Rate]]</f>
        <v>1.0836375</v>
      </c>
      <c r="AV470" s="28">
        <f>Table24[[#This Row],[2500]]*Table24[[#This Row],[Conversion Rate]]</f>
        <v>1.0836375</v>
      </c>
      <c r="AW470" s="28">
        <f>Table24[[#This Row],[5000]]*Table24[[#This Row],[Conversion Rate]]</f>
        <v>1.0836375</v>
      </c>
      <c r="AX470" s="28">
        <f>Table24[[#This Row],[All In/ ++]]</f>
        <v>1.85</v>
      </c>
      <c r="AY470" s="28">
        <f>Table24[[#This Row],[FSC]]*Table24[[#This Row],[Conversion Rate]]</f>
        <v>0</v>
      </c>
      <c r="AZ470" s="28">
        <f>Table24[[#This Row],[SSC]]*Table24[[#This Row],[Conversion Rate]]</f>
        <v>0</v>
      </c>
      <c r="BA470" s="28">
        <f>Table24[[#This Row],[Screening]]*Table24[[#This Row],[Conversion Rate]]</f>
        <v>0</v>
      </c>
      <c r="BB470" s="28">
        <f>Table24[[#This Row],[Other Charges]]*Table24[[#This Row],[Conversion Rate]]</f>
        <v>0</v>
      </c>
      <c r="BC470" s="28">
        <f>Table24[[#This Row],[Dry Ice Charge]]*Table24[[#This Row],[Conversion Rate]]</f>
        <v>0</v>
      </c>
      <c r="BD470" s="28">
        <f>Table24[[#This Row],[SAF/kg]]*Table24[[#This Row],[Conversion Rate]]</f>
        <v>0</v>
      </c>
      <c r="BE470" s="30" cm="1">
        <f t="array" ref="BE470">IF(COUNTIFS(F$20:F$1213,F470,G$20:G$1213,G470)&gt;1,
    _xlfn.PERCENTRANK.INC(
        _xlfn._xlws.FILTER(AO$20:AO$1213, (F$20:F$1213=F470)*(G$20:G$1213=G470)*ISNUMBER(AO$20:AO$1213)),
        AO470
    ),
    0
)</f>
        <v>1</v>
      </c>
      <c r="BF470" s="28" t="str">
        <f t="shared" si="7"/>
        <v>Red</v>
      </c>
    </row>
    <row r="471" spans="3:58" hidden="1">
      <c r="C471" s="6" t="s">
        <v>20</v>
      </c>
      <c r="D471" s="4" t="s">
        <v>472</v>
      </c>
      <c r="E471" s="4" t="s">
        <v>22</v>
      </c>
      <c r="F471" s="4" t="s">
        <v>150</v>
      </c>
      <c r="G471" s="4" t="s">
        <v>86</v>
      </c>
      <c r="H471" s="4" t="s">
        <v>794</v>
      </c>
      <c r="I471" s="4" t="s">
        <v>795</v>
      </c>
      <c r="J471" s="4" t="s">
        <v>778</v>
      </c>
      <c r="K471" s="4" t="s">
        <v>778</v>
      </c>
      <c r="L4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PharmaYesExpressCDGLHRFRGBEMEAEMEA</v>
      </c>
      <c r="M471" s="7">
        <v>10957.32</v>
      </c>
      <c r="N471" s="4">
        <v>365</v>
      </c>
      <c r="O471" s="13">
        <v>30.020054794520547</v>
      </c>
      <c r="P471" s="8" t="s">
        <v>880</v>
      </c>
      <c r="Q471" s="12" t="s">
        <v>472</v>
      </c>
      <c r="R471" s="12" t="s">
        <v>791</v>
      </c>
      <c r="S471" s="12"/>
      <c r="T471" s="12" t="s">
        <v>837</v>
      </c>
      <c r="U471" s="22">
        <v>1</v>
      </c>
      <c r="V471" s="12">
        <v>850</v>
      </c>
      <c r="W471" s="12"/>
      <c r="X471" s="12">
        <v>8.5</v>
      </c>
      <c r="Y471" s="12">
        <v>4.25</v>
      </c>
      <c r="Z471" s="12">
        <v>2.8333333333333335</v>
      </c>
      <c r="AA471" s="12">
        <v>1.7</v>
      </c>
      <c r="AB471" s="12">
        <v>0.85</v>
      </c>
      <c r="AC471" s="12">
        <v>0.85</v>
      </c>
      <c r="AD471" s="12">
        <v>0.85</v>
      </c>
      <c r="AE471" s="12">
        <v>1.7</v>
      </c>
      <c r="AF471" s="12"/>
      <c r="AG471" s="12"/>
      <c r="AH471" s="12"/>
      <c r="AI471" s="12"/>
      <c r="AJ471" s="12"/>
      <c r="AK471" s="12"/>
      <c r="AL471" s="16" t="s">
        <v>860</v>
      </c>
      <c r="AM471" s="12" t="s">
        <v>1503</v>
      </c>
      <c r="AN471" s="27">
        <f>VLOOKUP(Table24[[#This Row],[USD conversion]],Sheet2!A:B,2,FALSE)</f>
        <v>1.1715</v>
      </c>
      <c r="AO471" s="28">
        <f>Table24[[#This Row],[Min Charge]]*Table24[[#This Row],[Conversion Rate]]</f>
        <v>995.77499999999998</v>
      </c>
      <c r="AP471" s="28">
        <f>Table24[[#This Row],[45]]*Table24[[#This Row],[Conversion Rate]]</f>
        <v>0</v>
      </c>
      <c r="AQ471" s="28">
        <f>Table24[[#This Row],[100]]*Table24[[#This Row],[Conversion Rate]]</f>
        <v>9.9577500000000008</v>
      </c>
      <c r="AR471" s="28">
        <f>Table24[[#This Row],[200]]*Table24[[#This Row],[Conversion Rate]]</f>
        <v>4.9788750000000004</v>
      </c>
      <c r="AS471" s="28">
        <f>Table24[[#This Row],[300]]*Table24[[#This Row],[Conversion Rate]]</f>
        <v>3.3192500000000003</v>
      </c>
      <c r="AT471" s="28">
        <f>Table24[[#This Row],[500]]*Table24[[#This Row],[Conversion Rate]]</f>
        <v>1.9915499999999999</v>
      </c>
      <c r="AU471" s="28">
        <f>Table24[[#This Row],[1000]]*Table24[[#This Row],[Conversion Rate]]</f>
        <v>0.99577499999999997</v>
      </c>
      <c r="AV471" s="28">
        <f>Table24[[#This Row],[2500]]*Table24[[#This Row],[Conversion Rate]]</f>
        <v>0.99577499999999997</v>
      </c>
      <c r="AW471" s="28">
        <f>Table24[[#This Row],[5000]]*Table24[[#This Row],[Conversion Rate]]</f>
        <v>0.99577499999999997</v>
      </c>
      <c r="AX471" s="28">
        <f>Table24[[#This Row],[All In/ ++]]</f>
        <v>1.7</v>
      </c>
      <c r="AY471" s="28">
        <f>Table24[[#This Row],[FSC]]*Table24[[#This Row],[Conversion Rate]]</f>
        <v>0</v>
      </c>
      <c r="AZ471" s="28">
        <f>Table24[[#This Row],[SSC]]*Table24[[#This Row],[Conversion Rate]]</f>
        <v>0</v>
      </c>
      <c r="BA471" s="28">
        <f>Table24[[#This Row],[Screening]]*Table24[[#This Row],[Conversion Rate]]</f>
        <v>0</v>
      </c>
      <c r="BB471" s="28">
        <f>Table24[[#This Row],[Other Charges]]*Table24[[#This Row],[Conversion Rate]]</f>
        <v>0</v>
      </c>
      <c r="BC471" s="28">
        <f>Table24[[#This Row],[Dry Ice Charge]]*Table24[[#This Row],[Conversion Rate]]</f>
        <v>0</v>
      </c>
      <c r="BD471" s="28">
        <f>Table24[[#This Row],[SAF/kg]]*Table24[[#This Row],[Conversion Rate]]</f>
        <v>0</v>
      </c>
      <c r="BE471" s="30" cm="1">
        <f t="array" ref="BE471">IF(COUNTIFS(F$20:F$1213,F471,G$20:G$1213,G471)&gt;1,
    _xlfn.PERCENTRANK.INC(
        _xlfn._xlws.FILTER(AO$20:AO$1213, (F$20:F$1213=F471)*(G$20:G$1213=G471)*ISNUMBER(AO$20:AO$1213)),
        AO471
    ),
    0
)</f>
        <v>1</v>
      </c>
      <c r="BF471" s="28" t="str">
        <f t="shared" si="7"/>
        <v>Red</v>
      </c>
    </row>
    <row r="472" spans="3:58" hidden="1">
      <c r="C472" s="6" t="s">
        <v>20</v>
      </c>
      <c r="D472" s="4" t="s">
        <v>472</v>
      </c>
      <c r="E472" s="4" t="s">
        <v>22</v>
      </c>
      <c r="F472" s="4" t="s">
        <v>171</v>
      </c>
      <c r="G472" s="4" t="s">
        <v>122</v>
      </c>
      <c r="H472" s="4" t="s">
        <v>798</v>
      </c>
      <c r="I472" s="4" t="s">
        <v>812</v>
      </c>
      <c r="J472" s="4" t="s">
        <v>778</v>
      </c>
      <c r="K472" s="4" t="s">
        <v>776</v>
      </c>
      <c r="L4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PharmaYesExpressDUBGRUIEBREMEAAMERICAS</v>
      </c>
      <c r="M472" s="7">
        <v>7178.3199999999988</v>
      </c>
      <c r="N472" s="4">
        <v>431</v>
      </c>
      <c r="O472" s="13">
        <v>16.655034802784218</v>
      </c>
      <c r="P472" s="8" t="s">
        <v>880</v>
      </c>
      <c r="Q472" s="12" t="s">
        <v>472</v>
      </c>
      <c r="R472" s="12" t="s">
        <v>792</v>
      </c>
      <c r="S472" s="12" t="s">
        <v>86</v>
      </c>
      <c r="T472" s="12" t="s">
        <v>837</v>
      </c>
      <c r="U472" s="22">
        <v>1</v>
      </c>
      <c r="V472" s="12">
        <v>2875</v>
      </c>
      <c r="W472" s="12"/>
      <c r="X472" s="12">
        <v>28.75</v>
      </c>
      <c r="Y472" s="12">
        <v>14.375</v>
      </c>
      <c r="Z472" s="12">
        <v>9.5833333333333339</v>
      </c>
      <c r="AA472" s="12">
        <v>5.75</v>
      </c>
      <c r="AB472" s="12">
        <v>2.875</v>
      </c>
      <c r="AC472" s="12">
        <v>2.875</v>
      </c>
      <c r="AD472" s="12">
        <v>2.875</v>
      </c>
      <c r="AE472" s="12">
        <v>5.75</v>
      </c>
      <c r="AF472" s="12"/>
      <c r="AG472" s="12"/>
      <c r="AH472" s="12"/>
      <c r="AI472" s="12"/>
      <c r="AJ472" s="12"/>
      <c r="AK472" s="12"/>
      <c r="AL472" s="16" t="s">
        <v>860</v>
      </c>
      <c r="AM472" s="12" t="s">
        <v>1503</v>
      </c>
      <c r="AN472" s="27">
        <f>VLOOKUP(Table24[[#This Row],[USD conversion]],Sheet2!A:B,2,FALSE)</f>
        <v>1.1715</v>
      </c>
      <c r="AO472" s="28">
        <f>Table24[[#This Row],[Min Charge]]*Table24[[#This Row],[Conversion Rate]]</f>
        <v>3368.0625</v>
      </c>
      <c r="AP472" s="28">
        <f>Table24[[#This Row],[45]]*Table24[[#This Row],[Conversion Rate]]</f>
        <v>0</v>
      </c>
      <c r="AQ472" s="28">
        <f>Table24[[#This Row],[100]]*Table24[[#This Row],[Conversion Rate]]</f>
        <v>33.680624999999999</v>
      </c>
      <c r="AR472" s="28">
        <f>Table24[[#This Row],[200]]*Table24[[#This Row],[Conversion Rate]]</f>
        <v>16.8403125</v>
      </c>
      <c r="AS472" s="28">
        <f>Table24[[#This Row],[300]]*Table24[[#This Row],[Conversion Rate]]</f>
        <v>11.226875</v>
      </c>
      <c r="AT472" s="28">
        <f>Table24[[#This Row],[500]]*Table24[[#This Row],[Conversion Rate]]</f>
        <v>6.7361249999999995</v>
      </c>
      <c r="AU472" s="28">
        <f>Table24[[#This Row],[1000]]*Table24[[#This Row],[Conversion Rate]]</f>
        <v>3.3680624999999997</v>
      </c>
      <c r="AV472" s="28">
        <f>Table24[[#This Row],[2500]]*Table24[[#This Row],[Conversion Rate]]</f>
        <v>3.3680624999999997</v>
      </c>
      <c r="AW472" s="28">
        <f>Table24[[#This Row],[5000]]*Table24[[#This Row],[Conversion Rate]]</f>
        <v>3.3680624999999997</v>
      </c>
      <c r="AX472" s="28">
        <f>Table24[[#This Row],[All In/ ++]]</f>
        <v>5.75</v>
      </c>
      <c r="AY472" s="28">
        <f>Table24[[#This Row],[FSC]]*Table24[[#This Row],[Conversion Rate]]</f>
        <v>0</v>
      </c>
      <c r="AZ472" s="28">
        <f>Table24[[#This Row],[SSC]]*Table24[[#This Row],[Conversion Rate]]</f>
        <v>0</v>
      </c>
      <c r="BA472" s="28">
        <f>Table24[[#This Row],[Screening]]*Table24[[#This Row],[Conversion Rate]]</f>
        <v>0</v>
      </c>
      <c r="BB472" s="28">
        <f>Table24[[#This Row],[Other Charges]]*Table24[[#This Row],[Conversion Rate]]</f>
        <v>0</v>
      </c>
      <c r="BC472" s="28">
        <f>Table24[[#This Row],[Dry Ice Charge]]*Table24[[#This Row],[Conversion Rate]]</f>
        <v>0</v>
      </c>
      <c r="BD472" s="28">
        <f>Table24[[#This Row],[SAF/kg]]*Table24[[#This Row],[Conversion Rate]]</f>
        <v>0</v>
      </c>
      <c r="BE472" s="30" cm="1">
        <f t="array" ref="BE472">IF(COUNTIFS(F$20:F$1213,F472,G$20:G$1213,G472)&gt;1,
    _xlfn.PERCENTRANK.INC(
        _xlfn._xlws.FILTER(AO$20:AO$1213, (F$20:F$1213=F472)*(G$20:G$1213=G472)*ISNUMBER(AO$20:AO$1213)),
        AO472
    ),
    0
)</f>
        <v>1</v>
      </c>
      <c r="BF472" s="28" t="str">
        <f t="shared" si="7"/>
        <v>Red</v>
      </c>
    </row>
    <row r="473" spans="3:58" hidden="1">
      <c r="C473" s="6" t="s">
        <v>20</v>
      </c>
      <c r="D473" s="4" t="s">
        <v>472</v>
      </c>
      <c r="E473" s="4" t="s">
        <v>22</v>
      </c>
      <c r="F473" s="4" t="s">
        <v>171</v>
      </c>
      <c r="G473" s="4" t="s">
        <v>66</v>
      </c>
      <c r="H473" s="4" t="s">
        <v>798</v>
      </c>
      <c r="I473" s="4" t="s">
        <v>799</v>
      </c>
      <c r="J473" s="4" t="s">
        <v>778</v>
      </c>
      <c r="K473" s="4" t="s">
        <v>776</v>
      </c>
      <c r="L4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PharmaYesExpressDUBJFKIEUSEMEAAMERICAS</v>
      </c>
      <c r="M473" s="7">
        <v>19474.140000000007</v>
      </c>
      <c r="N473" s="4">
        <v>1176</v>
      </c>
      <c r="O473" s="13">
        <v>16.559642857142862</v>
      </c>
      <c r="P473" s="8" t="s">
        <v>880</v>
      </c>
      <c r="Q473" s="12" t="s">
        <v>472</v>
      </c>
      <c r="R473" s="12" t="s">
        <v>792</v>
      </c>
      <c r="S473" s="12" t="s">
        <v>86</v>
      </c>
      <c r="T473" s="12" t="s">
        <v>837</v>
      </c>
      <c r="U473" s="22">
        <v>1</v>
      </c>
      <c r="V473" s="12">
        <v>1125</v>
      </c>
      <c r="W473" s="12"/>
      <c r="X473" s="12">
        <v>11.25</v>
      </c>
      <c r="Y473" s="12">
        <v>5.625</v>
      </c>
      <c r="Z473" s="12">
        <v>3.75</v>
      </c>
      <c r="AA473" s="12">
        <v>2.25</v>
      </c>
      <c r="AB473" s="12">
        <v>1.125</v>
      </c>
      <c r="AC473" s="12">
        <v>1.125</v>
      </c>
      <c r="AD473" s="12">
        <v>1.125</v>
      </c>
      <c r="AE473" s="12">
        <v>2.25</v>
      </c>
      <c r="AF473" s="12"/>
      <c r="AG473" s="12"/>
      <c r="AH473" s="12"/>
      <c r="AI473" s="12"/>
      <c r="AJ473" s="12"/>
      <c r="AK473" s="12"/>
      <c r="AL473" s="16" t="s">
        <v>860</v>
      </c>
      <c r="AM473" s="12" t="s">
        <v>1503</v>
      </c>
      <c r="AN473" s="27">
        <f>VLOOKUP(Table24[[#This Row],[USD conversion]],Sheet2!A:B,2,FALSE)</f>
        <v>1.1715</v>
      </c>
      <c r="AO473" s="28">
        <f>Table24[[#This Row],[Min Charge]]*Table24[[#This Row],[Conversion Rate]]</f>
        <v>1317.9375</v>
      </c>
      <c r="AP473" s="28">
        <f>Table24[[#This Row],[45]]*Table24[[#This Row],[Conversion Rate]]</f>
        <v>0</v>
      </c>
      <c r="AQ473" s="28">
        <f>Table24[[#This Row],[100]]*Table24[[#This Row],[Conversion Rate]]</f>
        <v>13.179375</v>
      </c>
      <c r="AR473" s="28">
        <f>Table24[[#This Row],[200]]*Table24[[#This Row],[Conversion Rate]]</f>
        <v>6.5896875000000001</v>
      </c>
      <c r="AS473" s="28">
        <f>Table24[[#This Row],[300]]*Table24[[#This Row],[Conversion Rate]]</f>
        <v>4.3931249999999995</v>
      </c>
      <c r="AT473" s="28">
        <f>Table24[[#This Row],[500]]*Table24[[#This Row],[Conversion Rate]]</f>
        <v>2.635875</v>
      </c>
      <c r="AU473" s="28">
        <f>Table24[[#This Row],[1000]]*Table24[[#This Row],[Conversion Rate]]</f>
        <v>1.3179375</v>
      </c>
      <c r="AV473" s="28">
        <f>Table24[[#This Row],[2500]]*Table24[[#This Row],[Conversion Rate]]</f>
        <v>1.3179375</v>
      </c>
      <c r="AW473" s="28">
        <f>Table24[[#This Row],[5000]]*Table24[[#This Row],[Conversion Rate]]</f>
        <v>1.3179375</v>
      </c>
      <c r="AX473" s="28">
        <f>Table24[[#This Row],[All In/ ++]]</f>
        <v>2.25</v>
      </c>
      <c r="AY473" s="28">
        <f>Table24[[#This Row],[FSC]]*Table24[[#This Row],[Conversion Rate]]</f>
        <v>0</v>
      </c>
      <c r="AZ473" s="28">
        <f>Table24[[#This Row],[SSC]]*Table24[[#This Row],[Conversion Rate]]</f>
        <v>0</v>
      </c>
      <c r="BA473" s="28">
        <f>Table24[[#This Row],[Screening]]*Table24[[#This Row],[Conversion Rate]]</f>
        <v>0</v>
      </c>
      <c r="BB473" s="28">
        <f>Table24[[#This Row],[Other Charges]]*Table24[[#This Row],[Conversion Rate]]</f>
        <v>0</v>
      </c>
      <c r="BC473" s="28">
        <f>Table24[[#This Row],[Dry Ice Charge]]*Table24[[#This Row],[Conversion Rate]]</f>
        <v>0</v>
      </c>
      <c r="BD473" s="28">
        <f>Table24[[#This Row],[SAF/kg]]*Table24[[#This Row],[Conversion Rate]]</f>
        <v>0</v>
      </c>
      <c r="BE473" s="30" cm="1">
        <f t="array" ref="BE473">IF(COUNTIFS(F$20:F$1213,F473,G$20:G$1213,G473)&gt;1,
    _xlfn.PERCENTRANK.INC(
        _xlfn._xlws.FILTER(AO$20:AO$1213, (F$20:F$1213=F473)*(G$20:G$1213=G473)*ISNUMBER(AO$20:AO$1213)),
        AO473
    ),
    0
)</f>
        <v>1</v>
      </c>
      <c r="BF473" s="28" t="str">
        <f t="shared" si="7"/>
        <v>Red</v>
      </c>
    </row>
    <row r="474" spans="3:58" hidden="1">
      <c r="C474" s="6" t="s">
        <v>20</v>
      </c>
      <c r="D474" s="4" t="s">
        <v>472</v>
      </c>
      <c r="E474" s="4" t="s">
        <v>22</v>
      </c>
      <c r="F474" s="4" t="s">
        <v>171</v>
      </c>
      <c r="G474" s="4" t="s">
        <v>37</v>
      </c>
      <c r="H474" s="4" t="s">
        <v>798</v>
      </c>
      <c r="I474" s="4" t="s">
        <v>799</v>
      </c>
      <c r="J474" s="4" t="s">
        <v>778</v>
      </c>
      <c r="K474" s="4" t="s">
        <v>776</v>
      </c>
      <c r="L4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PharmaYesExpressDUBLAXIEUSEMEAAMERICAS</v>
      </c>
      <c r="M474" s="7">
        <v>11410</v>
      </c>
      <c r="N474" s="4">
        <v>464</v>
      </c>
      <c r="O474" s="13">
        <v>24.59051724137931</v>
      </c>
      <c r="P474" s="8" t="s">
        <v>880</v>
      </c>
      <c r="Q474" s="12" t="s">
        <v>472</v>
      </c>
      <c r="R474" s="12" t="s">
        <v>792</v>
      </c>
      <c r="S474" s="12" t="s">
        <v>86</v>
      </c>
      <c r="T474" s="12" t="s">
        <v>837</v>
      </c>
      <c r="U474" s="22">
        <v>1</v>
      </c>
      <c r="V474" s="12">
        <v>1450</v>
      </c>
      <c r="W474" s="12"/>
      <c r="X474" s="12">
        <v>14.5</v>
      </c>
      <c r="Y474" s="12">
        <v>7.25</v>
      </c>
      <c r="Z474" s="12">
        <v>4.833333333333333</v>
      </c>
      <c r="AA474" s="12">
        <v>2.9</v>
      </c>
      <c r="AB474" s="12">
        <v>1.45</v>
      </c>
      <c r="AC474" s="12">
        <v>1.45</v>
      </c>
      <c r="AD474" s="12">
        <v>1.45</v>
      </c>
      <c r="AE474" s="12">
        <v>2.9</v>
      </c>
      <c r="AF474" s="12"/>
      <c r="AG474" s="12"/>
      <c r="AH474" s="12"/>
      <c r="AI474" s="12"/>
      <c r="AJ474" s="12"/>
      <c r="AK474" s="12"/>
      <c r="AL474" s="16" t="s">
        <v>860</v>
      </c>
      <c r="AM474" s="12" t="s">
        <v>1503</v>
      </c>
      <c r="AN474" s="27">
        <f>VLOOKUP(Table24[[#This Row],[USD conversion]],Sheet2!A:B,2,FALSE)</f>
        <v>1.1715</v>
      </c>
      <c r="AO474" s="28">
        <f>Table24[[#This Row],[Min Charge]]*Table24[[#This Row],[Conversion Rate]]</f>
        <v>1698.675</v>
      </c>
      <c r="AP474" s="28">
        <f>Table24[[#This Row],[45]]*Table24[[#This Row],[Conversion Rate]]</f>
        <v>0</v>
      </c>
      <c r="AQ474" s="28">
        <f>Table24[[#This Row],[100]]*Table24[[#This Row],[Conversion Rate]]</f>
        <v>16.986750000000001</v>
      </c>
      <c r="AR474" s="28">
        <f>Table24[[#This Row],[200]]*Table24[[#This Row],[Conversion Rate]]</f>
        <v>8.4933750000000003</v>
      </c>
      <c r="AS474" s="28">
        <f>Table24[[#This Row],[300]]*Table24[[#This Row],[Conversion Rate]]</f>
        <v>5.6622499999999993</v>
      </c>
      <c r="AT474" s="28">
        <f>Table24[[#This Row],[500]]*Table24[[#This Row],[Conversion Rate]]</f>
        <v>3.3973499999999999</v>
      </c>
      <c r="AU474" s="28">
        <f>Table24[[#This Row],[1000]]*Table24[[#This Row],[Conversion Rate]]</f>
        <v>1.6986749999999999</v>
      </c>
      <c r="AV474" s="28">
        <f>Table24[[#This Row],[2500]]*Table24[[#This Row],[Conversion Rate]]</f>
        <v>1.6986749999999999</v>
      </c>
      <c r="AW474" s="28">
        <f>Table24[[#This Row],[5000]]*Table24[[#This Row],[Conversion Rate]]</f>
        <v>1.6986749999999999</v>
      </c>
      <c r="AX474" s="28">
        <f>Table24[[#This Row],[All In/ ++]]</f>
        <v>2.9</v>
      </c>
      <c r="AY474" s="28">
        <f>Table24[[#This Row],[FSC]]*Table24[[#This Row],[Conversion Rate]]</f>
        <v>0</v>
      </c>
      <c r="AZ474" s="28">
        <f>Table24[[#This Row],[SSC]]*Table24[[#This Row],[Conversion Rate]]</f>
        <v>0</v>
      </c>
      <c r="BA474" s="28">
        <f>Table24[[#This Row],[Screening]]*Table24[[#This Row],[Conversion Rate]]</f>
        <v>0</v>
      </c>
      <c r="BB474" s="28">
        <f>Table24[[#This Row],[Other Charges]]*Table24[[#This Row],[Conversion Rate]]</f>
        <v>0</v>
      </c>
      <c r="BC474" s="28">
        <f>Table24[[#This Row],[Dry Ice Charge]]*Table24[[#This Row],[Conversion Rate]]</f>
        <v>0</v>
      </c>
      <c r="BD474" s="28">
        <f>Table24[[#This Row],[SAF/kg]]*Table24[[#This Row],[Conversion Rate]]</f>
        <v>0</v>
      </c>
      <c r="BE474" s="30" cm="1">
        <f t="array" ref="BE474">IF(COUNTIFS(F$20:F$1213,F474,G$20:G$1213,G474)&gt;1,
    _xlfn.PERCENTRANK.INC(
        _xlfn._xlws.FILTER(AO$20:AO$1213, (F$20:F$1213=F474)*(G$20:G$1213=G474)*ISNUMBER(AO$20:AO$1213)),
        AO474
    ),
    0
)</f>
        <v>1</v>
      </c>
      <c r="BF474" s="28" t="str">
        <f t="shared" si="7"/>
        <v>Red</v>
      </c>
    </row>
    <row r="475" spans="3:58" hidden="1">
      <c r="C475" s="6" t="s">
        <v>20</v>
      </c>
      <c r="D475" s="4" t="s">
        <v>472</v>
      </c>
      <c r="E475" s="4" t="s">
        <v>22</v>
      </c>
      <c r="F475" s="4" t="s">
        <v>171</v>
      </c>
      <c r="G475" s="4" t="s">
        <v>190</v>
      </c>
      <c r="H475" s="4" t="s">
        <v>798</v>
      </c>
      <c r="I475" s="4" t="s">
        <v>801</v>
      </c>
      <c r="J475" s="4" t="s">
        <v>778</v>
      </c>
      <c r="K475" s="4" t="s">
        <v>777</v>
      </c>
      <c r="L4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PharmaYesExpressDUBPVGIECNEMEAAPAC</v>
      </c>
      <c r="M475" s="7">
        <v>11335.5</v>
      </c>
      <c r="N475" s="4">
        <v>20</v>
      </c>
      <c r="O475" s="13">
        <v>566.77499999999998</v>
      </c>
      <c r="P475" s="8" t="s">
        <v>880</v>
      </c>
      <c r="Q475" s="12" t="s">
        <v>472</v>
      </c>
      <c r="R475" s="12" t="s">
        <v>792</v>
      </c>
      <c r="S475" s="12" t="s">
        <v>86</v>
      </c>
      <c r="T475" s="12" t="s">
        <v>837</v>
      </c>
      <c r="U475" s="22">
        <v>1</v>
      </c>
      <c r="V475" s="12">
        <v>1150</v>
      </c>
      <c r="W475" s="12"/>
      <c r="X475" s="12">
        <v>11.5</v>
      </c>
      <c r="Y475" s="12">
        <v>5.75</v>
      </c>
      <c r="Z475" s="12">
        <v>3.8333333333333335</v>
      </c>
      <c r="AA475" s="12">
        <v>2.2999999999999998</v>
      </c>
      <c r="AB475" s="12">
        <v>1.1499999999999999</v>
      </c>
      <c r="AC475" s="12">
        <v>1.1499999999999999</v>
      </c>
      <c r="AD475" s="12">
        <v>1.1499999999999999</v>
      </c>
      <c r="AE475" s="12">
        <v>2.2999999999999998</v>
      </c>
      <c r="AF475" s="12"/>
      <c r="AG475" s="12"/>
      <c r="AH475" s="12"/>
      <c r="AI475" s="12"/>
      <c r="AJ475" s="12"/>
      <c r="AK475" s="12"/>
      <c r="AL475" s="16" t="s">
        <v>860</v>
      </c>
      <c r="AM475" s="12" t="s">
        <v>1503</v>
      </c>
      <c r="AN475" s="27">
        <f>VLOOKUP(Table24[[#This Row],[USD conversion]],Sheet2!A:B,2,FALSE)</f>
        <v>1.1715</v>
      </c>
      <c r="AO475" s="28">
        <f>Table24[[#This Row],[Min Charge]]*Table24[[#This Row],[Conversion Rate]]</f>
        <v>1347.2249999999999</v>
      </c>
      <c r="AP475" s="28">
        <f>Table24[[#This Row],[45]]*Table24[[#This Row],[Conversion Rate]]</f>
        <v>0</v>
      </c>
      <c r="AQ475" s="28">
        <f>Table24[[#This Row],[100]]*Table24[[#This Row],[Conversion Rate]]</f>
        <v>13.472249999999999</v>
      </c>
      <c r="AR475" s="28">
        <f>Table24[[#This Row],[200]]*Table24[[#This Row],[Conversion Rate]]</f>
        <v>6.7361249999999995</v>
      </c>
      <c r="AS475" s="28">
        <f>Table24[[#This Row],[300]]*Table24[[#This Row],[Conversion Rate]]</f>
        <v>4.4907500000000002</v>
      </c>
      <c r="AT475" s="28">
        <f>Table24[[#This Row],[500]]*Table24[[#This Row],[Conversion Rate]]</f>
        <v>2.6944499999999998</v>
      </c>
      <c r="AU475" s="28">
        <f>Table24[[#This Row],[1000]]*Table24[[#This Row],[Conversion Rate]]</f>
        <v>1.3472249999999999</v>
      </c>
      <c r="AV475" s="28">
        <f>Table24[[#This Row],[2500]]*Table24[[#This Row],[Conversion Rate]]</f>
        <v>1.3472249999999999</v>
      </c>
      <c r="AW475" s="28">
        <f>Table24[[#This Row],[5000]]*Table24[[#This Row],[Conversion Rate]]</f>
        <v>1.3472249999999999</v>
      </c>
      <c r="AX475" s="28">
        <f>Table24[[#This Row],[All In/ ++]]</f>
        <v>2.2999999999999998</v>
      </c>
      <c r="AY475" s="28">
        <f>Table24[[#This Row],[FSC]]*Table24[[#This Row],[Conversion Rate]]</f>
        <v>0</v>
      </c>
      <c r="AZ475" s="28">
        <f>Table24[[#This Row],[SSC]]*Table24[[#This Row],[Conversion Rate]]</f>
        <v>0</v>
      </c>
      <c r="BA475" s="28">
        <f>Table24[[#This Row],[Screening]]*Table24[[#This Row],[Conversion Rate]]</f>
        <v>0</v>
      </c>
      <c r="BB475" s="28">
        <f>Table24[[#This Row],[Other Charges]]*Table24[[#This Row],[Conversion Rate]]</f>
        <v>0</v>
      </c>
      <c r="BC475" s="28">
        <f>Table24[[#This Row],[Dry Ice Charge]]*Table24[[#This Row],[Conversion Rate]]</f>
        <v>0</v>
      </c>
      <c r="BD475" s="28">
        <f>Table24[[#This Row],[SAF/kg]]*Table24[[#This Row],[Conversion Rate]]</f>
        <v>0</v>
      </c>
      <c r="BE475" s="30" cm="1">
        <f t="array" ref="BE475">IF(COUNTIFS(F$20:F$1213,F475,G$20:G$1213,G475)&gt;1,
    _xlfn.PERCENTRANK.INC(
        _xlfn._xlws.FILTER(AO$20:AO$1213, (F$20:F$1213=F475)*(G$20:G$1213=G475)*ISNUMBER(AO$20:AO$1213)),
        AO475
    ),
    0
)</f>
        <v>1</v>
      </c>
      <c r="BF475" s="28" t="str">
        <f t="shared" si="7"/>
        <v>Red</v>
      </c>
    </row>
    <row r="476" spans="3:58" hidden="1">
      <c r="C476" s="6" t="s">
        <v>20</v>
      </c>
      <c r="D476" s="4" t="s">
        <v>21</v>
      </c>
      <c r="E476" s="4" t="s">
        <v>22</v>
      </c>
      <c r="F476" s="4" t="s">
        <v>51</v>
      </c>
      <c r="G476" s="4" t="s">
        <v>290</v>
      </c>
      <c r="H476" s="4" t="s">
        <v>800</v>
      </c>
      <c r="I476" s="4" t="s">
        <v>797</v>
      </c>
      <c r="J476" s="4" t="s">
        <v>778</v>
      </c>
      <c r="K476" s="4" t="s">
        <v>777</v>
      </c>
      <c r="L4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PharmaNoExpressFRABOMDEINEMEAAPAC</v>
      </c>
      <c r="M476" s="7">
        <v>1969.1999999999985</v>
      </c>
      <c r="N476" s="4">
        <v>265</v>
      </c>
      <c r="O476" s="13">
        <v>7.4309433962264091</v>
      </c>
      <c r="P476" s="8" t="s">
        <v>880</v>
      </c>
      <c r="Q476" s="12" t="s">
        <v>472</v>
      </c>
      <c r="R476" s="12" t="s">
        <v>792</v>
      </c>
      <c r="S476" s="12" t="s">
        <v>86</v>
      </c>
      <c r="T476" s="12" t="s">
        <v>837</v>
      </c>
      <c r="U476" s="12">
        <v>1</v>
      </c>
      <c r="V476" s="12">
        <v>1050</v>
      </c>
      <c r="W476" s="12"/>
      <c r="X476" s="12">
        <v>10.5</v>
      </c>
      <c r="Y476" s="12">
        <v>5.25</v>
      </c>
      <c r="Z476" s="12">
        <v>3.5</v>
      </c>
      <c r="AA476" s="12">
        <v>2.1</v>
      </c>
      <c r="AB476" s="12">
        <v>1.05</v>
      </c>
      <c r="AC476" s="12">
        <v>1.05</v>
      </c>
      <c r="AD476" s="12">
        <v>1.05</v>
      </c>
      <c r="AE476" s="12">
        <v>2.1</v>
      </c>
      <c r="AF476" s="12"/>
      <c r="AG476" s="12"/>
      <c r="AH476" s="12"/>
      <c r="AI476" s="12"/>
      <c r="AJ476" s="12"/>
      <c r="AK476" s="12"/>
      <c r="AL476" s="16" t="s">
        <v>860</v>
      </c>
      <c r="AM476" s="12" t="s">
        <v>1503</v>
      </c>
      <c r="AN476" s="27">
        <f>VLOOKUP(Table24[[#This Row],[USD conversion]],Sheet2!A:B,2,FALSE)</f>
        <v>1.1715</v>
      </c>
      <c r="AO476" s="28">
        <f>Table24[[#This Row],[Min Charge]]*Table24[[#This Row],[Conversion Rate]]</f>
        <v>1230.075</v>
      </c>
      <c r="AP476" s="28">
        <f>Table24[[#This Row],[45]]*Table24[[#This Row],[Conversion Rate]]</f>
        <v>0</v>
      </c>
      <c r="AQ476" s="28">
        <f>Table24[[#This Row],[100]]*Table24[[#This Row],[Conversion Rate]]</f>
        <v>12.300750000000001</v>
      </c>
      <c r="AR476" s="28">
        <f>Table24[[#This Row],[200]]*Table24[[#This Row],[Conversion Rate]]</f>
        <v>6.1503750000000004</v>
      </c>
      <c r="AS476" s="28">
        <f>Table24[[#This Row],[300]]*Table24[[#This Row],[Conversion Rate]]</f>
        <v>4.10025</v>
      </c>
      <c r="AT476" s="28">
        <f>Table24[[#This Row],[500]]*Table24[[#This Row],[Conversion Rate]]</f>
        <v>2.4601500000000001</v>
      </c>
      <c r="AU476" s="28">
        <f>Table24[[#This Row],[1000]]*Table24[[#This Row],[Conversion Rate]]</f>
        <v>1.230075</v>
      </c>
      <c r="AV476" s="28">
        <f>Table24[[#This Row],[2500]]*Table24[[#This Row],[Conversion Rate]]</f>
        <v>1.230075</v>
      </c>
      <c r="AW476" s="28">
        <f>Table24[[#This Row],[5000]]*Table24[[#This Row],[Conversion Rate]]</f>
        <v>1.230075</v>
      </c>
      <c r="AX476" s="28">
        <f>Table24[[#This Row],[All In/ ++]]</f>
        <v>2.1</v>
      </c>
      <c r="AY476" s="28">
        <f>Table24[[#This Row],[FSC]]*Table24[[#This Row],[Conversion Rate]]</f>
        <v>0</v>
      </c>
      <c r="AZ476" s="28">
        <f>Table24[[#This Row],[SSC]]*Table24[[#This Row],[Conversion Rate]]</f>
        <v>0</v>
      </c>
      <c r="BA476" s="28">
        <f>Table24[[#This Row],[Screening]]*Table24[[#This Row],[Conversion Rate]]</f>
        <v>0</v>
      </c>
      <c r="BB476" s="28">
        <f>Table24[[#This Row],[Other Charges]]*Table24[[#This Row],[Conversion Rate]]</f>
        <v>0</v>
      </c>
      <c r="BC476" s="28">
        <f>Table24[[#This Row],[Dry Ice Charge]]*Table24[[#This Row],[Conversion Rate]]</f>
        <v>0</v>
      </c>
      <c r="BD476" s="28">
        <f>Table24[[#This Row],[SAF/kg]]*Table24[[#This Row],[Conversion Rate]]</f>
        <v>0</v>
      </c>
      <c r="BE476" s="30" cm="1">
        <f t="array" ref="BE476">IF(COUNTIFS(F$20:F$1213,F476,G$20:G$1213,G476)&gt;1,
    _xlfn.PERCENTRANK.INC(
        _xlfn._xlws.FILTER(AO$20:AO$1213, (F$20:F$1213=F476)*(G$20:G$1213=G476)*ISNUMBER(AO$20:AO$1213)),
        AO476
    ),
    0
)</f>
        <v>1</v>
      </c>
      <c r="BF476" s="28" t="str">
        <f t="shared" si="7"/>
        <v>Red</v>
      </c>
    </row>
    <row r="477" spans="3:58" hidden="1">
      <c r="C477" s="6" t="s">
        <v>20</v>
      </c>
      <c r="D477" s="4" t="s">
        <v>472</v>
      </c>
      <c r="E477" s="4" t="s">
        <v>22</v>
      </c>
      <c r="F477" s="4" t="s">
        <v>51</v>
      </c>
      <c r="G477" s="4" t="s">
        <v>31</v>
      </c>
      <c r="H477" s="4" t="s">
        <v>800</v>
      </c>
      <c r="I477" s="4" t="s">
        <v>799</v>
      </c>
      <c r="J477" s="4" t="s">
        <v>778</v>
      </c>
      <c r="K477" s="4" t="s">
        <v>776</v>
      </c>
      <c r="L4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PharmaYesExpressFRAEWRDEUSEMEAAMERICAS</v>
      </c>
      <c r="M477" s="7">
        <v>50197.51</v>
      </c>
      <c r="N477" s="4">
        <v>1131</v>
      </c>
      <c r="O477" s="13">
        <v>44.383297966401415</v>
      </c>
      <c r="P477" s="8" t="s">
        <v>880</v>
      </c>
      <c r="Q477" s="12" t="s">
        <v>472</v>
      </c>
      <c r="R477" s="12" t="s">
        <v>792</v>
      </c>
      <c r="S477" s="12" t="s">
        <v>86</v>
      </c>
      <c r="T477" s="12" t="s">
        <v>837</v>
      </c>
      <c r="U477" s="22">
        <v>1</v>
      </c>
      <c r="V477" s="12">
        <v>1100</v>
      </c>
      <c r="W477" s="12"/>
      <c r="X477" s="12">
        <v>11</v>
      </c>
      <c r="Y477" s="12">
        <v>5.5</v>
      </c>
      <c r="Z477" s="12">
        <v>3.6666666666666665</v>
      </c>
      <c r="AA477" s="12">
        <v>2.2000000000000002</v>
      </c>
      <c r="AB477" s="12">
        <v>1.1000000000000001</v>
      </c>
      <c r="AC477" s="12">
        <v>1.1000000000000001</v>
      </c>
      <c r="AD477" s="12">
        <v>1.1000000000000001</v>
      </c>
      <c r="AE477" s="12">
        <v>2.2000000000000002</v>
      </c>
      <c r="AF477" s="12"/>
      <c r="AG477" s="12"/>
      <c r="AH477" s="12"/>
      <c r="AI477" s="12"/>
      <c r="AJ477" s="12"/>
      <c r="AK477" s="12"/>
      <c r="AL477" s="16" t="s">
        <v>860</v>
      </c>
      <c r="AM477" s="12" t="s">
        <v>1503</v>
      </c>
      <c r="AN477" s="27">
        <f>VLOOKUP(Table24[[#This Row],[USD conversion]],Sheet2!A:B,2,FALSE)</f>
        <v>1.1715</v>
      </c>
      <c r="AO477" s="28">
        <f>Table24[[#This Row],[Min Charge]]*Table24[[#This Row],[Conversion Rate]]</f>
        <v>1288.6500000000001</v>
      </c>
      <c r="AP477" s="28">
        <f>Table24[[#This Row],[45]]*Table24[[#This Row],[Conversion Rate]]</f>
        <v>0</v>
      </c>
      <c r="AQ477" s="28">
        <f>Table24[[#This Row],[100]]*Table24[[#This Row],[Conversion Rate]]</f>
        <v>12.8865</v>
      </c>
      <c r="AR477" s="28">
        <f>Table24[[#This Row],[200]]*Table24[[#This Row],[Conversion Rate]]</f>
        <v>6.4432499999999999</v>
      </c>
      <c r="AS477" s="28">
        <f>Table24[[#This Row],[300]]*Table24[[#This Row],[Conversion Rate]]</f>
        <v>4.2954999999999997</v>
      </c>
      <c r="AT477" s="28">
        <f>Table24[[#This Row],[500]]*Table24[[#This Row],[Conversion Rate]]</f>
        <v>2.5773000000000001</v>
      </c>
      <c r="AU477" s="28">
        <f>Table24[[#This Row],[1000]]*Table24[[#This Row],[Conversion Rate]]</f>
        <v>1.2886500000000001</v>
      </c>
      <c r="AV477" s="28">
        <f>Table24[[#This Row],[2500]]*Table24[[#This Row],[Conversion Rate]]</f>
        <v>1.2886500000000001</v>
      </c>
      <c r="AW477" s="28">
        <f>Table24[[#This Row],[5000]]*Table24[[#This Row],[Conversion Rate]]</f>
        <v>1.2886500000000001</v>
      </c>
      <c r="AX477" s="28">
        <f>Table24[[#This Row],[All In/ ++]]</f>
        <v>2.2000000000000002</v>
      </c>
      <c r="AY477" s="28">
        <f>Table24[[#This Row],[FSC]]*Table24[[#This Row],[Conversion Rate]]</f>
        <v>0</v>
      </c>
      <c r="AZ477" s="28">
        <f>Table24[[#This Row],[SSC]]*Table24[[#This Row],[Conversion Rate]]</f>
        <v>0</v>
      </c>
      <c r="BA477" s="28">
        <f>Table24[[#This Row],[Screening]]*Table24[[#This Row],[Conversion Rate]]</f>
        <v>0</v>
      </c>
      <c r="BB477" s="28">
        <f>Table24[[#This Row],[Other Charges]]*Table24[[#This Row],[Conversion Rate]]</f>
        <v>0</v>
      </c>
      <c r="BC477" s="28">
        <f>Table24[[#This Row],[Dry Ice Charge]]*Table24[[#This Row],[Conversion Rate]]</f>
        <v>0</v>
      </c>
      <c r="BD477" s="28">
        <f>Table24[[#This Row],[SAF/kg]]*Table24[[#This Row],[Conversion Rate]]</f>
        <v>0</v>
      </c>
      <c r="BE477" s="30" cm="1">
        <f t="array" ref="BE477">IF(COUNTIFS(F$20:F$1213,F477,G$20:G$1213,G477)&gt;1,
    _xlfn.PERCENTRANK.INC(
        _xlfn._xlws.FILTER(AO$20:AO$1213, (F$20:F$1213=F477)*(G$20:G$1213=G477)*ISNUMBER(AO$20:AO$1213)),
        AO477
    ),
    0
)</f>
        <v>1</v>
      </c>
      <c r="BF477" s="28" t="str">
        <f t="shared" si="7"/>
        <v>Red</v>
      </c>
    </row>
    <row r="478" spans="3:58" hidden="1">
      <c r="C478" s="6" t="s">
        <v>20</v>
      </c>
      <c r="D478" s="4" t="s">
        <v>472</v>
      </c>
      <c r="E478" s="4" t="s">
        <v>22</v>
      </c>
      <c r="F478" s="4" t="s">
        <v>51</v>
      </c>
      <c r="G478" s="4" t="s">
        <v>122</v>
      </c>
      <c r="H478" s="4" t="s">
        <v>800</v>
      </c>
      <c r="I478" s="4" t="s">
        <v>812</v>
      </c>
      <c r="J478" s="4" t="s">
        <v>778</v>
      </c>
      <c r="K478" s="4" t="s">
        <v>776</v>
      </c>
      <c r="L4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PharmaYesExpressFRAGRUDEBREMEAAMERICAS</v>
      </c>
      <c r="M478" s="7">
        <v>14147.979999999996</v>
      </c>
      <c r="N478" s="4">
        <v>310</v>
      </c>
      <c r="O478" s="13">
        <v>45.638645161290306</v>
      </c>
      <c r="P478" s="8" t="s">
        <v>880</v>
      </c>
      <c r="Q478" s="12" t="s">
        <v>472</v>
      </c>
      <c r="R478" s="12" t="s">
        <v>792</v>
      </c>
      <c r="S478" s="12" t="s">
        <v>86</v>
      </c>
      <c r="T478" s="12" t="s">
        <v>837</v>
      </c>
      <c r="U478" s="22">
        <v>1</v>
      </c>
      <c r="V478" s="12">
        <v>2150</v>
      </c>
      <c r="W478" s="12"/>
      <c r="X478" s="12">
        <v>21.5</v>
      </c>
      <c r="Y478" s="12">
        <v>10.75</v>
      </c>
      <c r="Z478" s="12">
        <v>7.166666666666667</v>
      </c>
      <c r="AA478" s="12">
        <v>4.3</v>
      </c>
      <c r="AB478" s="12">
        <v>2.15</v>
      </c>
      <c r="AC478" s="12">
        <v>2.15</v>
      </c>
      <c r="AD478" s="12">
        <v>2.15</v>
      </c>
      <c r="AE478" s="12">
        <v>4.3</v>
      </c>
      <c r="AF478" s="12"/>
      <c r="AG478" s="12"/>
      <c r="AH478" s="12"/>
      <c r="AI478" s="12"/>
      <c r="AJ478" s="12"/>
      <c r="AK478" s="12"/>
      <c r="AL478" s="16" t="s">
        <v>860</v>
      </c>
      <c r="AM478" s="12" t="s">
        <v>1503</v>
      </c>
      <c r="AN478" s="27">
        <f>VLOOKUP(Table24[[#This Row],[USD conversion]],Sheet2!A:B,2,FALSE)</f>
        <v>1.1715</v>
      </c>
      <c r="AO478" s="28">
        <f>Table24[[#This Row],[Min Charge]]*Table24[[#This Row],[Conversion Rate]]</f>
        <v>2518.7249999999999</v>
      </c>
      <c r="AP478" s="28">
        <f>Table24[[#This Row],[45]]*Table24[[#This Row],[Conversion Rate]]</f>
        <v>0</v>
      </c>
      <c r="AQ478" s="28">
        <f>Table24[[#This Row],[100]]*Table24[[#This Row],[Conversion Rate]]</f>
        <v>25.187249999999999</v>
      </c>
      <c r="AR478" s="28">
        <f>Table24[[#This Row],[200]]*Table24[[#This Row],[Conversion Rate]]</f>
        <v>12.593624999999999</v>
      </c>
      <c r="AS478" s="28">
        <f>Table24[[#This Row],[300]]*Table24[[#This Row],[Conversion Rate]]</f>
        <v>8.3957499999999996</v>
      </c>
      <c r="AT478" s="28">
        <f>Table24[[#This Row],[500]]*Table24[[#This Row],[Conversion Rate]]</f>
        <v>5.0374499999999998</v>
      </c>
      <c r="AU478" s="28">
        <f>Table24[[#This Row],[1000]]*Table24[[#This Row],[Conversion Rate]]</f>
        <v>2.5187249999999999</v>
      </c>
      <c r="AV478" s="28">
        <f>Table24[[#This Row],[2500]]*Table24[[#This Row],[Conversion Rate]]</f>
        <v>2.5187249999999999</v>
      </c>
      <c r="AW478" s="28">
        <f>Table24[[#This Row],[5000]]*Table24[[#This Row],[Conversion Rate]]</f>
        <v>2.5187249999999999</v>
      </c>
      <c r="AX478" s="28">
        <f>Table24[[#This Row],[All In/ ++]]</f>
        <v>4.3</v>
      </c>
      <c r="AY478" s="28">
        <f>Table24[[#This Row],[FSC]]*Table24[[#This Row],[Conversion Rate]]</f>
        <v>0</v>
      </c>
      <c r="AZ478" s="28">
        <f>Table24[[#This Row],[SSC]]*Table24[[#This Row],[Conversion Rate]]</f>
        <v>0</v>
      </c>
      <c r="BA478" s="28">
        <f>Table24[[#This Row],[Screening]]*Table24[[#This Row],[Conversion Rate]]</f>
        <v>0</v>
      </c>
      <c r="BB478" s="28">
        <f>Table24[[#This Row],[Other Charges]]*Table24[[#This Row],[Conversion Rate]]</f>
        <v>0</v>
      </c>
      <c r="BC478" s="28">
        <f>Table24[[#This Row],[Dry Ice Charge]]*Table24[[#This Row],[Conversion Rate]]</f>
        <v>0</v>
      </c>
      <c r="BD478" s="28">
        <f>Table24[[#This Row],[SAF/kg]]*Table24[[#This Row],[Conversion Rate]]</f>
        <v>0</v>
      </c>
      <c r="BE478" s="30" cm="1">
        <f t="array" ref="BE478">IF(COUNTIFS(F$20:F$1213,F478,G$20:G$1213,G478)&gt;1,
    _xlfn.PERCENTRANK.INC(
        _xlfn._xlws.FILTER(AO$20:AO$1213, (F$20:F$1213=F478)*(G$20:G$1213=G478)*ISNUMBER(AO$20:AO$1213)),
        AO478
    ),
    0
)</f>
        <v>1</v>
      </c>
      <c r="BF478" s="28" t="str">
        <f t="shared" si="7"/>
        <v>Red</v>
      </c>
    </row>
    <row r="479" spans="3:58" hidden="1">
      <c r="C479" s="6" t="s">
        <v>20</v>
      </c>
      <c r="D479" s="4" t="s">
        <v>472</v>
      </c>
      <c r="E479" s="4" t="s">
        <v>22</v>
      </c>
      <c r="F479" s="4" t="s">
        <v>51</v>
      </c>
      <c r="G479" s="4" t="s">
        <v>66</v>
      </c>
      <c r="H479" s="4" t="s">
        <v>800</v>
      </c>
      <c r="I479" s="4" t="s">
        <v>799</v>
      </c>
      <c r="J479" s="4" t="s">
        <v>778</v>
      </c>
      <c r="K479" s="4" t="s">
        <v>776</v>
      </c>
      <c r="L4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PharmaYesExpressFRAJFKDEUSEMEAAMERICAS</v>
      </c>
      <c r="M479" s="7">
        <v>32078.757200000004</v>
      </c>
      <c r="N479" s="4">
        <v>501</v>
      </c>
      <c r="O479" s="13">
        <v>64.02945548902197</v>
      </c>
      <c r="P479" s="8" t="s">
        <v>880</v>
      </c>
      <c r="Q479" s="12" t="s">
        <v>472</v>
      </c>
      <c r="R479" s="12" t="s">
        <v>792</v>
      </c>
      <c r="S479" s="12" t="s">
        <v>86</v>
      </c>
      <c r="T479" s="12" t="s">
        <v>837</v>
      </c>
      <c r="U479" s="22">
        <v>1</v>
      </c>
      <c r="V479" s="12">
        <v>1215</v>
      </c>
      <c r="W479" s="12"/>
      <c r="X479" s="12">
        <v>12.15</v>
      </c>
      <c r="Y479" s="12">
        <v>6.0750000000000002</v>
      </c>
      <c r="Z479" s="12">
        <v>4.05</v>
      </c>
      <c r="AA479" s="12">
        <v>2.4300000000000002</v>
      </c>
      <c r="AB479" s="12">
        <v>1.2150000000000001</v>
      </c>
      <c r="AC479" s="12">
        <v>1.2150000000000001</v>
      </c>
      <c r="AD479" s="12">
        <v>1.2150000000000001</v>
      </c>
      <c r="AE479" s="12">
        <v>2.4300000000000002</v>
      </c>
      <c r="AF479" s="12"/>
      <c r="AG479" s="12"/>
      <c r="AH479" s="12"/>
      <c r="AI479" s="12"/>
      <c r="AJ479" s="12"/>
      <c r="AK479" s="12"/>
      <c r="AL479" s="16" t="s">
        <v>860</v>
      </c>
      <c r="AM479" s="12" t="s">
        <v>1503</v>
      </c>
      <c r="AN479" s="27">
        <f>VLOOKUP(Table24[[#This Row],[USD conversion]],Sheet2!A:B,2,FALSE)</f>
        <v>1.1715</v>
      </c>
      <c r="AO479" s="28">
        <f>Table24[[#This Row],[Min Charge]]*Table24[[#This Row],[Conversion Rate]]</f>
        <v>1423.3724999999999</v>
      </c>
      <c r="AP479" s="28">
        <f>Table24[[#This Row],[45]]*Table24[[#This Row],[Conversion Rate]]</f>
        <v>0</v>
      </c>
      <c r="AQ479" s="28">
        <f>Table24[[#This Row],[100]]*Table24[[#This Row],[Conversion Rate]]</f>
        <v>14.233725</v>
      </c>
      <c r="AR479" s="28">
        <f>Table24[[#This Row],[200]]*Table24[[#This Row],[Conversion Rate]]</f>
        <v>7.1168624999999999</v>
      </c>
      <c r="AS479" s="28">
        <f>Table24[[#This Row],[300]]*Table24[[#This Row],[Conversion Rate]]</f>
        <v>4.7445749999999993</v>
      </c>
      <c r="AT479" s="28">
        <f>Table24[[#This Row],[500]]*Table24[[#This Row],[Conversion Rate]]</f>
        <v>2.8467450000000003</v>
      </c>
      <c r="AU479" s="28">
        <f>Table24[[#This Row],[1000]]*Table24[[#This Row],[Conversion Rate]]</f>
        <v>1.4233725000000002</v>
      </c>
      <c r="AV479" s="28">
        <f>Table24[[#This Row],[2500]]*Table24[[#This Row],[Conversion Rate]]</f>
        <v>1.4233725000000002</v>
      </c>
      <c r="AW479" s="28">
        <f>Table24[[#This Row],[5000]]*Table24[[#This Row],[Conversion Rate]]</f>
        <v>1.4233725000000002</v>
      </c>
      <c r="AX479" s="28">
        <f>Table24[[#This Row],[All In/ ++]]</f>
        <v>2.4300000000000002</v>
      </c>
      <c r="AY479" s="28">
        <f>Table24[[#This Row],[FSC]]*Table24[[#This Row],[Conversion Rate]]</f>
        <v>0</v>
      </c>
      <c r="AZ479" s="28">
        <f>Table24[[#This Row],[SSC]]*Table24[[#This Row],[Conversion Rate]]</f>
        <v>0</v>
      </c>
      <c r="BA479" s="28">
        <f>Table24[[#This Row],[Screening]]*Table24[[#This Row],[Conversion Rate]]</f>
        <v>0</v>
      </c>
      <c r="BB479" s="28">
        <f>Table24[[#This Row],[Other Charges]]*Table24[[#This Row],[Conversion Rate]]</f>
        <v>0</v>
      </c>
      <c r="BC479" s="28">
        <f>Table24[[#This Row],[Dry Ice Charge]]*Table24[[#This Row],[Conversion Rate]]</f>
        <v>0</v>
      </c>
      <c r="BD479" s="28">
        <f>Table24[[#This Row],[SAF/kg]]*Table24[[#This Row],[Conversion Rate]]</f>
        <v>0</v>
      </c>
      <c r="BE479" s="30" cm="1">
        <f t="array" ref="BE479">IF(COUNTIFS(F$20:F$1213,F479,G$20:G$1213,G479)&gt;1,
    _xlfn.PERCENTRANK.INC(
        _xlfn._xlws.FILTER(AO$20:AO$1213, (F$20:F$1213=F479)*(G$20:G$1213=G479)*ISNUMBER(AO$20:AO$1213)),
        AO479
    ),
    0
)</f>
        <v>1</v>
      </c>
      <c r="BF479" s="28" t="str">
        <f t="shared" si="7"/>
        <v>Red</v>
      </c>
    </row>
    <row r="480" spans="3:58" hidden="1">
      <c r="C480" s="6" t="s">
        <v>20</v>
      </c>
      <c r="D480" s="4" t="s">
        <v>472</v>
      </c>
      <c r="E480" s="4" t="s">
        <v>22</v>
      </c>
      <c r="F480" s="4" t="s">
        <v>51</v>
      </c>
      <c r="G480" s="4" t="s">
        <v>283</v>
      </c>
      <c r="H480" s="4" t="s">
        <v>800</v>
      </c>
      <c r="I480" s="4" t="s">
        <v>817</v>
      </c>
      <c r="J480" s="4" t="s">
        <v>778</v>
      </c>
      <c r="K480" s="4" t="s">
        <v>778</v>
      </c>
      <c r="L4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PharmaYesExpressFRAJNBDEZAEMEAEMEA</v>
      </c>
      <c r="M480" s="7">
        <v>14920.269999999988</v>
      </c>
      <c r="N480" s="4">
        <v>934</v>
      </c>
      <c r="O480" s="13">
        <v>15.974593147751593</v>
      </c>
      <c r="P480" s="8" t="s">
        <v>880</v>
      </c>
      <c r="Q480" s="12" t="s">
        <v>472</v>
      </c>
      <c r="R480" s="12" t="s">
        <v>792</v>
      </c>
      <c r="S480" s="12" t="s">
        <v>86</v>
      </c>
      <c r="T480" s="12" t="s">
        <v>837</v>
      </c>
      <c r="U480" s="22">
        <v>1</v>
      </c>
      <c r="V480" s="12">
        <v>1650</v>
      </c>
      <c r="W480" s="12"/>
      <c r="X480" s="12">
        <v>16.5</v>
      </c>
      <c r="Y480" s="12">
        <v>8.25</v>
      </c>
      <c r="Z480" s="12">
        <v>5.5</v>
      </c>
      <c r="AA480" s="12">
        <v>3.3</v>
      </c>
      <c r="AB480" s="12">
        <v>1.65</v>
      </c>
      <c r="AC480" s="12">
        <v>1.65</v>
      </c>
      <c r="AD480" s="12">
        <v>1.65</v>
      </c>
      <c r="AE480" s="12">
        <v>3.3</v>
      </c>
      <c r="AF480" s="12"/>
      <c r="AG480" s="12"/>
      <c r="AH480" s="12"/>
      <c r="AI480" s="12"/>
      <c r="AJ480" s="12"/>
      <c r="AK480" s="12"/>
      <c r="AL480" s="16" t="s">
        <v>860</v>
      </c>
      <c r="AM480" s="12" t="s">
        <v>1503</v>
      </c>
      <c r="AN480" s="27">
        <f>VLOOKUP(Table24[[#This Row],[USD conversion]],Sheet2!A:B,2,FALSE)</f>
        <v>1.1715</v>
      </c>
      <c r="AO480" s="28">
        <f>Table24[[#This Row],[Min Charge]]*Table24[[#This Row],[Conversion Rate]]</f>
        <v>1932.9749999999999</v>
      </c>
      <c r="AP480" s="28">
        <f>Table24[[#This Row],[45]]*Table24[[#This Row],[Conversion Rate]]</f>
        <v>0</v>
      </c>
      <c r="AQ480" s="28">
        <f>Table24[[#This Row],[100]]*Table24[[#This Row],[Conversion Rate]]</f>
        <v>19.329750000000001</v>
      </c>
      <c r="AR480" s="28">
        <f>Table24[[#This Row],[200]]*Table24[[#This Row],[Conversion Rate]]</f>
        <v>9.6648750000000003</v>
      </c>
      <c r="AS480" s="28">
        <f>Table24[[#This Row],[300]]*Table24[[#This Row],[Conversion Rate]]</f>
        <v>6.4432499999999999</v>
      </c>
      <c r="AT480" s="28">
        <f>Table24[[#This Row],[500]]*Table24[[#This Row],[Conversion Rate]]</f>
        <v>3.8659499999999998</v>
      </c>
      <c r="AU480" s="28">
        <f>Table24[[#This Row],[1000]]*Table24[[#This Row],[Conversion Rate]]</f>
        <v>1.9329749999999999</v>
      </c>
      <c r="AV480" s="28">
        <f>Table24[[#This Row],[2500]]*Table24[[#This Row],[Conversion Rate]]</f>
        <v>1.9329749999999999</v>
      </c>
      <c r="AW480" s="28">
        <f>Table24[[#This Row],[5000]]*Table24[[#This Row],[Conversion Rate]]</f>
        <v>1.9329749999999999</v>
      </c>
      <c r="AX480" s="28">
        <f>Table24[[#This Row],[All In/ ++]]</f>
        <v>3.3</v>
      </c>
      <c r="AY480" s="28">
        <f>Table24[[#This Row],[FSC]]*Table24[[#This Row],[Conversion Rate]]</f>
        <v>0</v>
      </c>
      <c r="AZ480" s="28">
        <f>Table24[[#This Row],[SSC]]*Table24[[#This Row],[Conversion Rate]]</f>
        <v>0</v>
      </c>
      <c r="BA480" s="28">
        <f>Table24[[#This Row],[Screening]]*Table24[[#This Row],[Conversion Rate]]</f>
        <v>0</v>
      </c>
      <c r="BB480" s="28">
        <f>Table24[[#This Row],[Other Charges]]*Table24[[#This Row],[Conversion Rate]]</f>
        <v>0</v>
      </c>
      <c r="BC480" s="28">
        <f>Table24[[#This Row],[Dry Ice Charge]]*Table24[[#This Row],[Conversion Rate]]</f>
        <v>0</v>
      </c>
      <c r="BD480" s="28">
        <f>Table24[[#This Row],[SAF/kg]]*Table24[[#This Row],[Conversion Rate]]</f>
        <v>0</v>
      </c>
      <c r="BE480" s="30" cm="1">
        <f t="array" ref="BE480">IF(COUNTIFS(F$20:F$1213,F480,G$20:G$1213,G480)&gt;1,
    _xlfn.PERCENTRANK.INC(
        _xlfn._xlws.FILTER(AO$20:AO$1213, (F$20:F$1213=F480)*(G$20:G$1213=G480)*ISNUMBER(AO$20:AO$1213)),
        AO480
    ),
    0
)</f>
        <v>1</v>
      </c>
      <c r="BF480" s="28" t="str">
        <f t="shared" si="7"/>
        <v>Red</v>
      </c>
    </row>
    <row r="481" spans="3:58" hidden="1">
      <c r="C481" s="6" t="s">
        <v>20</v>
      </c>
      <c r="D481" s="4" t="s">
        <v>472</v>
      </c>
      <c r="E481" s="4" t="s">
        <v>22</v>
      </c>
      <c r="F481" s="4" t="s">
        <v>51</v>
      </c>
      <c r="G481" s="4" t="s">
        <v>37</v>
      </c>
      <c r="H481" s="4" t="s">
        <v>800</v>
      </c>
      <c r="I481" s="4" t="s">
        <v>799</v>
      </c>
      <c r="J481" s="4" t="s">
        <v>778</v>
      </c>
      <c r="K481" s="4" t="s">
        <v>776</v>
      </c>
      <c r="L4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PharmaYesExpressFRALAXDEUSEMEAAMERICAS</v>
      </c>
      <c r="M481" s="7">
        <v>22361.434500000003</v>
      </c>
      <c r="N481" s="4">
        <v>577</v>
      </c>
      <c r="O481" s="13">
        <v>38.75465251299827</v>
      </c>
      <c r="P481" s="8" t="s">
        <v>880</v>
      </c>
      <c r="Q481" s="12" t="s">
        <v>472</v>
      </c>
      <c r="R481" s="12" t="s">
        <v>792</v>
      </c>
      <c r="S481" s="12" t="s">
        <v>86</v>
      </c>
      <c r="T481" s="12" t="s">
        <v>837</v>
      </c>
      <c r="U481" s="22">
        <v>1</v>
      </c>
      <c r="V481" s="12">
        <v>1240</v>
      </c>
      <c r="W481" s="12"/>
      <c r="X481" s="12">
        <v>12.4</v>
      </c>
      <c r="Y481" s="12">
        <v>6.2</v>
      </c>
      <c r="Z481" s="12">
        <v>4.1333333333333337</v>
      </c>
      <c r="AA481" s="12">
        <v>2.48</v>
      </c>
      <c r="AB481" s="12">
        <v>1.24</v>
      </c>
      <c r="AC481" s="12">
        <v>1.24</v>
      </c>
      <c r="AD481" s="12">
        <v>1.24</v>
      </c>
      <c r="AE481" s="12">
        <v>2.48</v>
      </c>
      <c r="AF481" s="12"/>
      <c r="AG481" s="12"/>
      <c r="AH481" s="12"/>
      <c r="AI481" s="12"/>
      <c r="AJ481" s="12"/>
      <c r="AK481" s="12"/>
      <c r="AL481" s="16" t="s">
        <v>860</v>
      </c>
      <c r="AM481" s="12" t="s">
        <v>1503</v>
      </c>
      <c r="AN481" s="27">
        <f>VLOOKUP(Table24[[#This Row],[USD conversion]],Sheet2!A:B,2,FALSE)</f>
        <v>1.1715</v>
      </c>
      <c r="AO481" s="28">
        <f>Table24[[#This Row],[Min Charge]]*Table24[[#This Row],[Conversion Rate]]</f>
        <v>1452.66</v>
      </c>
      <c r="AP481" s="28">
        <f>Table24[[#This Row],[45]]*Table24[[#This Row],[Conversion Rate]]</f>
        <v>0</v>
      </c>
      <c r="AQ481" s="28">
        <f>Table24[[#This Row],[100]]*Table24[[#This Row],[Conversion Rate]]</f>
        <v>14.5266</v>
      </c>
      <c r="AR481" s="28">
        <f>Table24[[#This Row],[200]]*Table24[[#This Row],[Conversion Rate]]</f>
        <v>7.2633000000000001</v>
      </c>
      <c r="AS481" s="28">
        <f>Table24[[#This Row],[300]]*Table24[[#This Row],[Conversion Rate]]</f>
        <v>4.8422000000000001</v>
      </c>
      <c r="AT481" s="28">
        <f>Table24[[#This Row],[500]]*Table24[[#This Row],[Conversion Rate]]</f>
        <v>2.9053200000000001</v>
      </c>
      <c r="AU481" s="28">
        <f>Table24[[#This Row],[1000]]*Table24[[#This Row],[Conversion Rate]]</f>
        <v>1.4526600000000001</v>
      </c>
      <c r="AV481" s="28">
        <f>Table24[[#This Row],[2500]]*Table24[[#This Row],[Conversion Rate]]</f>
        <v>1.4526600000000001</v>
      </c>
      <c r="AW481" s="28">
        <f>Table24[[#This Row],[5000]]*Table24[[#This Row],[Conversion Rate]]</f>
        <v>1.4526600000000001</v>
      </c>
      <c r="AX481" s="28">
        <f>Table24[[#This Row],[All In/ ++]]</f>
        <v>2.48</v>
      </c>
      <c r="AY481" s="28">
        <f>Table24[[#This Row],[FSC]]*Table24[[#This Row],[Conversion Rate]]</f>
        <v>0</v>
      </c>
      <c r="AZ481" s="28">
        <f>Table24[[#This Row],[SSC]]*Table24[[#This Row],[Conversion Rate]]</f>
        <v>0</v>
      </c>
      <c r="BA481" s="28">
        <f>Table24[[#This Row],[Screening]]*Table24[[#This Row],[Conversion Rate]]</f>
        <v>0</v>
      </c>
      <c r="BB481" s="28">
        <f>Table24[[#This Row],[Other Charges]]*Table24[[#This Row],[Conversion Rate]]</f>
        <v>0</v>
      </c>
      <c r="BC481" s="28">
        <f>Table24[[#This Row],[Dry Ice Charge]]*Table24[[#This Row],[Conversion Rate]]</f>
        <v>0</v>
      </c>
      <c r="BD481" s="28">
        <f>Table24[[#This Row],[SAF/kg]]*Table24[[#This Row],[Conversion Rate]]</f>
        <v>0</v>
      </c>
      <c r="BE481" s="30" cm="1">
        <f t="array" ref="BE481">IF(COUNTIFS(F$20:F$1213,F481,G$20:G$1213,G481)&gt;1,
    _xlfn.PERCENTRANK.INC(
        _xlfn._xlws.FILTER(AO$20:AO$1213, (F$20:F$1213=F481)*(G$20:G$1213=G481)*ISNUMBER(AO$20:AO$1213)),
        AO481
    ),
    0
)</f>
        <v>1</v>
      </c>
      <c r="BF481" s="28" t="str">
        <f t="shared" si="7"/>
        <v>Red</v>
      </c>
    </row>
    <row r="482" spans="3:58" hidden="1">
      <c r="C482" s="6" t="s">
        <v>20</v>
      </c>
      <c r="D482" s="4" t="s">
        <v>472</v>
      </c>
      <c r="E482" s="4" t="s">
        <v>22</v>
      </c>
      <c r="F482" s="4" t="s">
        <v>51</v>
      </c>
      <c r="G482" s="4" t="s">
        <v>86</v>
      </c>
      <c r="H482" s="4" t="s">
        <v>800</v>
      </c>
      <c r="I482" s="4" t="s">
        <v>795</v>
      </c>
      <c r="J482" s="4" t="s">
        <v>778</v>
      </c>
      <c r="K482" s="4" t="s">
        <v>778</v>
      </c>
      <c r="L4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PharmaYesExpressFRALHRDEGBEMEAEMEA</v>
      </c>
      <c r="M482" s="7">
        <v>41553.169999999976</v>
      </c>
      <c r="N482" s="4">
        <v>1506</v>
      </c>
      <c r="O482" s="13">
        <v>27.591746347941552</v>
      </c>
      <c r="P482" s="8" t="s">
        <v>880</v>
      </c>
      <c r="Q482" s="12" t="s">
        <v>472</v>
      </c>
      <c r="R482" s="12" t="s">
        <v>792</v>
      </c>
      <c r="S482" s="12" t="s">
        <v>86</v>
      </c>
      <c r="T482" s="12" t="s">
        <v>837</v>
      </c>
      <c r="U482" s="22">
        <v>1</v>
      </c>
      <c r="V482" s="12">
        <v>900</v>
      </c>
      <c r="W482" s="12"/>
      <c r="X482" s="12">
        <v>9</v>
      </c>
      <c r="Y482" s="12">
        <v>4.5</v>
      </c>
      <c r="Z482" s="12">
        <v>3</v>
      </c>
      <c r="AA482" s="12">
        <v>1.8</v>
      </c>
      <c r="AB482" s="12">
        <v>0.9</v>
      </c>
      <c r="AC482" s="12">
        <v>0.9</v>
      </c>
      <c r="AD482" s="12">
        <v>0.9</v>
      </c>
      <c r="AE482" s="12">
        <v>1.8</v>
      </c>
      <c r="AF482" s="12"/>
      <c r="AG482" s="12"/>
      <c r="AH482" s="12"/>
      <c r="AI482" s="12"/>
      <c r="AJ482" s="12"/>
      <c r="AK482" s="12"/>
      <c r="AL482" s="16" t="s">
        <v>860</v>
      </c>
      <c r="AM482" s="12" t="s">
        <v>1503</v>
      </c>
      <c r="AN482" s="27">
        <f>VLOOKUP(Table24[[#This Row],[USD conversion]],Sheet2!A:B,2,FALSE)</f>
        <v>1.1715</v>
      </c>
      <c r="AO482" s="28">
        <f>Table24[[#This Row],[Min Charge]]*Table24[[#This Row],[Conversion Rate]]</f>
        <v>1054.3499999999999</v>
      </c>
      <c r="AP482" s="28">
        <f>Table24[[#This Row],[45]]*Table24[[#This Row],[Conversion Rate]]</f>
        <v>0</v>
      </c>
      <c r="AQ482" s="28">
        <f>Table24[[#This Row],[100]]*Table24[[#This Row],[Conversion Rate]]</f>
        <v>10.5435</v>
      </c>
      <c r="AR482" s="28">
        <f>Table24[[#This Row],[200]]*Table24[[#This Row],[Conversion Rate]]</f>
        <v>5.2717499999999999</v>
      </c>
      <c r="AS482" s="28">
        <f>Table24[[#This Row],[300]]*Table24[[#This Row],[Conversion Rate]]</f>
        <v>3.5145</v>
      </c>
      <c r="AT482" s="28">
        <f>Table24[[#This Row],[500]]*Table24[[#This Row],[Conversion Rate]]</f>
        <v>2.1087000000000002</v>
      </c>
      <c r="AU482" s="28">
        <f>Table24[[#This Row],[1000]]*Table24[[#This Row],[Conversion Rate]]</f>
        <v>1.0543500000000001</v>
      </c>
      <c r="AV482" s="28">
        <f>Table24[[#This Row],[2500]]*Table24[[#This Row],[Conversion Rate]]</f>
        <v>1.0543500000000001</v>
      </c>
      <c r="AW482" s="28">
        <f>Table24[[#This Row],[5000]]*Table24[[#This Row],[Conversion Rate]]</f>
        <v>1.0543500000000001</v>
      </c>
      <c r="AX482" s="28">
        <f>Table24[[#This Row],[All In/ ++]]</f>
        <v>1.8</v>
      </c>
      <c r="AY482" s="28">
        <f>Table24[[#This Row],[FSC]]*Table24[[#This Row],[Conversion Rate]]</f>
        <v>0</v>
      </c>
      <c r="AZ482" s="28">
        <f>Table24[[#This Row],[SSC]]*Table24[[#This Row],[Conversion Rate]]</f>
        <v>0</v>
      </c>
      <c r="BA482" s="28">
        <f>Table24[[#This Row],[Screening]]*Table24[[#This Row],[Conversion Rate]]</f>
        <v>0</v>
      </c>
      <c r="BB482" s="28">
        <f>Table24[[#This Row],[Other Charges]]*Table24[[#This Row],[Conversion Rate]]</f>
        <v>0</v>
      </c>
      <c r="BC482" s="28">
        <f>Table24[[#This Row],[Dry Ice Charge]]*Table24[[#This Row],[Conversion Rate]]</f>
        <v>0</v>
      </c>
      <c r="BD482" s="28">
        <f>Table24[[#This Row],[SAF/kg]]*Table24[[#This Row],[Conversion Rate]]</f>
        <v>0</v>
      </c>
      <c r="BE482" s="30" cm="1">
        <f t="array" ref="BE482">IF(COUNTIFS(F$20:F$1213,F482,G$20:G$1213,G482)&gt;1,
    _xlfn.PERCENTRANK.INC(
        _xlfn._xlws.FILTER(AO$20:AO$1213, (F$20:F$1213=F482)*(G$20:G$1213=G482)*ISNUMBER(AO$20:AO$1213)),
        AO482
    ),
    0
)</f>
        <v>0</v>
      </c>
      <c r="BF482" s="28" t="str">
        <f t="shared" si="7"/>
        <v>Green</v>
      </c>
    </row>
    <row r="483" spans="3:58" hidden="1">
      <c r="C483" s="6" t="s">
        <v>20</v>
      </c>
      <c r="D483" s="4" t="s">
        <v>472</v>
      </c>
      <c r="E483" s="4" t="s">
        <v>22</v>
      </c>
      <c r="F483" s="4" t="s">
        <v>51</v>
      </c>
      <c r="G483" s="4" t="s">
        <v>90</v>
      </c>
      <c r="H483" s="4" t="s">
        <v>800</v>
      </c>
      <c r="I483" s="4" t="s">
        <v>805</v>
      </c>
      <c r="J483" s="4" t="s">
        <v>778</v>
      </c>
      <c r="K483" s="4" t="s">
        <v>778</v>
      </c>
      <c r="L4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PharmaYesExpressFRAMADDEESEMEAEMEA</v>
      </c>
      <c r="M483" s="7">
        <v>8241.8000000000011</v>
      </c>
      <c r="N483" s="4">
        <v>319</v>
      </c>
      <c r="O483" s="13">
        <v>25.83636363636364</v>
      </c>
      <c r="P483" s="8" t="s">
        <v>880</v>
      </c>
      <c r="Q483" s="12" t="s">
        <v>472</v>
      </c>
      <c r="R483" s="12" t="s">
        <v>792</v>
      </c>
      <c r="S483" s="12" t="s">
        <v>86</v>
      </c>
      <c r="T483" s="12" t="s">
        <v>837</v>
      </c>
      <c r="U483" s="22">
        <v>1</v>
      </c>
      <c r="V483" s="12">
        <v>1014.9999999999999</v>
      </c>
      <c r="W483" s="12"/>
      <c r="X483" s="12">
        <v>10.149999999999999</v>
      </c>
      <c r="Y483" s="12">
        <v>5.0749999999999993</v>
      </c>
      <c r="Z483" s="12">
        <v>3.3833333333333329</v>
      </c>
      <c r="AA483" s="12">
        <v>2.0299999999999998</v>
      </c>
      <c r="AB483" s="12">
        <v>1.0149999999999999</v>
      </c>
      <c r="AC483" s="12">
        <v>1.0149999999999999</v>
      </c>
      <c r="AD483" s="12">
        <v>1.0149999999999999</v>
      </c>
      <c r="AE483" s="12">
        <v>2.0299999999999998</v>
      </c>
      <c r="AF483" s="12"/>
      <c r="AG483" s="12"/>
      <c r="AH483" s="12"/>
      <c r="AI483" s="12"/>
      <c r="AJ483" s="12"/>
      <c r="AK483" s="12"/>
      <c r="AL483" s="16" t="s">
        <v>860</v>
      </c>
      <c r="AM483" s="12" t="s">
        <v>1503</v>
      </c>
      <c r="AN483" s="27">
        <f>VLOOKUP(Table24[[#This Row],[USD conversion]],Sheet2!A:B,2,FALSE)</f>
        <v>1.1715</v>
      </c>
      <c r="AO483" s="28">
        <f>Table24[[#This Row],[Min Charge]]*Table24[[#This Row],[Conversion Rate]]</f>
        <v>1189.0724999999998</v>
      </c>
      <c r="AP483" s="28">
        <f>Table24[[#This Row],[45]]*Table24[[#This Row],[Conversion Rate]]</f>
        <v>0</v>
      </c>
      <c r="AQ483" s="28">
        <f>Table24[[#This Row],[100]]*Table24[[#This Row],[Conversion Rate]]</f>
        <v>11.890724999999998</v>
      </c>
      <c r="AR483" s="28">
        <f>Table24[[#This Row],[200]]*Table24[[#This Row],[Conversion Rate]]</f>
        <v>5.945362499999999</v>
      </c>
      <c r="AS483" s="28">
        <f>Table24[[#This Row],[300]]*Table24[[#This Row],[Conversion Rate]]</f>
        <v>3.9635749999999992</v>
      </c>
      <c r="AT483" s="28">
        <f>Table24[[#This Row],[500]]*Table24[[#This Row],[Conversion Rate]]</f>
        <v>2.378145</v>
      </c>
      <c r="AU483" s="28">
        <f>Table24[[#This Row],[1000]]*Table24[[#This Row],[Conversion Rate]]</f>
        <v>1.1890725</v>
      </c>
      <c r="AV483" s="28">
        <f>Table24[[#This Row],[2500]]*Table24[[#This Row],[Conversion Rate]]</f>
        <v>1.1890725</v>
      </c>
      <c r="AW483" s="28">
        <f>Table24[[#This Row],[5000]]*Table24[[#This Row],[Conversion Rate]]</f>
        <v>1.1890725</v>
      </c>
      <c r="AX483" s="28">
        <f>Table24[[#This Row],[All In/ ++]]</f>
        <v>2.0299999999999998</v>
      </c>
      <c r="AY483" s="28">
        <f>Table24[[#This Row],[FSC]]*Table24[[#This Row],[Conversion Rate]]</f>
        <v>0</v>
      </c>
      <c r="AZ483" s="28">
        <f>Table24[[#This Row],[SSC]]*Table24[[#This Row],[Conversion Rate]]</f>
        <v>0</v>
      </c>
      <c r="BA483" s="28">
        <f>Table24[[#This Row],[Screening]]*Table24[[#This Row],[Conversion Rate]]</f>
        <v>0</v>
      </c>
      <c r="BB483" s="28">
        <f>Table24[[#This Row],[Other Charges]]*Table24[[#This Row],[Conversion Rate]]</f>
        <v>0</v>
      </c>
      <c r="BC483" s="28">
        <f>Table24[[#This Row],[Dry Ice Charge]]*Table24[[#This Row],[Conversion Rate]]</f>
        <v>0</v>
      </c>
      <c r="BD483" s="28">
        <f>Table24[[#This Row],[SAF/kg]]*Table24[[#This Row],[Conversion Rate]]</f>
        <v>0</v>
      </c>
      <c r="BE483" s="30" cm="1">
        <f t="array" ref="BE483">IF(COUNTIFS(F$20:F$1213,F483,G$20:G$1213,G483)&gt;1,
    _xlfn.PERCENTRANK.INC(
        _xlfn._xlws.FILTER(AO$20:AO$1213, (F$20:F$1213=F483)*(G$20:G$1213=G483)*ISNUMBER(AO$20:AO$1213)),
        AO483
    ),
    0
)</f>
        <v>0</v>
      </c>
      <c r="BF483" s="28" t="str">
        <f t="shared" si="7"/>
        <v>Green</v>
      </c>
    </row>
    <row r="484" spans="3:58" hidden="1">
      <c r="C484" s="6" t="s">
        <v>20</v>
      </c>
      <c r="D484" s="4" t="s">
        <v>472</v>
      </c>
      <c r="E484" s="4" t="s">
        <v>22</v>
      </c>
      <c r="F484" s="4" t="s">
        <v>51</v>
      </c>
      <c r="G484" s="4" t="s">
        <v>32</v>
      </c>
      <c r="H484" s="4" t="s">
        <v>800</v>
      </c>
      <c r="I484" s="4" t="s">
        <v>799</v>
      </c>
      <c r="J484" s="4" t="s">
        <v>778</v>
      </c>
      <c r="K484" s="4" t="s">
        <v>776</v>
      </c>
      <c r="L4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PharmaYesExpressFRAORDDEUSEMEAAMERICAS</v>
      </c>
      <c r="M484" s="7">
        <v>66255.228900000016</v>
      </c>
      <c r="N484" s="4">
        <v>576</v>
      </c>
      <c r="O484" s="13">
        <v>115.02643906250003</v>
      </c>
      <c r="P484" s="8" t="s">
        <v>880</v>
      </c>
      <c r="Q484" s="12" t="s">
        <v>472</v>
      </c>
      <c r="R484" s="12" t="s">
        <v>792</v>
      </c>
      <c r="S484" s="12" t="s">
        <v>86</v>
      </c>
      <c r="T484" s="12" t="s">
        <v>837</v>
      </c>
      <c r="U484" s="22">
        <v>1</v>
      </c>
      <c r="V484" s="12">
        <v>1750</v>
      </c>
      <c r="W484" s="12"/>
      <c r="X484" s="12">
        <v>17.5</v>
      </c>
      <c r="Y484" s="12">
        <v>8.75</v>
      </c>
      <c r="Z484" s="12">
        <v>5.833333333333333</v>
      </c>
      <c r="AA484" s="12">
        <v>3.5</v>
      </c>
      <c r="AB484" s="12">
        <v>1.75</v>
      </c>
      <c r="AC484" s="12">
        <v>1.75</v>
      </c>
      <c r="AD484" s="12">
        <v>1.75</v>
      </c>
      <c r="AE484" s="12">
        <v>3.5</v>
      </c>
      <c r="AF484" s="12"/>
      <c r="AG484" s="12"/>
      <c r="AH484" s="12"/>
      <c r="AI484" s="12"/>
      <c r="AJ484" s="12"/>
      <c r="AK484" s="12"/>
      <c r="AL484" s="16" t="s">
        <v>860</v>
      </c>
      <c r="AM484" s="12" t="s">
        <v>1503</v>
      </c>
      <c r="AN484" s="27">
        <f>VLOOKUP(Table24[[#This Row],[USD conversion]],Sheet2!A:B,2,FALSE)</f>
        <v>1.1715</v>
      </c>
      <c r="AO484" s="28">
        <f>Table24[[#This Row],[Min Charge]]*Table24[[#This Row],[Conversion Rate]]</f>
        <v>2050.125</v>
      </c>
      <c r="AP484" s="28">
        <f>Table24[[#This Row],[45]]*Table24[[#This Row],[Conversion Rate]]</f>
        <v>0</v>
      </c>
      <c r="AQ484" s="28">
        <f>Table24[[#This Row],[100]]*Table24[[#This Row],[Conversion Rate]]</f>
        <v>20.501249999999999</v>
      </c>
      <c r="AR484" s="28">
        <f>Table24[[#This Row],[200]]*Table24[[#This Row],[Conversion Rate]]</f>
        <v>10.250624999999999</v>
      </c>
      <c r="AS484" s="28">
        <f>Table24[[#This Row],[300]]*Table24[[#This Row],[Conversion Rate]]</f>
        <v>6.8337499999999993</v>
      </c>
      <c r="AT484" s="28">
        <f>Table24[[#This Row],[500]]*Table24[[#This Row],[Conversion Rate]]</f>
        <v>4.10025</v>
      </c>
      <c r="AU484" s="28">
        <f>Table24[[#This Row],[1000]]*Table24[[#This Row],[Conversion Rate]]</f>
        <v>2.050125</v>
      </c>
      <c r="AV484" s="28">
        <f>Table24[[#This Row],[2500]]*Table24[[#This Row],[Conversion Rate]]</f>
        <v>2.050125</v>
      </c>
      <c r="AW484" s="28">
        <f>Table24[[#This Row],[5000]]*Table24[[#This Row],[Conversion Rate]]</f>
        <v>2.050125</v>
      </c>
      <c r="AX484" s="28">
        <f>Table24[[#This Row],[All In/ ++]]</f>
        <v>3.5</v>
      </c>
      <c r="AY484" s="28">
        <f>Table24[[#This Row],[FSC]]*Table24[[#This Row],[Conversion Rate]]</f>
        <v>0</v>
      </c>
      <c r="AZ484" s="28">
        <f>Table24[[#This Row],[SSC]]*Table24[[#This Row],[Conversion Rate]]</f>
        <v>0</v>
      </c>
      <c r="BA484" s="28">
        <f>Table24[[#This Row],[Screening]]*Table24[[#This Row],[Conversion Rate]]</f>
        <v>0</v>
      </c>
      <c r="BB484" s="28">
        <f>Table24[[#This Row],[Other Charges]]*Table24[[#This Row],[Conversion Rate]]</f>
        <v>0</v>
      </c>
      <c r="BC484" s="28">
        <f>Table24[[#This Row],[Dry Ice Charge]]*Table24[[#This Row],[Conversion Rate]]</f>
        <v>0</v>
      </c>
      <c r="BD484" s="28">
        <f>Table24[[#This Row],[SAF/kg]]*Table24[[#This Row],[Conversion Rate]]</f>
        <v>0</v>
      </c>
      <c r="BE484" s="30" cm="1">
        <f t="array" ref="BE484">IF(COUNTIFS(F$20:F$1213,F484,G$20:G$1213,G484)&gt;1,
    _xlfn.PERCENTRANK.INC(
        _xlfn._xlws.FILTER(AO$20:AO$1213, (F$20:F$1213=F484)*(G$20:G$1213=G484)*ISNUMBER(AO$20:AO$1213)),
        AO484
    ),
    0
)</f>
        <v>1</v>
      </c>
      <c r="BF484" s="28" t="str">
        <f t="shared" si="7"/>
        <v>Red</v>
      </c>
    </row>
    <row r="485" spans="3:58" hidden="1">
      <c r="C485" s="6" t="s">
        <v>20</v>
      </c>
      <c r="D485" s="4" t="s">
        <v>472</v>
      </c>
      <c r="E485" s="4" t="s">
        <v>22</v>
      </c>
      <c r="F485" s="4" t="s">
        <v>51</v>
      </c>
      <c r="G485" s="4" t="s">
        <v>59</v>
      </c>
      <c r="H485" s="4" t="s">
        <v>800</v>
      </c>
      <c r="I485" s="4" t="s">
        <v>799</v>
      </c>
      <c r="J485" s="4" t="s">
        <v>778</v>
      </c>
      <c r="K485" s="4" t="s">
        <v>776</v>
      </c>
      <c r="L4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PharmaYesExpressFRASEADEUSEMEAAMERICAS</v>
      </c>
      <c r="M485" s="7">
        <v>19984</v>
      </c>
      <c r="N485" s="4">
        <v>527</v>
      </c>
      <c r="O485" s="13">
        <v>37.920303605313094</v>
      </c>
      <c r="P485" s="8" t="s">
        <v>880</v>
      </c>
      <c r="Q485" s="12" t="s">
        <v>472</v>
      </c>
      <c r="R485" s="12" t="s">
        <v>792</v>
      </c>
      <c r="S485" s="12" t="s">
        <v>86</v>
      </c>
      <c r="T485" s="12" t="s">
        <v>837</v>
      </c>
      <c r="U485" s="22">
        <v>1</v>
      </c>
      <c r="V485" s="12">
        <v>1245</v>
      </c>
      <c r="W485" s="12"/>
      <c r="X485" s="12">
        <v>12.45</v>
      </c>
      <c r="Y485" s="12">
        <v>6.2249999999999996</v>
      </c>
      <c r="Z485" s="12">
        <v>4.1500000000000004</v>
      </c>
      <c r="AA485" s="12">
        <v>2.4900000000000002</v>
      </c>
      <c r="AB485" s="12">
        <v>1.2450000000000001</v>
      </c>
      <c r="AC485" s="12">
        <v>1.2450000000000001</v>
      </c>
      <c r="AD485" s="12">
        <v>1.2450000000000001</v>
      </c>
      <c r="AE485" s="12">
        <v>2.4900000000000002</v>
      </c>
      <c r="AF485" s="12"/>
      <c r="AG485" s="12"/>
      <c r="AH485" s="12"/>
      <c r="AI485" s="12"/>
      <c r="AJ485" s="12"/>
      <c r="AK485" s="12"/>
      <c r="AL485" s="16" t="s">
        <v>860</v>
      </c>
      <c r="AM485" s="12" t="s">
        <v>1503</v>
      </c>
      <c r="AN485" s="27">
        <f>VLOOKUP(Table24[[#This Row],[USD conversion]],Sheet2!A:B,2,FALSE)</f>
        <v>1.1715</v>
      </c>
      <c r="AO485" s="28">
        <f>Table24[[#This Row],[Min Charge]]*Table24[[#This Row],[Conversion Rate]]</f>
        <v>1458.5174999999999</v>
      </c>
      <c r="AP485" s="28">
        <f>Table24[[#This Row],[45]]*Table24[[#This Row],[Conversion Rate]]</f>
        <v>0</v>
      </c>
      <c r="AQ485" s="28">
        <f>Table24[[#This Row],[100]]*Table24[[#This Row],[Conversion Rate]]</f>
        <v>14.585175</v>
      </c>
      <c r="AR485" s="28">
        <f>Table24[[#This Row],[200]]*Table24[[#This Row],[Conversion Rate]]</f>
        <v>7.2925874999999998</v>
      </c>
      <c r="AS485" s="28">
        <f>Table24[[#This Row],[300]]*Table24[[#This Row],[Conversion Rate]]</f>
        <v>4.8617250000000007</v>
      </c>
      <c r="AT485" s="28">
        <f>Table24[[#This Row],[500]]*Table24[[#This Row],[Conversion Rate]]</f>
        <v>2.9170350000000003</v>
      </c>
      <c r="AU485" s="28">
        <f>Table24[[#This Row],[1000]]*Table24[[#This Row],[Conversion Rate]]</f>
        <v>1.4585175000000001</v>
      </c>
      <c r="AV485" s="28">
        <f>Table24[[#This Row],[2500]]*Table24[[#This Row],[Conversion Rate]]</f>
        <v>1.4585175000000001</v>
      </c>
      <c r="AW485" s="28">
        <f>Table24[[#This Row],[5000]]*Table24[[#This Row],[Conversion Rate]]</f>
        <v>1.4585175000000001</v>
      </c>
      <c r="AX485" s="28">
        <f>Table24[[#This Row],[All In/ ++]]</f>
        <v>2.4900000000000002</v>
      </c>
      <c r="AY485" s="28">
        <f>Table24[[#This Row],[FSC]]*Table24[[#This Row],[Conversion Rate]]</f>
        <v>0</v>
      </c>
      <c r="AZ485" s="28">
        <f>Table24[[#This Row],[SSC]]*Table24[[#This Row],[Conversion Rate]]</f>
        <v>0</v>
      </c>
      <c r="BA485" s="28">
        <f>Table24[[#This Row],[Screening]]*Table24[[#This Row],[Conversion Rate]]</f>
        <v>0</v>
      </c>
      <c r="BB485" s="28">
        <f>Table24[[#This Row],[Other Charges]]*Table24[[#This Row],[Conversion Rate]]</f>
        <v>0</v>
      </c>
      <c r="BC485" s="28">
        <f>Table24[[#This Row],[Dry Ice Charge]]*Table24[[#This Row],[Conversion Rate]]</f>
        <v>0</v>
      </c>
      <c r="BD485" s="28">
        <f>Table24[[#This Row],[SAF/kg]]*Table24[[#This Row],[Conversion Rate]]</f>
        <v>0</v>
      </c>
      <c r="BE485" s="30" cm="1">
        <f t="array" ref="BE485">IF(COUNTIFS(F$20:F$1213,F485,G$20:G$1213,G485)&gt;1,
    _xlfn.PERCENTRANK.INC(
        _xlfn._xlws.FILTER(AO$20:AO$1213, (F$20:F$1213=F485)*(G$20:G$1213=G485)*ISNUMBER(AO$20:AO$1213)),
        AO485
    ),
    0
)</f>
        <v>1</v>
      </c>
      <c r="BF485" s="28" t="str">
        <f t="shared" si="7"/>
        <v>Red</v>
      </c>
    </row>
    <row r="486" spans="3:58" hidden="1">
      <c r="C486" s="6" t="s">
        <v>20</v>
      </c>
      <c r="D486" s="4" t="s">
        <v>472</v>
      </c>
      <c r="E486" s="4" t="s">
        <v>22</v>
      </c>
      <c r="F486" s="4" t="s">
        <v>51</v>
      </c>
      <c r="G486" s="4" t="s">
        <v>106</v>
      </c>
      <c r="H486" s="4" t="s">
        <v>800</v>
      </c>
      <c r="I486" s="4" t="s">
        <v>816</v>
      </c>
      <c r="J486" s="4" t="s">
        <v>778</v>
      </c>
      <c r="K486" s="4" t="s">
        <v>777</v>
      </c>
      <c r="L4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486" s="7">
        <v>7158.7599999999984</v>
      </c>
      <c r="N486" s="4">
        <v>314</v>
      </c>
      <c r="O486" s="13">
        <v>22.798598726114644</v>
      </c>
      <c r="P486" s="8" t="s">
        <v>880</v>
      </c>
      <c r="Q486" s="12" t="s">
        <v>472</v>
      </c>
      <c r="R486" s="12" t="s">
        <v>792</v>
      </c>
      <c r="S486" s="12" t="s">
        <v>86</v>
      </c>
      <c r="T486" s="12" t="s">
        <v>837</v>
      </c>
      <c r="U486" s="22">
        <v>1</v>
      </c>
      <c r="V486" s="12">
        <v>2945</v>
      </c>
      <c r="W486" s="12"/>
      <c r="X486" s="12">
        <v>29.45</v>
      </c>
      <c r="Y486" s="12">
        <v>14.725</v>
      </c>
      <c r="Z486" s="12">
        <v>9.8166666666666664</v>
      </c>
      <c r="AA486" s="12">
        <v>5.89</v>
      </c>
      <c r="AB486" s="12">
        <v>2.9449999999999998</v>
      </c>
      <c r="AC486" s="12">
        <v>2.9449999999999998</v>
      </c>
      <c r="AD486" s="12">
        <v>2.9449999999999998</v>
      </c>
      <c r="AE486" s="12">
        <v>5.89</v>
      </c>
      <c r="AF486" s="12"/>
      <c r="AG486" s="12"/>
      <c r="AH486" s="12"/>
      <c r="AI486" s="12"/>
      <c r="AJ486" s="12"/>
      <c r="AK486" s="12"/>
      <c r="AL486" s="16" t="s">
        <v>860</v>
      </c>
      <c r="AM486" s="12" t="s">
        <v>1503</v>
      </c>
      <c r="AN486" s="27">
        <f>VLOOKUP(Table24[[#This Row],[USD conversion]],Sheet2!A:B,2,FALSE)</f>
        <v>1.1715</v>
      </c>
      <c r="AO486" s="28">
        <f>Table24[[#This Row],[Min Charge]]*Table24[[#This Row],[Conversion Rate]]</f>
        <v>3450.0675000000001</v>
      </c>
      <c r="AP486" s="28">
        <f>Table24[[#This Row],[45]]*Table24[[#This Row],[Conversion Rate]]</f>
        <v>0</v>
      </c>
      <c r="AQ486" s="28">
        <f>Table24[[#This Row],[100]]*Table24[[#This Row],[Conversion Rate]]</f>
        <v>34.500675000000001</v>
      </c>
      <c r="AR486" s="28">
        <f>Table24[[#This Row],[200]]*Table24[[#This Row],[Conversion Rate]]</f>
        <v>17.250337500000001</v>
      </c>
      <c r="AS486" s="28">
        <f>Table24[[#This Row],[300]]*Table24[[#This Row],[Conversion Rate]]</f>
        <v>11.500225</v>
      </c>
      <c r="AT486" s="28">
        <f>Table24[[#This Row],[500]]*Table24[[#This Row],[Conversion Rate]]</f>
        <v>6.9001349999999997</v>
      </c>
      <c r="AU486" s="28">
        <f>Table24[[#This Row],[1000]]*Table24[[#This Row],[Conversion Rate]]</f>
        <v>3.4500674999999998</v>
      </c>
      <c r="AV486" s="28">
        <f>Table24[[#This Row],[2500]]*Table24[[#This Row],[Conversion Rate]]</f>
        <v>3.4500674999999998</v>
      </c>
      <c r="AW486" s="28">
        <f>Table24[[#This Row],[5000]]*Table24[[#This Row],[Conversion Rate]]</f>
        <v>3.4500674999999998</v>
      </c>
      <c r="AX486" s="28">
        <f>Table24[[#This Row],[All In/ ++]]</f>
        <v>5.89</v>
      </c>
      <c r="AY486" s="28">
        <f>Table24[[#This Row],[FSC]]*Table24[[#This Row],[Conversion Rate]]</f>
        <v>0</v>
      </c>
      <c r="AZ486" s="28">
        <f>Table24[[#This Row],[SSC]]*Table24[[#This Row],[Conversion Rate]]</f>
        <v>0</v>
      </c>
      <c r="BA486" s="28">
        <f>Table24[[#This Row],[Screening]]*Table24[[#This Row],[Conversion Rate]]</f>
        <v>0</v>
      </c>
      <c r="BB486" s="28">
        <f>Table24[[#This Row],[Other Charges]]*Table24[[#This Row],[Conversion Rate]]</f>
        <v>0</v>
      </c>
      <c r="BC486" s="28">
        <f>Table24[[#This Row],[Dry Ice Charge]]*Table24[[#This Row],[Conversion Rate]]</f>
        <v>0</v>
      </c>
      <c r="BD486" s="28">
        <f>Table24[[#This Row],[SAF/kg]]*Table24[[#This Row],[Conversion Rate]]</f>
        <v>0</v>
      </c>
      <c r="BE486" s="30" cm="1">
        <f t="array" ref="BE486">IF(COUNTIFS(F$20:F$1213,F486,G$20:G$1213,G486)&gt;1,
    _xlfn.PERCENTRANK.INC(
        _xlfn._xlws.FILTER(AO$20:AO$1213, (F$20:F$1213=F486)*(G$20:G$1213=G486)*ISNUMBER(AO$20:AO$1213)),
        AO486
    ),
    0
)</f>
        <v>1</v>
      </c>
      <c r="BF486" s="28" t="str">
        <f t="shared" si="7"/>
        <v>Red</v>
      </c>
    </row>
    <row r="487" spans="3:58" hidden="1">
      <c r="C487" s="6" t="s">
        <v>20</v>
      </c>
      <c r="D487" s="4" t="s">
        <v>472</v>
      </c>
      <c r="E487" s="4" t="s">
        <v>22</v>
      </c>
      <c r="F487" s="4" t="s">
        <v>51</v>
      </c>
      <c r="G487" s="4" t="s">
        <v>216</v>
      </c>
      <c r="H487" s="4" t="s">
        <v>800</v>
      </c>
      <c r="I487" s="4" t="s">
        <v>806</v>
      </c>
      <c r="J487" s="4" t="s">
        <v>778</v>
      </c>
      <c r="K487" s="4" t="s">
        <v>776</v>
      </c>
      <c r="L4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PharmaYesExpressFRAYYZDECAEMEAAMERICAS</v>
      </c>
      <c r="M487" s="7">
        <v>11579.029999999999</v>
      </c>
      <c r="N487" s="4">
        <v>441</v>
      </c>
      <c r="O487" s="13">
        <v>26.256303854875281</v>
      </c>
      <c r="P487" s="8" t="s">
        <v>880</v>
      </c>
      <c r="Q487" s="12" t="s">
        <v>472</v>
      </c>
      <c r="R487" s="12" t="s">
        <v>792</v>
      </c>
      <c r="S487" s="12" t="s">
        <v>86</v>
      </c>
      <c r="T487" s="12" t="s">
        <v>837</v>
      </c>
      <c r="U487" s="22">
        <v>1</v>
      </c>
      <c r="V487" s="12">
        <v>1420</v>
      </c>
      <c r="W487" s="12"/>
      <c r="X487" s="12">
        <v>14.2</v>
      </c>
      <c r="Y487" s="12">
        <v>7.1</v>
      </c>
      <c r="Z487" s="12">
        <v>4.7333333333333334</v>
      </c>
      <c r="AA487" s="12">
        <v>2.84</v>
      </c>
      <c r="AB487" s="12">
        <v>1.42</v>
      </c>
      <c r="AC487" s="12">
        <v>1.42</v>
      </c>
      <c r="AD487" s="12">
        <v>1.42</v>
      </c>
      <c r="AE487" s="12">
        <v>2.84</v>
      </c>
      <c r="AF487" s="12"/>
      <c r="AG487" s="12"/>
      <c r="AH487" s="12"/>
      <c r="AI487" s="12"/>
      <c r="AJ487" s="12"/>
      <c r="AK487" s="12"/>
      <c r="AL487" s="16" t="s">
        <v>860</v>
      </c>
      <c r="AM487" s="12" t="s">
        <v>1503</v>
      </c>
      <c r="AN487" s="27">
        <f>VLOOKUP(Table24[[#This Row],[USD conversion]],Sheet2!A:B,2,FALSE)</f>
        <v>1.1715</v>
      </c>
      <c r="AO487" s="28">
        <f>Table24[[#This Row],[Min Charge]]*Table24[[#This Row],[Conversion Rate]]</f>
        <v>1663.53</v>
      </c>
      <c r="AP487" s="28">
        <f>Table24[[#This Row],[45]]*Table24[[#This Row],[Conversion Rate]]</f>
        <v>0</v>
      </c>
      <c r="AQ487" s="28">
        <f>Table24[[#This Row],[100]]*Table24[[#This Row],[Conversion Rate]]</f>
        <v>16.635299999999997</v>
      </c>
      <c r="AR487" s="28">
        <f>Table24[[#This Row],[200]]*Table24[[#This Row],[Conversion Rate]]</f>
        <v>8.3176499999999987</v>
      </c>
      <c r="AS487" s="28">
        <f>Table24[[#This Row],[300]]*Table24[[#This Row],[Conversion Rate]]</f>
        <v>5.5450999999999997</v>
      </c>
      <c r="AT487" s="28">
        <f>Table24[[#This Row],[500]]*Table24[[#This Row],[Conversion Rate]]</f>
        <v>3.3270599999999999</v>
      </c>
      <c r="AU487" s="28">
        <f>Table24[[#This Row],[1000]]*Table24[[#This Row],[Conversion Rate]]</f>
        <v>1.66353</v>
      </c>
      <c r="AV487" s="28">
        <f>Table24[[#This Row],[2500]]*Table24[[#This Row],[Conversion Rate]]</f>
        <v>1.66353</v>
      </c>
      <c r="AW487" s="28">
        <f>Table24[[#This Row],[5000]]*Table24[[#This Row],[Conversion Rate]]</f>
        <v>1.66353</v>
      </c>
      <c r="AX487" s="28">
        <f>Table24[[#This Row],[All In/ ++]]</f>
        <v>2.84</v>
      </c>
      <c r="AY487" s="28">
        <f>Table24[[#This Row],[FSC]]*Table24[[#This Row],[Conversion Rate]]</f>
        <v>0</v>
      </c>
      <c r="AZ487" s="28">
        <f>Table24[[#This Row],[SSC]]*Table24[[#This Row],[Conversion Rate]]</f>
        <v>0</v>
      </c>
      <c r="BA487" s="28">
        <f>Table24[[#This Row],[Screening]]*Table24[[#This Row],[Conversion Rate]]</f>
        <v>0</v>
      </c>
      <c r="BB487" s="28">
        <f>Table24[[#This Row],[Other Charges]]*Table24[[#This Row],[Conversion Rate]]</f>
        <v>0</v>
      </c>
      <c r="BC487" s="28">
        <f>Table24[[#This Row],[Dry Ice Charge]]*Table24[[#This Row],[Conversion Rate]]</f>
        <v>0</v>
      </c>
      <c r="BD487" s="28">
        <f>Table24[[#This Row],[SAF/kg]]*Table24[[#This Row],[Conversion Rate]]</f>
        <v>0</v>
      </c>
      <c r="BE487" s="30" cm="1">
        <f t="array" ref="BE487">IF(COUNTIFS(F$20:F$1213,F487,G$20:G$1213,G487)&gt;1,
    _xlfn.PERCENTRANK.INC(
        _xlfn._xlws.FILTER(AO$20:AO$1213, (F$20:F$1213=F487)*(G$20:G$1213=G487)*ISNUMBER(AO$20:AO$1213)),
        AO487
    ),
    0
)</f>
        <v>1</v>
      </c>
      <c r="BF487" s="28" t="str">
        <f t="shared" si="7"/>
        <v>Red</v>
      </c>
    </row>
    <row r="488" spans="3:58" hidden="1">
      <c r="C488" s="6" t="s">
        <v>20</v>
      </c>
      <c r="D488" s="4" t="s">
        <v>21</v>
      </c>
      <c r="E488" s="4" t="s">
        <v>22</v>
      </c>
      <c r="F488" s="4" t="s">
        <v>269</v>
      </c>
      <c r="G488" s="4" t="s">
        <v>66</v>
      </c>
      <c r="H488" s="4" t="s">
        <v>807</v>
      </c>
      <c r="I488" s="4" t="s">
        <v>799</v>
      </c>
      <c r="J488" s="4" t="s">
        <v>778</v>
      </c>
      <c r="K488" s="4" t="s">
        <v>776</v>
      </c>
      <c r="L4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PharmaNoExpressGVAJFKCHUSEMEAAMERICAS</v>
      </c>
      <c r="M488" s="7">
        <v>2022</v>
      </c>
      <c r="N488" s="4">
        <v>405</v>
      </c>
      <c r="O488" s="13">
        <v>4.9925925925925929</v>
      </c>
      <c r="P488" s="8" t="s">
        <v>880</v>
      </c>
      <c r="Q488" s="12" t="s">
        <v>472</v>
      </c>
      <c r="R488" s="12" t="s">
        <v>792</v>
      </c>
      <c r="S488" s="12" t="s">
        <v>86</v>
      </c>
      <c r="T488" s="12" t="s">
        <v>837</v>
      </c>
      <c r="U488" s="12">
        <v>1</v>
      </c>
      <c r="V488" s="12">
        <v>845</v>
      </c>
      <c r="W488" s="12"/>
      <c r="X488" s="12">
        <v>8.4499999999999993</v>
      </c>
      <c r="Y488" s="12">
        <v>4.2249999999999996</v>
      </c>
      <c r="Z488" s="12">
        <v>2.8166666666666669</v>
      </c>
      <c r="AA488" s="12">
        <v>1.69</v>
      </c>
      <c r="AB488" s="12">
        <v>0.84499999999999997</v>
      </c>
      <c r="AC488" s="12">
        <v>0.84499999999999997</v>
      </c>
      <c r="AD488" s="12">
        <v>0.84499999999999997</v>
      </c>
      <c r="AE488" s="12">
        <v>1.69</v>
      </c>
      <c r="AF488" s="12"/>
      <c r="AG488" s="12"/>
      <c r="AH488" s="12"/>
      <c r="AI488" s="12"/>
      <c r="AJ488" s="12"/>
      <c r="AK488" s="12"/>
      <c r="AL488" s="16" t="s">
        <v>860</v>
      </c>
      <c r="AM488" s="12" t="s">
        <v>1503</v>
      </c>
      <c r="AN488" s="27">
        <f>VLOOKUP(Table24[[#This Row],[USD conversion]],Sheet2!A:B,2,FALSE)</f>
        <v>1.1715</v>
      </c>
      <c r="AO488" s="28">
        <f>Table24[[#This Row],[Min Charge]]*Table24[[#This Row],[Conversion Rate]]</f>
        <v>989.91750000000002</v>
      </c>
      <c r="AP488" s="28">
        <f>Table24[[#This Row],[45]]*Table24[[#This Row],[Conversion Rate]]</f>
        <v>0</v>
      </c>
      <c r="AQ488" s="28">
        <f>Table24[[#This Row],[100]]*Table24[[#This Row],[Conversion Rate]]</f>
        <v>9.8991749999999996</v>
      </c>
      <c r="AR488" s="28">
        <f>Table24[[#This Row],[200]]*Table24[[#This Row],[Conversion Rate]]</f>
        <v>4.9495874999999998</v>
      </c>
      <c r="AS488" s="28">
        <f>Table24[[#This Row],[300]]*Table24[[#This Row],[Conversion Rate]]</f>
        <v>3.299725</v>
      </c>
      <c r="AT488" s="28">
        <f>Table24[[#This Row],[500]]*Table24[[#This Row],[Conversion Rate]]</f>
        <v>1.979835</v>
      </c>
      <c r="AU488" s="28">
        <f>Table24[[#This Row],[1000]]*Table24[[#This Row],[Conversion Rate]]</f>
        <v>0.98991750000000001</v>
      </c>
      <c r="AV488" s="28">
        <f>Table24[[#This Row],[2500]]*Table24[[#This Row],[Conversion Rate]]</f>
        <v>0.98991750000000001</v>
      </c>
      <c r="AW488" s="28">
        <f>Table24[[#This Row],[5000]]*Table24[[#This Row],[Conversion Rate]]</f>
        <v>0.98991750000000001</v>
      </c>
      <c r="AX488" s="28">
        <f>Table24[[#This Row],[All In/ ++]]</f>
        <v>1.69</v>
      </c>
      <c r="AY488" s="28">
        <f>Table24[[#This Row],[FSC]]*Table24[[#This Row],[Conversion Rate]]</f>
        <v>0</v>
      </c>
      <c r="AZ488" s="28">
        <f>Table24[[#This Row],[SSC]]*Table24[[#This Row],[Conversion Rate]]</f>
        <v>0</v>
      </c>
      <c r="BA488" s="28">
        <f>Table24[[#This Row],[Screening]]*Table24[[#This Row],[Conversion Rate]]</f>
        <v>0</v>
      </c>
      <c r="BB488" s="28">
        <f>Table24[[#This Row],[Other Charges]]*Table24[[#This Row],[Conversion Rate]]</f>
        <v>0</v>
      </c>
      <c r="BC488" s="28">
        <f>Table24[[#This Row],[Dry Ice Charge]]*Table24[[#This Row],[Conversion Rate]]</f>
        <v>0</v>
      </c>
      <c r="BD488" s="28">
        <f>Table24[[#This Row],[SAF/kg]]*Table24[[#This Row],[Conversion Rate]]</f>
        <v>0</v>
      </c>
      <c r="BE488" s="30" cm="1">
        <f t="array" ref="BE488">IF(COUNTIFS(F$20:F$1213,F488,G$20:G$1213,G488)&gt;1,
    _xlfn.PERCENTRANK.INC(
        _xlfn._xlws.FILTER(AO$20:AO$1213, (F$20:F$1213=F488)*(G$20:G$1213=G488)*ISNUMBER(AO$20:AO$1213)),
        AO488
    ),
    0
)</f>
        <v>0.85699999999999998</v>
      </c>
      <c r="BF488" s="28" t="str">
        <f t="shared" si="7"/>
        <v>Red</v>
      </c>
    </row>
    <row r="489" spans="3:58" hidden="1">
      <c r="C489" s="6" t="s">
        <v>20</v>
      </c>
      <c r="D489" s="4" t="s">
        <v>472</v>
      </c>
      <c r="E489" s="4" t="s">
        <v>22</v>
      </c>
      <c r="F489" s="4" t="s">
        <v>269</v>
      </c>
      <c r="G489" s="4" t="s">
        <v>66</v>
      </c>
      <c r="H489" s="4" t="s">
        <v>807</v>
      </c>
      <c r="I489" s="4" t="s">
        <v>799</v>
      </c>
      <c r="J489" s="4" t="s">
        <v>778</v>
      </c>
      <c r="K489" s="4" t="s">
        <v>776</v>
      </c>
      <c r="L4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PharmaYesExpressGVAJFKCHUSEMEAAMERICAS</v>
      </c>
      <c r="M489" s="7">
        <v>16257.1</v>
      </c>
      <c r="N489" s="4">
        <v>407</v>
      </c>
      <c r="O489" s="13">
        <v>39.943734643734643</v>
      </c>
      <c r="P489" s="8" t="s">
        <v>880</v>
      </c>
      <c r="Q489" s="12" t="s">
        <v>472</v>
      </c>
      <c r="R489" s="12" t="s">
        <v>792</v>
      </c>
      <c r="S489" s="12" t="s">
        <v>86</v>
      </c>
      <c r="T489" s="12" t="s">
        <v>837</v>
      </c>
      <c r="U489" s="22">
        <v>1</v>
      </c>
      <c r="V489" s="12">
        <v>845</v>
      </c>
      <c r="W489" s="12"/>
      <c r="X489" s="12">
        <v>8.4499999999999993</v>
      </c>
      <c r="Y489" s="12">
        <v>4.2249999999999996</v>
      </c>
      <c r="Z489" s="12">
        <v>2.8166666666666669</v>
      </c>
      <c r="AA489" s="12">
        <v>1.69</v>
      </c>
      <c r="AB489" s="12">
        <v>0.84499999999999997</v>
      </c>
      <c r="AC489" s="12">
        <v>0.84499999999999997</v>
      </c>
      <c r="AD489" s="12">
        <v>0.84499999999999997</v>
      </c>
      <c r="AE489" s="12">
        <v>1.69</v>
      </c>
      <c r="AF489" s="12"/>
      <c r="AG489" s="12"/>
      <c r="AH489" s="12"/>
      <c r="AI489" s="12"/>
      <c r="AJ489" s="12"/>
      <c r="AK489" s="12"/>
      <c r="AL489" s="16" t="s">
        <v>860</v>
      </c>
      <c r="AM489" s="12" t="s">
        <v>1503</v>
      </c>
      <c r="AN489" s="27">
        <f>VLOOKUP(Table24[[#This Row],[USD conversion]],Sheet2!A:B,2,FALSE)</f>
        <v>1.1715</v>
      </c>
      <c r="AO489" s="28">
        <f>Table24[[#This Row],[Min Charge]]*Table24[[#This Row],[Conversion Rate]]</f>
        <v>989.91750000000002</v>
      </c>
      <c r="AP489" s="28">
        <f>Table24[[#This Row],[45]]*Table24[[#This Row],[Conversion Rate]]</f>
        <v>0</v>
      </c>
      <c r="AQ489" s="28">
        <f>Table24[[#This Row],[100]]*Table24[[#This Row],[Conversion Rate]]</f>
        <v>9.8991749999999996</v>
      </c>
      <c r="AR489" s="28">
        <f>Table24[[#This Row],[200]]*Table24[[#This Row],[Conversion Rate]]</f>
        <v>4.9495874999999998</v>
      </c>
      <c r="AS489" s="28">
        <f>Table24[[#This Row],[300]]*Table24[[#This Row],[Conversion Rate]]</f>
        <v>3.299725</v>
      </c>
      <c r="AT489" s="28">
        <f>Table24[[#This Row],[500]]*Table24[[#This Row],[Conversion Rate]]</f>
        <v>1.979835</v>
      </c>
      <c r="AU489" s="28">
        <f>Table24[[#This Row],[1000]]*Table24[[#This Row],[Conversion Rate]]</f>
        <v>0.98991750000000001</v>
      </c>
      <c r="AV489" s="28">
        <f>Table24[[#This Row],[2500]]*Table24[[#This Row],[Conversion Rate]]</f>
        <v>0.98991750000000001</v>
      </c>
      <c r="AW489" s="28">
        <f>Table24[[#This Row],[5000]]*Table24[[#This Row],[Conversion Rate]]</f>
        <v>0.98991750000000001</v>
      </c>
      <c r="AX489" s="28">
        <f>Table24[[#This Row],[All In/ ++]]</f>
        <v>1.69</v>
      </c>
      <c r="AY489" s="28">
        <f>Table24[[#This Row],[FSC]]*Table24[[#This Row],[Conversion Rate]]</f>
        <v>0</v>
      </c>
      <c r="AZ489" s="28">
        <f>Table24[[#This Row],[SSC]]*Table24[[#This Row],[Conversion Rate]]</f>
        <v>0</v>
      </c>
      <c r="BA489" s="28">
        <f>Table24[[#This Row],[Screening]]*Table24[[#This Row],[Conversion Rate]]</f>
        <v>0</v>
      </c>
      <c r="BB489" s="28">
        <f>Table24[[#This Row],[Other Charges]]*Table24[[#This Row],[Conversion Rate]]</f>
        <v>0</v>
      </c>
      <c r="BC489" s="28">
        <f>Table24[[#This Row],[Dry Ice Charge]]*Table24[[#This Row],[Conversion Rate]]</f>
        <v>0</v>
      </c>
      <c r="BD489" s="28">
        <f>Table24[[#This Row],[SAF/kg]]*Table24[[#This Row],[Conversion Rate]]</f>
        <v>0</v>
      </c>
      <c r="BE489" s="30" cm="1">
        <f t="array" ref="BE489">IF(COUNTIFS(F$20:F$1213,F489,G$20:G$1213,G489)&gt;1,
    _xlfn.PERCENTRANK.INC(
        _xlfn._xlws.FILTER(AO$20:AO$1213, (F$20:F$1213=F489)*(G$20:G$1213=G489)*ISNUMBER(AO$20:AO$1213)),
        AO489
    ),
    0
)</f>
        <v>0.85699999999999998</v>
      </c>
      <c r="BF489" s="28" t="str">
        <f t="shared" si="7"/>
        <v>Red</v>
      </c>
    </row>
    <row r="490" spans="3:58" hidden="1">
      <c r="C490" s="6" t="s">
        <v>20</v>
      </c>
      <c r="D490" s="4" t="s">
        <v>472</v>
      </c>
      <c r="E490" s="4" t="s">
        <v>22</v>
      </c>
      <c r="F490" s="4" t="s">
        <v>269</v>
      </c>
      <c r="G490" s="4" t="s">
        <v>312</v>
      </c>
      <c r="H490" s="4" t="s">
        <v>807</v>
      </c>
      <c r="I490" s="4" t="s">
        <v>806</v>
      </c>
      <c r="J490" s="4" t="s">
        <v>778</v>
      </c>
      <c r="K490" s="4" t="s">
        <v>776</v>
      </c>
      <c r="L4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PharmaYesExpressGVAYULCHCAEMEAAMERICAS</v>
      </c>
      <c r="M490" s="7">
        <v>6494.5</v>
      </c>
      <c r="N490" s="4">
        <v>335</v>
      </c>
      <c r="O490" s="13">
        <v>19.386567164179105</v>
      </c>
      <c r="P490" s="8" t="s">
        <v>880</v>
      </c>
      <c r="Q490" s="12" t="s">
        <v>472</v>
      </c>
      <c r="R490" s="12" t="s">
        <v>792</v>
      </c>
      <c r="S490" s="12" t="s">
        <v>86</v>
      </c>
      <c r="T490" s="12" t="s">
        <v>837</v>
      </c>
      <c r="U490" s="22">
        <v>1</v>
      </c>
      <c r="V490" s="12">
        <v>1280</v>
      </c>
      <c r="W490" s="12"/>
      <c r="X490" s="12">
        <v>12.8</v>
      </c>
      <c r="Y490" s="12">
        <v>6.4</v>
      </c>
      <c r="Z490" s="12">
        <v>4.2666666666666666</v>
      </c>
      <c r="AA490" s="12">
        <v>2.56</v>
      </c>
      <c r="AB490" s="12">
        <v>1.28</v>
      </c>
      <c r="AC490" s="12">
        <v>1.28</v>
      </c>
      <c r="AD490" s="12">
        <v>1.28</v>
      </c>
      <c r="AE490" s="12">
        <v>2.56</v>
      </c>
      <c r="AF490" s="12"/>
      <c r="AG490" s="12"/>
      <c r="AH490" s="12"/>
      <c r="AI490" s="12"/>
      <c r="AJ490" s="12"/>
      <c r="AK490" s="12"/>
      <c r="AL490" s="16" t="s">
        <v>860</v>
      </c>
      <c r="AM490" s="12" t="s">
        <v>1503</v>
      </c>
      <c r="AN490" s="27">
        <f>VLOOKUP(Table24[[#This Row],[USD conversion]],Sheet2!A:B,2,FALSE)</f>
        <v>1.1715</v>
      </c>
      <c r="AO490" s="28">
        <f>Table24[[#This Row],[Min Charge]]*Table24[[#This Row],[Conversion Rate]]</f>
        <v>1499.52</v>
      </c>
      <c r="AP490" s="28">
        <f>Table24[[#This Row],[45]]*Table24[[#This Row],[Conversion Rate]]</f>
        <v>0</v>
      </c>
      <c r="AQ490" s="28">
        <f>Table24[[#This Row],[100]]*Table24[[#This Row],[Conversion Rate]]</f>
        <v>14.995200000000001</v>
      </c>
      <c r="AR490" s="28">
        <f>Table24[[#This Row],[200]]*Table24[[#This Row],[Conversion Rate]]</f>
        <v>7.4976000000000003</v>
      </c>
      <c r="AS490" s="28">
        <f>Table24[[#This Row],[300]]*Table24[[#This Row],[Conversion Rate]]</f>
        <v>4.9984000000000002</v>
      </c>
      <c r="AT490" s="28">
        <f>Table24[[#This Row],[500]]*Table24[[#This Row],[Conversion Rate]]</f>
        <v>2.9990399999999999</v>
      </c>
      <c r="AU490" s="28">
        <f>Table24[[#This Row],[1000]]*Table24[[#This Row],[Conversion Rate]]</f>
        <v>1.49952</v>
      </c>
      <c r="AV490" s="28">
        <f>Table24[[#This Row],[2500]]*Table24[[#This Row],[Conversion Rate]]</f>
        <v>1.49952</v>
      </c>
      <c r="AW490" s="28">
        <f>Table24[[#This Row],[5000]]*Table24[[#This Row],[Conversion Rate]]</f>
        <v>1.49952</v>
      </c>
      <c r="AX490" s="28">
        <f>Table24[[#This Row],[All In/ ++]]</f>
        <v>2.56</v>
      </c>
      <c r="AY490" s="28">
        <f>Table24[[#This Row],[FSC]]*Table24[[#This Row],[Conversion Rate]]</f>
        <v>0</v>
      </c>
      <c r="AZ490" s="28">
        <f>Table24[[#This Row],[SSC]]*Table24[[#This Row],[Conversion Rate]]</f>
        <v>0</v>
      </c>
      <c r="BA490" s="28">
        <f>Table24[[#This Row],[Screening]]*Table24[[#This Row],[Conversion Rate]]</f>
        <v>0</v>
      </c>
      <c r="BB490" s="28">
        <f>Table24[[#This Row],[Other Charges]]*Table24[[#This Row],[Conversion Rate]]</f>
        <v>0</v>
      </c>
      <c r="BC490" s="28">
        <f>Table24[[#This Row],[Dry Ice Charge]]*Table24[[#This Row],[Conversion Rate]]</f>
        <v>0</v>
      </c>
      <c r="BD490" s="28">
        <f>Table24[[#This Row],[SAF/kg]]*Table24[[#This Row],[Conversion Rate]]</f>
        <v>0</v>
      </c>
      <c r="BE490" s="30" cm="1">
        <f t="array" ref="BE490">IF(COUNTIFS(F$20:F$1213,F490,G$20:G$1213,G490)&gt;1,
    _xlfn.PERCENTRANK.INC(
        _xlfn._xlws.FILTER(AO$20:AO$1213, (F$20:F$1213=F490)*(G$20:G$1213=G490)*ISNUMBER(AO$20:AO$1213)),
        AO490
    ),
    0
)</f>
        <v>1</v>
      </c>
      <c r="BF490" s="28" t="str">
        <f t="shared" si="7"/>
        <v>Red</v>
      </c>
    </row>
    <row r="491" spans="3:58" hidden="1">
      <c r="C491" s="6" t="s">
        <v>20</v>
      </c>
      <c r="D491" s="4" t="s">
        <v>472</v>
      </c>
      <c r="E491" s="4" t="s">
        <v>22</v>
      </c>
      <c r="F491" s="4" t="s">
        <v>86</v>
      </c>
      <c r="G491" s="4" t="s">
        <v>122</v>
      </c>
      <c r="H491" s="4" t="s">
        <v>795</v>
      </c>
      <c r="I491" s="4" t="s">
        <v>812</v>
      </c>
      <c r="J491" s="4" t="s">
        <v>778</v>
      </c>
      <c r="K491" s="4" t="s">
        <v>776</v>
      </c>
      <c r="L4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PharmaYesExpressLHRGRUGBBREMEAAMERICAS</v>
      </c>
      <c r="M491" s="7">
        <v>8847.9599999999991</v>
      </c>
      <c r="N491" s="4">
        <v>294</v>
      </c>
      <c r="O491" s="13">
        <v>30.095102040816325</v>
      </c>
      <c r="P491" s="8" t="s">
        <v>880</v>
      </c>
      <c r="Q491" s="12" t="s">
        <v>472</v>
      </c>
      <c r="R491" s="12" t="s">
        <v>791</v>
      </c>
      <c r="S491" s="12"/>
      <c r="T491" s="12" t="s">
        <v>861</v>
      </c>
      <c r="U491" s="22">
        <v>1</v>
      </c>
      <c r="V491" s="12">
        <v>2210</v>
      </c>
      <c r="W491" s="12"/>
      <c r="X491" s="12">
        <v>22.1</v>
      </c>
      <c r="Y491" s="12">
        <v>11.05</v>
      </c>
      <c r="Z491" s="12">
        <v>7.3666666666666663</v>
      </c>
      <c r="AA491" s="12">
        <v>4.42</v>
      </c>
      <c r="AB491" s="12">
        <v>2.21</v>
      </c>
      <c r="AC491" s="12">
        <v>2.21</v>
      </c>
      <c r="AD491" s="12">
        <v>2.21</v>
      </c>
      <c r="AE491" s="12">
        <v>4.42</v>
      </c>
      <c r="AF491" s="12"/>
      <c r="AG491" s="12"/>
      <c r="AH491" s="12"/>
      <c r="AI491" s="12"/>
      <c r="AJ491" s="12"/>
      <c r="AK491" s="12"/>
      <c r="AL491" s="16" t="s">
        <v>860</v>
      </c>
      <c r="AM491" s="12" t="s">
        <v>1504</v>
      </c>
      <c r="AN491" s="27">
        <f>VLOOKUP(Table24[[#This Row],[USD conversion]],Sheet2!A:B,2,FALSE)</f>
        <v>1.3593999999999999</v>
      </c>
      <c r="AO491" s="28">
        <f>Table24[[#This Row],[Min Charge]]*Table24[[#This Row],[Conversion Rate]]</f>
        <v>3004.2739999999999</v>
      </c>
      <c r="AP491" s="28">
        <f>Table24[[#This Row],[45]]*Table24[[#This Row],[Conversion Rate]]</f>
        <v>0</v>
      </c>
      <c r="AQ491" s="28">
        <f>Table24[[#This Row],[100]]*Table24[[#This Row],[Conversion Rate]]</f>
        <v>30.042740000000002</v>
      </c>
      <c r="AR491" s="28">
        <f>Table24[[#This Row],[200]]*Table24[[#This Row],[Conversion Rate]]</f>
        <v>15.021370000000001</v>
      </c>
      <c r="AS491" s="28">
        <f>Table24[[#This Row],[300]]*Table24[[#This Row],[Conversion Rate]]</f>
        <v>10.014246666666665</v>
      </c>
      <c r="AT491" s="28">
        <f>Table24[[#This Row],[500]]*Table24[[#This Row],[Conversion Rate]]</f>
        <v>6.0085479999999993</v>
      </c>
      <c r="AU491" s="28">
        <f>Table24[[#This Row],[1000]]*Table24[[#This Row],[Conversion Rate]]</f>
        <v>3.0042739999999997</v>
      </c>
      <c r="AV491" s="28">
        <f>Table24[[#This Row],[2500]]*Table24[[#This Row],[Conversion Rate]]</f>
        <v>3.0042739999999997</v>
      </c>
      <c r="AW491" s="28">
        <f>Table24[[#This Row],[5000]]*Table24[[#This Row],[Conversion Rate]]</f>
        <v>3.0042739999999997</v>
      </c>
      <c r="AX491" s="28">
        <f>Table24[[#This Row],[All In/ ++]]</f>
        <v>4.42</v>
      </c>
      <c r="AY491" s="28">
        <f>Table24[[#This Row],[FSC]]*Table24[[#This Row],[Conversion Rate]]</f>
        <v>0</v>
      </c>
      <c r="AZ491" s="28">
        <f>Table24[[#This Row],[SSC]]*Table24[[#This Row],[Conversion Rate]]</f>
        <v>0</v>
      </c>
      <c r="BA491" s="28">
        <f>Table24[[#This Row],[Screening]]*Table24[[#This Row],[Conversion Rate]]</f>
        <v>0</v>
      </c>
      <c r="BB491" s="28">
        <f>Table24[[#This Row],[Other Charges]]*Table24[[#This Row],[Conversion Rate]]</f>
        <v>0</v>
      </c>
      <c r="BC491" s="28">
        <f>Table24[[#This Row],[Dry Ice Charge]]*Table24[[#This Row],[Conversion Rate]]</f>
        <v>0</v>
      </c>
      <c r="BD491" s="28">
        <f>Table24[[#This Row],[SAF/kg]]*Table24[[#This Row],[Conversion Rate]]</f>
        <v>0</v>
      </c>
      <c r="BE491" s="30" cm="1">
        <f t="array" ref="BE491">IF(COUNTIFS(F$20:F$1213,F491,G$20:G$1213,G491)&gt;1,
    _xlfn.PERCENTRANK.INC(
        _xlfn._xlws.FILTER(AO$20:AO$1213, (F$20:F$1213=F491)*(G$20:G$1213=G491)*ISNUMBER(AO$20:AO$1213)),
        AO491
    ),
    0
)</f>
        <v>1</v>
      </c>
      <c r="BF491" s="28" t="str">
        <f t="shared" si="7"/>
        <v>Red</v>
      </c>
    </row>
    <row r="492" spans="3:58" hidden="1">
      <c r="C492" s="6" t="s">
        <v>20</v>
      </c>
      <c r="D492" s="4" t="s">
        <v>21</v>
      </c>
      <c r="E492" s="4" t="s">
        <v>22</v>
      </c>
      <c r="F492" s="4" t="s">
        <v>86</v>
      </c>
      <c r="G492" s="4" t="s">
        <v>66</v>
      </c>
      <c r="H492" s="4" t="s">
        <v>795</v>
      </c>
      <c r="I492" s="4" t="s">
        <v>799</v>
      </c>
      <c r="J492" s="4" t="s">
        <v>778</v>
      </c>
      <c r="K492" s="4" t="s">
        <v>776</v>
      </c>
      <c r="L4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PharmaNoExpressLHRJFKGBUSEMEAAMERICAS</v>
      </c>
      <c r="M492" s="7">
        <v>2107.6646199999996</v>
      </c>
      <c r="N492" s="4">
        <v>381</v>
      </c>
      <c r="O492" s="13">
        <v>5.5319281364829385</v>
      </c>
      <c r="P492" s="8" t="s">
        <v>880</v>
      </c>
      <c r="Q492" s="12" t="s">
        <v>472</v>
      </c>
      <c r="R492" s="12" t="s">
        <v>791</v>
      </c>
      <c r="S492" s="12"/>
      <c r="T492" s="12" t="s">
        <v>861</v>
      </c>
      <c r="U492" s="22">
        <v>1</v>
      </c>
      <c r="V492" s="12">
        <v>830</v>
      </c>
      <c r="W492" s="12"/>
      <c r="X492" s="12">
        <v>8.3000000000000007</v>
      </c>
      <c r="Y492" s="12">
        <v>4.1500000000000004</v>
      </c>
      <c r="Z492" s="12">
        <v>2.7666666666666666</v>
      </c>
      <c r="AA492" s="12">
        <v>1.66</v>
      </c>
      <c r="AB492" s="12">
        <v>0.83</v>
      </c>
      <c r="AC492" s="12">
        <v>0.83</v>
      </c>
      <c r="AD492" s="12">
        <v>0.83</v>
      </c>
      <c r="AE492" s="12">
        <v>1.66</v>
      </c>
      <c r="AF492" s="12"/>
      <c r="AG492" s="12"/>
      <c r="AH492" s="12"/>
      <c r="AI492" s="12"/>
      <c r="AJ492" s="12"/>
      <c r="AK492" s="12"/>
      <c r="AL492" s="16" t="s">
        <v>862</v>
      </c>
      <c r="AM492" s="12" t="s">
        <v>1504</v>
      </c>
      <c r="AN492" s="27">
        <f>VLOOKUP(Table24[[#This Row],[USD conversion]],Sheet2!A:B,2,FALSE)</f>
        <v>1.3593999999999999</v>
      </c>
      <c r="AO492" s="28">
        <f>Table24[[#This Row],[Min Charge]]*Table24[[#This Row],[Conversion Rate]]</f>
        <v>1128.3019999999999</v>
      </c>
      <c r="AP492" s="28">
        <f>Table24[[#This Row],[45]]*Table24[[#This Row],[Conversion Rate]]</f>
        <v>0</v>
      </c>
      <c r="AQ492" s="28">
        <f>Table24[[#This Row],[100]]*Table24[[#This Row],[Conversion Rate]]</f>
        <v>11.28302</v>
      </c>
      <c r="AR492" s="28">
        <f>Table24[[#This Row],[200]]*Table24[[#This Row],[Conversion Rate]]</f>
        <v>5.6415100000000002</v>
      </c>
      <c r="AS492" s="28">
        <f>Table24[[#This Row],[300]]*Table24[[#This Row],[Conversion Rate]]</f>
        <v>3.7610066666666664</v>
      </c>
      <c r="AT492" s="28">
        <f>Table24[[#This Row],[500]]*Table24[[#This Row],[Conversion Rate]]</f>
        <v>2.2566039999999998</v>
      </c>
      <c r="AU492" s="28">
        <f>Table24[[#This Row],[1000]]*Table24[[#This Row],[Conversion Rate]]</f>
        <v>1.1283019999999999</v>
      </c>
      <c r="AV492" s="28">
        <f>Table24[[#This Row],[2500]]*Table24[[#This Row],[Conversion Rate]]</f>
        <v>1.1283019999999999</v>
      </c>
      <c r="AW492" s="28">
        <f>Table24[[#This Row],[5000]]*Table24[[#This Row],[Conversion Rate]]</f>
        <v>1.1283019999999999</v>
      </c>
      <c r="AX492" s="28">
        <f>Table24[[#This Row],[All In/ ++]]</f>
        <v>1.66</v>
      </c>
      <c r="AY492" s="28">
        <f>Table24[[#This Row],[FSC]]*Table24[[#This Row],[Conversion Rate]]</f>
        <v>0</v>
      </c>
      <c r="AZ492" s="28">
        <f>Table24[[#This Row],[SSC]]*Table24[[#This Row],[Conversion Rate]]</f>
        <v>0</v>
      </c>
      <c r="BA492" s="28">
        <f>Table24[[#This Row],[Screening]]*Table24[[#This Row],[Conversion Rate]]</f>
        <v>0</v>
      </c>
      <c r="BB492" s="28">
        <f>Table24[[#This Row],[Other Charges]]*Table24[[#This Row],[Conversion Rate]]</f>
        <v>0</v>
      </c>
      <c r="BC492" s="28">
        <f>Table24[[#This Row],[Dry Ice Charge]]*Table24[[#This Row],[Conversion Rate]]</f>
        <v>0</v>
      </c>
      <c r="BD492" s="28">
        <f>Table24[[#This Row],[SAF/kg]]*Table24[[#This Row],[Conversion Rate]]</f>
        <v>0</v>
      </c>
      <c r="BE492" s="30" cm="1">
        <f t="array" ref="BE492">IF(COUNTIFS(F$20:F$1213,F492,G$20:G$1213,G492)&gt;1,
    _xlfn.PERCENTRANK.INC(
        _xlfn._xlws.FILTER(AO$20:AO$1213, (F$20:F$1213=F492)*(G$20:G$1213=G492)*ISNUMBER(AO$20:AO$1213)),
        AO492
    ),
    0
)</f>
        <v>0.90900000000000003</v>
      </c>
      <c r="BF492" s="28" t="str">
        <f t="shared" si="7"/>
        <v>Red</v>
      </c>
    </row>
    <row r="493" spans="3:58" hidden="1">
      <c r="C493" s="6" t="s">
        <v>20</v>
      </c>
      <c r="D493" s="4" t="s">
        <v>472</v>
      </c>
      <c r="E493" s="4" t="s">
        <v>22</v>
      </c>
      <c r="F493" s="4" t="s">
        <v>86</v>
      </c>
      <c r="G493" s="4" t="s">
        <v>66</v>
      </c>
      <c r="H493" s="4" t="s">
        <v>795</v>
      </c>
      <c r="I493" s="4" t="s">
        <v>799</v>
      </c>
      <c r="J493" s="4" t="s">
        <v>778</v>
      </c>
      <c r="K493" s="4" t="s">
        <v>776</v>
      </c>
      <c r="L4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PharmaYesExpressLHRJFKGBUSEMEAAMERICAS</v>
      </c>
      <c r="M493" s="7">
        <v>125201.32741999996</v>
      </c>
      <c r="N493" s="4">
        <v>1043</v>
      </c>
      <c r="O493" s="13">
        <v>120.03962360498558</v>
      </c>
      <c r="P493" s="8" t="s">
        <v>880</v>
      </c>
      <c r="Q493" s="12" t="s">
        <v>472</v>
      </c>
      <c r="R493" s="12" t="s">
        <v>791</v>
      </c>
      <c r="S493" s="12"/>
      <c r="T493" s="12" t="s">
        <v>861</v>
      </c>
      <c r="U493" s="22">
        <v>1</v>
      </c>
      <c r="V493" s="12">
        <v>925</v>
      </c>
      <c r="W493" s="12"/>
      <c r="X493" s="12">
        <v>9.25</v>
      </c>
      <c r="Y493" s="12">
        <v>4.625</v>
      </c>
      <c r="Z493" s="12">
        <v>3.0833333333333335</v>
      </c>
      <c r="AA493" s="12">
        <v>1.85</v>
      </c>
      <c r="AB493" s="12">
        <v>0.92500000000000004</v>
      </c>
      <c r="AC493" s="12">
        <v>0.92500000000000004</v>
      </c>
      <c r="AD493" s="12">
        <v>0.92500000000000004</v>
      </c>
      <c r="AE493" s="12">
        <v>1.85</v>
      </c>
      <c r="AF493" s="12"/>
      <c r="AG493" s="12"/>
      <c r="AH493" s="12"/>
      <c r="AI493" s="12"/>
      <c r="AJ493" s="12"/>
      <c r="AK493" s="12"/>
      <c r="AL493" s="16" t="s">
        <v>865</v>
      </c>
      <c r="AM493" s="12" t="s">
        <v>1504</v>
      </c>
      <c r="AN493" s="27">
        <f>VLOOKUP(Table24[[#This Row],[USD conversion]],Sheet2!A:B,2,FALSE)</f>
        <v>1.3593999999999999</v>
      </c>
      <c r="AO493" s="28">
        <f>Table24[[#This Row],[Min Charge]]*Table24[[#This Row],[Conversion Rate]]</f>
        <v>1257.4449999999999</v>
      </c>
      <c r="AP493" s="28">
        <f>Table24[[#This Row],[45]]*Table24[[#This Row],[Conversion Rate]]</f>
        <v>0</v>
      </c>
      <c r="AQ493" s="28">
        <f>Table24[[#This Row],[100]]*Table24[[#This Row],[Conversion Rate]]</f>
        <v>12.574449999999999</v>
      </c>
      <c r="AR493" s="28">
        <f>Table24[[#This Row],[200]]*Table24[[#This Row],[Conversion Rate]]</f>
        <v>6.2872249999999994</v>
      </c>
      <c r="AS493" s="28">
        <f>Table24[[#This Row],[300]]*Table24[[#This Row],[Conversion Rate]]</f>
        <v>4.1914833333333332</v>
      </c>
      <c r="AT493" s="28">
        <f>Table24[[#This Row],[500]]*Table24[[#This Row],[Conversion Rate]]</f>
        <v>2.5148899999999998</v>
      </c>
      <c r="AU493" s="28">
        <f>Table24[[#This Row],[1000]]*Table24[[#This Row],[Conversion Rate]]</f>
        <v>1.2574449999999999</v>
      </c>
      <c r="AV493" s="28">
        <f>Table24[[#This Row],[2500]]*Table24[[#This Row],[Conversion Rate]]</f>
        <v>1.2574449999999999</v>
      </c>
      <c r="AW493" s="28">
        <f>Table24[[#This Row],[5000]]*Table24[[#This Row],[Conversion Rate]]</f>
        <v>1.2574449999999999</v>
      </c>
      <c r="AX493" s="28">
        <f>Table24[[#This Row],[All In/ ++]]</f>
        <v>1.85</v>
      </c>
      <c r="AY493" s="28">
        <f>Table24[[#This Row],[FSC]]*Table24[[#This Row],[Conversion Rate]]</f>
        <v>0</v>
      </c>
      <c r="AZ493" s="28">
        <f>Table24[[#This Row],[SSC]]*Table24[[#This Row],[Conversion Rate]]</f>
        <v>0</v>
      </c>
      <c r="BA493" s="28">
        <f>Table24[[#This Row],[Screening]]*Table24[[#This Row],[Conversion Rate]]</f>
        <v>0</v>
      </c>
      <c r="BB493" s="28">
        <f>Table24[[#This Row],[Other Charges]]*Table24[[#This Row],[Conversion Rate]]</f>
        <v>0</v>
      </c>
      <c r="BC493" s="28">
        <f>Table24[[#This Row],[Dry Ice Charge]]*Table24[[#This Row],[Conversion Rate]]</f>
        <v>0</v>
      </c>
      <c r="BD493" s="28">
        <f>Table24[[#This Row],[SAF/kg]]*Table24[[#This Row],[Conversion Rate]]</f>
        <v>0</v>
      </c>
      <c r="BE493" s="30" cm="1">
        <f t="array" ref="BE493">IF(COUNTIFS(F$20:F$1213,F493,G$20:G$1213,G493)&gt;1,
    _xlfn.PERCENTRANK.INC(
        _xlfn._xlws.FILTER(AO$20:AO$1213, (F$20:F$1213=F493)*(G$20:G$1213=G493)*ISNUMBER(AO$20:AO$1213)),
        AO493
    ),
    0
)</f>
        <v>1</v>
      </c>
      <c r="BF493" s="28" t="str">
        <f t="shared" si="7"/>
        <v>Red</v>
      </c>
    </row>
    <row r="494" spans="3:58" hidden="1">
      <c r="C494" s="6" t="s">
        <v>20</v>
      </c>
      <c r="D494" s="4" t="s">
        <v>21</v>
      </c>
      <c r="E494" s="4" t="s">
        <v>22</v>
      </c>
      <c r="F494" s="4" t="s">
        <v>86</v>
      </c>
      <c r="G494" s="4" t="s">
        <v>283</v>
      </c>
      <c r="H494" s="4" t="s">
        <v>795</v>
      </c>
      <c r="I494" s="4" t="s">
        <v>817</v>
      </c>
      <c r="J494" s="4" t="s">
        <v>778</v>
      </c>
      <c r="K494" s="4" t="s">
        <v>778</v>
      </c>
      <c r="L4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PharmaNoExpressLHRJNBGBZAEMEAEMEA</v>
      </c>
      <c r="M494" s="7">
        <v>1601.89</v>
      </c>
      <c r="N494" s="4">
        <v>260</v>
      </c>
      <c r="O494" s="13">
        <v>6.1611153846153854</v>
      </c>
      <c r="P494" s="8" t="s">
        <v>880</v>
      </c>
      <c r="Q494" s="12" t="s">
        <v>472</v>
      </c>
      <c r="R494" s="12" t="s">
        <v>791</v>
      </c>
      <c r="S494" s="12"/>
      <c r="T494" s="12" t="s">
        <v>861</v>
      </c>
      <c r="U494" s="22">
        <v>1</v>
      </c>
      <c r="V494" s="12">
        <v>1570</v>
      </c>
      <c r="W494" s="12"/>
      <c r="X494" s="12">
        <v>15.7</v>
      </c>
      <c r="Y494" s="12">
        <v>7.85</v>
      </c>
      <c r="Z494" s="12">
        <v>5.2333333333333334</v>
      </c>
      <c r="AA494" s="12">
        <v>3.14</v>
      </c>
      <c r="AB494" s="12">
        <v>1.57</v>
      </c>
      <c r="AC494" s="12">
        <v>1.57</v>
      </c>
      <c r="AD494" s="12">
        <v>1.57</v>
      </c>
      <c r="AE494" s="12">
        <v>3.14</v>
      </c>
      <c r="AF494" s="12"/>
      <c r="AG494" s="12"/>
      <c r="AH494" s="12"/>
      <c r="AI494" s="12"/>
      <c r="AJ494" s="12"/>
      <c r="AK494" s="12"/>
      <c r="AL494" s="16" t="s">
        <v>862</v>
      </c>
      <c r="AM494" s="12" t="s">
        <v>1504</v>
      </c>
      <c r="AN494" s="27">
        <f>VLOOKUP(Table24[[#This Row],[USD conversion]],Sheet2!A:B,2,FALSE)</f>
        <v>1.3593999999999999</v>
      </c>
      <c r="AO494" s="28">
        <f>Table24[[#This Row],[Min Charge]]*Table24[[#This Row],[Conversion Rate]]</f>
        <v>2134.2579999999998</v>
      </c>
      <c r="AP494" s="28">
        <f>Table24[[#This Row],[45]]*Table24[[#This Row],[Conversion Rate]]</f>
        <v>0</v>
      </c>
      <c r="AQ494" s="28">
        <f>Table24[[#This Row],[100]]*Table24[[#This Row],[Conversion Rate]]</f>
        <v>21.342579999999998</v>
      </c>
      <c r="AR494" s="28">
        <f>Table24[[#This Row],[200]]*Table24[[#This Row],[Conversion Rate]]</f>
        <v>10.671289999999999</v>
      </c>
      <c r="AS494" s="28">
        <f>Table24[[#This Row],[300]]*Table24[[#This Row],[Conversion Rate]]</f>
        <v>7.1141933333333327</v>
      </c>
      <c r="AT494" s="28">
        <f>Table24[[#This Row],[500]]*Table24[[#This Row],[Conversion Rate]]</f>
        <v>4.268516</v>
      </c>
      <c r="AU494" s="28">
        <f>Table24[[#This Row],[1000]]*Table24[[#This Row],[Conversion Rate]]</f>
        <v>2.134258</v>
      </c>
      <c r="AV494" s="28">
        <f>Table24[[#This Row],[2500]]*Table24[[#This Row],[Conversion Rate]]</f>
        <v>2.134258</v>
      </c>
      <c r="AW494" s="28">
        <f>Table24[[#This Row],[5000]]*Table24[[#This Row],[Conversion Rate]]</f>
        <v>2.134258</v>
      </c>
      <c r="AX494" s="28">
        <f>Table24[[#This Row],[All In/ ++]]</f>
        <v>3.14</v>
      </c>
      <c r="AY494" s="28">
        <f>Table24[[#This Row],[FSC]]*Table24[[#This Row],[Conversion Rate]]</f>
        <v>0</v>
      </c>
      <c r="AZ494" s="28">
        <f>Table24[[#This Row],[SSC]]*Table24[[#This Row],[Conversion Rate]]</f>
        <v>0</v>
      </c>
      <c r="BA494" s="28">
        <f>Table24[[#This Row],[Screening]]*Table24[[#This Row],[Conversion Rate]]</f>
        <v>0</v>
      </c>
      <c r="BB494" s="28">
        <f>Table24[[#This Row],[Other Charges]]*Table24[[#This Row],[Conversion Rate]]</f>
        <v>0</v>
      </c>
      <c r="BC494" s="28">
        <f>Table24[[#This Row],[Dry Ice Charge]]*Table24[[#This Row],[Conversion Rate]]</f>
        <v>0</v>
      </c>
      <c r="BD494" s="28">
        <f>Table24[[#This Row],[SAF/kg]]*Table24[[#This Row],[Conversion Rate]]</f>
        <v>0</v>
      </c>
      <c r="BE494" s="30" cm="1">
        <f t="array" ref="BE494">IF(COUNTIFS(F$20:F$1213,F494,G$20:G$1213,G494)&gt;1,
    _xlfn.PERCENTRANK.INC(
        _xlfn._xlws.FILTER(AO$20:AO$1213, (F$20:F$1213=F494)*(G$20:G$1213=G494)*ISNUMBER(AO$20:AO$1213)),
        AO494
    ),
    0
)</f>
        <v>1</v>
      </c>
      <c r="BF494" s="28" t="str">
        <f t="shared" si="7"/>
        <v>Red</v>
      </c>
    </row>
    <row r="495" spans="3:58" hidden="1">
      <c r="C495" s="6" t="s">
        <v>20</v>
      </c>
      <c r="D495" s="4" t="s">
        <v>21</v>
      </c>
      <c r="E495" s="4" t="s">
        <v>22</v>
      </c>
      <c r="F495" s="4" t="s">
        <v>86</v>
      </c>
      <c r="G495" s="4" t="s">
        <v>37</v>
      </c>
      <c r="H495" s="4" t="s">
        <v>795</v>
      </c>
      <c r="I495" s="4" t="s">
        <v>799</v>
      </c>
      <c r="J495" s="4" t="s">
        <v>778</v>
      </c>
      <c r="K495" s="4" t="s">
        <v>776</v>
      </c>
      <c r="L4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PharmaNoExpressLHRLAXGBUSEMEAAMERICAS</v>
      </c>
      <c r="M495" s="7">
        <v>1924.0092399999999</v>
      </c>
      <c r="N495" s="4">
        <v>523</v>
      </c>
      <c r="O495" s="13">
        <v>3.6787939579349902</v>
      </c>
      <c r="P495" s="8" t="s">
        <v>880</v>
      </c>
      <c r="Q495" s="12" t="s">
        <v>472</v>
      </c>
      <c r="R495" s="12" t="s">
        <v>791</v>
      </c>
      <c r="S495" s="12"/>
      <c r="T495" s="12" t="s">
        <v>861</v>
      </c>
      <c r="U495" s="22">
        <v>1</v>
      </c>
      <c r="V495" s="12">
        <v>1045</v>
      </c>
      <c r="W495" s="12"/>
      <c r="X495" s="12">
        <v>10.45</v>
      </c>
      <c r="Y495" s="12">
        <v>5.2249999999999996</v>
      </c>
      <c r="Z495" s="12">
        <v>3.4833333333333334</v>
      </c>
      <c r="AA495" s="12">
        <v>2.09</v>
      </c>
      <c r="AB495" s="12">
        <v>1.0449999999999999</v>
      </c>
      <c r="AC495" s="12">
        <v>1.0449999999999999</v>
      </c>
      <c r="AD495" s="12">
        <v>1.0449999999999999</v>
      </c>
      <c r="AE495" s="12">
        <v>2.09</v>
      </c>
      <c r="AF495" s="12"/>
      <c r="AG495" s="12"/>
      <c r="AH495" s="12"/>
      <c r="AI495" s="12"/>
      <c r="AJ495" s="12"/>
      <c r="AK495" s="12"/>
      <c r="AL495" s="16" t="s">
        <v>862</v>
      </c>
      <c r="AM495" s="12" t="s">
        <v>1504</v>
      </c>
      <c r="AN495" s="27">
        <f>VLOOKUP(Table24[[#This Row],[USD conversion]],Sheet2!A:B,2,FALSE)</f>
        <v>1.3593999999999999</v>
      </c>
      <c r="AO495" s="28">
        <f>Table24[[#This Row],[Min Charge]]*Table24[[#This Row],[Conversion Rate]]</f>
        <v>1420.5729999999999</v>
      </c>
      <c r="AP495" s="28">
        <f>Table24[[#This Row],[45]]*Table24[[#This Row],[Conversion Rate]]</f>
        <v>0</v>
      </c>
      <c r="AQ495" s="28">
        <f>Table24[[#This Row],[100]]*Table24[[#This Row],[Conversion Rate]]</f>
        <v>14.205729999999999</v>
      </c>
      <c r="AR495" s="28">
        <f>Table24[[#This Row],[200]]*Table24[[#This Row],[Conversion Rate]]</f>
        <v>7.1028649999999995</v>
      </c>
      <c r="AS495" s="28">
        <f>Table24[[#This Row],[300]]*Table24[[#This Row],[Conversion Rate]]</f>
        <v>4.735243333333333</v>
      </c>
      <c r="AT495" s="28">
        <f>Table24[[#This Row],[500]]*Table24[[#This Row],[Conversion Rate]]</f>
        <v>2.8411459999999997</v>
      </c>
      <c r="AU495" s="28">
        <f>Table24[[#This Row],[1000]]*Table24[[#This Row],[Conversion Rate]]</f>
        <v>1.4205729999999999</v>
      </c>
      <c r="AV495" s="28">
        <f>Table24[[#This Row],[2500]]*Table24[[#This Row],[Conversion Rate]]</f>
        <v>1.4205729999999999</v>
      </c>
      <c r="AW495" s="28">
        <f>Table24[[#This Row],[5000]]*Table24[[#This Row],[Conversion Rate]]</f>
        <v>1.4205729999999999</v>
      </c>
      <c r="AX495" s="28">
        <f>Table24[[#This Row],[All In/ ++]]</f>
        <v>2.09</v>
      </c>
      <c r="AY495" s="28">
        <f>Table24[[#This Row],[FSC]]*Table24[[#This Row],[Conversion Rate]]</f>
        <v>0</v>
      </c>
      <c r="AZ495" s="28">
        <f>Table24[[#This Row],[SSC]]*Table24[[#This Row],[Conversion Rate]]</f>
        <v>0</v>
      </c>
      <c r="BA495" s="28">
        <f>Table24[[#This Row],[Screening]]*Table24[[#This Row],[Conversion Rate]]</f>
        <v>0</v>
      </c>
      <c r="BB495" s="28">
        <f>Table24[[#This Row],[Other Charges]]*Table24[[#This Row],[Conversion Rate]]</f>
        <v>0</v>
      </c>
      <c r="BC495" s="28">
        <f>Table24[[#This Row],[Dry Ice Charge]]*Table24[[#This Row],[Conversion Rate]]</f>
        <v>0</v>
      </c>
      <c r="BD495" s="28">
        <f>Table24[[#This Row],[SAF/kg]]*Table24[[#This Row],[Conversion Rate]]</f>
        <v>0</v>
      </c>
      <c r="BE495" s="30" cm="1">
        <f t="array" ref="BE495">IF(COUNTIFS(F$20:F$1213,F495,G$20:G$1213,G495)&gt;1,
    _xlfn.PERCENTRANK.INC(
        _xlfn._xlws.FILTER(AO$20:AO$1213, (F$20:F$1213=F495)*(G$20:G$1213=G495)*ISNUMBER(AO$20:AO$1213)),
        AO495
    ),
    0
)</f>
        <v>0.90900000000000003</v>
      </c>
      <c r="BF495" s="28" t="str">
        <f t="shared" si="7"/>
        <v>Red</v>
      </c>
    </row>
    <row r="496" spans="3:58" hidden="1">
      <c r="C496" s="6" t="s">
        <v>20</v>
      </c>
      <c r="D496" s="4" t="s">
        <v>472</v>
      </c>
      <c r="E496" s="4" t="s">
        <v>22</v>
      </c>
      <c r="F496" s="4" t="s">
        <v>86</v>
      </c>
      <c r="G496" s="4" t="s">
        <v>37</v>
      </c>
      <c r="H496" s="4" t="s">
        <v>795</v>
      </c>
      <c r="I496" s="4" t="s">
        <v>799</v>
      </c>
      <c r="J496" s="4" t="s">
        <v>778</v>
      </c>
      <c r="K496" s="4" t="s">
        <v>776</v>
      </c>
      <c r="L4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PharmaYesExpressLHRLAXGBUSEMEAAMERICAS</v>
      </c>
      <c r="M496" s="7">
        <v>29857.937080000003</v>
      </c>
      <c r="N496" s="4">
        <v>819</v>
      </c>
      <c r="O496" s="13">
        <v>36.456577631257638</v>
      </c>
      <c r="P496" s="8" t="s">
        <v>880</v>
      </c>
      <c r="Q496" s="12" t="s">
        <v>472</v>
      </c>
      <c r="R496" s="12" t="s">
        <v>791</v>
      </c>
      <c r="S496" s="12"/>
      <c r="T496" s="12" t="s">
        <v>861</v>
      </c>
      <c r="U496" s="22">
        <v>1</v>
      </c>
      <c r="V496" s="12">
        <v>1195</v>
      </c>
      <c r="W496" s="12"/>
      <c r="X496" s="12">
        <v>11.95</v>
      </c>
      <c r="Y496" s="12">
        <v>5.9749999999999996</v>
      </c>
      <c r="Z496" s="12">
        <v>3.9833333333333334</v>
      </c>
      <c r="AA496" s="12">
        <v>2.39</v>
      </c>
      <c r="AB496" s="12">
        <v>1.1950000000000001</v>
      </c>
      <c r="AC496" s="12">
        <v>1.1950000000000001</v>
      </c>
      <c r="AD496" s="12">
        <v>1.1950000000000001</v>
      </c>
      <c r="AE496" s="12">
        <v>2.39</v>
      </c>
      <c r="AF496" s="12"/>
      <c r="AG496" s="12"/>
      <c r="AH496" s="12"/>
      <c r="AI496" s="12"/>
      <c r="AJ496" s="12"/>
      <c r="AK496" s="12"/>
      <c r="AL496" s="16" t="s">
        <v>865</v>
      </c>
      <c r="AM496" s="12" t="s">
        <v>1504</v>
      </c>
      <c r="AN496" s="27">
        <f>VLOOKUP(Table24[[#This Row],[USD conversion]],Sheet2!A:B,2,FALSE)</f>
        <v>1.3593999999999999</v>
      </c>
      <c r="AO496" s="28">
        <f>Table24[[#This Row],[Min Charge]]*Table24[[#This Row],[Conversion Rate]]</f>
        <v>1624.4829999999999</v>
      </c>
      <c r="AP496" s="28">
        <f>Table24[[#This Row],[45]]*Table24[[#This Row],[Conversion Rate]]</f>
        <v>0</v>
      </c>
      <c r="AQ496" s="28">
        <f>Table24[[#This Row],[100]]*Table24[[#This Row],[Conversion Rate]]</f>
        <v>16.244829999999997</v>
      </c>
      <c r="AR496" s="28">
        <f>Table24[[#This Row],[200]]*Table24[[#This Row],[Conversion Rate]]</f>
        <v>8.1224149999999984</v>
      </c>
      <c r="AS496" s="28">
        <f>Table24[[#This Row],[300]]*Table24[[#This Row],[Conversion Rate]]</f>
        <v>5.4149433333333334</v>
      </c>
      <c r="AT496" s="28">
        <f>Table24[[#This Row],[500]]*Table24[[#This Row],[Conversion Rate]]</f>
        <v>3.2489660000000002</v>
      </c>
      <c r="AU496" s="28">
        <f>Table24[[#This Row],[1000]]*Table24[[#This Row],[Conversion Rate]]</f>
        <v>1.6244830000000001</v>
      </c>
      <c r="AV496" s="28">
        <f>Table24[[#This Row],[2500]]*Table24[[#This Row],[Conversion Rate]]</f>
        <v>1.6244830000000001</v>
      </c>
      <c r="AW496" s="28">
        <f>Table24[[#This Row],[5000]]*Table24[[#This Row],[Conversion Rate]]</f>
        <v>1.6244830000000001</v>
      </c>
      <c r="AX496" s="28">
        <f>Table24[[#This Row],[All In/ ++]]</f>
        <v>2.39</v>
      </c>
      <c r="AY496" s="28">
        <f>Table24[[#This Row],[FSC]]*Table24[[#This Row],[Conversion Rate]]</f>
        <v>0</v>
      </c>
      <c r="AZ496" s="28">
        <f>Table24[[#This Row],[SSC]]*Table24[[#This Row],[Conversion Rate]]</f>
        <v>0</v>
      </c>
      <c r="BA496" s="28">
        <f>Table24[[#This Row],[Screening]]*Table24[[#This Row],[Conversion Rate]]</f>
        <v>0</v>
      </c>
      <c r="BB496" s="28">
        <f>Table24[[#This Row],[Other Charges]]*Table24[[#This Row],[Conversion Rate]]</f>
        <v>0</v>
      </c>
      <c r="BC496" s="28">
        <f>Table24[[#This Row],[Dry Ice Charge]]*Table24[[#This Row],[Conversion Rate]]</f>
        <v>0</v>
      </c>
      <c r="BD496" s="28">
        <f>Table24[[#This Row],[SAF/kg]]*Table24[[#This Row],[Conversion Rate]]</f>
        <v>0</v>
      </c>
      <c r="BE496" s="30" cm="1">
        <f t="array" ref="BE496">IF(COUNTIFS(F$20:F$1213,F496,G$20:G$1213,G496)&gt;1,
    _xlfn.PERCENTRANK.INC(
        _xlfn._xlws.FILTER(AO$20:AO$1213, (F$20:F$1213=F496)*(G$20:G$1213=G496)*ISNUMBER(AO$20:AO$1213)),
        AO496
    ),
    0
)</f>
        <v>1</v>
      </c>
      <c r="BF496" s="28" t="str">
        <f t="shared" si="7"/>
        <v>Red</v>
      </c>
    </row>
    <row r="497" spans="3:58" hidden="1">
      <c r="C497" s="6" t="s">
        <v>20</v>
      </c>
      <c r="D497" s="4" t="s">
        <v>472</v>
      </c>
      <c r="E497" s="4" t="s">
        <v>22</v>
      </c>
      <c r="F497" s="4" t="s">
        <v>86</v>
      </c>
      <c r="G497" s="4" t="s">
        <v>123</v>
      </c>
      <c r="H497" s="4" t="s">
        <v>795</v>
      </c>
      <c r="I497" s="4" t="s">
        <v>799</v>
      </c>
      <c r="J497" s="4" t="s">
        <v>778</v>
      </c>
      <c r="K497" s="4" t="s">
        <v>776</v>
      </c>
      <c r="L4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PharmaYesExpressLHRPHLGBUSEMEAAMERICAS</v>
      </c>
      <c r="M497" s="7">
        <v>92076.410000000018</v>
      </c>
      <c r="N497" s="4">
        <v>650</v>
      </c>
      <c r="O497" s="13">
        <v>141.65601538461542</v>
      </c>
      <c r="P497" s="8" t="s">
        <v>880</v>
      </c>
      <c r="Q497" s="12" t="s">
        <v>472</v>
      </c>
      <c r="R497" s="12" t="s">
        <v>791</v>
      </c>
      <c r="S497" s="12"/>
      <c r="T497" s="12" t="s">
        <v>861</v>
      </c>
      <c r="U497" s="22">
        <v>1</v>
      </c>
      <c r="V497" s="12">
        <v>1015</v>
      </c>
      <c r="W497" s="12"/>
      <c r="X497" s="12">
        <v>10.15</v>
      </c>
      <c r="Y497" s="12">
        <v>5.0750000000000002</v>
      </c>
      <c r="Z497" s="12">
        <v>3.3833333333333333</v>
      </c>
      <c r="AA497" s="12">
        <v>2.0299999999999998</v>
      </c>
      <c r="AB497" s="12">
        <v>1.0149999999999999</v>
      </c>
      <c r="AC497" s="12">
        <v>1.0149999999999999</v>
      </c>
      <c r="AD497" s="12">
        <v>1.0149999999999999</v>
      </c>
      <c r="AE497" s="12">
        <v>2.0299999999999998</v>
      </c>
      <c r="AF497" s="12"/>
      <c r="AG497" s="12"/>
      <c r="AH497" s="12"/>
      <c r="AI497" s="12"/>
      <c r="AJ497" s="12"/>
      <c r="AK497" s="12"/>
      <c r="AL497" s="16" t="s">
        <v>865</v>
      </c>
      <c r="AM497" s="12" t="s">
        <v>1504</v>
      </c>
      <c r="AN497" s="27">
        <f>VLOOKUP(Table24[[#This Row],[USD conversion]],Sheet2!A:B,2,FALSE)</f>
        <v>1.3593999999999999</v>
      </c>
      <c r="AO497" s="28">
        <f>Table24[[#This Row],[Min Charge]]*Table24[[#This Row],[Conversion Rate]]</f>
        <v>1379.7909999999999</v>
      </c>
      <c r="AP497" s="28">
        <f>Table24[[#This Row],[45]]*Table24[[#This Row],[Conversion Rate]]</f>
        <v>0</v>
      </c>
      <c r="AQ497" s="28">
        <f>Table24[[#This Row],[100]]*Table24[[#This Row],[Conversion Rate]]</f>
        <v>13.79791</v>
      </c>
      <c r="AR497" s="28">
        <f>Table24[[#This Row],[200]]*Table24[[#This Row],[Conversion Rate]]</f>
        <v>6.8989549999999999</v>
      </c>
      <c r="AS497" s="28">
        <f>Table24[[#This Row],[300]]*Table24[[#This Row],[Conversion Rate]]</f>
        <v>4.5993033333333333</v>
      </c>
      <c r="AT497" s="28">
        <f>Table24[[#This Row],[500]]*Table24[[#This Row],[Conversion Rate]]</f>
        <v>2.7595819999999995</v>
      </c>
      <c r="AU497" s="28">
        <f>Table24[[#This Row],[1000]]*Table24[[#This Row],[Conversion Rate]]</f>
        <v>1.3797909999999998</v>
      </c>
      <c r="AV497" s="28">
        <f>Table24[[#This Row],[2500]]*Table24[[#This Row],[Conversion Rate]]</f>
        <v>1.3797909999999998</v>
      </c>
      <c r="AW497" s="28">
        <f>Table24[[#This Row],[5000]]*Table24[[#This Row],[Conversion Rate]]</f>
        <v>1.3797909999999998</v>
      </c>
      <c r="AX497" s="28">
        <f>Table24[[#This Row],[All In/ ++]]</f>
        <v>2.0299999999999998</v>
      </c>
      <c r="AY497" s="28">
        <f>Table24[[#This Row],[FSC]]*Table24[[#This Row],[Conversion Rate]]</f>
        <v>0</v>
      </c>
      <c r="AZ497" s="28">
        <f>Table24[[#This Row],[SSC]]*Table24[[#This Row],[Conversion Rate]]</f>
        <v>0</v>
      </c>
      <c r="BA497" s="28">
        <f>Table24[[#This Row],[Screening]]*Table24[[#This Row],[Conversion Rate]]</f>
        <v>0</v>
      </c>
      <c r="BB497" s="28">
        <f>Table24[[#This Row],[Other Charges]]*Table24[[#This Row],[Conversion Rate]]</f>
        <v>0</v>
      </c>
      <c r="BC497" s="28">
        <f>Table24[[#This Row],[Dry Ice Charge]]*Table24[[#This Row],[Conversion Rate]]</f>
        <v>0</v>
      </c>
      <c r="BD497" s="28">
        <f>Table24[[#This Row],[SAF/kg]]*Table24[[#This Row],[Conversion Rate]]</f>
        <v>0</v>
      </c>
      <c r="BE497" s="30" cm="1">
        <f t="array" ref="BE497">IF(COUNTIFS(F$20:F$1213,F497,G$20:G$1213,G497)&gt;1,
    _xlfn.PERCENTRANK.INC(
        _xlfn._xlws.FILTER(AO$20:AO$1213, (F$20:F$1213=F497)*(G$20:G$1213=G497)*ISNUMBER(AO$20:AO$1213)),
        AO497
    ),
    0
)</f>
        <v>1</v>
      </c>
      <c r="BF497" s="28" t="str">
        <f t="shared" si="7"/>
        <v>Red</v>
      </c>
    </row>
    <row r="498" spans="3:58" hidden="1">
      <c r="C498" s="6" t="s">
        <v>20</v>
      </c>
      <c r="D498" s="4" t="s">
        <v>472</v>
      </c>
      <c r="E498" s="4" t="s">
        <v>22</v>
      </c>
      <c r="F498" s="4" t="s">
        <v>86</v>
      </c>
      <c r="G498" s="4" t="s">
        <v>27</v>
      </c>
      <c r="H498" s="4" t="s">
        <v>795</v>
      </c>
      <c r="I498" s="4" t="s">
        <v>810</v>
      </c>
      <c r="J498" s="4" t="s">
        <v>778</v>
      </c>
      <c r="K498" s="4" t="s">
        <v>777</v>
      </c>
      <c r="L4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498" s="7">
        <v>10127.529999999999</v>
      </c>
      <c r="N498" s="4">
        <v>353</v>
      </c>
      <c r="O498" s="13">
        <v>28.689886685552406</v>
      </c>
      <c r="P498" s="8" t="s">
        <v>880</v>
      </c>
      <c r="Q498" s="12" t="s">
        <v>472</v>
      </c>
      <c r="R498" s="12" t="s">
        <v>791</v>
      </c>
      <c r="S498" s="12"/>
      <c r="T498" s="12" t="s">
        <v>861</v>
      </c>
      <c r="U498" s="22">
        <v>1</v>
      </c>
      <c r="V498" s="12">
        <v>1020</v>
      </c>
      <c r="W498" s="12"/>
      <c r="X498" s="12">
        <v>10.199999999999999</v>
      </c>
      <c r="Y498" s="12">
        <v>5.0999999999999996</v>
      </c>
      <c r="Z498" s="12">
        <v>3.4</v>
      </c>
      <c r="AA498" s="12">
        <v>2.04</v>
      </c>
      <c r="AB498" s="12">
        <v>1.02</v>
      </c>
      <c r="AC498" s="12">
        <v>1.02</v>
      </c>
      <c r="AD498" s="12">
        <v>1.02</v>
      </c>
      <c r="AE498" s="12">
        <v>2.04</v>
      </c>
      <c r="AF498" s="12"/>
      <c r="AG498" s="12"/>
      <c r="AH498" s="12"/>
      <c r="AI498" s="12"/>
      <c r="AJ498" s="12"/>
      <c r="AK498" s="12"/>
      <c r="AL498" s="16" t="s">
        <v>860</v>
      </c>
      <c r="AM498" s="12" t="s">
        <v>1504</v>
      </c>
      <c r="AN498" s="27">
        <f>VLOOKUP(Table24[[#This Row],[USD conversion]],Sheet2!A:B,2,FALSE)</f>
        <v>1.3593999999999999</v>
      </c>
      <c r="AO498" s="28">
        <f>Table24[[#This Row],[Min Charge]]*Table24[[#This Row],[Conversion Rate]]</f>
        <v>1386.588</v>
      </c>
      <c r="AP498" s="28">
        <f>Table24[[#This Row],[45]]*Table24[[#This Row],[Conversion Rate]]</f>
        <v>0</v>
      </c>
      <c r="AQ498" s="28">
        <f>Table24[[#This Row],[100]]*Table24[[#This Row],[Conversion Rate]]</f>
        <v>13.865879999999999</v>
      </c>
      <c r="AR498" s="28">
        <f>Table24[[#This Row],[200]]*Table24[[#This Row],[Conversion Rate]]</f>
        <v>6.9329399999999994</v>
      </c>
      <c r="AS498" s="28">
        <f>Table24[[#This Row],[300]]*Table24[[#This Row],[Conversion Rate]]</f>
        <v>4.6219599999999996</v>
      </c>
      <c r="AT498" s="28">
        <f>Table24[[#This Row],[500]]*Table24[[#This Row],[Conversion Rate]]</f>
        <v>2.7731759999999999</v>
      </c>
      <c r="AU498" s="28">
        <f>Table24[[#This Row],[1000]]*Table24[[#This Row],[Conversion Rate]]</f>
        <v>1.3865879999999999</v>
      </c>
      <c r="AV498" s="28">
        <f>Table24[[#This Row],[2500]]*Table24[[#This Row],[Conversion Rate]]</f>
        <v>1.3865879999999999</v>
      </c>
      <c r="AW498" s="28">
        <f>Table24[[#This Row],[5000]]*Table24[[#This Row],[Conversion Rate]]</f>
        <v>1.3865879999999999</v>
      </c>
      <c r="AX498" s="28">
        <f>Table24[[#This Row],[All In/ ++]]</f>
        <v>2.04</v>
      </c>
      <c r="AY498" s="28">
        <f>Table24[[#This Row],[FSC]]*Table24[[#This Row],[Conversion Rate]]</f>
        <v>0</v>
      </c>
      <c r="AZ498" s="28">
        <f>Table24[[#This Row],[SSC]]*Table24[[#This Row],[Conversion Rate]]</f>
        <v>0</v>
      </c>
      <c r="BA498" s="28">
        <f>Table24[[#This Row],[Screening]]*Table24[[#This Row],[Conversion Rate]]</f>
        <v>0</v>
      </c>
      <c r="BB498" s="28">
        <f>Table24[[#This Row],[Other Charges]]*Table24[[#This Row],[Conversion Rate]]</f>
        <v>0</v>
      </c>
      <c r="BC498" s="28">
        <f>Table24[[#This Row],[Dry Ice Charge]]*Table24[[#This Row],[Conversion Rate]]</f>
        <v>0</v>
      </c>
      <c r="BD498" s="28">
        <f>Table24[[#This Row],[SAF/kg]]*Table24[[#This Row],[Conversion Rate]]</f>
        <v>0</v>
      </c>
      <c r="BE498" s="30" cm="1">
        <f t="array" ref="BE498">IF(COUNTIFS(F$20:F$1213,F498,G$20:G$1213,G498)&gt;1,
    _xlfn.PERCENTRANK.INC(
        _xlfn._xlws.FILTER(AO$20:AO$1213, (F$20:F$1213=F498)*(G$20:G$1213=G498)*ISNUMBER(AO$20:AO$1213)),
        AO498
    ),
    0
)</f>
        <v>1</v>
      </c>
      <c r="BF498" s="28" t="str">
        <f t="shared" si="7"/>
        <v>Red</v>
      </c>
    </row>
    <row r="499" spans="3:58" hidden="1">
      <c r="C499" s="6" t="s">
        <v>20</v>
      </c>
      <c r="D499" s="4" t="s">
        <v>472</v>
      </c>
      <c r="E499" s="4" t="s">
        <v>22</v>
      </c>
      <c r="F499" s="4" t="s">
        <v>86</v>
      </c>
      <c r="G499" s="4" t="s">
        <v>312</v>
      </c>
      <c r="H499" s="4" t="s">
        <v>795</v>
      </c>
      <c r="I499" s="4" t="s">
        <v>806</v>
      </c>
      <c r="J499" s="4" t="s">
        <v>778</v>
      </c>
      <c r="K499" s="4" t="s">
        <v>776</v>
      </c>
      <c r="L4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PharmaYesExpressLHRYULGBCAEMEAAMERICAS</v>
      </c>
      <c r="M499" s="7">
        <v>10259.039999999997</v>
      </c>
      <c r="N499" s="4">
        <v>494</v>
      </c>
      <c r="O499" s="13">
        <v>20.767287449392708</v>
      </c>
      <c r="P499" s="8" t="s">
        <v>880</v>
      </c>
      <c r="Q499" s="12" t="s">
        <v>472</v>
      </c>
      <c r="R499" s="12" t="s">
        <v>791</v>
      </c>
      <c r="S499" s="12"/>
      <c r="T499" s="12" t="s">
        <v>861</v>
      </c>
      <c r="U499" s="22">
        <v>1</v>
      </c>
      <c r="V499" s="12">
        <v>1495</v>
      </c>
      <c r="W499" s="12"/>
      <c r="X499" s="12">
        <v>14.95</v>
      </c>
      <c r="Y499" s="12">
        <v>7.4749999999999996</v>
      </c>
      <c r="Z499" s="12">
        <v>4.9833333333333334</v>
      </c>
      <c r="AA499" s="12">
        <v>2.99</v>
      </c>
      <c r="AB499" s="12">
        <v>1.4950000000000001</v>
      </c>
      <c r="AC499" s="12">
        <v>1.4950000000000001</v>
      </c>
      <c r="AD499" s="12">
        <v>1.4950000000000001</v>
      </c>
      <c r="AE499" s="12">
        <v>2.99</v>
      </c>
      <c r="AF499" s="12"/>
      <c r="AG499" s="12"/>
      <c r="AH499" s="12"/>
      <c r="AI499" s="12"/>
      <c r="AJ499" s="12"/>
      <c r="AK499" s="12"/>
      <c r="AL499" s="16" t="s">
        <v>860</v>
      </c>
      <c r="AM499" s="12" t="s">
        <v>1504</v>
      </c>
      <c r="AN499" s="27">
        <f>VLOOKUP(Table24[[#This Row],[USD conversion]],Sheet2!A:B,2,FALSE)</f>
        <v>1.3593999999999999</v>
      </c>
      <c r="AO499" s="28">
        <f>Table24[[#This Row],[Min Charge]]*Table24[[#This Row],[Conversion Rate]]</f>
        <v>2032.3029999999999</v>
      </c>
      <c r="AP499" s="28">
        <f>Table24[[#This Row],[45]]*Table24[[#This Row],[Conversion Rate]]</f>
        <v>0</v>
      </c>
      <c r="AQ499" s="28">
        <f>Table24[[#This Row],[100]]*Table24[[#This Row],[Conversion Rate]]</f>
        <v>20.323029999999999</v>
      </c>
      <c r="AR499" s="28">
        <f>Table24[[#This Row],[200]]*Table24[[#This Row],[Conversion Rate]]</f>
        <v>10.161515</v>
      </c>
      <c r="AS499" s="28">
        <f>Table24[[#This Row],[300]]*Table24[[#This Row],[Conversion Rate]]</f>
        <v>6.7743433333333334</v>
      </c>
      <c r="AT499" s="28">
        <f>Table24[[#This Row],[500]]*Table24[[#This Row],[Conversion Rate]]</f>
        <v>4.0646060000000004</v>
      </c>
      <c r="AU499" s="28">
        <f>Table24[[#This Row],[1000]]*Table24[[#This Row],[Conversion Rate]]</f>
        <v>2.0323030000000002</v>
      </c>
      <c r="AV499" s="28">
        <f>Table24[[#This Row],[2500]]*Table24[[#This Row],[Conversion Rate]]</f>
        <v>2.0323030000000002</v>
      </c>
      <c r="AW499" s="28">
        <f>Table24[[#This Row],[5000]]*Table24[[#This Row],[Conversion Rate]]</f>
        <v>2.0323030000000002</v>
      </c>
      <c r="AX499" s="28">
        <f>Table24[[#This Row],[All In/ ++]]</f>
        <v>2.99</v>
      </c>
      <c r="AY499" s="28">
        <f>Table24[[#This Row],[FSC]]*Table24[[#This Row],[Conversion Rate]]</f>
        <v>0</v>
      </c>
      <c r="AZ499" s="28">
        <f>Table24[[#This Row],[SSC]]*Table24[[#This Row],[Conversion Rate]]</f>
        <v>0</v>
      </c>
      <c r="BA499" s="28">
        <f>Table24[[#This Row],[Screening]]*Table24[[#This Row],[Conversion Rate]]</f>
        <v>0</v>
      </c>
      <c r="BB499" s="28">
        <f>Table24[[#This Row],[Other Charges]]*Table24[[#This Row],[Conversion Rate]]</f>
        <v>0</v>
      </c>
      <c r="BC499" s="28">
        <f>Table24[[#This Row],[Dry Ice Charge]]*Table24[[#This Row],[Conversion Rate]]</f>
        <v>0</v>
      </c>
      <c r="BD499" s="28">
        <f>Table24[[#This Row],[SAF/kg]]*Table24[[#This Row],[Conversion Rate]]</f>
        <v>0</v>
      </c>
      <c r="BE499" s="30" cm="1">
        <f t="array" ref="BE499">IF(COUNTIFS(F$20:F$1213,F499,G$20:G$1213,G499)&gt;1,
    _xlfn.PERCENTRANK.INC(
        _xlfn._xlws.FILTER(AO$20:AO$1213, (F$20:F$1213=F499)*(G$20:G$1213=G499)*ISNUMBER(AO$20:AO$1213)),
        AO499
    ),
    0
)</f>
        <v>1</v>
      </c>
      <c r="BF499" s="28" t="str">
        <f t="shared" si="7"/>
        <v>Red</v>
      </c>
    </row>
    <row r="500" spans="3:58" hidden="1">
      <c r="C500" s="6" t="s">
        <v>20</v>
      </c>
      <c r="D500" s="4" t="s">
        <v>472</v>
      </c>
      <c r="E500" s="4" t="s">
        <v>22</v>
      </c>
      <c r="F500" s="4" t="s">
        <v>90</v>
      </c>
      <c r="G500" s="4" t="s">
        <v>66</v>
      </c>
      <c r="H500" s="4" t="s">
        <v>805</v>
      </c>
      <c r="I500" s="4" t="s">
        <v>799</v>
      </c>
      <c r="J500" s="4" t="s">
        <v>778</v>
      </c>
      <c r="K500" s="4" t="s">
        <v>776</v>
      </c>
      <c r="L5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PharmaYesExpressMADJFKESUSEMEAAMERICAS</v>
      </c>
      <c r="M500" s="7">
        <v>4449.1386000000002</v>
      </c>
      <c r="N500" s="4">
        <v>246</v>
      </c>
      <c r="O500" s="13">
        <v>18.085929268292684</v>
      </c>
      <c r="P500" s="8" t="s">
        <v>880</v>
      </c>
      <c r="Q500" s="12" t="s">
        <v>472</v>
      </c>
      <c r="R500" s="12" t="s">
        <v>863</v>
      </c>
      <c r="S500" s="12"/>
      <c r="T500" s="12" t="s">
        <v>837</v>
      </c>
      <c r="U500" s="22">
        <v>1</v>
      </c>
      <c r="V500" s="12">
        <v>1000</v>
      </c>
      <c r="W500" s="12"/>
      <c r="X500" s="12">
        <v>10</v>
      </c>
      <c r="Y500" s="12">
        <v>5</v>
      </c>
      <c r="Z500" s="12">
        <v>3.3333333333333335</v>
      </c>
      <c r="AA500" s="12">
        <v>2</v>
      </c>
      <c r="AB500" s="12">
        <v>1</v>
      </c>
      <c r="AC500" s="12">
        <v>1</v>
      </c>
      <c r="AD500" s="12">
        <v>1</v>
      </c>
      <c r="AE500" s="12">
        <v>2</v>
      </c>
      <c r="AF500" s="12"/>
      <c r="AG500" s="12"/>
      <c r="AH500" s="12"/>
      <c r="AI500" s="12"/>
      <c r="AJ500" s="12"/>
      <c r="AK500" s="12"/>
      <c r="AL500" s="16" t="s">
        <v>864</v>
      </c>
      <c r="AM500" s="12" t="s">
        <v>1503</v>
      </c>
      <c r="AN500" s="27">
        <f>VLOOKUP(Table24[[#This Row],[USD conversion]],Sheet2!A:B,2,FALSE)</f>
        <v>1.1715</v>
      </c>
      <c r="AO500" s="28">
        <f>Table24[[#This Row],[Min Charge]]*Table24[[#This Row],[Conversion Rate]]</f>
        <v>1171.5</v>
      </c>
      <c r="AP500" s="28">
        <f>Table24[[#This Row],[45]]*Table24[[#This Row],[Conversion Rate]]</f>
        <v>0</v>
      </c>
      <c r="AQ500" s="28">
        <f>Table24[[#This Row],[100]]*Table24[[#This Row],[Conversion Rate]]</f>
        <v>11.715</v>
      </c>
      <c r="AR500" s="28">
        <f>Table24[[#This Row],[200]]*Table24[[#This Row],[Conversion Rate]]</f>
        <v>5.8574999999999999</v>
      </c>
      <c r="AS500" s="28">
        <f>Table24[[#This Row],[300]]*Table24[[#This Row],[Conversion Rate]]</f>
        <v>3.9050000000000002</v>
      </c>
      <c r="AT500" s="28">
        <f>Table24[[#This Row],[500]]*Table24[[#This Row],[Conversion Rate]]</f>
        <v>2.343</v>
      </c>
      <c r="AU500" s="28">
        <f>Table24[[#This Row],[1000]]*Table24[[#This Row],[Conversion Rate]]</f>
        <v>1.1715</v>
      </c>
      <c r="AV500" s="28">
        <f>Table24[[#This Row],[2500]]*Table24[[#This Row],[Conversion Rate]]</f>
        <v>1.1715</v>
      </c>
      <c r="AW500" s="28">
        <f>Table24[[#This Row],[5000]]*Table24[[#This Row],[Conversion Rate]]</f>
        <v>1.1715</v>
      </c>
      <c r="AX500" s="28">
        <f>Table24[[#This Row],[All In/ ++]]</f>
        <v>2</v>
      </c>
      <c r="AY500" s="28">
        <f>Table24[[#This Row],[FSC]]*Table24[[#This Row],[Conversion Rate]]</f>
        <v>0</v>
      </c>
      <c r="AZ500" s="28">
        <f>Table24[[#This Row],[SSC]]*Table24[[#This Row],[Conversion Rate]]</f>
        <v>0</v>
      </c>
      <c r="BA500" s="28">
        <f>Table24[[#This Row],[Screening]]*Table24[[#This Row],[Conversion Rate]]</f>
        <v>0</v>
      </c>
      <c r="BB500" s="28">
        <f>Table24[[#This Row],[Other Charges]]*Table24[[#This Row],[Conversion Rate]]</f>
        <v>0</v>
      </c>
      <c r="BC500" s="28">
        <f>Table24[[#This Row],[Dry Ice Charge]]*Table24[[#This Row],[Conversion Rate]]</f>
        <v>0</v>
      </c>
      <c r="BD500" s="28">
        <f>Table24[[#This Row],[SAF/kg]]*Table24[[#This Row],[Conversion Rate]]</f>
        <v>0</v>
      </c>
      <c r="BE500" s="30" cm="1">
        <f t="array" ref="BE500">IF(COUNTIFS(F$20:F$1213,F500,G$20:G$1213,G500)&gt;1,
    _xlfn.PERCENTRANK.INC(
        _xlfn._xlws.FILTER(AO$20:AO$1213, (F$20:F$1213=F500)*(G$20:G$1213=G500)*ISNUMBER(AO$20:AO$1213)),
        AO500
    ),
    0
)</f>
        <v>1</v>
      </c>
      <c r="BF500" s="28" t="str">
        <f t="shared" si="7"/>
        <v>Red</v>
      </c>
    </row>
    <row r="501" spans="3:58" hidden="1">
      <c r="C501" s="6" t="s">
        <v>20</v>
      </c>
      <c r="D501" s="4" t="s">
        <v>21</v>
      </c>
      <c r="E501" s="4" t="s">
        <v>22</v>
      </c>
      <c r="F501" s="4" t="s">
        <v>90</v>
      </c>
      <c r="G501" s="4" t="s">
        <v>37</v>
      </c>
      <c r="H501" s="4" t="s">
        <v>805</v>
      </c>
      <c r="I501" s="4" t="s">
        <v>799</v>
      </c>
      <c r="J501" s="4" t="s">
        <v>778</v>
      </c>
      <c r="K501" s="4" t="s">
        <v>776</v>
      </c>
      <c r="L5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PharmaNoExpressMADLAXESUSEMEAAMERICAS</v>
      </c>
      <c r="M501" s="7">
        <v>644</v>
      </c>
      <c r="N501" s="4">
        <v>335</v>
      </c>
      <c r="O501" s="13">
        <v>1.9223880597014926</v>
      </c>
      <c r="P501" s="8" t="s">
        <v>880</v>
      </c>
      <c r="Q501" s="12" t="s">
        <v>472</v>
      </c>
      <c r="R501" s="12" t="s">
        <v>863</v>
      </c>
      <c r="S501" s="12"/>
      <c r="T501" s="12" t="s">
        <v>837</v>
      </c>
      <c r="U501" s="22">
        <v>1</v>
      </c>
      <c r="V501" s="12">
        <v>1500</v>
      </c>
      <c r="W501" s="12"/>
      <c r="X501" s="12">
        <v>15</v>
      </c>
      <c r="Y501" s="12">
        <v>7.5</v>
      </c>
      <c r="Z501" s="12">
        <v>5</v>
      </c>
      <c r="AA501" s="12">
        <v>3</v>
      </c>
      <c r="AB501" s="12">
        <v>1.5</v>
      </c>
      <c r="AC501" s="12">
        <v>1.5</v>
      </c>
      <c r="AD501" s="12">
        <v>1.5</v>
      </c>
      <c r="AE501" s="12">
        <v>3</v>
      </c>
      <c r="AF501" s="12"/>
      <c r="AG501" s="12"/>
      <c r="AH501" s="12"/>
      <c r="AI501" s="12"/>
      <c r="AJ501" s="12"/>
      <c r="AK501" s="12"/>
      <c r="AL501" s="16" t="s">
        <v>864</v>
      </c>
      <c r="AM501" s="12" t="s">
        <v>1503</v>
      </c>
      <c r="AN501" s="27">
        <f>VLOOKUP(Table24[[#This Row],[USD conversion]],Sheet2!A:B,2,FALSE)</f>
        <v>1.1715</v>
      </c>
      <c r="AO501" s="28">
        <f>Table24[[#This Row],[Min Charge]]*Table24[[#This Row],[Conversion Rate]]</f>
        <v>1757.25</v>
      </c>
      <c r="AP501" s="28">
        <f>Table24[[#This Row],[45]]*Table24[[#This Row],[Conversion Rate]]</f>
        <v>0</v>
      </c>
      <c r="AQ501" s="28">
        <f>Table24[[#This Row],[100]]*Table24[[#This Row],[Conversion Rate]]</f>
        <v>17.572499999999998</v>
      </c>
      <c r="AR501" s="28">
        <f>Table24[[#This Row],[200]]*Table24[[#This Row],[Conversion Rate]]</f>
        <v>8.786249999999999</v>
      </c>
      <c r="AS501" s="28">
        <f>Table24[[#This Row],[300]]*Table24[[#This Row],[Conversion Rate]]</f>
        <v>5.8574999999999999</v>
      </c>
      <c r="AT501" s="28">
        <f>Table24[[#This Row],[500]]*Table24[[#This Row],[Conversion Rate]]</f>
        <v>3.5145</v>
      </c>
      <c r="AU501" s="28">
        <f>Table24[[#This Row],[1000]]*Table24[[#This Row],[Conversion Rate]]</f>
        <v>1.75725</v>
      </c>
      <c r="AV501" s="28">
        <f>Table24[[#This Row],[2500]]*Table24[[#This Row],[Conversion Rate]]</f>
        <v>1.75725</v>
      </c>
      <c r="AW501" s="28">
        <f>Table24[[#This Row],[5000]]*Table24[[#This Row],[Conversion Rate]]</f>
        <v>1.75725</v>
      </c>
      <c r="AX501" s="28">
        <f>Table24[[#This Row],[All In/ ++]]</f>
        <v>3</v>
      </c>
      <c r="AY501" s="28">
        <f>Table24[[#This Row],[FSC]]*Table24[[#This Row],[Conversion Rate]]</f>
        <v>0</v>
      </c>
      <c r="AZ501" s="28">
        <f>Table24[[#This Row],[SSC]]*Table24[[#This Row],[Conversion Rate]]</f>
        <v>0</v>
      </c>
      <c r="BA501" s="28">
        <f>Table24[[#This Row],[Screening]]*Table24[[#This Row],[Conversion Rate]]</f>
        <v>0</v>
      </c>
      <c r="BB501" s="28">
        <f>Table24[[#This Row],[Other Charges]]*Table24[[#This Row],[Conversion Rate]]</f>
        <v>0</v>
      </c>
      <c r="BC501" s="28">
        <f>Table24[[#This Row],[Dry Ice Charge]]*Table24[[#This Row],[Conversion Rate]]</f>
        <v>0</v>
      </c>
      <c r="BD501" s="28">
        <f>Table24[[#This Row],[SAF/kg]]*Table24[[#This Row],[Conversion Rate]]</f>
        <v>0</v>
      </c>
      <c r="BE501" s="30" cm="1">
        <f t="array" ref="BE501">IF(COUNTIFS(F$20:F$1213,F501,G$20:G$1213,G501)&gt;1,
    _xlfn.PERCENTRANK.INC(
        _xlfn._xlws.FILTER(AO$20:AO$1213, (F$20:F$1213=F501)*(G$20:G$1213=G501)*ISNUMBER(AO$20:AO$1213)),
        AO501
    ),
    0
)</f>
        <v>1</v>
      </c>
      <c r="BF501" s="28" t="str">
        <f t="shared" si="7"/>
        <v>Red</v>
      </c>
    </row>
    <row r="502" spans="3:58" hidden="1">
      <c r="C502" s="6" t="s">
        <v>20</v>
      </c>
      <c r="D502" s="4" t="s">
        <v>21</v>
      </c>
      <c r="E502" s="4" t="s">
        <v>22</v>
      </c>
      <c r="F502" s="4" t="s">
        <v>90</v>
      </c>
      <c r="G502" s="4" t="s">
        <v>86</v>
      </c>
      <c r="H502" s="4" t="s">
        <v>805</v>
      </c>
      <c r="I502" s="4" t="s">
        <v>795</v>
      </c>
      <c r="J502" s="4" t="s">
        <v>778</v>
      </c>
      <c r="K502" s="4" t="s">
        <v>778</v>
      </c>
      <c r="L5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PharmaNoExpressMADLHRESGBEMEAEMEA</v>
      </c>
      <c r="M502" s="7">
        <v>611</v>
      </c>
      <c r="N502" s="4">
        <v>369</v>
      </c>
      <c r="O502" s="13">
        <v>1.6558265582655827</v>
      </c>
      <c r="P502" s="8" t="s">
        <v>880</v>
      </c>
      <c r="Q502" s="12" t="s">
        <v>472</v>
      </c>
      <c r="R502" s="12" t="s">
        <v>863</v>
      </c>
      <c r="S502" s="12"/>
      <c r="T502" s="12" t="s">
        <v>837</v>
      </c>
      <c r="U502" s="22">
        <v>1</v>
      </c>
      <c r="V502" s="12">
        <v>1500</v>
      </c>
      <c r="W502" s="12"/>
      <c r="X502" s="12">
        <v>15</v>
      </c>
      <c r="Y502" s="12">
        <v>7.5</v>
      </c>
      <c r="Z502" s="12">
        <v>5</v>
      </c>
      <c r="AA502" s="12">
        <v>3</v>
      </c>
      <c r="AB502" s="12">
        <v>1.5</v>
      </c>
      <c r="AC502" s="12">
        <v>1.5</v>
      </c>
      <c r="AD502" s="12">
        <v>1.5</v>
      </c>
      <c r="AE502" s="12">
        <v>3</v>
      </c>
      <c r="AF502" s="12"/>
      <c r="AG502" s="12"/>
      <c r="AH502" s="12"/>
      <c r="AI502" s="12"/>
      <c r="AJ502" s="12"/>
      <c r="AK502" s="12"/>
      <c r="AL502" s="16" t="s">
        <v>864</v>
      </c>
      <c r="AM502" s="12" t="s">
        <v>1503</v>
      </c>
      <c r="AN502" s="27">
        <f>VLOOKUP(Table24[[#This Row],[USD conversion]],Sheet2!A:B,2,FALSE)</f>
        <v>1.1715</v>
      </c>
      <c r="AO502" s="28">
        <f>Table24[[#This Row],[Min Charge]]*Table24[[#This Row],[Conversion Rate]]</f>
        <v>1757.25</v>
      </c>
      <c r="AP502" s="28">
        <f>Table24[[#This Row],[45]]*Table24[[#This Row],[Conversion Rate]]</f>
        <v>0</v>
      </c>
      <c r="AQ502" s="28">
        <f>Table24[[#This Row],[100]]*Table24[[#This Row],[Conversion Rate]]</f>
        <v>17.572499999999998</v>
      </c>
      <c r="AR502" s="28">
        <f>Table24[[#This Row],[200]]*Table24[[#This Row],[Conversion Rate]]</f>
        <v>8.786249999999999</v>
      </c>
      <c r="AS502" s="28">
        <f>Table24[[#This Row],[300]]*Table24[[#This Row],[Conversion Rate]]</f>
        <v>5.8574999999999999</v>
      </c>
      <c r="AT502" s="28">
        <f>Table24[[#This Row],[500]]*Table24[[#This Row],[Conversion Rate]]</f>
        <v>3.5145</v>
      </c>
      <c r="AU502" s="28">
        <f>Table24[[#This Row],[1000]]*Table24[[#This Row],[Conversion Rate]]</f>
        <v>1.75725</v>
      </c>
      <c r="AV502" s="28">
        <f>Table24[[#This Row],[2500]]*Table24[[#This Row],[Conversion Rate]]</f>
        <v>1.75725</v>
      </c>
      <c r="AW502" s="28">
        <f>Table24[[#This Row],[5000]]*Table24[[#This Row],[Conversion Rate]]</f>
        <v>1.75725</v>
      </c>
      <c r="AX502" s="28">
        <f>Table24[[#This Row],[All In/ ++]]</f>
        <v>3</v>
      </c>
      <c r="AY502" s="28">
        <f>Table24[[#This Row],[FSC]]*Table24[[#This Row],[Conversion Rate]]</f>
        <v>0</v>
      </c>
      <c r="AZ502" s="28">
        <f>Table24[[#This Row],[SSC]]*Table24[[#This Row],[Conversion Rate]]</f>
        <v>0</v>
      </c>
      <c r="BA502" s="28">
        <f>Table24[[#This Row],[Screening]]*Table24[[#This Row],[Conversion Rate]]</f>
        <v>0</v>
      </c>
      <c r="BB502" s="28">
        <f>Table24[[#This Row],[Other Charges]]*Table24[[#This Row],[Conversion Rate]]</f>
        <v>0</v>
      </c>
      <c r="BC502" s="28">
        <f>Table24[[#This Row],[Dry Ice Charge]]*Table24[[#This Row],[Conversion Rate]]</f>
        <v>0</v>
      </c>
      <c r="BD502" s="28">
        <f>Table24[[#This Row],[SAF/kg]]*Table24[[#This Row],[Conversion Rate]]</f>
        <v>0</v>
      </c>
      <c r="BE502" s="30" cm="1">
        <f t="array" ref="BE502">IF(COUNTIFS(F$20:F$1213,F502,G$20:G$1213,G502)&gt;1,
    _xlfn.PERCENTRANK.INC(
        _xlfn._xlws.FILTER(AO$20:AO$1213, (F$20:F$1213=F502)*(G$20:G$1213=G502)*ISNUMBER(AO$20:AO$1213)),
        AO502
    ),
    0
)</f>
        <v>0.66600000000000004</v>
      </c>
      <c r="BF502" s="28" t="str">
        <f t="shared" si="7"/>
        <v>Orange</v>
      </c>
    </row>
    <row r="503" spans="3:58" hidden="1">
      <c r="C503" s="6" t="s">
        <v>20</v>
      </c>
      <c r="D503" s="4" t="s">
        <v>472</v>
      </c>
      <c r="E503" s="4" t="s">
        <v>22</v>
      </c>
      <c r="F503" s="4" t="s">
        <v>90</v>
      </c>
      <c r="G503" s="4" t="s">
        <v>86</v>
      </c>
      <c r="H503" s="4" t="s">
        <v>805</v>
      </c>
      <c r="I503" s="4" t="s">
        <v>795</v>
      </c>
      <c r="J503" s="4" t="s">
        <v>778</v>
      </c>
      <c r="K503" s="4" t="s">
        <v>778</v>
      </c>
      <c r="L5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PharmaYesExpressMADLHRESGBEMEAEMEA</v>
      </c>
      <c r="M503" s="7">
        <v>6872.4</v>
      </c>
      <c r="N503" s="4">
        <v>406</v>
      </c>
      <c r="O503" s="13">
        <v>16.927093596059112</v>
      </c>
      <c r="P503" s="8" t="s">
        <v>880</v>
      </c>
      <c r="Q503" s="12" t="s">
        <v>472</v>
      </c>
      <c r="R503" s="12" t="s">
        <v>791</v>
      </c>
      <c r="S503" s="12"/>
      <c r="T503" s="12" t="s">
        <v>837</v>
      </c>
      <c r="U503" s="22">
        <v>1</v>
      </c>
      <c r="V503" s="12">
        <v>1750</v>
      </c>
      <c r="W503" s="12"/>
      <c r="X503" s="12">
        <v>17.5</v>
      </c>
      <c r="Y503" s="12">
        <v>8.75</v>
      </c>
      <c r="Z503" s="12">
        <v>5.833333333333333</v>
      </c>
      <c r="AA503" s="12">
        <v>3.5</v>
      </c>
      <c r="AB503" s="12">
        <v>1.75</v>
      </c>
      <c r="AC503" s="12">
        <v>1.75</v>
      </c>
      <c r="AD503" s="12">
        <v>1.75</v>
      </c>
      <c r="AE503" s="12">
        <v>3.5</v>
      </c>
      <c r="AF503" s="12"/>
      <c r="AG503" s="12"/>
      <c r="AH503" s="12"/>
      <c r="AI503" s="12"/>
      <c r="AJ503" s="12"/>
      <c r="AK503" s="12"/>
      <c r="AL503" s="16" t="s">
        <v>865</v>
      </c>
      <c r="AM503" s="12" t="s">
        <v>1503</v>
      </c>
      <c r="AN503" s="27">
        <f>VLOOKUP(Table24[[#This Row],[USD conversion]],Sheet2!A:B,2,FALSE)</f>
        <v>1.1715</v>
      </c>
      <c r="AO503" s="28">
        <f>Table24[[#This Row],[Min Charge]]*Table24[[#This Row],[Conversion Rate]]</f>
        <v>2050.125</v>
      </c>
      <c r="AP503" s="28">
        <f>Table24[[#This Row],[45]]*Table24[[#This Row],[Conversion Rate]]</f>
        <v>0</v>
      </c>
      <c r="AQ503" s="28">
        <f>Table24[[#This Row],[100]]*Table24[[#This Row],[Conversion Rate]]</f>
        <v>20.501249999999999</v>
      </c>
      <c r="AR503" s="28">
        <f>Table24[[#This Row],[200]]*Table24[[#This Row],[Conversion Rate]]</f>
        <v>10.250624999999999</v>
      </c>
      <c r="AS503" s="28">
        <f>Table24[[#This Row],[300]]*Table24[[#This Row],[Conversion Rate]]</f>
        <v>6.8337499999999993</v>
      </c>
      <c r="AT503" s="28">
        <f>Table24[[#This Row],[500]]*Table24[[#This Row],[Conversion Rate]]</f>
        <v>4.10025</v>
      </c>
      <c r="AU503" s="28">
        <f>Table24[[#This Row],[1000]]*Table24[[#This Row],[Conversion Rate]]</f>
        <v>2.050125</v>
      </c>
      <c r="AV503" s="28">
        <f>Table24[[#This Row],[2500]]*Table24[[#This Row],[Conversion Rate]]</f>
        <v>2.050125</v>
      </c>
      <c r="AW503" s="28">
        <f>Table24[[#This Row],[5000]]*Table24[[#This Row],[Conversion Rate]]</f>
        <v>2.050125</v>
      </c>
      <c r="AX503" s="28">
        <f>Table24[[#This Row],[All In/ ++]]</f>
        <v>3.5</v>
      </c>
      <c r="AY503" s="28">
        <f>Table24[[#This Row],[FSC]]*Table24[[#This Row],[Conversion Rate]]</f>
        <v>0</v>
      </c>
      <c r="AZ503" s="28">
        <f>Table24[[#This Row],[SSC]]*Table24[[#This Row],[Conversion Rate]]</f>
        <v>0</v>
      </c>
      <c r="BA503" s="28">
        <f>Table24[[#This Row],[Screening]]*Table24[[#This Row],[Conversion Rate]]</f>
        <v>0</v>
      </c>
      <c r="BB503" s="28">
        <f>Table24[[#This Row],[Other Charges]]*Table24[[#This Row],[Conversion Rate]]</f>
        <v>0</v>
      </c>
      <c r="BC503" s="28">
        <f>Table24[[#This Row],[Dry Ice Charge]]*Table24[[#This Row],[Conversion Rate]]</f>
        <v>0</v>
      </c>
      <c r="BD503" s="28">
        <f>Table24[[#This Row],[SAF/kg]]*Table24[[#This Row],[Conversion Rate]]</f>
        <v>0</v>
      </c>
      <c r="BE503" s="30" cm="1">
        <f t="array" ref="BE503">IF(COUNTIFS(F$20:F$1213,F503,G$20:G$1213,G503)&gt;1,
    _xlfn.PERCENTRANK.INC(
        _xlfn._xlws.FILTER(AO$20:AO$1213, (F$20:F$1213=F503)*(G$20:G$1213=G503)*ISNUMBER(AO$20:AO$1213)),
        AO503
    ),
    0
)</f>
        <v>1</v>
      </c>
      <c r="BF503" s="28" t="str">
        <f t="shared" si="7"/>
        <v>Red</v>
      </c>
    </row>
    <row r="504" spans="3:58" hidden="1">
      <c r="C504" s="6" t="s">
        <v>20</v>
      </c>
      <c r="D504" s="4" t="s">
        <v>472</v>
      </c>
      <c r="E504" s="4" t="s">
        <v>22</v>
      </c>
      <c r="F504" s="4" t="s">
        <v>267</v>
      </c>
      <c r="G504" s="4" t="s">
        <v>66</v>
      </c>
      <c r="H504" s="4" t="s">
        <v>824</v>
      </c>
      <c r="I504" s="4" t="s">
        <v>799</v>
      </c>
      <c r="J504" s="4" t="s">
        <v>778</v>
      </c>
      <c r="K504" s="4" t="s">
        <v>776</v>
      </c>
      <c r="L5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PharmaYesExpressMXPJFKITUSEMEAAMERICAS</v>
      </c>
      <c r="M504" s="7">
        <v>12967.689999999999</v>
      </c>
      <c r="N504" s="4">
        <v>318</v>
      </c>
      <c r="O504" s="13">
        <v>40.77889937106918</v>
      </c>
      <c r="P504" s="8" t="s">
        <v>880</v>
      </c>
      <c r="Q504" s="12" t="s">
        <v>472</v>
      </c>
      <c r="R504" s="12" t="s">
        <v>792</v>
      </c>
      <c r="S504" s="12" t="s">
        <v>86</v>
      </c>
      <c r="T504" s="12" t="s">
        <v>837</v>
      </c>
      <c r="U504" s="22">
        <v>1</v>
      </c>
      <c r="V504" s="12">
        <v>1750</v>
      </c>
      <c r="W504" s="12"/>
      <c r="X504" s="12">
        <v>17.5</v>
      </c>
      <c r="Y504" s="12">
        <v>8.75</v>
      </c>
      <c r="Z504" s="12">
        <v>5.833333333333333</v>
      </c>
      <c r="AA504" s="12">
        <v>3.5</v>
      </c>
      <c r="AB504" s="12">
        <v>1.75</v>
      </c>
      <c r="AC504" s="12">
        <v>1.75</v>
      </c>
      <c r="AD504" s="12">
        <v>1.75</v>
      </c>
      <c r="AE504" s="12">
        <v>3.5</v>
      </c>
      <c r="AF504" s="12"/>
      <c r="AG504" s="12"/>
      <c r="AH504" s="12"/>
      <c r="AI504" s="12"/>
      <c r="AJ504" s="12"/>
      <c r="AK504" s="12"/>
      <c r="AL504" s="16" t="s">
        <v>870</v>
      </c>
      <c r="AM504" s="12" t="s">
        <v>1503</v>
      </c>
      <c r="AN504" s="27">
        <f>VLOOKUP(Table24[[#This Row],[USD conversion]],Sheet2!A:B,2,FALSE)</f>
        <v>1.1715</v>
      </c>
      <c r="AO504" s="28">
        <f>Table24[[#This Row],[Min Charge]]*Table24[[#This Row],[Conversion Rate]]</f>
        <v>2050.125</v>
      </c>
      <c r="AP504" s="28">
        <f>Table24[[#This Row],[45]]*Table24[[#This Row],[Conversion Rate]]</f>
        <v>0</v>
      </c>
      <c r="AQ504" s="28">
        <f>Table24[[#This Row],[100]]*Table24[[#This Row],[Conversion Rate]]</f>
        <v>20.501249999999999</v>
      </c>
      <c r="AR504" s="28">
        <f>Table24[[#This Row],[200]]*Table24[[#This Row],[Conversion Rate]]</f>
        <v>10.250624999999999</v>
      </c>
      <c r="AS504" s="28">
        <f>Table24[[#This Row],[300]]*Table24[[#This Row],[Conversion Rate]]</f>
        <v>6.8337499999999993</v>
      </c>
      <c r="AT504" s="28">
        <f>Table24[[#This Row],[500]]*Table24[[#This Row],[Conversion Rate]]</f>
        <v>4.10025</v>
      </c>
      <c r="AU504" s="28">
        <f>Table24[[#This Row],[1000]]*Table24[[#This Row],[Conversion Rate]]</f>
        <v>2.050125</v>
      </c>
      <c r="AV504" s="28">
        <f>Table24[[#This Row],[2500]]*Table24[[#This Row],[Conversion Rate]]</f>
        <v>2.050125</v>
      </c>
      <c r="AW504" s="28">
        <f>Table24[[#This Row],[5000]]*Table24[[#This Row],[Conversion Rate]]</f>
        <v>2.050125</v>
      </c>
      <c r="AX504" s="28">
        <f>Table24[[#This Row],[All In/ ++]]</f>
        <v>3.5</v>
      </c>
      <c r="AY504" s="28">
        <f>Table24[[#This Row],[FSC]]*Table24[[#This Row],[Conversion Rate]]</f>
        <v>0</v>
      </c>
      <c r="AZ504" s="28">
        <f>Table24[[#This Row],[SSC]]*Table24[[#This Row],[Conversion Rate]]</f>
        <v>0</v>
      </c>
      <c r="BA504" s="28">
        <f>Table24[[#This Row],[Screening]]*Table24[[#This Row],[Conversion Rate]]</f>
        <v>0</v>
      </c>
      <c r="BB504" s="28">
        <f>Table24[[#This Row],[Other Charges]]*Table24[[#This Row],[Conversion Rate]]</f>
        <v>0</v>
      </c>
      <c r="BC504" s="28">
        <f>Table24[[#This Row],[Dry Ice Charge]]*Table24[[#This Row],[Conversion Rate]]</f>
        <v>0</v>
      </c>
      <c r="BD504" s="28">
        <f>Table24[[#This Row],[SAF/kg]]*Table24[[#This Row],[Conversion Rate]]</f>
        <v>0</v>
      </c>
      <c r="BE504" s="30" cm="1">
        <f t="array" ref="BE504">IF(COUNTIFS(F$20:F$1213,F504,G$20:G$1213,G504)&gt;1,
    _xlfn.PERCENTRANK.INC(
        _xlfn._xlws.FILTER(AO$20:AO$1213, (F$20:F$1213=F504)*(G$20:G$1213=G504)*ISNUMBER(AO$20:AO$1213)),
        AO504
    ),
    0
)</f>
        <v>1</v>
      </c>
      <c r="BF504" s="28" t="str">
        <f t="shared" si="7"/>
        <v>Red</v>
      </c>
    </row>
    <row r="505" spans="3:58" hidden="1">
      <c r="C505" s="6" t="s">
        <v>20</v>
      </c>
      <c r="D505" s="4" t="s">
        <v>21</v>
      </c>
      <c r="E505" s="4" t="s">
        <v>22</v>
      </c>
      <c r="F505" s="4" t="s">
        <v>250</v>
      </c>
      <c r="G505" s="4" t="s">
        <v>290</v>
      </c>
      <c r="H505" s="4" t="s">
        <v>796</v>
      </c>
      <c r="I505" s="4" t="s">
        <v>797</v>
      </c>
      <c r="J505" s="4" t="s">
        <v>778</v>
      </c>
      <c r="K505" s="4" t="s">
        <v>777</v>
      </c>
      <c r="L5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PharmaNoExpressPRGBOMCZINEMEAAPAC</v>
      </c>
      <c r="M505" s="7">
        <v>4216.590000000002</v>
      </c>
      <c r="N505" s="4">
        <v>308</v>
      </c>
      <c r="O505" s="13">
        <v>13.690227272727279</v>
      </c>
      <c r="P505" s="8" t="s">
        <v>880</v>
      </c>
      <c r="Q505" s="12" t="s">
        <v>472</v>
      </c>
      <c r="R505" s="12" t="s">
        <v>792</v>
      </c>
      <c r="S505" s="12" t="s">
        <v>86</v>
      </c>
      <c r="T505" s="12" t="s">
        <v>867</v>
      </c>
      <c r="U505" s="22">
        <v>1</v>
      </c>
      <c r="V505" s="12">
        <v>19500</v>
      </c>
      <c r="W505" s="12"/>
      <c r="X505" s="12">
        <v>235</v>
      </c>
      <c r="Y505" s="12">
        <v>117.5</v>
      </c>
      <c r="Z505" s="12">
        <v>78.333333333333329</v>
      </c>
      <c r="AA505" s="12">
        <v>47</v>
      </c>
      <c r="AB505" s="12">
        <v>23.5</v>
      </c>
      <c r="AC505" s="12">
        <v>23.5</v>
      </c>
      <c r="AD505" s="12">
        <v>23.5</v>
      </c>
      <c r="AE505" s="12">
        <v>47</v>
      </c>
      <c r="AF505" s="12"/>
      <c r="AG505" s="12"/>
      <c r="AH505" s="12"/>
      <c r="AI505" s="12"/>
      <c r="AJ505" s="12"/>
      <c r="AK505" s="12"/>
      <c r="AL505" s="16" t="s">
        <v>868</v>
      </c>
      <c r="AM505" s="12" t="s">
        <v>1514</v>
      </c>
      <c r="AN505" s="27">
        <f>VLOOKUP(Table24[[#This Row],[USD conversion]],Sheet2!A:B,2,FALSE)</f>
        <v>4.7539999999999999E-2</v>
      </c>
      <c r="AO505" s="28">
        <f>Table24[[#This Row],[Min Charge]]*Table24[[#This Row],[Conversion Rate]]</f>
        <v>927.03</v>
      </c>
      <c r="AP505" s="28">
        <f>Table24[[#This Row],[45]]*Table24[[#This Row],[Conversion Rate]]</f>
        <v>0</v>
      </c>
      <c r="AQ505" s="28">
        <f>Table24[[#This Row],[100]]*Table24[[#This Row],[Conversion Rate]]</f>
        <v>11.171899999999999</v>
      </c>
      <c r="AR505" s="28">
        <f>Table24[[#This Row],[200]]*Table24[[#This Row],[Conversion Rate]]</f>
        <v>5.5859499999999995</v>
      </c>
      <c r="AS505" s="28">
        <f>Table24[[#This Row],[300]]*Table24[[#This Row],[Conversion Rate]]</f>
        <v>3.7239666666666662</v>
      </c>
      <c r="AT505" s="28">
        <f>Table24[[#This Row],[500]]*Table24[[#This Row],[Conversion Rate]]</f>
        <v>2.2343799999999998</v>
      </c>
      <c r="AU505" s="28">
        <f>Table24[[#This Row],[1000]]*Table24[[#This Row],[Conversion Rate]]</f>
        <v>1.1171899999999999</v>
      </c>
      <c r="AV505" s="28">
        <f>Table24[[#This Row],[2500]]*Table24[[#This Row],[Conversion Rate]]</f>
        <v>1.1171899999999999</v>
      </c>
      <c r="AW505" s="28">
        <f>Table24[[#This Row],[5000]]*Table24[[#This Row],[Conversion Rate]]</f>
        <v>1.1171899999999999</v>
      </c>
      <c r="AX505" s="28">
        <f>Table24[[#This Row],[All In/ ++]]</f>
        <v>47</v>
      </c>
      <c r="AY505" s="28">
        <f>Table24[[#This Row],[FSC]]*Table24[[#This Row],[Conversion Rate]]</f>
        <v>0</v>
      </c>
      <c r="AZ505" s="28">
        <f>Table24[[#This Row],[SSC]]*Table24[[#This Row],[Conversion Rate]]</f>
        <v>0</v>
      </c>
      <c r="BA505" s="28">
        <f>Table24[[#This Row],[Screening]]*Table24[[#This Row],[Conversion Rate]]</f>
        <v>0</v>
      </c>
      <c r="BB505" s="28">
        <f>Table24[[#This Row],[Other Charges]]*Table24[[#This Row],[Conversion Rate]]</f>
        <v>0</v>
      </c>
      <c r="BC505" s="28">
        <f>Table24[[#This Row],[Dry Ice Charge]]*Table24[[#This Row],[Conversion Rate]]</f>
        <v>0</v>
      </c>
      <c r="BD505" s="28">
        <f>Table24[[#This Row],[SAF/kg]]*Table24[[#This Row],[Conversion Rate]]</f>
        <v>0</v>
      </c>
      <c r="BE505" s="30" cm="1">
        <f t="array" ref="BE505">IF(COUNTIFS(F$20:F$1213,F505,G$20:G$1213,G505)&gt;1,
    _xlfn.PERCENTRANK.INC(
        _xlfn._xlws.FILTER(AO$20:AO$1213, (F$20:F$1213=F505)*(G$20:G$1213=G505)*ISNUMBER(AO$20:AO$1213)),
        AO505
    ),
    0
)</f>
        <v>0.85699999999999998</v>
      </c>
      <c r="BF505" s="28" t="str">
        <f t="shared" si="7"/>
        <v>Red</v>
      </c>
    </row>
    <row r="506" spans="3:58" hidden="1">
      <c r="C506" s="6" t="s">
        <v>20</v>
      </c>
      <c r="D506" s="4" t="s">
        <v>472</v>
      </c>
      <c r="E506" s="4" t="s">
        <v>22</v>
      </c>
      <c r="F506" s="4" t="s">
        <v>250</v>
      </c>
      <c r="G506" s="4" t="s">
        <v>290</v>
      </c>
      <c r="H506" s="4" t="s">
        <v>796</v>
      </c>
      <c r="I506" s="4" t="s">
        <v>797</v>
      </c>
      <c r="J506" s="4" t="s">
        <v>778</v>
      </c>
      <c r="K506" s="4" t="s">
        <v>777</v>
      </c>
      <c r="L5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PharmaYesExpressPRGBOMCZINEMEAAPAC</v>
      </c>
      <c r="M506" s="7">
        <v>21324.400000000001</v>
      </c>
      <c r="N506" s="4">
        <v>102</v>
      </c>
      <c r="O506" s="13">
        <v>209.06274509803924</v>
      </c>
      <c r="P506" s="8" t="s">
        <v>880</v>
      </c>
      <c r="Q506" s="12" t="s">
        <v>472</v>
      </c>
      <c r="R506" s="12" t="s">
        <v>792</v>
      </c>
      <c r="S506" s="12" t="s">
        <v>86</v>
      </c>
      <c r="T506" s="12" t="s">
        <v>867</v>
      </c>
      <c r="U506" s="22">
        <v>1</v>
      </c>
      <c r="V506" s="12">
        <v>28500</v>
      </c>
      <c r="W506" s="12"/>
      <c r="X506" s="12">
        <v>285</v>
      </c>
      <c r="Y506" s="12">
        <v>142.5</v>
      </c>
      <c r="Z506" s="12">
        <v>95</v>
      </c>
      <c r="AA506" s="12">
        <v>57</v>
      </c>
      <c r="AB506" s="12">
        <v>28.5</v>
      </c>
      <c r="AC506" s="12">
        <v>28.5</v>
      </c>
      <c r="AD506" s="12">
        <v>28.5</v>
      </c>
      <c r="AE506" s="12">
        <v>57</v>
      </c>
      <c r="AF506" s="12"/>
      <c r="AG506" s="12"/>
      <c r="AH506" s="12"/>
      <c r="AI506" s="12"/>
      <c r="AJ506" s="12"/>
      <c r="AK506" s="12"/>
      <c r="AL506" s="16" t="s">
        <v>876</v>
      </c>
      <c r="AM506" s="12" t="s">
        <v>1514</v>
      </c>
      <c r="AN506" s="27">
        <f>VLOOKUP(Table24[[#This Row],[USD conversion]],Sheet2!A:B,2,FALSE)</f>
        <v>4.7539999999999999E-2</v>
      </c>
      <c r="AO506" s="28">
        <f>Table24[[#This Row],[Min Charge]]*Table24[[#This Row],[Conversion Rate]]</f>
        <v>1354.8899999999999</v>
      </c>
      <c r="AP506" s="28">
        <f>Table24[[#This Row],[45]]*Table24[[#This Row],[Conversion Rate]]</f>
        <v>0</v>
      </c>
      <c r="AQ506" s="28">
        <f>Table24[[#This Row],[100]]*Table24[[#This Row],[Conversion Rate]]</f>
        <v>13.5489</v>
      </c>
      <c r="AR506" s="28">
        <f>Table24[[#This Row],[200]]*Table24[[#This Row],[Conversion Rate]]</f>
        <v>6.7744499999999999</v>
      </c>
      <c r="AS506" s="28">
        <f>Table24[[#This Row],[300]]*Table24[[#This Row],[Conversion Rate]]</f>
        <v>4.5163000000000002</v>
      </c>
      <c r="AT506" s="28">
        <f>Table24[[#This Row],[500]]*Table24[[#This Row],[Conversion Rate]]</f>
        <v>2.7097799999999999</v>
      </c>
      <c r="AU506" s="28">
        <f>Table24[[#This Row],[1000]]*Table24[[#This Row],[Conversion Rate]]</f>
        <v>1.3548899999999999</v>
      </c>
      <c r="AV506" s="28">
        <f>Table24[[#This Row],[2500]]*Table24[[#This Row],[Conversion Rate]]</f>
        <v>1.3548899999999999</v>
      </c>
      <c r="AW506" s="28">
        <f>Table24[[#This Row],[5000]]*Table24[[#This Row],[Conversion Rate]]</f>
        <v>1.3548899999999999</v>
      </c>
      <c r="AX506" s="28">
        <f>Table24[[#This Row],[All In/ ++]]</f>
        <v>57</v>
      </c>
      <c r="AY506" s="28">
        <f>Table24[[#This Row],[FSC]]*Table24[[#This Row],[Conversion Rate]]</f>
        <v>0</v>
      </c>
      <c r="AZ506" s="28">
        <f>Table24[[#This Row],[SSC]]*Table24[[#This Row],[Conversion Rate]]</f>
        <v>0</v>
      </c>
      <c r="BA506" s="28">
        <f>Table24[[#This Row],[Screening]]*Table24[[#This Row],[Conversion Rate]]</f>
        <v>0</v>
      </c>
      <c r="BB506" s="28">
        <f>Table24[[#This Row],[Other Charges]]*Table24[[#This Row],[Conversion Rate]]</f>
        <v>0</v>
      </c>
      <c r="BC506" s="28">
        <f>Table24[[#This Row],[Dry Ice Charge]]*Table24[[#This Row],[Conversion Rate]]</f>
        <v>0</v>
      </c>
      <c r="BD506" s="28">
        <f>Table24[[#This Row],[SAF/kg]]*Table24[[#This Row],[Conversion Rate]]</f>
        <v>0</v>
      </c>
      <c r="BE506" s="30" cm="1">
        <f t="array" ref="BE506">IF(COUNTIFS(F$20:F$1213,F506,G$20:G$1213,G506)&gt;1,
    _xlfn.PERCENTRANK.INC(
        _xlfn._xlws.FILTER(AO$20:AO$1213, (F$20:F$1213=F506)*(G$20:G$1213=G506)*ISNUMBER(AO$20:AO$1213)),
        AO506
    ),
    0
)</f>
        <v>1</v>
      </c>
      <c r="BF506" s="28" t="str">
        <f t="shared" si="7"/>
        <v>Red</v>
      </c>
    </row>
    <row r="507" spans="3:58" hidden="1">
      <c r="C507" s="6" t="s">
        <v>20</v>
      </c>
      <c r="D507" s="4" t="s">
        <v>472</v>
      </c>
      <c r="E507" s="4" t="s">
        <v>22</v>
      </c>
      <c r="F507" s="4" t="s">
        <v>250</v>
      </c>
      <c r="G507" s="4" t="s">
        <v>66</v>
      </c>
      <c r="H507" s="4" t="s">
        <v>796</v>
      </c>
      <c r="I507" s="4" t="s">
        <v>799</v>
      </c>
      <c r="J507" s="4" t="s">
        <v>778</v>
      </c>
      <c r="K507" s="4" t="s">
        <v>776</v>
      </c>
      <c r="L5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PharmaYesExpressPRGJFKCZUSEMEAAMERICAS</v>
      </c>
      <c r="M507" s="7">
        <v>3358</v>
      </c>
      <c r="N507" s="4">
        <v>64</v>
      </c>
      <c r="O507" s="13">
        <v>52.46875</v>
      </c>
      <c r="P507" s="8" t="s">
        <v>880</v>
      </c>
      <c r="Q507" s="12" t="s">
        <v>472</v>
      </c>
      <c r="R507" s="12" t="s">
        <v>792</v>
      </c>
      <c r="S507" s="12" t="s">
        <v>86</v>
      </c>
      <c r="T507" s="12" t="s">
        <v>867</v>
      </c>
      <c r="U507" s="22">
        <v>1</v>
      </c>
      <c r="V507" s="12">
        <v>28500</v>
      </c>
      <c r="W507" s="12"/>
      <c r="X507" s="12">
        <v>285</v>
      </c>
      <c r="Y507" s="12">
        <v>142.5</v>
      </c>
      <c r="Z507" s="12">
        <v>95</v>
      </c>
      <c r="AA507" s="12">
        <v>57</v>
      </c>
      <c r="AB507" s="12">
        <v>28.5</v>
      </c>
      <c r="AC507" s="12">
        <v>28.5</v>
      </c>
      <c r="AD507" s="12">
        <v>28.5</v>
      </c>
      <c r="AE507" s="12">
        <v>57</v>
      </c>
      <c r="AF507" s="12"/>
      <c r="AG507" s="12"/>
      <c r="AH507" s="12"/>
      <c r="AI507" s="12"/>
      <c r="AJ507" s="12"/>
      <c r="AK507" s="12"/>
      <c r="AL507" s="16" t="s">
        <v>876</v>
      </c>
      <c r="AM507" s="12" t="s">
        <v>1514</v>
      </c>
      <c r="AN507" s="27">
        <f>VLOOKUP(Table24[[#This Row],[USD conversion]],Sheet2!A:B,2,FALSE)</f>
        <v>4.7539999999999999E-2</v>
      </c>
      <c r="AO507" s="28">
        <f>Table24[[#This Row],[Min Charge]]*Table24[[#This Row],[Conversion Rate]]</f>
        <v>1354.8899999999999</v>
      </c>
      <c r="AP507" s="28">
        <f>Table24[[#This Row],[45]]*Table24[[#This Row],[Conversion Rate]]</f>
        <v>0</v>
      </c>
      <c r="AQ507" s="28">
        <f>Table24[[#This Row],[100]]*Table24[[#This Row],[Conversion Rate]]</f>
        <v>13.5489</v>
      </c>
      <c r="AR507" s="28">
        <f>Table24[[#This Row],[200]]*Table24[[#This Row],[Conversion Rate]]</f>
        <v>6.7744499999999999</v>
      </c>
      <c r="AS507" s="28">
        <f>Table24[[#This Row],[300]]*Table24[[#This Row],[Conversion Rate]]</f>
        <v>4.5163000000000002</v>
      </c>
      <c r="AT507" s="28">
        <f>Table24[[#This Row],[500]]*Table24[[#This Row],[Conversion Rate]]</f>
        <v>2.7097799999999999</v>
      </c>
      <c r="AU507" s="28">
        <f>Table24[[#This Row],[1000]]*Table24[[#This Row],[Conversion Rate]]</f>
        <v>1.3548899999999999</v>
      </c>
      <c r="AV507" s="28">
        <f>Table24[[#This Row],[2500]]*Table24[[#This Row],[Conversion Rate]]</f>
        <v>1.3548899999999999</v>
      </c>
      <c r="AW507" s="28">
        <f>Table24[[#This Row],[5000]]*Table24[[#This Row],[Conversion Rate]]</f>
        <v>1.3548899999999999</v>
      </c>
      <c r="AX507" s="28">
        <f>Table24[[#This Row],[All In/ ++]]</f>
        <v>57</v>
      </c>
      <c r="AY507" s="28">
        <f>Table24[[#This Row],[FSC]]*Table24[[#This Row],[Conversion Rate]]</f>
        <v>0</v>
      </c>
      <c r="AZ507" s="28">
        <f>Table24[[#This Row],[SSC]]*Table24[[#This Row],[Conversion Rate]]</f>
        <v>0</v>
      </c>
      <c r="BA507" s="28">
        <f>Table24[[#This Row],[Screening]]*Table24[[#This Row],[Conversion Rate]]</f>
        <v>0</v>
      </c>
      <c r="BB507" s="28">
        <f>Table24[[#This Row],[Other Charges]]*Table24[[#This Row],[Conversion Rate]]</f>
        <v>0</v>
      </c>
      <c r="BC507" s="28">
        <f>Table24[[#This Row],[Dry Ice Charge]]*Table24[[#This Row],[Conversion Rate]]</f>
        <v>0</v>
      </c>
      <c r="BD507" s="28">
        <f>Table24[[#This Row],[SAF/kg]]*Table24[[#This Row],[Conversion Rate]]</f>
        <v>0</v>
      </c>
      <c r="BE507" s="30" cm="1">
        <f t="array" ref="BE507">IF(COUNTIFS(F$20:F$1213,F507,G$20:G$1213,G507)&gt;1,
    _xlfn.PERCENTRANK.INC(
        _xlfn._xlws.FILTER(AO$20:AO$1213, (F$20:F$1213=F507)*(G$20:G$1213=G507)*ISNUMBER(AO$20:AO$1213)),
        AO507
    ),
    0
)</f>
        <v>1</v>
      </c>
      <c r="BF507" s="28" t="str">
        <f t="shared" si="7"/>
        <v>Red</v>
      </c>
    </row>
    <row r="508" spans="3:58" hidden="1">
      <c r="C508" s="6" t="s">
        <v>20</v>
      </c>
      <c r="D508" s="4" t="s">
        <v>472</v>
      </c>
      <c r="E508" s="4" t="s">
        <v>22</v>
      </c>
      <c r="F508" s="4" t="s">
        <v>250</v>
      </c>
      <c r="G508" s="4" t="s">
        <v>181</v>
      </c>
      <c r="H508" s="4" t="s">
        <v>796</v>
      </c>
      <c r="I508" s="4" t="s">
        <v>808</v>
      </c>
      <c r="J508" s="4" t="s">
        <v>778</v>
      </c>
      <c r="K508" s="4" t="s">
        <v>777</v>
      </c>
      <c r="L5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PharmaYesExpressPRGNRTCZJPEMEAAPAC</v>
      </c>
      <c r="M508" s="7">
        <v>3561</v>
      </c>
      <c r="N508" s="4">
        <v>108</v>
      </c>
      <c r="O508" s="13">
        <v>32.972222222222221</v>
      </c>
      <c r="P508" s="8" t="s">
        <v>880</v>
      </c>
      <c r="Q508" s="12" t="s">
        <v>472</v>
      </c>
      <c r="R508" s="12" t="s">
        <v>792</v>
      </c>
      <c r="S508" s="12" t="s">
        <v>86</v>
      </c>
      <c r="T508" s="12" t="s">
        <v>867</v>
      </c>
      <c r="U508" s="22">
        <v>1</v>
      </c>
      <c r="V508" s="12">
        <v>48000</v>
      </c>
      <c r="W508" s="12"/>
      <c r="X508" s="12">
        <v>480</v>
      </c>
      <c r="Y508" s="12">
        <v>240</v>
      </c>
      <c r="Z508" s="12">
        <v>160</v>
      </c>
      <c r="AA508" s="12">
        <v>96</v>
      </c>
      <c r="AB508" s="12">
        <v>48</v>
      </c>
      <c r="AC508" s="12">
        <v>48</v>
      </c>
      <c r="AD508" s="12">
        <v>48</v>
      </c>
      <c r="AE508" s="12">
        <v>96</v>
      </c>
      <c r="AF508" s="12"/>
      <c r="AG508" s="12"/>
      <c r="AH508" s="12"/>
      <c r="AI508" s="12"/>
      <c r="AJ508" s="12"/>
      <c r="AK508" s="12"/>
      <c r="AL508" s="16" t="s">
        <v>876</v>
      </c>
      <c r="AM508" s="12" t="s">
        <v>1514</v>
      </c>
      <c r="AN508" s="27">
        <f>VLOOKUP(Table24[[#This Row],[USD conversion]],Sheet2!A:B,2,FALSE)</f>
        <v>4.7539999999999999E-2</v>
      </c>
      <c r="AO508" s="28">
        <f>Table24[[#This Row],[Min Charge]]*Table24[[#This Row],[Conversion Rate]]</f>
        <v>2281.92</v>
      </c>
      <c r="AP508" s="28">
        <f>Table24[[#This Row],[45]]*Table24[[#This Row],[Conversion Rate]]</f>
        <v>0</v>
      </c>
      <c r="AQ508" s="28">
        <f>Table24[[#This Row],[100]]*Table24[[#This Row],[Conversion Rate]]</f>
        <v>22.819199999999999</v>
      </c>
      <c r="AR508" s="28">
        <f>Table24[[#This Row],[200]]*Table24[[#This Row],[Conversion Rate]]</f>
        <v>11.409599999999999</v>
      </c>
      <c r="AS508" s="28">
        <f>Table24[[#This Row],[300]]*Table24[[#This Row],[Conversion Rate]]</f>
        <v>7.6063999999999998</v>
      </c>
      <c r="AT508" s="28">
        <f>Table24[[#This Row],[500]]*Table24[[#This Row],[Conversion Rate]]</f>
        <v>4.5638399999999999</v>
      </c>
      <c r="AU508" s="28">
        <f>Table24[[#This Row],[1000]]*Table24[[#This Row],[Conversion Rate]]</f>
        <v>2.2819199999999999</v>
      </c>
      <c r="AV508" s="28">
        <f>Table24[[#This Row],[2500]]*Table24[[#This Row],[Conversion Rate]]</f>
        <v>2.2819199999999999</v>
      </c>
      <c r="AW508" s="28">
        <f>Table24[[#This Row],[5000]]*Table24[[#This Row],[Conversion Rate]]</f>
        <v>2.2819199999999999</v>
      </c>
      <c r="AX508" s="28">
        <f>Table24[[#This Row],[All In/ ++]]</f>
        <v>96</v>
      </c>
      <c r="AY508" s="28">
        <f>Table24[[#This Row],[FSC]]*Table24[[#This Row],[Conversion Rate]]</f>
        <v>0</v>
      </c>
      <c r="AZ508" s="28">
        <f>Table24[[#This Row],[SSC]]*Table24[[#This Row],[Conversion Rate]]</f>
        <v>0</v>
      </c>
      <c r="BA508" s="28">
        <f>Table24[[#This Row],[Screening]]*Table24[[#This Row],[Conversion Rate]]</f>
        <v>0</v>
      </c>
      <c r="BB508" s="28">
        <f>Table24[[#This Row],[Other Charges]]*Table24[[#This Row],[Conversion Rate]]</f>
        <v>0</v>
      </c>
      <c r="BC508" s="28">
        <f>Table24[[#This Row],[Dry Ice Charge]]*Table24[[#This Row],[Conversion Rate]]</f>
        <v>0</v>
      </c>
      <c r="BD508" s="28">
        <f>Table24[[#This Row],[SAF/kg]]*Table24[[#This Row],[Conversion Rate]]</f>
        <v>0</v>
      </c>
      <c r="BE508" s="30" cm="1">
        <f t="array" ref="BE508">IF(COUNTIFS(F$20:F$1213,F508,G$20:G$1213,G508)&gt;1,
    _xlfn.PERCENTRANK.INC(
        _xlfn._xlws.FILTER(AO$20:AO$1213, (F$20:F$1213=F508)*(G$20:G$1213=G508)*ISNUMBER(AO$20:AO$1213)),
        AO508
    ),
    0
)</f>
        <v>1</v>
      </c>
      <c r="BF508" s="28" t="str">
        <f t="shared" si="7"/>
        <v>Red</v>
      </c>
    </row>
    <row r="509" spans="3:58" hidden="1">
      <c r="C509" s="6" t="s">
        <v>20</v>
      </c>
      <c r="D509" s="4" t="s">
        <v>472</v>
      </c>
      <c r="E509" s="4" t="s">
        <v>22</v>
      </c>
      <c r="F509" s="4" t="s">
        <v>124</v>
      </c>
      <c r="G509" s="4" t="s">
        <v>123</v>
      </c>
      <c r="H509" s="4" t="s">
        <v>807</v>
      </c>
      <c r="I509" s="4" t="s">
        <v>799</v>
      </c>
      <c r="J509" s="4" t="s">
        <v>778</v>
      </c>
      <c r="K509" s="4" t="s">
        <v>776</v>
      </c>
      <c r="L5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PharmaYesExpressZRHPHLCHUSEMEAAMERICAS</v>
      </c>
      <c r="M509" s="7">
        <v>73083.940000000031</v>
      </c>
      <c r="N509" s="4">
        <v>317</v>
      </c>
      <c r="O509" s="13">
        <v>230.54870662460579</v>
      </c>
      <c r="P509" s="8" t="s">
        <v>880</v>
      </c>
      <c r="Q509" s="12" t="s">
        <v>472</v>
      </c>
      <c r="R509" s="12" t="s">
        <v>792</v>
      </c>
      <c r="S509" s="12"/>
      <c r="T509" s="12" t="s">
        <v>837</v>
      </c>
      <c r="U509" s="22">
        <v>1</v>
      </c>
      <c r="V509" s="12">
        <v>1220</v>
      </c>
      <c r="W509" s="12"/>
      <c r="X509" s="12">
        <v>12.2</v>
      </c>
      <c r="Y509" s="12">
        <v>6.1</v>
      </c>
      <c r="Z509" s="12">
        <v>4.0666666666666664</v>
      </c>
      <c r="AA509" s="12">
        <v>2.44</v>
      </c>
      <c r="AB509" s="12">
        <v>1.22</v>
      </c>
      <c r="AC509" s="12">
        <v>1.22</v>
      </c>
      <c r="AD509" s="12">
        <v>1.22</v>
      </c>
      <c r="AE509" s="12">
        <v>2.44</v>
      </c>
      <c r="AF509" s="12"/>
      <c r="AG509" s="12"/>
      <c r="AH509" s="12"/>
      <c r="AI509" s="12"/>
      <c r="AJ509" s="12"/>
      <c r="AK509" s="12"/>
      <c r="AL509" s="16" t="s">
        <v>860</v>
      </c>
      <c r="AM509" s="12" t="s">
        <v>1503</v>
      </c>
      <c r="AN509" s="27">
        <f>VLOOKUP(Table24[[#This Row],[USD conversion]],Sheet2!A:B,2,FALSE)</f>
        <v>1.1715</v>
      </c>
      <c r="AO509" s="28">
        <f>Table24[[#This Row],[Min Charge]]*Table24[[#This Row],[Conversion Rate]]</f>
        <v>1429.23</v>
      </c>
      <c r="AP509" s="28">
        <f>Table24[[#This Row],[45]]*Table24[[#This Row],[Conversion Rate]]</f>
        <v>0</v>
      </c>
      <c r="AQ509" s="28">
        <f>Table24[[#This Row],[100]]*Table24[[#This Row],[Conversion Rate]]</f>
        <v>14.292299999999999</v>
      </c>
      <c r="AR509" s="28">
        <f>Table24[[#This Row],[200]]*Table24[[#This Row],[Conversion Rate]]</f>
        <v>7.1461499999999996</v>
      </c>
      <c r="AS509" s="28">
        <f>Table24[[#This Row],[300]]*Table24[[#This Row],[Conversion Rate]]</f>
        <v>4.7641</v>
      </c>
      <c r="AT509" s="28">
        <f>Table24[[#This Row],[500]]*Table24[[#This Row],[Conversion Rate]]</f>
        <v>2.85846</v>
      </c>
      <c r="AU509" s="28">
        <f>Table24[[#This Row],[1000]]*Table24[[#This Row],[Conversion Rate]]</f>
        <v>1.42923</v>
      </c>
      <c r="AV509" s="28">
        <f>Table24[[#This Row],[2500]]*Table24[[#This Row],[Conversion Rate]]</f>
        <v>1.42923</v>
      </c>
      <c r="AW509" s="28">
        <f>Table24[[#This Row],[5000]]*Table24[[#This Row],[Conversion Rate]]</f>
        <v>1.42923</v>
      </c>
      <c r="AX509" s="28">
        <f>Table24[[#This Row],[All In/ ++]]</f>
        <v>2.44</v>
      </c>
      <c r="AY509" s="28">
        <f>Table24[[#This Row],[FSC]]*Table24[[#This Row],[Conversion Rate]]</f>
        <v>0</v>
      </c>
      <c r="AZ509" s="28">
        <f>Table24[[#This Row],[SSC]]*Table24[[#This Row],[Conversion Rate]]</f>
        <v>0</v>
      </c>
      <c r="BA509" s="28">
        <f>Table24[[#This Row],[Screening]]*Table24[[#This Row],[Conversion Rate]]</f>
        <v>0</v>
      </c>
      <c r="BB509" s="28">
        <f>Table24[[#This Row],[Other Charges]]*Table24[[#This Row],[Conversion Rate]]</f>
        <v>0</v>
      </c>
      <c r="BC509" s="28">
        <f>Table24[[#This Row],[Dry Ice Charge]]*Table24[[#This Row],[Conversion Rate]]</f>
        <v>0</v>
      </c>
      <c r="BD509" s="28">
        <f>Table24[[#This Row],[SAF/kg]]*Table24[[#This Row],[Conversion Rate]]</f>
        <v>0</v>
      </c>
      <c r="BE509" s="30" cm="1">
        <f t="array" ref="BE509">IF(COUNTIFS(F$20:F$1213,F509,G$20:G$1213,G509)&gt;1,
    _xlfn.PERCENTRANK.INC(
        _xlfn._xlws.FILTER(AO$20:AO$1213, (F$20:F$1213=F509)*(G$20:G$1213=G509)*ISNUMBER(AO$20:AO$1213)),
        AO509
    ),
    0
)</f>
        <v>1</v>
      </c>
      <c r="BF509" s="28" t="str">
        <f t="shared" si="7"/>
        <v>Red</v>
      </c>
    </row>
    <row r="510" spans="3:58" hidden="1">
      <c r="C510" s="6" t="s">
        <v>20</v>
      </c>
      <c r="D510" s="4" t="s">
        <v>21</v>
      </c>
      <c r="E510" s="4" t="s">
        <v>36</v>
      </c>
      <c r="F510" s="4" t="s">
        <v>66</v>
      </c>
      <c r="G510" s="4" t="s">
        <v>44</v>
      </c>
      <c r="H510" s="4" t="s">
        <v>799</v>
      </c>
      <c r="I510" s="4" t="s">
        <v>816</v>
      </c>
      <c r="J510" s="4" t="s">
        <v>776</v>
      </c>
      <c r="K510" s="4" t="s">
        <v>777</v>
      </c>
      <c r="L5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510" s="7">
        <v>61502.9</v>
      </c>
      <c r="N510" s="4">
        <v>221</v>
      </c>
      <c r="O510" s="8">
        <v>278.29366515837103</v>
      </c>
      <c r="P510" s="8" t="s">
        <v>858</v>
      </c>
      <c r="Q510" s="12" t="s">
        <v>472</v>
      </c>
      <c r="R510" s="12" t="s">
        <v>792</v>
      </c>
      <c r="S510" s="14" t="s">
        <v>835</v>
      </c>
      <c r="T510" s="12" t="s">
        <v>836</v>
      </c>
      <c r="U510" s="12">
        <v>1</v>
      </c>
      <c r="V510" s="12">
        <v>125</v>
      </c>
      <c r="W510" s="12"/>
      <c r="X510" s="12">
        <v>3.75</v>
      </c>
      <c r="Y510" s="12"/>
      <c r="Z510" s="12">
        <v>3.35</v>
      </c>
      <c r="AA510" s="12">
        <v>3</v>
      </c>
      <c r="AB510" s="12"/>
      <c r="AC510" s="12"/>
      <c r="AD510" s="12"/>
      <c r="AE510" s="18" t="s">
        <v>850</v>
      </c>
      <c r="AF510" s="12">
        <v>1.2</v>
      </c>
      <c r="AG510" s="12">
        <v>0.2</v>
      </c>
      <c r="AH510" s="12">
        <v>0.15</v>
      </c>
      <c r="AI510" s="12"/>
      <c r="AJ510" s="12"/>
      <c r="AK510" s="12"/>
      <c r="AL510" s="16"/>
      <c r="AM510" s="12" t="s">
        <v>1500</v>
      </c>
      <c r="AN510" s="27">
        <f>VLOOKUP(Table24[[#This Row],[USD conversion]],Sheet2!A:B,2,FALSE)</f>
        <v>1</v>
      </c>
      <c r="AO510" s="28">
        <f>Table24[[#This Row],[Min Charge]]*Table24[[#This Row],[Conversion Rate]]</f>
        <v>125</v>
      </c>
      <c r="AP510" s="28">
        <f>Table24[[#This Row],[45]]*Table24[[#This Row],[Conversion Rate]]</f>
        <v>0</v>
      </c>
      <c r="AQ510" s="28">
        <f>Table24[[#This Row],[100]]*Table24[[#This Row],[Conversion Rate]]</f>
        <v>3.75</v>
      </c>
      <c r="AR510" s="28">
        <f>Table24[[#This Row],[200]]*Table24[[#This Row],[Conversion Rate]]</f>
        <v>0</v>
      </c>
      <c r="AS510" s="28">
        <f>Table24[[#This Row],[300]]*Table24[[#This Row],[Conversion Rate]]</f>
        <v>3.35</v>
      </c>
      <c r="AT510" s="28">
        <f>Table24[[#This Row],[500]]*Table24[[#This Row],[Conversion Rate]]</f>
        <v>3</v>
      </c>
      <c r="AU510" s="28">
        <f>Table24[[#This Row],[1000]]*Table24[[#This Row],[Conversion Rate]]</f>
        <v>0</v>
      </c>
      <c r="AV510" s="28">
        <f>Table24[[#This Row],[2500]]*Table24[[#This Row],[Conversion Rate]]</f>
        <v>0</v>
      </c>
      <c r="AW510" s="28">
        <f>Table24[[#This Row],[5000]]*Table24[[#This Row],[Conversion Rate]]</f>
        <v>0</v>
      </c>
      <c r="AX510" s="28" t="str">
        <f>Table24[[#This Row],[All In/ ++]]</f>
        <v>++</v>
      </c>
      <c r="AY510" s="28">
        <f>Table24[[#This Row],[FSC]]*Table24[[#This Row],[Conversion Rate]]</f>
        <v>1.2</v>
      </c>
      <c r="AZ510" s="28">
        <f>Table24[[#This Row],[SSC]]*Table24[[#This Row],[Conversion Rate]]</f>
        <v>0.2</v>
      </c>
      <c r="BA510" s="28">
        <f>Table24[[#This Row],[Screening]]*Table24[[#This Row],[Conversion Rate]]</f>
        <v>0.15</v>
      </c>
      <c r="BB510" s="28">
        <f>Table24[[#This Row],[Other Charges]]*Table24[[#This Row],[Conversion Rate]]</f>
        <v>0</v>
      </c>
      <c r="BC510" s="28">
        <f>Table24[[#This Row],[Dry Ice Charge]]*Table24[[#This Row],[Conversion Rate]]</f>
        <v>0</v>
      </c>
      <c r="BD510" s="28">
        <f>Table24[[#This Row],[SAF/kg]]*Table24[[#This Row],[Conversion Rate]]</f>
        <v>0</v>
      </c>
      <c r="BE510" s="30" cm="1">
        <f t="array" ref="BE510">IF(COUNTIFS(F$20:F$1213,F510,G$20:G$1213,G510)&gt;1,
    _xlfn.PERCENTRANK.INC(
        _xlfn._xlws.FILTER(AO$20:AO$1213, (F$20:F$1213=F510)*(G$20:G$1213=G510)*ISNUMBER(AO$20:AO$1213)),
        AO510
    ),
    0
)</f>
        <v>0</v>
      </c>
      <c r="BF510" s="28" t="str">
        <f t="shared" si="7"/>
        <v>Green</v>
      </c>
    </row>
    <row r="511" spans="3:58" hidden="1">
      <c r="C511" s="6" t="s">
        <v>20</v>
      </c>
      <c r="D511" s="4" t="s">
        <v>21</v>
      </c>
      <c r="E511" s="4" t="s">
        <v>22</v>
      </c>
      <c r="F511" s="4" t="s">
        <v>37</v>
      </c>
      <c r="G511" s="4" t="s">
        <v>97</v>
      </c>
      <c r="H511" s="4" t="s">
        <v>799</v>
      </c>
      <c r="I511" s="4" t="s">
        <v>808</v>
      </c>
      <c r="J511" s="4" t="s">
        <v>776</v>
      </c>
      <c r="K511" s="4" t="s">
        <v>777</v>
      </c>
      <c r="L5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511" s="7">
        <v>4306.1200000000053</v>
      </c>
      <c r="N511" s="4">
        <v>469</v>
      </c>
      <c r="O511" s="8">
        <v>9.1814925373134439</v>
      </c>
      <c r="P511" s="8" t="s">
        <v>858</v>
      </c>
      <c r="Q511" s="12" t="s">
        <v>472</v>
      </c>
      <c r="R511" s="12" t="s">
        <v>791</v>
      </c>
      <c r="S511" s="12"/>
      <c r="T511" s="14" t="s">
        <v>836</v>
      </c>
      <c r="U511" s="12">
        <v>13</v>
      </c>
      <c r="V511" s="12">
        <v>175</v>
      </c>
      <c r="W511" s="12"/>
      <c r="X511" s="12">
        <v>8.93</v>
      </c>
      <c r="Y511" s="12"/>
      <c r="Z511" s="12">
        <v>7.15</v>
      </c>
      <c r="AA511" s="12"/>
      <c r="AB511" s="12"/>
      <c r="AC511" s="12"/>
      <c r="AD511" s="12"/>
      <c r="AE511" s="15" t="s">
        <v>850</v>
      </c>
      <c r="AF511" s="12">
        <v>1.2</v>
      </c>
      <c r="AG511" s="12">
        <v>0.2</v>
      </c>
      <c r="AH511" s="12">
        <v>0.1</v>
      </c>
      <c r="AI511" s="12"/>
      <c r="AJ511" s="12"/>
      <c r="AK511" s="12"/>
      <c r="AL511" s="17" t="s">
        <v>853</v>
      </c>
      <c r="AM511" s="12" t="s">
        <v>1500</v>
      </c>
      <c r="AN511" s="27">
        <f>VLOOKUP(Table24[[#This Row],[USD conversion]],Sheet2!A:B,2,FALSE)</f>
        <v>1</v>
      </c>
      <c r="AO511" s="28">
        <f>Table24[[#This Row],[Min Charge]]*Table24[[#This Row],[Conversion Rate]]</f>
        <v>175</v>
      </c>
      <c r="AP511" s="28">
        <f>Table24[[#This Row],[45]]*Table24[[#This Row],[Conversion Rate]]</f>
        <v>0</v>
      </c>
      <c r="AQ511" s="28">
        <f>Table24[[#This Row],[100]]*Table24[[#This Row],[Conversion Rate]]</f>
        <v>8.93</v>
      </c>
      <c r="AR511" s="28">
        <f>Table24[[#This Row],[200]]*Table24[[#This Row],[Conversion Rate]]</f>
        <v>0</v>
      </c>
      <c r="AS511" s="28">
        <f>Table24[[#This Row],[300]]*Table24[[#This Row],[Conversion Rate]]</f>
        <v>7.15</v>
      </c>
      <c r="AT511" s="28">
        <f>Table24[[#This Row],[500]]*Table24[[#This Row],[Conversion Rate]]</f>
        <v>0</v>
      </c>
      <c r="AU511" s="28">
        <f>Table24[[#This Row],[1000]]*Table24[[#This Row],[Conversion Rate]]</f>
        <v>0</v>
      </c>
      <c r="AV511" s="28">
        <f>Table24[[#This Row],[2500]]*Table24[[#This Row],[Conversion Rate]]</f>
        <v>0</v>
      </c>
      <c r="AW511" s="28">
        <f>Table24[[#This Row],[5000]]*Table24[[#This Row],[Conversion Rate]]</f>
        <v>0</v>
      </c>
      <c r="AX511" s="28" t="str">
        <f>Table24[[#This Row],[All In/ ++]]</f>
        <v>++</v>
      </c>
      <c r="AY511" s="28">
        <f>Table24[[#This Row],[FSC]]*Table24[[#This Row],[Conversion Rate]]</f>
        <v>1.2</v>
      </c>
      <c r="AZ511" s="28">
        <f>Table24[[#This Row],[SSC]]*Table24[[#This Row],[Conversion Rate]]</f>
        <v>0.2</v>
      </c>
      <c r="BA511" s="28">
        <f>Table24[[#This Row],[Screening]]*Table24[[#This Row],[Conversion Rate]]</f>
        <v>0.1</v>
      </c>
      <c r="BB511" s="28">
        <f>Table24[[#This Row],[Other Charges]]*Table24[[#This Row],[Conversion Rate]]</f>
        <v>0</v>
      </c>
      <c r="BC511" s="28">
        <f>Table24[[#This Row],[Dry Ice Charge]]*Table24[[#This Row],[Conversion Rate]]</f>
        <v>0</v>
      </c>
      <c r="BD511" s="28">
        <f>Table24[[#This Row],[SAF/kg]]*Table24[[#This Row],[Conversion Rate]]</f>
        <v>0</v>
      </c>
      <c r="BE511" s="30" cm="1">
        <f t="array" ref="BE511">IF(COUNTIFS(F$20:F$1213,F511,G$20:G$1213,G511)&gt;1,
    _xlfn.PERCENTRANK.INC(
        _xlfn._xlws.FILTER(AO$20:AO$1213, (F$20:F$1213=F511)*(G$20:G$1213=G511)*ISNUMBER(AO$20:AO$1213)),
        AO511
    ),
    0
)</f>
        <v>0.47</v>
      </c>
      <c r="BF511" s="28" t="str">
        <f t="shared" si="7"/>
        <v>Orange</v>
      </c>
    </row>
    <row r="512" spans="3:58" hidden="1">
      <c r="C512" s="6" t="s">
        <v>20</v>
      </c>
      <c r="D512" s="4" t="s">
        <v>472</v>
      </c>
      <c r="E512" s="4" t="s">
        <v>22</v>
      </c>
      <c r="F512" s="4" t="s">
        <v>37</v>
      </c>
      <c r="G512" s="4" t="s">
        <v>97</v>
      </c>
      <c r="H512" s="4" t="s">
        <v>799</v>
      </c>
      <c r="I512" s="4" t="s">
        <v>808</v>
      </c>
      <c r="J512" s="4" t="s">
        <v>776</v>
      </c>
      <c r="K512" s="4" t="s">
        <v>777</v>
      </c>
      <c r="L5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512" s="7">
        <v>16840.369999999959</v>
      </c>
      <c r="N512" s="4">
        <v>449</v>
      </c>
      <c r="O512" s="8">
        <v>37.506391982182535</v>
      </c>
      <c r="P512" s="8" t="s">
        <v>858</v>
      </c>
      <c r="Q512" s="12" t="s">
        <v>472</v>
      </c>
      <c r="R512" s="12" t="s">
        <v>791</v>
      </c>
      <c r="S512" s="12"/>
      <c r="T512" s="12" t="s">
        <v>836</v>
      </c>
      <c r="U512" s="12">
        <v>13</v>
      </c>
      <c r="V512" s="12">
        <v>175</v>
      </c>
      <c r="W512" s="12"/>
      <c r="X512" s="12">
        <v>8.93</v>
      </c>
      <c r="Y512" s="12"/>
      <c r="Z512" s="12">
        <v>7.15</v>
      </c>
      <c r="AA512" s="12"/>
      <c r="AB512" s="12"/>
      <c r="AC512" s="12"/>
      <c r="AD512" s="12"/>
      <c r="AE512" s="12" t="s">
        <v>841</v>
      </c>
      <c r="AF512" s="12">
        <v>1.2</v>
      </c>
      <c r="AG512" s="12">
        <v>0.2</v>
      </c>
      <c r="AH512" s="12">
        <v>0.1</v>
      </c>
      <c r="AI512" s="12"/>
      <c r="AJ512" s="12"/>
      <c r="AK512" s="12"/>
      <c r="AL512" s="16" t="s">
        <v>853</v>
      </c>
      <c r="AM512" s="12" t="s">
        <v>1500</v>
      </c>
      <c r="AN512" s="27">
        <f>VLOOKUP(Table24[[#This Row],[USD conversion]],Sheet2!A:B,2,FALSE)</f>
        <v>1</v>
      </c>
      <c r="AO512" s="28">
        <f>Table24[[#This Row],[Min Charge]]*Table24[[#This Row],[Conversion Rate]]</f>
        <v>175</v>
      </c>
      <c r="AP512" s="28">
        <f>Table24[[#This Row],[45]]*Table24[[#This Row],[Conversion Rate]]</f>
        <v>0</v>
      </c>
      <c r="AQ512" s="28">
        <f>Table24[[#This Row],[100]]*Table24[[#This Row],[Conversion Rate]]</f>
        <v>8.93</v>
      </c>
      <c r="AR512" s="28">
        <f>Table24[[#This Row],[200]]*Table24[[#This Row],[Conversion Rate]]</f>
        <v>0</v>
      </c>
      <c r="AS512" s="28">
        <f>Table24[[#This Row],[300]]*Table24[[#This Row],[Conversion Rate]]</f>
        <v>7.15</v>
      </c>
      <c r="AT512" s="28">
        <f>Table24[[#This Row],[500]]*Table24[[#This Row],[Conversion Rate]]</f>
        <v>0</v>
      </c>
      <c r="AU512" s="28">
        <f>Table24[[#This Row],[1000]]*Table24[[#This Row],[Conversion Rate]]</f>
        <v>0</v>
      </c>
      <c r="AV512" s="28">
        <f>Table24[[#This Row],[2500]]*Table24[[#This Row],[Conversion Rate]]</f>
        <v>0</v>
      </c>
      <c r="AW512" s="28">
        <f>Table24[[#This Row],[5000]]*Table24[[#This Row],[Conversion Rate]]</f>
        <v>0</v>
      </c>
      <c r="AX512" s="28" t="str">
        <f>Table24[[#This Row],[All In/ ++]]</f>
        <v>++</v>
      </c>
      <c r="AY512" s="28">
        <f>Table24[[#This Row],[FSC]]*Table24[[#This Row],[Conversion Rate]]</f>
        <v>1.2</v>
      </c>
      <c r="AZ512" s="28">
        <f>Table24[[#This Row],[SSC]]*Table24[[#This Row],[Conversion Rate]]</f>
        <v>0.2</v>
      </c>
      <c r="BA512" s="28">
        <f>Table24[[#This Row],[Screening]]*Table24[[#This Row],[Conversion Rate]]</f>
        <v>0.1</v>
      </c>
      <c r="BB512" s="28">
        <f>Table24[[#This Row],[Other Charges]]*Table24[[#This Row],[Conversion Rate]]</f>
        <v>0</v>
      </c>
      <c r="BC512" s="28">
        <f>Table24[[#This Row],[Dry Ice Charge]]*Table24[[#This Row],[Conversion Rate]]</f>
        <v>0</v>
      </c>
      <c r="BD512" s="28">
        <f>Table24[[#This Row],[SAF/kg]]*Table24[[#This Row],[Conversion Rate]]</f>
        <v>0</v>
      </c>
      <c r="BE512" s="30" cm="1">
        <f t="array" ref="BE512">IF(COUNTIFS(F$20:F$1213,F512,G$20:G$1213,G512)&gt;1,
    _xlfn.PERCENTRANK.INC(
        _xlfn._xlws.FILTER(AO$20:AO$1213, (F$20:F$1213=F512)*(G$20:G$1213=G512)*ISNUMBER(AO$20:AO$1213)),
        AO512
    ),
    0
)</f>
        <v>0.47</v>
      </c>
      <c r="BF512" s="28" t="str">
        <f t="shared" si="7"/>
        <v>Orange</v>
      </c>
    </row>
    <row r="513" spans="3:58" hidden="1">
      <c r="C513" s="6" t="s">
        <v>20</v>
      </c>
      <c r="D513" s="4" t="s">
        <v>472</v>
      </c>
      <c r="E513" s="4" t="s">
        <v>22</v>
      </c>
      <c r="F513" s="4" t="s">
        <v>37</v>
      </c>
      <c r="G513" s="4" t="s">
        <v>181</v>
      </c>
      <c r="H513" s="4" t="s">
        <v>799</v>
      </c>
      <c r="I513" s="4" t="s">
        <v>808</v>
      </c>
      <c r="J513" s="4" t="s">
        <v>776</v>
      </c>
      <c r="K513" s="4" t="s">
        <v>777</v>
      </c>
      <c r="L5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513" s="7">
        <v>18783.142453600001</v>
      </c>
      <c r="N513" s="4">
        <v>1192</v>
      </c>
      <c r="O513" s="8">
        <v>15.757669843624162</v>
      </c>
      <c r="P513" s="8" t="s">
        <v>858</v>
      </c>
      <c r="Q513" s="12" t="s">
        <v>472</v>
      </c>
      <c r="R513" s="12" t="s">
        <v>791</v>
      </c>
      <c r="S513" s="12"/>
      <c r="T513" s="12" t="s">
        <v>836</v>
      </c>
      <c r="U513" s="12">
        <v>13</v>
      </c>
      <c r="V513" s="12">
        <v>175</v>
      </c>
      <c r="W513" s="12"/>
      <c r="X513" s="12">
        <v>8.93</v>
      </c>
      <c r="Y513" s="12"/>
      <c r="Z513" s="12">
        <v>7.15</v>
      </c>
      <c r="AA513" s="12"/>
      <c r="AB513" s="12"/>
      <c r="AC513" s="12"/>
      <c r="AD513" s="12"/>
      <c r="AE513" s="12" t="s">
        <v>841</v>
      </c>
      <c r="AF513" s="12">
        <v>1.2</v>
      </c>
      <c r="AG513" s="12">
        <v>0.2</v>
      </c>
      <c r="AH513" s="12">
        <v>0.1</v>
      </c>
      <c r="AI513" s="12"/>
      <c r="AJ513" s="12"/>
      <c r="AK513" s="12"/>
      <c r="AL513" s="16" t="s">
        <v>853</v>
      </c>
      <c r="AM513" s="12" t="s">
        <v>1500</v>
      </c>
      <c r="AN513" s="27">
        <f>VLOOKUP(Table24[[#This Row],[USD conversion]],Sheet2!A:B,2,FALSE)</f>
        <v>1</v>
      </c>
      <c r="AO513" s="28">
        <f>Table24[[#This Row],[Min Charge]]*Table24[[#This Row],[Conversion Rate]]</f>
        <v>175</v>
      </c>
      <c r="AP513" s="28">
        <f>Table24[[#This Row],[45]]*Table24[[#This Row],[Conversion Rate]]</f>
        <v>0</v>
      </c>
      <c r="AQ513" s="28">
        <f>Table24[[#This Row],[100]]*Table24[[#This Row],[Conversion Rate]]</f>
        <v>8.93</v>
      </c>
      <c r="AR513" s="28">
        <f>Table24[[#This Row],[200]]*Table24[[#This Row],[Conversion Rate]]</f>
        <v>0</v>
      </c>
      <c r="AS513" s="28">
        <f>Table24[[#This Row],[300]]*Table24[[#This Row],[Conversion Rate]]</f>
        <v>7.15</v>
      </c>
      <c r="AT513" s="28">
        <f>Table24[[#This Row],[500]]*Table24[[#This Row],[Conversion Rate]]</f>
        <v>0</v>
      </c>
      <c r="AU513" s="28">
        <f>Table24[[#This Row],[1000]]*Table24[[#This Row],[Conversion Rate]]</f>
        <v>0</v>
      </c>
      <c r="AV513" s="28">
        <f>Table24[[#This Row],[2500]]*Table24[[#This Row],[Conversion Rate]]</f>
        <v>0</v>
      </c>
      <c r="AW513" s="28">
        <f>Table24[[#This Row],[5000]]*Table24[[#This Row],[Conversion Rate]]</f>
        <v>0</v>
      </c>
      <c r="AX513" s="28" t="str">
        <f>Table24[[#This Row],[All In/ ++]]</f>
        <v>++</v>
      </c>
      <c r="AY513" s="28">
        <f>Table24[[#This Row],[FSC]]*Table24[[#This Row],[Conversion Rate]]</f>
        <v>1.2</v>
      </c>
      <c r="AZ513" s="28">
        <f>Table24[[#This Row],[SSC]]*Table24[[#This Row],[Conversion Rate]]</f>
        <v>0.2</v>
      </c>
      <c r="BA513" s="28">
        <f>Table24[[#This Row],[Screening]]*Table24[[#This Row],[Conversion Rate]]</f>
        <v>0.1</v>
      </c>
      <c r="BB513" s="28">
        <f>Table24[[#This Row],[Other Charges]]*Table24[[#This Row],[Conversion Rate]]</f>
        <v>0</v>
      </c>
      <c r="BC513" s="28">
        <f>Table24[[#This Row],[Dry Ice Charge]]*Table24[[#This Row],[Conversion Rate]]</f>
        <v>0</v>
      </c>
      <c r="BD513" s="28">
        <f>Table24[[#This Row],[SAF/kg]]*Table24[[#This Row],[Conversion Rate]]</f>
        <v>0</v>
      </c>
      <c r="BE513" s="30" cm="1">
        <f t="array" ref="BE513">IF(COUNTIFS(F$20:F$1213,F513,G$20:G$1213,G513)&gt;1,
    _xlfn.PERCENTRANK.INC(
        _xlfn._xlws.FILTER(AO$20:AO$1213, (F$20:F$1213=F513)*(G$20:G$1213=G513)*ISNUMBER(AO$20:AO$1213)),
        AO513
    ),
    0
)</f>
        <v>0.625</v>
      </c>
      <c r="BF513" s="28" t="str">
        <f t="shared" si="7"/>
        <v>Orange</v>
      </c>
    </row>
    <row r="514" spans="3:58" hidden="1">
      <c r="C514" s="6" t="s">
        <v>20</v>
      </c>
      <c r="D514" s="4" t="s">
        <v>472</v>
      </c>
      <c r="E514" s="4" t="s">
        <v>22</v>
      </c>
      <c r="F514" s="4" t="s">
        <v>32</v>
      </c>
      <c r="G514" s="4" t="s">
        <v>44</v>
      </c>
      <c r="H514" s="4" t="s">
        <v>799</v>
      </c>
      <c r="I514" s="4" t="s">
        <v>816</v>
      </c>
      <c r="J514" s="4" t="s">
        <v>776</v>
      </c>
      <c r="K514" s="4" t="s">
        <v>777</v>
      </c>
      <c r="L5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514" s="7">
        <v>10380.670000000002</v>
      </c>
      <c r="N514" s="4">
        <v>621</v>
      </c>
      <c r="O514" s="8">
        <v>16.716054750402581</v>
      </c>
      <c r="P514" s="8" t="s">
        <v>858</v>
      </c>
      <c r="Q514" s="12" t="s">
        <v>472</v>
      </c>
      <c r="R514" s="12" t="s">
        <v>792</v>
      </c>
      <c r="S514" s="14" t="s">
        <v>833</v>
      </c>
      <c r="T514" s="12" t="s">
        <v>836</v>
      </c>
      <c r="U514" s="12">
        <v>45</v>
      </c>
      <c r="V514" s="12">
        <v>16.13</v>
      </c>
      <c r="W514" s="12"/>
      <c r="X514" s="12">
        <v>11.12</v>
      </c>
      <c r="Y514" s="12"/>
      <c r="Z514" s="12"/>
      <c r="AA514" s="12"/>
      <c r="AB514" s="12"/>
      <c r="AC514" s="12"/>
      <c r="AD514" s="12"/>
      <c r="AE514" s="15" t="s">
        <v>850</v>
      </c>
      <c r="AF514" s="12">
        <v>1.2</v>
      </c>
      <c r="AG514" s="12">
        <v>0.2</v>
      </c>
      <c r="AH514" s="12">
        <v>0.1</v>
      </c>
      <c r="AI514" s="14" t="s">
        <v>855</v>
      </c>
      <c r="AJ514" s="12"/>
      <c r="AK514" s="12"/>
      <c r="AL514" s="17" t="s">
        <v>854</v>
      </c>
      <c r="AM514" s="12" t="s">
        <v>1500</v>
      </c>
      <c r="AN514" s="27">
        <f>VLOOKUP(Table24[[#This Row],[USD conversion]],Sheet2!A:B,2,FALSE)</f>
        <v>1</v>
      </c>
      <c r="AO514" s="28">
        <f>Table24[[#This Row],[Min Charge]]*Table24[[#This Row],[Conversion Rate]]</f>
        <v>16.13</v>
      </c>
      <c r="AP514" s="28">
        <f>Table24[[#This Row],[45]]*Table24[[#This Row],[Conversion Rate]]</f>
        <v>0</v>
      </c>
      <c r="AQ514" s="28">
        <f>Table24[[#This Row],[100]]*Table24[[#This Row],[Conversion Rate]]</f>
        <v>11.12</v>
      </c>
      <c r="AR514" s="28">
        <f>Table24[[#This Row],[200]]*Table24[[#This Row],[Conversion Rate]]</f>
        <v>0</v>
      </c>
      <c r="AS514" s="28">
        <f>Table24[[#This Row],[300]]*Table24[[#This Row],[Conversion Rate]]</f>
        <v>0</v>
      </c>
      <c r="AT514" s="28">
        <f>Table24[[#This Row],[500]]*Table24[[#This Row],[Conversion Rate]]</f>
        <v>0</v>
      </c>
      <c r="AU514" s="28">
        <f>Table24[[#This Row],[1000]]*Table24[[#This Row],[Conversion Rate]]</f>
        <v>0</v>
      </c>
      <c r="AV514" s="28">
        <f>Table24[[#This Row],[2500]]*Table24[[#This Row],[Conversion Rate]]</f>
        <v>0</v>
      </c>
      <c r="AW514" s="28">
        <f>Table24[[#This Row],[5000]]*Table24[[#This Row],[Conversion Rate]]</f>
        <v>0</v>
      </c>
      <c r="AX514" s="28" t="str">
        <f>Table24[[#This Row],[All In/ ++]]</f>
        <v>++</v>
      </c>
      <c r="AY514" s="28">
        <f>Table24[[#This Row],[FSC]]*Table24[[#This Row],[Conversion Rate]]</f>
        <v>1.2</v>
      </c>
      <c r="AZ514" s="28">
        <f>Table24[[#This Row],[SSC]]*Table24[[#This Row],[Conversion Rate]]</f>
        <v>0.2</v>
      </c>
      <c r="BA514" s="28">
        <f>Table24[[#This Row],[Screening]]*Table24[[#This Row],[Conversion Rate]]</f>
        <v>0.1</v>
      </c>
      <c r="BB514" s="28" t="e">
        <f>Table24[[#This Row],[Other Charges]]*Table24[[#This Row],[Conversion Rate]]</f>
        <v>#VALUE!</v>
      </c>
      <c r="BC514" s="28">
        <f>Table24[[#This Row],[Dry Ice Charge]]*Table24[[#This Row],[Conversion Rate]]</f>
        <v>0</v>
      </c>
      <c r="BD514" s="28">
        <f>Table24[[#This Row],[SAF/kg]]*Table24[[#This Row],[Conversion Rate]]</f>
        <v>0</v>
      </c>
      <c r="BE514" s="30" cm="1">
        <f t="array" ref="BE514">IF(COUNTIFS(F$20:F$1213,F514,G$20:G$1213,G514)&gt;1,
    _xlfn.PERCENTRANK.INC(
        _xlfn._xlws.FILTER(AO$20:AO$1213, (F$20:F$1213=F514)*(G$20:G$1213=G514)*ISNUMBER(AO$20:AO$1213)),
        AO514
    ),
    0
)</f>
        <v>0</v>
      </c>
      <c r="BF514" s="28" t="str">
        <f t="shared" si="7"/>
        <v>Green</v>
      </c>
    </row>
    <row r="515" spans="3:58" hidden="1">
      <c r="C515" s="6" t="s">
        <v>20</v>
      </c>
      <c r="D515" s="4" t="s">
        <v>472</v>
      </c>
      <c r="E515" s="4" t="s">
        <v>22</v>
      </c>
      <c r="F515" s="4" t="s">
        <v>32</v>
      </c>
      <c r="G515" s="4" t="s">
        <v>106</v>
      </c>
      <c r="H515" s="4" t="s">
        <v>799</v>
      </c>
      <c r="I515" s="4" t="s">
        <v>816</v>
      </c>
      <c r="J515" s="4" t="s">
        <v>776</v>
      </c>
      <c r="K515" s="4" t="s">
        <v>777</v>
      </c>
      <c r="L5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515" s="7">
        <v>8835.8500000000076</v>
      </c>
      <c r="N515" s="4">
        <v>620</v>
      </c>
      <c r="O515" s="8">
        <v>14.251370967741948</v>
      </c>
      <c r="P515" s="8" t="s">
        <v>858</v>
      </c>
      <c r="Q515" s="12" t="s">
        <v>472</v>
      </c>
      <c r="R515" s="12" t="s">
        <v>792</v>
      </c>
      <c r="S515" s="14" t="s">
        <v>832</v>
      </c>
      <c r="T515" s="12" t="s">
        <v>836</v>
      </c>
      <c r="U515" s="12">
        <v>45</v>
      </c>
      <c r="V515" s="12">
        <v>16.13</v>
      </c>
      <c r="W515" s="12"/>
      <c r="X515" s="12">
        <v>11.12</v>
      </c>
      <c r="Y515" s="12"/>
      <c r="Z515" s="12"/>
      <c r="AA515" s="12"/>
      <c r="AB515" s="12"/>
      <c r="AC515" s="12"/>
      <c r="AD515" s="12"/>
      <c r="AE515" s="15" t="s">
        <v>850</v>
      </c>
      <c r="AF515" s="12">
        <v>1.2</v>
      </c>
      <c r="AG515" s="12">
        <v>0.2</v>
      </c>
      <c r="AH515" s="12">
        <v>0.1</v>
      </c>
      <c r="AI515" s="12" t="s">
        <v>855</v>
      </c>
      <c r="AJ515" s="12"/>
      <c r="AK515" s="12"/>
      <c r="AL515" s="16" t="s">
        <v>854</v>
      </c>
      <c r="AM515" s="12" t="s">
        <v>1500</v>
      </c>
      <c r="AN515" s="27">
        <f>VLOOKUP(Table24[[#This Row],[USD conversion]],Sheet2!A:B,2,FALSE)</f>
        <v>1</v>
      </c>
      <c r="AO515" s="28">
        <f>Table24[[#This Row],[Min Charge]]*Table24[[#This Row],[Conversion Rate]]</f>
        <v>16.13</v>
      </c>
      <c r="AP515" s="28">
        <f>Table24[[#This Row],[45]]*Table24[[#This Row],[Conversion Rate]]</f>
        <v>0</v>
      </c>
      <c r="AQ515" s="28">
        <f>Table24[[#This Row],[100]]*Table24[[#This Row],[Conversion Rate]]</f>
        <v>11.12</v>
      </c>
      <c r="AR515" s="28">
        <f>Table24[[#This Row],[200]]*Table24[[#This Row],[Conversion Rate]]</f>
        <v>0</v>
      </c>
      <c r="AS515" s="28">
        <f>Table24[[#This Row],[300]]*Table24[[#This Row],[Conversion Rate]]</f>
        <v>0</v>
      </c>
      <c r="AT515" s="28">
        <f>Table24[[#This Row],[500]]*Table24[[#This Row],[Conversion Rate]]</f>
        <v>0</v>
      </c>
      <c r="AU515" s="28">
        <f>Table24[[#This Row],[1000]]*Table24[[#This Row],[Conversion Rate]]</f>
        <v>0</v>
      </c>
      <c r="AV515" s="28">
        <f>Table24[[#This Row],[2500]]*Table24[[#This Row],[Conversion Rate]]</f>
        <v>0</v>
      </c>
      <c r="AW515" s="28">
        <f>Table24[[#This Row],[5000]]*Table24[[#This Row],[Conversion Rate]]</f>
        <v>0</v>
      </c>
      <c r="AX515" s="28" t="str">
        <f>Table24[[#This Row],[All In/ ++]]</f>
        <v>++</v>
      </c>
      <c r="AY515" s="28">
        <f>Table24[[#This Row],[FSC]]*Table24[[#This Row],[Conversion Rate]]</f>
        <v>1.2</v>
      </c>
      <c r="AZ515" s="28">
        <f>Table24[[#This Row],[SSC]]*Table24[[#This Row],[Conversion Rate]]</f>
        <v>0.2</v>
      </c>
      <c r="BA515" s="28">
        <f>Table24[[#This Row],[Screening]]*Table24[[#This Row],[Conversion Rate]]</f>
        <v>0.1</v>
      </c>
      <c r="BB515" s="28" t="e">
        <f>Table24[[#This Row],[Other Charges]]*Table24[[#This Row],[Conversion Rate]]</f>
        <v>#VALUE!</v>
      </c>
      <c r="BC515" s="28">
        <f>Table24[[#This Row],[Dry Ice Charge]]*Table24[[#This Row],[Conversion Rate]]</f>
        <v>0</v>
      </c>
      <c r="BD515" s="28">
        <f>Table24[[#This Row],[SAF/kg]]*Table24[[#This Row],[Conversion Rate]]</f>
        <v>0</v>
      </c>
      <c r="BE515" s="30" cm="1">
        <f t="array" ref="BE515">IF(COUNTIFS(F$20:F$1213,F515,G$20:G$1213,G515)&gt;1,
    _xlfn.PERCENTRANK.INC(
        _xlfn._xlws.FILTER(AO$20:AO$1213, (F$20:F$1213=F515)*(G$20:G$1213=G515)*ISNUMBER(AO$20:AO$1213)),
        AO515
    ),
    0
)</f>
        <v>0</v>
      </c>
      <c r="BF515" s="28" t="str">
        <f t="shared" si="7"/>
        <v>Green</v>
      </c>
    </row>
    <row r="516" spans="3:58" hidden="1">
      <c r="C516" s="6" t="s">
        <v>20</v>
      </c>
      <c r="D516" s="4" t="s">
        <v>472</v>
      </c>
      <c r="E516" s="4" t="s">
        <v>22</v>
      </c>
      <c r="F516" s="4" t="s">
        <v>97</v>
      </c>
      <c r="G516" s="4" t="s">
        <v>37</v>
      </c>
      <c r="H516" s="4" t="s">
        <v>808</v>
      </c>
      <c r="I516" s="4" t="s">
        <v>799</v>
      </c>
      <c r="J516" s="4" t="s">
        <v>777</v>
      </c>
      <c r="K516" s="4" t="s">
        <v>776</v>
      </c>
      <c r="L5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516" s="7">
        <v>36561.629999999925</v>
      </c>
      <c r="N516" s="4">
        <v>1233</v>
      </c>
      <c r="O516" s="8">
        <v>29.652579075425731</v>
      </c>
      <c r="P516" s="8" t="s">
        <v>858</v>
      </c>
      <c r="Q516" s="12" t="s">
        <v>472</v>
      </c>
      <c r="R516" s="12" t="s">
        <v>791</v>
      </c>
      <c r="S516" s="12"/>
      <c r="T516" s="12" t="s">
        <v>851</v>
      </c>
      <c r="U516" s="12">
        <v>1</v>
      </c>
      <c r="V516" s="12">
        <v>10000</v>
      </c>
      <c r="W516" s="12"/>
      <c r="X516" s="12">
        <v>1511</v>
      </c>
      <c r="Y516" s="12"/>
      <c r="Z516" s="12"/>
      <c r="AA516" s="12"/>
      <c r="AB516" s="12"/>
      <c r="AC516" s="12"/>
      <c r="AD516" s="12"/>
      <c r="AE516" s="15" t="s">
        <v>850</v>
      </c>
      <c r="AF516" s="12">
        <v>50</v>
      </c>
      <c r="AG516" s="12"/>
      <c r="AH516" s="12"/>
      <c r="AI516" s="12" t="s">
        <v>852</v>
      </c>
      <c r="AJ516" s="12"/>
      <c r="AK516" s="12"/>
      <c r="AL516" s="16"/>
      <c r="AM516" s="12" t="s">
        <v>1501</v>
      </c>
      <c r="AN516" s="27">
        <f>VLOOKUP(Table24[[#This Row],[USD conversion]],Sheet2!A:B,2,FALSE)</f>
        <v>6.8230000000000001E-3</v>
      </c>
      <c r="AO516" s="28">
        <f>Table24[[#This Row],[Min Charge]]*Table24[[#This Row],[Conversion Rate]]</f>
        <v>68.23</v>
      </c>
      <c r="AP516" s="28">
        <f>Table24[[#This Row],[45]]*Table24[[#This Row],[Conversion Rate]]</f>
        <v>0</v>
      </c>
      <c r="AQ516" s="28">
        <f>Table24[[#This Row],[100]]*Table24[[#This Row],[Conversion Rate]]</f>
        <v>10.309552999999999</v>
      </c>
      <c r="AR516" s="28">
        <f>Table24[[#This Row],[200]]*Table24[[#This Row],[Conversion Rate]]</f>
        <v>0</v>
      </c>
      <c r="AS516" s="28">
        <f>Table24[[#This Row],[300]]*Table24[[#This Row],[Conversion Rate]]</f>
        <v>0</v>
      </c>
      <c r="AT516" s="28">
        <f>Table24[[#This Row],[500]]*Table24[[#This Row],[Conversion Rate]]</f>
        <v>0</v>
      </c>
      <c r="AU516" s="28">
        <f>Table24[[#This Row],[1000]]*Table24[[#This Row],[Conversion Rate]]</f>
        <v>0</v>
      </c>
      <c r="AV516" s="28">
        <f>Table24[[#This Row],[2500]]*Table24[[#This Row],[Conversion Rate]]</f>
        <v>0</v>
      </c>
      <c r="AW516" s="28">
        <f>Table24[[#This Row],[5000]]*Table24[[#This Row],[Conversion Rate]]</f>
        <v>0</v>
      </c>
      <c r="AX516" s="28" t="str">
        <f>Table24[[#This Row],[All In/ ++]]</f>
        <v>++</v>
      </c>
      <c r="AY516" s="28">
        <f>Table24[[#This Row],[FSC]]*Table24[[#This Row],[Conversion Rate]]</f>
        <v>0.34115000000000001</v>
      </c>
      <c r="AZ516" s="28">
        <f>Table24[[#This Row],[SSC]]*Table24[[#This Row],[Conversion Rate]]</f>
        <v>0</v>
      </c>
      <c r="BA516" s="28">
        <f>Table24[[#This Row],[Screening]]*Table24[[#This Row],[Conversion Rate]]</f>
        <v>0</v>
      </c>
      <c r="BB516" s="28" t="e">
        <f>Table24[[#This Row],[Other Charges]]*Table24[[#This Row],[Conversion Rate]]</f>
        <v>#VALUE!</v>
      </c>
      <c r="BC516" s="28">
        <f>Table24[[#This Row],[Dry Ice Charge]]*Table24[[#This Row],[Conversion Rate]]</f>
        <v>0</v>
      </c>
      <c r="BD516" s="28">
        <f>Table24[[#This Row],[SAF/kg]]*Table24[[#This Row],[Conversion Rate]]</f>
        <v>0</v>
      </c>
      <c r="BE516" s="30" cm="1">
        <f t="array" ref="BE516">IF(COUNTIFS(F$20:F$1213,F516,G$20:G$1213,G516)&gt;1,
    _xlfn.PERCENTRANK.INC(
        _xlfn._xlws.FILTER(AO$20:AO$1213, (F$20:F$1213=F516)*(G$20:G$1213=G516)*ISNUMBER(AO$20:AO$1213)),
        AO516
    ),
    0
)</f>
        <v>0</v>
      </c>
      <c r="BF516" s="28" t="str">
        <f t="shared" si="7"/>
        <v>Green</v>
      </c>
    </row>
    <row r="517" spans="3:58" hidden="1">
      <c r="C517" s="6" t="s">
        <v>20</v>
      </c>
      <c r="D517" s="4" t="s">
        <v>21</v>
      </c>
      <c r="E517" s="4" t="s">
        <v>22</v>
      </c>
      <c r="F517" s="4" t="s">
        <v>97</v>
      </c>
      <c r="G517" s="4" t="s">
        <v>27</v>
      </c>
      <c r="H517" s="4" t="s">
        <v>808</v>
      </c>
      <c r="I517" s="4" t="s">
        <v>810</v>
      </c>
      <c r="J517" s="4" t="s">
        <v>777</v>
      </c>
      <c r="K517" s="4" t="s">
        <v>777</v>
      </c>
      <c r="L5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PharmaNoExpressHNDSINJPSGAPACAPAC</v>
      </c>
      <c r="M517" s="7">
        <v>9666.3000000000011</v>
      </c>
      <c r="N517" s="4">
        <v>745</v>
      </c>
      <c r="O517" s="8">
        <v>12.974899328859061</v>
      </c>
      <c r="P517" s="8" t="s">
        <v>858</v>
      </c>
      <c r="Q517" s="12" t="s">
        <v>472</v>
      </c>
      <c r="R517" s="12" t="s">
        <v>791</v>
      </c>
      <c r="S517" s="12"/>
      <c r="T517" s="14" t="s">
        <v>851</v>
      </c>
      <c r="U517" s="12">
        <v>1</v>
      </c>
      <c r="V517" s="12">
        <v>8500</v>
      </c>
      <c r="W517" s="12"/>
      <c r="X517" s="12">
        <v>180</v>
      </c>
      <c r="Y517" s="12"/>
      <c r="Z517" s="12"/>
      <c r="AA517" s="12"/>
      <c r="AB517" s="12"/>
      <c r="AC517" s="12"/>
      <c r="AD517" s="12"/>
      <c r="AE517" s="15" t="s">
        <v>850</v>
      </c>
      <c r="AF517" s="12">
        <v>30</v>
      </c>
      <c r="AG517" s="12"/>
      <c r="AH517" s="12"/>
      <c r="AI517" s="14" t="s">
        <v>852</v>
      </c>
      <c r="AJ517" s="12"/>
      <c r="AK517" s="12"/>
      <c r="AL517" s="16"/>
      <c r="AM517" s="12" t="s">
        <v>1501</v>
      </c>
      <c r="AN517" s="27">
        <f>VLOOKUP(Table24[[#This Row],[USD conversion]],Sheet2!A:B,2,FALSE)</f>
        <v>6.8230000000000001E-3</v>
      </c>
      <c r="AO517" s="28">
        <f>Table24[[#This Row],[Min Charge]]*Table24[[#This Row],[Conversion Rate]]</f>
        <v>57.9955</v>
      </c>
      <c r="AP517" s="28">
        <f>Table24[[#This Row],[45]]*Table24[[#This Row],[Conversion Rate]]</f>
        <v>0</v>
      </c>
      <c r="AQ517" s="28">
        <f>Table24[[#This Row],[100]]*Table24[[#This Row],[Conversion Rate]]</f>
        <v>1.22814</v>
      </c>
      <c r="AR517" s="28">
        <f>Table24[[#This Row],[200]]*Table24[[#This Row],[Conversion Rate]]</f>
        <v>0</v>
      </c>
      <c r="AS517" s="28">
        <f>Table24[[#This Row],[300]]*Table24[[#This Row],[Conversion Rate]]</f>
        <v>0</v>
      </c>
      <c r="AT517" s="28">
        <f>Table24[[#This Row],[500]]*Table24[[#This Row],[Conversion Rate]]</f>
        <v>0</v>
      </c>
      <c r="AU517" s="28">
        <f>Table24[[#This Row],[1000]]*Table24[[#This Row],[Conversion Rate]]</f>
        <v>0</v>
      </c>
      <c r="AV517" s="28">
        <f>Table24[[#This Row],[2500]]*Table24[[#This Row],[Conversion Rate]]</f>
        <v>0</v>
      </c>
      <c r="AW517" s="28">
        <f>Table24[[#This Row],[5000]]*Table24[[#This Row],[Conversion Rate]]</f>
        <v>0</v>
      </c>
      <c r="AX517" s="28" t="str">
        <f>Table24[[#This Row],[All In/ ++]]</f>
        <v>++</v>
      </c>
      <c r="AY517" s="28">
        <f>Table24[[#This Row],[FSC]]*Table24[[#This Row],[Conversion Rate]]</f>
        <v>0.20469000000000001</v>
      </c>
      <c r="AZ517" s="28">
        <f>Table24[[#This Row],[SSC]]*Table24[[#This Row],[Conversion Rate]]</f>
        <v>0</v>
      </c>
      <c r="BA517" s="28">
        <f>Table24[[#This Row],[Screening]]*Table24[[#This Row],[Conversion Rate]]</f>
        <v>0</v>
      </c>
      <c r="BB517" s="28" t="e">
        <f>Table24[[#This Row],[Other Charges]]*Table24[[#This Row],[Conversion Rate]]</f>
        <v>#VALUE!</v>
      </c>
      <c r="BC517" s="28">
        <f>Table24[[#This Row],[Dry Ice Charge]]*Table24[[#This Row],[Conversion Rate]]</f>
        <v>0</v>
      </c>
      <c r="BD517" s="28">
        <f>Table24[[#This Row],[SAF/kg]]*Table24[[#This Row],[Conversion Rate]]</f>
        <v>0</v>
      </c>
      <c r="BE517" s="30" cm="1">
        <f t="array" ref="BE517">IF(COUNTIFS(F$20:F$1213,F517,G$20:G$1213,G517)&gt;1,
    _xlfn.PERCENTRANK.INC(
        _xlfn._xlws.FILTER(AO$20:AO$1213, (F$20:F$1213=F517)*(G$20:G$1213=G517)*ISNUMBER(AO$20:AO$1213)),
        AO517
    ),
    0
)</f>
        <v>0</v>
      </c>
      <c r="BF517" s="28" t="str">
        <f t="shared" si="7"/>
        <v>Green</v>
      </c>
    </row>
    <row r="518" spans="3:58" hidden="1">
      <c r="C518" s="6" t="s">
        <v>20</v>
      </c>
      <c r="D518" s="4" t="s">
        <v>472</v>
      </c>
      <c r="E518" s="4" t="s">
        <v>22</v>
      </c>
      <c r="F518" s="4" t="s">
        <v>97</v>
      </c>
      <c r="G518" s="4" t="s">
        <v>27</v>
      </c>
      <c r="H518" s="4" t="s">
        <v>808</v>
      </c>
      <c r="I518" s="4" t="s">
        <v>810</v>
      </c>
      <c r="J518" s="4" t="s">
        <v>777</v>
      </c>
      <c r="K518" s="4" t="s">
        <v>777</v>
      </c>
      <c r="L5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PharmaYesExpressHNDSINJPSGAPACAPAC</v>
      </c>
      <c r="M518" s="7">
        <v>159720.75000000006</v>
      </c>
      <c r="N518" s="4">
        <v>1007</v>
      </c>
      <c r="O518" s="8">
        <v>158.61047666335656</v>
      </c>
      <c r="P518" s="8" t="s">
        <v>858</v>
      </c>
      <c r="Q518" s="12" t="s">
        <v>472</v>
      </c>
      <c r="R518" s="12" t="s">
        <v>791</v>
      </c>
      <c r="S518" s="12"/>
      <c r="T518" s="12" t="s">
        <v>851</v>
      </c>
      <c r="U518" s="12">
        <v>1</v>
      </c>
      <c r="V518" s="12">
        <v>8500</v>
      </c>
      <c r="W518" s="12"/>
      <c r="X518" s="12">
        <v>250</v>
      </c>
      <c r="Y518" s="12"/>
      <c r="Z518" s="12"/>
      <c r="AA518" s="12"/>
      <c r="AB518" s="12"/>
      <c r="AC518" s="12"/>
      <c r="AD518" s="12"/>
      <c r="AE518" s="15" t="s">
        <v>850</v>
      </c>
      <c r="AF518" s="12">
        <v>30</v>
      </c>
      <c r="AG518" s="12"/>
      <c r="AH518" s="12"/>
      <c r="AI518" s="12" t="s">
        <v>852</v>
      </c>
      <c r="AJ518" s="12"/>
      <c r="AK518" s="12"/>
      <c r="AL518" s="16"/>
      <c r="AM518" s="12" t="s">
        <v>1501</v>
      </c>
      <c r="AN518" s="27">
        <f>VLOOKUP(Table24[[#This Row],[USD conversion]],Sheet2!A:B,2,FALSE)</f>
        <v>6.8230000000000001E-3</v>
      </c>
      <c r="AO518" s="28">
        <f>Table24[[#This Row],[Min Charge]]*Table24[[#This Row],[Conversion Rate]]</f>
        <v>57.9955</v>
      </c>
      <c r="AP518" s="28">
        <f>Table24[[#This Row],[45]]*Table24[[#This Row],[Conversion Rate]]</f>
        <v>0</v>
      </c>
      <c r="AQ518" s="28">
        <f>Table24[[#This Row],[100]]*Table24[[#This Row],[Conversion Rate]]</f>
        <v>1.7057500000000001</v>
      </c>
      <c r="AR518" s="28">
        <f>Table24[[#This Row],[200]]*Table24[[#This Row],[Conversion Rate]]</f>
        <v>0</v>
      </c>
      <c r="AS518" s="28">
        <f>Table24[[#This Row],[300]]*Table24[[#This Row],[Conversion Rate]]</f>
        <v>0</v>
      </c>
      <c r="AT518" s="28">
        <f>Table24[[#This Row],[500]]*Table24[[#This Row],[Conversion Rate]]</f>
        <v>0</v>
      </c>
      <c r="AU518" s="28">
        <f>Table24[[#This Row],[1000]]*Table24[[#This Row],[Conversion Rate]]</f>
        <v>0</v>
      </c>
      <c r="AV518" s="28">
        <f>Table24[[#This Row],[2500]]*Table24[[#This Row],[Conversion Rate]]</f>
        <v>0</v>
      </c>
      <c r="AW518" s="28">
        <f>Table24[[#This Row],[5000]]*Table24[[#This Row],[Conversion Rate]]</f>
        <v>0</v>
      </c>
      <c r="AX518" s="28" t="str">
        <f>Table24[[#This Row],[All In/ ++]]</f>
        <v>++</v>
      </c>
      <c r="AY518" s="28">
        <f>Table24[[#This Row],[FSC]]*Table24[[#This Row],[Conversion Rate]]</f>
        <v>0.20469000000000001</v>
      </c>
      <c r="AZ518" s="28">
        <f>Table24[[#This Row],[SSC]]*Table24[[#This Row],[Conversion Rate]]</f>
        <v>0</v>
      </c>
      <c r="BA518" s="28">
        <f>Table24[[#This Row],[Screening]]*Table24[[#This Row],[Conversion Rate]]</f>
        <v>0</v>
      </c>
      <c r="BB518" s="28" t="e">
        <f>Table24[[#This Row],[Other Charges]]*Table24[[#This Row],[Conversion Rate]]</f>
        <v>#VALUE!</v>
      </c>
      <c r="BC518" s="28">
        <f>Table24[[#This Row],[Dry Ice Charge]]*Table24[[#This Row],[Conversion Rate]]</f>
        <v>0</v>
      </c>
      <c r="BD518" s="28">
        <f>Table24[[#This Row],[SAF/kg]]*Table24[[#This Row],[Conversion Rate]]</f>
        <v>0</v>
      </c>
      <c r="BE518" s="30" cm="1">
        <f t="array" ref="BE518">IF(COUNTIFS(F$20:F$1213,F518,G$20:G$1213,G518)&gt;1,
    _xlfn.PERCENTRANK.INC(
        _xlfn._xlws.FILTER(AO$20:AO$1213, (F$20:F$1213=F518)*(G$20:G$1213=G518)*ISNUMBER(AO$20:AO$1213)),
        AO518
    ),
    0
)</f>
        <v>0</v>
      </c>
      <c r="BF518" s="28" t="str">
        <f t="shared" si="7"/>
        <v>Green</v>
      </c>
    </row>
    <row r="519" spans="3:58" hidden="1">
      <c r="C519" s="6" t="s">
        <v>20</v>
      </c>
      <c r="D519" s="4" t="s">
        <v>21</v>
      </c>
      <c r="E519" s="4" t="s">
        <v>22</v>
      </c>
      <c r="F519" s="4" t="s">
        <v>97</v>
      </c>
      <c r="G519" s="4" t="s">
        <v>106</v>
      </c>
      <c r="H519" s="4" t="s">
        <v>808</v>
      </c>
      <c r="I519" s="4" t="s">
        <v>816</v>
      </c>
      <c r="J519" s="4" t="s">
        <v>777</v>
      </c>
      <c r="K519" s="4" t="s">
        <v>777</v>
      </c>
      <c r="L5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PharmaNoExpressHNDSYDJPAUAPACAPAC</v>
      </c>
      <c r="M519" s="7">
        <v>1553.1</v>
      </c>
      <c r="N519" s="4">
        <v>260</v>
      </c>
      <c r="O519" s="8">
        <v>5.9734615384615379</v>
      </c>
      <c r="P519" s="8" t="s">
        <v>858</v>
      </c>
      <c r="Q519" s="12" t="s">
        <v>472</v>
      </c>
      <c r="R519" s="12" t="s">
        <v>791</v>
      </c>
      <c r="S519" s="12"/>
      <c r="T519" s="12" t="s">
        <v>851</v>
      </c>
      <c r="U519" s="12">
        <v>1</v>
      </c>
      <c r="V519" s="12">
        <v>10000</v>
      </c>
      <c r="W519" s="12"/>
      <c r="X519" s="12">
        <v>400</v>
      </c>
      <c r="Y519" s="12"/>
      <c r="Z519" s="12"/>
      <c r="AA519" s="12"/>
      <c r="AB519" s="12"/>
      <c r="AC519" s="12"/>
      <c r="AD519" s="12"/>
      <c r="AE519" s="15" t="s">
        <v>850</v>
      </c>
      <c r="AF519" s="12">
        <v>30</v>
      </c>
      <c r="AG519" s="12"/>
      <c r="AH519" s="12"/>
      <c r="AI519" s="12" t="s">
        <v>852</v>
      </c>
      <c r="AJ519" s="12"/>
      <c r="AK519" s="12"/>
      <c r="AL519" s="16"/>
      <c r="AM519" s="12" t="s">
        <v>1501</v>
      </c>
      <c r="AN519" s="27">
        <f>VLOOKUP(Table24[[#This Row],[USD conversion]],Sheet2!A:B,2,FALSE)</f>
        <v>6.8230000000000001E-3</v>
      </c>
      <c r="AO519" s="28">
        <f>Table24[[#This Row],[Min Charge]]*Table24[[#This Row],[Conversion Rate]]</f>
        <v>68.23</v>
      </c>
      <c r="AP519" s="28">
        <f>Table24[[#This Row],[45]]*Table24[[#This Row],[Conversion Rate]]</f>
        <v>0</v>
      </c>
      <c r="AQ519" s="28">
        <f>Table24[[#This Row],[100]]*Table24[[#This Row],[Conversion Rate]]</f>
        <v>2.7292000000000001</v>
      </c>
      <c r="AR519" s="28">
        <f>Table24[[#This Row],[200]]*Table24[[#This Row],[Conversion Rate]]</f>
        <v>0</v>
      </c>
      <c r="AS519" s="28">
        <f>Table24[[#This Row],[300]]*Table24[[#This Row],[Conversion Rate]]</f>
        <v>0</v>
      </c>
      <c r="AT519" s="28">
        <f>Table24[[#This Row],[500]]*Table24[[#This Row],[Conversion Rate]]</f>
        <v>0</v>
      </c>
      <c r="AU519" s="28">
        <f>Table24[[#This Row],[1000]]*Table24[[#This Row],[Conversion Rate]]</f>
        <v>0</v>
      </c>
      <c r="AV519" s="28">
        <f>Table24[[#This Row],[2500]]*Table24[[#This Row],[Conversion Rate]]</f>
        <v>0</v>
      </c>
      <c r="AW519" s="28">
        <f>Table24[[#This Row],[5000]]*Table24[[#This Row],[Conversion Rate]]</f>
        <v>0</v>
      </c>
      <c r="AX519" s="28" t="str">
        <f>Table24[[#This Row],[All In/ ++]]</f>
        <v>++</v>
      </c>
      <c r="AY519" s="28">
        <f>Table24[[#This Row],[FSC]]*Table24[[#This Row],[Conversion Rate]]</f>
        <v>0.20469000000000001</v>
      </c>
      <c r="AZ519" s="28">
        <f>Table24[[#This Row],[SSC]]*Table24[[#This Row],[Conversion Rate]]</f>
        <v>0</v>
      </c>
      <c r="BA519" s="28">
        <f>Table24[[#This Row],[Screening]]*Table24[[#This Row],[Conversion Rate]]</f>
        <v>0</v>
      </c>
      <c r="BB519" s="28" t="e">
        <f>Table24[[#This Row],[Other Charges]]*Table24[[#This Row],[Conversion Rate]]</f>
        <v>#VALUE!</v>
      </c>
      <c r="BC519" s="28">
        <f>Table24[[#This Row],[Dry Ice Charge]]*Table24[[#This Row],[Conversion Rate]]</f>
        <v>0</v>
      </c>
      <c r="BD519" s="28">
        <f>Table24[[#This Row],[SAF/kg]]*Table24[[#This Row],[Conversion Rate]]</f>
        <v>0</v>
      </c>
      <c r="BE519" s="30" cm="1">
        <f t="array" ref="BE519">IF(COUNTIFS(F$20:F$1213,F519,G$20:G$1213,G519)&gt;1,
    _xlfn.PERCENTRANK.INC(
        _xlfn._xlws.FILTER(AO$20:AO$1213, (F$20:F$1213=F519)*(G$20:G$1213=G519)*ISNUMBER(AO$20:AO$1213)),
        AO519
    ),
    0
)</f>
        <v>0</v>
      </c>
      <c r="BF519" s="28" t="str">
        <f t="shared" si="7"/>
        <v>Green</v>
      </c>
    </row>
    <row r="520" spans="3:58" hidden="1">
      <c r="C520" s="6" t="s">
        <v>20</v>
      </c>
      <c r="D520" s="4" t="s">
        <v>472</v>
      </c>
      <c r="E520" s="4" t="s">
        <v>22</v>
      </c>
      <c r="F520" s="4" t="s">
        <v>110</v>
      </c>
      <c r="G520" s="4" t="s">
        <v>181</v>
      </c>
      <c r="H520" s="4" t="s">
        <v>809</v>
      </c>
      <c r="I520" s="4" t="s">
        <v>808</v>
      </c>
      <c r="J520" s="4" t="s">
        <v>777</v>
      </c>
      <c r="K520" s="4" t="s">
        <v>777</v>
      </c>
      <c r="L5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PharmaYesExpressICNNRTKRJPAPACAPAC</v>
      </c>
      <c r="M520" s="7">
        <v>15563.299999999997</v>
      </c>
      <c r="N520" s="4">
        <v>271</v>
      </c>
      <c r="O520" s="8">
        <v>57.429151291512909</v>
      </c>
      <c r="P520" s="8" t="s">
        <v>858</v>
      </c>
      <c r="Q520" s="12" t="s">
        <v>472</v>
      </c>
      <c r="R520" s="12" t="s">
        <v>791</v>
      </c>
      <c r="S520" s="12"/>
      <c r="T520" s="12" t="s">
        <v>840</v>
      </c>
      <c r="U520" s="12">
        <v>45</v>
      </c>
      <c r="V520" s="12">
        <v>33900</v>
      </c>
      <c r="W520" s="12"/>
      <c r="X520" s="12">
        <v>2475</v>
      </c>
      <c r="Y520" s="12"/>
      <c r="Z520" s="12"/>
      <c r="AA520" s="12"/>
      <c r="AB520" s="12"/>
      <c r="AC520" s="12"/>
      <c r="AD520" s="12"/>
      <c r="AE520" s="15" t="s">
        <v>841</v>
      </c>
      <c r="AF520" s="12">
        <v>280</v>
      </c>
      <c r="AG520" s="12"/>
      <c r="AH520" s="12"/>
      <c r="AI520" s="12"/>
      <c r="AJ520" s="12"/>
      <c r="AK520" s="12"/>
      <c r="AL520" s="17" t="s">
        <v>842</v>
      </c>
      <c r="AM520" s="12" t="s">
        <v>1509</v>
      </c>
      <c r="AN520" s="27">
        <f>VLOOKUP(Table24[[#This Row],[USD conversion]],Sheet2!A:B,2,FALSE)</f>
        <v>7.2659999999999999E-4</v>
      </c>
      <c r="AO520" s="28">
        <f>Table24[[#This Row],[Min Charge]]*Table24[[#This Row],[Conversion Rate]]</f>
        <v>24.631740000000001</v>
      </c>
      <c r="AP520" s="28">
        <f>Table24[[#This Row],[45]]*Table24[[#This Row],[Conversion Rate]]</f>
        <v>0</v>
      </c>
      <c r="AQ520" s="28">
        <f>Table24[[#This Row],[100]]*Table24[[#This Row],[Conversion Rate]]</f>
        <v>1.798335</v>
      </c>
      <c r="AR520" s="28">
        <f>Table24[[#This Row],[200]]*Table24[[#This Row],[Conversion Rate]]</f>
        <v>0</v>
      </c>
      <c r="AS520" s="28">
        <f>Table24[[#This Row],[300]]*Table24[[#This Row],[Conversion Rate]]</f>
        <v>0</v>
      </c>
      <c r="AT520" s="28">
        <f>Table24[[#This Row],[500]]*Table24[[#This Row],[Conversion Rate]]</f>
        <v>0</v>
      </c>
      <c r="AU520" s="28">
        <f>Table24[[#This Row],[1000]]*Table24[[#This Row],[Conversion Rate]]</f>
        <v>0</v>
      </c>
      <c r="AV520" s="28">
        <f>Table24[[#This Row],[2500]]*Table24[[#This Row],[Conversion Rate]]</f>
        <v>0</v>
      </c>
      <c r="AW520" s="28">
        <f>Table24[[#This Row],[5000]]*Table24[[#This Row],[Conversion Rate]]</f>
        <v>0</v>
      </c>
      <c r="AX520" s="28" t="str">
        <f>Table24[[#This Row],[All In/ ++]]</f>
        <v>++</v>
      </c>
      <c r="AY520" s="28">
        <f>Table24[[#This Row],[FSC]]*Table24[[#This Row],[Conversion Rate]]</f>
        <v>0.20344799999999999</v>
      </c>
      <c r="AZ520" s="28">
        <f>Table24[[#This Row],[SSC]]*Table24[[#This Row],[Conversion Rate]]</f>
        <v>0</v>
      </c>
      <c r="BA520" s="28">
        <f>Table24[[#This Row],[Screening]]*Table24[[#This Row],[Conversion Rate]]</f>
        <v>0</v>
      </c>
      <c r="BB520" s="28">
        <f>Table24[[#This Row],[Other Charges]]*Table24[[#This Row],[Conversion Rate]]</f>
        <v>0</v>
      </c>
      <c r="BC520" s="28">
        <f>Table24[[#This Row],[Dry Ice Charge]]*Table24[[#This Row],[Conversion Rate]]</f>
        <v>0</v>
      </c>
      <c r="BD520" s="28">
        <f>Table24[[#This Row],[SAF/kg]]*Table24[[#This Row],[Conversion Rate]]</f>
        <v>0</v>
      </c>
      <c r="BE520" s="30" cm="1">
        <f t="array" ref="BE520">IF(COUNTIFS(F$20:F$1213,F520,G$20:G$1213,G520)&gt;1,
    _xlfn.PERCENTRANK.INC(
        _xlfn._xlws.FILTER(AO$20:AO$1213, (F$20:F$1213=F520)*(G$20:G$1213=G520)*ISNUMBER(AO$20:AO$1213)),
        AO520
    ),
    0
)</f>
        <v>0</v>
      </c>
      <c r="BF520" s="28" t="str">
        <f t="shared" si="7"/>
        <v>Green</v>
      </c>
    </row>
    <row r="521" spans="3:58" hidden="1">
      <c r="C521" s="6" t="s">
        <v>20</v>
      </c>
      <c r="D521" s="4" t="s">
        <v>472</v>
      </c>
      <c r="E521" s="4" t="s">
        <v>22</v>
      </c>
      <c r="F521" s="4" t="s">
        <v>230</v>
      </c>
      <c r="G521" s="4" t="s">
        <v>37</v>
      </c>
      <c r="H521" s="4" t="s">
        <v>822</v>
      </c>
      <c r="I521" s="4" t="s">
        <v>799</v>
      </c>
      <c r="J521" s="4" t="s">
        <v>777</v>
      </c>
      <c r="K521" s="4" t="s">
        <v>776</v>
      </c>
      <c r="L5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521" s="7">
        <v>6126</v>
      </c>
      <c r="N521" s="4">
        <v>275</v>
      </c>
      <c r="O521" s="8">
        <v>22.276363636363637</v>
      </c>
      <c r="P521" s="8" t="s">
        <v>858</v>
      </c>
      <c r="Q521" s="12" t="s">
        <v>472</v>
      </c>
      <c r="R521" s="12" t="s">
        <v>792</v>
      </c>
      <c r="S521" s="14" t="s">
        <v>833</v>
      </c>
      <c r="T521" s="12" t="s">
        <v>241</v>
      </c>
      <c r="U521" s="12">
        <v>1</v>
      </c>
      <c r="V521" s="12">
        <v>407</v>
      </c>
      <c r="W521" s="12"/>
      <c r="X521" s="12">
        <v>47.5</v>
      </c>
      <c r="Y521" s="12"/>
      <c r="Z521" s="12"/>
      <c r="AA521" s="12"/>
      <c r="AB521" s="12"/>
      <c r="AC521" s="12"/>
      <c r="AD521" s="12"/>
      <c r="AE521" s="15" t="s">
        <v>841</v>
      </c>
      <c r="AF521" s="12">
        <v>3.2</v>
      </c>
      <c r="AG521" s="12">
        <v>1.1000000000000001</v>
      </c>
      <c r="AH521" s="12"/>
      <c r="AI521" s="14" t="s">
        <v>848</v>
      </c>
      <c r="AJ521" s="12"/>
      <c r="AK521" s="12"/>
      <c r="AL521" s="17" t="s">
        <v>847</v>
      </c>
      <c r="AM521" s="12" t="s">
        <v>1510</v>
      </c>
      <c r="AN521" s="27">
        <f>VLOOKUP(Table24[[#This Row],[USD conversion]],Sheet2!A:B,2,FALSE)</f>
        <v>0.2351</v>
      </c>
      <c r="AO521" s="28">
        <f>Table24[[#This Row],[Min Charge]]*Table24[[#This Row],[Conversion Rate]]</f>
        <v>95.685699999999997</v>
      </c>
      <c r="AP521" s="28">
        <f>Table24[[#This Row],[45]]*Table24[[#This Row],[Conversion Rate]]</f>
        <v>0</v>
      </c>
      <c r="AQ521" s="28">
        <f>Table24[[#This Row],[100]]*Table24[[#This Row],[Conversion Rate]]</f>
        <v>11.167250000000001</v>
      </c>
      <c r="AR521" s="28">
        <f>Table24[[#This Row],[200]]*Table24[[#This Row],[Conversion Rate]]</f>
        <v>0</v>
      </c>
      <c r="AS521" s="28">
        <f>Table24[[#This Row],[300]]*Table24[[#This Row],[Conversion Rate]]</f>
        <v>0</v>
      </c>
      <c r="AT521" s="28">
        <f>Table24[[#This Row],[500]]*Table24[[#This Row],[Conversion Rate]]</f>
        <v>0</v>
      </c>
      <c r="AU521" s="28">
        <f>Table24[[#This Row],[1000]]*Table24[[#This Row],[Conversion Rate]]</f>
        <v>0</v>
      </c>
      <c r="AV521" s="28">
        <f>Table24[[#This Row],[2500]]*Table24[[#This Row],[Conversion Rate]]</f>
        <v>0</v>
      </c>
      <c r="AW521" s="28">
        <f>Table24[[#This Row],[5000]]*Table24[[#This Row],[Conversion Rate]]</f>
        <v>0</v>
      </c>
      <c r="AX521" s="28" t="str">
        <f>Table24[[#This Row],[All In/ ++]]</f>
        <v>++</v>
      </c>
      <c r="AY521" s="28">
        <f>Table24[[#This Row],[FSC]]*Table24[[#This Row],[Conversion Rate]]</f>
        <v>0.7523200000000001</v>
      </c>
      <c r="AZ521" s="28">
        <f>Table24[[#This Row],[SSC]]*Table24[[#This Row],[Conversion Rate]]</f>
        <v>0.25861000000000001</v>
      </c>
      <c r="BA521" s="28">
        <f>Table24[[#This Row],[Screening]]*Table24[[#This Row],[Conversion Rate]]</f>
        <v>0</v>
      </c>
      <c r="BB521" s="28" t="e">
        <f>Table24[[#This Row],[Other Charges]]*Table24[[#This Row],[Conversion Rate]]</f>
        <v>#VALUE!</v>
      </c>
      <c r="BC521" s="28">
        <f>Table24[[#This Row],[Dry Ice Charge]]*Table24[[#This Row],[Conversion Rate]]</f>
        <v>0</v>
      </c>
      <c r="BD521" s="28">
        <f>Table24[[#This Row],[SAF/kg]]*Table24[[#This Row],[Conversion Rate]]</f>
        <v>0</v>
      </c>
      <c r="BE521" s="30" cm="1">
        <f t="array" ref="BE521">IF(COUNTIFS(F$20:F$1213,F521,G$20:G$1213,G521)&gt;1,
    _xlfn.PERCENTRANK.INC(
        _xlfn._xlws.FILTER(AO$20:AO$1213, (F$20:F$1213=F521)*(G$20:G$1213=G521)*ISNUMBER(AO$20:AO$1213)),
        AO521
    ),
    0
)</f>
        <v>0.42799999999999999</v>
      </c>
      <c r="BF521" s="28" t="str">
        <f t="shared" si="7"/>
        <v>Orange</v>
      </c>
    </row>
    <row r="522" spans="3:58" hidden="1">
      <c r="C522" s="6" t="s">
        <v>20</v>
      </c>
      <c r="D522" s="4" t="s">
        <v>21</v>
      </c>
      <c r="E522" s="4" t="s">
        <v>22</v>
      </c>
      <c r="F522" s="4" t="s">
        <v>181</v>
      </c>
      <c r="G522" s="4" t="s">
        <v>37</v>
      </c>
      <c r="H522" s="4" t="s">
        <v>808</v>
      </c>
      <c r="I522" s="4" t="s">
        <v>799</v>
      </c>
      <c r="J522" s="4" t="s">
        <v>777</v>
      </c>
      <c r="K522" s="4" t="s">
        <v>776</v>
      </c>
      <c r="L5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522" s="7">
        <v>5181.3900000000003</v>
      </c>
      <c r="N522" s="4">
        <v>586</v>
      </c>
      <c r="O522" s="8">
        <v>8.8419624573378837</v>
      </c>
      <c r="P522" s="8" t="s">
        <v>858</v>
      </c>
      <c r="Q522" s="12" t="s">
        <v>472</v>
      </c>
      <c r="R522" s="12" t="s">
        <v>791</v>
      </c>
      <c r="S522" s="12"/>
      <c r="T522" s="12" t="s">
        <v>851</v>
      </c>
      <c r="U522" s="12">
        <v>1</v>
      </c>
      <c r="V522" s="12">
        <v>10000</v>
      </c>
      <c r="W522" s="12"/>
      <c r="X522" s="12">
        <v>800</v>
      </c>
      <c r="Y522" s="12"/>
      <c r="Z522" s="12"/>
      <c r="AA522" s="12"/>
      <c r="AB522" s="12"/>
      <c r="AC522" s="12"/>
      <c r="AD522" s="12"/>
      <c r="AE522" s="12" t="s">
        <v>850</v>
      </c>
      <c r="AF522" s="12">
        <v>50</v>
      </c>
      <c r="AG522" s="12"/>
      <c r="AH522" s="12"/>
      <c r="AI522" s="12" t="s">
        <v>852</v>
      </c>
      <c r="AJ522" s="12"/>
      <c r="AK522" s="12"/>
      <c r="AL522" s="16"/>
      <c r="AM522" s="12" t="s">
        <v>1501</v>
      </c>
      <c r="AN522" s="27">
        <f>VLOOKUP(Table24[[#This Row],[USD conversion]],Sheet2!A:B,2,FALSE)</f>
        <v>6.8230000000000001E-3</v>
      </c>
      <c r="AO522" s="28">
        <f>Table24[[#This Row],[Min Charge]]*Table24[[#This Row],[Conversion Rate]]</f>
        <v>68.23</v>
      </c>
      <c r="AP522" s="28">
        <f>Table24[[#This Row],[45]]*Table24[[#This Row],[Conversion Rate]]</f>
        <v>0</v>
      </c>
      <c r="AQ522" s="28">
        <f>Table24[[#This Row],[100]]*Table24[[#This Row],[Conversion Rate]]</f>
        <v>5.4584000000000001</v>
      </c>
      <c r="AR522" s="28">
        <f>Table24[[#This Row],[200]]*Table24[[#This Row],[Conversion Rate]]</f>
        <v>0</v>
      </c>
      <c r="AS522" s="28">
        <f>Table24[[#This Row],[300]]*Table24[[#This Row],[Conversion Rate]]</f>
        <v>0</v>
      </c>
      <c r="AT522" s="28">
        <f>Table24[[#This Row],[500]]*Table24[[#This Row],[Conversion Rate]]</f>
        <v>0</v>
      </c>
      <c r="AU522" s="28">
        <f>Table24[[#This Row],[1000]]*Table24[[#This Row],[Conversion Rate]]</f>
        <v>0</v>
      </c>
      <c r="AV522" s="28">
        <f>Table24[[#This Row],[2500]]*Table24[[#This Row],[Conversion Rate]]</f>
        <v>0</v>
      </c>
      <c r="AW522" s="28">
        <f>Table24[[#This Row],[5000]]*Table24[[#This Row],[Conversion Rate]]</f>
        <v>0</v>
      </c>
      <c r="AX522" s="28" t="str">
        <f>Table24[[#This Row],[All In/ ++]]</f>
        <v>++</v>
      </c>
      <c r="AY522" s="28">
        <f>Table24[[#This Row],[FSC]]*Table24[[#This Row],[Conversion Rate]]</f>
        <v>0.34115000000000001</v>
      </c>
      <c r="AZ522" s="28">
        <f>Table24[[#This Row],[SSC]]*Table24[[#This Row],[Conversion Rate]]</f>
        <v>0</v>
      </c>
      <c r="BA522" s="28">
        <f>Table24[[#This Row],[Screening]]*Table24[[#This Row],[Conversion Rate]]</f>
        <v>0</v>
      </c>
      <c r="BB522" s="28" t="e">
        <f>Table24[[#This Row],[Other Charges]]*Table24[[#This Row],[Conversion Rate]]</f>
        <v>#VALUE!</v>
      </c>
      <c r="BC522" s="28">
        <f>Table24[[#This Row],[Dry Ice Charge]]*Table24[[#This Row],[Conversion Rate]]</f>
        <v>0</v>
      </c>
      <c r="BD522" s="28">
        <f>Table24[[#This Row],[SAF/kg]]*Table24[[#This Row],[Conversion Rate]]</f>
        <v>0</v>
      </c>
      <c r="BE522" s="30" cm="1">
        <f t="array" ref="BE522">IF(COUNTIFS(F$20:F$1213,F522,G$20:G$1213,G522)&gt;1,
    _xlfn.PERCENTRANK.INC(
        _xlfn._xlws.FILTER(AO$20:AO$1213, (F$20:F$1213=F522)*(G$20:G$1213=G522)*ISNUMBER(AO$20:AO$1213)),
        AO522
    ),
    0
)</f>
        <v>6.2E-2</v>
      </c>
      <c r="BF522" s="28" t="str">
        <f t="shared" si="7"/>
        <v>Green</v>
      </c>
    </row>
    <row r="523" spans="3:58" hidden="1">
      <c r="C523" s="6" t="s">
        <v>20</v>
      </c>
      <c r="D523" s="4" t="s">
        <v>472</v>
      </c>
      <c r="E523" s="4" t="s">
        <v>22</v>
      </c>
      <c r="F523" s="4" t="s">
        <v>181</v>
      </c>
      <c r="G523" s="4" t="s">
        <v>37</v>
      </c>
      <c r="H523" s="4" t="s">
        <v>808</v>
      </c>
      <c r="I523" s="4" t="s">
        <v>799</v>
      </c>
      <c r="J523" s="4" t="s">
        <v>777</v>
      </c>
      <c r="K523" s="4" t="s">
        <v>776</v>
      </c>
      <c r="L5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523" s="7">
        <v>65941.231</v>
      </c>
      <c r="N523" s="4">
        <v>606</v>
      </c>
      <c r="O523" s="8">
        <v>108.81391254125413</v>
      </c>
      <c r="P523" s="8" t="s">
        <v>858</v>
      </c>
      <c r="Q523" s="12" t="s">
        <v>472</v>
      </c>
      <c r="R523" s="12" t="s">
        <v>791</v>
      </c>
      <c r="S523" s="12"/>
      <c r="T523" s="12" t="s">
        <v>851</v>
      </c>
      <c r="U523" s="12">
        <v>1</v>
      </c>
      <c r="V523" s="12">
        <v>10000</v>
      </c>
      <c r="W523" s="12"/>
      <c r="X523" s="12">
        <v>1511</v>
      </c>
      <c r="Y523" s="12"/>
      <c r="Z523" s="12"/>
      <c r="AA523" s="12"/>
      <c r="AB523" s="12"/>
      <c r="AC523" s="12"/>
      <c r="AD523" s="12"/>
      <c r="AE523" s="15" t="s">
        <v>850</v>
      </c>
      <c r="AF523" s="12">
        <v>50</v>
      </c>
      <c r="AG523" s="12"/>
      <c r="AH523" s="12"/>
      <c r="AI523" s="12" t="s">
        <v>852</v>
      </c>
      <c r="AJ523" s="12"/>
      <c r="AK523" s="12"/>
      <c r="AL523" s="16"/>
      <c r="AM523" s="12" t="s">
        <v>1501</v>
      </c>
      <c r="AN523" s="27">
        <f>VLOOKUP(Table24[[#This Row],[USD conversion]],Sheet2!A:B,2,FALSE)</f>
        <v>6.8230000000000001E-3</v>
      </c>
      <c r="AO523" s="28">
        <f>Table24[[#This Row],[Min Charge]]*Table24[[#This Row],[Conversion Rate]]</f>
        <v>68.23</v>
      </c>
      <c r="AP523" s="28">
        <f>Table24[[#This Row],[45]]*Table24[[#This Row],[Conversion Rate]]</f>
        <v>0</v>
      </c>
      <c r="AQ523" s="28">
        <f>Table24[[#This Row],[100]]*Table24[[#This Row],[Conversion Rate]]</f>
        <v>10.309552999999999</v>
      </c>
      <c r="AR523" s="28">
        <f>Table24[[#This Row],[200]]*Table24[[#This Row],[Conversion Rate]]</f>
        <v>0</v>
      </c>
      <c r="AS523" s="28">
        <f>Table24[[#This Row],[300]]*Table24[[#This Row],[Conversion Rate]]</f>
        <v>0</v>
      </c>
      <c r="AT523" s="28">
        <f>Table24[[#This Row],[500]]*Table24[[#This Row],[Conversion Rate]]</f>
        <v>0</v>
      </c>
      <c r="AU523" s="28">
        <f>Table24[[#This Row],[1000]]*Table24[[#This Row],[Conversion Rate]]</f>
        <v>0</v>
      </c>
      <c r="AV523" s="28">
        <f>Table24[[#This Row],[2500]]*Table24[[#This Row],[Conversion Rate]]</f>
        <v>0</v>
      </c>
      <c r="AW523" s="28">
        <f>Table24[[#This Row],[5000]]*Table24[[#This Row],[Conversion Rate]]</f>
        <v>0</v>
      </c>
      <c r="AX523" s="28" t="str">
        <f>Table24[[#This Row],[All In/ ++]]</f>
        <v>++</v>
      </c>
      <c r="AY523" s="28">
        <f>Table24[[#This Row],[FSC]]*Table24[[#This Row],[Conversion Rate]]</f>
        <v>0.34115000000000001</v>
      </c>
      <c r="AZ523" s="28">
        <f>Table24[[#This Row],[SSC]]*Table24[[#This Row],[Conversion Rate]]</f>
        <v>0</v>
      </c>
      <c r="BA523" s="28">
        <f>Table24[[#This Row],[Screening]]*Table24[[#This Row],[Conversion Rate]]</f>
        <v>0</v>
      </c>
      <c r="BB523" s="28" t="e">
        <f>Table24[[#This Row],[Other Charges]]*Table24[[#This Row],[Conversion Rate]]</f>
        <v>#VALUE!</v>
      </c>
      <c r="BC523" s="28">
        <f>Table24[[#This Row],[Dry Ice Charge]]*Table24[[#This Row],[Conversion Rate]]</f>
        <v>0</v>
      </c>
      <c r="BD523" s="28">
        <f>Table24[[#This Row],[SAF/kg]]*Table24[[#This Row],[Conversion Rate]]</f>
        <v>0</v>
      </c>
      <c r="BE523" s="30" cm="1">
        <f t="array" ref="BE523">IF(COUNTIFS(F$20:F$1213,F523,G$20:G$1213,G523)&gt;1,
    _xlfn.PERCENTRANK.INC(
        _xlfn._xlws.FILTER(AO$20:AO$1213, (F$20:F$1213=F523)*(G$20:G$1213=G523)*ISNUMBER(AO$20:AO$1213)),
        AO523
    ),
    0
)</f>
        <v>6.2E-2</v>
      </c>
      <c r="BF523" s="28" t="str">
        <f t="shared" si="7"/>
        <v>Green</v>
      </c>
    </row>
    <row r="524" spans="3:58" hidden="1">
      <c r="C524" s="6" t="s">
        <v>20</v>
      </c>
      <c r="D524" s="4" t="s">
        <v>472</v>
      </c>
      <c r="E524" s="4" t="s">
        <v>22</v>
      </c>
      <c r="F524" s="4" t="s">
        <v>27</v>
      </c>
      <c r="G524" s="4" t="s">
        <v>37</v>
      </c>
      <c r="H524" s="4" t="s">
        <v>810</v>
      </c>
      <c r="I524" s="4" t="s">
        <v>799</v>
      </c>
      <c r="J524" s="4" t="s">
        <v>777</v>
      </c>
      <c r="K524" s="4" t="s">
        <v>776</v>
      </c>
      <c r="L5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524" s="7">
        <v>107373.84239999999</v>
      </c>
      <c r="N524" s="4">
        <v>634</v>
      </c>
      <c r="O524" s="8">
        <v>169.35937287066244</v>
      </c>
      <c r="P524" s="8" t="s">
        <v>858</v>
      </c>
      <c r="Q524" s="12" t="s">
        <v>472</v>
      </c>
      <c r="R524" s="12" t="s">
        <v>792</v>
      </c>
      <c r="S524" s="14" t="s">
        <v>831</v>
      </c>
      <c r="T524" s="14" t="s">
        <v>849</v>
      </c>
      <c r="U524" s="12">
        <v>1</v>
      </c>
      <c r="V524" s="12">
        <v>195</v>
      </c>
      <c r="W524" s="12"/>
      <c r="X524" s="12">
        <v>14.3</v>
      </c>
      <c r="Y524" s="12"/>
      <c r="Z524" s="12"/>
      <c r="AA524" s="12"/>
      <c r="AB524" s="12"/>
      <c r="AC524" s="12"/>
      <c r="AD524" s="12"/>
      <c r="AE524" s="15" t="s">
        <v>850</v>
      </c>
      <c r="AF524" s="12">
        <v>1.7</v>
      </c>
      <c r="AG524" s="12">
        <v>0.18</v>
      </c>
      <c r="AH524" s="12"/>
      <c r="AI524" s="12"/>
      <c r="AJ524" s="12"/>
      <c r="AK524" s="12"/>
      <c r="AL524" s="16" t="s">
        <v>842</v>
      </c>
      <c r="AM524" s="12" t="s">
        <v>1512</v>
      </c>
      <c r="AN524" s="27">
        <f>VLOOKUP(Table24[[#This Row],[USD conversion]],Sheet2!A:B,2,FALSE)</f>
        <v>0.78069999999999995</v>
      </c>
      <c r="AO524" s="28">
        <f>Table24[[#This Row],[Min Charge]]*Table24[[#This Row],[Conversion Rate]]</f>
        <v>152.23649999999998</v>
      </c>
      <c r="AP524" s="28">
        <f>Table24[[#This Row],[45]]*Table24[[#This Row],[Conversion Rate]]</f>
        <v>0</v>
      </c>
      <c r="AQ524" s="28">
        <f>Table24[[#This Row],[100]]*Table24[[#This Row],[Conversion Rate]]</f>
        <v>11.164009999999999</v>
      </c>
      <c r="AR524" s="28">
        <f>Table24[[#This Row],[200]]*Table24[[#This Row],[Conversion Rate]]</f>
        <v>0</v>
      </c>
      <c r="AS524" s="28">
        <f>Table24[[#This Row],[300]]*Table24[[#This Row],[Conversion Rate]]</f>
        <v>0</v>
      </c>
      <c r="AT524" s="28">
        <f>Table24[[#This Row],[500]]*Table24[[#This Row],[Conversion Rate]]</f>
        <v>0</v>
      </c>
      <c r="AU524" s="28">
        <f>Table24[[#This Row],[1000]]*Table24[[#This Row],[Conversion Rate]]</f>
        <v>0</v>
      </c>
      <c r="AV524" s="28">
        <f>Table24[[#This Row],[2500]]*Table24[[#This Row],[Conversion Rate]]</f>
        <v>0</v>
      </c>
      <c r="AW524" s="28">
        <f>Table24[[#This Row],[5000]]*Table24[[#This Row],[Conversion Rate]]</f>
        <v>0</v>
      </c>
      <c r="AX524" s="28" t="str">
        <f>Table24[[#This Row],[All In/ ++]]</f>
        <v>++</v>
      </c>
      <c r="AY524" s="28">
        <f>Table24[[#This Row],[FSC]]*Table24[[#This Row],[Conversion Rate]]</f>
        <v>1.3271899999999999</v>
      </c>
      <c r="AZ524" s="28">
        <f>Table24[[#This Row],[SSC]]*Table24[[#This Row],[Conversion Rate]]</f>
        <v>0.14052599999999998</v>
      </c>
      <c r="BA524" s="28">
        <f>Table24[[#This Row],[Screening]]*Table24[[#This Row],[Conversion Rate]]</f>
        <v>0</v>
      </c>
      <c r="BB524" s="28">
        <f>Table24[[#This Row],[Other Charges]]*Table24[[#This Row],[Conversion Rate]]</f>
        <v>0</v>
      </c>
      <c r="BC524" s="28">
        <f>Table24[[#This Row],[Dry Ice Charge]]*Table24[[#This Row],[Conversion Rate]]</f>
        <v>0</v>
      </c>
      <c r="BD524" s="28">
        <f>Table24[[#This Row],[SAF/kg]]*Table24[[#This Row],[Conversion Rate]]</f>
        <v>0</v>
      </c>
      <c r="BE524" s="30" cm="1">
        <f t="array" ref="BE524">IF(COUNTIFS(F$20:F$1213,F524,G$20:G$1213,G524)&gt;1,
    _xlfn.PERCENTRANK.INC(
        _xlfn._xlws.FILTER(AO$20:AO$1213, (F$20:F$1213=F524)*(G$20:G$1213=G524)*ISNUMBER(AO$20:AO$1213)),
        AO524
    ),
    0
)</f>
        <v>0.57099999999999995</v>
      </c>
      <c r="BF524" s="28" t="str">
        <f t="shared" ref="BF524:BF587" si="8">IF(ISNUMBER(BE524), IF(BE524&lt;=0.2, "Green", IF(BE524&lt;=0.7, "Orange", "Red")), "")</f>
        <v>Orange</v>
      </c>
    </row>
    <row r="525" spans="3:58" hidden="1">
      <c r="C525" s="6" t="s">
        <v>20</v>
      </c>
      <c r="D525" s="4" t="s">
        <v>472</v>
      </c>
      <c r="E525" s="4" t="s">
        <v>22</v>
      </c>
      <c r="F525" s="4" t="s">
        <v>27</v>
      </c>
      <c r="G525" s="4" t="s">
        <v>181</v>
      </c>
      <c r="H525" s="4" t="s">
        <v>810</v>
      </c>
      <c r="I525" s="4" t="s">
        <v>808</v>
      </c>
      <c r="J525" s="4" t="s">
        <v>777</v>
      </c>
      <c r="K525" s="4" t="s">
        <v>777</v>
      </c>
      <c r="L5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PharmaYesExpressSINNRTSGJPAPACAPAC</v>
      </c>
      <c r="M525" s="7">
        <v>6828</v>
      </c>
      <c r="N525" s="4">
        <v>264</v>
      </c>
      <c r="O525" s="8">
        <v>25.863636363636363</v>
      </c>
      <c r="P525" s="8" t="s">
        <v>858</v>
      </c>
      <c r="Q525" s="12" t="s">
        <v>472</v>
      </c>
      <c r="R525" s="12" t="s">
        <v>791</v>
      </c>
      <c r="S525" s="12"/>
      <c r="T525" s="12" t="s">
        <v>849</v>
      </c>
      <c r="U525" s="12">
        <v>1</v>
      </c>
      <c r="V525" s="12">
        <v>75</v>
      </c>
      <c r="W525" s="12"/>
      <c r="X525" s="12">
        <v>8.4</v>
      </c>
      <c r="Y525" s="12"/>
      <c r="Z525" s="12"/>
      <c r="AA525" s="12"/>
      <c r="AB525" s="12"/>
      <c r="AC525" s="12"/>
      <c r="AD525" s="12"/>
      <c r="AE525" s="15" t="s">
        <v>850</v>
      </c>
      <c r="AF525" s="12">
        <v>0.75</v>
      </c>
      <c r="AG525" s="12">
        <v>0.18</v>
      </c>
      <c r="AH525" s="12"/>
      <c r="AI525" s="12"/>
      <c r="AJ525" s="12"/>
      <c r="AK525" s="12"/>
      <c r="AL525" s="16" t="s">
        <v>842</v>
      </c>
      <c r="AM525" s="12" t="s">
        <v>1512</v>
      </c>
      <c r="AN525" s="27">
        <f>VLOOKUP(Table24[[#This Row],[USD conversion]],Sheet2!A:B,2,FALSE)</f>
        <v>0.78069999999999995</v>
      </c>
      <c r="AO525" s="28">
        <f>Table24[[#This Row],[Min Charge]]*Table24[[#This Row],[Conversion Rate]]</f>
        <v>58.552499999999995</v>
      </c>
      <c r="AP525" s="28">
        <f>Table24[[#This Row],[45]]*Table24[[#This Row],[Conversion Rate]]</f>
        <v>0</v>
      </c>
      <c r="AQ525" s="28">
        <f>Table24[[#This Row],[100]]*Table24[[#This Row],[Conversion Rate]]</f>
        <v>6.5578799999999999</v>
      </c>
      <c r="AR525" s="28">
        <f>Table24[[#This Row],[200]]*Table24[[#This Row],[Conversion Rate]]</f>
        <v>0</v>
      </c>
      <c r="AS525" s="28">
        <f>Table24[[#This Row],[300]]*Table24[[#This Row],[Conversion Rate]]</f>
        <v>0</v>
      </c>
      <c r="AT525" s="28">
        <f>Table24[[#This Row],[500]]*Table24[[#This Row],[Conversion Rate]]</f>
        <v>0</v>
      </c>
      <c r="AU525" s="28">
        <f>Table24[[#This Row],[1000]]*Table24[[#This Row],[Conversion Rate]]</f>
        <v>0</v>
      </c>
      <c r="AV525" s="28">
        <f>Table24[[#This Row],[2500]]*Table24[[#This Row],[Conversion Rate]]</f>
        <v>0</v>
      </c>
      <c r="AW525" s="28">
        <f>Table24[[#This Row],[5000]]*Table24[[#This Row],[Conversion Rate]]</f>
        <v>0</v>
      </c>
      <c r="AX525" s="28" t="str">
        <f>Table24[[#This Row],[All In/ ++]]</f>
        <v>++</v>
      </c>
      <c r="AY525" s="28">
        <f>Table24[[#This Row],[FSC]]*Table24[[#This Row],[Conversion Rate]]</f>
        <v>0.58552499999999996</v>
      </c>
      <c r="AZ525" s="28">
        <f>Table24[[#This Row],[SSC]]*Table24[[#This Row],[Conversion Rate]]</f>
        <v>0.14052599999999998</v>
      </c>
      <c r="BA525" s="28">
        <f>Table24[[#This Row],[Screening]]*Table24[[#This Row],[Conversion Rate]]</f>
        <v>0</v>
      </c>
      <c r="BB525" s="28">
        <f>Table24[[#This Row],[Other Charges]]*Table24[[#This Row],[Conversion Rate]]</f>
        <v>0</v>
      </c>
      <c r="BC525" s="28">
        <f>Table24[[#This Row],[Dry Ice Charge]]*Table24[[#This Row],[Conversion Rate]]</f>
        <v>0</v>
      </c>
      <c r="BD525" s="28">
        <f>Table24[[#This Row],[SAF/kg]]*Table24[[#This Row],[Conversion Rate]]</f>
        <v>0</v>
      </c>
      <c r="BE525" s="30" cm="1">
        <f t="array" ref="BE525">IF(COUNTIFS(F$20:F$1213,F525,G$20:G$1213,G525)&gt;1,
    _xlfn.PERCENTRANK.INC(
        _xlfn._xlws.FILTER(AO$20:AO$1213, (F$20:F$1213=F525)*(G$20:G$1213=G525)*ISNUMBER(AO$20:AO$1213)),
        AO525
    ),
    0
)</f>
        <v>0.66600000000000004</v>
      </c>
      <c r="BF525" s="28" t="str">
        <f t="shared" si="8"/>
        <v>Orange</v>
      </c>
    </row>
    <row r="526" spans="3:58" ht="16" hidden="1">
      <c r="C526" s="6" t="s">
        <v>20</v>
      </c>
      <c r="D526" s="4" t="s">
        <v>472</v>
      </c>
      <c r="E526" s="4" t="s">
        <v>36</v>
      </c>
      <c r="F526" s="4" t="s">
        <v>106</v>
      </c>
      <c r="G526" s="4" t="s">
        <v>37</v>
      </c>
      <c r="H526" s="4" t="s">
        <v>816</v>
      </c>
      <c r="I526" s="4" t="s">
        <v>799</v>
      </c>
      <c r="J526" s="4" t="s">
        <v>777</v>
      </c>
      <c r="K526" s="4" t="s">
        <v>776</v>
      </c>
      <c r="L5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526" s="7">
        <v>10157</v>
      </c>
      <c r="N526" s="4">
        <v>403</v>
      </c>
      <c r="O526" s="8">
        <v>25.203473945409428</v>
      </c>
      <c r="P526" s="8" t="s">
        <v>858</v>
      </c>
      <c r="Q526" s="12" t="s">
        <v>472</v>
      </c>
      <c r="R526" s="12" t="s">
        <v>792</v>
      </c>
      <c r="S526" s="14" t="s">
        <v>832</v>
      </c>
      <c r="T526" s="14" t="s">
        <v>845</v>
      </c>
      <c r="U526" s="12">
        <v>1</v>
      </c>
      <c r="V526" s="19">
        <v>300</v>
      </c>
      <c r="W526" s="19"/>
      <c r="X526" s="19">
        <v>7.2</v>
      </c>
      <c r="Y526" s="19"/>
      <c r="Z526" s="19">
        <v>7</v>
      </c>
      <c r="AA526" s="19">
        <v>6.8</v>
      </c>
      <c r="AB526" s="19"/>
      <c r="AC526" s="19"/>
      <c r="AD526" s="19"/>
      <c r="AE526" s="20" t="s">
        <v>846</v>
      </c>
      <c r="AF526" s="21"/>
      <c r="AG526" s="12"/>
      <c r="AH526" s="12"/>
      <c r="AI526" s="12"/>
      <c r="AJ526" s="12"/>
      <c r="AK526" s="12"/>
      <c r="AL526" s="16" t="s">
        <v>842</v>
      </c>
      <c r="AM526" s="12" t="s">
        <v>1502</v>
      </c>
      <c r="AN526" s="27">
        <f>VLOOKUP(Table24[[#This Row],[USD conversion]],Sheet2!A:B,2,FALSE)</f>
        <v>0.65310000000000001</v>
      </c>
      <c r="AO526" s="28">
        <f>Table24[[#This Row],[Min Charge]]*Table24[[#This Row],[Conversion Rate]]</f>
        <v>195.93</v>
      </c>
      <c r="AP526" s="28">
        <f>Table24[[#This Row],[45]]*Table24[[#This Row],[Conversion Rate]]</f>
        <v>0</v>
      </c>
      <c r="AQ526" s="28">
        <f>Table24[[#This Row],[100]]*Table24[[#This Row],[Conversion Rate]]</f>
        <v>4.7023200000000003</v>
      </c>
      <c r="AR526" s="28">
        <f>Table24[[#This Row],[200]]*Table24[[#This Row],[Conversion Rate]]</f>
        <v>0</v>
      </c>
      <c r="AS526" s="28">
        <f>Table24[[#This Row],[300]]*Table24[[#This Row],[Conversion Rate]]</f>
        <v>4.5716999999999999</v>
      </c>
      <c r="AT526" s="28">
        <f>Table24[[#This Row],[500]]*Table24[[#This Row],[Conversion Rate]]</f>
        <v>4.4410800000000004</v>
      </c>
      <c r="AU526" s="28">
        <f>Table24[[#This Row],[1000]]*Table24[[#This Row],[Conversion Rate]]</f>
        <v>0</v>
      </c>
      <c r="AV526" s="28">
        <f>Table24[[#This Row],[2500]]*Table24[[#This Row],[Conversion Rate]]</f>
        <v>0</v>
      </c>
      <c r="AW526" s="28">
        <f>Table24[[#This Row],[5000]]*Table24[[#This Row],[Conversion Rate]]</f>
        <v>0</v>
      </c>
      <c r="AX526" s="28" t="str">
        <f>Table24[[#This Row],[All In/ ++]]</f>
        <v>All In</v>
      </c>
      <c r="AY526" s="28">
        <f>Table24[[#This Row],[FSC]]*Table24[[#This Row],[Conversion Rate]]</f>
        <v>0</v>
      </c>
      <c r="AZ526" s="28">
        <f>Table24[[#This Row],[SSC]]*Table24[[#This Row],[Conversion Rate]]</f>
        <v>0</v>
      </c>
      <c r="BA526" s="28">
        <f>Table24[[#This Row],[Screening]]*Table24[[#This Row],[Conversion Rate]]</f>
        <v>0</v>
      </c>
      <c r="BB526" s="28">
        <f>Table24[[#This Row],[Other Charges]]*Table24[[#This Row],[Conversion Rate]]</f>
        <v>0</v>
      </c>
      <c r="BC526" s="28">
        <f>Table24[[#This Row],[Dry Ice Charge]]*Table24[[#This Row],[Conversion Rate]]</f>
        <v>0</v>
      </c>
      <c r="BD526" s="28">
        <f>Table24[[#This Row],[SAF/kg]]*Table24[[#This Row],[Conversion Rate]]</f>
        <v>0</v>
      </c>
      <c r="BE526" s="30" cm="1">
        <f t="array" ref="BE526">IF(COUNTIFS(F$20:F$1213,F526,G$20:G$1213,G526)&gt;1,
    _xlfn.PERCENTRANK.INC(
        _xlfn._xlws.FILTER(AO$20:AO$1213, (F$20:F$1213=F526)*(G$20:G$1213=G526)*ISNUMBER(AO$20:AO$1213)),
        AO526
    ),
    0
)</f>
        <v>0.23300000000000001</v>
      </c>
      <c r="BF526" s="28" t="str">
        <f t="shared" si="8"/>
        <v>Orange</v>
      </c>
    </row>
    <row r="527" spans="3:58" hidden="1">
      <c r="C527" s="6" t="s">
        <v>20</v>
      </c>
      <c r="D527" s="4" t="s">
        <v>472</v>
      </c>
      <c r="E527" s="4" t="s">
        <v>36</v>
      </c>
      <c r="F527" s="4" t="s">
        <v>106</v>
      </c>
      <c r="G527" s="4" t="s">
        <v>27</v>
      </c>
      <c r="H527" s="4" t="s">
        <v>816</v>
      </c>
      <c r="I527" s="4" t="s">
        <v>810</v>
      </c>
      <c r="J527" s="4" t="s">
        <v>777</v>
      </c>
      <c r="K527" s="4" t="s">
        <v>777</v>
      </c>
      <c r="L5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PharmaYesStandardSYDSINAUSGAPACAPAC</v>
      </c>
      <c r="M527" s="7">
        <v>87187</v>
      </c>
      <c r="N527" s="4">
        <v>723</v>
      </c>
      <c r="O527" s="8">
        <v>120.59059474412172</v>
      </c>
      <c r="P527" s="8" t="s">
        <v>858</v>
      </c>
      <c r="Q527" s="12" t="s">
        <v>472</v>
      </c>
      <c r="R527" s="12" t="s">
        <v>792</v>
      </c>
      <c r="S527" s="14" t="s">
        <v>832</v>
      </c>
      <c r="T527" s="14" t="s">
        <v>845</v>
      </c>
      <c r="U527" s="12">
        <v>1</v>
      </c>
      <c r="V527" s="12">
        <v>240</v>
      </c>
      <c r="W527" s="12"/>
      <c r="X527" s="12">
        <v>3.6</v>
      </c>
      <c r="Y527" s="12"/>
      <c r="Z527" s="12">
        <v>3.4</v>
      </c>
      <c r="AA527" s="12">
        <v>3.2</v>
      </c>
      <c r="AB527" s="12"/>
      <c r="AC527" s="12"/>
      <c r="AD527" s="12"/>
      <c r="AE527" s="12" t="s">
        <v>846</v>
      </c>
      <c r="AF527" s="12"/>
      <c r="AG527" s="12"/>
      <c r="AH527" s="12"/>
      <c r="AI527" s="12"/>
      <c r="AJ527" s="12"/>
      <c r="AK527" s="12"/>
      <c r="AL527" s="16" t="s">
        <v>842</v>
      </c>
      <c r="AM527" s="12" t="s">
        <v>1502</v>
      </c>
      <c r="AN527" s="27">
        <f>VLOOKUP(Table24[[#This Row],[USD conversion]],Sheet2!A:B,2,FALSE)</f>
        <v>0.65310000000000001</v>
      </c>
      <c r="AO527" s="28">
        <f>Table24[[#This Row],[Min Charge]]*Table24[[#This Row],[Conversion Rate]]</f>
        <v>156.744</v>
      </c>
      <c r="AP527" s="28">
        <f>Table24[[#This Row],[45]]*Table24[[#This Row],[Conversion Rate]]</f>
        <v>0</v>
      </c>
      <c r="AQ527" s="28">
        <f>Table24[[#This Row],[100]]*Table24[[#This Row],[Conversion Rate]]</f>
        <v>2.3511600000000001</v>
      </c>
      <c r="AR527" s="28">
        <f>Table24[[#This Row],[200]]*Table24[[#This Row],[Conversion Rate]]</f>
        <v>0</v>
      </c>
      <c r="AS527" s="28">
        <f>Table24[[#This Row],[300]]*Table24[[#This Row],[Conversion Rate]]</f>
        <v>2.2205400000000002</v>
      </c>
      <c r="AT527" s="28">
        <f>Table24[[#This Row],[500]]*Table24[[#This Row],[Conversion Rate]]</f>
        <v>2.0899200000000002</v>
      </c>
      <c r="AU527" s="28">
        <f>Table24[[#This Row],[1000]]*Table24[[#This Row],[Conversion Rate]]</f>
        <v>0</v>
      </c>
      <c r="AV527" s="28">
        <f>Table24[[#This Row],[2500]]*Table24[[#This Row],[Conversion Rate]]</f>
        <v>0</v>
      </c>
      <c r="AW527" s="28">
        <f>Table24[[#This Row],[5000]]*Table24[[#This Row],[Conversion Rate]]</f>
        <v>0</v>
      </c>
      <c r="AX527" s="28" t="str">
        <f>Table24[[#This Row],[All In/ ++]]</f>
        <v>All In</v>
      </c>
      <c r="AY527" s="28">
        <f>Table24[[#This Row],[FSC]]*Table24[[#This Row],[Conversion Rate]]</f>
        <v>0</v>
      </c>
      <c r="AZ527" s="28">
        <f>Table24[[#This Row],[SSC]]*Table24[[#This Row],[Conversion Rate]]</f>
        <v>0</v>
      </c>
      <c r="BA527" s="28">
        <f>Table24[[#This Row],[Screening]]*Table24[[#This Row],[Conversion Rate]]</f>
        <v>0</v>
      </c>
      <c r="BB527" s="28">
        <f>Table24[[#This Row],[Other Charges]]*Table24[[#This Row],[Conversion Rate]]</f>
        <v>0</v>
      </c>
      <c r="BC527" s="28">
        <f>Table24[[#This Row],[Dry Ice Charge]]*Table24[[#This Row],[Conversion Rate]]</f>
        <v>0</v>
      </c>
      <c r="BD527" s="28">
        <f>Table24[[#This Row],[SAF/kg]]*Table24[[#This Row],[Conversion Rate]]</f>
        <v>0</v>
      </c>
      <c r="BE527" s="30" cm="1">
        <f t="array" ref="BE527">IF(COUNTIFS(F$20:F$1213,F527,G$20:G$1213,G527)&gt;1,
    _xlfn.PERCENTRANK.INC(
        _xlfn._xlws.FILTER(AO$20:AO$1213, (F$20:F$1213=F527)*(G$20:G$1213=G527)*ISNUMBER(AO$20:AO$1213)),
        AO527
    ),
    0
)</f>
        <v>0</v>
      </c>
      <c r="BF527" s="28" t="str">
        <f t="shared" si="8"/>
        <v>Green</v>
      </c>
    </row>
    <row r="528" spans="3:58" hidden="1">
      <c r="C528" s="6" t="s">
        <v>20</v>
      </c>
      <c r="D528" s="4" t="s">
        <v>472</v>
      </c>
      <c r="E528" s="4" t="s">
        <v>22</v>
      </c>
      <c r="F528" s="4" t="s">
        <v>29</v>
      </c>
      <c r="G528" s="4" t="s">
        <v>181</v>
      </c>
      <c r="H528" s="4" t="s">
        <v>811</v>
      </c>
      <c r="I528" s="4" t="s">
        <v>808</v>
      </c>
      <c r="J528" s="4" t="s">
        <v>777</v>
      </c>
      <c r="K528" s="4" t="s">
        <v>777</v>
      </c>
      <c r="L5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PharmaYesExpressTPENRTTWJPAPACAPAC</v>
      </c>
      <c r="M528" s="7">
        <v>6653</v>
      </c>
      <c r="N528" s="4">
        <v>315</v>
      </c>
      <c r="O528" s="8">
        <v>21.12063492063492</v>
      </c>
      <c r="P528" s="8" t="s">
        <v>858</v>
      </c>
      <c r="Q528" s="12" t="s">
        <v>472</v>
      </c>
      <c r="R528" s="12" t="s">
        <v>791</v>
      </c>
      <c r="S528" s="12"/>
      <c r="T528" s="14" t="s">
        <v>843</v>
      </c>
      <c r="U528" s="12">
        <v>1</v>
      </c>
      <c r="V528" s="12">
        <v>1281</v>
      </c>
      <c r="W528" s="12"/>
      <c r="X528" s="12">
        <v>20</v>
      </c>
      <c r="Y528" s="12"/>
      <c r="Z528" s="12"/>
      <c r="AA528" s="12"/>
      <c r="AB528" s="12"/>
      <c r="AC528" s="12"/>
      <c r="AD528" s="12"/>
      <c r="AE528" s="15" t="s">
        <v>841</v>
      </c>
      <c r="AF528" s="12">
        <v>11</v>
      </c>
      <c r="AG528" s="12"/>
      <c r="AH528" s="12"/>
      <c r="AI528" s="14" t="s">
        <v>844</v>
      </c>
      <c r="AJ528" s="12"/>
      <c r="AK528" s="12"/>
      <c r="AL528" s="16" t="s">
        <v>842</v>
      </c>
      <c r="AM528" s="12" t="s">
        <v>1513</v>
      </c>
      <c r="AN528" s="27">
        <f>VLOOKUP(Table24[[#This Row],[USD conversion]],Sheet2!A:B,2,FALSE)</f>
        <v>3.4250000000000003E-2</v>
      </c>
      <c r="AO528" s="28">
        <f>Table24[[#This Row],[Min Charge]]*Table24[[#This Row],[Conversion Rate]]</f>
        <v>43.874250000000004</v>
      </c>
      <c r="AP528" s="28">
        <f>Table24[[#This Row],[45]]*Table24[[#This Row],[Conversion Rate]]</f>
        <v>0</v>
      </c>
      <c r="AQ528" s="28">
        <f>Table24[[#This Row],[100]]*Table24[[#This Row],[Conversion Rate]]</f>
        <v>0.68500000000000005</v>
      </c>
      <c r="AR528" s="28">
        <f>Table24[[#This Row],[200]]*Table24[[#This Row],[Conversion Rate]]</f>
        <v>0</v>
      </c>
      <c r="AS528" s="28">
        <f>Table24[[#This Row],[300]]*Table24[[#This Row],[Conversion Rate]]</f>
        <v>0</v>
      </c>
      <c r="AT528" s="28">
        <f>Table24[[#This Row],[500]]*Table24[[#This Row],[Conversion Rate]]</f>
        <v>0</v>
      </c>
      <c r="AU528" s="28">
        <f>Table24[[#This Row],[1000]]*Table24[[#This Row],[Conversion Rate]]</f>
        <v>0</v>
      </c>
      <c r="AV528" s="28">
        <f>Table24[[#This Row],[2500]]*Table24[[#This Row],[Conversion Rate]]</f>
        <v>0</v>
      </c>
      <c r="AW528" s="28">
        <f>Table24[[#This Row],[5000]]*Table24[[#This Row],[Conversion Rate]]</f>
        <v>0</v>
      </c>
      <c r="AX528" s="28" t="str">
        <f>Table24[[#This Row],[All In/ ++]]</f>
        <v>++</v>
      </c>
      <c r="AY528" s="28">
        <f>Table24[[#This Row],[FSC]]*Table24[[#This Row],[Conversion Rate]]</f>
        <v>0.37675000000000003</v>
      </c>
      <c r="AZ528" s="28">
        <f>Table24[[#This Row],[SSC]]*Table24[[#This Row],[Conversion Rate]]</f>
        <v>0</v>
      </c>
      <c r="BA528" s="28">
        <f>Table24[[#This Row],[Screening]]*Table24[[#This Row],[Conversion Rate]]</f>
        <v>0</v>
      </c>
      <c r="BB528" s="28" t="e">
        <f>Table24[[#This Row],[Other Charges]]*Table24[[#This Row],[Conversion Rate]]</f>
        <v>#VALUE!</v>
      </c>
      <c r="BC528" s="28">
        <f>Table24[[#This Row],[Dry Ice Charge]]*Table24[[#This Row],[Conversion Rate]]</f>
        <v>0</v>
      </c>
      <c r="BD528" s="28">
        <f>Table24[[#This Row],[SAF/kg]]*Table24[[#This Row],[Conversion Rate]]</f>
        <v>0</v>
      </c>
      <c r="BE528" s="30" cm="1">
        <f t="array" ref="BE528">IF(COUNTIFS(F$20:F$1213,F528,G$20:G$1213,G528)&gt;1,
    _xlfn.PERCENTRANK.INC(
        _xlfn._xlws.FILTER(AO$20:AO$1213, (F$20:F$1213=F528)*(G$20:G$1213=G528)*ISNUMBER(AO$20:AO$1213)),
        AO528
    ),
    0
)</f>
        <v>0.5</v>
      </c>
      <c r="BF528" s="28" t="str">
        <f t="shared" si="8"/>
        <v>Orange</v>
      </c>
    </row>
    <row r="529" spans="3:58" hidden="1">
      <c r="C529" s="6" t="s">
        <v>20</v>
      </c>
      <c r="D529" s="4" t="s">
        <v>472</v>
      </c>
      <c r="E529" s="4" t="s">
        <v>22</v>
      </c>
      <c r="F529" s="4" t="s">
        <v>51</v>
      </c>
      <c r="G529" s="4" t="s">
        <v>44</v>
      </c>
      <c r="H529" s="4" t="s">
        <v>800</v>
      </c>
      <c r="I529" s="4" t="s">
        <v>816</v>
      </c>
      <c r="J529" s="4" t="s">
        <v>778</v>
      </c>
      <c r="K529" s="4" t="s">
        <v>777</v>
      </c>
      <c r="L5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PharmaYesExpressFRAMELDEAUEMEAAPAC</v>
      </c>
      <c r="M529" s="7">
        <v>7447.0399999999991</v>
      </c>
      <c r="N529" s="4">
        <v>447</v>
      </c>
      <c r="O529" s="8">
        <v>16.660044742729305</v>
      </c>
      <c r="P529" s="8" t="s">
        <v>858</v>
      </c>
      <c r="Q529" s="12" t="s">
        <v>472</v>
      </c>
      <c r="R529" s="12" t="s">
        <v>792</v>
      </c>
      <c r="S529" s="14" t="s">
        <v>833</v>
      </c>
      <c r="T529" s="12" t="s">
        <v>837</v>
      </c>
      <c r="U529" s="12">
        <v>15</v>
      </c>
      <c r="V529" s="12">
        <v>150</v>
      </c>
      <c r="W529" s="12"/>
      <c r="X529" s="12">
        <v>2.5</v>
      </c>
      <c r="Y529" s="12">
        <v>2.2999999999999998</v>
      </c>
      <c r="Z529" s="12">
        <v>2.2000000000000002</v>
      </c>
      <c r="AA529" s="12">
        <v>2</v>
      </c>
      <c r="AB529" s="12"/>
      <c r="AC529" s="12"/>
      <c r="AD529" s="12"/>
      <c r="AE529" s="12" t="s">
        <v>838</v>
      </c>
      <c r="AF529" s="12">
        <v>0.85</v>
      </c>
      <c r="AG529" s="12">
        <v>0.15</v>
      </c>
      <c r="AH529" s="12"/>
      <c r="AI529" s="12"/>
      <c r="AJ529" s="12" t="s">
        <v>839</v>
      </c>
      <c r="AK529" s="12"/>
      <c r="AL529" s="16"/>
      <c r="AM529" s="12" t="s">
        <v>1503</v>
      </c>
      <c r="AN529" s="27">
        <f>VLOOKUP(Table24[[#This Row],[USD conversion]],Sheet2!A:B,2,FALSE)</f>
        <v>1.1715</v>
      </c>
      <c r="AO529" s="28">
        <f>Table24[[#This Row],[Min Charge]]*Table24[[#This Row],[Conversion Rate]]</f>
        <v>175.72499999999999</v>
      </c>
      <c r="AP529" s="28">
        <f>Table24[[#This Row],[45]]*Table24[[#This Row],[Conversion Rate]]</f>
        <v>0</v>
      </c>
      <c r="AQ529" s="28">
        <f>Table24[[#This Row],[100]]*Table24[[#This Row],[Conversion Rate]]</f>
        <v>2.92875</v>
      </c>
      <c r="AR529" s="28">
        <f>Table24[[#This Row],[200]]*Table24[[#This Row],[Conversion Rate]]</f>
        <v>2.6944499999999998</v>
      </c>
      <c r="AS529" s="28">
        <f>Table24[[#This Row],[300]]*Table24[[#This Row],[Conversion Rate]]</f>
        <v>2.5773000000000001</v>
      </c>
      <c r="AT529" s="28">
        <f>Table24[[#This Row],[500]]*Table24[[#This Row],[Conversion Rate]]</f>
        <v>2.343</v>
      </c>
      <c r="AU529" s="28">
        <f>Table24[[#This Row],[1000]]*Table24[[#This Row],[Conversion Rate]]</f>
        <v>0</v>
      </c>
      <c r="AV529" s="28">
        <f>Table24[[#This Row],[2500]]*Table24[[#This Row],[Conversion Rate]]</f>
        <v>0</v>
      </c>
      <c r="AW529" s="28">
        <f>Table24[[#This Row],[5000]]*Table24[[#This Row],[Conversion Rate]]</f>
        <v>0</v>
      </c>
      <c r="AX529" s="28" t="str">
        <f>Table24[[#This Row],[All In/ ++]]</f>
        <v>++</v>
      </c>
      <c r="AY529" s="28">
        <f>Table24[[#This Row],[FSC]]*Table24[[#This Row],[Conversion Rate]]</f>
        <v>0.99577499999999997</v>
      </c>
      <c r="AZ529" s="28">
        <f>Table24[[#This Row],[SSC]]*Table24[[#This Row],[Conversion Rate]]</f>
        <v>0.17572499999999999</v>
      </c>
      <c r="BA529" s="28">
        <f>Table24[[#This Row],[Screening]]*Table24[[#This Row],[Conversion Rate]]</f>
        <v>0</v>
      </c>
      <c r="BB529" s="28">
        <f>Table24[[#This Row],[Other Charges]]*Table24[[#This Row],[Conversion Rate]]</f>
        <v>0</v>
      </c>
      <c r="BC529" s="28" t="e">
        <f>Table24[[#This Row],[Dry Ice Charge]]*Table24[[#This Row],[Conversion Rate]]</f>
        <v>#VALUE!</v>
      </c>
      <c r="BD529" s="28">
        <f>Table24[[#This Row],[SAF/kg]]*Table24[[#This Row],[Conversion Rate]]</f>
        <v>0</v>
      </c>
      <c r="BE529" s="30" cm="1">
        <f t="array" ref="BE529">IF(COUNTIFS(F$20:F$1213,F529,G$20:G$1213,G529)&gt;1,
    _xlfn.PERCENTRANK.INC(
        _xlfn._xlws.FILTER(AO$20:AO$1213, (F$20:F$1213=F529)*(G$20:G$1213=G529)*ISNUMBER(AO$20:AO$1213)),
        AO529
    ),
    0
)</f>
        <v>0</v>
      </c>
      <c r="BF529" s="28" t="str">
        <f t="shared" si="8"/>
        <v>Green</v>
      </c>
    </row>
    <row r="530" spans="3:58" hidden="1">
      <c r="C530" s="6" t="s">
        <v>20</v>
      </c>
      <c r="D530" s="4" t="s">
        <v>472</v>
      </c>
      <c r="E530" s="4" t="s">
        <v>22</v>
      </c>
      <c r="F530" s="4" t="s">
        <v>51</v>
      </c>
      <c r="G530" s="4" t="s">
        <v>106</v>
      </c>
      <c r="H530" s="4" t="s">
        <v>800</v>
      </c>
      <c r="I530" s="4" t="s">
        <v>816</v>
      </c>
      <c r="J530" s="4" t="s">
        <v>778</v>
      </c>
      <c r="K530" s="4" t="s">
        <v>777</v>
      </c>
      <c r="L5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530" s="7">
        <v>7158.7599999999984</v>
      </c>
      <c r="N530" s="4">
        <v>314</v>
      </c>
      <c r="O530" s="8">
        <v>22.798598726114644</v>
      </c>
      <c r="P530" s="8" t="s">
        <v>858</v>
      </c>
      <c r="Q530" s="12" t="s">
        <v>472</v>
      </c>
      <c r="R530" s="12" t="s">
        <v>792</v>
      </c>
      <c r="S530" s="14" t="s">
        <v>834</v>
      </c>
      <c r="T530" s="12" t="s">
        <v>837</v>
      </c>
      <c r="U530" s="12">
        <v>15</v>
      </c>
      <c r="V530" s="12">
        <v>150</v>
      </c>
      <c r="W530" s="12"/>
      <c r="X530" s="12">
        <v>2.65</v>
      </c>
      <c r="Y530" s="12">
        <v>2.35</v>
      </c>
      <c r="Z530" s="12">
        <v>2.25</v>
      </c>
      <c r="AA530" s="12">
        <v>2.0499999999999998</v>
      </c>
      <c r="AB530" s="12">
        <v>2</v>
      </c>
      <c r="AC530" s="12"/>
      <c r="AD530" s="12"/>
      <c r="AE530" s="12" t="s">
        <v>838</v>
      </c>
      <c r="AF530" s="12">
        <v>0.85</v>
      </c>
      <c r="AG530" s="12">
        <v>0.15</v>
      </c>
      <c r="AH530" s="12"/>
      <c r="AI530" s="12"/>
      <c r="AJ530" s="12" t="s">
        <v>839</v>
      </c>
      <c r="AK530" s="12"/>
      <c r="AL530" s="17" t="s">
        <v>856</v>
      </c>
      <c r="AM530" s="12" t="s">
        <v>1503</v>
      </c>
      <c r="AN530" s="27">
        <f>VLOOKUP(Table24[[#This Row],[USD conversion]],Sheet2!A:B,2,FALSE)</f>
        <v>1.1715</v>
      </c>
      <c r="AO530" s="28">
        <f>Table24[[#This Row],[Min Charge]]*Table24[[#This Row],[Conversion Rate]]</f>
        <v>175.72499999999999</v>
      </c>
      <c r="AP530" s="28">
        <f>Table24[[#This Row],[45]]*Table24[[#This Row],[Conversion Rate]]</f>
        <v>0</v>
      </c>
      <c r="AQ530" s="28">
        <f>Table24[[#This Row],[100]]*Table24[[#This Row],[Conversion Rate]]</f>
        <v>3.1044749999999999</v>
      </c>
      <c r="AR530" s="28">
        <f>Table24[[#This Row],[200]]*Table24[[#This Row],[Conversion Rate]]</f>
        <v>2.7530250000000001</v>
      </c>
      <c r="AS530" s="28">
        <f>Table24[[#This Row],[300]]*Table24[[#This Row],[Conversion Rate]]</f>
        <v>2.635875</v>
      </c>
      <c r="AT530" s="28">
        <f>Table24[[#This Row],[500]]*Table24[[#This Row],[Conversion Rate]]</f>
        <v>2.4015749999999998</v>
      </c>
      <c r="AU530" s="28">
        <f>Table24[[#This Row],[1000]]*Table24[[#This Row],[Conversion Rate]]</f>
        <v>2.343</v>
      </c>
      <c r="AV530" s="28">
        <f>Table24[[#This Row],[2500]]*Table24[[#This Row],[Conversion Rate]]</f>
        <v>0</v>
      </c>
      <c r="AW530" s="28">
        <f>Table24[[#This Row],[5000]]*Table24[[#This Row],[Conversion Rate]]</f>
        <v>0</v>
      </c>
      <c r="AX530" s="28" t="str">
        <f>Table24[[#This Row],[All In/ ++]]</f>
        <v>++</v>
      </c>
      <c r="AY530" s="28">
        <f>Table24[[#This Row],[FSC]]*Table24[[#This Row],[Conversion Rate]]</f>
        <v>0.99577499999999997</v>
      </c>
      <c r="AZ530" s="28">
        <f>Table24[[#This Row],[SSC]]*Table24[[#This Row],[Conversion Rate]]</f>
        <v>0.17572499999999999</v>
      </c>
      <c r="BA530" s="28">
        <f>Table24[[#This Row],[Screening]]*Table24[[#This Row],[Conversion Rate]]</f>
        <v>0</v>
      </c>
      <c r="BB530" s="28">
        <f>Table24[[#This Row],[Other Charges]]*Table24[[#This Row],[Conversion Rate]]</f>
        <v>0</v>
      </c>
      <c r="BC530" s="28" t="e">
        <f>Table24[[#This Row],[Dry Ice Charge]]*Table24[[#This Row],[Conversion Rate]]</f>
        <v>#VALUE!</v>
      </c>
      <c r="BD530" s="28">
        <f>Table24[[#This Row],[SAF/kg]]*Table24[[#This Row],[Conversion Rate]]</f>
        <v>0</v>
      </c>
      <c r="BE530" s="30" cm="1">
        <f t="array" ref="BE530">IF(COUNTIFS(F$20:F$1213,F530,G$20:G$1213,G530)&gt;1,
    _xlfn.PERCENTRANK.INC(
        _xlfn._xlws.FILTER(AO$20:AO$1213, (F$20:F$1213=F530)*(G$20:G$1213=G530)*ISNUMBER(AO$20:AO$1213)),
        AO530
    ),
    0
)</f>
        <v>0</v>
      </c>
      <c r="BF530" s="28" t="str">
        <f t="shared" si="8"/>
        <v>Green</v>
      </c>
    </row>
    <row r="531" spans="3:58" hidden="1">
      <c r="C531" s="6" t="s">
        <v>35</v>
      </c>
      <c r="D531" s="4" t="s">
        <v>21</v>
      </c>
      <c r="E531" s="4" t="s">
        <v>36</v>
      </c>
      <c r="F531" s="4" t="s">
        <v>37</v>
      </c>
      <c r="G531" s="4" t="s">
        <v>38</v>
      </c>
      <c r="H531" s="4" t="s">
        <v>799</v>
      </c>
      <c r="I531" s="4" t="s">
        <v>814</v>
      </c>
      <c r="J531" s="4" t="s">
        <v>776</v>
      </c>
      <c r="K531" s="4" t="s">
        <v>777</v>
      </c>
      <c r="L5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GCNoStandardLAXAKLUSNZAMERICASAPAC</v>
      </c>
      <c r="M531" s="7">
        <v>100881.03636200004</v>
      </c>
      <c r="N531" s="4">
        <v>1134</v>
      </c>
      <c r="O531" s="13">
        <v>88.960349525573235</v>
      </c>
      <c r="P531" s="8" t="s">
        <v>1010</v>
      </c>
      <c r="Q531" s="12" t="s">
        <v>1006</v>
      </c>
      <c r="R531" s="12" t="s">
        <v>792</v>
      </c>
      <c r="S531" s="12" t="s">
        <v>110</v>
      </c>
      <c r="T531" s="12" t="s">
        <v>859</v>
      </c>
      <c r="U531" s="22">
        <v>100</v>
      </c>
      <c r="V531" s="12">
        <v>125</v>
      </c>
      <c r="W531" s="12"/>
      <c r="X531" s="12">
        <v>2.8</v>
      </c>
      <c r="Y531" s="12">
        <v>2.8</v>
      </c>
      <c r="Z531" s="12">
        <v>2.8</v>
      </c>
      <c r="AA531" s="12">
        <v>2.8</v>
      </c>
      <c r="AB531" s="12">
        <v>2.8</v>
      </c>
      <c r="AC531" s="12">
        <v>2.8</v>
      </c>
      <c r="AD531" s="12">
        <v>2.8</v>
      </c>
      <c r="AE531" s="12" t="s">
        <v>838</v>
      </c>
      <c r="AF531" s="12">
        <v>1.1000000000000001</v>
      </c>
      <c r="AG531" s="12">
        <v>0.1</v>
      </c>
      <c r="AH531" s="12">
        <v>0.1</v>
      </c>
      <c r="AI531" s="12"/>
      <c r="AJ531" s="12"/>
      <c r="AK531" s="12"/>
      <c r="AL531" s="16" t="s">
        <v>1007</v>
      </c>
      <c r="AM531" s="12" t="s">
        <v>1500</v>
      </c>
      <c r="AN531" s="27">
        <f>VLOOKUP(Table24[[#This Row],[USD conversion]],Sheet2!A:B,2,FALSE)</f>
        <v>1</v>
      </c>
      <c r="AO531" s="28">
        <f>Table24[[#This Row],[Min Charge]]*Table24[[#This Row],[Conversion Rate]]</f>
        <v>125</v>
      </c>
      <c r="AP531" s="28">
        <f>Table24[[#This Row],[45]]*Table24[[#This Row],[Conversion Rate]]</f>
        <v>0</v>
      </c>
      <c r="AQ531" s="28">
        <f>Table24[[#This Row],[100]]*Table24[[#This Row],[Conversion Rate]]</f>
        <v>2.8</v>
      </c>
      <c r="AR531" s="28">
        <f>Table24[[#This Row],[200]]*Table24[[#This Row],[Conversion Rate]]</f>
        <v>2.8</v>
      </c>
      <c r="AS531" s="28">
        <f>Table24[[#This Row],[300]]*Table24[[#This Row],[Conversion Rate]]</f>
        <v>2.8</v>
      </c>
      <c r="AT531" s="28">
        <f>Table24[[#This Row],[500]]*Table24[[#This Row],[Conversion Rate]]</f>
        <v>2.8</v>
      </c>
      <c r="AU531" s="28">
        <f>Table24[[#This Row],[1000]]*Table24[[#This Row],[Conversion Rate]]</f>
        <v>2.8</v>
      </c>
      <c r="AV531" s="28">
        <f>Table24[[#This Row],[2500]]*Table24[[#This Row],[Conversion Rate]]</f>
        <v>2.8</v>
      </c>
      <c r="AW531" s="28">
        <f>Table24[[#This Row],[5000]]*Table24[[#This Row],[Conversion Rate]]</f>
        <v>2.8</v>
      </c>
      <c r="AX531" s="28" t="str">
        <f>Table24[[#This Row],[All In/ ++]]</f>
        <v>++</v>
      </c>
      <c r="AY531" s="28">
        <f>Table24[[#This Row],[FSC]]*Table24[[#This Row],[Conversion Rate]]</f>
        <v>1.1000000000000001</v>
      </c>
      <c r="AZ531" s="28">
        <f>Table24[[#This Row],[SSC]]*Table24[[#This Row],[Conversion Rate]]</f>
        <v>0.1</v>
      </c>
      <c r="BA531" s="28">
        <f>Table24[[#This Row],[Screening]]*Table24[[#This Row],[Conversion Rate]]</f>
        <v>0.1</v>
      </c>
      <c r="BB531" s="28">
        <f>Table24[[#This Row],[Other Charges]]*Table24[[#This Row],[Conversion Rate]]</f>
        <v>0</v>
      </c>
      <c r="BC531" s="28">
        <f>Table24[[#This Row],[Dry Ice Charge]]*Table24[[#This Row],[Conversion Rate]]</f>
        <v>0</v>
      </c>
      <c r="BD531" s="28">
        <f>Table24[[#This Row],[SAF/kg]]*Table24[[#This Row],[Conversion Rate]]</f>
        <v>0</v>
      </c>
      <c r="BE531" s="30" cm="1">
        <f t="array" ref="BE531">IF(COUNTIFS(F$20:F$1213,F531,G$20:G$1213,G531)&gt;1,
    _xlfn.PERCENTRANK.INC(
        _xlfn._xlws.FILTER(AO$20:AO$1213, (F$20:F$1213=F531)*(G$20:G$1213=G531)*ISNUMBER(AO$20:AO$1213)),
        AO531
    ),
    0
)</f>
        <v>0.1</v>
      </c>
      <c r="BF531" s="28" t="str">
        <f t="shared" si="8"/>
        <v>Green</v>
      </c>
    </row>
    <row r="532" spans="3:58" hidden="1">
      <c r="C532" s="6" t="s">
        <v>20</v>
      </c>
      <c r="D532" s="4" t="s">
        <v>472</v>
      </c>
      <c r="E532" s="4" t="s">
        <v>22</v>
      </c>
      <c r="F532" s="4" t="s">
        <v>110</v>
      </c>
      <c r="G532" s="4" t="s">
        <v>37</v>
      </c>
      <c r="H532" s="4" t="s">
        <v>809</v>
      </c>
      <c r="I532" s="4" t="s">
        <v>799</v>
      </c>
      <c r="J532" s="4" t="s">
        <v>777</v>
      </c>
      <c r="K532" s="4" t="s">
        <v>776</v>
      </c>
      <c r="L5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PharmaYesExpressICNLAXKRUSAPACAMERICAS</v>
      </c>
      <c r="M532" s="7">
        <v>238987.31632000007</v>
      </c>
      <c r="N532" s="4">
        <v>1185</v>
      </c>
      <c r="O532" s="13">
        <v>201.67706018565406</v>
      </c>
      <c r="P532" s="8" t="s">
        <v>1010</v>
      </c>
      <c r="Q532" s="12" t="s">
        <v>1006</v>
      </c>
      <c r="R532" s="12" t="s">
        <v>1008</v>
      </c>
      <c r="S532" s="12"/>
      <c r="T532" s="12" t="s">
        <v>840</v>
      </c>
      <c r="U532" s="22">
        <v>100</v>
      </c>
      <c r="V532" s="12"/>
      <c r="W532" s="12"/>
      <c r="X532" s="12">
        <v>10000</v>
      </c>
      <c r="Y532" s="12">
        <v>10000</v>
      </c>
      <c r="Z532" s="12">
        <v>9000</v>
      </c>
      <c r="AA532" s="12">
        <v>9000</v>
      </c>
      <c r="AB532" s="12">
        <v>9000</v>
      </c>
      <c r="AC532" s="12">
        <v>9000</v>
      </c>
      <c r="AD532" s="12">
        <v>9000</v>
      </c>
      <c r="AE532" s="12" t="s">
        <v>838</v>
      </c>
      <c r="AF532" s="12">
        <v>300</v>
      </c>
      <c r="AG532" s="12">
        <v>130</v>
      </c>
      <c r="AH532" s="12"/>
      <c r="AI532" s="12"/>
      <c r="AJ532" s="12"/>
      <c r="AK532" s="12"/>
      <c r="AL532" s="16" t="s">
        <v>1007</v>
      </c>
      <c r="AM532" s="12" t="s">
        <v>1509</v>
      </c>
      <c r="AN532" s="27">
        <f>VLOOKUP(Table24[[#This Row],[USD conversion]],Sheet2!A:B,2,FALSE)</f>
        <v>7.2659999999999999E-4</v>
      </c>
      <c r="AO532" s="28">
        <f>Table24[[#This Row],[Min Charge]]*Table24[[#This Row],[Conversion Rate]]</f>
        <v>0</v>
      </c>
      <c r="AP532" s="28">
        <f>Table24[[#This Row],[45]]*Table24[[#This Row],[Conversion Rate]]</f>
        <v>0</v>
      </c>
      <c r="AQ532" s="28">
        <f>Table24[[#This Row],[100]]*Table24[[#This Row],[Conversion Rate]]</f>
        <v>7.266</v>
      </c>
      <c r="AR532" s="28">
        <f>Table24[[#This Row],[200]]*Table24[[#This Row],[Conversion Rate]]</f>
        <v>7.266</v>
      </c>
      <c r="AS532" s="28">
        <f>Table24[[#This Row],[300]]*Table24[[#This Row],[Conversion Rate]]</f>
        <v>6.5393999999999997</v>
      </c>
      <c r="AT532" s="28">
        <f>Table24[[#This Row],[500]]*Table24[[#This Row],[Conversion Rate]]</f>
        <v>6.5393999999999997</v>
      </c>
      <c r="AU532" s="28">
        <f>Table24[[#This Row],[1000]]*Table24[[#This Row],[Conversion Rate]]</f>
        <v>6.5393999999999997</v>
      </c>
      <c r="AV532" s="28">
        <f>Table24[[#This Row],[2500]]*Table24[[#This Row],[Conversion Rate]]</f>
        <v>6.5393999999999997</v>
      </c>
      <c r="AW532" s="28">
        <f>Table24[[#This Row],[5000]]*Table24[[#This Row],[Conversion Rate]]</f>
        <v>6.5393999999999997</v>
      </c>
      <c r="AX532" s="28" t="str">
        <f>Table24[[#This Row],[All In/ ++]]</f>
        <v>++</v>
      </c>
      <c r="AY532" s="28">
        <f>Table24[[#This Row],[FSC]]*Table24[[#This Row],[Conversion Rate]]</f>
        <v>0.21798000000000001</v>
      </c>
      <c r="AZ532" s="28">
        <f>Table24[[#This Row],[SSC]]*Table24[[#This Row],[Conversion Rate]]</f>
        <v>9.4458E-2</v>
      </c>
      <c r="BA532" s="28">
        <f>Table24[[#This Row],[Screening]]*Table24[[#This Row],[Conversion Rate]]</f>
        <v>0</v>
      </c>
      <c r="BB532" s="28">
        <f>Table24[[#This Row],[Other Charges]]*Table24[[#This Row],[Conversion Rate]]</f>
        <v>0</v>
      </c>
      <c r="BC532" s="28">
        <f>Table24[[#This Row],[Dry Ice Charge]]*Table24[[#This Row],[Conversion Rate]]</f>
        <v>0</v>
      </c>
      <c r="BD532" s="28">
        <f>Table24[[#This Row],[SAF/kg]]*Table24[[#This Row],[Conversion Rate]]</f>
        <v>0</v>
      </c>
      <c r="BE532" s="30" cm="1">
        <f t="array" ref="BE532">IF(COUNTIFS(F$20:F$1213,F532,G$20:G$1213,G532)&gt;1,
    _xlfn.PERCENTRANK.INC(
        _xlfn._xlws.FILTER(AO$20:AO$1213, (F$20:F$1213=F532)*(G$20:G$1213=G532)*ISNUMBER(AO$20:AO$1213)),
        AO532
    ),
    0
)</f>
        <v>0</v>
      </c>
      <c r="BF532" s="28" t="str">
        <f t="shared" si="8"/>
        <v>Green</v>
      </c>
    </row>
    <row r="533" spans="3:58" hidden="1">
      <c r="C533" s="6" t="s">
        <v>20</v>
      </c>
      <c r="D533" s="4" t="s">
        <v>472</v>
      </c>
      <c r="E533" s="4" t="s">
        <v>22</v>
      </c>
      <c r="F533" s="4" t="s">
        <v>110</v>
      </c>
      <c r="G533" s="4" t="s">
        <v>27</v>
      </c>
      <c r="H533" s="4" t="s">
        <v>809</v>
      </c>
      <c r="I533" s="4" t="s">
        <v>810</v>
      </c>
      <c r="J533" s="4" t="s">
        <v>777</v>
      </c>
      <c r="K533" s="4" t="s">
        <v>777</v>
      </c>
      <c r="L5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PharmaYesExpressICNSINKRSGAPACAPAC</v>
      </c>
      <c r="M533" s="7">
        <v>117364.73</v>
      </c>
      <c r="N533" s="4">
        <v>625</v>
      </c>
      <c r="O533" s="13">
        <v>187.783568</v>
      </c>
      <c r="P533" s="8" t="s">
        <v>1010</v>
      </c>
      <c r="Q533" s="12" t="s">
        <v>1006</v>
      </c>
      <c r="R533" s="12" t="s">
        <v>1008</v>
      </c>
      <c r="S533" s="12"/>
      <c r="T533" s="12" t="s">
        <v>840</v>
      </c>
      <c r="U533" s="22">
        <v>100</v>
      </c>
      <c r="V533" s="12">
        <v>52500</v>
      </c>
      <c r="W533" s="12"/>
      <c r="X533" s="12">
        <v>3600</v>
      </c>
      <c r="Y533" s="12">
        <v>3600</v>
      </c>
      <c r="Z533" s="12">
        <v>2600</v>
      </c>
      <c r="AA533" s="12">
        <v>2600</v>
      </c>
      <c r="AB533" s="12">
        <v>2600</v>
      </c>
      <c r="AC533" s="12">
        <v>2600</v>
      </c>
      <c r="AD533" s="12">
        <v>2600</v>
      </c>
      <c r="AE533" s="12" t="s">
        <v>838</v>
      </c>
      <c r="AF533" s="12">
        <v>280</v>
      </c>
      <c r="AG533" s="12">
        <v>0</v>
      </c>
      <c r="AH533" s="12"/>
      <c r="AI533" s="12"/>
      <c r="AJ533" s="12"/>
      <c r="AK533" s="12"/>
      <c r="AL533" s="16" t="s">
        <v>1007</v>
      </c>
      <c r="AM533" s="12" t="s">
        <v>1509</v>
      </c>
      <c r="AN533" s="27">
        <f>VLOOKUP(Table24[[#This Row],[USD conversion]],Sheet2!A:B,2,FALSE)</f>
        <v>7.2659999999999999E-4</v>
      </c>
      <c r="AO533" s="28">
        <f>Table24[[#This Row],[Min Charge]]*Table24[[#This Row],[Conversion Rate]]</f>
        <v>38.146499999999996</v>
      </c>
      <c r="AP533" s="28">
        <f>Table24[[#This Row],[45]]*Table24[[#This Row],[Conversion Rate]]</f>
        <v>0</v>
      </c>
      <c r="AQ533" s="28">
        <f>Table24[[#This Row],[100]]*Table24[[#This Row],[Conversion Rate]]</f>
        <v>2.6157599999999999</v>
      </c>
      <c r="AR533" s="28">
        <f>Table24[[#This Row],[200]]*Table24[[#This Row],[Conversion Rate]]</f>
        <v>2.6157599999999999</v>
      </c>
      <c r="AS533" s="28">
        <f>Table24[[#This Row],[300]]*Table24[[#This Row],[Conversion Rate]]</f>
        <v>1.88916</v>
      </c>
      <c r="AT533" s="28">
        <f>Table24[[#This Row],[500]]*Table24[[#This Row],[Conversion Rate]]</f>
        <v>1.88916</v>
      </c>
      <c r="AU533" s="28">
        <f>Table24[[#This Row],[1000]]*Table24[[#This Row],[Conversion Rate]]</f>
        <v>1.88916</v>
      </c>
      <c r="AV533" s="28">
        <f>Table24[[#This Row],[2500]]*Table24[[#This Row],[Conversion Rate]]</f>
        <v>1.88916</v>
      </c>
      <c r="AW533" s="28">
        <f>Table24[[#This Row],[5000]]*Table24[[#This Row],[Conversion Rate]]</f>
        <v>1.88916</v>
      </c>
      <c r="AX533" s="28" t="str">
        <f>Table24[[#This Row],[All In/ ++]]</f>
        <v>++</v>
      </c>
      <c r="AY533" s="28">
        <f>Table24[[#This Row],[FSC]]*Table24[[#This Row],[Conversion Rate]]</f>
        <v>0.20344799999999999</v>
      </c>
      <c r="AZ533" s="28">
        <f>Table24[[#This Row],[SSC]]*Table24[[#This Row],[Conversion Rate]]</f>
        <v>0</v>
      </c>
      <c r="BA533" s="28">
        <f>Table24[[#This Row],[Screening]]*Table24[[#This Row],[Conversion Rate]]</f>
        <v>0</v>
      </c>
      <c r="BB533" s="28">
        <f>Table24[[#This Row],[Other Charges]]*Table24[[#This Row],[Conversion Rate]]</f>
        <v>0</v>
      </c>
      <c r="BC533" s="28">
        <f>Table24[[#This Row],[Dry Ice Charge]]*Table24[[#This Row],[Conversion Rate]]</f>
        <v>0</v>
      </c>
      <c r="BD533" s="28">
        <f>Table24[[#This Row],[SAF/kg]]*Table24[[#This Row],[Conversion Rate]]</f>
        <v>0</v>
      </c>
      <c r="BE533" s="30" cm="1">
        <f t="array" ref="BE533">IF(COUNTIFS(F$20:F$1213,F533,G$20:G$1213,G533)&gt;1,
    _xlfn.PERCENTRANK.INC(
        _xlfn._xlws.FILTER(AO$20:AO$1213, (F$20:F$1213=F533)*(G$20:G$1213=G533)*ISNUMBER(AO$20:AO$1213)),
        AO533
    ),
    0
)</f>
        <v>0.5</v>
      </c>
      <c r="BF533" s="28" t="str">
        <f t="shared" si="8"/>
        <v>Orange</v>
      </c>
    </row>
    <row r="534" spans="3:58" hidden="1">
      <c r="C534" s="6" t="s">
        <v>20</v>
      </c>
      <c r="D534" s="4" t="s">
        <v>472</v>
      </c>
      <c r="E534" s="4" t="s">
        <v>22</v>
      </c>
      <c r="F534" s="4" t="s">
        <v>181</v>
      </c>
      <c r="G534" s="4" t="s">
        <v>37</v>
      </c>
      <c r="H534" s="4" t="s">
        <v>808</v>
      </c>
      <c r="I534" s="4" t="s">
        <v>799</v>
      </c>
      <c r="J534" s="4" t="s">
        <v>777</v>
      </c>
      <c r="K534" s="4" t="s">
        <v>776</v>
      </c>
      <c r="L5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534" s="7">
        <v>65941.231</v>
      </c>
      <c r="N534" s="4">
        <v>606</v>
      </c>
      <c r="O534" s="13">
        <v>108.81391254125413</v>
      </c>
      <c r="P534" s="8" t="s">
        <v>1010</v>
      </c>
      <c r="Q534" s="12" t="s">
        <v>1006</v>
      </c>
      <c r="R534" s="12" t="s">
        <v>792</v>
      </c>
      <c r="S534" s="12" t="s">
        <v>110</v>
      </c>
      <c r="T534" s="12" t="s">
        <v>866</v>
      </c>
      <c r="U534" s="22">
        <v>100</v>
      </c>
      <c r="V534" s="12"/>
      <c r="W534" s="12"/>
      <c r="X534" s="12">
        <v>1200</v>
      </c>
      <c r="Y534" s="12">
        <v>1200</v>
      </c>
      <c r="Z534" s="12">
        <v>1200</v>
      </c>
      <c r="AA534" s="12">
        <v>1200</v>
      </c>
      <c r="AB534" s="12">
        <v>1200</v>
      </c>
      <c r="AC534" s="12">
        <v>1200</v>
      </c>
      <c r="AD534" s="12">
        <v>1200</v>
      </c>
      <c r="AE534" s="12" t="s">
        <v>838</v>
      </c>
      <c r="AF534" s="12">
        <v>75</v>
      </c>
      <c r="AG534" s="12"/>
      <c r="AH534" s="12"/>
      <c r="AI534" s="12"/>
      <c r="AJ534" s="12"/>
      <c r="AK534" s="12"/>
      <c r="AL534" s="16" t="s">
        <v>1009</v>
      </c>
      <c r="AM534" s="12" t="s">
        <v>1501</v>
      </c>
      <c r="AN534" s="27">
        <f>VLOOKUP(Table24[[#This Row],[USD conversion]],Sheet2!A:B,2,FALSE)</f>
        <v>6.8230000000000001E-3</v>
      </c>
      <c r="AO534" s="28">
        <f>Table24[[#This Row],[Min Charge]]*Table24[[#This Row],[Conversion Rate]]</f>
        <v>0</v>
      </c>
      <c r="AP534" s="28">
        <f>Table24[[#This Row],[45]]*Table24[[#This Row],[Conversion Rate]]</f>
        <v>0</v>
      </c>
      <c r="AQ534" s="28">
        <f>Table24[[#This Row],[100]]*Table24[[#This Row],[Conversion Rate]]</f>
        <v>8.1875999999999998</v>
      </c>
      <c r="AR534" s="28">
        <f>Table24[[#This Row],[200]]*Table24[[#This Row],[Conversion Rate]]</f>
        <v>8.1875999999999998</v>
      </c>
      <c r="AS534" s="28">
        <f>Table24[[#This Row],[300]]*Table24[[#This Row],[Conversion Rate]]</f>
        <v>8.1875999999999998</v>
      </c>
      <c r="AT534" s="28">
        <f>Table24[[#This Row],[500]]*Table24[[#This Row],[Conversion Rate]]</f>
        <v>8.1875999999999998</v>
      </c>
      <c r="AU534" s="28">
        <f>Table24[[#This Row],[1000]]*Table24[[#This Row],[Conversion Rate]]</f>
        <v>8.1875999999999998</v>
      </c>
      <c r="AV534" s="28">
        <f>Table24[[#This Row],[2500]]*Table24[[#This Row],[Conversion Rate]]</f>
        <v>8.1875999999999998</v>
      </c>
      <c r="AW534" s="28">
        <f>Table24[[#This Row],[5000]]*Table24[[#This Row],[Conversion Rate]]</f>
        <v>8.1875999999999998</v>
      </c>
      <c r="AX534" s="28" t="str">
        <f>Table24[[#This Row],[All In/ ++]]</f>
        <v>++</v>
      </c>
      <c r="AY534" s="28">
        <f>Table24[[#This Row],[FSC]]*Table24[[#This Row],[Conversion Rate]]</f>
        <v>0.51172499999999999</v>
      </c>
      <c r="AZ534" s="28">
        <f>Table24[[#This Row],[SSC]]*Table24[[#This Row],[Conversion Rate]]</f>
        <v>0</v>
      </c>
      <c r="BA534" s="28">
        <f>Table24[[#This Row],[Screening]]*Table24[[#This Row],[Conversion Rate]]</f>
        <v>0</v>
      </c>
      <c r="BB534" s="28">
        <f>Table24[[#This Row],[Other Charges]]*Table24[[#This Row],[Conversion Rate]]</f>
        <v>0</v>
      </c>
      <c r="BC534" s="28">
        <f>Table24[[#This Row],[Dry Ice Charge]]*Table24[[#This Row],[Conversion Rate]]</f>
        <v>0</v>
      </c>
      <c r="BD534" s="28">
        <f>Table24[[#This Row],[SAF/kg]]*Table24[[#This Row],[Conversion Rate]]</f>
        <v>0</v>
      </c>
      <c r="BE534" s="30" cm="1">
        <f t="array" ref="BE534">IF(COUNTIFS(F$20:F$1213,F534,G$20:G$1213,G534)&gt;1,
    _xlfn.PERCENTRANK.INC(
        _xlfn._xlws.FILTER(AO$20:AO$1213, (F$20:F$1213=F534)*(G$20:G$1213=G534)*ISNUMBER(AO$20:AO$1213)),
        AO534
    ),
    0
)</f>
        <v>0</v>
      </c>
      <c r="BF534" s="28" t="str">
        <f t="shared" si="8"/>
        <v>Green</v>
      </c>
    </row>
    <row r="535" spans="3:58" hidden="1">
      <c r="C535" s="6" t="s">
        <v>20</v>
      </c>
      <c r="D535" s="4" t="s">
        <v>472</v>
      </c>
      <c r="E535" s="4" t="s">
        <v>22</v>
      </c>
      <c r="F535" s="4" t="s">
        <v>27</v>
      </c>
      <c r="G535" s="4" t="s">
        <v>37</v>
      </c>
      <c r="H535" s="4" t="s">
        <v>810</v>
      </c>
      <c r="I535" s="4" t="s">
        <v>799</v>
      </c>
      <c r="J535" s="4" t="s">
        <v>777</v>
      </c>
      <c r="K535" s="4" t="s">
        <v>776</v>
      </c>
      <c r="L5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535" s="7">
        <v>107373.84239999999</v>
      </c>
      <c r="N535" s="4">
        <v>634</v>
      </c>
      <c r="O535" s="13">
        <v>169.35937287066244</v>
      </c>
      <c r="P535" s="8" t="s">
        <v>1010</v>
      </c>
      <c r="Q535" s="12" t="s">
        <v>1006</v>
      </c>
      <c r="R535" s="12" t="s">
        <v>792</v>
      </c>
      <c r="S535" s="12" t="s">
        <v>110</v>
      </c>
      <c r="T535" s="12" t="s">
        <v>878</v>
      </c>
      <c r="U535" s="22">
        <v>100</v>
      </c>
      <c r="V535" s="12"/>
      <c r="W535" s="12"/>
      <c r="X535" s="12">
        <v>8.6999999999999993</v>
      </c>
      <c r="Y535" s="12">
        <v>8.6999999999999993</v>
      </c>
      <c r="Z535" s="12">
        <v>8.6999999999999993</v>
      </c>
      <c r="AA535" s="12">
        <v>8.6999999999999993</v>
      </c>
      <c r="AB535" s="12">
        <v>8.6999999999999993</v>
      </c>
      <c r="AC535" s="12">
        <v>8.6999999999999993</v>
      </c>
      <c r="AD535" s="12">
        <v>8.6999999999999993</v>
      </c>
      <c r="AE535" s="12" t="s">
        <v>838</v>
      </c>
      <c r="AF535" s="12">
        <v>1.34</v>
      </c>
      <c r="AG535" s="12">
        <v>0.18</v>
      </c>
      <c r="AH535" s="12"/>
      <c r="AI535" s="12"/>
      <c r="AJ535" s="12"/>
      <c r="AK535" s="12"/>
      <c r="AL535" s="16" t="s">
        <v>1007</v>
      </c>
      <c r="AM535" s="12" t="s">
        <v>1512</v>
      </c>
      <c r="AN535" s="27">
        <f>VLOOKUP(Table24[[#This Row],[USD conversion]],Sheet2!A:B,2,FALSE)</f>
        <v>0.78069999999999995</v>
      </c>
      <c r="AO535" s="28">
        <f>Table24[[#This Row],[Min Charge]]*Table24[[#This Row],[Conversion Rate]]</f>
        <v>0</v>
      </c>
      <c r="AP535" s="28">
        <f>Table24[[#This Row],[45]]*Table24[[#This Row],[Conversion Rate]]</f>
        <v>0</v>
      </c>
      <c r="AQ535" s="28">
        <f>Table24[[#This Row],[100]]*Table24[[#This Row],[Conversion Rate]]</f>
        <v>6.7920899999999991</v>
      </c>
      <c r="AR535" s="28">
        <f>Table24[[#This Row],[200]]*Table24[[#This Row],[Conversion Rate]]</f>
        <v>6.7920899999999991</v>
      </c>
      <c r="AS535" s="28">
        <f>Table24[[#This Row],[300]]*Table24[[#This Row],[Conversion Rate]]</f>
        <v>6.7920899999999991</v>
      </c>
      <c r="AT535" s="28">
        <f>Table24[[#This Row],[500]]*Table24[[#This Row],[Conversion Rate]]</f>
        <v>6.7920899999999991</v>
      </c>
      <c r="AU535" s="28">
        <f>Table24[[#This Row],[1000]]*Table24[[#This Row],[Conversion Rate]]</f>
        <v>6.7920899999999991</v>
      </c>
      <c r="AV535" s="28">
        <f>Table24[[#This Row],[2500]]*Table24[[#This Row],[Conversion Rate]]</f>
        <v>6.7920899999999991</v>
      </c>
      <c r="AW535" s="28">
        <f>Table24[[#This Row],[5000]]*Table24[[#This Row],[Conversion Rate]]</f>
        <v>6.7920899999999991</v>
      </c>
      <c r="AX535" s="28" t="str">
        <f>Table24[[#This Row],[All In/ ++]]</f>
        <v>++</v>
      </c>
      <c r="AY535" s="28">
        <f>Table24[[#This Row],[FSC]]*Table24[[#This Row],[Conversion Rate]]</f>
        <v>1.046138</v>
      </c>
      <c r="AZ535" s="28">
        <f>Table24[[#This Row],[SSC]]*Table24[[#This Row],[Conversion Rate]]</f>
        <v>0.14052599999999998</v>
      </c>
      <c r="BA535" s="28">
        <f>Table24[[#This Row],[Screening]]*Table24[[#This Row],[Conversion Rate]]</f>
        <v>0</v>
      </c>
      <c r="BB535" s="28">
        <f>Table24[[#This Row],[Other Charges]]*Table24[[#This Row],[Conversion Rate]]</f>
        <v>0</v>
      </c>
      <c r="BC535" s="28">
        <f>Table24[[#This Row],[Dry Ice Charge]]*Table24[[#This Row],[Conversion Rate]]</f>
        <v>0</v>
      </c>
      <c r="BD535" s="28">
        <f>Table24[[#This Row],[SAF/kg]]*Table24[[#This Row],[Conversion Rate]]</f>
        <v>0</v>
      </c>
      <c r="BE535" s="30" cm="1">
        <f t="array" ref="BE535">IF(COUNTIFS(F$20:F$1213,F535,G$20:G$1213,G535)&gt;1,
    _xlfn.PERCENTRANK.INC(
        _xlfn._xlws.FILTER(AO$20:AO$1213, (F$20:F$1213=F535)*(G$20:G$1213=G535)*ISNUMBER(AO$20:AO$1213)),
        AO535
    ),
    0
)</f>
        <v>0</v>
      </c>
      <c r="BF535" s="28" t="str">
        <f t="shared" si="8"/>
        <v>Green</v>
      </c>
    </row>
    <row r="536" spans="3:58">
      <c r="C536" s="6" t="s">
        <v>20</v>
      </c>
      <c r="D536" s="4" t="s">
        <v>472</v>
      </c>
      <c r="E536" s="4" t="s">
        <v>22</v>
      </c>
      <c r="F536" s="4" t="s">
        <v>39</v>
      </c>
      <c r="G536" s="4" t="s">
        <v>393</v>
      </c>
      <c r="H536" s="4" t="s">
        <v>799</v>
      </c>
      <c r="I536" s="4" t="s">
        <v>800</v>
      </c>
      <c r="J536" s="4" t="s">
        <v>776</v>
      </c>
      <c r="K536" s="4" t="s">
        <v>778</v>
      </c>
      <c r="L5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PharmaYesExpressBOSBERUSDEAMERICASEMEA</v>
      </c>
      <c r="M536" s="7">
        <v>8804</v>
      </c>
      <c r="N536" s="4">
        <v>284</v>
      </c>
      <c r="O536" s="13">
        <v>31</v>
      </c>
      <c r="P536" s="8" t="s">
        <v>939</v>
      </c>
      <c r="Q536" s="12" t="s">
        <v>472</v>
      </c>
      <c r="R536" s="12" t="s">
        <v>792</v>
      </c>
      <c r="S536" s="12" t="s">
        <v>51</v>
      </c>
      <c r="T536" s="12" t="s">
        <v>859</v>
      </c>
      <c r="U536" s="22" t="s">
        <v>920</v>
      </c>
      <c r="V536" s="12">
        <v>110</v>
      </c>
      <c r="W536" s="12"/>
      <c r="X536" s="12">
        <v>3.34</v>
      </c>
      <c r="Y536" s="12">
        <v>3.34</v>
      </c>
      <c r="Z536" s="12">
        <v>3.14</v>
      </c>
      <c r="AA536" s="12">
        <v>3.14</v>
      </c>
      <c r="AB536" s="12">
        <v>3.04</v>
      </c>
      <c r="AC536" s="12">
        <v>3.04</v>
      </c>
      <c r="AD536" s="12">
        <v>3.04</v>
      </c>
      <c r="AE536" s="12" t="s">
        <v>838</v>
      </c>
      <c r="AF536" s="12">
        <v>0.45</v>
      </c>
      <c r="AG536" s="12">
        <v>0</v>
      </c>
      <c r="AH536" s="12">
        <v>0.12</v>
      </c>
      <c r="AI536" s="12"/>
      <c r="AJ536" s="12"/>
      <c r="AK536" s="12"/>
      <c r="AL536" s="16" t="s">
        <v>927</v>
      </c>
      <c r="AM536" s="12" t="s">
        <v>1500</v>
      </c>
      <c r="AN536" s="27">
        <f>VLOOKUP(Table24[[#This Row],[USD conversion]],Sheet2!A:B,2,FALSE)</f>
        <v>1</v>
      </c>
      <c r="AO536" s="28">
        <f>Table24[[#This Row],[Min Charge]]*Table24[[#This Row],[Conversion Rate]]</f>
        <v>110</v>
      </c>
      <c r="AP536" s="28">
        <f>Table24[[#This Row],[45]]*Table24[[#This Row],[Conversion Rate]]</f>
        <v>0</v>
      </c>
      <c r="AQ536" s="28">
        <f>Table24[[#This Row],[100]]*Table24[[#This Row],[Conversion Rate]]</f>
        <v>3.34</v>
      </c>
      <c r="AR536" s="28">
        <f>Table24[[#This Row],[200]]*Table24[[#This Row],[Conversion Rate]]</f>
        <v>3.34</v>
      </c>
      <c r="AS536" s="28">
        <f>Table24[[#This Row],[300]]*Table24[[#This Row],[Conversion Rate]]</f>
        <v>3.14</v>
      </c>
      <c r="AT536" s="28">
        <f>Table24[[#This Row],[500]]*Table24[[#This Row],[Conversion Rate]]</f>
        <v>3.14</v>
      </c>
      <c r="AU536" s="28">
        <f>Table24[[#This Row],[1000]]*Table24[[#This Row],[Conversion Rate]]</f>
        <v>3.04</v>
      </c>
      <c r="AV536" s="28">
        <f>Table24[[#This Row],[2500]]*Table24[[#This Row],[Conversion Rate]]</f>
        <v>3.04</v>
      </c>
      <c r="AW536" s="28">
        <f>Table24[[#This Row],[5000]]*Table24[[#This Row],[Conversion Rate]]</f>
        <v>3.04</v>
      </c>
      <c r="AX536" s="28" t="str">
        <f>Table24[[#This Row],[All In/ ++]]</f>
        <v>++</v>
      </c>
      <c r="AY536" s="28">
        <f>Table24[[#This Row],[FSC]]*Table24[[#This Row],[Conversion Rate]]</f>
        <v>0.45</v>
      </c>
      <c r="AZ536" s="28">
        <f>Table24[[#This Row],[SSC]]*Table24[[#This Row],[Conversion Rate]]</f>
        <v>0</v>
      </c>
      <c r="BA536" s="28">
        <f>Table24[[#This Row],[Screening]]*Table24[[#This Row],[Conversion Rate]]</f>
        <v>0.12</v>
      </c>
      <c r="BB536" s="28">
        <f>Table24[[#This Row],[Other Charges]]*Table24[[#This Row],[Conversion Rate]]</f>
        <v>0</v>
      </c>
      <c r="BC536" s="28">
        <f>Table24[[#This Row],[Dry Ice Charge]]*Table24[[#This Row],[Conversion Rate]]</f>
        <v>0</v>
      </c>
      <c r="BD536" s="28">
        <f>Table24[[#This Row],[SAF/kg]]*Table24[[#This Row],[Conversion Rate]]</f>
        <v>0</v>
      </c>
      <c r="BE536" s="30" cm="1">
        <f t="array" ref="BE536">IF(COUNTIFS(F$20:F$1213,F536,G$20:G$1213,G536)&gt;1,
    _xlfn.PERCENTRANK.INC(
        _xlfn._xlws.FILTER(AO$20:AO$1213, (F$20:F$1213=F536)*(G$20:G$1213=G536)*ISNUMBER(AO$20:AO$1213)),
        AO536
    ),
    0
)</f>
        <v>0</v>
      </c>
      <c r="BF536" s="28" t="str">
        <f t="shared" si="8"/>
        <v>Green</v>
      </c>
    </row>
    <row r="537" spans="3:58">
      <c r="C537" s="6" t="s">
        <v>20</v>
      </c>
      <c r="D537" s="4" t="s">
        <v>472</v>
      </c>
      <c r="E537" s="4" t="s">
        <v>22</v>
      </c>
      <c r="F537" s="4" t="s">
        <v>31</v>
      </c>
      <c r="G537" s="4" t="s">
        <v>112</v>
      </c>
      <c r="H537" s="4" t="s">
        <v>799</v>
      </c>
      <c r="I537" s="4" t="s">
        <v>803</v>
      </c>
      <c r="J537" s="4" t="s">
        <v>776</v>
      </c>
      <c r="K537" s="4" t="s">
        <v>778</v>
      </c>
      <c r="L5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PharmaYesExpressEWRBRUUSBEAMERICASEMEA</v>
      </c>
      <c r="M537" s="7">
        <v>57242.679999999978</v>
      </c>
      <c r="N537" s="4">
        <v>411</v>
      </c>
      <c r="O537" s="13">
        <v>139.27659367396589</v>
      </c>
      <c r="P537" s="8" t="s">
        <v>939</v>
      </c>
      <c r="Q537" s="12" t="s">
        <v>472</v>
      </c>
      <c r="R537" s="12" t="s">
        <v>792</v>
      </c>
      <c r="S537" s="12" t="s">
        <v>51</v>
      </c>
      <c r="T537" s="12" t="s">
        <v>859</v>
      </c>
      <c r="U537" s="22" t="s">
        <v>920</v>
      </c>
      <c r="V537" s="12">
        <v>110</v>
      </c>
      <c r="W537" s="12"/>
      <c r="X537" s="12">
        <v>2.64</v>
      </c>
      <c r="Y537" s="12">
        <v>2.64</v>
      </c>
      <c r="Z537" s="12">
        <v>2.44</v>
      </c>
      <c r="AA537" s="12">
        <v>2.44</v>
      </c>
      <c r="AB537" s="12">
        <v>2.34</v>
      </c>
      <c r="AC537" s="12">
        <v>2.34</v>
      </c>
      <c r="AD537" s="12">
        <v>2.34</v>
      </c>
      <c r="AE537" s="12" t="s">
        <v>838</v>
      </c>
      <c r="AF537" s="12">
        <v>0.45</v>
      </c>
      <c r="AG537" s="12">
        <v>0</v>
      </c>
      <c r="AH537" s="12">
        <v>0.12</v>
      </c>
      <c r="AI537" s="12"/>
      <c r="AJ537" s="12"/>
      <c r="AK537" s="12"/>
      <c r="AL537" s="16" t="s">
        <v>927</v>
      </c>
      <c r="AM537" s="12" t="s">
        <v>1500</v>
      </c>
      <c r="AN537" s="27">
        <f>VLOOKUP(Table24[[#This Row],[USD conversion]],Sheet2!A:B,2,FALSE)</f>
        <v>1</v>
      </c>
      <c r="AO537" s="28">
        <f>Table24[[#This Row],[Min Charge]]*Table24[[#This Row],[Conversion Rate]]</f>
        <v>110</v>
      </c>
      <c r="AP537" s="28">
        <f>Table24[[#This Row],[45]]*Table24[[#This Row],[Conversion Rate]]</f>
        <v>0</v>
      </c>
      <c r="AQ537" s="28">
        <f>Table24[[#This Row],[100]]*Table24[[#This Row],[Conversion Rate]]</f>
        <v>2.64</v>
      </c>
      <c r="AR537" s="28">
        <f>Table24[[#This Row],[200]]*Table24[[#This Row],[Conversion Rate]]</f>
        <v>2.64</v>
      </c>
      <c r="AS537" s="28">
        <f>Table24[[#This Row],[300]]*Table24[[#This Row],[Conversion Rate]]</f>
        <v>2.44</v>
      </c>
      <c r="AT537" s="28">
        <f>Table24[[#This Row],[500]]*Table24[[#This Row],[Conversion Rate]]</f>
        <v>2.44</v>
      </c>
      <c r="AU537" s="28">
        <f>Table24[[#This Row],[1000]]*Table24[[#This Row],[Conversion Rate]]</f>
        <v>2.34</v>
      </c>
      <c r="AV537" s="28">
        <f>Table24[[#This Row],[2500]]*Table24[[#This Row],[Conversion Rate]]</f>
        <v>2.34</v>
      </c>
      <c r="AW537" s="28">
        <f>Table24[[#This Row],[5000]]*Table24[[#This Row],[Conversion Rate]]</f>
        <v>2.34</v>
      </c>
      <c r="AX537" s="28" t="str">
        <f>Table24[[#This Row],[All In/ ++]]</f>
        <v>++</v>
      </c>
      <c r="AY537" s="28">
        <f>Table24[[#This Row],[FSC]]*Table24[[#This Row],[Conversion Rate]]</f>
        <v>0.45</v>
      </c>
      <c r="AZ537" s="28">
        <f>Table24[[#This Row],[SSC]]*Table24[[#This Row],[Conversion Rate]]</f>
        <v>0</v>
      </c>
      <c r="BA537" s="28">
        <f>Table24[[#This Row],[Screening]]*Table24[[#This Row],[Conversion Rate]]</f>
        <v>0.12</v>
      </c>
      <c r="BB537" s="28">
        <f>Table24[[#This Row],[Other Charges]]*Table24[[#This Row],[Conversion Rate]]</f>
        <v>0</v>
      </c>
      <c r="BC537" s="28">
        <f>Table24[[#This Row],[Dry Ice Charge]]*Table24[[#This Row],[Conversion Rate]]</f>
        <v>0</v>
      </c>
      <c r="BD537" s="28">
        <f>Table24[[#This Row],[SAF/kg]]*Table24[[#This Row],[Conversion Rate]]</f>
        <v>0</v>
      </c>
      <c r="BE537" s="30" cm="1">
        <f t="array" ref="BE537">IF(COUNTIFS(F$20:F$1213,F537,G$20:G$1213,G537)&gt;1,
    _xlfn.PERCENTRANK.INC(
        _xlfn._xlws.FILTER(AO$20:AO$1213, (F$20:F$1213=F537)*(G$20:G$1213=G537)*ISNUMBER(AO$20:AO$1213)),
        AO537
    ),
    0
)</f>
        <v>0</v>
      </c>
      <c r="BF537" s="28" t="str">
        <f t="shared" si="8"/>
        <v>Green</v>
      </c>
    </row>
    <row r="538" spans="3:58">
      <c r="C538" s="6" t="s">
        <v>20</v>
      </c>
      <c r="D538" s="4" t="s">
        <v>472</v>
      </c>
      <c r="E538" s="4" t="s">
        <v>22</v>
      </c>
      <c r="F538" s="4" t="s">
        <v>31</v>
      </c>
      <c r="G538" s="4" t="s">
        <v>171</v>
      </c>
      <c r="H538" s="4" t="s">
        <v>799</v>
      </c>
      <c r="I538" s="4" t="s">
        <v>798</v>
      </c>
      <c r="J538" s="4" t="s">
        <v>776</v>
      </c>
      <c r="K538" s="4" t="s">
        <v>778</v>
      </c>
      <c r="L5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PharmaYesExpressEWRDUBUSIEAMERICASEMEA</v>
      </c>
      <c r="M538" s="7">
        <v>11456.24</v>
      </c>
      <c r="N538" s="4">
        <v>376</v>
      </c>
      <c r="O538" s="13">
        <v>30.468723404255318</v>
      </c>
      <c r="P538" s="8" t="s">
        <v>939</v>
      </c>
      <c r="Q538" s="12" t="s">
        <v>472</v>
      </c>
      <c r="R538" s="12" t="s">
        <v>792</v>
      </c>
      <c r="S538" s="12" t="s">
        <v>51</v>
      </c>
      <c r="T538" s="12" t="s">
        <v>859</v>
      </c>
      <c r="U538" s="22" t="s">
        <v>920</v>
      </c>
      <c r="V538" s="12">
        <v>110</v>
      </c>
      <c r="W538" s="12"/>
      <c r="X538" s="12">
        <v>3.1</v>
      </c>
      <c r="Y538" s="12">
        <v>3.1</v>
      </c>
      <c r="Z538" s="12">
        <v>2.9</v>
      </c>
      <c r="AA538" s="12">
        <v>2.9</v>
      </c>
      <c r="AB538" s="12">
        <v>2.8</v>
      </c>
      <c r="AC538" s="12">
        <v>2.8</v>
      </c>
      <c r="AD538" s="12">
        <v>2.8</v>
      </c>
      <c r="AE538" s="12" t="s">
        <v>838</v>
      </c>
      <c r="AF538" s="12">
        <v>0.45</v>
      </c>
      <c r="AG538" s="12">
        <v>0</v>
      </c>
      <c r="AH538" s="12">
        <v>0.12</v>
      </c>
      <c r="AI538" s="12"/>
      <c r="AJ538" s="12"/>
      <c r="AK538" s="12"/>
      <c r="AL538" s="16" t="s">
        <v>927</v>
      </c>
      <c r="AM538" s="12" t="s">
        <v>1500</v>
      </c>
      <c r="AN538" s="27">
        <f>VLOOKUP(Table24[[#This Row],[USD conversion]],Sheet2!A:B,2,FALSE)</f>
        <v>1</v>
      </c>
      <c r="AO538" s="28">
        <f>Table24[[#This Row],[Min Charge]]*Table24[[#This Row],[Conversion Rate]]</f>
        <v>110</v>
      </c>
      <c r="AP538" s="28">
        <f>Table24[[#This Row],[45]]*Table24[[#This Row],[Conversion Rate]]</f>
        <v>0</v>
      </c>
      <c r="AQ538" s="28">
        <f>Table24[[#This Row],[100]]*Table24[[#This Row],[Conversion Rate]]</f>
        <v>3.1</v>
      </c>
      <c r="AR538" s="28">
        <f>Table24[[#This Row],[200]]*Table24[[#This Row],[Conversion Rate]]</f>
        <v>3.1</v>
      </c>
      <c r="AS538" s="28">
        <f>Table24[[#This Row],[300]]*Table24[[#This Row],[Conversion Rate]]</f>
        <v>2.9</v>
      </c>
      <c r="AT538" s="28">
        <f>Table24[[#This Row],[500]]*Table24[[#This Row],[Conversion Rate]]</f>
        <v>2.9</v>
      </c>
      <c r="AU538" s="28">
        <f>Table24[[#This Row],[1000]]*Table24[[#This Row],[Conversion Rate]]</f>
        <v>2.8</v>
      </c>
      <c r="AV538" s="28">
        <f>Table24[[#This Row],[2500]]*Table24[[#This Row],[Conversion Rate]]</f>
        <v>2.8</v>
      </c>
      <c r="AW538" s="28">
        <f>Table24[[#This Row],[5000]]*Table24[[#This Row],[Conversion Rate]]</f>
        <v>2.8</v>
      </c>
      <c r="AX538" s="28" t="str">
        <f>Table24[[#This Row],[All In/ ++]]</f>
        <v>++</v>
      </c>
      <c r="AY538" s="28">
        <f>Table24[[#This Row],[FSC]]*Table24[[#This Row],[Conversion Rate]]</f>
        <v>0.45</v>
      </c>
      <c r="AZ538" s="28">
        <f>Table24[[#This Row],[SSC]]*Table24[[#This Row],[Conversion Rate]]</f>
        <v>0</v>
      </c>
      <c r="BA538" s="28">
        <f>Table24[[#This Row],[Screening]]*Table24[[#This Row],[Conversion Rate]]</f>
        <v>0.12</v>
      </c>
      <c r="BB538" s="28">
        <f>Table24[[#This Row],[Other Charges]]*Table24[[#This Row],[Conversion Rate]]</f>
        <v>0</v>
      </c>
      <c r="BC538" s="28">
        <f>Table24[[#This Row],[Dry Ice Charge]]*Table24[[#This Row],[Conversion Rate]]</f>
        <v>0</v>
      </c>
      <c r="BD538" s="28">
        <f>Table24[[#This Row],[SAF/kg]]*Table24[[#This Row],[Conversion Rate]]</f>
        <v>0</v>
      </c>
      <c r="BE538" s="30" cm="1">
        <f t="array" ref="BE538">IF(COUNTIFS(F$20:F$1213,F538,G$20:G$1213,G538)&gt;1,
    _xlfn.PERCENTRANK.INC(
        _xlfn._xlws.FILTER(AO$20:AO$1213, (F$20:F$1213=F538)*(G$20:G$1213=G538)*ISNUMBER(AO$20:AO$1213)),
        AO538
    ),
    0
)</f>
        <v>0</v>
      </c>
      <c r="BF538" s="28" t="str">
        <f t="shared" si="8"/>
        <v>Green</v>
      </c>
    </row>
    <row r="539" spans="3:58">
      <c r="C539" s="6" t="s">
        <v>20</v>
      </c>
      <c r="D539" s="4" t="s">
        <v>472</v>
      </c>
      <c r="E539" s="4" t="s">
        <v>22</v>
      </c>
      <c r="F539" s="4" t="s">
        <v>31</v>
      </c>
      <c r="G539" s="4" t="s">
        <v>51</v>
      </c>
      <c r="H539" s="4" t="s">
        <v>799</v>
      </c>
      <c r="I539" s="4" t="s">
        <v>800</v>
      </c>
      <c r="J539" s="4" t="s">
        <v>776</v>
      </c>
      <c r="K539" s="4" t="s">
        <v>778</v>
      </c>
      <c r="L5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PharmaYesExpressEWRFRAUSDEAMERICASEMEA</v>
      </c>
      <c r="M539" s="7">
        <v>120259.65</v>
      </c>
      <c r="N539" s="4">
        <v>1672</v>
      </c>
      <c r="O539" s="13">
        <v>71.925627990430613</v>
      </c>
      <c r="P539" s="8" t="s">
        <v>939</v>
      </c>
      <c r="Q539" s="12" t="s">
        <v>472</v>
      </c>
      <c r="R539" s="12" t="s">
        <v>791</v>
      </c>
      <c r="S539" s="12" t="s">
        <v>921</v>
      </c>
      <c r="T539" s="12" t="s">
        <v>859</v>
      </c>
      <c r="U539" s="22" t="s">
        <v>920</v>
      </c>
      <c r="V539" s="12">
        <v>110</v>
      </c>
      <c r="W539" s="12"/>
      <c r="X539" s="12">
        <v>2.75</v>
      </c>
      <c r="Y539" s="12">
        <v>2.75</v>
      </c>
      <c r="Z539" s="12">
        <v>2.5499999999999998</v>
      </c>
      <c r="AA539" s="12">
        <v>2.5499999999999998</v>
      </c>
      <c r="AB539" s="12">
        <v>2.4500000000000002</v>
      </c>
      <c r="AC539" s="12">
        <v>2.4500000000000002</v>
      </c>
      <c r="AD539" s="12">
        <v>2.4500000000000002</v>
      </c>
      <c r="AE539" s="12" t="s">
        <v>838</v>
      </c>
      <c r="AF539" s="12">
        <v>0.45</v>
      </c>
      <c r="AG539" s="12">
        <v>0</v>
      </c>
      <c r="AH539" s="12">
        <v>0.12</v>
      </c>
      <c r="AI539" s="12"/>
      <c r="AJ539" s="12"/>
      <c r="AK539" s="12"/>
      <c r="AL539" s="16" t="s">
        <v>927</v>
      </c>
      <c r="AM539" s="12" t="s">
        <v>1500</v>
      </c>
      <c r="AN539" s="27">
        <f>VLOOKUP(Table24[[#This Row],[USD conversion]],Sheet2!A:B,2,FALSE)</f>
        <v>1</v>
      </c>
      <c r="AO539" s="28">
        <f>Table24[[#This Row],[Min Charge]]*Table24[[#This Row],[Conversion Rate]]</f>
        <v>110</v>
      </c>
      <c r="AP539" s="28">
        <f>Table24[[#This Row],[45]]*Table24[[#This Row],[Conversion Rate]]</f>
        <v>0</v>
      </c>
      <c r="AQ539" s="28">
        <f>Table24[[#This Row],[100]]*Table24[[#This Row],[Conversion Rate]]</f>
        <v>2.75</v>
      </c>
      <c r="AR539" s="28">
        <f>Table24[[#This Row],[200]]*Table24[[#This Row],[Conversion Rate]]</f>
        <v>2.75</v>
      </c>
      <c r="AS539" s="28">
        <f>Table24[[#This Row],[300]]*Table24[[#This Row],[Conversion Rate]]</f>
        <v>2.5499999999999998</v>
      </c>
      <c r="AT539" s="28">
        <f>Table24[[#This Row],[500]]*Table24[[#This Row],[Conversion Rate]]</f>
        <v>2.5499999999999998</v>
      </c>
      <c r="AU539" s="28">
        <f>Table24[[#This Row],[1000]]*Table24[[#This Row],[Conversion Rate]]</f>
        <v>2.4500000000000002</v>
      </c>
      <c r="AV539" s="28">
        <f>Table24[[#This Row],[2500]]*Table24[[#This Row],[Conversion Rate]]</f>
        <v>2.4500000000000002</v>
      </c>
      <c r="AW539" s="28">
        <f>Table24[[#This Row],[5000]]*Table24[[#This Row],[Conversion Rate]]</f>
        <v>2.4500000000000002</v>
      </c>
      <c r="AX539" s="28" t="str">
        <f>Table24[[#This Row],[All In/ ++]]</f>
        <v>++</v>
      </c>
      <c r="AY539" s="28">
        <f>Table24[[#This Row],[FSC]]*Table24[[#This Row],[Conversion Rate]]</f>
        <v>0.45</v>
      </c>
      <c r="AZ539" s="28">
        <f>Table24[[#This Row],[SSC]]*Table24[[#This Row],[Conversion Rate]]</f>
        <v>0</v>
      </c>
      <c r="BA539" s="28">
        <f>Table24[[#This Row],[Screening]]*Table24[[#This Row],[Conversion Rate]]</f>
        <v>0.12</v>
      </c>
      <c r="BB539" s="28">
        <f>Table24[[#This Row],[Other Charges]]*Table24[[#This Row],[Conversion Rate]]</f>
        <v>0</v>
      </c>
      <c r="BC539" s="28">
        <f>Table24[[#This Row],[Dry Ice Charge]]*Table24[[#This Row],[Conversion Rate]]</f>
        <v>0</v>
      </c>
      <c r="BD539" s="28">
        <f>Table24[[#This Row],[SAF/kg]]*Table24[[#This Row],[Conversion Rate]]</f>
        <v>0</v>
      </c>
      <c r="BE539" s="30" cm="1">
        <f t="array" ref="BE539">IF(COUNTIFS(F$20:F$1213,F539,G$20:G$1213,G539)&gt;1,
    _xlfn.PERCENTRANK.INC(
        _xlfn._xlws.FILTER(AO$20:AO$1213, (F$20:F$1213=F539)*(G$20:G$1213=G539)*ISNUMBER(AO$20:AO$1213)),
        AO539
    ),
    0
)</f>
        <v>0</v>
      </c>
      <c r="BF539" s="28" t="str">
        <f t="shared" si="8"/>
        <v>Green</v>
      </c>
    </row>
    <row r="540" spans="3:58" hidden="1">
      <c r="C540" s="6" t="s">
        <v>20</v>
      </c>
      <c r="D540" s="4" t="s">
        <v>472</v>
      </c>
      <c r="E540" s="4" t="s">
        <v>22</v>
      </c>
      <c r="F540" s="4" t="s">
        <v>66</v>
      </c>
      <c r="G540" s="4" t="s">
        <v>374</v>
      </c>
      <c r="H540" s="4" t="s">
        <v>799</v>
      </c>
      <c r="I540" s="4" t="s">
        <v>797</v>
      </c>
      <c r="J540" s="4" t="s">
        <v>776</v>
      </c>
      <c r="K540" s="4" t="s">
        <v>777</v>
      </c>
      <c r="L5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540" s="7">
        <v>11765.837260000002</v>
      </c>
      <c r="N540" s="4">
        <v>258</v>
      </c>
      <c r="O540" s="13">
        <v>45.604020387596904</v>
      </c>
      <c r="P540" s="8" t="s">
        <v>939</v>
      </c>
      <c r="Q540" s="12" t="s">
        <v>472</v>
      </c>
      <c r="R540" s="12" t="s">
        <v>792</v>
      </c>
      <c r="S540" s="12" t="s">
        <v>51</v>
      </c>
      <c r="T540" s="12" t="s">
        <v>859</v>
      </c>
      <c r="U540" s="22" t="s">
        <v>920</v>
      </c>
      <c r="V540" s="12">
        <v>110</v>
      </c>
      <c r="W540" s="12"/>
      <c r="X540" s="12">
        <v>4.09</v>
      </c>
      <c r="Y540" s="12">
        <v>4.09</v>
      </c>
      <c r="Z540" s="12">
        <v>3.89</v>
      </c>
      <c r="AA540" s="12">
        <v>3.89</v>
      </c>
      <c r="AB540" s="12">
        <v>3.79</v>
      </c>
      <c r="AC540" s="12">
        <v>3.79</v>
      </c>
      <c r="AD540" s="12">
        <v>3.79</v>
      </c>
      <c r="AE540" s="12" t="s">
        <v>838</v>
      </c>
      <c r="AF540" s="12">
        <v>0.45</v>
      </c>
      <c r="AG540" s="12">
        <v>0</v>
      </c>
      <c r="AH540" s="12">
        <v>0.12</v>
      </c>
      <c r="AI540" s="12"/>
      <c r="AJ540" s="12"/>
      <c r="AK540" s="12"/>
      <c r="AL540" s="16" t="s">
        <v>927</v>
      </c>
      <c r="AM540" s="12" t="s">
        <v>1500</v>
      </c>
      <c r="AN540" s="27">
        <f>VLOOKUP(Table24[[#This Row],[USD conversion]],Sheet2!A:B,2,FALSE)</f>
        <v>1</v>
      </c>
      <c r="AO540" s="28">
        <f>Table24[[#This Row],[Min Charge]]*Table24[[#This Row],[Conversion Rate]]</f>
        <v>110</v>
      </c>
      <c r="AP540" s="28">
        <f>Table24[[#This Row],[45]]*Table24[[#This Row],[Conversion Rate]]</f>
        <v>0</v>
      </c>
      <c r="AQ540" s="28">
        <f>Table24[[#This Row],[100]]*Table24[[#This Row],[Conversion Rate]]</f>
        <v>4.09</v>
      </c>
      <c r="AR540" s="28">
        <f>Table24[[#This Row],[200]]*Table24[[#This Row],[Conversion Rate]]</f>
        <v>4.09</v>
      </c>
      <c r="AS540" s="28">
        <f>Table24[[#This Row],[300]]*Table24[[#This Row],[Conversion Rate]]</f>
        <v>3.89</v>
      </c>
      <c r="AT540" s="28">
        <f>Table24[[#This Row],[500]]*Table24[[#This Row],[Conversion Rate]]</f>
        <v>3.89</v>
      </c>
      <c r="AU540" s="28">
        <f>Table24[[#This Row],[1000]]*Table24[[#This Row],[Conversion Rate]]</f>
        <v>3.79</v>
      </c>
      <c r="AV540" s="28">
        <f>Table24[[#This Row],[2500]]*Table24[[#This Row],[Conversion Rate]]</f>
        <v>3.79</v>
      </c>
      <c r="AW540" s="28">
        <f>Table24[[#This Row],[5000]]*Table24[[#This Row],[Conversion Rate]]</f>
        <v>3.79</v>
      </c>
      <c r="AX540" s="28" t="str">
        <f>Table24[[#This Row],[All In/ ++]]</f>
        <v>++</v>
      </c>
      <c r="AY540" s="28">
        <f>Table24[[#This Row],[FSC]]*Table24[[#This Row],[Conversion Rate]]</f>
        <v>0.45</v>
      </c>
      <c r="AZ540" s="28">
        <f>Table24[[#This Row],[SSC]]*Table24[[#This Row],[Conversion Rate]]</f>
        <v>0</v>
      </c>
      <c r="BA540" s="28">
        <f>Table24[[#This Row],[Screening]]*Table24[[#This Row],[Conversion Rate]]</f>
        <v>0.12</v>
      </c>
      <c r="BB540" s="28">
        <f>Table24[[#This Row],[Other Charges]]*Table24[[#This Row],[Conversion Rate]]</f>
        <v>0</v>
      </c>
      <c r="BC540" s="28">
        <f>Table24[[#This Row],[Dry Ice Charge]]*Table24[[#This Row],[Conversion Rate]]</f>
        <v>0</v>
      </c>
      <c r="BD540" s="28">
        <f>Table24[[#This Row],[SAF/kg]]*Table24[[#This Row],[Conversion Rate]]</f>
        <v>0</v>
      </c>
      <c r="BE540" s="30" cm="1">
        <f t="array" ref="BE540">IF(COUNTIFS(F$20:F$1213,F540,G$20:G$1213,G540)&gt;1,
    _xlfn.PERCENTRANK.INC(
        _xlfn._xlws.FILTER(AO$20:AO$1213, (F$20:F$1213=F540)*(G$20:G$1213=G540)*ISNUMBER(AO$20:AO$1213)),
        AO540
    ),
    0
)</f>
        <v>0</v>
      </c>
      <c r="BF540" s="28" t="str">
        <f t="shared" si="8"/>
        <v>Green</v>
      </c>
    </row>
    <row r="541" spans="3:58" hidden="1">
      <c r="C541" s="6" t="s">
        <v>20</v>
      </c>
      <c r="D541" s="4" t="s">
        <v>472</v>
      </c>
      <c r="E541" s="4" t="s">
        <v>22</v>
      </c>
      <c r="F541" s="4" t="s">
        <v>66</v>
      </c>
      <c r="G541" s="4" t="s">
        <v>290</v>
      </c>
      <c r="H541" s="4" t="s">
        <v>799</v>
      </c>
      <c r="I541" s="4" t="s">
        <v>797</v>
      </c>
      <c r="J541" s="4" t="s">
        <v>776</v>
      </c>
      <c r="K541" s="4" t="s">
        <v>777</v>
      </c>
      <c r="L5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541" s="7">
        <v>28438.869999999992</v>
      </c>
      <c r="N541" s="4">
        <v>395</v>
      </c>
      <c r="O541" s="13">
        <v>71.997139240506314</v>
      </c>
      <c r="P541" s="8" t="s">
        <v>939</v>
      </c>
      <c r="Q541" s="12" t="s">
        <v>472</v>
      </c>
      <c r="R541" s="12" t="s">
        <v>792</v>
      </c>
      <c r="S541" s="12" t="s">
        <v>51</v>
      </c>
      <c r="T541" s="12" t="s">
        <v>859</v>
      </c>
      <c r="U541" s="22" t="s">
        <v>920</v>
      </c>
      <c r="V541" s="12">
        <v>110</v>
      </c>
      <c r="W541" s="12"/>
      <c r="X541" s="12">
        <v>4.09</v>
      </c>
      <c r="Y541" s="12">
        <v>4.09</v>
      </c>
      <c r="Z541" s="12">
        <v>3.89</v>
      </c>
      <c r="AA541" s="12">
        <v>3.89</v>
      </c>
      <c r="AB541" s="12">
        <v>3.79</v>
      </c>
      <c r="AC541" s="12">
        <v>3.79</v>
      </c>
      <c r="AD541" s="12">
        <v>3.79</v>
      </c>
      <c r="AE541" s="12" t="s">
        <v>838</v>
      </c>
      <c r="AF541" s="12">
        <v>0.45</v>
      </c>
      <c r="AG541" s="12">
        <v>0</v>
      </c>
      <c r="AH541" s="12">
        <v>0.12</v>
      </c>
      <c r="AI541" s="12"/>
      <c r="AJ541" s="12"/>
      <c r="AK541" s="12"/>
      <c r="AL541" s="16" t="s">
        <v>927</v>
      </c>
      <c r="AM541" s="12" t="s">
        <v>1500</v>
      </c>
      <c r="AN541" s="27">
        <f>VLOOKUP(Table24[[#This Row],[USD conversion]],Sheet2!A:B,2,FALSE)</f>
        <v>1</v>
      </c>
      <c r="AO541" s="28">
        <f>Table24[[#This Row],[Min Charge]]*Table24[[#This Row],[Conversion Rate]]</f>
        <v>110</v>
      </c>
      <c r="AP541" s="28">
        <f>Table24[[#This Row],[45]]*Table24[[#This Row],[Conversion Rate]]</f>
        <v>0</v>
      </c>
      <c r="AQ541" s="28">
        <f>Table24[[#This Row],[100]]*Table24[[#This Row],[Conversion Rate]]</f>
        <v>4.09</v>
      </c>
      <c r="AR541" s="28">
        <f>Table24[[#This Row],[200]]*Table24[[#This Row],[Conversion Rate]]</f>
        <v>4.09</v>
      </c>
      <c r="AS541" s="28">
        <f>Table24[[#This Row],[300]]*Table24[[#This Row],[Conversion Rate]]</f>
        <v>3.89</v>
      </c>
      <c r="AT541" s="28">
        <f>Table24[[#This Row],[500]]*Table24[[#This Row],[Conversion Rate]]</f>
        <v>3.89</v>
      </c>
      <c r="AU541" s="28">
        <f>Table24[[#This Row],[1000]]*Table24[[#This Row],[Conversion Rate]]</f>
        <v>3.79</v>
      </c>
      <c r="AV541" s="28">
        <f>Table24[[#This Row],[2500]]*Table24[[#This Row],[Conversion Rate]]</f>
        <v>3.79</v>
      </c>
      <c r="AW541" s="28">
        <f>Table24[[#This Row],[5000]]*Table24[[#This Row],[Conversion Rate]]</f>
        <v>3.79</v>
      </c>
      <c r="AX541" s="28" t="str">
        <f>Table24[[#This Row],[All In/ ++]]</f>
        <v>++</v>
      </c>
      <c r="AY541" s="28">
        <f>Table24[[#This Row],[FSC]]*Table24[[#This Row],[Conversion Rate]]</f>
        <v>0.45</v>
      </c>
      <c r="AZ541" s="28">
        <f>Table24[[#This Row],[SSC]]*Table24[[#This Row],[Conversion Rate]]</f>
        <v>0</v>
      </c>
      <c r="BA541" s="28">
        <f>Table24[[#This Row],[Screening]]*Table24[[#This Row],[Conversion Rate]]</f>
        <v>0.12</v>
      </c>
      <c r="BB541" s="28">
        <f>Table24[[#This Row],[Other Charges]]*Table24[[#This Row],[Conversion Rate]]</f>
        <v>0</v>
      </c>
      <c r="BC541" s="28">
        <f>Table24[[#This Row],[Dry Ice Charge]]*Table24[[#This Row],[Conversion Rate]]</f>
        <v>0</v>
      </c>
      <c r="BD541" s="28">
        <f>Table24[[#This Row],[SAF/kg]]*Table24[[#This Row],[Conversion Rate]]</f>
        <v>0</v>
      </c>
      <c r="BE541" s="30" cm="1">
        <f t="array" ref="BE541">IF(COUNTIFS(F$20:F$1213,F541,G$20:G$1213,G541)&gt;1,
    _xlfn.PERCENTRANK.INC(
        _xlfn._xlws.FILTER(AO$20:AO$1213, (F$20:F$1213=F541)*(G$20:G$1213=G541)*ISNUMBER(AO$20:AO$1213)),
        AO541
    ),
    0
)</f>
        <v>0</v>
      </c>
      <c r="BF541" s="28" t="str">
        <f t="shared" si="8"/>
        <v>Green</v>
      </c>
    </row>
    <row r="542" spans="3:58">
      <c r="C542" s="6" t="s">
        <v>20</v>
      </c>
      <c r="D542" s="4" t="s">
        <v>472</v>
      </c>
      <c r="E542" s="4" t="s">
        <v>22</v>
      </c>
      <c r="F542" s="4" t="s">
        <v>66</v>
      </c>
      <c r="G542" s="4" t="s">
        <v>112</v>
      </c>
      <c r="H542" s="4" t="s">
        <v>799</v>
      </c>
      <c r="I542" s="4" t="s">
        <v>803</v>
      </c>
      <c r="J542" s="4" t="s">
        <v>776</v>
      </c>
      <c r="K542" s="4" t="s">
        <v>778</v>
      </c>
      <c r="L5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PharmaYesExpressJFKBRUUSBEAMERICASEMEA</v>
      </c>
      <c r="M542" s="7">
        <v>10263.620000000001</v>
      </c>
      <c r="N542" s="4">
        <v>313</v>
      </c>
      <c r="O542" s="13">
        <v>32.791118210862621</v>
      </c>
      <c r="P542" s="8" t="s">
        <v>939</v>
      </c>
      <c r="Q542" s="12" t="s">
        <v>472</v>
      </c>
      <c r="R542" s="12" t="s">
        <v>791</v>
      </c>
      <c r="S542" s="12" t="s">
        <v>921</v>
      </c>
      <c r="T542" s="12" t="s">
        <v>859</v>
      </c>
      <c r="U542" s="22" t="s">
        <v>920</v>
      </c>
      <c r="V542" s="12">
        <v>110</v>
      </c>
      <c r="W542" s="12"/>
      <c r="X542" s="12">
        <v>3.22</v>
      </c>
      <c r="Y542" s="12">
        <v>3.22</v>
      </c>
      <c r="Z542" s="12">
        <v>3.02</v>
      </c>
      <c r="AA542" s="12">
        <v>3.02</v>
      </c>
      <c r="AB542" s="12">
        <v>2.92</v>
      </c>
      <c r="AC542" s="12">
        <v>2.92</v>
      </c>
      <c r="AD542" s="12">
        <v>2.92</v>
      </c>
      <c r="AE542" s="12" t="s">
        <v>838</v>
      </c>
      <c r="AF542" s="12">
        <v>0.45</v>
      </c>
      <c r="AG542" s="12">
        <v>0</v>
      </c>
      <c r="AH542" s="12">
        <v>0.12</v>
      </c>
      <c r="AI542" s="12"/>
      <c r="AJ542" s="12"/>
      <c r="AK542" s="12"/>
      <c r="AL542" s="16" t="s">
        <v>927</v>
      </c>
      <c r="AM542" s="12" t="s">
        <v>1500</v>
      </c>
      <c r="AN542" s="27">
        <f>VLOOKUP(Table24[[#This Row],[USD conversion]],Sheet2!A:B,2,FALSE)</f>
        <v>1</v>
      </c>
      <c r="AO542" s="28">
        <f>Table24[[#This Row],[Min Charge]]*Table24[[#This Row],[Conversion Rate]]</f>
        <v>110</v>
      </c>
      <c r="AP542" s="28">
        <f>Table24[[#This Row],[45]]*Table24[[#This Row],[Conversion Rate]]</f>
        <v>0</v>
      </c>
      <c r="AQ542" s="28">
        <f>Table24[[#This Row],[100]]*Table24[[#This Row],[Conversion Rate]]</f>
        <v>3.22</v>
      </c>
      <c r="AR542" s="28">
        <f>Table24[[#This Row],[200]]*Table24[[#This Row],[Conversion Rate]]</f>
        <v>3.22</v>
      </c>
      <c r="AS542" s="28">
        <f>Table24[[#This Row],[300]]*Table24[[#This Row],[Conversion Rate]]</f>
        <v>3.02</v>
      </c>
      <c r="AT542" s="28">
        <f>Table24[[#This Row],[500]]*Table24[[#This Row],[Conversion Rate]]</f>
        <v>3.02</v>
      </c>
      <c r="AU542" s="28">
        <f>Table24[[#This Row],[1000]]*Table24[[#This Row],[Conversion Rate]]</f>
        <v>2.92</v>
      </c>
      <c r="AV542" s="28">
        <f>Table24[[#This Row],[2500]]*Table24[[#This Row],[Conversion Rate]]</f>
        <v>2.92</v>
      </c>
      <c r="AW542" s="28">
        <f>Table24[[#This Row],[5000]]*Table24[[#This Row],[Conversion Rate]]</f>
        <v>2.92</v>
      </c>
      <c r="AX542" s="28" t="str">
        <f>Table24[[#This Row],[All In/ ++]]</f>
        <v>++</v>
      </c>
      <c r="AY542" s="28">
        <f>Table24[[#This Row],[FSC]]*Table24[[#This Row],[Conversion Rate]]</f>
        <v>0.45</v>
      </c>
      <c r="AZ542" s="28">
        <f>Table24[[#This Row],[SSC]]*Table24[[#This Row],[Conversion Rate]]</f>
        <v>0</v>
      </c>
      <c r="BA542" s="28">
        <f>Table24[[#This Row],[Screening]]*Table24[[#This Row],[Conversion Rate]]</f>
        <v>0.12</v>
      </c>
      <c r="BB542" s="28">
        <f>Table24[[#This Row],[Other Charges]]*Table24[[#This Row],[Conversion Rate]]</f>
        <v>0</v>
      </c>
      <c r="BC542" s="28">
        <f>Table24[[#This Row],[Dry Ice Charge]]*Table24[[#This Row],[Conversion Rate]]</f>
        <v>0</v>
      </c>
      <c r="BD542" s="28">
        <f>Table24[[#This Row],[SAF/kg]]*Table24[[#This Row],[Conversion Rate]]</f>
        <v>0</v>
      </c>
      <c r="BE542" s="30" cm="1">
        <f t="array" ref="BE542">IF(COUNTIFS(F$20:F$1213,F542,G$20:G$1213,G542)&gt;1,
    _xlfn.PERCENTRANK.INC(
        _xlfn._xlws.FILTER(AO$20:AO$1213, (F$20:F$1213=F542)*(G$20:G$1213=G542)*ISNUMBER(AO$20:AO$1213)),
        AO542
    ),
    0
)</f>
        <v>0</v>
      </c>
      <c r="BF542" s="28" t="str">
        <f t="shared" si="8"/>
        <v>Green</v>
      </c>
    </row>
    <row r="543" spans="3:58" hidden="1">
      <c r="C543" s="6" t="s">
        <v>20</v>
      </c>
      <c r="D543" s="4" t="s">
        <v>472</v>
      </c>
      <c r="E543" s="4" t="s">
        <v>22</v>
      </c>
      <c r="F543" s="4" t="s">
        <v>66</v>
      </c>
      <c r="G543" s="4" t="s">
        <v>110</v>
      </c>
      <c r="H543" s="4" t="s">
        <v>799</v>
      </c>
      <c r="I543" s="4" t="s">
        <v>809</v>
      </c>
      <c r="J543" s="4" t="s">
        <v>776</v>
      </c>
      <c r="K543" s="4" t="s">
        <v>777</v>
      </c>
      <c r="L5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543" s="7">
        <v>19140.919999999995</v>
      </c>
      <c r="N543" s="4">
        <v>439</v>
      </c>
      <c r="O543" s="13">
        <v>43.601184510250555</v>
      </c>
      <c r="P543" s="8" t="s">
        <v>939</v>
      </c>
      <c r="Q543" s="12" t="s">
        <v>472</v>
      </c>
      <c r="R543" s="12" t="s">
        <v>792</v>
      </c>
      <c r="S543" s="12" t="s">
        <v>51</v>
      </c>
      <c r="T543" s="12" t="s">
        <v>859</v>
      </c>
      <c r="U543" s="22" t="s">
        <v>920</v>
      </c>
      <c r="V543" s="12">
        <v>110</v>
      </c>
      <c r="W543" s="12"/>
      <c r="X543" s="12">
        <v>5.14</v>
      </c>
      <c r="Y543" s="12">
        <v>5.14</v>
      </c>
      <c r="Z543" s="12">
        <v>4.9400000000000004</v>
      </c>
      <c r="AA543" s="12">
        <v>4.9400000000000004</v>
      </c>
      <c r="AB543" s="12">
        <v>4.84</v>
      </c>
      <c r="AC543" s="12">
        <v>4.84</v>
      </c>
      <c r="AD543" s="12">
        <v>4.84</v>
      </c>
      <c r="AE543" s="12" t="s">
        <v>838</v>
      </c>
      <c r="AF543" s="12">
        <v>0.45</v>
      </c>
      <c r="AG543" s="12">
        <v>0</v>
      </c>
      <c r="AH543" s="12">
        <v>0.12</v>
      </c>
      <c r="AI543" s="12"/>
      <c r="AJ543" s="12"/>
      <c r="AK543" s="12"/>
      <c r="AL543" s="16" t="s">
        <v>927</v>
      </c>
      <c r="AM543" s="12" t="s">
        <v>1500</v>
      </c>
      <c r="AN543" s="27">
        <f>VLOOKUP(Table24[[#This Row],[USD conversion]],Sheet2!A:B,2,FALSE)</f>
        <v>1</v>
      </c>
      <c r="AO543" s="28">
        <f>Table24[[#This Row],[Min Charge]]*Table24[[#This Row],[Conversion Rate]]</f>
        <v>110</v>
      </c>
      <c r="AP543" s="28">
        <f>Table24[[#This Row],[45]]*Table24[[#This Row],[Conversion Rate]]</f>
        <v>0</v>
      </c>
      <c r="AQ543" s="28">
        <f>Table24[[#This Row],[100]]*Table24[[#This Row],[Conversion Rate]]</f>
        <v>5.14</v>
      </c>
      <c r="AR543" s="28">
        <f>Table24[[#This Row],[200]]*Table24[[#This Row],[Conversion Rate]]</f>
        <v>5.14</v>
      </c>
      <c r="AS543" s="28">
        <f>Table24[[#This Row],[300]]*Table24[[#This Row],[Conversion Rate]]</f>
        <v>4.9400000000000004</v>
      </c>
      <c r="AT543" s="28">
        <f>Table24[[#This Row],[500]]*Table24[[#This Row],[Conversion Rate]]</f>
        <v>4.9400000000000004</v>
      </c>
      <c r="AU543" s="28">
        <f>Table24[[#This Row],[1000]]*Table24[[#This Row],[Conversion Rate]]</f>
        <v>4.84</v>
      </c>
      <c r="AV543" s="28">
        <f>Table24[[#This Row],[2500]]*Table24[[#This Row],[Conversion Rate]]</f>
        <v>4.84</v>
      </c>
      <c r="AW543" s="28">
        <f>Table24[[#This Row],[5000]]*Table24[[#This Row],[Conversion Rate]]</f>
        <v>4.84</v>
      </c>
      <c r="AX543" s="28" t="str">
        <f>Table24[[#This Row],[All In/ ++]]</f>
        <v>++</v>
      </c>
      <c r="AY543" s="28">
        <f>Table24[[#This Row],[FSC]]*Table24[[#This Row],[Conversion Rate]]</f>
        <v>0.45</v>
      </c>
      <c r="AZ543" s="28">
        <f>Table24[[#This Row],[SSC]]*Table24[[#This Row],[Conversion Rate]]</f>
        <v>0</v>
      </c>
      <c r="BA543" s="28">
        <f>Table24[[#This Row],[Screening]]*Table24[[#This Row],[Conversion Rate]]</f>
        <v>0.12</v>
      </c>
      <c r="BB543" s="28">
        <f>Table24[[#This Row],[Other Charges]]*Table24[[#This Row],[Conversion Rate]]</f>
        <v>0</v>
      </c>
      <c r="BC543" s="28">
        <f>Table24[[#This Row],[Dry Ice Charge]]*Table24[[#This Row],[Conversion Rate]]</f>
        <v>0</v>
      </c>
      <c r="BD543" s="28">
        <f>Table24[[#This Row],[SAF/kg]]*Table24[[#This Row],[Conversion Rate]]</f>
        <v>0</v>
      </c>
      <c r="BE543" s="30" cm="1">
        <f t="array" ref="BE543">IF(COUNTIFS(F$20:F$1213,F543,G$20:G$1213,G543)&gt;1,
    _xlfn.PERCENTRANK.INC(
        _xlfn._xlws.FILTER(AO$20:AO$1213, (F$20:F$1213=F543)*(G$20:G$1213=G543)*ISNUMBER(AO$20:AO$1213)),
        AO543
    ),
    0
)</f>
        <v>0</v>
      </c>
      <c r="BF543" s="28" t="str">
        <f t="shared" si="8"/>
        <v>Green</v>
      </c>
    </row>
    <row r="544" spans="3:58">
      <c r="C544" s="6" t="s">
        <v>20</v>
      </c>
      <c r="D544" s="4" t="s">
        <v>472</v>
      </c>
      <c r="E544" s="4" t="s">
        <v>22</v>
      </c>
      <c r="F544" s="4" t="s">
        <v>66</v>
      </c>
      <c r="G544" s="4" t="s">
        <v>86</v>
      </c>
      <c r="H544" s="4" t="s">
        <v>799</v>
      </c>
      <c r="I544" s="4" t="s">
        <v>795</v>
      </c>
      <c r="J544" s="4" t="s">
        <v>776</v>
      </c>
      <c r="K544" s="4" t="s">
        <v>778</v>
      </c>
      <c r="L5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PharmaYesExpressJFKLHRUSGBAMERICASEMEA</v>
      </c>
      <c r="M544" s="7">
        <v>20615.7186348</v>
      </c>
      <c r="N544" s="4">
        <v>918</v>
      </c>
      <c r="O544" s="13">
        <v>22.457209841830064</v>
      </c>
      <c r="P544" s="8" t="s">
        <v>939</v>
      </c>
      <c r="Q544" s="12" t="s">
        <v>472</v>
      </c>
      <c r="R544" s="12" t="s">
        <v>792</v>
      </c>
      <c r="S544" s="12" t="s">
        <v>51</v>
      </c>
      <c r="T544" s="12" t="s">
        <v>859</v>
      </c>
      <c r="U544" s="22" t="s">
        <v>920</v>
      </c>
      <c r="V544" s="12">
        <v>110</v>
      </c>
      <c r="W544" s="12"/>
      <c r="X544" s="12">
        <v>3.02</v>
      </c>
      <c r="Y544" s="12">
        <v>3.02</v>
      </c>
      <c r="Z544" s="12">
        <v>2.82</v>
      </c>
      <c r="AA544" s="12">
        <v>2.82</v>
      </c>
      <c r="AB544" s="12">
        <v>2.72</v>
      </c>
      <c r="AC544" s="12">
        <v>2.72</v>
      </c>
      <c r="AD544" s="12">
        <v>2.72</v>
      </c>
      <c r="AE544" s="12" t="s">
        <v>838</v>
      </c>
      <c r="AF544" s="12">
        <v>0.45</v>
      </c>
      <c r="AG544" s="12">
        <v>0</v>
      </c>
      <c r="AH544" s="12">
        <v>0.12</v>
      </c>
      <c r="AI544" s="12"/>
      <c r="AJ544" s="12"/>
      <c r="AK544" s="12"/>
      <c r="AL544" s="16" t="s">
        <v>927</v>
      </c>
      <c r="AM544" s="12" t="s">
        <v>1500</v>
      </c>
      <c r="AN544" s="27">
        <f>VLOOKUP(Table24[[#This Row],[USD conversion]],Sheet2!A:B,2,FALSE)</f>
        <v>1</v>
      </c>
      <c r="AO544" s="28">
        <f>Table24[[#This Row],[Min Charge]]*Table24[[#This Row],[Conversion Rate]]</f>
        <v>110</v>
      </c>
      <c r="AP544" s="28">
        <f>Table24[[#This Row],[45]]*Table24[[#This Row],[Conversion Rate]]</f>
        <v>0</v>
      </c>
      <c r="AQ544" s="28">
        <f>Table24[[#This Row],[100]]*Table24[[#This Row],[Conversion Rate]]</f>
        <v>3.02</v>
      </c>
      <c r="AR544" s="28">
        <f>Table24[[#This Row],[200]]*Table24[[#This Row],[Conversion Rate]]</f>
        <v>3.02</v>
      </c>
      <c r="AS544" s="28">
        <f>Table24[[#This Row],[300]]*Table24[[#This Row],[Conversion Rate]]</f>
        <v>2.82</v>
      </c>
      <c r="AT544" s="28">
        <f>Table24[[#This Row],[500]]*Table24[[#This Row],[Conversion Rate]]</f>
        <v>2.82</v>
      </c>
      <c r="AU544" s="28">
        <f>Table24[[#This Row],[1000]]*Table24[[#This Row],[Conversion Rate]]</f>
        <v>2.72</v>
      </c>
      <c r="AV544" s="28">
        <f>Table24[[#This Row],[2500]]*Table24[[#This Row],[Conversion Rate]]</f>
        <v>2.72</v>
      </c>
      <c r="AW544" s="28">
        <f>Table24[[#This Row],[5000]]*Table24[[#This Row],[Conversion Rate]]</f>
        <v>2.72</v>
      </c>
      <c r="AX544" s="28" t="str">
        <f>Table24[[#This Row],[All In/ ++]]</f>
        <v>++</v>
      </c>
      <c r="AY544" s="28">
        <f>Table24[[#This Row],[FSC]]*Table24[[#This Row],[Conversion Rate]]</f>
        <v>0.45</v>
      </c>
      <c r="AZ544" s="28">
        <f>Table24[[#This Row],[SSC]]*Table24[[#This Row],[Conversion Rate]]</f>
        <v>0</v>
      </c>
      <c r="BA544" s="28">
        <f>Table24[[#This Row],[Screening]]*Table24[[#This Row],[Conversion Rate]]</f>
        <v>0.12</v>
      </c>
      <c r="BB544" s="28">
        <f>Table24[[#This Row],[Other Charges]]*Table24[[#This Row],[Conversion Rate]]</f>
        <v>0</v>
      </c>
      <c r="BC544" s="28">
        <f>Table24[[#This Row],[Dry Ice Charge]]*Table24[[#This Row],[Conversion Rate]]</f>
        <v>0</v>
      </c>
      <c r="BD544" s="28">
        <f>Table24[[#This Row],[SAF/kg]]*Table24[[#This Row],[Conversion Rate]]</f>
        <v>0</v>
      </c>
      <c r="BE544" s="30" cm="1">
        <f t="array" ref="BE544">IF(COUNTIFS(F$20:F$1213,F544,G$20:G$1213,G544)&gt;1,
    _xlfn.PERCENTRANK.INC(
        _xlfn._xlws.FILTER(AO$20:AO$1213, (F$20:F$1213=F544)*(G$20:G$1213=G544)*ISNUMBER(AO$20:AO$1213)),
        AO544
    ),
    0
)</f>
        <v>0</v>
      </c>
      <c r="BF544" s="28" t="str">
        <f t="shared" si="8"/>
        <v>Green</v>
      </c>
    </row>
    <row r="545" spans="3:58" hidden="1">
      <c r="C545" s="6" t="s">
        <v>20</v>
      </c>
      <c r="D545" s="4" t="s">
        <v>472</v>
      </c>
      <c r="E545" s="4" t="s">
        <v>22</v>
      </c>
      <c r="F545" s="4" t="s">
        <v>66</v>
      </c>
      <c r="G545" s="4" t="s">
        <v>190</v>
      </c>
      <c r="H545" s="4" t="s">
        <v>799</v>
      </c>
      <c r="I545" s="4" t="s">
        <v>801</v>
      </c>
      <c r="J545" s="4" t="s">
        <v>776</v>
      </c>
      <c r="K545" s="4" t="s">
        <v>777</v>
      </c>
      <c r="L5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545" s="7">
        <v>14609.986499999997</v>
      </c>
      <c r="N545" s="4">
        <v>264</v>
      </c>
      <c r="O545" s="13">
        <v>55.340857954545442</v>
      </c>
      <c r="P545" s="8" t="s">
        <v>939</v>
      </c>
      <c r="Q545" s="12" t="s">
        <v>472</v>
      </c>
      <c r="R545" s="12" t="s">
        <v>792</v>
      </c>
      <c r="S545" s="12" t="s">
        <v>51</v>
      </c>
      <c r="T545" s="12" t="s">
        <v>859</v>
      </c>
      <c r="U545" s="22" t="s">
        <v>920</v>
      </c>
      <c r="V545" s="12">
        <v>110</v>
      </c>
      <c r="W545" s="12"/>
      <c r="X545" s="12">
        <v>4.7</v>
      </c>
      <c r="Y545" s="12">
        <v>4.7</v>
      </c>
      <c r="Z545" s="12">
        <v>4.5</v>
      </c>
      <c r="AA545" s="12">
        <v>4.5</v>
      </c>
      <c r="AB545" s="12">
        <v>4.4000000000000004</v>
      </c>
      <c r="AC545" s="12">
        <v>4.4000000000000004</v>
      </c>
      <c r="AD545" s="12">
        <v>4.4000000000000004</v>
      </c>
      <c r="AE545" s="12" t="s">
        <v>838</v>
      </c>
      <c r="AF545" s="12">
        <v>0.45</v>
      </c>
      <c r="AG545" s="12">
        <v>0</v>
      </c>
      <c r="AH545" s="12">
        <v>0.12</v>
      </c>
      <c r="AI545" s="12"/>
      <c r="AJ545" s="12"/>
      <c r="AK545" s="12"/>
      <c r="AL545" s="16" t="s">
        <v>927</v>
      </c>
      <c r="AM545" s="12" t="s">
        <v>1500</v>
      </c>
      <c r="AN545" s="27">
        <f>VLOOKUP(Table24[[#This Row],[USD conversion]],Sheet2!A:B,2,FALSE)</f>
        <v>1</v>
      </c>
      <c r="AO545" s="28">
        <f>Table24[[#This Row],[Min Charge]]*Table24[[#This Row],[Conversion Rate]]</f>
        <v>110</v>
      </c>
      <c r="AP545" s="28">
        <f>Table24[[#This Row],[45]]*Table24[[#This Row],[Conversion Rate]]</f>
        <v>0</v>
      </c>
      <c r="AQ545" s="28">
        <f>Table24[[#This Row],[100]]*Table24[[#This Row],[Conversion Rate]]</f>
        <v>4.7</v>
      </c>
      <c r="AR545" s="28">
        <f>Table24[[#This Row],[200]]*Table24[[#This Row],[Conversion Rate]]</f>
        <v>4.7</v>
      </c>
      <c r="AS545" s="28">
        <f>Table24[[#This Row],[300]]*Table24[[#This Row],[Conversion Rate]]</f>
        <v>4.5</v>
      </c>
      <c r="AT545" s="28">
        <f>Table24[[#This Row],[500]]*Table24[[#This Row],[Conversion Rate]]</f>
        <v>4.5</v>
      </c>
      <c r="AU545" s="28">
        <f>Table24[[#This Row],[1000]]*Table24[[#This Row],[Conversion Rate]]</f>
        <v>4.4000000000000004</v>
      </c>
      <c r="AV545" s="28">
        <f>Table24[[#This Row],[2500]]*Table24[[#This Row],[Conversion Rate]]</f>
        <v>4.4000000000000004</v>
      </c>
      <c r="AW545" s="28">
        <f>Table24[[#This Row],[5000]]*Table24[[#This Row],[Conversion Rate]]</f>
        <v>4.4000000000000004</v>
      </c>
      <c r="AX545" s="28" t="str">
        <f>Table24[[#This Row],[All In/ ++]]</f>
        <v>++</v>
      </c>
      <c r="AY545" s="28">
        <f>Table24[[#This Row],[FSC]]*Table24[[#This Row],[Conversion Rate]]</f>
        <v>0.45</v>
      </c>
      <c r="AZ545" s="28">
        <f>Table24[[#This Row],[SSC]]*Table24[[#This Row],[Conversion Rate]]</f>
        <v>0</v>
      </c>
      <c r="BA545" s="28">
        <f>Table24[[#This Row],[Screening]]*Table24[[#This Row],[Conversion Rate]]</f>
        <v>0.12</v>
      </c>
      <c r="BB545" s="28">
        <f>Table24[[#This Row],[Other Charges]]*Table24[[#This Row],[Conversion Rate]]</f>
        <v>0</v>
      </c>
      <c r="BC545" s="28">
        <f>Table24[[#This Row],[Dry Ice Charge]]*Table24[[#This Row],[Conversion Rate]]</f>
        <v>0</v>
      </c>
      <c r="BD545" s="28">
        <f>Table24[[#This Row],[SAF/kg]]*Table24[[#This Row],[Conversion Rate]]</f>
        <v>0</v>
      </c>
      <c r="BE545" s="30" cm="1">
        <f t="array" ref="BE545">IF(COUNTIFS(F$20:F$1213,F545,G$20:G$1213,G545)&gt;1,
    _xlfn.PERCENTRANK.INC(
        _xlfn._xlws.FILTER(AO$20:AO$1213, (F$20:F$1213=F545)*(G$20:G$1213=G545)*ISNUMBER(AO$20:AO$1213)),
        AO545
    ),
    0
)</f>
        <v>0</v>
      </c>
      <c r="BF545" s="28" t="str">
        <f t="shared" si="8"/>
        <v>Green</v>
      </c>
    </row>
    <row r="546" spans="3:58">
      <c r="C546" s="6" t="s">
        <v>20</v>
      </c>
      <c r="D546" s="4" t="s">
        <v>472</v>
      </c>
      <c r="E546" s="4" t="s">
        <v>22</v>
      </c>
      <c r="F546" s="4" t="s">
        <v>37</v>
      </c>
      <c r="G546" s="4" t="s">
        <v>113</v>
      </c>
      <c r="H546" s="4" t="s">
        <v>799</v>
      </c>
      <c r="I546" s="4" t="s">
        <v>820</v>
      </c>
      <c r="J546" s="4" t="s">
        <v>776</v>
      </c>
      <c r="K546" s="4" t="s">
        <v>778</v>
      </c>
      <c r="L5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PharmaYesExpressLAXAMSUSNLAMERICASEMEA</v>
      </c>
      <c r="M546" s="7">
        <v>38661.293339999982</v>
      </c>
      <c r="N546" s="4">
        <v>460</v>
      </c>
      <c r="O546" s="13">
        <v>84.046289869565172</v>
      </c>
      <c r="P546" s="8" t="s">
        <v>939</v>
      </c>
      <c r="Q546" s="12" t="s">
        <v>472</v>
      </c>
      <c r="R546" s="12" t="s">
        <v>792</v>
      </c>
      <c r="S546" s="12" t="s">
        <v>932</v>
      </c>
      <c r="T546" s="12" t="s">
        <v>859</v>
      </c>
      <c r="U546" s="22" t="s">
        <v>920</v>
      </c>
      <c r="V546" s="12">
        <v>110</v>
      </c>
      <c r="W546" s="12"/>
      <c r="X546" s="12">
        <v>3.54</v>
      </c>
      <c r="Y546" s="12">
        <v>3.54</v>
      </c>
      <c r="Z546" s="12">
        <v>3.34</v>
      </c>
      <c r="AA546" s="12">
        <v>3.34</v>
      </c>
      <c r="AB546" s="12">
        <v>3.24</v>
      </c>
      <c r="AC546" s="12">
        <v>3.24</v>
      </c>
      <c r="AD546" s="12">
        <v>3.24</v>
      </c>
      <c r="AE546" s="12" t="s">
        <v>838</v>
      </c>
      <c r="AF546" s="12">
        <v>0.45</v>
      </c>
      <c r="AG546" s="12">
        <v>0</v>
      </c>
      <c r="AH546" s="12">
        <v>0.12</v>
      </c>
      <c r="AI546" s="12"/>
      <c r="AJ546" s="12"/>
      <c r="AK546" s="12"/>
      <c r="AL546" s="16" t="s">
        <v>927</v>
      </c>
      <c r="AM546" s="12" t="s">
        <v>1500</v>
      </c>
      <c r="AN546" s="27">
        <f>VLOOKUP(Table24[[#This Row],[USD conversion]],Sheet2!A:B,2,FALSE)</f>
        <v>1</v>
      </c>
      <c r="AO546" s="28">
        <f>Table24[[#This Row],[Min Charge]]*Table24[[#This Row],[Conversion Rate]]</f>
        <v>110</v>
      </c>
      <c r="AP546" s="28">
        <f>Table24[[#This Row],[45]]*Table24[[#This Row],[Conversion Rate]]</f>
        <v>0</v>
      </c>
      <c r="AQ546" s="28">
        <f>Table24[[#This Row],[100]]*Table24[[#This Row],[Conversion Rate]]</f>
        <v>3.54</v>
      </c>
      <c r="AR546" s="28">
        <f>Table24[[#This Row],[200]]*Table24[[#This Row],[Conversion Rate]]</f>
        <v>3.54</v>
      </c>
      <c r="AS546" s="28">
        <f>Table24[[#This Row],[300]]*Table24[[#This Row],[Conversion Rate]]</f>
        <v>3.34</v>
      </c>
      <c r="AT546" s="28">
        <f>Table24[[#This Row],[500]]*Table24[[#This Row],[Conversion Rate]]</f>
        <v>3.34</v>
      </c>
      <c r="AU546" s="28">
        <f>Table24[[#This Row],[1000]]*Table24[[#This Row],[Conversion Rate]]</f>
        <v>3.24</v>
      </c>
      <c r="AV546" s="28">
        <f>Table24[[#This Row],[2500]]*Table24[[#This Row],[Conversion Rate]]</f>
        <v>3.24</v>
      </c>
      <c r="AW546" s="28">
        <f>Table24[[#This Row],[5000]]*Table24[[#This Row],[Conversion Rate]]</f>
        <v>3.24</v>
      </c>
      <c r="AX546" s="28" t="str">
        <f>Table24[[#This Row],[All In/ ++]]</f>
        <v>++</v>
      </c>
      <c r="AY546" s="28">
        <f>Table24[[#This Row],[FSC]]*Table24[[#This Row],[Conversion Rate]]</f>
        <v>0.45</v>
      </c>
      <c r="AZ546" s="28">
        <f>Table24[[#This Row],[SSC]]*Table24[[#This Row],[Conversion Rate]]</f>
        <v>0</v>
      </c>
      <c r="BA546" s="28">
        <f>Table24[[#This Row],[Screening]]*Table24[[#This Row],[Conversion Rate]]</f>
        <v>0.12</v>
      </c>
      <c r="BB546" s="28">
        <f>Table24[[#This Row],[Other Charges]]*Table24[[#This Row],[Conversion Rate]]</f>
        <v>0</v>
      </c>
      <c r="BC546" s="28">
        <f>Table24[[#This Row],[Dry Ice Charge]]*Table24[[#This Row],[Conversion Rate]]</f>
        <v>0</v>
      </c>
      <c r="BD546" s="28">
        <f>Table24[[#This Row],[SAF/kg]]*Table24[[#This Row],[Conversion Rate]]</f>
        <v>0</v>
      </c>
      <c r="BE546" s="30" cm="1">
        <f t="array" ref="BE546">IF(COUNTIFS(F$20:F$1213,F546,G$20:G$1213,G546)&gt;1,
    _xlfn.PERCENTRANK.INC(
        _xlfn._xlws.FILTER(AO$20:AO$1213, (F$20:F$1213=F546)*(G$20:G$1213=G546)*ISNUMBER(AO$20:AO$1213)),
        AO546
    ),
    0
)</f>
        <v>0</v>
      </c>
      <c r="BF546" s="28" t="str">
        <f t="shared" si="8"/>
        <v>Green</v>
      </c>
    </row>
    <row r="547" spans="3:58">
      <c r="C547" s="6" t="s">
        <v>20</v>
      </c>
      <c r="D547" s="4" t="s">
        <v>472</v>
      </c>
      <c r="E547" s="4" t="s">
        <v>22</v>
      </c>
      <c r="F547" s="4" t="s">
        <v>37</v>
      </c>
      <c r="G547" s="4" t="s">
        <v>112</v>
      </c>
      <c r="H547" s="4" t="s">
        <v>799</v>
      </c>
      <c r="I547" s="4" t="s">
        <v>803</v>
      </c>
      <c r="J547" s="4" t="s">
        <v>776</v>
      </c>
      <c r="K547" s="4" t="s">
        <v>778</v>
      </c>
      <c r="L5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PharmaYesExpressLAXBRUUSBEAMERICASEMEA</v>
      </c>
      <c r="M547" s="7">
        <v>14803.16</v>
      </c>
      <c r="N547" s="4">
        <v>375</v>
      </c>
      <c r="O547" s="13">
        <v>39.475093333333334</v>
      </c>
      <c r="P547" s="8" t="s">
        <v>939</v>
      </c>
      <c r="Q547" s="12" t="s">
        <v>472</v>
      </c>
      <c r="R547" s="12" t="s">
        <v>792</v>
      </c>
      <c r="S547" s="12" t="s">
        <v>51</v>
      </c>
      <c r="T547" s="12" t="s">
        <v>859</v>
      </c>
      <c r="U547" s="22" t="s">
        <v>920</v>
      </c>
      <c r="V547" s="12">
        <v>110</v>
      </c>
      <c r="W547" s="12"/>
      <c r="X547" s="12">
        <v>3.38</v>
      </c>
      <c r="Y547" s="12">
        <v>3.38</v>
      </c>
      <c r="Z547" s="12">
        <v>3.18</v>
      </c>
      <c r="AA547" s="12">
        <v>3.18</v>
      </c>
      <c r="AB547" s="12">
        <v>3.08</v>
      </c>
      <c r="AC547" s="12">
        <v>3.08</v>
      </c>
      <c r="AD547" s="12">
        <v>3.08</v>
      </c>
      <c r="AE547" s="12" t="s">
        <v>838</v>
      </c>
      <c r="AF547" s="12">
        <v>0.45</v>
      </c>
      <c r="AG547" s="12">
        <v>0</v>
      </c>
      <c r="AH547" s="12">
        <v>0.12</v>
      </c>
      <c r="AI547" s="12"/>
      <c r="AJ547" s="12"/>
      <c r="AK547" s="12"/>
      <c r="AL547" s="16" t="s">
        <v>927</v>
      </c>
      <c r="AM547" s="12" t="s">
        <v>1500</v>
      </c>
      <c r="AN547" s="27">
        <f>VLOOKUP(Table24[[#This Row],[USD conversion]],Sheet2!A:B,2,FALSE)</f>
        <v>1</v>
      </c>
      <c r="AO547" s="28">
        <f>Table24[[#This Row],[Min Charge]]*Table24[[#This Row],[Conversion Rate]]</f>
        <v>110</v>
      </c>
      <c r="AP547" s="28">
        <f>Table24[[#This Row],[45]]*Table24[[#This Row],[Conversion Rate]]</f>
        <v>0</v>
      </c>
      <c r="AQ547" s="28">
        <f>Table24[[#This Row],[100]]*Table24[[#This Row],[Conversion Rate]]</f>
        <v>3.38</v>
      </c>
      <c r="AR547" s="28">
        <f>Table24[[#This Row],[200]]*Table24[[#This Row],[Conversion Rate]]</f>
        <v>3.38</v>
      </c>
      <c r="AS547" s="28">
        <f>Table24[[#This Row],[300]]*Table24[[#This Row],[Conversion Rate]]</f>
        <v>3.18</v>
      </c>
      <c r="AT547" s="28">
        <f>Table24[[#This Row],[500]]*Table24[[#This Row],[Conversion Rate]]</f>
        <v>3.18</v>
      </c>
      <c r="AU547" s="28">
        <f>Table24[[#This Row],[1000]]*Table24[[#This Row],[Conversion Rate]]</f>
        <v>3.08</v>
      </c>
      <c r="AV547" s="28">
        <f>Table24[[#This Row],[2500]]*Table24[[#This Row],[Conversion Rate]]</f>
        <v>3.08</v>
      </c>
      <c r="AW547" s="28">
        <f>Table24[[#This Row],[5000]]*Table24[[#This Row],[Conversion Rate]]</f>
        <v>3.08</v>
      </c>
      <c r="AX547" s="28" t="str">
        <f>Table24[[#This Row],[All In/ ++]]</f>
        <v>++</v>
      </c>
      <c r="AY547" s="28">
        <f>Table24[[#This Row],[FSC]]*Table24[[#This Row],[Conversion Rate]]</f>
        <v>0.45</v>
      </c>
      <c r="AZ547" s="28">
        <f>Table24[[#This Row],[SSC]]*Table24[[#This Row],[Conversion Rate]]</f>
        <v>0</v>
      </c>
      <c r="BA547" s="28">
        <f>Table24[[#This Row],[Screening]]*Table24[[#This Row],[Conversion Rate]]</f>
        <v>0.12</v>
      </c>
      <c r="BB547" s="28">
        <f>Table24[[#This Row],[Other Charges]]*Table24[[#This Row],[Conversion Rate]]</f>
        <v>0</v>
      </c>
      <c r="BC547" s="28">
        <f>Table24[[#This Row],[Dry Ice Charge]]*Table24[[#This Row],[Conversion Rate]]</f>
        <v>0</v>
      </c>
      <c r="BD547" s="28">
        <f>Table24[[#This Row],[SAF/kg]]*Table24[[#This Row],[Conversion Rate]]</f>
        <v>0</v>
      </c>
      <c r="BE547" s="30" cm="1">
        <f t="array" ref="BE547">IF(COUNTIFS(F$20:F$1213,F547,G$20:G$1213,G547)&gt;1,
    _xlfn.PERCENTRANK.INC(
        _xlfn._xlws.FILTER(AO$20:AO$1213, (F$20:F$1213=F547)*(G$20:G$1213=G547)*ISNUMBER(AO$20:AO$1213)),
        AO547
    ),
    0
)</f>
        <v>0</v>
      </c>
      <c r="BF547" s="28" t="str">
        <f t="shared" si="8"/>
        <v>Green</v>
      </c>
    </row>
    <row r="548" spans="3:58">
      <c r="C548" s="6" t="s">
        <v>28</v>
      </c>
      <c r="D548" s="4" t="s">
        <v>21</v>
      </c>
      <c r="E548" s="4" t="s">
        <v>36</v>
      </c>
      <c r="F548" s="4" t="s">
        <v>37</v>
      </c>
      <c r="G548" s="4" t="s">
        <v>51</v>
      </c>
      <c r="H548" s="4" t="s">
        <v>799</v>
      </c>
      <c r="I548" s="4" t="s">
        <v>800</v>
      </c>
      <c r="J548" s="4" t="s">
        <v>776</v>
      </c>
      <c r="K548" s="4" t="s">
        <v>778</v>
      </c>
      <c r="L5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AviationNoStandardLAXFRAUSDEAMERICASEMEA</v>
      </c>
      <c r="M548" s="7">
        <v>2642.3817450000015</v>
      </c>
      <c r="N548" s="4">
        <v>254</v>
      </c>
      <c r="O548" s="13">
        <v>10.403077736220478</v>
      </c>
      <c r="P548" s="8" t="s">
        <v>939</v>
      </c>
      <c r="Q548" s="12" t="s">
        <v>472</v>
      </c>
      <c r="R548" s="12" t="s">
        <v>791</v>
      </c>
      <c r="S548" s="12" t="s">
        <v>921</v>
      </c>
      <c r="T548" s="12" t="s">
        <v>859</v>
      </c>
      <c r="U548" s="22" t="s">
        <v>920</v>
      </c>
      <c r="V548" s="12">
        <v>95</v>
      </c>
      <c r="W548" s="12"/>
      <c r="X548" s="12">
        <v>0.8</v>
      </c>
      <c r="Y548" s="12">
        <v>0.8</v>
      </c>
      <c r="Z548" s="12">
        <v>0.6</v>
      </c>
      <c r="AA548" s="12">
        <v>0.6</v>
      </c>
      <c r="AB548" s="12">
        <v>0.5</v>
      </c>
      <c r="AC548" s="12">
        <v>0.5</v>
      </c>
      <c r="AD548" s="12">
        <v>0.5</v>
      </c>
      <c r="AE548" s="12" t="s">
        <v>838</v>
      </c>
      <c r="AF548" s="12">
        <v>0.45</v>
      </c>
      <c r="AG548" s="12">
        <v>0</v>
      </c>
      <c r="AH548" s="12">
        <v>0.12</v>
      </c>
      <c r="AI548" s="12"/>
      <c r="AJ548" s="12"/>
      <c r="AK548" s="12"/>
      <c r="AL548" s="16" t="s">
        <v>927</v>
      </c>
      <c r="AM548" s="12" t="s">
        <v>1500</v>
      </c>
      <c r="AN548" s="27">
        <f>VLOOKUP(Table24[[#This Row],[USD conversion]],Sheet2!A:B,2,FALSE)</f>
        <v>1</v>
      </c>
      <c r="AO548" s="28">
        <f>Table24[[#This Row],[Min Charge]]*Table24[[#This Row],[Conversion Rate]]</f>
        <v>95</v>
      </c>
      <c r="AP548" s="28">
        <f>Table24[[#This Row],[45]]*Table24[[#This Row],[Conversion Rate]]</f>
        <v>0</v>
      </c>
      <c r="AQ548" s="28">
        <f>Table24[[#This Row],[100]]*Table24[[#This Row],[Conversion Rate]]</f>
        <v>0.8</v>
      </c>
      <c r="AR548" s="28">
        <f>Table24[[#This Row],[200]]*Table24[[#This Row],[Conversion Rate]]</f>
        <v>0.8</v>
      </c>
      <c r="AS548" s="28">
        <f>Table24[[#This Row],[300]]*Table24[[#This Row],[Conversion Rate]]</f>
        <v>0.6</v>
      </c>
      <c r="AT548" s="28">
        <f>Table24[[#This Row],[500]]*Table24[[#This Row],[Conversion Rate]]</f>
        <v>0.6</v>
      </c>
      <c r="AU548" s="28">
        <f>Table24[[#This Row],[1000]]*Table24[[#This Row],[Conversion Rate]]</f>
        <v>0.5</v>
      </c>
      <c r="AV548" s="28">
        <f>Table24[[#This Row],[2500]]*Table24[[#This Row],[Conversion Rate]]</f>
        <v>0.5</v>
      </c>
      <c r="AW548" s="28">
        <f>Table24[[#This Row],[5000]]*Table24[[#This Row],[Conversion Rate]]</f>
        <v>0.5</v>
      </c>
      <c r="AX548" s="28" t="str">
        <f>Table24[[#This Row],[All In/ ++]]</f>
        <v>++</v>
      </c>
      <c r="AY548" s="28">
        <f>Table24[[#This Row],[FSC]]*Table24[[#This Row],[Conversion Rate]]</f>
        <v>0.45</v>
      </c>
      <c r="AZ548" s="28">
        <f>Table24[[#This Row],[SSC]]*Table24[[#This Row],[Conversion Rate]]</f>
        <v>0</v>
      </c>
      <c r="BA548" s="28">
        <f>Table24[[#This Row],[Screening]]*Table24[[#This Row],[Conversion Rate]]</f>
        <v>0.12</v>
      </c>
      <c r="BB548" s="28">
        <f>Table24[[#This Row],[Other Charges]]*Table24[[#This Row],[Conversion Rate]]</f>
        <v>0</v>
      </c>
      <c r="BC548" s="28">
        <f>Table24[[#This Row],[Dry Ice Charge]]*Table24[[#This Row],[Conversion Rate]]</f>
        <v>0</v>
      </c>
      <c r="BD548" s="28">
        <f>Table24[[#This Row],[SAF/kg]]*Table24[[#This Row],[Conversion Rate]]</f>
        <v>0</v>
      </c>
      <c r="BE548" s="30" cm="1">
        <f t="array" ref="BE548">IF(COUNTIFS(F$20:F$1213,F548,G$20:G$1213,G548)&gt;1,
    _xlfn.PERCENTRANK.INC(
        _xlfn._xlws.FILTER(AO$20:AO$1213, (F$20:F$1213=F548)*(G$20:G$1213=G548)*ISNUMBER(AO$20:AO$1213)),
        AO548
    ),
    0
)</f>
        <v>0.111</v>
      </c>
      <c r="BF548" s="28" t="str">
        <f t="shared" si="8"/>
        <v>Green</v>
      </c>
    </row>
    <row r="549" spans="3:58">
      <c r="C549" s="6" t="s">
        <v>20</v>
      </c>
      <c r="D549" s="4" t="s">
        <v>472</v>
      </c>
      <c r="E549" s="4" t="s">
        <v>22</v>
      </c>
      <c r="F549" s="4" t="s">
        <v>37</v>
      </c>
      <c r="G549" s="4" t="s">
        <v>51</v>
      </c>
      <c r="H549" s="4" t="s">
        <v>799</v>
      </c>
      <c r="I549" s="4" t="s">
        <v>800</v>
      </c>
      <c r="J549" s="4" t="s">
        <v>776</v>
      </c>
      <c r="K549" s="4" t="s">
        <v>778</v>
      </c>
      <c r="L5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PharmaYesExpressLAXFRAUSDEAMERICASEMEA</v>
      </c>
      <c r="M549" s="7">
        <v>21737.373988799995</v>
      </c>
      <c r="N549" s="4">
        <v>330</v>
      </c>
      <c r="O549" s="13">
        <v>65.870830269090888</v>
      </c>
      <c r="P549" s="8" t="s">
        <v>939</v>
      </c>
      <c r="Q549" s="12" t="s">
        <v>472</v>
      </c>
      <c r="R549" s="12" t="s">
        <v>791</v>
      </c>
      <c r="S549" s="12" t="s">
        <v>921</v>
      </c>
      <c r="T549" s="12" t="s">
        <v>859</v>
      </c>
      <c r="U549" s="22" t="s">
        <v>920</v>
      </c>
      <c r="V549" s="12">
        <v>110</v>
      </c>
      <c r="W549" s="12"/>
      <c r="X549" s="12">
        <v>3.72</v>
      </c>
      <c r="Y549" s="12">
        <v>3.72</v>
      </c>
      <c r="Z549" s="12">
        <v>3.52</v>
      </c>
      <c r="AA549" s="12">
        <v>3.52</v>
      </c>
      <c r="AB549" s="12">
        <v>3.42</v>
      </c>
      <c r="AC549" s="12">
        <v>3.42</v>
      </c>
      <c r="AD549" s="12">
        <v>3.42</v>
      </c>
      <c r="AE549" s="12" t="s">
        <v>838</v>
      </c>
      <c r="AF549" s="12">
        <v>0.45</v>
      </c>
      <c r="AG549" s="12">
        <v>0</v>
      </c>
      <c r="AH549" s="12">
        <v>0.12</v>
      </c>
      <c r="AI549" s="12"/>
      <c r="AJ549" s="12"/>
      <c r="AK549" s="12"/>
      <c r="AL549" s="16" t="s">
        <v>927</v>
      </c>
      <c r="AM549" s="12" t="s">
        <v>1500</v>
      </c>
      <c r="AN549" s="27">
        <f>VLOOKUP(Table24[[#This Row],[USD conversion]],Sheet2!A:B,2,FALSE)</f>
        <v>1</v>
      </c>
      <c r="AO549" s="28">
        <f>Table24[[#This Row],[Min Charge]]*Table24[[#This Row],[Conversion Rate]]</f>
        <v>110</v>
      </c>
      <c r="AP549" s="28">
        <f>Table24[[#This Row],[45]]*Table24[[#This Row],[Conversion Rate]]</f>
        <v>0</v>
      </c>
      <c r="AQ549" s="28">
        <f>Table24[[#This Row],[100]]*Table24[[#This Row],[Conversion Rate]]</f>
        <v>3.72</v>
      </c>
      <c r="AR549" s="28">
        <f>Table24[[#This Row],[200]]*Table24[[#This Row],[Conversion Rate]]</f>
        <v>3.72</v>
      </c>
      <c r="AS549" s="28">
        <f>Table24[[#This Row],[300]]*Table24[[#This Row],[Conversion Rate]]</f>
        <v>3.52</v>
      </c>
      <c r="AT549" s="28">
        <f>Table24[[#This Row],[500]]*Table24[[#This Row],[Conversion Rate]]</f>
        <v>3.52</v>
      </c>
      <c r="AU549" s="28">
        <f>Table24[[#This Row],[1000]]*Table24[[#This Row],[Conversion Rate]]</f>
        <v>3.42</v>
      </c>
      <c r="AV549" s="28">
        <f>Table24[[#This Row],[2500]]*Table24[[#This Row],[Conversion Rate]]</f>
        <v>3.42</v>
      </c>
      <c r="AW549" s="28">
        <f>Table24[[#This Row],[5000]]*Table24[[#This Row],[Conversion Rate]]</f>
        <v>3.42</v>
      </c>
      <c r="AX549" s="28" t="str">
        <f>Table24[[#This Row],[All In/ ++]]</f>
        <v>++</v>
      </c>
      <c r="AY549" s="28">
        <f>Table24[[#This Row],[FSC]]*Table24[[#This Row],[Conversion Rate]]</f>
        <v>0.45</v>
      </c>
      <c r="AZ549" s="28">
        <f>Table24[[#This Row],[SSC]]*Table24[[#This Row],[Conversion Rate]]</f>
        <v>0</v>
      </c>
      <c r="BA549" s="28">
        <f>Table24[[#This Row],[Screening]]*Table24[[#This Row],[Conversion Rate]]</f>
        <v>0.12</v>
      </c>
      <c r="BB549" s="28">
        <f>Table24[[#This Row],[Other Charges]]*Table24[[#This Row],[Conversion Rate]]</f>
        <v>0</v>
      </c>
      <c r="BC549" s="28">
        <f>Table24[[#This Row],[Dry Ice Charge]]*Table24[[#This Row],[Conversion Rate]]</f>
        <v>0</v>
      </c>
      <c r="BD549" s="28">
        <f>Table24[[#This Row],[SAF/kg]]*Table24[[#This Row],[Conversion Rate]]</f>
        <v>0</v>
      </c>
      <c r="BE549" s="30" cm="1">
        <f t="array" ref="BE549">IF(COUNTIFS(F$20:F$1213,F549,G$20:G$1213,G549)&gt;1,
    _xlfn.PERCENTRANK.INC(
        _xlfn._xlws.FILTER(AO$20:AO$1213, (F$20:F$1213=F549)*(G$20:G$1213=G549)*ISNUMBER(AO$20:AO$1213)),
        AO549
    ),
    0
)</f>
        <v>0.222</v>
      </c>
      <c r="BF549" s="28" t="str">
        <f t="shared" si="8"/>
        <v>Orange</v>
      </c>
    </row>
    <row r="550" spans="3:58" hidden="1">
      <c r="C550" s="6" t="s">
        <v>20</v>
      </c>
      <c r="D550" s="4" t="s">
        <v>21</v>
      </c>
      <c r="E550" s="4" t="s">
        <v>22</v>
      </c>
      <c r="F550" s="4" t="s">
        <v>37</v>
      </c>
      <c r="G550" s="4" t="s">
        <v>97</v>
      </c>
      <c r="H550" s="4" t="s">
        <v>799</v>
      </c>
      <c r="I550" s="4" t="s">
        <v>808</v>
      </c>
      <c r="J550" s="4" t="s">
        <v>776</v>
      </c>
      <c r="K550" s="4" t="s">
        <v>777</v>
      </c>
      <c r="L5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550" s="7">
        <v>4306.1200000000053</v>
      </c>
      <c r="N550" s="4">
        <v>469</v>
      </c>
      <c r="O550" s="13">
        <v>9.1814925373134439</v>
      </c>
      <c r="P550" s="8" t="s">
        <v>939</v>
      </c>
      <c r="Q550" s="12" t="s">
        <v>472</v>
      </c>
      <c r="R550" s="12" t="s">
        <v>792</v>
      </c>
      <c r="S550" s="12" t="s">
        <v>155</v>
      </c>
      <c r="T550" s="12" t="s">
        <v>859</v>
      </c>
      <c r="U550" s="22" t="s">
        <v>920</v>
      </c>
      <c r="V550" s="12">
        <v>110</v>
      </c>
      <c r="W550" s="12"/>
      <c r="X550" s="12">
        <v>3.57</v>
      </c>
      <c r="Y550" s="12">
        <v>3.57</v>
      </c>
      <c r="Z550" s="12">
        <v>3.37</v>
      </c>
      <c r="AA550" s="12">
        <v>3.37</v>
      </c>
      <c r="AB550" s="12">
        <v>3.27</v>
      </c>
      <c r="AC550" s="12">
        <v>3.27</v>
      </c>
      <c r="AD550" s="12">
        <v>3.27</v>
      </c>
      <c r="AE550" s="12" t="s">
        <v>838</v>
      </c>
      <c r="AF550" s="12">
        <v>0.45</v>
      </c>
      <c r="AG550" s="12">
        <v>0</v>
      </c>
      <c r="AH550" s="12">
        <v>0.12</v>
      </c>
      <c r="AI550" s="12"/>
      <c r="AJ550" s="12"/>
      <c r="AK550" s="12"/>
      <c r="AL550" s="16" t="s">
        <v>927</v>
      </c>
      <c r="AM550" s="12" t="s">
        <v>1500</v>
      </c>
      <c r="AN550" s="27">
        <f>VLOOKUP(Table24[[#This Row],[USD conversion]],Sheet2!A:B,2,FALSE)</f>
        <v>1</v>
      </c>
      <c r="AO550" s="28">
        <f>Table24[[#This Row],[Min Charge]]*Table24[[#This Row],[Conversion Rate]]</f>
        <v>110</v>
      </c>
      <c r="AP550" s="28">
        <f>Table24[[#This Row],[45]]*Table24[[#This Row],[Conversion Rate]]</f>
        <v>0</v>
      </c>
      <c r="AQ550" s="28">
        <f>Table24[[#This Row],[100]]*Table24[[#This Row],[Conversion Rate]]</f>
        <v>3.57</v>
      </c>
      <c r="AR550" s="28">
        <f>Table24[[#This Row],[200]]*Table24[[#This Row],[Conversion Rate]]</f>
        <v>3.57</v>
      </c>
      <c r="AS550" s="28">
        <f>Table24[[#This Row],[300]]*Table24[[#This Row],[Conversion Rate]]</f>
        <v>3.37</v>
      </c>
      <c r="AT550" s="28">
        <f>Table24[[#This Row],[500]]*Table24[[#This Row],[Conversion Rate]]</f>
        <v>3.37</v>
      </c>
      <c r="AU550" s="28">
        <f>Table24[[#This Row],[1000]]*Table24[[#This Row],[Conversion Rate]]</f>
        <v>3.27</v>
      </c>
      <c r="AV550" s="28">
        <f>Table24[[#This Row],[2500]]*Table24[[#This Row],[Conversion Rate]]</f>
        <v>3.27</v>
      </c>
      <c r="AW550" s="28">
        <f>Table24[[#This Row],[5000]]*Table24[[#This Row],[Conversion Rate]]</f>
        <v>3.27</v>
      </c>
      <c r="AX550" s="28" t="str">
        <f>Table24[[#This Row],[All In/ ++]]</f>
        <v>++</v>
      </c>
      <c r="AY550" s="28">
        <f>Table24[[#This Row],[FSC]]*Table24[[#This Row],[Conversion Rate]]</f>
        <v>0.45</v>
      </c>
      <c r="AZ550" s="28">
        <f>Table24[[#This Row],[SSC]]*Table24[[#This Row],[Conversion Rate]]</f>
        <v>0</v>
      </c>
      <c r="BA550" s="28">
        <f>Table24[[#This Row],[Screening]]*Table24[[#This Row],[Conversion Rate]]</f>
        <v>0.12</v>
      </c>
      <c r="BB550" s="28">
        <f>Table24[[#This Row],[Other Charges]]*Table24[[#This Row],[Conversion Rate]]</f>
        <v>0</v>
      </c>
      <c r="BC550" s="28">
        <f>Table24[[#This Row],[Dry Ice Charge]]*Table24[[#This Row],[Conversion Rate]]</f>
        <v>0</v>
      </c>
      <c r="BD550" s="28">
        <f>Table24[[#This Row],[SAF/kg]]*Table24[[#This Row],[Conversion Rate]]</f>
        <v>0</v>
      </c>
      <c r="BE550" s="30" cm="1">
        <f t="array" ref="BE550">IF(COUNTIFS(F$20:F$1213,F550,G$20:G$1213,G550)&gt;1,
    _xlfn.PERCENTRANK.INC(
        _xlfn._xlws.FILTER(AO$20:AO$1213, (F$20:F$1213=F550)*(G$20:G$1213=G550)*ISNUMBER(AO$20:AO$1213)),
        AO550
    ),
    0
)</f>
        <v>0</v>
      </c>
      <c r="BF550" s="28" t="str">
        <f t="shared" si="8"/>
        <v>Green</v>
      </c>
    </row>
    <row r="551" spans="3:58" hidden="1">
      <c r="C551" s="6" t="s">
        <v>20</v>
      </c>
      <c r="D551" s="4" t="s">
        <v>472</v>
      </c>
      <c r="E551" s="4" t="s">
        <v>22</v>
      </c>
      <c r="F551" s="4" t="s">
        <v>37</v>
      </c>
      <c r="G551" s="4" t="s">
        <v>97</v>
      </c>
      <c r="H551" s="4" t="s">
        <v>799</v>
      </c>
      <c r="I551" s="4" t="s">
        <v>808</v>
      </c>
      <c r="J551" s="4" t="s">
        <v>776</v>
      </c>
      <c r="K551" s="4" t="s">
        <v>777</v>
      </c>
      <c r="L5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551" s="7">
        <v>16840.369999999959</v>
      </c>
      <c r="N551" s="4">
        <v>449</v>
      </c>
      <c r="O551" s="13">
        <v>37.506391982182535</v>
      </c>
      <c r="P551" s="8" t="s">
        <v>939</v>
      </c>
      <c r="Q551" s="12" t="s">
        <v>472</v>
      </c>
      <c r="R551" s="12" t="s">
        <v>792</v>
      </c>
      <c r="S551" s="12" t="s">
        <v>155</v>
      </c>
      <c r="T551" s="12" t="s">
        <v>859</v>
      </c>
      <c r="U551" s="22" t="s">
        <v>920</v>
      </c>
      <c r="V551" s="12">
        <v>110</v>
      </c>
      <c r="W551" s="12"/>
      <c r="X551" s="12">
        <v>4.22</v>
      </c>
      <c r="Y551" s="12">
        <v>4.22</v>
      </c>
      <c r="Z551" s="12">
        <v>4.0199999999999996</v>
      </c>
      <c r="AA551" s="12">
        <v>4.0199999999999996</v>
      </c>
      <c r="AB551" s="12">
        <v>3.92</v>
      </c>
      <c r="AC551" s="12">
        <v>3.92</v>
      </c>
      <c r="AD551" s="12">
        <v>3.92</v>
      </c>
      <c r="AE551" s="12" t="s">
        <v>838</v>
      </c>
      <c r="AF551" s="12">
        <v>0.45</v>
      </c>
      <c r="AG551" s="12">
        <v>0</v>
      </c>
      <c r="AH551" s="12">
        <v>0.12</v>
      </c>
      <c r="AI551" s="12"/>
      <c r="AJ551" s="12"/>
      <c r="AK551" s="12"/>
      <c r="AL551" s="16" t="s">
        <v>927</v>
      </c>
      <c r="AM551" s="12" t="s">
        <v>1500</v>
      </c>
      <c r="AN551" s="27">
        <f>VLOOKUP(Table24[[#This Row],[USD conversion]],Sheet2!A:B,2,FALSE)</f>
        <v>1</v>
      </c>
      <c r="AO551" s="28">
        <f>Table24[[#This Row],[Min Charge]]*Table24[[#This Row],[Conversion Rate]]</f>
        <v>110</v>
      </c>
      <c r="AP551" s="28">
        <f>Table24[[#This Row],[45]]*Table24[[#This Row],[Conversion Rate]]</f>
        <v>0</v>
      </c>
      <c r="AQ551" s="28">
        <f>Table24[[#This Row],[100]]*Table24[[#This Row],[Conversion Rate]]</f>
        <v>4.22</v>
      </c>
      <c r="AR551" s="28">
        <f>Table24[[#This Row],[200]]*Table24[[#This Row],[Conversion Rate]]</f>
        <v>4.22</v>
      </c>
      <c r="AS551" s="28">
        <f>Table24[[#This Row],[300]]*Table24[[#This Row],[Conversion Rate]]</f>
        <v>4.0199999999999996</v>
      </c>
      <c r="AT551" s="28">
        <f>Table24[[#This Row],[500]]*Table24[[#This Row],[Conversion Rate]]</f>
        <v>4.0199999999999996</v>
      </c>
      <c r="AU551" s="28">
        <f>Table24[[#This Row],[1000]]*Table24[[#This Row],[Conversion Rate]]</f>
        <v>3.92</v>
      </c>
      <c r="AV551" s="28">
        <f>Table24[[#This Row],[2500]]*Table24[[#This Row],[Conversion Rate]]</f>
        <v>3.92</v>
      </c>
      <c r="AW551" s="28">
        <f>Table24[[#This Row],[5000]]*Table24[[#This Row],[Conversion Rate]]</f>
        <v>3.92</v>
      </c>
      <c r="AX551" s="28" t="str">
        <f>Table24[[#This Row],[All In/ ++]]</f>
        <v>++</v>
      </c>
      <c r="AY551" s="28">
        <f>Table24[[#This Row],[FSC]]*Table24[[#This Row],[Conversion Rate]]</f>
        <v>0.45</v>
      </c>
      <c r="AZ551" s="28">
        <f>Table24[[#This Row],[SSC]]*Table24[[#This Row],[Conversion Rate]]</f>
        <v>0</v>
      </c>
      <c r="BA551" s="28">
        <f>Table24[[#This Row],[Screening]]*Table24[[#This Row],[Conversion Rate]]</f>
        <v>0.12</v>
      </c>
      <c r="BB551" s="28">
        <f>Table24[[#This Row],[Other Charges]]*Table24[[#This Row],[Conversion Rate]]</f>
        <v>0</v>
      </c>
      <c r="BC551" s="28">
        <f>Table24[[#This Row],[Dry Ice Charge]]*Table24[[#This Row],[Conversion Rate]]</f>
        <v>0</v>
      </c>
      <c r="BD551" s="28">
        <f>Table24[[#This Row],[SAF/kg]]*Table24[[#This Row],[Conversion Rate]]</f>
        <v>0</v>
      </c>
      <c r="BE551" s="30" cm="1">
        <f t="array" ref="BE551">IF(COUNTIFS(F$20:F$1213,F551,G$20:G$1213,G551)&gt;1,
    _xlfn.PERCENTRANK.INC(
        _xlfn._xlws.FILTER(AO$20:AO$1213, (F$20:F$1213=F551)*(G$20:G$1213=G551)*ISNUMBER(AO$20:AO$1213)),
        AO551
    ),
    0
)</f>
        <v>0</v>
      </c>
      <c r="BF551" s="28" t="str">
        <f t="shared" si="8"/>
        <v>Green</v>
      </c>
    </row>
    <row r="552" spans="3:58" hidden="1">
      <c r="C552" s="6" t="s">
        <v>20</v>
      </c>
      <c r="D552" s="4" t="s">
        <v>472</v>
      </c>
      <c r="E552" s="4" t="s">
        <v>22</v>
      </c>
      <c r="F552" s="4" t="s">
        <v>37</v>
      </c>
      <c r="G552" s="4" t="s">
        <v>110</v>
      </c>
      <c r="H552" s="4" t="s">
        <v>799</v>
      </c>
      <c r="I552" s="4" t="s">
        <v>809</v>
      </c>
      <c r="J552" s="4" t="s">
        <v>776</v>
      </c>
      <c r="K552" s="4" t="s">
        <v>777</v>
      </c>
      <c r="L5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PharmaYesExpressLAXICNUSKRAMERICASAPAC</v>
      </c>
      <c r="M552" s="7">
        <v>22477.34</v>
      </c>
      <c r="N552" s="4">
        <v>283</v>
      </c>
      <c r="O552" s="13">
        <v>79.425229681978806</v>
      </c>
      <c r="P552" s="8" t="s">
        <v>939</v>
      </c>
      <c r="Q552" s="12" t="s">
        <v>472</v>
      </c>
      <c r="R552" s="12" t="s">
        <v>792</v>
      </c>
      <c r="S552" s="12" t="s">
        <v>51</v>
      </c>
      <c r="T552" s="12" t="s">
        <v>859</v>
      </c>
      <c r="U552" s="22" t="s">
        <v>920</v>
      </c>
      <c r="V552" s="12">
        <v>110</v>
      </c>
      <c r="W552" s="12"/>
      <c r="X552" s="12">
        <v>5.18</v>
      </c>
      <c r="Y552" s="12">
        <v>5.18</v>
      </c>
      <c r="Z552" s="12">
        <v>4.9800000000000004</v>
      </c>
      <c r="AA552" s="12">
        <v>4.9800000000000004</v>
      </c>
      <c r="AB552" s="12">
        <v>4.88</v>
      </c>
      <c r="AC552" s="12">
        <v>4.88</v>
      </c>
      <c r="AD552" s="12">
        <v>4.88</v>
      </c>
      <c r="AE552" s="12" t="s">
        <v>838</v>
      </c>
      <c r="AF552" s="12">
        <v>0.45</v>
      </c>
      <c r="AG552" s="12">
        <v>0</v>
      </c>
      <c r="AH552" s="12">
        <v>0.12</v>
      </c>
      <c r="AI552" s="12"/>
      <c r="AJ552" s="12"/>
      <c r="AK552" s="12"/>
      <c r="AL552" s="16" t="s">
        <v>927</v>
      </c>
      <c r="AM552" s="12" t="s">
        <v>1500</v>
      </c>
      <c r="AN552" s="27">
        <f>VLOOKUP(Table24[[#This Row],[USD conversion]],Sheet2!A:B,2,FALSE)</f>
        <v>1</v>
      </c>
      <c r="AO552" s="28">
        <f>Table24[[#This Row],[Min Charge]]*Table24[[#This Row],[Conversion Rate]]</f>
        <v>110</v>
      </c>
      <c r="AP552" s="28">
        <f>Table24[[#This Row],[45]]*Table24[[#This Row],[Conversion Rate]]</f>
        <v>0</v>
      </c>
      <c r="AQ552" s="28">
        <f>Table24[[#This Row],[100]]*Table24[[#This Row],[Conversion Rate]]</f>
        <v>5.18</v>
      </c>
      <c r="AR552" s="28">
        <f>Table24[[#This Row],[200]]*Table24[[#This Row],[Conversion Rate]]</f>
        <v>5.18</v>
      </c>
      <c r="AS552" s="28">
        <f>Table24[[#This Row],[300]]*Table24[[#This Row],[Conversion Rate]]</f>
        <v>4.9800000000000004</v>
      </c>
      <c r="AT552" s="28">
        <f>Table24[[#This Row],[500]]*Table24[[#This Row],[Conversion Rate]]</f>
        <v>4.9800000000000004</v>
      </c>
      <c r="AU552" s="28">
        <f>Table24[[#This Row],[1000]]*Table24[[#This Row],[Conversion Rate]]</f>
        <v>4.88</v>
      </c>
      <c r="AV552" s="28">
        <f>Table24[[#This Row],[2500]]*Table24[[#This Row],[Conversion Rate]]</f>
        <v>4.88</v>
      </c>
      <c r="AW552" s="28">
        <f>Table24[[#This Row],[5000]]*Table24[[#This Row],[Conversion Rate]]</f>
        <v>4.88</v>
      </c>
      <c r="AX552" s="28" t="str">
        <f>Table24[[#This Row],[All In/ ++]]</f>
        <v>++</v>
      </c>
      <c r="AY552" s="28">
        <f>Table24[[#This Row],[FSC]]*Table24[[#This Row],[Conversion Rate]]</f>
        <v>0.45</v>
      </c>
      <c r="AZ552" s="28">
        <f>Table24[[#This Row],[SSC]]*Table24[[#This Row],[Conversion Rate]]</f>
        <v>0</v>
      </c>
      <c r="BA552" s="28">
        <f>Table24[[#This Row],[Screening]]*Table24[[#This Row],[Conversion Rate]]</f>
        <v>0.12</v>
      </c>
      <c r="BB552" s="28">
        <f>Table24[[#This Row],[Other Charges]]*Table24[[#This Row],[Conversion Rate]]</f>
        <v>0</v>
      </c>
      <c r="BC552" s="28">
        <f>Table24[[#This Row],[Dry Ice Charge]]*Table24[[#This Row],[Conversion Rate]]</f>
        <v>0</v>
      </c>
      <c r="BD552" s="28">
        <f>Table24[[#This Row],[SAF/kg]]*Table24[[#This Row],[Conversion Rate]]</f>
        <v>0</v>
      </c>
      <c r="BE552" s="30" cm="1">
        <f t="array" ref="BE552">IF(COUNTIFS(F$20:F$1213,F552,G$20:G$1213,G552)&gt;1,
    _xlfn.PERCENTRANK.INC(
        _xlfn._xlws.FILTER(AO$20:AO$1213, (F$20:F$1213=F552)*(G$20:G$1213=G552)*ISNUMBER(AO$20:AO$1213)),
        AO552
    ),
    0
)</f>
        <v>0</v>
      </c>
      <c r="BF552" s="28" t="str">
        <f t="shared" si="8"/>
        <v>Green</v>
      </c>
    </row>
    <row r="553" spans="3:58">
      <c r="C553" s="6" t="s">
        <v>20</v>
      </c>
      <c r="D553" s="4" t="s">
        <v>472</v>
      </c>
      <c r="E553" s="4" t="s">
        <v>22</v>
      </c>
      <c r="F553" s="4" t="s">
        <v>37</v>
      </c>
      <c r="G553" s="4" t="s">
        <v>86</v>
      </c>
      <c r="H553" s="4" t="s">
        <v>799</v>
      </c>
      <c r="I553" s="4" t="s">
        <v>795</v>
      </c>
      <c r="J553" s="4" t="s">
        <v>776</v>
      </c>
      <c r="K553" s="4" t="s">
        <v>778</v>
      </c>
      <c r="L5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PharmaYesExpressLAXLHRUSGBAMERICASEMEA</v>
      </c>
      <c r="M553" s="7">
        <v>37028.849999999984</v>
      </c>
      <c r="N553" s="4">
        <v>1091</v>
      </c>
      <c r="O553" s="13">
        <v>33.94028414298807</v>
      </c>
      <c r="P553" s="8" t="s">
        <v>939</v>
      </c>
      <c r="Q553" s="12" t="s">
        <v>472</v>
      </c>
      <c r="R553" s="12" t="s">
        <v>792</v>
      </c>
      <c r="S553" s="12" t="s">
        <v>51</v>
      </c>
      <c r="T553" s="12" t="s">
        <v>859</v>
      </c>
      <c r="U553" s="22" t="s">
        <v>920</v>
      </c>
      <c r="V553" s="12">
        <v>110</v>
      </c>
      <c r="W553" s="12"/>
      <c r="X553" s="12">
        <v>3.42</v>
      </c>
      <c r="Y553" s="12">
        <v>3.42</v>
      </c>
      <c r="Z553" s="12">
        <v>3.22</v>
      </c>
      <c r="AA553" s="12">
        <v>3.22</v>
      </c>
      <c r="AB553" s="12">
        <v>3.12</v>
      </c>
      <c r="AC553" s="12">
        <v>3.12</v>
      </c>
      <c r="AD553" s="12">
        <v>3.12</v>
      </c>
      <c r="AE553" s="12" t="s">
        <v>838</v>
      </c>
      <c r="AF553" s="12">
        <v>0.45</v>
      </c>
      <c r="AG553" s="12">
        <v>0</v>
      </c>
      <c r="AH553" s="12">
        <v>0.12</v>
      </c>
      <c r="AI553" s="12"/>
      <c r="AJ553" s="12"/>
      <c r="AK553" s="12"/>
      <c r="AL553" s="16" t="s">
        <v>927</v>
      </c>
      <c r="AM553" s="12" t="s">
        <v>1500</v>
      </c>
      <c r="AN553" s="27">
        <f>VLOOKUP(Table24[[#This Row],[USD conversion]],Sheet2!A:B,2,FALSE)</f>
        <v>1</v>
      </c>
      <c r="AO553" s="28">
        <f>Table24[[#This Row],[Min Charge]]*Table24[[#This Row],[Conversion Rate]]</f>
        <v>110</v>
      </c>
      <c r="AP553" s="28">
        <f>Table24[[#This Row],[45]]*Table24[[#This Row],[Conversion Rate]]</f>
        <v>0</v>
      </c>
      <c r="AQ553" s="28">
        <f>Table24[[#This Row],[100]]*Table24[[#This Row],[Conversion Rate]]</f>
        <v>3.42</v>
      </c>
      <c r="AR553" s="28">
        <f>Table24[[#This Row],[200]]*Table24[[#This Row],[Conversion Rate]]</f>
        <v>3.42</v>
      </c>
      <c r="AS553" s="28">
        <f>Table24[[#This Row],[300]]*Table24[[#This Row],[Conversion Rate]]</f>
        <v>3.22</v>
      </c>
      <c r="AT553" s="28">
        <f>Table24[[#This Row],[500]]*Table24[[#This Row],[Conversion Rate]]</f>
        <v>3.22</v>
      </c>
      <c r="AU553" s="28">
        <f>Table24[[#This Row],[1000]]*Table24[[#This Row],[Conversion Rate]]</f>
        <v>3.12</v>
      </c>
      <c r="AV553" s="28">
        <f>Table24[[#This Row],[2500]]*Table24[[#This Row],[Conversion Rate]]</f>
        <v>3.12</v>
      </c>
      <c r="AW553" s="28">
        <f>Table24[[#This Row],[5000]]*Table24[[#This Row],[Conversion Rate]]</f>
        <v>3.12</v>
      </c>
      <c r="AX553" s="28" t="str">
        <f>Table24[[#This Row],[All In/ ++]]</f>
        <v>++</v>
      </c>
      <c r="AY553" s="28">
        <f>Table24[[#This Row],[FSC]]*Table24[[#This Row],[Conversion Rate]]</f>
        <v>0.45</v>
      </c>
      <c r="AZ553" s="28">
        <f>Table24[[#This Row],[SSC]]*Table24[[#This Row],[Conversion Rate]]</f>
        <v>0</v>
      </c>
      <c r="BA553" s="28">
        <f>Table24[[#This Row],[Screening]]*Table24[[#This Row],[Conversion Rate]]</f>
        <v>0.12</v>
      </c>
      <c r="BB553" s="28">
        <f>Table24[[#This Row],[Other Charges]]*Table24[[#This Row],[Conversion Rate]]</f>
        <v>0</v>
      </c>
      <c r="BC553" s="28">
        <f>Table24[[#This Row],[Dry Ice Charge]]*Table24[[#This Row],[Conversion Rate]]</f>
        <v>0</v>
      </c>
      <c r="BD553" s="28">
        <f>Table24[[#This Row],[SAF/kg]]*Table24[[#This Row],[Conversion Rate]]</f>
        <v>0</v>
      </c>
      <c r="BE553" s="30" cm="1">
        <f t="array" ref="BE553">IF(COUNTIFS(F$20:F$1213,F553,G$20:G$1213,G553)&gt;1,
    _xlfn.PERCENTRANK.INC(
        _xlfn._xlws.FILTER(AO$20:AO$1213, (F$20:F$1213=F553)*(G$20:G$1213=G553)*ISNUMBER(AO$20:AO$1213)),
        AO553
    ),
    0
)</f>
        <v>0</v>
      </c>
      <c r="BF553" s="28" t="str">
        <f t="shared" si="8"/>
        <v>Green</v>
      </c>
    </row>
    <row r="554" spans="3:58" hidden="1">
      <c r="C554" s="6" t="s">
        <v>20</v>
      </c>
      <c r="D554" s="4" t="s">
        <v>472</v>
      </c>
      <c r="E554" s="4" t="s">
        <v>22</v>
      </c>
      <c r="F554" s="4" t="s">
        <v>37</v>
      </c>
      <c r="G554" s="4" t="s">
        <v>181</v>
      </c>
      <c r="H554" s="4" t="s">
        <v>799</v>
      </c>
      <c r="I554" s="4" t="s">
        <v>808</v>
      </c>
      <c r="J554" s="4" t="s">
        <v>776</v>
      </c>
      <c r="K554" s="4" t="s">
        <v>777</v>
      </c>
      <c r="L5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554" s="7">
        <v>18783.142453600001</v>
      </c>
      <c r="N554" s="4">
        <v>1192</v>
      </c>
      <c r="O554" s="13">
        <v>15.757669843624162</v>
      </c>
      <c r="P554" s="8" t="s">
        <v>939</v>
      </c>
      <c r="Q554" s="12" t="s">
        <v>472</v>
      </c>
      <c r="R554" s="12" t="s">
        <v>792</v>
      </c>
      <c r="S554" s="12" t="s">
        <v>51</v>
      </c>
      <c r="T554" s="12" t="s">
        <v>859</v>
      </c>
      <c r="U554" s="22" t="s">
        <v>920</v>
      </c>
      <c r="V554" s="12">
        <v>110</v>
      </c>
      <c r="W554" s="12"/>
      <c r="X554" s="12">
        <v>5.58</v>
      </c>
      <c r="Y554" s="12">
        <v>5.58</v>
      </c>
      <c r="Z554" s="12">
        <v>5.38</v>
      </c>
      <c r="AA554" s="12">
        <v>5.38</v>
      </c>
      <c r="AB554" s="12">
        <v>5.28</v>
      </c>
      <c r="AC554" s="12">
        <v>5.28</v>
      </c>
      <c r="AD554" s="12">
        <v>5.28</v>
      </c>
      <c r="AE554" s="12" t="s">
        <v>838</v>
      </c>
      <c r="AF554" s="12">
        <v>0.45</v>
      </c>
      <c r="AG554" s="12">
        <v>0</v>
      </c>
      <c r="AH554" s="12">
        <v>0.12</v>
      </c>
      <c r="AI554" s="12"/>
      <c r="AJ554" s="12"/>
      <c r="AK554" s="12"/>
      <c r="AL554" s="16" t="s">
        <v>927</v>
      </c>
      <c r="AM554" s="12" t="s">
        <v>1500</v>
      </c>
      <c r="AN554" s="27">
        <f>VLOOKUP(Table24[[#This Row],[USD conversion]],Sheet2!A:B,2,FALSE)</f>
        <v>1</v>
      </c>
      <c r="AO554" s="28">
        <f>Table24[[#This Row],[Min Charge]]*Table24[[#This Row],[Conversion Rate]]</f>
        <v>110</v>
      </c>
      <c r="AP554" s="28">
        <f>Table24[[#This Row],[45]]*Table24[[#This Row],[Conversion Rate]]</f>
        <v>0</v>
      </c>
      <c r="AQ554" s="28">
        <f>Table24[[#This Row],[100]]*Table24[[#This Row],[Conversion Rate]]</f>
        <v>5.58</v>
      </c>
      <c r="AR554" s="28">
        <f>Table24[[#This Row],[200]]*Table24[[#This Row],[Conversion Rate]]</f>
        <v>5.58</v>
      </c>
      <c r="AS554" s="28">
        <f>Table24[[#This Row],[300]]*Table24[[#This Row],[Conversion Rate]]</f>
        <v>5.38</v>
      </c>
      <c r="AT554" s="28">
        <f>Table24[[#This Row],[500]]*Table24[[#This Row],[Conversion Rate]]</f>
        <v>5.38</v>
      </c>
      <c r="AU554" s="28">
        <f>Table24[[#This Row],[1000]]*Table24[[#This Row],[Conversion Rate]]</f>
        <v>5.28</v>
      </c>
      <c r="AV554" s="28">
        <f>Table24[[#This Row],[2500]]*Table24[[#This Row],[Conversion Rate]]</f>
        <v>5.28</v>
      </c>
      <c r="AW554" s="28">
        <f>Table24[[#This Row],[5000]]*Table24[[#This Row],[Conversion Rate]]</f>
        <v>5.28</v>
      </c>
      <c r="AX554" s="28" t="str">
        <f>Table24[[#This Row],[All In/ ++]]</f>
        <v>++</v>
      </c>
      <c r="AY554" s="28">
        <f>Table24[[#This Row],[FSC]]*Table24[[#This Row],[Conversion Rate]]</f>
        <v>0.45</v>
      </c>
      <c r="AZ554" s="28">
        <f>Table24[[#This Row],[SSC]]*Table24[[#This Row],[Conversion Rate]]</f>
        <v>0</v>
      </c>
      <c r="BA554" s="28">
        <f>Table24[[#This Row],[Screening]]*Table24[[#This Row],[Conversion Rate]]</f>
        <v>0.12</v>
      </c>
      <c r="BB554" s="28">
        <f>Table24[[#This Row],[Other Charges]]*Table24[[#This Row],[Conversion Rate]]</f>
        <v>0</v>
      </c>
      <c r="BC554" s="28">
        <f>Table24[[#This Row],[Dry Ice Charge]]*Table24[[#This Row],[Conversion Rate]]</f>
        <v>0</v>
      </c>
      <c r="BD554" s="28">
        <f>Table24[[#This Row],[SAF/kg]]*Table24[[#This Row],[Conversion Rate]]</f>
        <v>0</v>
      </c>
      <c r="BE554" s="30" cm="1">
        <f t="array" ref="BE554">IF(COUNTIFS(F$20:F$1213,F554,G$20:G$1213,G554)&gt;1,
    _xlfn.PERCENTRANK.INC(
        _xlfn._xlws.FILTER(AO$20:AO$1213, (F$20:F$1213=F554)*(G$20:G$1213=G554)*ISNUMBER(AO$20:AO$1213)),
        AO554
    ),
    0
)</f>
        <v>0</v>
      </c>
      <c r="BF554" s="28" t="str">
        <f t="shared" si="8"/>
        <v>Green</v>
      </c>
    </row>
    <row r="555" spans="3:58" hidden="1">
      <c r="C555" s="6" t="s">
        <v>20</v>
      </c>
      <c r="D555" s="4" t="s">
        <v>472</v>
      </c>
      <c r="E555" s="4" t="s">
        <v>22</v>
      </c>
      <c r="F555" s="4" t="s">
        <v>37</v>
      </c>
      <c r="G555" s="4" t="s">
        <v>190</v>
      </c>
      <c r="H555" s="4" t="s">
        <v>799</v>
      </c>
      <c r="I555" s="4" t="s">
        <v>801</v>
      </c>
      <c r="J555" s="4" t="s">
        <v>776</v>
      </c>
      <c r="K555" s="4" t="s">
        <v>777</v>
      </c>
      <c r="L5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PharmaYesExpressLAXPVGUSCNAMERICASAPAC</v>
      </c>
      <c r="M555" s="7">
        <v>18058.13</v>
      </c>
      <c r="N555" s="4">
        <v>768</v>
      </c>
      <c r="O555" s="13">
        <v>23.513190104166668</v>
      </c>
      <c r="P555" s="8" t="s">
        <v>939</v>
      </c>
      <c r="Q555" s="12" t="s">
        <v>472</v>
      </c>
      <c r="R555" s="12" t="s">
        <v>792</v>
      </c>
      <c r="S555" s="12" t="s">
        <v>51</v>
      </c>
      <c r="T555" s="12" t="s">
        <v>859</v>
      </c>
      <c r="U555" s="22" t="s">
        <v>920</v>
      </c>
      <c r="V555" s="12">
        <v>110</v>
      </c>
      <c r="W555" s="12"/>
      <c r="X555" s="12">
        <v>3.78</v>
      </c>
      <c r="Y555" s="12">
        <v>3.78</v>
      </c>
      <c r="Z555" s="12">
        <v>3.58</v>
      </c>
      <c r="AA555" s="12">
        <v>3.58</v>
      </c>
      <c r="AB555" s="12">
        <v>3.48</v>
      </c>
      <c r="AC555" s="12">
        <v>3.48</v>
      </c>
      <c r="AD555" s="12">
        <v>3.48</v>
      </c>
      <c r="AE555" s="12" t="s">
        <v>838</v>
      </c>
      <c r="AF555" s="12">
        <v>0.45</v>
      </c>
      <c r="AG555" s="12">
        <v>0</v>
      </c>
      <c r="AH555" s="12">
        <v>0.12</v>
      </c>
      <c r="AI555" s="12"/>
      <c r="AJ555" s="12"/>
      <c r="AK555" s="12"/>
      <c r="AL555" s="16" t="s">
        <v>927</v>
      </c>
      <c r="AM555" s="12" t="s">
        <v>1500</v>
      </c>
      <c r="AN555" s="27">
        <f>VLOOKUP(Table24[[#This Row],[USD conversion]],Sheet2!A:B,2,FALSE)</f>
        <v>1</v>
      </c>
      <c r="AO555" s="28">
        <f>Table24[[#This Row],[Min Charge]]*Table24[[#This Row],[Conversion Rate]]</f>
        <v>110</v>
      </c>
      <c r="AP555" s="28">
        <f>Table24[[#This Row],[45]]*Table24[[#This Row],[Conversion Rate]]</f>
        <v>0</v>
      </c>
      <c r="AQ555" s="28">
        <f>Table24[[#This Row],[100]]*Table24[[#This Row],[Conversion Rate]]</f>
        <v>3.78</v>
      </c>
      <c r="AR555" s="28">
        <f>Table24[[#This Row],[200]]*Table24[[#This Row],[Conversion Rate]]</f>
        <v>3.78</v>
      </c>
      <c r="AS555" s="28">
        <f>Table24[[#This Row],[300]]*Table24[[#This Row],[Conversion Rate]]</f>
        <v>3.58</v>
      </c>
      <c r="AT555" s="28">
        <f>Table24[[#This Row],[500]]*Table24[[#This Row],[Conversion Rate]]</f>
        <v>3.58</v>
      </c>
      <c r="AU555" s="28">
        <f>Table24[[#This Row],[1000]]*Table24[[#This Row],[Conversion Rate]]</f>
        <v>3.48</v>
      </c>
      <c r="AV555" s="28">
        <f>Table24[[#This Row],[2500]]*Table24[[#This Row],[Conversion Rate]]</f>
        <v>3.48</v>
      </c>
      <c r="AW555" s="28">
        <f>Table24[[#This Row],[5000]]*Table24[[#This Row],[Conversion Rate]]</f>
        <v>3.48</v>
      </c>
      <c r="AX555" s="28" t="str">
        <f>Table24[[#This Row],[All In/ ++]]</f>
        <v>++</v>
      </c>
      <c r="AY555" s="28">
        <f>Table24[[#This Row],[FSC]]*Table24[[#This Row],[Conversion Rate]]</f>
        <v>0.45</v>
      </c>
      <c r="AZ555" s="28">
        <f>Table24[[#This Row],[SSC]]*Table24[[#This Row],[Conversion Rate]]</f>
        <v>0</v>
      </c>
      <c r="BA555" s="28">
        <f>Table24[[#This Row],[Screening]]*Table24[[#This Row],[Conversion Rate]]</f>
        <v>0.12</v>
      </c>
      <c r="BB555" s="28">
        <f>Table24[[#This Row],[Other Charges]]*Table24[[#This Row],[Conversion Rate]]</f>
        <v>0</v>
      </c>
      <c r="BC555" s="28">
        <f>Table24[[#This Row],[Dry Ice Charge]]*Table24[[#This Row],[Conversion Rate]]</f>
        <v>0</v>
      </c>
      <c r="BD555" s="28">
        <f>Table24[[#This Row],[SAF/kg]]*Table24[[#This Row],[Conversion Rate]]</f>
        <v>0</v>
      </c>
      <c r="BE555" s="30" cm="1">
        <f t="array" ref="BE555">IF(COUNTIFS(F$20:F$1213,F555,G$20:G$1213,G555)&gt;1,
    _xlfn.PERCENTRANK.INC(
        _xlfn._xlws.FILTER(AO$20:AO$1213, (F$20:F$1213=F555)*(G$20:G$1213=G555)*ISNUMBER(AO$20:AO$1213)),
        AO555
    ),
    0
)</f>
        <v>0</v>
      </c>
      <c r="BF555" s="28" t="str">
        <f t="shared" si="8"/>
        <v>Green</v>
      </c>
    </row>
    <row r="556" spans="3:58" hidden="1">
      <c r="C556" s="6" t="s">
        <v>20</v>
      </c>
      <c r="D556" s="4" t="s">
        <v>472</v>
      </c>
      <c r="E556" s="4" t="s">
        <v>22</v>
      </c>
      <c r="F556" s="4" t="s">
        <v>37</v>
      </c>
      <c r="G556" s="4" t="s">
        <v>27</v>
      </c>
      <c r="H556" s="4" t="s">
        <v>799</v>
      </c>
      <c r="I556" s="4" t="s">
        <v>810</v>
      </c>
      <c r="J556" s="4" t="s">
        <v>776</v>
      </c>
      <c r="K556" s="4" t="s">
        <v>777</v>
      </c>
      <c r="L5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PharmaYesExpressLAXSINUSSGAMERICASAPAC</v>
      </c>
      <c r="M556" s="7">
        <v>9787.5968860000012</v>
      </c>
      <c r="N556" s="4">
        <v>503</v>
      </c>
      <c r="O556" s="13">
        <v>19.458443113320083</v>
      </c>
      <c r="P556" s="8" t="s">
        <v>939</v>
      </c>
      <c r="Q556" s="12" t="s">
        <v>472</v>
      </c>
      <c r="R556" s="12" t="s">
        <v>792</v>
      </c>
      <c r="S556" s="12" t="s">
        <v>51</v>
      </c>
      <c r="T556" s="12" t="s">
        <v>859</v>
      </c>
      <c r="U556" s="22" t="s">
        <v>920</v>
      </c>
      <c r="V556" s="12">
        <v>110</v>
      </c>
      <c r="W556" s="12"/>
      <c r="X556" s="12">
        <v>4.8600000000000003</v>
      </c>
      <c r="Y556" s="12">
        <v>4.8600000000000003</v>
      </c>
      <c r="Z556" s="12">
        <v>4.66</v>
      </c>
      <c r="AA556" s="12">
        <v>4.66</v>
      </c>
      <c r="AB556" s="12">
        <v>4.5599999999999996</v>
      </c>
      <c r="AC556" s="12">
        <v>4.5599999999999996</v>
      </c>
      <c r="AD556" s="12">
        <v>4.5599999999999996</v>
      </c>
      <c r="AE556" s="12" t="s">
        <v>838</v>
      </c>
      <c r="AF556" s="12">
        <v>0.45</v>
      </c>
      <c r="AG556" s="12">
        <v>0</v>
      </c>
      <c r="AH556" s="12">
        <v>0.12</v>
      </c>
      <c r="AI556" s="12"/>
      <c r="AJ556" s="12"/>
      <c r="AK556" s="12"/>
      <c r="AL556" s="16" t="s">
        <v>927</v>
      </c>
      <c r="AM556" s="12" t="s">
        <v>1500</v>
      </c>
      <c r="AN556" s="27">
        <f>VLOOKUP(Table24[[#This Row],[USD conversion]],Sheet2!A:B,2,FALSE)</f>
        <v>1</v>
      </c>
      <c r="AO556" s="28">
        <f>Table24[[#This Row],[Min Charge]]*Table24[[#This Row],[Conversion Rate]]</f>
        <v>110</v>
      </c>
      <c r="AP556" s="28">
        <f>Table24[[#This Row],[45]]*Table24[[#This Row],[Conversion Rate]]</f>
        <v>0</v>
      </c>
      <c r="AQ556" s="28">
        <f>Table24[[#This Row],[100]]*Table24[[#This Row],[Conversion Rate]]</f>
        <v>4.8600000000000003</v>
      </c>
      <c r="AR556" s="28">
        <f>Table24[[#This Row],[200]]*Table24[[#This Row],[Conversion Rate]]</f>
        <v>4.8600000000000003</v>
      </c>
      <c r="AS556" s="28">
        <f>Table24[[#This Row],[300]]*Table24[[#This Row],[Conversion Rate]]</f>
        <v>4.66</v>
      </c>
      <c r="AT556" s="28">
        <f>Table24[[#This Row],[500]]*Table24[[#This Row],[Conversion Rate]]</f>
        <v>4.66</v>
      </c>
      <c r="AU556" s="28">
        <f>Table24[[#This Row],[1000]]*Table24[[#This Row],[Conversion Rate]]</f>
        <v>4.5599999999999996</v>
      </c>
      <c r="AV556" s="28">
        <f>Table24[[#This Row],[2500]]*Table24[[#This Row],[Conversion Rate]]</f>
        <v>4.5599999999999996</v>
      </c>
      <c r="AW556" s="28">
        <f>Table24[[#This Row],[5000]]*Table24[[#This Row],[Conversion Rate]]</f>
        <v>4.5599999999999996</v>
      </c>
      <c r="AX556" s="28" t="str">
        <f>Table24[[#This Row],[All In/ ++]]</f>
        <v>++</v>
      </c>
      <c r="AY556" s="28">
        <f>Table24[[#This Row],[FSC]]*Table24[[#This Row],[Conversion Rate]]</f>
        <v>0.45</v>
      </c>
      <c r="AZ556" s="28">
        <f>Table24[[#This Row],[SSC]]*Table24[[#This Row],[Conversion Rate]]</f>
        <v>0</v>
      </c>
      <c r="BA556" s="28">
        <f>Table24[[#This Row],[Screening]]*Table24[[#This Row],[Conversion Rate]]</f>
        <v>0.12</v>
      </c>
      <c r="BB556" s="28">
        <f>Table24[[#This Row],[Other Charges]]*Table24[[#This Row],[Conversion Rate]]</f>
        <v>0</v>
      </c>
      <c r="BC556" s="28">
        <f>Table24[[#This Row],[Dry Ice Charge]]*Table24[[#This Row],[Conversion Rate]]</f>
        <v>0</v>
      </c>
      <c r="BD556" s="28">
        <f>Table24[[#This Row],[SAF/kg]]*Table24[[#This Row],[Conversion Rate]]</f>
        <v>0</v>
      </c>
      <c r="BE556" s="30" cm="1">
        <f t="array" ref="BE556">IF(COUNTIFS(F$20:F$1213,F556,G$20:G$1213,G556)&gt;1,
    _xlfn.PERCENTRANK.INC(
        _xlfn._xlws.FILTER(AO$20:AO$1213, (F$20:F$1213=F556)*(G$20:G$1213=G556)*ISNUMBER(AO$20:AO$1213)),
        AO556
    ),
    0
)</f>
        <v>0</v>
      </c>
      <c r="BF556" s="28" t="str">
        <f t="shared" si="8"/>
        <v>Green</v>
      </c>
    </row>
    <row r="557" spans="3:58" hidden="1">
      <c r="C557" s="6" t="s">
        <v>20</v>
      </c>
      <c r="D557" s="4" t="s">
        <v>472</v>
      </c>
      <c r="E557" s="4" t="s">
        <v>22</v>
      </c>
      <c r="F557" s="4" t="s">
        <v>37</v>
      </c>
      <c r="G557" s="4" t="s">
        <v>29</v>
      </c>
      <c r="H557" s="4" t="s">
        <v>799</v>
      </c>
      <c r="I557" s="4" t="s">
        <v>811</v>
      </c>
      <c r="J557" s="4" t="s">
        <v>776</v>
      </c>
      <c r="K557" s="4" t="s">
        <v>777</v>
      </c>
      <c r="L5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PharmaYesExpressLAXTPEUSTWAMERICASAPAC</v>
      </c>
      <c r="M557" s="7">
        <v>7398.9500000000016</v>
      </c>
      <c r="N557" s="4">
        <v>318</v>
      </c>
      <c r="O557" s="13">
        <v>23.267138364779878</v>
      </c>
      <c r="P557" s="8" t="s">
        <v>939</v>
      </c>
      <c r="Q557" s="12" t="s">
        <v>472</v>
      </c>
      <c r="R557" s="12" t="s">
        <v>792</v>
      </c>
      <c r="S557" s="12" t="s">
        <v>51</v>
      </c>
      <c r="T557" s="12" t="s">
        <v>859</v>
      </c>
      <c r="U557" s="22" t="s">
        <v>920</v>
      </c>
      <c r="V557" s="12">
        <v>110</v>
      </c>
      <c r="W557" s="12"/>
      <c r="X557" s="12">
        <v>4.8600000000000003</v>
      </c>
      <c r="Y557" s="12">
        <v>4.8600000000000003</v>
      </c>
      <c r="Z557" s="12">
        <v>4.66</v>
      </c>
      <c r="AA557" s="12">
        <v>4.66</v>
      </c>
      <c r="AB557" s="12">
        <v>4.5599999999999996</v>
      </c>
      <c r="AC557" s="12">
        <v>4.5599999999999996</v>
      </c>
      <c r="AD557" s="12">
        <v>4.5599999999999996</v>
      </c>
      <c r="AE557" s="12" t="s">
        <v>838</v>
      </c>
      <c r="AF557" s="12">
        <v>0.45</v>
      </c>
      <c r="AG557" s="12">
        <v>0</v>
      </c>
      <c r="AH557" s="12">
        <v>0.12</v>
      </c>
      <c r="AI557" s="12"/>
      <c r="AJ557" s="12"/>
      <c r="AK557" s="12"/>
      <c r="AL557" s="16" t="s">
        <v>927</v>
      </c>
      <c r="AM557" s="12" t="s">
        <v>1500</v>
      </c>
      <c r="AN557" s="27">
        <f>VLOOKUP(Table24[[#This Row],[USD conversion]],Sheet2!A:B,2,FALSE)</f>
        <v>1</v>
      </c>
      <c r="AO557" s="28">
        <f>Table24[[#This Row],[Min Charge]]*Table24[[#This Row],[Conversion Rate]]</f>
        <v>110</v>
      </c>
      <c r="AP557" s="28">
        <f>Table24[[#This Row],[45]]*Table24[[#This Row],[Conversion Rate]]</f>
        <v>0</v>
      </c>
      <c r="AQ557" s="28">
        <f>Table24[[#This Row],[100]]*Table24[[#This Row],[Conversion Rate]]</f>
        <v>4.8600000000000003</v>
      </c>
      <c r="AR557" s="28">
        <f>Table24[[#This Row],[200]]*Table24[[#This Row],[Conversion Rate]]</f>
        <v>4.8600000000000003</v>
      </c>
      <c r="AS557" s="28">
        <f>Table24[[#This Row],[300]]*Table24[[#This Row],[Conversion Rate]]</f>
        <v>4.66</v>
      </c>
      <c r="AT557" s="28">
        <f>Table24[[#This Row],[500]]*Table24[[#This Row],[Conversion Rate]]</f>
        <v>4.66</v>
      </c>
      <c r="AU557" s="28">
        <f>Table24[[#This Row],[1000]]*Table24[[#This Row],[Conversion Rate]]</f>
        <v>4.5599999999999996</v>
      </c>
      <c r="AV557" s="28">
        <f>Table24[[#This Row],[2500]]*Table24[[#This Row],[Conversion Rate]]</f>
        <v>4.5599999999999996</v>
      </c>
      <c r="AW557" s="28">
        <f>Table24[[#This Row],[5000]]*Table24[[#This Row],[Conversion Rate]]</f>
        <v>4.5599999999999996</v>
      </c>
      <c r="AX557" s="28" t="str">
        <f>Table24[[#This Row],[All In/ ++]]</f>
        <v>++</v>
      </c>
      <c r="AY557" s="28">
        <f>Table24[[#This Row],[FSC]]*Table24[[#This Row],[Conversion Rate]]</f>
        <v>0.45</v>
      </c>
      <c r="AZ557" s="28">
        <f>Table24[[#This Row],[SSC]]*Table24[[#This Row],[Conversion Rate]]</f>
        <v>0</v>
      </c>
      <c r="BA557" s="28">
        <f>Table24[[#This Row],[Screening]]*Table24[[#This Row],[Conversion Rate]]</f>
        <v>0.12</v>
      </c>
      <c r="BB557" s="28">
        <f>Table24[[#This Row],[Other Charges]]*Table24[[#This Row],[Conversion Rate]]</f>
        <v>0</v>
      </c>
      <c r="BC557" s="28">
        <f>Table24[[#This Row],[Dry Ice Charge]]*Table24[[#This Row],[Conversion Rate]]</f>
        <v>0</v>
      </c>
      <c r="BD557" s="28">
        <f>Table24[[#This Row],[SAF/kg]]*Table24[[#This Row],[Conversion Rate]]</f>
        <v>0</v>
      </c>
      <c r="BE557" s="30" cm="1">
        <f t="array" ref="BE557">IF(COUNTIFS(F$20:F$1213,F557,G$20:G$1213,G557)&gt;1,
    _xlfn.PERCENTRANK.INC(
        _xlfn._xlws.FILTER(AO$20:AO$1213, (F$20:F$1213=F557)*(G$20:G$1213=G557)*ISNUMBER(AO$20:AO$1213)),
        AO557
    ),
    0
)</f>
        <v>0</v>
      </c>
      <c r="BF557" s="28" t="str">
        <f t="shared" si="8"/>
        <v>Green</v>
      </c>
    </row>
    <row r="558" spans="3:58" hidden="1">
      <c r="C558" s="6" t="s">
        <v>20</v>
      </c>
      <c r="D558" s="4" t="s">
        <v>21</v>
      </c>
      <c r="E558" s="4" t="s">
        <v>22</v>
      </c>
      <c r="F558" s="4" t="s">
        <v>85</v>
      </c>
      <c r="G558" s="4" t="s">
        <v>374</v>
      </c>
      <c r="H558" s="4" t="s">
        <v>799</v>
      </c>
      <c r="I558" s="4" t="s">
        <v>797</v>
      </c>
      <c r="J558" s="4" t="s">
        <v>776</v>
      </c>
      <c r="K558" s="4" t="s">
        <v>777</v>
      </c>
      <c r="L5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PharmaNoExpressMIABLRUSINAMERICASAPAC</v>
      </c>
      <c r="M558" s="7">
        <v>5995.8499999999949</v>
      </c>
      <c r="N558" s="4">
        <v>488</v>
      </c>
      <c r="O558" s="13">
        <v>12.286577868852449</v>
      </c>
      <c r="P558" s="8" t="s">
        <v>939</v>
      </c>
      <c r="Q558" s="12" t="s">
        <v>472</v>
      </c>
      <c r="R558" s="12" t="s">
        <v>792</v>
      </c>
      <c r="S558" s="12" t="s">
        <v>51</v>
      </c>
      <c r="T558" s="12" t="s">
        <v>859</v>
      </c>
      <c r="U558" s="22" t="s">
        <v>920</v>
      </c>
      <c r="V558" s="12">
        <v>110</v>
      </c>
      <c r="W558" s="12"/>
      <c r="X558" s="12">
        <v>2.84</v>
      </c>
      <c r="Y558" s="12">
        <v>2.84</v>
      </c>
      <c r="Z558" s="12">
        <v>2.64</v>
      </c>
      <c r="AA558" s="12">
        <v>2.64</v>
      </c>
      <c r="AB558" s="12">
        <v>2.54</v>
      </c>
      <c r="AC558" s="12">
        <v>2.54</v>
      </c>
      <c r="AD558" s="12">
        <v>2.54</v>
      </c>
      <c r="AE558" s="12" t="s">
        <v>838</v>
      </c>
      <c r="AF558" s="12">
        <v>0.45</v>
      </c>
      <c r="AG558" s="12">
        <v>0</v>
      </c>
      <c r="AH558" s="12">
        <v>0.12</v>
      </c>
      <c r="AI558" s="12"/>
      <c r="AJ558" s="12"/>
      <c r="AK558" s="12"/>
      <c r="AL558" s="16" t="s">
        <v>927</v>
      </c>
      <c r="AM558" s="12" t="s">
        <v>1500</v>
      </c>
      <c r="AN558" s="27">
        <f>VLOOKUP(Table24[[#This Row],[USD conversion]],Sheet2!A:B,2,FALSE)</f>
        <v>1</v>
      </c>
      <c r="AO558" s="28">
        <f>Table24[[#This Row],[Min Charge]]*Table24[[#This Row],[Conversion Rate]]</f>
        <v>110</v>
      </c>
      <c r="AP558" s="28">
        <f>Table24[[#This Row],[45]]*Table24[[#This Row],[Conversion Rate]]</f>
        <v>0</v>
      </c>
      <c r="AQ558" s="28">
        <f>Table24[[#This Row],[100]]*Table24[[#This Row],[Conversion Rate]]</f>
        <v>2.84</v>
      </c>
      <c r="AR558" s="28">
        <f>Table24[[#This Row],[200]]*Table24[[#This Row],[Conversion Rate]]</f>
        <v>2.84</v>
      </c>
      <c r="AS558" s="28">
        <f>Table24[[#This Row],[300]]*Table24[[#This Row],[Conversion Rate]]</f>
        <v>2.64</v>
      </c>
      <c r="AT558" s="28">
        <f>Table24[[#This Row],[500]]*Table24[[#This Row],[Conversion Rate]]</f>
        <v>2.64</v>
      </c>
      <c r="AU558" s="28">
        <f>Table24[[#This Row],[1000]]*Table24[[#This Row],[Conversion Rate]]</f>
        <v>2.54</v>
      </c>
      <c r="AV558" s="28">
        <f>Table24[[#This Row],[2500]]*Table24[[#This Row],[Conversion Rate]]</f>
        <v>2.54</v>
      </c>
      <c r="AW558" s="28">
        <f>Table24[[#This Row],[5000]]*Table24[[#This Row],[Conversion Rate]]</f>
        <v>2.54</v>
      </c>
      <c r="AX558" s="28" t="str">
        <f>Table24[[#This Row],[All In/ ++]]</f>
        <v>++</v>
      </c>
      <c r="AY558" s="28">
        <f>Table24[[#This Row],[FSC]]*Table24[[#This Row],[Conversion Rate]]</f>
        <v>0.45</v>
      </c>
      <c r="AZ558" s="28">
        <f>Table24[[#This Row],[SSC]]*Table24[[#This Row],[Conversion Rate]]</f>
        <v>0</v>
      </c>
      <c r="BA558" s="28">
        <f>Table24[[#This Row],[Screening]]*Table24[[#This Row],[Conversion Rate]]</f>
        <v>0.12</v>
      </c>
      <c r="BB558" s="28">
        <f>Table24[[#This Row],[Other Charges]]*Table24[[#This Row],[Conversion Rate]]</f>
        <v>0</v>
      </c>
      <c r="BC558" s="28">
        <f>Table24[[#This Row],[Dry Ice Charge]]*Table24[[#This Row],[Conversion Rate]]</f>
        <v>0</v>
      </c>
      <c r="BD558" s="28">
        <f>Table24[[#This Row],[SAF/kg]]*Table24[[#This Row],[Conversion Rate]]</f>
        <v>0</v>
      </c>
      <c r="BE558" s="30" cm="1">
        <f t="array" ref="BE558">IF(COUNTIFS(F$20:F$1213,F558,G$20:G$1213,G558)&gt;1,
    _xlfn.PERCENTRANK.INC(
        _xlfn._xlws.FILTER(AO$20:AO$1213, (F$20:F$1213=F558)*(G$20:G$1213=G558)*ISNUMBER(AO$20:AO$1213)),
        AO558
    ),
    0
)</f>
        <v>0</v>
      </c>
      <c r="BF558" s="28" t="str">
        <f t="shared" si="8"/>
        <v>Green</v>
      </c>
    </row>
    <row r="559" spans="3:58" hidden="1">
      <c r="C559" s="6" t="s">
        <v>20</v>
      </c>
      <c r="D559" s="4" t="s">
        <v>21</v>
      </c>
      <c r="E559" s="4" t="s">
        <v>22</v>
      </c>
      <c r="F559" s="4" t="s">
        <v>85</v>
      </c>
      <c r="G559" s="4" t="s">
        <v>290</v>
      </c>
      <c r="H559" s="4" t="s">
        <v>799</v>
      </c>
      <c r="I559" s="4" t="s">
        <v>797</v>
      </c>
      <c r="J559" s="4" t="s">
        <v>776</v>
      </c>
      <c r="K559" s="4" t="s">
        <v>777</v>
      </c>
      <c r="L5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PharmaNoExpressMIABOMUSINAMERICASAPAC</v>
      </c>
      <c r="M559" s="7">
        <v>2416.6900000000005</v>
      </c>
      <c r="N559" s="4">
        <v>282</v>
      </c>
      <c r="O559" s="13">
        <v>8.5698226950354623</v>
      </c>
      <c r="P559" s="8" t="s">
        <v>939</v>
      </c>
      <c r="Q559" s="12" t="s">
        <v>472</v>
      </c>
      <c r="R559" s="12" t="s">
        <v>792</v>
      </c>
      <c r="S559" s="12" t="s">
        <v>51</v>
      </c>
      <c r="T559" s="12" t="s">
        <v>859</v>
      </c>
      <c r="U559" s="22" t="s">
        <v>920</v>
      </c>
      <c r="V559" s="12">
        <v>110</v>
      </c>
      <c r="W559" s="12"/>
      <c r="X559" s="12">
        <v>2.96</v>
      </c>
      <c r="Y559" s="12">
        <v>2.96</v>
      </c>
      <c r="Z559" s="12">
        <v>2.76</v>
      </c>
      <c r="AA559" s="12">
        <v>2.76</v>
      </c>
      <c r="AB559" s="12">
        <v>2.66</v>
      </c>
      <c r="AC559" s="12">
        <v>2.66</v>
      </c>
      <c r="AD559" s="12">
        <v>2.66</v>
      </c>
      <c r="AE559" s="12" t="s">
        <v>838</v>
      </c>
      <c r="AF559" s="12">
        <v>0.45</v>
      </c>
      <c r="AG559" s="12">
        <v>0</v>
      </c>
      <c r="AH559" s="12">
        <v>0.12</v>
      </c>
      <c r="AI559" s="12"/>
      <c r="AJ559" s="12"/>
      <c r="AK559" s="12"/>
      <c r="AL559" s="16" t="s">
        <v>927</v>
      </c>
      <c r="AM559" s="12" t="s">
        <v>1500</v>
      </c>
      <c r="AN559" s="27">
        <f>VLOOKUP(Table24[[#This Row],[USD conversion]],Sheet2!A:B,2,FALSE)</f>
        <v>1</v>
      </c>
      <c r="AO559" s="28">
        <f>Table24[[#This Row],[Min Charge]]*Table24[[#This Row],[Conversion Rate]]</f>
        <v>110</v>
      </c>
      <c r="AP559" s="28">
        <f>Table24[[#This Row],[45]]*Table24[[#This Row],[Conversion Rate]]</f>
        <v>0</v>
      </c>
      <c r="AQ559" s="28">
        <f>Table24[[#This Row],[100]]*Table24[[#This Row],[Conversion Rate]]</f>
        <v>2.96</v>
      </c>
      <c r="AR559" s="28">
        <f>Table24[[#This Row],[200]]*Table24[[#This Row],[Conversion Rate]]</f>
        <v>2.96</v>
      </c>
      <c r="AS559" s="28">
        <f>Table24[[#This Row],[300]]*Table24[[#This Row],[Conversion Rate]]</f>
        <v>2.76</v>
      </c>
      <c r="AT559" s="28">
        <f>Table24[[#This Row],[500]]*Table24[[#This Row],[Conversion Rate]]</f>
        <v>2.76</v>
      </c>
      <c r="AU559" s="28">
        <f>Table24[[#This Row],[1000]]*Table24[[#This Row],[Conversion Rate]]</f>
        <v>2.66</v>
      </c>
      <c r="AV559" s="28">
        <f>Table24[[#This Row],[2500]]*Table24[[#This Row],[Conversion Rate]]</f>
        <v>2.66</v>
      </c>
      <c r="AW559" s="28">
        <f>Table24[[#This Row],[5000]]*Table24[[#This Row],[Conversion Rate]]</f>
        <v>2.66</v>
      </c>
      <c r="AX559" s="28" t="str">
        <f>Table24[[#This Row],[All In/ ++]]</f>
        <v>++</v>
      </c>
      <c r="AY559" s="28">
        <f>Table24[[#This Row],[FSC]]*Table24[[#This Row],[Conversion Rate]]</f>
        <v>0.45</v>
      </c>
      <c r="AZ559" s="28">
        <f>Table24[[#This Row],[SSC]]*Table24[[#This Row],[Conversion Rate]]</f>
        <v>0</v>
      </c>
      <c r="BA559" s="28">
        <f>Table24[[#This Row],[Screening]]*Table24[[#This Row],[Conversion Rate]]</f>
        <v>0.12</v>
      </c>
      <c r="BB559" s="28">
        <f>Table24[[#This Row],[Other Charges]]*Table24[[#This Row],[Conversion Rate]]</f>
        <v>0</v>
      </c>
      <c r="BC559" s="28">
        <f>Table24[[#This Row],[Dry Ice Charge]]*Table24[[#This Row],[Conversion Rate]]</f>
        <v>0</v>
      </c>
      <c r="BD559" s="28">
        <f>Table24[[#This Row],[SAF/kg]]*Table24[[#This Row],[Conversion Rate]]</f>
        <v>0</v>
      </c>
      <c r="BE559" s="30" cm="1">
        <f t="array" ref="BE559">IF(COUNTIFS(F$20:F$1213,F559,G$20:G$1213,G559)&gt;1,
    _xlfn.PERCENTRANK.INC(
        _xlfn._xlws.FILTER(AO$20:AO$1213, (F$20:F$1213=F559)*(G$20:G$1213=G559)*ISNUMBER(AO$20:AO$1213)),
        AO559
    ),
    0
)</f>
        <v>0</v>
      </c>
      <c r="BF559" s="28" t="str">
        <f t="shared" si="8"/>
        <v>Green</v>
      </c>
    </row>
    <row r="560" spans="3:58">
      <c r="C560" s="6" t="s">
        <v>20</v>
      </c>
      <c r="D560" s="4" t="s">
        <v>472</v>
      </c>
      <c r="E560" s="4" t="s">
        <v>22</v>
      </c>
      <c r="F560" s="4" t="s">
        <v>85</v>
      </c>
      <c r="G560" s="4" t="s">
        <v>112</v>
      </c>
      <c r="H560" s="4" t="s">
        <v>799</v>
      </c>
      <c r="I560" s="4" t="s">
        <v>803</v>
      </c>
      <c r="J560" s="4" t="s">
        <v>776</v>
      </c>
      <c r="K560" s="4" t="s">
        <v>778</v>
      </c>
      <c r="L5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PharmaYesExpressMIABRUUSBEAMERICASEMEA</v>
      </c>
      <c r="M560" s="7">
        <v>9747.9323999999961</v>
      </c>
      <c r="N560" s="4">
        <v>383</v>
      </c>
      <c r="O560" s="13">
        <v>25.451520626631844</v>
      </c>
      <c r="P560" s="8" t="s">
        <v>939</v>
      </c>
      <c r="Q560" s="12" t="s">
        <v>472</v>
      </c>
      <c r="R560" s="12" t="s">
        <v>792</v>
      </c>
      <c r="S560" s="12" t="s">
        <v>51</v>
      </c>
      <c r="T560" s="12" t="s">
        <v>859</v>
      </c>
      <c r="U560" s="22" t="s">
        <v>920</v>
      </c>
      <c r="V560" s="12">
        <v>110</v>
      </c>
      <c r="W560" s="12"/>
      <c r="X560" s="12">
        <v>3.34</v>
      </c>
      <c r="Y560" s="12">
        <v>3.34</v>
      </c>
      <c r="Z560" s="12">
        <v>3.14</v>
      </c>
      <c r="AA560" s="12">
        <v>3.14</v>
      </c>
      <c r="AB560" s="12">
        <v>3.04</v>
      </c>
      <c r="AC560" s="12">
        <v>3.04</v>
      </c>
      <c r="AD560" s="12">
        <v>3.04</v>
      </c>
      <c r="AE560" s="12" t="s">
        <v>838</v>
      </c>
      <c r="AF560" s="12">
        <v>0.45</v>
      </c>
      <c r="AG560" s="12">
        <v>0</v>
      </c>
      <c r="AH560" s="12">
        <v>0.12</v>
      </c>
      <c r="AI560" s="12"/>
      <c r="AJ560" s="12"/>
      <c r="AK560" s="12"/>
      <c r="AL560" s="16" t="s">
        <v>927</v>
      </c>
      <c r="AM560" s="12" t="s">
        <v>1500</v>
      </c>
      <c r="AN560" s="27">
        <f>VLOOKUP(Table24[[#This Row],[USD conversion]],Sheet2!A:B,2,FALSE)</f>
        <v>1</v>
      </c>
      <c r="AO560" s="28">
        <f>Table24[[#This Row],[Min Charge]]*Table24[[#This Row],[Conversion Rate]]</f>
        <v>110</v>
      </c>
      <c r="AP560" s="28">
        <f>Table24[[#This Row],[45]]*Table24[[#This Row],[Conversion Rate]]</f>
        <v>0</v>
      </c>
      <c r="AQ560" s="28">
        <f>Table24[[#This Row],[100]]*Table24[[#This Row],[Conversion Rate]]</f>
        <v>3.34</v>
      </c>
      <c r="AR560" s="28">
        <f>Table24[[#This Row],[200]]*Table24[[#This Row],[Conversion Rate]]</f>
        <v>3.34</v>
      </c>
      <c r="AS560" s="28">
        <f>Table24[[#This Row],[300]]*Table24[[#This Row],[Conversion Rate]]</f>
        <v>3.14</v>
      </c>
      <c r="AT560" s="28">
        <f>Table24[[#This Row],[500]]*Table24[[#This Row],[Conversion Rate]]</f>
        <v>3.14</v>
      </c>
      <c r="AU560" s="28">
        <f>Table24[[#This Row],[1000]]*Table24[[#This Row],[Conversion Rate]]</f>
        <v>3.04</v>
      </c>
      <c r="AV560" s="28">
        <f>Table24[[#This Row],[2500]]*Table24[[#This Row],[Conversion Rate]]</f>
        <v>3.04</v>
      </c>
      <c r="AW560" s="28">
        <f>Table24[[#This Row],[5000]]*Table24[[#This Row],[Conversion Rate]]</f>
        <v>3.04</v>
      </c>
      <c r="AX560" s="28" t="str">
        <f>Table24[[#This Row],[All In/ ++]]</f>
        <v>++</v>
      </c>
      <c r="AY560" s="28">
        <f>Table24[[#This Row],[FSC]]*Table24[[#This Row],[Conversion Rate]]</f>
        <v>0.45</v>
      </c>
      <c r="AZ560" s="28">
        <f>Table24[[#This Row],[SSC]]*Table24[[#This Row],[Conversion Rate]]</f>
        <v>0</v>
      </c>
      <c r="BA560" s="28">
        <f>Table24[[#This Row],[Screening]]*Table24[[#This Row],[Conversion Rate]]</f>
        <v>0.12</v>
      </c>
      <c r="BB560" s="28">
        <f>Table24[[#This Row],[Other Charges]]*Table24[[#This Row],[Conversion Rate]]</f>
        <v>0</v>
      </c>
      <c r="BC560" s="28">
        <f>Table24[[#This Row],[Dry Ice Charge]]*Table24[[#This Row],[Conversion Rate]]</f>
        <v>0</v>
      </c>
      <c r="BD560" s="28">
        <f>Table24[[#This Row],[SAF/kg]]*Table24[[#This Row],[Conversion Rate]]</f>
        <v>0</v>
      </c>
      <c r="BE560" s="30" cm="1">
        <f t="array" ref="BE560">IF(COUNTIFS(F$20:F$1213,F560,G$20:G$1213,G560)&gt;1,
    _xlfn.PERCENTRANK.INC(
        _xlfn._xlws.FILTER(AO$20:AO$1213, (F$20:F$1213=F560)*(G$20:G$1213=G560)*ISNUMBER(AO$20:AO$1213)),
        AO560
    ),
    0
)</f>
        <v>0</v>
      </c>
      <c r="BF560" s="28" t="str">
        <f t="shared" si="8"/>
        <v>Green</v>
      </c>
    </row>
    <row r="561" spans="3:58">
      <c r="C561" s="6" t="s">
        <v>20</v>
      </c>
      <c r="D561" s="4" t="s">
        <v>472</v>
      </c>
      <c r="E561" s="4" t="s">
        <v>22</v>
      </c>
      <c r="F561" s="4" t="s">
        <v>85</v>
      </c>
      <c r="G561" s="4" t="s">
        <v>153</v>
      </c>
      <c r="H561" s="4" t="s">
        <v>799</v>
      </c>
      <c r="I561" s="4" t="s">
        <v>819</v>
      </c>
      <c r="J561" s="4" t="s">
        <v>776</v>
      </c>
      <c r="K561" s="4" t="s">
        <v>778</v>
      </c>
      <c r="L5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PharmaYesExpressMIAEZEUSARAMERICASEMEA</v>
      </c>
      <c r="M561" s="7">
        <v>73280.964255199913</v>
      </c>
      <c r="N561" s="4">
        <v>436</v>
      </c>
      <c r="O561" s="13">
        <v>168.07560608990806</v>
      </c>
      <c r="P561" s="8" t="s">
        <v>939</v>
      </c>
      <c r="Q561" s="12" t="s">
        <v>472</v>
      </c>
      <c r="R561" s="12" t="s">
        <v>792</v>
      </c>
      <c r="S561" s="12" t="s">
        <v>51</v>
      </c>
      <c r="T561" s="12" t="s">
        <v>859</v>
      </c>
      <c r="U561" s="22" t="s">
        <v>920</v>
      </c>
      <c r="V561" s="12">
        <v>110</v>
      </c>
      <c r="W561" s="12"/>
      <c r="X561" s="12">
        <v>8.5399999999999991</v>
      </c>
      <c r="Y561" s="12">
        <v>8.5399999999999991</v>
      </c>
      <c r="Z561" s="12">
        <v>8.34</v>
      </c>
      <c r="AA561" s="12">
        <v>8.34</v>
      </c>
      <c r="AB561" s="12">
        <v>8.24</v>
      </c>
      <c r="AC561" s="12">
        <v>8.24</v>
      </c>
      <c r="AD561" s="12">
        <v>8.24</v>
      </c>
      <c r="AE561" s="12" t="s">
        <v>838</v>
      </c>
      <c r="AF561" s="12">
        <v>0.45</v>
      </c>
      <c r="AG561" s="12">
        <v>0</v>
      </c>
      <c r="AH561" s="12">
        <v>0.12</v>
      </c>
      <c r="AI561" s="12"/>
      <c r="AJ561" s="12"/>
      <c r="AK561" s="12"/>
      <c r="AL561" s="16" t="s">
        <v>927</v>
      </c>
      <c r="AM561" s="12" t="s">
        <v>1500</v>
      </c>
      <c r="AN561" s="27">
        <f>VLOOKUP(Table24[[#This Row],[USD conversion]],Sheet2!A:B,2,FALSE)</f>
        <v>1</v>
      </c>
      <c r="AO561" s="28">
        <f>Table24[[#This Row],[Min Charge]]*Table24[[#This Row],[Conversion Rate]]</f>
        <v>110</v>
      </c>
      <c r="AP561" s="28">
        <f>Table24[[#This Row],[45]]*Table24[[#This Row],[Conversion Rate]]</f>
        <v>0</v>
      </c>
      <c r="AQ561" s="28">
        <f>Table24[[#This Row],[100]]*Table24[[#This Row],[Conversion Rate]]</f>
        <v>8.5399999999999991</v>
      </c>
      <c r="AR561" s="28">
        <f>Table24[[#This Row],[200]]*Table24[[#This Row],[Conversion Rate]]</f>
        <v>8.5399999999999991</v>
      </c>
      <c r="AS561" s="28">
        <f>Table24[[#This Row],[300]]*Table24[[#This Row],[Conversion Rate]]</f>
        <v>8.34</v>
      </c>
      <c r="AT561" s="28">
        <f>Table24[[#This Row],[500]]*Table24[[#This Row],[Conversion Rate]]</f>
        <v>8.34</v>
      </c>
      <c r="AU561" s="28">
        <f>Table24[[#This Row],[1000]]*Table24[[#This Row],[Conversion Rate]]</f>
        <v>8.24</v>
      </c>
      <c r="AV561" s="28">
        <f>Table24[[#This Row],[2500]]*Table24[[#This Row],[Conversion Rate]]</f>
        <v>8.24</v>
      </c>
      <c r="AW561" s="28">
        <f>Table24[[#This Row],[5000]]*Table24[[#This Row],[Conversion Rate]]</f>
        <v>8.24</v>
      </c>
      <c r="AX561" s="28" t="str">
        <f>Table24[[#This Row],[All In/ ++]]</f>
        <v>++</v>
      </c>
      <c r="AY561" s="28">
        <f>Table24[[#This Row],[FSC]]*Table24[[#This Row],[Conversion Rate]]</f>
        <v>0.45</v>
      </c>
      <c r="AZ561" s="28">
        <f>Table24[[#This Row],[SSC]]*Table24[[#This Row],[Conversion Rate]]</f>
        <v>0</v>
      </c>
      <c r="BA561" s="28">
        <f>Table24[[#This Row],[Screening]]*Table24[[#This Row],[Conversion Rate]]</f>
        <v>0.12</v>
      </c>
      <c r="BB561" s="28">
        <f>Table24[[#This Row],[Other Charges]]*Table24[[#This Row],[Conversion Rate]]</f>
        <v>0</v>
      </c>
      <c r="BC561" s="28">
        <f>Table24[[#This Row],[Dry Ice Charge]]*Table24[[#This Row],[Conversion Rate]]</f>
        <v>0</v>
      </c>
      <c r="BD561" s="28">
        <f>Table24[[#This Row],[SAF/kg]]*Table24[[#This Row],[Conversion Rate]]</f>
        <v>0</v>
      </c>
      <c r="BE561" s="30" cm="1">
        <f t="array" ref="BE561">IF(COUNTIFS(F$20:F$1213,F561,G$20:G$1213,G561)&gt;1,
    _xlfn.PERCENTRANK.INC(
        _xlfn._xlws.FILTER(AO$20:AO$1213, (F$20:F$1213=F561)*(G$20:G$1213=G561)*ISNUMBER(AO$20:AO$1213)),
        AO561
    ),
    0
)</f>
        <v>0</v>
      </c>
      <c r="BF561" s="28" t="str">
        <f t="shared" si="8"/>
        <v>Green</v>
      </c>
    </row>
    <row r="562" spans="3:58">
      <c r="C562" s="6" t="s">
        <v>20</v>
      </c>
      <c r="D562" s="4" t="s">
        <v>21</v>
      </c>
      <c r="E562" s="4" t="s">
        <v>22</v>
      </c>
      <c r="F562" s="4" t="s">
        <v>85</v>
      </c>
      <c r="G562" s="4" t="s">
        <v>153</v>
      </c>
      <c r="H562" s="4" t="s">
        <v>799</v>
      </c>
      <c r="I562" s="4" t="s">
        <v>819</v>
      </c>
      <c r="J562" s="4" t="s">
        <v>776</v>
      </c>
      <c r="K562" s="4" t="s">
        <v>778</v>
      </c>
      <c r="L5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PharmaNoExpressMIAEZEUSARAMERICASEMEA</v>
      </c>
      <c r="M562" s="7">
        <v>94710.552797200027</v>
      </c>
      <c r="N562" s="4">
        <v>885</v>
      </c>
      <c r="O562" s="13">
        <v>107.01757378214693</v>
      </c>
      <c r="P562" s="8" t="s">
        <v>939</v>
      </c>
      <c r="Q562" s="12" t="s">
        <v>472</v>
      </c>
      <c r="R562" s="12" t="s">
        <v>792</v>
      </c>
      <c r="S562" s="12" t="s">
        <v>51</v>
      </c>
      <c r="T562" s="12" t="s">
        <v>859</v>
      </c>
      <c r="U562" s="22" t="s">
        <v>920</v>
      </c>
      <c r="V562" s="12">
        <v>110</v>
      </c>
      <c r="W562" s="12"/>
      <c r="X562" s="12">
        <v>6.56</v>
      </c>
      <c r="Y562" s="12">
        <v>6.56</v>
      </c>
      <c r="Z562" s="12">
        <v>6.36</v>
      </c>
      <c r="AA562" s="12">
        <v>6.36</v>
      </c>
      <c r="AB562" s="12">
        <v>6.26</v>
      </c>
      <c r="AC562" s="12">
        <v>6.26</v>
      </c>
      <c r="AD562" s="12">
        <v>6.26</v>
      </c>
      <c r="AE562" s="12" t="s">
        <v>838</v>
      </c>
      <c r="AF562" s="12">
        <v>0.45</v>
      </c>
      <c r="AG562" s="12">
        <v>0</v>
      </c>
      <c r="AH562" s="12">
        <v>0.12</v>
      </c>
      <c r="AI562" s="12"/>
      <c r="AJ562" s="12"/>
      <c r="AK562" s="12"/>
      <c r="AL562" s="16" t="s">
        <v>927</v>
      </c>
      <c r="AM562" s="12" t="s">
        <v>1500</v>
      </c>
      <c r="AN562" s="27">
        <f>VLOOKUP(Table24[[#This Row],[USD conversion]],Sheet2!A:B,2,FALSE)</f>
        <v>1</v>
      </c>
      <c r="AO562" s="28">
        <f>Table24[[#This Row],[Min Charge]]*Table24[[#This Row],[Conversion Rate]]</f>
        <v>110</v>
      </c>
      <c r="AP562" s="28">
        <f>Table24[[#This Row],[45]]*Table24[[#This Row],[Conversion Rate]]</f>
        <v>0</v>
      </c>
      <c r="AQ562" s="28">
        <f>Table24[[#This Row],[100]]*Table24[[#This Row],[Conversion Rate]]</f>
        <v>6.56</v>
      </c>
      <c r="AR562" s="28">
        <f>Table24[[#This Row],[200]]*Table24[[#This Row],[Conversion Rate]]</f>
        <v>6.56</v>
      </c>
      <c r="AS562" s="28">
        <f>Table24[[#This Row],[300]]*Table24[[#This Row],[Conversion Rate]]</f>
        <v>6.36</v>
      </c>
      <c r="AT562" s="28">
        <f>Table24[[#This Row],[500]]*Table24[[#This Row],[Conversion Rate]]</f>
        <v>6.36</v>
      </c>
      <c r="AU562" s="28">
        <f>Table24[[#This Row],[1000]]*Table24[[#This Row],[Conversion Rate]]</f>
        <v>6.26</v>
      </c>
      <c r="AV562" s="28">
        <f>Table24[[#This Row],[2500]]*Table24[[#This Row],[Conversion Rate]]</f>
        <v>6.26</v>
      </c>
      <c r="AW562" s="28">
        <f>Table24[[#This Row],[5000]]*Table24[[#This Row],[Conversion Rate]]</f>
        <v>6.26</v>
      </c>
      <c r="AX562" s="28" t="str">
        <f>Table24[[#This Row],[All In/ ++]]</f>
        <v>++</v>
      </c>
      <c r="AY562" s="28">
        <f>Table24[[#This Row],[FSC]]*Table24[[#This Row],[Conversion Rate]]</f>
        <v>0.45</v>
      </c>
      <c r="AZ562" s="28">
        <f>Table24[[#This Row],[SSC]]*Table24[[#This Row],[Conversion Rate]]</f>
        <v>0</v>
      </c>
      <c r="BA562" s="28">
        <f>Table24[[#This Row],[Screening]]*Table24[[#This Row],[Conversion Rate]]</f>
        <v>0.12</v>
      </c>
      <c r="BB562" s="28">
        <f>Table24[[#This Row],[Other Charges]]*Table24[[#This Row],[Conversion Rate]]</f>
        <v>0</v>
      </c>
      <c r="BC562" s="28">
        <f>Table24[[#This Row],[Dry Ice Charge]]*Table24[[#This Row],[Conversion Rate]]</f>
        <v>0</v>
      </c>
      <c r="BD562" s="28">
        <f>Table24[[#This Row],[SAF/kg]]*Table24[[#This Row],[Conversion Rate]]</f>
        <v>0</v>
      </c>
      <c r="BE562" s="30" cm="1">
        <f t="array" ref="BE562">IF(COUNTIFS(F$20:F$1213,F562,G$20:G$1213,G562)&gt;1,
    _xlfn.PERCENTRANK.INC(
        _xlfn._xlws.FILTER(AO$20:AO$1213, (F$20:F$1213=F562)*(G$20:G$1213=G562)*ISNUMBER(AO$20:AO$1213)),
        AO562
    ),
    0
)</f>
        <v>0</v>
      </c>
      <c r="BF562" s="28" t="str">
        <f t="shared" si="8"/>
        <v>Green</v>
      </c>
    </row>
    <row r="563" spans="3:58">
      <c r="C563" s="6" t="s">
        <v>20</v>
      </c>
      <c r="D563" s="4" t="s">
        <v>472</v>
      </c>
      <c r="E563" s="4" t="s">
        <v>22</v>
      </c>
      <c r="F563" s="4" t="s">
        <v>85</v>
      </c>
      <c r="G563" s="4" t="s">
        <v>51</v>
      </c>
      <c r="H563" s="4" t="s">
        <v>799</v>
      </c>
      <c r="I563" s="4" t="s">
        <v>800</v>
      </c>
      <c r="J563" s="4" t="s">
        <v>776</v>
      </c>
      <c r="K563" s="4" t="s">
        <v>778</v>
      </c>
      <c r="L5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PharmaYesExpressMIAFRAUSDEAMERICASEMEA</v>
      </c>
      <c r="M563" s="7">
        <v>8722.6825577999971</v>
      </c>
      <c r="N563" s="4">
        <v>260</v>
      </c>
      <c r="O563" s="13">
        <v>33.548779068461528</v>
      </c>
      <c r="P563" s="8" t="s">
        <v>939</v>
      </c>
      <c r="Q563" s="12" t="s">
        <v>472</v>
      </c>
      <c r="R563" s="12" t="s">
        <v>791</v>
      </c>
      <c r="S563" s="12" t="s">
        <v>921</v>
      </c>
      <c r="T563" s="12" t="s">
        <v>859</v>
      </c>
      <c r="U563" s="22" t="s">
        <v>920</v>
      </c>
      <c r="V563" s="12">
        <v>110</v>
      </c>
      <c r="W563" s="12"/>
      <c r="X563" s="12">
        <v>3.46</v>
      </c>
      <c r="Y563" s="12">
        <v>3.46</v>
      </c>
      <c r="Z563" s="12">
        <v>3.26</v>
      </c>
      <c r="AA563" s="12">
        <v>3.26</v>
      </c>
      <c r="AB563" s="12">
        <v>3.16</v>
      </c>
      <c r="AC563" s="12">
        <v>3.16</v>
      </c>
      <c r="AD563" s="12">
        <v>3.16</v>
      </c>
      <c r="AE563" s="12" t="s">
        <v>838</v>
      </c>
      <c r="AF563" s="12">
        <v>0.45</v>
      </c>
      <c r="AG563" s="12">
        <v>0</v>
      </c>
      <c r="AH563" s="12">
        <v>0.12</v>
      </c>
      <c r="AI563" s="12"/>
      <c r="AJ563" s="12"/>
      <c r="AK563" s="12"/>
      <c r="AL563" s="16" t="s">
        <v>927</v>
      </c>
      <c r="AM563" s="12" t="s">
        <v>1500</v>
      </c>
      <c r="AN563" s="27">
        <f>VLOOKUP(Table24[[#This Row],[USD conversion]],Sheet2!A:B,2,FALSE)</f>
        <v>1</v>
      </c>
      <c r="AO563" s="28">
        <f>Table24[[#This Row],[Min Charge]]*Table24[[#This Row],[Conversion Rate]]</f>
        <v>110</v>
      </c>
      <c r="AP563" s="28">
        <f>Table24[[#This Row],[45]]*Table24[[#This Row],[Conversion Rate]]</f>
        <v>0</v>
      </c>
      <c r="AQ563" s="28">
        <f>Table24[[#This Row],[100]]*Table24[[#This Row],[Conversion Rate]]</f>
        <v>3.46</v>
      </c>
      <c r="AR563" s="28">
        <f>Table24[[#This Row],[200]]*Table24[[#This Row],[Conversion Rate]]</f>
        <v>3.46</v>
      </c>
      <c r="AS563" s="28">
        <f>Table24[[#This Row],[300]]*Table24[[#This Row],[Conversion Rate]]</f>
        <v>3.26</v>
      </c>
      <c r="AT563" s="28">
        <f>Table24[[#This Row],[500]]*Table24[[#This Row],[Conversion Rate]]</f>
        <v>3.26</v>
      </c>
      <c r="AU563" s="28">
        <f>Table24[[#This Row],[1000]]*Table24[[#This Row],[Conversion Rate]]</f>
        <v>3.16</v>
      </c>
      <c r="AV563" s="28">
        <f>Table24[[#This Row],[2500]]*Table24[[#This Row],[Conversion Rate]]</f>
        <v>3.16</v>
      </c>
      <c r="AW563" s="28">
        <f>Table24[[#This Row],[5000]]*Table24[[#This Row],[Conversion Rate]]</f>
        <v>3.16</v>
      </c>
      <c r="AX563" s="28" t="str">
        <f>Table24[[#This Row],[All In/ ++]]</f>
        <v>++</v>
      </c>
      <c r="AY563" s="28">
        <f>Table24[[#This Row],[FSC]]*Table24[[#This Row],[Conversion Rate]]</f>
        <v>0.45</v>
      </c>
      <c r="AZ563" s="28">
        <f>Table24[[#This Row],[SSC]]*Table24[[#This Row],[Conversion Rate]]</f>
        <v>0</v>
      </c>
      <c r="BA563" s="28">
        <f>Table24[[#This Row],[Screening]]*Table24[[#This Row],[Conversion Rate]]</f>
        <v>0.12</v>
      </c>
      <c r="BB563" s="28">
        <f>Table24[[#This Row],[Other Charges]]*Table24[[#This Row],[Conversion Rate]]</f>
        <v>0</v>
      </c>
      <c r="BC563" s="28">
        <f>Table24[[#This Row],[Dry Ice Charge]]*Table24[[#This Row],[Conversion Rate]]</f>
        <v>0</v>
      </c>
      <c r="BD563" s="28">
        <f>Table24[[#This Row],[SAF/kg]]*Table24[[#This Row],[Conversion Rate]]</f>
        <v>0</v>
      </c>
      <c r="BE563" s="30" cm="1">
        <f t="array" ref="BE563">IF(COUNTIFS(F$20:F$1213,F563,G$20:G$1213,G563)&gt;1,
    _xlfn.PERCENTRANK.INC(
        _xlfn._xlws.FILTER(AO$20:AO$1213, (F$20:F$1213=F563)*(G$20:G$1213=G563)*ISNUMBER(AO$20:AO$1213)),
        AO563
    ),
    0
)</f>
        <v>0</v>
      </c>
      <c r="BF563" s="28" t="str">
        <f t="shared" si="8"/>
        <v>Green</v>
      </c>
    </row>
    <row r="564" spans="3:58">
      <c r="C564" s="6" t="s">
        <v>20</v>
      </c>
      <c r="D564" s="4" t="s">
        <v>21</v>
      </c>
      <c r="E564" s="4" t="s">
        <v>22</v>
      </c>
      <c r="F564" s="4" t="s">
        <v>85</v>
      </c>
      <c r="G564" s="4" t="s">
        <v>86</v>
      </c>
      <c r="H564" s="4" t="s">
        <v>799</v>
      </c>
      <c r="I564" s="4" t="s">
        <v>795</v>
      </c>
      <c r="J564" s="4" t="s">
        <v>776</v>
      </c>
      <c r="K564" s="4" t="s">
        <v>778</v>
      </c>
      <c r="L5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PharmaNoExpressMIALHRUSGBAMERICASEMEA</v>
      </c>
      <c r="M564" s="7">
        <v>1203.9099999999992</v>
      </c>
      <c r="N564" s="4">
        <v>260</v>
      </c>
      <c r="O564" s="13">
        <v>4.6304230769230736</v>
      </c>
      <c r="P564" s="8" t="s">
        <v>939</v>
      </c>
      <c r="Q564" s="12" t="s">
        <v>472</v>
      </c>
      <c r="R564" s="12" t="s">
        <v>792</v>
      </c>
      <c r="S564" s="12" t="s">
        <v>51</v>
      </c>
      <c r="T564" s="12" t="s">
        <v>859</v>
      </c>
      <c r="U564" s="22" t="s">
        <v>920</v>
      </c>
      <c r="V564" s="12">
        <v>110</v>
      </c>
      <c r="W564" s="12"/>
      <c r="X564" s="12">
        <v>2.34</v>
      </c>
      <c r="Y564" s="12">
        <v>2.34</v>
      </c>
      <c r="Z564" s="12">
        <v>2.14</v>
      </c>
      <c r="AA564" s="12">
        <v>2.14</v>
      </c>
      <c r="AB564" s="12">
        <v>2.04</v>
      </c>
      <c r="AC564" s="12">
        <v>2.04</v>
      </c>
      <c r="AD564" s="12">
        <v>2.04</v>
      </c>
      <c r="AE564" s="12" t="s">
        <v>838</v>
      </c>
      <c r="AF564" s="12">
        <v>0.45</v>
      </c>
      <c r="AG564" s="12">
        <v>0</v>
      </c>
      <c r="AH564" s="12">
        <v>0.12</v>
      </c>
      <c r="AI564" s="12"/>
      <c r="AJ564" s="12"/>
      <c r="AK564" s="12"/>
      <c r="AL564" s="16" t="s">
        <v>927</v>
      </c>
      <c r="AM564" s="12" t="s">
        <v>1500</v>
      </c>
      <c r="AN564" s="27">
        <f>VLOOKUP(Table24[[#This Row],[USD conversion]],Sheet2!A:B,2,FALSE)</f>
        <v>1</v>
      </c>
      <c r="AO564" s="28">
        <f>Table24[[#This Row],[Min Charge]]*Table24[[#This Row],[Conversion Rate]]</f>
        <v>110</v>
      </c>
      <c r="AP564" s="28">
        <f>Table24[[#This Row],[45]]*Table24[[#This Row],[Conversion Rate]]</f>
        <v>0</v>
      </c>
      <c r="AQ564" s="28">
        <f>Table24[[#This Row],[100]]*Table24[[#This Row],[Conversion Rate]]</f>
        <v>2.34</v>
      </c>
      <c r="AR564" s="28">
        <f>Table24[[#This Row],[200]]*Table24[[#This Row],[Conversion Rate]]</f>
        <v>2.34</v>
      </c>
      <c r="AS564" s="28">
        <f>Table24[[#This Row],[300]]*Table24[[#This Row],[Conversion Rate]]</f>
        <v>2.14</v>
      </c>
      <c r="AT564" s="28">
        <f>Table24[[#This Row],[500]]*Table24[[#This Row],[Conversion Rate]]</f>
        <v>2.14</v>
      </c>
      <c r="AU564" s="28">
        <f>Table24[[#This Row],[1000]]*Table24[[#This Row],[Conversion Rate]]</f>
        <v>2.04</v>
      </c>
      <c r="AV564" s="28">
        <f>Table24[[#This Row],[2500]]*Table24[[#This Row],[Conversion Rate]]</f>
        <v>2.04</v>
      </c>
      <c r="AW564" s="28">
        <f>Table24[[#This Row],[5000]]*Table24[[#This Row],[Conversion Rate]]</f>
        <v>2.04</v>
      </c>
      <c r="AX564" s="28" t="str">
        <f>Table24[[#This Row],[All In/ ++]]</f>
        <v>++</v>
      </c>
      <c r="AY564" s="28">
        <f>Table24[[#This Row],[FSC]]*Table24[[#This Row],[Conversion Rate]]</f>
        <v>0.45</v>
      </c>
      <c r="AZ564" s="28">
        <f>Table24[[#This Row],[SSC]]*Table24[[#This Row],[Conversion Rate]]</f>
        <v>0</v>
      </c>
      <c r="BA564" s="28">
        <f>Table24[[#This Row],[Screening]]*Table24[[#This Row],[Conversion Rate]]</f>
        <v>0.12</v>
      </c>
      <c r="BB564" s="28">
        <f>Table24[[#This Row],[Other Charges]]*Table24[[#This Row],[Conversion Rate]]</f>
        <v>0</v>
      </c>
      <c r="BC564" s="28">
        <f>Table24[[#This Row],[Dry Ice Charge]]*Table24[[#This Row],[Conversion Rate]]</f>
        <v>0</v>
      </c>
      <c r="BD564" s="28">
        <f>Table24[[#This Row],[SAF/kg]]*Table24[[#This Row],[Conversion Rate]]</f>
        <v>0</v>
      </c>
      <c r="BE564" s="30" cm="1">
        <f t="array" ref="BE564">IF(COUNTIFS(F$20:F$1213,F564,G$20:G$1213,G564)&gt;1,
    _xlfn.PERCENTRANK.INC(
        _xlfn._xlws.FILTER(AO$20:AO$1213, (F$20:F$1213=F564)*(G$20:G$1213=G564)*ISNUMBER(AO$20:AO$1213)),
        AO564
    ),
    0
)</f>
        <v>0</v>
      </c>
      <c r="BF564" s="28" t="str">
        <f t="shared" si="8"/>
        <v>Green</v>
      </c>
    </row>
    <row r="565" spans="3:58">
      <c r="C565" s="6" t="s">
        <v>20</v>
      </c>
      <c r="D565" s="4" t="s">
        <v>472</v>
      </c>
      <c r="E565" s="4" t="s">
        <v>22</v>
      </c>
      <c r="F565" s="4" t="s">
        <v>85</v>
      </c>
      <c r="G565" s="4" t="s">
        <v>86</v>
      </c>
      <c r="H565" s="4" t="s">
        <v>799</v>
      </c>
      <c r="I565" s="4" t="s">
        <v>795</v>
      </c>
      <c r="J565" s="4" t="s">
        <v>776</v>
      </c>
      <c r="K565" s="4" t="s">
        <v>778</v>
      </c>
      <c r="L5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PharmaYesExpressMIALHRUSGBAMERICASEMEA</v>
      </c>
      <c r="M565" s="7">
        <v>16658.228547999992</v>
      </c>
      <c r="N565" s="4">
        <v>485</v>
      </c>
      <c r="O565" s="13">
        <v>34.346862985566993</v>
      </c>
      <c r="P565" s="8" t="s">
        <v>939</v>
      </c>
      <c r="Q565" s="12" t="s">
        <v>472</v>
      </c>
      <c r="R565" s="12" t="s">
        <v>792</v>
      </c>
      <c r="S565" s="12" t="s">
        <v>51</v>
      </c>
      <c r="T565" s="12" t="s">
        <v>859</v>
      </c>
      <c r="U565" s="22" t="s">
        <v>920</v>
      </c>
      <c r="V565" s="12">
        <v>110</v>
      </c>
      <c r="W565" s="12"/>
      <c r="X565" s="12">
        <v>3.18</v>
      </c>
      <c r="Y565" s="12">
        <v>3.18</v>
      </c>
      <c r="Z565" s="12">
        <v>2.98</v>
      </c>
      <c r="AA565" s="12">
        <v>2.98</v>
      </c>
      <c r="AB565" s="12">
        <v>2.88</v>
      </c>
      <c r="AC565" s="12">
        <v>2.88</v>
      </c>
      <c r="AD565" s="12">
        <v>2.88</v>
      </c>
      <c r="AE565" s="12" t="s">
        <v>838</v>
      </c>
      <c r="AF565" s="12">
        <v>0.45</v>
      </c>
      <c r="AG565" s="12">
        <v>0</v>
      </c>
      <c r="AH565" s="12">
        <v>0.12</v>
      </c>
      <c r="AI565" s="12"/>
      <c r="AJ565" s="12"/>
      <c r="AK565" s="12"/>
      <c r="AL565" s="16" t="s">
        <v>927</v>
      </c>
      <c r="AM565" s="12" t="s">
        <v>1500</v>
      </c>
      <c r="AN565" s="27">
        <f>VLOOKUP(Table24[[#This Row],[USD conversion]],Sheet2!A:B,2,FALSE)</f>
        <v>1</v>
      </c>
      <c r="AO565" s="28">
        <f>Table24[[#This Row],[Min Charge]]*Table24[[#This Row],[Conversion Rate]]</f>
        <v>110</v>
      </c>
      <c r="AP565" s="28">
        <f>Table24[[#This Row],[45]]*Table24[[#This Row],[Conversion Rate]]</f>
        <v>0</v>
      </c>
      <c r="AQ565" s="28">
        <f>Table24[[#This Row],[100]]*Table24[[#This Row],[Conversion Rate]]</f>
        <v>3.18</v>
      </c>
      <c r="AR565" s="28">
        <f>Table24[[#This Row],[200]]*Table24[[#This Row],[Conversion Rate]]</f>
        <v>3.18</v>
      </c>
      <c r="AS565" s="28">
        <f>Table24[[#This Row],[300]]*Table24[[#This Row],[Conversion Rate]]</f>
        <v>2.98</v>
      </c>
      <c r="AT565" s="28">
        <f>Table24[[#This Row],[500]]*Table24[[#This Row],[Conversion Rate]]</f>
        <v>2.98</v>
      </c>
      <c r="AU565" s="28">
        <f>Table24[[#This Row],[1000]]*Table24[[#This Row],[Conversion Rate]]</f>
        <v>2.88</v>
      </c>
      <c r="AV565" s="28">
        <f>Table24[[#This Row],[2500]]*Table24[[#This Row],[Conversion Rate]]</f>
        <v>2.88</v>
      </c>
      <c r="AW565" s="28">
        <f>Table24[[#This Row],[5000]]*Table24[[#This Row],[Conversion Rate]]</f>
        <v>2.88</v>
      </c>
      <c r="AX565" s="28" t="str">
        <f>Table24[[#This Row],[All In/ ++]]</f>
        <v>++</v>
      </c>
      <c r="AY565" s="28">
        <f>Table24[[#This Row],[FSC]]*Table24[[#This Row],[Conversion Rate]]</f>
        <v>0.45</v>
      </c>
      <c r="AZ565" s="28">
        <f>Table24[[#This Row],[SSC]]*Table24[[#This Row],[Conversion Rate]]</f>
        <v>0</v>
      </c>
      <c r="BA565" s="28">
        <f>Table24[[#This Row],[Screening]]*Table24[[#This Row],[Conversion Rate]]</f>
        <v>0.12</v>
      </c>
      <c r="BB565" s="28">
        <f>Table24[[#This Row],[Other Charges]]*Table24[[#This Row],[Conversion Rate]]</f>
        <v>0</v>
      </c>
      <c r="BC565" s="28">
        <f>Table24[[#This Row],[Dry Ice Charge]]*Table24[[#This Row],[Conversion Rate]]</f>
        <v>0</v>
      </c>
      <c r="BD565" s="28">
        <f>Table24[[#This Row],[SAF/kg]]*Table24[[#This Row],[Conversion Rate]]</f>
        <v>0</v>
      </c>
      <c r="BE565" s="30" cm="1">
        <f t="array" ref="BE565">IF(COUNTIFS(F$20:F$1213,F565,G$20:G$1213,G565)&gt;1,
    _xlfn.PERCENTRANK.INC(
        _xlfn._xlws.FILTER(AO$20:AO$1213, (F$20:F$1213=F565)*(G$20:G$1213=G565)*ISNUMBER(AO$20:AO$1213)),
        AO565
    ),
    0
)</f>
        <v>0</v>
      </c>
      <c r="BF565" s="28" t="str">
        <f t="shared" si="8"/>
        <v>Green</v>
      </c>
    </row>
    <row r="566" spans="3:58">
      <c r="C566" s="6" t="s">
        <v>20</v>
      </c>
      <c r="D566" s="4" t="s">
        <v>472</v>
      </c>
      <c r="E566" s="4" t="s">
        <v>22</v>
      </c>
      <c r="F566" s="4" t="s">
        <v>32</v>
      </c>
      <c r="G566" s="4" t="s">
        <v>112</v>
      </c>
      <c r="H566" s="4" t="s">
        <v>799</v>
      </c>
      <c r="I566" s="4" t="s">
        <v>803</v>
      </c>
      <c r="J566" s="4" t="s">
        <v>776</v>
      </c>
      <c r="K566" s="4" t="s">
        <v>778</v>
      </c>
      <c r="L5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PharmaYesExpressORDBRUUSBEAMERICASEMEA</v>
      </c>
      <c r="M566" s="7">
        <v>5545.8999999999978</v>
      </c>
      <c r="N566" s="4">
        <v>271</v>
      </c>
      <c r="O566" s="13">
        <v>20.464575645756451</v>
      </c>
      <c r="P566" s="8" t="s">
        <v>939</v>
      </c>
      <c r="Q566" s="12" t="s">
        <v>472</v>
      </c>
      <c r="R566" s="12" t="s">
        <v>792</v>
      </c>
      <c r="S566" s="12" t="s">
        <v>51</v>
      </c>
      <c r="T566" s="12" t="s">
        <v>859</v>
      </c>
      <c r="U566" s="22" t="s">
        <v>920</v>
      </c>
      <c r="V566" s="12">
        <v>110</v>
      </c>
      <c r="W566" s="12"/>
      <c r="X566" s="12">
        <v>3.26</v>
      </c>
      <c r="Y566" s="12">
        <v>3.26</v>
      </c>
      <c r="Z566" s="12">
        <v>3.06</v>
      </c>
      <c r="AA566" s="12">
        <v>3.06</v>
      </c>
      <c r="AB566" s="12">
        <v>2.96</v>
      </c>
      <c r="AC566" s="12">
        <v>2.96</v>
      </c>
      <c r="AD566" s="12">
        <v>2.96</v>
      </c>
      <c r="AE566" s="12" t="s">
        <v>838</v>
      </c>
      <c r="AF566" s="12">
        <v>0.45</v>
      </c>
      <c r="AG566" s="12">
        <v>0</v>
      </c>
      <c r="AH566" s="12">
        <v>0.12</v>
      </c>
      <c r="AI566" s="12"/>
      <c r="AJ566" s="12"/>
      <c r="AK566" s="12"/>
      <c r="AL566" s="16" t="s">
        <v>927</v>
      </c>
      <c r="AM566" s="12" t="s">
        <v>1500</v>
      </c>
      <c r="AN566" s="27">
        <f>VLOOKUP(Table24[[#This Row],[USD conversion]],Sheet2!A:B,2,FALSE)</f>
        <v>1</v>
      </c>
      <c r="AO566" s="28">
        <f>Table24[[#This Row],[Min Charge]]*Table24[[#This Row],[Conversion Rate]]</f>
        <v>110</v>
      </c>
      <c r="AP566" s="28">
        <f>Table24[[#This Row],[45]]*Table24[[#This Row],[Conversion Rate]]</f>
        <v>0</v>
      </c>
      <c r="AQ566" s="28">
        <f>Table24[[#This Row],[100]]*Table24[[#This Row],[Conversion Rate]]</f>
        <v>3.26</v>
      </c>
      <c r="AR566" s="28">
        <f>Table24[[#This Row],[200]]*Table24[[#This Row],[Conversion Rate]]</f>
        <v>3.26</v>
      </c>
      <c r="AS566" s="28">
        <f>Table24[[#This Row],[300]]*Table24[[#This Row],[Conversion Rate]]</f>
        <v>3.06</v>
      </c>
      <c r="AT566" s="28">
        <f>Table24[[#This Row],[500]]*Table24[[#This Row],[Conversion Rate]]</f>
        <v>3.06</v>
      </c>
      <c r="AU566" s="28">
        <f>Table24[[#This Row],[1000]]*Table24[[#This Row],[Conversion Rate]]</f>
        <v>2.96</v>
      </c>
      <c r="AV566" s="28">
        <f>Table24[[#This Row],[2500]]*Table24[[#This Row],[Conversion Rate]]</f>
        <v>2.96</v>
      </c>
      <c r="AW566" s="28">
        <f>Table24[[#This Row],[5000]]*Table24[[#This Row],[Conversion Rate]]</f>
        <v>2.96</v>
      </c>
      <c r="AX566" s="28" t="str">
        <f>Table24[[#This Row],[All In/ ++]]</f>
        <v>++</v>
      </c>
      <c r="AY566" s="28">
        <f>Table24[[#This Row],[FSC]]*Table24[[#This Row],[Conversion Rate]]</f>
        <v>0.45</v>
      </c>
      <c r="AZ566" s="28">
        <f>Table24[[#This Row],[SSC]]*Table24[[#This Row],[Conversion Rate]]</f>
        <v>0</v>
      </c>
      <c r="BA566" s="28">
        <f>Table24[[#This Row],[Screening]]*Table24[[#This Row],[Conversion Rate]]</f>
        <v>0.12</v>
      </c>
      <c r="BB566" s="28">
        <f>Table24[[#This Row],[Other Charges]]*Table24[[#This Row],[Conversion Rate]]</f>
        <v>0</v>
      </c>
      <c r="BC566" s="28">
        <f>Table24[[#This Row],[Dry Ice Charge]]*Table24[[#This Row],[Conversion Rate]]</f>
        <v>0</v>
      </c>
      <c r="BD566" s="28">
        <f>Table24[[#This Row],[SAF/kg]]*Table24[[#This Row],[Conversion Rate]]</f>
        <v>0</v>
      </c>
      <c r="BE566" s="30" cm="1">
        <f t="array" ref="BE566">IF(COUNTIFS(F$20:F$1213,F566,G$20:G$1213,G566)&gt;1,
    _xlfn.PERCENTRANK.INC(
        _xlfn._xlws.FILTER(AO$20:AO$1213, (F$20:F$1213=F566)*(G$20:G$1213=G566)*ISNUMBER(AO$20:AO$1213)),
        AO566
    ),
    0
)</f>
        <v>0</v>
      </c>
      <c r="BF566" s="28" t="str">
        <f t="shared" si="8"/>
        <v>Green</v>
      </c>
    </row>
    <row r="567" spans="3:58">
      <c r="C567" s="6" t="s">
        <v>20</v>
      </c>
      <c r="D567" s="4" t="s">
        <v>472</v>
      </c>
      <c r="E567" s="4" t="s">
        <v>22</v>
      </c>
      <c r="F567" s="4" t="s">
        <v>32</v>
      </c>
      <c r="G567" s="4" t="s">
        <v>51</v>
      </c>
      <c r="H567" s="4" t="s">
        <v>799</v>
      </c>
      <c r="I567" s="4" t="s">
        <v>800</v>
      </c>
      <c r="J567" s="4" t="s">
        <v>776</v>
      </c>
      <c r="K567" s="4" t="s">
        <v>778</v>
      </c>
      <c r="L5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PharmaYesExpressORDFRAUSDEAMERICASEMEA</v>
      </c>
      <c r="M567" s="7">
        <v>74538.45</v>
      </c>
      <c r="N567" s="4">
        <v>339</v>
      </c>
      <c r="O567" s="13">
        <v>219.87743362831858</v>
      </c>
      <c r="P567" s="8" t="s">
        <v>939</v>
      </c>
      <c r="Q567" s="12" t="s">
        <v>472</v>
      </c>
      <c r="R567" s="12" t="s">
        <v>791</v>
      </c>
      <c r="S567" s="12" t="s">
        <v>921</v>
      </c>
      <c r="T567" s="12" t="s">
        <v>859</v>
      </c>
      <c r="U567" s="22" t="s">
        <v>920</v>
      </c>
      <c r="V567" s="12">
        <v>110</v>
      </c>
      <c r="W567" s="12"/>
      <c r="X567" s="12">
        <v>3.07</v>
      </c>
      <c r="Y567" s="12">
        <v>3.07</v>
      </c>
      <c r="Z567" s="12">
        <v>2.87</v>
      </c>
      <c r="AA567" s="12">
        <v>2.87</v>
      </c>
      <c r="AB567" s="12">
        <v>2.77</v>
      </c>
      <c r="AC567" s="12">
        <v>2.77</v>
      </c>
      <c r="AD567" s="12">
        <v>2.77</v>
      </c>
      <c r="AE567" s="12" t="s">
        <v>838</v>
      </c>
      <c r="AF567" s="12">
        <v>0.45</v>
      </c>
      <c r="AG567" s="12">
        <v>0</v>
      </c>
      <c r="AH567" s="12">
        <v>0.12</v>
      </c>
      <c r="AI567" s="12"/>
      <c r="AJ567" s="12"/>
      <c r="AK567" s="12"/>
      <c r="AL567" s="16" t="s">
        <v>927</v>
      </c>
      <c r="AM567" s="12" t="s">
        <v>1500</v>
      </c>
      <c r="AN567" s="27">
        <f>VLOOKUP(Table24[[#This Row],[USD conversion]],Sheet2!A:B,2,FALSE)</f>
        <v>1</v>
      </c>
      <c r="AO567" s="28">
        <f>Table24[[#This Row],[Min Charge]]*Table24[[#This Row],[Conversion Rate]]</f>
        <v>110</v>
      </c>
      <c r="AP567" s="28">
        <f>Table24[[#This Row],[45]]*Table24[[#This Row],[Conversion Rate]]</f>
        <v>0</v>
      </c>
      <c r="AQ567" s="28">
        <f>Table24[[#This Row],[100]]*Table24[[#This Row],[Conversion Rate]]</f>
        <v>3.07</v>
      </c>
      <c r="AR567" s="28">
        <f>Table24[[#This Row],[200]]*Table24[[#This Row],[Conversion Rate]]</f>
        <v>3.07</v>
      </c>
      <c r="AS567" s="28">
        <f>Table24[[#This Row],[300]]*Table24[[#This Row],[Conversion Rate]]</f>
        <v>2.87</v>
      </c>
      <c r="AT567" s="28">
        <f>Table24[[#This Row],[500]]*Table24[[#This Row],[Conversion Rate]]</f>
        <v>2.87</v>
      </c>
      <c r="AU567" s="28">
        <f>Table24[[#This Row],[1000]]*Table24[[#This Row],[Conversion Rate]]</f>
        <v>2.77</v>
      </c>
      <c r="AV567" s="28">
        <f>Table24[[#This Row],[2500]]*Table24[[#This Row],[Conversion Rate]]</f>
        <v>2.77</v>
      </c>
      <c r="AW567" s="28">
        <f>Table24[[#This Row],[5000]]*Table24[[#This Row],[Conversion Rate]]</f>
        <v>2.77</v>
      </c>
      <c r="AX567" s="28" t="str">
        <f>Table24[[#This Row],[All In/ ++]]</f>
        <v>++</v>
      </c>
      <c r="AY567" s="28">
        <f>Table24[[#This Row],[FSC]]*Table24[[#This Row],[Conversion Rate]]</f>
        <v>0.45</v>
      </c>
      <c r="AZ567" s="28">
        <f>Table24[[#This Row],[SSC]]*Table24[[#This Row],[Conversion Rate]]</f>
        <v>0</v>
      </c>
      <c r="BA567" s="28">
        <f>Table24[[#This Row],[Screening]]*Table24[[#This Row],[Conversion Rate]]</f>
        <v>0.12</v>
      </c>
      <c r="BB567" s="28">
        <f>Table24[[#This Row],[Other Charges]]*Table24[[#This Row],[Conversion Rate]]</f>
        <v>0</v>
      </c>
      <c r="BC567" s="28">
        <f>Table24[[#This Row],[Dry Ice Charge]]*Table24[[#This Row],[Conversion Rate]]</f>
        <v>0</v>
      </c>
      <c r="BD567" s="28">
        <f>Table24[[#This Row],[SAF/kg]]*Table24[[#This Row],[Conversion Rate]]</f>
        <v>0</v>
      </c>
      <c r="BE567" s="30" cm="1">
        <f t="array" ref="BE567">IF(COUNTIFS(F$20:F$1213,F567,G$20:G$1213,G567)&gt;1,
    _xlfn.PERCENTRANK.INC(
        _xlfn._xlws.FILTER(AO$20:AO$1213, (F$20:F$1213=F567)*(G$20:G$1213=G567)*ISNUMBER(AO$20:AO$1213)),
        AO567
    ),
    0
)</f>
        <v>0</v>
      </c>
      <c r="BF567" s="28" t="str">
        <f t="shared" si="8"/>
        <v>Green</v>
      </c>
    </row>
    <row r="568" spans="3:58" hidden="1">
      <c r="C568" s="6" t="s">
        <v>20</v>
      </c>
      <c r="D568" s="4" t="s">
        <v>472</v>
      </c>
      <c r="E568" s="4" t="s">
        <v>22</v>
      </c>
      <c r="F568" s="4" t="s">
        <v>32</v>
      </c>
      <c r="G568" s="4" t="s">
        <v>110</v>
      </c>
      <c r="H568" s="4" t="s">
        <v>799</v>
      </c>
      <c r="I568" s="4" t="s">
        <v>809</v>
      </c>
      <c r="J568" s="4" t="s">
        <v>776</v>
      </c>
      <c r="K568" s="4" t="s">
        <v>777</v>
      </c>
      <c r="L5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568" s="7">
        <v>8659.8500000000022</v>
      </c>
      <c r="N568" s="4">
        <v>463</v>
      </c>
      <c r="O568" s="13">
        <v>18.703779697624196</v>
      </c>
      <c r="P568" s="8" t="s">
        <v>939</v>
      </c>
      <c r="Q568" s="12" t="s">
        <v>472</v>
      </c>
      <c r="R568" s="12" t="s">
        <v>792</v>
      </c>
      <c r="S568" s="12" t="s">
        <v>51</v>
      </c>
      <c r="T568" s="12" t="s">
        <v>859</v>
      </c>
      <c r="U568" s="22" t="s">
        <v>920</v>
      </c>
      <c r="V568" s="12">
        <v>110</v>
      </c>
      <c r="W568" s="12"/>
      <c r="X568" s="12">
        <v>5.18</v>
      </c>
      <c r="Y568" s="12">
        <v>5.18</v>
      </c>
      <c r="Z568" s="12">
        <v>4.9800000000000004</v>
      </c>
      <c r="AA568" s="12">
        <v>4.9800000000000004</v>
      </c>
      <c r="AB568" s="12">
        <v>4.88</v>
      </c>
      <c r="AC568" s="12">
        <v>4.88</v>
      </c>
      <c r="AD568" s="12">
        <v>4.88</v>
      </c>
      <c r="AE568" s="12" t="s">
        <v>838</v>
      </c>
      <c r="AF568" s="12">
        <v>0.45</v>
      </c>
      <c r="AG568" s="12">
        <v>0</v>
      </c>
      <c r="AH568" s="12">
        <v>0.12</v>
      </c>
      <c r="AI568" s="12"/>
      <c r="AJ568" s="12"/>
      <c r="AK568" s="12"/>
      <c r="AL568" s="16" t="s">
        <v>927</v>
      </c>
      <c r="AM568" s="12" t="s">
        <v>1500</v>
      </c>
      <c r="AN568" s="27">
        <f>VLOOKUP(Table24[[#This Row],[USD conversion]],Sheet2!A:B,2,FALSE)</f>
        <v>1</v>
      </c>
      <c r="AO568" s="28">
        <f>Table24[[#This Row],[Min Charge]]*Table24[[#This Row],[Conversion Rate]]</f>
        <v>110</v>
      </c>
      <c r="AP568" s="28">
        <f>Table24[[#This Row],[45]]*Table24[[#This Row],[Conversion Rate]]</f>
        <v>0</v>
      </c>
      <c r="AQ568" s="28">
        <f>Table24[[#This Row],[100]]*Table24[[#This Row],[Conversion Rate]]</f>
        <v>5.18</v>
      </c>
      <c r="AR568" s="28">
        <f>Table24[[#This Row],[200]]*Table24[[#This Row],[Conversion Rate]]</f>
        <v>5.18</v>
      </c>
      <c r="AS568" s="28">
        <f>Table24[[#This Row],[300]]*Table24[[#This Row],[Conversion Rate]]</f>
        <v>4.9800000000000004</v>
      </c>
      <c r="AT568" s="28">
        <f>Table24[[#This Row],[500]]*Table24[[#This Row],[Conversion Rate]]</f>
        <v>4.9800000000000004</v>
      </c>
      <c r="AU568" s="28">
        <f>Table24[[#This Row],[1000]]*Table24[[#This Row],[Conversion Rate]]</f>
        <v>4.88</v>
      </c>
      <c r="AV568" s="28">
        <f>Table24[[#This Row],[2500]]*Table24[[#This Row],[Conversion Rate]]</f>
        <v>4.88</v>
      </c>
      <c r="AW568" s="28">
        <f>Table24[[#This Row],[5000]]*Table24[[#This Row],[Conversion Rate]]</f>
        <v>4.88</v>
      </c>
      <c r="AX568" s="28" t="str">
        <f>Table24[[#This Row],[All In/ ++]]</f>
        <v>++</v>
      </c>
      <c r="AY568" s="28">
        <f>Table24[[#This Row],[FSC]]*Table24[[#This Row],[Conversion Rate]]</f>
        <v>0.45</v>
      </c>
      <c r="AZ568" s="28">
        <f>Table24[[#This Row],[SSC]]*Table24[[#This Row],[Conversion Rate]]</f>
        <v>0</v>
      </c>
      <c r="BA568" s="28">
        <f>Table24[[#This Row],[Screening]]*Table24[[#This Row],[Conversion Rate]]</f>
        <v>0.12</v>
      </c>
      <c r="BB568" s="28">
        <f>Table24[[#This Row],[Other Charges]]*Table24[[#This Row],[Conversion Rate]]</f>
        <v>0</v>
      </c>
      <c r="BC568" s="28">
        <f>Table24[[#This Row],[Dry Ice Charge]]*Table24[[#This Row],[Conversion Rate]]</f>
        <v>0</v>
      </c>
      <c r="BD568" s="28">
        <f>Table24[[#This Row],[SAF/kg]]*Table24[[#This Row],[Conversion Rate]]</f>
        <v>0</v>
      </c>
      <c r="BE568" s="30" cm="1">
        <f t="array" ref="BE568">IF(COUNTIFS(F$20:F$1213,F568,G$20:G$1213,G568)&gt;1,
    _xlfn.PERCENTRANK.INC(
        _xlfn._xlws.FILTER(AO$20:AO$1213, (F$20:F$1213=F568)*(G$20:G$1213=G568)*ISNUMBER(AO$20:AO$1213)),
        AO568
    ),
    0
)</f>
        <v>0</v>
      </c>
      <c r="BF568" s="28" t="str">
        <f t="shared" si="8"/>
        <v>Green</v>
      </c>
    </row>
    <row r="569" spans="3:58" hidden="1">
      <c r="C569" s="6" t="s">
        <v>20</v>
      </c>
      <c r="D569" s="4" t="s">
        <v>472</v>
      </c>
      <c r="E569" s="4" t="s">
        <v>22</v>
      </c>
      <c r="F569" s="4" t="s">
        <v>32</v>
      </c>
      <c r="G569" s="4" t="s">
        <v>29</v>
      </c>
      <c r="H569" s="4" t="s">
        <v>799</v>
      </c>
      <c r="I569" s="4" t="s">
        <v>811</v>
      </c>
      <c r="J569" s="4" t="s">
        <v>776</v>
      </c>
      <c r="K569" s="4" t="s">
        <v>777</v>
      </c>
      <c r="L5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569" s="7">
        <v>5365.61</v>
      </c>
      <c r="N569" s="4">
        <v>313</v>
      </c>
      <c r="O569" s="13">
        <v>17.14252396166134</v>
      </c>
      <c r="P569" s="8" t="s">
        <v>939</v>
      </c>
      <c r="Q569" s="12" t="s">
        <v>472</v>
      </c>
      <c r="R569" s="12" t="s">
        <v>792</v>
      </c>
      <c r="S569" s="12" t="s">
        <v>51</v>
      </c>
      <c r="T569" s="12" t="s">
        <v>859</v>
      </c>
      <c r="U569" s="22" t="s">
        <v>920</v>
      </c>
      <c r="V569" s="12">
        <v>110</v>
      </c>
      <c r="W569" s="12"/>
      <c r="X569" s="12">
        <v>4.8600000000000003</v>
      </c>
      <c r="Y569" s="12">
        <v>4.8600000000000003</v>
      </c>
      <c r="Z569" s="12">
        <v>4.66</v>
      </c>
      <c r="AA569" s="12">
        <v>4.66</v>
      </c>
      <c r="AB569" s="12">
        <v>4.5599999999999996</v>
      </c>
      <c r="AC569" s="12">
        <v>4.5599999999999996</v>
      </c>
      <c r="AD569" s="12">
        <v>4.5599999999999996</v>
      </c>
      <c r="AE569" s="12" t="s">
        <v>838</v>
      </c>
      <c r="AF569" s="12">
        <v>0.45</v>
      </c>
      <c r="AG569" s="12">
        <v>0</v>
      </c>
      <c r="AH569" s="12">
        <v>0.12</v>
      </c>
      <c r="AI569" s="12"/>
      <c r="AJ569" s="12"/>
      <c r="AK569" s="12"/>
      <c r="AL569" s="16" t="s">
        <v>927</v>
      </c>
      <c r="AM569" s="12" t="s">
        <v>1500</v>
      </c>
      <c r="AN569" s="27">
        <f>VLOOKUP(Table24[[#This Row],[USD conversion]],Sheet2!A:B,2,FALSE)</f>
        <v>1</v>
      </c>
      <c r="AO569" s="28">
        <f>Table24[[#This Row],[Min Charge]]*Table24[[#This Row],[Conversion Rate]]</f>
        <v>110</v>
      </c>
      <c r="AP569" s="28">
        <f>Table24[[#This Row],[45]]*Table24[[#This Row],[Conversion Rate]]</f>
        <v>0</v>
      </c>
      <c r="AQ569" s="28">
        <f>Table24[[#This Row],[100]]*Table24[[#This Row],[Conversion Rate]]</f>
        <v>4.8600000000000003</v>
      </c>
      <c r="AR569" s="28">
        <f>Table24[[#This Row],[200]]*Table24[[#This Row],[Conversion Rate]]</f>
        <v>4.8600000000000003</v>
      </c>
      <c r="AS569" s="28">
        <f>Table24[[#This Row],[300]]*Table24[[#This Row],[Conversion Rate]]</f>
        <v>4.66</v>
      </c>
      <c r="AT569" s="28">
        <f>Table24[[#This Row],[500]]*Table24[[#This Row],[Conversion Rate]]</f>
        <v>4.66</v>
      </c>
      <c r="AU569" s="28">
        <f>Table24[[#This Row],[1000]]*Table24[[#This Row],[Conversion Rate]]</f>
        <v>4.5599999999999996</v>
      </c>
      <c r="AV569" s="28">
        <f>Table24[[#This Row],[2500]]*Table24[[#This Row],[Conversion Rate]]</f>
        <v>4.5599999999999996</v>
      </c>
      <c r="AW569" s="28">
        <f>Table24[[#This Row],[5000]]*Table24[[#This Row],[Conversion Rate]]</f>
        <v>4.5599999999999996</v>
      </c>
      <c r="AX569" s="28" t="str">
        <f>Table24[[#This Row],[All In/ ++]]</f>
        <v>++</v>
      </c>
      <c r="AY569" s="28">
        <f>Table24[[#This Row],[FSC]]*Table24[[#This Row],[Conversion Rate]]</f>
        <v>0.45</v>
      </c>
      <c r="AZ569" s="28">
        <f>Table24[[#This Row],[SSC]]*Table24[[#This Row],[Conversion Rate]]</f>
        <v>0</v>
      </c>
      <c r="BA569" s="28">
        <f>Table24[[#This Row],[Screening]]*Table24[[#This Row],[Conversion Rate]]</f>
        <v>0.12</v>
      </c>
      <c r="BB569" s="28">
        <f>Table24[[#This Row],[Other Charges]]*Table24[[#This Row],[Conversion Rate]]</f>
        <v>0</v>
      </c>
      <c r="BC569" s="28">
        <f>Table24[[#This Row],[Dry Ice Charge]]*Table24[[#This Row],[Conversion Rate]]</f>
        <v>0</v>
      </c>
      <c r="BD569" s="28">
        <f>Table24[[#This Row],[SAF/kg]]*Table24[[#This Row],[Conversion Rate]]</f>
        <v>0</v>
      </c>
      <c r="BE569" s="30" cm="1">
        <f t="array" ref="BE569">IF(COUNTIFS(F$20:F$1213,F569,G$20:G$1213,G569)&gt;1,
    _xlfn.PERCENTRANK.INC(
        _xlfn._xlws.FILTER(AO$20:AO$1213, (F$20:F$1213=F569)*(G$20:G$1213=G569)*ISNUMBER(AO$20:AO$1213)),
        AO569
    ),
    0
)</f>
        <v>0</v>
      </c>
      <c r="BF569" s="28" t="str">
        <f t="shared" si="8"/>
        <v>Green</v>
      </c>
    </row>
    <row r="570" spans="3:58">
      <c r="C570" s="6" t="s">
        <v>20</v>
      </c>
      <c r="D570" s="4" t="s">
        <v>472</v>
      </c>
      <c r="E570" s="4" t="s">
        <v>22</v>
      </c>
      <c r="F570" s="4" t="s">
        <v>123</v>
      </c>
      <c r="G570" s="4" t="s">
        <v>86</v>
      </c>
      <c r="H570" s="4" t="s">
        <v>799</v>
      </c>
      <c r="I570" s="4" t="s">
        <v>795</v>
      </c>
      <c r="J570" s="4" t="s">
        <v>776</v>
      </c>
      <c r="K570" s="4" t="s">
        <v>778</v>
      </c>
      <c r="L5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PharmaYesExpressPHLLHRUSGBAMERICASEMEA</v>
      </c>
      <c r="M570" s="7">
        <v>27841.61</v>
      </c>
      <c r="N570" s="4">
        <v>291</v>
      </c>
      <c r="O570" s="13">
        <v>95.675635738831616</v>
      </c>
      <c r="P570" s="8" t="s">
        <v>939</v>
      </c>
      <c r="Q570" s="12" t="s">
        <v>472</v>
      </c>
      <c r="R570" s="12" t="s">
        <v>792</v>
      </c>
      <c r="S570" s="12" t="s">
        <v>51</v>
      </c>
      <c r="T570" s="12" t="s">
        <v>859</v>
      </c>
      <c r="U570" s="22" t="s">
        <v>920</v>
      </c>
      <c r="V570" s="12">
        <v>110</v>
      </c>
      <c r="W570" s="12"/>
      <c r="X570" s="12">
        <v>3.1</v>
      </c>
      <c r="Y570" s="12">
        <v>3.1</v>
      </c>
      <c r="Z570" s="12">
        <v>2.9</v>
      </c>
      <c r="AA570" s="12">
        <v>2.9</v>
      </c>
      <c r="AB570" s="12">
        <v>2.8</v>
      </c>
      <c r="AC570" s="12">
        <v>2.8</v>
      </c>
      <c r="AD570" s="12">
        <v>2.8</v>
      </c>
      <c r="AE570" s="12" t="s">
        <v>838</v>
      </c>
      <c r="AF570" s="12">
        <v>0.45</v>
      </c>
      <c r="AG570" s="12">
        <v>0</v>
      </c>
      <c r="AH570" s="12">
        <v>0.12</v>
      </c>
      <c r="AI570" s="12"/>
      <c r="AJ570" s="12"/>
      <c r="AK570" s="12"/>
      <c r="AL570" s="16" t="s">
        <v>927</v>
      </c>
      <c r="AM570" s="12" t="s">
        <v>1500</v>
      </c>
      <c r="AN570" s="27">
        <f>VLOOKUP(Table24[[#This Row],[USD conversion]],Sheet2!A:B,2,FALSE)</f>
        <v>1</v>
      </c>
      <c r="AO570" s="28">
        <f>Table24[[#This Row],[Min Charge]]*Table24[[#This Row],[Conversion Rate]]</f>
        <v>110</v>
      </c>
      <c r="AP570" s="28">
        <f>Table24[[#This Row],[45]]*Table24[[#This Row],[Conversion Rate]]</f>
        <v>0</v>
      </c>
      <c r="AQ570" s="28">
        <f>Table24[[#This Row],[100]]*Table24[[#This Row],[Conversion Rate]]</f>
        <v>3.1</v>
      </c>
      <c r="AR570" s="28">
        <f>Table24[[#This Row],[200]]*Table24[[#This Row],[Conversion Rate]]</f>
        <v>3.1</v>
      </c>
      <c r="AS570" s="28">
        <f>Table24[[#This Row],[300]]*Table24[[#This Row],[Conversion Rate]]</f>
        <v>2.9</v>
      </c>
      <c r="AT570" s="28">
        <f>Table24[[#This Row],[500]]*Table24[[#This Row],[Conversion Rate]]</f>
        <v>2.9</v>
      </c>
      <c r="AU570" s="28">
        <f>Table24[[#This Row],[1000]]*Table24[[#This Row],[Conversion Rate]]</f>
        <v>2.8</v>
      </c>
      <c r="AV570" s="28">
        <f>Table24[[#This Row],[2500]]*Table24[[#This Row],[Conversion Rate]]</f>
        <v>2.8</v>
      </c>
      <c r="AW570" s="28">
        <f>Table24[[#This Row],[5000]]*Table24[[#This Row],[Conversion Rate]]</f>
        <v>2.8</v>
      </c>
      <c r="AX570" s="28" t="str">
        <f>Table24[[#This Row],[All In/ ++]]</f>
        <v>++</v>
      </c>
      <c r="AY570" s="28">
        <f>Table24[[#This Row],[FSC]]*Table24[[#This Row],[Conversion Rate]]</f>
        <v>0.45</v>
      </c>
      <c r="AZ570" s="28">
        <f>Table24[[#This Row],[SSC]]*Table24[[#This Row],[Conversion Rate]]</f>
        <v>0</v>
      </c>
      <c r="BA570" s="28">
        <f>Table24[[#This Row],[Screening]]*Table24[[#This Row],[Conversion Rate]]</f>
        <v>0.12</v>
      </c>
      <c r="BB570" s="28">
        <f>Table24[[#This Row],[Other Charges]]*Table24[[#This Row],[Conversion Rate]]</f>
        <v>0</v>
      </c>
      <c r="BC570" s="28">
        <f>Table24[[#This Row],[Dry Ice Charge]]*Table24[[#This Row],[Conversion Rate]]</f>
        <v>0</v>
      </c>
      <c r="BD570" s="28">
        <f>Table24[[#This Row],[SAF/kg]]*Table24[[#This Row],[Conversion Rate]]</f>
        <v>0</v>
      </c>
      <c r="BE570" s="30" cm="1">
        <f t="array" ref="BE570">IF(COUNTIFS(F$20:F$1213,F570,G$20:G$1213,G570)&gt;1,
    _xlfn.PERCENTRANK.INC(
        _xlfn._xlws.FILTER(AO$20:AO$1213, (F$20:F$1213=F570)*(G$20:G$1213=G570)*ISNUMBER(AO$20:AO$1213)),
        AO570
    ),
    0
)</f>
        <v>0</v>
      </c>
      <c r="BF570" s="28" t="str">
        <f t="shared" si="8"/>
        <v>Green</v>
      </c>
    </row>
    <row r="571" spans="3:58">
      <c r="C571" s="6" t="s">
        <v>20</v>
      </c>
      <c r="D571" s="4" t="s">
        <v>472</v>
      </c>
      <c r="E571" s="4" t="s">
        <v>22</v>
      </c>
      <c r="F571" s="4" t="s">
        <v>59</v>
      </c>
      <c r="G571" s="4" t="s">
        <v>51</v>
      </c>
      <c r="H571" s="4" t="s">
        <v>799</v>
      </c>
      <c r="I571" s="4" t="s">
        <v>800</v>
      </c>
      <c r="J571" s="4" t="s">
        <v>776</v>
      </c>
      <c r="K571" s="4" t="s">
        <v>778</v>
      </c>
      <c r="L5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PharmaYesExpressSEAFRAUSDEAMERICASEMEA</v>
      </c>
      <c r="M571" s="7">
        <v>17802</v>
      </c>
      <c r="N571" s="4">
        <v>468</v>
      </c>
      <c r="O571" s="13">
        <v>38.03846153846154</v>
      </c>
      <c r="P571" s="8" t="s">
        <v>939</v>
      </c>
      <c r="Q571" s="12" t="s">
        <v>472</v>
      </c>
      <c r="R571" s="12" t="s">
        <v>791</v>
      </c>
      <c r="S571" s="12" t="s">
        <v>921</v>
      </c>
      <c r="T571" s="12" t="s">
        <v>859</v>
      </c>
      <c r="U571" s="22" t="s">
        <v>920</v>
      </c>
      <c r="V571" s="12">
        <v>110</v>
      </c>
      <c r="W571" s="12"/>
      <c r="X571" s="12">
        <v>3.9</v>
      </c>
      <c r="Y571" s="12">
        <v>3.9</v>
      </c>
      <c r="Z571" s="12">
        <v>3.7</v>
      </c>
      <c r="AA571" s="12">
        <v>3.7</v>
      </c>
      <c r="AB571" s="12">
        <v>3.6</v>
      </c>
      <c r="AC571" s="12">
        <v>3.6</v>
      </c>
      <c r="AD571" s="12">
        <v>3.6</v>
      </c>
      <c r="AE571" s="12" t="s">
        <v>838</v>
      </c>
      <c r="AF571" s="12">
        <v>0.45</v>
      </c>
      <c r="AG571" s="12">
        <v>0</v>
      </c>
      <c r="AH571" s="12">
        <v>0.12</v>
      </c>
      <c r="AI571" s="12"/>
      <c r="AJ571" s="12"/>
      <c r="AK571" s="12"/>
      <c r="AL571" s="16" t="s">
        <v>927</v>
      </c>
      <c r="AM571" s="12" t="s">
        <v>1500</v>
      </c>
      <c r="AN571" s="27">
        <f>VLOOKUP(Table24[[#This Row],[USD conversion]],Sheet2!A:B,2,FALSE)</f>
        <v>1</v>
      </c>
      <c r="AO571" s="28">
        <f>Table24[[#This Row],[Min Charge]]*Table24[[#This Row],[Conversion Rate]]</f>
        <v>110</v>
      </c>
      <c r="AP571" s="28">
        <f>Table24[[#This Row],[45]]*Table24[[#This Row],[Conversion Rate]]</f>
        <v>0</v>
      </c>
      <c r="AQ571" s="28">
        <f>Table24[[#This Row],[100]]*Table24[[#This Row],[Conversion Rate]]</f>
        <v>3.9</v>
      </c>
      <c r="AR571" s="28">
        <f>Table24[[#This Row],[200]]*Table24[[#This Row],[Conversion Rate]]</f>
        <v>3.9</v>
      </c>
      <c r="AS571" s="28">
        <f>Table24[[#This Row],[300]]*Table24[[#This Row],[Conversion Rate]]</f>
        <v>3.7</v>
      </c>
      <c r="AT571" s="28">
        <f>Table24[[#This Row],[500]]*Table24[[#This Row],[Conversion Rate]]</f>
        <v>3.7</v>
      </c>
      <c r="AU571" s="28">
        <f>Table24[[#This Row],[1000]]*Table24[[#This Row],[Conversion Rate]]</f>
        <v>3.6</v>
      </c>
      <c r="AV571" s="28">
        <f>Table24[[#This Row],[2500]]*Table24[[#This Row],[Conversion Rate]]</f>
        <v>3.6</v>
      </c>
      <c r="AW571" s="28">
        <f>Table24[[#This Row],[5000]]*Table24[[#This Row],[Conversion Rate]]</f>
        <v>3.6</v>
      </c>
      <c r="AX571" s="28" t="str">
        <f>Table24[[#This Row],[All In/ ++]]</f>
        <v>++</v>
      </c>
      <c r="AY571" s="28">
        <f>Table24[[#This Row],[FSC]]*Table24[[#This Row],[Conversion Rate]]</f>
        <v>0.45</v>
      </c>
      <c r="AZ571" s="28">
        <f>Table24[[#This Row],[SSC]]*Table24[[#This Row],[Conversion Rate]]</f>
        <v>0</v>
      </c>
      <c r="BA571" s="28">
        <f>Table24[[#This Row],[Screening]]*Table24[[#This Row],[Conversion Rate]]</f>
        <v>0.12</v>
      </c>
      <c r="BB571" s="28">
        <f>Table24[[#This Row],[Other Charges]]*Table24[[#This Row],[Conversion Rate]]</f>
        <v>0</v>
      </c>
      <c r="BC571" s="28">
        <f>Table24[[#This Row],[Dry Ice Charge]]*Table24[[#This Row],[Conversion Rate]]</f>
        <v>0</v>
      </c>
      <c r="BD571" s="28">
        <f>Table24[[#This Row],[SAF/kg]]*Table24[[#This Row],[Conversion Rate]]</f>
        <v>0</v>
      </c>
      <c r="BE571" s="30" cm="1">
        <f t="array" ref="BE571">IF(COUNTIFS(F$20:F$1213,F571,G$20:G$1213,G571)&gt;1,
    _xlfn.PERCENTRANK.INC(
        _xlfn._xlws.FILTER(AO$20:AO$1213, (F$20:F$1213=F571)*(G$20:G$1213=G571)*ISNUMBER(AO$20:AO$1213)),
        AO571
    ),
    0
)</f>
        <v>0</v>
      </c>
      <c r="BF571" s="28" t="str">
        <f t="shared" si="8"/>
        <v>Green</v>
      </c>
    </row>
    <row r="572" spans="3:58" hidden="1">
      <c r="C572" s="6" t="s">
        <v>20</v>
      </c>
      <c r="D572" s="4" t="s">
        <v>472</v>
      </c>
      <c r="E572" s="4" t="s">
        <v>22</v>
      </c>
      <c r="F572" s="4" t="s">
        <v>97</v>
      </c>
      <c r="G572" s="4" t="s">
        <v>37</v>
      </c>
      <c r="H572" s="4" t="s">
        <v>808</v>
      </c>
      <c r="I572" s="4" t="s">
        <v>799</v>
      </c>
      <c r="J572" s="4" t="s">
        <v>777</v>
      </c>
      <c r="K572" s="4" t="s">
        <v>776</v>
      </c>
      <c r="L5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572" s="7">
        <v>36561.629999999925</v>
      </c>
      <c r="N572" s="4">
        <v>1233</v>
      </c>
      <c r="O572" s="13">
        <v>29.652579075425731</v>
      </c>
      <c r="P572" s="8" t="s">
        <v>939</v>
      </c>
      <c r="Q572" s="12" t="s">
        <v>472</v>
      </c>
      <c r="R572" s="12" t="s">
        <v>792</v>
      </c>
      <c r="S572" s="12" t="s">
        <v>51</v>
      </c>
      <c r="T572" s="12" t="s">
        <v>866</v>
      </c>
      <c r="U572" s="22"/>
      <c r="V572" s="12">
        <v>22500</v>
      </c>
      <c r="W572" s="12"/>
      <c r="X572" s="12">
        <v>1561</v>
      </c>
      <c r="Y572" s="12">
        <v>1561</v>
      </c>
      <c r="Z572" s="12">
        <v>1561</v>
      </c>
      <c r="AA572" s="12">
        <v>1529</v>
      </c>
      <c r="AB572" s="12">
        <v>1508</v>
      </c>
      <c r="AC572" s="12">
        <v>1508</v>
      </c>
      <c r="AD572" s="12">
        <v>1508</v>
      </c>
      <c r="AE572" s="12" t="s">
        <v>838</v>
      </c>
      <c r="AF572" s="12">
        <v>76</v>
      </c>
      <c r="AG572" s="12">
        <v>10</v>
      </c>
      <c r="AH572" s="12"/>
      <c r="AI572" s="12"/>
      <c r="AJ572" s="12"/>
      <c r="AK572" s="12"/>
      <c r="AL572" s="16" t="s">
        <v>931</v>
      </c>
      <c r="AM572" s="12" t="s">
        <v>1501</v>
      </c>
      <c r="AN572" s="27">
        <f>VLOOKUP(Table24[[#This Row],[USD conversion]],Sheet2!A:B,2,FALSE)</f>
        <v>6.8230000000000001E-3</v>
      </c>
      <c r="AO572" s="28">
        <f>Table24[[#This Row],[Min Charge]]*Table24[[#This Row],[Conversion Rate]]</f>
        <v>153.51750000000001</v>
      </c>
      <c r="AP572" s="28">
        <f>Table24[[#This Row],[45]]*Table24[[#This Row],[Conversion Rate]]</f>
        <v>0</v>
      </c>
      <c r="AQ572" s="28">
        <f>Table24[[#This Row],[100]]*Table24[[#This Row],[Conversion Rate]]</f>
        <v>10.650703</v>
      </c>
      <c r="AR572" s="28">
        <f>Table24[[#This Row],[200]]*Table24[[#This Row],[Conversion Rate]]</f>
        <v>10.650703</v>
      </c>
      <c r="AS572" s="28">
        <f>Table24[[#This Row],[300]]*Table24[[#This Row],[Conversion Rate]]</f>
        <v>10.650703</v>
      </c>
      <c r="AT572" s="28">
        <f>Table24[[#This Row],[500]]*Table24[[#This Row],[Conversion Rate]]</f>
        <v>10.432366999999999</v>
      </c>
      <c r="AU572" s="28">
        <f>Table24[[#This Row],[1000]]*Table24[[#This Row],[Conversion Rate]]</f>
        <v>10.289084000000001</v>
      </c>
      <c r="AV572" s="28">
        <f>Table24[[#This Row],[2500]]*Table24[[#This Row],[Conversion Rate]]</f>
        <v>10.289084000000001</v>
      </c>
      <c r="AW572" s="28">
        <f>Table24[[#This Row],[5000]]*Table24[[#This Row],[Conversion Rate]]</f>
        <v>10.289084000000001</v>
      </c>
      <c r="AX572" s="28" t="str">
        <f>Table24[[#This Row],[All In/ ++]]</f>
        <v>++</v>
      </c>
      <c r="AY572" s="28">
        <f>Table24[[#This Row],[FSC]]*Table24[[#This Row],[Conversion Rate]]</f>
        <v>0.51854800000000001</v>
      </c>
      <c r="AZ572" s="28">
        <f>Table24[[#This Row],[SSC]]*Table24[[#This Row],[Conversion Rate]]</f>
        <v>6.8229999999999999E-2</v>
      </c>
      <c r="BA572" s="28">
        <f>Table24[[#This Row],[Screening]]*Table24[[#This Row],[Conversion Rate]]</f>
        <v>0</v>
      </c>
      <c r="BB572" s="28">
        <f>Table24[[#This Row],[Other Charges]]*Table24[[#This Row],[Conversion Rate]]</f>
        <v>0</v>
      </c>
      <c r="BC572" s="28">
        <f>Table24[[#This Row],[Dry Ice Charge]]*Table24[[#This Row],[Conversion Rate]]</f>
        <v>0</v>
      </c>
      <c r="BD572" s="28">
        <f>Table24[[#This Row],[SAF/kg]]*Table24[[#This Row],[Conversion Rate]]</f>
        <v>0</v>
      </c>
      <c r="BE572" s="30" cm="1">
        <f t="array" ref="BE572">IF(COUNTIFS(F$20:F$1213,F572,G$20:G$1213,G572)&gt;1,
    _xlfn.PERCENTRANK.INC(
        _xlfn._xlws.FILTER(AO$20:AO$1213, (F$20:F$1213=F572)*(G$20:G$1213=G572)*ISNUMBER(AO$20:AO$1213)),
        AO572
    ),
    0
)</f>
        <v>0.71399999999999997</v>
      </c>
      <c r="BF572" s="28" t="str">
        <f t="shared" si="8"/>
        <v>Red</v>
      </c>
    </row>
    <row r="573" spans="3:58" hidden="1">
      <c r="C573" s="6" t="s">
        <v>20</v>
      </c>
      <c r="D573" s="4" t="s">
        <v>21</v>
      </c>
      <c r="E573" s="4" t="s">
        <v>22</v>
      </c>
      <c r="F573" s="4" t="s">
        <v>181</v>
      </c>
      <c r="G573" s="4" t="s">
        <v>37</v>
      </c>
      <c r="H573" s="4" t="s">
        <v>808</v>
      </c>
      <c r="I573" s="4" t="s">
        <v>799</v>
      </c>
      <c r="J573" s="4" t="s">
        <v>777</v>
      </c>
      <c r="K573" s="4" t="s">
        <v>776</v>
      </c>
      <c r="L5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573" s="7">
        <v>5181.3900000000003</v>
      </c>
      <c r="N573" s="4">
        <v>586</v>
      </c>
      <c r="O573" s="13">
        <v>8.8419624573378837</v>
      </c>
      <c r="P573" s="8" t="s">
        <v>939</v>
      </c>
      <c r="Q573" s="12" t="s">
        <v>472</v>
      </c>
      <c r="R573" s="12" t="s">
        <v>792</v>
      </c>
      <c r="S573" s="12" t="s">
        <v>51</v>
      </c>
      <c r="T573" s="12" t="s">
        <v>866</v>
      </c>
      <c r="U573" s="22"/>
      <c r="V573" s="12">
        <v>17500</v>
      </c>
      <c r="W573" s="12"/>
      <c r="X573" s="12">
        <v>1311</v>
      </c>
      <c r="Y573" s="12">
        <v>1311</v>
      </c>
      <c r="Z573" s="12">
        <v>1561</v>
      </c>
      <c r="AA573" s="12">
        <v>1279</v>
      </c>
      <c r="AB573" s="12">
        <v>1258</v>
      </c>
      <c r="AC573" s="12">
        <v>1258</v>
      </c>
      <c r="AD573" s="12">
        <v>1258</v>
      </c>
      <c r="AE573" s="12" t="s">
        <v>838</v>
      </c>
      <c r="AF573" s="12">
        <v>76</v>
      </c>
      <c r="AG573" s="12">
        <v>10</v>
      </c>
      <c r="AH573" s="12"/>
      <c r="AI573" s="12"/>
      <c r="AJ573" s="12"/>
      <c r="AK573" s="12"/>
      <c r="AL573" s="16" t="s">
        <v>931</v>
      </c>
      <c r="AM573" s="12" t="s">
        <v>1501</v>
      </c>
      <c r="AN573" s="27">
        <f>VLOOKUP(Table24[[#This Row],[USD conversion]],Sheet2!A:B,2,FALSE)</f>
        <v>6.8230000000000001E-3</v>
      </c>
      <c r="AO573" s="28">
        <f>Table24[[#This Row],[Min Charge]]*Table24[[#This Row],[Conversion Rate]]</f>
        <v>119.4025</v>
      </c>
      <c r="AP573" s="28">
        <f>Table24[[#This Row],[45]]*Table24[[#This Row],[Conversion Rate]]</f>
        <v>0</v>
      </c>
      <c r="AQ573" s="28">
        <f>Table24[[#This Row],[100]]*Table24[[#This Row],[Conversion Rate]]</f>
        <v>8.9449529999999999</v>
      </c>
      <c r="AR573" s="28">
        <f>Table24[[#This Row],[200]]*Table24[[#This Row],[Conversion Rate]]</f>
        <v>8.9449529999999999</v>
      </c>
      <c r="AS573" s="28">
        <f>Table24[[#This Row],[300]]*Table24[[#This Row],[Conversion Rate]]</f>
        <v>10.650703</v>
      </c>
      <c r="AT573" s="28">
        <f>Table24[[#This Row],[500]]*Table24[[#This Row],[Conversion Rate]]</f>
        <v>8.726617000000001</v>
      </c>
      <c r="AU573" s="28">
        <f>Table24[[#This Row],[1000]]*Table24[[#This Row],[Conversion Rate]]</f>
        <v>8.5833340000000007</v>
      </c>
      <c r="AV573" s="28">
        <f>Table24[[#This Row],[2500]]*Table24[[#This Row],[Conversion Rate]]</f>
        <v>8.5833340000000007</v>
      </c>
      <c r="AW573" s="28">
        <f>Table24[[#This Row],[5000]]*Table24[[#This Row],[Conversion Rate]]</f>
        <v>8.5833340000000007</v>
      </c>
      <c r="AX573" s="28" t="str">
        <f>Table24[[#This Row],[All In/ ++]]</f>
        <v>++</v>
      </c>
      <c r="AY573" s="28">
        <f>Table24[[#This Row],[FSC]]*Table24[[#This Row],[Conversion Rate]]</f>
        <v>0.51854800000000001</v>
      </c>
      <c r="AZ573" s="28">
        <f>Table24[[#This Row],[SSC]]*Table24[[#This Row],[Conversion Rate]]</f>
        <v>6.8229999999999999E-2</v>
      </c>
      <c r="BA573" s="28">
        <f>Table24[[#This Row],[Screening]]*Table24[[#This Row],[Conversion Rate]]</f>
        <v>0</v>
      </c>
      <c r="BB573" s="28">
        <f>Table24[[#This Row],[Other Charges]]*Table24[[#This Row],[Conversion Rate]]</f>
        <v>0</v>
      </c>
      <c r="BC573" s="28">
        <f>Table24[[#This Row],[Dry Ice Charge]]*Table24[[#This Row],[Conversion Rate]]</f>
        <v>0</v>
      </c>
      <c r="BD573" s="28">
        <f>Table24[[#This Row],[SAF/kg]]*Table24[[#This Row],[Conversion Rate]]</f>
        <v>0</v>
      </c>
      <c r="BE573" s="30" cm="1">
        <f t="array" ref="BE573">IF(COUNTIFS(F$20:F$1213,F573,G$20:G$1213,G573)&gt;1,
    _xlfn.PERCENTRANK.INC(
        _xlfn._xlws.FILTER(AO$20:AO$1213, (F$20:F$1213=F573)*(G$20:G$1213=G573)*ISNUMBER(AO$20:AO$1213)),
        AO573
    ),
    0
)</f>
        <v>0.75</v>
      </c>
      <c r="BF573" s="28" t="str">
        <f t="shared" si="8"/>
        <v>Red</v>
      </c>
    </row>
    <row r="574" spans="3:58" hidden="1">
      <c r="C574" s="6" t="s">
        <v>20</v>
      </c>
      <c r="D574" s="4" t="s">
        <v>472</v>
      </c>
      <c r="E574" s="4" t="s">
        <v>22</v>
      </c>
      <c r="F574" s="4" t="s">
        <v>181</v>
      </c>
      <c r="G574" s="4" t="s">
        <v>37</v>
      </c>
      <c r="H574" s="4" t="s">
        <v>808</v>
      </c>
      <c r="I574" s="4" t="s">
        <v>799</v>
      </c>
      <c r="J574" s="4" t="s">
        <v>777</v>
      </c>
      <c r="K574" s="4" t="s">
        <v>776</v>
      </c>
      <c r="L5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574" s="7">
        <v>65941.231</v>
      </c>
      <c r="N574" s="4">
        <v>606</v>
      </c>
      <c r="O574" s="13">
        <v>108.81391254125413</v>
      </c>
      <c r="P574" s="8" t="s">
        <v>939</v>
      </c>
      <c r="Q574" s="12" t="s">
        <v>472</v>
      </c>
      <c r="R574" s="12" t="s">
        <v>792</v>
      </c>
      <c r="S574" s="12" t="s">
        <v>51</v>
      </c>
      <c r="T574" s="12" t="s">
        <v>866</v>
      </c>
      <c r="U574" s="22"/>
      <c r="V574" s="12">
        <v>22500</v>
      </c>
      <c r="W574" s="12"/>
      <c r="X574" s="12">
        <v>1561</v>
      </c>
      <c r="Y574" s="12">
        <v>1561</v>
      </c>
      <c r="Z574" s="12">
        <v>1561</v>
      </c>
      <c r="AA574" s="12">
        <v>1529</v>
      </c>
      <c r="AB574" s="12">
        <v>1508</v>
      </c>
      <c r="AC574" s="12">
        <v>1508</v>
      </c>
      <c r="AD574" s="12">
        <v>1508</v>
      </c>
      <c r="AE574" s="12" t="s">
        <v>838</v>
      </c>
      <c r="AF574" s="12">
        <v>76</v>
      </c>
      <c r="AG574" s="12">
        <v>10</v>
      </c>
      <c r="AH574" s="12"/>
      <c r="AI574" s="12"/>
      <c r="AJ574" s="12"/>
      <c r="AK574" s="12"/>
      <c r="AL574" s="16" t="s">
        <v>931</v>
      </c>
      <c r="AM574" s="12" t="s">
        <v>1501</v>
      </c>
      <c r="AN574" s="27">
        <f>VLOOKUP(Table24[[#This Row],[USD conversion]],Sheet2!A:B,2,FALSE)</f>
        <v>6.8230000000000001E-3</v>
      </c>
      <c r="AO574" s="28">
        <f>Table24[[#This Row],[Min Charge]]*Table24[[#This Row],[Conversion Rate]]</f>
        <v>153.51750000000001</v>
      </c>
      <c r="AP574" s="28">
        <f>Table24[[#This Row],[45]]*Table24[[#This Row],[Conversion Rate]]</f>
        <v>0</v>
      </c>
      <c r="AQ574" s="28">
        <f>Table24[[#This Row],[100]]*Table24[[#This Row],[Conversion Rate]]</f>
        <v>10.650703</v>
      </c>
      <c r="AR574" s="28">
        <f>Table24[[#This Row],[200]]*Table24[[#This Row],[Conversion Rate]]</f>
        <v>10.650703</v>
      </c>
      <c r="AS574" s="28">
        <f>Table24[[#This Row],[300]]*Table24[[#This Row],[Conversion Rate]]</f>
        <v>10.650703</v>
      </c>
      <c r="AT574" s="28">
        <f>Table24[[#This Row],[500]]*Table24[[#This Row],[Conversion Rate]]</f>
        <v>10.432366999999999</v>
      </c>
      <c r="AU574" s="28">
        <f>Table24[[#This Row],[1000]]*Table24[[#This Row],[Conversion Rate]]</f>
        <v>10.289084000000001</v>
      </c>
      <c r="AV574" s="28">
        <f>Table24[[#This Row],[2500]]*Table24[[#This Row],[Conversion Rate]]</f>
        <v>10.289084000000001</v>
      </c>
      <c r="AW574" s="28">
        <f>Table24[[#This Row],[5000]]*Table24[[#This Row],[Conversion Rate]]</f>
        <v>10.289084000000001</v>
      </c>
      <c r="AX574" s="28" t="str">
        <f>Table24[[#This Row],[All In/ ++]]</f>
        <v>++</v>
      </c>
      <c r="AY574" s="28">
        <f>Table24[[#This Row],[FSC]]*Table24[[#This Row],[Conversion Rate]]</f>
        <v>0.51854800000000001</v>
      </c>
      <c r="AZ574" s="28">
        <f>Table24[[#This Row],[SSC]]*Table24[[#This Row],[Conversion Rate]]</f>
        <v>6.8229999999999999E-2</v>
      </c>
      <c r="BA574" s="28">
        <f>Table24[[#This Row],[Screening]]*Table24[[#This Row],[Conversion Rate]]</f>
        <v>0</v>
      </c>
      <c r="BB574" s="28">
        <f>Table24[[#This Row],[Other Charges]]*Table24[[#This Row],[Conversion Rate]]</f>
        <v>0</v>
      </c>
      <c r="BC574" s="28">
        <f>Table24[[#This Row],[Dry Ice Charge]]*Table24[[#This Row],[Conversion Rate]]</f>
        <v>0</v>
      </c>
      <c r="BD574" s="28">
        <f>Table24[[#This Row],[SAF/kg]]*Table24[[#This Row],[Conversion Rate]]</f>
        <v>0</v>
      </c>
      <c r="BE574" s="30" cm="1">
        <f t="array" ref="BE574">IF(COUNTIFS(F$20:F$1213,F574,G$20:G$1213,G574)&gt;1,
    _xlfn.PERCENTRANK.INC(
        _xlfn._xlws.FILTER(AO$20:AO$1213, (F$20:F$1213=F574)*(G$20:G$1213=G574)*ISNUMBER(AO$20:AO$1213)),
        AO574
    ),
    0
)</f>
        <v>0.81200000000000006</v>
      </c>
      <c r="BF574" s="28" t="str">
        <f t="shared" si="8"/>
        <v>Red</v>
      </c>
    </row>
    <row r="575" spans="3:58" hidden="1">
      <c r="C575" s="6" t="s">
        <v>20</v>
      </c>
      <c r="D575" s="4" t="s">
        <v>472</v>
      </c>
      <c r="E575" s="4" t="s">
        <v>22</v>
      </c>
      <c r="F575" s="4" t="s">
        <v>190</v>
      </c>
      <c r="G575" s="4" t="s">
        <v>66</v>
      </c>
      <c r="H575" s="4" t="s">
        <v>801</v>
      </c>
      <c r="I575" s="4" t="s">
        <v>799</v>
      </c>
      <c r="J575" s="4" t="s">
        <v>777</v>
      </c>
      <c r="K575" s="4" t="s">
        <v>776</v>
      </c>
      <c r="L5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PharmaYesExpressPVGJFKCNUSAPACAMERICAS</v>
      </c>
      <c r="M575" s="7">
        <v>37073</v>
      </c>
      <c r="N575" s="4">
        <v>288</v>
      </c>
      <c r="O575" s="13">
        <v>128.72569444444446</v>
      </c>
      <c r="P575" s="8" t="s">
        <v>939</v>
      </c>
      <c r="Q575" s="12" t="s">
        <v>472</v>
      </c>
      <c r="R575" s="12" t="s">
        <v>792</v>
      </c>
      <c r="S575" s="12" t="s">
        <v>51</v>
      </c>
      <c r="T575" s="12" t="s">
        <v>877</v>
      </c>
      <c r="U575" s="22"/>
      <c r="V575" s="12" t="s">
        <v>933</v>
      </c>
      <c r="W575" s="12"/>
      <c r="X575" s="12" t="s">
        <v>934</v>
      </c>
      <c r="Y575" s="12" t="s">
        <v>934</v>
      </c>
      <c r="Z575" s="12" t="s">
        <v>935</v>
      </c>
      <c r="AA575" s="12" t="s">
        <v>936</v>
      </c>
      <c r="AB575" s="12" t="s">
        <v>937</v>
      </c>
      <c r="AC575" s="12" t="s">
        <v>937</v>
      </c>
      <c r="AD575" s="12" t="s">
        <v>937</v>
      </c>
      <c r="AE575" s="12" t="s">
        <v>838</v>
      </c>
      <c r="AF575" s="12">
        <v>7.5</v>
      </c>
      <c r="AG575" s="12"/>
      <c r="AH575" s="12"/>
      <c r="AI575" s="12"/>
      <c r="AJ575" s="12"/>
      <c r="AK575" s="12"/>
      <c r="AL575" s="16" t="s">
        <v>938</v>
      </c>
      <c r="AM575" s="12" t="s">
        <v>1511</v>
      </c>
      <c r="AN575" s="27">
        <f>VLOOKUP(Table24[[#This Row],[USD conversion]],Sheet2!A:B,2,FALSE)</f>
        <v>0.13930000000000001</v>
      </c>
      <c r="AO575" s="28" t="e">
        <f>Table24[[#This Row],[Min Charge]]*Table24[[#This Row],[Conversion Rate]]</f>
        <v>#VALUE!</v>
      </c>
      <c r="AP575" s="28">
        <f>Table24[[#This Row],[45]]*Table24[[#This Row],[Conversion Rate]]</f>
        <v>0</v>
      </c>
      <c r="AQ575" s="28" t="e">
        <f>Table24[[#This Row],[100]]*Table24[[#This Row],[Conversion Rate]]</f>
        <v>#VALUE!</v>
      </c>
      <c r="AR575" s="28" t="e">
        <f>Table24[[#This Row],[200]]*Table24[[#This Row],[Conversion Rate]]</f>
        <v>#VALUE!</v>
      </c>
      <c r="AS575" s="28" t="e">
        <f>Table24[[#This Row],[300]]*Table24[[#This Row],[Conversion Rate]]</f>
        <v>#VALUE!</v>
      </c>
      <c r="AT575" s="28" t="e">
        <f>Table24[[#This Row],[500]]*Table24[[#This Row],[Conversion Rate]]</f>
        <v>#VALUE!</v>
      </c>
      <c r="AU575" s="28" t="e">
        <f>Table24[[#This Row],[1000]]*Table24[[#This Row],[Conversion Rate]]</f>
        <v>#VALUE!</v>
      </c>
      <c r="AV575" s="28" t="e">
        <f>Table24[[#This Row],[2500]]*Table24[[#This Row],[Conversion Rate]]</f>
        <v>#VALUE!</v>
      </c>
      <c r="AW575" s="28" t="e">
        <f>Table24[[#This Row],[5000]]*Table24[[#This Row],[Conversion Rate]]</f>
        <v>#VALUE!</v>
      </c>
      <c r="AX575" s="28" t="str">
        <f>Table24[[#This Row],[All In/ ++]]</f>
        <v>++</v>
      </c>
      <c r="AY575" s="28">
        <f>Table24[[#This Row],[FSC]]*Table24[[#This Row],[Conversion Rate]]</f>
        <v>1.0447500000000001</v>
      </c>
      <c r="AZ575" s="28">
        <f>Table24[[#This Row],[SSC]]*Table24[[#This Row],[Conversion Rate]]</f>
        <v>0</v>
      </c>
      <c r="BA575" s="28">
        <f>Table24[[#This Row],[Screening]]*Table24[[#This Row],[Conversion Rate]]</f>
        <v>0</v>
      </c>
      <c r="BB575" s="28">
        <f>Table24[[#This Row],[Other Charges]]*Table24[[#This Row],[Conversion Rate]]</f>
        <v>0</v>
      </c>
      <c r="BC575" s="28">
        <f>Table24[[#This Row],[Dry Ice Charge]]*Table24[[#This Row],[Conversion Rate]]</f>
        <v>0</v>
      </c>
      <c r="BD575" s="28">
        <f>Table24[[#This Row],[SAF/kg]]*Table24[[#This Row],[Conversion Rate]]</f>
        <v>0</v>
      </c>
      <c r="BE575" s="30" t="e" cm="1">
        <f t="array" ref="BE575">IF(COUNTIFS(F$20:F$1213,F575,G$20:G$1213,G575)&gt;1,
    _xlfn.PERCENTRANK.INC(
        _xlfn._xlws.FILTER(AO$20:AO$1213, (F$20:F$1213=F575)*(G$20:G$1213=G575)*ISNUMBER(AO$20:AO$1213)),
        AO575
    ),
    0
)</f>
        <v>#VALUE!</v>
      </c>
      <c r="BF575" s="28" t="str">
        <f t="shared" si="8"/>
        <v/>
      </c>
    </row>
    <row r="576" spans="3:58" hidden="1">
      <c r="C576" s="6" t="s">
        <v>20</v>
      </c>
      <c r="D576" s="4" t="s">
        <v>472</v>
      </c>
      <c r="E576" s="4" t="s">
        <v>22</v>
      </c>
      <c r="F576" s="4" t="s">
        <v>113</v>
      </c>
      <c r="G576" s="4" t="s">
        <v>86</v>
      </c>
      <c r="H576" s="4" t="s">
        <v>820</v>
      </c>
      <c r="I576" s="4" t="s">
        <v>795</v>
      </c>
      <c r="J576" s="4" t="s">
        <v>778</v>
      </c>
      <c r="K576" s="4" t="s">
        <v>778</v>
      </c>
      <c r="L5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PharmaYesExpressAMSLHRNLGBEMEAEMEA</v>
      </c>
      <c r="M576" s="7">
        <v>12054.999999999985</v>
      </c>
      <c r="N576" s="4">
        <v>398</v>
      </c>
      <c r="O576" s="13">
        <v>30.288944723618055</v>
      </c>
      <c r="P576" s="8" t="s">
        <v>939</v>
      </c>
      <c r="Q576" s="12" t="s">
        <v>472</v>
      </c>
      <c r="R576" s="12" t="s">
        <v>792</v>
      </c>
      <c r="S576" s="12" t="s">
        <v>51</v>
      </c>
      <c r="T576" s="12" t="s">
        <v>837</v>
      </c>
      <c r="U576" s="22">
        <v>28</v>
      </c>
      <c r="V576" s="12">
        <v>85</v>
      </c>
      <c r="W576" s="12"/>
      <c r="X576" s="12">
        <v>2.96</v>
      </c>
      <c r="Y576" s="12" t="s">
        <v>921</v>
      </c>
      <c r="Z576" s="12">
        <v>2.85</v>
      </c>
      <c r="AA576" s="12" t="s">
        <v>921</v>
      </c>
      <c r="AB576" s="12" t="s">
        <v>921</v>
      </c>
      <c r="AC576" s="12" t="s">
        <v>921</v>
      </c>
      <c r="AD576" s="12" t="s">
        <v>921</v>
      </c>
      <c r="AE576" s="12" t="s">
        <v>921</v>
      </c>
      <c r="AF576" s="12" t="s">
        <v>921</v>
      </c>
      <c r="AG576" s="12" t="s">
        <v>921</v>
      </c>
      <c r="AH576" s="12" t="s">
        <v>921</v>
      </c>
      <c r="AI576" s="12" t="s">
        <v>921</v>
      </c>
      <c r="AJ576" s="12" t="s">
        <v>921</v>
      </c>
      <c r="AK576" s="12" t="s">
        <v>921</v>
      </c>
      <c r="AL576" s="16" t="s">
        <v>921</v>
      </c>
      <c r="AM576" s="12" t="s">
        <v>1503</v>
      </c>
      <c r="AN576" s="27">
        <f>VLOOKUP(Table24[[#This Row],[USD conversion]],Sheet2!A:B,2,FALSE)</f>
        <v>1.1715</v>
      </c>
      <c r="AO576" s="28">
        <f>Table24[[#This Row],[Min Charge]]*Table24[[#This Row],[Conversion Rate]]</f>
        <v>99.577500000000001</v>
      </c>
      <c r="AP576" s="28">
        <f>Table24[[#This Row],[45]]*Table24[[#This Row],[Conversion Rate]]</f>
        <v>0</v>
      </c>
      <c r="AQ576" s="28">
        <f>Table24[[#This Row],[100]]*Table24[[#This Row],[Conversion Rate]]</f>
        <v>3.4676399999999998</v>
      </c>
      <c r="AR576" s="28" t="e">
        <f>Table24[[#This Row],[200]]*Table24[[#This Row],[Conversion Rate]]</f>
        <v>#VALUE!</v>
      </c>
      <c r="AS576" s="28">
        <f>Table24[[#This Row],[300]]*Table24[[#This Row],[Conversion Rate]]</f>
        <v>3.338775</v>
      </c>
      <c r="AT576" s="28" t="e">
        <f>Table24[[#This Row],[500]]*Table24[[#This Row],[Conversion Rate]]</f>
        <v>#VALUE!</v>
      </c>
      <c r="AU576" s="28" t="e">
        <f>Table24[[#This Row],[1000]]*Table24[[#This Row],[Conversion Rate]]</f>
        <v>#VALUE!</v>
      </c>
      <c r="AV576" s="28" t="e">
        <f>Table24[[#This Row],[2500]]*Table24[[#This Row],[Conversion Rate]]</f>
        <v>#VALUE!</v>
      </c>
      <c r="AW576" s="28" t="e">
        <f>Table24[[#This Row],[5000]]*Table24[[#This Row],[Conversion Rate]]</f>
        <v>#VALUE!</v>
      </c>
      <c r="AX576" s="28" t="str">
        <f>Table24[[#This Row],[All In/ ++]]</f>
        <v> </v>
      </c>
      <c r="AY576" s="28" t="e">
        <f>Table24[[#This Row],[FSC]]*Table24[[#This Row],[Conversion Rate]]</f>
        <v>#VALUE!</v>
      </c>
      <c r="AZ576" s="28" t="e">
        <f>Table24[[#This Row],[SSC]]*Table24[[#This Row],[Conversion Rate]]</f>
        <v>#VALUE!</v>
      </c>
      <c r="BA576" s="28" t="e">
        <f>Table24[[#This Row],[Screening]]*Table24[[#This Row],[Conversion Rate]]</f>
        <v>#VALUE!</v>
      </c>
      <c r="BB576" s="28" t="e">
        <f>Table24[[#This Row],[Other Charges]]*Table24[[#This Row],[Conversion Rate]]</f>
        <v>#VALUE!</v>
      </c>
      <c r="BC576" s="28" t="e">
        <f>Table24[[#This Row],[Dry Ice Charge]]*Table24[[#This Row],[Conversion Rate]]</f>
        <v>#VALUE!</v>
      </c>
      <c r="BD576" s="28" t="e">
        <f>Table24[[#This Row],[SAF/kg]]*Table24[[#This Row],[Conversion Rate]]</f>
        <v>#VALUE!</v>
      </c>
      <c r="BE576" s="30" cm="1">
        <f t="array" ref="BE576">IF(COUNTIFS(F$20:F$1213,F576,G$20:G$1213,G576)&gt;1,
    _xlfn.PERCENTRANK.INC(
        _xlfn._xlws.FILTER(AO$20:AO$1213, (F$20:F$1213=F576)*(G$20:G$1213=G576)*ISNUMBER(AO$20:AO$1213)),
        AO576
    ),
    0
)</f>
        <v>0</v>
      </c>
      <c r="BF576" s="28" t="str">
        <f t="shared" si="8"/>
        <v>Green</v>
      </c>
    </row>
    <row r="577" spans="3:58" hidden="1">
      <c r="C577" s="6" t="s">
        <v>20</v>
      </c>
      <c r="D577" s="4" t="s">
        <v>472</v>
      </c>
      <c r="E577" s="4" t="s">
        <v>22</v>
      </c>
      <c r="F577" s="4" t="s">
        <v>113</v>
      </c>
      <c r="G577" s="4" t="s">
        <v>358</v>
      </c>
      <c r="H577" s="4" t="s">
        <v>820</v>
      </c>
      <c r="I577" s="4" t="s">
        <v>824</v>
      </c>
      <c r="J577" s="4" t="s">
        <v>778</v>
      </c>
      <c r="K577" s="4" t="s">
        <v>778</v>
      </c>
      <c r="L5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PharmaYesExpressAMSLINNLITEMEAEMEA</v>
      </c>
      <c r="M577" s="7">
        <v>9783.429999999973</v>
      </c>
      <c r="N577" s="4">
        <v>317</v>
      </c>
      <c r="O577" s="13">
        <v>30.862555205047233</v>
      </c>
      <c r="P577" s="8" t="s">
        <v>939</v>
      </c>
      <c r="Q577" s="12" t="s">
        <v>472</v>
      </c>
      <c r="R577" s="12" t="s">
        <v>792</v>
      </c>
      <c r="S577" s="12" t="s">
        <v>51</v>
      </c>
      <c r="T577" s="12" t="s">
        <v>837</v>
      </c>
      <c r="U577" s="22">
        <v>28</v>
      </c>
      <c r="V577" s="12">
        <v>85</v>
      </c>
      <c r="W577" s="12"/>
      <c r="X577" s="12">
        <v>4.4400000000000004</v>
      </c>
      <c r="Y577" s="12" t="s">
        <v>921</v>
      </c>
      <c r="Z577" s="12">
        <v>4.22</v>
      </c>
      <c r="AA577" s="12" t="s">
        <v>921</v>
      </c>
      <c r="AB577" s="12" t="s">
        <v>921</v>
      </c>
      <c r="AC577" s="12" t="s">
        <v>921</v>
      </c>
      <c r="AD577" s="12" t="s">
        <v>921</v>
      </c>
      <c r="AE577" s="12" t="s">
        <v>921</v>
      </c>
      <c r="AF577" s="12" t="s">
        <v>921</v>
      </c>
      <c r="AG577" s="12" t="s">
        <v>921</v>
      </c>
      <c r="AH577" s="12" t="s">
        <v>921</v>
      </c>
      <c r="AI577" s="12" t="s">
        <v>921</v>
      </c>
      <c r="AJ577" s="12" t="s">
        <v>921</v>
      </c>
      <c r="AK577" s="12" t="s">
        <v>921</v>
      </c>
      <c r="AL577" s="16" t="s">
        <v>921</v>
      </c>
      <c r="AM577" s="12" t="s">
        <v>1503</v>
      </c>
      <c r="AN577" s="27">
        <f>VLOOKUP(Table24[[#This Row],[USD conversion]],Sheet2!A:B,2,FALSE)</f>
        <v>1.1715</v>
      </c>
      <c r="AO577" s="28">
        <f>Table24[[#This Row],[Min Charge]]*Table24[[#This Row],[Conversion Rate]]</f>
        <v>99.577500000000001</v>
      </c>
      <c r="AP577" s="28">
        <f>Table24[[#This Row],[45]]*Table24[[#This Row],[Conversion Rate]]</f>
        <v>0</v>
      </c>
      <c r="AQ577" s="28">
        <f>Table24[[#This Row],[100]]*Table24[[#This Row],[Conversion Rate]]</f>
        <v>5.20146</v>
      </c>
      <c r="AR577" s="28" t="e">
        <f>Table24[[#This Row],[200]]*Table24[[#This Row],[Conversion Rate]]</f>
        <v>#VALUE!</v>
      </c>
      <c r="AS577" s="28">
        <f>Table24[[#This Row],[300]]*Table24[[#This Row],[Conversion Rate]]</f>
        <v>4.9437299999999995</v>
      </c>
      <c r="AT577" s="28" t="e">
        <f>Table24[[#This Row],[500]]*Table24[[#This Row],[Conversion Rate]]</f>
        <v>#VALUE!</v>
      </c>
      <c r="AU577" s="28" t="e">
        <f>Table24[[#This Row],[1000]]*Table24[[#This Row],[Conversion Rate]]</f>
        <v>#VALUE!</v>
      </c>
      <c r="AV577" s="28" t="e">
        <f>Table24[[#This Row],[2500]]*Table24[[#This Row],[Conversion Rate]]</f>
        <v>#VALUE!</v>
      </c>
      <c r="AW577" s="28" t="e">
        <f>Table24[[#This Row],[5000]]*Table24[[#This Row],[Conversion Rate]]</f>
        <v>#VALUE!</v>
      </c>
      <c r="AX577" s="28" t="str">
        <f>Table24[[#This Row],[All In/ ++]]</f>
        <v> </v>
      </c>
      <c r="AY577" s="28" t="e">
        <f>Table24[[#This Row],[FSC]]*Table24[[#This Row],[Conversion Rate]]</f>
        <v>#VALUE!</v>
      </c>
      <c r="AZ577" s="28" t="e">
        <f>Table24[[#This Row],[SSC]]*Table24[[#This Row],[Conversion Rate]]</f>
        <v>#VALUE!</v>
      </c>
      <c r="BA577" s="28" t="e">
        <f>Table24[[#This Row],[Screening]]*Table24[[#This Row],[Conversion Rate]]</f>
        <v>#VALUE!</v>
      </c>
      <c r="BB577" s="28" t="e">
        <f>Table24[[#This Row],[Other Charges]]*Table24[[#This Row],[Conversion Rate]]</f>
        <v>#VALUE!</v>
      </c>
      <c r="BC577" s="28" t="e">
        <f>Table24[[#This Row],[Dry Ice Charge]]*Table24[[#This Row],[Conversion Rate]]</f>
        <v>#VALUE!</v>
      </c>
      <c r="BD577" s="28" t="e">
        <f>Table24[[#This Row],[SAF/kg]]*Table24[[#This Row],[Conversion Rate]]</f>
        <v>#VALUE!</v>
      </c>
      <c r="BE577" s="30" cm="1">
        <f t="array" ref="BE577">IF(COUNTIFS(F$20:F$1213,F577,G$20:G$1213,G577)&gt;1,
    _xlfn.PERCENTRANK.INC(
        _xlfn._xlws.FILTER(AO$20:AO$1213, (F$20:F$1213=F577)*(G$20:G$1213=G577)*ISNUMBER(AO$20:AO$1213)),
        AO577
    ),
    0
)</f>
        <v>0</v>
      </c>
      <c r="BF577" s="28" t="str">
        <f t="shared" si="8"/>
        <v>Green</v>
      </c>
    </row>
    <row r="578" spans="3:58" hidden="1">
      <c r="C578" s="6" t="s">
        <v>20</v>
      </c>
      <c r="D578" s="4" t="s">
        <v>472</v>
      </c>
      <c r="E578" s="4" t="s">
        <v>22</v>
      </c>
      <c r="F578" s="4" t="s">
        <v>113</v>
      </c>
      <c r="G578" s="4" t="s">
        <v>90</v>
      </c>
      <c r="H578" s="4" t="s">
        <v>820</v>
      </c>
      <c r="I578" s="4" t="s">
        <v>805</v>
      </c>
      <c r="J578" s="4" t="s">
        <v>778</v>
      </c>
      <c r="K578" s="4" t="s">
        <v>778</v>
      </c>
      <c r="L5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PharmaYesExpressAMSMADNLESEMEAEMEA</v>
      </c>
      <c r="M578" s="7">
        <v>10189.159999999982</v>
      </c>
      <c r="N578" s="4">
        <v>283</v>
      </c>
      <c r="O578" s="13">
        <v>36.004098939929264</v>
      </c>
      <c r="P578" s="8" t="s">
        <v>939</v>
      </c>
      <c r="Q578" s="12" t="s">
        <v>472</v>
      </c>
      <c r="R578" s="12" t="s">
        <v>792</v>
      </c>
      <c r="S578" s="12" t="s">
        <v>51</v>
      </c>
      <c r="T578" s="12" t="s">
        <v>837</v>
      </c>
      <c r="U578" s="22">
        <v>28</v>
      </c>
      <c r="V578" s="12">
        <v>85</v>
      </c>
      <c r="W578" s="12"/>
      <c r="X578" s="12">
        <v>3.17</v>
      </c>
      <c r="Y578" s="12" t="s">
        <v>921</v>
      </c>
      <c r="Z578" s="12">
        <v>3.04</v>
      </c>
      <c r="AA578" s="12" t="s">
        <v>921</v>
      </c>
      <c r="AB578" s="12" t="s">
        <v>921</v>
      </c>
      <c r="AC578" s="12" t="s">
        <v>921</v>
      </c>
      <c r="AD578" s="12" t="s">
        <v>921</v>
      </c>
      <c r="AE578" s="12" t="s">
        <v>921</v>
      </c>
      <c r="AF578" s="12" t="s">
        <v>921</v>
      </c>
      <c r="AG578" s="12" t="s">
        <v>921</v>
      </c>
      <c r="AH578" s="12" t="s">
        <v>921</v>
      </c>
      <c r="AI578" s="12" t="s">
        <v>921</v>
      </c>
      <c r="AJ578" s="12" t="s">
        <v>921</v>
      </c>
      <c r="AK578" s="12" t="s">
        <v>921</v>
      </c>
      <c r="AL578" s="16" t="s">
        <v>921</v>
      </c>
      <c r="AM578" s="12" t="s">
        <v>1503</v>
      </c>
      <c r="AN578" s="27">
        <f>VLOOKUP(Table24[[#This Row],[USD conversion]],Sheet2!A:B,2,FALSE)</f>
        <v>1.1715</v>
      </c>
      <c r="AO578" s="28">
        <f>Table24[[#This Row],[Min Charge]]*Table24[[#This Row],[Conversion Rate]]</f>
        <v>99.577500000000001</v>
      </c>
      <c r="AP578" s="28">
        <f>Table24[[#This Row],[45]]*Table24[[#This Row],[Conversion Rate]]</f>
        <v>0</v>
      </c>
      <c r="AQ578" s="28">
        <f>Table24[[#This Row],[100]]*Table24[[#This Row],[Conversion Rate]]</f>
        <v>3.7136549999999997</v>
      </c>
      <c r="AR578" s="28" t="e">
        <f>Table24[[#This Row],[200]]*Table24[[#This Row],[Conversion Rate]]</f>
        <v>#VALUE!</v>
      </c>
      <c r="AS578" s="28">
        <f>Table24[[#This Row],[300]]*Table24[[#This Row],[Conversion Rate]]</f>
        <v>3.5613600000000001</v>
      </c>
      <c r="AT578" s="28" t="e">
        <f>Table24[[#This Row],[500]]*Table24[[#This Row],[Conversion Rate]]</f>
        <v>#VALUE!</v>
      </c>
      <c r="AU578" s="28" t="e">
        <f>Table24[[#This Row],[1000]]*Table24[[#This Row],[Conversion Rate]]</f>
        <v>#VALUE!</v>
      </c>
      <c r="AV578" s="28" t="e">
        <f>Table24[[#This Row],[2500]]*Table24[[#This Row],[Conversion Rate]]</f>
        <v>#VALUE!</v>
      </c>
      <c r="AW578" s="28" t="e">
        <f>Table24[[#This Row],[5000]]*Table24[[#This Row],[Conversion Rate]]</f>
        <v>#VALUE!</v>
      </c>
      <c r="AX578" s="28" t="str">
        <f>Table24[[#This Row],[All In/ ++]]</f>
        <v> </v>
      </c>
      <c r="AY578" s="28" t="e">
        <f>Table24[[#This Row],[FSC]]*Table24[[#This Row],[Conversion Rate]]</f>
        <v>#VALUE!</v>
      </c>
      <c r="AZ578" s="28" t="e">
        <f>Table24[[#This Row],[SSC]]*Table24[[#This Row],[Conversion Rate]]</f>
        <v>#VALUE!</v>
      </c>
      <c r="BA578" s="28" t="e">
        <f>Table24[[#This Row],[Screening]]*Table24[[#This Row],[Conversion Rate]]</f>
        <v>#VALUE!</v>
      </c>
      <c r="BB578" s="28" t="e">
        <f>Table24[[#This Row],[Other Charges]]*Table24[[#This Row],[Conversion Rate]]</f>
        <v>#VALUE!</v>
      </c>
      <c r="BC578" s="28" t="e">
        <f>Table24[[#This Row],[Dry Ice Charge]]*Table24[[#This Row],[Conversion Rate]]</f>
        <v>#VALUE!</v>
      </c>
      <c r="BD578" s="28" t="e">
        <f>Table24[[#This Row],[SAF/kg]]*Table24[[#This Row],[Conversion Rate]]</f>
        <v>#VALUE!</v>
      </c>
      <c r="BE578" s="30" cm="1">
        <f t="array" ref="BE578">IF(COUNTIFS(F$20:F$1213,F578,G$20:G$1213,G578)&gt;1,
    _xlfn.PERCENTRANK.INC(
        _xlfn._xlws.FILTER(AO$20:AO$1213, (F$20:F$1213=F578)*(G$20:G$1213=G578)*ISNUMBER(AO$20:AO$1213)),
        AO578
    ),
    0
)</f>
        <v>0</v>
      </c>
      <c r="BF578" s="28" t="str">
        <f t="shared" si="8"/>
        <v>Green</v>
      </c>
    </row>
    <row r="579" spans="3:58" hidden="1">
      <c r="C579" s="6" t="s">
        <v>20</v>
      </c>
      <c r="D579" s="4" t="s">
        <v>472</v>
      </c>
      <c r="E579" s="4" t="s">
        <v>22</v>
      </c>
      <c r="F579" s="4" t="s">
        <v>113</v>
      </c>
      <c r="G579" s="4" t="s">
        <v>124</v>
      </c>
      <c r="H579" s="4" t="s">
        <v>820</v>
      </c>
      <c r="I579" s="4" t="s">
        <v>807</v>
      </c>
      <c r="J579" s="4" t="s">
        <v>778</v>
      </c>
      <c r="K579" s="4" t="s">
        <v>778</v>
      </c>
      <c r="L5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PharmaYesExpressAMSZRHNLCHEMEAEMEA</v>
      </c>
      <c r="M579" s="7">
        <v>7537.1500000000042</v>
      </c>
      <c r="N579" s="4">
        <v>258</v>
      </c>
      <c r="O579" s="13">
        <v>29.213759689922497</v>
      </c>
      <c r="P579" s="8" t="s">
        <v>939</v>
      </c>
      <c r="Q579" s="12" t="s">
        <v>472</v>
      </c>
      <c r="R579" s="12" t="s">
        <v>792</v>
      </c>
      <c r="S579" s="12" t="s">
        <v>51</v>
      </c>
      <c r="T579" s="12" t="s">
        <v>837</v>
      </c>
      <c r="U579" s="22">
        <v>28</v>
      </c>
      <c r="V579" s="12">
        <v>85</v>
      </c>
      <c r="W579" s="12"/>
      <c r="X579" s="12">
        <v>3.5</v>
      </c>
      <c r="Y579" s="12" t="s">
        <v>921</v>
      </c>
      <c r="Z579" s="12">
        <v>3.01</v>
      </c>
      <c r="AA579" s="12" t="s">
        <v>921</v>
      </c>
      <c r="AB579" s="12" t="s">
        <v>921</v>
      </c>
      <c r="AC579" s="12" t="s">
        <v>921</v>
      </c>
      <c r="AD579" s="12" t="s">
        <v>921</v>
      </c>
      <c r="AE579" s="12" t="s">
        <v>921</v>
      </c>
      <c r="AF579" s="12" t="s">
        <v>921</v>
      </c>
      <c r="AG579" s="12" t="s">
        <v>921</v>
      </c>
      <c r="AH579" s="12" t="s">
        <v>921</v>
      </c>
      <c r="AI579" s="12" t="s">
        <v>921</v>
      </c>
      <c r="AJ579" s="12" t="s">
        <v>921</v>
      </c>
      <c r="AK579" s="12" t="s">
        <v>921</v>
      </c>
      <c r="AL579" s="16" t="s">
        <v>921</v>
      </c>
      <c r="AM579" s="12" t="s">
        <v>1503</v>
      </c>
      <c r="AN579" s="27">
        <f>VLOOKUP(Table24[[#This Row],[USD conversion]],Sheet2!A:B,2,FALSE)</f>
        <v>1.1715</v>
      </c>
      <c r="AO579" s="28">
        <f>Table24[[#This Row],[Min Charge]]*Table24[[#This Row],[Conversion Rate]]</f>
        <v>99.577500000000001</v>
      </c>
      <c r="AP579" s="28">
        <f>Table24[[#This Row],[45]]*Table24[[#This Row],[Conversion Rate]]</f>
        <v>0</v>
      </c>
      <c r="AQ579" s="28">
        <f>Table24[[#This Row],[100]]*Table24[[#This Row],[Conversion Rate]]</f>
        <v>4.10025</v>
      </c>
      <c r="AR579" s="28" t="e">
        <f>Table24[[#This Row],[200]]*Table24[[#This Row],[Conversion Rate]]</f>
        <v>#VALUE!</v>
      </c>
      <c r="AS579" s="28">
        <f>Table24[[#This Row],[300]]*Table24[[#This Row],[Conversion Rate]]</f>
        <v>3.5262149999999997</v>
      </c>
      <c r="AT579" s="28" t="e">
        <f>Table24[[#This Row],[500]]*Table24[[#This Row],[Conversion Rate]]</f>
        <v>#VALUE!</v>
      </c>
      <c r="AU579" s="28" t="e">
        <f>Table24[[#This Row],[1000]]*Table24[[#This Row],[Conversion Rate]]</f>
        <v>#VALUE!</v>
      </c>
      <c r="AV579" s="28" t="e">
        <f>Table24[[#This Row],[2500]]*Table24[[#This Row],[Conversion Rate]]</f>
        <v>#VALUE!</v>
      </c>
      <c r="AW579" s="28" t="e">
        <f>Table24[[#This Row],[5000]]*Table24[[#This Row],[Conversion Rate]]</f>
        <v>#VALUE!</v>
      </c>
      <c r="AX579" s="28" t="str">
        <f>Table24[[#This Row],[All In/ ++]]</f>
        <v> </v>
      </c>
      <c r="AY579" s="28" t="e">
        <f>Table24[[#This Row],[FSC]]*Table24[[#This Row],[Conversion Rate]]</f>
        <v>#VALUE!</v>
      </c>
      <c r="AZ579" s="28" t="e">
        <f>Table24[[#This Row],[SSC]]*Table24[[#This Row],[Conversion Rate]]</f>
        <v>#VALUE!</v>
      </c>
      <c r="BA579" s="28" t="e">
        <f>Table24[[#This Row],[Screening]]*Table24[[#This Row],[Conversion Rate]]</f>
        <v>#VALUE!</v>
      </c>
      <c r="BB579" s="28" t="e">
        <f>Table24[[#This Row],[Other Charges]]*Table24[[#This Row],[Conversion Rate]]</f>
        <v>#VALUE!</v>
      </c>
      <c r="BC579" s="28" t="e">
        <f>Table24[[#This Row],[Dry Ice Charge]]*Table24[[#This Row],[Conversion Rate]]</f>
        <v>#VALUE!</v>
      </c>
      <c r="BD579" s="28" t="e">
        <f>Table24[[#This Row],[SAF/kg]]*Table24[[#This Row],[Conversion Rate]]</f>
        <v>#VALUE!</v>
      </c>
      <c r="BE579" s="30" cm="1">
        <f t="array" ref="BE579">IF(COUNTIFS(F$20:F$1213,F579,G$20:G$1213,G579)&gt;1,
    _xlfn.PERCENTRANK.INC(
        _xlfn._xlws.FILTER(AO$20:AO$1213, (F$20:F$1213=F579)*(G$20:G$1213=G579)*ISNUMBER(AO$20:AO$1213)),
        AO579
    ),
    0
)</f>
        <v>0</v>
      </c>
      <c r="BF579" s="28" t="str">
        <f t="shared" si="8"/>
        <v>Green</v>
      </c>
    </row>
    <row r="580" spans="3:58" hidden="1">
      <c r="C580" s="6" t="s">
        <v>20</v>
      </c>
      <c r="D580" s="4" t="s">
        <v>21</v>
      </c>
      <c r="E580" s="4" t="s">
        <v>22</v>
      </c>
      <c r="F580" s="4" t="s">
        <v>473</v>
      </c>
      <c r="G580" s="4" t="s">
        <v>113</v>
      </c>
      <c r="H580" s="4" t="s">
        <v>817</v>
      </c>
      <c r="I580" s="4" t="s">
        <v>820</v>
      </c>
      <c r="J580" s="4" t="s">
        <v>778</v>
      </c>
      <c r="K580" s="4" t="s">
        <v>778</v>
      </c>
      <c r="L5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PharmaNoExpressCPTAMSZANLEMEAEMEA</v>
      </c>
      <c r="M580" s="7">
        <v>3476</v>
      </c>
      <c r="N580" s="4">
        <v>479</v>
      </c>
      <c r="O580" s="13">
        <v>7.2567849686847596</v>
      </c>
      <c r="P580" s="8" t="s">
        <v>939</v>
      </c>
      <c r="Q580" s="12" t="s">
        <v>472</v>
      </c>
      <c r="R580" s="12" t="s">
        <v>792</v>
      </c>
      <c r="S580" s="12" t="s">
        <v>51</v>
      </c>
      <c r="T580" s="12" t="s">
        <v>859</v>
      </c>
      <c r="U580" s="22">
        <v>30</v>
      </c>
      <c r="V580" s="12">
        <v>1.05</v>
      </c>
      <c r="W580" s="12"/>
      <c r="X580" s="12">
        <v>3.1</v>
      </c>
      <c r="Y580" s="12">
        <v>3.1</v>
      </c>
      <c r="Z580" s="12">
        <v>2.9</v>
      </c>
      <c r="AA580" s="12">
        <v>2.7</v>
      </c>
      <c r="AB580" s="12">
        <v>2.4500000000000002</v>
      </c>
      <c r="AC580" s="12">
        <v>2.4500000000000002</v>
      </c>
      <c r="AD580" s="12">
        <v>2.4500000000000002</v>
      </c>
      <c r="AE580" s="12" t="s">
        <v>921</v>
      </c>
      <c r="AF580" s="12" t="s">
        <v>921</v>
      </c>
      <c r="AG580" s="12" t="s">
        <v>921</v>
      </c>
      <c r="AH580" s="12">
        <v>0.03</v>
      </c>
      <c r="AI580" s="12" t="s">
        <v>928</v>
      </c>
      <c r="AJ580" s="12" t="s">
        <v>929</v>
      </c>
      <c r="AK580" s="12" t="s">
        <v>921</v>
      </c>
      <c r="AL580" s="16" t="s">
        <v>930</v>
      </c>
      <c r="AM580" s="12" t="s">
        <v>1500</v>
      </c>
      <c r="AN580" s="27">
        <f>VLOOKUP(Table24[[#This Row],[USD conversion]],Sheet2!A:B,2,FALSE)</f>
        <v>1</v>
      </c>
      <c r="AO580" s="28">
        <f>Table24[[#This Row],[Min Charge]]*Table24[[#This Row],[Conversion Rate]]</f>
        <v>1.05</v>
      </c>
      <c r="AP580" s="28">
        <f>Table24[[#This Row],[45]]*Table24[[#This Row],[Conversion Rate]]</f>
        <v>0</v>
      </c>
      <c r="AQ580" s="28">
        <f>Table24[[#This Row],[100]]*Table24[[#This Row],[Conversion Rate]]</f>
        <v>3.1</v>
      </c>
      <c r="AR580" s="28">
        <f>Table24[[#This Row],[200]]*Table24[[#This Row],[Conversion Rate]]</f>
        <v>3.1</v>
      </c>
      <c r="AS580" s="28">
        <f>Table24[[#This Row],[300]]*Table24[[#This Row],[Conversion Rate]]</f>
        <v>2.9</v>
      </c>
      <c r="AT580" s="28">
        <f>Table24[[#This Row],[500]]*Table24[[#This Row],[Conversion Rate]]</f>
        <v>2.7</v>
      </c>
      <c r="AU580" s="28">
        <f>Table24[[#This Row],[1000]]*Table24[[#This Row],[Conversion Rate]]</f>
        <v>2.4500000000000002</v>
      </c>
      <c r="AV580" s="28">
        <f>Table24[[#This Row],[2500]]*Table24[[#This Row],[Conversion Rate]]</f>
        <v>2.4500000000000002</v>
      </c>
      <c r="AW580" s="28">
        <f>Table24[[#This Row],[5000]]*Table24[[#This Row],[Conversion Rate]]</f>
        <v>2.4500000000000002</v>
      </c>
      <c r="AX580" s="28" t="str">
        <f>Table24[[#This Row],[All In/ ++]]</f>
        <v> </v>
      </c>
      <c r="AY580" s="28" t="e">
        <f>Table24[[#This Row],[FSC]]*Table24[[#This Row],[Conversion Rate]]</f>
        <v>#VALUE!</v>
      </c>
      <c r="AZ580" s="28" t="e">
        <f>Table24[[#This Row],[SSC]]*Table24[[#This Row],[Conversion Rate]]</f>
        <v>#VALUE!</v>
      </c>
      <c r="BA580" s="28">
        <f>Table24[[#This Row],[Screening]]*Table24[[#This Row],[Conversion Rate]]</f>
        <v>0.03</v>
      </c>
      <c r="BB580" s="28" t="e">
        <f>Table24[[#This Row],[Other Charges]]*Table24[[#This Row],[Conversion Rate]]</f>
        <v>#VALUE!</v>
      </c>
      <c r="BC580" s="28" t="e">
        <f>Table24[[#This Row],[Dry Ice Charge]]*Table24[[#This Row],[Conversion Rate]]</f>
        <v>#VALUE!</v>
      </c>
      <c r="BD580" s="28" t="e">
        <f>Table24[[#This Row],[SAF/kg]]*Table24[[#This Row],[Conversion Rate]]</f>
        <v>#VALUE!</v>
      </c>
      <c r="BE580" s="30" cm="1">
        <f t="array" ref="BE580">IF(COUNTIFS(F$20:F$1213,F580,G$20:G$1213,G580)&gt;1,
    _xlfn.PERCENTRANK.INC(
        _xlfn._xlws.FILTER(AO$20:AO$1213, (F$20:F$1213=F580)*(G$20:G$1213=G580)*ISNUMBER(AO$20:AO$1213)),
        AO580
    ),
    0
)</f>
        <v>0</v>
      </c>
      <c r="BF580" s="28" t="str">
        <f t="shared" si="8"/>
        <v>Green</v>
      </c>
    </row>
    <row r="581" spans="3:58" hidden="1">
      <c r="C581" s="6" t="s">
        <v>20</v>
      </c>
      <c r="D581" s="4" t="s">
        <v>472</v>
      </c>
      <c r="E581" s="4" t="s">
        <v>22</v>
      </c>
      <c r="F581" s="4" t="s">
        <v>473</v>
      </c>
      <c r="G581" s="4" t="s">
        <v>113</v>
      </c>
      <c r="H581" s="4" t="s">
        <v>817</v>
      </c>
      <c r="I581" s="4" t="s">
        <v>820</v>
      </c>
      <c r="J581" s="4" t="s">
        <v>778</v>
      </c>
      <c r="K581" s="4" t="s">
        <v>778</v>
      </c>
      <c r="L5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PharmaYesExpressCPTAMSZANLEMEAEMEA</v>
      </c>
      <c r="M581" s="7">
        <v>49818</v>
      </c>
      <c r="N581" s="4">
        <v>857</v>
      </c>
      <c r="O581" s="13">
        <v>58.130688448074679</v>
      </c>
      <c r="P581" s="8" t="s">
        <v>939</v>
      </c>
      <c r="Q581" s="12" t="s">
        <v>472</v>
      </c>
      <c r="R581" s="12" t="s">
        <v>792</v>
      </c>
      <c r="S581" s="12" t="s">
        <v>51</v>
      </c>
      <c r="T581" s="12" t="s">
        <v>859</v>
      </c>
      <c r="U581" s="22">
        <v>30</v>
      </c>
      <c r="V581" s="12">
        <v>105</v>
      </c>
      <c r="W581" s="12"/>
      <c r="X581" s="12">
        <v>3.1</v>
      </c>
      <c r="Y581" s="12">
        <v>3.1</v>
      </c>
      <c r="Z581" s="12">
        <v>2.9</v>
      </c>
      <c r="AA581" s="12">
        <v>2.7</v>
      </c>
      <c r="AB581" s="12">
        <v>2.4500000000000002</v>
      </c>
      <c r="AC581" s="12">
        <v>2.4500000000000002</v>
      </c>
      <c r="AD581" s="12">
        <v>2.4500000000000002</v>
      </c>
      <c r="AE581" s="12" t="s">
        <v>921</v>
      </c>
      <c r="AF581" s="12" t="s">
        <v>921</v>
      </c>
      <c r="AG581" s="12" t="s">
        <v>921</v>
      </c>
      <c r="AH581" s="12">
        <v>0.03</v>
      </c>
      <c r="AI581" s="12" t="s">
        <v>928</v>
      </c>
      <c r="AJ581" s="12" t="s">
        <v>929</v>
      </c>
      <c r="AK581" s="12" t="s">
        <v>921</v>
      </c>
      <c r="AL581" s="16" t="s">
        <v>930</v>
      </c>
      <c r="AM581" s="12" t="s">
        <v>1500</v>
      </c>
      <c r="AN581" s="27">
        <f>VLOOKUP(Table24[[#This Row],[USD conversion]],Sheet2!A:B,2,FALSE)</f>
        <v>1</v>
      </c>
      <c r="AO581" s="28">
        <f>Table24[[#This Row],[Min Charge]]*Table24[[#This Row],[Conversion Rate]]</f>
        <v>105</v>
      </c>
      <c r="AP581" s="28">
        <f>Table24[[#This Row],[45]]*Table24[[#This Row],[Conversion Rate]]</f>
        <v>0</v>
      </c>
      <c r="AQ581" s="28">
        <f>Table24[[#This Row],[100]]*Table24[[#This Row],[Conversion Rate]]</f>
        <v>3.1</v>
      </c>
      <c r="AR581" s="28">
        <f>Table24[[#This Row],[200]]*Table24[[#This Row],[Conversion Rate]]</f>
        <v>3.1</v>
      </c>
      <c r="AS581" s="28">
        <f>Table24[[#This Row],[300]]*Table24[[#This Row],[Conversion Rate]]</f>
        <v>2.9</v>
      </c>
      <c r="AT581" s="28">
        <f>Table24[[#This Row],[500]]*Table24[[#This Row],[Conversion Rate]]</f>
        <v>2.7</v>
      </c>
      <c r="AU581" s="28">
        <f>Table24[[#This Row],[1000]]*Table24[[#This Row],[Conversion Rate]]</f>
        <v>2.4500000000000002</v>
      </c>
      <c r="AV581" s="28">
        <f>Table24[[#This Row],[2500]]*Table24[[#This Row],[Conversion Rate]]</f>
        <v>2.4500000000000002</v>
      </c>
      <c r="AW581" s="28">
        <f>Table24[[#This Row],[5000]]*Table24[[#This Row],[Conversion Rate]]</f>
        <v>2.4500000000000002</v>
      </c>
      <c r="AX581" s="28" t="str">
        <f>Table24[[#This Row],[All In/ ++]]</f>
        <v> </v>
      </c>
      <c r="AY581" s="28" t="e">
        <f>Table24[[#This Row],[FSC]]*Table24[[#This Row],[Conversion Rate]]</f>
        <v>#VALUE!</v>
      </c>
      <c r="AZ581" s="28" t="e">
        <f>Table24[[#This Row],[SSC]]*Table24[[#This Row],[Conversion Rate]]</f>
        <v>#VALUE!</v>
      </c>
      <c r="BA581" s="28">
        <f>Table24[[#This Row],[Screening]]*Table24[[#This Row],[Conversion Rate]]</f>
        <v>0.03</v>
      </c>
      <c r="BB581" s="28" t="e">
        <f>Table24[[#This Row],[Other Charges]]*Table24[[#This Row],[Conversion Rate]]</f>
        <v>#VALUE!</v>
      </c>
      <c r="BC581" s="28" t="e">
        <f>Table24[[#This Row],[Dry Ice Charge]]*Table24[[#This Row],[Conversion Rate]]</f>
        <v>#VALUE!</v>
      </c>
      <c r="BD581" s="28" t="e">
        <f>Table24[[#This Row],[SAF/kg]]*Table24[[#This Row],[Conversion Rate]]</f>
        <v>#VALUE!</v>
      </c>
      <c r="BE581" s="30" cm="1">
        <f t="array" ref="BE581">IF(COUNTIFS(F$20:F$1213,F581,G$20:G$1213,G581)&gt;1,
    _xlfn.PERCENTRANK.INC(
        _xlfn._xlws.FILTER(AO$20:AO$1213, (F$20:F$1213=F581)*(G$20:G$1213=G581)*ISNUMBER(AO$20:AO$1213)),
        AO581
    ),
    0
)</f>
        <v>0.2</v>
      </c>
      <c r="BF581" s="28" t="str">
        <f t="shared" si="8"/>
        <v>Green</v>
      </c>
    </row>
    <row r="582" spans="3:58" hidden="1">
      <c r="C582" s="6" t="s">
        <v>20</v>
      </c>
      <c r="D582" s="4" t="s">
        <v>472</v>
      </c>
      <c r="E582" s="4" t="s">
        <v>22</v>
      </c>
      <c r="F582" s="4" t="s">
        <v>473</v>
      </c>
      <c r="G582" s="4" t="s">
        <v>86</v>
      </c>
      <c r="H582" s="4" t="s">
        <v>817</v>
      </c>
      <c r="I582" s="4" t="s">
        <v>795</v>
      </c>
      <c r="J582" s="4" t="s">
        <v>778</v>
      </c>
      <c r="K582" s="4" t="s">
        <v>778</v>
      </c>
      <c r="L5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PharmaYesExpressCPTLHRZAGBEMEAEMEA</v>
      </c>
      <c r="M582" s="7">
        <v>4163</v>
      </c>
      <c r="N582" s="4">
        <v>268</v>
      </c>
      <c r="O582" s="13">
        <v>15.533582089552239</v>
      </c>
      <c r="P582" s="8" t="s">
        <v>939</v>
      </c>
      <c r="Q582" s="12" t="s">
        <v>472</v>
      </c>
      <c r="R582" s="12" t="s">
        <v>792</v>
      </c>
      <c r="S582" s="12" t="s">
        <v>51</v>
      </c>
      <c r="T582" s="12" t="s">
        <v>859</v>
      </c>
      <c r="U582" s="22">
        <v>34</v>
      </c>
      <c r="V582" s="12">
        <v>105</v>
      </c>
      <c r="W582" s="12"/>
      <c r="X582" s="12">
        <v>2.7</v>
      </c>
      <c r="Y582" s="12">
        <v>2.7</v>
      </c>
      <c r="Z582" s="12">
        <v>2.5499999999999998</v>
      </c>
      <c r="AA582" s="12">
        <v>2.35</v>
      </c>
      <c r="AB582" s="12">
        <v>2.2000000000000002</v>
      </c>
      <c r="AC582" s="12">
        <v>2.2000000000000002</v>
      </c>
      <c r="AD582" s="12">
        <v>2.2000000000000002</v>
      </c>
      <c r="AE582" s="12" t="s">
        <v>921</v>
      </c>
      <c r="AF582" s="12" t="s">
        <v>921</v>
      </c>
      <c r="AG582" s="12" t="s">
        <v>921</v>
      </c>
      <c r="AH582" s="12">
        <v>0.03</v>
      </c>
      <c r="AI582" s="12" t="s">
        <v>928</v>
      </c>
      <c r="AJ582" s="12" t="s">
        <v>929</v>
      </c>
      <c r="AK582" s="12" t="s">
        <v>921</v>
      </c>
      <c r="AL582" s="16" t="s">
        <v>930</v>
      </c>
      <c r="AM582" s="12" t="s">
        <v>1500</v>
      </c>
      <c r="AN582" s="27">
        <f>VLOOKUP(Table24[[#This Row],[USD conversion]],Sheet2!A:B,2,FALSE)</f>
        <v>1</v>
      </c>
      <c r="AO582" s="28">
        <f>Table24[[#This Row],[Min Charge]]*Table24[[#This Row],[Conversion Rate]]</f>
        <v>105</v>
      </c>
      <c r="AP582" s="28">
        <f>Table24[[#This Row],[45]]*Table24[[#This Row],[Conversion Rate]]</f>
        <v>0</v>
      </c>
      <c r="AQ582" s="28">
        <f>Table24[[#This Row],[100]]*Table24[[#This Row],[Conversion Rate]]</f>
        <v>2.7</v>
      </c>
      <c r="AR582" s="28">
        <f>Table24[[#This Row],[200]]*Table24[[#This Row],[Conversion Rate]]</f>
        <v>2.7</v>
      </c>
      <c r="AS582" s="28">
        <f>Table24[[#This Row],[300]]*Table24[[#This Row],[Conversion Rate]]</f>
        <v>2.5499999999999998</v>
      </c>
      <c r="AT582" s="28">
        <f>Table24[[#This Row],[500]]*Table24[[#This Row],[Conversion Rate]]</f>
        <v>2.35</v>
      </c>
      <c r="AU582" s="28">
        <f>Table24[[#This Row],[1000]]*Table24[[#This Row],[Conversion Rate]]</f>
        <v>2.2000000000000002</v>
      </c>
      <c r="AV582" s="28">
        <f>Table24[[#This Row],[2500]]*Table24[[#This Row],[Conversion Rate]]</f>
        <v>2.2000000000000002</v>
      </c>
      <c r="AW582" s="28">
        <f>Table24[[#This Row],[5000]]*Table24[[#This Row],[Conversion Rate]]</f>
        <v>2.2000000000000002</v>
      </c>
      <c r="AX582" s="28" t="str">
        <f>Table24[[#This Row],[All In/ ++]]</f>
        <v> </v>
      </c>
      <c r="AY582" s="28" t="e">
        <f>Table24[[#This Row],[FSC]]*Table24[[#This Row],[Conversion Rate]]</f>
        <v>#VALUE!</v>
      </c>
      <c r="AZ582" s="28" t="e">
        <f>Table24[[#This Row],[SSC]]*Table24[[#This Row],[Conversion Rate]]</f>
        <v>#VALUE!</v>
      </c>
      <c r="BA582" s="28">
        <f>Table24[[#This Row],[Screening]]*Table24[[#This Row],[Conversion Rate]]</f>
        <v>0.03</v>
      </c>
      <c r="BB582" s="28" t="e">
        <f>Table24[[#This Row],[Other Charges]]*Table24[[#This Row],[Conversion Rate]]</f>
        <v>#VALUE!</v>
      </c>
      <c r="BC582" s="28" t="e">
        <f>Table24[[#This Row],[Dry Ice Charge]]*Table24[[#This Row],[Conversion Rate]]</f>
        <v>#VALUE!</v>
      </c>
      <c r="BD582" s="28" t="e">
        <f>Table24[[#This Row],[SAF/kg]]*Table24[[#This Row],[Conversion Rate]]</f>
        <v>#VALUE!</v>
      </c>
      <c r="BE582" s="30" cm="1">
        <f t="array" ref="BE582">IF(COUNTIFS(F$20:F$1213,F582,G$20:G$1213,G582)&gt;1,
    _xlfn.PERCENTRANK.INC(
        _xlfn._xlws.FILTER(AO$20:AO$1213, (F$20:F$1213=F582)*(G$20:G$1213=G582)*ISNUMBER(AO$20:AO$1213)),
        AO582
    ),
    0
)</f>
        <v>0</v>
      </c>
      <c r="BF582" s="28" t="str">
        <f t="shared" si="8"/>
        <v>Green</v>
      </c>
    </row>
    <row r="583" spans="3:58" hidden="1">
      <c r="C583" s="6" t="s">
        <v>28</v>
      </c>
      <c r="D583" s="4" t="s">
        <v>21</v>
      </c>
      <c r="E583" s="4" t="s">
        <v>22</v>
      </c>
      <c r="F583" s="4" t="s">
        <v>51</v>
      </c>
      <c r="G583" s="4" t="s">
        <v>73</v>
      </c>
      <c r="H583" s="4" t="s">
        <v>800</v>
      </c>
      <c r="I583" s="4" t="s">
        <v>823</v>
      </c>
      <c r="J583" s="4" t="s">
        <v>778</v>
      </c>
      <c r="K583" s="4" t="s">
        <v>778</v>
      </c>
      <c r="L5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AviationNoExpressFRAMLADEMTEMEAEMEA</v>
      </c>
      <c r="M583" s="7">
        <v>2331.3181080000008</v>
      </c>
      <c r="N583" s="4">
        <v>271</v>
      </c>
      <c r="O583" s="13">
        <v>8.602649845018453</v>
      </c>
      <c r="P583" s="8" t="s">
        <v>939</v>
      </c>
      <c r="Q583" s="12" t="s">
        <v>472</v>
      </c>
      <c r="R583" s="12" t="s">
        <v>791</v>
      </c>
      <c r="S583" s="12"/>
      <c r="T583" s="12" t="s">
        <v>837</v>
      </c>
      <c r="U583" s="22" t="s">
        <v>920</v>
      </c>
      <c r="V583" s="12">
        <v>115</v>
      </c>
      <c r="W583" s="12"/>
      <c r="X583" s="12" t="s">
        <v>921</v>
      </c>
      <c r="Y583" s="12" t="s">
        <v>921</v>
      </c>
      <c r="Z583" s="12" t="s">
        <v>921</v>
      </c>
      <c r="AA583" s="12" t="s">
        <v>921</v>
      </c>
      <c r="AB583" s="12" t="s">
        <v>921</v>
      </c>
      <c r="AC583" s="12" t="s">
        <v>921</v>
      </c>
      <c r="AD583" s="12" t="s">
        <v>921</v>
      </c>
      <c r="AE583" s="12" t="s">
        <v>922</v>
      </c>
      <c r="AF583" s="12" t="s">
        <v>920</v>
      </c>
      <c r="AG583" s="12" t="s">
        <v>920</v>
      </c>
      <c r="AH583" s="12" t="s">
        <v>923</v>
      </c>
      <c r="AI583" s="12" t="s">
        <v>924</v>
      </c>
      <c r="AJ583" s="12" t="s">
        <v>925</v>
      </c>
      <c r="AK583" s="12" t="s">
        <v>920</v>
      </c>
      <c r="AL583" s="16" t="s">
        <v>926</v>
      </c>
      <c r="AM583" s="12" t="s">
        <v>1503</v>
      </c>
      <c r="AN583" s="27">
        <f>VLOOKUP(Table24[[#This Row],[USD conversion]],Sheet2!A:B,2,FALSE)</f>
        <v>1.1715</v>
      </c>
      <c r="AO583" s="28">
        <f>Table24[[#This Row],[Min Charge]]*Table24[[#This Row],[Conversion Rate]]</f>
        <v>134.7225</v>
      </c>
      <c r="AP583" s="28">
        <f>Table24[[#This Row],[45]]*Table24[[#This Row],[Conversion Rate]]</f>
        <v>0</v>
      </c>
      <c r="AQ583" s="28" t="e">
        <f>Table24[[#This Row],[100]]*Table24[[#This Row],[Conversion Rate]]</f>
        <v>#VALUE!</v>
      </c>
      <c r="AR583" s="28" t="e">
        <f>Table24[[#This Row],[200]]*Table24[[#This Row],[Conversion Rate]]</f>
        <v>#VALUE!</v>
      </c>
      <c r="AS583" s="28" t="e">
        <f>Table24[[#This Row],[300]]*Table24[[#This Row],[Conversion Rate]]</f>
        <v>#VALUE!</v>
      </c>
      <c r="AT583" s="28" t="e">
        <f>Table24[[#This Row],[500]]*Table24[[#This Row],[Conversion Rate]]</f>
        <v>#VALUE!</v>
      </c>
      <c r="AU583" s="28" t="e">
        <f>Table24[[#This Row],[1000]]*Table24[[#This Row],[Conversion Rate]]</f>
        <v>#VALUE!</v>
      </c>
      <c r="AV583" s="28" t="e">
        <f>Table24[[#This Row],[2500]]*Table24[[#This Row],[Conversion Rate]]</f>
        <v>#VALUE!</v>
      </c>
      <c r="AW583" s="28" t="e">
        <f>Table24[[#This Row],[5000]]*Table24[[#This Row],[Conversion Rate]]</f>
        <v>#VALUE!</v>
      </c>
      <c r="AX583" s="28" t="str">
        <f>Table24[[#This Row],[All In/ ++]]</f>
        <v>net rate</v>
      </c>
      <c r="AY583" s="28" t="e">
        <f>Table24[[#This Row],[FSC]]*Table24[[#This Row],[Conversion Rate]]</f>
        <v>#VALUE!</v>
      </c>
      <c r="AZ583" s="28" t="e">
        <f>Table24[[#This Row],[SSC]]*Table24[[#This Row],[Conversion Rate]]</f>
        <v>#VALUE!</v>
      </c>
      <c r="BA583" s="28" t="e">
        <f>Table24[[#This Row],[Screening]]*Table24[[#This Row],[Conversion Rate]]</f>
        <v>#VALUE!</v>
      </c>
      <c r="BB583" s="28" t="e">
        <f>Table24[[#This Row],[Other Charges]]*Table24[[#This Row],[Conversion Rate]]</f>
        <v>#VALUE!</v>
      </c>
      <c r="BC583" s="28" t="e">
        <f>Table24[[#This Row],[Dry Ice Charge]]*Table24[[#This Row],[Conversion Rate]]</f>
        <v>#VALUE!</v>
      </c>
      <c r="BD583" s="28" t="e">
        <f>Table24[[#This Row],[SAF/kg]]*Table24[[#This Row],[Conversion Rate]]</f>
        <v>#VALUE!</v>
      </c>
      <c r="BE583" s="30" cm="1">
        <f t="array" ref="BE583">IF(COUNTIFS(F$20:F$1213,F583,G$20:G$1213,G583)&gt;1,
    _xlfn.PERCENTRANK.INC(
        _xlfn._xlws.FILTER(AO$20:AO$1213, (F$20:F$1213=F583)*(G$20:G$1213=G583)*ISNUMBER(AO$20:AO$1213)),
        AO583
    ),
    0
)</f>
        <v>1</v>
      </c>
      <c r="BF583" s="28" t="str">
        <f t="shared" si="8"/>
        <v>Red</v>
      </c>
    </row>
    <row r="584" spans="3:58" hidden="1">
      <c r="C584" s="6" t="s">
        <v>28</v>
      </c>
      <c r="D584" s="4" t="s">
        <v>21</v>
      </c>
      <c r="E584" s="4" t="s">
        <v>36</v>
      </c>
      <c r="F584" s="4" t="s">
        <v>51</v>
      </c>
      <c r="G584" s="4" t="s">
        <v>52</v>
      </c>
      <c r="H584" s="4" t="s">
        <v>800</v>
      </c>
      <c r="I584" s="4" t="s">
        <v>818</v>
      </c>
      <c r="J584" s="4" t="s">
        <v>778</v>
      </c>
      <c r="K584" s="4" t="s">
        <v>777</v>
      </c>
      <c r="L5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AviationNoStandardFRARUHDESAEMEAAPAC</v>
      </c>
      <c r="M584" s="7">
        <v>7256.5725780000148</v>
      </c>
      <c r="N584" s="4">
        <v>523</v>
      </c>
      <c r="O584" s="13">
        <v>13.874899766730429</v>
      </c>
      <c r="P584" s="8" t="s">
        <v>939</v>
      </c>
      <c r="Q584" s="12" t="s">
        <v>472</v>
      </c>
      <c r="R584" s="12" t="s">
        <v>791</v>
      </c>
      <c r="S584" s="12"/>
      <c r="T584" s="12" t="s">
        <v>837</v>
      </c>
      <c r="U584" s="22" t="s">
        <v>920</v>
      </c>
      <c r="V584" s="12">
        <v>115</v>
      </c>
      <c r="W584" s="12"/>
      <c r="X584" s="12" t="s">
        <v>921</v>
      </c>
      <c r="Y584" s="12" t="s">
        <v>921</v>
      </c>
      <c r="Z584" s="12" t="s">
        <v>921</v>
      </c>
      <c r="AA584" s="12" t="s">
        <v>921</v>
      </c>
      <c r="AB584" s="12" t="s">
        <v>921</v>
      </c>
      <c r="AC584" s="12" t="s">
        <v>921</v>
      </c>
      <c r="AD584" s="12" t="s">
        <v>921</v>
      </c>
      <c r="AE584" s="12" t="s">
        <v>922</v>
      </c>
      <c r="AF584" s="12" t="s">
        <v>920</v>
      </c>
      <c r="AG584" s="12" t="s">
        <v>920</v>
      </c>
      <c r="AH584" s="12" t="s">
        <v>923</v>
      </c>
      <c r="AI584" s="12" t="s">
        <v>924</v>
      </c>
      <c r="AJ584" s="12" t="s">
        <v>925</v>
      </c>
      <c r="AK584" s="12" t="s">
        <v>920</v>
      </c>
      <c r="AL584" s="16" t="s">
        <v>921</v>
      </c>
      <c r="AM584" s="12" t="s">
        <v>1503</v>
      </c>
      <c r="AN584" s="27">
        <f>VLOOKUP(Table24[[#This Row],[USD conversion]],Sheet2!A:B,2,FALSE)</f>
        <v>1.1715</v>
      </c>
      <c r="AO584" s="28">
        <f>Table24[[#This Row],[Min Charge]]*Table24[[#This Row],[Conversion Rate]]</f>
        <v>134.7225</v>
      </c>
      <c r="AP584" s="28">
        <f>Table24[[#This Row],[45]]*Table24[[#This Row],[Conversion Rate]]</f>
        <v>0</v>
      </c>
      <c r="AQ584" s="28" t="e">
        <f>Table24[[#This Row],[100]]*Table24[[#This Row],[Conversion Rate]]</f>
        <v>#VALUE!</v>
      </c>
      <c r="AR584" s="28" t="e">
        <f>Table24[[#This Row],[200]]*Table24[[#This Row],[Conversion Rate]]</f>
        <v>#VALUE!</v>
      </c>
      <c r="AS584" s="28" t="e">
        <f>Table24[[#This Row],[300]]*Table24[[#This Row],[Conversion Rate]]</f>
        <v>#VALUE!</v>
      </c>
      <c r="AT584" s="28" t="e">
        <f>Table24[[#This Row],[500]]*Table24[[#This Row],[Conversion Rate]]</f>
        <v>#VALUE!</v>
      </c>
      <c r="AU584" s="28" t="e">
        <f>Table24[[#This Row],[1000]]*Table24[[#This Row],[Conversion Rate]]</f>
        <v>#VALUE!</v>
      </c>
      <c r="AV584" s="28" t="e">
        <f>Table24[[#This Row],[2500]]*Table24[[#This Row],[Conversion Rate]]</f>
        <v>#VALUE!</v>
      </c>
      <c r="AW584" s="28" t="e">
        <f>Table24[[#This Row],[5000]]*Table24[[#This Row],[Conversion Rate]]</f>
        <v>#VALUE!</v>
      </c>
      <c r="AX584" s="28" t="str">
        <f>Table24[[#This Row],[All In/ ++]]</f>
        <v>net rate</v>
      </c>
      <c r="AY584" s="28" t="e">
        <f>Table24[[#This Row],[FSC]]*Table24[[#This Row],[Conversion Rate]]</f>
        <v>#VALUE!</v>
      </c>
      <c r="AZ584" s="28" t="e">
        <f>Table24[[#This Row],[SSC]]*Table24[[#This Row],[Conversion Rate]]</f>
        <v>#VALUE!</v>
      </c>
      <c r="BA584" s="28" t="e">
        <f>Table24[[#This Row],[Screening]]*Table24[[#This Row],[Conversion Rate]]</f>
        <v>#VALUE!</v>
      </c>
      <c r="BB584" s="28" t="e">
        <f>Table24[[#This Row],[Other Charges]]*Table24[[#This Row],[Conversion Rate]]</f>
        <v>#VALUE!</v>
      </c>
      <c r="BC584" s="28" t="e">
        <f>Table24[[#This Row],[Dry Ice Charge]]*Table24[[#This Row],[Conversion Rate]]</f>
        <v>#VALUE!</v>
      </c>
      <c r="BD584" s="28" t="e">
        <f>Table24[[#This Row],[SAF/kg]]*Table24[[#This Row],[Conversion Rate]]</f>
        <v>#VALUE!</v>
      </c>
      <c r="BE584" s="30" cm="1">
        <f t="array" ref="BE584">IF(COUNTIFS(F$20:F$1213,F584,G$20:G$1213,G584)&gt;1,
    _xlfn.PERCENTRANK.INC(
        _xlfn._xlws.FILTER(AO$20:AO$1213, (F$20:F$1213=F584)*(G$20:G$1213=G584)*ISNUMBER(AO$20:AO$1213)),
        AO584
    ),
    0
)</f>
        <v>0.66600000000000004</v>
      </c>
      <c r="BF584" s="28" t="str">
        <f t="shared" si="8"/>
        <v>Orange</v>
      </c>
    </row>
    <row r="585" spans="3:58" hidden="1">
      <c r="C585" s="6" t="s">
        <v>20</v>
      </c>
      <c r="D585" s="4" t="s">
        <v>21</v>
      </c>
      <c r="E585" s="4" t="s">
        <v>22</v>
      </c>
      <c r="F585" s="4" t="s">
        <v>283</v>
      </c>
      <c r="G585" s="4" t="s">
        <v>112</v>
      </c>
      <c r="H585" s="4" t="s">
        <v>817</v>
      </c>
      <c r="I585" s="4" t="s">
        <v>803</v>
      </c>
      <c r="J585" s="4" t="s">
        <v>778</v>
      </c>
      <c r="K585" s="4" t="s">
        <v>778</v>
      </c>
      <c r="L5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PharmaNoExpressJNBBRUZABEEMEAEMEA</v>
      </c>
      <c r="M585" s="7">
        <v>1092</v>
      </c>
      <c r="N585" s="4">
        <v>264</v>
      </c>
      <c r="O585" s="13">
        <v>4.1363636363636367</v>
      </c>
      <c r="P585" s="8" t="s">
        <v>939</v>
      </c>
      <c r="Q585" s="12" t="s">
        <v>472</v>
      </c>
      <c r="R585" s="12" t="s">
        <v>792</v>
      </c>
      <c r="S585" s="12" t="s">
        <v>51</v>
      </c>
      <c r="T585" s="12" t="s">
        <v>859</v>
      </c>
      <c r="U585" s="22">
        <v>26</v>
      </c>
      <c r="V585" s="12">
        <v>1.05</v>
      </c>
      <c r="W585" s="12"/>
      <c r="X585" s="12">
        <v>3.5</v>
      </c>
      <c r="Y585" s="12">
        <v>3.5</v>
      </c>
      <c r="Z585" s="12">
        <v>3.25</v>
      </c>
      <c r="AA585" s="12">
        <v>3</v>
      </c>
      <c r="AB585" s="12">
        <v>2.8</v>
      </c>
      <c r="AC585" s="12">
        <v>2.8</v>
      </c>
      <c r="AD585" s="12">
        <v>2.8</v>
      </c>
      <c r="AE585" s="12" t="s">
        <v>921</v>
      </c>
      <c r="AF585" s="12" t="s">
        <v>921</v>
      </c>
      <c r="AG585" s="12" t="s">
        <v>921</v>
      </c>
      <c r="AH585" s="12">
        <v>0.03</v>
      </c>
      <c r="AI585" s="12" t="s">
        <v>928</v>
      </c>
      <c r="AJ585" s="12" t="s">
        <v>929</v>
      </c>
      <c r="AK585" s="12" t="s">
        <v>921</v>
      </c>
      <c r="AL585" s="16" t="s">
        <v>930</v>
      </c>
      <c r="AM585" s="12" t="s">
        <v>1500</v>
      </c>
      <c r="AN585" s="27">
        <f>VLOOKUP(Table24[[#This Row],[USD conversion]],Sheet2!A:B,2,FALSE)</f>
        <v>1</v>
      </c>
      <c r="AO585" s="28">
        <f>Table24[[#This Row],[Min Charge]]*Table24[[#This Row],[Conversion Rate]]</f>
        <v>1.05</v>
      </c>
      <c r="AP585" s="28">
        <f>Table24[[#This Row],[45]]*Table24[[#This Row],[Conversion Rate]]</f>
        <v>0</v>
      </c>
      <c r="AQ585" s="28">
        <f>Table24[[#This Row],[100]]*Table24[[#This Row],[Conversion Rate]]</f>
        <v>3.5</v>
      </c>
      <c r="AR585" s="28">
        <f>Table24[[#This Row],[200]]*Table24[[#This Row],[Conversion Rate]]</f>
        <v>3.5</v>
      </c>
      <c r="AS585" s="28">
        <f>Table24[[#This Row],[300]]*Table24[[#This Row],[Conversion Rate]]</f>
        <v>3.25</v>
      </c>
      <c r="AT585" s="28">
        <f>Table24[[#This Row],[500]]*Table24[[#This Row],[Conversion Rate]]</f>
        <v>3</v>
      </c>
      <c r="AU585" s="28">
        <f>Table24[[#This Row],[1000]]*Table24[[#This Row],[Conversion Rate]]</f>
        <v>2.8</v>
      </c>
      <c r="AV585" s="28">
        <f>Table24[[#This Row],[2500]]*Table24[[#This Row],[Conversion Rate]]</f>
        <v>2.8</v>
      </c>
      <c r="AW585" s="28">
        <f>Table24[[#This Row],[5000]]*Table24[[#This Row],[Conversion Rate]]</f>
        <v>2.8</v>
      </c>
      <c r="AX585" s="28" t="str">
        <f>Table24[[#This Row],[All In/ ++]]</f>
        <v> </v>
      </c>
      <c r="AY585" s="28" t="e">
        <f>Table24[[#This Row],[FSC]]*Table24[[#This Row],[Conversion Rate]]</f>
        <v>#VALUE!</v>
      </c>
      <c r="AZ585" s="28" t="e">
        <f>Table24[[#This Row],[SSC]]*Table24[[#This Row],[Conversion Rate]]</f>
        <v>#VALUE!</v>
      </c>
      <c r="BA585" s="28">
        <f>Table24[[#This Row],[Screening]]*Table24[[#This Row],[Conversion Rate]]</f>
        <v>0.03</v>
      </c>
      <c r="BB585" s="28" t="e">
        <f>Table24[[#This Row],[Other Charges]]*Table24[[#This Row],[Conversion Rate]]</f>
        <v>#VALUE!</v>
      </c>
      <c r="BC585" s="28" t="e">
        <f>Table24[[#This Row],[Dry Ice Charge]]*Table24[[#This Row],[Conversion Rate]]</f>
        <v>#VALUE!</v>
      </c>
      <c r="BD585" s="28" t="e">
        <f>Table24[[#This Row],[SAF/kg]]*Table24[[#This Row],[Conversion Rate]]</f>
        <v>#VALUE!</v>
      </c>
      <c r="BE585" s="30" cm="1">
        <f t="array" ref="BE585">IF(COUNTIFS(F$20:F$1213,F585,G$20:G$1213,G585)&gt;1,
    _xlfn.PERCENTRANK.INC(
        _xlfn._xlws.FILTER(AO$20:AO$1213, (F$20:F$1213=F585)*(G$20:G$1213=G585)*ISNUMBER(AO$20:AO$1213)),
        AO585
    ),
    0
)</f>
        <v>0</v>
      </c>
      <c r="BF585" s="28" t="str">
        <f t="shared" si="8"/>
        <v>Green</v>
      </c>
    </row>
    <row r="586" spans="3:58" hidden="1">
      <c r="C586" s="6" t="s">
        <v>20</v>
      </c>
      <c r="D586" s="4" t="s">
        <v>472</v>
      </c>
      <c r="E586" s="4" t="s">
        <v>22</v>
      </c>
      <c r="F586" s="4" t="s">
        <v>283</v>
      </c>
      <c r="G586" s="4" t="s">
        <v>112</v>
      </c>
      <c r="H586" s="4" t="s">
        <v>817</v>
      </c>
      <c r="I586" s="4" t="s">
        <v>803</v>
      </c>
      <c r="J586" s="4" t="s">
        <v>778</v>
      </c>
      <c r="K586" s="4" t="s">
        <v>778</v>
      </c>
      <c r="L5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PharmaYesExpressJNBBRUZABEEMEAEMEA</v>
      </c>
      <c r="M586" s="7">
        <v>29259</v>
      </c>
      <c r="N586" s="4">
        <v>331</v>
      </c>
      <c r="O586" s="13">
        <v>88.395770392749242</v>
      </c>
      <c r="P586" s="8" t="s">
        <v>939</v>
      </c>
      <c r="Q586" s="12" t="s">
        <v>472</v>
      </c>
      <c r="R586" s="12" t="s">
        <v>792</v>
      </c>
      <c r="S586" s="12" t="s">
        <v>51</v>
      </c>
      <c r="T586" s="12" t="s">
        <v>859</v>
      </c>
      <c r="U586" s="22">
        <v>26</v>
      </c>
      <c r="V586" s="12">
        <v>105</v>
      </c>
      <c r="W586" s="12"/>
      <c r="X586" s="12">
        <v>3.5</v>
      </c>
      <c r="Y586" s="12">
        <v>3.5</v>
      </c>
      <c r="Z586" s="12">
        <v>3.25</v>
      </c>
      <c r="AA586" s="12">
        <v>3</v>
      </c>
      <c r="AB586" s="12">
        <v>2.8</v>
      </c>
      <c r="AC586" s="12">
        <v>2.8</v>
      </c>
      <c r="AD586" s="12">
        <v>2.8</v>
      </c>
      <c r="AE586" s="12" t="s">
        <v>921</v>
      </c>
      <c r="AF586" s="12" t="s">
        <v>921</v>
      </c>
      <c r="AG586" s="12" t="s">
        <v>921</v>
      </c>
      <c r="AH586" s="12">
        <v>0.03</v>
      </c>
      <c r="AI586" s="12" t="s">
        <v>928</v>
      </c>
      <c r="AJ586" s="12" t="s">
        <v>929</v>
      </c>
      <c r="AK586" s="12" t="s">
        <v>921</v>
      </c>
      <c r="AL586" s="16" t="s">
        <v>930</v>
      </c>
      <c r="AM586" s="12" t="s">
        <v>1500</v>
      </c>
      <c r="AN586" s="27">
        <f>VLOOKUP(Table24[[#This Row],[USD conversion]],Sheet2!A:B,2,FALSE)</f>
        <v>1</v>
      </c>
      <c r="AO586" s="28">
        <f>Table24[[#This Row],[Min Charge]]*Table24[[#This Row],[Conversion Rate]]</f>
        <v>105</v>
      </c>
      <c r="AP586" s="28">
        <f>Table24[[#This Row],[45]]*Table24[[#This Row],[Conversion Rate]]</f>
        <v>0</v>
      </c>
      <c r="AQ586" s="28">
        <f>Table24[[#This Row],[100]]*Table24[[#This Row],[Conversion Rate]]</f>
        <v>3.5</v>
      </c>
      <c r="AR586" s="28">
        <f>Table24[[#This Row],[200]]*Table24[[#This Row],[Conversion Rate]]</f>
        <v>3.5</v>
      </c>
      <c r="AS586" s="28">
        <f>Table24[[#This Row],[300]]*Table24[[#This Row],[Conversion Rate]]</f>
        <v>3.25</v>
      </c>
      <c r="AT586" s="28">
        <f>Table24[[#This Row],[500]]*Table24[[#This Row],[Conversion Rate]]</f>
        <v>3</v>
      </c>
      <c r="AU586" s="28">
        <f>Table24[[#This Row],[1000]]*Table24[[#This Row],[Conversion Rate]]</f>
        <v>2.8</v>
      </c>
      <c r="AV586" s="28">
        <f>Table24[[#This Row],[2500]]*Table24[[#This Row],[Conversion Rate]]</f>
        <v>2.8</v>
      </c>
      <c r="AW586" s="28">
        <f>Table24[[#This Row],[5000]]*Table24[[#This Row],[Conversion Rate]]</f>
        <v>2.8</v>
      </c>
      <c r="AX586" s="28" t="str">
        <f>Table24[[#This Row],[All In/ ++]]</f>
        <v> </v>
      </c>
      <c r="AY586" s="28" t="e">
        <f>Table24[[#This Row],[FSC]]*Table24[[#This Row],[Conversion Rate]]</f>
        <v>#VALUE!</v>
      </c>
      <c r="AZ586" s="28" t="e">
        <f>Table24[[#This Row],[SSC]]*Table24[[#This Row],[Conversion Rate]]</f>
        <v>#VALUE!</v>
      </c>
      <c r="BA586" s="28">
        <f>Table24[[#This Row],[Screening]]*Table24[[#This Row],[Conversion Rate]]</f>
        <v>0.03</v>
      </c>
      <c r="BB586" s="28" t="e">
        <f>Table24[[#This Row],[Other Charges]]*Table24[[#This Row],[Conversion Rate]]</f>
        <v>#VALUE!</v>
      </c>
      <c r="BC586" s="28" t="e">
        <f>Table24[[#This Row],[Dry Ice Charge]]*Table24[[#This Row],[Conversion Rate]]</f>
        <v>#VALUE!</v>
      </c>
      <c r="BD586" s="28" t="e">
        <f>Table24[[#This Row],[SAF/kg]]*Table24[[#This Row],[Conversion Rate]]</f>
        <v>#VALUE!</v>
      </c>
      <c r="BE586" s="30" cm="1">
        <f t="array" ref="BE586">IF(COUNTIFS(F$20:F$1213,F586,G$20:G$1213,G586)&gt;1,
    _xlfn.PERCENTRANK.INC(
        _xlfn._xlws.FILTER(AO$20:AO$1213, (F$20:F$1213=F586)*(G$20:G$1213=G586)*ISNUMBER(AO$20:AO$1213)),
        AO586
    ),
    0
)</f>
        <v>0.2</v>
      </c>
      <c r="BF586" s="28" t="str">
        <f t="shared" si="8"/>
        <v>Green</v>
      </c>
    </row>
    <row r="587" spans="3:58" hidden="1">
      <c r="C587" s="6" t="s">
        <v>20</v>
      </c>
      <c r="D587" s="4" t="s">
        <v>21</v>
      </c>
      <c r="E587" s="4" t="s">
        <v>22</v>
      </c>
      <c r="F587" s="4" t="s">
        <v>283</v>
      </c>
      <c r="G587" s="4" t="s">
        <v>171</v>
      </c>
      <c r="H587" s="4" t="s">
        <v>817</v>
      </c>
      <c r="I587" s="4" t="s">
        <v>798</v>
      </c>
      <c r="J587" s="4" t="s">
        <v>778</v>
      </c>
      <c r="K587" s="4" t="s">
        <v>778</v>
      </c>
      <c r="L5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PharmaNoExpressJNBDUBZAIEEMEAEMEA</v>
      </c>
      <c r="M587" s="7">
        <v>1546</v>
      </c>
      <c r="N587" s="4">
        <v>290</v>
      </c>
      <c r="O587" s="13">
        <v>5.3310344827586205</v>
      </c>
      <c r="P587" s="8" t="s">
        <v>939</v>
      </c>
      <c r="Q587" s="12" t="s">
        <v>472</v>
      </c>
      <c r="R587" s="12" t="s">
        <v>792</v>
      </c>
      <c r="S587" s="12" t="s">
        <v>51</v>
      </c>
      <c r="T587" s="12" t="s">
        <v>859</v>
      </c>
      <c r="U587" s="22">
        <v>33</v>
      </c>
      <c r="V587" s="12">
        <v>1.05</v>
      </c>
      <c r="W587" s="12"/>
      <c r="X587" s="12">
        <v>2.85</v>
      </c>
      <c r="Y587" s="12">
        <v>2.85</v>
      </c>
      <c r="Z587" s="12">
        <v>2.7</v>
      </c>
      <c r="AA587" s="12">
        <v>2.5</v>
      </c>
      <c r="AB587" s="12">
        <v>2.35</v>
      </c>
      <c r="AC587" s="12">
        <v>2.35</v>
      </c>
      <c r="AD587" s="12">
        <v>2.35</v>
      </c>
      <c r="AE587" s="12" t="s">
        <v>921</v>
      </c>
      <c r="AF587" s="12" t="s">
        <v>921</v>
      </c>
      <c r="AG587" s="12" t="s">
        <v>921</v>
      </c>
      <c r="AH587" s="12">
        <v>0.03</v>
      </c>
      <c r="AI587" s="12" t="s">
        <v>928</v>
      </c>
      <c r="AJ587" s="12" t="s">
        <v>929</v>
      </c>
      <c r="AK587" s="12" t="s">
        <v>921</v>
      </c>
      <c r="AL587" s="16" t="s">
        <v>930</v>
      </c>
      <c r="AM587" s="12" t="s">
        <v>1500</v>
      </c>
      <c r="AN587" s="27">
        <f>VLOOKUP(Table24[[#This Row],[USD conversion]],Sheet2!A:B,2,FALSE)</f>
        <v>1</v>
      </c>
      <c r="AO587" s="28">
        <f>Table24[[#This Row],[Min Charge]]*Table24[[#This Row],[Conversion Rate]]</f>
        <v>1.05</v>
      </c>
      <c r="AP587" s="28">
        <f>Table24[[#This Row],[45]]*Table24[[#This Row],[Conversion Rate]]</f>
        <v>0</v>
      </c>
      <c r="AQ587" s="28">
        <f>Table24[[#This Row],[100]]*Table24[[#This Row],[Conversion Rate]]</f>
        <v>2.85</v>
      </c>
      <c r="AR587" s="28">
        <f>Table24[[#This Row],[200]]*Table24[[#This Row],[Conversion Rate]]</f>
        <v>2.85</v>
      </c>
      <c r="AS587" s="28">
        <f>Table24[[#This Row],[300]]*Table24[[#This Row],[Conversion Rate]]</f>
        <v>2.7</v>
      </c>
      <c r="AT587" s="28">
        <f>Table24[[#This Row],[500]]*Table24[[#This Row],[Conversion Rate]]</f>
        <v>2.5</v>
      </c>
      <c r="AU587" s="28">
        <f>Table24[[#This Row],[1000]]*Table24[[#This Row],[Conversion Rate]]</f>
        <v>2.35</v>
      </c>
      <c r="AV587" s="28">
        <f>Table24[[#This Row],[2500]]*Table24[[#This Row],[Conversion Rate]]</f>
        <v>2.35</v>
      </c>
      <c r="AW587" s="28">
        <f>Table24[[#This Row],[5000]]*Table24[[#This Row],[Conversion Rate]]</f>
        <v>2.35</v>
      </c>
      <c r="AX587" s="28" t="str">
        <f>Table24[[#This Row],[All In/ ++]]</f>
        <v> </v>
      </c>
      <c r="AY587" s="28" t="e">
        <f>Table24[[#This Row],[FSC]]*Table24[[#This Row],[Conversion Rate]]</f>
        <v>#VALUE!</v>
      </c>
      <c r="AZ587" s="28" t="e">
        <f>Table24[[#This Row],[SSC]]*Table24[[#This Row],[Conversion Rate]]</f>
        <v>#VALUE!</v>
      </c>
      <c r="BA587" s="28">
        <f>Table24[[#This Row],[Screening]]*Table24[[#This Row],[Conversion Rate]]</f>
        <v>0.03</v>
      </c>
      <c r="BB587" s="28" t="e">
        <f>Table24[[#This Row],[Other Charges]]*Table24[[#This Row],[Conversion Rate]]</f>
        <v>#VALUE!</v>
      </c>
      <c r="BC587" s="28" t="e">
        <f>Table24[[#This Row],[Dry Ice Charge]]*Table24[[#This Row],[Conversion Rate]]</f>
        <v>#VALUE!</v>
      </c>
      <c r="BD587" s="28" t="e">
        <f>Table24[[#This Row],[SAF/kg]]*Table24[[#This Row],[Conversion Rate]]</f>
        <v>#VALUE!</v>
      </c>
      <c r="BE587" s="30" cm="1">
        <f t="array" ref="BE587">IF(COUNTIFS(F$20:F$1213,F587,G$20:G$1213,G587)&gt;1,
    _xlfn.PERCENTRANK.INC(
        _xlfn._xlws.FILTER(AO$20:AO$1213, (F$20:F$1213=F587)*(G$20:G$1213=G587)*ISNUMBER(AO$20:AO$1213)),
        AO587
    ),
    0
)</f>
        <v>0</v>
      </c>
      <c r="BF587" s="28" t="str">
        <f t="shared" si="8"/>
        <v>Green</v>
      </c>
    </row>
    <row r="588" spans="3:58" hidden="1">
      <c r="C588" s="6" t="s">
        <v>20</v>
      </c>
      <c r="D588" s="4" t="s">
        <v>472</v>
      </c>
      <c r="E588" s="4" t="s">
        <v>22</v>
      </c>
      <c r="F588" s="4" t="s">
        <v>283</v>
      </c>
      <c r="G588" s="4" t="s">
        <v>171</v>
      </c>
      <c r="H588" s="4" t="s">
        <v>817</v>
      </c>
      <c r="I588" s="4" t="s">
        <v>798</v>
      </c>
      <c r="J588" s="4" t="s">
        <v>778</v>
      </c>
      <c r="K588" s="4" t="s">
        <v>778</v>
      </c>
      <c r="L5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PharmaYesExpressJNBDUBZAIEEMEAEMEA</v>
      </c>
      <c r="M588" s="7">
        <v>14117</v>
      </c>
      <c r="N588" s="4">
        <v>301</v>
      </c>
      <c r="O588" s="13">
        <v>46.900332225913623</v>
      </c>
      <c r="P588" s="8" t="s">
        <v>939</v>
      </c>
      <c r="Q588" s="12" t="s">
        <v>472</v>
      </c>
      <c r="R588" s="12" t="s">
        <v>792</v>
      </c>
      <c r="S588" s="12" t="s">
        <v>51</v>
      </c>
      <c r="T588" s="12" t="s">
        <v>859</v>
      </c>
      <c r="U588" s="22">
        <v>33</v>
      </c>
      <c r="V588" s="12">
        <v>105</v>
      </c>
      <c r="W588" s="12"/>
      <c r="X588" s="12">
        <v>2.85</v>
      </c>
      <c r="Y588" s="12">
        <v>2.85</v>
      </c>
      <c r="Z588" s="12">
        <v>2.7</v>
      </c>
      <c r="AA588" s="12">
        <v>2.5</v>
      </c>
      <c r="AB588" s="12">
        <v>2.35</v>
      </c>
      <c r="AC588" s="12">
        <v>2.35</v>
      </c>
      <c r="AD588" s="12">
        <v>2.35</v>
      </c>
      <c r="AE588" s="12" t="s">
        <v>921</v>
      </c>
      <c r="AF588" s="12" t="s">
        <v>921</v>
      </c>
      <c r="AG588" s="12" t="s">
        <v>921</v>
      </c>
      <c r="AH588" s="12">
        <v>0.03</v>
      </c>
      <c r="AI588" s="12" t="s">
        <v>928</v>
      </c>
      <c r="AJ588" s="12" t="s">
        <v>929</v>
      </c>
      <c r="AK588" s="12" t="s">
        <v>921</v>
      </c>
      <c r="AL588" s="16" t="s">
        <v>930</v>
      </c>
      <c r="AM588" s="12" t="s">
        <v>1500</v>
      </c>
      <c r="AN588" s="27">
        <f>VLOOKUP(Table24[[#This Row],[USD conversion]],Sheet2!A:B,2,FALSE)</f>
        <v>1</v>
      </c>
      <c r="AO588" s="28">
        <f>Table24[[#This Row],[Min Charge]]*Table24[[#This Row],[Conversion Rate]]</f>
        <v>105</v>
      </c>
      <c r="AP588" s="28">
        <f>Table24[[#This Row],[45]]*Table24[[#This Row],[Conversion Rate]]</f>
        <v>0</v>
      </c>
      <c r="AQ588" s="28">
        <f>Table24[[#This Row],[100]]*Table24[[#This Row],[Conversion Rate]]</f>
        <v>2.85</v>
      </c>
      <c r="AR588" s="28">
        <f>Table24[[#This Row],[200]]*Table24[[#This Row],[Conversion Rate]]</f>
        <v>2.85</v>
      </c>
      <c r="AS588" s="28">
        <f>Table24[[#This Row],[300]]*Table24[[#This Row],[Conversion Rate]]</f>
        <v>2.7</v>
      </c>
      <c r="AT588" s="28">
        <f>Table24[[#This Row],[500]]*Table24[[#This Row],[Conversion Rate]]</f>
        <v>2.5</v>
      </c>
      <c r="AU588" s="28">
        <f>Table24[[#This Row],[1000]]*Table24[[#This Row],[Conversion Rate]]</f>
        <v>2.35</v>
      </c>
      <c r="AV588" s="28">
        <f>Table24[[#This Row],[2500]]*Table24[[#This Row],[Conversion Rate]]</f>
        <v>2.35</v>
      </c>
      <c r="AW588" s="28">
        <f>Table24[[#This Row],[5000]]*Table24[[#This Row],[Conversion Rate]]</f>
        <v>2.35</v>
      </c>
      <c r="AX588" s="28" t="str">
        <f>Table24[[#This Row],[All In/ ++]]</f>
        <v> </v>
      </c>
      <c r="AY588" s="28" t="e">
        <f>Table24[[#This Row],[FSC]]*Table24[[#This Row],[Conversion Rate]]</f>
        <v>#VALUE!</v>
      </c>
      <c r="AZ588" s="28" t="e">
        <f>Table24[[#This Row],[SSC]]*Table24[[#This Row],[Conversion Rate]]</f>
        <v>#VALUE!</v>
      </c>
      <c r="BA588" s="28">
        <f>Table24[[#This Row],[Screening]]*Table24[[#This Row],[Conversion Rate]]</f>
        <v>0.03</v>
      </c>
      <c r="BB588" s="28" t="e">
        <f>Table24[[#This Row],[Other Charges]]*Table24[[#This Row],[Conversion Rate]]</f>
        <v>#VALUE!</v>
      </c>
      <c r="BC588" s="28" t="e">
        <f>Table24[[#This Row],[Dry Ice Charge]]*Table24[[#This Row],[Conversion Rate]]</f>
        <v>#VALUE!</v>
      </c>
      <c r="BD588" s="28" t="e">
        <f>Table24[[#This Row],[SAF/kg]]*Table24[[#This Row],[Conversion Rate]]</f>
        <v>#VALUE!</v>
      </c>
      <c r="BE588" s="30" cm="1">
        <f t="array" ref="BE588">IF(COUNTIFS(F$20:F$1213,F588,G$20:G$1213,G588)&gt;1,
    _xlfn.PERCENTRANK.INC(
        _xlfn._xlws.FILTER(AO$20:AO$1213, (F$20:F$1213=F588)*(G$20:G$1213=G588)*ISNUMBER(AO$20:AO$1213)),
        AO588
    ),
    0
)</f>
        <v>0.2</v>
      </c>
      <c r="BF588" s="28" t="str">
        <f t="shared" ref="BF588:BF651" si="9">IF(ISNUMBER(BE588), IF(BE588&lt;=0.2, "Green", IF(BE588&lt;=0.7, "Orange", "Red")), "")</f>
        <v>Green</v>
      </c>
    </row>
    <row r="589" spans="3:58" hidden="1">
      <c r="C589" s="6" t="s">
        <v>20</v>
      </c>
      <c r="D589" s="4" t="s">
        <v>472</v>
      </c>
      <c r="E589" s="4" t="s">
        <v>22</v>
      </c>
      <c r="F589" s="4" t="s">
        <v>283</v>
      </c>
      <c r="G589" s="4" t="s">
        <v>86</v>
      </c>
      <c r="H589" s="4" t="s">
        <v>817</v>
      </c>
      <c r="I589" s="4" t="s">
        <v>795</v>
      </c>
      <c r="J589" s="4" t="s">
        <v>778</v>
      </c>
      <c r="K589" s="4" t="s">
        <v>778</v>
      </c>
      <c r="L5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PharmaYesExpressJNBLHRZAGBEMEAEMEA</v>
      </c>
      <c r="M589" s="7">
        <v>11102</v>
      </c>
      <c r="N589" s="4">
        <v>270</v>
      </c>
      <c r="O589" s="13">
        <v>41.11851851851852</v>
      </c>
      <c r="P589" s="8" t="s">
        <v>939</v>
      </c>
      <c r="Q589" s="12" t="s">
        <v>472</v>
      </c>
      <c r="R589" s="12" t="s">
        <v>792</v>
      </c>
      <c r="S589" s="12" t="s">
        <v>51</v>
      </c>
      <c r="T589" s="12" t="s">
        <v>859</v>
      </c>
      <c r="U589" s="22">
        <v>33</v>
      </c>
      <c r="V589" s="12">
        <v>105</v>
      </c>
      <c r="W589" s="12"/>
      <c r="X589" s="12">
        <v>2.8</v>
      </c>
      <c r="Y589" s="12">
        <v>2.8</v>
      </c>
      <c r="Z589" s="12">
        <v>2.65</v>
      </c>
      <c r="AA589" s="12">
        <v>2.4500000000000002</v>
      </c>
      <c r="AB589" s="12">
        <v>2.2999999999999998</v>
      </c>
      <c r="AC589" s="12">
        <v>2.2999999999999998</v>
      </c>
      <c r="AD589" s="12">
        <v>2.2999999999999998</v>
      </c>
      <c r="AE589" s="12" t="s">
        <v>921</v>
      </c>
      <c r="AF589" s="12" t="s">
        <v>921</v>
      </c>
      <c r="AG589" s="12" t="s">
        <v>921</v>
      </c>
      <c r="AH589" s="12">
        <v>0.03</v>
      </c>
      <c r="AI589" s="12" t="s">
        <v>928</v>
      </c>
      <c r="AJ589" s="12" t="s">
        <v>929</v>
      </c>
      <c r="AK589" s="12" t="s">
        <v>921</v>
      </c>
      <c r="AL589" s="16" t="s">
        <v>930</v>
      </c>
      <c r="AM589" s="12" t="s">
        <v>1500</v>
      </c>
      <c r="AN589" s="27">
        <f>VLOOKUP(Table24[[#This Row],[USD conversion]],Sheet2!A:B,2,FALSE)</f>
        <v>1</v>
      </c>
      <c r="AO589" s="28">
        <f>Table24[[#This Row],[Min Charge]]*Table24[[#This Row],[Conversion Rate]]</f>
        <v>105</v>
      </c>
      <c r="AP589" s="28">
        <f>Table24[[#This Row],[45]]*Table24[[#This Row],[Conversion Rate]]</f>
        <v>0</v>
      </c>
      <c r="AQ589" s="28">
        <f>Table24[[#This Row],[100]]*Table24[[#This Row],[Conversion Rate]]</f>
        <v>2.8</v>
      </c>
      <c r="AR589" s="28">
        <f>Table24[[#This Row],[200]]*Table24[[#This Row],[Conversion Rate]]</f>
        <v>2.8</v>
      </c>
      <c r="AS589" s="28">
        <f>Table24[[#This Row],[300]]*Table24[[#This Row],[Conversion Rate]]</f>
        <v>2.65</v>
      </c>
      <c r="AT589" s="28">
        <f>Table24[[#This Row],[500]]*Table24[[#This Row],[Conversion Rate]]</f>
        <v>2.4500000000000002</v>
      </c>
      <c r="AU589" s="28">
        <f>Table24[[#This Row],[1000]]*Table24[[#This Row],[Conversion Rate]]</f>
        <v>2.2999999999999998</v>
      </c>
      <c r="AV589" s="28">
        <f>Table24[[#This Row],[2500]]*Table24[[#This Row],[Conversion Rate]]</f>
        <v>2.2999999999999998</v>
      </c>
      <c r="AW589" s="28">
        <f>Table24[[#This Row],[5000]]*Table24[[#This Row],[Conversion Rate]]</f>
        <v>2.2999999999999998</v>
      </c>
      <c r="AX589" s="28" t="str">
        <f>Table24[[#This Row],[All In/ ++]]</f>
        <v> </v>
      </c>
      <c r="AY589" s="28" t="e">
        <f>Table24[[#This Row],[FSC]]*Table24[[#This Row],[Conversion Rate]]</f>
        <v>#VALUE!</v>
      </c>
      <c r="AZ589" s="28" t="e">
        <f>Table24[[#This Row],[SSC]]*Table24[[#This Row],[Conversion Rate]]</f>
        <v>#VALUE!</v>
      </c>
      <c r="BA589" s="28">
        <f>Table24[[#This Row],[Screening]]*Table24[[#This Row],[Conversion Rate]]</f>
        <v>0.03</v>
      </c>
      <c r="BB589" s="28" t="e">
        <f>Table24[[#This Row],[Other Charges]]*Table24[[#This Row],[Conversion Rate]]</f>
        <v>#VALUE!</v>
      </c>
      <c r="BC589" s="28" t="e">
        <f>Table24[[#This Row],[Dry Ice Charge]]*Table24[[#This Row],[Conversion Rate]]</f>
        <v>#VALUE!</v>
      </c>
      <c r="BD589" s="28" t="e">
        <f>Table24[[#This Row],[SAF/kg]]*Table24[[#This Row],[Conversion Rate]]</f>
        <v>#VALUE!</v>
      </c>
      <c r="BE589" s="30" cm="1">
        <f t="array" ref="BE589">IF(COUNTIFS(F$20:F$1213,F589,G$20:G$1213,G589)&gt;1,
    _xlfn.PERCENTRANK.INC(
        _xlfn._xlws.FILTER(AO$20:AO$1213, (F$20:F$1213=F589)*(G$20:G$1213=G589)*ISNUMBER(AO$20:AO$1213)),
        AO589
    ),
    0
)</f>
        <v>0</v>
      </c>
      <c r="BF589" s="28" t="str">
        <f t="shared" si="9"/>
        <v>Green</v>
      </c>
    </row>
    <row r="590" spans="3:58" hidden="1">
      <c r="C590" s="6" t="s">
        <v>20</v>
      </c>
      <c r="D590" s="4" t="s">
        <v>21</v>
      </c>
      <c r="E590" s="4" t="s">
        <v>22</v>
      </c>
      <c r="F590" s="4" t="s">
        <v>283</v>
      </c>
      <c r="G590" s="4" t="s">
        <v>124</v>
      </c>
      <c r="H590" s="4" t="s">
        <v>817</v>
      </c>
      <c r="I590" s="4" t="s">
        <v>807</v>
      </c>
      <c r="J590" s="4" t="s">
        <v>778</v>
      </c>
      <c r="K590" s="4" t="s">
        <v>778</v>
      </c>
      <c r="L5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PharmaNoExpressJNBZRHZACHEMEAEMEA</v>
      </c>
      <c r="M590" s="7">
        <v>3566</v>
      </c>
      <c r="N590" s="4">
        <v>426</v>
      </c>
      <c r="O590" s="13">
        <v>8.3708920187793421</v>
      </c>
      <c r="P590" s="8" t="s">
        <v>939</v>
      </c>
      <c r="Q590" s="12" t="s">
        <v>472</v>
      </c>
      <c r="R590" s="12" t="s">
        <v>792</v>
      </c>
      <c r="S590" s="12" t="s">
        <v>51</v>
      </c>
      <c r="T590" s="12" t="s">
        <v>859</v>
      </c>
      <c r="U590" s="22">
        <v>28</v>
      </c>
      <c r="V590" s="12">
        <v>1.05</v>
      </c>
      <c r="W590" s="12"/>
      <c r="X590" s="12">
        <v>3.25</v>
      </c>
      <c r="Y590" s="12">
        <v>3.25</v>
      </c>
      <c r="Z590" s="12">
        <v>3.05</v>
      </c>
      <c r="AA590" s="12">
        <v>2.8</v>
      </c>
      <c r="AB590" s="12">
        <v>2.6</v>
      </c>
      <c r="AC590" s="12">
        <v>2.6</v>
      </c>
      <c r="AD590" s="12">
        <v>2.6</v>
      </c>
      <c r="AE590" s="12" t="s">
        <v>921</v>
      </c>
      <c r="AF590" s="12" t="s">
        <v>921</v>
      </c>
      <c r="AG590" s="12" t="s">
        <v>921</v>
      </c>
      <c r="AH590" s="12">
        <v>0.03</v>
      </c>
      <c r="AI590" s="12" t="s">
        <v>928</v>
      </c>
      <c r="AJ590" s="12" t="s">
        <v>929</v>
      </c>
      <c r="AK590" s="12" t="s">
        <v>921</v>
      </c>
      <c r="AL590" s="16" t="s">
        <v>930</v>
      </c>
      <c r="AM590" s="12" t="s">
        <v>1500</v>
      </c>
      <c r="AN590" s="27">
        <f>VLOOKUP(Table24[[#This Row],[USD conversion]],Sheet2!A:B,2,FALSE)</f>
        <v>1</v>
      </c>
      <c r="AO590" s="28">
        <f>Table24[[#This Row],[Min Charge]]*Table24[[#This Row],[Conversion Rate]]</f>
        <v>1.05</v>
      </c>
      <c r="AP590" s="28">
        <f>Table24[[#This Row],[45]]*Table24[[#This Row],[Conversion Rate]]</f>
        <v>0</v>
      </c>
      <c r="AQ590" s="28">
        <f>Table24[[#This Row],[100]]*Table24[[#This Row],[Conversion Rate]]</f>
        <v>3.25</v>
      </c>
      <c r="AR590" s="28">
        <f>Table24[[#This Row],[200]]*Table24[[#This Row],[Conversion Rate]]</f>
        <v>3.25</v>
      </c>
      <c r="AS590" s="28">
        <f>Table24[[#This Row],[300]]*Table24[[#This Row],[Conversion Rate]]</f>
        <v>3.05</v>
      </c>
      <c r="AT590" s="28">
        <f>Table24[[#This Row],[500]]*Table24[[#This Row],[Conversion Rate]]</f>
        <v>2.8</v>
      </c>
      <c r="AU590" s="28">
        <f>Table24[[#This Row],[1000]]*Table24[[#This Row],[Conversion Rate]]</f>
        <v>2.6</v>
      </c>
      <c r="AV590" s="28">
        <f>Table24[[#This Row],[2500]]*Table24[[#This Row],[Conversion Rate]]</f>
        <v>2.6</v>
      </c>
      <c r="AW590" s="28">
        <f>Table24[[#This Row],[5000]]*Table24[[#This Row],[Conversion Rate]]</f>
        <v>2.6</v>
      </c>
      <c r="AX590" s="28" t="str">
        <f>Table24[[#This Row],[All In/ ++]]</f>
        <v> </v>
      </c>
      <c r="AY590" s="28" t="e">
        <f>Table24[[#This Row],[FSC]]*Table24[[#This Row],[Conversion Rate]]</f>
        <v>#VALUE!</v>
      </c>
      <c r="AZ590" s="28" t="e">
        <f>Table24[[#This Row],[SSC]]*Table24[[#This Row],[Conversion Rate]]</f>
        <v>#VALUE!</v>
      </c>
      <c r="BA590" s="28">
        <f>Table24[[#This Row],[Screening]]*Table24[[#This Row],[Conversion Rate]]</f>
        <v>0.03</v>
      </c>
      <c r="BB590" s="28" t="e">
        <f>Table24[[#This Row],[Other Charges]]*Table24[[#This Row],[Conversion Rate]]</f>
        <v>#VALUE!</v>
      </c>
      <c r="BC590" s="28" t="e">
        <f>Table24[[#This Row],[Dry Ice Charge]]*Table24[[#This Row],[Conversion Rate]]</f>
        <v>#VALUE!</v>
      </c>
      <c r="BD590" s="28" t="e">
        <f>Table24[[#This Row],[SAF/kg]]*Table24[[#This Row],[Conversion Rate]]</f>
        <v>#VALUE!</v>
      </c>
      <c r="BE590" s="30" cm="1">
        <f t="array" ref="BE590">IF(COUNTIFS(F$20:F$1213,F590,G$20:G$1213,G590)&gt;1,
    _xlfn.PERCENTRANK.INC(
        _xlfn._xlws.FILTER(AO$20:AO$1213, (F$20:F$1213=F590)*(G$20:G$1213=G590)*ISNUMBER(AO$20:AO$1213)),
        AO590
    ),
    0
)</f>
        <v>0</v>
      </c>
      <c r="BF590" s="28" t="str">
        <f t="shared" si="9"/>
        <v>Green</v>
      </c>
    </row>
    <row r="591" spans="3:58" hidden="1">
      <c r="C591" s="6" t="s">
        <v>20</v>
      </c>
      <c r="D591" s="4" t="s">
        <v>472</v>
      </c>
      <c r="E591" s="4" t="s">
        <v>22</v>
      </c>
      <c r="F591" s="4" t="s">
        <v>283</v>
      </c>
      <c r="G591" s="4" t="s">
        <v>124</v>
      </c>
      <c r="H591" s="4" t="s">
        <v>817</v>
      </c>
      <c r="I591" s="4" t="s">
        <v>807</v>
      </c>
      <c r="J591" s="4" t="s">
        <v>778</v>
      </c>
      <c r="K591" s="4" t="s">
        <v>778</v>
      </c>
      <c r="L5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PharmaYesExpressJNBZRHZACHEMEAEMEA</v>
      </c>
      <c r="M591" s="7">
        <v>109625.60000000001</v>
      </c>
      <c r="N591" s="4">
        <v>933</v>
      </c>
      <c r="O591" s="13">
        <v>117.49796355841373</v>
      </c>
      <c r="P591" s="8" t="s">
        <v>939</v>
      </c>
      <c r="Q591" s="12" t="s">
        <v>472</v>
      </c>
      <c r="R591" s="12" t="s">
        <v>792</v>
      </c>
      <c r="S591" s="12" t="s">
        <v>51</v>
      </c>
      <c r="T591" s="12" t="s">
        <v>859</v>
      </c>
      <c r="U591" s="22">
        <v>28</v>
      </c>
      <c r="V591" s="12">
        <v>105</v>
      </c>
      <c r="W591" s="12"/>
      <c r="X591" s="12">
        <v>3.25</v>
      </c>
      <c r="Y591" s="12">
        <v>3.25</v>
      </c>
      <c r="Z591" s="12">
        <v>3.05</v>
      </c>
      <c r="AA591" s="12">
        <v>2.8</v>
      </c>
      <c r="AB591" s="12">
        <v>2.6</v>
      </c>
      <c r="AC591" s="12">
        <v>2.6</v>
      </c>
      <c r="AD591" s="12">
        <v>2.6</v>
      </c>
      <c r="AE591" s="12" t="s">
        <v>921</v>
      </c>
      <c r="AF591" s="12" t="s">
        <v>921</v>
      </c>
      <c r="AG591" s="12" t="s">
        <v>921</v>
      </c>
      <c r="AH591" s="12">
        <v>0.03</v>
      </c>
      <c r="AI591" s="12" t="s">
        <v>928</v>
      </c>
      <c r="AJ591" s="12" t="s">
        <v>929</v>
      </c>
      <c r="AK591" s="12" t="s">
        <v>921</v>
      </c>
      <c r="AL591" s="16" t="s">
        <v>930</v>
      </c>
      <c r="AM591" s="12" t="s">
        <v>1500</v>
      </c>
      <c r="AN591" s="27">
        <f>VLOOKUP(Table24[[#This Row],[USD conversion]],Sheet2!A:B,2,FALSE)</f>
        <v>1</v>
      </c>
      <c r="AO591" s="28">
        <f>Table24[[#This Row],[Min Charge]]*Table24[[#This Row],[Conversion Rate]]</f>
        <v>105</v>
      </c>
      <c r="AP591" s="28">
        <f>Table24[[#This Row],[45]]*Table24[[#This Row],[Conversion Rate]]</f>
        <v>0</v>
      </c>
      <c r="AQ591" s="28">
        <f>Table24[[#This Row],[100]]*Table24[[#This Row],[Conversion Rate]]</f>
        <v>3.25</v>
      </c>
      <c r="AR591" s="28">
        <f>Table24[[#This Row],[200]]*Table24[[#This Row],[Conversion Rate]]</f>
        <v>3.25</v>
      </c>
      <c r="AS591" s="28">
        <f>Table24[[#This Row],[300]]*Table24[[#This Row],[Conversion Rate]]</f>
        <v>3.05</v>
      </c>
      <c r="AT591" s="28">
        <f>Table24[[#This Row],[500]]*Table24[[#This Row],[Conversion Rate]]</f>
        <v>2.8</v>
      </c>
      <c r="AU591" s="28">
        <f>Table24[[#This Row],[1000]]*Table24[[#This Row],[Conversion Rate]]</f>
        <v>2.6</v>
      </c>
      <c r="AV591" s="28">
        <f>Table24[[#This Row],[2500]]*Table24[[#This Row],[Conversion Rate]]</f>
        <v>2.6</v>
      </c>
      <c r="AW591" s="28">
        <f>Table24[[#This Row],[5000]]*Table24[[#This Row],[Conversion Rate]]</f>
        <v>2.6</v>
      </c>
      <c r="AX591" s="28" t="str">
        <f>Table24[[#This Row],[All In/ ++]]</f>
        <v> </v>
      </c>
      <c r="AY591" s="28" t="e">
        <f>Table24[[#This Row],[FSC]]*Table24[[#This Row],[Conversion Rate]]</f>
        <v>#VALUE!</v>
      </c>
      <c r="AZ591" s="28" t="e">
        <f>Table24[[#This Row],[SSC]]*Table24[[#This Row],[Conversion Rate]]</f>
        <v>#VALUE!</v>
      </c>
      <c r="BA591" s="28">
        <f>Table24[[#This Row],[Screening]]*Table24[[#This Row],[Conversion Rate]]</f>
        <v>0.03</v>
      </c>
      <c r="BB591" s="28" t="e">
        <f>Table24[[#This Row],[Other Charges]]*Table24[[#This Row],[Conversion Rate]]</f>
        <v>#VALUE!</v>
      </c>
      <c r="BC591" s="28" t="e">
        <f>Table24[[#This Row],[Dry Ice Charge]]*Table24[[#This Row],[Conversion Rate]]</f>
        <v>#VALUE!</v>
      </c>
      <c r="BD591" s="28" t="e">
        <f>Table24[[#This Row],[SAF/kg]]*Table24[[#This Row],[Conversion Rate]]</f>
        <v>#VALUE!</v>
      </c>
      <c r="BE591" s="30" cm="1">
        <f t="array" ref="BE591">IF(COUNTIFS(F$20:F$1213,F591,G$20:G$1213,G591)&gt;1,
    _xlfn.PERCENTRANK.INC(
        _xlfn._xlws.FILTER(AO$20:AO$1213, (F$20:F$1213=F591)*(G$20:G$1213=G591)*ISNUMBER(AO$20:AO$1213)),
        AO591
    ),
    0
)</f>
        <v>0.2</v>
      </c>
      <c r="BF591" s="28" t="str">
        <f t="shared" si="9"/>
        <v>Green</v>
      </c>
    </row>
    <row r="592" spans="3:58" hidden="1">
      <c r="C592" s="6" t="s">
        <v>20</v>
      </c>
      <c r="D592" s="4" t="s">
        <v>472</v>
      </c>
      <c r="E592" s="4" t="s">
        <v>22</v>
      </c>
      <c r="F592" s="4" t="s">
        <v>66</v>
      </c>
      <c r="G592" s="4" t="s">
        <v>290</v>
      </c>
      <c r="H592" s="4" t="s">
        <v>799</v>
      </c>
      <c r="I592" s="4" t="s">
        <v>797</v>
      </c>
      <c r="J592" s="4" t="s">
        <v>776</v>
      </c>
      <c r="K592" s="4" t="s">
        <v>777</v>
      </c>
      <c r="L5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592" s="7">
        <v>28438.869999999992</v>
      </c>
      <c r="N592" s="4">
        <v>395</v>
      </c>
      <c r="O592" s="13">
        <v>71.997139240506314</v>
      </c>
      <c r="P592" s="8" t="s">
        <v>1076</v>
      </c>
      <c r="Q592" s="12" t="s">
        <v>472</v>
      </c>
      <c r="R592" s="12" t="s">
        <v>792</v>
      </c>
      <c r="S592" s="12" t="s">
        <v>1059</v>
      </c>
      <c r="T592" s="12" t="s">
        <v>859</v>
      </c>
      <c r="U592" s="22">
        <v>100</v>
      </c>
      <c r="V592" s="12">
        <v>162.5</v>
      </c>
      <c r="W592" s="12"/>
      <c r="X592" s="12">
        <v>2.75</v>
      </c>
      <c r="Y592" s="12">
        <v>2.75</v>
      </c>
      <c r="Z592" s="12">
        <v>2.5</v>
      </c>
      <c r="AA592" s="12">
        <v>2.4500000000000002</v>
      </c>
      <c r="AB592" s="12">
        <v>2.4</v>
      </c>
      <c r="AC592" s="12">
        <v>2.25</v>
      </c>
      <c r="AD592" s="12">
        <v>2</v>
      </c>
      <c r="AE592" s="12" t="s">
        <v>889</v>
      </c>
      <c r="AF592" s="12" t="s">
        <v>952</v>
      </c>
      <c r="AG592" s="12" t="s">
        <v>952</v>
      </c>
      <c r="AH592" s="12" t="s">
        <v>1057</v>
      </c>
      <c r="AI592" s="12" t="s">
        <v>1065</v>
      </c>
      <c r="AJ592" s="12"/>
      <c r="AK592" s="12" t="s">
        <v>952</v>
      </c>
      <c r="AL592" s="16" t="s">
        <v>1056</v>
      </c>
      <c r="AM592" s="12" t="s">
        <v>1500</v>
      </c>
      <c r="AN592" s="27">
        <f>VLOOKUP(Table24[[#This Row],[USD conversion]],Sheet2!A:B,2,FALSE)</f>
        <v>1</v>
      </c>
      <c r="AO592" s="28">
        <f>Table24[[#This Row],[Min Charge]]*Table24[[#This Row],[Conversion Rate]]</f>
        <v>162.5</v>
      </c>
      <c r="AP592" s="28">
        <f>Table24[[#This Row],[45]]*Table24[[#This Row],[Conversion Rate]]</f>
        <v>0</v>
      </c>
      <c r="AQ592" s="28">
        <f>Table24[[#This Row],[100]]*Table24[[#This Row],[Conversion Rate]]</f>
        <v>2.75</v>
      </c>
      <c r="AR592" s="28">
        <f>Table24[[#This Row],[200]]*Table24[[#This Row],[Conversion Rate]]</f>
        <v>2.75</v>
      </c>
      <c r="AS592" s="28">
        <f>Table24[[#This Row],[300]]*Table24[[#This Row],[Conversion Rate]]</f>
        <v>2.5</v>
      </c>
      <c r="AT592" s="28">
        <f>Table24[[#This Row],[500]]*Table24[[#This Row],[Conversion Rate]]</f>
        <v>2.4500000000000002</v>
      </c>
      <c r="AU592" s="28">
        <f>Table24[[#This Row],[1000]]*Table24[[#This Row],[Conversion Rate]]</f>
        <v>2.4</v>
      </c>
      <c r="AV592" s="28">
        <f>Table24[[#This Row],[2500]]*Table24[[#This Row],[Conversion Rate]]</f>
        <v>2.25</v>
      </c>
      <c r="AW592" s="28">
        <f>Table24[[#This Row],[5000]]*Table24[[#This Row],[Conversion Rate]]</f>
        <v>2</v>
      </c>
      <c r="AX592" s="28" t="str">
        <f>Table24[[#This Row],[All In/ ++]]</f>
        <v>All in</v>
      </c>
      <c r="AY592" s="28" t="e">
        <f>Table24[[#This Row],[FSC]]*Table24[[#This Row],[Conversion Rate]]</f>
        <v>#VALUE!</v>
      </c>
      <c r="AZ592" s="28" t="e">
        <f>Table24[[#This Row],[SSC]]*Table24[[#This Row],[Conversion Rate]]</f>
        <v>#VALUE!</v>
      </c>
      <c r="BA592" s="28" t="e">
        <f>Table24[[#This Row],[Screening]]*Table24[[#This Row],[Conversion Rate]]</f>
        <v>#VALUE!</v>
      </c>
      <c r="BB592" s="28" t="e">
        <f>Table24[[#This Row],[Other Charges]]*Table24[[#This Row],[Conversion Rate]]</f>
        <v>#VALUE!</v>
      </c>
      <c r="BC592" s="28">
        <f>Table24[[#This Row],[Dry Ice Charge]]*Table24[[#This Row],[Conversion Rate]]</f>
        <v>0</v>
      </c>
      <c r="BD592" s="28" t="e">
        <f>Table24[[#This Row],[SAF/kg]]*Table24[[#This Row],[Conversion Rate]]</f>
        <v>#VALUE!</v>
      </c>
      <c r="BE592" s="30" cm="1">
        <f t="array" ref="BE592">IF(COUNTIFS(F$20:F$1213,F592,G$20:G$1213,G592)&gt;1,
    _xlfn.PERCENTRANK.INC(
        _xlfn._xlws.FILTER(AO$20:AO$1213, (F$20:F$1213=F592)*(G$20:G$1213=G592)*ISNUMBER(AO$20:AO$1213)),
        AO592
    ),
    0
)</f>
        <v>0.71399999999999997</v>
      </c>
      <c r="BF592" s="28" t="str">
        <f t="shared" si="9"/>
        <v>Red</v>
      </c>
    </row>
    <row r="593" spans="3:58" hidden="1">
      <c r="C593" s="6" t="s">
        <v>20</v>
      </c>
      <c r="D593" s="4" t="s">
        <v>472</v>
      </c>
      <c r="E593" s="4" t="s">
        <v>22</v>
      </c>
      <c r="F593" s="4" t="s">
        <v>66</v>
      </c>
      <c r="G593" s="4" t="s">
        <v>110</v>
      </c>
      <c r="H593" s="4" t="s">
        <v>799</v>
      </c>
      <c r="I593" s="4" t="s">
        <v>809</v>
      </c>
      <c r="J593" s="4" t="s">
        <v>776</v>
      </c>
      <c r="K593" s="4" t="s">
        <v>777</v>
      </c>
      <c r="L5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593" s="7">
        <v>19140.919999999995</v>
      </c>
      <c r="N593" s="4">
        <v>439</v>
      </c>
      <c r="O593" s="13">
        <v>43.601184510250555</v>
      </c>
      <c r="P593" s="8" t="s">
        <v>1076</v>
      </c>
      <c r="Q593" s="12" t="s">
        <v>472</v>
      </c>
      <c r="R593" s="12" t="s">
        <v>792</v>
      </c>
      <c r="S593" s="12" t="s">
        <v>1059</v>
      </c>
      <c r="T593" s="12" t="s">
        <v>859</v>
      </c>
      <c r="U593" s="22">
        <v>100</v>
      </c>
      <c r="V593" s="12">
        <v>162.5</v>
      </c>
      <c r="W593" s="12"/>
      <c r="X593" s="12">
        <v>1.85</v>
      </c>
      <c r="Y593" s="12">
        <v>1.75</v>
      </c>
      <c r="Z593" s="12">
        <v>1.7</v>
      </c>
      <c r="AA593" s="12">
        <v>1.65</v>
      </c>
      <c r="AB593" s="12">
        <v>1.6</v>
      </c>
      <c r="AC593" s="12">
        <v>1.55</v>
      </c>
      <c r="AD593" s="12">
        <v>1.45</v>
      </c>
      <c r="AE593" s="12" t="s">
        <v>889</v>
      </c>
      <c r="AF593" s="12" t="s">
        <v>952</v>
      </c>
      <c r="AG593" s="12" t="s">
        <v>952</v>
      </c>
      <c r="AH593" s="12" t="s">
        <v>1057</v>
      </c>
      <c r="AI593" s="12" t="s">
        <v>1065</v>
      </c>
      <c r="AJ593" s="12"/>
      <c r="AK593" s="12" t="s">
        <v>952</v>
      </c>
      <c r="AL593" s="16" t="s">
        <v>1056</v>
      </c>
      <c r="AM593" s="12" t="s">
        <v>1500</v>
      </c>
      <c r="AN593" s="27">
        <f>VLOOKUP(Table24[[#This Row],[USD conversion]],Sheet2!A:B,2,FALSE)</f>
        <v>1</v>
      </c>
      <c r="AO593" s="28">
        <f>Table24[[#This Row],[Min Charge]]*Table24[[#This Row],[Conversion Rate]]</f>
        <v>162.5</v>
      </c>
      <c r="AP593" s="28">
        <f>Table24[[#This Row],[45]]*Table24[[#This Row],[Conversion Rate]]</f>
        <v>0</v>
      </c>
      <c r="AQ593" s="28">
        <f>Table24[[#This Row],[100]]*Table24[[#This Row],[Conversion Rate]]</f>
        <v>1.85</v>
      </c>
      <c r="AR593" s="28">
        <f>Table24[[#This Row],[200]]*Table24[[#This Row],[Conversion Rate]]</f>
        <v>1.75</v>
      </c>
      <c r="AS593" s="28">
        <f>Table24[[#This Row],[300]]*Table24[[#This Row],[Conversion Rate]]</f>
        <v>1.7</v>
      </c>
      <c r="AT593" s="28">
        <f>Table24[[#This Row],[500]]*Table24[[#This Row],[Conversion Rate]]</f>
        <v>1.65</v>
      </c>
      <c r="AU593" s="28">
        <f>Table24[[#This Row],[1000]]*Table24[[#This Row],[Conversion Rate]]</f>
        <v>1.6</v>
      </c>
      <c r="AV593" s="28">
        <f>Table24[[#This Row],[2500]]*Table24[[#This Row],[Conversion Rate]]</f>
        <v>1.55</v>
      </c>
      <c r="AW593" s="28">
        <f>Table24[[#This Row],[5000]]*Table24[[#This Row],[Conversion Rate]]</f>
        <v>1.45</v>
      </c>
      <c r="AX593" s="28" t="str">
        <f>Table24[[#This Row],[All In/ ++]]</f>
        <v>All in</v>
      </c>
      <c r="AY593" s="28" t="e">
        <f>Table24[[#This Row],[FSC]]*Table24[[#This Row],[Conversion Rate]]</f>
        <v>#VALUE!</v>
      </c>
      <c r="AZ593" s="28" t="e">
        <f>Table24[[#This Row],[SSC]]*Table24[[#This Row],[Conversion Rate]]</f>
        <v>#VALUE!</v>
      </c>
      <c r="BA593" s="28" t="e">
        <f>Table24[[#This Row],[Screening]]*Table24[[#This Row],[Conversion Rate]]</f>
        <v>#VALUE!</v>
      </c>
      <c r="BB593" s="28" t="e">
        <f>Table24[[#This Row],[Other Charges]]*Table24[[#This Row],[Conversion Rate]]</f>
        <v>#VALUE!</v>
      </c>
      <c r="BC593" s="28">
        <f>Table24[[#This Row],[Dry Ice Charge]]*Table24[[#This Row],[Conversion Rate]]</f>
        <v>0</v>
      </c>
      <c r="BD593" s="28" t="e">
        <f>Table24[[#This Row],[SAF/kg]]*Table24[[#This Row],[Conversion Rate]]</f>
        <v>#VALUE!</v>
      </c>
      <c r="BE593" s="30" cm="1">
        <f t="array" ref="BE593">IF(COUNTIFS(F$20:F$1213,F593,G$20:G$1213,G593)&gt;1,
    _xlfn.PERCENTRANK.INC(
        _xlfn._xlws.FILTER(AO$20:AO$1213, (F$20:F$1213=F593)*(G$20:G$1213=G593)*ISNUMBER(AO$20:AO$1213)),
        AO593
    ),
    0
)</f>
        <v>0.6</v>
      </c>
      <c r="BF593" s="28" t="str">
        <f t="shared" si="9"/>
        <v>Orange</v>
      </c>
    </row>
    <row r="594" spans="3:58" hidden="1">
      <c r="C594" s="6" t="s">
        <v>20</v>
      </c>
      <c r="D594" s="4" t="s">
        <v>21</v>
      </c>
      <c r="E594" s="4" t="s">
        <v>36</v>
      </c>
      <c r="F594" s="4" t="s">
        <v>66</v>
      </c>
      <c r="G594" s="4" t="s">
        <v>44</v>
      </c>
      <c r="H594" s="4" t="s">
        <v>799</v>
      </c>
      <c r="I594" s="4" t="s">
        <v>816</v>
      </c>
      <c r="J594" s="4" t="s">
        <v>776</v>
      </c>
      <c r="K594" s="4" t="s">
        <v>777</v>
      </c>
      <c r="L5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594" s="7">
        <v>61502.9</v>
      </c>
      <c r="N594" s="4">
        <v>221</v>
      </c>
      <c r="O594" s="13">
        <v>278.29366515837103</v>
      </c>
      <c r="P594" s="8" t="s">
        <v>1076</v>
      </c>
      <c r="Q594" s="12" t="s">
        <v>472</v>
      </c>
      <c r="R594" s="12" t="s">
        <v>792</v>
      </c>
      <c r="S594" s="12" t="s">
        <v>1064</v>
      </c>
      <c r="T594" s="12" t="s">
        <v>859</v>
      </c>
      <c r="U594" s="22">
        <v>100</v>
      </c>
      <c r="V594" s="12">
        <v>162.5</v>
      </c>
      <c r="W594" s="12"/>
      <c r="X594" s="12">
        <v>5.07</v>
      </c>
      <c r="Y594" s="12">
        <v>5.07</v>
      </c>
      <c r="Z594" s="12">
        <v>5</v>
      </c>
      <c r="AA594" s="12">
        <v>4.9000000000000004</v>
      </c>
      <c r="AB594" s="12">
        <v>4.2</v>
      </c>
      <c r="AC594" s="12">
        <v>4.05</v>
      </c>
      <c r="AD594" s="12">
        <v>5</v>
      </c>
      <c r="AE594" s="12" t="s">
        <v>889</v>
      </c>
      <c r="AF594" s="12" t="s">
        <v>952</v>
      </c>
      <c r="AG594" s="12" t="s">
        <v>952</v>
      </c>
      <c r="AH594" s="12" t="s">
        <v>1057</v>
      </c>
      <c r="AI594" s="12" t="s">
        <v>1065</v>
      </c>
      <c r="AJ594" s="12"/>
      <c r="AK594" s="12" t="s">
        <v>952</v>
      </c>
      <c r="AL594" s="16" t="s">
        <v>1056</v>
      </c>
      <c r="AM594" s="12" t="s">
        <v>1500</v>
      </c>
      <c r="AN594" s="27">
        <f>VLOOKUP(Table24[[#This Row],[USD conversion]],Sheet2!A:B,2,FALSE)</f>
        <v>1</v>
      </c>
      <c r="AO594" s="28">
        <f>Table24[[#This Row],[Min Charge]]*Table24[[#This Row],[Conversion Rate]]</f>
        <v>162.5</v>
      </c>
      <c r="AP594" s="28">
        <f>Table24[[#This Row],[45]]*Table24[[#This Row],[Conversion Rate]]</f>
        <v>0</v>
      </c>
      <c r="AQ594" s="28">
        <f>Table24[[#This Row],[100]]*Table24[[#This Row],[Conversion Rate]]</f>
        <v>5.07</v>
      </c>
      <c r="AR594" s="28">
        <f>Table24[[#This Row],[200]]*Table24[[#This Row],[Conversion Rate]]</f>
        <v>5.07</v>
      </c>
      <c r="AS594" s="28">
        <f>Table24[[#This Row],[300]]*Table24[[#This Row],[Conversion Rate]]</f>
        <v>5</v>
      </c>
      <c r="AT594" s="28">
        <f>Table24[[#This Row],[500]]*Table24[[#This Row],[Conversion Rate]]</f>
        <v>4.9000000000000004</v>
      </c>
      <c r="AU594" s="28">
        <f>Table24[[#This Row],[1000]]*Table24[[#This Row],[Conversion Rate]]</f>
        <v>4.2</v>
      </c>
      <c r="AV594" s="28">
        <f>Table24[[#This Row],[2500]]*Table24[[#This Row],[Conversion Rate]]</f>
        <v>4.05</v>
      </c>
      <c r="AW594" s="28">
        <f>Table24[[#This Row],[5000]]*Table24[[#This Row],[Conversion Rate]]</f>
        <v>5</v>
      </c>
      <c r="AX594" s="28" t="str">
        <f>Table24[[#This Row],[All In/ ++]]</f>
        <v>All in</v>
      </c>
      <c r="AY594" s="28" t="e">
        <f>Table24[[#This Row],[FSC]]*Table24[[#This Row],[Conversion Rate]]</f>
        <v>#VALUE!</v>
      </c>
      <c r="AZ594" s="28" t="e">
        <f>Table24[[#This Row],[SSC]]*Table24[[#This Row],[Conversion Rate]]</f>
        <v>#VALUE!</v>
      </c>
      <c r="BA594" s="28" t="e">
        <f>Table24[[#This Row],[Screening]]*Table24[[#This Row],[Conversion Rate]]</f>
        <v>#VALUE!</v>
      </c>
      <c r="BB594" s="28" t="e">
        <f>Table24[[#This Row],[Other Charges]]*Table24[[#This Row],[Conversion Rate]]</f>
        <v>#VALUE!</v>
      </c>
      <c r="BC594" s="28">
        <f>Table24[[#This Row],[Dry Ice Charge]]*Table24[[#This Row],[Conversion Rate]]</f>
        <v>0</v>
      </c>
      <c r="BD594" s="28" t="e">
        <f>Table24[[#This Row],[SAF/kg]]*Table24[[#This Row],[Conversion Rate]]</f>
        <v>#VALUE!</v>
      </c>
      <c r="BE594" s="30" cm="1">
        <f t="array" ref="BE594">IF(COUNTIFS(F$20:F$1213,F594,G$20:G$1213,G594)&gt;1,
    _xlfn.PERCENTRANK.INC(
        _xlfn._xlws.FILTER(AO$20:AO$1213, (F$20:F$1213=F594)*(G$20:G$1213=G594)*ISNUMBER(AO$20:AO$1213)),
        AO594
    ),
    0
)</f>
        <v>0.55500000000000005</v>
      </c>
      <c r="BF594" s="28" t="str">
        <f t="shared" si="9"/>
        <v>Orange</v>
      </c>
    </row>
    <row r="595" spans="3:58" hidden="1">
      <c r="C595" s="6" t="s">
        <v>20</v>
      </c>
      <c r="D595" s="4" t="s">
        <v>472</v>
      </c>
      <c r="E595" s="4" t="s">
        <v>22</v>
      </c>
      <c r="F595" s="4" t="s">
        <v>66</v>
      </c>
      <c r="G595" s="4" t="s">
        <v>190</v>
      </c>
      <c r="H595" s="4" t="s">
        <v>799</v>
      </c>
      <c r="I595" s="4" t="s">
        <v>801</v>
      </c>
      <c r="J595" s="4" t="s">
        <v>776</v>
      </c>
      <c r="K595" s="4" t="s">
        <v>777</v>
      </c>
      <c r="L5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595" s="7">
        <v>14609.986499999997</v>
      </c>
      <c r="N595" s="4">
        <v>264</v>
      </c>
      <c r="O595" s="13">
        <v>55.340857954545442</v>
      </c>
      <c r="P595" s="8" t="s">
        <v>1076</v>
      </c>
      <c r="Q595" s="12" t="s">
        <v>472</v>
      </c>
      <c r="R595" s="12" t="s">
        <v>792</v>
      </c>
      <c r="S595" s="12" t="s">
        <v>1059</v>
      </c>
      <c r="T595" s="12" t="s">
        <v>859</v>
      </c>
      <c r="U595" s="22">
        <v>100</v>
      </c>
      <c r="V595" s="12">
        <v>162.5</v>
      </c>
      <c r="W595" s="12"/>
      <c r="X595" s="12">
        <v>1.75</v>
      </c>
      <c r="Y595" s="12">
        <v>1.7</v>
      </c>
      <c r="Z595" s="12">
        <v>1.65</v>
      </c>
      <c r="AA595" s="12">
        <v>1.6</v>
      </c>
      <c r="AB595" s="12">
        <v>1.5</v>
      </c>
      <c r="AC595" s="12">
        <v>1.4</v>
      </c>
      <c r="AD595" s="12">
        <v>1.35</v>
      </c>
      <c r="AE595" s="12" t="s">
        <v>889</v>
      </c>
      <c r="AF595" s="12" t="s">
        <v>952</v>
      </c>
      <c r="AG595" s="12" t="s">
        <v>952</v>
      </c>
      <c r="AH595" s="12" t="s">
        <v>1057</v>
      </c>
      <c r="AI595" s="12" t="s">
        <v>1065</v>
      </c>
      <c r="AJ595" s="12"/>
      <c r="AK595" s="12" t="s">
        <v>952</v>
      </c>
      <c r="AL595" s="16" t="s">
        <v>1056</v>
      </c>
      <c r="AM595" s="12" t="s">
        <v>1500</v>
      </c>
      <c r="AN595" s="27">
        <f>VLOOKUP(Table24[[#This Row],[USD conversion]],Sheet2!A:B,2,FALSE)</f>
        <v>1</v>
      </c>
      <c r="AO595" s="28">
        <f>Table24[[#This Row],[Min Charge]]*Table24[[#This Row],[Conversion Rate]]</f>
        <v>162.5</v>
      </c>
      <c r="AP595" s="28">
        <f>Table24[[#This Row],[45]]*Table24[[#This Row],[Conversion Rate]]</f>
        <v>0</v>
      </c>
      <c r="AQ595" s="28">
        <f>Table24[[#This Row],[100]]*Table24[[#This Row],[Conversion Rate]]</f>
        <v>1.75</v>
      </c>
      <c r="AR595" s="28">
        <f>Table24[[#This Row],[200]]*Table24[[#This Row],[Conversion Rate]]</f>
        <v>1.7</v>
      </c>
      <c r="AS595" s="28">
        <f>Table24[[#This Row],[300]]*Table24[[#This Row],[Conversion Rate]]</f>
        <v>1.65</v>
      </c>
      <c r="AT595" s="28">
        <f>Table24[[#This Row],[500]]*Table24[[#This Row],[Conversion Rate]]</f>
        <v>1.6</v>
      </c>
      <c r="AU595" s="28">
        <f>Table24[[#This Row],[1000]]*Table24[[#This Row],[Conversion Rate]]</f>
        <v>1.5</v>
      </c>
      <c r="AV595" s="28">
        <f>Table24[[#This Row],[2500]]*Table24[[#This Row],[Conversion Rate]]</f>
        <v>1.4</v>
      </c>
      <c r="AW595" s="28">
        <f>Table24[[#This Row],[5000]]*Table24[[#This Row],[Conversion Rate]]</f>
        <v>1.35</v>
      </c>
      <c r="AX595" s="28" t="str">
        <f>Table24[[#This Row],[All In/ ++]]</f>
        <v>All in</v>
      </c>
      <c r="AY595" s="28" t="e">
        <f>Table24[[#This Row],[FSC]]*Table24[[#This Row],[Conversion Rate]]</f>
        <v>#VALUE!</v>
      </c>
      <c r="AZ595" s="28" t="e">
        <f>Table24[[#This Row],[SSC]]*Table24[[#This Row],[Conversion Rate]]</f>
        <v>#VALUE!</v>
      </c>
      <c r="BA595" s="28" t="e">
        <f>Table24[[#This Row],[Screening]]*Table24[[#This Row],[Conversion Rate]]</f>
        <v>#VALUE!</v>
      </c>
      <c r="BB595" s="28" t="e">
        <f>Table24[[#This Row],[Other Charges]]*Table24[[#This Row],[Conversion Rate]]</f>
        <v>#VALUE!</v>
      </c>
      <c r="BC595" s="28">
        <f>Table24[[#This Row],[Dry Ice Charge]]*Table24[[#This Row],[Conversion Rate]]</f>
        <v>0</v>
      </c>
      <c r="BD595" s="28" t="e">
        <f>Table24[[#This Row],[SAF/kg]]*Table24[[#This Row],[Conversion Rate]]</f>
        <v>#VALUE!</v>
      </c>
      <c r="BE595" s="30" cm="1">
        <f t="array" ref="BE595">IF(COUNTIFS(F$20:F$1213,F595,G$20:G$1213,G595)&gt;1,
    _xlfn.PERCENTRANK.INC(
        _xlfn._xlws.FILTER(AO$20:AO$1213, (F$20:F$1213=F595)*(G$20:G$1213=G595)*ISNUMBER(AO$20:AO$1213)),
        AO595
    ),
    0
)</f>
        <v>0.7</v>
      </c>
      <c r="BF595" s="28" t="str">
        <f t="shared" si="9"/>
        <v>Orange</v>
      </c>
    </row>
    <row r="596" spans="3:58" hidden="1">
      <c r="C596" s="6" t="s">
        <v>20</v>
      </c>
      <c r="D596" s="4" t="s">
        <v>21</v>
      </c>
      <c r="E596" s="4" t="s">
        <v>22</v>
      </c>
      <c r="F596" s="4" t="s">
        <v>37</v>
      </c>
      <c r="G596" s="4" t="s">
        <v>97</v>
      </c>
      <c r="H596" s="4" t="s">
        <v>799</v>
      </c>
      <c r="I596" s="4" t="s">
        <v>808</v>
      </c>
      <c r="J596" s="4" t="s">
        <v>776</v>
      </c>
      <c r="K596" s="4" t="s">
        <v>777</v>
      </c>
      <c r="L5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596" s="7">
        <v>4306.1200000000053</v>
      </c>
      <c r="N596" s="4">
        <v>469</v>
      </c>
      <c r="O596" s="13">
        <v>9.1814925373134439</v>
      </c>
      <c r="P596" s="8" t="s">
        <v>1076</v>
      </c>
      <c r="Q596" s="12" t="s">
        <v>472</v>
      </c>
      <c r="R596" s="12" t="s">
        <v>791</v>
      </c>
      <c r="S596" s="12"/>
      <c r="T596" s="12" t="s">
        <v>859</v>
      </c>
      <c r="U596" s="22">
        <v>100</v>
      </c>
      <c r="V596" s="12">
        <v>130</v>
      </c>
      <c r="W596" s="12"/>
      <c r="X596" s="12">
        <v>3.9</v>
      </c>
      <c r="Y596" s="12">
        <v>3.5</v>
      </c>
      <c r="Z596" s="12">
        <v>2.8</v>
      </c>
      <c r="AA596" s="12"/>
      <c r="AB596" s="12"/>
      <c r="AC596" s="12"/>
      <c r="AD596" s="12"/>
      <c r="AE596" s="12" t="s">
        <v>889</v>
      </c>
      <c r="AF596" s="12" t="s">
        <v>952</v>
      </c>
      <c r="AG596" s="12" t="s">
        <v>952</v>
      </c>
      <c r="AH596" s="12" t="s">
        <v>1057</v>
      </c>
      <c r="AI596" s="12" t="s">
        <v>1058</v>
      </c>
      <c r="AJ596" s="12"/>
      <c r="AK596" s="12" t="s">
        <v>952</v>
      </c>
      <c r="AL596" s="16" t="s">
        <v>1056</v>
      </c>
      <c r="AM596" s="12" t="s">
        <v>1500</v>
      </c>
      <c r="AN596" s="27">
        <f>VLOOKUP(Table24[[#This Row],[USD conversion]],Sheet2!A:B,2,FALSE)</f>
        <v>1</v>
      </c>
      <c r="AO596" s="28">
        <f>Table24[[#This Row],[Min Charge]]*Table24[[#This Row],[Conversion Rate]]</f>
        <v>130</v>
      </c>
      <c r="AP596" s="28">
        <f>Table24[[#This Row],[45]]*Table24[[#This Row],[Conversion Rate]]</f>
        <v>0</v>
      </c>
      <c r="AQ596" s="28">
        <f>Table24[[#This Row],[100]]*Table24[[#This Row],[Conversion Rate]]</f>
        <v>3.9</v>
      </c>
      <c r="AR596" s="28">
        <f>Table24[[#This Row],[200]]*Table24[[#This Row],[Conversion Rate]]</f>
        <v>3.5</v>
      </c>
      <c r="AS596" s="28">
        <f>Table24[[#This Row],[300]]*Table24[[#This Row],[Conversion Rate]]</f>
        <v>2.8</v>
      </c>
      <c r="AT596" s="28">
        <f>Table24[[#This Row],[500]]*Table24[[#This Row],[Conversion Rate]]</f>
        <v>0</v>
      </c>
      <c r="AU596" s="28">
        <f>Table24[[#This Row],[1000]]*Table24[[#This Row],[Conversion Rate]]</f>
        <v>0</v>
      </c>
      <c r="AV596" s="28">
        <f>Table24[[#This Row],[2500]]*Table24[[#This Row],[Conversion Rate]]</f>
        <v>0</v>
      </c>
      <c r="AW596" s="28">
        <f>Table24[[#This Row],[5000]]*Table24[[#This Row],[Conversion Rate]]</f>
        <v>0</v>
      </c>
      <c r="AX596" s="28" t="str">
        <f>Table24[[#This Row],[All In/ ++]]</f>
        <v>All in</v>
      </c>
      <c r="AY596" s="28" t="e">
        <f>Table24[[#This Row],[FSC]]*Table24[[#This Row],[Conversion Rate]]</f>
        <v>#VALUE!</v>
      </c>
      <c r="AZ596" s="28" t="e">
        <f>Table24[[#This Row],[SSC]]*Table24[[#This Row],[Conversion Rate]]</f>
        <v>#VALUE!</v>
      </c>
      <c r="BA596" s="28" t="e">
        <f>Table24[[#This Row],[Screening]]*Table24[[#This Row],[Conversion Rate]]</f>
        <v>#VALUE!</v>
      </c>
      <c r="BB596" s="28" t="e">
        <f>Table24[[#This Row],[Other Charges]]*Table24[[#This Row],[Conversion Rate]]</f>
        <v>#VALUE!</v>
      </c>
      <c r="BC596" s="28">
        <f>Table24[[#This Row],[Dry Ice Charge]]*Table24[[#This Row],[Conversion Rate]]</f>
        <v>0</v>
      </c>
      <c r="BD596" s="28" t="e">
        <f>Table24[[#This Row],[SAF/kg]]*Table24[[#This Row],[Conversion Rate]]</f>
        <v>#VALUE!</v>
      </c>
      <c r="BE596" s="30" cm="1">
        <f t="array" ref="BE596">IF(COUNTIFS(F$20:F$1213,F596,G$20:G$1213,G596)&gt;1,
    _xlfn.PERCENTRANK.INC(
        _xlfn._xlws.FILTER(AO$20:AO$1213, (F$20:F$1213=F596)*(G$20:G$1213=G596)*ISNUMBER(AO$20:AO$1213)),
        AO596
    ),
    0
)</f>
        <v>0.23499999999999999</v>
      </c>
      <c r="BF596" s="28" t="str">
        <f t="shared" si="9"/>
        <v>Orange</v>
      </c>
    </row>
    <row r="597" spans="3:58" hidden="1">
      <c r="C597" s="6" t="s">
        <v>20</v>
      </c>
      <c r="D597" s="4" t="s">
        <v>472</v>
      </c>
      <c r="E597" s="4" t="s">
        <v>22</v>
      </c>
      <c r="F597" s="4" t="s">
        <v>37</v>
      </c>
      <c r="G597" s="4" t="s">
        <v>97</v>
      </c>
      <c r="H597" s="4" t="s">
        <v>799</v>
      </c>
      <c r="I597" s="4" t="s">
        <v>808</v>
      </c>
      <c r="J597" s="4" t="s">
        <v>776</v>
      </c>
      <c r="K597" s="4" t="s">
        <v>777</v>
      </c>
      <c r="L5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597" s="7">
        <v>16840.369999999959</v>
      </c>
      <c r="N597" s="4">
        <v>449</v>
      </c>
      <c r="O597" s="13">
        <v>37.506391982182535</v>
      </c>
      <c r="P597" s="8" t="s">
        <v>1076</v>
      </c>
      <c r="Q597" s="12" t="s">
        <v>472</v>
      </c>
      <c r="R597" s="12" t="s">
        <v>791</v>
      </c>
      <c r="S597" s="12"/>
      <c r="T597" s="12" t="s">
        <v>859</v>
      </c>
      <c r="U597" s="22">
        <v>100</v>
      </c>
      <c r="V597" s="12">
        <v>130</v>
      </c>
      <c r="W597" s="12"/>
      <c r="X597" s="12">
        <v>3.9</v>
      </c>
      <c r="Y597" s="12">
        <v>3.5</v>
      </c>
      <c r="Z597" s="12">
        <v>2.8</v>
      </c>
      <c r="AA597" s="12"/>
      <c r="AB597" s="12"/>
      <c r="AC597" s="12"/>
      <c r="AD597" s="12"/>
      <c r="AE597" s="12" t="s">
        <v>889</v>
      </c>
      <c r="AF597" s="12" t="s">
        <v>952</v>
      </c>
      <c r="AG597" s="12" t="s">
        <v>952</v>
      </c>
      <c r="AH597" s="12" t="s">
        <v>1057</v>
      </c>
      <c r="AI597" s="12" t="s">
        <v>1058</v>
      </c>
      <c r="AJ597" s="12"/>
      <c r="AK597" s="12" t="s">
        <v>952</v>
      </c>
      <c r="AL597" s="16" t="s">
        <v>1056</v>
      </c>
      <c r="AM597" s="12" t="s">
        <v>1500</v>
      </c>
      <c r="AN597" s="27">
        <f>VLOOKUP(Table24[[#This Row],[USD conversion]],Sheet2!A:B,2,FALSE)</f>
        <v>1</v>
      </c>
      <c r="AO597" s="28">
        <f>Table24[[#This Row],[Min Charge]]*Table24[[#This Row],[Conversion Rate]]</f>
        <v>130</v>
      </c>
      <c r="AP597" s="28">
        <f>Table24[[#This Row],[45]]*Table24[[#This Row],[Conversion Rate]]</f>
        <v>0</v>
      </c>
      <c r="AQ597" s="28">
        <f>Table24[[#This Row],[100]]*Table24[[#This Row],[Conversion Rate]]</f>
        <v>3.9</v>
      </c>
      <c r="AR597" s="28">
        <f>Table24[[#This Row],[200]]*Table24[[#This Row],[Conversion Rate]]</f>
        <v>3.5</v>
      </c>
      <c r="AS597" s="28">
        <f>Table24[[#This Row],[300]]*Table24[[#This Row],[Conversion Rate]]</f>
        <v>2.8</v>
      </c>
      <c r="AT597" s="28">
        <f>Table24[[#This Row],[500]]*Table24[[#This Row],[Conversion Rate]]</f>
        <v>0</v>
      </c>
      <c r="AU597" s="28">
        <f>Table24[[#This Row],[1000]]*Table24[[#This Row],[Conversion Rate]]</f>
        <v>0</v>
      </c>
      <c r="AV597" s="28">
        <f>Table24[[#This Row],[2500]]*Table24[[#This Row],[Conversion Rate]]</f>
        <v>0</v>
      </c>
      <c r="AW597" s="28">
        <f>Table24[[#This Row],[5000]]*Table24[[#This Row],[Conversion Rate]]</f>
        <v>0</v>
      </c>
      <c r="AX597" s="28" t="str">
        <f>Table24[[#This Row],[All In/ ++]]</f>
        <v>All in</v>
      </c>
      <c r="AY597" s="28" t="e">
        <f>Table24[[#This Row],[FSC]]*Table24[[#This Row],[Conversion Rate]]</f>
        <v>#VALUE!</v>
      </c>
      <c r="AZ597" s="28" t="e">
        <f>Table24[[#This Row],[SSC]]*Table24[[#This Row],[Conversion Rate]]</f>
        <v>#VALUE!</v>
      </c>
      <c r="BA597" s="28" t="e">
        <f>Table24[[#This Row],[Screening]]*Table24[[#This Row],[Conversion Rate]]</f>
        <v>#VALUE!</v>
      </c>
      <c r="BB597" s="28" t="e">
        <f>Table24[[#This Row],[Other Charges]]*Table24[[#This Row],[Conversion Rate]]</f>
        <v>#VALUE!</v>
      </c>
      <c r="BC597" s="28">
        <f>Table24[[#This Row],[Dry Ice Charge]]*Table24[[#This Row],[Conversion Rate]]</f>
        <v>0</v>
      </c>
      <c r="BD597" s="28" t="e">
        <f>Table24[[#This Row],[SAF/kg]]*Table24[[#This Row],[Conversion Rate]]</f>
        <v>#VALUE!</v>
      </c>
      <c r="BE597" s="30" cm="1">
        <f t="array" ref="BE597">IF(COUNTIFS(F$20:F$1213,F597,G$20:G$1213,G597)&gt;1,
    _xlfn.PERCENTRANK.INC(
        _xlfn._xlws.FILTER(AO$20:AO$1213, (F$20:F$1213=F597)*(G$20:G$1213=G597)*ISNUMBER(AO$20:AO$1213)),
        AO597
    ),
    0
)</f>
        <v>0.23499999999999999</v>
      </c>
      <c r="BF597" s="28" t="str">
        <f t="shared" si="9"/>
        <v>Orange</v>
      </c>
    </row>
    <row r="598" spans="3:58" hidden="1">
      <c r="C598" s="6" t="s">
        <v>20</v>
      </c>
      <c r="D598" s="4" t="s">
        <v>472</v>
      </c>
      <c r="E598" s="4" t="s">
        <v>22</v>
      </c>
      <c r="F598" s="4" t="s">
        <v>37</v>
      </c>
      <c r="G598" s="4" t="s">
        <v>110</v>
      </c>
      <c r="H598" s="4" t="s">
        <v>799</v>
      </c>
      <c r="I598" s="4" t="s">
        <v>809</v>
      </c>
      <c r="J598" s="4" t="s">
        <v>776</v>
      </c>
      <c r="K598" s="4" t="s">
        <v>777</v>
      </c>
      <c r="L5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PharmaYesExpressLAXICNUSKRAMERICASAPAC</v>
      </c>
      <c r="M598" s="7">
        <v>22477.34</v>
      </c>
      <c r="N598" s="4">
        <v>283</v>
      </c>
      <c r="O598" s="13">
        <v>79.425229681978806</v>
      </c>
      <c r="P598" s="8" t="s">
        <v>1076</v>
      </c>
      <c r="Q598" s="12" t="s">
        <v>472</v>
      </c>
      <c r="R598" s="12" t="s">
        <v>792</v>
      </c>
      <c r="S598" s="12" t="s">
        <v>1059</v>
      </c>
      <c r="T598" s="12" t="s">
        <v>859</v>
      </c>
      <c r="U598" s="22">
        <v>100</v>
      </c>
      <c r="V598" s="12">
        <v>145</v>
      </c>
      <c r="W598" s="12"/>
      <c r="X598" s="12">
        <v>4</v>
      </c>
      <c r="Y598" s="12">
        <v>3.5</v>
      </c>
      <c r="Z598" s="12">
        <v>2.8</v>
      </c>
      <c r="AA598" s="12"/>
      <c r="AB598" s="12"/>
      <c r="AC598" s="12"/>
      <c r="AD598" s="12"/>
      <c r="AE598" s="12" t="s">
        <v>889</v>
      </c>
      <c r="AF598" s="12" t="s">
        <v>952</v>
      </c>
      <c r="AG598" s="12" t="s">
        <v>952</v>
      </c>
      <c r="AH598" s="12" t="s">
        <v>1057</v>
      </c>
      <c r="AI598" s="12" t="s">
        <v>1058</v>
      </c>
      <c r="AJ598" s="12"/>
      <c r="AK598" s="12" t="s">
        <v>952</v>
      </c>
      <c r="AL598" s="16" t="s">
        <v>1056</v>
      </c>
      <c r="AM598" s="12" t="s">
        <v>1500</v>
      </c>
      <c r="AN598" s="27">
        <f>VLOOKUP(Table24[[#This Row],[USD conversion]],Sheet2!A:B,2,FALSE)</f>
        <v>1</v>
      </c>
      <c r="AO598" s="28">
        <f>Table24[[#This Row],[Min Charge]]*Table24[[#This Row],[Conversion Rate]]</f>
        <v>145</v>
      </c>
      <c r="AP598" s="28">
        <f>Table24[[#This Row],[45]]*Table24[[#This Row],[Conversion Rate]]</f>
        <v>0</v>
      </c>
      <c r="AQ598" s="28">
        <f>Table24[[#This Row],[100]]*Table24[[#This Row],[Conversion Rate]]</f>
        <v>4</v>
      </c>
      <c r="AR598" s="28">
        <f>Table24[[#This Row],[200]]*Table24[[#This Row],[Conversion Rate]]</f>
        <v>3.5</v>
      </c>
      <c r="AS598" s="28">
        <f>Table24[[#This Row],[300]]*Table24[[#This Row],[Conversion Rate]]</f>
        <v>2.8</v>
      </c>
      <c r="AT598" s="28">
        <f>Table24[[#This Row],[500]]*Table24[[#This Row],[Conversion Rate]]</f>
        <v>0</v>
      </c>
      <c r="AU598" s="28">
        <f>Table24[[#This Row],[1000]]*Table24[[#This Row],[Conversion Rate]]</f>
        <v>0</v>
      </c>
      <c r="AV598" s="28">
        <f>Table24[[#This Row],[2500]]*Table24[[#This Row],[Conversion Rate]]</f>
        <v>0</v>
      </c>
      <c r="AW598" s="28">
        <f>Table24[[#This Row],[5000]]*Table24[[#This Row],[Conversion Rate]]</f>
        <v>0</v>
      </c>
      <c r="AX598" s="28" t="str">
        <f>Table24[[#This Row],[All In/ ++]]</f>
        <v>All in</v>
      </c>
      <c r="AY598" s="28" t="e">
        <f>Table24[[#This Row],[FSC]]*Table24[[#This Row],[Conversion Rate]]</f>
        <v>#VALUE!</v>
      </c>
      <c r="AZ598" s="28" t="e">
        <f>Table24[[#This Row],[SSC]]*Table24[[#This Row],[Conversion Rate]]</f>
        <v>#VALUE!</v>
      </c>
      <c r="BA598" s="28" t="e">
        <f>Table24[[#This Row],[Screening]]*Table24[[#This Row],[Conversion Rate]]</f>
        <v>#VALUE!</v>
      </c>
      <c r="BB598" s="28" t="e">
        <f>Table24[[#This Row],[Other Charges]]*Table24[[#This Row],[Conversion Rate]]</f>
        <v>#VALUE!</v>
      </c>
      <c r="BC598" s="28">
        <f>Table24[[#This Row],[Dry Ice Charge]]*Table24[[#This Row],[Conversion Rate]]</f>
        <v>0</v>
      </c>
      <c r="BD598" s="28" t="e">
        <f>Table24[[#This Row],[SAF/kg]]*Table24[[#This Row],[Conversion Rate]]</f>
        <v>#VALUE!</v>
      </c>
      <c r="BE598" s="30" cm="1">
        <f t="array" ref="BE598">IF(COUNTIFS(F$20:F$1213,F598,G$20:G$1213,G598)&gt;1,
    _xlfn.PERCENTRANK.INC(
        _xlfn._xlws.FILTER(AO$20:AO$1213, (F$20:F$1213=F598)*(G$20:G$1213=G598)*ISNUMBER(AO$20:AO$1213)),
        AO598
    ),
    0
)</f>
        <v>0.33300000000000002</v>
      </c>
      <c r="BF598" s="28" t="str">
        <f t="shared" si="9"/>
        <v>Orange</v>
      </c>
    </row>
    <row r="599" spans="3:58" hidden="1">
      <c r="C599" s="6" t="s">
        <v>20</v>
      </c>
      <c r="D599" s="4" t="s">
        <v>472</v>
      </c>
      <c r="E599" s="4" t="s">
        <v>22</v>
      </c>
      <c r="F599" s="4" t="s">
        <v>37</v>
      </c>
      <c r="G599" s="4" t="s">
        <v>181</v>
      </c>
      <c r="H599" s="4" t="s">
        <v>799</v>
      </c>
      <c r="I599" s="4" t="s">
        <v>808</v>
      </c>
      <c r="J599" s="4" t="s">
        <v>776</v>
      </c>
      <c r="K599" s="4" t="s">
        <v>777</v>
      </c>
      <c r="L5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599" s="7">
        <v>18783.142453600001</v>
      </c>
      <c r="N599" s="4">
        <v>1192</v>
      </c>
      <c r="O599" s="13">
        <v>15.757669843624162</v>
      </c>
      <c r="P599" s="8" t="s">
        <v>1076</v>
      </c>
      <c r="Q599" s="12" t="s">
        <v>472</v>
      </c>
      <c r="R599" s="12" t="s">
        <v>791</v>
      </c>
      <c r="S599" s="12"/>
      <c r="T599" s="12" t="s">
        <v>859</v>
      </c>
      <c r="U599" s="22">
        <v>100</v>
      </c>
      <c r="V599" s="12">
        <v>130</v>
      </c>
      <c r="W599" s="12"/>
      <c r="X599" s="12">
        <v>3.9</v>
      </c>
      <c r="Y599" s="12">
        <v>3.5</v>
      </c>
      <c r="Z599" s="12">
        <v>2.8</v>
      </c>
      <c r="AA599" s="12"/>
      <c r="AB599" s="12"/>
      <c r="AC599" s="12"/>
      <c r="AD599" s="12"/>
      <c r="AE599" s="12" t="s">
        <v>889</v>
      </c>
      <c r="AF599" s="12" t="s">
        <v>952</v>
      </c>
      <c r="AG599" s="12" t="s">
        <v>952</v>
      </c>
      <c r="AH599" s="12" t="s">
        <v>1057</v>
      </c>
      <c r="AI599" s="12" t="s">
        <v>1058</v>
      </c>
      <c r="AJ599" s="12"/>
      <c r="AK599" s="12" t="s">
        <v>952</v>
      </c>
      <c r="AL599" s="16" t="s">
        <v>1056</v>
      </c>
      <c r="AM599" s="12" t="s">
        <v>1500</v>
      </c>
      <c r="AN599" s="27">
        <f>VLOOKUP(Table24[[#This Row],[USD conversion]],Sheet2!A:B,2,FALSE)</f>
        <v>1</v>
      </c>
      <c r="AO599" s="28">
        <f>Table24[[#This Row],[Min Charge]]*Table24[[#This Row],[Conversion Rate]]</f>
        <v>130</v>
      </c>
      <c r="AP599" s="28">
        <f>Table24[[#This Row],[45]]*Table24[[#This Row],[Conversion Rate]]</f>
        <v>0</v>
      </c>
      <c r="AQ599" s="28">
        <f>Table24[[#This Row],[100]]*Table24[[#This Row],[Conversion Rate]]</f>
        <v>3.9</v>
      </c>
      <c r="AR599" s="28">
        <f>Table24[[#This Row],[200]]*Table24[[#This Row],[Conversion Rate]]</f>
        <v>3.5</v>
      </c>
      <c r="AS599" s="28">
        <f>Table24[[#This Row],[300]]*Table24[[#This Row],[Conversion Rate]]</f>
        <v>2.8</v>
      </c>
      <c r="AT599" s="28">
        <f>Table24[[#This Row],[500]]*Table24[[#This Row],[Conversion Rate]]</f>
        <v>0</v>
      </c>
      <c r="AU599" s="28">
        <f>Table24[[#This Row],[1000]]*Table24[[#This Row],[Conversion Rate]]</f>
        <v>0</v>
      </c>
      <c r="AV599" s="28">
        <f>Table24[[#This Row],[2500]]*Table24[[#This Row],[Conversion Rate]]</f>
        <v>0</v>
      </c>
      <c r="AW599" s="28">
        <f>Table24[[#This Row],[5000]]*Table24[[#This Row],[Conversion Rate]]</f>
        <v>0</v>
      </c>
      <c r="AX599" s="28" t="str">
        <f>Table24[[#This Row],[All In/ ++]]</f>
        <v>All in</v>
      </c>
      <c r="AY599" s="28" t="e">
        <f>Table24[[#This Row],[FSC]]*Table24[[#This Row],[Conversion Rate]]</f>
        <v>#VALUE!</v>
      </c>
      <c r="AZ599" s="28" t="e">
        <f>Table24[[#This Row],[SSC]]*Table24[[#This Row],[Conversion Rate]]</f>
        <v>#VALUE!</v>
      </c>
      <c r="BA599" s="28" t="e">
        <f>Table24[[#This Row],[Screening]]*Table24[[#This Row],[Conversion Rate]]</f>
        <v>#VALUE!</v>
      </c>
      <c r="BB599" s="28" t="e">
        <f>Table24[[#This Row],[Other Charges]]*Table24[[#This Row],[Conversion Rate]]</f>
        <v>#VALUE!</v>
      </c>
      <c r="BC599" s="28">
        <f>Table24[[#This Row],[Dry Ice Charge]]*Table24[[#This Row],[Conversion Rate]]</f>
        <v>0</v>
      </c>
      <c r="BD599" s="28" t="e">
        <f>Table24[[#This Row],[SAF/kg]]*Table24[[#This Row],[Conversion Rate]]</f>
        <v>#VALUE!</v>
      </c>
      <c r="BE599" s="30" cm="1">
        <f t="array" ref="BE599">IF(COUNTIFS(F$20:F$1213,F599,G$20:G$1213,G599)&gt;1,
    _xlfn.PERCENTRANK.INC(
        _xlfn._xlws.FILTER(AO$20:AO$1213, (F$20:F$1213=F599)*(G$20:G$1213=G599)*ISNUMBER(AO$20:AO$1213)),
        AO599
    ),
    0
)</f>
        <v>0.25</v>
      </c>
      <c r="BF599" s="28" t="str">
        <f t="shared" si="9"/>
        <v>Orange</v>
      </c>
    </row>
    <row r="600" spans="3:58" hidden="1">
      <c r="C600" s="6" t="s">
        <v>20</v>
      </c>
      <c r="D600" s="4" t="s">
        <v>472</v>
      </c>
      <c r="E600" s="4" t="s">
        <v>22</v>
      </c>
      <c r="F600" s="4" t="s">
        <v>37</v>
      </c>
      <c r="G600" s="4" t="s">
        <v>190</v>
      </c>
      <c r="H600" s="4" t="s">
        <v>799</v>
      </c>
      <c r="I600" s="4" t="s">
        <v>801</v>
      </c>
      <c r="J600" s="4" t="s">
        <v>776</v>
      </c>
      <c r="K600" s="4" t="s">
        <v>777</v>
      </c>
      <c r="L6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PharmaYesExpressLAXPVGUSCNAMERICASAPAC</v>
      </c>
      <c r="M600" s="7">
        <v>18058.13</v>
      </c>
      <c r="N600" s="4">
        <v>768</v>
      </c>
      <c r="O600" s="13">
        <v>23.513190104166668</v>
      </c>
      <c r="P600" s="8" t="s">
        <v>1076</v>
      </c>
      <c r="Q600" s="12" t="s">
        <v>472</v>
      </c>
      <c r="R600" s="12" t="s">
        <v>792</v>
      </c>
      <c r="S600" s="12" t="s">
        <v>1059</v>
      </c>
      <c r="T600" s="12" t="s">
        <v>859</v>
      </c>
      <c r="U600" s="22">
        <v>100</v>
      </c>
      <c r="V600" s="12">
        <v>175</v>
      </c>
      <c r="W600" s="12"/>
      <c r="X600" s="12">
        <v>3.5</v>
      </c>
      <c r="Y600" s="12">
        <v>2.8</v>
      </c>
      <c r="Z600" s="12">
        <v>2.5</v>
      </c>
      <c r="AA600" s="12"/>
      <c r="AB600" s="12"/>
      <c r="AC600" s="12"/>
      <c r="AD600" s="12"/>
      <c r="AE600" s="12" t="s">
        <v>889</v>
      </c>
      <c r="AF600" s="12" t="s">
        <v>952</v>
      </c>
      <c r="AG600" s="12" t="s">
        <v>952</v>
      </c>
      <c r="AH600" s="12" t="s">
        <v>1057</v>
      </c>
      <c r="AI600" s="12" t="s">
        <v>1058</v>
      </c>
      <c r="AJ600" s="12"/>
      <c r="AK600" s="12" t="s">
        <v>952</v>
      </c>
      <c r="AL600" s="16" t="s">
        <v>1056</v>
      </c>
      <c r="AM600" s="12" t="s">
        <v>1500</v>
      </c>
      <c r="AN600" s="27">
        <f>VLOOKUP(Table24[[#This Row],[USD conversion]],Sheet2!A:B,2,FALSE)</f>
        <v>1</v>
      </c>
      <c r="AO600" s="28">
        <f>Table24[[#This Row],[Min Charge]]*Table24[[#This Row],[Conversion Rate]]</f>
        <v>175</v>
      </c>
      <c r="AP600" s="28">
        <f>Table24[[#This Row],[45]]*Table24[[#This Row],[Conversion Rate]]</f>
        <v>0</v>
      </c>
      <c r="AQ600" s="28">
        <f>Table24[[#This Row],[100]]*Table24[[#This Row],[Conversion Rate]]</f>
        <v>3.5</v>
      </c>
      <c r="AR600" s="28">
        <f>Table24[[#This Row],[200]]*Table24[[#This Row],[Conversion Rate]]</f>
        <v>2.8</v>
      </c>
      <c r="AS600" s="28">
        <f>Table24[[#This Row],[300]]*Table24[[#This Row],[Conversion Rate]]</f>
        <v>2.5</v>
      </c>
      <c r="AT600" s="28">
        <f>Table24[[#This Row],[500]]*Table24[[#This Row],[Conversion Rate]]</f>
        <v>0</v>
      </c>
      <c r="AU600" s="28">
        <f>Table24[[#This Row],[1000]]*Table24[[#This Row],[Conversion Rate]]</f>
        <v>0</v>
      </c>
      <c r="AV600" s="28">
        <f>Table24[[#This Row],[2500]]*Table24[[#This Row],[Conversion Rate]]</f>
        <v>0</v>
      </c>
      <c r="AW600" s="28">
        <f>Table24[[#This Row],[5000]]*Table24[[#This Row],[Conversion Rate]]</f>
        <v>0</v>
      </c>
      <c r="AX600" s="28" t="str">
        <f>Table24[[#This Row],[All In/ ++]]</f>
        <v>All in</v>
      </c>
      <c r="AY600" s="28" t="e">
        <f>Table24[[#This Row],[FSC]]*Table24[[#This Row],[Conversion Rate]]</f>
        <v>#VALUE!</v>
      </c>
      <c r="AZ600" s="28" t="e">
        <f>Table24[[#This Row],[SSC]]*Table24[[#This Row],[Conversion Rate]]</f>
        <v>#VALUE!</v>
      </c>
      <c r="BA600" s="28" t="e">
        <f>Table24[[#This Row],[Screening]]*Table24[[#This Row],[Conversion Rate]]</f>
        <v>#VALUE!</v>
      </c>
      <c r="BB600" s="28" t="e">
        <f>Table24[[#This Row],[Other Charges]]*Table24[[#This Row],[Conversion Rate]]</f>
        <v>#VALUE!</v>
      </c>
      <c r="BC600" s="28">
        <f>Table24[[#This Row],[Dry Ice Charge]]*Table24[[#This Row],[Conversion Rate]]</f>
        <v>0</v>
      </c>
      <c r="BD600" s="28" t="e">
        <f>Table24[[#This Row],[SAF/kg]]*Table24[[#This Row],[Conversion Rate]]</f>
        <v>#VALUE!</v>
      </c>
      <c r="BE600" s="30" cm="1">
        <f t="array" ref="BE600">IF(COUNTIFS(F$20:F$1213,F600,G$20:G$1213,G600)&gt;1,
    _xlfn.PERCENTRANK.INC(
        _xlfn._xlws.FILTER(AO$20:AO$1213, (F$20:F$1213=F600)*(G$20:G$1213=G600)*ISNUMBER(AO$20:AO$1213)),
        AO600
    ),
    0
)</f>
        <v>0.66600000000000004</v>
      </c>
      <c r="BF600" s="28" t="str">
        <f t="shared" si="9"/>
        <v>Orange</v>
      </c>
    </row>
    <row r="601" spans="3:58" hidden="1">
      <c r="C601" s="6" t="s">
        <v>20</v>
      </c>
      <c r="D601" s="4" t="s">
        <v>472</v>
      </c>
      <c r="E601" s="4" t="s">
        <v>22</v>
      </c>
      <c r="F601" s="4" t="s">
        <v>37</v>
      </c>
      <c r="G601" s="4" t="s">
        <v>27</v>
      </c>
      <c r="H601" s="4" t="s">
        <v>799</v>
      </c>
      <c r="I601" s="4" t="s">
        <v>810</v>
      </c>
      <c r="J601" s="4" t="s">
        <v>776</v>
      </c>
      <c r="K601" s="4" t="s">
        <v>777</v>
      </c>
      <c r="L6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PharmaYesExpressLAXSINUSSGAMERICASAPAC</v>
      </c>
      <c r="M601" s="7">
        <v>9787.5968860000012</v>
      </c>
      <c r="N601" s="4">
        <v>503</v>
      </c>
      <c r="O601" s="13">
        <v>19.458443113320083</v>
      </c>
      <c r="P601" s="8" t="s">
        <v>1076</v>
      </c>
      <c r="Q601" s="12" t="s">
        <v>472</v>
      </c>
      <c r="R601" s="12" t="s">
        <v>792</v>
      </c>
      <c r="S601" s="12" t="s">
        <v>1059</v>
      </c>
      <c r="T601" s="12" t="s">
        <v>859</v>
      </c>
      <c r="U601" s="22">
        <v>100</v>
      </c>
      <c r="V601" s="12">
        <v>175</v>
      </c>
      <c r="W601" s="12"/>
      <c r="X601" s="12">
        <v>3.8</v>
      </c>
      <c r="Y601" s="12">
        <v>3.5</v>
      </c>
      <c r="Z601" s="12">
        <v>3</v>
      </c>
      <c r="AA601" s="12"/>
      <c r="AB601" s="12"/>
      <c r="AC601" s="12"/>
      <c r="AD601" s="12"/>
      <c r="AE601" s="12" t="s">
        <v>889</v>
      </c>
      <c r="AF601" s="12" t="s">
        <v>952</v>
      </c>
      <c r="AG601" s="12" t="s">
        <v>952</v>
      </c>
      <c r="AH601" s="12" t="s">
        <v>1057</v>
      </c>
      <c r="AI601" s="12" t="s">
        <v>1058</v>
      </c>
      <c r="AJ601" s="12"/>
      <c r="AK601" s="12" t="s">
        <v>952</v>
      </c>
      <c r="AL601" s="16" t="s">
        <v>1056</v>
      </c>
      <c r="AM601" s="12" t="s">
        <v>1500</v>
      </c>
      <c r="AN601" s="27">
        <f>VLOOKUP(Table24[[#This Row],[USD conversion]],Sheet2!A:B,2,FALSE)</f>
        <v>1</v>
      </c>
      <c r="AO601" s="28">
        <f>Table24[[#This Row],[Min Charge]]*Table24[[#This Row],[Conversion Rate]]</f>
        <v>175</v>
      </c>
      <c r="AP601" s="28">
        <f>Table24[[#This Row],[45]]*Table24[[#This Row],[Conversion Rate]]</f>
        <v>0</v>
      </c>
      <c r="AQ601" s="28">
        <f>Table24[[#This Row],[100]]*Table24[[#This Row],[Conversion Rate]]</f>
        <v>3.8</v>
      </c>
      <c r="AR601" s="28">
        <f>Table24[[#This Row],[200]]*Table24[[#This Row],[Conversion Rate]]</f>
        <v>3.5</v>
      </c>
      <c r="AS601" s="28">
        <f>Table24[[#This Row],[300]]*Table24[[#This Row],[Conversion Rate]]</f>
        <v>3</v>
      </c>
      <c r="AT601" s="28">
        <f>Table24[[#This Row],[500]]*Table24[[#This Row],[Conversion Rate]]</f>
        <v>0</v>
      </c>
      <c r="AU601" s="28">
        <f>Table24[[#This Row],[1000]]*Table24[[#This Row],[Conversion Rate]]</f>
        <v>0</v>
      </c>
      <c r="AV601" s="28">
        <f>Table24[[#This Row],[2500]]*Table24[[#This Row],[Conversion Rate]]</f>
        <v>0</v>
      </c>
      <c r="AW601" s="28">
        <f>Table24[[#This Row],[5000]]*Table24[[#This Row],[Conversion Rate]]</f>
        <v>0</v>
      </c>
      <c r="AX601" s="28" t="str">
        <f>Table24[[#This Row],[All In/ ++]]</f>
        <v>All in</v>
      </c>
      <c r="AY601" s="28" t="e">
        <f>Table24[[#This Row],[FSC]]*Table24[[#This Row],[Conversion Rate]]</f>
        <v>#VALUE!</v>
      </c>
      <c r="AZ601" s="28" t="e">
        <f>Table24[[#This Row],[SSC]]*Table24[[#This Row],[Conversion Rate]]</f>
        <v>#VALUE!</v>
      </c>
      <c r="BA601" s="28" t="e">
        <f>Table24[[#This Row],[Screening]]*Table24[[#This Row],[Conversion Rate]]</f>
        <v>#VALUE!</v>
      </c>
      <c r="BB601" s="28" t="e">
        <f>Table24[[#This Row],[Other Charges]]*Table24[[#This Row],[Conversion Rate]]</f>
        <v>#VALUE!</v>
      </c>
      <c r="BC601" s="28">
        <f>Table24[[#This Row],[Dry Ice Charge]]*Table24[[#This Row],[Conversion Rate]]</f>
        <v>0</v>
      </c>
      <c r="BD601" s="28" t="e">
        <f>Table24[[#This Row],[SAF/kg]]*Table24[[#This Row],[Conversion Rate]]</f>
        <v>#VALUE!</v>
      </c>
      <c r="BE601" s="30" cm="1">
        <f t="array" ref="BE601">IF(COUNTIFS(F$20:F$1213,F601,G$20:G$1213,G601)&gt;1,
    _xlfn.PERCENTRANK.INC(
        _xlfn._xlws.FILTER(AO$20:AO$1213, (F$20:F$1213=F601)*(G$20:G$1213=G601)*ISNUMBER(AO$20:AO$1213)),
        AO601
    ),
    0
)</f>
        <v>0.66600000000000004</v>
      </c>
      <c r="BF601" s="28" t="str">
        <f t="shared" si="9"/>
        <v>Orange</v>
      </c>
    </row>
    <row r="602" spans="3:58" hidden="1">
      <c r="C602" s="6" t="s">
        <v>20</v>
      </c>
      <c r="D602" s="4" t="s">
        <v>21</v>
      </c>
      <c r="E602" s="4" t="s">
        <v>22</v>
      </c>
      <c r="F602" s="4" t="s">
        <v>37</v>
      </c>
      <c r="G602" s="4" t="s">
        <v>106</v>
      </c>
      <c r="H602" s="4" t="s">
        <v>799</v>
      </c>
      <c r="I602" s="4" t="s">
        <v>816</v>
      </c>
      <c r="J602" s="4" t="s">
        <v>776</v>
      </c>
      <c r="K602" s="4" t="s">
        <v>777</v>
      </c>
      <c r="L6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602" s="7">
        <v>1380.5500000000002</v>
      </c>
      <c r="N602" s="4">
        <v>309</v>
      </c>
      <c r="O602" s="13">
        <v>4.4677993527508093</v>
      </c>
      <c r="P602" s="8" t="s">
        <v>1076</v>
      </c>
      <c r="Q602" s="12" t="s">
        <v>472</v>
      </c>
      <c r="R602" s="12" t="s">
        <v>792</v>
      </c>
      <c r="S602" s="12" t="s">
        <v>1059</v>
      </c>
      <c r="T602" s="12" t="s">
        <v>859</v>
      </c>
      <c r="U602" s="22">
        <v>100</v>
      </c>
      <c r="V602" s="12">
        <v>320</v>
      </c>
      <c r="W602" s="12"/>
      <c r="X602" s="12">
        <v>10.69</v>
      </c>
      <c r="Y602" s="12">
        <v>9.7200000000000006</v>
      </c>
      <c r="Z602" s="12">
        <v>8</v>
      </c>
      <c r="AA602" s="12"/>
      <c r="AB602" s="12"/>
      <c r="AC602" s="12"/>
      <c r="AD602" s="12"/>
      <c r="AE602" s="12" t="s">
        <v>889</v>
      </c>
      <c r="AF602" s="12" t="s">
        <v>952</v>
      </c>
      <c r="AG602" s="12" t="s">
        <v>952</v>
      </c>
      <c r="AH602" s="12" t="s">
        <v>1057</v>
      </c>
      <c r="AI602" s="12" t="s">
        <v>1058</v>
      </c>
      <c r="AJ602" s="12"/>
      <c r="AK602" s="12" t="s">
        <v>952</v>
      </c>
      <c r="AL602" s="16" t="s">
        <v>1056</v>
      </c>
      <c r="AM602" s="12" t="s">
        <v>1500</v>
      </c>
      <c r="AN602" s="27">
        <f>VLOOKUP(Table24[[#This Row],[USD conversion]],Sheet2!A:B,2,FALSE)</f>
        <v>1</v>
      </c>
      <c r="AO602" s="28">
        <f>Table24[[#This Row],[Min Charge]]*Table24[[#This Row],[Conversion Rate]]</f>
        <v>320</v>
      </c>
      <c r="AP602" s="28">
        <f>Table24[[#This Row],[45]]*Table24[[#This Row],[Conversion Rate]]</f>
        <v>0</v>
      </c>
      <c r="AQ602" s="28">
        <f>Table24[[#This Row],[100]]*Table24[[#This Row],[Conversion Rate]]</f>
        <v>10.69</v>
      </c>
      <c r="AR602" s="28">
        <f>Table24[[#This Row],[200]]*Table24[[#This Row],[Conversion Rate]]</f>
        <v>9.7200000000000006</v>
      </c>
      <c r="AS602" s="28">
        <f>Table24[[#This Row],[300]]*Table24[[#This Row],[Conversion Rate]]</f>
        <v>8</v>
      </c>
      <c r="AT602" s="28">
        <f>Table24[[#This Row],[500]]*Table24[[#This Row],[Conversion Rate]]</f>
        <v>0</v>
      </c>
      <c r="AU602" s="28">
        <f>Table24[[#This Row],[1000]]*Table24[[#This Row],[Conversion Rate]]</f>
        <v>0</v>
      </c>
      <c r="AV602" s="28">
        <f>Table24[[#This Row],[2500]]*Table24[[#This Row],[Conversion Rate]]</f>
        <v>0</v>
      </c>
      <c r="AW602" s="28">
        <f>Table24[[#This Row],[5000]]*Table24[[#This Row],[Conversion Rate]]</f>
        <v>0</v>
      </c>
      <c r="AX602" s="28" t="str">
        <f>Table24[[#This Row],[All In/ ++]]</f>
        <v>All in</v>
      </c>
      <c r="AY602" s="28" t="e">
        <f>Table24[[#This Row],[FSC]]*Table24[[#This Row],[Conversion Rate]]</f>
        <v>#VALUE!</v>
      </c>
      <c r="AZ602" s="28" t="e">
        <f>Table24[[#This Row],[SSC]]*Table24[[#This Row],[Conversion Rate]]</f>
        <v>#VALUE!</v>
      </c>
      <c r="BA602" s="28" t="e">
        <f>Table24[[#This Row],[Screening]]*Table24[[#This Row],[Conversion Rate]]</f>
        <v>#VALUE!</v>
      </c>
      <c r="BB602" s="28" t="e">
        <f>Table24[[#This Row],[Other Charges]]*Table24[[#This Row],[Conversion Rate]]</f>
        <v>#VALUE!</v>
      </c>
      <c r="BC602" s="28">
        <f>Table24[[#This Row],[Dry Ice Charge]]*Table24[[#This Row],[Conversion Rate]]</f>
        <v>0</v>
      </c>
      <c r="BD602" s="28" t="e">
        <f>Table24[[#This Row],[SAF/kg]]*Table24[[#This Row],[Conversion Rate]]</f>
        <v>#VALUE!</v>
      </c>
      <c r="BE602" s="30" cm="1">
        <f t="array" ref="BE602">IF(COUNTIFS(F$20:F$1213,F602,G$20:G$1213,G602)&gt;1,
    _xlfn.PERCENTRANK.INC(
        _xlfn._xlws.FILTER(AO$20:AO$1213, (F$20:F$1213=F602)*(G$20:G$1213=G602)*ISNUMBER(AO$20:AO$1213)),
        AO602
    ),
    0
)</f>
        <v>0.53300000000000003</v>
      </c>
      <c r="BF602" s="28" t="str">
        <f t="shared" si="9"/>
        <v>Orange</v>
      </c>
    </row>
    <row r="603" spans="3:58" hidden="1">
      <c r="C603" s="6" t="s">
        <v>20</v>
      </c>
      <c r="D603" s="4" t="s">
        <v>472</v>
      </c>
      <c r="E603" s="4" t="s">
        <v>22</v>
      </c>
      <c r="F603" s="4" t="s">
        <v>37</v>
      </c>
      <c r="G603" s="4" t="s">
        <v>106</v>
      </c>
      <c r="H603" s="4" t="s">
        <v>799</v>
      </c>
      <c r="I603" s="4" t="s">
        <v>816</v>
      </c>
      <c r="J603" s="4" t="s">
        <v>776</v>
      </c>
      <c r="K603" s="4" t="s">
        <v>777</v>
      </c>
      <c r="L6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603" s="7">
        <v>13016.547497200025</v>
      </c>
      <c r="N603" s="4">
        <v>529</v>
      </c>
      <c r="O603" s="13">
        <v>24.605949900189081</v>
      </c>
      <c r="P603" s="8" t="s">
        <v>1076</v>
      </c>
      <c r="Q603" s="12" t="s">
        <v>472</v>
      </c>
      <c r="R603" s="12" t="s">
        <v>792</v>
      </c>
      <c r="S603" s="12" t="s">
        <v>97</v>
      </c>
      <c r="T603" s="12" t="s">
        <v>859</v>
      </c>
      <c r="U603" s="22">
        <v>100</v>
      </c>
      <c r="V603" s="12">
        <v>320</v>
      </c>
      <c r="W603" s="12"/>
      <c r="X603" s="12">
        <v>10.69</v>
      </c>
      <c r="Y603" s="12">
        <v>9.7200000000000006</v>
      </c>
      <c r="Z603" s="12">
        <v>8</v>
      </c>
      <c r="AA603" s="12"/>
      <c r="AB603" s="12"/>
      <c r="AC603" s="12"/>
      <c r="AD603" s="12"/>
      <c r="AE603" s="12" t="s">
        <v>889</v>
      </c>
      <c r="AF603" s="12" t="s">
        <v>952</v>
      </c>
      <c r="AG603" s="12" t="s">
        <v>952</v>
      </c>
      <c r="AH603" s="12" t="s">
        <v>1057</v>
      </c>
      <c r="AI603" s="12" t="s">
        <v>1058</v>
      </c>
      <c r="AJ603" s="12"/>
      <c r="AK603" s="12" t="s">
        <v>952</v>
      </c>
      <c r="AL603" s="16" t="s">
        <v>1056</v>
      </c>
      <c r="AM603" s="12" t="s">
        <v>1500</v>
      </c>
      <c r="AN603" s="27">
        <f>VLOOKUP(Table24[[#This Row],[USD conversion]],Sheet2!A:B,2,FALSE)</f>
        <v>1</v>
      </c>
      <c r="AO603" s="28">
        <f>Table24[[#This Row],[Min Charge]]*Table24[[#This Row],[Conversion Rate]]</f>
        <v>320</v>
      </c>
      <c r="AP603" s="28">
        <f>Table24[[#This Row],[45]]*Table24[[#This Row],[Conversion Rate]]</f>
        <v>0</v>
      </c>
      <c r="AQ603" s="28">
        <f>Table24[[#This Row],[100]]*Table24[[#This Row],[Conversion Rate]]</f>
        <v>10.69</v>
      </c>
      <c r="AR603" s="28">
        <f>Table24[[#This Row],[200]]*Table24[[#This Row],[Conversion Rate]]</f>
        <v>9.7200000000000006</v>
      </c>
      <c r="AS603" s="28">
        <f>Table24[[#This Row],[300]]*Table24[[#This Row],[Conversion Rate]]</f>
        <v>8</v>
      </c>
      <c r="AT603" s="28">
        <f>Table24[[#This Row],[500]]*Table24[[#This Row],[Conversion Rate]]</f>
        <v>0</v>
      </c>
      <c r="AU603" s="28">
        <f>Table24[[#This Row],[1000]]*Table24[[#This Row],[Conversion Rate]]</f>
        <v>0</v>
      </c>
      <c r="AV603" s="28">
        <f>Table24[[#This Row],[2500]]*Table24[[#This Row],[Conversion Rate]]</f>
        <v>0</v>
      </c>
      <c r="AW603" s="28">
        <f>Table24[[#This Row],[5000]]*Table24[[#This Row],[Conversion Rate]]</f>
        <v>0</v>
      </c>
      <c r="AX603" s="28" t="str">
        <f>Table24[[#This Row],[All In/ ++]]</f>
        <v>All in</v>
      </c>
      <c r="AY603" s="28" t="e">
        <f>Table24[[#This Row],[FSC]]*Table24[[#This Row],[Conversion Rate]]</f>
        <v>#VALUE!</v>
      </c>
      <c r="AZ603" s="28" t="e">
        <f>Table24[[#This Row],[SSC]]*Table24[[#This Row],[Conversion Rate]]</f>
        <v>#VALUE!</v>
      </c>
      <c r="BA603" s="28" t="e">
        <f>Table24[[#This Row],[Screening]]*Table24[[#This Row],[Conversion Rate]]</f>
        <v>#VALUE!</v>
      </c>
      <c r="BB603" s="28" t="e">
        <f>Table24[[#This Row],[Other Charges]]*Table24[[#This Row],[Conversion Rate]]</f>
        <v>#VALUE!</v>
      </c>
      <c r="BC603" s="28">
        <f>Table24[[#This Row],[Dry Ice Charge]]*Table24[[#This Row],[Conversion Rate]]</f>
        <v>0</v>
      </c>
      <c r="BD603" s="28" t="e">
        <f>Table24[[#This Row],[SAF/kg]]*Table24[[#This Row],[Conversion Rate]]</f>
        <v>#VALUE!</v>
      </c>
      <c r="BE603" s="30" cm="1">
        <f t="array" ref="BE603">IF(COUNTIFS(F$20:F$1213,F603,G$20:G$1213,G603)&gt;1,
    _xlfn.PERCENTRANK.INC(
        _xlfn._xlws.FILTER(AO$20:AO$1213, (F$20:F$1213=F603)*(G$20:G$1213=G603)*ISNUMBER(AO$20:AO$1213)),
        AO603
    ),
    0
)</f>
        <v>0.53300000000000003</v>
      </c>
      <c r="BF603" s="28" t="str">
        <f t="shared" si="9"/>
        <v>Orange</v>
      </c>
    </row>
    <row r="604" spans="3:58" hidden="1">
      <c r="C604" s="6" t="s">
        <v>20</v>
      </c>
      <c r="D604" s="4" t="s">
        <v>472</v>
      </c>
      <c r="E604" s="4" t="s">
        <v>22</v>
      </c>
      <c r="F604" s="4" t="s">
        <v>37</v>
      </c>
      <c r="G604" s="4" t="s">
        <v>29</v>
      </c>
      <c r="H604" s="4" t="s">
        <v>799</v>
      </c>
      <c r="I604" s="4" t="s">
        <v>811</v>
      </c>
      <c r="J604" s="4" t="s">
        <v>776</v>
      </c>
      <c r="K604" s="4" t="s">
        <v>777</v>
      </c>
      <c r="L6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PharmaYesExpressLAXTPEUSTWAMERICASAPAC</v>
      </c>
      <c r="M604" s="7">
        <v>7398.9500000000016</v>
      </c>
      <c r="N604" s="4">
        <v>318</v>
      </c>
      <c r="O604" s="13">
        <v>23.267138364779878</v>
      </c>
      <c r="P604" s="8" t="s">
        <v>1076</v>
      </c>
      <c r="Q604" s="12" t="s">
        <v>472</v>
      </c>
      <c r="R604" s="12" t="s">
        <v>792</v>
      </c>
      <c r="S604" s="12" t="s">
        <v>1059</v>
      </c>
      <c r="T604" s="12" t="s">
        <v>859</v>
      </c>
      <c r="U604" s="22">
        <v>100</v>
      </c>
      <c r="V604" s="12">
        <v>175</v>
      </c>
      <c r="W604" s="12"/>
      <c r="X604" s="12">
        <v>4</v>
      </c>
      <c r="Y604" s="12">
        <v>3.8</v>
      </c>
      <c r="Z604" s="12">
        <v>3.2</v>
      </c>
      <c r="AA604" s="12"/>
      <c r="AB604" s="12"/>
      <c r="AC604" s="12"/>
      <c r="AD604" s="12"/>
      <c r="AE604" s="12" t="s">
        <v>889</v>
      </c>
      <c r="AF604" s="12" t="s">
        <v>952</v>
      </c>
      <c r="AG604" s="12" t="s">
        <v>952</v>
      </c>
      <c r="AH604" s="12" t="s">
        <v>1057</v>
      </c>
      <c r="AI604" s="12" t="s">
        <v>1058</v>
      </c>
      <c r="AJ604" s="12"/>
      <c r="AK604" s="12" t="s">
        <v>952</v>
      </c>
      <c r="AL604" s="16" t="s">
        <v>1056</v>
      </c>
      <c r="AM604" s="12" t="s">
        <v>1500</v>
      </c>
      <c r="AN604" s="27">
        <f>VLOOKUP(Table24[[#This Row],[USD conversion]],Sheet2!A:B,2,FALSE)</f>
        <v>1</v>
      </c>
      <c r="AO604" s="28">
        <f>Table24[[#This Row],[Min Charge]]*Table24[[#This Row],[Conversion Rate]]</f>
        <v>175</v>
      </c>
      <c r="AP604" s="28">
        <f>Table24[[#This Row],[45]]*Table24[[#This Row],[Conversion Rate]]</f>
        <v>0</v>
      </c>
      <c r="AQ604" s="28">
        <f>Table24[[#This Row],[100]]*Table24[[#This Row],[Conversion Rate]]</f>
        <v>4</v>
      </c>
      <c r="AR604" s="28">
        <f>Table24[[#This Row],[200]]*Table24[[#This Row],[Conversion Rate]]</f>
        <v>3.8</v>
      </c>
      <c r="AS604" s="28">
        <f>Table24[[#This Row],[300]]*Table24[[#This Row],[Conversion Rate]]</f>
        <v>3.2</v>
      </c>
      <c r="AT604" s="28">
        <f>Table24[[#This Row],[500]]*Table24[[#This Row],[Conversion Rate]]</f>
        <v>0</v>
      </c>
      <c r="AU604" s="28">
        <f>Table24[[#This Row],[1000]]*Table24[[#This Row],[Conversion Rate]]</f>
        <v>0</v>
      </c>
      <c r="AV604" s="28">
        <f>Table24[[#This Row],[2500]]*Table24[[#This Row],[Conversion Rate]]</f>
        <v>0</v>
      </c>
      <c r="AW604" s="28">
        <f>Table24[[#This Row],[5000]]*Table24[[#This Row],[Conversion Rate]]</f>
        <v>0</v>
      </c>
      <c r="AX604" s="28" t="str">
        <f>Table24[[#This Row],[All In/ ++]]</f>
        <v>All in</v>
      </c>
      <c r="AY604" s="28" t="e">
        <f>Table24[[#This Row],[FSC]]*Table24[[#This Row],[Conversion Rate]]</f>
        <v>#VALUE!</v>
      </c>
      <c r="AZ604" s="28" t="e">
        <f>Table24[[#This Row],[SSC]]*Table24[[#This Row],[Conversion Rate]]</f>
        <v>#VALUE!</v>
      </c>
      <c r="BA604" s="28" t="e">
        <f>Table24[[#This Row],[Screening]]*Table24[[#This Row],[Conversion Rate]]</f>
        <v>#VALUE!</v>
      </c>
      <c r="BB604" s="28" t="e">
        <f>Table24[[#This Row],[Other Charges]]*Table24[[#This Row],[Conversion Rate]]</f>
        <v>#VALUE!</v>
      </c>
      <c r="BC604" s="28">
        <f>Table24[[#This Row],[Dry Ice Charge]]*Table24[[#This Row],[Conversion Rate]]</f>
        <v>0</v>
      </c>
      <c r="BD604" s="28" t="e">
        <f>Table24[[#This Row],[SAF/kg]]*Table24[[#This Row],[Conversion Rate]]</f>
        <v>#VALUE!</v>
      </c>
      <c r="BE604" s="30" cm="1">
        <f t="array" ref="BE604">IF(COUNTIFS(F$20:F$1213,F604,G$20:G$1213,G604)&gt;1,
    _xlfn.PERCENTRANK.INC(
        _xlfn._xlws.FILTER(AO$20:AO$1213, (F$20:F$1213=F604)*(G$20:G$1213=G604)*ISNUMBER(AO$20:AO$1213)),
        AO604
    ),
    0
)</f>
        <v>0.66600000000000004</v>
      </c>
      <c r="BF604" s="28" t="str">
        <f t="shared" si="9"/>
        <v>Orange</v>
      </c>
    </row>
    <row r="605" spans="3:58" hidden="1">
      <c r="C605" s="6" t="s">
        <v>20</v>
      </c>
      <c r="D605" s="4" t="s">
        <v>21</v>
      </c>
      <c r="E605" s="4" t="s">
        <v>22</v>
      </c>
      <c r="F605" s="4" t="s">
        <v>85</v>
      </c>
      <c r="G605" s="4" t="s">
        <v>290</v>
      </c>
      <c r="H605" s="4" t="s">
        <v>799</v>
      </c>
      <c r="I605" s="4" t="s">
        <v>797</v>
      </c>
      <c r="J605" s="4" t="s">
        <v>776</v>
      </c>
      <c r="K605" s="4" t="s">
        <v>777</v>
      </c>
      <c r="L6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PharmaNoExpressMIABOMUSINAMERICASAPAC</v>
      </c>
      <c r="M605" s="7">
        <v>2416.6900000000005</v>
      </c>
      <c r="N605" s="4">
        <v>282</v>
      </c>
      <c r="O605" s="13">
        <v>8.5698226950354623</v>
      </c>
      <c r="P605" s="8" t="s">
        <v>1076</v>
      </c>
      <c r="Q605" s="12" t="s">
        <v>472</v>
      </c>
      <c r="R605" s="12" t="s">
        <v>792</v>
      </c>
      <c r="S605" s="12" t="s">
        <v>1060</v>
      </c>
      <c r="T605" s="12" t="s">
        <v>859</v>
      </c>
      <c r="U605" s="22">
        <v>100</v>
      </c>
      <c r="V605" s="12">
        <v>200</v>
      </c>
      <c r="W605" s="12"/>
      <c r="X605" s="12">
        <v>9</v>
      </c>
      <c r="Y605" s="12">
        <v>8.5</v>
      </c>
      <c r="Z605" s="12">
        <v>8</v>
      </c>
      <c r="AA605" s="12">
        <v>7.5</v>
      </c>
      <c r="AB605" s="12">
        <v>7</v>
      </c>
      <c r="AC605" s="12">
        <v>6.5</v>
      </c>
      <c r="AD605" s="12">
        <v>6</v>
      </c>
      <c r="AE605" s="12" t="s">
        <v>889</v>
      </c>
      <c r="AF605" s="12" t="s">
        <v>952</v>
      </c>
      <c r="AG605" s="12" t="s">
        <v>952</v>
      </c>
      <c r="AH605" s="12" t="s">
        <v>1057</v>
      </c>
      <c r="AI605" s="12" t="s">
        <v>1061</v>
      </c>
      <c r="AJ605" s="12"/>
      <c r="AK605" s="12" t="s">
        <v>952</v>
      </c>
      <c r="AL605" s="16" t="s">
        <v>1056</v>
      </c>
      <c r="AM605" s="12" t="s">
        <v>1500</v>
      </c>
      <c r="AN605" s="27">
        <f>VLOOKUP(Table24[[#This Row],[USD conversion]],Sheet2!A:B,2,FALSE)</f>
        <v>1</v>
      </c>
      <c r="AO605" s="28">
        <f>Table24[[#This Row],[Min Charge]]*Table24[[#This Row],[Conversion Rate]]</f>
        <v>200</v>
      </c>
      <c r="AP605" s="28">
        <f>Table24[[#This Row],[45]]*Table24[[#This Row],[Conversion Rate]]</f>
        <v>0</v>
      </c>
      <c r="AQ605" s="28">
        <f>Table24[[#This Row],[100]]*Table24[[#This Row],[Conversion Rate]]</f>
        <v>9</v>
      </c>
      <c r="AR605" s="28">
        <f>Table24[[#This Row],[200]]*Table24[[#This Row],[Conversion Rate]]</f>
        <v>8.5</v>
      </c>
      <c r="AS605" s="28">
        <f>Table24[[#This Row],[300]]*Table24[[#This Row],[Conversion Rate]]</f>
        <v>8</v>
      </c>
      <c r="AT605" s="28">
        <f>Table24[[#This Row],[500]]*Table24[[#This Row],[Conversion Rate]]</f>
        <v>7.5</v>
      </c>
      <c r="AU605" s="28">
        <f>Table24[[#This Row],[1000]]*Table24[[#This Row],[Conversion Rate]]</f>
        <v>7</v>
      </c>
      <c r="AV605" s="28">
        <f>Table24[[#This Row],[2500]]*Table24[[#This Row],[Conversion Rate]]</f>
        <v>6.5</v>
      </c>
      <c r="AW605" s="28">
        <f>Table24[[#This Row],[5000]]*Table24[[#This Row],[Conversion Rate]]</f>
        <v>6</v>
      </c>
      <c r="AX605" s="28" t="str">
        <f>Table24[[#This Row],[All In/ ++]]</f>
        <v>All in</v>
      </c>
      <c r="AY605" s="28" t="e">
        <f>Table24[[#This Row],[FSC]]*Table24[[#This Row],[Conversion Rate]]</f>
        <v>#VALUE!</v>
      </c>
      <c r="AZ605" s="28" t="e">
        <f>Table24[[#This Row],[SSC]]*Table24[[#This Row],[Conversion Rate]]</f>
        <v>#VALUE!</v>
      </c>
      <c r="BA605" s="28" t="e">
        <f>Table24[[#This Row],[Screening]]*Table24[[#This Row],[Conversion Rate]]</f>
        <v>#VALUE!</v>
      </c>
      <c r="BB605" s="28" t="e">
        <f>Table24[[#This Row],[Other Charges]]*Table24[[#This Row],[Conversion Rate]]</f>
        <v>#VALUE!</v>
      </c>
      <c r="BC605" s="28">
        <f>Table24[[#This Row],[Dry Ice Charge]]*Table24[[#This Row],[Conversion Rate]]</f>
        <v>0</v>
      </c>
      <c r="BD605" s="28" t="e">
        <f>Table24[[#This Row],[SAF/kg]]*Table24[[#This Row],[Conversion Rate]]</f>
        <v>#VALUE!</v>
      </c>
      <c r="BE605" s="30" cm="1">
        <f t="array" ref="BE605">IF(COUNTIFS(F$20:F$1213,F605,G$20:G$1213,G605)&gt;1,
    _xlfn.PERCENTRANK.INC(
        _xlfn._xlws.FILTER(AO$20:AO$1213, (F$20:F$1213=F605)*(G$20:G$1213=G605)*ISNUMBER(AO$20:AO$1213)),
        AO605
    ),
    0
)</f>
        <v>0.75</v>
      </c>
      <c r="BF605" s="28" t="str">
        <f t="shared" si="9"/>
        <v>Red</v>
      </c>
    </row>
    <row r="606" spans="3:58" hidden="1">
      <c r="C606" s="6" t="s">
        <v>20</v>
      </c>
      <c r="D606" s="4" t="s">
        <v>472</v>
      </c>
      <c r="E606" s="4" t="s">
        <v>22</v>
      </c>
      <c r="F606" s="4" t="s">
        <v>32</v>
      </c>
      <c r="G606" s="4" t="s">
        <v>110</v>
      </c>
      <c r="H606" s="4" t="s">
        <v>799</v>
      </c>
      <c r="I606" s="4" t="s">
        <v>809</v>
      </c>
      <c r="J606" s="4" t="s">
        <v>776</v>
      </c>
      <c r="K606" s="4" t="s">
        <v>777</v>
      </c>
      <c r="L6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606" s="7">
        <v>8659.8500000000022</v>
      </c>
      <c r="N606" s="4">
        <v>463</v>
      </c>
      <c r="O606" s="13">
        <v>18.703779697624196</v>
      </c>
      <c r="P606" s="8" t="s">
        <v>1076</v>
      </c>
      <c r="Q606" s="12" t="s">
        <v>472</v>
      </c>
      <c r="R606" s="12" t="s">
        <v>792</v>
      </c>
      <c r="S606" s="12" t="s">
        <v>1059</v>
      </c>
      <c r="T606" s="12" t="s">
        <v>859</v>
      </c>
      <c r="U606" s="22">
        <v>100</v>
      </c>
      <c r="V606" s="12">
        <v>375</v>
      </c>
      <c r="W606" s="12"/>
      <c r="X606" s="12">
        <v>4.55</v>
      </c>
      <c r="Y606" s="12">
        <v>4.55</v>
      </c>
      <c r="Z606" s="12">
        <v>4.4000000000000004</v>
      </c>
      <c r="AA606" s="12">
        <v>4</v>
      </c>
      <c r="AB606" s="12">
        <v>3.9</v>
      </c>
      <c r="AC606" s="12">
        <v>3.9</v>
      </c>
      <c r="AD606" s="12">
        <v>3.9</v>
      </c>
      <c r="AE606" s="12" t="s">
        <v>889</v>
      </c>
      <c r="AF606" s="12" t="s">
        <v>952</v>
      </c>
      <c r="AG606" s="12" t="s">
        <v>952</v>
      </c>
      <c r="AH606" s="12" t="s">
        <v>1057</v>
      </c>
      <c r="AI606" s="12" t="s">
        <v>1065</v>
      </c>
      <c r="AJ606" s="12"/>
      <c r="AK606" s="12" t="s">
        <v>952</v>
      </c>
      <c r="AL606" s="16" t="s">
        <v>1056</v>
      </c>
      <c r="AM606" s="12" t="s">
        <v>1500</v>
      </c>
      <c r="AN606" s="27">
        <f>VLOOKUP(Table24[[#This Row],[USD conversion]],Sheet2!A:B,2,FALSE)</f>
        <v>1</v>
      </c>
      <c r="AO606" s="28">
        <f>Table24[[#This Row],[Min Charge]]*Table24[[#This Row],[Conversion Rate]]</f>
        <v>375</v>
      </c>
      <c r="AP606" s="28">
        <f>Table24[[#This Row],[45]]*Table24[[#This Row],[Conversion Rate]]</f>
        <v>0</v>
      </c>
      <c r="AQ606" s="28">
        <f>Table24[[#This Row],[100]]*Table24[[#This Row],[Conversion Rate]]</f>
        <v>4.55</v>
      </c>
      <c r="AR606" s="28">
        <f>Table24[[#This Row],[200]]*Table24[[#This Row],[Conversion Rate]]</f>
        <v>4.55</v>
      </c>
      <c r="AS606" s="28">
        <f>Table24[[#This Row],[300]]*Table24[[#This Row],[Conversion Rate]]</f>
        <v>4.4000000000000004</v>
      </c>
      <c r="AT606" s="28">
        <f>Table24[[#This Row],[500]]*Table24[[#This Row],[Conversion Rate]]</f>
        <v>4</v>
      </c>
      <c r="AU606" s="28">
        <f>Table24[[#This Row],[1000]]*Table24[[#This Row],[Conversion Rate]]</f>
        <v>3.9</v>
      </c>
      <c r="AV606" s="28">
        <f>Table24[[#This Row],[2500]]*Table24[[#This Row],[Conversion Rate]]</f>
        <v>3.9</v>
      </c>
      <c r="AW606" s="28">
        <f>Table24[[#This Row],[5000]]*Table24[[#This Row],[Conversion Rate]]</f>
        <v>3.9</v>
      </c>
      <c r="AX606" s="28" t="str">
        <f>Table24[[#This Row],[All In/ ++]]</f>
        <v>All in</v>
      </c>
      <c r="AY606" s="28" t="e">
        <f>Table24[[#This Row],[FSC]]*Table24[[#This Row],[Conversion Rate]]</f>
        <v>#VALUE!</v>
      </c>
      <c r="AZ606" s="28" t="e">
        <f>Table24[[#This Row],[SSC]]*Table24[[#This Row],[Conversion Rate]]</f>
        <v>#VALUE!</v>
      </c>
      <c r="BA606" s="28" t="e">
        <f>Table24[[#This Row],[Screening]]*Table24[[#This Row],[Conversion Rate]]</f>
        <v>#VALUE!</v>
      </c>
      <c r="BB606" s="28" t="e">
        <f>Table24[[#This Row],[Other Charges]]*Table24[[#This Row],[Conversion Rate]]</f>
        <v>#VALUE!</v>
      </c>
      <c r="BC606" s="28">
        <f>Table24[[#This Row],[Dry Ice Charge]]*Table24[[#This Row],[Conversion Rate]]</f>
        <v>0</v>
      </c>
      <c r="BD606" s="28" t="e">
        <f>Table24[[#This Row],[SAF/kg]]*Table24[[#This Row],[Conversion Rate]]</f>
        <v>#VALUE!</v>
      </c>
      <c r="BE606" s="30" cm="1">
        <f t="array" ref="BE606">IF(COUNTIFS(F$20:F$1213,F606,G$20:G$1213,G606)&gt;1,
    _xlfn.PERCENTRANK.INC(
        _xlfn._xlws.FILTER(AO$20:AO$1213, (F$20:F$1213=F606)*(G$20:G$1213=G606)*ISNUMBER(AO$20:AO$1213)),
        AO606
    ),
    0
)</f>
        <v>0.9</v>
      </c>
      <c r="BF606" s="28" t="str">
        <f t="shared" si="9"/>
        <v>Red</v>
      </c>
    </row>
    <row r="607" spans="3:58" hidden="1">
      <c r="C607" s="6" t="s">
        <v>20</v>
      </c>
      <c r="D607" s="4" t="s">
        <v>472</v>
      </c>
      <c r="E607" s="4" t="s">
        <v>22</v>
      </c>
      <c r="F607" s="4" t="s">
        <v>32</v>
      </c>
      <c r="G607" s="4" t="s">
        <v>106</v>
      </c>
      <c r="H607" s="4" t="s">
        <v>799</v>
      </c>
      <c r="I607" s="4" t="s">
        <v>816</v>
      </c>
      <c r="J607" s="4" t="s">
        <v>776</v>
      </c>
      <c r="K607" s="4" t="s">
        <v>777</v>
      </c>
      <c r="L6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607" s="7">
        <v>8835.8500000000076</v>
      </c>
      <c r="N607" s="4">
        <v>620</v>
      </c>
      <c r="O607" s="13">
        <v>14.251370967741948</v>
      </c>
      <c r="P607" s="8" t="s">
        <v>1076</v>
      </c>
      <c r="Q607" s="12" t="s">
        <v>472</v>
      </c>
      <c r="R607" s="12" t="s">
        <v>792</v>
      </c>
      <c r="S607" s="12" t="s">
        <v>1059</v>
      </c>
      <c r="T607" s="12" t="s">
        <v>859</v>
      </c>
      <c r="U607" s="22">
        <v>100</v>
      </c>
      <c r="V607" s="12">
        <v>375</v>
      </c>
      <c r="W607" s="12"/>
      <c r="X607" s="12">
        <v>6.55</v>
      </c>
      <c r="Y607" s="12">
        <v>6.55</v>
      </c>
      <c r="Z607" s="12">
        <v>6.3</v>
      </c>
      <c r="AA607" s="12">
        <v>6.05</v>
      </c>
      <c r="AB607" s="12">
        <v>5.85</v>
      </c>
      <c r="AC607" s="12">
        <v>5.85</v>
      </c>
      <c r="AD607" s="12">
        <v>5.85</v>
      </c>
      <c r="AE607" s="12" t="s">
        <v>889</v>
      </c>
      <c r="AF607" s="12" t="s">
        <v>952</v>
      </c>
      <c r="AG607" s="12" t="s">
        <v>952</v>
      </c>
      <c r="AH607" s="12" t="s">
        <v>1057</v>
      </c>
      <c r="AI607" s="12" t="s">
        <v>1065</v>
      </c>
      <c r="AJ607" s="12"/>
      <c r="AK607" s="12" t="s">
        <v>952</v>
      </c>
      <c r="AL607" s="16" t="s">
        <v>1056</v>
      </c>
      <c r="AM607" s="12" t="s">
        <v>1500</v>
      </c>
      <c r="AN607" s="27">
        <f>VLOOKUP(Table24[[#This Row],[USD conversion]],Sheet2!A:B,2,FALSE)</f>
        <v>1</v>
      </c>
      <c r="AO607" s="28">
        <f>Table24[[#This Row],[Min Charge]]*Table24[[#This Row],[Conversion Rate]]</f>
        <v>375</v>
      </c>
      <c r="AP607" s="28">
        <f>Table24[[#This Row],[45]]*Table24[[#This Row],[Conversion Rate]]</f>
        <v>0</v>
      </c>
      <c r="AQ607" s="28">
        <f>Table24[[#This Row],[100]]*Table24[[#This Row],[Conversion Rate]]</f>
        <v>6.55</v>
      </c>
      <c r="AR607" s="28">
        <f>Table24[[#This Row],[200]]*Table24[[#This Row],[Conversion Rate]]</f>
        <v>6.55</v>
      </c>
      <c r="AS607" s="28">
        <f>Table24[[#This Row],[300]]*Table24[[#This Row],[Conversion Rate]]</f>
        <v>6.3</v>
      </c>
      <c r="AT607" s="28">
        <f>Table24[[#This Row],[500]]*Table24[[#This Row],[Conversion Rate]]</f>
        <v>6.05</v>
      </c>
      <c r="AU607" s="28">
        <f>Table24[[#This Row],[1000]]*Table24[[#This Row],[Conversion Rate]]</f>
        <v>5.85</v>
      </c>
      <c r="AV607" s="28">
        <f>Table24[[#This Row],[2500]]*Table24[[#This Row],[Conversion Rate]]</f>
        <v>5.85</v>
      </c>
      <c r="AW607" s="28">
        <f>Table24[[#This Row],[5000]]*Table24[[#This Row],[Conversion Rate]]</f>
        <v>5.85</v>
      </c>
      <c r="AX607" s="28" t="str">
        <f>Table24[[#This Row],[All In/ ++]]</f>
        <v>All in</v>
      </c>
      <c r="AY607" s="28" t="e">
        <f>Table24[[#This Row],[FSC]]*Table24[[#This Row],[Conversion Rate]]</f>
        <v>#VALUE!</v>
      </c>
      <c r="AZ607" s="28" t="e">
        <f>Table24[[#This Row],[SSC]]*Table24[[#This Row],[Conversion Rate]]</f>
        <v>#VALUE!</v>
      </c>
      <c r="BA607" s="28" t="e">
        <f>Table24[[#This Row],[Screening]]*Table24[[#This Row],[Conversion Rate]]</f>
        <v>#VALUE!</v>
      </c>
      <c r="BB607" s="28" t="e">
        <f>Table24[[#This Row],[Other Charges]]*Table24[[#This Row],[Conversion Rate]]</f>
        <v>#VALUE!</v>
      </c>
      <c r="BC607" s="28">
        <f>Table24[[#This Row],[Dry Ice Charge]]*Table24[[#This Row],[Conversion Rate]]</f>
        <v>0</v>
      </c>
      <c r="BD607" s="28" t="e">
        <f>Table24[[#This Row],[SAF/kg]]*Table24[[#This Row],[Conversion Rate]]</f>
        <v>#VALUE!</v>
      </c>
      <c r="BE607" s="30" cm="1">
        <f t="array" ref="BE607">IF(COUNTIFS(F$20:F$1213,F607,G$20:G$1213,G607)&gt;1,
    _xlfn.PERCENTRANK.INC(
        _xlfn._xlws.FILTER(AO$20:AO$1213, (F$20:F$1213=F607)*(G$20:G$1213=G607)*ISNUMBER(AO$20:AO$1213)),
        AO607
    ),
    0
)</f>
        <v>0.8</v>
      </c>
      <c r="BF607" s="28" t="str">
        <f t="shared" si="9"/>
        <v>Red</v>
      </c>
    </row>
    <row r="608" spans="3:58" hidden="1">
      <c r="C608" s="6" t="s">
        <v>20</v>
      </c>
      <c r="D608" s="4" t="s">
        <v>472</v>
      </c>
      <c r="E608" s="4" t="s">
        <v>22</v>
      </c>
      <c r="F608" s="4" t="s">
        <v>32</v>
      </c>
      <c r="G608" s="4" t="s">
        <v>29</v>
      </c>
      <c r="H608" s="4" t="s">
        <v>799</v>
      </c>
      <c r="I608" s="4" t="s">
        <v>811</v>
      </c>
      <c r="J608" s="4" t="s">
        <v>776</v>
      </c>
      <c r="K608" s="4" t="s">
        <v>777</v>
      </c>
      <c r="L6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608" s="7">
        <v>5365.61</v>
      </c>
      <c r="N608" s="4">
        <v>313</v>
      </c>
      <c r="O608" s="13">
        <v>17.14252396166134</v>
      </c>
      <c r="P608" s="8" t="s">
        <v>1076</v>
      </c>
      <c r="Q608" s="12" t="s">
        <v>472</v>
      </c>
      <c r="R608" s="12" t="s">
        <v>792</v>
      </c>
      <c r="S608" s="12" t="s">
        <v>1059</v>
      </c>
      <c r="T608" s="12" t="s">
        <v>859</v>
      </c>
      <c r="U608" s="22">
        <v>100</v>
      </c>
      <c r="V608" s="12">
        <v>375</v>
      </c>
      <c r="W608" s="12"/>
      <c r="X608" s="12">
        <v>4.45</v>
      </c>
      <c r="Y608" s="12">
        <v>4.45</v>
      </c>
      <c r="Z608" s="12">
        <v>4.3</v>
      </c>
      <c r="AA608" s="12">
        <v>3.9</v>
      </c>
      <c r="AB608" s="12">
        <v>3.8</v>
      </c>
      <c r="AC608" s="12">
        <v>3.8</v>
      </c>
      <c r="AD608" s="12">
        <v>3.8</v>
      </c>
      <c r="AE608" s="12" t="s">
        <v>889</v>
      </c>
      <c r="AF608" s="12" t="s">
        <v>952</v>
      </c>
      <c r="AG608" s="12" t="s">
        <v>952</v>
      </c>
      <c r="AH608" s="12" t="s">
        <v>1057</v>
      </c>
      <c r="AI608" s="12" t="s">
        <v>1065</v>
      </c>
      <c r="AJ608" s="12"/>
      <c r="AK608" s="12" t="s">
        <v>952</v>
      </c>
      <c r="AL608" s="16" t="s">
        <v>1056</v>
      </c>
      <c r="AM608" s="12" t="s">
        <v>1500</v>
      </c>
      <c r="AN608" s="27">
        <f>VLOOKUP(Table24[[#This Row],[USD conversion]],Sheet2!A:B,2,FALSE)</f>
        <v>1</v>
      </c>
      <c r="AO608" s="28">
        <f>Table24[[#This Row],[Min Charge]]*Table24[[#This Row],[Conversion Rate]]</f>
        <v>375</v>
      </c>
      <c r="AP608" s="28">
        <f>Table24[[#This Row],[45]]*Table24[[#This Row],[Conversion Rate]]</f>
        <v>0</v>
      </c>
      <c r="AQ608" s="28">
        <f>Table24[[#This Row],[100]]*Table24[[#This Row],[Conversion Rate]]</f>
        <v>4.45</v>
      </c>
      <c r="AR608" s="28">
        <f>Table24[[#This Row],[200]]*Table24[[#This Row],[Conversion Rate]]</f>
        <v>4.45</v>
      </c>
      <c r="AS608" s="28">
        <f>Table24[[#This Row],[300]]*Table24[[#This Row],[Conversion Rate]]</f>
        <v>4.3</v>
      </c>
      <c r="AT608" s="28">
        <f>Table24[[#This Row],[500]]*Table24[[#This Row],[Conversion Rate]]</f>
        <v>3.9</v>
      </c>
      <c r="AU608" s="28">
        <f>Table24[[#This Row],[1000]]*Table24[[#This Row],[Conversion Rate]]</f>
        <v>3.8</v>
      </c>
      <c r="AV608" s="28">
        <f>Table24[[#This Row],[2500]]*Table24[[#This Row],[Conversion Rate]]</f>
        <v>3.8</v>
      </c>
      <c r="AW608" s="28">
        <f>Table24[[#This Row],[5000]]*Table24[[#This Row],[Conversion Rate]]</f>
        <v>3.8</v>
      </c>
      <c r="AX608" s="28" t="str">
        <f>Table24[[#This Row],[All In/ ++]]</f>
        <v>All in</v>
      </c>
      <c r="AY608" s="28" t="e">
        <f>Table24[[#This Row],[FSC]]*Table24[[#This Row],[Conversion Rate]]</f>
        <v>#VALUE!</v>
      </c>
      <c r="AZ608" s="28" t="e">
        <f>Table24[[#This Row],[SSC]]*Table24[[#This Row],[Conversion Rate]]</f>
        <v>#VALUE!</v>
      </c>
      <c r="BA608" s="28" t="e">
        <f>Table24[[#This Row],[Screening]]*Table24[[#This Row],[Conversion Rate]]</f>
        <v>#VALUE!</v>
      </c>
      <c r="BB608" s="28" t="e">
        <f>Table24[[#This Row],[Other Charges]]*Table24[[#This Row],[Conversion Rate]]</f>
        <v>#VALUE!</v>
      </c>
      <c r="BC608" s="28">
        <f>Table24[[#This Row],[Dry Ice Charge]]*Table24[[#This Row],[Conversion Rate]]</f>
        <v>0</v>
      </c>
      <c r="BD608" s="28" t="e">
        <f>Table24[[#This Row],[SAF/kg]]*Table24[[#This Row],[Conversion Rate]]</f>
        <v>#VALUE!</v>
      </c>
      <c r="BE608" s="30" cm="1">
        <f t="array" ref="BE608">IF(COUNTIFS(F$20:F$1213,F608,G$20:G$1213,G608)&gt;1,
    _xlfn.PERCENTRANK.INC(
        _xlfn._xlws.FILTER(AO$20:AO$1213, (F$20:F$1213=F608)*(G$20:G$1213=G608)*ISNUMBER(AO$20:AO$1213)),
        AO608
    ),
    0
)</f>
        <v>1</v>
      </c>
      <c r="BF608" s="28" t="str">
        <f t="shared" si="9"/>
        <v>Red</v>
      </c>
    </row>
    <row r="609" spans="3:58" hidden="1">
      <c r="C609" s="6" t="s">
        <v>20</v>
      </c>
      <c r="D609" s="4" t="s">
        <v>21</v>
      </c>
      <c r="E609" s="4" t="s">
        <v>22</v>
      </c>
      <c r="F609" s="4" t="s">
        <v>179</v>
      </c>
      <c r="G609" s="4" t="s">
        <v>37</v>
      </c>
      <c r="H609" s="4" t="s">
        <v>821</v>
      </c>
      <c r="I609" s="4" t="s">
        <v>799</v>
      </c>
      <c r="J609" s="4" t="s">
        <v>777</v>
      </c>
      <c r="K609" s="4" t="s">
        <v>776</v>
      </c>
      <c r="L6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PharmaNoExpressBKKLAXTHUSAPACAMERICAS</v>
      </c>
      <c r="M609" s="7">
        <v>963</v>
      </c>
      <c r="N609" s="4">
        <v>508</v>
      </c>
      <c r="O609" s="13">
        <v>1.8956692913385826</v>
      </c>
      <c r="P609" s="8" t="s">
        <v>1076</v>
      </c>
      <c r="Q609" s="12" t="s">
        <v>472</v>
      </c>
      <c r="R609" s="12" t="s">
        <v>792</v>
      </c>
      <c r="S609" s="12" t="s">
        <v>1054</v>
      </c>
      <c r="T609" s="12" t="s">
        <v>967</v>
      </c>
      <c r="U609" s="22"/>
      <c r="V609" s="12">
        <v>1600</v>
      </c>
      <c r="W609" s="12"/>
      <c r="X609" s="12"/>
      <c r="Y609" s="12"/>
      <c r="Z609" s="12"/>
      <c r="AA609" s="12"/>
      <c r="AB609" s="12"/>
      <c r="AC609" s="12"/>
      <c r="AD609" s="12"/>
      <c r="AE609" s="12" t="s">
        <v>838</v>
      </c>
      <c r="AF609" s="12">
        <v>39</v>
      </c>
      <c r="AG609" s="12">
        <v>4</v>
      </c>
      <c r="AH609" s="12"/>
      <c r="AI609" s="12"/>
      <c r="AJ609" s="12"/>
      <c r="AK609" s="12"/>
      <c r="AL609" s="16" t="s">
        <v>1055</v>
      </c>
      <c r="AM609" s="12" t="s">
        <v>1506</v>
      </c>
      <c r="AN609" s="27">
        <f>VLOOKUP(Table24[[#This Row],[USD conversion]],Sheet2!A:B,2,FALSE)</f>
        <v>3.058E-2</v>
      </c>
      <c r="AO609" s="28">
        <f>Table24[[#This Row],[Min Charge]]*Table24[[#This Row],[Conversion Rate]]</f>
        <v>48.927999999999997</v>
      </c>
      <c r="AP609" s="28">
        <f>Table24[[#This Row],[45]]*Table24[[#This Row],[Conversion Rate]]</f>
        <v>0</v>
      </c>
      <c r="AQ609" s="28">
        <f>Table24[[#This Row],[100]]*Table24[[#This Row],[Conversion Rate]]</f>
        <v>0</v>
      </c>
      <c r="AR609" s="28">
        <f>Table24[[#This Row],[200]]*Table24[[#This Row],[Conversion Rate]]</f>
        <v>0</v>
      </c>
      <c r="AS609" s="28">
        <f>Table24[[#This Row],[300]]*Table24[[#This Row],[Conversion Rate]]</f>
        <v>0</v>
      </c>
      <c r="AT609" s="28">
        <f>Table24[[#This Row],[500]]*Table24[[#This Row],[Conversion Rate]]</f>
        <v>0</v>
      </c>
      <c r="AU609" s="28">
        <f>Table24[[#This Row],[1000]]*Table24[[#This Row],[Conversion Rate]]</f>
        <v>0</v>
      </c>
      <c r="AV609" s="28">
        <f>Table24[[#This Row],[2500]]*Table24[[#This Row],[Conversion Rate]]</f>
        <v>0</v>
      </c>
      <c r="AW609" s="28">
        <f>Table24[[#This Row],[5000]]*Table24[[#This Row],[Conversion Rate]]</f>
        <v>0</v>
      </c>
      <c r="AX609" s="28" t="str">
        <f>Table24[[#This Row],[All In/ ++]]</f>
        <v>++</v>
      </c>
      <c r="AY609" s="28">
        <f>Table24[[#This Row],[FSC]]*Table24[[#This Row],[Conversion Rate]]</f>
        <v>1.19262</v>
      </c>
      <c r="AZ609" s="28">
        <f>Table24[[#This Row],[SSC]]*Table24[[#This Row],[Conversion Rate]]</f>
        <v>0.12232</v>
      </c>
      <c r="BA609" s="28">
        <f>Table24[[#This Row],[Screening]]*Table24[[#This Row],[Conversion Rate]]</f>
        <v>0</v>
      </c>
      <c r="BB609" s="28">
        <f>Table24[[#This Row],[Other Charges]]*Table24[[#This Row],[Conversion Rate]]</f>
        <v>0</v>
      </c>
      <c r="BC609" s="28">
        <f>Table24[[#This Row],[Dry Ice Charge]]*Table24[[#This Row],[Conversion Rate]]</f>
        <v>0</v>
      </c>
      <c r="BD609" s="28">
        <f>Table24[[#This Row],[SAF/kg]]*Table24[[#This Row],[Conversion Rate]]</f>
        <v>0</v>
      </c>
      <c r="BE609" s="30" cm="1">
        <f t="array" ref="BE609">IF(COUNTIFS(F$20:F$1213,F609,G$20:G$1213,G609)&gt;1,
    _xlfn.PERCENTRANK.INC(
        _xlfn._xlws.FILTER(AO$20:AO$1213, (F$20:F$1213=F609)*(G$20:G$1213=G609)*ISNUMBER(AO$20:AO$1213)),
        AO609
    ),
    0
)</f>
        <v>0.4</v>
      </c>
      <c r="BF609" s="28" t="str">
        <f t="shared" si="9"/>
        <v>Orange</v>
      </c>
    </row>
    <row r="610" spans="3:58" hidden="1">
      <c r="C610" s="6" t="s">
        <v>20</v>
      </c>
      <c r="D610" s="4" t="s">
        <v>472</v>
      </c>
      <c r="E610" s="4" t="s">
        <v>22</v>
      </c>
      <c r="F610" s="4" t="s">
        <v>290</v>
      </c>
      <c r="G610" s="4" t="s">
        <v>37</v>
      </c>
      <c r="H610" s="4" t="s">
        <v>797</v>
      </c>
      <c r="I610" s="4" t="s">
        <v>799</v>
      </c>
      <c r="J610" s="4" t="s">
        <v>777</v>
      </c>
      <c r="K610" s="4" t="s">
        <v>776</v>
      </c>
      <c r="L6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PharmaYesExpressBOMLAXINUSAPACAMERICAS</v>
      </c>
      <c r="M610" s="7">
        <v>23598</v>
      </c>
      <c r="N610" s="4">
        <v>293</v>
      </c>
      <c r="O610" s="13">
        <v>80.539249146757683</v>
      </c>
      <c r="P610" s="8" t="s">
        <v>1076</v>
      </c>
      <c r="Q610" s="12" t="s">
        <v>472</v>
      </c>
      <c r="R610" s="12" t="s">
        <v>792</v>
      </c>
      <c r="S610" s="12" t="s">
        <v>1054</v>
      </c>
      <c r="T610" s="12" t="s">
        <v>871</v>
      </c>
      <c r="U610" s="22">
        <v>45</v>
      </c>
      <c r="V610" s="12">
        <v>1050</v>
      </c>
      <c r="W610" s="12"/>
      <c r="X610" s="12">
        <v>850</v>
      </c>
      <c r="Y610" s="12">
        <v>850</v>
      </c>
      <c r="Z610" s="12">
        <v>750</v>
      </c>
      <c r="AA610" s="12">
        <v>465</v>
      </c>
      <c r="AB610" s="12" t="s">
        <v>881</v>
      </c>
      <c r="AC610" s="12" t="s">
        <v>881</v>
      </c>
      <c r="AD610" s="12" t="s">
        <v>881</v>
      </c>
      <c r="AE610" s="12" t="s">
        <v>838</v>
      </c>
      <c r="AF610" s="12">
        <v>22</v>
      </c>
      <c r="AG610" s="12">
        <v>7</v>
      </c>
      <c r="AH610" s="12" t="s">
        <v>1066</v>
      </c>
      <c r="AI610" s="12" t="s">
        <v>1067</v>
      </c>
      <c r="AJ610" s="12" t="s">
        <v>881</v>
      </c>
      <c r="AK610" s="12"/>
      <c r="AL610" s="16" t="s">
        <v>1068</v>
      </c>
      <c r="AM610" s="12" t="s">
        <v>1507</v>
      </c>
      <c r="AN610" s="27">
        <f>VLOOKUP(Table24[[#This Row],[USD conversion]],Sheet2!A:B,2,FALSE)</f>
        <v>1.167E-2</v>
      </c>
      <c r="AO610" s="28">
        <f>Table24[[#This Row],[Min Charge]]*Table24[[#This Row],[Conversion Rate]]</f>
        <v>12.253499999999999</v>
      </c>
      <c r="AP610" s="28">
        <f>Table24[[#This Row],[45]]*Table24[[#This Row],[Conversion Rate]]</f>
        <v>0</v>
      </c>
      <c r="AQ610" s="28">
        <f>Table24[[#This Row],[100]]*Table24[[#This Row],[Conversion Rate]]</f>
        <v>9.9194999999999993</v>
      </c>
      <c r="AR610" s="28">
        <f>Table24[[#This Row],[200]]*Table24[[#This Row],[Conversion Rate]]</f>
        <v>9.9194999999999993</v>
      </c>
      <c r="AS610" s="28">
        <f>Table24[[#This Row],[300]]*Table24[[#This Row],[Conversion Rate]]</f>
        <v>8.7524999999999995</v>
      </c>
      <c r="AT610" s="28">
        <f>Table24[[#This Row],[500]]*Table24[[#This Row],[Conversion Rate]]</f>
        <v>5.4265499999999998</v>
      </c>
      <c r="AU610" s="28" t="e">
        <f>Table24[[#This Row],[1000]]*Table24[[#This Row],[Conversion Rate]]</f>
        <v>#VALUE!</v>
      </c>
      <c r="AV610" s="28" t="e">
        <f>Table24[[#This Row],[2500]]*Table24[[#This Row],[Conversion Rate]]</f>
        <v>#VALUE!</v>
      </c>
      <c r="AW610" s="28" t="e">
        <f>Table24[[#This Row],[5000]]*Table24[[#This Row],[Conversion Rate]]</f>
        <v>#VALUE!</v>
      </c>
      <c r="AX610" s="28" t="str">
        <f>Table24[[#This Row],[All In/ ++]]</f>
        <v>++</v>
      </c>
      <c r="AY610" s="28">
        <f>Table24[[#This Row],[FSC]]*Table24[[#This Row],[Conversion Rate]]</f>
        <v>0.25673999999999997</v>
      </c>
      <c r="AZ610" s="28">
        <f>Table24[[#This Row],[SSC]]*Table24[[#This Row],[Conversion Rate]]</f>
        <v>8.1689999999999999E-2</v>
      </c>
      <c r="BA610" s="28" t="e">
        <f>Table24[[#This Row],[Screening]]*Table24[[#This Row],[Conversion Rate]]</f>
        <v>#VALUE!</v>
      </c>
      <c r="BB610" s="28" t="e">
        <f>Table24[[#This Row],[Other Charges]]*Table24[[#This Row],[Conversion Rate]]</f>
        <v>#VALUE!</v>
      </c>
      <c r="BC610" s="28" t="e">
        <f>Table24[[#This Row],[Dry Ice Charge]]*Table24[[#This Row],[Conversion Rate]]</f>
        <v>#VALUE!</v>
      </c>
      <c r="BD610" s="28">
        <f>Table24[[#This Row],[SAF/kg]]*Table24[[#This Row],[Conversion Rate]]</f>
        <v>0</v>
      </c>
      <c r="BE610" s="30" cm="1">
        <f t="array" ref="BE610">IF(COUNTIFS(F$20:F$1213,F610,G$20:G$1213,G610)&gt;1,
    _xlfn.PERCENTRANK.INC(
        _xlfn._xlws.FILTER(AO$20:AO$1213, (F$20:F$1213=F610)*(G$20:G$1213=G610)*ISNUMBER(AO$20:AO$1213)),
        AO610
    ),
    0
)</f>
        <v>0</v>
      </c>
      <c r="BF610" s="28" t="str">
        <f t="shared" si="9"/>
        <v>Green</v>
      </c>
    </row>
    <row r="611" spans="3:58" hidden="1">
      <c r="C611" s="6" t="s">
        <v>20</v>
      </c>
      <c r="D611" s="4" t="s">
        <v>472</v>
      </c>
      <c r="E611" s="4" t="s">
        <v>22</v>
      </c>
      <c r="F611" s="4" t="s">
        <v>97</v>
      </c>
      <c r="G611" s="4" t="s">
        <v>37</v>
      </c>
      <c r="H611" s="4" t="s">
        <v>808</v>
      </c>
      <c r="I611" s="4" t="s">
        <v>799</v>
      </c>
      <c r="J611" s="4" t="s">
        <v>777</v>
      </c>
      <c r="K611" s="4" t="s">
        <v>776</v>
      </c>
      <c r="L6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611" s="7">
        <v>36561.629999999925</v>
      </c>
      <c r="N611" s="4">
        <v>1233</v>
      </c>
      <c r="O611" s="13">
        <v>29.652579075425731</v>
      </c>
      <c r="P611" s="8" t="s">
        <v>1076</v>
      </c>
      <c r="Q611" s="12" t="s">
        <v>472</v>
      </c>
      <c r="R611" s="12" t="s">
        <v>791</v>
      </c>
      <c r="S611" s="12"/>
      <c r="T611" s="12" t="s">
        <v>866</v>
      </c>
      <c r="U611" s="22">
        <v>45</v>
      </c>
      <c r="V611" s="12">
        <v>10000</v>
      </c>
      <c r="W611" s="12"/>
      <c r="X611" s="12">
        <v>1590</v>
      </c>
      <c r="Y611" s="12"/>
      <c r="Z611" s="12"/>
      <c r="AA611" s="12"/>
      <c r="AB611" s="12"/>
      <c r="AC611" s="12"/>
      <c r="AD611" s="12"/>
      <c r="AE611" s="12" t="s">
        <v>838</v>
      </c>
      <c r="AF611" s="12">
        <v>64</v>
      </c>
      <c r="AG611" s="12">
        <v>10</v>
      </c>
      <c r="AH611" s="12"/>
      <c r="AI611" s="12"/>
      <c r="AJ611" s="12"/>
      <c r="AK611" s="12"/>
      <c r="AL611" s="16" t="s">
        <v>1056</v>
      </c>
      <c r="AM611" s="12" t="s">
        <v>1501</v>
      </c>
      <c r="AN611" s="27">
        <f>VLOOKUP(Table24[[#This Row],[USD conversion]],Sheet2!A:B,2,FALSE)</f>
        <v>6.8230000000000001E-3</v>
      </c>
      <c r="AO611" s="28">
        <f>Table24[[#This Row],[Min Charge]]*Table24[[#This Row],[Conversion Rate]]</f>
        <v>68.23</v>
      </c>
      <c r="AP611" s="28">
        <f>Table24[[#This Row],[45]]*Table24[[#This Row],[Conversion Rate]]</f>
        <v>0</v>
      </c>
      <c r="AQ611" s="28">
        <f>Table24[[#This Row],[100]]*Table24[[#This Row],[Conversion Rate]]</f>
        <v>10.84857</v>
      </c>
      <c r="AR611" s="28">
        <f>Table24[[#This Row],[200]]*Table24[[#This Row],[Conversion Rate]]</f>
        <v>0</v>
      </c>
      <c r="AS611" s="28">
        <f>Table24[[#This Row],[300]]*Table24[[#This Row],[Conversion Rate]]</f>
        <v>0</v>
      </c>
      <c r="AT611" s="28">
        <f>Table24[[#This Row],[500]]*Table24[[#This Row],[Conversion Rate]]</f>
        <v>0</v>
      </c>
      <c r="AU611" s="28">
        <f>Table24[[#This Row],[1000]]*Table24[[#This Row],[Conversion Rate]]</f>
        <v>0</v>
      </c>
      <c r="AV611" s="28">
        <f>Table24[[#This Row],[2500]]*Table24[[#This Row],[Conversion Rate]]</f>
        <v>0</v>
      </c>
      <c r="AW611" s="28">
        <f>Table24[[#This Row],[5000]]*Table24[[#This Row],[Conversion Rate]]</f>
        <v>0</v>
      </c>
      <c r="AX611" s="28" t="str">
        <f>Table24[[#This Row],[All In/ ++]]</f>
        <v>++</v>
      </c>
      <c r="AY611" s="28">
        <f>Table24[[#This Row],[FSC]]*Table24[[#This Row],[Conversion Rate]]</f>
        <v>0.436672</v>
      </c>
      <c r="AZ611" s="28">
        <f>Table24[[#This Row],[SSC]]*Table24[[#This Row],[Conversion Rate]]</f>
        <v>6.8229999999999999E-2</v>
      </c>
      <c r="BA611" s="28">
        <f>Table24[[#This Row],[Screening]]*Table24[[#This Row],[Conversion Rate]]</f>
        <v>0</v>
      </c>
      <c r="BB611" s="28">
        <f>Table24[[#This Row],[Other Charges]]*Table24[[#This Row],[Conversion Rate]]</f>
        <v>0</v>
      </c>
      <c r="BC611" s="28">
        <f>Table24[[#This Row],[Dry Ice Charge]]*Table24[[#This Row],[Conversion Rate]]</f>
        <v>0</v>
      </c>
      <c r="BD611" s="28">
        <f>Table24[[#This Row],[SAF/kg]]*Table24[[#This Row],[Conversion Rate]]</f>
        <v>0</v>
      </c>
      <c r="BE611" s="30" cm="1">
        <f t="array" ref="BE611">IF(COUNTIFS(F$20:F$1213,F611,G$20:G$1213,G611)&gt;1,
    _xlfn.PERCENTRANK.INC(
        _xlfn._xlws.FILTER(AO$20:AO$1213, (F$20:F$1213=F611)*(G$20:G$1213=G611)*ISNUMBER(AO$20:AO$1213)),
        AO611
    ),
    0
)</f>
        <v>0</v>
      </c>
      <c r="BF611" s="28" t="str">
        <f t="shared" si="9"/>
        <v>Green</v>
      </c>
    </row>
    <row r="612" spans="3:58" hidden="1">
      <c r="C612" s="6" t="s">
        <v>20</v>
      </c>
      <c r="D612" s="4" t="s">
        <v>21</v>
      </c>
      <c r="E612" s="4" t="s">
        <v>22</v>
      </c>
      <c r="F612" s="4" t="s">
        <v>97</v>
      </c>
      <c r="G612" s="4" t="s">
        <v>27</v>
      </c>
      <c r="H612" s="4" t="s">
        <v>808</v>
      </c>
      <c r="I612" s="4" t="s">
        <v>810</v>
      </c>
      <c r="J612" s="4" t="s">
        <v>777</v>
      </c>
      <c r="K612" s="4" t="s">
        <v>777</v>
      </c>
      <c r="L6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PharmaNoExpressHNDSINJPSGAPACAPAC</v>
      </c>
      <c r="M612" s="7">
        <v>9666.3000000000011</v>
      </c>
      <c r="N612" s="4">
        <v>745</v>
      </c>
      <c r="O612" s="13">
        <v>12.974899328859061</v>
      </c>
      <c r="P612" s="8" t="s">
        <v>1076</v>
      </c>
      <c r="Q612" s="12" t="s">
        <v>472</v>
      </c>
      <c r="R612" s="12" t="s">
        <v>791</v>
      </c>
      <c r="S612" s="12"/>
      <c r="T612" s="12" t="s">
        <v>866</v>
      </c>
      <c r="U612" s="22">
        <v>45</v>
      </c>
      <c r="V612" s="12">
        <v>8500</v>
      </c>
      <c r="W612" s="12"/>
      <c r="X612" s="12">
        <v>990</v>
      </c>
      <c r="Y612" s="12"/>
      <c r="Z612" s="12"/>
      <c r="AA612" s="12"/>
      <c r="AB612" s="12"/>
      <c r="AC612" s="12"/>
      <c r="AD612" s="12"/>
      <c r="AE612" s="12" t="s">
        <v>838</v>
      </c>
      <c r="AF612" s="12">
        <v>57</v>
      </c>
      <c r="AG612" s="12">
        <v>10</v>
      </c>
      <c r="AH612" s="12"/>
      <c r="AI612" s="12"/>
      <c r="AJ612" s="12"/>
      <c r="AK612" s="12"/>
      <c r="AL612" s="16" t="s">
        <v>1056</v>
      </c>
      <c r="AM612" s="12" t="s">
        <v>1501</v>
      </c>
      <c r="AN612" s="27">
        <f>VLOOKUP(Table24[[#This Row],[USD conversion]],Sheet2!A:B,2,FALSE)</f>
        <v>6.8230000000000001E-3</v>
      </c>
      <c r="AO612" s="28">
        <f>Table24[[#This Row],[Min Charge]]*Table24[[#This Row],[Conversion Rate]]</f>
        <v>57.9955</v>
      </c>
      <c r="AP612" s="28">
        <f>Table24[[#This Row],[45]]*Table24[[#This Row],[Conversion Rate]]</f>
        <v>0</v>
      </c>
      <c r="AQ612" s="28">
        <f>Table24[[#This Row],[100]]*Table24[[#This Row],[Conversion Rate]]</f>
        <v>6.7547699999999997</v>
      </c>
      <c r="AR612" s="28">
        <f>Table24[[#This Row],[200]]*Table24[[#This Row],[Conversion Rate]]</f>
        <v>0</v>
      </c>
      <c r="AS612" s="28">
        <f>Table24[[#This Row],[300]]*Table24[[#This Row],[Conversion Rate]]</f>
        <v>0</v>
      </c>
      <c r="AT612" s="28">
        <f>Table24[[#This Row],[500]]*Table24[[#This Row],[Conversion Rate]]</f>
        <v>0</v>
      </c>
      <c r="AU612" s="28">
        <f>Table24[[#This Row],[1000]]*Table24[[#This Row],[Conversion Rate]]</f>
        <v>0</v>
      </c>
      <c r="AV612" s="28">
        <f>Table24[[#This Row],[2500]]*Table24[[#This Row],[Conversion Rate]]</f>
        <v>0</v>
      </c>
      <c r="AW612" s="28">
        <f>Table24[[#This Row],[5000]]*Table24[[#This Row],[Conversion Rate]]</f>
        <v>0</v>
      </c>
      <c r="AX612" s="28" t="str">
        <f>Table24[[#This Row],[All In/ ++]]</f>
        <v>++</v>
      </c>
      <c r="AY612" s="28">
        <f>Table24[[#This Row],[FSC]]*Table24[[#This Row],[Conversion Rate]]</f>
        <v>0.38891100000000001</v>
      </c>
      <c r="AZ612" s="28">
        <f>Table24[[#This Row],[SSC]]*Table24[[#This Row],[Conversion Rate]]</f>
        <v>6.8229999999999999E-2</v>
      </c>
      <c r="BA612" s="28">
        <f>Table24[[#This Row],[Screening]]*Table24[[#This Row],[Conversion Rate]]</f>
        <v>0</v>
      </c>
      <c r="BB612" s="28">
        <f>Table24[[#This Row],[Other Charges]]*Table24[[#This Row],[Conversion Rate]]</f>
        <v>0</v>
      </c>
      <c r="BC612" s="28">
        <f>Table24[[#This Row],[Dry Ice Charge]]*Table24[[#This Row],[Conversion Rate]]</f>
        <v>0</v>
      </c>
      <c r="BD612" s="28">
        <f>Table24[[#This Row],[SAF/kg]]*Table24[[#This Row],[Conversion Rate]]</f>
        <v>0</v>
      </c>
      <c r="BE612" s="30" cm="1">
        <f t="array" ref="BE612">IF(COUNTIFS(F$20:F$1213,F612,G$20:G$1213,G612)&gt;1,
    _xlfn.PERCENTRANK.INC(
        _xlfn._xlws.FILTER(AO$20:AO$1213, (F$20:F$1213=F612)*(G$20:G$1213=G612)*ISNUMBER(AO$20:AO$1213)),
        AO612
    ),
    0
)</f>
        <v>0</v>
      </c>
      <c r="BF612" s="28" t="str">
        <f t="shared" si="9"/>
        <v>Green</v>
      </c>
    </row>
    <row r="613" spans="3:58" hidden="1">
      <c r="C613" s="6" t="s">
        <v>20</v>
      </c>
      <c r="D613" s="4" t="s">
        <v>472</v>
      </c>
      <c r="E613" s="4" t="s">
        <v>22</v>
      </c>
      <c r="F613" s="4" t="s">
        <v>97</v>
      </c>
      <c r="G613" s="4" t="s">
        <v>27</v>
      </c>
      <c r="H613" s="4" t="s">
        <v>808</v>
      </c>
      <c r="I613" s="4" t="s">
        <v>810</v>
      </c>
      <c r="J613" s="4" t="s">
        <v>777</v>
      </c>
      <c r="K613" s="4" t="s">
        <v>777</v>
      </c>
      <c r="L6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PharmaYesExpressHNDSINJPSGAPACAPAC</v>
      </c>
      <c r="M613" s="7">
        <v>159720.75000000006</v>
      </c>
      <c r="N613" s="4">
        <v>1007</v>
      </c>
      <c r="O613" s="13">
        <v>158.61047666335656</v>
      </c>
      <c r="P613" s="8" t="s">
        <v>1076</v>
      </c>
      <c r="Q613" s="12" t="s">
        <v>472</v>
      </c>
      <c r="R613" s="12" t="s">
        <v>791</v>
      </c>
      <c r="S613" s="12"/>
      <c r="T613" s="12" t="s">
        <v>866</v>
      </c>
      <c r="U613" s="22">
        <v>45</v>
      </c>
      <c r="V613" s="12">
        <v>8500</v>
      </c>
      <c r="W613" s="12"/>
      <c r="X613" s="12">
        <v>990</v>
      </c>
      <c r="Y613" s="12"/>
      <c r="Z613" s="12"/>
      <c r="AA613" s="12"/>
      <c r="AB613" s="12"/>
      <c r="AC613" s="12"/>
      <c r="AD613" s="12"/>
      <c r="AE613" s="12" t="s">
        <v>838</v>
      </c>
      <c r="AF613" s="12">
        <v>57</v>
      </c>
      <c r="AG613" s="12">
        <v>10</v>
      </c>
      <c r="AH613" s="12"/>
      <c r="AI613" s="12"/>
      <c r="AJ613" s="12"/>
      <c r="AK613" s="12"/>
      <c r="AL613" s="16" t="s">
        <v>1056</v>
      </c>
      <c r="AM613" s="12" t="s">
        <v>1501</v>
      </c>
      <c r="AN613" s="27">
        <f>VLOOKUP(Table24[[#This Row],[USD conversion]],Sheet2!A:B,2,FALSE)</f>
        <v>6.8230000000000001E-3</v>
      </c>
      <c r="AO613" s="28">
        <f>Table24[[#This Row],[Min Charge]]*Table24[[#This Row],[Conversion Rate]]</f>
        <v>57.9955</v>
      </c>
      <c r="AP613" s="28">
        <f>Table24[[#This Row],[45]]*Table24[[#This Row],[Conversion Rate]]</f>
        <v>0</v>
      </c>
      <c r="AQ613" s="28">
        <f>Table24[[#This Row],[100]]*Table24[[#This Row],[Conversion Rate]]</f>
        <v>6.7547699999999997</v>
      </c>
      <c r="AR613" s="28">
        <f>Table24[[#This Row],[200]]*Table24[[#This Row],[Conversion Rate]]</f>
        <v>0</v>
      </c>
      <c r="AS613" s="28">
        <f>Table24[[#This Row],[300]]*Table24[[#This Row],[Conversion Rate]]</f>
        <v>0</v>
      </c>
      <c r="AT613" s="28">
        <f>Table24[[#This Row],[500]]*Table24[[#This Row],[Conversion Rate]]</f>
        <v>0</v>
      </c>
      <c r="AU613" s="28">
        <f>Table24[[#This Row],[1000]]*Table24[[#This Row],[Conversion Rate]]</f>
        <v>0</v>
      </c>
      <c r="AV613" s="28">
        <f>Table24[[#This Row],[2500]]*Table24[[#This Row],[Conversion Rate]]</f>
        <v>0</v>
      </c>
      <c r="AW613" s="28">
        <f>Table24[[#This Row],[5000]]*Table24[[#This Row],[Conversion Rate]]</f>
        <v>0</v>
      </c>
      <c r="AX613" s="28" t="str">
        <f>Table24[[#This Row],[All In/ ++]]</f>
        <v>++</v>
      </c>
      <c r="AY613" s="28">
        <f>Table24[[#This Row],[FSC]]*Table24[[#This Row],[Conversion Rate]]</f>
        <v>0.38891100000000001</v>
      </c>
      <c r="AZ613" s="28">
        <f>Table24[[#This Row],[SSC]]*Table24[[#This Row],[Conversion Rate]]</f>
        <v>6.8229999999999999E-2</v>
      </c>
      <c r="BA613" s="28">
        <f>Table24[[#This Row],[Screening]]*Table24[[#This Row],[Conversion Rate]]</f>
        <v>0</v>
      </c>
      <c r="BB613" s="28">
        <f>Table24[[#This Row],[Other Charges]]*Table24[[#This Row],[Conversion Rate]]</f>
        <v>0</v>
      </c>
      <c r="BC613" s="28">
        <f>Table24[[#This Row],[Dry Ice Charge]]*Table24[[#This Row],[Conversion Rate]]</f>
        <v>0</v>
      </c>
      <c r="BD613" s="28">
        <f>Table24[[#This Row],[SAF/kg]]*Table24[[#This Row],[Conversion Rate]]</f>
        <v>0</v>
      </c>
      <c r="BE613" s="30" cm="1">
        <f t="array" ref="BE613">IF(COUNTIFS(F$20:F$1213,F613,G$20:G$1213,G613)&gt;1,
    _xlfn.PERCENTRANK.INC(
        _xlfn._xlws.FILTER(AO$20:AO$1213, (F$20:F$1213=F613)*(G$20:G$1213=G613)*ISNUMBER(AO$20:AO$1213)),
        AO613
    ),
    0
)</f>
        <v>0</v>
      </c>
      <c r="BF613" s="28" t="str">
        <f t="shared" si="9"/>
        <v>Green</v>
      </c>
    </row>
    <row r="614" spans="3:58" hidden="1">
      <c r="C614" s="6" t="s">
        <v>20</v>
      </c>
      <c r="D614" s="4" t="s">
        <v>21</v>
      </c>
      <c r="E614" s="4" t="s">
        <v>22</v>
      </c>
      <c r="F614" s="4" t="s">
        <v>97</v>
      </c>
      <c r="G614" s="4" t="s">
        <v>106</v>
      </c>
      <c r="H614" s="4" t="s">
        <v>808</v>
      </c>
      <c r="I614" s="4" t="s">
        <v>816</v>
      </c>
      <c r="J614" s="4" t="s">
        <v>777</v>
      </c>
      <c r="K614" s="4" t="s">
        <v>777</v>
      </c>
      <c r="L6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PharmaNoExpressHNDSYDJPAUAPACAPAC</v>
      </c>
      <c r="M614" s="7">
        <v>1553.1</v>
      </c>
      <c r="N614" s="4">
        <v>260</v>
      </c>
      <c r="O614" s="13">
        <v>5.9734615384615379</v>
      </c>
      <c r="P614" s="8" t="s">
        <v>1076</v>
      </c>
      <c r="Q614" s="12" t="s">
        <v>472</v>
      </c>
      <c r="R614" s="12" t="s">
        <v>791</v>
      </c>
      <c r="S614" s="12"/>
      <c r="T614" s="12" t="s">
        <v>866</v>
      </c>
      <c r="U614" s="22">
        <v>45</v>
      </c>
      <c r="V614" s="12">
        <v>11500</v>
      </c>
      <c r="W614" s="12"/>
      <c r="X614" s="12">
        <v>1270</v>
      </c>
      <c r="Y614" s="12"/>
      <c r="Z614" s="12"/>
      <c r="AA614" s="12"/>
      <c r="AB614" s="12"/>
      <c r="AC614" s="12"/>
      <c r="AD614" s="12"/>
      <c r="AE614" s="12" t="s">
        <v>838</v>
      </c>
      <c r="AF614" s="12">
        <v>64</v>
      </c>
      <c r="AG614" s="12">
        <v>10</v>
      </c>
      <c r="AH614" s="12"/>
      <c r="AI614" s="12"/>
      <c r="AJ614" s="12"/>
      <c r="AK614" s="12"/>
      <c r="AL614" s="16" t="s">
        <v>1056</v>
      </c>
      <c r="AM614" s="12" t="s">
        <v>1501</v>
      </c>
      <c r="AN614" s="27">
        <f>VLOOKUP(Table24[[#This Row],[USD conversion]],Sheet2!A:B,2,FALSE)</f>
        <v>6.8230000000000001E-3</v>
      </c>
      <c r="AO614" s="28">
        <f>Table24[[#This Row],[Min Charge]]*Table24[[#This Row],[Conversion Rate]]</f>
        <v>78.464500000000001</v>
      </c>
      <c r="AP614" s="28">
        <f>Table24[[#This Row],[45]]*Table24[[#This Row],[Conversion Rate]]</f>
        <v>0</v>
      </c>
      <c r="AQ614" s="28">
        <f>Table24[[#This Row],[100]]*Table24[[#This Row],[Conversion Rate]]</f>
        <v>8.6652100000000001</v>
      </c>
      <c r="AR614" s="28">
        <f>Table24[[#This Row],[200]]*Table24[[#This Row],[Conversion Rate]]</f>
        <v>0</v>
      </c>
      <c r="AS614" s="28">
        <f>Table24[[#This Row],[300]]*Table24[[#This Row],[Conversion Rate]]</f>
        <v>0</v>
      </c>
      <c r="AT614" s="28">
        <f>Table24[[#This Row],[500]]*Table24[[#This Row],[Conversion Rate]]</f>
        <v>0</v>
      </c>
      <c r="AU614" s="28">
        <f>Table24[[#This Row],[1000]]*Table24[[#This Row],[Conversion Rate]]</f>
        <v>0</v>
      </c>
      <c r="AV614" s="28">
        <f>Table24[[#This Row],[2500]]*Table24[[#This Row],[Conversion Rate]]</f>
        <v>0</v>
      </c>
      <c r="AW614" s="28">
        <f>Table24[[#This Row],[5000]]*Table24[[#This Row],[Conversion Rate]]</f>
        <v>0</v>
      </c>
      <c r="AX614" s="28" t="str">
        <f>Table24[[#This Row],[All In/ ++]]</f>
        <v>++</v>
      </c>
      <c r="AY614" s="28">
        <f>Table24[[#This Row],[FSC]]*Table24[[#This Row],[Conversion Rate]]</f>
        <v>0.436672</v>
      </c>
      <c r="AZ614" s="28">
        <f>Table24[[#This Row],[SSC]]*Table24[[#This Row],[Conversion Rate]]</f>
        <v>6.8229999999999999E-2</v>
      </c>
      <c r="BA614" s="28">
        <f>Table24[[#This Row],[Screening]]*Table24[[#This Row],[Conversion Rate]]</f>
        <v>0</v>
      </c>
      <c r="BB614" s="28">
        <f>Table24[[#This Row],[Other Charges]]*Table24[[#This Row],[Conversion Rate]]</f>
        <v>0</v>
      </c>
      <c r="BC614" s="28">
        <f>Table24[[#This Row],[Dry Ice Charge]]*Table24[[#This Row],[Conversion Rate]]</f>
        <v>0</v>
      </c>
      <c r="BD614" s="28">
        <f>Table24[[#This Row],[SAF/kg]]*Table24[[#This Row],[Conversion Rate]]</f>
        <v>0</v>
      </c>
      <c r="BE614" s="30" cm="1">
        <f t="array" ref="BE614">IF(COUNTIFS(F$20:F$1213,F614,G$20:G$1213,G614)&gt;1,
    _xlfn.PERCENTRANK.INC(
        _xlfn._xlws.FILTER(AO$20:AO$1213, (F$20:F$1213=F614)*(G$20:G$1213=G614)*ISNUMBER(AO$20:AO$1213)),
        AO614
    ),
    0
)</f>
        <v>0.33300000000000002</v>
      </c>
      <c r="BF614" s="28" t="str">
        <f t="shared" si="9"/>
        <v>Orange</v>
      </c>
    </row>
    <row r="615" spans="3:58" hidden="1">
      <c r="C615" s="6" t="s">
        <v>20</v>
      </c>
      <c r="D615" s="4" t="s">
        <v>472</v>
      </c>
      <c r="E615" s="4" t="s">
        <v>22</v>
      </c>
      <c r="F615" s="4" t="s">
        <v>110</v>
      </c>
      <c r="G615" s="4" t="s">
        <v>66</v>
      </c>
      <c r="H615" s="4" t="s">
        <v>809</v>
      </c>
      <c r="I615" s="4" t="s">
        <v>799</v>
      </c>
      <c r="J615" s="4" t="s">
        <v>777</v>
      </c>
      <c r="K615" s="4" t="s">
        <v>776</v>
      </c>
      <c r="L6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PharmaYesExpressICNJFKKRUSAPACAMERICAS</v>
      </c>
      <c r="M615" s="7">
        <v>48394.9</v>
      </c>
      <c r="N615" s="4">
        <v>285</v>
      </c>
      <c r="O615" s="13">
        <v>169.80666666666667</v>
      </c>
      <c r="P615" s="8" t="s">
        <v>1076</v>
      </c>
      <c r="Q615" s="12" t="s">
        <v>472</v>
      </c>
      <c r="R615" s="12" t="s">
        <v>792</v>
      </c>
      <c r="S615" s="12" t="s">
        <v>1054</v>
      </c>
      <c r="T615" s="12" t="s">
        <v>840</v>
      </c>
      <c r="U615" s="22"/>
      <c r="V615" s="12">
        <v>57800</v>
      </c>
      <c r="W615" s="12"/>
      <c r="X615" s="12">
        <v>6810</v>
      </c>
      <c r="Y615" s="12"/>
      <c r="Z615" s="12"/>
      <c r="AA615" s="12"/>
      <c r="AB615" s="12"/>
      <c r="AC615" s="12"/>
      <c r="AD615" s="12"/>
      <c r="AE615" s="12" t="s">
        <v>838</v>
      </c>
      <c r="AF615" s="12">
        <v>300</v>
      </c>
      <c r="AG615" s="12">
        <v>0</v>
      </c>
      <c r="AH615" s="12"/>
      <c r="AI615" s="12"/>
      <c r="AJ615" s="12"/>
      <c r="AK615" s="12"/>
      <c r="AL615" s="16" t="s">
        <v>1056</v>
      </c>
      <c r="AM615" s="12" t="s">
        <v>1509</v>
      </c>
      <c r="AN615" s="27">
        <f>VLOOKUP(Table24[[#This Row],[USD conversion]],Sheet2!A:B,2,FALSE)</f>
        <v>7.2659999999999999E-4</v>
      </c>
      <c r="AO615" s="28">
        <f>Table24[[#This Row],[Min Charge]]*Table24[[#This Row],[Conversion Rate]]</f>
        <v>41.997479999999996</v>
      </c>
      <c r="AP615" s="28">
        <f>Table24[[#This Row],[45]]*Table24[[#This Row],[Conversion Rate]]</f>
        <v>0</v>
      </c>
      <c r="AQ615" s="28">
        <f>Table24[[#This Row],[100]]*Table24[[#This Row],[Conversion Rate]]</f>
        <v>4.9481459999999995</v>
      </c>
      <c r="AR615" s="28">
        <f>Table24[[#This Row],[200]]*Table24[[#This Row],[Conversion Rate]]</f>
        <v>0</v>
      </c>
      <c r="AS615" s="28">
        <f>Table24[[#This Row],[300]]*Table24[[#This Row],[Conversion Rate]]</f>
        <v>0</v>
      </c>
      <c r="AT615" s="28">
        <f>Table24[[#This Row],[500]]*Table24[[#This Row],[Conversion Rate]]</f>
        <v>0</v>
      </c>
      <c r="AU615" s="28">
        <f>Table24[[#This Row],[1000]]*Table24[[#This Row],[Conversion Rate]]</f>
        <v>0</v>
      </c>
      <c r="AV615" s="28">
        <f>Table24[[#This Row],[2500]]*Table24[[#This Row],[Conversion Rate]]</f>
        <v>0</v>
      </c>
      <c r="AW615" s="28">
        <f>Table24[[#This Row],[5000]]*Table24[[#This Row],[Conversion Rate]]</f>
        <v>0</v>
      </c>
      <c r="AX615" s="28" t="str">
        <f>Table24[[#This Row],[All In/ ++]]</f>
        <v>++</v>
      </c>
      <c r="AY615" s="28">
        <f>Table24[[#This Row],[FSC]]*Table24[[#This Row],[Conversion Rate]]</f>
        <v>0.21798000000000001</v>
      </c>
      <c r="AZ615" s="28">
        <f>Table24[[#This Row],[SSC]]*Table24[[#This Row],[Conversion Rate]]</f>
        <v>0</v>
      </c>
      <c r="BA615" s="28">
        <f>Table24[[#This Row],[Screening]]*Table24[[#This Row],[Conversion Rate]]</f>
        <v>0</v>
      </c>
      <c r="BB615" s="28">
        <f>Table24[[#This Row],[Other Charges]]*Table24[[#This Row],[Conversion Rate]]</f>
        <v>0</v>
      </c>
      <c r="BC615" s="28">
        <f>Table24[[#This Row],[Dry Ice Charge]]*Table24[[#This Row],[Conversion Rate]]</f>
        <v>0</v>
      </c>
      <c r="BD615" s="28">
        <f>Table24[[#This Row],[SAF/kg]]*Table24[[#This Row],[Conversion Rate]]</f>
        <v>0</v>
      </c>
      <c r="BE615" s="30" cm="1">
        <f t="array" ref="BE615">IF(COUNTIFS(F$20:F$1213,F615,G$20:G$1213,G615)&gt;1,
    _xlfn.PERCENTRANK.INC(
        _xlfn._xlws.FILTER(AO$20:AO$1213, (F$20:F$1213=F615)*(G$20:G$1213=G615)*ISNUMBER(AO$20:AO$1213)),
        AO615
    ),
    0
)</f>
        <v>0.66600000000000004</v>
      </c>
      <c r="BF615" s="28" t="str">
        <f t="shared" si="9"/>
        <v>Orange</v>
      </c>
    </row>
    <row r="616" spans="3:58" hidden="1">
      <c r="C616" s="6" t="s">
        <v>20</v>
      </c>
      <c r="D616" s="4" t="s">
        <v>21</v>
      </c>
      <c r="E616" s="4" t="s">
        <v>22</v>
      </c>
      <c r="F616" s="4" t="s">
        <v>110</v>
      </c>
      <c r="G616" s="4" t="s">
        <v>37</v>
      </c>
      <c r="H616" s="4" t="s">
        <v>809</v>
      </c>
      <c r="I616" s="4" t="s">
        <v>799</v>
      </c>
      <c r="J616" s="4" t="s">
        <v>777</v>
      </c>
      <c r="K616" s="4" t="s">
        <v>776</v>
      </c>
      <c r="L6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PharmaNoExpressICNLAXKRUSAPACAMERICAS</v>
      </c>
      <c r="M616" s="7">
        <v>4870.3</v>
      </c>
      <c r="N616" s="4">
        <v>1927</v>
      </c>
      <c r="O616" s="13">
        <v>2.5274001037882718</v>
      </c>
      <c r="P616" s="8" t="s">
        <v>1076</v>
      </c>
      <c r="Q616" s="12" t="s">
        <v>472</v>
      </c>
      <c r="R616" s="12" t="s">
        <v>792</v>
      </c>
      <c r="S616" s="12" t="s">
        <v>1054</v>
      </c>
      <c r="T616" s="12" t="s">
        <v>840</v>
      </c>
      <c r="U616" s="22"/>
      <c r="V616" s="12">
        <v>57800</v>
      </c>
      <c r="W616" s="12"/>
      <c r="X616" s="12">
        <v>5730</v>
      </c>
      <c r="Y616" s="12"/>
      <c r="Z616" s="12"/>
      <c r="AA616" s="12"/>
      <c r="AB616" s="12"/>
      <c r="AC616" s="12"/>
      <c r="AD616" s="12"/>
      <c r="AE616" s="12" t="s">
        <v>838</v>
      </c>
      <c r="AF616" s="12">
        <v>300</v>
      </c>
      <c r="AG616" s="12">
        <v>0</v>
      </c>
      <c r="AH616" s="12"/>
      <c r="AI616" s="12"/>
      <c r="AJ616" s="12"/>
      <c r="AK616" s="12"/>
      <c r="AL616" s="16" t="s">
        <v>1056</v>
      </c>
      <c r="AM616" s="12" t="s">
        <v>1509</v>
      </c>
      <c r="AN616" s="27">
        <f>VLOOKUP(Table24[[#This Row],[USD conversion]],Sheet2!A:B,2,FALSE)</f>
        <v>7.2659999999999999E-4</v>
      </c>
      <c r="AO616" s="28">
        <f>Table24[[#This Row],[Min Charge]]*Table24[[#This Row],[Conversion Rate]]</f>
        <v>41.997479999999996</v>
      </c>
      <c r="AP616" s="28">
        <f>Table24[[#This Row],[45]]*Table24[[#This Row],[Conversion Rate]]</f>
        <v>0</v>
      </c>
      <c r="AQ616" s="28">
        <f>Table24[[#This Row],[100]]*Table24[[#This Row],[Conversion Rate]]</f>
        <v>4.1634180000000001</v>
      </c>
      <c r="AR616" s="28">
        <f>Table24[[#This Row],[200]]*Table24[[#This Row],[Conversion Rate]]</f>
        <v>0</v>
      </c>
      <c r="AS616" s="28">
        <f>Table24[[#This Row],[300]]*Table24[[#This Row],[Conversion Rate]]</f>
        <v>0</v>
      </c>
      <c r="AT616" s="28">
        <f>Table24[[#This Row],[500]]*Table24[[#This Row],[Conversion Rate]]</f>
        <v>0</v>
      </c>
      <c r="AU616" s="28">
        <f>Table24[[#This Row],[1000]]*Table24[[#This Row],[Conversion Rate]]</f>
        <v>0</v>
      </c>
      <c r="AV616" s="28">
        <f>Table24[[#This Row],[2500]]*Table24[[#This Row],[Conversion Rate]]</f>
        <v>0</v>
      </c>
      <c r="AW616" s="28">
        <f>Table24[[#This Row],[5000]]*Table24[[#This Row],[Conversion Rate]]</f>
        <v>0</v>
      </c>
      <c r="AX616" s="28" t="str">
        <f>Table24[[#This Row],[All In/ ++]]</f>
        <v>++</v>
      </c>
      <c r="AY616" s="28">
        <f>Table24[[#This Row],[FSC]]*Table24[[#This Row],[Conversion Rate]]</f>
        <v>0.21798000000000001</v>
      </c>
      <c r="AZ616" s="28">
        <f>Table24[[#This Row],[SSC]]*Table24[[#This Row],[Conversion Rate]]</f>
        <v>0</v>
      </c>
      <c r="BA616" s="28">
        <f>Table24[[#This Row],[Screening]]*Table24[[#This Row],[Conversion Rate]]</f>
        <v>0</v>
      </c>
      <c r="BB616" s="28">
        <f>Table24[[#This Row],[Other Charges]]*Table24[[#This Row],[Conversion Rate]]</f>
        <v>0</v>
      </c>
      <c r="BC616" s="28">
        <f>Table24[[#This Row],[Dry Ice Charge]]*Table24[[#This Row],[Conversion Rate]]</f>
        <v>0</v>
      </c>
      <c r="BD616" s="28">
        <f>Table24[[#This Row],[SAF/kg]]*Table24[[#This Row],[Conversion Rate]]</f>
        <v>0</v>
      </c>
      <c r="BE616" s="30" cm="1">
        <f t="array" ref="BE616">IF(COUNTIFS(F$20:F$1213,F616,G$20:G$1213,G616)&gt;1,
    _xlfn.PERCENTRANK.INC(
        _xlfn._xlws.FILTER(AO$20:AO$1213, (F$20:F$1213=F616)*(G$20:G$1213=G616)*ISNUMBER(AO$20:AO$1213)),
        AO616
    ),
    0
)</f>
        <v>0.44400000000000001</v>
      </c>
      <c r="BF616" s="28" t="str">
        <f t="shared" si="9"/>
        <v>Orange</v>
      </c>
    </row>
    <row r="617" spans="3:58" hidden="1">
      <c r="C617" s="6" t="s">
        <v>20</v>
      </c>
      <c r="D617" s="4" t="s">
        <v>472</v>
      </c>
      <c r="E617" s="4" t="s">
        <v>22</v>
      </c>
      <c r="F617" s="4" t="s">
        <v>110</v>
      </c>
      <c r="G617" s="4" t="s">
        <v>37</v>
      </c>
      <c r="H617" s="4" t="s">
        <v>809</v>
      </c>
      <c r="I617" s="4" t="s">
        <v>799</v>
      </c>
      <c r="J617" s="4" t="s">
        <v>777</v>
      </c>
      <c r="K617" s="4" t="s">
        <v>776</v>
      </c>
      <c r="L6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PharmaYesExpressICNLAXKRUSAPACAMERICAS</v>
      </c>
      <c r="M617" s="7">
        <v>238987.31632000007</v>
      </c>
      <c r="N617" s="4">
        <v>1185</v>
      </c>
      <c r="O617" s="13">
        <v>201.67706018565406</v>
      </c>
      <c r="P617" s="8" t="s">
        <v>1076</v>
      </c>
      <c r="Q617" s="12" t="s">
        <v>472</v>
      </c>
      <c r="R617" s="12" t="s">
        <v>792</v>
      </c>
      <c r="S617" s="12" t="s">
        <v>1054</v>
      </c>
      <c r="T617" s="12" t="s">
        <v>840</v>
      </c>
      <c r="U617" s="22"/>
      <c r="V617" s="12">
        <v>57800</v>
      </c>
      <c r="W617" s="12"/>
      <c r="X617" s="12">
        <v>8180</v>
      </c>
      <c r="Y617" s="12"/>
      <c r="Z617" s="12"/>
      <c r="AA617" s="12"/>
      <c r="AB617" s="12"/>
      <c r="AC617" s="12"/>
      <c r="AD617" s="12"/>
      <c r="AE617" s="12" t="s">
        <v>838</v>
      </c>
      <c r="AF617" s="12">
        <v>300</v>
      </c>
      <c r="AG617" s="12">
        <v>0</v>
      </c>
      <c r="AH617" s="12"/>
      <c r="AI617" s="12"/>
      <c r="AJ617" s="12"/>
      <c r="AK617" s="12"/>
      <c r="AL617" s="16" t="s">
        <v>1056</v>
      </c>
      <c r="AM617" s="12" t="s">
        <v>1509</v>
      </c>
      <c r="AN617" s="27">
        <f>VLOOKUP(Table24[[#This Row],[USD conversion]],Sheet2!A:B,2,FALSE)</f>
        <v>7.2659999999999999E-4</v>
      </c>
      <c r="AO617" s="28">
        <f>Table24[[#This Row],[Min Charge]]*Table24[[#This Row],[Conversion Rate]]</f>
        <v>41.997479999999996</v>
      </c>
      <c r="AP617" s="28">
        <f>Table24[[#This Row],[45]]*Table24[[#This Row],[Conversion Rate]]</f>
        <v>0</v>
      </c>
      <c r="AQ617" s="28">
        <f>Table24[[#This Row],[100]]*Table24[[#This Row],[Conversion Rate]]</f>
        <v>5.9435880000000001</v>
      </c>
      <c r="AR617" s="28">
        <f>Table24[[#This Row],[200]]*Table24[[#This Row],[Conversion Rate]]</f>
        <v>0</v>
      </c>
      <c r="AS617" s="28">
        <f>Table24[[#This Row],[300]]*Table24[[#This Row],[Conversion Rate]]</f>
        <v>0</v>
      </c>
      <c r="AT617" s="28">
        <f>Table24[[#This Row],[500]]*Table24[[#This Row],[Conversion Rate]]</f>
        <v>0</v>
      </c>
      <c r="AU617" s="28">
        <f>Table24[[#This Row],[1000]]*Table24[[#This Row],[Conversion Rate]]</f>
        <v>0</v>
      </c>
      <c r="AV617" s="28">
        <f>Table24[[#This Row],[2500]]*Table24[[#This Row],[Conversion Rate]]</f>
        <v>0</v>
      </c>
      <c r="AW617" s="28">
        <f>Table24[[#This Row],[5000]]*Table24[[#This Row],[Conversion Rate]]</f>
        <v>0</v>
      </c>
      <c r="AX617" s="28" t="str">
        <f>Table24[[#This Row],[All In/ ++]]</f>
        <v>++</v>
      </c>
      <c r="AY617" s="28">
        <f>Table24[[#This Row],[FSC]]*Table24[[#This Row],[Conversion Rate]]</f>
        <v>0.21798000000000001</v>
      </c>
      <c r="AZ617" s="28">
        <f>Table24[[#This Row],[SSC]]*Table24[[#This Row],[Conversion Rate]]</f>
        <v>0</v>
      </c>
      <c r="BA617" s="28">
        <f>Table24[[#This Row],[Screening]]*Table24[[#This Row],[Conversion Rate]]</f>
        <v>0</v>
      </c>
      <c r="BB617" s="28">
        <f>Table24[[#This Row],[Other Charges]]*Table24[[#This Row],[Conversion Rate]]</f>
        <v>0</v>
      </c>
      <c r="BC617" s="28">
        <f>Table24[[#This Row],[Dry Ice Charge]]*Table24[[#This Row],[Conversion Rate]]</f>
        <v>0</v>
      </c>
      <c r="BD617" s="28">
        <f>Table24[[#This Row],[SAF/kg]]*Table24[[#This Row],[Conversion Rate]]</f>
        <v>0</v>
      </c>
      <c r="BE617" s="30" cm="1">
        <f t="array" ref="BE617">IF(COUNTIFS(F$20:F$1213,F617,G$20:G$1213,G617)&gt;1,
    _xlfn.PERCENTRANK.INC(
        _xlfn._xlws.FILTER(AO$20:AO$1213, (F$20:F$1213=F617)*(G$20:G$1213=G617)*ISNUMBER(AO$20:AO$1213)),
        AO617
    ),
    0
)</f>
        <v>0.44400000000000001</v>
      </c>
      <c r="BF617" s="28" t="str">
        <f t="shared" si="9"/>
        <v>Orange</v>
      </c>
    </row>
    <row r="618" spans="3:58" hidden="1">
      <c r="C618" s="6" t="s">
        <v>20</v>
      </c>
      <c r="D618" s="4" t="s">
        <v>472</v>
      </c>
      <c r="E618" s="4" t="s">
        <v>22</v>
      </c>
      <c r="F618" s="4" t="s">
        <v>110</v>
      </c>
      <c r="G618" s="4" t="s">
        <v>181</v>
      </c>
      <c r="H618" s="4" t="s">
        <v>809</v>
      </c>
      <c r="I618" s="4" t="s">
        <v>808</v>
      </c>
      <c r="J618" s="4" t="s">
        <v>777</v>
      </c>
      <c r="K618" s="4" t="s">
        <v>777</v>
      </c>
      <c r="L6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PharmaYesExpressICNNRTKRJPAPACAPAC</v>
      </c>
      <c r="M618" s="7">
        <v>15563.299999999997</v>
      </c>
      <c r="N618" s="4">
        <v>271</v>
      </c>
      <c r="O618" s="13">
        <v>57.429151291512909</v>
      </c>
      <c r="P618" s="8" t="s">
        <v>1076</v>
      </c>
      <c r="Q618" s="12" t="s">
        <v>472</v>
      </c>
      <c r="R618" s="12" t="s">
        <v>791</v>
      </c>
      <c r="S618" s="12"/>
      <c r="T618" s="12" t="s">
        <v>840</v>
      </c>
      <c r="U618" s="22"/>
      <c r="V618" s="12">
        <v>33900</v>
      </c>
      <c r="W618" s="12"/>
      <c r="X618" s="12">
        <v>2310</v>
      </c>
      <c r="Y618" s="12"/>
      <c r="Z618" s="12"/>
      <c r="AA618" s="12"/>
      <c r="AB618" s="12"/>
      <c r="AC618" s="12"/>
      <c r="AD618" s="12"/>
      <c r="AE618" s="12" t="s">
        <v>838</v>
      </c>
      <c r="AF618" s="12">
        <v>280</v>
      </c>
      <c r="AG618" s="12">
        <v>0</v>
      </c>
      <c r="AH618" s="12"/>
      <c r="AI618" s="12"/>
      <c r="AJ618" s="12"/>
      <c r="AK618" s="12"/>
      <c r="AL618" s="16" t="s">
        <v>1056</v>
      </c>
      <c r="AM618" s="12" t="s">
        <v>1509</v>
      </c>
      <c r="AN618" s="27">
        <f>VLOOKUP(Table24[[#This Row],[USD conversion]],Sheet2!A:B,2,FALSE)</f>
        <v>7.2659999999999999E-4</v>
      </c>
      <c r="AO618" s="28">
        <f>Table24[[#This Row],[Min Charge]]*Table24[[#This Row],[Conversion Rate]]</f>
        <v>24.631740000000001</v>
      </c>
      <c r="AP618" s="28">
        <f>Table24[[#This Row],[45]]*Table24[[#This Row],[Conversion Rate]]</f>
        <v>0</v>
      </c>
      <c r="AQ618" s="28">
        <f>Table24[[#This Row],[100]]*Table24[[#This Row],[Conversion Rate]]</f>
        <v>1.6784459999999999</v>
      </c>
      <c r="AR618" s="28">
        <f>Table24[[#This Row],[200]]*Table24[[#This Row],[Conversion Rate]]</f>
        <v>0</v>
      </c>
      <c r="AS618" s="28">
        <f>Table24[[#This Row],[300]]*Table24[[#This Row],[Conversion Rate]]</f>
        <v>0</v>
      </c>
      <c r="AT618" s="28">
        <f>Table24[[#This Row],[500]]*Table24[[#This Row],[Conversion Rate]]</f>
        <v>0</v>
      </c>
      <c r="AU618" s="28">
        <f>Table24[[#This Row],[1000]]*Table24[[#This Row],[Conversion Rate]]</f>
        <v>0</v>
      </c>
      <c r="AV618" s="28">
        <f>Table24[[#This Row],[2500]]*Table24[[#This Row],[Conversion Rate]]</f>
        <v>0</v>
      </c>
      <c r="AW618" s="28">
        <f>Table24[[#This Row],[5000]]*Table24[[#This Row],[Conversion Rate]]</f>
        <v>0</v>
      </c>
      <c r="AX618" s="28" t="str">
        <f>Table24[[#This Row],[All In/ ++]]</f>
        <v>++</v>
      </c>
      <c r="AY618" s="28">
        <f>Table24[[#This Row],[FSC]]*Table24[[#This Row],[Conversion Rate]]</f>
        <v>0.20344799999999999</v>
      </c>
      <c r="AZ618" s="28">
        <f>Table24[[#This Row],[SSC]]*Table24[[#This Row],[Conversion Rate]]</f>
        <v>0</v>
      </c>
      <c r="BA618" s="28">
        <f>Table24[[#This Row],[Screening]]*Table24[[#This Row],[Conversion Rate]]</f>
        <v>0</v>
      </c>
      <c r="BB618" s="28">
        <f>Table24[[#This Row],[Other Charges]]*Table24[[#This Row],[Conversion Rate]]</f>
        <v>0</v>
      </c>
      <c r="BC618" s="28">
        <f>Table24[[#This Row],[Dry Ice Charge]]*Table24[[#This Row],[Conversion Rate]]</f>
        <v>0</v>
      </c>
      <c r="BD618" s="28">
        <f>Table24[[#This Row],[SAF/kg]]*Table24[[#This Row],[Conversion Rate]]</f>
        <v>0</v>
      </c>
      <c r="BE618" s="30" cm="1">
        <f t="array" ref="BE618">IF(COUNTIFS(F$20:F$1213,F618,G$20:G$1213,G618)&gt;1,
    _xlfn.PERCENTRANK.INC(
        _xlfn._xlws.FILTER(AO$20:AO$1213, (F$20:F$1213=F618)*(G$20:G$1213=G618)*ISNUMBER(AO$20:AO$1213)),
        AO618
    ),
    0
)</f>
        <v>0</v>
      </c>
      <c r="BF618" s="28" t="str">
        <f t="shared" si="9"/>
        <v>Green</v>
      </c>
    </row>
    <row r="619" spans="3:58" hidden="1">
      <c r="C619" s="6" t="s">
        <v>20</v>
      </c>
      <c r="D619" s="4" t="s">
        <v>21</v>
      </c>
      <c r="E619" s="4" t="s">
        <v>22</v>
      </c>
      <c r="F619" s="4" t="s">
        <v>110</v>
      </c>
      <c r="G619" s="4" t="s">
        <v>27</v>
      </c>
      <c r="H619" s="4" t="s">
        <v>809</v>
      </c>
      <c r="I619" s="4" t="s">
        <v>810</v>
      </c>
      <c r="J619" s="4" t="s">
        <v>777</v>
      </c>
      <c r="K619" s="4" t="s">
        <v>777</v>
      </c>
      <c r="L6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PharmaNoExpressICNSINKRSGAPACAPAC</v>
      </c>
      <c r="M619" s="7">
        <v>12212</v>
      </c>
      <c r="N619" s="4">
        <v>392</v>
      </c>
      <c r="O619" s="13">
        <v>31.153061224489797</v>
      </c>
      <c r="P619" s="8" t="s">
        <v>1076</v>
      </c>
      <c r="Q619" s="12" t="s">
        <v>472</v>
      </c>
      <c r="R619" s="12" t="s">
        <v>792</v>
      </c>
      <c r="S619" s="12" t="s">
        <v>1054</v>
      </c>
      <c r="T619" s="12" t="s">
        <v>840</v>
      </c>
      <c r="U619" s="22"/>
      <c r="V619" s="12">
        <v>37500</v>
      </c>
      <c r="W619" s="12"/>
      <c r="X619" s="12">
        <v>2310</v>
      </c>
      <c r="Y619" s="12"/>
      <c r="Z619" s="12"/>
      <c r="AA619" s="12"/>
      <c r="AB619" s="12"/>
      <c r="AC619" s="12"/>
      <c r="AD619" s="12"/>
      <c r="AE619" s="12" t="s">
        <v>838</v>
      </c>
      <c r="AF619" s="12">
        <v>280</v>
      </c>
      <c r="AG619" s="12">
        <v>0</v>
      </c>
      <c r="AH619" s="12"/>
      <c r="AI619" s="12"/>
      <c r="AJ619" s="12"/>
      <c r="AK619" s="12"/>
      <c r="AL619" s="16" t="s">
        <v>1056</v>
      </c>
      <c r="AM619" s="12" t="s">
        <v>1509</v>
      </c>
      <c r="AN619" s="27">
        <f>VLOOKUP(Table24[[#This Row],[USD conversion]],Sheet2!A:B,2,FALSE)</f>
        <v>7.2659999999999999E-4</v>
      </c>
      <c r="AO619" s="28">
        <f>Table24[[#This Row],[Min Charge]]*Table24[[#This Row],[Conversion Rate]]</f>
        <v>27.247499999999999</v>
      </c>
      <c r="AP619" s="28">
        <f>Table24[[#This Row],[45]]*Table24[[#This Row],[Conversion Rate]]</f>
        <v>0</v>
      </c>
      <c r="AQ619" s="28">
        <f>Table24[[#This Row],[100]]*Table24[[#This Row],[Conversion Rate]]</f>
        <v>1.6784459999999999</v>
      </c>
      <c r="AR619" s="28">
        <f>Table24[[#This Row],[200]]*Table24[[#This Row],[Conversion Rate]]</f>
        <v>0</v>
      </c>
      <c r="AS619" s="28">
        <f>Table24[[#This Row],[300]]*Table24[[#This Row],[Conversion Rate]]</f>
        <v>0</v>
      </c>
      <c r="AT619" s="28">
        <f>Table24[[#This Row],[500]]*Table24[[#This Row],[Conversion Rate]]</f>
        <v>0</v>
      </c>
      <c r="AU619" s="28">
        <f>Table24[[#This Row],[1000]]*Table24[[#This Row],[Conversion Rate]]</f>
        <v>0</v>
      </c>
      <c r="AV619" s="28">
        <f>Table24[[#This Row],[2500]]*Table24[[#This Row],[Conversion Rate]]</f>
        <v>0</v>
      </c>
      <c r="AW619" s="28">
        <f>Table24[[#This Row],[5000]]*Table24[[#This Row],[Conversion Rate]]</f>
        <v>0</v>
      </c>
      <c r="AX619" s="28" t="str">
        <f>Table24[[#This Row],[All In/ ++]]</f>
        <v>++</v>
      </c>
      <c r="AY619" s="28">
        <f>Table24[[#This Row],[FSC]]*Table24[[#This Row],[Conversion Rate]]</f>
        <v>0.20344799999999999</v>
      </c>
      <c r="AZ619" s="28">
        <f>Table24[[#This Row],[SSC]]*Table24[[#This Row],[Conversion Rate]]</f>
        <v>0</v>
      </c>
      <c r="BA619" s="28">
        <f>Table24[[#This Row],[Screening]]*Table24[[#This Row],[Conversion Rate]]</f>
        <v>0</v>
      </c>
      <c r="BB619" s="28">
        <f>Table24[[#This Row],[Other Charges]]*Table24[[#This Row],[Conversion Rate]]</f>
        <v>0</v>
      </c>
      <c r="BC619" s="28">
        <f>Table24[[#This Row],[Dry Ice Charge]]*Table24[[#This Row],[Conversion Rate]]</f>
        <v>0</v>
      </c>
      <c r="BD619" s="28">
        <f>Table24[[#This Row],[SAF/kg]]*Table24[[#This Row],[Conversion Rate]]</f>
        <v>0</v>
      </c>
      <c r="BE619" s="30" cm="1">
        <f t="array" ref="BE619">IF(COUNTIFS(F$20:F$1213,F619,G$20:G$1213,G619)&gt;1,
    _xlfn.PERCENTRANK.INC(
        _xlfn._xlws.FILTER(AO$20:AO$1213, (F$20:F$1213=F619)*(G$20:G$1213=G619)*ISNUMBER(AO$20:AO$1213)),
        AO619
    ),
    0
)</f>
        <v>0</v>
      </c>
      <c r="BF619" s="28" t="str">
        <f t="shared" si="9"/>
        <v>Green</v>
      </c>
    </row>
    <row r="620" spans="3:58" hidden="1">
      <c r="C620" s="6" t="s">
        <v>20</v>
      </c>
      <c r="D620" s="4" t="s">
        <v>472</v>
      </c>
      <c r="E620" s="4" t="s">
        <v>22</v>
      </c>
      <c r="F620" s="4" t="s">
        <v>110</v>
      </c>
      <c r="G620" s="4" t="s">
        <v>27</v>
      </c>
      <c r="H620" s="4" t="s">
        <v>809</v>
      </c>
      <c r="I620" s="4" t="s">
        <v>810</v>
      </c>
      <c r="J620" s="4" t="s">
        <v>777</v>
      </c>
      <c r="K620" s="4" t="s">
        <v>777</v>
      </c>
      <c r="L6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PharmaYesExpressICNSINKRSGAPACAPAC</v>
      </c>
      <c r="M620" s="7">
        <v>117364.73</v>
      </c>
      <c r="N620" s="4">
        <v>625</v>
      </c>
      <c r="O620" s="13">
        <v>187.783568</v>
      </c>
      <c r="P620" s="8" t="s">
        <v>1076</v>
      </c>
      <c r="Q620" s="12" t="s">
        <v>472</v>
      </c>
      <c r="R620" s="12" t="s">
        <v>791</v>
      </c>
      <c r="S620" s="12" t="s">
        <v>1054</v>
      </c>
      <c r="T620" s="12" t="s">
        <v>840</v>
      </c>
      <c r="U620" s="22"/>
      <c r="V620" s="12">
        <v>37500</v>
      </c>
      <c r="W620" s="12"/>
      <c r="X620" s="12">
        <v>4970</v>
      </c>
      <c r="Y620" s="12"/>
      <c r="Z620" s="12"/>
      <c r="AA620" s="12"/>
      <c r="AB620" s="12"/>
      <c r="AC620" s="12"/>
      <c r="AD620" s="12"/>
      <c r="AE620" s="12" t="s">
        <v>838</v>
      </c>
      <c r="AF620" s="12">
        <v>300</v>
      </c>
      <c r="AG620" s="12">
        <v>0</v>
      </c>
      <c r="AH620" s="12"/>
      <c r="AI620" s="12"/>
      <c r="AJ620" s="12"/>
      <c r="AK620" s="12"/>
      <c r="AL620" s="16" t="s">
        <v>1056</v>
      </c>
      <c r="AM620" s="12" t="s">
        <v>1509</v>
      </c>
      <c r="AN620" s="27">
        <f>VLOOKUP(Table24[[#This Row],[USD conversion]],Sheet2!A:B,2,FALSE)</f>
        <v>7.2659999999999999E-4</v>
      </c>
      <c r="AO620" s="28">
        <f>Table24[[#This Row],[Min Charge]]*Table24[[#This Row],[Conversion Rate]]</f>
        <v>27.247499999999999</v>
      </c>
      <c r="AP620" s="28">
        <f>Table24[[#This Row],[45]]*Table24[[#This Row],[Conversion Rate]]</f>
        <v>0</v>
      </c>
      <c r="AQ620" s="28">
        <f>Table24[[#This Row],[100]]*Table24[[#This Row],[Conversion Rate]]</f>
        <v>3.611202</v>
      </c>
      <c r="AR620" s="28">
        <f>Table24[[#This Row],[200]]*Table24[[#This Row],[Conversion Rate]]</f>
        <v>0</v>
      </c>
      <c r="AS620" s="28">
        <f>Table24[[#This Row],[300]]*Table24[[#This Row],[Conversion Rate]]</f>
        <v>0</v>
      </c>
      <c r="AT620" s="28">
        <f>Table24[[#This Row],[500]]*Table24[[#This Row],[Conversion Rate]]</f>
        <v>0</v>
      </c>
      <c r="AU620" s="28">
        <f>Table24[[#This Row],[1000]]*Table24[[#This Row],[Conversion Rate]]</f>
        <v>0</v>
      </c>
      <c r="AV620" s="28">
        <f>Table24[[#This Row],[2500]]*Table24[[#This Row],[Conversion Rate]]</f>
        <v>0</v>
      </c>
      <c r="AW620" s="28">
        <f>Table24[[#This Row],[5000]]*Table24[[#This Row],[Conversion Rate]]</f>
        <v>0</v>
      </c>
      <c r="AX620" s="28" t="str">
        <f>Table24[[#This Row],[All In/ ++]]</f>
        <v>++</v>
      </c>
      <c r="AY620" s="28">
        <f>Table24[[#This Row],[FSC]]*Table24[[#This Row],[Conversion Rate]]</f>
        <v>0.21798000000000001</v>
      </c>
      <c r="AZ620" s="28">
        <f>Table24[[#This Row],[SSC]]*Table24[[#This Row],[Conversion Rate]]</f>
        <v>0</v>
      </c>
      <c r="BA620" s="28">
        <f>Table24[[#This Row],[Screening]]*Table24[[#This Row],[Conversion Rate]]</f>
        <v>0</v>
      </c>
      <c r="BB620" s="28">
        <f>Table24[[#This Row],[Other Charges]]*Table24[[#This Row],[Conversion Rate]]</f>
        <v>0</v>
      </c>
      <c r="BC620" s="28">
        <f>Table24[[#This Row],[Dry Ice Charge]]*Table24[[#This Row],[Conversion Rate]]</f>
        <v>0</v>
      </c>
      <c r="BD620" s="28">
        <f>Table24[[#This Row],[SAF/kg]]*Table24[[#This Row],[Conversion Rate]]</f>
        <v>0</v>
      </c>
      <c r="BE620" s="30" cm="1">
        <f t="array" ref="BE620">IF(COUNTIFS(F$20:F$1213,F620,G$20:G$1213,G620)&gt;1,
    _xlfn.PERCENTRANK.INC(
        _xlfn._xlws.FILTER(AO$20:AO$1213, (F$20:F$1213=F620)*(G$20:G$1213=G620)*ISNUMBER(AO$20:AO$1213)),
        AO620
    ),
    0
)</f>
        <v>0</v>
      </c>
      <c r="BF620" s="28" t="str">
        <f t="shared" si="9"/>
        <v>Green</v>
      </c>
    </row>
    <row r="621" spans="3:58" hidden="1">
      <c r="C621" s="6" t="s">
        <v>20</v>
      </c>
      <c r="D621" s="4" t="s">
        <v>472</v>
      </c>
      <c r="E621" s="4" t="s">
        <v>36</v>
      </c>
      <c r="F621" s="4" t="s">
        <v>110</v>
      </c>
      <c r="G621" s="4" t="s">
        <v>29</v>
      </c>
      <c r="H621" s="4" t="s">
        <v>809</v>
      </c>
      <c r="I621" s="4" t="s">
        <v>811</v>
      </c>
      <c r="J621" s="4" t="s">
        <v>777</v>
      </c>
      <c r="K621" s="4" t="s">
        <v>777</v>
      </c>
      <c r="L6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PharmaYesStandardICNTPEKRTWAPACAPAC</v>
      </c>
      <c r="M621" s="7">
        <v>2517</v>
      </c>
      <c r="N621" s="4">
        <v>414</v>
      </c>
      <c r="O621" s="13">
        <v>6.0797101449275361</v>
      </c>
      <c r="P621" s="8" t="s">
        <v>1076</v>
      </c>
      <c r="Q621" s="12" t="s">
        <v>472</v>
      </c>
      <c r="R621" s="12" t="s">
        <v>792</v>
      </c>
      <c r="S621" s="12" t="s">
        <v>1054</v>
      </c>
      <c r="T621" s="12" t="s">
        <v>840</v>
      </c>
      <c r="U621" s="22"/>
      <c r="V621" s="12">
        <v>37500</v>
      </c>
      <c r="W621" s="12"/>
      <c r="X621" s="12">
        <v>2170</v>
      </c>
      <c r="Y621" s="12"/>
      <c r="Z621" s="12"/>
      <c r="AA621" s="12"/>
      <c r="AB621" s="12"/>
      <c r="AC621" s="12"/>
      <c r="AD621" s="12"/>
      <c r="AE621" s="12" t="s">
        <v>838</v>
      </c>
      <c r="AF621" s="12">
        <v>280</v>
      </c>
      <c r="AG621" s="12">
        <v>0</v>
      </c>
      <c r="AH621" s="12"/>
      <c r="AI621" s="12"/>
      <c r="AJ621" s="12"/>
      <c r="AK621" s="12"/>
      <c r="AL621" s="16" t="s">
        <v>1056</v>
      </c>
      <c r="AM621" s="12" t="s">
        <v>1509</v>
      </c>
      <c r="AN621" s="27">
        <f>VLOOKUP(Table24[[#This Row],[USD conversion]],Sheet2!A:B,2,FALSE)</f>
        <v>7.2659999999999999E-4</v>
      </c>
      <c r="AO621" s="28">
        <f>Table24[[#This Row],[Min Charge]]*Table24[[#This Row],[Conversion Rate]]</f>
        <v>27.247499999999999</v>
      </c>
      <c r="AP621" s="28">
        <f>Table24[[#This Row],[45]]*Table24[[#This Row],[Conversion Rate]]</f>
        <v>0</v>
      </c>
      <c r="AQ621" s="28">
        <f>Table24[[#This Row],[100]]*Table24[[#This Row],[Conversion Rate]]</f>
        <v>1.576722</v>
      </c>
      <c r="AR621" s="28">
        <f>Table24[[#This Row],[200]]*Table24[[#This Row],[Conversion Rate]]</f>
        <v>0</v>
      </c>
      <c r="AS621" s="28">
        <f>Table24[[#This Row],[300]]*Table24[[#This Row],[Conversion Rate]]</f>
        <v>0</v>
      </c>
      <c r="AT621" s="28">
        <f>Table24[[#This Row],[500]]*Table24[[#This Row],[Conversion Rate]]</f>
        <v>0</v>
      </c>
      <c r="AU621" s="28">
        <f>Table24[[#This Row],[1000]]*Table24[[#This Row],[Conversion Rate]]</f>
        <v>0</v>
      </c>
      <c r="AV621" s="28">
        <f>Table24[[#This Row],[2500]]*Table24[[#This Row],[Conversion Rate]]</f>
        <v>0</v>
      </c>
      <c r="AW621" s="28">
        <f>Table24[[#This Row],[5000]]*Table24[[#This Row],[Conversion Rate]]</f>
        <v>0</v>
      </c>
      <c r="AX621" s="28" t="str">
        <f>Table24[[#This Row],[All In/ ++]]</f>
        <v>++</v>
      </c>
      <c r="AY621" s="28">
        <f>Table24[[#This Row],[FSC]]*Table24[[#This Row],[Conversion Rate]]</f>
        <v>0.20344799999999999</v>
      </c>
      <c r="AZ621" s="28">
        <f>Table24[[#This Row],[SSC]]*Table24[[#This Row],[Conversion Rate]]</f>
        <v>0</v>
      </c>
      <c r="BA621" s="28">
        <f>Table24[[#This Row],[Screening]]*Table24[[#This Row],[Conversion Rate]]</f>
        <v>0</v>
      </c>
      <c r="BB621" s="28">
        <f>Table24[[#This Row],[Other Charges]]*Table24[[#This Row],[Conversion Rate]]</f>
        <v>0</v>
      </c>
      <c r="BC621" s="28">
        <f>Table24[[#This Row],[Dry Ice Charge]]*Table24[[#This Row],[Conversion Rate]]</f>
        <v>0</v>
      </c>
      <c r="BD621" s="28">
        <f>Table24[[#This Row],[SAF/kg]]*Table24[[#This Row],[Conversion Rate]]</f>
        <v>0</v>
      </c>
      <c r="BE621" s="30" cm="1">
        <f t="array" ref="BE621">IF(COUNTIFS(F$20:F$1213,F621,G$20:G$1213,G621)&gt;1,
    _xlfn.PERCENTRANK.INC(
        _xlfn._xlws.FILTER(AO$20:AO$1213, (F$20:F$1213=F621)*(G$20:G$1213=G621)*ISNUMBER(AO$20:AO$1213)),
        AO621
    ),
    0
)</f>
        <v>0</v>
      </c>
      <c r="BF621" s="28" t="str">
        <f t="shared" si="9"/>
        <v>Green</v>
      </c>
    </row>
    <row r="622" spans="3:58" hidden="1">
      <c r="C622" s="6" t="s">
        <v>20</v>
      </c>
      <c r="D622" s="4" t="s">
        <v>472</v>
      </c>
      <c r="E622" s="4" t="s">
        <v>22</v>
      </c>
      <c r="F622" s="4" t="s">
        <v>230</v>
      </c>
      <c r="G622" s="4" t="s">
        <v>37</v>
      </c>
      <c r="H622" s="4" t="s">
        <v>822</v>
      </c>
      <c r="I622" s="4" t="s">
        <v>799</v>
      </c>
      <c r="J622" s="4" t="s">
        <v>777</v>
      </c>
      <c r="K622" s="4" t="s">
        <v>776</v>
      </c>
      <c r="L6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622" s="7">
        <v>6126</v>
      </c>
      <c r="N622" s="4">
        <v>275</v>
      </c>
      <c r="O622" s="13">
        <v>22.276363636363637</v>
      </c>
      <c r="P622" s="8" t="s">
        <v>1076</v>
      </c>
      <c r="Q622" s="12" t="s">
        <v>472</v>
      </c>
      <c r="R622" s="12" t="s">
        <v>792</v>
      </c>
      <c r="S622" s="12" t="s">
        <v>1054</v>
      </c>
      <c r="T622" s="12" t="s">
        <v>241</v>
      </c>
      <c r="U622" s="22"/>
      <c r="V622" s="12">
        <v>165</v>
      </c>
      <c r="W622" s="12"/>
      <c r="X622" s="12">
        <v>30.63</v>
      </c>
      <c r="Y622" s="12">
        <v>30.63</v>
      </c>
      <c r="Z622" s="12">
        <v>30.63</v>
      </c>
      <c r="AA622" s="12">
        <v>30.63</v>
      </c>
      <c r="AB622" s="12">
        <v>30.63</v>
      </c>
      <c r="AC622" s="12">
        <v>30.63</v>
      </c>
      <c r="AD622" s="12">
        <v>30.63</v>
      </c>
      <c r="AE622" s="12" t="s">
        <v>838</v>
      </c>
      <c r="AF622" s="12">
        <v>3.5</v>
      </c>
      <c r="AG622" s="12">
        <v>0.38</v>
      </c>
      <c r="AH622" s="12"/>
      <c r="AI622" s="12"/>
      <c r="AJ622" s="12"/>
      <c r="AK622" s="12"/>
      <c r="AL622" s="16" t="s">
        <v>1071</v>
      </c>
      <c r="AM622" s="12" t="s">
        <v>1510</v>
      </c>
      <c r="AN622" s="27">
        <f>VLOOKUP(Table24[[#This Row],[USD conversion]],Sheet2!A:B,2,FALSE)</f>
        <v>0.2351</v>
      </c>
      <c r="AO622" s="28">
        <f>Table24[[#This Row],[Min Charge]]*Table24[[#This Row],[Conversion Rate]]</f>
        <v>38.791499999999999</v>
      </c>
      <c r="AP622" s="28">
        <f>Table24[[#This Row],[45]]*Table24[[#This Row],[Conversion Rate]]</f>
        <v>0</v>
      </c>
      <c r="AQ622" s="28">
        <f>Table24[[#This Row],[100]]*Table24[[#This Row],[Conversion Rate]]</f>
        <v>7.2011129999999994</v>
      </c>
      <c r="AR622" s="28">
        <f>Table24[[#This Row],[200]]*Table24[[#This Row],[Conversion Rate]]</f>
        <v>7.2011129999999994</v>
      </c>
      <c r="AS622" s="28">
        <f>Table24[[#This Row],[300]]*Table24[[#This Row],[Conversion Rate]]</f>
        <v>7.2011129999999994</v>
      </c>
      <c r="AT622" s="28">
        <f>Table24[[#This Row],[500]]*Table24[[#This Row],[Conversion Rate]]</f>
        <v>7.2011129999999994</v>
      </c>
      <c r="AU622" s="28">
        <f>Table24[[#This Row],[1000]]*Table24[[#This Row],[Conversion Rate]]</f>
        <v>7.2011129999999994</v>
      </c>
      <c r="AV622" s="28">
        <f>Table24[[#This Row],[2500]]*Table24[[#This Row],[Conversion Rate]]</f>
        <v>7.2011129999999994</v>
      </c>
      <c r="AW622" s="28">
        <f>Table24[[#This Row],[5000]]*Table24[[#This Row],[Conversion Rate]]</f>
        <v>7.2011129999999994</v>
      </c>
      <c r="AX622" s="28" t="str">
        <f>Table24[[#This Row],[All In/ ++]]</f>
        <v>++</v>
      </c>
      <c r="AY622" s="28">
        <f>Table24[[#This Row],[FSC]]*Table24[[#This Row],[Conversion Rate]]</f>
        <v>0.82284999999999997</v>
      </c>
      <c r="AZ622" s="28">
        <f>Table24[[#This Row],[SSC]]*Table24[[#This Row],[Conversion Rate]]</f>
        <v>8.9338000000000001E-2</v>
      </c>
      <c r="BA622" s="28">
        <f>Table24[[#This Row],[Screening]]*Table24[[#This Row],[Conversion Rate]]</f>
        <v>0</v>
      </c>
      <c r="BB622" s="28">
        <f>Table24[[#This Row],[Other Charges]]*Table24[[#This Row],[Conversion Rate]]</f>
        <v>0</v>
      </c>
      <c r="BC622" s="28">
        <f>Table24[[#This Row],[Dry Ice Charge]]*Table24[[#This Row],[Conversion Rate]]</f>
        <v>0</v>
      </c>
      <c r="BD622" s="28">
        <f>Table24[[#This Row],[SAF/kg]]*Table24[[#This Row],[Conversion Rate]]</f>
        <v>0</v>
      </c>
      <c r="BE622" s="30" cm="1">
        <f t="array" ref="BE622">IF(COUNTIFS(F$20:F$1213,F622,G$20:G$1213,G622)&gt;1,
    _xlfn.PERCENTRANK.INC(
        _xlfn._xlws.FILTER(AO$20:AO$1213, (F$20:F$1213=F622)*(G$20:G$1213=G622)*ISNUMBER(AO$20:AO$1213)),
        AO622
    ),
    0
)</f>
        <v>0</v>
      </c>
      <c r="BF622" s="28" t="str">
        <f t="shared" si="9"/>
        <v>Green</v>
      </c>
    </row>
    <row r="623" spans="3:58" hidden="1">
      <c r="C623" s="6" t="s">
        <v>20</v>
      </c>
      <c r="D623" s="4" t="s">
        <v>21</v>
      </c>
      <c r="E623" s="4" t="s">
        <v>22</v>
      </c>
      <c r="F623" s="4" t="s">
        <v>181</v>
      </c>
      <c r="G623" s="4" t="s">
        <v>37</v>
      </c>
      <c r="H623" s="4" t="s">
        <v>808</v>
      </c>
      <c r="I623" s="4" t="s">
        <v>799</v>
      </c>
      <c r="J623" s="4" t="s">
        <v>777</v>
      </c>
      <c r="K623" s="4" t="s">
        <v>776</v>
      </c>
      <c r="L6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623" s="7">
        <v>5181.3900000000003</v>
      </c>
      <c r="N623" s="4">
        <v>586</v>
      </c>
      <c r="O623" s="13">
        <v>8.8419624573378837</v>
      </c>
      <c r="P623" s="8" t="s">
        <v>1076</v>
      </c>
      <c r="Q623" s="12" t="s">
        <v>472</v>
      </c>
      <c r="R623" s="12" t="s">
        <v>791</v>
      </c>
      <c r="S623" s="12"/>
      <c r="T623" s="12" t="s">
        <v>866</v>
      </c>
      <c r="U623" s="22">
        <v>45</v>
      </c>
      <c r="V623" s="12">
        <v>10000</v>
      </c>
      <c r="W623" s="12"/>
      <c r="X623" s="12">
        <v>1590</v>
      </c>
      <c r="Y623" s="12"/>
      <c r="Z623" s="12"/>
      <c r="AA623" s="12"/>
      <c r="AB623" s="12"/>
      <c r="AC623" s="12"/>
      <c r="AD623" s="12"/>
      <c r="AE623" s="12" t="s">
        <v>838</v>
      </c>
      <c r="AF623" s="12">
        <v>64</v>
      </c>
      <c r="AG623" s="12">
        <v>10</v>
      </c>
      <c r="AH623" s="12"/>
      <c r="AI623" s="12"/>
      <c r="AJ623" s="12"/>
      <c r="AK623" s="12"/>
      <c r="AL623" s="16" t="s">
        <v>1056</v>
      </c>
      <c r="AM623" s="12" t="s">
        <v>1501</v>
      </c>
      <c r="AN623" s="27">
        <f>VLOOKUP(Table24[[#This Row],[USD conversion]],Sheet2!A:B,2,FALSE)</f>
        <v>6.8230000000000001E-3</v>
      </c>
      <c r="AO623" s="28">
        <f>Table24[[#This Row],[Min Charge]]*Table24[[#This Row],[Conversion Rate]]</f>
        <v>68.23</v>
      </c>
      <c r="AP623" s="28">
        <f>Table24[[#This Row],[45]]*Table24[[#This Row],[Conversion Rate]]</f>
        <v>0</v>
      </c>
      <c r="AQ623" s="28">
        <f>Table24[[#This Row],[100]]*Table24[[#This Row],[Conversion Rate]]</f>
        <v>10.84857</v>
      </c>
      <c r="AR623" s="28">
        <f>Table24[[#This Row],[200]]*Table24[[#This Row],[Conversion Rate]]</f>
        <v>0</v>
      </c>
      <c r="AS623" s="28">
        <f>Table24[[#This Row],[300]]*Table24[[#This Row],[Conversion Rate]]</f>
        <v>0</v>
      </c>
      <c r="AT623" s="28">
        <f>Table24[[#This Row],[500]]*Table24[[#This Row],[Conversion Rate]]</f>
        <v>0</v>
      </c>
      <c r="AU623" s="28">
        <f>Table24[[#This Row],[1000]]*Table24[[#This Row],[Conversion Rate]]</f>
        <v>0</v>
      </c>
      <c r="AV623" s="28">
        <f>Table24[[#This Row],[2500]]*Table24[[#This Row],[Conversion Rate]]</f>
        <v>0</v>
      </c>
      <c r="AW623" s="28">
        <f>Table24[[#This Row],[5000]]*Table24[[#This Row],[Conversion Rate]]</f>
        <v>0</v>
      </c>
      <c r="AX623" s="28" t="str">
        <f>Table24[[#This Row],[All In/ ++]]</f>
        <v>++</v>
      </c>
      <c r="AY623" s="28">
        <f>Table24[[#This Row],[FSC]]*Table24[[#This Row],[Conversion Rate]]</f>
        <v>0.436672</v>
      </c>
      <c r="AZ623" s="28">
        <f>Table24[[#This Row],[SSC]]*Table24[[#This Row],[Conversion Rate]]</f>
        <v>6.8229999999999999E-2</v>
      </c>
      <c r="BA623" s="28">
        <f>Table24[[#This Row],[Screening]]*Table24[[#This Row],[Conversion Rate]]</f>
        <v>0</v>
      </c>
      <c r="BB623" s="28">
        <f>Table24[[#This Row],[Other Charges]]*Table24[[#This Row],[Conversion Rate]]</f>
        <v>0</v>
      </c>
      <c r="BC623" s="28">
        <f>Table24[[#This Row],[Dry Ice Charge]]*Table24[[#This Row],[Conversion Rate]]</f>
        <v>0</v>
      </c>
      <c r="BD623" s="28">
        <f>Table24[[#This Row],[SAF/kg]]*Table24[[#This Row],[Conversion Rate]]</f>
        <v>0</v>
      </c>
      <c r="BE623" s="30" cm="1">
        <f t="array" ref="BE623">IF(COUNTIFS(F$20:F$1213,F623,G$20:G$1213,G623)&gt;1,
    _xlfn.PERCENTRANK.INC(
        _xlfn._xlws.FILTER(AO$20:AO$1213, (F$20:F$1213=F623)*(G$20:G$1213=G623)*ISNUMBER(AO$20:AO$1213)),
        AO623
    ),
    0
)</f>
        <v>6.2E-2</v>
      </c>
      <c r="BF623" s="28" t="str">
        <f t="shared" si="9"/>
        <v>Green</v>
      </c>
    </row>
    <row r="624" spans="3:58" hidden="1">
      <c r="C624" s="6" t="s">
        <v>20</v>
      </c>
      <c r="D624" s="4" t="s">
        <v>472</v>
      </c>
      <c r="E624" s="4" t="s">
        <v>22</v>
      </c>
      <c r="F624" s="4" t="s">
        <v>181</v>
      </c>
      <c r="G624" s="4" t="s">
        <v>37</v>
      </c>
      <c r="H624" s="4" t="s">
        <v>808</v>
      </c>
      <c r="I624" s="4" t="s">
        <v>799</v>
      </c>
      <c r="J624" s="4" t="s">
        <v>777</v>
      </c>
      <c r="K624" s="4" t="s">
        <v>776</v>
      </c>
      <c r="L6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624" s="7">
        <v>65941.231</v>
      </c>
      <c r="N624" s="4">
        <v>606</v>
      </c>
      <c r="O624" s="13">
        <v>108.81391254125413</v>
      </c>
      <c r="P624" s="8" t="s">
        <v>1076</v>
      </c>
      <c r="Q624" s="12" t="s">
        <v>472</v>
      </c>
      <c r="R624" s="12" t="s">
        <v>791</v>
      </c>
      <c r="S624" s="12"/>
      <c r="T624" s="12" t="s">
        <v>866</v>
      </c>
      <c r="U624" s="22">
        <v>45</v>
      </c>
      <c r="V624" s="12">
        <v>10000</v>
      </c>
      <c r="W624" s="12"/>
      <c r="X624" s="12">
        <v>1590</v>
      </c>
      <c r="Y624" s="12"/>
      <c r="Z624" s="12"/>
      <c r="AA624" s="12"/>
      <c r="AB624" s="12"/>
      <c r="AC624" s="12"/>
      <c r="AD624" s="12"/>
      <c r="AE624" s="12" t="s">
        <v>838</v>
      </c>
      <c r="AF624" s="12">
        <v>64</v>
      </c>
      <c r="AG624" s="12">
        <v>10</v>
      </c>
      <c r="AH624" s="12"/>
      <c r="AI624" s="12"/>
      <c r="AJ624" s="12"/>
      <c r="AK624" s="12"/>
      <c r="AL624" s="16" t="s">
        <v>1056</v>
      </c>
      <c r="AM624" s="12" t="s">
        <v>1501</v>
      </c>
      <c r="AN624" s="27">
        <f>VLOOKUP(Table24[[#This Row],[USD conversion]],Sheet2!A:B,2,FALSE)</f>
        <v>6.8230000000000001E-3</v>
      </c>
      <c r="AO624" s="28">
        <f>Table24[[#This Row],[Min Charge]]*Table24[[#This Row],[Conversion Rate]]</f>
        <v>68.23</v>
      </c>
      <c r="AP624" s="28">
        <f>Table24[[#This Row],[45]]*Table24[[#This Row],[Conversion Rate]]</f>
        <v>0</v>
      </c>
      <c r="AQ624" s="28">
        <f>Table24[[#This Row],[100]]*Table24[[#This Row],[Conversion Rate]]</f>
        <v>10.84857</v>
      </c>
      <c r="AR624" s="28">
        <f>Table24[[#This Row],[200]]*Table24[[#This Row],[Conversion Rate]]</f>
        <v>0</v>
      </c>
      <c r="AS624" s="28">
        <f>Table24[[#This Row],[300]]*Table24[[#This Row],[Conversion Rate]]</f>
        <v>0</v>
      </c>
      <c r="AT624" s="28">
        <f>Table24[[#This Row],[500]]*Table24[[#This Row],[Conversion Rate]]</f>
        <v>0</v>
      </c>
      <c r="AU624" s="28">
        <f>Table24[[#This Row],[1000]]*Table24[[#This Row],[Conversion Rate]]</f>
        <v>0</v>
      </c>
      <c r="AV624" s="28">
        <f>Table24[[#This Row],[2500]]*Table24[[#This Row],[Conversion Rate]]</f>
        <v>0</v>
      </c>
      <c r="AW624" s="28">
        <f>Table24[[#This Row],[5000]]*Table24[[#This Row],[Conversion Rate]]</f>
        <v>0</v>
      </c>
      <c r="AX624" s="28" t="str">
        <f>Table24[[#This Row],[All In/ ++]]</f>
        <v>++</v>
      </c>
      <c r="AY624" s="28">
        <f>Table24[[#This Row],[FSC]]*Table24[[#This Row],[Conversion Rate]]</f>
        <v>0.436672</v>
      </c>
      <c r="AZ624" s="28">
        <f>Table24[[#This Row],[SSC]]*Table24[[#This Row],[Conversion Rate]]</f>
        <v>6.8229999999999999E-2</v>
      </c>
      <c r="BA624" s="28">
        <f>Table24[[#This Row],[Screening]]*Table24[[#This Row],[Conversion Rate]]</f>
        <v>0</v>
      </c>
      <c r="BB624" s="28">
        <f>Table24[[#This Row],[Other Charges]]*Table24[[#This Row],[Conversion Rate]]</f>
        <v>0</v>
      </c>
      <c r="BC624" s="28">
        <f>Table24[[#This Row],[Dry Ice Charge]]*Table24[[#This Row],[Conversion Rate]]</f>
        <v>0</v>
      </c>
      <c r="BD624" s="28">
        <f>Table24[[#This Row],[SAF/kg]]*Table24[[#This Row],[Conversion Rate]]</f>
        <v>0</v>
      </c>
      <c r="BE624" s="30" cm="1">
        <f t="array" ref="BE624">IF(COUNTIFS(F$20:F$1213,F624,G$20:G$1213,G624)&gt;1,
    _xlfn.PERCENTRANK.INC(
        _xlfn._xlws.FILTER(AO$20:AO$1213, (F$20:F$1213=F624)*(G$20:G$1213=G624)*ISNUMBER(AO$20:AO$1213)),
        AO624
    ),
    0
)</f>
        <v>6.2E-2</v>
      </c>
      <c r="BF624" s="28" t="str">
        <f t="shared" si="9"/>
        <v>Green</v>
      </c>
    </row>
    <row r="625" spans="3:58" hidden="1">
      <c r="C625" s="6" t="s">
        <v>20</v>
      </c>
      <c r="D625" s="4" t="s">
        <v>472</v>
      </c>
      <c r="E625" s="4" t="s">
        <v>22</v>
      </c>
      <c r="F625" s="4" t="s">
        <v>190</v>
      </c>
      <c r="G625" s="4" t="s">
        <v>66</v>
      </c>
      <c r="H625" s="4" t="s">
        <v>801</v>
      </c>
      <c r="I625" s="4" t="s">
        <v>799</v>
      </c>
      <c r="J625" s="4" t="s">
        <v>777</v>
      </c>
      <c r="K625" s="4" t="s">
        <v>776</v>
      </c>
      <c r="L6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PharmaYesExpressPVGJFKCNUSAPACAMERICAS</v>
      </c>
      <c r="M625" s="7">
        <v>37073</v>
      </c>
      <c r="N625" s="4">
        <v>288</v>
      </c>
      <c r="O625" s="13">
        <v>128.72569444444446</v>
      </c>
      <c r="P625" s="8" t="s">
        <v>1076</v>
      </c>
      <c r="Q625" s="12" t="s">
        <v>472</v>
      </c>
      <c r="R625" s="12" t="s">
        <v>792</v>
      </c>
      <c r="S625" s="12" t="s">
        <v>181</v>
      </c>
      <c r="T625" s="12" t="s">
        <v>877</v>
      </c>
      <c r="U625" s="22">
        <v>100</v>
      </c>
      <c r="V625" s="12"/>
      <c r="W625" s="12"/>
      <c r="X625" s="12">
        <v>59.3</v>
      </c>
      <c r="Y625" s="12"/>
      <c r="Z625" s="12"/>
      <c r="AA625" s="12"/>
      <c r="AB625" s="12"/>
      <c r="AC625" s="12"/>
      <c r="AD625" s="12"/>
      <c r="AE625" s="12" t="s">
        <v>838</v>
      </c>
      <c r="AF625" s="12" t="s">
        <v>881</v>
      </c>
      <c r="AG625" s="12">
        <v>1</v>
      </c>
      <c r="AH625" s="12"/>
      <c r="AI625" s="12"/>
      <c r="AJ625" s="12"/>
      <c r="AK625" s="12"/>
      <c r="AL625" s="16" t="s">
        <v>1056</v>
      </c>
      <c r="AM625" s="12" t="s">
        <v>1511</v>
      </c>
      <c r="AN625" s="27">
        <f>VLOOKUP(Table24[[#This Row],[USD conversion]],Sheet2!A:B,2,FALSE)</f>
        <v>0.13930000000000001</v>
      </c>
      <c r="AO625" s="28">
        <f>Table24[[#This Row],[Min Charge]]*Table24[[#This Row],[Conversion Rate]]</f>
        <v>0</v>
      </c>
      <c r="AP625" s="28">
        <f>Table24[[#This Row],[45]]*Table24[[#This Row],[Conversion Rate]]</f>
        <v>0</v>
      </c>
      <c r="AQ625" s="28">
        <f>Table24[[#This Row],[100]]*Table24[[#This Row],[Conversion Rate]]</f>
        <v>8.2604900000000008</v>
      </c>
      <c r="AR625" s="28">
        <f>Table24[[#This Row],[200]]*Table24[[#This Row],[Conversion Rate]]</f>
        <v>0</v>
      </c>
      <c r="AS625" s="28">
        <f>Table24[[#This Row],[300]]*Table24[[#This Row],[Conversion Rate]]</f>
        <v>0</v>
      </c>
      <c r="AT625" s="28">
        <f>Table24[[#This Row],[500]]*Table24[[#This Row],[Conversion Rate]]</f>
        <v>0</v>
      </c>
      <c r="AU625" s="28">
        <f>Table24[[#This Row],[1000]]*Table24[[#This Row],[Conversion Rate]]</f>
        <v>0</v>
      </c>
      <c r="AV625" s="28">
        <f>Table24[[#This Row],[2500]]*Table24[[#This Row],[Conversion Rate]]</f>
        <v>0</v>
      </c>
      <c r="AW625" s="28">
        <f>Table24[[#This Row],[5000]]*Table24[[#This Row],[Conversion Rate]]</f>
        <v>0</v>
      </c>
      <c r="AX625" s="28" t="str">
        <f>Table24[[#This Row],[All In/ ++]]</f>
        <v>++</v>
      </c>
      <c r="AY625" s="28" t="e">
        <f>Table24[[#This Row],[FSC]]*Table24[[#This Row],[Conversion Rate]]</f>
        <v>#VALUE!</v>
      </c>
      <c r="AZ625" s="28">
        <f>Table24[[#This Row],[SSC]]*Table24[[#This Row],[Conversion Rate]]</f>
        <v>0.13930000000000001</v>
      </c>
      <c r="BA625" s="28">
        <f>Table24[[#This Row],[Screening]]*Table24[[#This Row],[Conversion Rate]]</f>
        <v>0</v>
      </c>
      <c r="BB625" s="28">
        <f>Table24[[#This Row],[Other Charges]]*Table24[[#This Row],[Conversion Rate]]</f>
        <v>0</v>
      </c>
      <c r="BC625" s="28">
        <f>Table24[[#This Row],[Dry Ice Charge]]*Table24[[#This Row],[Conversion Rate]]</f>
        <v>0</v>
      </c>
      <c r="BD625" s="28">
        <f>Table24[[#This Row],[SAF/kg]]*Table24[[#This Row],[Conversion Rate]]</f>
        <v>0</v>
      </c>
      <c r="BE625" s="30" cm="1">
        <f t="array" ref="BE625">IF(COUNTIFS(F$20:F$1213,F625,G$20:G$1213,G625)&gt;1,
    _xlfn.PERCENTRANK.INC(
        _xlfn._xlws.FILTER(AO$20:AO$1213, (F$20:F$1213=F625)*(G$20:G$1213=G625)*ISNUMBER(AO$20:AO$1213)),
        AO625
    ),
    0
)</f>
        <v>0</v>
      </c>
      <c r="BF625" s="28" t="str">
        <f t="shared" si="9"/>
        <v>Green</v>
      </c>
    </row>
    <row r="626" spans="3:58" hidden="1">
      <c r="C626" s="6" t="s">
        <v>20</v>
      </c>
      <c r="D626" s="4" t="s">
        <v>472</v>
      </c>
      <c r="E626" s="4" t="s">
        <v>22</v>
      </c>
      <c r="F626" s="4" t="s">
        <v>27</v>
      </c>
      <c r="G626" s="4" t="s">
        <v>110</v>
      </c>
      <c r="H626" s="4" t="s">
        <v>810</v>
      </c>
      <c r="I626" s="4" t="s">
        <v>809</v>
      </c>
      <c r="J626" s="4" t="s">
        <v>777</v>
      </c>
      <c r="K626" s="4" t="s">
        <v>777</v>
      </c>
      <c r="L6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PharmaYesExpressSINICNSGKRAPACAPAC</v>
      </c>
      <c r="M626" s="7">
        <v>16753.59</v>
      </c>
      <c r="N626" s="4">
        <v>389</v>
      </c>
      <c r="O626" s="13">
        <v>43.068354755784064</v>
      </c>
      <c r="P626" s="8" t="s">
        <v>1076</v>
      </c>
      <c r="Q626" s="12" t="s">
        <v>472</v>
      </c>
      <c r="R626" s="12" t="s">
        <v>792</v>
      </c>
      <c r="S626" s="12" t="s">
        <v>1054</v>
      </c>
      <c r="T626" s="12" t="s">
        <v>878</v>
      </c>
      <c r="U626" s="22"/>
      <c r="V626" s="12">
        <v>150</v>
      </c>
      <c r="W626" s="12"/>
      <c r="X626" s="12">
        <v>5</v>
      </c>
      <c r="Y626" s="12">
        <v>5</v>
      </c>
      <c r="Z626" s="12">
        <v>5</v>
      </c>
      <c r="AA626" s="12">
        <v>4.5</v>
      </c>
      <c r="AB626" s="12">
        <v>4.5</v>
      </c>
      <c r="AC626" s="12">
        <v>4.5</v>
      </c>
      <c r="AD626" s="12">
        <v>4.5</v>
      </c>
      <c r="AE626" s="12" t="s">
        <v>838</v>
      </c>
      <c r="AF626" s="12">
        <v>0.6</v>
      </c>
      <c r="AG626" s="12">
        <v>0.18</v>
      </c>
      <c r="AH626" s="12"/>
      <c r="AI626" s="12"/>
      <c r="AJ626" s="12"/>
      <c r="AK626" s="12"/>
      <c r="AL626" s="16" t="s">
        <v>1075</v>
      </c>
      <c r="AM626" s="12" t="s">
        <v>1512</v>
      </c>
      <c r="AN626" s="27">
        <f>VLOOKUP(Table24[[#This Row],[USD conversion]],Sheet2!A:B,2,FALSE)</f>
        <v>0.78069999999999995</v>
      </c>
      <c r="AO626" s="28">
        <f>Table24[[#This Row],[Min Charge]]*Table24[[#This Row],[Conversion Rate]]</f>
        <v>117.10499999999999</v>
      </c>
      <c r="AP626" s="28">
        <f>Table24[[#This Row],[45]]*Table24[[#This Row],[Conversion Rate]]</f>
        <v>0</v>
      </c>
      <c r="AQ626" s="28">
        <f>Table24[[#This Row],[100]]*Table24[[#This Row],[Conversion Rate]]</f>
        <v>3.9034999999999997</v>
      </c>
      <c r="AR626" s="28">
        <f>Table24[[#This Row],[200]]*Table24[[#This Row],[Conversion Rate]]</f>
        <v>3.9034999999999997</v>
      </c>
      <c r="AS626" s="28">
        <f>Table24[[#This Row],[300]]*Table24[[#This Row],[Conversion Rate]]</f>
        <v>3.9034999999999997</v>
      </c>
      <c r="AT626" s="28">
        <f>Table24[[#This Row],[500]]*Table24[[#This Row],[Conversion Rate]]</f>
        <v>3.5131499999999996</v>
      </c>
      <c r="AU626" s="28">
        <f>Table24[[#This Row],[1000]]*Table24[[#This Row],[Conversion Rate]]</f>
        <v>3.5131499999999996</v>
      </c>
      <c r="AV626" s="28">
        <f>Table24[[#This Row],[2500]]*Table24[[#This Row],[Conversion Rate]]</f>
        <v>3.5131499999999996</v>
      </c>
      <c r="AW626" s="28">
        <f>Table24[[#This Row],[5000]]*Table24[[#This Row],[Conversion Rate]]</f>
        <v>3.5131499999999996</v>
      </c>
      <c r="AX626" s="28" t="str">
        <f>Table24[[#This Row],[All In/ ++]]</f>
        <v>++</v>
      </c>
      <c r="AY626" s="28">
        <f>Table24[[#This Row],[FSC]]*Table24[[#This Row],[Conversion Rate]]</f>
        <v>0.46841999999999995</v>
      </c>
      <c r="AZ626" s="28">
        <f>Table24[[#This Row],[SSC]]*Table24[[#This Row],[Conversion Rate]]</f>
        <v>0.14052599999999998</v>
      </c>
      <c r="BA626" s="28">
        <f>Table24[[#This Row],[Screening]]*Table24[[#This Row],[Conversion Rate]]</f>
        <v>0</v>
      </c>
      <c r="BB626" s="28">
        <f>Table24[[#This Row],[Other Charges]]*Table24[[#This Row],[Conversion Rate]]</f>
        <v>0</v>
      </c>
      <c r="BC626" s="28">
        <f>Table24[[#This Row],[Dry Ice Charge]]*Table24[[#This Row],[Conversion Rate]]</f>
        <v>0</v>
      </c>
      <c r="BD626" s="28">
        <f>Table24[[#This Row],[SAF/kg]]*Table24[[#This Row],[Conversion Rate]]</f>
        <v>0</v>
      </c>
      <c r="BE626" s="30" cm="1">
        <f t="array" ref="BE626">IF(COUNTIFS(F$20:F$1213,F626,G$20:G$1213,G626)&gt;1,
    _xlfn.PERCENTRANK.INC(
        _xlfn._xlws.FILTER(AO$20:AO$1213, (F$20:F$1213=F626)*(G$20:G$1213=G626)*ISNUMBER(AO$20:AO$1213)),
        AO626
    ),
    0
)</f>
        <v>1</v>
      </c>
      <c r="BF626" s="28" t="str">
        <f t="shared" si="9"/>
        <v>Red</v>
      </c>
    </row>
    <row r="627" spans="3:58" hidden="1">
      <c r="C627" s="6" t="s">
        <v>20</v>
      </c>
      <c r="D627" s="4" t="s">
        <v>472</v>
      </c>
      <c r="E627" s="4" t="s">
        <v>22</v>
      </c>
      <c r="F627" s="4" t="s">
        <v>27</v>
      </c>
      <c r="G627" s="4" t="s">
        <v>37</v>
      </c>
      <c r="H627" s="4" t="s">
        <v>810</v>
      </c>
      <c r="I627" s="4" t="s">
        <v>799</v>
      </c>
      <c r="J627" s="4" t="s">
        <v>777</v>
      </c>
      <c r="K627" s="4" t="s">
        <v>776</v>
      </c>
      <c r="L6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627" s="7">
        <v>107373.84239999999</v>
      </c>
      <c r="N627" s="4">
        <v>634</v>
      </c>
      <c r="O627" s="13">
        <v>169.35937287066244</v>
      </c>
      <c r="P627" s="8" t="s">
        <v>1076</v>
      </c>
      <c r="Q627" s="12" t="s">
        <v>472</v>
      </c>
      <c r="R627" s="12" t="s">
        <v>792</v>
      </c>
      <c r="S627" s="12" t="s">
        <v>1054</v>
      </c>
      <c r="T627" s="12" t="s">
        <v>878</v>
      </c>
      <c r="U627" s="22"/>
      <c r="V627" s="12">
        <v>150</v>
      </c>
      <c r="W627" s="12"/>
      <c r="X627" s="12">
        <v>7</v>
      </c>
      <c r="Y627" s="12">
        <v>7</v>
      </c>
      <c r="Z627" s="12">
        <v>7</v>
      </c>
      <c r="AA627" s="12">
        <v>6.5</v>
      </c>
      <c r="AB627" s="12">
        <v>6</v>
      </c>
      <c r="AC627" s="12">
        <v>6</v>
      </c>
      <c r="AD627" s="12">
        <v>6</v>
      </c>
      <c r="AE627" s="12" t="s">
        <v>838</v>
      </c>
      <c r="AF627" s="12">
        <v>1.6</v>
      </c>
      <c r="AG627" s="12">
        <v>0.18</v>
      </c>
      <c r="AH627" s="12"/>
      <c r="AI627" s="12"/>
      <c r="AJ627" s="12"/>
      <c r="AK627" s="12"/>
      <c r="AL627" s="16" t="s">
        <v>1075</v>
      </c>
      <c r="AM627" s="12" t="s">
        <v>1512</v>
      </c>
      <c r="AN627" s="27">
        <f>VLOOKUP(Table24[[#This Row],[USD conversion]],Sheet2!A:B,2,FALSE)</f>
        <v>0.78069999999999995</v>
      </c>
      <c r="AO627" s="28">
        <f>Table24[[#This Row],[Min Charge]]*Table24[[#This Row],[Conversion Rate]]</f>
        <v>117.10499999999999</v>
      </c>
      <c r="AP627" s="28">
        <f>Table24[[#This Row],[45]]*Table24[[#This Row],[Conversion Rate]]</f>
        <v>0</v>
      </c>
      <c r="AQ627" s="28">
        <f>Table24[[#This Row],[100]]*Table24[[#This Row],[Conversion Rate]]</f>
        <v>5.4649000000000001</v>
      </c>
      <c r="AR627" s="28">
        <f>Table24[[#This Row],[200]]*Table24[[#This Row],[Conversion Rate]]</f>
        <v>5.4649000000000001</v>
      </c>
      <c r="AS627" s="28">
        <f>Table24[[#This Row],[300]]*Table24[[#This Row],[Conversion Rate]]</f>
        <v>5.4649000000000001</v>
      </c>
      <c r="AT627" s="28">
        <f>Table24[[#This Row],[500]]*Table24[[#This Row],[Conversion Rate]]</f>
        <v>5.0745499999999995</v>
      </c>
      <c r="AU627" s="28">
        <f>Table24[[#This Row],[1000]]*Table24[[#This Row],[Conversion Rate]]</f>
        <v>4.6841999999999997</v>
      </c>
      <c r="AV627" s="28">
        <f>Table24[[#This Row],[2500]]*Table24[[#This Row],[Conversion Rate]]</f>
        <v>4.6841999999999997</v>
      </c>
      <c r="AW627" s="28">
        <f>Table24[[#This Row],[5000]]*Table24[[#This Row],[Conversion Rate]]</f>
        <v>4.6841999999999997</v>
      </c>
      <c r="AX627" s="28" t="str">
        <f>Table24[[#This Row],[All In/ ++]]</f>
        <v>++</v>
      </c>
      <c r="AY627" s="28">
        <f>Table24[[#This Row],[FSC]]*Table24[[#This Row],[Conversion Rate]]</f>
        <v>1.24912</v>
      </c>
      <c r="AZ627" s="28">
        <f>Table24[[#This Row],[SSC]]*Table24[[#This Row],[Conversion Rate]]</f>
        <v>0.14052599999999998</v>
      </c>
      <c r="BA627" s="28">
        <f>Table24[[#This Row],[Screening]]*Table24[[#This Row],[Conversion Rate]]</f>
        <v>0</v>
      </c>
      <c r="BB627" s="28">
        <f>Table24[[#This Row],[Other Charges]]*Table24[[#This Row],[Conversion Rate]]</f>
        <v>0</v>
      </c>
      <c r="BC627" s="28">
        <f>Table24[[#This Row],[Dry Ice Charge]]*Table24[[#This Row],[Conversion Rate]]</f>
        <v>0</v>
      </c>
      <c r="BD627" s="28">
        <f>Table24[[#This Row],[SAF/kg]]*Table24[[#This Row],[Conversion Rate]]</f>
        <v>0</v>
      </c>
      <c r="BE627" s="30" cm="1">
        <f t="array" ref="BE627">IF(COUNTIFS(F$20:F$1213,F627,G$20:G$1213,G627)&gt;1,
    _xlfn.PERCENTRANK.INC(
        _xlfn._xlws.FILTER(AO$20:AO$1213, (F$20:F$1213=F627)*(G$20:G$1213=G627)*ISNUMBER(AO$20:AO$1213)),
        AO627
    ),
    0
)</f>
        <v>0.42799999999999999</v>
      </c>
      <c r="BF627" s="28" t="str">
        <f t="shared" si="9"/>
        <v>Orange</v>
      </c>
    </row>
    <row r="628" spans="3:58" hidden="1">
      <c r="C628" s="6" t="s">
        <v>20</v>
      </c>
      <c r="D628" s="4" t="s">
        <v>472</v>
      </c>
      <c r="E628" s="4" t="s">
        <v>22</v>
      </c>
      <c r="F628" s="4" t="s">
        <v>27</v>
      </c>
      <c r="G628" s="4" t="s">
        <v>181</v>
      </c>
      <c r="H628" s="4" t="s">
        <v>810</v>
      </c>
      <c r="I628" s="4" t="s">
        <v>808</v>
      </c>
      <c r="J628" s="4" t="s">
        <v>777</v>
      </c>
      <c r="K628" s="4" t="s">
        <v>777</v>
      </c>
      <c r="L6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PharmaYesExpressSINNRTSGJPAPACAPAC</v>
      </c>
      <c r="M628" s="7">
        <v>6828</v>
      </c>
      <c r="N628" s="4">
        <v>264</v>
      </c>
      <c r="O628" s="13">
        <v>25.863636363636363</v>
      </c>
      <c r="P628" s="8" t="s">
        <v>1076</v>
      </c>
      <c r="Q628" s="12" t="s">
        <v>472</v>
      </c>
      <c r="R628" s="12" t="s">
        <v>791</v>
      </c>
      <c r="S628" s="12" t="s">
        <v>1054</v>
      </c>
      <c r="T628" s="12" t="s">
        <v>878</v>
      </c>
      <c r="U628" s="22"/>
      <c r="V628" s="12">
        <v>150</v>
      </c>
      <c r="W628" s="12"/>
      <c r="X628" s="12">
        <v>5</v>
      </c>
      <c r="Y628" s="12">
        <v>5</v>
      </c>
      <c r="Z628" s="12">
        <v>5</v>
      </c>
      <c r="AA628" s="12">
        <v>4.5</v>
      </c>
      <c r="AB628" s="12">
        <v>4.5</v>
      </c>
      <c r="AC628" s="12">
        <v>4.5</v>
      </c>
      <c r="AD628" s="12">
        <v>4.5</v>
      </c>
      <c r="AE628" s="12" t="s">
        <v>838</v>
      </c>
      <c r="AF628" s="12">
        <v>0.6</v>
      </c>
      <c r="AG628" s="12">
        <v>0.18</v>
      </c>
      <c r="AH628" s="12"/>
      <c r="AI628" s="12"/>
      <c r="AJ628" s="12"/>
      <c r="AK628" s="12"/>
      <c r="AL628" s="16" t="s">
        <v>1075</v>
      </c>
      <c r="AM628" s="12" t="s">
        <v>1512</v>
      </c>
      <c r="AN628" s="27">
        <f>VLOOKUP(Table24[[#This Row],[USD conversion]],Sheet2!A:B,2,FALSE)</f>
        <v>0.78069999999999995</v>
      </c>
      <c r="AO628" s="28">
        <f>Table24[[#This Row],[Min Charge]]*Table24[[#This Row],[Conversion Rate]]</f>
        <v>117.10499999999999</v>
      </c>
      <c r="AP628" s="28">
        <f>Table24[[#This Row],[45]]*Table24[[#This Row],[Conversion Rate]]</f>
        <v>0</v>
      </c>
      <c r="AQ628" s="28">
        <f>Table24[[#This Row],[100]]*Table24[[#This Row],[Conversion Rate]]</f>
        <v>3.9034999999999997</v>
      </c>
      <c r="AR628" s="28">
        <f>Table24[[#This Row],[200]]*Table24[[#This Row],[Conversion Rate]]</f>
        <v>3.9034999999999997</v>
      </c>
      <c r="AS628" s="28">
        <f>Table24[[#This Row],[300]]*Table24[[#This Row],[Conversion Rate]]</f>
        <v>3.9034999999999997</v>
      </c>
      <c r="AT628" s="28">
        <f>Table24[[#This Row],[500]]*Table24[[#This Row],[Conversion Rate]]</f>
        <v>3.5131499999999996</v>
      </c>
      <c r="AU628" s="28">
        <f>Table24[[#This Row],[1000]]*Table24[[#This Row],[Conversion Rate]]</f>
        <v>3.5131499999999996</v>
      </c>
      <c r="AV628" s="28">
        <f>Table24[[#This Row],[2500]]*Table24[[#This Row],[Conversion Rate]]</f>
        <v>3.5131499999999996</v>
      </c>
      <c r="AW628" s="28">
        <f>Table24[[#This Row],[5000]]*Table24[[#This Row],[Conversion Rate]]</f>
        <v>3.5131499999999996</v>
      </c>
      <c r="AX628" s="28" t="str">
        <f>Table24[[#This Row],[All In/ ++]]</f>
        <v>++</v>
      </c>
      <c r="AY628" s="28">
        <f>Table24[[#This Row],[FSC]]*Table24[[#This Row],[Conversion Rate]]</f>
        <v>0.46841999999999995</v>
      </c>
      <c r="AZ628" s="28">
        <f>Table24[[#This Row],[SSC]]*Table24[[#This Row],[Conversion Rate]]</f>
        <v>0.14052599999999998</v>
      </c>
      <c r="BA628" s="28">
        <f>Table24[[#This Row],[Screening]]*Table24[[#This Row],[Conversion Rate]]</f>
        <v>0</v>
      </c>
      <c r="BB628" s="28">
        <f>Table24[[#This Row],[Other Charges]]*Table24[[#This Row],[Conversion Rate]]</f>
        <v>0</v>
      </c>
      <c r="BC628" s="28">
        <f>Table24[[#This Row],[Dry Ice Charge]]*Table24[[#This Row],[Conversion Rate]]</f>
        <v>0</v>
      </c>
      <c r="BD628" s="28">
        <f>Table24[[#This Row],[SAF/kg]]*Table24[[#This Row],[Conversion Rate]]</f>
        <v>0</v>
      </c>
      <c r="BE628" s="30" cm="1">
        <f t="array" ref="BE628">IF(COUNTIFS(F$20:F$1213,F628,G$20:G$1213,G628)&gt;1,
    _xlfn.PERCENTRANK.INC(
        _xlfn._xlws.FILTER(AO$20:AO$1213, (F$20:F$1213=F628)*(G$20:G$1213=G628)*ISNUMBER(AO$20:AO$1213)),
        AO628
    ),
    0
)</f>
        <v>1</v>
      </c>
      <c r="BF628" s="28" t="str">
        <f t="shared" si="9"/>
        <v>Red</v>
      </c>
    </row>
    <row r="629" spans="3:58" hidden="1">
      <c r="C629" s="6" t="s">
        <v>20</v>
      </c>
      <c r="D629" s="4" t="s">
        <v>21</v>
      </c>
      <c r="E629" s="4" t="s">
        <v>36</v>
      </c>
      <c r="F629" s="4" t="s">
        <v>106</v>
      </c>
      <c r="G629" s="4" t="s">
        <v>37</v>
      </c>
      <c r="H629" s="4" t="s">
        <v>816</v>
      </c>
      <c r="I629" s="4" t="s">
        <v>799</v>
      </c>
      <c r="J629" s="4" t="s">
        <v>777</v>
      </c>
      <c r="K629" s="4" t="s">
        <v>776</v>
      </c>
      <c r="L6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629" s="7">
        <v>1083</v>
      </c>
      <c r="N629" s="4">
        <v>453</v>
      </c>
      <c r="O629" s="13">
        <v>2.3907284768211921</v>
      </c>
      <c r="P629" s="8" t="s">
        <v>1076</v>
      </c>
      <c r="Q629" s="12" t="s">
        <v>472</v>
      </c>
      <c r="R629" s="12" t="s">
        <v>792</v>
      </c>
      <c r="S629" s="12" t="s">
        <v>1054</v>
      </c>
      <c r="T629" s="12" t="s">
        <v>869</v>
      </c>
      <c r="U629" s="22"/>
      <c r="V629" s="12">
        <v>200</v>
      </c>
      <c r="W629" s="12"/>
      <c r="X629" s="12">
        <v>9</v>
      </c>
      <c r="Y629" s="12">
        <v>9</v>
      </c>
      <c r="Z629" s="12">
        <v>9</v>
      </c>
      <c r="AA629" s="12">
        <v>9</v>
      </c>
      <c r="AB629" s="12">
        <v>9</v>
      </c>
      <c r="AC629" s="12">
        <v>9</v>
      </c>
      <c r="AD629" s="12">
        <v>9</v>
      </c>
      <c r="AE629" s="12" t="s">
        <v>889</v>
      </c>
      <c r="AF629" s="12" t="s">
        <v>1062</v>
      </c>
      <c r="AG629" s="12" t="s">
        <v>1062</v>
      </c>
      <c r="AH629" s="12"/>
      <c r="AI629" s="12"/>
      <c r="AJ629" s="12"/>
      <c r="AK629" s="12"/>
      <c r="AL629" s="16" t="s">
        <v>1063</v>
      </c>
      <c r="AM629" s="12" t="s">
        <v>1502</v>
      </c>
      <c r="AN629" s="27">
        <f>VLOOKUP(Table24[[#This Row],[USD conversion]],Sheet2!A:B,2,FALSE)</f>
        <v>0.65310000000000001</v>
      </c>
      <c r="AO629" s="28">
        <f>Table24[[#This Row],[Min Charge]]*Table24[[#This Row],[Conversion Rate]]</f>
        <v>130.62</v>
      </c>
      <c r="AP629" s="28">
        <f>Table24[[#This Row],[45]]*Table24[[#This Row],[Conversion Rate]]</f>
        <v>0</v>
      </c>
      <c r="AQ629" s="28">
        <f>Table24[[#This Row],[100]]*Table24[[#This Row],[Conversion Rate]]</f>
        <v>5.8779000000000003</v>
      </c>
      <c r="AR629" s="28">
        <f>Table24[[#This Row],[200]]*Table24[[#This Row],[Conversion Rate]]</f>
        <v>5.8779000000000003</v>
      </c>
      <c r="AS629" s="28">
        <f>Table24[[#This Row],[300]]*Table24[[#This Row],[Conversion Rate]]</f>
        <v>5.8779000000000003</v>
      </c>
      <c r="AT629" s="28">
        <f>Table24[[#This Row],[500]]*Table24[[#This Row],[Conversion Rate]]</f>
        <v>5.8779000000000003</v>
      </c>
      <c r="AU629" s="28">
        <f>Table24[[#This Row],[1000]]*Table24[[#This Row],[Conversion Rate]]</f>
        <v>5.8779000000000003</v>
      </c>
      <c r="AV629" s="28">
        <f>Table24[[#This Row],[2500]]*Table24[[#This Row],[Conversion Rate]]</f>
        <v>5.8779000000000003</v>
      </c>
      <c r="AW629" s="28">
        <f>Table24[[#This Row],[5000]]*Table24[[#This Row],[Conversion Rate]]</f>
        <v>5.8779000000000003</v>
      </c>
      <c r="AX629" s="28" t="str">
        <f>Table24[[#This Row],[All In/ ++]]</f>
        <v>All in</v>
      </c>
      <c r="AY629" s="28" t="e">
        <f>Table24[[#This Row],[FSC]]*Table24[[#This Row],[Conversion Rate]]</f>
        <v>#VALUE!</v>
      </c>
      <c r="AZ629" s="28" t="e">
        <f>Table24[[#This Row],[SSC]]*Table24[[#This Row],[Conversion Rate]]</f>
        <v>#VALUE!</v>
      </c>
      <c r="BA629" s="28">
        <f>Table24[[#This Row],[Screening]]*Table24[[#This Row],[Conversion Rate]]</f>
        <v>0</v>
      </c>
      <c r="BB629" s="28">
        <f>Table24[[#This Row],[Other Charges]]*Table24[[#This Row],[Conversion Rate]]</f>
        <v>0</v>
      </c>
      <c r="BC629" s="28">
        <f>Table24[[#This Row],[Dry Ice Charge]]*Table24[[#This Row],[Conversion Rate]]</f>
        <v>0</v>
      </c>
      <c r="BD629" s="28">
        <f>Table24[[#This Row],[SAF/kg]]*Table24[[#This Row],[Conversion Rate]]</f>
        <v>0</v>
      </c>
      <c r="BE629" s="30" cm="1">
        <f t="array" ref="BE629">IF(COUNTIFS(F$20:F$1213,F629,G$20:G$1213,G629)&gt;1,
    _xlfn.PERCENTRANK.INC(
        _xlfn._xlws.FILTER(AO$20:AO$1213, (F$20:F$1213=F629)*(G$20:G$1213=G629)*ISNUMBER(AO$20:AO$1213)),
        AO629
    ),
    0
)</f>
        <v>0.13300000000000001</v>
      </c>
      <c r="BF629" s="28" t="str">
        <f t="shared" si="9"/>
        <v>Green</v>
      </c>
    </row>
    <row r="630" spans="3:58" hidden="1">
      <c r="C630" s="6" t="s">
        <v>20</v>
      </c>
      <c r="D630" s="4" t="s">
        <v>21</v>
      </c>
      <c r="E630" s="4" t="s">
        <v>22</v>
      </c>
      <c r="F630" s="4" t="s">
        <v>106</v>
      </c>
      <c r="G630" s="4" t="s">
        <v>37</v>
      </c>
      <c r="H630" s="4" t="s">
        <v>816</v>
      </c>
      <c r="I630" s="4" t="s">
        <v>799</v>
      </c>
      <c r="J630" s="4" t="s">
        <v>777</v>
      </c>
      <c r="K630" s="4" t="s">
        <v>776</v>
      </c>
      <c r="L6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630" s="7">
        <v>1133.40924</v>
      </c>
      <c r="N630" s="4">
        <v>454</v>
      </c>
      <c r="O630" s="13">
        <v>2.4964961233480176</v>
      </c>
      <c r="P630" s="8" t="s">
        <v>1076</v>
      </c>
      <c r="Q630" s="12" t="s">
        <v>472</v>
      </c>
      <c r="R630" s="12" t="s">
        <v>792</v>
      </c>
      <c r="S630" s="12" t="s">
        <v>1054</v>
      </c>
      <c r="T630" s="12" t="s">
        <v>869</v>
      </c>
      <c r="U630" s="22"/>
      <c r="V630" s="12">
        <v>250</v>
      </c>
      <c r="W630" s="12"/>
      <c r="X630" s="12">
        <v>11</v>
      </c>
      <c r="Y630" s="12">
        <v>11</v>
      </c>
      <c r="Z630" s="12">
        <v>11</v>
      </c>
      <c r="AA630" s="12">
        <v>11</v>
      </c>
      <c r="AB630" s="12">
        <v>11</v>
      </c>
      <c r="AC630" s="12">
        <v>11</v>
      </c>
      <c r="AD630" s="12">
        <v>11</v>
      </c>
      <c r="AE630" s="12" t="s">
        <v>889</v>
      </c>
      <c r="AF630" s="12" t="s">
        <v>1062</v>
      </c>
      <c r="AG630" s="12" t="s">
        <v>1062</v>
      </c>
      <c r="AH630" s="12"/>
      <c r="AI630" s="12"/>
      <c r="AJ630" s="12"/>
      <c r="AK630" s="12"/>
      <c r="AL630" s="16" t="s">
        <v>1063</v>
      </c>
      <c r="AM630" s="12" t="s">
        <v>1502</v>
      </c>
      <c r="AN630" s="27">
        <f>VLOOKUP(Table24[[#This Row],[USD conversion]],Sheet2!A:B,2,FALSE)</f>
        <v>0.65310000000000001</v>
      </c>
      <c r="AO630" s="28">
        <f>Table24[[#This Row],[Min Charge]]*Table24[[#This Row],[Conversion Rate]]</f>
        <v>163.27500000000001</v>
      </c>
      <c r="AP630" s="28">
        <f>Table24[[#This Row],[45]]*Table24[[#This Row],[Conversion Rate]]</f>
        <v>0</v>
      </c>
      <c r="AQ630" s="28">
        <f>Table24[[#This Row],[100]]*Table24[[#This Row],[Conversion Rate]]</f>
        <v>7.1840999999999999</v>
      </c>
      <c r="AR630" s="28">
        <f>Table24[[#This Row],[200]]*Table24[[#This Row],[Conversion Rate]]</f>
        <v>7.1840999999999999</v>
      </c>
      <c r="AS630" s="28">
        <f>Table24[[#This Row],[300]]*Table24[[#This Row],[Conversion Rate]]</f>
        <v>7.1840999999999999</v>
      </c>
      <c r="AT630" s="28">
        <f>Table24[[#This Row],[500]]*Table24[[#This Row],[Conversion Rate]]</f>
        <v>7.1840999999999999</v>
      </c>
      <c r="AU630" s="28">
        <f>Table24[[#This Row],[1000]]*Table24[[#This Row],[Conversion Rate]]</f>
        <v>7.1840999999999999</v>
      </c>
      <c r="AV630" s="28">
        <f>Table24[[#This Row],[2500]]*Table24[[#This Row],[Conversion Rate]]</f>
        <v>7.1840999999999999</v>
      </c>
      <c r="AW630" s="28">
        <f>Table24[[#This Row],[5000]]*Table24[[#This Row],[Conversion Rate]]</f>
        <v>7.1840999999999999</v>
      </c>
      <c r="AX630" s="28" t="str">
        <f>Table24[[#This Row],[All In/ ++]]</f>
        <v>All in</v>
      </c>
      <c r="AY630" s="28" t="e">
        <f>Table24[[#This Row],[FSC]]*Table24[[#This Row],[Conversion Rate]]</f>
        <v>#VALUE!</v>
      </c>
      <c r="AZ630" s="28" t="e">
        <f>Table24[[#This Row],[SSC]]*Table24[[#This Row],[Conversion Rate]]</f>
        <v>#VALUE!</v>
      </c>
      <c r="BA630" s="28">
        <f>Table24[[#This Row],[Screening]]*Table24[[#This Row],[Conversion Rate]]</f>
        <v>0</v>
      </c>
      <c r="BB630" s="28">
        <f>Table24[[#This Row],[Other Charges]]*Table24[[#This Row],[Conversion Rate]]</f>
        <v>0</v>
      </c>
      <c r="BC630" s="28">
        <f>Table24[[#This Row],[Dry Ice Charge]]*Table24[[#This Row],[Conversion Rate]]</f>
        <v>0</v>
      </c>
      <c r="BD630" s="28">
        <f>Table24[[#This Row],[SAF/kg]]*Table24[[#This Row],[Conversion Rate]]</f>
        <v>0</v>
      </c>
      <c r="BE630" s="30" cm="1">
        <f t="array" ref="BE630">IF(COUNTIFS(F$20:F$1213,F630,G$20:G$1213,G630)&gt;1,
    _xlfn.PERCENTRANK.INC(
        _xlfn._xlws.FILTER(AO$20:AO$1213, (F$20:F$1213=F630)*(G$20:G$1213=G630)*ISNUMBER(AO$20:AO$1213)),
        AO630
    ),
    0
)</f>
        <v>0.16600000000000001</v>
      </c>
      <c r="BF630" s="28" t="str">
        <f t="shared" si="9"/>
        <v>Green</v>
      </c>
    </row>
    <row r="631" spans="3:58" hidden="1">
      <c r="C631" s="6" t="s">
        <v>20</v>
      </c>
      <c r="D631" s="4" t="s">
        <v>472</v>
      </c>
      <c r="E631" s="4" t="s">
        <v>36</v>
      </c>
      <c r="F631" s="4" t="s">
        <v>106</v>
      </c>
      <c r="G631" s="4" t="s">
        <v>37</v>
      </c>
      <c r="H631" s="4" t="s">
        <v>816</v>
      </c>
      <c r="I631" s="4" t="s">
        <v>799</v>
      </c>
      <c r="J631" s="4" t="s">
        <v>777</v>
      </c>
      <c r="K631" s="4" t="s">
        <v>776</v>
      </c>
      <c r="L6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631" s="7">
        <v>10157</v>
      </c>
      <c r="N631" s="4">
        <v>403</v>
      </c>
      <c r="O631" s="13">
        <v>25.203473945409428</v>
      </c>
      <c r="P631" s="8" t="s">
        <v>1076</v>
      </c>
      <c r="Q631" s="12" t="s">
        <v>472</v>
      </c>
      <c r="R631" s="12" t="s">
        <v>792</v>
      </c>
      <c r="S631" s="12" t="s">
        <v>1054</v>
      </c>
      <c r="T631" s="12" t="s">
        <v>869</v>
      </c>
      <c r="U631" s="22"/>
      <c r="V631" s="12">
        <v>250</v>
      </c>
      <c r="W631" s="12"/>
      <c r="X631" s="12">
        <v>11</v>
      </c>
      <c r="Y631" s="12">
        <v>11</v>
      </c>
      <c r="Z631" s="12">
        <v>11</v>
      </c>
      <c r="AA631" s="12">
        <v>11</v>
      </c>
      <c r="AB631" s="12">
        <v>11</v>
      </c>
      <c r="AC631" s="12">
        <v>11</v>
      </c>
      <c r="AD631" s="12">
        <v>11</v>
      </c>
      <c r="AE631" s="12" t="s">
        <v>889</v>
      </c>
      <c r="AF631" s="12" t="s">
        <v>1062</v>
      </c>
      <c r="AG631" s="12" t="s">
        <v>1062</v>
      </c>
      <c r="AH631" s="12"/>
      <c r="AI631" s="12"/>
      <c r="AJ631" s="12"/>
      <c r="AK631" s="12"/>
      <c r="AL631" s="16" t="s">
        <v>1063</v>
      </c>
      <c r="AM631" s="12" t="s">
        <v>1502</v>
      </c>
      <c r="AN631" s="27">
        <f>VLOOKUP(Table24[[#This Row],[USD conversion]],Sheet2!A:B,2,FALSE)</f>
        <v>0.65310000000000001</v>
      </c>
      <c r="AO631" s="28">
        <f>Table24[[#This Row],[Min Charge]]*Table24[[#This Row],[Conversion Rate]]</f>
        <v>163.27500000000001</v>
      </c>
      <c r="AP631" s="28">
        <f>Table24[[#This Row],[45]]*Table24[[#This Row],[Conversion Rate]]</f>
        <v>0</v>
      </c>
      <c r="AQ631" s="28">
        <f>Table24[[#This Row],[100]]*Table24[[#This Row],[Conversion Rate]]</f>
        <v>7.1840999999999999</v>
      </c>
      <c r="AR631" s="28">
        <f>Table24[[#This Row],[200]]*Table24[[#This Row],[Conversion Rate]]</f>
        <v>7.1840999999999999</v>
      </c>
      <c r="AS631" s="28">
        <f>Table24[[#This Row],[300]]*Table24[[#This Row],[Conversion Rate]]</f>
        <v>7.1840999999999999</v>
      </c>
      <c r="AT631" s="28">
        <f>Table24[[#This Row],[500]]*Table24[[#This Row],[Conversion Rate]]</f>
        <v>7.1840999999999999</v>
      </c>
      <c r="AU631" s="28">
        <f>Table24[[#This Row],[1000]]*Table24[[#This Row],[Conversion Rate]]</f>
        <v>7.1840999999999999</v>
      </c>
      <c r="AV631" s="28">
        <f>Table24[[#This Row],[2500]]*Table24[[#This Row],[Conversion Rate]]</f>
        <v>7.1840999999999999</v>
      </c>
      <c r="AW631" s="28">
        <f>Table24[[#This Row],[5000]]*Table24[[#This Row],[Conversion Rate]]</f>
        <v>7.1840999999999999</v>
      </c>
      <c r="AX631" s="28" t="str">
        <f>Table24[[#This Row],[All In/ ++]]</f>
        <v>All in</v>
      </c>
      <c r="AY631" s="28" t="e">
        <f>Table24[[#This Row],[FSC]]*Table24[[#This Row],[Conversion Rate]]</f>
        <v>#VALUE!</v>
      </c>
      <c r="AZ631" s="28" t="e">
        <f>Table24[[#This Row],[SSC]]*Table24[[#This Row],[Conversion Rate]]</f>
        <v>#VALUE!</v>
      </c>
      <c r="BA631" s="28">
        <f>Table24[[#This Row],[Screening]]*Table24[[#This Row],[Conversion Rate]]</f>
        <v>0</v>
      </c>
      <c r="BB631" s="28">
        <f>Table24[[#This Row],[Other Charges]]*Table24[[#This Row],[Conversion Rate]]</f>
        <v>0</v>
      </c>
      <c r="BC631" s="28">
        <f>Table24[[#This Row],[Dry Ice Charge]]*Table24[[#This Row],[Conversion Rate]]</f>
        <v>0</v>
      </c>
      <c r="BD631" s="28">
        <f>Table24[[#This Row],[SAF/kg]]*Table24[[#This Row],[Conversion Rate]]</f>
        <v>0</v>
      </c>
      <c r="BE631" s="30" cm="1">
        <f t="array" ref="BE631">IF(COUNTIFS(F$20:F$1213,F631,G$20:G$1213,G631)&gt;1,
    _xlfn.PERCENTRANK.INC(
        _xlfn._xlws.FILTER(AO$20:AO$1213, (F$20:F$1213=F631)*(G$20:G$1213=G631)*ISNUMBER(AO$20:AO$1213)),
        AO631
    ),
    0
)</f>
        <v>0.16600000000000001</v>
      </c>
      <c r="BF631" s="28" t="str">
        <f t="shared" si="9"/>
        <v>Green</v>
      </c>
    </row>
    <row r="632" spans="3:58" hidden="1">
      <c r="C632" s="6" t="s">
        <v>20</v>
      </c>
      <c r="D632" s="4" t="s">
        <v>472</v>
      </c>
      <c r="E632" s="4" t="s">
        <v>22</v>
      </c>
      <c r="F632" s="4" t="s">
        <v>106</v>
      </c>
      <c r="G632" s="4" t="s">
        <v>37</v>
      </c>
      <c r="H632" s="4" t="s">
        <v>816</v>
      </c>
      <c r="I632" s="4" t="s">
        <v>799</v>
      </c>
      <c r="J632" s="4" t="s">
        <v>777</v>
      </c>
      <c r="K632" s="4" t="s">
        <v>776</v>
      </c>
      <c r="L6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632" s="7">
        <v>20967.90598000001</v>
      </c>
      <c r="N632" s="4">
        <v>657</v>
      </c>
      <c r="O632" s="13">
        <v>31.914620974124826</v>
      </c>
      <c r="P632" s="8" t="s">
        <v>1076</v>
      </c>
      <c r="Q632" s="12" t="s">
        <v>472</v>
      </c>
      <c r="R632" s="12" t="s">
        <v>792</v>
      </c>
      <c r="S632" s="12" t="s">
        <v>1054</v>
      </c>
      <c r="T632" s="12" t="s">
        <v>869</v>
      </c>
      <c r="U632" s="22"/>
      <c r="V632" s="12">
        <v>300</v>
      </c>
      <c r="W632" s="12"/>
      <c r="X632" s="12">
        <v>15</v>
      </c>
      <c r="Y632" s="12">
        <v>15</v>
      </c>
      <c r="Z632" s="12">
        <v>15</v>
      </c>
      <c r="AA632" s="12">
        <v>15</v>
      </c>
      <c r="AB632" s="12">
        <v>15</v>
      </c>
      <c r="AC632" s="12">
        <v>15</v>
      </c>
      <c r="AD632" s="12">
        <v>15</v>
      </c>
      <c r="AE632" s="12" t="s">
        <v>889</v>
      </c>
      <c r="AF632" s="12" t="s">
        <v>1062</v>
      </c>
      <c r="AG632" s="12" t="s">
        <v>1062</v>
      </c>
      <c r="AH632" s="12"/>
      <c r="AI632" s="12"/>
      <c r="AJ632" s="12"/>
      <c r="AK632" s="12"/>
      <c r="AL632" s="16" t="s">
        <v>1063</v>
      </c>
      <c r="AM632" s="12" t="s">
        <v>1502</v>
      </c>
      <c r="AN632" s="27">
        <f>VLOOKUP(Table24[[#This Row],[USD conversion]],Sheet2!A:B,2,FALSE)</f>
        <v>0.65310000000000001</v>
      </c>
      <c r="AO632" s="28">
        <f>Table24[[#This Row],[Min Charge]]*Table24[[#This Row],[Conversion Rate]]</f>
        <v>195.93</v>
      </c>
      <c r="AP632" s="28">
        <f>Table24[[#This Row],[45]]*Table24[[#This Row],[Conversion Rate]]</f>
        <v>0</v>
      </c>
      <c r="AQ632" s="28">
        <f>Table24[[#This Row],[100]]*Table24[[#This Row],[Conversion Rate]]</f>
        <v>9.7965</v>
      </c>
      <c r="AR632" s="28">
        <f>Table24[[#This Row],[200]]*Table24[[#This Row],[Conversion Rate]]</f>
        <v>9.7965</v>
      </c>
      <c r="AS632" s="28">
        <f>Table24[[#This Row],[300]]*Table24[[#This Row],[Conversion Rate]]</f>
        <v>9.7965</v>
      </c>
      <c r="AT632" s="28">
        <f>Table24[[#This Row],[500]]*Table24[[#This Row],[Conversion Rate]]</f>
        <v>9.7965</v>
      </c>
      <c r="AU632" s="28">
        <f>Table24[[#This Row],[1000]]*Table24[[#This Row],[Conversion Rate]]</f>
        <v>9.7965</v>
      </c>
      <c r="AV632" s="28">
        <f>Table24[[#This Row],[2500]]*Table24[[#This Row],[Conversion Rate]]</f>
        <v>9.7965</v>
      </c>
      <c r="AW632" s="28">
        <f>Table24[[#This Row],[5000]]*Table24[[#This Row],[Conversion Rate]]</f>
        <v>9.7965</v>
      </c>
      <c r="AX632" s="28" t="str">
        <f>Table24[[#This Row],[All In/ ++]]</f>
        <v>All in</v>
      </c>
      <c r="AY632" s="28" t="e">
        <f>Table24[[#This Row],[FSC]]*Table24[[#This Row],[Conversion Rate]]</f>
        <v>#VALUE!</v>
      </c>
      <c r="AZ632" s="28" t="e">
        <f>Table24[[#This Row],[SSC]]*Table24[[#This Row],[Conversion Rate]]</f>
        <v>#VALUE!</v>
      </c>
      <c r="BA632" s="28">
        <f>Table24[[#This Row],[Screening]]*Table24[[#This Row],[Conversion Rate]]</f>
        <v>0</v>
      </c>
      <c r="BB632" s="28">
        <f>Table24[[#This Row],[Other Charges]]*Table24[[#This Row],[Conversion Rate]]</f>
        <v>0</v>
      </c>
      <c r="BC632" s="28">
        <f>Table24[[#This Row],[Dry Ice Charge]]*Table24[[#This Row],[Conversion Rate]]</f>
        <v>0</v>
      </c>
      <c r="BD632" s="28">
        <f>Table24[[#This Row],[SAF/kg]]*Table24[[#This Row],[Conversion Rate]]</f>
        <v>0</v>
      </c>
      <c r="BE632" s="30" cm="1">
        <f t="array" ref="BE632">IF(COUNTIFS(F$20:F$1213,F632,G$20:G$1213,G632)&gt;1,
    _xlfn.PERCENTRANK.INC(
        _xlfn._xlws.FILTER(AO$20:AO$1213, (F$20:F$1213=F632)*(G$20:G$1213=G632)*ISNUMBER(AO$20:AO$1213)),
        AO632
    ),
    0
)</f>
        <v>0.23300000000000001</v>
      </c>
      <c r="BF632" s="28" t="str">
        <f t="shared" si="9"/>
        <v>Orange</v>
      </c>
    </row>
    <row r="633" spans="3:58" hidden="1">
      <c r="C633" s="6" t="s">
        <v>20</v>
      </c>
      <c r="D633" s="4" t="s">
        <v>21</v>
      </c>
      <c r="E633" s="4" t="s">
        <v>22</v>
      </c>
      <c r="F633" s="4" t="s">
        <v>29</v>
      </c>
      <c r="G633" s="4" t="s">
        <v>37</v>
      </c>
      <c r="H633" s="4" t="s">
        <v>811</v>
      </c>
      <c r="I633" s="4" t="s">
        <v>799</v>
      </c>
      <c r="J633" s="4" t="s">
        <v>777</v>
      </c>
      <c r="K633" s="4" t="s">
        <v>776</v>
      </c>
      <c r="L6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PharmaNoExpressTPELAXTWUSAPACAMERICAS</v>
      </c>
      <c r="M633" s="7">
        <v>2048.40924</v>
      </c>
      <c r="N633" s="4">
        <v>276</v>
      </c>
      <c r="O633" s="13">
        <v>7.4217726086956519</v>
      </c>
      <c r="P633" s="8" t="s">
        <v>1076</v>
      </c>
      <c r="Q633" s="12" t="s">
        <v>472</v>
      </c>
      <c r="R633" s="12" t="s">
        <v>792</v>
      </c>
      <c r="S633" s="12" t="s">
        <v>181</v>
      </c>
      <c r="T633" s="12" t="s">
        <v>973</v>
      </c>
      <c r="U633" s="22"/>
      <c r="V633" s="12">
        <v>2200</v>
      </c>
      <c r="W633" s="12"/>
      <c r="X633" s="12">
        <v>113</v>
      </c>
      <c r="Y633" s="12"/>
      <c r="Z633" s="12"/>
      <c r="AA633" s="12"/>
      <c r="AB633" s="12"/>
      <c r="AC633" s="12"/>
      <c r="AD633" s="12"/>
      <c r="AE633" s="12" t="s">
        <v>838</v>
      </c>
      <c r="AF633" s="12">
        <v>27</v>
      </c>
      <c r="AG633" s="12">
        <v>0</v>
      </c>
      <c r="AH633" s="12"/>
      <c r="AI633" s="12"/>
      <c r="AJ633" s="12"/>
      <c r="AK633" s="12"/>
      <c r="AL633" s="16" t="s">
        <v>1056</v>
      </c>
      <c r="AM633" s="12" t="s">
        <v>1513</v>
      </c>
      <c r="AN633" s="27">
        <f>VLOOKUP(Table24[[#This Row],[USD conversion]],Sheet2!A:B,2,FALSE)</f>
        <v>3.4250000000000003E-2</v>
      </c>
      <c r="AO633" s="28">
        <f>Table24[[#This Row],[Min Charge]]*Table24[[#This Row],[Conversion Rate]]</f>
        <v>75.350000000000009</v>
      </c>
      <c r="AP633" s="28">
        <f>Table24[[#This Row],[45]]*Table24[[#This Row],[Conversion Rate]]</f>
        <v>0</v>
      </c>
      <c r="AQ633" s="28">
        <f>Table24[[#This Row],[100]]*Table24[[#This Row],[Conversion Rate]]</f>
        <v>3.8702500000000004</v>
      </c>
      <c r="AR633" s="28">
        <f>Table24[[#This Row],[200]]*Table24[[#This Row],[Conversion Rate]]</f>
        <v>0</v>
      </c>
      <c r="AS633" s="28">
        <f>Table24[[#This Row],[300]]*Table24[[#This Row],[Conversion Rate]]</f>
        <v>0</v>
      </c>
      <c r="AT633" s="28">
        <f>Table24[[#This Row],[500]]*Table24[[#This Row],[Conversion Rate]]</f>
        <v>0</v>
      </c>
      <c r="AU633" s="28">
        <f>Table24[[#This Row],[1000]]*Table24[[#This Row],[Conversion Rate]]</f>
        <v>0</v>
      </c>
      <c r="AV633" s="28">
        <f>Table24[[#This Row],[2500]]*Table24[[#This Row],[Conversion Rate]]</f>
        <v>0</v>
      </c>
      <c r="AW633" s="28">
        <f>Table24[[#This Row],[5000]]*Table24[[#This Row],[Conversion Rate]]</f>
        <v>0</v>
      </c>
      <c r="AX633" s="28" t="str">
        <f>Table24[[#This Row],[All In/ ++]]</f>
        <v>++</v>
      </c>
      <c r="AY633" s="28">
        <f>Table24[[#This Row],[FSC]]*Table24[[#This Row],[Conversion Rate]]</f>
        <v>0.92475000000000007</v>
      </c>
      <c r="AZ633" s="28">
        <f>Table24[[#This Row],[SSC]]*Table24[[#This Row],[Conversion Rate]]</f>
        <v>0</v>
      </c>
      <c r="BA633" s="28">
        <f>Table24[[#This Row],[Screening]]*Table24[[#This Row],[Conversion Rate]]</f>
        <v>0</v>
      </c>
      <c r="BB633" s="28">
        <f>Table24[[#This Row],[Other Charges]]*Table24[[#This Row],[Conversion Rate]]</f>
        <v>0</v>
      </c>
      <c r="BC633" s="28">
        <f>Table24[[#This Row],[Dry Ice Charge]]*Table24[[#This Row],[Conversion Rate]]</f>
        <v>0</v>
      </c>
      <c r="BD633" s="28">
        <f>Table24[[#This Row],[SAF/kg]]*Table24[[#This Row],[Conversion Rate]]</f>
        <v>0</v>
      </c>
      <c r="BE633" s="30" cm="1">
        <f t="array" ref="BE633">IF(COUNTIFS(F$20:F$1213,F633,G$20:G$1213,G633)&gt;1,
    _xlfn.PERCENTRANK.INC(
        _xlfn._xlws.FILTER(AO$20:AO$1213, (F$20:F$1213=F633)*(G$20:G$1213=G633)*ISNUMBER(AO$20:AO$1213)),
        AO633
    ),
    0
)</f>
        <v>0.8</v>
      </c>
      <c r="BF633" s="28" t="str">
        <f t="shared" si="9"/>
        <v>Red</v>
      </c>
    </row>
    <row r="634" spans="3:58" hidden="1">
      <c r="C634" s="6" t="s">
        <v>20</v>
      </c>
      <c r="D634" s="4" t="s">
        <v>472</v>
      </c>
      <c r="E634" s="4" t="s">
        <v>22</v>
      </c>
      <c r="F634" s="4" t="s">
        <v>29</v>
      </c>
      <c r="G634" s="4" t="s">
        <v>37</v>
      </c>
      <c r="H634" s="4" t="s">
        <v>811</v>
      </c>
      <c r="I634" s="4" t="s">
        <v>799</v>
      </c>
      <c r="J634" s="4" t="s">
        <v>777</v>
      </c>
      <c r="K634" s="4" t="s">
        <v>776</v>
      </c>
      <c r="L6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PharmaYesExpressTPELAXTWUSAPACAMERICAS</v>
      </c>
      <c r="M634" s="7">
        <v>8491.0462000000007</v>
      </c>
      <c r="N634" s="4">
        <v>353</v>
      </c>
      <c r="O634" s="13">
        <v>24.053955240793204</v>
      </c>
      <c r="P634" s="8" t="s">
        <v>1076</v>
      </c>
      <c r="Q634" s="12" t="s">
        <v>472</v>
      </c>
      <c r="R634" s="12" t="s">
        <v>792</v>
      </c>
      <c r="S634" s="12" t="s">
        <v>1054</v>
      </c>
      <c r="T634" s="12" t="s">
        <v>973</v>
      </c>
      <c r="U634" s="22"/>
      <c r="V634" s="12">
        <v>2200</v>
      </c>
      <c r="W634" s="12"/>
      <c r="X634" s="12">
        <v>170</v>
      </c>
      <c r="Y634" s="12"/>
      <c r="Z634" s="12"/>
      <c r="AA634" s="12"/>
      <c r="AB634" s="12"/>
      <c r="AC634" s="12"/>
      <c r="AD634" s="12"/>
      <c r="AE634" s="12" t="s">
        <v>838</v>
      </c>
      <c r="AF634" s="12">
        <v>27</v>
      </c>
      <c r="AG634" s="12">
        <v>0</v>
      </c>
      <c r="AH634" s="12"/>
      <c r="AI634" s="12"/>
      <c r="AJ634" s="12"/>
      <c r="AK634" s="12"/>
      <c r="AL634" s="16" t="s">
        <v>1056</v>
      </c>
      <c r="AM634" s="12" t="s">
        <v>1513</v>
      </c>
      <c r="AN634" s="27">
        <f>VLOOKUP(Table24[[#This Row],[USD conversion]],Sheet2!A:B,2,FALSE)</f>
        <v>3.4250000000000003E-2</v>
      </c>
      <c r="AO634" s="28">
        <f>Table24[[#This Row],[Min Charge]]*Table24[[#This Row],[Conversion Rate]]</f>
        <v>75.350000000000009</v>
      </c>
      <c r="AP634" s="28">
        <f>Table24[[#This Row],[45]]*Table24[[#This Row],[Conversion Rate]]</f>
        <v>0</v>
      </c>
      <c r="AQ634" s="28">
        <f>Table24[[#This Row],[100]]*Table24[[#This Row],[Conversion Rate]]</f>
        <v>5.8225000000000007</v>
      </c>
      <c r="AR634" s="28">
        <f>Table24[[#This Row],[200]]*Table24[[#This Row],[Conversion Rate]]</f>
        <v>0</v>
      </c>
      <c r="AS634" s="28">
        <f>Table24[[#This Row],[300]]*Table24[[#This Row],[Conversion Rate]]</f>
        <v>0</v>
      </c>
      <c r="AT634" s="28">
        <f>Table24[[#This Row],[500]]*Table24[[#This Row],[Conversion Rate]]</f>
        <v>0</v>
      </c>
      <c r="AU634" s="28">
        <f>Table24[[#This Row],[1000]]*Table24[[#This Row],[Conversion Rate]]</f>
        <v>0</v>
      </c>
      <c r="AV634" s="28">
        <f>Table24[[#This Row],[2500]]*Table24[[#This Row],[Conversion Rate]]</f>
        <v>0</v>
      </c>
      <c r="AW634" s="28">
        <f>Table24[[#This Row],[5000]]*Table24[[#This Row],[Conversion Rate]]</f>
        <v>0</v>
      </c>
      <c r="AX634" s="28" t="str">
        <f>Table24[[#This Row],[All In/ ++]]</f>
        <v>++</v>
      </c>
      <c r="AY634" s="28">
        <f>Table24[[#This Row],[FSC]]*Table24[[#This Row],[Conversion Rate]]</f>
        <v>0.92475000000000007</v>
      </c>
      <c r="AZ634" s="28">
        <f>Table24[[#This Row],[SSC]]*Table24[[#This Row],[Conversion Rate]]</f>
        <v>0</v>
      </c>
      <c r="BA634" s="28">
        <f>Table24[[#This Row],[Screening]]*Table24[[#This Row],[Conversion Rate]]</f>
        <v>0</v>
      </c>
      <c r="BB634" s="28">
        <f>Table24[[#This Row],[Other Charges]]*Table24[[#This Row],[Conversion Rate]]</f>
        <v>0</v>
      </c>
      <c r="BC634" s="28">
        <f>Table24[[#This Row],[Dry Ice Charge]]*Table24[[#This Row],[Conversion Rate]]</f>
        <v>0</v>
      </c>
      <c r="BD634" s="28">
        <f>Table24[[#This Row],[SAF/kg]]*Table24[[#This Row],[Conversion Rate]]</f>
        <v>0</v>
      </c>
      <c r="BE634" s="30" cm="1">
        <f t="array" ref="BE634">IF(COUNTIFS(F$20:F$1213,F634,G$20:G$1213,G634)&gt;1,
    _xlfn.PERCENTRANK.INC(
        _xlfn._xlws.FILTER(AO$20:AO$1213, (F$20:F$1213=F634)*(G$20:G$1213=G634)*ISNUMBER(AO$20:AO$1213)),
        AO634
    ),
    0
)</f>
        <v>0.8</v>
      </c>
      <c r="BF634" s="28" t="str">
        <f t="shared" si="9"/>
        <v>Red</v>
      </c>
    </row>
    <row r="635" spans="3:58" hidden="1">
      <c r="C635" s="6" t="s">
        <v>20</v>
      </c>
      <c r="D635" s="4" t="s">
        <v>472</v>
      </c>
      <c r="E635" s="4" t="s">
        <v>22</v>
      </c>
      <c r="F635" s="4" t="s">
        <v>29</v>
      </c>
      <c r="G635" s="4" t="s">
        <v>181</v>
      </c>
      <c r="H635" s="4" t="s">
        <v>811</v>
      </c>
      <c r="I635" s="4" t="s">
        <v>808</v>
      </c>
      <c r="J635" s="4" t="s">
        <v>777</v>
      </c>
      <c r="K635" s="4" t="s">
        <v>777</v>
      </c>
      <c r="L6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PharmaYesExpressTPENRTTWJPAPACAPAC</v>
      </c>
      <c r="M635" s="7">
        <v>6653</v>
      </c>
      <c r="N635" s="4">
        <v>315</v>
      </c>
      <c r="O635" s="13">
        <v>21.12063492063492</v>
      </c>
      <c r="P635" s="8" t="s">
        <v>1076</v>
      </c>
      <c r="Q635" s="12" t="s">
        <v>472</v>
      </c>
      <c r="R635" s="12" t="s">
        <v>791</v>
      </c>
      <c r="S635" s="12"/>
      <c r="T635" s="12" t="s">
        <v>973</v>
      </c>
      <c r="U635" s="22"/>
      <c r="V635" s="12">
        <v>1281</v>
      </c>
      <c r="W635" s="12"/>
      <c r="X635" s="12">
        <v>90</v>
      </c>
      <c r="Y635" s="12"/>
      <c r="Z635" s="12"/>
      <c r="AA635" s="12"/>
      <c r="AB635" s="12"/>
      <c r="AC635" s="12"/>
      <c r="AD635" s="12"/>
      <c r="AE635" s="12" t="s">
        <v>838</v>
      </c>
      <c r="AF635" s="12">
        <v>9</v>
      </c>
      <c r="AG635" s="12">
        <v>0</v>
      </c>
      <c r="AH635" s="12"/>
      <c r="AI635" s="12"/>
      <c r="AJ635" s="12"/>
      <c r="AK635" s="12"/>
      <c r="AL635" s="16" t="s">
        <v>1056</v>
      </c>
      <c r="AM635" s="12" t="s">
        <v>1513</v>
      </c>
      <c r="AN635" s="27">
        <f>VLOOKUP(Table24[[#This Row],[USD conversion]],Sheet2!A:B,2,FALSE)</f>
        <v>3.4250000000000003E-2</v>
      </c>
      <c r="AO635" s="28">
        <f>Table24[[#This Row],[Min Charge]]*Table24[[#This Row],[Conversion Rate]]</f>
        <v>43.874250000000004</v>
      </c>
      <c r="AP635" s="28">
        <f>Table24[[#This Row],[45]]*Table24[[#This Row],[Conversion Rate]]</f>
        <v>0</v>
      </c>
      <c r="AQ635" s="28">
        <f>Table24[[#This Row],[100]]*Table24[[#This Row],[Conversion Rate]]</f>
        <v>3.0825000000000005</v>
      </c>
      <c r="AR635" s="28">
        <f>Table24[[#This Row],[200]]*Table24[[#This Row],[Conversion Rate]]</f>
        <v>0</v>
      </c>
      <c r="AS635" s="28">
        <f>Table24[[#This Row],[300]]*Table24[[#This Row],[Conversion Rate]]</f>
        <v>0</v>
      </c>
      <c r="AT635" s="28">
        <f>Table24[[#This Row],[500]]*Table24[[#This Row],[Conversion Rate]]</f>
        <v>0</v>
      </c>
      <c r="AU635" s="28">
        <f>Table24[[#This Row],[1000]]*Table24[[#This Row],[Conversion Rate]]</f>
        <v>0</v>
      </c>
      <c r="AV635" s="28">
        <f>Table24[[#This Row],[2500]]*Table24[[#This Row],[Conversion Rate]]</f>
        <v>0</v>
      </c>
      <c r="AW635" s="28">
        <f>Table24[[#This Row],[5000]]*Table24[[#This Row],[Conversion Rate]]</f>
        <v>0</v>
      </c>
      <c r="AX635" s="28" t="str">
        <f>Table24[[#This Row],[All In/ ++]]</f>
        <v>++</v>
      </c>
      <c r="AY635" s="28">
        <f>Table24[[#This Row],[FSC]]*Table24[[#This Row],[Conversion Rate]]</f>
        <v>0.30825000000000002</v>
      </c>
      <c r="AZ635" s="28">
        <f>Table24[[#This Row],[SSC]]*Table24[[#This Row],[Conversion Rate]]</f>
        <v>0</v>
      </c>
      <c r="BA635" s="28">
        <f>Table24[[#This Row],[Screening]]*Table24[[#This Row],[Conversion Rate]]</f>
        <v>0</v>
      </c>
      <c r="BB635" s="28">
        <f>Table24[[#This Row],[Other Charges]]*Table24[[#This Row],[Conversion Rate]]</f>
        <v>0</v>
      </c>
      <c r="BC635" s="28">
        <f>Table24[[#This Row],[Dry Ice Charge]]*Table24[[#This Row],[Conversion Rate]]</f>
        <v>0</v>
      </c>
      <c r="BD635" s="28">
        <f>Table24[[#This Row],[SAF/kg]]*Table24[[#This Row],[Conversion Rate]]</f>
        <v>0</v>
      </c>
      <c r="BE635" s="30" cm="1">
        <f t="array" ref="BE635">IF(COUNTIFS(F$20:F$1213,F635,G$20:G$1213,G635)&gt;1,
    _xlfn.PERCENTRANK.INC(
        _xlfn._xlws.FILTER(AO$20:AO$1213, (F$20:F$1213=F635)*(G$20:G$1213=G635)*ISNUMBER(AO$20:AO$1213)),
        AO635
    ),
    0
)</f>
        <v>0.5</v>
      </c>
      <c r="BF635" s="28" t="str">
        <f t="shared" si="9"/>
        <v>Orange</v>
      </c>
    </row>
    <row r="636" spans="3:58" hidden="1">
      <c r="C636" s="6" t="s">
        <v>20</v>
      </c>
      <c r="D636" s="4" t="s">
        <v>472</v>
      </c>
      <c r="E636" s="4" t="s">
        <v>22</v>
      </c>
      <c r="F636" s="4" t="s">
        <v>29</v>
      </c>
      <c r="G636" s="4" t="s">
        <v>27</v>
      </c>
      <c r="H636" s="4" t="s">
        <v>811</v>
      </c>
      <c r="I636" s="4" t="s">
        <v>810</v>
      </c>
      <c r="J636" s="4" t="s">
        <v>777</v>
      </c>
      <c r="K636" s="4" t="s">
        <v>777</v>
      </c>
      <c r="L6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PharmaYesExpressTPESINTWSGAPACAPAC</v>
      </c>
      <c r="M636" s="7">
        <v>56205</v>
      </c>
      <c r="N636" s="4">
        <v>859</v>
      </c>
      <c r="O636" s="13">
        <v>65.430733410942963</v>
      </c>
      <c r="P636" s="8" t="s">
        <v>1076</v>
      </c>
      <c r="Q636" s="12" t="s">
        <v>472</v>
      </c>
      <c r="R636" s="12" t="s">
        <v>792</v>
      </c>
      <c r="S636" s="12" t="s">
        <v>1054</v>
      </c>
      <c r="T636" s="12" t="s">
        <v>973</v>
      </c>
      <c r="U636" s="22"/>
      <c r="V636" s="12">
        <v>1281</v>
      </c>
      <c r="W636" s="12"/>
      <c r="X636" s="12">
        <v>85</v>
      </c>
      <c r="Y636" s="12"/>
      <c r="Z636" s="12"/>
      <c r="AA636" s="12"/>
      <c r="AB636" s="12"/>
      <c r="AC636" s="12"/>
      <c r="AD636" s="12"/>
      <c r="AE636" s="12" t="s">
        <v>838</v>
      </c>
      <c r="AF636" s="12">
        <v>9</v>
      </c>
      <c r="AG636" s="12">
        <v>0</v>
      </c>
      <c r="AH636" s="12"/>
      <c r="AI636" s="12"/>
      <c r="AJ636" s="12"/>
      <c r="AK636" s="12"/>
      <c r="AL636" s="16" t="s">
        <v>1056</v>
      </c>
      <c r="AM636" s="12" t="s">
        <v>1513</v>
      </c>
      <c r="AN636" s="27">
        <f>VLOOKUP(Table24[[#This Row],[USD conversion]],Sheet2!A:B,2,FALSE)</f>
        <v>3.4250000000000003E-2</v>
      </c>
      <c r="AO636" s="28">
        <f>Table24[[#This Row],[Min Charge]]*Table24[[#This Row],[Conversion Rate]]</f>
        <v>43.874250000000004</v>
      </c>
      <c r="AP636" s="28">
        <f>Table24[[#This Row],[45]]*Table24[[#This Row],[Conversion Rate]]</f>
        <v>0</v>
      </c>
      <c r="AQ636" s="28">
        <f>Table24[[#This Row],[100]]*Table24[[#This Row],[Conversion Rate]]</f>
        <v>2.9112500000000003</v>
      </c>
      <c r="AR636" s="28">
        <f>Table24[[#This Row],[200]]*Table24[[#This Row],[Conversion Rate]]</f>
        <v>0</v>
      </c>
      <c r="AS636" s="28">
        <f>Table24[[#This Row],[300]]*Table24[[#This Row],[Conversion Rate]]</f>
        <v>0</v>
      </c>
      <c r="AT636" s="28">
        <f>Table24[[#This Row],[500]]*Table24[[#This Row],[Conversion Rate]]</f>
        <v>0</v>
      </c>
      <c r="AU636" s="28">
        <f>Table24[[#This Row],[1000]]*Table24[[#This Row],[Conversion Rate]]</f>
        <v>0</v>
      </c>
      <c r="AV636" s="28">
        <f>Table24[[#This Row],[2500]]*Table24[[#This Row],[Conversion Rate]]</f>
        <v>0</v>
      </c>
      <c r="AW636" s="28">
        <f>Table24[[#This Row],[5000]]*Table24[[#This Row],[Conversion Rate]]</f>
        <v>0</v>
      </c>
      <c r="AX636" s="28" t="str">
        <f>Table24[[#This Row],[All In/ ++]]</f>
        <v>++</v>
      </c>
      <c r="AY636" s="28">
        <f>Table24[[#This Row],[FSC]]*Table24[[#This Row],[Conversion Rate]]</f>
        <v>0.30825000000000002</v>
      </c>
      <c r="AZ636" s="28">
        <f>Table24[[#This Row],[SSC]]*Table24[[#This Row],[Conversion Rate]]</f>
        <v>0</v>
      </c>
      <c r="BA636" s="28">
        <f>Table24[[#This Row],[Screening]]*Table24[[#This Row],[Conversion Rate]]</f>
        <v>0</v>
      </c>
      <c r="BB636" s="28">
        <f>Table24[[#This Row],[Other Charges]]*Table24[[#This Row],[Conversion Rate]]</f>
        <v>0</v>
      </c>
      <c r="BC636" s="28">
        <f>Table24[[#This Row],[Dry Ice Charge]]*Table24[[#This Row],[Conversion Rate]]</f>
        <v>0</v>
      </c>
      <c r="BD636" s="28">
        <f>Table24[[#This Row],[SAF/kg]]*Table24[[#This Row],[Conversion Rate]]</f>
        <v>0</v>
      </c>
      <c r="BE636" s="30" cm="1">
        <f t="array" ref="BE636">IF(COUNTIFS(F$20:F$1213,F636,G$20:G$1213,G636)&gt;1,
    _xlfn.PERCENTRANK.INC(
        _xlfn._xlws.FILTER(AO$20:AO$1213, (F$20:F$1213=F636)*(G$20:G$1213=G636)*ISNUMBER(AO$20:AO$1213)),
        AO636
    ),
    0
)</f>
        <v>1</v>
      </c>
      <c r="BF636" s="28" t="str">
        <f t="shared" si="9"/>
        <v>Red</v>
      </c>
    </row>
    <row r="637" spans="3:58" hidden="1">
      <c r="C637" s="6" t="s">
        <v>20</v>
      </c>
      <c r="D637" s="4" t="s">
        <v>472</v>
      </c>
      <c r="E637" s="4" t="s">
        <v>22</v>
      </c>
      <c r="F637" s="4" t="s">
        <v>51</v>
      </c>
      <c r="G637" s="4" t="s">
        <v>110</v>
      </c>
      <c r="H637" s="4" t="s">
        <v>800</v>
      </c>
      <c r="I637" s="4" t="s">
        <v>809</v>
      </c>
      <c r="J637" s="4" t="s">
        <v>778</v>
      </c>
      <c r="K637" s="4" t="s">
        <v>777</v>
      </c>
      <c r="L6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PharmaYesExpressFRAICNDEKREMEAAPAC</v>
      </c>
      <c r="M637" s="7">
        <v>21181.24</v>
      </c>
      <c r="N637" s="4">
        <v>579</v>
      </c>
      <c r="O637" s="13">
        <v>36.582452504317793</v>
      </c>
      <c r="P637" s="8" t="s">
        <v>1076</v>
      </c>
      <c r="Q637" s="12" t="s">
        <v>472</v>
      </c>
      <c r="R637" s="12" t="s">
        <v>792</v>
      </c>
      <c r="S637" s="12" t="s">
        <v>1059</v>
      </c>
      <c r="T637" s="12" t="s">
        <v>837</v>
      </c>
      <c r="U637" s="22"/>
      <c r="V637" s="12">
        <v>76.69</v>
      </c>
      <c r="W637" s="12"/>
      <c r="X637" s="12"/>
      <c r="Y637" s="12"/>
      <c r="Z637" s="12"/>
      <c r="AA637" s="12"/>
      <c r="AB637" s="12"/>
      <c r="AC637" s="12"/>
      <c r="AD637" s="12"/>
      <c r="AE637" s="12" t="s">
        <v>838</v>
      </c>
      <c r="AF637" s="12">
        <v>0.55000000000000004</v>
      </c>
      <c r="AG637" s="12">
        <v>0.15</v>
      </c>
      <c r="AH637" s="12"/>
      <c r="AI637" s="12"/>
      <c r="AJ637" s="12"/>
      <c r="AK637" s="12">
        <v>0</v>
      </c>
      <c r="AL637" s="16" t="s">
        <v>1069</v>
      </c>
      <c r="AM637" s="12" t="s">
        <v>1503</v>
      </c>
      <c r="AN637" s="27">
        <f>VLOOKUP(Table24[[#This Row],[USD conversion]],Sheet2!A:B,2,FALSE)</f>
        <v>1.1715</v>
      </c>
      <c r="AO637" s="28">
        <f>Table24[[#This Row],[Min Charge]]*Table24[[#This Row],[Conversion Rate]]</f>
        <v>89.842334999999991</v>
      </c>
      <c r="AP637" s="28">
        <f>Table24[[#This Row],[45]]*Table24[[#This Row],[Conversion Rate]]</f>
        <v>0</v>
      </c>
      <c r="AQ637" s="28">
        <f>Table24[[#This Row],[100]]*Table24[[#This Row],[Conversion Rate]]</f>
        <v>0</v>
      </c>
      <c r="AR637" s="28">
        <f>Table24[[#This Row],[200]]*Table24[[#This Row],[Conversion Rate]]</f>
        <v>0</v>
      </c>
      <c r="AS637" s="28">
        <f>Table24[[#This Row],[300]]*Table24[[#This Row],[Conversion Rate]]</f>
        <v>0</v>
      </c>
      <c r="AT637" s="28">
        <f>Table24[[#This Row],[500]]*Table24[[#This Row],[Conversion Rate]]</f>
        <v>0</v>
      </c>
      <c r="AU637" s="28">
        <f>Table24[[#This Row],[1000]]*Table24[[#This Row],[Conversion Rate]]</f>
        <v>0</v>
      </c>
      <c r="AV637" s="28">
        <f>Table24[[#This Row],[2500]]*Table24[[#This Row],[Conversion Rate]]</f>
        <v>0</v>
      </c>
      <c r="AW637" s="28">
        <f>Table24[[#This Row],[5000]]*Table24[[#This Row],[Conversion Rate]]</f>
        <v>0</v>
      </c>
      <c r="AX637" s="28" t="str">
        <f>Table24[[#This Row],[All In/ ++]]</f>
        <v>++</v>
      </c>
      <c r="AY637" s="28">
        <f>Table24[[#This Row],[FSC]]*Table24[[#This Row],[Conversion Rate]]</f>
        <v>0.64432500000000004</v>
      </c>
      <c r="AZ637" s="28">
        <f>Table24[[#This Row],[SSC]]*Table24[[#This Row],[Conversion Rate]]</f>
        <v>0.17572499999999999</v>
      </c>
      <c r="BA637" s="28">
        <f>Table24[[#This Row],[Screening]]*Table24[[#This Row],[Conversion Rate]]</f>
        <v>0</v>
      </c>
      <c r="BB637" s="28">
        <f>Table24[[#This Row],[Other Charges]]*Table24[[#This Row],[Conversion Rate]]</f>
        <v>0</v>
      </c>
      <c r="BC637" s="28">
        <f>Table24[[#This Row],[Dry Ice Charge]]*Table24[[#This Row],[Conversion Rate]]</f>
        <v>0</v>
      </c>
      <c r="BD637" s="28">
        <f>Table24[[#This Row],[SAF/kg]]*Table24[[#This Row],[Conversion Rate]]</f>
        <v>0</v>
      </c>
      <c r="BE637" s="30" cm="1">
        <f t="array" ref="BE637">IF(COUNTIFS(F$20:F$1213,F637,G$20:G$1213,G637)&gt;1,
    _xlfn.PERCENTRANK.INC(
        _xlfn._xlws.FILTER(AO$20:AO$1213, (F$20:F$1213=F637)*(G$20:G$1213=G637)*ISNUMBER(AO$20:AO$1213)),
        AO637
    ),
    0
)</f>
        <v>0</v>
      </c>
      <c r="BF637" s="28" t="str">
        <f t="shared" si="9"/>
        <v>Green</v>
      </c>
    </row>
    <row r="638" spans="3:58" hidden="1">
      <c r="C638" s="6" t="s">
        <v>20</v>
      </c>
      <c r="D638" s="4" t="s">
        <v>472</v>
      </c>
      <c r="E638" s="4" t="s">
        <v>22</v>
      </c>
      <c r="F638" s="4" t="s">
        <v>51</v>
      </c>
      <c r="G638" s="4" t="s">
        <v>29</v>
      </c>
      <c r="H638" s="4" t="s">
        <v>800</v>
      </c>
      <c r="I638" s="4" t="s">
        <v>811</v>
      </c>
      <c r="J638" s="4" t="s">
        <v>778</v>
      </c>
      <c r="K638" s="4" t="s">
        <v>777</v>
      </c>
      <c r="L6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PharmaYesExpressFRATPEDETWEMEAAPAC</v>
      </c>
      <c r="M638" s="7">
        <v>21780.030000000006</v>
      </c>
      <c r="N638" s="4">
        <v>881</v>
      </c>
      <c r="O638" s="13">
        <v>24.721940976163456</v>
      </c>
      <c r="P638" s="8" t="s">
        <v>1076</v>
      </c>
      <c r="Q638" s="12" t="s">
        <v>472</v>
      </c>
      <c r="R638" s="12" t="s">
        <v>792</v>
      </c>
      <c r="S638" s="12" t="s">
        <v>1059</v>
      </c>
      <c r="T638" s="12" t="s">
        <v>837</v>
      </c>
      <c r="U638" s="22"/>
      <c r="V638" s="12">
        <v>76.69</v>
      </c>
      <c r="W638" s="12"/>
      <c r="X638" s="12"/>
      <c r="Y638" s="12"/>
      <c r="Z638" s="12"/>
      <c r="AA638" s="12"/>
      <c r="AB638" s="12"/>
      <c r="AC638" s="12"/>
      <c r="AD638" s="12"/>
      <c r="AE638" s="12" t="s">
        <v>838</v>
      </c>
      <c r="AF638" s="12">
        <v>0.55000000000000004</v>
      </c>
      <c r="AG638" s="12">
        <v>0.15</v>
      </c>
      <c r="AH638" s="12"/>
      <c r="AI638" s="12"/>
      <c r="AJ638" s="12"/>
      <c r="AK638" s="12">
        <v>0</v>
      </c>
      <c r="AL638" s="16" t="s">
        <v>1070</v>
      </c>
      <c r="AM638" s="12" t="s">
        <v>1503</v>
      </c>
      <c r="AN638" s="27">
        <f>VLOOKUP(Table24[[#This Row],[USD conversion]],Sheet2!A:B,2,FALSE)</f>
        <v>1.1715</v>
      </c>
      <c r="AO638" s="28">
        <f>Table24[[#This Row],[Min Charge]]*Table24[[#This Row],[Conversion Rate]]</f>
        <v>89.842334999999991</v>
      </c>
      <c r="AP638" s="28">
        <f>Table24[[#This Row],[45]]*Table24[[#This Row],[Conversion Rate]]</f>
        <v>0</v>
      </c>
      <c r="AQ638" s="28">
        <f>Table24[[#This Row],[100]]*Table24[[#This Row],[Conversion Rate]]</f>
        <v>0</v>
      </c>
      <c r="AR638" s="28">
        <f>Table24[[#This Row],[200]]*Table24[[#This Row],[Conversion Rate]]</f>
        <v>0</v>
      </c>
      <c r="AS638" s="28">
        <f>Table24[[#This Row],[300]]*Table24[[#This Row],[Conversion Rate]]</f>
        <v>0</v>
      </c>
      <c r="AT638" s="28">
        <f>Table24[[#This Row],[500]]*Table24[[#This Row],[Conversion Rate]]</f>
        <v>0</v>
      </c>
      <c r="AU638" s="28">
        <f>Table24[[#This Row],[1000]]*Table24[[#This Row],[Conversion Rate]]</f>
        <v>0</v>
      </c>
      <c r="AV638" s="28">
        <f>Table24[[#This Row],[2500]]*Table24[[#This Row],[Conversion Rate]]</f>
        <v>0</v>
      </c>
      <c r="AW638" s="28">
        <f>Table24[[#This Row],[5000]]*Table24[[#This Row],[Conversion Rate]]</f>
        <v>0</v>
      </c>
      <c r="AX638" s="28" t="str">
        <f>Table24[[#This Row],[All In/ ++]]</f>
        <v>++</v>
      </c>
      <c r="AY638" s="28">
        <f>Table24[[#This Row],[FSC]]*Table24[[#This Row],[Conversion Rate]]</f>
        <v>0.64432500000000004</v>
      </c>
      <c r="AZ638" s="28">
        <f>Table24[[#This Row],[SSC]]*Table24[[#This Row],[Conversion Rate]]</f>
        <v>0.17572499999999999</v>
      </c>
      <c r="BA638" s="28">
        <f>Table24[[#This Row],[Screening]]*Table24[[#This Row],[Conversion Rate]]</f>
        <v>0</v>
      </c>
      <c r="BB638" s="28">
        <f>Table24[[#This Row],[Other Charges]]*Table24[[#This Row],[Conversion Rate]]</f>
        <v>0</v>
      </c>
      <c r="BC638" s="28">
        <f>Table24[[#This Row],[Dry Ice Charge]]*Table24[[#This Row],[Conversion Rate]]</f>
        <v>0</v>
      </c>
      <c r="BD638" s="28">
        <f>Table24[[#This Row],[SAF/kg]]*Table24[[#This Row],[Conversion Rate]]</f>
        <v>0</v>
      </c>
      <c r="BE638" s="30" cm="1">
        <f t="array" ref="BE638">IF(COUNTIFS(F$20:F$1213,F638,G$20:G$1213,G638)&gt;1,
    _xlfn.PERCENTRANK.INC(
        _xlfn._xlws.FILTER(AO$20:AO$1213, (F$20:F$1213=F638)*(G$20:G$1213=G638)*ISNUMBER(AO$20:AO$1213)),
        AO638
    ),
    0
)</f>
        <v>0</v>
      </c>
      <c r="BF638" s="28" t="str">
        <f t="shared" si="9"/>
        <v>Green</v>
      </c>
    </row>
    <row r="639" spans="3:58" hidden="1">
      <c r="C639" s="6" t="s">
        <v>20</v>
      </c>
      <c r="D639" s="4" t="s">
        <v>472</v>
      </c>
      <c r="E639" s="4" t="s">
        <v>22</v>
      </c>
      <c r="F639" s="4" t="s">
        <v>86</v>
      </c>
      <c r="G639" s="4" t="s">
        <v>110</v>
      </c>
      <c r="H639" s="4" t="s">
        <v>795</v>
      </c>
      <c r="I639" s="4" t="s">
        <v>809</v>
      </c>
      <c r="J639" s="4" t="s">
        <v>778</v>
      </c>
      <c r="K639" s="4" t="s">
        <v>777</v>
      </c>
      <c r="L6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639" s="7">
        <v>15980.610000000011</v>
      </c>
      <c r="N639" s="4">
        <v>926</v>
      </c>
      <c r="O639" s="13">
        <v>17.257678185745153</v>
      </c>
      <c r="P639" s="8" t="s">
        <v>1076</v>
      </c>
      <c r="Q639" s="12" t="s">
        <v>472</v>
      </c>
      <c r="R639" s="12" t="s">
        <v>792</v>
      </c>
      <c r="S639" s="12" t="s">
        <v>1059</v>
      </c>
      <c r="T639" s="12" t="s">
        <v>861</v>
      </c>
      <c r="U639" s="22"/>
      <c r="V639" s="12">
        <v>60</v>
      </c>
      <c r="W639" s="12"/>
      <c r="X639" s="12"/>
      <c r="Y639" s="12"/>
      <c r="Z639" s="12"/>
      <c r="AA639" s="12"/>
      <c r="AB639" s="12"/>
      <c r="AC639" s="12"/>
      <c r="AD639" s="12"/>
      <c r="AE639" s="12" t="s">
        <v>838</v>
      </c>
      <c r="AF639" s="12">
        <v>0.43</v>
      </c>
      <c r="AG639" s="12">
        <v>0.09</v>
      </c>
      <c r="AH639" s="12"/>
      <c r="AI639" s="12"/>
      <c r="AJ639" s="12"/>
      <c r="AK639" s="12">
        <v>0</v>
      </c>
      <c r="AL639" s="16" t="s">
        <v>1072</v>
      </c>
      <c r="AM639" s="12" t="s">
        <v>1504</v>
      </c>
      <c r="AN639" s="27">
        <f>VLOOKUP(Table24[[#This Row],[USD conversion]],Sheet2!A:B,2,FALSE)</f>
        <v>1.3593999999999999</v>
      </c>
      <c r="AO639" s="28">
        <f>Table24[[#This Row],[Min Charge]]*Table24[[#This Row],[Conversion Rate]]</f>
        <v>81.563999999999993</v>
      </c>
      <c r="AP639" s="28">
        <f>Table24[[#This Row],[45]]*Table24[[#This Row],[Conversion Rate]]</f>
        <v>0</v>
      </c>
      <c r="AQ639" s="28">
        <f>Table24[[#This Row],[100]]*Table24[[#This Row],[Conversion Rate]]</f>
        <v>0</v>
      </c>
      <c r="AR639" s="28">
        <f>Table24[[#This Row],[200]]*Table24[[#This Row],[Conversion Rate]]</f>
        <v>0</v>
      </c>
      <c r="AS639" s="28">
        <f>Table24[[#This Row],[300]]*Table24[[#This Row],[Conversion Rate]]</f>
        <v>0</v>
      </c>
      <c r="AT639" s="28">
        <f>Table24[[#This Row],[500]]*Table24[[#This Row],[Conversion Rate]]</f>
        <v>0</v>
      </c>
      <c r="AU639" s="28">
        <f>Table24[[#This Row],[1000]]*Table24[[#This Row],[Conversion Rate]]</f>
        <v>0</v>
      </c>
      <c r="AV639" s="28">
        <f>Table24[[#This Row],[2500]]*Table24[[#This Row],[Conversion Rate]]</f>
        <v>0</v>
      </c>
      <c r="AW639" s="28">
        <f>Table24[[#This Row],[5000]]*Table24[[#This Row],[Conversion Rate]]</f>
        <v>0</v>
      </c>
      <c r="AX639" s="28" t="str">
        <f>Table24[[#This Row],[All In/ ++]]</f>
        <v>++</v>
      </c>
      <c r="AY639" s="28">
        <f>Table24[[#This Row],[FSC]]*Table24[[#This Row],[Conversion Rate]]</f>
        <v>0.58454200000000001</v>
      </c>
      <c r="AZ639" s="28">
        <f>Table24[[#This Row],[SSC]]*Table24[[#This Row],[Conversion Rate]]</f>
        <v>0.122346</v>
      </c>
      <c r="BA639" s="28">
        <f>Table24[[#This Row],[Screening]]*Table24[[#This Row],[Conversion Rate]]</f>
        <v>0</v>
      </c>
      <c r="BB639" s="28">
        <f>Table24[[#This Row],[Other Charges]]*Table24[[#This Row],[Conversion Rate]]</f>
        <v>0</v>
      </c>
      <c r="BC639" s="28">
        <f>Table24[[#This Row],[Dry Ice Charge]]*Table24[[#This Row],[Conversion Rate]]</f>
        <v>0</v>
      </c>
      <c r="BD639" s="28">
        <f>Table24[[#This Row],[SAF/kg]]*Table24[[#This Row],[Conversion Rate]]</f>
        <v>0</v>
      </c>
      <c r="BE639" s="30" cm="1">
        <f t="array" ref="BE639">IF(COUNTIFS(F$20:F$1213,F639,G$20:G$1213,G639)&gt;1,
    _xlfn.PERCENTRANK.INC(
        _xlfn._xlws.FILTER(AO$20:AO$1213, (F$20:F$1213=F639)*(G$20:G$1213=G639)*ISNUMBER(AO$20:AO$1213)),
        AO639
    ),
    0
)</f>
        <v>0.14199999999999999</v>
      </c>
      <c r="BF639" s="28" t="str">
        <f t="shared" si="9"/>
        <v>Green</v>
      </c>
    </row>
    <row r="640" spans="3:58" hidden="1">
      <c r="C640" s="6" t="s">
        <v>20</v>
      </c>
      <c r="D640" s="4" t="s">
        <v>472</v>
      </c>
      <c r="E640" s="4" t="s">
        <v>22</v>
      </c>
      <c r="F640" s="4" t="s">
        <v>86</v>
      </c>
      <c r="G640" s="4" t="s">
        <v>27</v>
      </c>
      <c r="H640" s="4" t="s">
        <v>795</v>
      </c>
      <c r="I640" s="4" t="s">
        <v>810</v>
      </c>
      <c r="J640" s="4" t="s">
        <v>778</v>
      </c>
      <c r="K640" s="4" t="s">
        <v>777</v>
      </c>
      <c r="L6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640" s="7">
        <v>10127.529999999999</v>
      </c>
      <c r="N640" s="4">
        <v>353</v>
      </c>
      <c r="O640" s="13">
        <v>28.689886685552406</v>
      </c>
      <c r="P640" s="8" t="s">
        <v>1076</v>
      </c>
      <c r="Q640" s="12" t="s">
        <v>472</v>
      </c>
      <c r="R640" s="12" t="s">
        <v>792</v>
      </c>
      <c r="S640" s="12" t="s">
        <v>1059</v>
      </c>
      <c r="T640" s="12" t="s">
        <v>861</v>
      </c>
      <c r="U640" s="22"/>
      <c r="V640" s="12">
        <v>60</v>
      </c>
      <c r="W640" s="12"/>
      <c r="X640" s="12"/>
      <c r="Y640" s="12"/>
      <c r="Z640" s="12"/>
      <c r="AA640" s="12"/>
      <c r="AB640" s="12"/>
      <c r="AC640" s="12"/>
      <c r="AD640" s="12"/>
      <c r="AE640" s="12" t="s">
        <v>838</v>
      </c>
      <c r="AF640" s="12">
        <v>0.47</v>
      </c>
      <c r="AG640" s="12">
        <v>0.15</v>
      </c>
      <c r="AH640" s="12"/>
      <c r="AI640" s="12"/>
      <c r="AJ640" s="12"/>
      <c r="AK640" s="12">
        <v>0</v>
      </c>
      <c r="AL640" s="16" t="s">
        <v>1073</v>
      </c>
      <c r="AM640" s="12" t="s">
        <v>1504</v>
      </c>
      <c r="AN640" s="27">
        <f>VLOOKUP(Table24[[#This Row],[USD conversion]],Sheet2!A:B,2,FALSE)</f>
        <v>1.3593999999999999</v>
      </c>
      <c r="AO640" s="28">
        <f>Table24[[#This Row],[Min Charge]]*Table24[[#This Row],[Conversion Rate]]</f>
        <v>81.563999999999993</v>
      </c>
      <c r="AP640" s="28">
        <f>Table24[[#This Row],[45]]*Table24[[#This Row],[Conversion Rate]]</f>
        <v>0</v>
      </c>
      <c r="AQ640" s="28">
        <f>Table24[[#This Row],[100]]*Table24[[#This Row],[Conversion Rate]]</f>
        <v>0</v>
      </c>
      <c r="AR640" s="28">
        <f>Table24[[#This Row],[200]]*Table24[[#This Row],[Conversion Rate]]</f>
        <v>0</v>
      </c>
      <c r="AS640" s="28">
        <f>Table24[[#This Row],[300]]*Table24[[#This Row],[Conversion Rate]]</f>
        <v>0</v>
      </c>
      <c r="AT640" s="28">
        <f>Table24[[#This Row],[500]]*Table24[[#This Row],[Conversion Rate]]</f>
        <v>0</v>
      </c>
      <c r="AU640" s="28">
        <f>Table24[[#This Row],[1000]]*Table24[[#This Row],[Conversion Rate]]</f>
        <v>0</v>
      </c>
      <c r="AV640" s="28">
        <f>Table24[[#This Row],[2500]]*Table24[[#This Row],[Conversion Rate]]</f>
        <v>0</v>
      </c>
      <c r="AW640" s="28">
        <f>Table24[[#This Row],[5000]]*Table24[[#This Row],[Conversion Rate]]</f>
        <v>0</v>
      </c>
      <c r="AX640" s="28" t="str">
        <f>Table24[[#This Row],[All In/ ++]]</f>
        <v>++</v>
      </c>
      <c r="AY640" s="28">
        <f>Table24[[#This Row],[FSC]]*Table24[[#This Row],[Conversion Rate]]</f>
        <v>0.63891799999999999</v>
      </c>
      <c r="AZ640" s="28">
        <f>Table24[[#This Row],[SSC]]*Table24[[#This Row],[Conversion Rate]]</f>
        <v>0.20390999999999998</v>
      </c>
      <c r="BA640" s="28">
        <f>Table24[[#This Row],[Screening]]*Table24[[#This Row],[Conversion Rate]]</f>
        <v>0</v>
      </c>
      <c r="BB640" s="28">
        <f>Table24[[#This Row],[Other Charges]]*Table24[[#This Row],[Conversion Rate]]</f>
        <v>0</v>
      </c>
      <c r="BC640" s="28">
        <f>Table24[[#This Row],[Dry Ice Charge]]*Table24[[#This Row],[Conversion Rate]]</f>
        <v>0</v>
      </c>
      <c r="BD640" s="28">
        <f>Table24[[#This Row],[SAF/kg]]*Table24[[#This Row],[Conversion Rate]]</f>
        <v>0</v>
      </c>
      <c r="BE640" s="30" cm="1">
        <f t="array" ref="BE640">IF(COUNTIFS(F$20:F$1213,F640,G$20:G$1213,G640)&gt;1,
    _xlfn.PERCENTRANK.INC(
        _xlfn._xlws.FILTER(AO$20:AO$1213, (F$20:F$1213=F640)*(G$20:G$1213=G640)*ISNUMBER(AO$20:AO$1213)),
        AO640
    ),
    0
)</f>
        <v>0.125</v>
      </c>
      <c r="BF640" s="28" t="str">
        <f t="shared" si="9"/>
        <v>Green</v>
      </c>
    </row>
    <row r="641" spans="3:58" hidden="1">
      <c r="C641" s="6" t="s">
        <v>20</v>
      </c>
      <c r="D641" s="4" t="s">
        <v>472</v>
      </c>
      <c r="E641" s="4" t="s">
        <v>22</v>
      </c>
      <c r="F641" s="4" t="s">
        <v>86</v>
      </c>
      <c r="G641" s="4" t="s">
        <v>29</v>
      </c>
      <c r="H641" s="4" t="s">
        <v>795</v>
      </c>
      <c r="I641" s="4" t="s">
        <v>811</v>
      </c>
      <c r="J641" s="4" t="s">
        <v>778</v>
      </c>
      <c r="K641" s="4" t="s">
        <v>777</v>
      </c>
      <c r="L6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PharmaYesExpressLHRTPEGBTWEMEAAPAC</v>
      </c>
      <c r="M641" s="7">
        <v>14002.170000000007</v>
      </c>
      <c r="N641" s="4">
        <v>667</v>
      </c>
      <c r="O641" s="13">
        <v>20.992758620689667</v>
      </c>
      <c r="P641" s="8" t="s">
        <v>1076</v>
      </c>
      <c r="Q641" s="12" t="s">
        <v>472</v>
      </c>
      <c r="R641" s="12" t="s">
        <v>792</v>
      </c>
      <c r="S641" s="12" t="s">
        <v>1059</v>
      </c>
      <c r="T641" s="12" t="s">
        <v>861</v>
      </c>
      <c r="U641" s="22"/>
      <c r="V641" s="12">
        <v>60</v>
      </c>
      <c r="W641" s="12"/>
      <c r="X641" s="12"/>
      <c r="Y641" s="12"/>
      <c r="Z641" s="12"/>
      <c r="AA641" s="12"/>
      <c r="AB641" s="12"/>
      <c r="AC641" s="12"/>
      <c r="AD641" s="12"/>
      <c r="AE641" s="12" t="s">
        <v>838</v>
      </c>
      <c r="AF641" s="12">
        <v>0.43</v>
      </c>
      <c r="AG641" s="12">
        <v>0.09</v>
      </c>
      <c r="AH641" s="12"/>
      <c r="AI641" s="12"/>
      <c r="AJ641" s="12"/>
      <c r="AK641" s="12">
        <v>0</v>
      </c>
      <c r="AL641" s="16" t="s">
        <v>1073</v>
      </c>
      <c r="AM641" s="12" t="s">
        <v>1504</v>
      </c>
      <c r="AN641" s="27">
        <f>VLOOKUP(Table24[[#This Row],[USD conversion]],Sheet2!A:B,2,FALSE)</f>
        <v>1.3593999999999999</v>
      </c>
      <c r="AO641" s="28">
        <f>Table24[[#This Row],[Min Charge]]*Table24[[#This Row],[Conversion Rate]]</f>
        <v>81.563999999999993</v>
      </c>
      <c r="AP641" s="28">
        <f>Table24[[#This Row],[45]]*Table24[[#This Row],[Conversion Rate]]</f>
        <v>0</v>
      </c>
      <c r="AQ641" s="28">
        <f>Table24[[#This Row],[100]]*Table24[[#This Row],[Conversion Rate]]</f>
        <v>0</v>
      </c>
      <c r="AR641" s="28">
        <f>Table24[[#This Row],[200]]*Table24[[#This Row],[Conversion Rate]]</f>
        <v>0</v>
      </c>
      <c r="AS641" s="28">
        <f>Table24[[#This Row],[300]]*Table24[[#This Row],[Conversion Rate]]</f>
        <v>0</v>
      </c>
      <c r="AT641" s="28">
        <f>Table24[[#This Row],[500]]*Table24[[#This Row],[Conversion Rate]]</f>
        <v>0</v>
      </c>
      <c r="AU641" s="28">
        <f>Table24[[#This Row],[1000]]*Table24[[#This Row],[Conversion Rate]]</f>
        <v>0</v>
      </c>
      <c r="AV641" s="28">
        <f>Table24[[#This Row],[2500]]*Table24[[#This Row],[Conversion Rate]]</f>
        <v>0</v>
      </c>
      <c r="AW641" s="28">
        <f>Table24[[#This Row],[5000]]*Table24[[#This Row],[Conversion Rate]]</f>
        <v>0</v>
      </c>
      <c r="AX641" s="28" t="str">
        <f>Table24[[#This Row],[All In/ ++]]</f>
        <v>++</v>
      </c>
      <c r="AY641" s="28">
        <f>Table24[[#This Row],[FSC]]*Table24[[#This Row],[Conversion Rate]]</f>
        <v>0.58454200000000001</v>
      </c>
      <c r="AZ641" s="28">
        <f>Table24[[#This Row],[SSC]]*Table24[[#This Row],[Conversion Rate]]</f>
        <v>0.122346</v>
      </c>
      <c r="BA641" s="28">
        <f>Table24[[#This Row],[Screening]]*Table24[[#This Row],[Conversion Rate]]</f>
        <v>0</v>
      </c>
      <c r="BB641" s="28">
        <f>Table24[[#This Row],[Other Charges]]*Table24[[#This Row],[Conversion Rate]]</f>
        <v>0</v>
      </c>
      <c r="BC641" s="28">
        <f>Table24[[#This Row],[Dry Ice Charge]]*Table24[[#This Row],[Conversion Rate]]</f>
        <v>0</v>
      </c>
      <c r="BD641" s="28">
        <f>Table24[[#This Row],[SAF/kg]]*Table24[[#This Row],[Conversion Rate]]</f>
        <v>0</v>
      </c>
      <c r="BE641" s="30" cm="1">
        <f t="array" ref="BE641">IF(COUNTIFS(F$20:F$1213,F641,G$20:G$1213,G641)&gt;1,
    _xlfn.PERCENTRANK.INC(
        _xlfn._xlws.FILTER(AO$20:AO$1213, (F$20:F$1213=F641)*(G$20:G$1213=G641)*ISNUMBER(AO$20:AO$1213)),
        AO641
    ),
    0
)</f>
        <v>0.2</v>
      </c>
      <c r="BF641" s="28" t="str">
        <f t="shared" si="9"/>
        <v>Green</v>
      </c>
    </row>
    <row r="642" spans="3:58" hidden="1">
      <c r="C642" s="6" t="s">
        <v>20</v>
      </c>
      <c r="D642" s="4" t="s">
        <v>472</v>
      </c>
      <c r="E642" s="4" t="s">
        <v>22</v>
      </c>
      <c r="F642" s="4" t="s">
        <v>250</v>
      </c>
      <c r="G642" s="4" t="s">
        <v>181</v>
      </c>
      <c r="H642" s="4" t="s">
        <v>796</v>
      </c>
      <c r="I642" s="4" t="s">
        <v>808</v>
      </c>
      <c r="J642" s="4" t="s">
        <v>778</v>
      </c>
      <c r="K642" s="4" t="s">
        <v>777</v>
      </c>
      <c r="L6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PharmaYesExpressPRGNRTCZJPEMEAAPAC</v>
      </c>
      <c r="M642" s="7">
        <v>3561</v>
      </c>
      <c r="N642" s="4">
        <v>108</v>
      </c>
      <c r="O642" s="13">
        <v>32.972222222222221</v>
      </c>
      <c r="P642" s="8" t="s">
        <v>1076</v>
      </c>
      <c r="Q642" s="12" t="s">
        <v>472</v>
      </c>
      <c r="R642" s="12" t="s">
        <v>792</v>
      </c>
      <c r="S642" s="12" t="s">
        <v>1059</v>
      </c>
      <c r="T642" s="12" t="s">
        <v>837</v>
      </c>
      <c r="U642" s="22"/>
      <c r="V642" s="12">
        <v>80</v>
      </c>
      <c r="W642" s="12"/>
      <c r="X642" s="12"/>
      <c r="Y642" s="12"/>
      <c r="Z642" s="12"/>
      <c r="AA642" s="12"/>
      <c r="AB642" s="12"/>
      <c r="AC642" s="12"/>
      <c r="AD642" s="12"/>
      <c r="AE642" s="12" t="s">
        <v>838</v>
      </c>
      <c r="AF642" s="12">
        <v>0.5</v>
      </c>
      <c r="AG642" s="12">
        <v>0.15</v>
      </c>
      <c r="AH642" s="12"/>
      <c r="AI642" s="12"/>
      <c r="AJ642" s="12"/>
      <c r="AK642" s="12">
        <v>0</v>
      </c>
      <c r="AL642" s="16" t="s">
        <v>1074</v>
      </c>
      <c r="AM642" s="12" t="s">
        <v>1503</v>
      </c>
      <c r="AN642" s="27">
        <f>VLOOKUP(Table24[[#This Row],[USD conversion]],Sheet2!A:B,2,FALSE)</f>
        <v>1.1715</v>
      </c>
      <c r="AO642" s="28">
        <f>Table24[[#This Row],[Min Charge]]*Table24[[#This Row],[Conversion Rate]]</f>
        <v>93.72</v>
      </c>
      <c r="AP642" s="28">
        <f>Table24[[#This Row],[45]]*Table24[[#This Row],[Conversion Rate]]</f>
        <v>0</v>
      </c>
      <c r="AQ642" s="28">
        <f>Table24[[#This Row],[100]]*Table24[[#This Row],[Conversion Rate]]</f>
        <v>0</v>
      </c>
      <c r="AR642" s="28">
        <f>Table24[[#This Row],[200]]*Table24[[#This Row],[Conversion Rate]]</f>
        <v>0</v>
      </c>
      <c r="AS642" s="28">
        <f>Table24[[#This Row],[300]]*Table24[[#This Row],[Conversion Rate]]</f>
        <v>0</v>
      </c>
      <c r="AT642" s="28">
        <f>Table24[[#This Row],[500]]*Table24[[#This Row],[Conversion Rate]]</f>
        <v>0</v>
      </c>
      <c r="AU642" s="28">
        <f>Table24[[#This Row],[1000]]*Table24[[#This Row],[Conversion Rate]]</f>
        <v>0</v>
      </c>
      <c r="AV642" s="28">
        <f>Table24[[#This Row],[2500]]*Table24[[#This Row],[Conversion Rate]]</f>
        <v>0</v>
      </c>
      <c r="AW642" s="28">
        <f>Table24[[#This Row],[5000]]*Table24[[#This Row],[Conversion Rate]]</f>
        <v>0</v>
      </c>
      <c r="AX642" s="28" t="str">
        <f>Table24[[#This Row],[All In/ ++]]</f>
        <v>++</v>
      </c>
      <c r="AY642" s="28">
        <f>Table24[[#This Row],[FSC]]*Table24[[#This Row],[Conversion Rate]]</f>
        <v>0.58574999999999999</v>
      </c>
      <c r="AZ642" s="28">
        <f>Table24[[#This Row],[SSC]]*Table24[[#This Row],[Conversion Rate]]</f>
        <v>0.17572499999999999</v>
      </c>
      <c r="BA642" s="28">
        <f>Table24[[#This Row],[Screening]]*Table24[[#This Row],[Conversion Rate]]</f>
        <v>0</v>
      </c>
      <c r="BB642" s="28">
        <f>Table24[[#This Row],[Other Charges]]*Table24[[#This Row],[Conversion Rate]]</f>
        <v>0</v>
      </c>
      <c r="BC642" s="28">
        <f>Table24[[#This Row],[Dry Ice Charge]]*Table24[[#This Row],[Conversion Rate]]</f>
        <v>0</v>
      </c>
      <c r="BD642" s="28">
        <f>Table24[[#This Row],[SAF/kg]]*Table24[[#This Row],[Conversion Rate]]</f>
        <v>0</v>
      </c>
      <c r="BE642" s="30" cm="1">
        <f t="array" ref="BE642">IF(COUNTIFS(F$20:F$1213,F642,G$20:G$1213,G642)&gt;1,
    _xlfn.PERCENTRANK.INC(
        _xlfn._xlws.FILTER(AO$20:AO$1213, (F$20:F$1213=F642)*(G$20:G$1213=G642)*ISNUMBER(AO$20:AO$1213)),
        AO642
    ),
    0
)</f>
        <v>0</v>
      </c>
      <c r="BF642" s="28" t="str">
        <f t="shared" si="9"/>
        <v>Green</v>
      </c>
    </row>
    <row r="643" spans="3:58" hidden="1">
      <c r="C643" s="6" t="s">
        <v>20</v>
      </c>
      <c r="D643" s="4" t="s">
        <v>472</v>
      </c>
      <c r="E643" s="4" t="s">
        <v>22</v>
      </c>
      <c r="F643" s="4" t="s">
        <v>66</v>
      </c>
      <c r="G643" s="4" t="s">
        <v>374</v>
      </c>
      <c r="H643" s="4" t="s">
        <v>799</v>
      </c>
      <c r="I643" s="4" t="s">
        <v>797</v>
      </c>
      <c r="J643" s="4" t="s">
        <v>776</v>
      </c>
      <c r="K643" s="4" t="s">
        <v>777</v>
      </c>
      <c r="L6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643" s="7">
        <v>11765.837260000002</v>
      </c>
      <c r="N643" s="4">
        <v>258</v>
      </c>
      <c r="O643" s="13">
        <v>45.604020387596904</v>
      </c>
      <c r="P643" s="8" t="s">
        <v>1079</v>
      </c>
      <c r="Q643" s="12" t="s">
        <v>472</v>
      </c>
      <c r="R643" s="12" t="s">
        <v>792</v>
      </c>
      <c r="S643" s="12" t="s">
        <v>114</v>
      </c>
      <c r="T643" s="12" t="s">
        <v>859</v>
      </c>
      <c r="U643" s="22">
        <v>45</v>
      </c>
      <c r="V643" s="12">
        <v>140</v>
      </c>
      <c r="W643" s="12">
        <v>4.55</v>
      </c>
      <c r="X643" s="12">
        <v>2.65</v>
      </c>
      <c r="Y643" s="12">
        <v>2.65</v>
      </c>
      <c r="Z643" s="12">
        <v>2.65</v>
      </c>
      <c r="AA643" s="12">
        <v>2.65</v>
      </c>
      <c r="AB643" s="12">
        <v>2.65</v>
      </c>
      <c r="AC643" s="12">
        <v>2.65</v>
      </c>
      <c r="AD643" s="12">
        <v>2.65</v>
      </c>
      <c r="AE643" s="12" t="s">
        <v>838</v>
      </c>
      <c r="AF643" s="12" t="s">
        <v>1078</v>
      </c>
      <c r="AG643" s="12"/>
      <c r="AH643" s="12">
        <v>0.18</v>
      </c>
      <c r="AI643" s="12"/>
      <c r="AJ643" s="12"/>
      <c r="AK643" s="12"/>
      <c r="AL643" s="16" t="s">
        <v>1083</v>
      </c>
      <c r="AM643" s="12" t="s">
        <v>1500</v>
      </c>
      <c r="AN643" s="27">
        <f>VLOOKUP(Table24[[#This Row],[USD conversion]],Sheet2!A:B,2,FALSE)</f>
        <v>1</v>
      </c>
      <c r="AO643" s="28">
        <f>Table24[[#This Row],[Min Charge]]*Table24[[#This Row],[Conversion Rate]]</f>
        <v>140</v>
      </c>
      <c r="AP643" s="28">
        <f>Table24[[#This Row],[45]]*Table24[[#This Row],[Conversion Rate]]</f>
        <v>4.55</v>
      </c>
      <c r="AQ643" s="28">
        <f>Table24[[#This Row],[100]]*Table24[[#This Row],[Conversion Rate]]</f>
        <v>2.65</v>
      </c>
      <c r="AR643" s="28">
        <f>Table24[[#This Row],[200]]*Table24[[#This Row],[Conversion Rate]]</f>
        <v>2.65</v>
      </c>
      <c r="AS643" s="28">
        <f>Table24[[#This Row],[300]]*Table24[[#This Row],[Conversion Rate]]</f>
        <v>2.65</v>
      </c>
      <c r="AT643" s="28">
        <f>Table24[[#This Row],[500]]*Table24[[#This Row],[Conversion Rate]]</f>
        <v>2.65</v>
      </c>
      <c r="AU643" s="28">
        <f>Table24[[#This Row],[1000]]*Table24[[#This Row],[Conversion Rate]]</f>
        <v>2.65</v>
      </c>
      <c r="AV643" s="28">
        <f>Table24[[#This Row],[2500]]*Table24[[#This Row],[Conversion Rate]]</f>
        <v>2.65</v>
      </c>
      <c r="AW643" s="28">
        <f>Table24[[#This Row],[5000]]*Table24[[#This Row],[Conversion Rate]]</f>
        <v>2.65</v>
      </c>
      <c r="AX643" s="28" t="str">
        <f>Table24[[#This Row],[All In/ ++]]</f>
        <v>++</v>
      </c>
      <c r="AY643" s="28" t="e">
        <f>Table24[[#This Row],[FSC]]*Table24[[#This Row],[Conversion Rate]]</f>
        <v>#VALUE!</v>
      </c>
      <c r="AZ643" s="28">
        <f>Table24[[#This Row],[SSC]]*Table24[[#This Row],[Conversion Rate]]</f>
        <v>0</v>
      </c>
      <c r="BA643" s="28">
        <f>Table24[[#This Row],[Screening]]*Table24[[#This Row],[Conversion Rate]]</f>
        <v>0.18</v>
      </c>
      <c r="BB643" s="28">
        <f>Table24[[#This Row],[Other Charges]]*Table24[[#This Row],[Conversion Rate]]</f>
        <v>0</v>
      </c>
      <c r="BC643" s="28">
        <f>Table24[[#This Row],[Dry Ice Charge]]*Table24[[#This Row],[Conversion Rate]]</f>
        <v>0</v>
      </c>
      <c r="BD643" s="28">
        <f>Table24[[#This Row],[SAF/kg]]*Table24[[#This Row],[Conversion Rate]]</f>
        <v>0</v>
      </c>
      <c r="BE643" s="30" cm="1">
        <f t="array" ref="BE643">IF(COUNTIFS(F$20:F$1213,F643,G$20:G$1213,G643)&gt;1,
    _xlfn.PERCENTRANK.INC(
        _xlfn._xlws.FILTER(AO$20:AO$1213, (F$20:F$1213=F643)*(G$20:G$1213=G643)*ISNUMBER(AO$20:AO$1213)),
        AO643
    ),
    0
)</f>
        <v>0.33300000000000002</v>
      </c>
      <c r="BF643" s="28" t="str">
        <f t="shared" si="9"/>
        <v>Orange</v>
      </c>
    </row>
    <row r="644" spans="3:58" hidden="1">
      <c r="C644" s="6" t="s">
        <v>20</v>
      </c>
      <c r="D644" s="4" t="s">
        <v>472</v>
      </c>
      <c r="E644" s="4" t="s">
        <v>22</v>
      </c>
      <c r="F644" s="4" t="s">
        <v>66</v>
      </c>
      <c r="G644" s="4" t="s">
        <v>290</v>
      </c>
      <c r="H644" s="4" t="s">
        <v>799</v>
      </c>
      <c r="I644" s="4" t="s">
        <v>797</v>
      </c>
      <c r="J644" s="4" t="s">
        <v>776</v>
      </c>
      <c r="K644" s="4" t="s">
        <v>777</v>
      </c>
      <c r="L6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644" s="7">
        <v>28438.869999999992</v>
      </c>
      <c r="N644" s="4">
        <v>395</v>
      </c>
      <c r="O644" s="13">
        <v>71.997139240506314</v>
      </c>
      <c r="P644" s="8" t="s">
        <v>1079</v>
      </c>
      <c r="Q644" s="12" t="s">
        <v>472</v>
      </c>
      <c r="R644" s="12" t="s">
        <v>792</v>
      </c>
      <c r="S644" s="12" t="s">
        <v>114</v>
      </c>
      <c r="T644" s="12" t="s">
        <v>859</v>
      </c>
      <c r="U644" s="22">
        <v>45</v>
      </c>
      <c r="V644" s="12">
        <v>130</v>
      </c>
      <c r="W644" s="12">
        <v>4.3500000000000005</v>
      </c>
      <c r="X644" s="12">
        <v>2.5499999999999998</v>
      </c>
      <c r="Y644" s="12">
        <v>2.5499999999999998</v>
      </c>
      <c r="Z644" s="12">
        <v>2.5499999999999998</v>
      </c>
      <c r="AA644" s="12">
        <v>2.5499999999999998</v>
      </c>
      <c r="AB644" s="12">
        <v>2.5499999999999998</v>
      </c>
      <c r="AC644" s="12">
        <v>2.5499999999999998</v>
      </c>
      <c r="AD644" s="12">
        <v>2.5499999999999998</v>
      </c>
      <c r="AE644" s="12" t="s">
        <v>838</v>
      </c>
      <c r="AF644" s="12" t="s">
        <v>1078</v>
      </c>
      <c r="AG644" s="12"/>
      <c r="AH644" s="12">
        <v>0.18</v>
      </c>
      <c r="AI644" s="12"/>
      <c r="AJ644" s="12"/>
      <c r="AK644" s="12"/>
      <c r="AL644" s="16" t="s">
        <v>1083</v>
      </c>
      <c r="AM644" s="12" t="s">
        <v>1500</v>
      </c>
      <c r="AN644" s="27">
        <f>VLOOKUP(Table24[[#This Row],[USD conversion]],Sheet2!A:B,2,FALSE)</f>
        <v>1</v>
      </c>
      <c r="AO644" s="28">
        <f>Table24[[#This Row],[Min Charge]]*Table24[[#This Row],[Conversion Rate]]</f>
        <v>130</v>
      </c>
      <c r="AP644" s="28">
        <f>Table24[[#This Row],[45]]*Table24[[#This Row],[Conversion Rate]]</f>
        <v>4.3500000000000005</v>
      </c>
      <c r="AQ644" s="28">
        <f>Table24[[#This Row],[100]]*Table24[[#This Row],[Conversion Rate]]</f>
        <v>2.5499999999999998</v>
      </c>
      <c r="AR644" s="28">
        <f>Table24[[#This Row],[200]]*Table24[[#This Row],[Conversion Rate]]</f>
        <v>2.5499999999999998</v>
      </c>
      <c r="AS644" s="28">
        <f>Table24[[#This Row],[300]]*Table24[[#This Row],[Conversion Rate]]</f>
        <v>2.5499999999999998</v>
      </c>
      <c r="AT644" s="28">
        <f>Table24[[#This Row],[500]]*Table24[[#This Row],[Conversion Rate]]</f>
        <v>2.5499999999999998</v>
      </c>
      <c r="AU644" s="28">
        <f>Table24[[#This Row],[1000]]*Table24[[#This Row],[Conversion Rate]]</f>
        <v>2.5499999999999998</v>
      </c>
      <c r="AV644" s="28">
        <f>Table24[[#This Row],[2500]]*Table24[[#This Row],[Conversion Rate]]</f>
        <v>2.5499999999999998</v>
      </c>
      <c r="AW644" s="28">
        <f>Table24[[#This Row],[5000]]*Table24[[#This Row],[Conversion Rate]]</f>
        <v>2.5499999999999998</v>
      </c>
      <c r="AX644" s="28" t="str">
        <f>Table24[[#This Row],[All In/ ++]]</f>
        <v>++</v>
      </c>
      <c r="AY644" s="28" t="e">
        <f>Table24[[#This Row],[FSC]]*Table24[[#This Row],[Conversion Rate]]</f>
        <v>#VALUE!</v>
      </c>
      <c r="AZ644" s="28">
        <f>Table24[[#This Row],[SSC]]*Table24[[#This Row],[Conversion Rate]]</f>
        <v>0</v>
      </c>
      <c r="BA644" s="28">
        <f>Table24[[#This Row],[Screening]]*Table24[[#This Row],[Conversion Rate]]</f>
        <v>0.18</v>
      </c>
      <c r="BB644" s="28">
        <f>Table24[[#This Row],[Other Charges]]*Table24[[#This Row],[Conversion Rate]]</f>
        <v>0</v>
      </c>
      <c r="BC644" s="28">
        <f>Table24[[#This Row],[Dry Ice Charge]]*Table24[[#This Row],[Conversion Rate]]</f>
        <v>0</v>
      </c>
      <c r="BD644" s="28">
        <f>Table24[[#This Row],[SAF/kg]]*Table24[[#This Row],[Conversion Rate]]</f>
        <v>0</v>
      </c>
      <c r="BE644" s="30" cm="1">
        <f t="array" ref="BE644">IF(COUNTIFS(F$20:F$1213,F644,G$20:G$1213,G644)&gt;1,
    _xlfn.PERCENTRANK.INC(
        _xlfn._xlws.FILTER(AO$20:AO$1213, (F$20:F$1213=F644)*(G$20:G$1213=G644)*ISNUMBER(AO$20:AO$1213)),
        AO644
    ),
    0
)</f>
        <v>0.14199999999999999</v>
      </c>
      <c r="BF644" s="28" t="str">
        <f t="shared" si="9"/>
        <v>Green</v>
      </c>
    </row>
    <row r="645" spans="3:58" hidden="1">
      <c r="C645" s="6" t="s">
        <v>20</v>
      </c>
      <c r="D645" s="4" t="s">
        <v>472</v>
      </c>
      <c r="E645" s="4" t="s">
        <v>22</v>
      </c>
      <c r="F645" s="4" t="s">
        <v>66</v>
      </c>
      <c r="G645" s="4" t="s">
        <v>110</v>
      </c>
      <c r="H645" s="4" t="s">
        <v>799</v>
      </c>
      <c r="I645" s="4" t="s">
        <v>809</v>
      </c>
      <c r="J645" s="4" t="s">
        <v>776</v>
      </c>
      <c r="K645" s="4" t="s">
        <v>777</v>
      </c>
      <c r="L6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645" s="7">
        <v>19140.919999999995</v>
      </c>
      <c r="N645" s="4">
        <v>439</v>
      </c>
      <c r="O645" s="13">
        <v>43.601184510250555</v>
      </c>
      <c r="P645" s="8" t="s">
        <v>1079</v>
      </c>
      <c r="Q645" s="12" t="s">
        <v>472</v>
      </c>
      <c r="R645" s="12" t="s">
        <v>792</v>
      </c>
      <c r="S645" s="12" t="s">
        <v>114</v>
      </c>
      <c r="T645" s="12" t="s">
        <v>859</v>
      </c>
      <c r="U645" s="22">
        <v>45</v>
      </c>
      <c r="V645" s="12">
        <v>130</v>
      </c>
      <c r="W645" s="12">
        <v>4.3500000000000005</v>
      </c>
      <c r="X645" s="12">
        <v>2.5499999999999998</v>
      </c>
      <c r="Y645" s="12">
        <v>2.5499999999999998</v>
      </c>
      <c r="Z645" s="12">
        <v>2.5499999999999998</v>
      </c>
      <c r="AA645" s="12">
        <v>2.5499999999999998</v>
      </c>
      <c r="AB645" s="12">
        <v>2.5499999999999998</v>
      </c>
      <c r="AC645" s="12">
        <v>2.5499999999999998</v>
      </c>
      <c r="AD645" s="12">
        <v>2.5499999999999998</v>
      </c>
      <c r="AE645" s="12" t="s">
        <v>838</v>
      </c>
      <c r="AF645" s="12" t="s">
        <v>1078</v>
      </c>
      <c r="AG645" s="12"/>
      <c r="AH645" s="12">
        <v>0.18</v>
      </c>
      <c r="AI645" s="12"/>
      <c r="AJ645" s="12"/>
      <c r="AK645" s="12"/>
      <c r="AL645" s="16" t="s">
        <v>1083</v>
      </c>
      <c r="AM645" s="12" t="s">
        <v>1500</v>
      </c>
      <c r="AN645" s="27">
        <f>VLOOKUP(Table24[[#This Row],[USD conversion]],Sheet2!A:B,2,FALSE)</f>
        <v>1</v>
      </c>
      <c r="AO645" s="28">
        <f>Table24[[#This Row],[Min Charge]]*Table24[[#This Row],[Conversion Rate]]</f>
        <v>130</v>
      </c>
      <c r="AP645" s="28">
        <f>Table24[[#This Row],[45]]*Table24[[#This Row],[Conversion Rate]]</f>
        <v>4.3500000000000005</v>
      </c>
      <c r="AQ645" s="28">
        <f>Table24[[#This Row],[100]]*Table24[[#This Row],[Conversion Rate]]</f>
        <v>2.5499999999999998</v>
      </c>
      <c r="AR645" s="28">
        <f>Table24[[#This Row],[200]]*Table24[[#This Row],[Conversion Rate]]</f>
        <v>2.5499999999999998</v>
      </c>
      <c r="AS645" s="28">
        <f>Table24[[#This Row],[300]]*Table24[[#This Row],[Conversion Rate]]</f>
        <v>2.5499999999999998</v>
      </c>
      <c r="AT645" s="28">
        <f>Table24[[#This Row],[500]]*Table24[[#This Row],[Conversion Rate]]</f>
        <v>2.5499999999999998</v>
      </c>
      <c r="AU645" s="28">
        <f>Table24[[#This Row],[1000]]*Table24[[#This Row],[Conversion Rate]]</f>
        <v>2.5499999999999998</v>
      </c>
      <c r="AV645" s="28">
        <f>Table24[[#This Row],[2500]]*Table24[[#This Row],[Conversion Rate]]</f>
        <v>2.5499999999999998</v>
      </c>
      <c r="AW645" s="28">
        <f>Table24[[#This Row],[5000]]*Table24[[#This Row],[Conversion Rate]]</f>
        <v>2.5499999999999998</v>
      </c>
      <c r="AX645" s="28" t="str">
        <f>Table24[[#This Row],[All In/ ++]]</f>
        <v>++</v>
      </c>
      <c r="AY645" s="28" t="e">
        <f>Table24[[#This Row],[FSC]]*Table24[[#This Row],[Conversion Rate]]</f>
        <v>#VALUE!</v>
      </c>
      <c r="AZ645" s="28">
        <f>Table24[[#This Row],[SSC]]*Table24[[#This Row],[Conversion Rate]]</f>
        <v>0</v>
      </c>
      <c r="BA645" s="28">
        <f>Table24[[#This Row],[Screening]]*Table24[[#This Row],[Conversion Rate]]</f>
        <v>0.18</v>
      </c>
      <c r="BB645" s="28">
        <f>Table24[[#This Row],[Other Charges]]*Table24[[#This Row],[Conversion Rate]]</f>
        <v>0</v>
      </c>
      <c r="BC645" s="28">
        <f>Table24[[#This Row],[Dry Ice Charge]]*Table24[[#This Row],[Conversion Rate]]</f>
        <v>0</v>
      </c>
      <c r="BD645" s="28">
        <f>Table24[[#This Row],[SAF/kg]]*Table24[[#This Row],[Conversion Rate]]</f>
        <v>0</v>
      </c>
      <c r="BE645" s="30" cm="1">
        <f t="array" ref="BE645">IF(COUNTIFS(F$20:F$1213,F645,G$20:G$1213,G645)&gt;1,
    _xlfn.PERCENTRANK.INC(
        _xlfn._xlws.FILTER(AO$20:AO$1213, (F$20:F$1213=F645)*(G$20:G$1213=G645)*ISNUMBER(AO$20:AO$1213)),
        AO645
    ),
    0
)</f>
        <v>0.2</v>
      </c>
      <c r="BF645" s="28" t="str">
        <f t="shared" si="9"/>
        <v>Green</v>
      </c>
    </row>
    <row r="646" spans="3:58" hidden="1">
      <c r="C646" s="6" t="s">
        <v>20</v>
      </c>
      <c r="D646" s="4" t="s">
        <v>21</v>
      </c>
      <c r="E646" s="4" t="s">
        <v>36</v>
      </c>
      <c r="F646" s="4" t="s">
        <v>66</v>
      </c>
      <c r="G646" s="4" t="s">
        <v>44</v>
      </c>
      <c r="H646" s="4" t="s">
        <v>799</v>
      </c>
      <c r="I646" s="4" t="s">
        <v>816</v>
      </c>
      <c r="J646" s="4" t="s">
        <v>776</v>
      </c>
      <c r="K646" s="4" t="s">
        <v>777</v>
      </c>
      <c r="L6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646" s="7">
        <v>61502.9</v>
      </c>
      <c r="N646" s="4">
        <v>221</v>
      </c>
      <c r="O646" s="13">
        <v>278.29366515837103</v>
      </c>
      <c r="P646" s="8" t="s">
        <v>1079</v>
      </c>
      <c r="Q646" s="12" t="s">
        <v>472</v>
      </c>
      <c r="R646" s="12" t="s">
        <v>792</v>
      </c>
      <c r="S646" s="12" t="s">
        <v>114</v>
      </c>
      <c r="T646" s="12" t="s">
        <v>859</v>
      </c>
      <c r="U646" s="22">
        <v>45</v>
      </c>
      <c r="V646" s="12">
        <v>310</v>
      </c>
      <c r="W646" s="12">
        <v>9.0500000000000007</v>
      </c>
      <c r="X646" s="12">
        <v>5.3</v>
      </c>
      <c r="Y646" s="12">
        <v>5.3</v>
      </c>
      <c r="Z646" s="12">
        <v>5.3</v>
      </c>
      <c r="AA646" s="12">
        <v>5.3</v>
      </c>
      <c r="AB646" s="12">
        <v>5.3</v>
      </c>
      <c r="AC646" s="12">
        <v>5.3</v>
      </c>
      <c r="AD646" s="12">
        <v>5.3</v>
      </c>
      <c r="AE646" s="12" t="s">
        <v>838</v>
      </c>
      <c r="AF646" s="12" t="s">
        <v>1078</v>
      </c>
      <c r="AG646" s="12"/>
      <c r="AH646" s="12">
        <v>0.18</v>
      </c>
      <c r="AI646" s="12"/>
      <c r="AJ646" s="12"/>
      <c r="AK646" s="12"/>
      <c r="AL646" s="16" t="s">
        <v>1083</v>
      </c>
      <c r="AM646" s="12" t="s">
        <v>1500</v>
      </c>
      <c r="AN646" s="27">
        <f>VLOOKUP(Table24[[#This Row],[USD conversion]],Sheet2!A:B,2,FALSE)</f>
        <v>1</v>
      </c>
      <c r="AO646" s="28">
        <f>Table24[[#This Row],[Min Charge]]*Table24[[#This Row],[Conversion Rate]]</f>
        <v>310</v>
      </c>
      <c r="AP646" s="28">
        <f>Table24[[#This Row],[45]]*Table24[[#This Row],[Conversion Rate]]</f>
        <v>9.0500000000000007</v>
      </c>
      <c r="AQ646" s="28">
        <f>Table24[[#This Row],[100]]*Table24[[#This Row],[Conversion Rate]]</f>
        <v>5.3</v>
      </c>
      <c r="AR646" s="28">
        <f>Table24[[#This Row],[200]]*Table24[[#This Row],[Conversion Rate]]</f>
        <v>5.3</v>
      </c>
      <c r="AS646" s="28">
        <f>Table24[[#This Row],[300]]*Table24[[#This Row],[Conversion Rate]]</f>
        <v>5.3</v>
      </c>
      <c r="AT646" s="28">
        <f>Table24[[#This Row],[500]]*Table24[[#This Row],[Conversion Rate]]</f>
        <v>5.3</v>
      </c>
      <c r="AU646" s="28">
        <f>Table24[[#This Row],[1000]]*Table24[[#This Row],[Conversion Rate]]</f>
        <v>5.3</v>
      </c>
      <c r="AV646" s="28">
        <f>Table24[[#This Row],[2500]]*Table24[[#This Row],[Conversion Rate]]</f>
        <v>5.3</v>
      </c>
      <c r="AW646" s="28">
        <f>Table24[[#This Row],[5000]]*Table24[[#This Row],[Conversion Rate]]</f>
        <v>5.3</v>
      </c>
      <c r="AX646" s="28" t="str">
        <f>Table24[[#This Row],[All In/ ++]]</f>
        <v>++</v>
      </c>
      <c r="AY646" s="28" t="e">
        <f>Table24[[#This Row],[FSC]]*Table24[[#This Row],[Conversion Rate]]</f>
        <v>#VALUE!</v>
      </c>
      <c r="AZ646" s="28">
        <f>Table24[[#This Row],[SSC]]*Table24[[#This Row],[Conversion Rate]]</f>
        <v>0</v>
      </c>
      <c r="BA646" s="28">
        <f>Table24[[#This Row],[Screening]]*Table24[[#This Row],[Conversion Rate]]</f>
        <v>0.18</v>
      </c>
      <c r="BB646" s="28">
        <f>Table24[[#This Row],[Other Charges]]*Table24[[#This Row],[Conversion Rate]]</f>
        <v>0</v>
      </c>
      <c r="BC646" s="28">
        <f>Table24[[#This Row],[Dry Ice Charge]]*Table24[[#This Row],[Conversion Rate]]</f>
        <v>0</v>
      </c>
      <c r="BD646" s="28">
        <f>Table24[[#This Row],[SAF/kg]]*Table24[[#This Row],[Conversion Rate]]</f>
        <v>0</v>
      </c>
      <c r="BE646" s="30" cm="1">
        <f t="array" ref="BE646">IF(COUNTIFS(F$20:F$1213,F646,G$20:G$1213,G646)&gt;1,
    _xlfn.PERCENTRANK.INC(
        _xlfn._xlws.FILTER(AO$20:AO$1213, (F$20:F$1213=F646)*(G$20:G$1213=G646)*ISNUMBER(AO$20:AO$1213)),
        AO646
    ),
    0
)</f>
        <v>0.88800000000000001</v>
      </c>
      <c r="BF646" s="28" t="str">
        <f t="shared" si="9"/>
        <v>Red</v>
      </c>
    </row>
    <row r="647" spans="3:58" hidden="1">
      <c r="C647" s="6" t="s">
        <v>20</v>
      </c>
      <c r="D647" s="4" t="s">
        <v>472</v>
      </c>
      <c r="E647" s="4" t="s">
        <v>22</v>
      </c>
      <c r="F647" s="4" t="s">
        <v>66</v>
      </c>
      <c r="G647" s="4" t="s">
        <v>190</v>
      </c>
      <c r="H647" s="4" t="s">
        <v>799</v>
      </c>
      <c r="I647" s="4" t="s">
        <v>801</v>
      </c>
      <c r="J647" s="4" t="s">
        <v>776</v>
      </c>
      <c r="K647" s="4" t="s">
        <v>777</v>
      </c>
      <c r="L6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647" s="7">
        <v>14609.986499999997</v>
      </c>
      <c r="N647" s="4">
        <v>264</v>
      </c>
      <c r="O647" s="13">
        <v>55.340857954545442</v>
      </c>
      <c r="P647" s="8" t="s">
        <v>1079</v>
      </c>
      <c r="Q647" s="12" t="s">
        <v>472</v>
      </c>
      <c r="R647" s="12" t="s">
        <v>792</v>
      </c>
      <c r="S647" s="12" t="s">
        <v>114</v>
      </c>
      <c r="T647" s="12" t="s">
        <v>859</v>
      </c>
      <c r="U647" s="22">
        <v>45</v>
      </c>
      <c r="V647" s="12">
        <v>145</v>
      </c>
      <c r="W647" s="12">
        <v>4.7</v>
      </c>
      <c r="X647" s="12">
        <v>2.75</v>
      </c>
      <c r="Y647" s="12">
        <v>2.75</v>
      </c>
      <c r="Z647" s="12">
        <v>2.75</v>
      </c>
      <c r="AA647" s="12">
        <v>2.75</v>
      </c>
      <c r="AB647" s="12">
        <v>2.75</v>
      </c>
      <c r="AC647" s="12">
        <v>2.75</v>
      </c>
      <c r="AD647" s="12">
        <v>2.75</v>
      </c>
      <c r="AE647" s="12" t="s">
        <v>838</v>
      </c>
      <c r="AF647" s="12" t="s">
        <v>1078</v>
      </c>
      <c r="AG647" s="12"/>
      <c r="AH647" s="12">
        <v>0.18</v>
      </c>
      <c r="AI647" s="12"/>
      <c r="AJ647" s="12"/>
      <c r="AK647" s="12"/>
      <c r="AL647" s="16" t="s">
        <v>1083</v>
      </c>
      <c r="AM647" s="12" t="s">
        <v>1500</v>
      </c>
      <c r="AN647" s="27">
        <f>VLOOKUP(Table24[[#This Row],[USD conversion]],Sheet2!A:B,2,FALSE)</f>
        <v>1</v>
      </c>
      <c r="AO647" s="28">
        <f>Table24[[#This Row],[Min Charge]]*Table24[[#This Row],[Conversion Rate]]</f>
        <v>145</v>
      </c>
      <c r="AP647" s="28">
        <f>Table24[[#This Row],[45]]*Table24[[#This Row],[Conversion Rate]]</f>
        <v>4.7</v>
      </c>
      <c r="AQ647" s="28">
        <f>Table24[[#This Row],[100]]*Table24[[#This Row],[Conversion Rate]]</f>
        <v>2.75</v>
      </c>
      <c r="AR647" s="28">
        <f>Table24[[#This Row],[200]]*Table24[[#This Row],[Conversion Rate]]</f>
        <v>2.75</v>
      </c>
      <c r="AS647" s="28">
        <f>Table24[[#This Row],[300]]*Table24[[#This Row],[Conversion Rate]]</f>
        <v>2.75</v>
      </c>
      <c r="AT647" s="28">
        <f>Table24[[#This Row],[500]]*Table24[[#This Row],[Conversion Rate]]</f>
        <v>2.75</v>
      </c>
      <c r="AU647" s="28">
        <f>Table24[[#This Row],[1000]]*Table24[[#This Row],[Conversion Rate]]</f>
        <v>2.75</v>
      </c>
      <c r="AV647" s="28">
        <f>Table24[[#This Row],[2500]]*Table24[[#This Row],[Conversion Rate]]</f>
        <v>2.75</v>
      </c>
      <c r="AW647" s="28">
        <f>Table24[[#This Row],[5000]]*Table24[[#This Row],[Conversion Rate]]</f>
        <v>2.75</v>
      </c>
      <c r="AX647" s="28" t="str">
        <f>Table24[[#This Row],[All In/ ++]]</f>
        <v>++</v>
      </c>
      <c r="AY647" s="28" t="e">
        <f>Table24[[#This Row],[FSC]]*Table24[[#This Row],[Conversion Rate]]</f>
        <v>#VALUE!</v>
      </c>
      <c r="AZ647" s="28">
        <f>Table24[[#This Row],[SSC]]*Table24[[#This Row],[Conversion Rate]]</f>
        <v>0</v>
      </c>
      <c r="BA647" s="28">
        <f>Table24[[#This Row],[Screening]]*Table24[[#This Row],[Conversion Rate]]</f>
        <v>0.18</v>
      </c>
      <c r="BB647" s="28">
        <f>Table24[[#This Row],[Other Charges]]*Table24[[#This Row],[Conversion Rate]]</f>
        <v>0</v>
      </c>
      <c r="BC647" s="28">
        <f>Table24[[#This Row],[Dry Ice Charge]]*Table24[[#This Row],[Conversion Rate]]</f>
        <v>0</v>
      </c>
      <c r="BD647" s="28">
        <f>Table24[[#This Row],[SAF/kg]]*Table24[[#This Row],[Conversion Rate]]</f>
        <v>0</v>
      </c>
      <c r="BE647" s="30" cm="1">
        <f t="array" ref="BE647">IF(COUNTIFS(F$20:F$1213,F647,G$20:G$1213,G647)&gt;1,
    _xlfn.PERCENTRANK.INC(
        _xlfn._xlws.FILTER(AO$20:AO$1213, (F$20:F$1213=F647)*(G$20:G$1213=G647)*ISNUMBER(AO$20:AO$1213)),
        AO647
    ),
    0
)</f>
        <v>0.4</v>
      </c>
      <c r="BF647" s="28" t="str">
        <f t="shared" si="9"/>
        <v>Orange</v>
      </c>
    </row>
    <row r="648" spans="3:58" hidden="1">
      <c r="C648" s="6" t="s">
        <v>20</v>
      </c>
      <c r="D648" s="4" t="s">
        <v>21</v>
      </c>
      <c r="E648" s="4" t="s">
        <v>22</v>
      </c>
      <c r="F648" s="4" t="s">
        <v>85</v>
      </c>
      <c r="G648" s="4" t="s">
        <v>374</v>
      </c>
      <c r="H648" s="4" t="s">
        <v>799</v>
      </c>
      <c r="I648" s="4" t="s">
        <v>797</v>
      </c>
      <c r="J648" s="4" t="s">
        <v>776</v>
      </c>
      <c r="K648" s="4" t="s">
        <v>777</v>
      </c>
      <c r="L6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PharmaNoExpressMIABLRUSINAMERICASAPAC</v>
      </c>
      <c r="M648" s="7">
        <v>5995.8499999999949</v>
      </c>
      <c r="N648" s="4">
        <v>488</v>
      </c>
      <c r="O648" s="13">
        <v>12.286577868852449</v>
      </c>
      <c r="P648" s="8" t="s">
        <v>1079</v>
      </c>
      <c r="Q648" s="12" t="s">
        <v>472</v>
      </c>
      <c r="R648" s="12" t="s">
        <v>792</v>
      </c>
      <c r="S648" s="12" t="s">
        <v>114</v>
      </c>
      <c r="T648" s="12" t="s">
        <v>859</v>
      </c>
      <c r="U648" s="22">
        <v>45</v>
      </c>
      <c r="V648" s="12">
        <v>120</v>
      </c>
      <c r="W648" s="12">
        <v>3.95</v>
      </c>
      <c r="X648" s="12">
        <v>2.2999999999999998</v>
      </c>
      <c r="Y648" s="12">
        <v>2.2999999999999998</v>
      </c>
      <c r="Z648" s="12">
        <v>2.2999999999999998</v>
      </c>
      <c r="AA648" s="12">
        <v>2.2999999999999998</v>
      </c>
      <c r="AB648" s="12">
        <v>2.2999999999999998</v>
      </c>
      <c r="AC648" s="12">
        <v>2.2999999999999998</v>
      </c>
      <c r="AD648" s="12">
        <v>2.2999999999999998</v>
      </c>
      <c r="AE648" s="12" t="s">
        <v>838</v>
      </c>
      <c r="AF648" s="12" t="s">
        <v>1078</v>
      </c>
      <c r="AG648" s="12"/>
      <c r="AH648" s="12">
        <v>0.18</v>
      </c>
      <c r="AI648" s="12"/>
      <c r="AJ648" s="12"/>
      <c r="AK648" s="12"/>
      <c r="AL648" s="16" t="s">
        <v>1083</v>
      </c>
      <c r="AM648" s="12" t="s">
        <v>1500</v>
      </c>
      <c r="AN648" s="27">
        <f>VLOOKUP(Table24[[#This Row],[USD conversion]],Sheet2!A:B,2,FALSE)</f>
        <v>1</v>
      </c>
      <c r="AO648" s="28">
        <f>Table24[[#This Row],[Min Charge]]*Table24[[#This Row],[Conversion Rate]]</f>
        <v>120</v>
      </c>
      <c r="AP648" s="28">
        <f>Table24[[#This Row],[45]]*Table24[[#This Row],[Conversion Rate]]</f>
        <v>3.95</v>
      </c>
      <c r="AQ648" s="28">
        <f>Table24[[#This Row],[100]]*Table24[[#This Row],[Conversion Rate]]</f>
        <v>2.2999999999999998</v>
      </c>
      <c r="AR648" s="28">
        <f>Table24[[#This Row],[200]]*Table24[[#This Row],[Conversion Rate]]</f>
        <v>2.2999999999999998</v>
      </c>
      <c r="AS648" s="28">
        <f>Table24[[#This Row],[300]]*Table24[[#This Row],[Conversion Rate]]</f>
        <v>2.2999999999999998</v>
      </c>
      <c r="AT648" s="28">
        <f>Table24[[#This Row],[500]]*Table24[[#This Row],[Conversion Rate]]</f>
        <v>2.2999999999999998</v>
      </c>
      <c r="AU648" s="28">
        <f>Table24[[#This Row],[1000]]*Table24[[#This Row],[Conversion Rate]]</f>
        <v>2.2999999999999998</v>
      </c>
      <c r="AV648" s="28">
        <f>Table24[[#This Row],[2500]]*Table24[[#This Row],[Conversion Rate]]</f>
        <v>2.2999999999999998</v>
      </c>
      <c r="AW648" s="28">
        <f>Table24[[#This Row],[5000]]*Table24[[#This Row],[Conversion Rate]]</f>
        <v>2.2999999999999998</v>
      </c>
      <c r="AX648" s="28" t="str">
        <f>Table24[[#This Row],[All In/ ++]]</f>
        <v>++</v>
      </c>
      <c r="AY648" s="28" t="e">
        <f>Table24[[#This Row],[FSC]]*Table24[[#This Row],[Conversion Rate]]</f>
        <v>#VALUE!</v>
      </c>
      <c r="AZ648" s="28">
        <f>Table24[[#This Row],[SSC]]*Table24[[#This Row],[Conversion Rate]]</f>
        <v>0</v>
      </c>
      <c r="BA648" s="28">
        <f>Table24[[#This Row],[Screening]]*Table24[[#This Row],[Conversion Rate]]</f>
        <v>0.18</v>
      </c>
      <c r="BB648" s="28">
        <f>Table24[[#This Row],[Other Charges]]*Table24[[#This Row],[Conversion Rate]]</f>
        <v>0</v>
      </c>
      <c r="BC648" s="28">
        <f>Table24[[#This Row],[Dry Ice Charge]]*Table24[[#This Row],[Conversion Rate]]</f>
        <v>0</v>
      </c>
      <c r="BD648" s="28">
        <f>Table24[[#This Row],[SAF/kg]]*Table24[[#This Row],[Conversion Rate]]</f>
        <v>0</v>
      </c>
      <c r="BE648" s="30" cm="1">
        <f t="array" ref="BE648">IF(COUNTIFS(F$20:F$1213,F648,G$20:G$1213,G648)&gt;1,
    _xlfn.PERCENTRANK.INC(
        _xlfn._xlws.FILTER(AO$20:AO$1213, (F$20:F$1213=F648)*(G$20:G$1213=G648)*ISNUMBER(AO$20:AO$1213)),
        AO648
    ),
    0
)</f>
        <v>0.33300000000000002</v>
      </c>
      <c r="BF648" s="28" t="str">
        <f t="shared" si="9"/>
        <v>Orange</v>
      </c>
    </row>
    <row r="649" spans="3:58" hidden="1">
      <c r="C649" s="6" t="s">
        <v>20</v>
      </c>
      <c r="D649" s="4" t="s">
        <v>21</v>
      </c>
      <c r="E649" s="4" t="s">
        <v>22</v>
      </c>
      <c r="F649" s="4" t="s">
        <v>85</v>
      </c>
      <c r="G649" s="4" t="s">
        <v>290</v>
      </c>
      <c r="H649" s="4" t="s">
        <v>799</v>
      </c>
      <c r="I649" s="4" t="s">
        <v>797</v>
      </c>
      <c r="J649" s="4" t="s">
        <v>776</v>
      </c>
      <c r="K649" s="4" t="s">
        <v>777</v>
      </c>
      <c r="L6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PharmaNoExpressMIABOMUSINAMERICASAPAC</v>
      </c>
      <c r="M649" s="7">
        <v>2416.6900000000005</v>
      </c>
      <c r="N649" s="4">
        <v>282</v>
      </c>
      <c r="O649" s="13">
        <v>8.5698226950354623</v>
      </c>
      <c r="P649" s="8" t="s">
        <v>1079</v>
      </c>
      <c r="Q649" s="12" t="s">
        <v>472</v>
      </c>
      <c r="R649" s="12" t="s">
        <v>792</v>
      </c>
      <c r="S649" s="12" t="s">
        <v>114</v>
      </c>
      <c r="T649" s="12" t="s">
        <v>859</v>
      </c>
      <c r="U649" s="22">
        <v>45</v>
      </c>
      <c r="V649" s="12">
        <v>115</v>
      </c>
      <c r="W649" s="12">
        <v>3.85</v>
      </c>
      <c r="X649" s="12">
        <v>2.25</v>
      </c>
      <c r="Y649" s="12">
        <v>2.25</v>
      </c>
      <c r="Z649" s="12">
        <v>2.25</v>
      </c>
      <c r="AA649" s="12">
        <v>2.25</v>
      </c>
      <c r="AB649" s="12">
        <v>2.25</v>
      </c>
      <c r="AC649" s="12">
        <v>2.25</v>
      </c>
      <c r="AD649" s="12">
        <v>2.25</v>
      </c>
      <c r="AE649" s="12" t="s">
        <v>838</v>
      </c>
      <c r="AF649" s="12" t="s">
        <v>1078</v>
      </c>
      <c r="AG649" s="12"/>
      <c r="AH649" s="12">
        <v>0.18</v>
      </c>
      <c r="AI649" s="12"/>
      <c r="AJ649" s="12"/>
      <c r="AK649" s="12"/>
      <c r="AL649" s="16" t="s">
        <v>1083</v>
      </c>
      <c r="AM649" s="12" t="s">
        <v>1500</v>
      </c>
      <c r="AN649" s="27">
        <f>VLOOKUP(Table24[[#This Row],[USD conversion]],Sheet2!A:B,2,FALSE)</f>
        <v>1</v>
      </c>
      <c r="AO649" s="28">
        <f>Table24[[#This Row],[Min Charge]]*Table24[[#This Row],[Conversion Rate]]</f>
        <v>115</v>
      </c>
      <c r="AP649" s="28">
        <f>Table24[[#This Row],[45]]*Table24[[#This Row],[Conversion Rate]]</f>
        <v>3.85</v>
      </c>
      <c r="AQ649" s="28">
        <f>Table24[[#This Row],[100]]*Table24[[#This Row],[Conversion Rate]]</f>
        <v>2.25</v>
      </c>
      <c r="AR649" s="28">
        <f>Table24[[#This Row],[200]]*Table24[[#This Row],[Conversion Rate]]</f>
        <v>2.25</v>
      </c>
      <c r="AS649" s="28">
        <f>Table24[[#This Row],[300]]*Table24[[#This Row],[Conversion Rate]]</f>
        <v>2.25</v>
      </c>
      <c r="AT649" s="28">
        <f>Table24[[#This Row],[500]]*Table24[[#This Row],[Conversion Rate]]</f>
        <v>2.25</v>
      </c>
      <c r="AU649" s="28">
        <f>Table24[[#This Row],[1000]]*Table24[[#This Row],[Conversion Rate]]</f>
        <v>2.25</v>
      </c>
      <c r="AV649" s="28">
        <f>Table24[[#This Row],[2500]]*Table24[[#This Row],[Conversion Rate]]</f>
        <v>2.25</v>
      </c>
      <c r="AW649" s="28">
        <f>Table24[[#This Row],[5000]]*Table24[[#This Row],[Conversion Rate]]</f>
        <v>2.25</v>
      </c>
      <c r="AX649" s="28" t="str">
        <f>Table24[[#This Row],[All In/ ++]]</f>
        <v>++</v>
      </c>
      <c r="AY649" s="28" t="e">
        <f>Table24[[#This Row],[FSC]]*Table24[[#This Row],[Conversion Rate]]</f>
        <v>#VALUE!</v>
      </c>
      <c r="AZ649" s="28">
        <f>Table24[[#This Row],[SSC]]*Table24[[#This Row],[Conversion Rate]]</f>
        <v>0</v>
      </c>
      <c r="BA649" s="28">
        <f>Table24[[#This Row],[Screening]]*Table24[[#This Row],[Conversion Rate]]</f>
        <v>0.18</v>
      </c>
      <c r="BB649" s="28">
        <f>Table24[[#This Row],[Other Charges]]*Table24[[#This Row],[Conversion Rate]]</f>
        <v>0</v>
      </c>
      <c r="BC649" s="28">
        <f>Table24[[#This Row],[Dry Ice Charge]]*Table24[[#This Row],[Conversion Rate]]</f>
        <v>0</v>
      </c>
      <c r="BD649" s="28">
        <f>Table24[[#This Row],[SAF/kg]]*Table24[[#This Row],[Conversion Rate]]</f>
        <v>0</v>
      </c>
      <c r="BE649" s="30" cm="1">
        <f t="array" ref="BE649">IF(COUNTIFS(F$20:F$1213,F649,G$20:G$1213,G649)&gt;1,
    _xlfn.PERCENTRANK.INC(
        _xlfn._xlws.FILTER(AO$20:AO$1213, (F$20:F$1213=F649)*(G$20:G$1213=G649)*ISNUMBER(AO$20:AO$1213)),
        AO649
    ),
    0
)</f>
        <v>0.25</v>
      </c>
      <c r="BF649" s="28" t="str">
        <f t="shared" si="9"/>
        <v>Orange</v>
      </c>
    </row>
    <row r="650" spans="3:58" hidden="1">
      <c r="C650" s="6" t="s">
        <v>20</v>
      </c>
      <c r="D650" s="4" t="s">
        <v>472</v>
      </c>
      <c r="E650" s="4" t="s">
        <v>22</v>
      </c>
      <c r="F650" s="4" t="s">
        <v>32</v>
      </c>
      <c r="G650" s="4" t="s">
        <v>110</v>
      </c>
      <c r="H650" s="4" t="s">
        <v>799</v>
      </c>
      <c r="I650" s="4" t="s">
        <v>809</v>
      </c>
      <c r="J650" s="4" t="s">
        <v>776</v>
      </c>
      <c r="K650" s="4" t="s">
        <v>777</v>
      </c>
      <c r="L6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650" s="7">
        <v>8659.8500000000022</v>
      </c>
      <c r="N650" s="4">
        <v>463</v>
      </c>
      <c r="O650" s="13">
        <v>18.703779697624196</v>
      </c>
      <c r="P650" s="8" t="s">
        <v>1079</v>
      </c>
      <c r="Q650" s="12" t="s">
        <v>472</v>
      </c>
      <c r="R650" s="12" t="s">
        <v>792</v>
      </c>
      <c r="S650" s="12" t="s">
        <v>114</v>
      </c>
      <c r="T650" s="12" t="s">
        <v>859</v>
      </c>
      <c r="U650" s="22">
        <v>45</v>
      </c>
      <c r="V650" s="12">
        <v>130</v>
      </c>
      <c r="W650" s="12">
        <v>4.3500000000000005</v>
      </c>
      <c r="X650" s="12">
        <v>2.5499999999999998</v>
      </c>
      <c r="Y650" s="12">
        <v>2.5499999999999998</v>
      </c>
      <c r="Z650" s="12">
        <v>2.5499999999999998</v>
      </c>
      <c r="AA650" s="12">
        <v>2.5499999999999998</v>
      </c>
      <c r="AB650" s="12">
        <v>2.5499999999999998</v>
      </c>
      <c r="AC650" s="12">
        <v>2.5499999999999998</v>
      </c>
      <c r="AD650" s="12">
        <v>2.5499999999999998</v>
      </c>
      <c r="AE650" s="12" t="s">
        <v>838</v>
      </c>
      <c r="AF650" s="12" t="s">
        <v>1078</v>
      </c>
      <c r="AG650" s="12"/>
      <c r="AH650" s="12">
        <v>0.18</v>
      </c>
      <c r="AI650" s="12"/>
      <c r="AJ650" s="12"/>
      <c r="AK650" s="12"/>
      <c r="AL650" s="16" t="s">
        <v>1083</v>
      </c>
      <c r="AM650" s="12" t="s">
        <v>1500</v>
      </c>
      <c r="AN650" s="27">
        <f>VLOOKUP(Table24[[#This Row],[USD conversion]],Sheet2!A:B,2,FALSE)</f>
        <v>1</v>
      </c>
      <c r="AO650" s="28">
        <f>Table24[[#This Row],[Min Charge]]*Table24[[#This Row],[Conversion Rate]]</f>
        <v>130</v>
      </c>
      <c r="AP650" s="28">
        <f>Table24[[#This Row],[45]]*Table24[[#This Row],[Conversion Rate]]</f>
        <v>4.3500000000000005</v>
      </c>
      <c r="AQ650" s="28">
        <f>Table24[[#This Row],[100]]*Table24[[#This Row],[Conversion Rate]]</f>
        <v>2.5499999999999998</v>
      </c>
      <c r="AR650" s="28">
        <f>Table24[[#This Row],[200]]*Table24[[#This Row],[Conversion Rate]]</f>
        <v>2.5499999999999998</v>
      </c>
      <c r="AS650" s="28">
        <f>Table24[[#This Row],[300]]*Table24[[#This Row],[Conversion Rate]]</f>
        <v>2.5499999999999998</v>
      </c>
      <c r="AT650" s="28">
        <f>Table24[[#This Row],[500]]*Table24[[#This Row],[Conversion Rate]]</f>
        <v>2.5499999999999998</v>
      </c>
      <c r="AU650" s="28">
        <f>Table24[[#This Row],[1000]]*Table24[[#This Row],[Conversion Rate]]</f>
        <v>2.5499999999999998</v>
      </c>
      <c r="AV650" s="28">
        <f>Table24[[#This Row],[2500]]*Table24[[#This Row],[Conversion Rate]]</f>
        <v>2.5499999999999998</v>
      </c>
      <c r="AW650" s="28">
        <f>Table24[[#This Row],[5000]]*Table24[[#This Row],[Conversion Rate]]</f>
        <v>2.5499999999999998</v>
      </c>
      <c r="AX650" s="28" t="str">
        <f>Table24[[#This Row],[All In/ ++]]</f>
        <v>++</v>
      </c>
      <c r="AY650" s="28" t="e">
        <f>Table24[[#This Row],[FSC]]*Table24[[#This Row],[Conversion Rate]]</f>
        <v>#VALUE!</v>
      </c>
      <c r="AZ650" s="28">
        <f>Table24[[#This Row],[SSC]]*Table24[[#This Row],[Conversion Rate]]</f>
        <v>0</v>
      </c>
      <c r="BA650" s="28">
        <f>Table24[[#This Row],[Screening]]*Table24[[#This Row],[Conversion Rate]]</f>
        <v>0.18</v>
      </c>
      <c r="BB650" s="28">
        <f>Table24[[#This Row],[Other Charges]]*Table24[[#This Row],[Conversion Rate]]</f>
        <v>0</v>
      </c>
      <c r="BC650" s="28">
        <f>Table24[[#This Row],[Dry Ice Charge]]*Table24[[#This Row],[Conversion Rate]]</f>
        <v>0</v>
      </c>
      <c r="BD650" s="28">
        <f>Table24[[#This Row],[SAF/kg]]*Table24[[#This Row],[Conversion Rate]]</f>
        <v>0</v>
      </c>
      <c r="BE650" s="30" cm="1">
        <f t="array" ref="BE650">IF(COUNTIFS(F$20:F$1213,F650,G$20:G$1213,G650)&gt;1,
    _xlfn.PERCENTRANK.INC(
        _xlfn._xlws.FILTER(AO$20:AO$1213, (F$20:F$1213=F650)*(G$20:G$1213=G650)*ISNUMBER(AO$20:AO$1213)),
        AO650
    ),
    0
)</f>
        <v>0.2</v>
      </c>
      <c r="BF650" s="28" t="str">
        <f t="shared" si="9"/>
        <v>Green</v>
      </c>
    </row>
    <row r="651" spans="3:58" hidden="1">
      <c r="C651" s="6" t="s">
        <v>20</v>
      </c>
      <c r="D651" s="4" t="s">
        <v>472</v>
      </c>
      <c r="E651" s="4" t="s">
        <v>22</v>
      </c>
      <c r="F651" s="4" t="s">
        <v>32</v>
      </c>
      <c r="G651" s="4" t="s">
        <v>44</v>
      </c>
      <c r="H651" s="4" t="s">
        <v>799</v>
      </c>
      <c r="I651" s="4" t="s">
        <v>816</v>
      </c>
      <c r="J651" s="4" t="s">
        <v>776</v>
      </c>
      <c r="K651" s="4" t="s">
        <v>777</v>
      </c>
      <c r="L6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651" s="7">
        <v>10380.670000000002</v>
      </c>
      <c r="N651" s="4">
        <v>621</v>
      </c>
      <c r="O651" s="13">
        <v>16.716054750402581</v>
      </c>
      <c r="P651" s="8" t="s">
        <v>1079</v>
      </c>
      <c r="Q651" s="12" t="s">
        <v>472</v>
      </c>
      <c r="R651" s="12" t="s">
        <v>792</v>
      </c>
      <c r="S651" s="12" t="s">
        <v>114</v>
      </c>
      <c r="T651" s="12" t="s">
        <v>859</v>
      </c>
      <c r="U651" s="22">
        <v>45</v>
      </c>
      <c r="V651" s="12">
        <v>310</v>
      </c>
      <c r="W651" s="12">
        <v>10.200000000000001</v>
      </c>
      <c r="X651" s="12">
        <v>6</v>
      </c>
      <c r="Y651" s="12">
        <v>6</v>
      </c>
      <c r="Z651" s="12">
        <v>6</v>
      </c>
      <c r="AA651" s="12">
        <v>6</v>
      </c>
      <c r="AB651" s="12">
        <v>6</v>
      </c>
      <c r="AC651" s="12">
        <v>6</v>
      </c>
      <c r="AD651" s="12">
        <v>6</v>
      </c>
      <c r="AE651" s="12" t="s">
        <v>838</v>
      </c>
      <c r="AF651" s="12" t="s">
        <v>1078</v>
      </c>
      <c r="AG651" s="12"/>
      <c r="AH651" s="12">
        <v>0.18</v>
      </c>
      <c r="AI651" s="12"/>
      <c r="AJ651" s="12"/>
      <c r="AK651" s="12"/>
      <c r="AL651" s="16" t="s">
        <v>1083</v>
      </c>
      <c r="AM651" s="12" t="s">
        <v>1500</v>
      </c>
      <c r="AN651" s="27">
        <f>VLOOKUP(Table24[[#This Row],[USD conversion]],Sheet2!A:B,2,FALSE)</f>
        <v>1</v>
      </c>
      <c r="AO651" s="28">
        <f>Table24[[#This Row],[Min Charge]]*Table24[[#This Row],[Conversion Rate]]</f>
        <v>310</v>
      </c>
      <c r="AP651" s="28">
        <f>Table24[[#This Row],[45]]*Table24[[#This Row],[Conversion Rate]]</f>
        <v>10.200000000000001</v>
      </c>
      <c r="AQ651" s="28">
        <f>Table24[[#This Row],[100]]*Table24[[#This Row],[Conversion Rate]]</f>
        <v>6</v>
      </c>
      <c r="AR651" s="28">
        <f>Table24[[#This Row],[200]]*Table24[[#This Row],[Conversion Rate]]</f>
        <v>6</v>
      </c>
      <c r="AS651" s="28">
        <f>Table24[[#This Row],[300]]*Table24[[#This Row],[Conversion Rate]]</f>
        <v>6</v>
      </c>
      <c r="AT651" s="28">
        <f>Table24[[#This Row],[500]]*Table24[[#This Row],[Conversion Rate]]</f>
        <v>6</v>
      </c>
      <c r="AU651" s="28">
        <f>Table24[[#This Row],[1000]]*Table24[[#This Row],[Conversion Rate]]</f>
        <v>6</v>
      </c>
      <c r="AV651" s="28">
        <f>Table24[[#This Row],[2500]]*Table24[[#This Row],[Conversion Rate]]</f>
        <v>6</v>
      </c>
      <c r="AW651" s="28">
        <f>Table24[[#This Row],[5000]]*Table24[[#This Row],[Conversion Rate]]</f>
        <v>6</v>
      </c>
      <c r="AX651" s="28" t="str">
        <f>Table24[[#This Row],[All In/ ++]]</f>
        <v>++</v>
      </c>
      <c r="AY651" s="28" t="e">
        <f>Table24[[#This Row],[FSC]]*Table24[[#This Row],[Conversion Rate]]</f>
        <v>#VALUE!</v>
      </c>
      <c r="AZ651" s="28">
        <f>Table24[[#This Row],[SSC]]*Table24[[#This Row],[Conversion Rate]]</f>
        <v>0</v>
      </c>
      <c r="BA651" s="28">
        <f>Table24[[#This Row],[Screening]]*Table24[[#This Row],[Conversion Rate]]</f>
        <v>0.18</v>
      </c>
      <c r="BB651" s="28">
        <f>Table24[[#This Row],[Other Charges]]*Table24[[#This Row],[Conversion Rate]]</f>
        <v>0</v>
      </c>
      <c r="BC651" s="28">
        <f>Table24[[#This Row],[Dry Ice Charge]]*Table24[[#This Row],[Conversion Rate]]</f>
        <v>0</v>
      </c>
      <c r="BD651" s="28">
        <f>Table24[[#This Row],[SAF/kg]]*Table24[[#This Row],[Conversion Rate]]</f>
        <v>0</v>
      </c>
      <c r="BE651" s="30" cm="1">
        <f t="array" ref="BE651">IF(COUNTIFS(F$20:F$1213,F651,G$20:G$1213,G651)&gt;1,
    _xlfn.PERCENTRANK.INC(
        _xlfn._xlws.FILTER(AO$20:AO$1213, (F$20:F$1213=F651)*(G$20:G$1213=G651)*ISNUMBER(AO$20:AO$1213)),
        AO651
    ),
    0
)</f>
        <v>0.71399999999999997</v>
      </c>
      <c r="BF651" s="28" t="str">
        <f t="shared" si="9"/>
        <v>Red</v>
      </c>
    </row>
    <row r="652" spans="3:58" hidden="1">
      <c r="C652" s="6" t="s">
        <v>20</v>
      </c>
      <c r="D652" s="4" t="s">
        <v>472</v>
      </c>
      <c r="E652" s="4" t="s">
        <v>22</v>
      </c>
      <c r="F652" s="4" t="s">
        <v>32</v>
      </c>
      <c r="G652" s="4" t="s">
        <v>106</v>
      </c>
      <c r="H652" s="4" t="s">
        <v>799</v>
      </c>
      <c r="I652" s="4" t="s">
        <v>816</v>
      </c>
      <c r="J652" s="4" t="s">
        <v>776</v>
      </c>
      <c r="K652" s="4" t="s">
        <v>777</v>
      </c>
      <c r="L6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652" s="7">
        <v>8835.8500000000076</v>
      </c>
      <c r="N652" s="4">
        <v>620</v>
      </c>
      <c r="O652" s="13">
        <v>14.251370967741948</v>
      </c>
      <c r="P652" s="8" t="s">
        <v>1079</v>
      </c>
      <c r="Q652" s="12" t="s">
        <v>472</v>
      </c>
      <c r="R652" s="12" t="s">
        <v>792</v>
      </c>
      <c r="S652" s="12" t="s">
        <v>114</v>
      </c>
      <c r="T652" s="12" t="s">
        <v>859</v>
      </c>
      <c r="U652" s="22">
        <v>45</v>
      </c>
      <c r="V652" s="12">
        <v>320</v>
      </c>
      <c r="W652" s="12">
        <v>10.4</v>
      </c>
      <c r="X652" s="12">
        <v>6.1</v>
      </c>
      <c r="Y652" s="12">
        <v>6.1</v>
      </c>
      <c r="Z652" s="12">
        <v>6.1</v>
      </c>
      <c r="AA652" s="12">
        <v>6.1</v>
      </c>
      <c r="AB652" s="12">
        <v>6.1</v>
      </c>
      <c r="AC652" s="12">
        <v>6.1</v>
      </c>
      <c r="AD652" s="12">
        <v>6.1</v>
      </c>
      <c r="AE652" s="12" t="s">
        <v>838</v>
      </c>
      <c r="AF652" s="12" t="s">
        <v>1078</v>
      </c>
      <c r="AG652" s="12"/>
      <c r="AH652" s="12">
        <v>0.18</v>
      </c>
      <c r="AI652" s="12"/>
      <c r="AJ652" s="12"/>
      <c r="AK652" s="12"/>
      <c r="AL652" s="16" t="s">
        <v>1083</v>
      </c>
      <c r="AM652" s="12" t="s">
        <v>1500</v>
      </c>
      <c r="AN652" s="27">
        <f>VLOOKUP(Table24[[#This Row],[USD conversion]],Sheet2!A:B,2,FALSE)</f>
        <v>1</v>
      </c>
      <c r="AO652" s="28">
        <f>Table24[[#This Row],[Min Charge]]*Table24[[#This Row],[Conversion Rate]]</f>
        <v>320</v>
      </c>
      <c r="AP652" s="28">
        <f>Table24[[#This Row],[45]]*Table24[[#This Row],[Conversion Rate]]</f>
        <v>10.4</v>
      </c>
      <c r="AQ652" s="28">
        <f>Table24[[#This Row],[100]]*Table24[[#This Row],[Conversion Rate]]</f>
        <v>6.1</v>
      </c>
      <c r="AR652" s="28">
        <f>Table24[[#This Row],[200]]*Table24[[#This Row],[Conversion Rate]]</f>
        <v>6.1</v>
      </c>
      <c r="AS652" s="28">
        <f>Table24[[#This Row],[300]]*Table24[[#This Row],[Conversion Rate]]</f>
        <v>6.1</v>
      </c>
      <c r="AT652" s="28">
        <f>Table24[[#This Row],[500]]*Table24[[#This Row],[Conversion Rate]]</f>
        <v>6.1</v>
      </c>
      <c r="AU652" s="28">
        <f>Table24[[#This Row],[1000]]*Table24[[#This Row],[Conversion Rate]]</f>
        <v>6.1</v>
      </c>
      <c r="AV652" s="28">
        <f>Table24[[#This Row],[2500]]*Table24[[#This Row],[Conversion Rate]]</f>
        <v>6.1</v>
      </c>
      <c r="AW652" s="28">
        <f>Table24[[#This Row],[5000]]*Table24[[#This Row],[Conversion Rate]]</f>
        <v>6.1</v>
      </c>
      <c r="AX652" s="28" t="str">
        <f>Table24[[#This Row],[All In/ ++]]</f>
        <v>++</v>
      </c>
      <c r="AY652" s="28" t="e">
        <f>Table24[[#This Row],[FSC]]*Table24[[#This Row],[Conversion Rate]]</f>
        <v>#VALUE!</v>
      </c>
      <c r="AZ652" s="28">
        <f>Table24[[#This Row],[SSC]]*Table24[[#This Row],[Conversion Rate]]</f>
        <v>0</v>
      </c>
      <c r="BA652" s="28">
        <f>Table24[[#This Row],[Screening]]*Table24[[#This Row],[Conversion Rate]]</f>
        <v>0.18</v>
      </c>
      <c r="BB652" s="28">
        <f>Table24[[#This Row],[Other Charges]]*Table24[[#This Row],[Conversion Rate]]</f>
        <v>0</v>
      </c>
      <c r="BC652" s="28">
        <f>Table24[[#This Row],[Dry Ice Charge]]*Table24[[#This Row],[Conversion Rate]]</f>
        <v>0</v>
      </c>
      <c r="BD652" s="28">
        <f>Table24[[#This Row],[SAF/kg]]*Table24[[#This Row],[Conversion Rate]]</f>
        <v>0</v>
      </c>
      <c r="BE652" s="30" cm="1">
        <f t="array" ref="BE652">IF(COUNTIFS(F$20:F$1213,F652,G$20:G$1213,G652)&gt;1,
    _xlfn.PERCENTRANK.INC(
        _xlfn._xlws.FILTER(AO$20:AO$1213, (F$20:F$1213=F652)*(G$20:G$1213=G652)*ISNUMBER(AO$20:AO$1213)),
        AO652
    ),
    0
)</f>
        <v>0.7</v>
      </c>
      <c r="BF652" s="28" t="str">
        <f t="shared" ref="BF652:BF715" si="10">IF(ISNUMBER(BE652), IF(BE652&lt;=0.2, "Green", IF(BE652&lt;=0.7, "Orange", "Red")), "")</f>
        <v>Orange</v>
      </c>
    </row>
    <row r="653" spans="3:58" hidden="1">
      <c r="C653" s="6" t="s">
        <v>20</v>
      </c>
      <c r="D653" s="4" t="s">
        <v>472</v>
      </c>
      <c r="E653" s="4" t="s">
        <v>22</v>
      </c>
      <c r="F653" s="4" t="s">
        <v>32</v>
      </c>
      <c r="G653" s="4" t="s">
        <v>29</v>
      </c>
      <c r="H653" s="4" t="s">
        <v>799</v>
      </c>
      <c r="I653" s="4" t="s">
        <v>811</v>
      </c>
      <c r="J653" s="4" t="s">
        <v>776</v>
      </c>
      <c r="K653" s="4" t="s">
        <v>777</v>
      </c>
      <c r="L6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653" s="7">
        <v>5365.61</v>
      </c>
      <c r="N653" s="4">
        <v>313</v>
      </c>
      <c r="O653" s="13">
        <v>17.14252396166134</v>
      </c>
      <c r="P653" s="8" t="s">
        <v>1079</v>
      </c>
      <c r="Q653" s="12" t="s">
        <v>472</v>
      </c>
      <c r="R653" s="12" t="s">
        <v>792</v>
      </c>
      <c r="S653" s="12" t="s">
        <v>114</v>
      </c>
      <c r="T653" s="12" t="s">
        <v>859</v>
      </c>
      <c r="U653" s="22">
        <v>45</v>
      </c>
      <c r="V653" s="12">
        <v>185</v>
      </c>
      <c r="W653" s="12">
        <v>5.1000000000000005</v>
      </c>
      <c r="X653" s="12">
        <v>3</v>
      </c>
      <c r="Y653" s="12">
        <v>3</v>
      </c>
      <c r="Z653" s="12">
        <v>3</v>
      </c>
      <c r="AA653" s="12">
        <v>3</v>
      </c>
      <c r="AB653" s="12">
        <v>3</v>
      </c>
      <c r="AC653" s="12">
        <v>3</v>
      </c>
      <c r="AD653" s="12">
        <v>3</v>
      </c>
      <c r="AE653" s="12" t="s">
        <v>838</v>
      </c>
      <c r="AF653" s="12" t="s">
        <v>1078</v>
      </c>
      <c r="AG653" s="12"/>
      <c r="AH653" s="12">
        <v>0.18</v>
      </c>
      <c r="AI653" s="12"/>
      <c r="AJ653" s="12"/>
      <c r="AK653" s="12"/>
      <c r="AL653" s="16" t="s">
        <v>1083</v>
      </c>
      <c r="AM653" s="12" t="s">
        <v>1500</v>
      </c>
      <c r="AN653" s="27">
        <f>VLOOKUP(Table24[[#This Row],[USD conversion]],Sheet2!A:B,2,FALSE)</f>
        <v>1</v>
      </c>
      <c r="AO653" s="28">
        <f>Table24[[#This Row],[Min Charge]]*Table24[[#This Row],[Conversion Rate]]</f>
        <v>185</v>
      </c>
      <c r="AP653" s="28">
        <f>Table24[[#This Row],[45]]*Table24[[#This Row],[Conversion Rate]]</f>
        <v>5.1000000000000005</v>
      </c>
      <c r="AQ653" s="28">
        <f>Table24[[#This Row],[100]]*Table24[[#This Row],[Conversion Rate]]</f>
        <v>3</v>
      </c>
      <c r="AR653" s="28">
        <f>Table24[[#This Row],[200]]*Table24[[#This Row],[Conversion Rate]]</f>
        <v>3</v>
      </c>
      <c r="AS653" s="28">
        <f>Table24[[#This Row],[300]]*Table24[[#This Row],[Conversion Rate]]</f>
        <v>3</v>
      </c>
      <c r="AT653" s="28">
        <f>Table24[[#This Row],[500]]*Table24[[#This Row],[Conversion Rate]]</f>
        <v>3</v>
      </c>
      <c r="AU653" s="28">
        <f>Table24[[#This Row],[1000]]*Table24[[#This Row],[Conversion Rate]]</f>
        <v>3</v>
      </c>
      <c r="AV653" s="28">
        <f>Table24[[#This Row],[2500]]*Table24[[#This Row],[Conversion Rate]]</f>
        <v>3</v>
      </c>
      <c r="AW653" s="28">
        <f>Table24[[#This Row],[5000]]*Table24[[#This Row],[Conversion Rate]]</f>
        <v>3</v>
      </c>
      <c r="AX653" s="28" t="str">
        <f>Table24[[#This Row],[All In/ ++]]</f>
        <v>++</v>
      </c>
      <c r="AY653" s="28" t="e">
        <f>Table24[[#This Row],[FSC]]*Table24[[#This Row],[Conversion Rate]]</f>
        <v>#VALUE!</v>
      </c>
      <c r="AZ653" s="28">
        <f>Table24[[#This Row],[SSC]]*Table24[[#This Row],[Conversion Rate]]</f>
        <v>0</v>
      </c>
      <c r="BA653" s="28">
        <f>Table24[[#This Row],[Screening]]*Table24[[#This Row],[Conversion Rate]]</f>
        <v>0.18</v>
      </c>
      <c r="BB653" s="28">
        <f>Table24[[#This Row],[Other Charges]]*Table24[[#This Row],[Conversion Rate]]</f>
        <v>0</v>
      </c>
      <c r="BC653" s="28">
        <f>Table24[[#This Row],[Dry Ice Charge]]*Table24[[#This Row],[Conversion Rate]]</f>
        <v>0</v>
      </c>
      <c r="BD653" s="28">
        <f>Table24[[#This Row],[SAF/kg]]*Table24[[#This Row],[Conversion Rate]]</f>
        <v>0</v>
      </c>
      <c r="BE653" s="30" cm="1">
        <f t="array" ref="BE653">IF(COUNTIFS(F$20:F$1213,F653,G$20:G$1213,G653)&gt;1,
    _xlfn.PERCENTRANK.INC(
        _xlfn._xlws.FILTER(AO$20:AO$1213, (F$20:F$1213=F653)*(G$20:G$1213=G653)*ISNUMBER(AO$20:AO$1213)),
        AO653
    ),
    0
)</f>
        <v>0.71399999999999997</v>
      </c>
      <c r="BF653" s="28" t="str">
        <f t="shared" si="10"/>
        <v>Red</v>
      </c>
    </row>
    <row r="654" spans="3:58" hidden="1">
      <c r="C654" s="6" t="s">
        <v>20</v>
      </c>
      <c r="D654" s="4" t="s">
        <v>21</v>
      </c>
      <c r="E654" s="4" t="s">
        <v>22</v>
      </c>
      <c r="F654" s="4" t="s">
        <v>179</v>
      </c>
      <c r="G654" s="4" t="s">
        <v>37</v>
      </c>
      <c r="H654" s="4" t="s">
        <v>821</v>
      </c>
      <c r="I654" s="4" t="s">
        <v>799</v>
      </c>
      <c r="J654" s="4" t="s">
        <v>777</v>
      </c>
      <c r="K654" s="4" t="s">
        <v>776</v>
      </c>
      <c r="L6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PharmaNoExpressBKKLAXTHUSAPACAMERICAS</v>
      </c>
      <c r="M654" s="7">
        <v>963</v>
      </c>
      <c r="N654" s="4">
        <v>508</v>
      </c>
      <c r="O654" s="13">
        <v>1.8956692913385826</v>
      </c>
      <c r="P654" s="8" t="s">
        <v>1079</v>
      </c>
      <c r="Q654" s="12" t="s">
        <v>472</v>
      </c>
      <c r="R654" s="12" t="s">
        <v>792</v>
      </c>
      <c r="S654" s="12" t="s">
        <v>114</v>
      </c>
      <c r="T654" s="12" t="s">
        <v>967</v>
      </c>
      <c r="U654" s="22">
        <v>20</v>
      </c>
      <c r="V654" s="12">
        <v>26000</v>
      </c>
      <c r="W654" s="12"/>
      <c r="X654" s="12">
        <v>260</v>
      </c>
      <c r="Y654" s="12">
        <v>260</v>
      </c>
      <c r="Z654" s="12">
        <v>250</v>
      </c>
      <c r="AA654" s="12">
        <v>245</v>
      </c>
      <c r="AB654" s="12">
        <v>240</v>
      </c>
      <c r="AC654" s="12">
        <v>240</v>
      </c>
      <c r="AD654" s="12">
        <v>240</v>
      </c>
      <c r="AE654" s="12" t="s">
        <v>889</v>
      </c>
      <c r="AF654" s="12"/>
      <c r="AG654" s="12"/>
      <c r="AH654" s="12"/>
      <c r="AI654" s="12"/>
      <c r="AJ654" s="12"/>
      <c r="AK654" s="12"/>
      <c r="AL654" s="16" t="s">
        <v>1081</v>
      </c>
      <c r="AM654" s="12" t="s">
        <v>1506</v>
      </c>
      <c r="AN654" s="27">
        <f>VLOOKUP(Table24[[#This Row],[USD conversion]],Sheet2!A:B,2,FALSE)</f>
        <v>3.058E-2</v>
      </c>
      <c r="AO654" s="28">
        <f>Table24[[#This Row],[Min Charge]]*Table24[[#This Row],[Conversion Rate]]</f>
        <v>795.08</v>
      </c>
      <c r="AP654" s="28">
        <f>Table24[[#This Row],[45]]*Table24[[#This Row],[Conversion Rate]]</f>
        <v>0</v>
      </c>
      <c r="AQ654" s="28">
        <f>Table24[[#This Row],[100]]*Table24[[#This Row],[Conversion Rate]]</f>
        <v>7.9508000000000001</v>
      </c>
      <c r="AR654" s="28">
        <f>Table24[[#This Row],[200]]*Table24[[#This Row],[Conversion Rate]]</f>
        <v>7.9508000000000001</v>
      </c>
      <c r="AS654" s="28">
        <f>Table24[[#This Row],[300]]*Table24[[#This Row],[Conversion Rate]]</f>
        <v>7.6449999999999996</v>
      </c>
      <c r="AT654" s="28">
        <f>Table24[[#This Row],[500]]*Table24[[#This Row],[Conversion Rate]]</f>
        <v>7.4920999999999998</v>
      </c>
      <c r="AU654" s="28">
        <f>Table24[[#This Row],[1000]]*Table24[[#This Row],[Conversion Rate]]</f>
        <v>7.3391999999999999</v>
      </c>
      <c r="AV654" s="28">
        <f>Table24[[#This Row],[2500]]*Table24[[#This Row],[Conversion Rate]]</f>
        <v>7.3391999999999999</v>
      </c>
      <c r="AW654" s="28">
        <f>Table24[[#This Row],[5000]]*Table24[[#This Row],[Conversion Rate]]</f>
        <v>7.3391999999999999</v>
      </c>
      <c r="AX654" s="28" t="str">
        <f>Table24[[#This Row],[All In/ ++]]</f>
        <v>All in</v>
      </c>
      <c r="AY654" s="28">
        <f>Table24[[#This Row],[FSC]]*Table24[[#This Row],[Conversion Rate]]</f>
        <v>0</v>
      </c>
      <c r="AZ654" s="28">
        <f>Table24[[#This Row],[SSC]]*Table24[[#This Row],[Conversion Rate]]</f>
        <v>0</v>
      </c>
      <c r="BA654" s="28">
        <f>Table24[[#This Row],[Screening]]*Table24[[#This Row],[Conversion Rate]]</f>
        <v>0</v>
      </c>
      <c r="BB654" s="28">
        <f>Table24[[#This Row],[Other Charges]]*Table24[[#This Row],[Conversion Rate]]</f>
        <v>0</v>
      </c>
      <c r="BC654" s="28">
        <f>Table24[[#This Row],[Dry Ice Charge]]*Table24[[#This Row],[Conversion Rate]]</f>
        <v>0</v>
      </c>
      <c r="BD654" s="28">
        <f>Table24[[#This Row],[SAF/kg]]*Table24[[#This Row],[Conversion Rate]]</f>
        <v>0</v>
      </c>
      <c r="BE654" s="30" cm="1">
        <f t="array" ref="BE654">IF(COUNTIFS(F$20:F$1213,F654,G$20:G$1213,G654)&gt;1,
    _xlfn.PERCENTRANK.INC(
        _xlfn._xlws.FILTER(AO$20:AO$1213, (F$20:F$1213=F654)*(G$20:G$1213=G654)*ISNUMBER(AO$20:AO$1213)),
        AO654
    ),
    0
)</f>
        <v>1</v>
      </c>
      <c r="BF654" s="28" t="str">
        <f t="shared" si="10"/>
        <v>Red</v>
      </c>
    </row>
    <row r="655" spans="3:58" hidden="1">
      <c r="C655" s="6" t="s">
        <v>20</v>
      </c>
      <c r="D655" s="4" t="s">
        <v>472</v>
      </c>
      <c r="E655" s="4" t="s">
        <v>22</v>
      </c>
      <c r="F655" s="4" t="s">
        <v>290</v>
      </c>
      <c r="G655" s="4" t="s">
        <v>37</v>
      </c>
      <c r="H655" s="4" t="s">
        <v>797</v>
      </c>
      <c r="I655" s="4" t="s">
        <v>799</v>
      </c>
      <c r="J655" s="4" t="s">
        <v>777</v>
      </c>
      <c r="K655" s="4" t="s">
        <v>776</v>
      </c>
      <c r="L6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PharmaYesExpressBOMLAXINUSAPACAMERICAS</v>
      </c>
      <c r="M655" s="7">
        <v>23598</v>
      </c>
      <c r="N655" s="4">
        <v>293</v>
      </c>
      <c r="O655" s="13">
        <v>80.539249146757683</v>
      </c>
      <c r="P655" s="8" t="s">
        <v>1079</v>
      </c>
      <c r="Q655" s="12" t="s">
        <v>472</v>
      </c>
      <c r="R655" s="12" t="s">
        <v>792</v>
      </c>
      <c r="S655" s="12" t="s">
        <v>114</v>
      </c>
      <c r="T655" s="12" t="s">
        <v>871</v>
      </c>
      <c r="U655" s="22">
        <v>300</v>
      </c>
      <c r="V655" s="12">
        <v>280800</v>
      </c>
      <c r="W655" s="12"/>
      <c r="X655" s="12"/>
      <c r="Y655" s="12"/>
      <c r="Z655" s="12">
        <v>936</v>
      </c>
      <c r="AA655" s="12">
        <v>936</v>
      </c>
      <c r="AB655" s="12">
        <v>936</v>
      </c>
      <c r="AC655" s="12">
        <v>936</v>
      </c>
      <c r="AD655" s="12">
        <v>936</v>
      </c>
      <c r="AE655" s="12" t="s">
        <v>889</v>
      </c>
      <c r="AF655" s="12"/>
      <c r="AG655" s="12"/>
      <c r="AH655" s="12"/>
      <c r="AI655" s="12"/>
      <c r="AJ655" s="12"/>
      <c r="AK655" s="12"/>
      <c r="AL655" s="16" t="s">
        <v>1081</v>
      </c>
      <c r="AM655" s="12" t="s">
        <v>1507</v>
      </c>
      <c r="AN655" s="27">
        <f>VLOOKUP(Table24[[#This Row],[USD conversion]],Sheet2!A:B,2,FALSE)</f>
        <v>1.167E-2</v>
      </c>
      <c r="AO655" s="28">
        <f>Table24[[#This Row],[Min Charge]]*Table24[[#This Row],[Conversion Rate]]</f>
        <v>3276.9360000000001</v>
      </c>
      <c r="AP655" s="28">
        <f>Table24[[#This Row],[45]]*Table24[[#This Row],[Conversion Rate]]</f>
        <v>0</v>
      </c>
      <c r="AQ655" s="28">
        <f>Table24[[#This Row],[100]]*Table24[[#This Row],[Conversion Rate]]</f>
        <v>0</v>
      </c>
      <c r="AR655" s="28">
        <f>Table24[[#This Row],[200]]*Table24[[#This Row],[Conversion Rate]]</f>
        <v>0</v>
      </c>
      <c r="AS655" s="28">
        <f>Table24[[#This Row],[300]]*Table24[[#This Row],[Conversion Rate]]</f>
        <v>10.923119999999999</v>
      </c>
      <c r="AT655" s="28">
        <f>Table24[[#This Row],[500]]*Table24[[#This Row],[Conversion Rate]]</f>
        <v>10.923119999999999</v>
      </c>
      <c r="AU655" s="28">
        <f>Table24[[#This Row],[1000]]*Table24[[#This Row],[Conversion Rate]]</f>
        <v>10.923119999999999</v>
      </c>
      <c r="AV655" s="28">
        <f>Table24[[#This Row],[2500]]*Table24[[#This Row],[Conversion Rate]]</f>
        <v>10.923119999999999</v>
      </c>
      <c r="AW655" s="28">
        <f>Table24[[#This Row],[5000]]*Table24[[#This Row],[Conversion Rate]]</f>
        <v>10.923119999999999</v>
      </c>
      <c r="AX655" s="28" t="str">
        <f>Table24[[#This Row],[All In/ ++]]</f>
        <v>All in</v>
      </c>
      <c r="AY655" s="28">
        <f>Table24[[#This Row],[FSC]]*Table24[[#This Row],[Conversion Rate]]</f>
        <v>0</v>
      </c>
      <c r="AZ655" s="28">
        <f>Table24[[#This Row],[SSC]]*Table24[[#This Row],[Conversion Rate]]</f>
        <v>0</v>
      </c>
      <c r="BA655" s="28">
        <f>Table24[[#This Row],[Screening]]*Table24[[#This Row],[Conversion Rate]]</f>
        <v>0</v>
      </c>
      <c r="BB655" s="28">
        <f>Table24[[#This Row],[Other Charges]]*Table24[[#This Row],[Conversion Rate]]</f>
        <v>0</v>
      </c>
      <c r="BC655" s="28">
        <f>Table24[[#This Row],[Dry Ice Charge]]*Table24[[#This Row],[Conversion Rate]]</f>
        <v>0</v>
      </c>
      <c r="BD655" s="28">
        <f>Table24[[#This Row],[SAF/kg]]*Table24[[#This Row],[Conversion Rate]]</f>
        <v>0</v>
      </c>
      <c r="BE655" s="30" cm="1">
        <f t="array" ref="BE655">IF(COUNTIFS(F$20:F$1213,F655,G$20:G$1213,G655)&gt;1,
    _xlfn.PERCENTRANK.INC(
        _xlfn._xlws.FILTER(AO$20:AO$1213, (F$20:F$1213=F655)*(G$20:G$1213=G655)*ISNUMBER(AO$20:AO$1213)),
        AO655
    ),
    0
)</f>
        <v>1</v>
      </c>
      <c r="BF655" s="28" t="str">
        <f t="shared" si="10"/>
        <v>Red</v>
      </c>
    </row>
    <row r="656" spans="3:58" hidden="1">
      <c r="C656" s="6" t="s">
        <v>20</v>
      </c>
      <c r="D656" s="4" t="s">
        <v>472</v>
      </c>
      <c r="E656" s="4" t="s">
        <v>22</v>
      </c>
      <c r="F656" s="4" t="s">
        <v>290</v>
      </c>
      <c r="G656" s="4" t="s">
        <v>86</v>
      </c>
      <c r="H656" s="4" t="s">
        <v>797</v>
      </c>
      <c r="I656" s="4" t="s">
        <v>795</v>
      </c>
      <c r="J656" s="4" t="s">
        <v>777</v>
      </c>
      <c r="K656" s="4" t="s">
        <v>778</v>
      </c>
      <c r="L6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PharmaYesExpressBOMLHRINGBAPACEMEA</v>
      </c>
      <c r="M656" s="7">
        <v>12939</v>
      </c>
      <c r="N656" s="4">
        <v>333</v>
      </c>
      <c r="O656" s="13">
        <v>38.855855855855857</v>
      </c>
      <c r="P656" s="8" t="s">
        <v>1079</v>
      </c>
      <c r="Q656" s="12" t="s">
        <v>472</v>
      </c>
      <c r="R656" s="12" t="s">
        <v>792</v>
      </c>
      <c r="S656" s="12" t="s">
        <v>114</v>
      </c>
      <c r="T656" s="12" t="s">
        <v>871</v>
      </c>
      <c r="U656" s="22">
        <v>300</v>
      </c>
      <c r="V656" s="12">
        <v>118800</v>
      </c>
      <c r="W656" s="12"/>
      <c r="X656" s="12"/>
      <c r="Y656" s="12"/>
      <c r="Z656" s="12">
        <v>396</v>
      </c>
      <c r="AA656" s="12">
        <v>396</v>
      </c>
      <c r="AB656" s="12">
        <v>396</v>
      </c>
      <c r="AC656" s="12">
        <v>396</v>
      </c>
      <c r="AD656" s="12">
        <v>396</v>
      </c>
      <c r="AE656" s="12" t="s">
        <v>889</v>
      </c>
      <c r="AF656" s="12"/>
      <c r="AG656" s="12"/>
      <c r="AH656" s="12"/>
      <c r="AI656" s="12"/>
      <c r="AJ656" s="12"/>
      <c r="AK656" s="12"/>
      <c r="AL656" s="16" t="s">
        <v>1081</v>
      </c>
      <c r="AM656" s="12" t="s">
        <v>1507</v>
      </c>
      <c r="AN656" s="27">
        <f>VLOOKUP(Table24[[#This Row],[USD conversion]],Sheet2!A:B,2,FALSE)</f>
        <v>1.167E-2</v>
      </c>
      <c r="AO656" s="28">
        <f>Table24[[#This Row],[Min Charge]]*Table24[[#This Row],[Conversion Rate]]</f>
        <v>1386.396</v>
      </c>
      <c r="AP656" s="28">
        <f>Table24[[#This Row],[45]]*Table24[[#This Row],[Conversion Rate]]</f>
        <v>0</v>
      </c>
      <c r="AQ656" s="28">
        <f>Table24[[#This Row],[100]]*Table24[[#This Row],[Conversion Rate]]</f>
        <v>0</v>
      </c>
      <c r="AR656" s="28">
        <f>Table24[[#This Row],[200]]*Table24[[#This Row],[Conversion Rate]]</f>
        <v>0</v>
      </c>
      <c r="AS656" s="28">
        <f>Table24[[#This Row],[300]]*Table24[[#This Row],[Conversion Rate]]</f>
        <v>4.6213199999999999</v>
      </c>
      <c r="AT656" s="28">
        <f>Table24[[#This Row],[500]]*Table24[[#This Row],[Conversion Rate]]</f>
        <v>4.6213199999999999</v>
      </c>
      <c r="AU656" s="28">
        <f>Table24[[#This Row],[1000]]*Table24[[#This Row],[Conversion Rate]]</f>
        <v>4.6213199999999999</v>
      </c>
      <c r="AV656" s="28">
        <f>Table24[[#This Row],[2500]]*Table24[[#This Row],[Conversion Rate]]</f>
        <v>4.6213199999999999</v>
      </c>
      <c r="AW656" s="28">
        <f>Table24[[#This Row],[5000]]*Table24[[#This Row],[Conversion Rate]]</f>
        <v>4.6213199999999999</v>
      </c>
      <c r="AX656" s="28" t="str">
        <f>Table24[[#This Row],[All In/ ++]]</f>
        <v>All in</v>
      </c>
      <c r="AY656" s="28">
        <f>Table24[[#This Row],[FSC]]*Table24[[#This Row],[Conversion Rate]]</f>
        <v>0</v>
      </c>
      <c r="AZ656" s="28">
        <f>Table24[[#This Row],[SSC]]*Table24[[#This Row],[Conversion Rate]]</f>
        <v>0</v>
      </c>
      <c r="BA656" s="28">
        <f>Table24[[#This Row],[Screening]]*Table24[[#This Row],[Conversion Rate]]</f>
        <v>0</v>
      </c>
      <c r="BB656" s="28">
        <f>Table24[[#This Row],[Other Charges]]*Table24[[#This Row],[Conversion Rate]]</f>
        <v>0</v>
      </c>
      <c r="BC656" s="28">
        <f>Table24[[#This Row],[Dry Ice Charge]]*Table24[[#This Row],[Conversion Rate]]</f>
        <v>0</v>
      </c>
      <c r="BD656" s="28">
        <f>Table24[[#This Row],[SAF/kg]]*Table24[[#This Row],[Conversion Rate]]</f>
        <v>0</v>
      </c>
      <c r="BE656" s="30" cm="1">
        <f t="array" ref="BE656">IF(COUNTIFS(F$20:F$1213,F656,G$20:G$1213,G656)&gt;1,
    _xlfn.PERCENTRANK.INC(
        _xlfn._xlws.FILTER(AO$20:AO$1213, (F$20:F$1213=F656)*(G$20:G$1213=G656)*ISNUMBER(AO$20:AO$1213)),
        AO656
    ),
    0
)</f>
        <v>1</v>
      </c>
      <c r="BF656" s="28" t="str">
        <f t="shared" si="10"/>
        <v>Red</v>
      </c>
    </row>
    <row r="657" spans="3:58" hidden="1">
      <c r="C657" s="6" t="s">
        <v>20</v>
      </c>
      <c r="D657" s="4" t="s">
        <v>21</v>
      </c>
      <c r="E657" s="4" t="s">
        <v>22</v>
      </c>
      <c r="F657" s="4" t="s">
        <v>290</v>
      </c>
      <c r="G657" s="4" t="s">
        <v>27</v>
      </c>
      <c r="H657" s="4" t="s">
        <v>797</v>
      </c>
      <c r="I657" s="4" t="s">
        <v>810</v>
      </c>
      <c r="J657" s="4" t="s">
        <v>777</v>
      </c>
      <c r="K657" s="4" t="s">
        <v>777</v>
      </c>
      <c r="L6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PharmaNoExpressBOMSININSGAPACAPAC</v>
      </c>
      <c r="M657" s="7">
        <v>3239</v>
      </c>
      <c r="N657" s="4">
        <v>591</v>
      </c>
      <c r="O657" s="13">
        <v>5.4805414551607443</v>
      </c>
      <c r="P657" s="8" t="s">
        <v>1079</v>
      </c>
      <c r="Q657" s="12" t="s">
        <v>472</v>
      </c>
      <c r="R657" s="12" t="s">
        <v>792</v>
      </c>
      <c r="S657" s="12" t="s">
        <v>114</v>
      </c>
      <c r="T657" s="12" t="s">
        <v>871</v>
      </c>
      <c r="U657" s="22">
        <v>100</v>
      </c>
      <c r="V657" s="12">
        <v>30000</v>
      </c>
      <c r="W657" s="12"/>
      <c r="X657" s="12">
        <v>300</v>
      </c>
      <c r="Y657" s="12"/>
      <c r="Z657" s="12">
        <v>264</v>
      </c>
      <c r="AA657" s="12">
        <v>248</v>
      </c>
      <c r="AB657" s="12">
        <v>240</v>
      </c>
      <c r="AC657" s="12">
        <v>240</v>
      </c>
      <c r="AD657" s="12">
        <v>240</v>
      </c>
      <c r="AE657" s="12" t="s">
        <v>889</v>
      </c>
      <c r="AF657" s="12"/>
      <c r="AG657" s="12"/>
      <c r="AH657" s="12"/>
      <c r="AI657" s="12"/>
      <c r="AJ657" s="12"/>
      <c r="AK657" s="12"/>
      <c r="AL657" s="16" t="s">
        <v>1081</v>
      </c>
      <c r="AM657" s="12" t="s">
        <v>1507</v>
      </c>
      <c r="AN657" s="27">
        <f>VLOOKUP(Table24[[#This Row],[USD conversion]],Sheet2!A:B,2,FALSE)</f>
        <v>1.167E-2</v>
      </c>
      <c r="AO657" s="28">
        <f>Table24[[#This Row],[Min Charge]]*Table24[[#This Row],[Conversion Rate]]</f>
        <v>350.1</v>
      </c>
      <c r="AP657" s="28">
        <f>Table24[[#This Row],[45]]*Table24[[#This Row],[Conversion Rate]]</f>
        <v>0</v>
      </c>
      <c r="AQ657" s="28">
        <f>Table24[[#This Row],[100]]*Table24[[#This Row],[Conversion Rate]]</f>
        <v>3.5009999999999999</v>
      </c>
      <c r="AR657" s="28">
        <f>Table24[[#This Row],[200]]*Table24[[#This Row],[Conversion Rate]]</f>
        <v>0</v>
      </c>
      <c r="AS657" s="28">
        <f>Table24[[#This Row],[300]]*Table24[[#This Row],[Conversion Rate]]</f>
        <v>3.0808800000000001</v>
      </c>
      <c r="AT657" s="28">
        <f>Table24[[#This Row],[500]]*Table24[[#This Row],[Conversion Rate]]</f>
        <v>2.8941599999999998</v>
      </c>
      <c r="AU657" s="28">
        <f>Table24[[#This Row],[1000]]*Table24[[#This Row],[Conversion Rate]]</f>
        <v>2.8007999999999997</v>
      </c>
      <c r="AV657" s="28">
        <f>Table24[[#This Row],[2500]]*Table24[[#This Row],[Conversion Rate]]</f>
        <v>2.8007999999999997</v>
      </c>
      <c r="AW657" s="28">
        <f>Table24[[#This Row],[5000]]*Table24[[#This Row],[Conversion Rate]]</f>
        <v>2.8007999999999997</v>
      </c>
      <c r="AX657" s="28" t="str">
        <f>Table24[[#This Row],[All In/ ++]]</f>
        <v>All in</v>
      </c>
      <c r="AY657" s="28">
        <f>Table24[[#This Row],[FSC]]*Table24[[#This Row],[Conversion Rate]]</f>
        <v>0</v>
      </c>
      <c r="AZ657" s="28">
        <f>Table24[[#This Row],[SSC]]*Table24[[#This Row],[Conversion Rate]]</f>
        <v>0</v>
      </c>
      <c r="BA657" s="28">
        <f>Table24[[#This Row],[Screening]]*Table24[[#This Row],[Conversion Rate]]</f>
        <v>0</v>
      </c>
      <c r="BB657" s="28">
        <f>Table24[[#This Row],[Other Charges]]*Table24[[#This Row],[Conversion Rate]]</f>
        <v>0</v>
      </c>
      <c r="BC657" s="28">
        <f>Table24[[#This Row],[Dry Ice Charge]]*Table24[[#This Row],[Conversion Rate]]</f>
        <v>0</v>
      </c>
      <c r="BD657" s="28">
        <f>Table24[[#This Row],[SAF/kg]]*Table24[[#This Row],[Conversion Rate]]</f>
        <v>0</v>
      </c>
      <c r="BE657" s="30" cm="1">
        <f t="array" ref="BE657">IF(COUNTIFS(F$20:F$1213,F657,G$20:G$1213,G657)&gt;1,
    _xlfn.PERCENTRANK.INC(
        _xlfn._xlws.FILTER(AO$20:AO$1213, (F$20:F$1213=F657)*(G$20:G$1213=G657)*ISNUMBER(AO$20:AO$1213)),
        AO657
    ),
    0
)</f>
        <v>0.88800000000000001</v>
      </c>
      <c r="BF657" s="28" t="str">
        <f t="shared" si="10"/>
        <v>Red</v>
      </c>
    </row>
    <row r="658" spans="3:58" hidden="1">
      <c r="C658" s="6" t="s">
        <v>20</v>
      </c>
      <c r="D658" s="4" t="s">
        <v>472</v>
      </c>
      <c r="E658" s="4" t="s">
        <v>22</v>
      </c>
      <c r="F658" s="4" t="s">
        <v>290</v>
      </c>
      <c r="G658" s="4" t="s">
        <v>27</v>
      </c>
      <c r="H658" s="4" t="s">
        <v>797</v>
      </c>
      <c r="I658" s="4" t="s">
        <v>810</v>
      </c>
      <c r="J658" s="4" t="s">
        <v>777</v>
      </c>
      <c r="K658" s="4" t="s">
        <v>777</v>
      </c>
      <c r="L6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PharmaYesExpressBOMSININSGAPACAPAC</v>
      </c>
      <c r="M658" s="7">
        <v>91672</v>
      </c>
      <c r="N658" s="4">
        <v>937</v>
      </c>
      <c r="O658" s="13">
        <v>97.835645677694771</v>
      </c>
      <c r="P658" s="8" t="s">
        <v>1079</v>
      </c>
      <c r="Q658" s="12" t="s">
        <v>472</v>
      </c>
      <c r="R658" s="12" t="s">
        <v>792</v>
      </c>
      <c r="S658" s="12" t="s">
        <v>114</v>
      </c>
      <c r="T658" s="12" t="s">
        <v>871</v>
      </c>
      <c r="U658" s="22">
        <v>100</v>
      </c>
      <c r="V658" s="12">
        <v>37200</v>
      </c>
      <c r="W658" s="12"/>
      <c r="X658" s="12">
        <v>372</v>
      </c>
      <c r="Y658" s="12"/>
      <c r="Z658" s="12">
        <v>328</v>
      </c>
      <c r="AA658" s="12">
        <v>307</v>
      </c>
      <c r="AB658" s="12">
        <v>298</v>
      </c>
      <c r="AC658" s="12">
        <v>298</v>
      </c>
      <c r="AD658" s="12">
        <v>298</v>
      </c>
      <c r="AE658" s="12" t="s">
        <v>889</v>
      </c>
      <c r="AF658" s="12"/>
      <c r="AG658" s="12"/>
      <c r="AH658" s="12"/>
      <c r="AI658" s="12"/>
      <c r="AJ658" s="12"/>
      <c r="AK658" s="12"/>
      <c r="AL658" s="16" t="s">
        <v>1081</v>
      </c>
      <c r="AM658" s="12" t="s">
        <v>1507</v>
      </c>
      <c r="AN658" s="27">
        <f>VLOOKUP(Table24[[#This Row],[USD conversion]],Sheet2!A:B,2,FALSE)</f>
        <v>1.167E-2</v>
      </c>
      <c r="AO658" s="28">
        <f>Table24[[#This Row],[Min Charge]]*Table24[[#This Row],[Conversion Rate]]</f>
        <v>434.12399999999997</v>
      </c>
      <c r="AP658" s="28">
        <f>Table24[[#This Row],[45]]*Table24[[#This Row],[Conversion Rate]]</f>
        <v>0</v>
      </c>
      <c r="AQ658" s="28">
        <f>Table24[[#This Row],[100]]*Table24[[#This Row],[Conversion Rate]]</f>
        <v>4.34124</v>
      </c>
      <c r="AR658" s="28">
        <f>Table24[[#This Row],[200]]*Table24[[#This Row],[Conversion Rate]]</f>
        <v>0</v>
      </c>
      <c r="AS658" s="28">
        <f>Table24[[#This Row],[300]]*Table24[[#This Row],[Conversion Rate]]</f>
        <v>3.8277600000000001</v>
      </c>
      <c r="AT658" s="28">
        <f>Table24[[#This Row],[500]]*Table24[[#This Row],[Conversion Rate]]</f>
        <v>3.5826899999999999</v>
      </c>
      <c r="AU658" s="28">
        <f>Table24[[#This Row],[1000]]*Table24[[#This Row],[Conversion Rate]]</f>
        <v>3.4776599999999998</v>
      </c>
      <c r="AV658" s="28">
        <f>Table24[[#This Row],[2500]]*Table24[[#This Row],[Conversion Rate]]</f>
        <v>3.4776599999999998</v>
      </c>
      <c r="AW658" s="28">
        <f>Table24[[#This Row],[5000]]*Table24[[#This Row],[Conversion Rate]]</f>
        <v>3.4776599999999998</v>
      </c>
      <c r="AX658" s="28" t="str">
        <f>Table24[[#This Row],[All In/ ++]]</f>
        <v>All in</v>
      </c>
      <c r="AY658" s="28">
        <f>Table24[[#This Row],[FSC]]*Table24[[#This Row],[Conversion Rate]]</f>
        <v>0</v>
      </c>
      <c r="AZ658" s="28">
        <f>Table24[[#This Row],[SSC]]*Table24[[#This Row],[Conversion Rate]]</f>
        <v>0</v>
      </c>
      <c r="BA658" s="28">
        <f>Table24[[#This Row],[Screening]]*Table24[[#This Row],[Conversion Rate]]</f>
        <v>0</v>
      </c>
      <c r="BB658" s="28">
        <f>Table24[[#This Row],[Other Charges]]*Table24[[#This Row],[Conversion Rate]]</f>
        <v>0</v>
      </c>
      <c r="BC658" s="28">
        <f>Table24[[#This Row],[Dry Ice Charge]]*Table24[[#This Row],[Conversion Rate]]</f>
        <v>0</v>
      </c>
      <c r="BD658" s="28">
        <f>Table24[[#This Row],[SAF/kg]]*Table24[[#This Row],[Conversion Rate]]</f>
        <v>0</v>
      </c>
      <c r="BE658" s="30" cm="1">
        <f t="array" ref="BE658">IF(COUNTIFS(F$20:F$1213,F658,G$20:G$1213,G658)&gt;1,
    _xlfn.PERCENTRANK.INC(
        _xlfn._xlws.FILTER(AO$20:AO$1213, (F$20:F$1213=F658)*(G$20:G$1213=G658)*ISNUMBER(AO$20:AO$1213)),
        AO658
    ),
    0
)</f>
        <v>1</v>
      </c>
      <c r="BF658" s="28" t="str">
        <f t="shared" si="10"/>
        <v>Red</v>
      </c>
    </row>
    <row r="659" spans="3:58" hidden="1">
      <c r="C659" s="6" t="s">
        <v>20</v>
      </c>
      <c r="D659" s="4" t="s">
        <v>21</v>
      </c>
      <c r="E659" s="4" t="s">
        <v>22</v>
      </c>
      <c r="F659" s="4" t="s">
        <v>274</v>
      </c>
      <c r="G659" s="4" t="s">
        <v>27</v>
      </c>
      <c r="H659" s="4" t="s">
        <v>797</v>
      </c>
      <c r="I659" s="4" t="s">
        <v>810</v>
      </c>
      <c r="J659" s="4" t="s">
        <v>777</v>
      </c>
      <c r="K659" s="4" t="s">
        <v>777</v>
      </c>
      <c r="L6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PharmaNoExpressDELSININSGAPACAPAC</v>
      </c>
      <c r="M659" s="7">
        <v>4922</v>
      </c>
      <c r="N659" s="4">
        <v>339</v>
      </c>
      <c r="O659" s="13">
        <v>14.519174041297935</v>
      </c>
      <c r="P659" s="8" t="s">
        <v>1079</v>
      </c>
      <c r="Q659" s="12" t="s">
        <v>472</v>
      </c>
      <c r="R659" s="12" t="s">
        <v>792</v>
      </c>
      <c r="S659" s="12" t="s">
        <v>114</v>
      </c>
      <c r="T659" s="12" t="s">
        <v>871</v>
      </c>
      <c r="U659" s="22">
        <v>100</v>
      </c>
      <c r="V659" s="12">
        <v>29200</v>
      </c>
      <c r="W659" s="12"/>
      <c r="X659" s="12">
        <v>292</v>
      </c>
      <c r="Y659" s="12"/>
      <c r="Z659" s="12">
        <v>257</v>
      </c>
      <c r="AA659" s="12">
        <v>240</v>
      </c>
      <c r="AB659" s="12">
        <v>233</v>
      </c>
      <c r="AC659" s="12">
        <v>233</v>
      </c>
      <c r="AD659" s="12">
        <v>233</v>
      </c>
      <c r="AE659" s="12" t="s">
        <v>889</v>
      </c>
      <c r="AF659" s="12"/>
      <c r="AG659" s="12"/>
      <c r="AH659" s="12"/>
      <c r="AI659" s="12"/>
      <c r="AJ659" s="12"/>
      <c r="AK659" s="12"/>
      <c r="AL659" s="16" t="s">
        <v>1081</v>
      </c>
      <c r="AM659" s="12" t="s">
        <v>1507</v>
      </c>
      <c r="AN659" s="27">
        <f>VLOOKUP(Table24[[#This Row],[USD conversion]],Sheet2!A:B,2,FALSE)</f>
        <v>1.167E-2</v>
      </c>
      <c r="AO659" s="28">
        <f>Table24[[#This Row],[Min Charge]]*Table24[[#This Row],[Conversion Rate]]</f>
        <v>340.76400000000001</v>
      </c>
      <c r="AP659" s="28">
        <f>Table24[[#This Row],[45]]*Table24[[#This Row],[Conversion Rate]]</f>
        <v>0</v>
      </c>
      <c r="AQ659" s="28">
        <f>Table24[[#This Row],[100]]*Table24[[#This Row],[Conversion Rate]]</f>
        <v>3.4076399999999998</v>
      </c>
      <c r="AR659" s="28">
        <f>Table24[[#This Row],[200]]*Table24[[#This Row],[Conversion Rate]]</f>
        <v>0</v>
      </c>
      <c r="AS659" s="28">
        <f>Table24[[#This Row],[300]]*Table24[[#This Row],[Conversion Rate]]</f>
        <v>2.99919</v>
      </c>
      <c r="AT659" s="28">
        <f>Table24[[#This Row],[500]]*Table24[[#This Row],[Conversion Rate]]</f>
        <v>2.8007999999999997</v>
      </c>
      <c r="AU659" s="28">
        <f>Table24[[#This Row],[1000]]*Table24[[#This Row],[Conversion Rate]]</f>
        <v>2.7191100000000001</v>
      </c>
      <c r="AV659" s="28">
        <f>Table24[[#This Row],[2500]]*Table24[[#This Row],[Conversion Rate]]</f>
        <v>2.7191100000000001</v>
      </c>
      <c r="AW659" s="28">
        <f>Table24[[#This Row],[5000]]*Table24[[#This Row],[Conversion Rate]]</f>
        <v>2.7191100000000001</v>
      </c>
      <c r="AX659" s="28" t="str">
        <f>Table24[[#This Row],[All In/ ++]]</f>
        <v>All in</v>
      </c>
      <c r="AY659" s="28">
        <f>Table24[[#This Row],[FSC]]*Table24[[#This Row],[Conversion Rate]]</f>
        <v>0</v>
      </c>
      <c r="AZ659" s="28">
        <f>Table24[[#This Row],[SSC]]*Table24[[#This Row],[Conversion Rate]]</f>
        <v>0</v>
      </c>
      <c r="BA659" s="28">
        <f>Table24[[#This Row],[Screening]]*Table24[[#This Row],[Conversion Rate]]</f>
        <v>0</v>
      </c>
      <c r="BB659" s="28">
        <f>Table24[[#This Row],[Other Charges]]*Table24[[#This Row],[Conversion Rate]]</f>
        <v>0</v>
      </c>
      <c r="BC659" s="28">
        <f>Table24[[#This Row],[Dry Ice Charge]]*Table24[[#This Row],[Conversion Rate]]</f>
        <v>0</v>
      </c>
      <c r="BD659" s="28">
        <f>Table24[[#This Row],[SAF/kg]]*Table24[[#This Row],[Conversion Rate]]</f>
        <v>0</v>
      </c>
      <c r="BE659" s="30" cm="1">
        <f t="array" ref="BE659">IF(COUNTIFS(F$20:F$1213,F659,G$20:G$1213,G659)&gt;1,
    _xlfn.PERCENTRANK.INC(
        _xlfn._xlws.FILTER(AO$20:AO$1213, (F$20:F$1213=F659)*(G$20:G$1213=G659)*ISNUMBER(AO$20:AO$1213)),
        AO659
    ),
    0
)</f>
        <v>1</v>
      </c>
      <c r="BF659" s="28" t="str">
        <f t="shared" si="10"/>
        <v>Red</v>
      </c>
    </row>
    <row r="660" spans="3:58" hidden="1">
      <c r="C660" s="6" t="s">
        <v>20</v>
      </c>
      <c r="D660" s="4" t="s">
        <v>472</v>
      </c>
      <c r="E660" s="4" t="s">
        <v>22</v>
      </c>
      <c r="F660" s="4" t="s">
        <v>274</v>
      </c>
      <c r="G660" s="4" t="s">
        <v>27</v>
      </c>
      <c r="H660" s="4" t="s">
        <v>797</v>
      </c>
      <c r="I660" s="4" t="s">
        <v>810</v>
      </c>
      <c r="J660" s="4" t="s">
        <v>777</v>
      </c>
      <c r="K660" s="4" t="s">
        <v>777</v>
      </c>
      <c r="L6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PharmaYesExpressDELSININSGAPACAPAC</v>
      </c>
      <c r="M660" s="7">
        <v>125559</v>
      </c>
      <c r="N660" s="4">
        <v>493</v>
      </c>
      <c r="O660" s="13">
        <v>254.68356997971603</v>
      </c>
      <c r="P660" s="8" t="s">
        <v>1079</v>
      </c>
      <c r="Q660" s="12" t="s">
        <v>472</v>
      </c>
      <c r="R660" s="12" t="s">
        <v>792</v>
      </c>
      <c r="S660" s="12" t="s">
        <v>114</v>
      </c>
      <c r="T660" s="12" t="s">
        <v>871</v>
      </c>
      <c r="U660" s="22">
        <v>100</v>
      </c>
      <c r="V660" s="12">
        <v>27300</v>
      </c>
      <c r="W660" s="12"/>
      <c r="X660" s="12">
        <v>273</v>
      </c>
      <c r="Y660" s="12"/>
      <c r="Z660" s="12">
        <v>240</v>
      </c>
      <c r="AA660" s="12">
        <v>225</v>
      </c>
      <c r="AB660" s="12">
        <v>219</v>
      </c>
      <c r="AC660" s="12">
        <v>219</v>
      </c>
      <c r="AD660" s="12">
        <v>219</v>
      </c>
      <c r="AE660" s="12" t="s">
        <v>889</v>
      </c>
      <c r="AF660" s="12"/>
      <c r="AG660" s="12"/>
      <c r="AH660" s="12"/>
      <c r="AI660" s="12"/>
      <c r="AJ660" s="12"/>
      <c r="AK660" s="12"/>
      <c r="AL660" s="16" t="s">
        <v>1081</v>
      </c>
      <c r="AM660" s="12" t="s">
        <v>1507</v>
      </c>
      <c r="AN660" s="27">
        <f>VLOOKUP(Table24[[#This Row],[USD conversion]],Sheet2!A:B,2,FALSE)</f>
        <v>1.167E-2</v>
      </c>
      <c r="AO660" s="28">
        <f>Table24[[#This Row],[Min Charge]]*Table24[[#This Row],[Conversion Rate]]</f>
        <v>318.59100000000001</v>
      </c>
      <c r="AP660" s="28">
        <f>Table24[[#This Row],[45]]*Table24[[#This Row],[Conversion Rate]]</f>
        <v>0</v>
      </c>
      <c r="AQ660" s="28">
        <f>Table24[[#This Row],[100]]*Table24[[#This Row],[Conversion Rate]]</f>
        <v>3.1859099999999998</v>
      </c>
      <c r="AR660" s="28">
        <f>Table24[[#This Row],[200]]*Table24[[#This Row],[Conversion Rate]]</f>
        <v>0</v>
      </c>
      <c r="AS660" s="28">
        <f>Table24[[#This Row],[300]]*Table24[[#This Row],[Conversion Rate]]</f>
        <v>2.8007999999999997</v>
      </c>
      <c r="AT660" s="28">
        <f>Table24[[#This Row],[500]]*Table24[[#This Row],[Conversion Rate]]</f>
        <v>2.62575</v>
      </c>
      <c r="AU660" s="28">
        <f>Table24[[#This Row],[1000]]*Table24[[#This Row],[Conversion Rate]]</f>
        <v>2.5557300000000001</v>
      </c>
      <c r="AV660" s="28">
        <f>Table24[[#This Row],[2500]]*Table24[[#This Row],[Conversion Rate]]</f>
        <v>2.5557300000000001</v>
      </c>
      <c r="AW660" s="28">
        <f>Table24[[#This Row],[5000]]*Table24[[#This Row],[Conversion Rate]]</f>
        <v>2.5557300000000001</v>
      </c>
      <c r="AX660" s="28" t="str">
        <f>Table24[[#This Row],[All In/ ++]]</f>
        <v>All in</v>
      </c>
      <c r="AY660" s="28">
        <f>Table24[[#This Row],[FSC]]*Table24[[#This Row],[Conversion Rate]]</f>
        <v>0</v>
      </c>
      <c r="AZ660" s="28">
        <f>Table24[[#This Row],[SSC]]*Table24[[#This Row],[Conversion Rate]]</f>
        <v>0</v>
      </c>
      <c r="BA660" s="28">
        <f>Table24[[#This Row],[Screening]]*Table24[[#This Row],[Conversion Rate]]</f>
        <v>0</v>
      </c>
      <c r="BB660" s="28">
        <f>Table24[[#This Row],[Other Charges]]*Table24[[#This Row],[Conversion Rate]]</f>
        <v>0</v>
      </c>
      <c r="BC660" s="28">
        <f>Table24[[#This Row],[Dry Ice Charge]]*Table24[[#This Row],[Conversion Rate]]</f>
        <v>0</v>
      </c>
      <c r="BD660" s="28">
        <f>Table24[[#This Row],[SAF/kg]]*Table24[[#This Row],[Conversion Rate]]</f>
        <v>0</v>
      </c>
      <c r="BE660" s="30" cm="1">
        <f t="array" ref="BE660">IF(COUNTIFS(F$20:F$1213,F660,G$20:G$1213,G660)&gt;1,
    _xlfn.PERCENTRANK.INC(
        _xlfn._xlws.FILTER(AO$20:AO$1213, (F$20:F$1213=F660)*(G$20:G$1213=G660)*ISNUMBER(AO$20:AO$1213)),
        AO660
    ),
    0
)</f>
        <v>0.85699999999999998</v>
      </c>
      <c r="BF660" s="28" t="str">
        <f t="shared" si="10"/>
        <v>Red</v>
      </c>
    </row>
    <row r="661" spans="3:58" hidden="1">
      <c r="C661" s="6" t="s">
        <v>20</v>
      </c>
      <c r="D661" s="4" t="s">
        <v>472</v>
      </c>
      <c r="E661" s="4" t="s">
        <v>22</v>
      </c>
      <c r="F661" s="4" t="s">
        <v>230</v>
      </c>
      <c r="G661" s="4" t="s">
        <v>37</v>
      </c>
      <c r="H661" s="4" t="s">
        <v>822</v>
      </c>
      <c r="I661" s="4" t="s">
        <v>799</v>
      </c>
      <c r="J661" s="4" t="s">
        <v>777</v>
      </c>
      <c r="K661" s="4" t="s">
        <v>776</v>
      </c>
      <c r="L6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661" s="7">
        <v>6126</v>
      </c>
      <c r="N661" s="4">
        <v>275</v>
      </c>
      <c r="O661" s="13">
        <v>22.276363636363637</v>
      </c>
      <c r="P661" s="8" t="s">
        <v>1079</v>
      </c>
      <c r="Q661" s="12" t="s">
        <v>472</v>
      </c>
      <c r="R661" s="12" t="s">
        <v>792</v>
      </c>
      <c r="S661" s="12" t="s">
        <v>114</v>
      </c>
      <c r="T661" s="12" t="s">
        <v>241</v>
      </c>
      <c r="U661" s="22">
        <v>40</v>
      </c>
      <c r="V661" s="12">
        <v>3800</v>
      </c>
      <c r="W661" s="12"/>
      <c r="X661" s="12">
        <v>38</v>
      </c>
      <c r="Y661" s="12">
        <v>38</v>
      </c>
      <c r="Z661" s="12">
        <v>34</v>
      </c>
      <c r="AA661" s="12">
        <v>32</v>
      </c>
      <c r="AB661" s="12">
        <v>30</v>
      </c>
      <c r="AC661" s="12">
        <v>30</v>
      </c>
      <c r="AD661" s="12">
        <v>30</v>
      </c>
      <c r="AE661" s="12" t="s">
        <v>889</v>
      </c>
      <c r="AF661" s="12"/>
      <c r="AG661" s="12"/>
      <c r="AH661" s="12"/>
      <c r="AI661" s="12"/>
      <c r="AJ661" s="12"/>
      <c r="AK661" s="12"/>
      <c r="AL661" s="16" t="s">
        <v>1081</v>
      </c>
      <c r="AM661" s="12" t="s">
        <v>1510</v>
      </c>
      <c r="AN661" s="27">
        <f>VLOOKUP(Table24[[#This Row],[USD conversion]],Sheet2!A:B,2,FALSE)</f>
        <v>0.2351</v>
      </c>
      <c r="AO661" s="28">
        <f>Table24[[#This Row],[Min Charge]]*Table24[[#This Row],[Conversion Rate]]</f>
        <v>893.38</v>
      </c>
      <c r="AP661" s="28">
        <f>Table24[[#This Row],[45]]*Table24[[#This Row],[Conversion Rate]]</f>
        <v>0</v>
      </c>
      <c r="AQ661" s="28">
        <f>Table24[[#This Row],[100]]*Table24[[#This Row],[Conversion Rate]]</f>
        <v>8.9337999999999997</v>
      </c>
      <c r="AR661" s="28">
        <f>Table24[[#This Row],[200]]*Table24[[#This Row],[Conversion Rate]]</f>
        <v>8.9337999999999997</v>
      </c>
      <c r="AS661" s="28">
        <f>Table24[[#This Row],[300]]*Table24[[#This Row],[Conversion Rate]]</f>
        <v>7.9934000000000003</v>
      </c>
      <c r="AT661" s="28">
        <f>Table24[[#This Row],[500]]*Table24[[#This Row],[Conversion Rate]]</f>
        <v>7.5232000000000001</v>
      </c>
      <c r="AU661" s="28">
        <f>Table24[[#This Row],[1000]]*Table24[[#This Row],[Conversion Rate]]</f>
        <v>7.0529999999999999</v>
      </c>
      <c r="AV661" s="28">
        <f>Table24[[#This Row],[2500]]*Table24[[#This Row],[Conversion Rate]]</f>
        <v>7.0529999999999999</v>
      </c>
      <c r="AW661" s="28">
        <f>Table24[[#This Row],[5000]]*Table24[[#This Row],[Conversion Rate]]</f>
        <v>7.0529999999999999</v>
      </c>
      <c r="AX661" s="28" t="str">
        <f>Table24[[#This Row],[All In/ ++]]</f>
        <v>All in</v>
      </c>
      <c r="AY661" s="28">
        <f>Table24[[#This Row],[FSC]]*Table24[[#This Row],[Conversion Rate]]</f>
        <v>0</v>
      </c>
      <c r="AZ661" s="28">
        <f>Table24[[#This Row],[SSC]]*Table24[[#This Row],[Conversion Rate]]</f>
        <v>0</v>
      </c>
      <c r="BA661" s="28">
        <f>Table24[[#This Row],[Screening]]*Table24[[#This Row],[Conversion Rate]]</f>
        <v>0</v>
      </c>
      <c r="BB661" s="28">
        <f>Table24[[#This Row],[Other Charges]]*Table24[[#This Row],[Conversion Rate]]</f>
        <v>0</v>
      </c>
      <c r="BC661" s="28">
        <f>Table24[[#This Row],[Dry Ice Charge]]*Table24[[#This Row],[Conversion Rate]]</f>
        <v>0</v>
      </c>
      <c r="BD661" s="28">
        <f>Table24[[#This Row],[SAF/kg]]*Table24[[#This Row],[Conversion Rate]]</f>
        <v>0</v>
      </c>
      <c r="BE661" s="30" cm="1">
        <f t="array" ref="BE661">IF(COUNTIFS(F$20:F$1213,F661,G$20:G$1213,G661)&gt;1,
    _xlfn.PERCENTRANK.INC(
        _xlfn._xlws.FILTER(AO$20:AO$1213, (F$20:F$1213=F661)*(G$20:G$1213=G661)*ISNUMBER(AO$20:AO$1213)),
        AO661
    ),
    0
)</f>
        <v>0.85699999999999998</v>
      </c>
      <c r="BF661" s="28" t="str">
        <f t="shared" si="10"/>
        <v>Red</v>
      </c>
    </row>
    <row r="662" spans="3:58" hidden="1">
      <c r="C662" s="6" t="s">
        <v>20</v>
      </c>
      <c r="D662" s="4" t="s">
        <v>472</v>
      </c>
      <c r="E662" s="4" t="s">
        <v>22</v>
      </c>
      <c r="F662" s="4" t="s">
        <v>44</v>
      </c>
      <c r="G662" s="4" t="s">
        <v>37</v>
      </c>
      <c r="H662" s="4" t="s">
        <v>816</v>
      </c>
      <c r="I662" s="4" t="s">
        <v>799</v>
      </c>
      <c r="J662" s="4" t="s">
        <v>777</v>
      </c>
      <c r="K662" s="4" t="s">
        <v>776</v>
      </c>
      <c r="L6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PharmaYesExpressMELLAXAUUSAPACAMERICAS</v>
      </c>
      <c r="M662" s="7">
        <v>6519.997860000004</v>
      </c>
      <c r="N662" s="4">
        <v>312</v>
      </c>
      <c r="O662" s="13">
        <v>20.897429038461553</v>
      </c>
      <c r="P662" s="8" t="s">
        <v>1079</v>
      </c>
      <c r="Q662" s="12" t="s">
        <v>472</v>
      </c>
      <c r="R662" s="12" t="s">
        <v>792</v>
      </c>
      <c r="S662" s="12" t="s">
        <v>114</v>
      </c>
      <c r="T662" s="12" t="s">
        <v>869</v>
      </c>
      <c r="U662" s="22">
        <v>40</v>
      </c>
      <c r="V662" s="12">
        <v>945</v>
      </c>
      <c r="W662" s="12"/>
      <c r="X662" s="12">
        <v>9.4499999999999993</v>
      </c>
      <c r="Y662" s="12">
        <v>9.4499999999999993</v>
      </c>
      <c r="Z662" s="12">
        <v>9.25</v>
      </c>
      <c r="AA662" s="12">
        <v>9.1</v>
      </c>
      <c r="AB662" s="12">
        <v>9</v>
      </c>
      <c r="AC662" s="12">
        <v>9</v>
      </c>
      <c r="AD662" s="12">
        <v>9</v>
      </c>
      <c r="AE662" s="12" t="s">
        <v>889</v>
      </c>
      <c r="AF662" s="12"/>
      <c r="AG662" s="12"/>
      <c r="AH662" s="12"/>
      <c r="AI662" s="12"/>
      <c r="AJ662" s="12"/>
      <c r="AK662" s="12"/>
      <c r="AL662" s="16" t="s">
        <v>1081</v>
      </c>
      <c r="AM662" s="12" t="s">
        <v>1502</v>
      </c>
      <c r="AN662" s="27">
        <f>VLOOKUP(Table24[[#This Row],[USD conversion]],Sheet2!A:B,2,FALSE)</f>
        <v>0.65310000000000001</v>
      </c>
      <c r="AO662" s="28">
        <f>Table24[[#This Row],[Min Charge]]*Table24[[#This Row],[Conversion Rate]]</f>
        <v>617.17949999999996</v>
      </c>
      <c r="AP662" s="28">
        <f>Table24[[#This Row],[45]]*Table24[[#This Row],[Conversion Rate]]</f>
        <v>0</v>
      </c>
      <c r="AQ662" s="28">
        <f>Table24[[#This Row],[100]]*Table24[[#This Row],[Conversion Rate]]</f>
        <v>6.1717949999999995</v>
      </c>
      <c r="AR662" s="28">
        <f>Table24[[#This Row],[200]]*Table24[[#This Row],[Conversion Rate]]</f>
        <v>6.1717949999999995</v>
      </c>
      <c r="AS662" s="28">
        <f>Table24[[#This Row],[300]]*Table24[[#This Row],[Conversion Rate]]</f>
        <v>6.041175</v>
      </c>
      <c r="AT662" s="28">
        <f>Table24[[#This Row],[500]]*Table24[[#This Row],[Conversion Rate]]</f>
        <v>5.9432099999999997</v>
      </c>
      <c r="AU662" s="28">
        <f>Table24[[#This Row],[1000]]*Table24[[#This Row],[Conversion Rate]]</f>
        <v>5.8779000000000003</v>
      </c>
      <c r="AV662" s="28">
        <f>Table24[[#This Row],[2500]]*Table24[[#This Row],[Conversion Rate]]</f>
        <v>5.8779000000000003</v>
      </c>
      <c r="AW662" s="28">
        <f>Table24[[#This Row],[5000]]*Table24[[#This Row],[Conversion Rate]]</f>
        <v>5.8779000000000003</v>
      </c>
      <c r="AX662" s="28" t="str">
        <f>Table24[[#This Row],[All In/ ++]]</f>
        <v>All in</v>
      </c>
      <c r="AY662" s="28">
        <f>Table24[[#This Row],[FSC]]*Table24[[#This Row],[Conversion Rate]]</f>
        <v>0</v>
      </c>
      <c r="AZ662" s="28">
        <f>Table24[[#This Row],[SSC]]*Table24[[#This Row],[Conversion Rate]]</f>
        <v>0</v>
      </c>
      <c r="BA662" s="28">
        <f>Table24[[#This Row],[Screening]]*Table24[[#This Row],[Conversion Rate]]</f>
        <v>0</v>
      </c>
      <c r="BB662" s="28">
        <f>Table24[[#This Row],[Other Charges]]*Table24[[#This Row],[Conversion Rate]]</f>
        <v>0</v>
      </c>
      <c r="BC662" s="28">
        <f>Table24[[#This Row],[Dry Ice Charge]]*Table24[[#This Row],[Conversion Rate]]</f>
        <v>0</v>
      </c>
      <c r="BD662" s="28">
        <f>Table24[[#This Row],[SAF/kg]]*Table24[[#This Row],[Conversion Rate]]</f>
        <v>0</v>
      </c>
      <c r="BE662" s="30" cm="1">
        <f t="array" ref="BE662">IF(COUNTIFS(F$20:F$1213,F662,G$20:G$1213,G662)&gt;1,
    _xlfn.PERCENTRANK.INC(
        _xlfn._xlws.FILTER(AO$20:AO$1213, (F$20:F$1213=F662)*(G$20:G$1213=G662)*ISNUMBER(AO$20:AO$1213)),
        AO662
    ),
    0
)</f>
        <v>1</v>
      </c>
      <c r="BF662" s="28" t="str">
        <f t="shared" si="10"/>
        <v>Red</v>
      </c>
    </row>
    <row r="663" spans="3:58" hidden="1">
      <c r="C663" s="6" t="s">
        <v>20</v>
      </c>
      <c r="D663" s="4" t="s">
        <v>21</v>
      </c>
      <c r="E663" s="4" t="s">
        <v>22</v>
      </c>
      <c r="F663" s="4" t="s">
        <v>52</v>
      </c>
      <c r="G663" s="4" t="s">
        <v>269</v>
      </c>
      <c r="H663" s="4" t="s">
        <v>818</v>
      </c>
      <c r="I663" s="4" t="s">
        <v>807</v>
      </c>
      <c r="J663" s="4" t="s">
        <v>777</v>
      </c>
      <c r="K663" s="4" t="s">
        <v>778</v>
      </c>
      <c r="L6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PharmaNoExpressRUHGVASACHAPACEMEA</v>
      </c>
      <c r="M663" s="7">
        <v>655</v>
      </c>
      <c r="N663" s="4">
        <v>544</v>
      </c>
      <c r="O663" s="13">
        <v>1.2040441176470589</v>
      </c>
      <c r="P663" s="8" t="s">
        <v>1079</v>
      </c>
      <c r="Q663" s="12" t="s">
        <v>472</v>
      </c>
      <c r="R663" s="12" t="s">
        <v>792</v>
      </c>
      <c r="S663" s="12" t="s">
        <v>114</v>
      </c>
      <c r="T663" s="12" t="s">
        <v>971</v>
      </c>
      <c r="U663" s="22">
        <v>100</v>
      </c>
      <c r="V663" s="12">
        <v>1650</v>
      </c>
      <c r="W663" s="12"/>
      <c r="X663" s="12">
        <v>16.5</v>
      </c>
      <c r="Y663" s="12"/>
      <c r="Z663" s="12">
        <v>14.55</v>
      </c>
      <c r="AA663" s="12">
        <v>13.6</v>
      </c>
      <c r="AB663" s="12">
        <v>13.2</v>
      </c>
      <c r="AC663" s="12">
        <v>13.2</v>
      </c>
      <c r="AD663" s="12">
        <v>13.2</v>
      </c>
      <c r="AE663" s="12" t="s">
        <v>889</v>
      </c>
      <c r="AF663" s="12"/>
      <c r="AG663" s="12"/>
      <c r="AH663" s="12"/>
      <c r="AI663" s="12"/>
      <c r="AJ663" s="12"/>
      <c r="AK663" s="12"/>
      <c r="AL663" s="16" t="s">
        <v>1081</v>
      </c>
      <c r="AM663" s="12" t="s">
        <v>1517</v>
      </c>
      <c r="AN663" s="27">
        <f>VLOOKUP(Table24[[#This Row],[USD conversion]],Sheet2!A:B,2,FALSE)</f>
        <v>0.2666</v>
      </c>
      <c r="AO663" s="28">
        <f>Table24[[#This Row],[Min Charge]]*Table24[[#This Row],[Conversion Rate]]</f>
        <v>439.89</v>
      </c>
      <c r="AP663" s="28">
        <f>Table24[[#This Row],[45]]*Table24[[#This Row],[Conversion Rate]]</f>
        <v>0</v>
      </c>
      <c r="AQ663" s="28">
        <f>Table24[[#This Row],[100]]*Table24[[#This Row],[Conversion Rate]]</f>
        <v>4.3989000000000003</v>
      </c>
      <c r="AR663" s="28">
        <f>Table24[[#This Row],[200]]*Table24[[#This Row],[Conversion Rate]]</f>
        <v>0</v>
      </c>
      <c r="AS663" s="28">
        <f>Table24[[#This Row],[300]]*Table24[[#This Row],[Conversion Rate]]</f>
        <v>3.8790300000000002</v>
      </c>
      <c r="AT663" s="28">
        <f>Table24[[#This Row],[500]]*Table24[[#This Row],[Conversion Rate]]</f>
        <v>3.6257600000000001</v>
      </c>
      <c r="AU663" s="28">
        <f>Table24[[#This Row],[1000]]*Table24[[#This Row],[Conversion Rate]]</f>
        <v>3.51912</v>
      </c>
      <c r="AV663" s="28">
        <f>Table24[[#This Row],[2500]]*Table24[[#This Row],[Conversion Rate]]</f>
        <v>3.51912</v>
      </c>
      <c r="AW663" s="28">
        <f>Table24[[#This Row],[5000]]*Table24[[#This Row],[Conversion Rate]]</f>
        <v>3.51912</v>
      </c>
      <c r="AX663" s="28" t="str">
        <f>Table24[[#This Row],[All In/ ++]]</f>
        <v>All in</v>
      </c>
      <c r="AY663" s="28">
        <f>Table24[[#This Row],[FSC]]*Table24[[#This Row],[Conversion Rate]]</f>
        <v>0</v>
      </c>
      <c r="AZ663" s="28">
        <f>Table24[[#This Row],[SSC]]*Table24[[#This Row],[Conversion Rate]]</f>
        <v>0</v>
      </c>
      <c r="BA663" s="28">
        <f>Table24[[#This Row],[Screening]]*Table24[[#This Row],[Conversion Rate]]</f>
        <v>0</v>
      </c>
      <c r="BB663" s="28">
        <f>Table24[[#This Row],[Other Charges]]*Table24[[#This Row],[Conversion Rate]]</f>
        <v>0</v>
      </c>
      <c r="BC663" s="28">
        <f>Table24[[#This Row],[Dry Ice Charge]]*Table24[[#This Row],[Conversion Rate]]</f>
        <v>0</v>
      </c>
      <c r="BD663" s="28">
        <f>Table24[[#This Row],[SAF/kg]]*Table24[[#This Row],[Conversion Rate]]</f>
        <v>0</v>
      </c>
      <c r="BE663" s="30" cm="1">
        <f t="array" ref="BE663">IF(COUNTIFS(F$20:F$1213,F663,G$20:G$1213,G663)&gt;1,
    _xlfn.PERCENTRANK.INC(
        _xlfn._xlws.FILTER(AO$20:AO$1213, (F$20:F$1213=F663)*(G$20:G$1213=G663)*ISNUMBER(AO$20:AO$1213)),
        AO663
    ),
    0
)</f>
        <v>0.66600000000000004</v>
      </c>
      <c r="BF663" s="28" t="str">
        <f t="shared" si="10"/>
        <v>Orange</v>
      </c>
    </row>
    <row r="664" spans="3:58" hidden="1">
      <c r="C664" s="6" t="s">
        <v>20</v>
      </c>
      <c r="D664" s="4" t="s">
        <v>472</v>
      </c>
      <c r="E664" s="4" t="s">
        <v>22</v>
      </c>
      <c r="F664" s="4" t="s">
        <v>52</v>
      </c>
      <c r="G664" s="4" t="s">
        <v>269</v>
      </c>
      <c r="H664" s="4" t="s">
        <v>818</v>
      </c>
      <c r="I664" s="4" t="s">
        <v>807</v>
      </c>
      <c r="J664" s="4" t="s">
        <v>777</v>
      </c>
      <c r="K664" s="4" t="s">
        <v>778</v>
      </c>
      <c r="L6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PharmaYesExpressRUHGVASACHAPACEMEA</v>
      </c>
      <c r="M664" s="7">
        <v>4577</v>
      </c>
      <c r="N664" s="4">
        <v>447</v>
      </c>
      <c r="O664" s="13">
        <v>10.239373601789708</v>
      </c>
      <c r="P664" s="8" t="s">
        <v>1079</v>
      </c>
      <c r="Q664" s="12" t="s">
        <v>472</v>
      </c>
      <c r="R664" s="12" t="s">
        <v>792</v>
      </c>
      <c r="S664" s="12" t="s">
        <v>114</v>
      </c>
      <c r="T664" s="12" t="s">
        <v>971</v>
      </c>
      <c r="U664" s="22">
        <v>100</v>
      </c>
      <c r="V664" s="12">
        <v>1650</v>
      </c>
      <c r="W664" s="12"/>
      <c r="X664" s="12">
        <v>16.5</v>
      </c>
      <c r="Y664" s="12"/>
      <c r="Z664" s="12">
        <v>14.55</v>
      </c>
      <c r="AA664" s="12">
        <v>13.6</v>
      </c>
      <c r="AB664" s="12">
        <v>13.2</v>
      </c>
      <c r="AC664" s="12">
        <v>13.2</v>
      </c>
      <c r="AD664" s="12">
        <v>13.2</v>
      </c>
      <c r="AE664" s="12" t="s">
        <v>889</v>
      </c>
      <c r="AF664" s="12"/>
      <c r="AG664" s="12"/>
      <c r="AH664" s="12"/>
      <c r="AI664" s="12"/>
      <c r="AJ664" s="12"/>
      <c r="AK664" s="12"/>
      <c r="AL664" s="16" t="s">
        <v>1081</v>
      </c>
      <c r="AM664" s="12" t="s">
        <v>1517</v>
      </c>
      <c r="AN664" s="27">
        <f>VLOOKUP(Table24[[#This Row],[USD conversion]],Sheet2!A:B,2,FALSE)</f>
        <v>0.2666</v>
      </c>
      <c r="AO664" s="28">
        <f>Table24[[#This Row],[Min Charge]]*Table24[[#This Row],[Conversion Rate]]</f>
        <v>439.89</v>
      </c>
      <c r="AP664" s="28">
        <f>Table24[[#This Row],[45]]*Table24[[#This Row],[Conversion Rate]]</f>
        <v>0</v>
      </c>
      <c r="AQ664" s="28">
        <f>Table24[[#This Row],[100]]*Table24[[#This Row],[Conversion Rate]]</f>
        <v>4.3989000000000003</v>
      </c>
      <c r="AR664" s="28">
        <f>Table24[[#This Row],[200]]*Table24[[#This Row],[Conversion Rate]]</f>
        <v>0</v>
      </c>
      <c r="AS664" s="28">
        <f>Table24[[#This Row],[300]]*Table24[[#This Row],[Conversion Rate]]</f>
        <v>3.8790300000000002</v>
      </c>
      <c r="AT664" s="28">
        <f>Table24[[#This Row],[500]]*Table24[[#This Row],[Conversion Rate]]</f>
        <v>3.6257600000000001</v>
      </c>
      <c r="AU664" s="28">
        <f>Table24[[#This Row],[1000]]*Table24[[#This Row],[Conversion Rate]]</f>
        <v>3.51912</v>
      </c>
      <c r="AV664" s="28">
        <f>Table24[[#This Row],[2500]]*Table24[[#This Row],[Conversion Rate]]</f>
        <v>3.51912</v>
      </c>
      <c r="AW664" s="28">
        <f>Table24[[#This Row],[5000]]*Table24[[#This Row],[Conversion Rate]]</f>
        <v>3.51912</v>
      </c>
      <c r="AX664" s="28" t="str">
        <f>Table24[[#This Row],[All In/ ++]]</f>
        <v>All in</v>
      </c>
      <c r="AY664" s="28">
        <f>Table24[[#This Row],[FSC]]*Table24[[#This Row],[Conversion Rate]]</f>
        <v>0</v>
      </c>
      <c r="AZ664" s="28">
        <f>Table24[[#This Row],[SSC]]*Table24[[#This Row],[Conversion Rate]]</f>
        <v>0</v>
      </c>
      <c r="BA664" s="28">
        <f>Table24[[#This Row],[Screening]]*Table24[[#This Row],[Conversion Rate]]</f>
        <v>0</v>
      </c>
      <c r="BB664" s="28">
        <f>Table24[[#This Row],[Other Charges]]*Table24[[#This Row],[Conversion Rate]]</f>
        <v>0</v>
      </c>
      <c r="BC664" s="28">
        <f>Table24[[#This Row],[Dry Ice Charge]]*Table24[[#This Row],[Conversion Rate]]</f>
        <v>0</v>
      </c>
      <c r="BD664" s="28">
        <f>Table24[[#This Row],[SAF/kg]]*Table24[[#This Row],[Conversion Rate]]</f>
        <v>0</v>
      </c>
      <c r="BE664" s="30" cm="1">
        <f t="array" ref="BE664">IF(COUNTIFS(F$20:F$1213,F664,G$20:G$1213,G664)&gt;1,
    _xlfn.PERCENTRANK.INC(
        _xlfn._xlws.FILTER(AO$20:AO$1213, (F$20:F$1213=F664)*(G$20:G$1213=G664)*ISNUMBER(AO$20:AO$1213)),
        AO664
    ),
    0
)</f>
        <v>0.66600000000000004</v>
      </c>
      <c r="BF664" s="28" t="str">
        <f t="shared" si="10"/>
        <v>Orange</v>
      </c>
    </row>
    <row r="665" spans="3:58" hidden="1">
      <c r="C665" s="6" t="s">
        <v>20</v>
      </c>
      <c r="D665" s="4" t="s">
        <v>472</v>
      </c>
      <c r="E665" s="4" t="s">
        <v>22</v>
      </c>
      <c r="F665" s="4" t="s">
        <v>27</v>
      </c>
      <c r="G665" s="4" t="s">
        <v>51</v>
      </c>
      <c r="H665" s="4" t="s">
        <v>810</v>
      </c>
      <c r="I665" s="4" t="s">
        <v>800</v>
      </c>
      <c r="J665" s="4" t="s">
        <v>777</v>
      </c>
      <c r="K665" s="4" t="s">
        <v>778</v>
      </c>
      <c r="L6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PharmaYesExpressSINFRASGDEAPACEMEA</v>
      </c>
      <c r="M665" s="7">
        <v>13071</v>
      </c>
      <c r="N665" s="4">
        <v>412</v>
      </c>
      <c r="O665" s="13">
        <v>31.725728155339805</v>
      </c>
      <c r="P665" s="8" t="s">
        <v>1079</v>
      </c>
      <c r="Q665" s="12" t="s">
        <v>472</v>
      </c>
      <c r="R665" s="12" t="s">
        <v>792</v>
      </c>
      <c r="S665" s="12" t="s">
        <v>114</v>
      </c>
      <c r="T665" s="12" t="s">
        <v>878</v>
      </c>
      <c r="U665" s="22">
        <v>50</v>
      </c>
      <c r="V665" s="12">
        <v>690</v>
      </c>
      <c r="W665" s="12"/>
      <c r="X665" s="12">
        <v>6.9</v>
      </c>
      <c r="Y665" s="12">
        <v>6.9</v>
      </c>
      <c r="Z665" s="12">
        <v>6.65</v>
      </c>
      <c r="AA665" s="12">
        <v>6.5</v>
      </c>
      <c r="AB665" s="12">
        <v>6.4</v>
      </c>
      <c r="AC665" s="12">
        <v>6.4</v>
      </c>
      <c r="AD665" s="12">
        <v>6.4</v>
      </c>
      <c r="AE665" s="12" t="s">
        <v>889</v>
      </c>
      <c r="AF665" s="12"/>
      <c r="AG665" s="12"/>
      <c r="AH665" s="12"/>
      <c r="AI665" s="12"/>
      <c r="AJ665" s="12"/>
      <c r="AK665" s="12"/>
      <c r="AL665" s="16" t="s">
        <v>1081</v>
      </c>
      <c r="AM665" s="12" t="s">
        <v>1512</v>
      </c>
      <c r="AN665" s="27">
        <f>VLOOKUP(Table24[[#This Row],[USD conversion]],Sheet2!A:B,2,FALSE)</f>
        <v>0.78069999999999995</v>
      </c>
      <c r="AO665" s="28">
        <f>Table24[[#This Row],[Min Charge]]*Table24[[#This Row],[Conversion Rate]]</f>
        <v>538.68299999999999</v>
      </c>
      <c r="AP665" s="28">
        <f>Table24[[#This Row],[45]]*Table24[[#This Row],[Conversion Rate]]</f>
        <v>0</v>
      </c>
      <c r="AQ665" s="28">
        <f>Table24[[#This Row],[100]]*Table24[[#This Row],[Conversion Rate]]</f>
        <v>5.3868299999999998</v>
      </c>
      <c r="AR665" s="28">
        <f>Table24[[#This Row],[200]]*Table24[[#This Row],[Conversion Rate]]</f>
        <v>5.3868299999999998</v>
      </c>
      <c r="AS665" s="28">
        <f>Table24[[#This Row],[300]]*Table24[[#This Row],[Conversion Rate]]</f>
        <v>5.1916549999999999</v>
      </c>
      <c r="AT665" s="28">
        <f>Table24[[#This Row],[500]]*Table24[[#This Row],[Conversion Rate]]</f>
        <v>5.0745499999999995</v>
      </c>
      <c r="AU665" s="28">
        <f>Table24[[#This Row],[1000]]*Table24[[#This Row],[Conversion Rate]]</f>
        <v>4.99648</v>
      </c>
      <c r="AV665" s="28">
        <f>Table24[[#This Row],[2500]]*Table24[[#This Row],[Conversion Rate]]</f>
        <v>4.99648</v>
      </c>
      <c r="AW665" s="28">
        <f>Table24[[#This Row],[5000]]*Table24[[#This Row],[Conversion Rate]]</f>
        <v>4.99648</v>
      </c>
      <c r="AX665" s="28" t="str">
        <f>Table24[[#This Row],[All In/ ++]]</f>
        <v>All in</v>
      </c>
      <c r="AY665" s="28">
        <f>Table24[[#This Row],[FSC]]*Table24[[#This Row],[Conversion Rate]]</f>
        <v>0</v>
      </c>
      <c r="AZ665" s="28">
        <f>Table24[[#This Row],[SSC]]*Table24[[#This Row],[Conversion Rate]]</f>
        <v>0</v>
      </c>
      <c r="BA665" s="28">
        <f>Table24[[#This Row],[Screening]]*Table24[[#This Row],[Conversion Rate]]</f>
        <v>0</v>
      </c>
      <c r="BB665" s="28">
        <f>Table24[[#This Row],[Other Charges]]*Table24[[#This Row],[Conversion Rate]]</f>
        <v>0</v>
      </c>
      <c r="BC665" s="28">
        <f>Table24[[#This Row],[Dry Ice Charge]]*Table24[[#This Row],[Conversion Rate]]</f>
        <v>0</v>
      </c>
      <c r="BD665" s="28">
        <f>Table24[[#This Row],[SAF/kg]]*Table24[[#This Row],[Conversion Rate]]</f>
        <v>0</v>
      </c>
      <c r="BE665" s="30" cm="1">
        <f t="array" ref="BE665">IF(COUNTIFS(F$20:F$1213,F665,G$20:G$1213,G665)&gt;1,
    _xlfn.PERCENTRANK.INC(
        _xlfn._xlws.FILTER(AO$20:AO$1213, (F$20:F$1213=F665)*(G$20:G$1213=G665)*ISNUMBER(AO$20:AO$1213)),
        AO665
    ),
    0
)</f>
        <v>0.8</v>
      </c>
      <c r="BF665" s="28" t="str">
        <f t="shared" si="10"/>
        <v>Red</v>
      </c>
    </row>
    <row r="666" spans="3:58" hidden="1">
      <c r="C666" s="6" t="s">
        <v>20</v>
      </c>
      <c r="D666" s="4" t="s">
        <v>472</v>
      </c>
      <c r="E666" s="4" t="s">
        <v>22</v>
      </c>
      <c r="F666" s="4" t="s">
        <v>27</v>
      </c>
      <c r="G666" s="4" t="s">
        <v>37</v>
      </c>
      <c r="H666" s="4" t="s">
        <v>810</v>
      </c>
      <c r="I666" s="4" t="s">
        <v>799</v>
      </c>
      <c r="J666" s="4" t="s">
        <v>777</v>
      </c>
      <c r="K666" s="4" t="s">
        <v>776</v>
      </c>
      <c r="L6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666" s="7">
        <v>107373.84239999999</v>
      </c>
      <c r="N666" s="4">
        <v>634</v>
      </c>
      <c r="O666" s="13">
        <v>169.35937287066244</v>
      </c>
      <c r="P666" s="8" t="s">
        <v>1079</v>
      </c>
      <c r="Q666" s="12" t="s">
        <v>472</v>
      </c>
      <c r="R666" s="12" t="s">
        <v>792</v>
      </c>
      <c r="S666" s="12" t="s">
        <v>114</v>
      </c>
      <c r="T666" s="12" t="s">
        <v>878</v>
      </c>
      <c r="U666" s="22">
        <v>50</v>
      </c>
      <c r="V666" s="12">
        <v>1030</v>
      </c>
      <c r="W666" s="12"/>
      <c r="X666" s="12">
        <v>10.3</v>
      </c>
      <c r="Y666" s="12">
        <v>10.3</v>
      </c>
      <c r="Z666" s="12">
        <v>10.1</v>
      </c>
      <c r="AA666" s="12">
        <v>9.9</v>
      </c>
      <c r="AB666" s="12">
        <v>9.8000000000000007</v>
      </c>
      <c r="AC666" s="12">
        <v>9.8000000000000007</v>
      </c>
      <c r="AD666" s="12">
        <v>9.8000000000000007</v>
      </c>
      <c r="AE666" s="12" t="s">
        <v>889</v>
      </c>
      <c r="AF666" s="12"/>
      <c r="AG666" s="12"/>
      <c r="AH666" s="12"/>
      <c r="AI666" s="12"/>
      <c r="AJ666" s="12"/>
      <c r="AK666" s="12"/>
      <c r="AL666" s="16" t="s">
        <v>1081</v>
      </c>
      <c r="AM666" s="12" t="s">
        <v>1512</v>
      </c>
      <c r="AN666" s="27">
        <f>VLOOKUP(Table24[[#This Row],[USD conversion]],Sheet2!A:B,2,FALSE)</f>
        <v>0.78069999999999995</v>
      </c>
      <c r="AO666" s="28">
        <f>Table24[[#This Row],[Min Charge]]*Table24[[#This Row],[Conversion Rate]]</f>
        <v>804.12099999999998</v>
      </c>
      <c r="AP666" s="28">
        <f>Table24[[#This Row],[45]]*Table24[[#This Row],[Conversion Rate]]</f>
        <v>0</v>
      </c>
      <c r="AQ666" s="28">
        <f>Table24[[#This Row],[100]]*Table24[[#This Row],[Conversion Rate]]</f>
        <v>8.0412099999999995</v>
      </c>
      <c r="AR666" s="28">
        <f>Table24[[#This Row],[200]]*Table24[[#This Row],[Conversion Rate]]</f>
        <v>8.0412099999999995</v>
      </c>
      <c r="AS666" s="28">
        <f>Table24[[#This Row],[300]]*Table24[[#This Row],[Conversion Rate]]</f>
        <v>7.8850699999999989</v>
      </c>
      <c r="AT666" s="28">
        <f>Table24[[#This Row],[500]]*Table24[[#This Row],[Conversion Rate]]</f>
        <v>7.7289300000000001</v>
      </c>
      <c r="AU666" s="28">
        <f>Table24[[#This Row],[1000]]*Table24[[#This Row],[Conversion Rate]]</f>
        <v>7.6508599999999998</v>
      </c>
      <c r="AV666" s="28">
        <f>Table24[[#This Row],[2500]]*Table24[[#This Row],[Conversion Rate]]</f>
        <v>7.6508599999999998</v>
      </c>
      <c r="AW666" s="28">
        <f>Table24[[#This Row],[5000]]*Table24[[#This Row],[Conversion Rate]]</f>
        <v>7.6508599999999998</v>
      </c>
      <c r="AX666" s="28" t="str">
        <f>Table24[[#This Row],[All In/ ++]]</f>
        <v>All in</v>
      </c>
      <c r="AY666" s="28">
        <f>Table24[[#This Row],[FSC]]*Table24[[#This Row],[Conversion Rate]]</f>
        <v>0</v>
      </c>
      <c r="AZ666" s="28">
        <f>Table24[[#This Row],[SSC]]*Table24[[#This Row],[Conversion Rate]]</f>
        <v>0</v>
      </c>
      <c r="BA666" s="28">
        <f>Table24[[#This Row],[Screening]]*Table24[[#This Row],[Conversion Rate]]</f>
        <v>0</v>
      </c>
      <c r="BB666" s="28">
        <f>Table24[[#This Row],[Other Charges]]*Table24[[#This Row],[Conversion Rate]]</f>
        <v>0</v>
      </c>
      <c r="BC666" s="28">
        <f>Table24[[#This Row],[Dry Ice Charge]]*Table24[[#This Row],[Conversion Rate]]</f>
        <v>0</v>
      </c>
      <c r="BD666" s="28">
        <f>Table24[[#This Row],[SAF/kg]]*Table24[[#This Row],[Conversion Rate]]</f>
        <v>0</v>
      </c>
      <c r="BE666" s="30" cm="1">
        <f t="array" ref="BE666">IF(COUNTIFS(F$20:F$1213,F666,G$20:G$1213,G666)&gt;1,
    _xlfn.PERCENTRANK.INC(
        _xlfn._xlws.FILTER(AO$20:AO$1213, (F$20:F$1213=F666)*(G$20:G$1213=G666)*ISNUMBER(AO$20:AO$1213)),
        AO666
    ),
    0
)</f>
        <v>0.85699999999999998</v>
      </c>
      <c r="BF666" s="28" t="str">
        <f t="shared" si="10"/>
        <v>Red</v>
      </c>
    </row>
    <row r="667" spans="3:58" hidden="1">
      <c r="C667" s="6" t="s">
        <v>20</v>
      </c>
      <c r="D667" s="4" t="s">
        <v>472</v>
      </c>
      <c r="E667" s="4" t="s">
        <v>22</v>
      </c>
      <c r="F667" s="4" t="s">
        <v>27</v>
      </c>
      <c r="G667" s="4" t="s">
        <v>312</v>
      </c>
      <c r="H667" s="4" t="s">
        <v>810</v>
      </c>
      <c r="I667" s="4" t="s">
        <v>806</v>
      </c>
      <c r="J667" s="4" t="s">
        <v>777</v>
      </c>
      <c r="K667" s="4" t="s">
        <v>776</v>
      </c>
      <c r="L6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PharmaYesExpressSINYULSGCAAPACAMERICAS</v>
      </c>
      <c r="M667" s="7">
        <v>4185</v>
      </c>
      <c r="N667" s="4">
        <v>289</v>
      </c>
      <c r="O667" s="13">
        <v>14.480968858131488</v>
      </c>
      <c r="P667" s="8" t="s">
        <v>1079</v>
      </c>
      <c r="Q667" s="12" t="s">
        <v>472</v>
      </c>
      <c r="R667" s="12" t="s">
        <v>792</v>
      </c>
      <c r="S667" s="12" t="s">
        <v>114</v>
      </c>
      <c r="T667" s="12" t="s">
        <v>878</v>
      </c>
      <c r="U667" s="22">
        <v>20</v>
      </c>
      <c r="V667" s="12">
        <v>1490</v>
      </c>
      <c r="W667" s="12"/>
      <c r="X667" s="12">
        <v>14.9</v>
      </c>
      <c r="Y667" s="12">
        <v>14.9</v>
      </c>
      <c r="Z667" s="12">
        <v>14.75</v>
      </c>
      <c r="AA667" s="12">
        <v>14.6</v>
      </c>
      <c r="AB667" s="12">
        <v>14.5</v>
      </c>
      <c r="AC667" s="12">
        <v>14.5</v>
      </c>
      <c r="AD667" s="12">
        <v>14.5</v>
      </c>
      <c r="AE667" s="12" t="s">
        <v>889</v>
      </c>
      <c r="AF667" s="12"/>
      <c r="AG667" s="12"/>
      <c r="AH667" s="12"/>
      <c r="AI667" s="12"/>
      <c r="AJ667" s="12"/>
      <c r="AK667" s="12"/>
      <c r="AL667" s="16" t="s">
        <v>1081</v>
      </c>
      <c r="AM667" s="12" t="s">
        <v>1512</v>
      </c>
      <c r="AN667" s="27">
        <f>VLOOKUP(Table24[[#This Row],[USD conversion]],Sheet2!A:B,2,FALSE)</f>
        <v>0.78069999999999995</v>
      </c>
      <c r="AO667" s="28">
        <f>Table24[[#This Row],[Min Charge]]*Table24[[#This Row],[Conversion Rate]]</f>
        <v>1163.2429999999999</v>
      </c>
      <c r="AP667" s="28">
        <f>Table24[[#This Row],[45]]*Table24[[#This Row],[Conversion Rate]]</f>
        <v>0</v>
      </c>
      <c r="AQ667" s="28">
        <f>Table24[[#This Row],[100]]*Table24[[#This Row],[Conversion Rate]]</f>
        <v>11.632429999999999</v>
      </c>
      <c r="AR667" s="28">
        <f>Table24[[#This Row],[200]]*Table24[[#This Row],[Conversion Rate]]</f>
        <v>11.632429999999999</v>
      </c>
      <c r="AS667" s="28">
        <f>Table24[[#This Row],[300]]*Table24[[#This Row],[Conversion Rate]]</f>
        <v>11.515324999999999</v>
      </c>
      <c r="AT667" s="28">
        <f>Table24[[#This Row],[500]]*Table24[[#This Row],[Conversion Rate]]</f>
        <v>11.398219999999998</v>
      </c>
      <c r="AU667" s="28">
        <f>Table24[[#This Row],[1000]]*Table24[[#This Row],[Conversion Rate]]</f>
        <v>11.32015</v>
      </c>
      <c r="AV667" s="28">
        <f>Table24[[#This Row],[2500]]*Table24[[#This Row],[Conversion Rate]]</f>
        <v>11.32015</v>
      </c>
      <c r="AW667" s="28">
        <f>Table24[[#This Row],[5000]]*Table24[[#This Row],[Conversion Rate]]</f>
        <v>11.32015</v>
      </c>
      <c r="AX667" s="28" t="str">
        <f>Table24[[#This Row],[All In/ ++]]</f>
        <v>All in</v>
      </c>
      <c r="AY667" s="28">
        <f>Table24[[#This Row],[FSC]]*Table24[[#This Row],[Conversion Rate]]</f>
        <v>0</v>
      </c>
      <c r="AZ667" s="28">
        <f>Table24[[#This Row],[SSC]]*Table24[[#This Row],[Conversion Rate]]</f>
        <v>0</v>
      </c>
      <c r="BA667" s="28">
        <f>Table24[[#This Row],[Screening]]*Table24[[#This Row],[Conversion Rate]]</f>
        <v>0</v>
      </c>
      <c r="BB667" s="28">
        <f>Table24[[#This Row],[Other Charges]]*Table24[[#This Row],[Conversion Rate]]</f>
        <v>0</v>
      </c>
      <c r="BC667" s="28">
        <f>Table24[[#This Row],[Dry Ice Charge]]*Table24[[#This Row],[Conversion Rate]]</f>
        <v>0</v>
      </c>
      <c r="BD667" s="28">
        <f>Table24[[#This Row],[SAF/kg]]*Table24[[#This Row],[Conversion Rate]]</f>
        <v>0</v>
      </c>
      <c r="BE667" s="30" cm="1">
        <f t="array" ref="BE667">IF(COUNTIFS(F$20:F$1213,F667,G$20:G$1213,G667)&gt;1,
    _xlfn.PERCENTRANK.INC(
        _xlfn._xlws.FILTER(AO$20:AO$1213, (F$20:F$1213=F667)*(G$20:G$1213=G667)*ISNUMBER(AO$20:AO$1213)),
        AO667
    ),
    0
)</f>
        <v>0.5</v>
      </c>
      <c r="BF667" s="28" t="str">
        <f t="shared" si="10"/>
        <v>Orange</v>
      </c>
    </row>
    <row r="668" spans="3:58" hidden="1">
      <c r="C668" s="6" t="s">
        <v>20</v>
      </c>
      <c r="D668" s="4" t="s">
        <v>21</v>
      </c>
      <c r="E668" s="4" t="s">
        <v>36</v>
      </c>
      <c r="F668" s="4" t="s">
        <v>106</v>
      </c>
      <c r="G668" s="4" t="s">
        <v>37</v>
      </c>
      <c r="H668" s="4" t="s">
        <v>816</v>
      </c>
      <c r="I668" s="4" t="s">
        <v>799</v>
      </c>
      <c r="J668" s="4" t="s">
        <v>777</v>
      </c>
      <c r="K668" s="4" t="s">
        <v>776</v>
      </c>
      <c r="L6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668" s="7">
        <v>1083</v>
      </c>
      <c r="N668" s="4">
        <v>453</v>
      </c>
      <c r="O668" s="13">
        <v>2.3907284768211921</v>
      </c>
      <c r="P668" s="8" t="s">
        <v>1079</v>
      </c>
      <c r="Q668" s="12" t="s">
        <v>472</v>
      </c>
      <c r="R668" s="12" t="s">
        <v>792</v>
      </c>
      <c r="S668" s="12" t="s">
        <v>114</v>
      </c>
      <c r="T668" s="12" t="s">
        <v>869</v>
      </c>
      <c r="U668" s="22">
        <v>20</v>
      </c>
      <c r="V668" s="12">
        <v>919.99999999999989</v>
      </c>
      <c r="W668" s="12"/>
      <c r="X668" s="12">
        <v>9.1999999999999993</v>
      </c>
      <c r="Y668" s="12">
        <v>9.1999999999999993</v>
      </c>
      <c r="Z668" s="12">
        <v>9</v>
      </c>
      <c r="AA668" s="12">
        <v>8.85</v>
      </c>
      <c r="AB668" s="12">
        <v>8.75</v>
      </c>
      <c r="AC668" s="12">
        <v>8.75</v>
      </c>
      <c r="AD668" s="12">
        <v>8.75</v>
      </c>
      <c r="AE668" s="12" t="s">
        <v>889</v>
      </c>
      <c r="AF668" s="12"/>
      <c r="AG668" s="12"/>
      <c r="AH668" s="12"/>
      <c r="AI668" s="12"/>
      <c r="AJ668" s="12"/>
      <c r="AK668" s="12"/>
      <c r="AL668" s="16" t="s">
        <v>1081</v>
      </c>
      <c r="AM668" s="12" t="s">
        <v>1502</v>
      </c>
      <c r="AN668" s="27">
        <f>VLOOKUP(Table24[[#This Row],[USD conversion]],Sheet2!A:B,2,FALSE)</f>
        <v>0.65310000000000001</v>
      </c>
      <c r="AO668" s="28">
        <f>Table24[[#This Row],[Min Charge]]*Table24[[#This Row],[Conversion Rate]]</f>
        <v>600.85199999999998</v>
      </c>
      <c r="AP668" s="28">
        <f>Table24[[#This Row],[45]]*Table24[[#This Row],[Conversion Rate]]</f>
        <v>0</v>
      </c>
      <c r="AQ668" s="28">
        <f>Table24[[#This Row],[100]]*Table24[[#This Row],[Conversion Rate]]</f>
        <v>6.0085199999999999</v>
      </c>
      <c r="AR668" s="28">
        <f>Table24[[#This Row],[200]]*Table24[[#This Row],[Conversion Rate]]</f>
        <v>6.0085199999999999</v>
      </c>
      <c r="AS668" s="28">
        <f>Table24[[#This Row],[300]]*Table24[[#This Row],[Conversion Rate]]</f>
        <v>5.8779000000000003</v>
      </c>
      <c r="AT668" s="28">
        <f>Table24[[#This Row],[500]]*Table24[[#This Row],[Conversion Rate]]</f>
        <v>5.779935</v>
      </c>
      <c r="AU668" s="28">
        <f>Table24[[#This Row],[1000]]*Table24[[#This Row],[Conversion Rate]]</f>
        <v>5.7146249999999998</v>
      </c>
      <c r="AV668" s="28">
        <f>Table24[[#This Row],[2500]]*Table24[[#This Row],[Conversion Rate]]</f>
        <v>5.7146249999999998</v>
      </c>
      <c r="AW668" s="28">
        <f>Table24[[#This Row],[5000]]*Table24[[#This Row],[Conversion Rate]]</f>
        <v>5.7146249999999998</v>
      </c>
      <c r="AX668" s="28" t="str">
        <f>Table24[[#This Row],[All In/ ++]]</f>
        <v>All in</v>
      </c>
      <c r="AY668" s="28">
        <f>Table24[[#This Row],[FSC]]*Table24[[#This Row],[Conversion Rate]]</f>
        <v>0</v>
      </c>
      <c r="AZ668" s="28">
        <f>Table24[[#This Row],[SSC]]*Table24[[#This Row],[Conversion Rate]]</f>
        <v>0</v>
      </c>
      <c r="BA668" s="28">
        <f>Table24[[#This Row],[Screening]]*Table24[[#This Row],[Conversion Rate]]</f>
        <v>0</v>
      </c>
      <c r="BB668" s="28">
        <f>Table24[[#This Row],[Other Charges]]*Table24[[#This Row],[Conversion Rate]]</f>
        <v>0</v>
      </c>
      <c r="BC668" s="28">
        <f>Table24[[#This Row],[Dry Ice Charge]]*Table24[[#This Row],[Conversion Rate]]</f>
        <v>0</v>
      </c>
      <c r="BD668" s="28">
        <f>Table24[[#This Row],[SAF/kg]]*Table24[[#This Row],[Conversion Rate]]</f>
        <v>0</v>
      </c>
      <c r="BE668" s="30" cm="1">
        <f t="array" ref="BE668">IF(COUNTIFS(F$20:F$1213,F668,G$20:G$1213,G668)&gt;1,
    _xlfn.PERCENTRANK.INC(
        _xlfn._xlws.FILTER(AO$20:AO$1213, (F$20:F$1213=F668)*(G$20:G$1213=G668)*ISNUMBER(AO$20:AO$1213)),
        AO668
    ),
    0
)</f>
        <v>0.56599999999999995</v>
      </c>
      <c r="BF668" s="28" t="str">
        <f t="shared" si="10"/>
        <v>Orange</v>
      </c>
    </row>
    <row r="669" spans="3:58" hidden="1">
      <c r="C669" s="6" t="s">
        <v>20</v>
      </c>
      <c r="D669" s="4" t="s">
        <v>21</v>
      </c>
      <c r="E669" s="4" t="s">
        <v>22</v>
      </c>
      <c r="F669" s="4" t="s">
        <v>106</v>
      </c>
      <c r="G669" s="4" t="s">
        <v>37</v>
      </c>
      <c r="H669" s="4" t="s">
        <v>816</v>
      </c>
      <c r="I669" s="4" t="s">
        <v>799</v>
      </c>
      <c r="J669" s="4" t="s">
        <v>777</v>
      </c>
      <c r="K669" s="4" t="s">
        <v>776</v>
      </c>
      <c r="L6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669" s="7">
        <v>1133.40924</v>
      </c>
      <c r="N669" s="4">
        <v>454</v>
      </c>
      <c r="O669" s="13">
        <v>2.4964961233480176</v>
      </c>
      <c r="P669" s="8" t="s">
        <v>1079</v>
      </c>
      <c r="Q669" s="12" t="s">
        <v>472</v>
      </c>
      <c r="R669" s="12" t="s">
        <v>792</v>
      </c>
      <c r="S669" s="12" t="s">
        <v>114</v>
      </c>
      <c r="T669" s="12" t="s">
        <v>869</v>
      </c>
      <c r="U669" s="22">
        <v>20</v>
      </c>
      <c r="V669" s="12">
        <v>1260</v>
      </c>
      <c r="W669" s="12"/>
      <c r="X669" s="12">
        <v>12.6</v>
      </c>
      <c r="Y669" s="12">
        <v>12.6</v>
      </c>
      <c r="Z669" s="12">
        <v>12.35</v>
      </c>
      <c r="AA669" s="12">
        <v>12.2</v>
      </c>
      <c r="AB669" s="12">
        <v>12.1</v>
      </c>
      <c r="AC669" s="12">
        <v>12.1</v>
      </c>
      <c r="AD669" s="12">
        <v>12.1</v>
      </c>
      <c r="AE669" s="12" t="s">
        <v>889</v>
      </c>
      <c r="AF669" s="12"/>
      <c r="AG669" s="12"/>
      <c r="AH669" s="12"/>
      <c r="AI669" s="12"/>
      <c r="AJ669" s="12"/>
      <c r="AK669" s="12"/>
      <c r="AL669" s="16" t="s">
        <v>1081</v>
      </c>
      <c r="AM669" s="12" t="s">
        <v>1502</v>
      </c>
      <c r="AN669" s="27">
        <f>VLOOKUP(Table24[[#This Row],[USD conversion]],Sheet2!A:B,2,FALSE)</f>
        <v>0.65310000000000001</v>
      </c>
      <c r="AO669" s="28">
        <f>Table24[[#This Row],[Min Charge]]*Table24[[#This Row],[Conversion Rate]]</f>
        <v>822.90600000000006</v>
      </c>
      <c r="AP669" s="28">
        <f>Table24[[#This Row],[45]]*Table24[[#This Row],[Conversion Rate]]</f>
        <v>0</v>
      </c>
      <c r="AQ669" s="28">
        <f>Table24[[#This Row],[100]]*Table24[[#This Row],[Conversion Rate]]</f>
        <v>8.2290600000000005</v>
      </c>
      <c r="AR669" s="28">
        <f>Table24[[#This Row],[200]]*Table24[[#This Row],[Conversion Rate]]</f>
        <v>8.2290600000000005</v>
      </c>
      <c r="AS669" s="28">
        <f>Table24[[#This Row],[300]]*Table24[[#This Row],[Conversion Rate]]</f>
        <v>8.065785</v>
      </c>
      <c r="AT669" s="28">
        <f>Table24[[#This Row],[500]]*Table24[[#This Row],[Conversion Rate]]</f>
        <v>7.9678199999999997</v>
      </c>
      <c r="AU669" s="28">
        <f>Table24[[#This Row],[1000]]*Table24[[#This Row],[Conversion Rate]]</f>
        <v>7.9025100000000004</v>
      </c>
      <c r="AV669" s="28">
        <f>Table24[[#This Row],[2500]]*Table24[[#This Row],[Conversion Rate]]</f>
        <v>7.9025100000000004</v>
      </c>
      <c r="AW669" s="28">
        <f>Table24[[#This Row],[5000]]*Table24[[#This Row],[Conversion Rate]]</f>
        <v>7.9025100000000004</v>
      </c>
      <c r="AX669" s="28" t="str">
        <f>Table24[[#This Row],[All In/ ++]]</f>
        <v>All in</v>
      </c>
      <c r="AY669" s="28">
        <f>Table24[[#This Row],[FSC]]*Table24[[#This Row],[Conversion Rate]]</f>
        <v>0</v>
      </c>
      <c r="AZ669" s="28">
        <f>Table24[[#This Row],[SSC]]*Table24[[#This Row],[Conversion Rate]]</f>
        <v>0</v>
      </c>
      <c r="BA669" s="28">
        <f>Table24[[#This Row],[Screening]]*Table24[[#This Row],[Conversion Rate]]</f>
        <v>0</v>
      </c>
      <c r="BB669" s="28">
        <f>Table24[[#This Row],[Other Charges]]*Table24[[#This Row],[Conversion Rate]]</f>
        <v>0</v>
      </c>
      <c r="BC669" s="28">
        <f>Table24[[#This Row],[Dry Ice Charge]]*Table24[[#This Row],[Conversion Rate]]</f>
        <v>0</v>
      </c>
      <c r="BD669" s="28">
        <f>Table24[[#This Row],[SAF/kg]]*Table24[[#This Row],[Conversion Rate]]</f>
        <v>0</v>
      </c>
      <c r="BE669" s="30" cm="1">
        <f t="array" ref="BE669">IF(COUNTIFS(F$20:F$1213,F669,G$20:G$1213,G669)&gt;1,
    _xlfn.PERCENTRANK.INC(
        _xlfn._xlws.FILTER(AO$20:AO$1213, (F$20:F$1213=F669)*(G$20:G$1213=G669)*ISNUMBER(AO$20:AO$1213)),
        AO669
    ),
    0
)</f>
        <v>0.7</v>
      </c>
      <c r="BF669" s="28" t="str">
        <f t="shared" si="10"/>
        <v>Orange</v>
      </c>
    </row>
    <row r="670" spans="3:58" hidden="1">
      <c r="C670" s="6" t="s">
        <v>20</v>
      </c>
      <c r="D670" s="4" t="s">
        <v>472</v>
      </c>
      <c r="E670" s="4" t="s">
        <v>36</v>
      </c>
      <c r="F670" s="4" t="s">
        <v>106</v>
      </c>
      <c r="G670" s="4" t="s">
        <v>37</v>
      </c>
      <c r="H670" s="4" t="s">
        <v>816</v>
      </c>
      <c r="I670" s="4" t="s">
        <v>799</v>
      </c>
      <c r="J670" s="4" t="s">
        <v>777</v>
      </c>
      <c r="K670" s="4" t="s">
        <v>776</v>
      </c>
      <c r="L6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670" s="7">
        <v>10157</v>
      </c>
      <c r="N670" s="4">
        <v>403</v>
      </c>
      <c r="O670" s="13">
        <v>25.203473945409428</v>
      </c>
      <c r="P670" s="8" t="s">
        <v>1079</v>
      </c>
      <c r="Q670" s="12" t="s">
        <v>472</v>
      </c>
      <c r="R670" s="12" t="s">
        <v>792</v>
      </c>
      <c r="S670" s="12" t="s">
        <v>114</v>
      </c>
      <c r="T670" s="12" t="s">
        <v>869</v>
      </c>
      <c r="U670" s="22">
        <v>20</v>
      </c>
      <c r="V670" s="12">
        <v>965</v>
      </c>
      <c r="W670" s="12"/>
      <c r="X670" s="12">
        <v>9.65</v>
      </c>
      <c r="Y670" s="12">
        <v>9.65</v>
      </c>
      <c r="Z670" s="12">
        <v>9.4499999999999993</v>
      </c>
      <c r="AA670" s="12">
        <v>9.3000000000000007</v>
      </c>
      <c r="AB670" s="12">
        <v>9.1999999999999993</v>
      </c>
      <c r="AC670" s="12">
        <v>9.1999999999999993</v>
      </c>
      <c r="AD670" s="12">
        <v>9.1999999999999993</v>
      </c>
      <c r="AE670" s="12" t="s">
        <v>889</v>
      </c>
      <c r="AF670" s="12"/>
      <c r="AG670" s="12"/>
      <c r="AH670" s="12"/>
      <c r="AI670" s="12"/>
      <c r="AJ670" s="12"/>
      <c r="AK670" s="12"/>
      <c r="AL670" s="16" t="s">
        <v>1081</v>
      </c>
      <c r="AM670" s="12" t="s">
        <v>1502</v>
      </c>
      <c r="AN670" s="27">
        <f>VLOOKUP(Table24[[#This Row],[USD conversion]],Sheet2!A:B,2,FALSE)</f>
        <v>0.65310000000000001</v>
      </c>
      <c r="AO670" s="28">
        <f>Table24[[#This Row],[Min Charge]]*Table24[[#This Row],[Conversion Rate]]</f>
        <v>630.24149999999997</v>
      </c>
      <c r="AP670" s="28">
        <f>Table24[[#This Row],[45]]*Table24[[#This Row],[Conversion Rate]]</f>
        <v>0</v>
      </c>
      <c r="AQ670" s="28">
        <f>Table24[[#This Row],[100]]*Table24[[#This Row],[Conversion Rate]]</f>
        <v>6.3024150000000008</v>
      </c>
      <c r="AR670" s="28">
        <f>Table24[[#This Row],[200]]*Table24[[#This Row],[Conversion Rate]]</f>
        <v>6.3024150000000008</v>
      </c>
      <c r="AS670" s="28">
        <f>Table24[[#This Row],[300]]*Table24[[#This Row],[Conversion Rate]]</f>
        <v>6.1717949999999995</v>
      </c>
      <c r="AT670" s="28">
        <f>Table24[[#This Row],[500]]*Table24[[#This Row],[Conversion Rate]]</f>
        <v>6.073830000000001</v>
      </c>
      <c r="AU670" s="28">
        <f>Table24[[#This Row],[1000]]*Table24[[#This Row],[Conversion Rate]]</f>
        <v>6.0085199999999999</v>
      </c>
      <c r="AV670" s="28">
        <f>Table24[[#This Row],[2500]]*Table24[[#This Row],[Conversion Rate]]</f>
        <v>6.0085199999999999</v>
      </c>
      <c r="AW670" s="28">
        <f>Table24[[#This Row],[5000]]*Table24[[#This Row],[Conversion Rate]]</f>
        <v>6.0085199999999999</v>
      </c>
      <c r="AX670" s="28" t="str">
        <f>Table24[[#This Row],[All In/ ++]]</f>
        <v>All in</v>
      </c>
      <c r="AY670" s="28">
        <f>Table24[[#This Row],[FSC]]*Table24[[#This Row],[Conversion Rate]]</f>
        <v>0</v>
      </c>
      <c r="AZ670" s="28">
        <f>Table24[[#This Row],[SSC]]*Table24[[#This Row],[Conversion Rate]]</f>
        <v>0</v>
      </c>
      <c r="BA670" s="28">
        <f>Table24[[#This Row],[Screening]]*Table24[[#This Row],[Conversion Rate]]</f>
        <v>0</v>
      </c>
      <c r="BB670" s="28">
        <f>Table24[[#This Row],[Other Charges]]*Table24[[#This Row],[Conversion Rate]]</f>
        <v>0</v>
      </c>
      <c r="BC670" s="28">
        <f>Table24[[#This Row],[Dry Ice Charge]]*Table24[[#This Row],[Conversion Rate]]</f>
        <v>0</v>
      </c>
      <c r="BD670" s="28">
        <f>Table24[[#This Row],[SAF/kg]]*Table24[[#This Row],[Conversion Rate]]</f>
        <v>0</v>
      </c>
      <c r="BE670" s="30" cm="1">
        <f t="array" ref="BE670">IF(COUNTIFS(F$20:F$1213,F670,G$20:G$1213,G670)&gt;1,
    _xlfn.PERCENTRANK.INC(
        _xlfn._xlws.FILTER(AO$20:AO$1213, (F$20:F$1213=F670)*(G$20:G$1213=G670)*ISNUMBER(AO$20:AO$1213)),
        AO670
    ),
    0
)</f>
        <v>0.6</v>
      </c>
      <c r="BF670" s="28" t="str">
        <f t="shared" si="10"/>
        <v>Orange</v>
      </c>
    </row>
    <row r="671" spans="3:58" hidden="1">
      <c r="C671" s="6" t="s">
        <v>20</v>
      </c>
      <c r="D671" s="4" t="s">
        <v>472</v>
      </c>
      <c r="E671" s="4" t="s">
        <v>22</v>
      </c>
      <c r="F671" s="4" t="s">
        <v>106</v>
      </c>
      <c r="G671" s="4" t="s">
        <v>37</v>
      </c>
      <c r="H671" s="4" t="s">
        <v>816</v>
      </c>
      <c r="I671" s="4" t="s">
        <v>799</v>
      </c>
      <c r="J671" s="4" t="s">
        <v>777</v>
      </c>
      <c r="K671" s="4" t="s">
        <v>776</v>
      </c>
      <c r="L6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671" s="7">
        <v>20967.90598000001</v>
      </c>
      <c r="N671" s="4">
        <v>657</v>
      </c>
      <c r="O671" s="13">
        <v>31.914620974124826</v>
      </c>
      <c r="P671" s="8" t="s">
        <v>1079</v>
      </c>
      <c r="Q671" s="12" t="s">
        <v>472</v>
      </c>
      <c r="R671" s="12" t="s">
        <v>792</v>
      </c>
      <c r="S671" s="12" t="s">
        <v>114</v>
      </c>
      <c r="T671" s="12" t="s">
        <v>869</v>
      </c>
      <c r="U671" s="22">
        <v>40</v>
      </c>
      <c r="V671" s="12">
        <v>1320</v>
      </c>
      <c r="W671" s="12"/>
      <c r="X671" s="12">
        <v>13.2</v>
      </c>
      <c r="Y671" s="12">
        <v>13.2</v>
      </c>
      <c r="Z671" s="12">
        <v>13.05</v>
      </c>
      <c r="AA671" s="12">
        <v>12.9</v>
      </c>
      <c r="AB671" s="12">
        <v>12.8</v>
      </c>
      <c r="AC671" s="12">
        <v>12.8</v>
      </c>
      <c r="AD671" s="12">
        <v>12.8</v>
      </c>
      <c r="AE671" s="12" t="s">
        <v>889</v>
      </c>
      <c r="AF671" s="12"/>
      <c r="AG671" s="12"/>
      <c r="AH671" s="12"/>
      <c r="AI671" s="12"/>
      <c r="AJ671" s="12"/>
      <c r="AK671" s="12"/>
      <c r="AL671" s="16" t="s">
        <v>1081</v>
      </c>
      <c r="AM671" s="12" t="s">
        <v>1502</v>
      </c>
      <c r="AN671" s="27">
        <f>VLOOKUP(Table24[[#This Row],[USD conversion]],Sheet2!A:B,2,FALSE)</f>
        <v>0.65310000000000001</v>
      </c>
      <c r="AO671" s="28">
        <f>Table24[[#This Row],[Min Charge]]*Table24[[#This Row],[Conversion Rate]]</f>
        <v>862.09199999999998</v>
      </c>
      <c r="AP671" s="28">
        <f>Table24[[#This Row],[45]]*Table24[[#This Row],[Conversion Rate]]</f>
        <v>0</v>
      </c>
      <c r="AQ671" s="28">
        <f>Table24[[#This Row],[100]]*Table24[[#This Row],[Conversion Rate]]</f>
        <v>8.6209199999999999</v>
      </c>
      <c r="AR671" s="28">
        <f>Table24[[#This Row],[200]]*Table24[[#This Row],[Conversion Rate]]</f>
        <v>8.6209199999999999</v>
      </c>
      <c r="AS671" s="28">
        <f>Table24[[#This Row],[300]]*Table24[[#This Row],[Conversion Rate]]</f>
        <v>8.5229550000000014</v>
      </c>
      <c r="AT671" s="28">
        <f>Table24[[#This Row],[500]]*Table24[[#This Row],[Conversion Rate]]</f>
        <v>8.4249900000000011</v>
      </c>
      <c r="AU671" s="28">
        <f>Table24[[#This Row],[1000]]*Table24[[#This Row],[Conversion Rate]]</f>
        <v>8.3596800000000009</v>
      </c>
      <c r="AV671" s="28">
        <f>Table24[[#This Row],[2500]]*Table24[[#This Row],[Conversion Rate]]</f>
        <v>8.3596800000000009</v>
      </c>
      <c r="AW671" s="28">
        <f>Table24[[#This Row],[5000]]*Table24[[#This Row],[Conversion Rate]]</f>
        <v>8.3596800000000009</v>
      </c>
      <c r="AX671" s="28" t="str">
        <f>Table24[[#This Row],[All In/ ++]]</f>
        <v>All in</v>
      </c>
      <c r="AY671" s="28">
        <f>Table24[[#This Row],[FSC]]*Table24[[#This Row],[Conversion Rate]]</f>
        <v>0</v>
      </c>
      <c r="AZ671" s="28">
        <f>Table24[[#This Row],[SSC]]*Table24[[#This Row],[Conversion Rate]]</f>
        <v>0</v>
      </c>
      <c r="BA671" s="28">
        <f>Table24[[#This Row],[Screening]]*Table24[[#This Row],[Conversion Rate]]</f>
        <v>0</v>
      </c>
      <c r="BB671" s="28">
        <f>Table24[[#This Row],[Other Charges]]*Table24[[#This Row],[Conversion Rate]]</f>
        <v>0</v>
      </c>
      <c r="BC671" s="28">
        <f>Table24[[#This Row],[Dry Ice Charge]]*Table24[[#This Row],[Conversion Rate]]</f>
        <v>0</v>
      </c>
      <c r="BD671" s="28">
        <f>Table24[[#This Row],[SAF/kg]]*Table24[[#This Row],[Conversion Rate]]</f>
        <v>0</v>
      </c>
      <c r="BE671" s="30" cm="1">
        <f t="array" ref="BE671">IF(COUNTIFS(F$20:F$1213,F671,G$20:G$1213,G671)&gt;1,
    _xlfn.PERCENTRANK.INC(
        _xlfn._xlws.FILTER(AO$20:AO$1213, (F$20:F$1213=F671)*(G$20:G$1213=G671)*ISNUMBER(AO$20:AO$1213)),
        AO671
    ),
    0
)</f>
        <v>0.73299999999999998</v>
      </c>
      <c r="BF671" s="28" t="str">
        <f t="shared" si="10"/>
        <v>Red</v>
      </c>
    </row>
    <row r="672" spans="3:58" hidden="1">
      <c r="C672" s="6" t="s">
        <v>20</v>
      </c>
      <c r="D672" s="4" t="s">
        <v>472</v>
      </c>
      <c r="E672" s="4" t="s">
        <v>22</v>
      </c>
      <c r="F672" s="4" t="s">
        <v>360</v>
      </c>
      <c r="G672" s="4" t="s">
        <v>112</v>
      </c>
      <c r="H672" s="4" t="s">
        <v>804</v>
      </c>
      <c r="I672" s="4" t="s">
        <v>803</v>
      </c>
      <c r="J672" s="4" t="s">
        <v>777</v>
      </c>
      <c r="K672" s="4" t="s">
        <v>778</v>
      </c>
      <c r="L6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PharmaYesExpressTBSBRUGEBEAPACEMEA</v>
      </c>
      <c r="M672" s="7">
        <v>7547</v>
      </c>
      <c r="N672" s="4">
        <v>95</v>
      </c>
      <c r="O672" s="13">
        <v>79.442105263157899</v>
      </c>
      <c r="P672" s="8" t="s">
        <v>1079</v>
      </c>
      <c r="Q672" s="12" t="s">
        <v>472</v>
      </c>
      <c r="R672" s="12" t="s">
        <v>792</v>
      </c>
      <c r="S672" s="12" t="s">
        <v>114</v>
      </c>
      <c r="T672" s="12" t="s">
        <v>859</v>
      </c>
      <c r="U672" s="22">
        <v>45</v>
      </c>
      <c r="V672" s="12">
        <v>325</v>
      </c>
      <c r="W672" s="12">
        <v>8.4499999999999993</v>
      </c>
      <c r="X672" s="12">
        <v>6.5</v>
      </c>
      <c r="Y672" s="12">
        <v>6.5</v>
      </c>
      <c r="Z672" s="12">
        <v>6.4</v>
      </c>
      <c r="AA672" s="12">
        <v>6.25</v>
      </c>
      <c r="AB672" s="12">
        <v>6.15</v>
      </c>
      <c r="AC672" s="12">
        <v>6.15</v>
      </c>
      <c r="AD672" s="12">
        <v>6.15</v>
      </c>
      <c r="AE672" s="12" t="s">
        <v>838</v>
      </c>
      <c r="AF672" s="12" t="s">
        <v>1078</v>
      </c>
      <c r="AG672" s="12"/>
      <c r="AH672" s="12"/>
      <c r="AI672" s="12"/>
      <c r="AJ672" s="12"/>
      <c r="AK672" s="12"/>
      <c r="AL672" s="16" t="s">
        <v>1083</v>
      </c>
      <c r="AM672" s="12" t="s">
        <v>1500</v>
      </c>
      <c r="AN672" s="27">
        <f>VLOOKUP(Table24[[#This Row],[USD conversion]],Sheet2!A:B,2,FALSE)</f>
        <v>1</v>
      </c>
      <c r="AO672" s="28">
        <f>Table24[[#This Row],[Min Charge]]*Table24[[#This Row],[Conversion Rate]]</f>
        <v>325</v>
      </c>
      <c r="AP672" s="28">
        <f>Table24[[#This Row],[45]]*Table24[[#This Row],[Conversion Rate]]</f>
        <v>8.4499999999999993</v>
      </c>
      <c r="AQ672" s="28">
        <f>Table24[[#This Row],[100]]*Table24[[#This Row],[Conversion Rate]]</f>
        <v>6.5</v>
      </c>
      <c r="AR672" s="28">
        <f>Table24[[#This Row],[200]]*Table24[[#This Row],[Conversion Rate]]</f>
        <v>6.5</v>
      </c>
      <c r="AS672" s="28">
        <f>Table24[[#This Row],[300]]*Table24[[#This Row],[Conversion Rate]]</f>
        <v>6.4</v>
      </c>
      <c r="AT672" s="28">
        <f>Table24[[#This Row],[500]]*Table24[[#This Row],[Conversion Rate]]</f>
        <v>6.25</v>
      </c>
      <c r="AU672" s="28">
        <f>Table24[[#This Row],[1000]]*Table24[[#This Row],[Conversion Rate]]</f>
        <v>6.15</v>
      </c>
      <c r="AV672" s="28">
        <f>Table24[[#This Row],[2500]]*Table24[[#This Row],[Conversion Rate]]</f>
        <v>6.15</v>
      </c>
      <c r="AW672" s="28">
        <f>Table24[[#This Row],[5000]]*Table24[[#This Row],[Conversion Rate]]</f>
        <v>6.15</v>
      </c>
      <c r="AX672" s="28" t="str">
        <f>Table24[[#This Row],[All In/ ++]]</f>
        <v>++</v>
      </c>
      <c r="AY672" s="28" t="e">
        <f>Table24[[#This Row],[FSC]]*Table24[[#This Row],[Conversion Rate]]</f>
        <v>#VALUE!</v>
      </c>
      <c r="AZ672" s="28">
        <f>Table24[[#This Row],[SSC]]*Table24[[#This Row],[Conversion Rate]]</f>
        <v>0</v>
      </c>
      <c r="BA672" s="28">
        <f>Table24[[#This Row],[Screening]]*Table24[[#This Row],[Conversion Rate]]</f>
        <v>0</v>
      </c>
      <c r="BB672" s="28">
        <f>Table24[[#This Row],[Other Charges]]*Table24[[#This Row],[Conversion Rate]]</f>
        <v>0</v>
      </c>
      <c r="BC672" s="28">
        <f>Table24[[#This Row],[Dry Ice Charge]]*Table24[[#This Row],[Conversion Rate]]</f>
        <v>0</v>
      </c>
      <c r="BD672" s="28">
        <f>Table24[[#This Row],[SAF/kg]]*Table24[[#This Row],[Conversion Rate]]</f>
        <v>0</v>
      </c>
      <c r="BE672" s="30" cm="1">
        <f t="array" ref="BE672">IF(COUNTIFS(F$20:F$1213,F672,G$20:G$1213,G672)&gt;1,
    _xlfn.PERCENTRANK.INC(
        _xlfn._xlws.FILTER(AO$20:AO$1213, (F$20:F$1213=F672)*(G$20:G$1213=G672)*ISNUMBER(AO$20:AO$1213)),
        AO672
    ),
    0
)</f>
        <v>1</v>
      </c>
      <c r="BF672" s="28" t="str">
        <f t="shared" si="10"/>
        <v>Red</v>
      </c>
    </row>
    <row r="673" spans="3:58" hidden="1">
      <c r="C673" s="6" t="s">
        <v>20</v>
      </c>
      <c r="D673" s="4" t="s">
        <v>21</v>
      </c>
      <c r="E673" s="4" t="s">
        <v>22</v>
      </c>
      <c r="F673" s="4" t="s">
        <v>360</v>
      </c>
      <c r="G673" s="4" t="s">
        <v>51</v>
      </c>
      <c r="H673" s="4" t="s">
        <v>804</v>
      </c>
      <c r="I673" s="4" t="s">
        <v>800</v>
      </c>
      <c r="J673" s="4" t="s">
        <v>777</v>
      </c>
      <c r="K673" s="4" t="s">
        <v>778</v>
      </c>
      <c r="L6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PharmaNoExpressTBSFRAGEDEAPACEMEA</v>
      </c>
      <c r="M673" s="7">
        <v>4083.4</v>
      </c>
      <c r="N673" s="4">
        <v>914</v>
      </c>
      <c r="O673" s="13">
        <v>4.4676148796498909</v>
      </c>
      <c r="P673" s="8" t="s">
        <v>1079</v>
      </c>
      <c r="Q673" s="12" t="s">
        <v>472</v>
      </c>
      <c r="R673" s="12" t="s">
        <v>792</v>
      </c>
      <c r="S673" s="12" t="s">
        <v>114</v>
      </c>
      <c r="T673" s="12" t="s">
        <v>859</v>
      </c>
      <c r="U673" s="22">
        <v>45</v>
      </c>
      <c r="V673" s="12">
        <v>325</v>
      </c>
      <c r="W673" s="12">
        <v>8.4499999999999993</v>
      </c>
      <c r="X673" s="12">
        <v>6.5</v>
      </c>
      <c r="Y673" s="12">
        <v>6.5</v>
      </c>
      <c r="Z673" s="12">
        <v>6.4</v>
      </c>
      <c r="AA673" s="12">
        <v>6.25</v>
      </c>
      <c r="AB673" s="12">
        <v>6.15</v>
      </c>
      <c r="AC673" s="12">
        <v>6.15</v>
      </c>
      <c r="AD673" s="12">
        <v>6.15</v>
      </c>
      <c r="AE673" s="12" t="s">
        <v>838</v>
      </c>
      <c r="AF673" s="12" t="s">
        <v>1078</v>
      </c>
      <c r="AG673" s="12"/>
      <c r="AH673" s="12"/>
      <c r="AI673" s="12"/>
      <c r="AJ673" s="12"/>
      <c r="AK673" s="12"/>
      <c r="AL673" s="16" t="s">
        <v>1083</v>
      </c>
      <c r="AM673" s="12" t="s">
        <v>1500</v>
      </c>
      <c r="AN673" s="27">
        <f>VLOOKUP(Table24[[#This Row],[USD conversion]],Sheet2!A:B,2,FALSE)</f>
        <v>1</v>
      </c>
      <c r="AO673" s="28">
        <f>Table24[[#This Row],[Min Charge]]*Table24[[#This Row],[Conversion Rate]]</f>
        <v>325</v>
      </c>
      <c r="AP673" s="28">
        <f>Table24[[#This Row],[45]]*Table24[[#This Row],[Conversion Rate]]</f>
        <v>8.4499999999999993</v>
      </c>
      <c r="AQ673" s="28">
        <f>Table24[[#This Row],[100]]*Table24[[#This Row],[Conversion Rate]]</f>
        <v>6.5</v>
      </c>
      <c r="AR673" s="28">
        <f>Table24[[#This Row],[200]]*Table24[[#This Row],[Conversion Rate]]</f>
        <v>6.5</v>
      </c>
      <c r="AS673" s="28">
        <f>Table24[[#This Row],[300]]*Table24[[#This Row],[Conversion Rate]]</f>
        <v>6.4</v>
      </c>
      <c r="AT673" s="28">
        <f>Table24[[#This Row],[500]]*Table24[[#This Row],[Conversion Rate]]</f>
        <v>6.25</v>
      </c>
      <c r="AU673" s="28">
        <f>Table24[[#This Row],[1000]]*Table24[[#This Row],[Conversion Rate]]</f>
        <v>6.15</v>
      </c>
      <c r="AV673" s="28">
        <f>Table24[[#This Row],[2500]]*Table24[[#This Row],[Conversion Rate]]</f>
        <v>6.15</v>
      </c>
      <c r="AW673" s="28">
        <f>Table24[[#This Row],[5000]]*Table24[[#This Row],[Conversion Rate]]</f>
        <v>6.15</v>
      </c>
      <c r="AX673" s="28" t="str">
        <f>Table24[[#This Row],[All In/ ++]]</f>
        <v>++</v>
      </c>
      <c r="AY673" s="28" t="e">
        <f>Table24[[#This Row],[FSC]]*Table24[[#This Row],[Conversion Rate]]</f>
        <v>#VALUE!</v>
      </c>
      <c r="AZ673" s="28">
        <f>Table24[[#This Row],[SSC]]*Table24[[#This Row],[Conversion Rate]]</f>
        <v>0</v>
      </c>
      <c r="BA673" s="28">
        <f>Table24[[#This Row],[Screening]]*Table24[[#This Row],[Conversion Rate]]</f>
        <v>0</v>
      </c>
      <c r="BB673" s="28">
        <f>Table24[[#This Row],[Other Charges]]*Table24[[#This Row],[Conversion Rate]]</f>
        <v>0</v>
      </c>
      <c r="BC673" s="28">
        <f>Table24[[#This Row],[Dry Ice Charge]]*Table24[[#This Row],[Conversion Rate]]</f>
        <v>0</v>
      </c>
      <c r="BD673" s="28">
        <f>Table24[[#This Row],[SAF/kg]]*Table24[[#This Row],[Conversion Rate]]</f>
        <v>0</v>
      </c>
      <c r="BE673" s="30" cm="1">
        <f t="array" ref="BE673">IF(COUNTIFS(F$20:F$1213,F673,G$20:G$1213,G673)&gt;1,
    _xlfn.PERCENTRANK.INC(
        _xlfn._xlws.FILTER(AO$20:AO$1213, (F$20:F$1213=F673)*(G$20:G$1213=G673)*ISNUMBER(AO$20:AO$1213)),
        AO673
    ),
    0
)</f>
        <v>0.66600000000000004</v>
      </c>
      <c r="BF673" s="28" t="str">
        <f t="shared" si="10"/>
        <v>Orange</v>
      </c>
    </row>
    <row r="674" spans="3:58" hidden="1">
      <c r="C674" s="6" t="s">
        <v>20</v>
      </c>
      <c r="D674" s="4" t="s">
        <v>472</v>
      </c>
      <c r="E674" s="4" t="s">
        <v>22</v>
      </c>
      <c r="F674" s="4" t="s">
        <v>360</v>
      </c>
      <c r="G674" s="4" t="s">
        <v>51</v>
      </c>
      <c r="H674" s="4" t="s">
        <v>804</v>
      </c>
      <c r="I674" s="4" t="s">
        <v>800</v>
      </c>
      <c r="J674" s="4" t="s">
        <v>777</v>
      </c>
      <c r="K674" s="4" t="s">
        <v>778</v>
      </c>
      <c r="L6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PharmaYesExpressTBSFRAGEDEAPACEMEA</v>
      </c>
      <c r="M674" s="7">
        <v>109186.3</v>
      </c>
      <c r="N674" s="4">
        <v>995</v>
      </c>
      <c r="O674" s="13">
        <v>109.73497487437186</v>
      </c>
      <c r="P674" s="8" t="s">
        <v>1079</v>
      </c>
      <c r="Q674" s="12" t="s">
        <v>472</v>
      </c>
      <c r="R674" s="12" t="s">
        <v>792</v>
      </c>
      <c r="S674" s="12" t="s">
        <v>114</v>
      </c>
      <c r="T674" s="12" t="s">
        <v>859</v>
      </c>
      <c r="U674" s="22">
        <v>45</v>
      </c>
      <c r="V674" s="12">
        <v>325</v>
      </c>
      <c r="W674" s="12">
        <v>8.4499999999999993</v>
      </c>
      <c r="X674" s="12">
        <v>6.5</v>
      </c>
      <c r="Y674" s="12">
        <v>6.5</v>
      </c>
      <c r="Z674" s="12">
        <v>6.4</v>
      </c>
      <c r="AA674" s="12">
        <v>6.25</v>
      </c>
      <c r="AB674" s="12">
        <v>6.15</v>
      </c>
      <c r="AC674" s="12">
        <v>6.15</v>
      </c>
      <c r="AD674" s="12">
        <v>6.15</v>
      </c>
      <c r="AE674" s="12" t="s">
        <v>838</v>
      </c>
      <c r="AF674" s="12" t="s">
        <v>1078</v>
      </c>
      <c r="AG674" s="12"/>
      <c r="AH674" s="12"/>
      <c r="AI674" s="12"/>
      <c r="AJ674" s="12"/>
      <c r="AK674" s="12"/>
      <c r="AL674" s="16" t="s">
        <v>1083</v>
      </c>
      <c r="AM674" s="12" t="s">
        <v>1500</v>
      </c>
      <c r="AN674" s="27">
        <f>VLOOKUP(Table24[[#This Row],[USD conversion]],Sheet2!A:B,2,FALSE)</f>
        <v>1</v>
      </c>
      <c r="AO674" s="28">
        <f>Table24[[#This Row],[Min Charge]]*Table24[[#This Row],[Conversion Rate]]</f>
        <v>325</v>
      </c>
      <c r="AP674" s="28">
        <f>Table24[[#This Row],[45]]*Table24[[#This Row],[Conversion Rate]]</f>
        <v>8.4499999999999993</v>
      </c>
      <c r="AQ674" s="28">
        <f>Table24[[#This Row],[100]]*Table24[[#This Row],[Conversion Rate]]</f>
        <v>6.5</v>
      </c>
      <c r="AR674" s="28">
        <f>Table24[[#This Row],[200]]*Table24[[#This Row],[Conversion Rate]]</f>
        <v>6.5</v>
      </c>
      <c r="AS674" s="28">
        <f>Table24[[#This Row],[300]]*Table24[[#This Row],[Conversion Rate]]</f>
        <v>6.4</v>
      </c>
      <c r="AT674" s="28">
        <f>Table24[[#This Row],[500]]*Table24[[#This Row],[Conversion Rate]]</f>
        <v>6.25</v>
      </c>
      <c r="AU674" s="28">
        <f>Table24[[#This Row],[1000]]*Table24[[#This Row],[Conversion Rate]]</f>
        <v>6.15</v>
      </c>
      <c r="AV674" s="28">
        <f>Table24[[#This Row],[2500]]*Table24[[#This Row],[Conversion Rate]]</f>
        <v>6.15</v>
      </c>
      <c r="AW674" s="28">
        <f>Table24[[#This Row],[5000]]*Table24[[#This Row],[Conversion Rate]]</f>
        <v>6.15</v>
      </c>
      <c r="AX674" s="28" t="str">
        <f>Table24[[#This Row],[All In/ ++]]</f>
        <v>++</v>
      </c>
      <c r="AY674" s="28" t="e">
        <f>Table24[[#This Row],[FSC]]*Table24[[#This Row],[Conversion Rate]]</f>
        <v>#VALUE!</v>
      </c>
      <c r="AZ674" s="28">
        <f>Table24[[#This Row],[SSC]]*Table24[[#This Row],[Conversion Rate]]</f>
        <v>0</v>
      </c>
      <c r="BA674" s="28">
        <f>Table24[[#This Row],[Screening]]*Table24[[#This Row],[Conversion Rate]]</f>
        <v>0</v>
      </c>
      <c r="BB674" s="28">
        <f>Table24[[#This Row],[Other Charges]]*Table24[[#This Row],[Conversion Rate]]</f>
        <v>0</v>
      </c>
      <c r="BC674" s="28">
        <f>Table24[[#This Row],[Dry Ice Charge]]*Table24[[#This Row],[Conversion Rate]]</f>
        <v>0</v>
      </c>
      <c r="BD674" s="28">
        <f>Table24[[#This Row],[SAF/kg]]*Table24[[#This Row],[Conversion Rate]]</f>
        <v>0</v>
      </c>
      <c r="BE674" s="30" cm="1">
        <f t="array" ref="BE674">IF(COUNTIFS(F$20:F$1213,F674,G$20:G$1213,G674)&gt;1,
    _xlfn.PERCENTRANK.INC(
        _xlfn._xlws.FILTER(AO$20:AO$1213, (F$20:F$1213=F674)*(G$20:G$1213=G674)*ISNUMBER(AO$20:AO$1213)),
        AO674
    ),
    0
)</f>
        <v>0.66600000000000004</v>
      </c>
      <c r="BF674" s="28" t="str">
        <f t="shared" si="10"/>
        <v>Orange</v>
      </c>
    </row>
    <row r="675" spans="3:58" hidden="1">
      <c r="C675" s="6" t="s">
        <v>20</v>
      </c>
      <c r="D675" s="4" t="s">
        <v>472</v>
      </c>
      <c r="E675" s="4" t="s">
        <v>22</v>
      </c>
      <c r="F675" s="4" t="s">
        <v>360</v>
      </c>
      <c r="G675" s="4" t="s">
        <v>269</v>
      </c>
      <c r="H675" s="4" t="s">
        <v>804</v>
      </c>
      <c r="I675" s="4" t="s">
        <v>807</v>
      </c>
      <c r="J675" s="4" t="s">
        <v>777</v>
      </c>
      <c r="K675" s="4" t="s">
        <v>778</v>
      </c>
      <c r="L6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PharmaYesExpressTBSGVAGECHAPACEMEA</v>
      </c>
      <c r="M675" s="7">
        <v>3401</v>
      </c>
      <c r="N675" s="4">
        <v>58</v>
      </c>
      <c r="O675" s="13">
        <v>58.637931034482762</v>
      </c>
      <c r="P675" s="8" t="s">
        <v>1079</v>
      </c>
      <c r="Q675" s="12" t="s">
        <v>472</v>
      </c>
      <c r="R675" s="12" t="s">
        <v>792</v>
      </c>
      <c r="S675" s="12" t="s">
        <v>114</v>
      </c>
      <c r="T675" s="12" t="s">
        <v>859</v>
      </c>
      <c r="U675" s="22">
        <v>45</v>
      </c>
      <c r="V675" s="12">
        <v>325</v>
      </c>
      <c r="W675" s="12">
        <v>8.4499999999999993</v>
      </c>
      <c r="X675" s="12">
        <v>6.5</v>
      </c>
      <c r="Y675" s="12">
        <v>6.5</v>
      </c>
      <c r="Z675" s="12">
        <v>6.4</v>
      </c>
      <c r="AA675" s="12">
        <v>6.25</v>
      </c>
      <c r="AB675" s="12">
        <v>6.15</v>
      </c>
      <c r="AC675" s="12">
        <v>6.15</v>
      </c>
      <c r="AD675" s="12">
        <v>6.15</v>
      </c>
      <c r="AE675" s="12" t="s">
        <v>838</v>
      </c>
      <c r="AF675" s="12" t="s">
        <v>1078</v>
      </c>
      <c r="AG675" s="12"/>
      <c r="AH675" s="12"/>
      <c r="AI675" s="12"/>
      <c r="AJ675" s="12"/>
      <c r="AK675" s="12"/>
      <c r="AL675" s="16" t="s">
        <v>1083</v>
      </c>
      <c r="AM675" s="12" t="s">
        <v>1500</v>
      </c>
      <c r="AN675" s="27">
        <f>VLOOKUP(Table24[[#This Row],[USD conversion]],Sheet2!A:B,2,FALSE)</f>
        <v>1</v>
      </c>
      <c r="AO675" s="28">
        <f>Table24[[#This Row],[Min Charge]]*Table24[[#This Row],[Conversion Rate]]</f>
        <v>325</v>
      </c>
      <c r="AP675" s="28">
        <f>Table24[[#This Row],[45]]*Table24[[#This Row],[Conversion Rate]]</f>
        <v>8.4499999999999993</v>
      </c>
      <c r="AQ675" s="28">
        <f>Table24[[#This Row],[100]]*Table24[[#This Row],[Conversion Rate]]</f>
        <v>6.5</v>
      </c>
      <c r="AR675" s="28">
        <f>Table24[[#This Row],[200]]*Table24[[#This Row],[Conversion Rate]]</f>
        <v>6.5</v>
      </c>
      <c r="AS675" s="28">
        <f>Table24[[#This Row],[300]]*Table24[[#This Row],[Conversion Rate]]</f>
        <v>6.4</v>
      </c>
      <c r="AT675" s="28">
        <f>Table24[[#This Row],[500]]*Table24[[#This Row],[Conversion Rate]]</f>
        <v>6.25</v>
      </c>
      <c r="AU675" s="28">
        <f>Table24[[#This Row],[1000]]*Table24[[#This Row],[Conversion Rate]]</f>
        <v>6.15</v>
      </c>
      <c r="AV675" s="28">
        <f>Table24[[#This Row],[2500]]*Table24[[#This Row],[Conversion Rate]]</f>
        <v>6.15</v>
      </c>
      <c r="AW675" s="28">
        <f>Table24[[#This Row],[5000]]*Table24[[#This Row],[Conversion Rate]]</f>
        <v>6.15</v>
      </c>
      <c r="AX675" s="28" t="str">
        <f>Table24[[#This Row],[All In/ ++]]</f>
        <v>++</v>
      </c>
      <c r="AY675" s="28" t="e">
        <f>Table24[[#This Row],[FSC]]*Table24[[#This Row],[Conversion Rate]]</f>
        <v>#VALUE!</v>
      </c>
      <c r="AZ675" s="28">
        <f>Table24[[#This Row],[SSC]]*Table24[[#This Row],[Conversion Rate]]</f>
        <v>0</v>
      </c>
      <c r="BA675" s="28">
        <f>Table24[[#This Row],[Screening]]*Table24[[#This Row],[Conversion Rate]]</f>
        <v>0</v>
      </c>
      <c r="BB675" s="28">
        <f>Table24[[#This Row],[Other Charges]]*Table24[[#This Row],[Conversion Rate]]</f>
        <v>0</v>
      </c>
      <c r="BC675" s="28">
        <f>Table24[[#This Row],[Dry Ice Charge]]*Table24[[#This Row],[Conversion Rate]]</f>
        <v>0</v>
      </c>
      <c r="BD675" s="28">
        <f>Table24[[#This Row],[SAF/kg]]*Table24[[#This Row],[Conversion Rate]]</f>
        <v>0</v>
      </c>
      <c r="BE675" s="30" cm="1">
        <f t="array" ref="BE675">IF(COUNTIFS(F$20:F$1213,F675,G$20:G$1213,G675)&gt;1,
    _xlfn.PERCENTRANK.INC(
        _xlfn._xlws.FILTER(AO$20:AO$1213, (F$20:F$1213=F675)*(G$20:G$1213=G675)*ISNUMBER(AO$20:AO$1213)),
        AO675
    ),
    0
)</f>
        <v>1</v>
      </c>
      <c r="BF675" s="28" t="str">
        <f t="shared" si="10"/>
        <v>Red</v>
      </c>
    </row>
    <row r="676" spans="3:58" hidden="1">
      <c r="C676" s="6" t="s">
        <v>20</v>
      </c>
      <c r="D676" s="4" t="s">
        <v>472</v>
      </c>
      <c r="E676" s="4" t="s">
        <v>22</v>
      </c>
      <c r="F676" s="4" t="s">
        <v>360</v>
      </c>
      <c r="G676" s="4" t="s">
        <v>86</v>
      </c>
      <c r="H676" s="4" t="s">
        <v>804</v>
      </c>
      <c r="I676" s="4" t="s">
        <v>795</v>
      </c>
      <c r="J676" s="4" t="s">
        <v>777</v>
      </c>
      <c r="K676" s="4" t="s">
        <v>778</v>
      </c>
      <c r="L6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PharmaYesExpressTBSLHRGEGBAPACEMEA</v>
      </c>
      <c r="M676" s="7">
        <v>4972.2</v>
      </c>
      <c r="N676" s="4">
        <v>153</v>
      </c>
      <c r="O676" s="13">
        <v>32.498039215686276</v>
      </c>
      <c r="P676" s="8" t="s">
        <v>1079</v>
      </c>
      <c r="Q676" s="12" t="s">
        <v>472</v>
      </c>
      <c r="R676" s="12" t="s">
        <v>792</v>
      </c>
      <c r="S676" s="12" t="s">
        <v>114</v>
      </c>
      <c r="T676" s="12" t="s">
        <v>859</v>
      </c>
      <c r="U676" s="22">
        <v>45</v>
      </c>
      <c r="V676" s="12">
        <v>325</v>
      </c>
      <c r="W676" s="12">
        <v>8.4499999999999993</v>
      </c>
      <c r="X676" s="12">
        <v>6.5</v>
      </c>
      <c r="Y676" s="12">
        <v>6.5</v>
      </c>
      <c r="Z676" s="12">
        <v>6.4</v>
      </c>
      <c r="AA676" s="12">
        <v>6.25</v>
      </c>
      <c r="AB676" s="12">
        <v>6.15</v>
      </c>
      <c r="AC676" s="12">
        <v>6.15</v>
      </c>
      <c r="AD676" s="12">
        <v>6.15</v>
      </c>
      <c r="AE676" s="12" t="s">
        <v>838</v>
      </c>
      <c r="AF676" s="12" t="s">
        <v>1078</v>
      </c>
      <c r="AG676" s="12"/>
      <c r="AH676" s="12"/>
      <c r="AI676" s="12"/>
      <c r="AJ676" s="12"/>
      <c r="AK676" s="12"/>
      <c r="AL676" s="16" t="s">
        <v>1083</v>
      </c>
      <c r="AM676" s="12" t="s">
        <v>1500</v>
      </c>
      <c r="AN676" s="27">
        <f>VLOOKUP(Table24[[#This Row],[USD conversion]],Sheet2!A:B,2,FALSE)</f>
        <v>1</v>
      </c>
      <c r="AO676" s="28">
        <f>Table24[[#This Row],[Min Charge]]*Table24[[#This Row],[Conversion Rate]]</f>
        <v>325</v>
      </c>
      <c r="AP676" s="28">
        <f>Table24[[#This Row],[45]]*Table24[[#This Row],[Conversion Rate]]</f>
        <v>8.4499999999999993</v>
      </c>
      <c r="AQ676" s="28">
        <f>Table24[[#This Row],[100]]*Table24[[#This Row],[Conversion Rate]]</f>
        <v>6.5</v>
      </c>
      <c r="AR676" s="28">
        <f>Table24[[#This Row],[200]]*Table24[[#This Row],[Conversion Rate]]</f>
        <v>6.5</v>
      </c>
      <c r="AS676" s="28">
        <f>Table24[[#This Row],[300]]*Table24[[#This Row],[Conversion Rate]]</f>
        <v>6.4</v>
      </c>
      <c r="AT676" s="28">
        <f>Table24[[#This Row],[500]]*Table24[[#This Row],[Conversion Rate]]</f>
        <v>6.25</v>
      </c>
      <c r="AU676" s="28">
        <f>Table24[[#This Row],[1000]]*Table24[[#This Row],[Conversion Rate]]</f>
        <v>6.15</v>
      </c>
      <c r="AV676" s="28">
        <f>Table24[[#This Row],[2500]]*Table24[[#This Row],[Conversion Rate]]</f>
        <v>6.15</v>
      </c>
      <c r="AW676" s="28">
        <f>Table24[[#This Row],[5000]]*Table24[[#This Row],[Conversion Rate]]</f>
        <v>6.15</v>
      </c>
      <c r="AX676" s="28" t="str">
        <f>Table24[[#This Row],[All In/ ++]]</f>
        <v>++</v>
      </c>
      <c r="AY676" s="28" t="e">
        <f>Table24[[#This Row],[FSC]]*Table24[[#This Row],[Conversion Rate]]</f>
        <v>#VALUE!</v>
      </c>
      <c r="AZ676" s="28">
        <f>Table24[[#This Row],[SSC]]*Table24[[#This Row],[Conversion Rate]]</f>
        <v>0</v>
      </c>
      <c r="BA676" s="28">
        <f>Table24[[#This Row],[Screening]]*Table24[[#This Row],[Conversion Rate]]</f>
        <v>0</v>
      </c>
      <c r="BB676" s="28">
        <f>Table24[[#This Row],[Other Charges]]*Table24[[#This Row],[Conversion Rate]]</f>
        <v>0</v>
      </c>
      <c r="BC676" s="28">
        <f>Table24[[#This Row],[Dry Ice Charge]]*Table24[[#This Row],[Conversion Rate]]</f>
        <v>0</v>
      </c>
      <c r="BD676" s="28">
        <f>Table24[[#This Row],[SAF/kg]]*Table24[[#This Row],[Conversion Rate]]</f>
        <v>0</v>
      </c>
      <c r="BE676" s="30" cm="1">
        <f t="array" ref="BE676">IF(COUNTIFS(F$20:F$1213,F676,G$20:G$1213,G676)&gt;1,
    _xlfn.PERCENTRANK.INC(
        _xlfn._xlws.FILTER(AO$20:AO$1213, (F$20:F$1213=F676)*(G$20:G$1213=G676)*ISNUMBER(AO$20:AO$1213)),
        AO676
    ),
    0
)</f>
        <v>1</v>
      </c>
      <c r="BF676" s="28" t="str">
        <f t="shared" si="10"/>
        <v>Red</v>
      </c>
    </row>
    <row r="677" spans="3:58" hidden="1">
      <c r="C677" s="6" t="s">
        <v>20</v>
      </c>
      <c r="D677" s="4" t="s">
        <v>472</v>
      </c>
      <c r="E677" s="4" t="s">
        <v>22</v>
      </c>
      <c r="F677" s="4" t="s">
        <v>474</v>
      </c>
      <c r="G677" s="4" t="s">
        <v>269</v>
      </c>
      <c r="H677" s="4" t="s">
        <v>825</v>
      </c>
      <c r="I677" s="4" t="s">
        <v>807</v>
      </c>
      <c r="J677" s="4" t="s">
        <v>778</v>
      </c>
      <c r="K677" s="4" t="s">
        <v>778</v>
      </c>
      <c r="L6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PharmaYesExpressACCGVAGHCHEMEAEMEA</v>
      </c>
      <c r="M677" s="7">
        <v>5633</v>
      </c>
      <c r="N677" s="4">
        <v>427</v>
      </c>
      <c r="O677" s="13">
        <v>13.192037470725996</v>
      </c>
      <c r="P677" s="8" t="s">
        <v>1079</v>
      </c>
      <c r="Q677" s="12" t="s">
        <v>472</v>
      </c>
      <c r="R677" s="12" t="s">
        <v>792</v>
      </c>
      <c r="S677" s="12" t="s">
        <v>114</v>
      </c>
      <c r="T677" s="12" t="s">
        <v>859</v>
      </c>
      <c r="U677" s="22">
        <v>100</v>
      </c>
      <c r="V677" s="12">
        <v>355</v>
      </c>
      <c r="W677" s="12"/>
      <c r="X677" s="12">
        <v>3.55</v>
      </c>
      <c r="Y677" s="12"/>
      <c r="Z677" s="12">
        <v>3.15</v>
      </c>
      <c r="AA677" s="12">
        <v>2.85</v>
      </c>
      <c r="AB677" s="12">
        <v>2.85</v>
      </c>
      <c r="AC677" s="12">
        <v>2.85</v>
      </c>
      <c r="AD677" s="12">
        <v>2.85</v>
      </c>
      <c r="AE677" s="12" t="s">
        <v>889</v>
      </c>
      <c r="AF677" s="12"/>
      <c r="AG677" s="12"/>
      <c r="AH677" s="12"/>
      <c r="AI677" s="12"/>
      <c r="AJ677" s="12"/>
      <c r="AK677" s="12"/>
      <c r="AL677" s="16" t="s">
        <v>1081</v>
      </c>
      <c r="AM677" s="12" t="s">
        <v>1500</v>
      </c>
      <c r="AN677" s="27">
        <f>VLOOKUP(Table24[[#This Row],[USD conversion]],Sheet2!A:B,2,FALSE)</f>
        <v>1</v>
      </c>
      <c r="AO677" s="28">
        <f>Table24[[#This Row],[Min Charge]]*Table24[[#This Row],[Conversion Rate]]</f>
        <v>355</v>
      </c>
      <c r="AP677" s="28">
        <f>Table24[[#This Row],[45]]*Table24[[#This Row],[Conversion Rate]]</f>
        <v>0</v>
      </c>
      <c r="AQ677" s="28">
        <f>Table24[[#This Row],[100]]*Table24[[#This Row],[Conversion Rate]]</f>
        <v>3.55</v>
      </c>
      <c r="AR677" s="28">
        <f>Table24[[#This Row],[200]]*Table24[[#This Row],[Conversion Rate]]</f>
        <v>0</v>
      </c>
      <c r="AS677" s="28">
        <f>Table24[[#This Row],[300]]*Table24[[#This Row],[Conversion Rate]]</f>
        <v>3.15</v>
      </c>
      <c r="AT677" s="28">
        <f>Table24[[#This Row],[500]]*Table24[[#This Row],[Conversion Rate]]</f>
        <v>2.85</v>
      </c>
      <c r="AU677" s="28">
        <f>Table24[[#This Row],[1000]]*Table24[[#This Row],[Conversion Rate]]</f>
        <v>2.85</v>
      </c>
      <c r="AV677" s="28">
        <f>Table24[[#This Row],[2500]]*Table24[[#This Row],[Conversion Rate]]</f>
        <v>2.85</v>
      </c>
      <c r="AW677" s="28">
        <f>Table24[[#This Row],[5000]]*Table24[[#This Row],[Conversion Rate]]</f>
        <v>2.85</v>
      </c>
      <c r="AX677" s="28" t="str">
        <f>Table24[[#This Row],[All In/ ++]]</f>
        <v>All in</v>
      </c>
      <c r="AY677" s="28">
        <f>Table24[[#This Row],[FSC]]*Table24[[#This Row],[Conversion Rate]]</f>
        <v>0</v>
      </c>
      <c r="AZ677" s="28">
        <f>Table24[[#This Row],[SSC]]*Table24[[#This Row],[Conversion Rate]]</f>
        <v>0</v>
      </c>
      <c r="BA677" s="28">
        <f>Table24[[#This Row],[Screening]]*Table24[[#This Row],[Conversion Rate]]</f>
        <v>0</v>
      </c>
      <c r="BB677" s="28">
        <f>Table24[[#This Row],[Other Charges]]*Table24[[#This Row],[Conversion Rate]]</f>
        <v>0</v>
      </c>
      <c r="BC677" s="28">
        <f>Table24[[#This Row],[Dry Ice Charge]]*Table24[[#This Row],[Conversion Rate]]</f>
        <v>0</v>
      </c>
      <c r="BD677" s="28">
        <f>Table24[[#This Row],[SAF/kg]]*Table24[[#This Row],[Conversion Rate]]</f>
        <v>0</v>
      </c>
      <c r="BE677" s="30" cm="1">
        <f t="array" ref="BE677">IF(COUNTIFS(F$20:F$1213,F677,G$20:G$1213,G677)&gt;1,
    _xlfn.PERCENTRANK.INC(
        _xlfn._xlws.FILTER(AO$20:AO$1213, (F$20:F$1213=F677)*(G$20:G$1213=G677)*ISNUMBER(AO$20:AO$1213)),
        AO677
    ),
    0
)</f>
        <v>1</v>
      </c>
      <c r="BF677" s="28" t="str">
        <f t="shared" si="10"/>
        <v>Red</v>
      </c>
    </row>
    <row r="678" spans="3:58" hidden="1">
      <c r="C678" s="6" t="s">
        <v>20</v>
      </c>
      <c r="D678" s="4" t="s">
        <v>472</v>
      </c>
      <c r="E678" s="4" t="s">
        <v>22</v>
      </c>
      <c r="F678" s="4" t="s">
        <v>310</v>
      </c>
      <c r="G678" s="4" t="s">
        <v>112</v>
      </c>
      <c r="H678" s="4" t="s">
        <v>830</v>
      </c>
      <c r="I678" s="4" t="s">
        <v>803</v>
      </c>
      <c r="J678" s="4" t="s">
        <v>778</v>
      </c>
      <c r="K678" s="4" t="s">
        <v>778</v>
      </c>
      <c r="L6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PharmaYesExpressAMMBRUJOBEEMEAEMEA</v>
      </c>
      <c r="M678" s="7">
        <v>5573.5</v>
      </c>
      <c r="N678" s="4">
        <v>274</v>
      </c>
      <c r="O678" s="13">
        <v>20.341240875912408</v>
      </c>
      <c r="P678" s="8" t="s">
        <v>1079</v>
      </c>
      <c r="Q678" s="12" t="s">
        <v>472</v>
      </c>
      <c r="R678" s="12" t="s">
        <v>792</v>
      </c>
      <c r="S678" s="12" t="s">
        <v>114</v>
      </c>
      <c r="T678" s="12" t="s">
        <v>1082</v>
      </c>
      <c r="U678" s="22">
        <v>100</v>
      </c>
      <c r="V678" s="12">
        <v>240</v>
      </c>
      <c r="W678" s="12"/>
      <c r="X678" s="12">
        <v>2.4</v>
      </c>
      <c r="Y678" s="12"/>
      <c r="Z678" s="12">
        <v>2.06</v>
      </c>
      <c r="AA678" s="12">
        <v>1.7</v>
      </c>
      <c r="AB678" s="12">
        <v>1.7</v>
      </c>
      <c r="AC678" s="12">
        <v>1.7</v>
      </c>
      <c r="AD678" s="12">
        <v>1.7</v>
      </c>
      <c r="AE678" s="12" t="s">
        <v>889</v>
      </c>
      <c r="AF678" s="12"/>
      <c r="AG678" s="12"/>
      <c r="AH678" s="12"/>
      <c r="AI678" s="12"/>
      <c r="AJ678" s="12"/>
      <c r="AK678" s="12"/>
      <c r="AL678" s="16" t="s">
        <v>1081</v>
      </c>
      <c r="AM678" s="12" t="s">
        <v>1518</v>
      </c>
      <c r="AN678" s="27">
        <f>VLOOKUP(Table24[[#This Row],[USD conversion]],Sheet2!A:B,2,FALSE)</f>
        <v>1.4085000000000001</v>
      </c>
      <c r="AO678" s="28">
        <f>Table24[[#This Row],[Min Charge]]*Table24[[#This Row],[Conversion Rate]]</f>
        <v>338.04</v>
      </c>
      <c r="AP678" s="28">
        <f>Table24[[#This Row],[45]]*Table24[[#This Row],[Conversion Rate]]</f>
        <v>0</v>
      </c>
      <c r="AQ678" s="28">
        <f>Table24[[#This Row],[100]]*Table24[[#This Row],[Conversion Rate]]</f>
        <v>3.3804000000000003</v>
      </c>
      <c r="AR678" s="28">
        <f>Table24[[#This Row],[200]]*Table24[[#This Row],[Conversion Rate]]</f>
        <v>0</v>
      </c>
      <c r="AS678" s="28">
        <f>Table24[[#This Row],[300]]*Table24[[#This Row],[Conversion Rate]]</f>
        <v>2.90151</v>
      </c>
      <c r="AT678" s="28">
        <f>Table24[[#This Row],[500]]*Table24[[#This Row],[Conversion Rate]]</f>
        <v>2.39445</v>
      </c>
      <c r="AU678" s="28">
        <f>Table24[[#This Row],[1000]]*Table24[[#This Row],[Conversion Rate]]</f>
        <v>2.39445</v>
      </c>
      <c r="AV678" s="28">
        <f>Table24[[#This Row],[2500]]*Table24[[#This Row],[Conversion Rate]]</f>
        <v>2.39445</v>
      </c>
      <c r="AW678" s="28">
        <f>Table24[[#This Row],[5000]]*Table24[[#This Row],[Conversion Rate]]</f>
        <v>2.39445</v>
      </c>
      <c r="AX678" s="28" t="str">
        <f>Table24[[#This Row],[All In/ ++]]</f>
        <v>All in</v>
      </c>
      <c r="AY678" s="28">
        <f>Table24[[#This Row],[FSC]]*Table24[[#This Row],[Conversion Rate]]</f>
        <v>0</v>
      </c>
      <c r="AZ678" s="28">
        <f>Table24[[#This Row],[SSC]]*Table24[[#This Row],[Conversion Rate]]</f>
        <v>0</v>
      </c>
      <c r="BA678" s="28">
        <f>Table24[[#This Row],[Screening]]*Table24[[#This Row],[Conversion Rate]]</f>
        <v>0</v>
      </c>
      <c r="BB678" s="28">
        <f>Table24[[#This Row],[Other Charges]]*Table24[[#This Row],[Conversion Rate]]</f>
        <v>0</v>
      </c>
      <c r="BC678" s="28">
        <f>Table24[[#This Row],[Dry Ice Charge]]*Table24[[#This Row],[Conversion Rate]]</f>
        <v>0</v>
      </c>
      <c r="BD678" s="28">
        <f>Table24[[#This Row],[SAF/kg]]*Table24[[#This Row],[Conversion Rate]]</f>
        <v>0</v>
      </c>
      <c r="BE678" s="30" cm="1">
        <f t="array" ref="BE678">IF(COUNTIFS(F$20:F$1213,F678,G$20:G$1213,G678)&gt;1,
    _xlfn.PERCENTRANK.INC(
        _xlfn._xlws.FILTER(AO$20:AO$1213, (F$20:F$1213=F678)*(G$20:G$1213=G678)*ISNUMBER(AO$20:AO$1213)),
        AO678
    ),
    0
)</f>
        <v>1</v>
      </c>
      <c r="BF678" s="28" t="str">
        <f t="shared" si="10"/>
        <v>Red</v>
      </c>
    </row>
    <row r="679" spans="3:58" hidden="1">
      <c r="C679" s="6" t="s">
        <v>20</v>
      </c>
      <c r="D679" s="4" t="s">
        <v>21</v>
      </c>
      <c r="E679" s="4" t="s">
        <v>22</v>
      </c>
      <c r="F679" s="4" t="s">
        <v>310</v>
      </c>
      <c r="G679" s="4" t="s">
        <v>269</v>
      </c>
      <c r="H679" s="4" t="s">
        <v>830</v>
      </c>
      <c r="I679" s="4" t="s">
        <v>807</v>
      </c>
      <c r="J679" s="4" t="s">
        <v>778</v>
      </c>
      <c r="K679" s="4" t="s">
        <v>778</v>
      </c>
      <c r="L6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PharmaNoExpressAMMGVAJOCHEMEAEMEA</v>
      </c>
      <c r="M679" s="7">
        <v>906</v>
      </c>
      <c r="N679" s="4">
        <v>260</v>
      </c>
      <c r="O679" s="13">
        <v>3.4846153846153847</v>
      </c>
      <c r="P679" s="8" t="s">
        <v>1079</v>
      </c>
      <c r="Q679" s="12" t="s">
        <v>472</v>
      </c>
      <c r="R679" s="12" t="s">
        <v>792</v>
      </c>
      <c r="S679" s="12" t="s">
        <v>114</v>
      </c>
      <c r="T679" s="12" t="s">
        <v>1082</v>
      </c>
      <c r="U679" s="22">
        <v>100</v>
      </c>
      <c r="V679" s="12">
        <v>229.99999999999997</v>
      </c>
      <c r="W679" s="12"/>
      <c r="X679" s="12">
        <v>2.2999999999999998</v>
      </c>
      <c r="Y679" s="12"/>
      <c r="Z679" s="12">
        <v>2.0150000000000001</v>
      </c>
      <c r="AA679" s="12">
        <v>1.65</v>
      </c>
      <c r="AB679" s="12">
        <v>1.65</v>
      </c>
      <c r="AC679" s="12">
        <v>1.65</v>
      </c>
      <c r="AD679" s="12">
        <v>1.65</v>
      </c>
      <c r="AE679" s="12" t="s">
        <v>889</v>
      </c>
      <c r="AF679" s="12"/>
      <c r="AG679" s="12"/>
      <c r="AH679" s="12"/>
      <c r="AI679" s="12"/>
      <c r="AJ679" s="12"/>
      <c r="AK679" s="12"/>
      <c r="AL679" s="16" t="s">
        <v>1081</v>
      </c>
      <c r="AM679" s="12" t="s">
        <v>1518</v>
      </c>
      <c r="AN679" s="27">
        <f>VLOOKUP(Table24[[#This Row],[USD conversion]],Sheet2!A:B,2,FALSE)</f>
        <v>1.4085000000000001</v>
      </c>
      <c r="AO679" s="28">
        <f>Table24[[#This Row],[Min Charge]]*Table24[[#This Row],[Conversion Rate]]</f>
        <v>323.95499999999998</v>
      </c>
      <c r="AP679" s="28">
        <f>Table24[[#This Row],[45]]*Table24[[#This Row],[Conversion Rate]]</f>
        <v>0</v>
      </c>
      <c r="AQ679" s="28">
        <f>Table24[[#This Row],[100]]*Table24[[#This Row],[Conversion Rate]]</f>
        <v>3.2395499999999999</v>
      </c>
      <c r="AR679" s="28">
        <f>Table24[[#This Row],[200]]*Table24[[#This Row],[Conversion Rate]]</f>
        <v>0</v>
      </c>
      <c r="AS679" s="28">
        <f>Table24[[#This Row],[300]]*Table24[[#This Row],[Conversion Rate]]</f>
        <v>2.8381275000000001</v>
      </c>
      <c r="AT679" s="28">
        <f>Table24[[#This Row],[500]]*Table24[[#This Row],[Conversion Rate]]</f>
        <v>2.3240250000000002</v>
      </c>
      <c r="AU679" s="28">
        <f>Table24[[#This Row],[1000]]*Table24[[#This Row],[Conversion Rate]]</f>
        <v>2.3240250000000002</v>
      </c>
      <c r="AV679" s="28">
        <f>Table24[[#This Row],[2500]]*Table24[[#This Row],[Conversion Rate]]</f>
        <v>2.3240250000000002</v>
      </c>
      <c r="AW679" s="28">
        <f>Table24[[#This Row],[5000]]*Table24[[#This Row],[Conversion Rate]]</f>
        <v>2.3240250000000002</v>
      </c>
      <c r="AX679" s="28" t="str">
        <f>Table24[[#This Row],[All In/ ++]]</f>
        <v>All in</v>
      </c>
      <c r="AY679" s="28">
        <f>Table24[[#This Row],[FSC]]*Table24[[#This Row],[Conversion Rate]]</f>
        <v>0</v>
      </c>
      <c r="AZ679" s="28">
        <f>Table24[[#This Row],[SSC]]*Table24[[#This Row],[Conversion Rate]]</f>
        <v>0</v>
      </c>
      <c r="BA679" s="28">
        <f>Table24[[#This Row],[Screening]]*Table24[[#This Row],[Conversion Rate]]</f>
        <v>0</v>
      </c>
      <c r="BB679" s="28">
        <f>Table24[[#This Row],[Other Charges]]*Table24[[#This Row],[Conversion Rate]]</f>
        <v>0</v>
      </c>
      <c r="BC679" s="28">
        <f>Table24[[#This Row],[Dry Ice Charge]]*Table24[[#This Row],[Conversion Rate]]</f>
        <v>0</v>
      </c>
      <c r="BD679" s="28">
        <f>Table24[[#This Row],[SAF/kg]]*Table24[[#This Row],[Conversion Rate]]</f>
        <v>0</v>
      </c>
      <c r="BE679" s="30" cm="1">
        <f t="array" ref="BE679">IF(COUNTIFS(F$20:F$1213,F679,G$20:G$1213,G679)&gt;1,
    _xlfn.PERCENTRANK.INC(
        _xlfn._xlws.FILTER(AO$20:AO$1213, (F$20:F$1213=F679)*(G$20:G$1213=G679)*ISNUMBER(AO$20:AO$1213)),
        AO679
    ),
    0
)</f>
        <v>1</v>
      </c>
      <c r="BF679" s="28" t="str">
        <f t="shared" si="10"/>
        <v>Red</v>
      </c>
    </row>
    <row r="680" spans="3:58" hidden="1">
      <c r="C680" s="6" t="s">
        <v>20</v>
      </c>
      <c r="D680" s="4" t="s">
        <v>21</v>
      </c>
      <c r="E680" s="4" t="s">
        <v>22</v>
      </c>
      <c r="F680" s="4" t="s">
        <v>112</v>
      </c>
      <c r="G680" s="4" t="s">
        <v>290</v>
      </c>
      <c r="H680" s="4" t="s">
        <v>803</v>
      </c>
      <c r="I680" s="4" t="s">
        <v>797</v>
      </c>
      <c r="J680" s="4" t="s">
        <v>778</v>
      </c>
      <c r="K680" s="4" t="s">
        <v>777</v>
      </c>
      <c r="L6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PharmaNoExpressBRUBOMBEINEMEAAPAC</v>
      </c>
      <c r="M680" s="7">
        <v>5273.8999999999978</v>
      </c>
      <c r="N680" s="4">
        <v>322</v>
      </c>
      <c r="O680" s="13">
        <v>16.378571428571423</v>
      </c>
      <c r="P680" s="8" t="s">
        <v>1079</v>
      </c>
      <c r="Q680" s="12" t="s">
        <v>472</v>
      </c>
      <c r="R680" s="12" t="s">
        <v>792</v>
      </c>
      <c r="S680" s="12" t="s">
        <v>114</v>
      </c>
      <c r="T680" s="12" t="s">
        <v>837</v>
      </c>
      <c r="U680" s="22">
        <v>45</v>
      </c>
      <c r="V680" s="12">
        <v>185</v>
      </c>
      <c r="W680" s="12">
        <v>4.1000000000000005</v>
      </c>
      <c r="X680" s="12">
        <v>3.1500000000000004</v>
      </c>
      <c r="Y680" s="12">
        <v>3.1500000000000004</v>
      </c>
      <c r="Z680" s="12">
        <v>3.0500000000000003</v>
      </c>
      <c r="AA680" s="12">
        <v>2.95</v>
      </c>
      <c r="AB680" s="12">
        <v>2.85</v>
      </c>
      <c r="AC680" s="12">
        <v>2.85</v>
      </c>
      <c r="AD680" s="12">
        <v>2.85</v>
      </c>
      <c r="AE680" s="12" t="s">
        <v>838</v>
      </c>
      <c r="AF680" s="12" t="s">
        <v>1078</v>
      </c>
      <c r="AG680" s="12"/>
      <c r="AH680" s="12"/>
      <c r="AI680" s="12"/>
      <c r="AJ680" s="12"/>
      <c r="AK680" s="12"/>
      <c r="AL680" s="16" t="s">
        <v>1083</v>
      </c>
      <c r="AM680" s="12" t="s">
        <v>1503</v>
      </c>
      <c r="AN680" s="27">
        <f>VLOOKUP(Table24[[#This Row],[USD conversion]],Sheet2!A:B,2,FALSE)</f>
        <v>1.1715</v>
      </c>
      <c r="AO680" s="28">
        <f>Table24[[#This Row],[Min Charge]]*Table24[[#This Row],[Conversion Rate]]</f>
        <v>216.72749999999999</v>
      </c>
      <c r="AP680" s="28">
        <f>Table24[[#This Row],[45]]*Table24[[#This Row],[Conversion Rate]]</f>
        <v>4.8031500000000005</v>
      </c>
      <c r="AQ680" s="28">
        <f>Table24[[#This Row],[100]]*Table24[[#This Row],[Conversion Rate]]</f>
        <v>3.6902250000000003</v>
      </c>
      <c r="AR680" s="28">
        <f>Table24[[#This Row],[200]]*Table24[[#This Row],[Conversion Rate]]</f>
        <v>3.6902250000000003</v>
      </c>
      <c r="AS680" s="28">
        <f>Table24[[#This Row],[300]]*Table24[[#This Row],[Conversion Rate]]</f>
        <v>3.5730750000000002</v>
      </c>
      <c r="AT680" s="28">
        <f>Table24[[#This Row],[500]]*Table24[[#This Row],[Conversion Rate]]</f>
        <v>3.4559250000000001</v>
      </c>
      <c r="AU680" s="28">
        <f>Table24[[#This Row],[1000]]*Table24[[#This Row],[Conversion Rate]]</f>
        <v>3.338775</v>
      </c>
      <c r="AV680" s="28">
        <f>Table24[[#This Row],[2500]]*Table24[[#This Row],[Conversion Rate]]</f>
        <v>3.338775</v>
      </c>
      <c r="AW680" s="28">
        <f>Table24[[#This Row],[5000]]*Table24[[#This Row],[Conversion Rate]]</f>
        <v>3.338775</v>
      </c>
      <c r="AX680" s="28" t="str">
        <f>Table24[[#This Row],[All In/ ++]]</f>
        <v>++</v>
      </c>
      <c r="AY680" s="28" t="e">
        <f>Table24[[#This Row],[FSC]]*Table24[[#This Row],[Conversion Rate]]</f>
        <v>#VALUE!</v>
      </c>
      <c r="AZ680" s="28">
        <f>Table24[[#This Row],[SSC]]*Table24[[#This Row],[Conversion Rate]]</f>
        <v>0</v>
      </c>
      <c r="BA680" s="28">
        <f>Table24[[#This Row],[Screening]]*Table24[[#This Row],[Conversion Rate]]</f>
        <v>0</v>
      </c>
      <c r="BB680" s="28">
        <f>Table24[[#This Row],[Other Charges]]*Table24[[#This Row],[Conversion Rate]]</f>
        <v>0</v>
      </c>
      <c r="BC680" s="28">
        <f>Table24[[#This Row],[Dry Ice Charge]]*Table24[[#This Row],[Conversion Rate]]</f>
        <v>0</v>
      </c>
      <c r="BD680" s="28">
        <f>Table24[[#This Row],[SAF/kg]]*Table24[[#This Row],[Conversion Rate]]</f>
        <v>0</v>
      </c>
      <c r="BE680" s="30" cm="1">
        <f t="array" ref="BE680">IF(COUNTIFS(F$20:F$1213,F680,G$20:G$1213,G680)&gt;1,
    _xlfn.PERCENTRANK.INC(
        _xlfn._xlws.FILTER(AO$20:AO$1213, (F$20:F$1213=F680)*(G$20:G$1213=G680)*ISNUMBER(AO$20:AO$1213)),
        AO680
    ),
    0
)</f>
        <v>0.83299999999999996</v>
      </c>
      <c r="BF680" s="28" t="str">
        <f t="shared" si="10"/>
        <v>Red</v>
      </c>
    </row>
    <row r="681" spans="3:58" hidden="1">
      <c r="C681" s="6" t="s">
        <v>20</v>
      </c>
      <c r="D681" s="4" t="s">
        <v>21</v>
      </c>
      <c r="E681" s="4" t="s">
        <v>22</v>
      </c>
      <c r="F681" s="4" t="s">
        <v>112</v>
      </c>
      <c r="G681" s="4" t="s">
        <v>274</v>
      </c>
      <c r="H681" s="4" t="s">
        <v>803</v>
      </c>
      <c r="I681" s="4" t="s">
        <v>797</v>
      </c>
      <c r="J681" s="4" t="s">
        <v>778</v>
      </c>
      <c r="K681" s="4" t="s">
        <v>777</v>
      </c>
      <c r="L6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PharmaNoExpressBRUDELBEINEMEAAPAC</v>
      </c>
      <c r="M681" s="7">
        <v>6120.8000000000011</v>
      </c>
      <c r="N681" s="4">
        <v>284</v>
      </c>
      <c r="O681" s="13">
        <v>21.552112676056343</v>
      </c>
      <c r="P681" s="8" t="s">
        <v>1079</v>
      </c>
      <c r="Q681" s="12" t="s">
        <v>472</v>
      </c>
      <c r="R681" s="12" t="s">
        <v>792</v>
      </c>
      <c r="S681" s="12" t="s">
        <v>114</v>
      </c>
      <c r="T681" s="12" t="s">
        <v>837</v>
      </c>
      <c r="U681" s="22">
        <v>45</v>
      </c>
      <c r="V681" s="12">
        <v>165</v>
      </c>
      <c r="W681" s="12">
        <v>3.6500000000000004</v>
      </c>
      <c r="X681" s="12">
        <v>2.8000000000000003</v>
      </c>
      <c r="Y681" s="12">
        <v>2.8000000000000003</v>
      </c>
      <c r="Z681" s="12">
        <v>2.7</v>
      </c>
      <c r="AA681" s="12">
        <v>2.6</v>
      </c>
      <c r="AB681" s="12">
        <v>2.5</v>
      </c>
      <c r="AC681" s="12">
        <v>2.5</v>
      </c>
      <c r="AD681" s="12">
        <v>2.5</v>
      </c>
      <c r="AE681" s="12" t="s">
        <v>838</v>
      </c>
      <c r="AF681" s="12" t="s">
        <v>1078</v>
      </c>
      <c r="AG681" s="12"/>
      <c r="AH681" s="12"/>
      <c r="AI681" s="12"/>
      <c r="AJ681" s="12"/>
      <c r="AK681" s="12"/>
      <c r="AL681" s="16" t="s">
        <v>1083</v>
      </c>
      <c r="AM681" s="12" t="s">
        <v>1503</v>
      </c>
      <c r="AN681" s="27">
        <f>VLOOKUP(Table24[[#This Row],[USD conversion]],Sheet2!A:B,2,FALSE)</f>
        <v>1.1715</v>
      </c>
      <c r="AO681" s="28">
        <f>Table24[[#This Row],[Min Charge]]*Table24[[#This Row],[Conversion Rate]]</f>
        <v>193.29749999999999</v>
      </c>
      <c r="AP681" s="28">
        <f>Table24[[#This Row],[45]]*Table24[[#This Row],[Conversion Rate]]</f>
        <v>4.2759750000000007</v>
      </c>
      <c r="AQ681" s="28">
        <f>Table24[[#This Row],[100]]*Table24[[#This Row],[Conversion Rate]]</f>
        <v>3.2802000000000002</v>
      </c>
      <c r="AR681" s="28">
        <f>Table24[[#This Row],[200]]*Table24[[#This Row],[Conversion Rate]]</f>
        <v>3.2802000000000002</v>
      </c>
      <c r="AS681" s="28">
        <f>Table24[[#This Row],[300]]*Table24[[#This Row],[Conversion Rate]]</f>
        <v>3.1630500000000001</v>
      </c>
      <c r="AT681" s="28">
        <f>Table24[[#This Row],[500]]*Table24[[#This Row],[Conversion Rate]]</f>
        <v>3.0459000000000001</v>
      </c>
      <c r="AU681" s="28">
        <f>Table24[[#This Row],[1000]]*Table24[[#This Row],[Conversion Rate]]</f>
        <v>2.92875</v>
      </c>
      <c r="AV681" s="28">
        <f>Table24[[#This Row],[2500]]*Table24[[#This Row],[Conversion Rate]]</f>
        <v>2.92875</v>
      </c>
      <c r="AW681" s="28">
        <f>Table24[[#This Row],[5000]]*Table24[[#This Row],[Conversion Rate]]</f>
        <v>2.92875</v>
      </c>
      <c r="AX681" s="28" t="str">
        <f>Table24[[#This Row],[All In/ ++]]</f>
        <v>++</v>
      </c>
      <c r="AY681" s="28" t="e">
        <f>Table24[[#This Row],[FSC]]*Table24[[#This Row],[Conversion Rate]]</f>
        <v>#VALUE!</v>
      </c>
      <c r="AZ681" s="28">
        <f>Table24[[#This Row],[SSC]]*Table24[[#This Row],[Conversion Rate]]</f>
        <v>0</v>
      </c>
      <c r="BA681" s="28">
        <f>Table24[[#This Row],[Screening]]*Table24[[#This Row],[Conversion Rate]]</f>
        <v>0</v>
      </c>
      <c r="BB681" s="28">
        <f>Table24[[#This Row],[Other Charges]]*Table24[[#This Row],[Conversion Rate]]</f>
        <v>0</v>
      </c>
      <c r="BC681" s="28">
        <f>Table24[[#This Row],[Dry Ice Charge]]*Table24[[#This Row],[Conversion Rate]]</f>
        <v>0</v>
      </c>
      <c r="BD681" s="28">
        <f>Table24[[#This Row],[SAF/kg]]*Table24[[#This Row],[Conversion Rate]]</f>
        <v>0</v>
      </c>
      <c r="BE681" s="30" cm="1">
        <f t="array" ref="BE681">IF(COUNTIFS(F$20:F$1213,F681,G$20:G$1213,G681)&gt;1,
    _xlfn.PERCENTRANK.INC(
        _xlfn._xlws.FILTER(AO$20:AO$1213, (F$20:F$1213=F681)*(G$20:G$1213=G681)*ISNUMBER(AO$20:AO$1213)),
        AO681
    ),
    0
)</f>
        <v>0.8</v>
      </c>
      <c r="BF681" s="28" t="str">
        <f t="shared" si="10"/>
        <v>Red</v>
      </c>
    </row>
    <row r="682" spans="3:58" hidden="1">
      <c r="C682" s="6" t="s">
        <v>20</v>
      </c>
      <c r="D682" s="4" t="s">
        <v>21</v>
      </c>
      <c r="E682" s="4" t="s">
        <v>22</v>
      </c>
      <c r="F682" s="4" t="s">
        <v>473</v>
      </c>
      <c r="G682" s="4" t="s">
        <v>113</v>
      </c>
      <c r="H682" s="4" t="s">
        <v>817</v>
      </c>
      <c r="I682" s="4" t="s">
        <v>820</v>
      </c>
      <c r="J682" s="4" t="s">
        <v>778</v>
      </c>
      <c r="K682" s="4" t="s">
        <v>778</v>
      </c>
      <c r="L6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PharmaNoExpressCPTAMSZANLEMEAEMEA</v>
      </c>
      <c r="M682" s="7">
        <v>3476</v>
      </c>
      <c r="N682" s="4">
        <v>479</v>
      </c>
      <c r="O682" s="13">
        <v>7.2567849686847596</v>
      </c>
      <c r="P682" s="8" t="s">
        <v>1079</v>
      </c>
      <c r="Q682" s="12" t="s">
        <v>472</v>
      </c>
      <c r="R682" s="12" t="s">
        <v>792</v>
      </c>
      <c r="S682" s="12" t="s">
        <v>114</v>
      </c>
      <c r="T682" s="12" t="s">
        <v>859</v>
      </c>
      <c r="U682" s="22">
        <v>100</v>
      </c>
      <c r="V682" s="12">
        <v>280</v>
      </c>
      <c r="W682" s="12"/>
      <c r="X682" s="12">
        <v>2.8</v>
      </c>
      <c r="Y682" s="12"/>
      <c r="Z682" s="12">
        <v>2.4500000000000002</v>
      </c>
      <c r="AA682" s="12">
        <v>2.2000000000000002</v>
      </c>
      <c r="AB682" s="12">
        <v>2.2000000000000002</v>
      </c>
      <c r="AC682" s="12">
        <v>2.2000000000000002</v>
      </c>
      <c r="AD682" s="12">
        <v>2.2000000000000002</v>
      </c>
      <c r="AE682" s="12" t="s">
        <v>889</v>
      </c>
      <c r="AF682" s="12"/>
      <c r="AG682" s="12"/>
      <c r="AH682" s="12"/>
      <c r="AI682" s="12"/>
      <c r="AJ682" s="12"/>
      <c r="AK682" s="12"/>
      <c r="AL682" s="16" t="s">
        <v>1081</v>
      </c>
      <c r="AM682" s="12" t="s">
        <v>1500</v>
      </c>
      <c r="AN682" s="27">
        <f>VLOOKUP(Table24[[#This Row],[USD conversion]],Sheet2!A:B,2,FALSE)</f>
        <v>1</v>
      </c>
      <c r="AO682" s="28">
        <f>Table24[[#This Row],[Min Charge]]*Table24[[#This Row],[Conversion Rate]]</f>
        <v>280</v>
      </c>
      <c r="AP682" s="28">
        <f>Table24[[#This Row],[45]]*Table24[[#This Row],[Conversion Rate]]</f>
        <v>0</v>
      </c>
      <c r="AQ682" s="28">
        <f>Table24[[#This Row],[100]]*Table24[[#This Row],[Conversion Rate]]</f>
        <v>2.8</v>
      </c>
      <c r="AR682" s="28">
        <f>Table24[[#This Row],[200]]*Table24[[#This Row],[Conversion Rate]]</f>
        <v>0</v>
      </c>
      <c r="AS682" s="28">
        <f>Table24[[#This Row],[300]]*Table24[[#This Row],[Conversion Rate]]</f>
        <v>2.4500000000000002</v>
      </c>
      <c r="AT682" s="28">
        <f>Table24[[#This Row],[500]]*Table24[[#This Row],[Conversion Rate]]</f>
        <v>2.2000000000000002</v>
      </c>
      <c r="AU682" s="28">
        <f>Table24[[#This Row],[1000]]*Table24[[#This Row],[Conversion Rate]]</f>
        <v>2.2000000000000002</v>
      </c>
      <c r="AV682" s="28">
        <f>Table24[[#This Row],[2500]]*Table24[[#This Row],[Conversion Rate]]</f>
        <v>2.2000000000000002</v>
      </c>
      <c r="AW682" s="28">
        <f>Table24[[#This Row],[5000]]*Table24[[#This Row],[Conversion Rate]]</f>
        <v>2.2000000000000002</v>
      </c>
      <c r="AX682" s="28" t="str">
        <f>Table24[[#This Row],[All In/ ++]]</f>
        <v>All in</v>
      </c>
      <c r="AY682" s="28">
        <f>Table24[[#This Row],[FSC]]*Table24[[#This Row],[Conversion Rate]]</f>
        <v>0</v>
      </c>
      <c r="AZ682" s="28">
        <f>Table24[[#This Row],[SSC]]*Table24[[#This Row],[Conversion Rate]]</f>
        <v>0</v>
      </c>
      <c r="BA682" s="28">
        <f>Table24[[#This Row],[Screening]]*Table24[[#This Row],[Conversion Rate]]</f>
        <v>0</v>
      </c>
      <c r="BB682" s="28">
        <f>Table24[[#This Row],[Other Charges]]*Table24[[#This Row],[Conversion Rate]]</f>
        <v>0</v>
      </c>
      <c r="BC682" s="28">
        <f>Table24[[#This Row],[Dry Ice Charge]]*Table24[[#This Row],[Conversion Rate]]</f>
        <v>0</v>
      </c>
      <c r="BD682" s="28">
        <f>Table24[[#This Row],[SAF/kg]]*Table24[[#This Row],[Conversion Rate]]</f>
        <v>0</v>
      </c>
      <c r="BE682" s="30" cm="1">
        <f t="array" ref="BE682">IF(COUNTIFS(F$20:F$1213,F682,G$20:G$1213,G682)&gt;1,
    _xlfn.PERCENTRANK.INC(
        _xlfn._xlws.FILTER(AO$20:AO$1213, (F$20:F$1213=F682)*(G$20:G$1213=G682)*ISNUMBER(AO$20:AO$1213)),
        AO682
    ),
    0
)</f>
        <v>0.8</v>
      </c>
      <c r="BF682" s="28" t="str">
        <f t="shared" si="10"/>
        <v>Red</v>
      </c>
    </row>
    <row r="683" spans="3:58" hidden="1">
      <c r="C683" s="6" t="s">
        <v>20</v>
      </c>
      <c r="D683" s="4" t="s">
        <v>472</v>
      </c>
      <c r="E683" s="4" t="s">
        <v>22</v>
      </c>
      <c r="F683" s="4" t="s">
        <v>473</v>
      </c>
      <c r="G683" s="4" t="s">
        <v>113</v>
      </c>
      <c r="H683" s="4" t="s">
        <v>817</v>
      </c>
      <c r="I683" s="4" t="s">
        <v>820</v>
      </c>
      <c r="J683" s="4" t="s">
        <v>778</v>
      </c>
      <c r="K683" s="4" t="s">
        <v>778</v>
      </c>
      <c r="L6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PharmaYesExpressCPTAMSZANLEMEAEMEA</v>
      </c>
      <c r="M683" s="7">
        <v>49818</v>
      </c>
      <c r="N683" s="4">
        <v>857</v>
      </c>
      <c r="O683" s="13">
        <v>58.130688448074679</v>
      </c>
      <c r="P683" s="8" t="s">
        <v>1079</v>
      </c>
      <c r="Q683" s="12" t="s">
        <v>472</v>
      </c>
      <c r="R683" s="12" t="s">
        <v>792</v>
      </c>
      <c r="S683" s="12" t="s">
        <v>114</v>
      </c>
      <c r="T683" s="12" t="s">
        <v>859</v>
      </c>
      <c r="U683" s="22">
        <v>100</v>
      </c>
      <c r="V683" s="12">
        <v>320</v>
      </c>
      <c r="W683" s="12"/>
      <c r="X683" s="12">
        <v>3.2</v>
      </c>
      <c r="Y683" s="12"/>
      <c r="Z683" s="12">
        <v>2.8</v>
      </c>
      <c r="AA683" s="12">
        <v>2.2999999999999998</v>
      </c>
      <c r="AB683" s="12">
        <v>2.2999999999999998</v>
      </c>
      <c r="AC683" s="12">
        <v>2.2999999999999998</v>
      </c>
      <c r="AD683" s="12">
        <v>2.2999999999999998</v>
      </c>
      <c r="AE683" s="12" t="s">
        <v>889</v>
      </c>
      <c r="AF683" s="12"/>
      <c r="AG683" s="12"/>
      <c r="AH683" s="12"/>
      <c r="AI683" s="12"/>
      <c r="AJ683" s="12"/>
      <c r="AK683" s="12"/>
      <c r="AL683" s="16" t="s">
        <v>1081</v>
      </c>
      <c r="AM683" s="12" t="s">
        <v>1500</v>
      </c>
      <c r="AN683" s="27">
        <f>VLOOKUP(Table24[[#This Row],[USD conversion]],Sheet2!A:B,2,FALSE)</f>
        <v>1</v>
      </c>
      <c r="AO683" s="28">
        <f>Table24[[#This Row],[Min Charge]]*Table24[[#This Row],[Conversion Rate]]</f>
        <v>320</v>
      </c>
      <c r="AP683" s="28">
        <f>Table24[[#This Row],[45]]*Table24[[#This Row],[Conversion Rate]]</f>
        <v>0</v>
      </c>
      <c r="AQ683" s="28">
        <f>Table24[[#This Row],[100]]*Table24[[#This Row],[Conversion Rate]]</f>
        <v>3.2</v>
      </c>
      <c r="AR683" s="28">
        <f>Table24[[#This Row],[200]]*Table24[[#This Row],[Conversion Rate]]</f>
        <v>0</v>
      </c>
      <c r="AS683" s="28">
        <f>Table24[[#This Row],[300]]*Table24[[#This Row],[Conversion Rate]]</f>
        <v>2.8</v>
      </c>
      <c r="AT683" s="28">
        <f>Table24[[#This Row],[500]]*Table24[[#This Row],[Conversion Rate]]</f>
        <v>2.2999999999999998</v>
      </c>
      <c r="AU683" s="28">
        <f>Table24[[#This Row],[1000]]*Table24[[#This Row],[Conversion Rate]]</f>
        <v>2.2999999999999998</v>
      </c>
      <c r="AV683" s="28">
        <f>Table24[[#This Row],[2500]]*Table24[[#This Row],[Conversion Rate]]</f>
        <v>2.2999999999999998</v>
      </c>
      <c r="AW683" s="28">
        <f>Table24[[#This Row],[5000]]*Table24[[#This Row],[Conversion Rate]]</f>
        <v>2.2999999999999998</v>
      </c>
      <c r="AX683" s="28" t="str">
        <f>Table24[[#This Row],[All In/ ++]]</f>
        <v>All in</v>
      </c>
      <c r="AY683" s="28">
        <f>Table24[[#This Row],[FSC]]*Table24[[#This Row],[Conversion Rate]]</f>
        <v>0</v>
      </c>
      <c r="AZ683" s="28">
        <f>Table24[[#This Row],[SSC]]*Table24[[#This Row],[Conversion Rate]]</f>
        <v>0</v>
      </c>
      <c r="BA683" s="28">
        <f>Table24[[#This Row],[Screening]]*Table24[[#This Row],[Conversion Rate]]</f>
        <v>0</v>
      </c>
      <c r="BB683" s="28">
        <f>Table24[[#This Row],[Other Charges]]*Table24[[#This Row],[Conversion Rate]]</f>
        <v>0</v>
      </c>
      <c r="BC683" s="28">
        <f>Table24[[#This Row],[Dry Ice Charge]]*Table24[[#This Row],[Conversion Rate]]</f>
        <v>0</v>
      </c>
      <c r="BD683" s="28">
        <f>Table24[[#This Row],[SAF/kg]]*Table24[[#This Row],[Conversion Rate]]</f>
        <v>0</v>
      </c>
      <c r="BE683" s="30" cm="1">
        <f t="array" ref="BE683">IF(COUNTIFS(F$20:F$1213,F683,G$20:G$1213,G683)&gt;1,
    _xlfn.PERCENTRANK.INC(
        _xlfn._xlws.FILTER(AO$20:AO$1213, (F$20:F$1213=F683)*(G$20:G$1213=G683)*ISNUMBER(AO$20:AO$1213)),
        AO683
    ),
    0
)</f>
        <v>1</v>
      </c>
      <c r="BF683" s="28" t="str">
        <f t="shared" si="10"/>
        <v>Red</v>
      </c>
    </row>
    <row r="684" spans="3:58" hidden="1">
      <c r="C684" s="6" t="s">
        <v>20</v>
      </c>
      <c r="D684" s="4" t="s">
        <v>472</v>
      </c>
      <c r="E684" s="4" t="s">
        <v>22</v>
      </c>
      <c r="F684" s="4" t="s">
        <v>473</v>
      </c>
      <c r="G684" s="4" t="s">
        <v>86</v>
      </c>
      <c r="H684" s="4" t="s">
        <v>817</v>
      </c>
      <c r="I684" s="4" t="s">
        <v>795</v>
      </c>
      <c r="J684" s="4" t="s">
        <v>778</v>
      </c>
      <c r="K684" s="4" t="s">
        <v>778</v>
      </c>
      <c r="L6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PharmaYesExpressCPTLHRZAGBEMEAEMEA</v>
      </c>
      <c r="M684" s="7">
        <v>4163</v>
      </c>
      <c r="N684" s="4">
        <v>268</v>
      </c>
      <c r="O684" s="13">
        <v>15.533582089552239</v>
      </c>
      <c r="P684" s="8" t="s">
        <v>1079</v>
      </c>
      <c r="Q684" s="12" t="s">
        <v>472</v>
      </c>
      <c r="R684" s="12" t="s">
        <v>792</v>
      </c>
      <c r="S684" s="12" t="s">
        <v>114</v>
      </c>
      <c r="T684" s="12" t="s">
        <v>859</v>
      </c>
      <c r="U684" s="22">
        <v>100</v>
      </c>
      <c r="V684" s="12">
        <v>350</v>
      </c>
      <c r="W684" s="12"/>
      <c r="X684" s="12">
        <v>3.5</v>
      </c>
      <c r="Y684" s="12"/>
      <c r="Z684" s="12">
        <v>3</v>
      </c>
      <c r="AA684" s="12">
        <v>2.5</v>
      </c>
      <c r="AB684" s="12">
        <v>2.5</v>
      </c>
      <c r="AC684" s="12">
        <v>2.5</v>
      </c>
      <c r="AD684" s="12">
        <v>2.5</v>
      </c>
      <c r="AE684" s="12" t="s">
        <v>889</v>
      </c>
      <c r="AF684" s="12"/>
      <c r="AG684" s="12"/>
      <c r="AH684" s="12"/>
      <c r="AI684" s="12"/>
      <c r="AJ684" s="12"/>
      <c r="AK684" s="12"/>
      <c r="AL684" s="16" t="s">
        <v>1081</v>
      </c>
      <c r="AM684" s="12" t="s">
        <v>1500</v>
      </c>
      <c r="AN684" s="27">
        <f>VLOOKUP(Table24[[#This Row],[USD conversion]],Sheet2!A:B,2,FALSE)</f>
        <v>1</v>
      </c>
      <c r="AO684" s="28">
        <f>Table24[[#This Row],[Min Charge]]*Table24[[#This Row],[Conversion Rate]]</f>
        <v>350</v>
      </c>
      <c r="AP684" s="28">
        <f>Table24[[#This Row],[45]]*Table24[[#This Row],[Conversion Rate]]</f>
        <v>0</v>
      </c>
      <c r="AQ684" s="28">
        <f>Table24[[#This Row],[100]]*Table24[[#This Row],[Conversion Rate]]</f>
        <v>3.5</v>
      </c>
      <c r="AR684" s="28">
        <f>Table24[[#This Row],[200]]*Table24[[#This Row],[Conversion Rate]]</f>
        <v>0</v>
      </c>
      <c r="AS684" s="28">
        <f>Table24[[#This Row],[300]]*Table24[[#This Row],[Conversion Rate]]</f>
        <v>3</v>
      </c>
      <c r="AT684" s="28">
        <f>Table24[[#This Row],[500]]*Table24[[#This Row],[Conversion Rate]]</f>
        <v>2.5</v>
      </c>
      <c r="AU684" s="28">
        <f>Table24[[#This Row],[1000]]*Table24[[#This Row],[Conversion Rate]]</f>
        <v>2.5</v>
      </c>
      <c r="AV684" s="28">
        <f>Table24[[#This Row],[2500]]*Table24[[#This Row],[Conversion Rate]]</f>
        <v>2.5</v>
      </c>
      <c r="AW684" s="28">
        <f>Table24[[#This Row],[5000]]*Table24[[#This Row],[Conversion Rate]]</f>
        <v>2.5</v>
      </c>
      <c r="AX684" s="28" t="str">
        <f>Table24[[#This Row],[All In/ ++]]</f>
        <v>All in</v>
      </c>
      <c r="AY684" s="28">
        <f>Table24[[#This Row],[FSC]]*Table24[[#This Row],[Conversion Rate]]</f>
        <v>0</v>
      </c>
      <c r="AZ684" s="28">
        <f>Table24[[#This Row],[SSC]]*Table24[[#This Row],[Conversion Rate]]</f>
        <v>0</v>
      </c>
      <c r="BA684" s="28">
        <f>Table24[[#This Row],[Screening]]*Table24[[#This Row],[Conversion Rate]]</f>
        <v>0</v>
      </c>
      <c r="BB684" s="28">
        <f>Table24[[#This Row],[Other Charges]]*Table24[[#This Row],[Conversion Rate]]</f>
        <v>0</v>
      </c>
      <c r="BC684" s="28">
        <f>Table24[[#This Row],[Dry Ice Charge]]*Table24[[#This Row],[Conversion Rate]]</f>
        <v>0</v>
      </c>
      <c r="BD684" s="28">
        <f>Table24[[#This Row],[SAF/kg]]*Table24[[#This Row],[Conversion Rate]]</f>
        <v>0</v>
      </c>
      <c r="BE684" s="30" cm="1">
        <f t="array" ref="BE684">IF(COUNTIFS(F$20:F$1213,F684,G$20:G$1213,G684)&gt;1,
    _xlfn.PERCENTRANK.INC(
        _xlfn._xlws.FILTER(AO$20:AO$1213, (F$20:F$1213=F684)*(G$20:G$1213=G684)*ISNUMBER(AO$20:AO$1213)),
        AO684
    ),
    0
)</f>
        <v>1</v>
      </c>
      <c r="BF684" s="28" t="str">
        <f t="shared" si="10"/>
        <v>Red</v>
      </c>
    </row>
    <row r="685" spans="3:58" hidden="1">
      <c r="C685" s="6" t="s">
        <v>20</v>
      </c>
      <c r="D685" s="4" t="s">
        <v>472</v>
      </c>
      <c r="E685" s="4" t="s">
        <v>22</v>
      </c>
      <c r="F685" s="4" t="s">
        <v>171</v>
      </c>
      <c r="G685" s="4" t="s">
        <v>122</v>
      </c>
      <c r="H685" s="4" t="s">
        <v>798</v>
      </c>
      <c r="I685" s="4" t="s">
        <v>812</v>
      </c>
      <c r="J685" s="4" t="s">
        <v>778</v>
      </c>
      <c r="K685" s="4" t="s">
        <v>776</v>
      </c>
      <c r="L6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PharmaYesExpressDUBGRUIEBREMEAAMERICAS</v>
      </c>
      <c r="M685" s="7">
        <v>7178.3199999999988</v>
      </c>
      <c r="N685" s="4">
        <v>431</v>
      </c>
      <c r="O685" s="13">
        <v>16.655034802784218</v>
      </c>
      <c r="P685" s="8" t="s">
        <v>1079</v>
      </c>
      <c r="Q685" s="12" t="s">
        <v>472</v>
      </c>
      <c r="R685" s="12" t="s">
        <v>792</v>
      </c>
      <c r="S685" s="12" t="s">
        <v>114</v>
      </c>
      <c r="T685" s="12" t="s">
        <v>837</v>
      </c>
      <c r="U685" s="22">
        <v>45</v>
      </c>
      <c r="V685" s="12">
        <v>360</v>
      </c>
      <c r="W685" s="12">
        <v>10.3</v>
      </c>
      <c r="X685" s="12">
        <v>7.9</v>
      </c>
      <c r="Y685" s="12">
        <v>7.9</v>
      </c>
      <c r="Z685" s="12">
        <v>7.8000000000000007</v>
      </c>
      <c r="AA685" s="12">
        <v>7.7</v>
      </c>
      <c r="AB685" s="12">
        <v>7.6000000000000005</v>
      </c>
      <c r="AC685" s="12">
        <v>7.6000000000000005</v>
      </c>
      <c r="AD685" s="12">
        <v>7.6000000000000005</v>
      </c>
      <c r="AE685" s="12" t="s">
        <v>838</v>
      </c>
      <c r="AF685" s="12" t="s">
        <v>1078</v>
      </c>
      <c r="AG685" s="12"/>
      <c r="AH685" s="12"/>
      <c r="AI685" s="12"/>
      <c r="AJ685" s="12"/>
      <c r="AK685" s="12"/>
      <c r="AL685" s="16" t="s">
        <v>1083</v>
      </c>
      <c r="AM685" s="12" t="s">
        <v>1503</v>
      </c>
      <c r="AN685" s="27">
        <f>VLOOKUP(Table24[[#This Row],[USD conversion]],Sheet2!A:B,2,FALSE)</f>
        <v>1.1715</v>
      </c>
      <c r="AO685" s="28">
        <f>Table24[[#This Row],[Min Charge]]*Table24[[#This Row],[Conversion Rate]]</f>
        <v>421.74</v>
      </c>
      <c r="AP685" s="28">
        <f>Table24[[#This Row],[45]]*Table24[[#This Row],[Conversion Rate]]</f>
        <v>12.066450000000001</v>
      </c>
      <c r="AQ685" s="28">
        <f>Table24[[#This Row],[100]]*Table24[[#This Row],[Conversion Rate]]</f>
        <v>9.2548500000000011</v>
      </c>
      <c r="AR685" s="28">
        <f>Table24[[#This Row],[200]]*Table24[[#This Row],[Conversion Rate]]</f>
        <v>9.2548500000000011</v>
      </c>
      <c r="AS685" s="28">
        <f>Table24[[#This Row],[300]]*Table24[[#This Row],[Conversion Rate]]</f>
        <v>9.1377000000000006</v>
      </c>
      <c r="AT685" s="28">
        <f>Table24[[#This Row],[500]]*Table24[[#This Row],[Conversion Rate]]</f>
        <v>9.0205500000000001</v>
      </c>
      <c r="AU685" s="28">
        <f>Table24[[#This Row],[1000]]*Table24[[#This Row],[Conversion Rate]]</f>
        <v>8.9034000000000013</v>
      </c>
      <c r="AV685" s="28">
        <f>Table24[[#This Row],[2500]]*Table24[[#This Row],[Conversion Rate]]</f>
        <v>8.9034000000000013</v>
      </c>
      <c r="AW685" s="28">
        <f>Table24[[#This Row],[5000]]*Table24[[#This Row],[Conversion Rate]]</f>
        <v>8.9034000000000013</v>
      </c>
      <c r="AX685" s="28" t="str">
        <f>Table24[[#This Row],[All In/ ++]]</f>
        <v>++</v>
      </c>
      <c r="AY685" s="28" t="e">
        <f>Table24[[#This Row],[FSC]]*Table24[[#This Row],[Conversion Rate]]</f>
        <v>#VALUE!</v>
      </c>
      <c r="AZ685" s="28">
        <f>Table24[[#This Row],[SSC]]*Table24[[#This Row],[Conversion Rate]]</f>
        <v>0</v>
      </c>
      <c r="BA685" s="28">
        <f>Table24[[#This Row],[Screening]]*Table24[[#This Row],[Conversion Rate]]</f>
        <v>0</v>
      </c>
      <c r="BB685" s="28">
        <f>Table24[[#This Row],[Other Charges]]*Table24[[#This Row],[Conversion Rate]]</f>
        <v>0</v>
      </c>
      <c r="BC685" s="28">
        <f>Table24[[#This Row],[Dry Ice Charge]]*Table24[[#This Row],[Conversion Rate]]</f>
        <v>0</v>
      </c>
      <c r="BD685" s="28">
        <f>Table24[[#This Row],[SAF/kg]]*Table24[[#This Row],[Conversion Rate]]</f>
        <v>0</v>
      </c>
      <c r="BE685" s="30" cm="1">
        <f t="array" ref="BE685">IF(COUNTIFS(F$20:F$1213,F685,G$20:G$1213,G685)&gt;1,
    _xlfn.PERCENTRANK.INC(
        _xlfn._xlws.FILTER(AO$20:AO$1213, (F$20:F$1213=F685)*(G$20:G$1213=G685)*ISNUMBER(AO$20:AO$1213)),
        AO685
    ),
    0
)</f>
        <v>0.8</v>
      </c>
      <c r="BF685" s="28" t="str">
        <f t="shared" si="10"/>
        <v>Red</v>
      </c>
    </row>
    <row r="686" spans="3:58" hidden="1">
      <c r="C686" s="6" t="s">
        <v>20</v>
      </c>
      <c r="D686" s="4" t="s">
        <v>472</v>
      </c>
      <c r="E686" s="4" t="s">
        <v>22</v>
      </c>
      <c r="F686" s="4" t="s">
        <v>171</v>
      </c>
      <c r="G686" s="4" t="s">
        <v>190</v>
      </c>
      <c r="H686" s="4" t="s">
        <v>798</v>
      </c>
      <c r="I686" s="4" t="s">
        <v>801</v>
      </c>
      <c r="J686" s="4" t="s">
        <v>778</v>
      </c>
      <c r="K686" s="4" t="s">
        <v>777</v>
      </c>
      <c r="L6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PharmaYesExpressDUBPVGIECNEMEAAPAC</v>
      </c>
      <c r="M686" s="7">
        <v>11335.5</v>
      </c>
      <c r="N686" s="4">
        <v>20</v>
      </c>
      <c r="O686" s="13">
        <v>566.77499999999998</v>
      </c>
      <c r="P686" s="8" t="s">
        <v>1079</v>
      </c>
      <c r="Q686" s="12" t="s">
        <v>472</v>
      </c>
      <c r="R686" s="12" t="s">
        <v>792</v>
      </c>
      <c r="S686" s="12" t="s">
        <v>114</v>
      </c>
      <c r="T686" s="12" t="s">
        <v>837</v>
      </c>
      <c r="U686" s="22">
        <v>45</v>
      </c>
      <c r="V686" s="12">
        <v>170</v>
      </c>
      <c r="W686" s="12">
        <v>4.8500000000000005</v>
      </c>
      <c r="X686" s="12">
        <v>3.75</v>
      </c>
      <c r="Y686" s="12">
        <v>3.75</v>
      </c>
      <c r="Z686" s="12">
        <v>3.6500000000000004</v>
      </c>
      <c r="AA686" s="12">
        <v>1.75</v>
      </c>
      <c r="AB686" s="12">
        <v>1.75</v>
      </c>
      <c r="AC686" s="12">
        <v>1.75</v>
      </c>
      <c r="AD686" s="12">
        <v>1.75</v>
      </c>
      <c r="AE686" s="12" t="s">
        <v>838</v>
      </c>
      <c r="AF686" s="12" t="s">
        <v>1078</v>
      </c>
      <c r="AG686" s="12"/>
      <c r="AH686" s="12"/>
      <c r="AI686" s="12"/>
      <c r="AJ686" s="12"/>
      <c r="AK686" s="12"/>
      <c r="AL686" s="16" t="s">
        <v>1083</v>
      </c>
      <c r="AM686" s="12" t="s">
        <v>1503</v>
      </c>
      <c r="AN686" s="27">
        <f>VLOOKUP(Table24[[#This Row],[USD conversion]],Sheet2!A:B,2,FALSE)</f>
        <v>1.1715</v>
      </c>
      <c r="AO686" s="28">
        <f>Table24[[#This Row],[Min Charge]]*Table24[[#This Row],[Conversion Rate]]</f>
        <v>199.155</v>
      </c>
      <c r="AP686" s="28">
        <f>Table24[[#This Row],[45]]*Table24[[#This Row],[Conversion Rate]]</f>
        <v>5.6817750000000009</v>
      </c>
      <c r="AQ686" s="28">
        <f>Table24[[#This Row],[100]]*Table24[[#This Row],[Conversion Rate]]</f>
        <v>4.3931249999999995</v>
      </c>
      <c r="AR686" s="28">
        <f>Table24[[#This Row],[200]]*Table24[[#This Row],[Conversion Rate]]</f>
        <v>4.3931249999999995</v>
      </c>
      <c r="AS686" s="28">
        <f>Table24[[#This Row],[300]]*Table24[[#This Row],[Conversion Rate]]</f>
        <v>4.2759750000000007</v>
      </c>
      <c r="AT686" s="28">
        <f>Table24[[#This Row],[500]]*Table24[[#This Row],[Conversion Rate]]</f>
        <v>2.050125</v>
      </c>
      <c r="AU686" s="28">
        <f>Table24[[#This Row],[1000]]*Table24[[#This Row],[Conversion Rate]]</f>
        <v>2.050125</v>
      </c>
      <c r="AV686" s="28">
        <f>Table24[[#This Row],[2500]]*Table24[[#This Row],[Conversion Rate]]</f>
        <v>2.050125</v>
      </c>
      <c r="AW686" s="28">
        <f>Table24[[#This Row],[5000]]*Table24[[#This Row],[Conversion Rate]]</f>
        <v>2.050125</v>
      </c>
      <c r="AX686" s="28" t="str">
        <f>Table24[[#This Row],[All In/ ++]]</f>
        <v>++</v>
      </c>
      <c r="AY686" s="28" t="e">
        <f>Table24[[#This Row],[FSC]]*Table24[[#This Row],[Conversion Rate]]</f>
        <v>#VALUE!</v>
      </c>
      <c r="AZ686" s="28">
        <f>Table24[[#This Row],[SSC]]*Table24[[#This Row],[Conversion Rate]]</f>
        <v>0</v>
      </c>
      <c r="BA686" s="28">
        <f>Table24[[#This Row],[Screening]]*Table24[[#This Row],[Conversion Rate]]</f>
        <v>0</v>
      </c>
      <c r="BB686" s="28">
        <f>Table24[[#This Row],[Other Charges]]*Table24[[#This Row],[Conversion Rate]]</f>
        <v>0</v>
      </c>
      <c r="BC686" s="28">
        <f>Table24[[#This Row],[Dry Ice Charge]]*Table24[[#This Row],[Conversion Rate]]</f>
        <v>0</v>
      </c>
      <c r="BD686" s="28">
        <f>Table24[[#This Row],[SAF/kg]]*Table24[[#This Row],[Conversion Rate]]</f>
        <v>0</v>
      </c>
      <c r="BE686" s="30" cm="1">
        <f t="array" ref="BE686">IF(COUNTIFS(F$20:F$1213,F686,G$20:G$1213,G686)&gt;1,
    _xlfn.PERCENTRANK.INC(
        _xlfn._xlws.FILTER(AO$20:AO$1213, (F$20:F$1213=F686)*(G$20:G$1213=G686)*ISNUMBER(AO$20:AO$1213)),
        AO686
    ),
    0
)</f>
        <v>0.5</v>
      </c>
      <c r="BF686" s="28" t="str">
        <f t="shared" si="10"/>
        <v>Orange</v>
      </c>
    </row>
    <row r="687" spans="3:58" hidden="1">
      <c r="C687" s="6" t="s">
        <v>20</v>
      </c>
      <c r="D687" s="4" t="s">
        <v>472</v>
      </c>
      <c r="E687" s="4" t="s">
        <v>22</v>
      </c>
      <c r="F687" s="4" t="s">
        <v>475</v>
      </c>
      <c r="G687" s="4" t="s">
        <v>269</v>
      </c>
      <c r="H687" s="4" t="s">
        <v>1080</v>
      </c>
      <c r="I687" s="4" t="s">
        <v>807</v>
      </c>
      <c r="J687" s="4" t="s">
        <v>778</v>
      </c>
      <c r="K687" s="4" t="s">
        <v>778</v>
      </c>
      <c r="L6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PharmaYesExpressEBBGVAUGCHEMEAEMEA</v>
      </c>
      <c r="M687" s="7">
        <v>20109</v>
      </c>
      <c r="N687" s="4">
        <v>412</v>
      </c>
      <c r="O687" s="13">
        <v>48.808252427184463</v>
      </c>
      <c r="P687" s="8" t="s">
        <v>1079</v>
      </c>
      <c r="Q687" s="12" t="s">
        <v>472</v>
      </c>
      <c r="R687" s="12" t="s">
        <v>792</v>
      </c>
      <c r="S687" s="12" t="s">
        <v>114</v>
      </c>
      <c r="T687" s="12" t="s">
        <v>859</v>
      </c>
      <c r="U687" s="22">
        <v>100</v>
      </c>
      <c r="V687" s="12">
        <v>409.99999999999994</v>
      </c>
      <c r="W687" s="12"/>
      <c r="X687" s="12">
        <v>4.0999999999999996</v>
      </c>
      <c r="Y687" s="12"/>
      <c r="Z687" s="12">
        <v>3.65</v>
      </c>
      <c r="AA687" s="12">
        <v>3.45</v>
      </c>
      <c r="AB687" s="12">
        <v>3.35</v>
      </c>
      <c r="AC687" s="12">
        <v>3.35</v>
      </c>
      <c r="AD687" s="12">
        <v>3.35</v>
      </c>
      <c r="AE687" s="12" t="s">
        <v>889</v>
      </c>
      <c r="AF687" s="12"/>
      <c r="AG687" s="12"/>
      <c r="AH687" s="12"/>
      <c r="AI687" s="12"/>
      <c r="AJ687" s="12"/>
      <c r="AK687" s="12"/>
      <c r="AL687" s="16" t="s">
        <v>1081</v>
      </c>
      <c r="AM687" s="12" t="s">
        <v>1500</v>
      </c>
      <c r="AN687" s="27">
        <f>VLOOKUP(Table24[[#This Row],[USD conversion]],Sheet2!A:B,2,FALSE)</f>
        <v>1</v>
      </c>
      <c r="AO687" s="28">
        <f>Table24[[#This Row],[Min Charge]]*Table24[[#This Row],[Conversion Rate]]</f>
        <v>409.99999999999994</v>
      </c>
      <c r="AP687" s="28">
        <f>Table24[[#This Row],[45]]*Table24[[#This Row],[Conversion Rate]]</f>
        <v>0</v>
      </c>
      <c r="AQ687" s="28">
        <f>Table24[[#This Row],[100]]*Table24[[#This Row],[Conversion Rate]]</f>
        <v>4.0999999999999996</v>
      </c>
      <c r="AR687" s="28">
        <f>Table24[[#This Row],[200]]*Table24[[#This Row],[Conversion Rate]]</f>
        <v>0</v>
      </c>
      <c r="AS687" s="28">
        <f>Table24[[#This Row],[300]]*Table24[[#This Row],[Conversion Rate]]</f>
        <v>3.65</v>
      </c>
      <c r="AT687" s="28">
        <f>Table24[[#This Row],[500]]*Table24[[#This Row],[Conversion Rate]]</f>
        <v>3.45</v>
      </c>
      <c r="AU687" s="28">
        <f>Table24[[#This Row],[1000]]*Table24[[#This Row],[Conversion Rate]]</f>
        <v>3.35</v>
      </c>
      <c r="AV687" s="28">
        <f>Table24[[#This Row],[2500]]*Table24[[#This Row],[Conversion Rate]]</f>
        <v>3.35</v>
      </c>
      <c r="AW687" s="28">
        <f>Table24[[#This Row],[5000]]*Table24[[#This Row],[Conversion Rate]]</f>
        <v>3.35</v>
      </c>
      <c r="AX687" s="28" t="str">
        <f>Table24[[#This Row],[All In/ ++]]</f>
        <v>All in</v>
      </c>
      <c r="AY687" s="28">
        <f>Table24[[#This Row],[FSC]]*Table24[[#This Row],[Conversion Rate]]</f>
        <v>0</v>
      </c>
      <c r="AZ687" s="28">
        <f>Table24[[#This Row],[SSC]]*Table24[[#This Row],[Conversion Rate]]</f>
        <v>0</v>
      </c>
      <c r="BA687" s="28">
        <f>Table24[[#This Row],[Screening]]*Table24[[#This Row],[Conversion Rate]]</f>
        <v>0</v>
      </c>
      <c r="BB687" s="28">
        <f>Table24[[#This Row],[Other Charges]]*Table24[[#This Row],[Conversion Rate]]</f>
        <v>0</v>
      </c>
      <c r="BC687" s="28">
        <f>Table24[[#This Row],[Dry Ice Charge]]*Table24[[#This Row],[Conversion Rate]]</f>
        <v>0</v>
      </c>
      <c r="BD687" s="28">
        <f>Table24[[#This Row],[SAF/kg]]*Table24[[#This Row],[Conversion Rate]]</f>
        <v>0</v>
      </c>
      <c r="BE687" s="30" cm="1">
        <f t="array" ref="BE687">IF(COUNTIFS(F$20:F$1213,F687,G$20:G$1213,G687)&gt;1,
    _xlfn.PERCENTRANK.INC(
        _xlfn._xlws.FILTER(AO$20:AO$1213, (F$20:F$1213=F687)*(G$20:G$1213=G687)*ISNUMBER(AO$20:AO$1213)),
        AO687
    ),
    0
)</f>
        <v>0</v>
      </c>
      <c r="BF687" s="28" t="str">
        <f t="shared" si="10"/>
        <v>Green</v>
      </c>
    </row>
    <row r="688" spans="3:58" hidden="1">
      <c r="C688" s="6" t="s">
        <v>20</v>
      </c>
      <c r="D688" s="4" t="s">
        <v>21</v>
      </c>
      <c r="E688" s="4" t="s">
        <v>22</v>
      </c>
      <c r="F688" s="4" t="s">
        <v>51</v>
      </c>
      <c r="G688" s="4" t="s">
        <v>290</v>
      </c>
      <c r="H688" s="4" t="s">
        <v>800</v>
      </c>
      <c r="I688" s="4" t="s">
        <v>797</v>
      </c>
      <c r="J688" s="4" t="s">
        <v>778</v>
      </c>
      <c r="K688" s="4" t="s">
        <v>777</v>
      </c>
      <c r="L6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PharmaNoExpressFRABOMDEINEMEAAPAC</v>
      </c>
      <c r="M688" s="7">
        <v>1969.1999999999985</v>
      </c>
      <c r="N688" s="4">
        <v>265</v>
      </c>
      <c r="O688" s="13">
        <v>7.4309433962264091</v>
      </c>
      <c r="P688" s="8" t="s">
        <v>1079</v>
      </c>
      <c r="Q688" s="12" t="s">
        <v>472</v>
      </c>
      <c r="R688" s="12" t="s">
        <v>792</v>
      </c>
      <c r="S688" s="12" t="s">
        <v>114</v>
      </c>
      <c r="T688" s="12" t="s">
        <v>837</v>
      </c>
      <c r="U688" s="22">
        <v>45</v>
      </c>
      <c r="V688" s="12">
        <v>210</v>
      </c>
      <c r="W688" s="12">
        <v>4.6000000000000005</v>
      </c>
      <c r="X688" s="12">
        <v>2.9000000000000004</v>
      </c>
      <c r="Y688" s="12">
        <v>2.9000000000000004</v>
      </c>
      <c r="Z688" s="12">
        <v>2.6500000000000004</v>
      </c>
      <c r="AA688" s="12">
        <v>2.6</v>
      </c>
      <c r="AB688" s="12">
        <v>2.5</v>
      </c>
      <c r="AC688" s="12">
        <v>2.5</v>
      </c>
      <c r="AD688" s="12">
        <v>2.5</v>
      </c>
      <c r="AE688" s="12" t="s">
        <v>838</v>
      </c>
      <c r="AF688" s="12" t="s">
        <v>1078</v>
      </c>
      <c r="AG688" s="12"/>
      <c r="AH688" s="12"/>
      <c r="AI688" s="12"/>
      <c r="AJ688" s="12"/>
      <c r="AK688" s="12"/>
      <c r="AL688" s="16" t="s">
        <v>1083</v>
      </c>
      <c r="AM688" s="12" t="s">
        <v>1503</v>
      </c>
      <c r="AN688" s="27">
        <f>VLOOKUP(Table24[[#This Row],[USD conversion]],Sheet2!A:B,2,FALSE)</f>
        <v>1.1715</v>
      </c>
      <c r="AO688" s="28">
        <f>Table24[[#This Row],[Min Charge]]*Table24[[#This Row],[Conversion Rate]]</f>
        <v>246.01499999999999</v>
      </c>
      <c r="AP688" s="28">
        <f>Table24[[#This Row],[45]]*Table24[[#This Row],[Conversion Rate]]</f>
        <v>5.3889000000000005</v>
      </c>
      <c r="AQ688" s="28">
        <f>Table24[[#This Row],[100]]*Table24[[#This Row],[Conversion Rate]]</f>
        <v>3.3973500000000003</v>
      </c>
      <c r="AR688" s="28">
        <f>Table24[[#This Row],[200]]*Table24[[#This Row],[Conversion Rate]]</f>
        <v>3.3973500000000003</v>
      </c>
      <c r="AS688" s="28">
        <f>Table24[[#This Row],[300]]*Table24[[#This Row],[Conversion Rate]]</f>
        <v>3.1044750000000003</v>
      </c>
      <c r="AT688" s="28">
        <f>Table24[[#This Row],[500]]*Table24[[#This Row],[Conversion Rate]]</f>
        <v>3.0459000000000001</v>
      </c>
      <c r="AU688" s="28">
        <f>Table24[[#This Row],[1000]]*Table24[[#This Row],[Conversion Rate]]</f>
        <v>2.92875</v>
      </c>
      <c r="AV688" s="28">
        <f>Table24[[#This Row],[2500]]*Table24[[#This Row],[Conversion Rate]]</f>
        <v>2.92875</v>
      </c>
      <c r="AW688" s="28">
        <f>Table24[[#This Row],[5000]]*Table24[[#This Row],[Conversion Rate]]</f>
        <v>2.92875</v>
      </c>
      <c r="AX688" s="28" t="str">
        <f>Table24[[#This Row],[All In/ ++]]</f>
        <v>++</v>
      </c>
      <c r="AY688" s="28" t="e">
        <f>Table24[[#This Row],[FSC]]*Table24[[#This Row],[Conversion Rate]]</f>
        <v>#VALUE!</v>
      </c>
      <c r="AZ688" s="28">
        <f>Table24[[#This Row],[SSC]]*Table24[[#This Row],[Conversion Rate]]</f>
        <v>0</v>
      </c>
      <c r="BA688" s="28">
        <f>Table24[[#This Row],[Screening]]*Table24[[#This Row],[Conversion Rate]]</f>
        <v>0</v>
      </c>
      <c r="BB688" s="28">
        <f>Table24[[#This Row],[Other Charges]]*Table24[[#This Row],[Conversion Rate]]</f>
        <v>0</v>
      </c>
      <c r="BC688" s="28">
        <f>Table24[[#This Row],[Dry Ice Charge]]*Table24[[#This Row],[Conversion Rate]]</f>
        <v>0</v>
      </c>
      <c r="BD688" s="28">
        <f>Table24[[#This Row],[SAF/kg]]*Table24[[#This Row],[Conversion Rate]]</f>
        <v>0</v>
      </c>
      <c r="BE688" s="30" cm="1">
        <f t="array" ref="BE688">IF(COUNTIFS(F$20:F$1213,F688,G$20:G$1213,G688)&gt;1,
    _xlfn.PERCENTRANK.INC(
        _xlfn._xlws.FILTER(AO$20:AO$1213, (F$20:F$1213=F688)*(G$20:G$1213=G688)*ISNUMBER(AO$20:AO$1213)),
        AO688
    ),
    0
)</f>
        <v>0.66600000000000004</v>
      </c>
      <c r="BF688" s="28" t="str">
        <f t="shared" si="10"/>
        <v>Orange</v>
      </c>
    </row>
    <row r="689" spans="3:58" hidden="1">
      <c r="C689" s="6" t="s">
        <v>20</v>
      </c>
      <c r="D689" s="4" t="s">
        <v>472</v>
      </c>
      <c r="E689" s="4" t="s">
        <v>22</v>
      </c>
      <c r="F689" s="4" t="s">
        <v>51</v>
      </c>
      <c r="G689" s="4" t="s">
        <v>122</v>
      </c>
      <c r="H689" s="4" t="s">
        <v>800</v>
      </c>
      <c r="I689" s="4" t="s">
        <v>812</v>
      </c>
      <c r="J689" s="4" t="s">
        <v>778</v>
      </c>
      <c r="K689" s="4" t="s">
        <v>776</v>
      </c>
      <c r="L6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PharmaYesExpressFRAGRUDEBREMEAAMERICAS</v>
      </c>
      <c r="M689" s="7">
        <v>14147.979999999996</v>
      </c>
      <c r="N689" s="4">
        <v>310</v>
      </c>
      <c r="O689" s="13">
        <v>45.638645161290306</v>
      </c>
      <c r="P689" s="8" t="s">
        <v>1079</v>
      </c>
      <c r="Q689" s="12" t="s">
        <v>472</v>
      </c>
      <c r="R689" s="12" t="s">
        <v>792</v>
      </c>
      <c r="S689" s="12" t="s">
        <v>114</v>
      </c>
      <c r="T689" s="12" t="s">
        <v>837</v>
      </c>
      <c r="U689" s="22">
        <v>45</v>
      </c>
      <c r="V689" s="12">
        <v>635</v>
      </c>
      <c r="W689" s="12">
        <v>14.100000000000001</v>
      </c>
      <c r="X689" s="12">
        <v>8</v>
      </c>
      <c r="Y689" s="12">
        <v>8</v>
      </c>
      <c r="Z689" s="12">
        <v>7.75</v>
      </c>
      <c r="AA689" s="12">
        <v>7.7</v>
      </c>
      <c r="AB689" s="12">
        <v>7.6000000000000005</v>
      </c>
      <c r="AC689" s="12">
        <v>7.6000000000000005</v>
      </c>
      <c r="AD689" s="12">
        <v>7.6000000000000005</v>
      </c>
      <c r="AE689" s="12" t="s">
        <v>838</v>
      </c>
      <c r="AF689" s="12" t="s">
        <v>1078</v>
      </c>
      <c r="AG689" s="12"/>
      <c r="AH689" s="12"/>
      <c r="AI689" s="12"/>
      <c r="AJ689" s="12"/>
      <c r="AK689" s="12"/>
      <c r="AL689" s="16" t="s">
        <v>1083</v>
      </c>
      <c r="AM689" s="12" t="s">
        <v>1503</v>
      </c>
      <c r="AN689" s="27">
        <f>VLOOKUP(Table24[[#This Row],[USD conversion]],Sheet2!A:B,2,FALSE)</f>
        <v>1.1715</v>
      </c>
      <c r="AO689" s="28">
        <f>Table24[[#This Row],[Min Charge]]*Table24[[#This Row],[Conversion Rate]]</f>
        <v>743.90250000000003</v>
      </c>
      <c r="AP689" s="28">
        <f>Table24[[#This Row],[45]]*Table24[[#This Row],[Conversion Rate]]</f>
        <v>16.518150000000002</v>
      </c>
      <c r="AQ689" s="28">
        <f>Table24[[#This Row],[100]]*Table24[[#This Row],[Conversion Rate]]</f>
        <v>9.3719999999999999</v>
      </c>
      <c r="AR689" s="28">
        <f>Table24[[#This Row],[200]]*Table24[[#This Row],[Conversion Rate]]</f>
        <v>9.3719999999999999</v>
      </c>
      <c r="AS689" s="28">
        <f>Table24[[#This Row],[300]]*Table24[[#This Row],[Conversion Rate]]</f>
        <v>9.0791249999999994</v>
      </c>
      <c r="AT689" s="28">
        <f>Table24[[#This Row],[500]]*Table24[[#This Row],[Conversion Rate]]</f>
        <v>9.0205500000000001</v>
      </c>
      <c r="AU689" s="28">
        <f>Table24[[#This Row],[1000]]*Table24[[#This Row],[Conversion Rate]]</f>
        <v>8.9034000000000013</v>
      </c>
      <c r="AV689" s="28">
        <f>Table24[[#This Row],[2500]]*Table24[[#This Row],[Conversion Rate]]</f>
        <v>8.9034000000000013</v>
      </c>
      <c r="AW689" s="28">
        <f>Table24[[#This Row],[5000]]*Table24[[#This Row],[Conversion Rate]]</f>
        <v>8.9034000000000013</v>
      </c>
      <c r="AX689" s="28" t="str">
        <f>Table24[[#This Row],[All In/ ++]]</f>
        <v>++</v>
      </c>
      <c r="AY689" s="28" t="e">
        <f>Table24[[#This Row],[FSC]]*Table24[[#This Row],[Conversion Rate]]</f>
        <v>#VALUE!</v>
      </c>
      <c r="AZ689" s="28">
        <f>Table24[[#This Row],[SSC]]*Table24[[#This Row],[Conversion Rate]]</f>
        <v>0</v>
      </c>
      <c r="BA689" s="28">
        <f>Table24[[#This Row],[Screening]]*Table24[[#This Row],[Conversion Rate]]</f>
        <v>0</v>
      </c>
      <c r="BB689" s="28">
        <f>Table24[[#This Row],[Other Charges]]*Table24[[#This Row],[Conversion Rate]]</f>
        <v>0</v>
      </c>
      <c r="BC689" s="28">
        <f>Table24[[#This Row],[Dry Ice Charge]]*Table24[[#This Row],[Conversion Rate]]</f>
        <v>0</v>
      </c>
      <c r="BD689" s="28">
        <f>Table24[[#This Row],[SAF/kg]]*Table24[[#This Row],[Conversion Rate]]</f>
        <v>0</v>
      </c>
      <c r="BE689" s="30" cm="1">
        <f t="array" ref="BE689">IF(COUNTIFS(F$20:F$1213,F689,G$20:G$1213,G689)&gt;1,
    _xlfn.PERCENTRANK.INC(
        _xlfn._xlws.FILTER(AO$20:AO$1213, (F$20:F$1213=F689)*(G$20:G$1213=G689)*ISNUMBER(AO$20:AO$1213)),
        AO689
    ),
    0
)</f>
        <v>0.8</v>
      </c>
      <c r="BF689" s="28" t="str">
        <f t="shared" si="10"/>
        <v>Red</v>
      </c>
    </row>
    <row r="690" spans="3:58" hidden="1">
      <c r="C690" s="6" t="s">
        <v>20</v>
      </c>
      <c r="D690" s="4" t="s">
        <v>472</v>
      </c>
      <c r="E690" s="4" t="s">
        <v>22</v>
      </c>
      <c r="F690" s="4" t="s">
        <v>51</v>
      </c>
      <c r="G690" s="4" t="s">
        <v>110</v>
      </c>
      <c r="H690" s="4" t="s">
        <v>800</v>
      </c>
      <c r="I690" s="4" t="s">
        <v>809</v>
      </c>
      <c r="J690" s="4" t="s">
        <v>778</v>
      </c>
      <c r="K690" s="4" t="s">
        <v>777</v>
      </c>
      <c r="L6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PharmaYesExpressFRAICNDEKREMEAAPAC</v>
      </c>
      <c r="M690" s="7">
        <v>21181.24</v>
      </c>
      <c r="N690" s="4">
        <v>579</v>
      </c>
      <c r="O690" s="13">
        <v>36.582452504317793</v>
      </c>
      <c r="P690" s="8" t="s">
        <v>1079</v>
      </c>
      <c r="Q690" s="12" t="s">
        <v>472</v>
      </c>
      <c r="R690" s="12" t="s">
        <v>792</v>
      </c>
      <c r="S690" s="12" t="s">
        <v>114</v>
      </c>
      <c r="T690" s="12" t="s">
        <v>837</v>
      </c>
      <c r="U690" s="22">
        <v>45</v>
      </c>
      <c r="V690" s="12">
        <v>240</v>
      </c>
      <c r="W690" s="12">
        <v>5.3000000000000007</v>
      </c>
      <c r="X690" s="12">
        <v>3.25</v>
      </c>
      <c r="Y690" s="12">
        <v>3.25</v>
      </c>
      <c r="Z690" s="12">
        <v>3</v>
      </c>
      <c r="AA690" s="12">
        <v>2.95</v>
      </c>
      <c r="AB690" s="12">
        <v>2.85</v>
      </c>
      <c r="AC690" s="12">
        <v>2.85</v>
      </c>
      <c r="AD690" s="12">
        <v>2.85</v>
      </c>
      <c r="AE690" s="12" t="s">
        <v>838</v>
      </c>
      <c r="AF690" s="12" t="s">
        <v>1078</v>
      </c>
      <c r="AG690" s="12"/>
      <c r="AH690" s="12"/>
      <c r="AI690" s="12"/>
      <c r="AJ690" s="12"/>
      <c r="AK690" s="12"/>
      <c r="AL690" s="16" t="s">
        <v>1083</v>
      </c>
      <c r="AM690" s="12" t="s">
        <v>1503</v>
      </c>
      <c r="AN690" s="27">
        <f>VLOOKUP(Table24[[#This Row],[USD conversion]],Sheet2!A:B,2,FALSE)</f>
        <v>1.1715</v>
      </c>
      <c r="AO690" s="28">
        <f>Table24[[#This Row],[Min Charge]]*Table24[[#This Row],[Conversion Rate]]</f>
        <v>281.15999999999997</v>
      </c>
      <c r="AP690" s="28">
        <f>Table24[[#This Row],[45]]*Table24[[#This Row],[Conversion Rate]]</f>
        <v>6.2089500000000006</v>
      </c>
      <c r="AQ690" s="28">
        <f>Table24[[#This Row],[100]]*Table24[[#This Row],[Conversion Rate]]</f>
        <v>3.807375</v>
      </c>
      <c r="AR690" s="28">
        <f>Table24[[#This Row],[200]]*Table24[[#This Row],[Conversion Rate]]</f>
        <v>3.807375</v>
      </c>
      <c r="AS690" s="28">
        <f>Table24[[#This Row],[300]]*Table24[[#This Row],[Conversion Rate]]</f>
        <v>3.5145</v>
      </c>
      <c r="AT690" s="28">
        <f>Table24[[#This Row],[500]]*Table24[[#This Row],[Conversion Rate]]</f>
        <v>3.4559250000000001</v>
      </c>
      <c r="AU690" s="28">
        <f>Table24[[#This Row],[1000]]*Table24[[#This Row],[Conversion Rate]]</f>
        <v>3.338775</v>
      </c>
      <c r="AV690" s="28">
        <f>Table24[[#This Row],[2500]]*Table24[[#This Row],[Conversion Rate]]</f>
        <v>3.338775</v>
      </c>
      <c r="AW690" s="28">
        <f>Table24[[#This Row],[5000]]*Table24[[#This Row],[Conversion Rate]]</f>
        <v>3.338775</v>
      </c>
      <c r="AX690" s="28" t="str">
        <f>Table24[[#This Row],[All In/ ++]]</f>
        <v>++</v>
      </c>
      <c r="AY690" s="28" t="e">
        <f>Table24[[#This Row],[FSC]]*Table24[[#This Row],[Conversion Rate]]</f>
        <v>#VALUE!</v>
      </c>
      <c r="AZ690" s="28">
        <f>Table24[[#This Row],[SSC]]*Table24[[#This Row],[Conversion Rate]]</f>
        <v>0</v>
      </c>
      <c r="BA690" s="28">
        <f>Table24[[#This Row],[Screening]]*Table24[[#This Row],[Conversion Rate]]</f>
        <v>0</v>
      </c>
      <c r="BB690" s="28">
        <f>Table24[[#This Row],[Other Charges]]*Table24[[#This Row],[Conversion Rate]]</f>
        <v>0</v>
      </c>
      <c r="BC690" s="28">
        <f>Table24[[#This Row],[Dry Ice Charge]]*Table24[[#This Row],[Conversion Rate]]</f>
        <v>0</v>
      </c>
      <c r="BD690" s="28">
        <f>Table24[[#This Row],[SAF/kg]]*Table24[[#This Row],[Conversion Rate]]</f>
        <v>0</v>
      </c>
      <c r="BE690" s="30" cm="1">
        <f t="array" ref="BE690">IF(COUNTIFS(F$20:F$1213,F690,G$20:G$1213,G690)&gt;1,
    _xlfn.PERCENTRANK.INC(
        _xlfn._xlws.FILTER(AO$20:AO$1213, (F$20:F$1213=F690)*(G$20:G$1213=G690)*ISNUMBER(AO$20:AO$1213)),
        AO690
    ),
    0
)</f>
        <v>1</v>
      </c>
      <c r="BF690" s="28" t="str">
        <f t="shared" si="10"/>
        <v>Red</v>
      </c>
    </row>
    <row r="691" spans="3:58" hidden="1">
      <c r="C691" s="6" t="s">
        <v>20</v>
      </c>
      <c r="D691" s="4" t="s">
        <v>472</v>
      </c>
      <c r="E691" s="4" t="s">
        <v>22</v>
      </c>
      <c r="F691" s="4" t="s">
        <v>51</v>
      </c>
      <c r="G691" s="4" t="s">
        <v>81</v>
      </c>
      <c r="H691" s="4" t="s">
        <v>800</v>
      </c>
      <c r="I691" s="4" t="s">
        <v>802</v>
      </c>
      <c r="J691" s="4" t="s">
        <v>778</v>
      </c>
      <c r="K691" s="4" t="s">
        <v>778</v>
      </c>
      <c r="L6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PharmaYesExpressFRAISTDETREMEAEMEA</v>
      </c>
      <c r="M691" s="7">
        <v>13911.759999999998</v>
      </c>
      <c r="N691" s="4">
        <v>264</v>
      </c>
      <c r="O691" s="13">
        <v>52.696060606060598</v>
      </c>
      <c r="P691" s="8" t="s">
        <v>1079</v>
      </c>
      <c r="Q691" s="12" t="s">
        <v>472</v>
      </c>
      <c r="R691" s="12" t="s">
        <v>792</v>
      </c>
      <c r="S691" s="12" t="s">
        <v>114</v>
      </c>
      <c r="T691" s="12" t="s">
        <v>837</v>
      </c>
      <c r="U691" s="22">
        <v>45</v>
      </c>
      <c r="V691" s="12">
        <v>240</v>
      </c>
      <c r="W691" s="12">
        <v>5.3000000000000007</v>
      </c>
      <c r="X691" s="12">
        <v>3.25</v>
      </c>
      <c r="Y691" s="12">
        <v>3.25</v>
      </c>
      <c r="Z691" s="12">
        <v>3</v>
      </c>
      <c r="AA691" s="12">
        <v>2.95</v>
      </c>
      <c r="AB691" s="12">
        <v>2.85</v>
      </c>
      <c r="AC691" s="12">
        <v>2.85</v>
      </c>
      <c r="AD691" s="12">
        <v>2.85</v>
      </c>
      <c r="AE691" s="12" t="s">
        <v>838</v>
      </c>
      <c r="AF691" s="12" t="s">
        <v>1078</v>
      </c>
      <c r="AG691" s="12"/>
      <c r="AH691" s="12"/>
      <c r="AI691" s="12"/>
      <c r="AJ691" s="12"/>
      <c r="AK691" s="12"/>
      <c r="AL691" s="16" t="s">
        <v>1083</v>
      </c>
      <c r="AM691" s="12" t="s">
        <v>1503</v>
      </c>
      <c r="AN691" s="27">
        <f>VLOOKUP(Table24[[#This Row],[USD conversion]],Sheet2!A:B,2,FALSE)</f>
        <v>1.1715</v>
      </c>
      <c r="AO691" s="28">
        <f>Table24[[#This Row],[Min Charge]]*Table24[[#This Row],[Conversion Rate]]</f>
        <v>281.15999999999997</v>
      </c>
      <c r="AP691" s="28">
        <f>Table24[[#This Row],[45]]*Table24[[#This Row],[Conversion Rate]]</f>
        <v>6.2089500000000006</v>
      </c>
      <c r="AQ691" s="28">
        <f>Table24[[#This Row],[100]]*Table24[[#This Row],[Conversion Rate]]</f>
        <v>3.807375</v>
      </c>
      <c r="AR691" s="28">
        <f>Table24[[#This Row],[200]]*Table24[[#This Row],[Conversion Rate]]</f>
        <v>3.807375</v>
      </c>
      <c r="AS691" s="28">
        <f>Table24[[#This Row],[300]]*Table24[[#This Row],[Conversion Rate]]</f>
        <v>3.5145</v>
      </c>
      <c r="AT691" s="28">
        <f>Table24[[#This Row],[500]]*Table24[[#This Row],[Conversion Rate]]</f>
        <v>3.4559250000000001</v>
      </c>
      <c r="AU691" s="28">
        <f>Table24[[#This Row],[1000]]*Table24[[#This Row],[Conversion Rate]]</f>
        <v>3.338775</v>
      </c>
      <c r="AV691" s="28">
        <f>Table24[[#This Row],[2500]]*Table24[[#This Row],[Conversion Rate]]</f>
        <v>3.338775</v>
      </c>
      <c r="AW691" s="28">
        <f>Table24[[#This Row],[5000]]*Table24[[#This Row],[Conversion Rate]]</f>
        <v>3.338775</v>
      </c>
      <c r="AX691" s="28" t="str">
        <f>Table24[[#This Row],[All In/ ++]]</f>
        <v>++</v>
      </c>
      <c r="AY691" s="28" t="e">
        <f>Table24[[#This Row],[FSC]]*Table24[[#This Row],[Conversion Rate]]</f>
        <v>#VALUE!</v>
      </c>
      <c r="AZ691" s="28">
        <f>Table24[[#This Row],[SSC]]*Table24[[#This Row],[Conversion Rate]]</f>
        <v>0</v>
      </c>
      <c r="BA691" s="28">
        <f>Table24[[#This Row],[Screening]]*Table24[[#This Row],[Conversion Rate]]</f>
        <v>0</v>
      </c>
      <c r="BB691" s="28">
        <f>Table24[[#This Row],[Other Charges]]*Table24[[#This Row],[Conversion Rate]]</f>
        <v>0</v>
      </c>
      <c r="BC691" s="28">
        <f>Table24[[#This Row],[Dry Ice Charge]]*Table24[[#This Row],[Conversion Rate]]</f>
        <v>0</v>
      </c>
      <c r="BD691" s="28">
        <f>Table24[[#This Row],[SAF/kg]]*Table24[[#This Row],[Conversion Rate]]</f>
        <v>0</v>
      </c>
      <c r="BE691" s="30" cm="1">
        <f t="array" ref="BE691">IF(COUNTIFS(F$20:F$1213,F691,G$20:G$1213,G691)&gt;1,
    _xlfn.PERCENTRANK.INC(
        _xlfn._xlws.FILTER(AO$20:AO$1213, (F$20:F$1213=F691)*(G$20:G$1213=G691)*ISNUMBER(AO$20:AO$1213)),
        AO691
    ),
    0
)</f>
        <v>1</v>
      </c>
      <c r="BF691" s="28" t="str">
        <f t="shared" si="10"/>
        <v>Red</v>
      </c>
    </row>
    <row r="692" spans="3:58" hidden="1">
      <c r="C692" s="6" t="s">
        <v>20</v>
      </c>
      <c r="D692" s="4" t="s">
        <v>472</v>
      </c>
      <c r="E692" s="4" t="s">
        <v>22</v>
      </c>
      <c r="F692" s="4" t="s">
        <v>51</v>
      </c>
      <c r="G692" s="4" t="s">
        <v>283</v>
      </c>
      <c r="H692" s="4" t="s">
        <v>800</v>
      </c>
      <c r="I692" s="4" t="s">
        <v>817</v>
      </c>
      <c r="J692" s="4" t="s">
        <v>778</v>
      </c>
      <c r="K692" s="4" t="s">
        <v>778</v>
      </c>
      <c r="L6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PharmaYesExpressFRAJNBDEZAEMEAEMEA</v>
      </c>
      <c r="M692" s="7">
        <v>14920.269999999988</v>
      </c>
      <c r="N692" s="4">
        <v>934</v>
      </c>
      <c r="O692" s="13">
        <v>15.974593147751593</v>
      </c>
      <c r="P692" s="8" t="s">
        <v>1079</v>
      </c>
      <c r="Q692" s="12" t="s">
        <v>472</v>
      </c>
      <c r="R692" s="12" t="s">
        <v>792</v>
      </c>
      <c r="S692" s="12" t="s">
        <v>114</v>
      </c>
      <c r="T692" s="12" t="s">
        <v>837</v>
      </c>
      <c r="U692" s="22">
        <v>45</v>
      </c>
      <c r="V692" s="12">
        <v>415</v>
      </c>
      <c r="W692" s="12">
        <v>9.15</v>
      </c>
      <c r="X692" s="12">
        <v>5.3500000000000005</v>
      </c>
      <c r="Y692" s="12">
        <v>5.3500000000000005</v>
      </c>
      <c r="Z692" s="12">
        <v>5.1000000000000005</v>
      </c>
      <c r="AA692" s="12">
        <v>5.0500000000000007</v>
      </c>
      <c r="AB692" s="12">
        <v>4.95</v>
      </c>
      <c r="AC692" s="12">
        <v>4.95</v>
      </c>
      <c r="AD692" s="12">
        <v>4.95</v>
      </c>
      <c r="AE692" s="12" t="s">
        <v>838</v>
      </c>
      <c r="AF692" s="12" t="s">
        <v>1078</v>
      </c>
      <c r="AG692" s="12"/>
      <c r="AH692" s="12"/>
      <c r="AI692" s="12"/>
      <c r="AJ692" s="12"/>
      <c r="AK692" s="12"/>
      <c r="AL692" s="16" t="s">
        <v>1083</v>
      </c>
      <c r="AM692" s="12" t="s">
        <v>1503</v>
      </c>
      <c r="AN692" s="27">
        <f>VLOOKUP(Table24[[#This Row],[USD conversion]],Sheet2!A:B,2,FALSE)</f>
        <v>1.1715</v>
      </c>
      <c r="AO692" s="28">
        <f>Table24[[#This Row],[Min Charge]]*Table24[[#This Row],[Conversion Rate]]</f>
        <v>486.17250000000001</v>
      </c>
      <c r="AP692" s="28">
        <f>Table24[[#This Row],[45]]*Table24[[#This Row],[Conversion Rate]]</f>
        <v>10.719225</v>
      </c>
      <c r="AQ692" s="28">
        <f>Table24[[#This Row],[100]]*Table24[[#This Row],[Conversion Rate]]</f>
        <v>6.2675250000000009</v>
      </c>
      <c r="AR692" s="28">
        <f>Table24[[#This Row],[200]]*Table24[[#This Row],[Conversion Rate]]</f>
        <v>6.2675250000000009</v>
      </c>
      <c r="AS692" s="28">
        <f>Table24[[#This Row],[300]]*Table24[[#This Row],[Conversion Rate]]</f>
        <v>5.9746500000000005</v>
      </c>
      <c r="AT692" s="28">
        <f>Table24[[#This Row],[500]]*Table24[[#This Row],[Conversion Rate]]</f>
        <v>5.9160750000000011</v>
      </c>
      <c r="AU692" s="28">
        <f>Table24[[#This Row],[1000]]*Table24[[#This Row],[Conversion Rate]]</f>
        <v>5.7989250000000006</v>
      </c>
      <c r="AV692" s="28">
        <f>Table24[[#This Row],[2500]]*Table24[[#This Row],[Conversion Rate]]</f>
        <v>5.7989250000000006</v>
      </c>
      <c r="AW692" s="28">
        <f>Table24[[#This Row],[5000]]*Table24[[#This Row],[Conversion Rate]]</f>
        <v>5.7989250000000006</v>
      </c>
      <c r="AX692" s="28" t="str">
        <f>Table24[[#This Row],[All In/ ++]]</f>
        <v>++</v>
      </c>
      <c r="AY692" s="28" t="e">
        <f>Table24[[#This Row],[FSC]]*Table24[[#This Row],[Conversion Rate]]</f>
        <v>#VALUE!</v>
      </c>
      <c r="AZ692" s="28">
        <f>Table24[[#This Row],[SSC]]*Table24[[#This Row],[Conversion Rate]]</f>
        <v>0</v>
      </c>
      <c r="BA692" s="28">
        <f>Table24[[#This Row],[Screening]]*Table24[[#This Row],[Conversion Rate]]</f>
        <v>0</v>
      </c>
      <c r="BB692" s="28">
        <f>Table24[[#This Row],[Other Charges]]*Table24[[#This Row],[Conversion Rate]]</f>
        <v>0</v>
      </c>
      <c r="BC692" s="28">
        <f>Table24[[#This Row],[Dry Ice Charge]]*Table24[[#This Row],[Conversion Rate]]</f>
        <v>0</v>
      </c>
      <c r="BD692" s="28">
        <f>Table24[[#This Row],[SAF/kg]]*Table24[[#This Row],[Conversion Rate]]</f>
        <v>0</v>
      </c>
      <c r="BE692" s="30" cm="1">
        <f t="array" ref="BE692">IF(COUNTIFS(F$20:F$1213,F692,G$20:G$1213,G692)&gt;1,
    _xlfn.PERCENTRANK.INC(
        _xlfn._xlws.FILTER(AO$20:AO$1213, (F$20:F$1213=F692)*(G$20:G$1213=G692)*ISNUMBER(AO$20:AO$1213)),
        AO692
    ),
    0
)</f>
        <v>0.5</v>
      </c>
      <c r="BF692" s="28" t="str">
        <f t="shared" si="10"/>
        <v>Orange</v>
      </c>
    </row>
    <row r="693" spans="3:58" hidden="1">
      <c r="C693" s="6" t="s">
        <v>20</v>
      </c>
      <c r="D693" s="4" t="s">
        <v>472</v>
      </c>
      <c r="E693" s="4" t="s">
        <v>22</v>
      </c>
      <c r="F693" s="4" t="s">
        <v>51</v>
      </c>
      <c r="G693" s="4" t="s">
        <v>44</v>
      </c>
      <c r="H693" s="4" t="s">
        <v>800</v>
      </c>
      <c r="I693" s="4" t="s">
        <v>816</v>
      </c>
      <c r="J693" s="4" t="s">
        <v>778</v>
      </c>
      <c r="K693" s="4" t="s">
        <v>777</v>
      </c>
      <c r="L6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PharmaYesExpressFRAMELDEAUEMEAAPAC</v>
      </c>
      <c r="M693" s="7">
        <v>7447.0399999999991</v>
      </c>
      <c r="N693" s="4">
        <v>447</v>
      </c>
      <c r="O693" s="13">
        <v>16.660044742729305</v>
      </c>
      <c r="P693" s="8" t="s">
        <v>1079</v>
      </c>
      <c r="Q693" s="12" t="s">
        <v>472</v>
      </c>
      <c r="R693" s="12" t="s">
        <v>792</v>
      </c>
      <c r="S693" s="12" t="s">
        <v>114</v>
      </c>
      <c r="T693" s="12" t="s">
        <v>837</v>
      </c>
      <c r="U693" s="22">
        <v>45</v>
      </c>
      <c r="V693" s="12">
        <v>635</v>
      </c>
      <c r="W693" s="12">
        <v>14.100000000000001</v>
      </c>
      <c r="X693" s="12">
        <v>8</v>
      </c>
      <c r="Y693" s="12">
        <v>8</v>
      </c>
      <c r="Z693" s="12">
        <v>7.75</v>
      </c>
      <c r="AA693" s="12">
        <v>7.7</v>
      </c>
      <c r="AB693" s="12">
        <v>7.6000000000000005</v>
      </c>
      <c r="AC693" s="12">
        <v>7.6000000000000005</v>
      </c>
      <c r="AD693" s="12">
        <v>7.6000000000000005</v>
      </c>
      <c r="AE693" s="12" t="s">
        <v>838</v>
      </c>
      <c r="AF693" s="12" t="s">
        <v>1078</v>
      </c>
      <c r="AG693" s="12"/>
      <c r="AH693" s="12"/>
      <c r="AI693" s="12"/>
      <c r="AJ693" s="12"/>
      <c r="AK693" s="12"/>
      <c r="AL693" s="16" t="s">
        <v>1083</v>
      </c>
      <c r="AM693" s="12" t="s">
        <v>1503</v>
      </c>
      <c r="AN693" s="27">
        <f>VLOOKUP(Table24[[#This Row],[USD conversion]],Sheet2!A:B,2,FALSE)</f>
        <v>1.1715</v>
      </c>
      <c r="AO693" s="28">
        <f>Table24[[#This Row],[Min Charge]]*Table24[[#This Row],[Conversion Rate]]</f>
        <v>743.90250000000003</v>
      </c>
      <c r="AP693" s="28">
        <f>Table24[[#This Row],[45]]*Table24[[#This Row],[Conversion Rate]]</f>
        <v>16.518150000000002</v>
      </c>
      <c r="AQ693" s="28">
        <f>Table24[[#This Row],[100]]*Table24[[#This Row],[Conversion Rate]]</f>
        <v>9.3719999999999999</v>
      </c>
      <c r="AR693" s="28">
        <f>Table24[[#This Row],[200]]*Table24[[#This Row],[Conversion Rate]]</f>
        <v>9.3719999999999999</v>
      </c>
      <c r="AS693" s="28">
        <f>Table24[[#This Row],[300]]*Table24[[#This Row],[Conversion Rate]]</f>
        <v>9.0791249999999994</v>
      </c>
      <c r="AT693" s="28">
        <f>Table24[[#This Row],[500]]*Table24[[#This Row],[Conversion Rate]]</f>
        <v>9.0205500000000001</v>
      </c>
      <c r="AU693" s="28">
        <f>Table24[[#This Row],[1000]]*Table24[[#This Row],[Conversion Rate]]</f>
        <v>8.9034000000000013</v>
      </c>
      <c r="AV693" s="28">
        <f>Table24[[#This Row],[2500]]*Table24[[#This Row],[Conversion Rate]]</f>
        <v>8.9034000000000013</v>
      </c>
      <c r="AW693" s="28">
        <f>Table24[[#This Row],[5000]]*Table24[[#This Row],[Conversion Rate]]</f>
        <v>8.9034000000000013</v>
      </c>
      <c r="AX693" s="28" t="str">
        <f>Table24[[#This Row],[All In/ ++]]</f>
        <v>++</v>
      </c>
      <c r="AY693" s="28" t="e">
        <f>Table24[[#This Row],[FSC]]*Table24[[#This Row],[Conversion Rate]]</f>
        <v>#VALUE!</v>
      </c>
      <c r="AZ693" s="28">
        <f>Table24[[#This Row],[SSC]]*Table24[[#This Row],[Conversion Rate]]</f>
        <v>0</v>
      </c>
      <c r="BA693" s="28">
        <f>Table24[[#This Row],[Screening]]*Table24[[#This Row],[Conversion Rate]]</f>
        <v>0</v>
      </c>
      <c r="BB693" s="28">
        <f>Table24[[#This Row],[Other Charges]]*Table24[[#This Row],[Conversion Rate]]</f>
        <v>0</v>
      </c>
      <c r="BC693" s="28">
        <f>Table24[[#This Row],[Dry Ice Charge]]*Table24[[#This Row],[Conversion Rate]]</f>
        <v>0</v>
      </c>
      <c r="BD693" s="28">
        <f>Table24[[#This Row],[SAF/kg]]*Table24[[#This Row],[Conversion Rate]]</f>
        <v>0</v>
      </c>
      <c r="BE693" s="30" cm="1">
        <f t="array" ref="BE693">IF(COUNTIFS(F$20:F$1213,F693,G$20:G$1213,G693)&gt;1,
    _xlfn.PERCENTRANK.INC(
        _xlfn._xlws.FILTER(AO$20:AO$1213, (F$20:F$1213=F693)*(G$20:G$1213=G693)*ISNUMBER(AO$20:AO$1213)),
        AO693
    ),
    0
)</f>
        <v>1</v>
      </c>
      <c r="BF693" s="28" t="str">
        <f t="shared" si="10"/>
        <v>Red</v>
      </c>
    </row>
    <row r="694" spans="3:58" hidden="1">
      <c r="C694" s="6" t="s">
        <v>20</v>
      </c>
      <c r="D694" s="4" t="s">
        <v>472</v>
      </c>
      <c r="E694" s="4" t="s">
        <v>22</v>
      </c>
      <c r="F694" s="4" t="s">
        <v>51</v>
      </c>
      <c r="G694" s="4" t="s">
        <v>32</v>
      </c>
      <c r="H694" s="4" t="s">
        <v>800</v>
      </c>
      <c r="I694" s="4" t="s">
        <v>799</v>
      </c>
      <c r="J694" s="4" t="s">
        <v>778</v>
      </c>
      <c r="K694" s="4" t="s">
        <v>776</v>
      </c>
      <c r="L6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PharmaYesExpressFRAORDDEUSEMEAAMERICAS</v>
      </c>
      <c r="M694" s="7">
        <v>66255.228900000016</v>
      </c>
      <c r="N694" s="4">
        <v>576</v>
      </c>
      <c r="O694" s="13">
        <v>115.02643906250003</v>
      </c>
      <c r="P694" s="8" t="s">
        <v>1079</v>
      </c>
      <c r="Q694" s="12" t="s">
        <v>472</v>
      </c>
      <c r="R694" s="12" t="s">
        <v>792</v>
      </c>
      <c r="S694" s="12" t="s">
        <v>114</v>
      </c>
      <c r="T694" s="12" t="s">
        <v>837</v>
      </c>
      <c r="U694" s="22">
        <v>45</v>
      </c>
      <c r="V694" s="12">
        <v>635</v>
      </c>
      <c r="W694" s="12">
        <v>14.100000000000001</v>
      </c>
      <c r="X694" s="12">
        <v>8</v>
      </c>
      <c r="Y694" s="12">
        <v>8</v>
      </c>
      <c r="Z694" s="12">
        <v>7.75</v>
      </c>
      <c r="AA694" s="12">
        <v>7.7</v>
      </c>
      <c r="AB694" s="12">
        <v>7.6000000000000005</v>
      </c>
      <c r="AC694" s="12">
        <v>7.6000000000000005</v>
      </c>
      <c r="AD694" s="12">
        <v>7.6000000000000005</v>
      </c>
      <c r="AE694" s="12" t="s">
        <v>838</v>
      </c>
      <c r="AF694" s="12" t="s">
        <v>1078</v>
      </c>
      <c r="AG694" s="12"/>
      <c r="AH694" s="12"/>
      <c r="AI694" s="12"/>
      <c r="AJ694" s="12"/>
      <c r="AK694" s="12"/>
      <c r="AL694" s="16" t="s">
        <v>1083</v>
      </c>
      <c r="AM694" s="12" t="s">
        <v>1503</v>
      </c>
      <c r="AN694" s="27">
        <f>VLOOKUP(Table24[[#This Row],[USD conversion]],Sheet2!A:B,2,FALSE)</f>
        <v>1.1715</v>
      </c>
      <c r="AO694" s="28">
        <f>Table24[[#This Row],[Min Charge]]*Table24[[#This Row],[Conversion Rate]]</f>
        <v>743.90250000000003</v>
      </c>
      <c r="AP694" s="28">
        <f>Table24[[#This Row],[45]]*Table24[[#This Row],[Conversion Rate]]</f>
        <v>16.518150000000002</v>
      </c>
      <c r="AQ694" s="28">
        <f>Table24[[#This Row],[100]]*Table24[[#This Row],[Conversion Rate]]</f>
        <v>9.3719999999999999</v>
      </c>
      <c r="AR694" s="28">
        <f>Table24[[#This Row],[200]]*Table24[[#This Row],[Conversion Rate]]</f>
        <v>9.3719999999999999</v>
      </c>
      <c r="AS694" s="28">
        <f>Table24[[#This Row],[300]]*Table24[[#This Row],[Conversion Rate]]</f>
        <v>9.0791249999999994</v>
      </c>
      <c r="AT694" s="28">
        <f>Table24[[#This Row],[500]]*Table24[[#This Row],[Conversion Rate]]</f>
        <v>9.0205500000000001</v>
      </c>
      <c r="AU694" s="28">
        <f>Table24[[#This Row],[1000]]*Table24[[#This Row],[Conversion Rate]]</f>
        <v>8.9034000000000013</v>
      </c>
      <c r="AV694" s="28">
        <f>Table24[[#This Row],[2500]]*Table24[[#This Row],[Conversion Rate]]</f>
        <v>8.9034000000000013</v>
      </c>
      <c r="AW694" s="28">
        <f>Table24[[#This Row],[5000]]*Table24[[#This Row],[Conversion Rate]]</f>
        <v>8.9034000000000013</v>
      </c>
      <c r="AX694" s="28" t="str">
        <f>Table24[[#This Row],[All In/ ++]]</f>
        <v>++</v>
      </c>
      <c r="AY694" s="28" t="e">
        <f>Table24[[#This Row],[FSC]]*Table24[[#This Row],[Conversion Rate]]</f>
        <v>#VALUE!</v>
      </c>
      <c r="AZ694" s="28">
        <f>Table24[[#This Row],[SSC]]*Table24[[#This Row],[Conversion Rate]]</f>
        <v>0</v>
      </c>
      <c r="BA694" s="28">
        <f>Table24[[#This Row],[Screening]]*Table24[[#This Row],[Conversion Rate]]</f>
        <v>0</v>
      </c>
      <c r="BB694" s="28">
        <f>Table24[[#This Row],[Other Charges]]*Table24[[#This Row],[Conversion Rate]]</f>
        <v>0</v>
      </c>
      <c r="BC694" s="28">
        <f>Table24[[#This Row],[Dry Ice Charge]]*Table24[[#This Row],[Conversion Rate]]</f>
        <v>0</v>
      </c>
      <c r="BD694" s="28">
        <f>Table24[[#This Row],[SAF/kg]]*Table24[[#This Row],[Conversion Rate]]</f>
        <v>0</v>
      </c>
      <c r="BE694" s="30" cm="1">
        <f t="array" ref="BE694">IF(COUNTIFS(F$20:F$1213,F694,G$20:G$1213,G694)&gt;1,
    _xlfn.PERCENTRANK.INC(
        _xlfn._xlws.FILTER(AO$20:AO$1213, (F$20:F$1213=F694)*(G$20:G$1213=G694)*ISNUMBER(AO$20:AO$1213)),
        AO694
    ),
    0
)</f>
        <v>0.75</v>
      </c>
      <c r="BF694" s="28" t="str">
        <f t="shared" si="10"/>
        <v>Red</v>
      </c>
    </row>
    <row r="695" spans="3:58" hidden="1">
      <c r="C695" s="6" t="s">
        <v>28</v>
      </c>
      <c r="D695" s="4" t="s">
        <v>21</v>
      </c>
      <c r="E695" s="4" t="s">
        <v>36</v>
      </c>
      <c r="F695" s="4" t="s">
        <v>51</v>
      </c>
      <c r="G695" s="4" t="s">
        <v>52</v>
      </c>
      <c r="H695" s="4" t="s">
        <v>800</v>
      </c>
      <c r="I695" s="4" t="s">
        <v>818</v>
      </c>
      <c r="J695" s="4" t="s">
        <v>778</v>
      </c>
      <c r="K695" s="4" t="s">
        <v>777</v>
      </c>
      <c r="L6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AviationNoStandardFRARUHDESAEMEAAPAC</v>
      </c>
      <c r="M695" s="7">
        <v>7256.5725780000148</v>
      </c>
      <c r="N695" s="4">
        <v>523</v>
      </c>
      <c r="O695" s="13">
        <v>13.874899766730429</v>
      </c>
      <c r="P695" s="8" t="s">
        <v>1079</v>
      </c>
      <c r="Q695" s="12" t="s">
        <v>472</v>
      </c>
      <c r="R695" s="12" t="s">
        <v>792</v>
      </c>
      <c r="S695" s="12" t="s">
        <v>114</v>
      </c>
      <c r="T695" s="12" t="s">
        <v>837</v>
      </c>
      <c r="U695" s="22">
        <v>45</v>
      </c>
      <c r="V695" s="12">
        <v>320</v>
      </c>
      <c r="W695" s="12">
        <v>7.0500000000000007</v>
      </c>
      <c r="X695" s="12">
        <v>4.2</v>
      </c>
      <c r="Y695" s="12">
        <v>4.2</v>
      </c>
      <c r="Z695" s="12">
        <v>3.95</v>
      </c>
      <c r="AA695" s="12">
        <v>3.9000000000000004</v>
      </c>
      <c r="AB695" s="12">
        <v>3.8000000000000003</v>
      </c>
      <c r="AC695" s="12">
        <v>3.8000000000000003</v>
      </c>
      <c r="AD695" s="12">
        <v>3.8000000000000003</v>
      </c>
      <c r="AE695" s="12" t="s">
        <v>838</v>
      </c>
      <c r="AF695" s="12" t="s">
        <v>1078</v>
      </c>
      <c r="AG695" s="12"/>
      <c r="AH695" s="12"/>
      <c r="AI695" s="12"/>
      <c r="AJ695" s="12"/>
      <c r="AK695" s="12"/>
      <c r="AL695" s="16" t="s">
        <v>1083</v>
      </c>
      <c r="AM695" s="12" t="s">
        <v>1503</v>
      </c>
      <c r="AN695" s="27">
        <f>VLOOKUP(Table24[[#This Row],[USD conversion]],Sheet2!A:B,2,FALSE)</f>
        <v>1.1715</v>
      </c>
      <c r="AO695" s="28">
        <f>Table24[[#This Row],[Min Charge]]*Table24[[#This Row],[Conversion Rate]]</f>
        <v>374.88</v>
      </c>
      <c r="AP695" s="28">
        <f>Table24[[#This Row],[45]]*Table24[[#This Row],[Conversion Rate]]</f>
        <v>8.2590750000000011</v>
      </c>
      <c r="AQ695" s="28">
        <f>Table24[[#This Row],[100]]*Table24[[#This Row],[Conversion Rate]]</f>
        <v>4.9203000000000001</v>
      </c>
      <c r="AR695" s="28">
        <f>Table24[[#This Row],[200]]*Table24[[#This Row],[Conversion Rate]]</f>
        <v>4.9203000000000001</v>
      </c>
      <c r="AS695" s="28">
        <f>Table24[[#This Row],[300]]*Table24[[#This Row],[Conversion Rate]]</f>
        <v>4.6274250000000006</v>
      </c>
      <c r="AT695" s="28">
        <f>Table24[[#This Row],[500]]*Table24[[#This Row],[Conversion Rate]]</f>
        <v>4.5688500000000003</v>
      </c>
      <c r="AU695" s="28">
        <f>Table24[[#This Row],[1000]]*Table24[[#This Row],[Conversion Rate]]</f>
        <v>4.4517000000000007</v>
      </c>
      <c r="AV695" s="28">
        <f>Table24[[#This Row],[2500]]*Table24[[#This Row],[Conversion Rate]]</f>
        <v>4.4517000000000007</v>
      </c>
      <c r="AW695" s="28">
        <f>Table24[[#This Row],[5000]]*Table24[[#This Row],[Conversion Rate]]</f>
        <v>4.4517000000000007</v>
      </c>
      <c r="AX695" s="28" t="str">
        <f>Table24[[#This Row],[All In/ ++]]</f>
        <v>++</v>
      </c>
      <c r="AY695" s="28" t="e">
        <f>Table24[[#This Row],[FSC]]*Table24[[#This Row],[Conversion Rate]]</f>
        <v>#VALUE!</v>
      </c>
      <c r="AZ695" s="28">
        <f>Table24[[#This Row],[SSC]]*Table24[[#This Row],[Conversion Rate]]</f>
        <v>0</v>
      </c>
      <c r="BA695" s="28">
        <f>Table24[[#This Row],[Screening]]*Table24[[#This Row],[Conversion Rate]]</f>
        <v>0</v>
      </c>
      <c r="BB695" s="28">
        <f>Table24[[#This Row],[Other Charges]]*Table24[[#This Row],[Conversion Rate]]</f>
        <v>0</v>
      </c>
      <c r="BC695" s="28">
        <f>Table24[[#This Row],[Dry Ice Charge]]*Table24[[#This Row],[Conversion Rate]]</f>
        <v>0</v>
      </c>
      <c r="BD695" s="28">
        <f>Table24[[#This Row],[SAF/kg]]*Table24[[#This Row],[Conversion Rate]]</f>
        <v>0</v>
      </c>
      <c r="BE695" s="30" cm="1">
        <f t="array" ref="BE695">IF(COUNTIFS(F$20:F$1213,F695,G$20:G$1213,G695)&gt;1,
    _xlfn.PERCENTRANK.INC(
        _xlfn._xlws.FILTER(AO$20:AO$1213, (F$20:F$1213=F695)*(G$20:G$1213=G695)*ISNUMBER(AO$20:AO$1213)),
        AO695
    ),
    0
)</f>
        <v>1</v>
      </c>
      <c r="BF695" s="28" t="str">
        <f t="shared" si="10"/>
        <v>Red</v>
      </c>
    </row>
    <row r="696" spans="3:58" hidden="1">
      <c r="C696" s="6" t="s">
        <v>20</v>
      </c>
      <c r="D696" s="4" t="s">
        <v>472</v>
      </c>
      <c r="E696" s="4" t="s">
        <v>22</v>
      </c>
      <c r="F696" s="4" t="s">
        <v>51</v>
      </c>
      <c r="G696" s="4" t="s">
        <v>106</v>
      </c>
      <c r="H696" s="4" t="s">
        <v>800</v>
      </c>
      <c r="I696" s="4" t="s">
        <v>816</v>
      </c>
      <c r="J696" s="4" t="s">
        <v>778</v>
      </c>
      <c r="K696" s="4" t="s">
        <v>777</v>
      </c>
      <c r="L6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696" s="7">
        <v>7158.7599999999984</v>
      </c>
      <c r="N696" s="4">
        <v>314</v>
      </c>
      <c r="O696" s="13">
        <v>22.798598726114644</v>
      </c>
      <c r="P696" s="8" t="s">
        <v>1079</v>
      </c>
      <c r="Q696" s="12" t="s">
        <v>472</v>
      </c>
      <c r="R696" s="12" t="s">
        <v>792</v>
      </c>
      <c r="S696" s="12" t="s">
        <v>114</v>
      </c>
      <c r="T696" s="12" t="s">
        <v>837</v>
      </c>
      <c r="U696" s="22">
        <v>45</v>
      </c>
      <c r="V696" s="12">
        <v>635</v>
      </c>
      <c r="W696" s="12">
        <v>14.100000000000001</v>
      </c>
      <c r="X696" s="12">
        <v>8</v>
      </c>
      <c r="Y696" s="12">
        <v>8</v>
      </c>
      <c r="Z696" s="12">
        <v>7.75</v>
      </c>
      <c r="AA696" s="12">
        <v>7.7</v>
      </c>
      <c r="AB696" s="12">
        <v>7.6000000000000005</v>
      </c>
      <c r="AC696" s="12">
        <v>7.6000000000000005</v>
      </c>
      <c r="AD696" s="12">
        <v>7.6000000000000005</v>
      </c>
      <c r="AE696" s="12" t="s">
        <v>838</v>
      </c>
      <c r="AF696" s="12" t="s">
        <v>1078</v>
      </c>
      <c r="AG696" s="12"/>
      <c r="AH696" s="12"/>
      <c r="AI696" s="12"/>
      <c r="AJ696" s="12"/>
      <c r="AK696" s="12"/>
      <c r="AL696" s="16" t="s">
        <v>1083</v>
      </c>
      <c r="AM696" s="12" t="s">
        <v>1503</v>
      </c>
      <c r="AN696" s="27">
        <f>VLOOKUP(Table24[[#This Row],[USD conversion]],Sheet2!A:B,2,FALSE)</f>
        <v>1.1715</v>
      </c>
      <c r="AO696" s="28">
        <f>Table24[[#This Row],[Min Charge]]*Table24[[#This Row],[Conversion Rate]]</f>
        <v>743.90250000000003</v>
      </c>
      <c r="AP696" s="28">
        <f>Table24[[#This Row],[45]]*Table24[[#This Row],[Conversion Rate]]</f>
        <v>16.518150000000002</v>
      </c>
      <c r="AQ696" s="28">
        <f>Table24[[#This Row],[100]]*Table24[[#This Row],[Conversion Rate]]</f>
        <v>9.3719999999999999</v>
      </c>
      <c r="AR696" s="28">
        <f>Table24[[#This Row],[200]]*Table24[[#This Row],[Conversion Rate]]</f>
        <v>9.3719999999999999</v>
      </c>
      <c r="AS696" s="28">
        <f>Table24[[#This Row],[300]]*Table24[[#This Row],[Conversion Rate]]</f>
        <v>9.0791249999999994</v>
      </c>
      <c r="AT696" s="28">
        <f>Table24[[#This Row],[500]]*Table24[[#This Row],[Conversion Rate]]</f>
        <v>9.0205500000000001</v>
      </c>
      <c r="AU696" s="28">
        <f>Table24[[#This Row],[1000]]*Table24[[#This Row],[Conversion Rate]]</f>
        <v>8.9034000000000013</v>
      </c>
      <c r="AV696" s="28">
        <f>Table24[[#This Row],[2500]]*Table24[[#This Row],[Conversion Rate]]</f>
        <v>8.9034000000000013</v>
      </c>
      <c r="AW696" s="28">
        <f>Table24[[#This Row],[5000]]*Table24[[#This Row],[Conversion Rate]]</f>
        <v>8.9034000000000013</v>
      </c>
      <c r="AX696" s="28" t="str">
        <f>Table24[[#This Row],[All In/ ++]]</f>
        <v>++</v>
      </c>
      <c r="AY696" s="28" t="e">
        <f>Table24[[#This Row],[FSC]]*Table24[[#This Row],[Conversion Rate]]</f>
        <v>#VALUE!</v>
      </c>
      <c r="AZ696" s="28">
        <f>Table24[[#This Row],[SSC]]*Table24[[#This Row],[Conversion Rate]]</f>
        <v>0</v>
      </c>
      <c r="BA696" s="28">
        <f>Table24[[#This Row],[Screening]]*Table24[[#This Row],[Conversion Rate]]</f>
        <v>0</v>
      </c>
      <c r="BB696" s="28">
        <f>Table24[[#This Row],[Other Charges]]*Table24[[#This Row],[Conversion Rate]]</f>
        <v>0</v>
      </c>
      <c r="BC696" s="28">
        <f>Table24[[#This Row],[Dry Ice Charge]]*Table24[[#This Row],[Conversion Rate]]</f>
        <v>0</v>
      </c>
      <c r="BD696" s="28">
        <f>Table24[[#This Row],[SAF/kg]]*Table24[[#This Row],[Conversion Rate]]</f>
        <v>0</v>
      </c>
      <c r="BE696" s="30" cm="1">
        <f t="array" ref="BE696">IF(COUNTIFS(F$20:F$1213,F696,G$20:G$1213,G696)&gt;1,
    _xlfn.PERCENTRANK.INC(
        _xlfn._xlws.FILTER(AO$20:AO$1213, (F$20:F$1213=F696)*(G$20:G$1213=G696)*ISNUMBER(AO$20:AO$1213)),
        AO696
    ),
    0
)</f>
        <v>0.85699999999999998</v>
      </c>
      <c r="BF696" s="28" t="str">
        <f t="shared" si="10"/>
        <v>Red</v>
      </c>
    </row>
    <row r="697" spans="3:58" hidden="1">
      <c r="C697" s="6" t="s">
        <v>20</v>
      </c>
      <c r="D697" s="4" t="s">
        <v>472</v>
      </c>
      <c r="E697" s="4" t="s">
        <v>22</v>
      </c>
      <c r="F697" s="4" t="s">
        <v>51</v>
      </c>
      <c r="G697" s="4" t="s">
        <v>29</v>
      </c>
      <c r="H697" s="4" t="s">
        <v>800</v>
      </c>
      <c r="I697" s="4" t="s">
        <v>811</v>
      </c>
      <c r="J697" s="4" t="s">
        <v>778</v>
      </c>
      <c r="K697" s="4" t="s">
        <v>777</v>
      </c>
      <c r="L6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PharmaYesExpressFRATPEDETWEMEAAPAC</v>
      </c>
      <c r="M697" s="7">
        <v>21780.030000000006</v>
      </c>
      <c r="N697" s="4">
        <v>881</v>
      </c>
      <c r="O697" s="13">
        <v>24.721940976163456</v>
      </c>
      <c r="P697" s="8" t="s">
        <v>1079</v>
      </c>
      <c r="Q697" s="12" t="s">
        <v>472</v>
      </c>
      <c r="R697" s="12" t="s">
        <v>792</v>
      </c>
      <c r="S697" s="12" t="s">
        <v>114</v>
      </c>
      <c r="T697" s="12" t="s">
        <v>837</v>
      </c>
      <c r="U697" s="22">
        <v>45</v>
      </c>
      <c r="V697" s="12">
        <v>175</v>
      </c>
      <c r="W697" s="12">
        <v>3.9</v>
      </c>
      <c r="X697" s="12">
        <v>2.5</v>
      </c>
      <c r="Y697" s="12">
        <v>2.5</v>
      </c>
      <c r="Z697" s="12">
        <v>2.25</v>
      </c>
      <c r="AA697" s="12">
        <v>2.2000000000000002</v>
      </c>
      <c r="AB697" s="12">
        <v>2.1</v>
      </c>
      <c r="AC697" s="12">
        <v>2.1</v>
      </c>
      <c r="AD697" s="12">
        <v>2.1</v>
      </c>
      <c r="AE697" s="12" t="s">
        <v>838</v>
      </c>
      <c r="AF697" s="12" t="s">
        <v>1078</v>
      </c>
      <c r="AG697" s="12"/>
      <c r="AH697" s="12"/>
      <c r="AI697" s="12"/>
      <c r="AJ697" s="12"/>
      <c r="AK697" s="12"/>
      <c r="AL697" s="16" t="s">
        <v>1083</v>
      </c>
      <c r="AM697" s="12" t="s">
        <v>1503</v>
      </c>
      <c r="AN697" s="27">
        <f>VLOOKUP(Table24[[#This Row],[USD conversion]],Sheet2!A:B,2,FALSE)</f>
        <v>1.1715</v>
      </c>
      <c r="AO697" s="28">
        <f>Table24[[#This Row],[Min Charge]]*Table24[[#This Row],[Conversion Rate]]</f>
        <v>205.01249999999999</v>
      </c>
      <c r="AP697" s="28">
        <f>Table24[[#This Row],[45]]*Table24[[#This Row],[Conversion Rate]]</f>
        <v>4.5688499999999994</v>
      </c>
      <c r="AQ697" s="28">
        <f>Table24[[#This Row],[100]]*Table24[[#This Row],[Conversion Rate]]</f>
        <v>2.92875</v>
      </c>
      <c r="AR697" s="28">
        <f>Table24[[#This Row],[200]]*Table24[[#This Row],[Conversion Rate]]</f>
        <v>2.92875</v>
      </c>
      <c r="AS697" s="28">
        <f>Table24[[#This Row],[300]]*Table24[[#This Row],[Conversion Rate]]</f>
        <v>2.635875</v>
      </c>
      <c r="AT697" s="28">
        <f>Table24[[#This Row],[500]]*Table24[[#This Row],[Conversion Rate]]</f>
        <v>2.5773000000000001</v>
      </c>
      <c r="AU697" s="28">
        <f>Table24[[#This Row],[1000]]*Table24[[#This Row],[Conversion Rate]]</f>
        <v>2.4601500000000001</v>
      </c>
      <c r="AV697" s="28">
        <f>Table24[[#This Row],[2500]]*Table24[[#This Row],[Conversion Rate]]</f>
        <v>2.4601500000000001</v>
      </c>
      <c r="AW697" s="28">
        <f>Table24[[#This Row],[5000]]*Table24[[#This Row],[Conversion Rate]]</f>
        <v>2.4601500000000001</v>
      </c>
      <c r="AX697" s="28" t="str">
        <f>Table24[[#This Row],[All In/ ++]]</f>
        <v>++</v>
      </c>
      <c r="AY697" s="28" t="e">
        <f>Table24[[#This Row],[FSC]]*Table24[[#This Row],[Conversion Rate]]</f>
        <v>#VALUE!</v>
      </c>
      <c r="AZ697" s="28">
        <f>Table24[[#This Row],[SSC]]*Table24[[#This Row],[Conversion Rate]]</f>
        <v>0</v>
      </c>
      <c r="BA697" s="28">
        <f>Table24[[#This Row],[Screening]]*Table24[[#This Row],[Conversion Rate]]</f>
        <v>0</v>
      </c>
      <c r="BB697" s="28">
        <f>Table24[[#This Row],[Other Charges]]*Table24[[#This Row],[Conversion Rate]]</f>
        <v>0</v>
      </c>
      <c r="BC697" s="28">
        <f>Table24[[#This Row],[Dry Ice Charge]]*Table24[[#This Row],[Conversion Rate]]</f>
        <v>0</v>
      </c>
      <c r="BD697" s="28">
        <f>Table24[[#This Row],[SAF/kg]]*Table24[[#This Row],[Conversion Rate]]</f>
        <v>0</v>
      </c>
      <c r="BE697" s="30" cm="1">
        <f t="array" ref="BE697">IF(COUNTIFS(F$20:F$1213,F697,G$20:G$1213,G697)&gt;1,
    _xlfn.PERCENTRANK.INC(
        _xlfn._xlws.FILTER(AO$20:AO$1213, (F$20:F$1213=F697)*(G$20:G$1213=G697)*ISNUMBER(AO$20:AO$1213)),
        AO697
    ),
    0
)</f>
        <v>0.5</v>
      </c>
      <c r="BF697" s="28" t="str">
        <f t="shared" si="10"/>
        <v>Orange</v>
      </c>
    </row>
    <row r="698" spans="3:58" hidden="1">
      <c r="C698" s="6" t="s">
        <v>20</v>
      </c>
      <c r="D698" s="4" t="s">
        <v>21</v>
      </c>
      <c r="E698" s="4" t="s">
        <v>22</v>
      </c>
      <c r="F698" s="4" t="s">
        <v>283</v>
      </c>
      <c r="G698" s="4" t="s">
        <v>112</v>
      </c>
      <c r="H698" s="4" t="s">
        <v>817</v>
      </c>
      <c r="I698" s="4" t="s">
        <v>803</v>
      </c>
      <c r="J698" s="4" t="s">
        <v>778</v>
      </c>
      <c r="K698" s="4" t="s">
        <v>778</v>
      </c>
      <c r="L6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PharmaNoExpressJNBBRUZABEEMEAEMEA</v>
      </c>
      <c r="M698" s="7">
        <v>1092</v>
      </c>
      <c r="N698" s="4">
        <v>264</v>
      </c>
      <c r="O698" s="13">
        <v>4.1363636363636367</v>
      </c>
      <c r="P698" s="8" t="s">
        <v>1079</v>
      </c>
      <c r="Q698" s="12" t="s">
        <v>472</v>
      </c>
      <c r="R698" s="12" t="s">
        <v>792</v>
      </c>
      <c r="S698" s="12" t="s">
        <v>114</v>
      </c>
      <c r="T698" s="12" t="s">
        <v>859</v>
      </c>
      <c r="U698" s="22">
        <v>100</v>
      </c>
      <c r="V698" s="12">
        <v>515</v>
      </c>
      <c r="W698" s="12"/>
      <c r="X698" s="12">
        <v>5.15</v>
      </c>
      <c r="Y698" s="12"/>
      <c r="Z698" s="12">
        <v>4.55</v>
      </c>
      <c r="AA698" s="12">
        <v>4.25</v>
      </c>
      <c r="AB698" s="12">
        <v>4.0999999999999996</v>
      </c>
      <c r="AC698" s="12">
        <v>4.0999999999999996</v>
      </c>
      <c r="AD698" s="12">
        <v>4.0999999999999996</v>
      </c>
      <c r="AE698" s="12" t="s">
        <v>889</v>
      </c>
      <c r="AF698" s="12"/>
      <c r="AG698" s="12"/>
      <c r="AH698" s="12"/>
      <c r="AI698" s="12"/>
      <c r="AJ698" s="12"/>
      <c r="AK698" s="12"/>
      <c r="AL698" s="16" t="s">
        <v>1081</v>
      </c>
      <c r="AM698" s="12" t="s">
        <v>1500</v>
      </c>
      <c r="AN698" s="27">
        <f>VLOOKUP(Table24[[#This Row],[USD conversion]],Sheet2!A:B,2,FALSE)</f>
        <v>1</v>
      </c>
      <c r="AO698" s="28">
        <f>Table24[[#This Row],[Min Charge]]*Table24[[#This Row],[Conversion Rate]]</f>
        <v>515</v>
      </c>
      <c r="AP698" s="28">
        <f>Table24[[#This Row],[45]]*Table24[[#This Row],[Conversion Rate]]</f>
        <v>0</v>
      </c>
      <c r="AQ698" s="28">
        <f>Table24[[#This Row],[100]]*Table24[[#This Row],[Conversion Rate]]</f>
        <v>5.15</v>
      </c>
      <c r="AR698" s="28">
        <f>Table24[[#This Row],[200]]*Table24[[#This Row],[Conversion Rate]]</f>
        <v>0</v>
      </c>
      <c r="AS698" s="28">
        <f>Table24[[#This Row],[300]]*Table24[[#This Row],[Conversion Rate]]</f>
        <v>4.55</v>
      </c>
      <c r="AT698" s="28">
        <f>Table24[[#This Row],[500]]*Table24[[#This Row],[Conversion Rate]]</f>
        <v>4.25</v>
      </c>
      <c r="AU698" s="28">
        <f>Table24[[#This Row],[1000]]*Table24[[#This Row],[Conversion Rate]]</f>
        <v>4.0999999999999996</v>
      </c>
      <c r="AV698" s="28">
        <f>Table24[[#This Row],[2500]]*Table24[[#This Row],[Conversion Rate]]</f>
        <v>4.0999999999999996</v>
      </c>
      <c r="AW698" s="28">
        <f>Table24[[#This Row],[5000]]*Table24[[#This Row],[Conversion Rate]]</f>
        <v>4.0999999999999996</v>
      </c>
      <c r="AX698" s="28" t="str">
        <f>Table24[[#This Row],[All In/ ++]]</f>
        <v>All in</v>
      </c>
      <c r="AY698" s="28">
        <f>Table24[[#This Row],[FSC]]*Table24[[#This Row],[Conversion Rate]]</f>
        <v>0</v>
      </c>
      <c r="AZ698" s="28">
        <f>Table24[[#This Row],[SSC]]*Table24[[#This Row],[Conversion Rate]]</f>
        <v>0</v>
      </c>
      <c r="BA698" s="28">
        <f>Table24[[#This Row],[Screening]]*Table24[[#This Row],[Conversion Rate]]</f>
        <v>0</v>
      </c>
      <c r="BB698" s="28">
        <f>Table24[[#This Row],[Other Charges]]*Table24[[#This Row],[Conversion Rate]]</f>
        <v>0</v>
      </c>
      <c r="BC698" s="28">
        <f>Table24[[#This Row],[Dry Ice Charge]]*Table24[[#This Row],[Conversion Rate]]</f>
        <v>0</v>
      </c>
      <c r="BD698" s="28">
        <f>Table24[[#This Row],[SAF/kg]]*Table24[[#This Row],[Conversion Rate]]</f>
        <v>0</v>
      </c>
      <c r="BE698" s="30" cm="1">
        <f t="array" ref="BE698">IF(COUNTIFS(F$20:F$1213,F698,G$20:G$1213,G698)&gt;1,
    _xlfn.PERCENTRANK.INC(
        _xlfn._xlws.FILTER(AO$20:AO$1213, (F$20:F$1213=F698)*(G$20:G$1213=G698)*ISNUMBER(AO$20:AO$1213)),
        AO698
    ),
    0
)</f>
        <v>1</v>
      </c>
      <c r="BF698" s="28" t="str">
        <f t="shared" si="10"/>
        <v>Red</v>
      </c>
    </row>
    <row r="699" spans="3:58" hidden="1">
      <c r="C699" s="6" t="s">
        <v>20</v>
      </c>
      <c r="D699" s="4" t="s">
        <v>472</v>
      </c>
      <c r="E699" s="4" t="s">
        <v>22</v>
      </c>
      <c r="F699" s="4" t="s">
        <v>283</v>
      </c>
      <c r="G699" s="4" t="s">
        <v>112</v>
      </c>
      <c r="H699" s="4" t="s">
        <v>817</v>
      </c>
      <c r="I699" s="4" t="s">
        <v>803</v>
      </c>
      <c r="J699" s="4" t="s">
        <v>778</v>
      </c>
      <c r="K699" s="4" t="s">
        <v>778</v>
      </c>
      <c r="L6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PharmaYesExpressJNBBRUZABEEMEAEMEA</v>
      </c>
      <c r="M699" s="7">
        <v>29259</v>
      </c>
      <c r="N699" s="4">
        <v>331</v>
      </c>
      <c r="O699" s="13">
        <v>88.395770392749242</v>
      </c>
      <c r="P699" s="8" t="s">
        <v>1079</v>
      </c>
      <c r="Q699" s="12" t="s">
        <v>472</v>
      </c>
      <c r="R699" s="12" t="s">
        <v>792</v>
      </c>
      <c r="S699" s="12" t="s">
        <v>114</v>
      </c>
      <c r="T699" s="12" t="s">
        <v>859</v>
      </c>
      <c r="U699" s="22">
        <v>100</v>
      </c>
      <c r="V699" s="12">
        <v>315</v>
      </c>
      <c r="W699" s="12"/>
      <c r="X699" s="12">
        <v>3.15</v>
      </c>
      <c r="Y699" s="12"/>
      <c r="Z699" s="12">
        <v>2.75</v>
      </c>
      <c r="AA699" s="12">
        <v>2.6</v>
      </c>
      <c r="AB699" s="12">
        <v>2.5</v>
      </c>
      <c r="AC699" s="12">
        <v>2.5</v>
      </c>
      <c r="AD699" s="12">
        <v>2.5</v>
      </c>
      <c r="AE699" s="12" t="s">
        <v>889</v>
      </c>
      <c r="AF699" s="12"/>
      <c r="AG699" s="12"/>
      <c r="AH699" s="12"/>
      <c r="AI699" s="12"/>
      <c r="AJ699" s="12"/>
      <c r="AK699" s="12"/>
      <c r="AL699" s="16" t="s">
        <v>1081</v>
      </c>
      <c r="AM699" s="12" t="s">
        <v>1500</v>
      </c>
      <c r="AN699" s="27">
        <f>VLOOKUP(Table24[[#This Row],[USD conversion]],Sheet2!A:B,2,FALSE)</f>
        <v>1</v>
      </c>
      <c r="AO699" s="28">
        <f>Table24[[#This Row],[Min Charge]]*Table24[[#This Row],[Conversion Rate]]</f>
        <v>315</v>
      </c>
      <c r="AP699" s="28">
        <f>Table24[[#This Row],[45]]*Table24[[#This Row],[Conversion Rate]]</f>
        <v>0</v>
      </c>
      <c r="AQ699" s="28">
        <f>Table24[[#This Row],[100]]*Table24[[#This Row],[Conversion Rate]]</f>
        <v>3.15</v>
      </c>
      <c r="AR699" s="28">
        <f>Table24[[#This Row],[200]]*Table24[[#This Row],[Conversion Rate]]</f>
        <v>0</v>
      </c>
      <c r="AS699" s="28">
        <f>Table24[[#This Row],[300]]*Table24[[#This Row],[Conversion Rate]]</f>
        <v>2.75</v>
      </c>
      <c r="AT699" s="28">
        <f>Table24[[#This Row],[500]]*Table24[[#This Row],[Conversion Rate]]</f>
        <v>2.6</v>
      </c>
      <c r="AU699" s="28">
        <f>Table24[[#This Row],[1000]]*Table24[[#This Row],[Conversion Rate]]</f>
        <v>2.5</v>
      </c>
      <c r="AV699" s="28">
        <f>Table24[[#This Row],[2500]]*Table24[[#This Row],[Conversion Rate]]</f>
        <v>2.5</v>
      </c>
      <c r="AW699" s="28">
        <f>Table24[[#This Row],[5000]]*Table24[[#This Row],[Conversion Rate]]</f>
        <v>2.5</v>
      </c>
      <c r="AX699" s="28" t="str">
        <f>Table24[[#This Row],[All In/ ++]]</f>
        <v>All in</v>
      </c>
      <c r="AY699" s="28">
        <f>Table24[[#This Row],[FSC]]*Table24[[#This Row],[Conversion Rate]]</f>
        <v>0</v>
      </c>
      <c r="AZ699" s="28">
        <f>Table24[[#This Row],[SSC]]*Table24[[#This Row],[Conversion Rate]]</f>
        <v>0</v>
      </c>
      <c r="BA699" s="28">
        <f>Table24[[#This Row],[Screening]]*Table24[[#This Row],[Conversion Rate]]</f>
        <v>0</v>
      </c>
      <c r="BB699" s="28">
        <f>Table24[[#This Row],[Other Charges]]*Table24[[#This Row],[Conversion Rate]]</f>
        <v>0</v>
      </c>
      <c r="BC699" s="28">
        <f>Table24[[#This Row],[Dry Ice Charge]]*Table24[[#This Row],[Conversion Rate]]</f>
        <v>0</v>
      </c>
      <c r="BD699" s="28">
        <f>Table24[[#This Row],[SAF/kg]]*Table24[[#This Row],[Conversion Rate]]</f>
        <v>0</v>
      </c>
      <c r="BE699" s="30" cm="1">
        <f t="array" ref="BE699">IF(COUNTIFS(F$20:F$1213,F699,G$20:G$1213,G699)&gt;1,
    _xlfn.PERCENTRANK.INC(
        _xlfn._xlws.FILTER(AO$20:AO$1213, (F$20:F$1213=F699)*(G$20:G$1213=G699)*ISNUMBER(AO$20:AO$1213)),
        AO699
    ),
    0
)</f>
        <v>0.8</v>
      </c>
      <c r="BF699" s="28" t="str">
        <f t="shared" si="10"/>
        <v>Red</v>
      </c>
    </row>
    <row r="700" spans="3:58" hidden="1">
      <c r="C700" s="6" t="s">
        <v>20</v>
      </c>
      <c r="D700" s="4" t="s">
        <v>21</v>
      </c>
      <c r="E700" s="4" t="s">
        <v>22</v>
      </c>
      <c r="F700" s="4" t="s">
        <v>283</v>
      </c>
      <c r="G700" s="4" t="s">
        <v>171</v>
      </c>
      <c r="H700" s="4" t="s">
        <v>817</v>
      </c>
      <c r="I700" s="4" t="s">
        <v>798</v>
      </c>
      <c r="J700" s="4" t="s">
        <v>778</v>
      </c>
      <c r="K700" s="4" t="s">
        <v>778</v>
      </c>
      <c r="L7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PharmaNoExpressJNBDUBZAIEEMEAEMEA</v>
      </c>
      <c r="M700" s="7">
        <v>1546</v>
      </c>
      <c r="N700" s="4">
        <v>290</v>
      </c>
      <c r="O700" s="13">
        <v>5.3310344827586205</v>
      </c>
      <c r="P700" s="8" t="s">
        <v>1079</v>
      </c>
      <c r="Q700" s="12" t="s">
        <v>472</v>
      </c>
      <c r="R700" s="12" t="s">
        <v>792</v>
      </c>
      <c r="S700" s="12" t="s">
        <v>114</v>
      </c>
      <c r="T700" s="12" t="s">
        <v>859</v>
      </c>
      <c r="U700" s="22">
        <v>100</v>
      </c>
      <c r="V700" s="12">
        <v>450</v>
      </c>
      <c r="W700" s="12"/>
      <c r="X700" s="12">
        <v>4.5</v>
      </c>
      <c r="Y700" s="12"/>
      <c r="Z700" s="12">
        <v>3.95</v>
      </c>
      <c r="AA700" s="12">
        <v>3.7</v>
      </c>
      <c r="AB700" s="12">
        <v>3.6</v>
      </c>
      <c r="AC700" s="12">
        <v>3.6</v>
      </c>
      <c r="AD700" s="12">
        <v>3.6</v>
      </c>
      <c r="AE700" s="12" t="s">
        <v>889</v>
      </c>
      <c r="AF700" s="12"/>
      <c r="AG700" s="12"/>
      <c r="AH700" s="12"/>
      <c r="AI700" s="12"/>
      <c r="AJ700" s="12"/>
      <c r="AK700" s="12"/>
      <c r="AL700" s="16" t="s">
        <v>1081</v>
      </c>
      <c r="AM700" s="12" t="s">
        <v>1500</v>
      </c>
      <c r="AN700" s="27">
        <f>VLOOKUP(Table24[[#This Row],[USD conversion]],Sheet2!A:B,2,FALSE)</f>
        <v>1</v>
      </c>
      <c r="AO700" s="28">
        <f>Table24[[#This Row],[Min Charge]]*Table24[[#This Row],[Conversion Rate]]</f>
        <v>450</v>
      </c>
      <c r="AP700" s="28">
        <f>Table24[[#This Row],[45]]*Table24[[#This Row],[Conversion Rate]]</f>
        <v>0</v>
      </c>
      <c r="AQ700" s="28">
        <f>Table24[[#This Row],[100]]*Table24[[#This Row],[Conversion Rate]]</f>
        <v>4.5</v>
      </c>
      <c r="AR700" s="28">
        <f>Table24[[#This Row],[200]]*Table24[[#This Row],[Conversion Rate]]</f>
        <v>0</v>
      </c>
      <c r="AS700" s="28">
        <f>Table24[[#This Row],[300]]*Table24[[#This Row],[Conversion Rate]]</f>
        <v>3.95</v>
      </c>
      <c r="AT700" s="28">
        <f>Table24[[#This Row],[500]]*Table24[[#This Row],[Conversion Rate]]</f>
        <v>3.7</v>
      </c>
      <c r="AU700" s="28">
        <f>Table24[[#This Row],[1000]]*Table24[[#This Row],[Conversion Rate]]</f>
        <v>3.6</v>
      </c>
      <c r="AV700" s="28">
        <f>Table24[[#This Row],[2500]]*Table24[[#This Row],[Conversion Rate]]</f>
        <v>3.6</v>
      </c>
      <c r="AW700" s="28">
        <f>Table24[[#This Row],[5000]]*Table24[[#This Row],[Conversion Rate]]</f>
        <v>3.6</v>
      </c>
      <c r="AX700" s="28" t="str">
        <f>Table24[[#This Row],[All In/ ++]]</f>
        <v>All in</v>
      </c>
      <c r="AY700" s="28">
        <f>Table24[[#This Row],[FSC]]*Table24[[#This Row],[Conversion Rate]]</f>
        <v>0</v>
      </c>
      <c r="AZ700" s="28">
        <f>Table24[[#This Row],[SSC]]*Table24[[#This Row],[Conversion Rate]]</f>
        <v>0</v>
      </c>
      <c r="BA700" s="28">
        <f>Table24[[#This Row],[Screening]]*Table24[[#This Row],[Conversion Rate]]</f>
        <v>0</v>
      </c>
      <c r="BB700" s="28">
        <f>Table24[[#This Row],[Other Charges]]*Table24[[#This Row],[Conversion Rate]]</f>
        <v>0</v>
      </c>
      <c r="BC700" s="28">
        <f>Table24[[#This Row],[Dry Ice Charge]]*Table24[[#This Row],[Conversion Rate]]</f>
        <v>0</v>
      </c>
      <c r="BD700" s="28">
        <f>Table24[[#This Row],[SAF/kg]]*Table24[[#This Row],[Conversion Rate]]</f>
        <v>0</v>
      </c>
      <c r="BE700" s="30" cm="1">
        <f t="array" ref="BE700">IF(COUNTIFS(F$20:F$1213,F700,G$20:G$1213,G700)&gt;1,
    _xlfn.PERCENTRANK.INC(
        _xlfn._xlws.FILTER(AO$20:AO$1213, (F$20:F$1213=F700)*(G$20:G$1213=G700)*ISNUMBER(AO$20:AO$1213)),
        AO700
    ),
    0
)</f>
        <v>1</v>
      </c>
      <c r="BF700" s="28" t="str">
        <f t="shared" si="10"/>
        <v>Red</v>
      </c>
    </row>
    <row r="701" spans="3:58" hidden="1">
      <c r="C701" s="6" t="s">
        <v>20</v>
      </c>
      <c r="D701" s="4" t="s">
        <v>472</v>
      </c>
      <c r="E701" s="4" t="s">
        <v>22</v>
      </c>
      <c r="F701" s="4" t="s">
        <v>283</v>
      </c>
      <c r="G701" s="4" t="s">
        <v>171</v>
      </c>
      <c r="H701" s="4" t="s">
        <v>817</v>
      </c>
      <c r="I701" s="4" t="s">
        <v>798</v>
      </c>
      <c r="J701" s="4" t="s">
        <v>778</v>
      </c>
      <c r="K701" s="4" t="s">
        <v>778</v>
      </c>
      <c r="L7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PharmaYesExpressJNBDUBZAIEEMEAEMEA</v>
      </c>
      <c r="M701" s="7">
        <v>14117</v>
      </c>
      <c r="N701" s="4">
        <v>301</v>
      </c>
      <c r="O701" s="13">
        <v>46.900332225913623</v>
      </c>
      <c r="P701" s="8" t="s">
        <v>1079</v>
      </c>
      <c r="Q701" s="12" t="s">
        <v>472</v>
      </c>
      <c r="R701" s="12" t="s">
        <v>792</v>
      </c>
      <c r="S701" s="12" t="s">
        <v>114</v>
      </c>
      <c r="T701" s="12" t="s">
        <v>859</v>
      </c>
      <c r="U701" s="22">
        <v>100</v>
      </c>
      <c r="V701" s="12">
        <v>275</v>
      </c>
      <c r="W701" s="12"/>
      <c r="X701" s="12">
        <v>2.75</v>
      </c>
      <c r="Y701" s="12"/>
      <c r="Z701" s="12">
        <v>2.4500000000000002</v>
      </c>
      <c r="AA701" s="12">
        <v>2.2999999999999998</v>
      </c>
      <c r="AB701" s="12">
        <v>2.2000000000000002</v>
      </c>
      <c r="AC701" s="12">
        <v>2.2000000000000002</v>
      </c>
      <c r="AD701" s="12">
        <v>2.2000000000000002</v>
      </c>
      <c r="AE701" s="12" t="s">
        <v>889</v>
      </c>
      <c r="AF701" s="12"/>
      <c r="AG701" s="12"/>
      <c r="AH701" s="12"/>
      <c r="AI701" s="12"/>
      <c r="AJ701" s="12"/>
      <c r="AK701" s="12"/>
      <c r="AL701" s="16" t="s">
        <v>1081</v>
      </c>
      <c r="AM701" s="12" t="s">
        <v>1500</v>
      </c>
      <c r="AN701" s="27">
        <f>VLOOKUP(Table24[[#This Row],[USD conversion]],Sheet2!A:B,2,FALSE)</f>
        <v>1</v>
      </c>
      <c r="AO701" s="28">
        <f>Table24[[#This Row],[Min Charge]]*Table24[[#This Row],[Conversion Rate]]</f>
        <v>275</v>
      </c>
      <c r="AP701" s="28">
        <f>Table24[[#This Row],[45]]*Table24[[#This Row],[Conversion Rate]]</f>
        <v>0</v>
      </c>
      <c r="AQ701" s="28">
        <f>Table24[[#This Row],[100]]*Table24[[#This Row],[Conversion Rate]]</f>
        <v>2.75</v>
      </c>
      <c r="AR701" s="28">
        <f>Table24[[#This Row],[200]]*Table24[[#This Row],[Conversion Rate]]</f>
        <v>0</v>
      </c>
      <c r="AS701" s="28">
        <f>Table24[[#This Row],[300]]*Table24[[#This Row],[Conversion Rate]]</f>
        <v>2.4500000000000002</v>
      </c>
      <c r="AT701" s="28">
        <f>Table24[[#This Row],[500]]*Table24[[#This Row],[Conversion Rate]]</f>
        <v>2.2999999999999998</v>
      </c>
      <c r="AU701" s="28">
        <f>Table24[[#This Row],[1000]]*Table24[[#This Row],[Conversion Rate]]</f>
        <v>2.2000000000000002</v>
      </c>
      <c r="AV701" s="28">
        <f>Table24[[#This Row],[2500]]*Table24[[#This Row],[Conversion Rate]]</f>
        <v>2.2000000000000002</v>
      </c>
      <c r="AW701" s="28">
        <f>Table24[[#This Row],[5000]]*Table24[[#This Row],[Conversion Rate]]</f>
        <v>2.2000000000000002</v>
      </c>
      <c r="AX701" s="28" t="str">
        <f>Table24[[#This Row],[All In/ ++]]</f>
        <v>All in</v>
      </c>
      <c r="AY701" s="28">
        <f>Table24[[#This Row],[FSC]]*Table24[[#This Row],[Conversion Rate]]</f>
        <v>0</v>
      </c>
      <c r="AZ701" s="28">
        <f>Table24[[#This Row],[SSC]]*Table24[[#This Row],[Conversion Rate]]</f>
        <v>0</v>
      </c>
      <c r="BA701" s="28">
        <f>Table24[[#This Row],[Screening]]*Table24[[#This Row],[Conversion Rate]]</f>
        <v>0</v>
      </c>
      <c r="BB701" s="28">
        <f>Table24[[#This Row],[Other Charges]]*Table24[[#This Row],[Conversion Rate]]</f>
        <v>0</v>
      </c>
      <c r="BC701" s="28">
        <f>Table24[[#This Row],[Dry Ice Charge]]*Table24[[#This Row],[Conversion Rate]]</f>
        <v>0</v>
      </c>
      <c r="BD701" s="28">
        <f>Table24[[#This Row],[SAF/kg]]*Table24[[#This Row],[Conversion Rate]]</f>
        <v>0</v>
      </c>
      <c r="BE701" s="30" cm="1">
        <f t="array" ref="BE701">IF(COUNTIFS(F$20:F$1213,F701,G$20:G$1213,G701)&gt;1,
    _xlfn.PERCENTRANK.INC(
        _xlfn._xlws.FILTER(AO$20:AO$1213, (F$20:F$1213=F701)*(G$20:G$1213=G701)*ISNUMBER(AO$20:AO$1213)),
        AO701
    ),
    0
)</f>
        <v>0.8</v>
      </c>
      <c r="BF701" s="28" t="str">
        <f t="shared" si="10"/>
        <v>Red</v>
      </c>
    </row>
    <row r="702" spans="3:58" hidden="1">
      <c r="C702" s="6" t="s">
        <v>20</v>
      </c>
      <c r="D702" s="4" t="s">
        <v>472</v>
      </c>
      <c r="E702" s="4" t="s">
        <v>22</v>
      </c>
      <c r="F702" s="4" t="s">
        <v>283</v>
      </c>
      <c r="G702" s="4" t="s">
        <v>86</v>
      </c>
      <c r="H702" s="4" t="s">
        <v>817</v>
      </c>
      <c r="I702" s="4" t="s">
        <v>795</v>
      </c>
      <c r="J702" s="4" t="s">
        <v>778</v>
      </c>
      <c r="K702" s="4" t="s">
        <v>778</v>
      </c>
      <c r="L7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PharmaYesExpressJNBLHRZAGBEMEAEMEA</v>
      </c>
      <c r="M702" s="7">
        <v>11102</v>
      </c>
      <c r="N702" s="4">
        <v>270</v>
      </c>
      <c r="O702" s="13">
        <v>41.11851851851852</v>
      </c>
      <c r="P702" s="8" t="s">
        <v>1079</v>
      </c>
      <c r="Q702" s="12" t="s">
        <v>472</v>
      </c>
      <c r="R702" s="12" t="s">
        <v>792</v>
      </c>
      <c r="S702" s="12" t="s">
        <v>114</v>
      </c>
      <c r="T702" s="12" t="s">
        <v>859</v>
      </c>
      <c r="U702" s="22">
        <v>100</v>
      </c>
      <c r="V702" s="12">
        <v>550</v>
      </c>
      <c r="W702" s="12"/>
      <c r="X702" s="12">
        <v>5.5</v>
      </c>
      <c r="Y702" s="12"/>
      <c r="Z702" s="12">
        <v>4.8499999999999996</v>
      </c>
      <c r="AA702" s="12">
        <v>4.55</v>
      </c>
      <c r="AB702" s="12">
        <v>2.4500000000000002</v>
      </c>
      <c r="AC702" s="12">
        <v>2.4500000000000002</v>
      </c>
      <c r="AD702" s="12">
        <v>2.4500000000000002</v>
      </c>
      <c r="AE702" s="12" t="s">
        <v>889</v>
      </c>
      <c r="AF702" s="12"/>
      <c r="AG702" s="12"/>
      <c r="AH702" s="12"/>
      <c r="AI702" s="12"/>
      <c r="AJ702" s="12"/>
      <c r="AK702" s="12"/>
      <c r="AL702" s="16" t="s">
        <v>1081</v>
      </c>
      <c r="AM702" s="12" t="s">
        <v>1500</v>
      </c>
      <c r="AN702" s="27">
        <f>VLOOKUP(Table24[[#This Row],[USD conversion]],Sheet2!A:B,2,FALSE)</f>
        <v>1</v>
      </c>
      <c r="AO702" s="28">
        <f>Table24[[#This Row],[Min Charge]]*Table24[[#This Row],[Conversion Rate]]</f>
        <v>550</v>
      </c>
      <c r="AP702" s="28">
        <f>Table24[[#This Row],[45]]*Table24[[#This Row],[Conversion Rate]]</f>
        <v>0</v>
      </c>
      <c r="AQ702" s="28">
        <f>Table24[[#This Row],[100]]*Table24[[#This Row],[Conversion Rate]]</f>
        <v>5.5</v>
      </c>
      <c r="AR702" s="28">
        <f>Table24[[#This Row],[200]]*Table24[[#This Row],[Conversion Rate]]</f>
        <v>0</v>
      </c>
      <c r="AS702" s="28">
        <f>Table24[[#This Row],[300]]*Table24[[#This Row],[Conversion Rate]]</f>
        <v>4.8499999999999996</v>
      </c>
      <c r="AT702" s="28">
        <f>Table24[[#This Row],[500]]*Table24[[#This Row],[Conversion Rate]]</f>
        <v>4.55</v>
      </c>
      <c r="AU702" s="28">
        <f>Table24[[#This Row],[1000]]*Table24[[#This Row],[Conversion Rate]]</f>
        <v>2.4500000000000002</v>
      </c>
      <c r="AV702" s="28">
        <f>Table24[[#This Row],[2500]]*Table24[[#This Row],[Conversion Rate]]</f>
        <v>2.4500000000000002</v>
      </c>
      <c r="AW702" s="28">
        <f>Table24[[#This Row],[5000]]*Table24[[#This Row],[Conversion Rate]]</f>
        <v>2.4500000000000002</v>
      </c>
      <c r="AX702" s="28" t="str">
        <f>Table24[[#This Row],[All In/ ++]]</f>
        <v>All in</v>
      </c>
      <c r="AY702" s="28">
        <f>Table24[[#This Row],[FSC]]*Table24[[#This Row],[Conversion Rate]]</f>
        <v>0</v>
      </c>
      <c r="AZ702" s="28">
        <f>Table24[[#This Row],[SSC]]*Table24[[#This Row],[Conversion Rate]]</f>
        <v>0</v>
      </c>
      <c r="BA702" s="28">
        <f>Table24[[#This Row],[Screening]]*Table24[[#This Row],[Conversion Rate]]</f>
        <v>0</v>
      </c>
      <c r="BB702" s="28">
        <f>Table24[[#This Row],[Other Charges]]*Table24[[#This Row],[Conversion Rate]]</f>
        <v>0</v>
      </c>
      <c r="BC702" s="28">
        <f>Table24[[#This Row],[Dry Ice Charge]]*Table24[[#This Row],[Conversion Rate]]</f>
        <v>0</v>
      </c>
      <c r="BD702" s="28">
        <f>Table24[[#This Row],[SAF/kg]]*Table24[[#This Row],[Conversion Rate]]</f>
        <v>0</v>
      </c>
      <c r="BE702" s="30" cm="1">
        <f t="array" ref="BE702">IF(COUNTIFS(F$20:F$1213,F702,G$20:G$1213,G702)&gt;1,
    _xlfn.PERCENTRANK.INC(
        _xlfn._xlws.FILTER(AO$20:AO$1213, (F$20:F$1213=F702)*(G$20:G$1213=G702)*ISNUMBER(AO$20:AO$1213)),
        AO702
    ),
    0
)</f>
        <v>1</v>
      </c>
      <c r="BF702" s="28" t="str">
        <f t="shared" si="10"/>
        <v>Red</v>
      </c>
    </row>
    <row r="703" spans="3:58" hidden="1">
      <c r="C703" s="6" t="s">
        <v>20</v>
      </c>
      <c r="D703" s="4" t="s">
        <v>21</v>
      </c>
      <c r="E703" s="4" t="s">
        <v>22</v>
      </c>
      <c r="F703" s="4" t="s">
        <v>283</v>
      </c>
      <c r="G703" s="4" t="s">
        <v>124</v>
      </c>
      <c r="H703" s="4" t="s">
        <v>817</v>
      </c>
      <c r="I703" s="4" t="s">
        <v>807</v>
      </c>
      <c r="J703" s="4" t="s">
        <v>778</v>
      </c>
      <c r="K703" s="4" t="s">
        <v>778</v>
      </c>
      <c r="L7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PharmaNoExpressJNBZRHZACHEMEAEMEA</v>
      </c>
      <c r="M703" s="7">
        <v>3566</v>
      </c>
      <c r="N703" s="4">
        <v>426</v>
      </c>
      <c r="O703" s="13">
        <v>8.3708920187793421</v>
      </c>
      <c r="P703" s="8" t="s">
        <v>1079</v>
      </c>
      <c r="Q703" s="12" t="s">
        <v>472</v>
      </c>
      <c r="R703" s="12" t="s">
        <v>792</v>
      </c>
      <c r="S703" s="12" t="s">
        <v>114</v>
      </c>
      <c r="T703" s="12" t="s">
        <v>859</v>
      </c>
      <c r="U703" s="22">
        <v>100</v>
      </c>
      <c r="V703" s="12">
        <v>525</v>
      </c>
      <c r="W703" s="12"/>
      <c r="X703" s="12">
        <v>5.25</v>
      </c>
      <c r="Y703" s="12"/>
      <c r="Z703" s="12">
        <v>4.5999999999999996</v>
      </c>
      <c r="AA703" s="12">
        <v>4.3</v>
      </c>
      <c r="AB703" s="12">
        <v>4.2</v>
      </c>
      <c r="AC703" s="12">
        <v>4.2</v>
      </c>
      <c r="AD703" s="12">
        <v>4.2</v>
      </c>
      <c r="AE703" s="12" t="s">
        <v>889</v>
      </c>
      <c r="AF703" s="12"/>
      <c r="AG703" s="12"/>
      <c r="AH703" s="12"/>
      <c r="AI703" s="12"/>
      <c r="AJ703" s="12"/>
      <c r="AK703" s="12"/>
      <c r="AL703" s="16" t="s">
        <v>1081</v>
      </c>
      <c r="AM703" s="12" t="s">
        <v>1500</v>
      </c>
      <c r="AN703" s="27">
        <f>VLOOKUP(Table24[[#This Row],[USD conversion]],Sheet2!A:B,2,FALSE)</f>
        <v>1</v>
      </c>
      <c r="AO703" s="28">
        <f>Table24[[#This Row],[Min Charge]]*Table24[[#This Row],[Conversion Rate]]</f>
        <v>525</v>
      </c>
      <c r="AP703" s="28">
        <f>Table24[[#This Row],[45]]*Table24[[#This Row],[Conversion Rate]]</f>
        <v>0</v>
      </c>
      <c r="AQ703" s="28">
        <f>Table24[[#This Row],[100]]*Table24[[#This Row],[Conversion Rate]]</f>
        <v>5.25</v>
      </c>
      <c r="AR703" s="28">
        <f>Table24[[#This Row],[200]]*Table24[[#This Row],[Conversion Rate]]</f>
        <v>0</v>
      </c>
      <c r="AS703" s="28">
        <f>Table24[[#This Row],[300]]*Table24[[#This Row],[Conversion Rate]]</f>
        <v>4.5999999999999996</v>
      </c>
      <c r="AT703" s="28">
        <f>Table24[[#This Row],[500]]*Table24[[#This Row],[Conversion Rate]]</f>
        <v>4.3</v>
      </c>
      <c r="AU703" s="28">
        <f>Table24[[#This Row],[1000]]*Table24[[#This Row],[Conversion Rate]]</f>
        <v>4.2</v>
      </c>
      <c r="AV703" s="28">
        <f>Table24[[#This Row],[2500]]*Table24[[#This Row],[Conversion Rate]]</f>
        <v>4.2</v>
      </c>
      <c r="AW703" s="28">
        <f>Table24[[#This Row],[5000]]*Table24[[#This Row],[Conversion Rate]]</f>
        <v>4.2</v>
      </c>
      <c r="AX703" s="28" t="str">
        <f>Table24[[#This Row],[All In/ ++]]</f>
        <v>All in</v>
      </c>
      <c r="AY703" s="28">
        <f>Table24[[#This Row],[FSC]]*Table24[[#This Row],[Conversion Rate]]</f>
        <v>0</v>
      </c>
      <c r="AZ703" s="28">
        <f>Table24[[#This Row],[SSC]]*Table24[[#This Row],[Conversion Rate]]</f>
        <v>0</v>
      </c>
      <c r="BA703" s="28">
        <f>Table24[[#This Row],[Screening]]*Table24[[#This Row],[Conversion Rate]]</f>
        <v>0</v>
      </c>
      <c r="BB703" s="28">
        <f>Table24[[#This Row],[Other Charges]]*Table24[[#This Row],[Conversion Rate]]</f>
        <v>0</v>
      </c>
      <c r="BC703" s="28">
        <f>Table24[[#This Row],[Dry Ice Charge]]*Table24[[#This Row],[Conversion Rate]]</f>
        <v>0</v>
      </c>
      <c r="BD703" s="28">
        <f>Table24[[#This Row],[SAF/kg]]*Table24[[#This Row],[Conversion Rate]]</f>
        <v>0</v>
      </c>
      <c r="BE703" s="30" cm="1">
        <f t="array" ref="BE703">IF(COUNTIFS(F$20:F$1213,F703,G$20:G$1213,G703)&gt;1,
    _xlfn.PERCENTRANK.INC(
        _xlfn._xlws.FILTER(AO$20:AO$1213, (F$20:F$1213=F703)*(G$20:G$1213=G703)*ISNUMBER(AO$20:AO$1213)),
        AO703
    ),
    0
)</f>
        <v>1</v>
      </c>
      <c r="BF703" s="28" t="str">
        <f t="shared" si="10"/>
        <v>Red</v>
      </c>
    </row>
    <row r="704" spans="3:58" hidden="1">
      <c r="C704" s="6" t="s">
        <v>20</v>
      </c>
      <c r="D704" s="4" t="s">
        <v>472</v>
      </c>
      <c r="E704" s="4" t="s">
        <v>22</v>
      </c>
      <c r="F704" s="4" t="s">
        <v>283</v>
      </c>
      <c r="G704" s="4" t="s">
        <v>124</v>
      </c>
      <c r="H704" s="4" t="s">
        <v>817</v>
      </c>
      <c r="I704" s="4" t="s">
        <v>807</v>
      </c>
      <c r="J704" s="4" t="s">
        <v>778</v>
      </c>
      <c r="K704" s="4" t="s">
        <v>778</v>
      </c>
      <c r="L7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PharmaYesExpressJNBZRHZACHEMEAEMEA</v>
      </c>
      <c r="M704" s="7">
        <v>109625.60000000001</v>
      </c>
      <c r="N704" s="4">
        <v>933</v>
      </c>
      <c r="O704" s="13">
        <v>117.49796355841373</v>
      </c>
      <c r="P704" s="8" t="s">
        <v>1079</v>
      </c>
      <c r="Q704" s="12" t="s">
        <v>472</v>
      </c>
      <c r="R704" s="12" t="s">
        <v>792</v>
      </c>
      <c r="S704" s="12" t="s">
        <v>114</v>
      </c>
      <c r="T704" s="12" t="s">
        <v>859</v>
      </c>
      <c r="U704" s="22">
        <v>100</v>
      </c>
      <c r="V704" s="12">
        <v>254.99999999999997</v>
      </c>
      <c r="W704" s="12"/>
      <c r="X704" s="12">
        <v>2.5499999999999998</v>
      </c>
      <c r="Y704" s="12"/>
      <c r="Z704" s="12">
        <v>2.8</v>
      </c>
      <c r="AA704" s="12">
        <v>2.65</v>
      </c>
      <c r="AB704" s="12">
        <v>2.5499999999999998</v>
      </c>
      <c r="AC704" s="12">
        <v>2.5499999999999998</v>
      </c>
      <c r="AD704" s="12">
        <v>2.5499999999999998</v>
      </c>
      <c r="AE704" s="12" t="s">
        <v>889</v>
      </c>
      <c r="AF704" s="12"/>
      <c r="AG704" s="12"/>
      <c r="AH704" s="12"/>
      <c r="AI704" s="12"/>
      <c r="AJ704" s="12"/>
      <c r="AK704" s="12"/>
      <c r="AL704" s="16" t="s">
        <v>1081</v>
      </c>
      <c r="AM704" s="12" t="s">
        <v>1500</v>
      </c>
      <c r="AN704" s="27">
        <f>VLOOKUP(Table24[[#This Row],[USD conversion]],Sheet2!A:B,2,FALSE)</f>
        <v>1</v>
      </c>
      <c r="AO704" s="28">
        <f>Table24[[#This Row],[Min Charge]]*Table24[[#This Row],[Conversion Rate]]</f>
        <v>254.99999999999997</v>
      </c>
      <c r="AP704" s="28">
        <f>Table24[[#This Row],[45]]*Table24[[#This Row],[Conversion Rate]]</f>
        <v>0</v>
      </c>
      <c r="AQ704" s="28">
        <f>Table24[[#This Row],[100]]*Table24[[#This Row],[Conversion Rate]]</f>
        <v>2.5499999999999998</v>
      </c>
      <c r="AR704" s="28">
        <f>Table24[[#This Row],[200]]*Table24[[#This Row],[Conversion Rate]]</f>
        <v>0</v>
      </c>
      <c r="AS704" s="28">
        <f>Table24[[#This Row],[300]]*Table24[[#This Row],[Conversion Rate]]</f>
        <v>2.8</v>
      </c>
      <c r="AT704" s="28">
        <f>Table24[[#This Row],[500]]*Table24[[#This Row],[Conversion Rate]]</f>
        <v>2.65</v>
      </c>
      <c r="AU704" s="28">
        <f>Table24[[#This Row],[1000]]*Table24[[#This Row],[Conversion Rate]]</f>
        <v>2.5499999999999998</v>
      </c>
      <c r="AV704" s="28">
        <f>Table24[[#This Row],[2500]]*Table24[[#This Row],[Conversion Rate]]</f>
        <v>2.5499999999999998</v>
      </c>
      <c r="AW704" s="28">
        <f>Table24[[#This Row],[5000]]*Table24[[#This Row],[Conversion Rate]]</f>
        <v>2.5499999999999998</v>
      </c>
      <c r="AX704" s="28" t="str">
        <f>Table24[[#This Row],[All In/ ++]]</f>
        <v>All in</v>
      </c>
      <c r="AY704" s="28">
        <f>Table24[[#This Row],[FSC]]*Table24[[#This Row],[Conversion Rate]]</f>
        <v>0</v>
      </c>
      <c r="AZ704" s="28">
        <f>Table24[[#This Row],[SSC]]*Table24[[#This Row],[Conversion Rate]]</f>
        <v>0</v>
      </c>
      <c r="BA704" s="28">
        <f>Table24[[#This Row],[Screening]]*Table24[[#This Row],[Conversion Rate]]</f>
        <v>0</v>
      </c>
      <c r="BB704" s="28">
        <f>Table24[[#This Row],[Other Charges]]*Table24[[#This Row],[Conversion Rate]]</f>
        <v>0</v>
      </c>
      <c r="BC704" s="28">
        <f>Table24[[#This Row],[Dry Ice Charge]]*Table24[[#This Row],[Conversion Rate]]</f>
        <v>0</v>
      </c>
      <c r="BD704" s="28">
        <f>Table24[[#This Row],[SAF/kg]]*Table24[[#This Row],[Conversion Rate]]</f>
        <v>0</v>
      </c>
      <c r="BE704" s="30" cm="1">
        <f t="array" ref="BE704">IF(COUNTIFS(F$20:F$1213,F704,G$20:G$1213,G704)&gt;1,
    _xlfn.PERCENTRANK.INC(
        _xlfn._xlws.FILTER(AO$20:AO$1213, (F$20:F$1213=F704)*(G$20:G$1213=G704)*ISNUMBER(AO$20:AO$1213)),
        AO704
    ),
    0
)</f>
        <v>0.8</v>
      </c>
      <c r="BF704" s="28" t="str">
        <f t="shared" si="10"/>
        <v>Red</v>
      </c>
    </row>
    <row r="705" spans="3:58" hidden="1">
      <c r="C705" s="6" t="s">
        <v>20</v>
      </c>
      <c r="D705" s="4" t="s">
        <v>472</v>
      </c>
      <c r="E705" s="4" t="s">
        <v>22</v>
      </c>
      <c r="F705" s="4" t="s">
        <v>86</v>
      </c>
      <c r="G705" s="4" t="s">
        <v>122</v>
      </c>
      <c r="H705" s="4" t="s">
        <v>795</v>
      </c>
      <c r="I705" s="4" t="s">
        <v>812</v>
      </c>
      <c r="J705" s="4" t="s">
        <v>778</v>
      </c>
      <c r="K705" s="4" t="s">
        <v>776</v>
      </c>
      <c r="L7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PharmaYesExpressLHRGRUGBBREMEAAMERICAS</v>
      </c>
      <c r="M705" s="7">
        <v>8847.9599999999991</v>
      </c>
      <c r="N705" s="4">
        <v>294</v>
      </c>
      <c r="O705" s="13">
        <v>30.095102040816325</v>
      </c>
      <c r="P705" s="8" t="s">
        <v>1079</v>
      </c>
      <c r="Q705" s="12" t="s">
        <v>472</v>
      </c>
      <c r="R705" s="12" t="s">
        <v>792</v>
      </c>
      <c r="S705" s="12" t="s">
        <v>114</v>
      </c>
      <c r="T705" s="12" t="s">
        <v>861</v>
      </c>
      <c r="U705" s="22">
        <v>45</v>
      </c>
      <c r="V705" s="12">
        <v>390</v>
      </c>
      <c r="W705" s="12">
        <v>8.6</v>
      </c>
      <c r="X705" s="12">
        <v>6.65</v>
      </c>
      <c r="Y705" s="12">
        <v>6.65</v>
      </c>
      <c r="Z705" s="12">
        <v>6.6000000000000005</v>
      </c>
      <c r="AA705" s="12">
        <v>6.5500000000000007</v>
      </c>
      <c r="AB705" s="12">
        <v>6.5</v>
      </c>
      <c r="AC705" s="12">
        <v>6.5</v>
      </c>
      <c r="AD705" s="12">
        <v>6.5</v>
      </c>
      <c r="AE705" s="12" t="s">
        <v>838</v>
      </c>
      <c r="AF705" s="12" t="s">
        <v>1078</v>
      </c>
      <c r="AG705" s="12"/>
      <c r="AH705" s="12"/>
      <c r="AI705" s="12"/>
      <c r="AJ705" s="12"/>
      <c r="AK705" s="12"/>
      <c r="AL705" s="16" t="s">
        <v>1083</v>
      </c>
      <c r="AM705" s="12" t="s">
        <v>1504</v>
      </c>
      <c r="AN705" s="27">
        <f>VLOOKUP(Table24[[#This Row],[USD conversion]],Sheet2!A:B,2,FALSE)</f>
        <v>1.3593999999999999</v>
      </c>
      <c r="AO705" s="28">
        <f>Table24[[#This Row],[Min Charge]]*Table24[[#This Row],[Conversion Rate]]</f>
        <v>530.16599999999994</v>
      </c>
      <c r="AP705" s="28">
        <f>Table24[[#This Row],[45]]*Table24[[#This Row],[Conversion Rate]]</f>
        <v>11.69084</v>
      </c>
      <c r="AQ705" s="28">
        <f>Table24[[#This Row],[100]]*Table24[[#This Row],[Conversion Rate]]</f>
        <v>9.0400100000000005</v>
      </c>
      <c r="AR705" s="28">
        <f>Table24[[#This Row],[200]]*Table24[[#This Row],[Conversion Rate]]</f>
        <v>9.0400100000000005</v>
      </c>
      <c r="AS705" s="28">
        <f>Table24[[#This Row],[300]]*Table24[[#This Row],[Conversion Rate]]</f>
        <v>8.9720399999999998</v>
      </c>
      <c r="AT705" s="28">
        <f>Table24[[#This Row],[500]]*Table24[[#This Row],[Conversion Rate]]</f>
        <v>8.9040700000000008</v>
      </c>
      <c r="AU705" s="28">
        <f>Table24[[#This Row],[1000]]*Table24[[#This Row],[Conversion Rate]]</f>
        <v>8.8361000000000001</v>
      </c>
      <c r="AV705" s="28">
        <f>Table24[[#This Row],[2500]]*Table24[[#This Row],[Conversion Rate]]</f>
        <v>8.8361000000000001</v>
      </c>
      <c r="AW705" s="28">
        <f>Table24[[#This Row],[5000]]*Table24[[#This Row],[Conversion Rate]]</f>
        <v>8.8361000000000001</v>
      </c>
      <c r="AX705" s="28" t="str">
        <f>Table24[[#This Row],[All In/ ++]]</f>
        <v>++</v>
      </c>
      <c r="AY705" s="28" t="e">
        <f>Table24[[#This Row],[FSC]]*Table24[[#This Row],[Conversion Rate]]</f>
        <v>#VALUE!</v>
      </c>
      <c r="AZ705" s="28">
        <f>Table24[[#This Row],[SSC]]*Table24[[#This Row],[Conversion Rate]]</f>
        <v>0</v>
      </c>
      <c r="BA705" s="28">
        <f>Table24[[#This Row],[Screening]]*Table24[[#This Row],[Conversion Rate]]</f>
        <v>0</v>
      </c>
      <c r="BB705" s="28">
        <f>Table24[[#This Row],[Other Charges]]*Table24[[#This Row],[Conversion Rate]]</f>
        <v>0</v>
      </c>
      <c r="BC705" s="28">
        <f>Table24[[#This Row],[Dry Ice Charge]]*Table24[[#This Row],[Conversion Rate]]</f>
        <v>0</v>
      </c>
      <c r="BD705" s="28">
        <f>Table24[[#This Row],[SAF/kg]]*Table24[[#This Row],[Conversion Rate]]</f>
        <v>0</v>
      </c>
      <c r="BE705" s="30" cm="1">
        <f t="array" ref="BE705">IF(COUNTIFS(F$20:F$1213,F705,G$20:G$1213,G705)&gt;1,
    _xlfn.PERCENTRANK.INC(
        _xlfn._xlws.FILTER(AO$20:AO$1213, (F$20:F$1213=F705)*(G$20:G$1213=G705)*ISNUMBER(AO$20:AO$1213)),
        AO705
    ),
    0
)</f>
        <v>0.75</v>
      </c>
      <c r="BF705" s="28" t="str">
        <f t="shared" si="10"/>
        <v>Red</v>
      </c>
    </row>
    <row r="706" spans="3:58" hidden="1">
      <c r="C706" s="6" t="s">
        <v>20</v>
      </c>
      <c r="D706" s="4" t="s">
        <v>472</v>
      </c>
      <c r="E706" s="4" t="s">
        <v>22</v>
      </c>
      <c r="F706" s="4" t="s">
        <v>86</v>
      </c>
      <c r="G706" s="4" t="s">
        <v>110</v>
      </c>
      <c r="H706" s="4" t="s">
        <v>795</v>
      </c>
      <c r="I706" s="4" t="s">
        <v>809</v>
      </c>
      <c r="J706" s="4" t="s">
        <v>778</v>
      </c>
      <c r="K706" s="4" t="s">
        <v>777</v>
      </c>
      <c r="L7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706" s="7">
        <v>15980.610000000011</v>
      </c>
      <c r="N706" s="4">
        <v>926</v>
      </c>
      <c r="O706" s="13">
        <v>17.257678185745153</v>
      </c>
      <c r="P706" s="8" t="s">
        <v>1079</v>
      </c>
      <c r="Q706" s="12" t="s">
        <v>472</v>
      </c>
      <c r="R706" s="12" t="s">
        <v>792</v>
      </c>
      <c r="S706" s="12" t="s">
        <v>114</v>
      </c>
      <c r="T706" s="12" t="s">
        <v>861</v>
      </c>
      <c r="U706" s="22">
        <v>45</v>
      </c>
      <c r="V706" s="12">
        <v>155</v>
      </c>
      <c r="W706" s="12">
        <v>3.45</v>
      </c>
      <c r="X706" s="12">
        <v>2.6500000000000004</v>
      </c>
      <c r="Y706" s="12">
        <v>2.6500000000000004</v>
      </c>
      <c r="Z706" s="12">
        <v>2.6</v>
      </c>
      <c r="AA706" s="12">
        <v>2</v>
      </c>
      <c r="AB706" s="12">
        <v>2</v>
      </c>
      <c r="AC706" s="12">
        <v>2</v>
      </c>
      <c r="AD706" s="12">
        <v>2</v>
      </c>
      <c r="AE706" s="12" t="s">
        <v>838</v>
      </c>
      <c r="AF706" s="12" t="s">
        <v>1078</v>
      </c>
      <c r="AG706" s="12"/>
      <c r="AH706" s="12"/>
      <c r="AI706" s="12"/>
      <c r="AJ706" s="12"/>
      <c r="AK706" s="12"/>
      <c r="AL706" s="16" t="s">
        <v>1083</v>
      </c>
      <c r="AM706" s="12" t="s">
        <v>1504</v>
      </c>
      <c r="AN706" s="27">
        <f>VLOOKUP(Table24[[#This Row],[USD conversion]],Sheet2!A:B,2,FALSE)</f>
        <v>1.3593999999999999</v>
      </c>
      <c r="AO706" s="28">
        <f>Table24[[#This Row],[Min Charge]]*Table24[[#This Row],[Conversion Rate]]</f>
        <v>210.70699999999999</v>
      </c>
      <c r="AP706" s="28">
        <f>Table24[[#This Row],[45]]*Table24[[#This Row],[Conversion Rate]]</f>
        <v>4.6899300000000004</v>
      </c>
      <c r="AQ706" s="28">
        <f>Table24[[#This Row],[100]]*Table24[[#This Row],[Conversion Rate]]</f>
        <v>3.6024100000000003</v>
      </c>
      <c r="AR706" s="28">
        <f>Table24[[#This Row],[200]]*Table24[[#This Row],[Conversion Rate]]</f>
        <v>3.6024100000000003</v>
      </c>
      <c r="AS706" s="28">
        <f>Table24[[#This Row],[300]]*Table24[[#This Row],[Conversion Rate]]</f>
        <v>3.53444</v>
      </c>
      <c r="AT706" s="28">
        <f>Table24[[#This Row],[500]]*Table24[[#This Row],[Conversion Rate]]</f>
        <v>2.7187999999999999</v>
      </c>
      <c r="AU706" s="28">
        <f>Table24[[#This Row],[1000]]*Table24[[#This Row],[Conversion Rate]]</f>
        <v>2.7187999999999999</v>
      </c>
      <c r="AV706" s="28">
        <f>Table24[[#This Row],[2500]]*Table24[[#This Row],[Conversion Rate]]</f>
        <v>2.7187999999999999</v>
      </c>
      <c r="AW706" s="28">
        <f>Table24[[#This Row],[5000]]*Table24[[#This Row],[Conversion Rate]]</f>
        <v>2.7187999999999999</v>
      </c>
      <c r="AX706" s="28" t="str">
        <f>Table24[[#This Row],[All In/ ++]]</f>
        <v>++</v>
      </c>
      <c r="AY706" s="28" t="e">
        <f>Table24[[#This Row],[FSC]]*Table24[[#This Row],[Conversion Rate]]</f>
        <v>#VALUE!</v>
      </c>
      <c r="AZ706" s="28">
        <f>Table24[[#This Row],[SSC]]*Table24[[#This Row],[Conversion Rate]]</f>
        <v>0</v>
      </c>
      <c r="BA706" s="28">
        <f>Table24[[#This Row],[Screening]]*Table24[[#This Row],[Conversion Rate]]</f>
        <v>0</v>
      </c>
      <c r="BB706" s="28">
        <f>Table24[[#This Row],[Other Charges]]*Table24[[#This Row],[Conversion Rate]]</f>
        <v>0</v>
      </c>
      <c r="BC706" s="28">
        <f>Table24[[#This Row],[Dry Ice Charge]]*Table24[[#This Row],[Conversion Rate]]</f>
        <v>0</v>
      </c>
      <c r="BD706" s="28">
        <f>Table24[[#This Row],[SAF/kg]]*Table24[[#This Row],[Conversion Rate]]</f>
        <v>0</v>
      </c>
      <c r="BE706" s="30" cm="1">
        <f t="array" ref="BE706">IF(COUNTIFS(F$20:F$1213,F706,G$20:G$1213,G706)&gt;1,
    _xlfn.PERCENTRANK.INC(
        _xlfn._xlws.FILTER(AO$20:AO$1213, (F$20:F$1213=F706)*(G$20:G$1213=G706)*ISNUMBER(AO$20:AO$1213)),
        AO706
    ),
    0
)</f>
        <v>0.71399999999999997</v>
      </c>
      <c r="BF706" s="28" t="str">
        <f t="shared" si="10"/>
        <v>Red</v>
      </c>
    </row>
    <row r="707" spans="3:58" hidden="1">
      <c r="C707" s="6" t="s">
        <v>20</v>
      </c>
      <c r="D707" s="4" t="s">
        <v>21</v>
      </c>
      <c r="E707" s="4" t="s">
        <v>22</v>
      </c>
      <c r="F707" s="4" t="s">
        <v>86</v>
      </c>
      <c r="G707" s="4" t="s">
        <v>283</v>
      </c>
      <c r="H707" s="4" t="s">
        <v>795</v>
      </c>
      <c r="I707" s="4" t="s">
        <v>817</v>
      </c>
      <c r="J707" s="4" t="s">
        <v>778</v>
      </c>
      <c r="K707" s="4" t="s">
        <v>778</v>
      </c>
      <c r="L7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PharmaNoExpressLHRJNBGBZAEMEAEMEA</v>
      </c>
      <c r="M707" s="7">
        <v>1601.89</v>
      </c>
      <c r="N707" s="4">
        <v>260</v>
      </c>
      <c r="O707" s="13">
        <v>6.1611153846153854</v>
      </c>
      <c r="P707" s="8" t="s">
        <v>1079</v>
      </c>
      <c r="Q707" s="12" t="s">
        <v>472</v>
      </c>
      <c r="R707" s="12" t="s">
        <v>792</v>
      </c>
      <c r="S707" s="12" t="s">
        <v>114</v>
      </c>
      <c r="T707" s="12" t="s">
        <v>861</v>
      </c>
      <c r="U707" s="22">
        <v>45</v>
      </c>
      <c r="V707" s="12">
        <v>235</v>
      </c>
      <c r="W707" s="12">
        <v>5.15</v>
      </c>
      <c r="X707" s="12">
        <v>3.95</v>
      </c>
      <c r="Y707" s="12">
        <v>3.95</v>
      </c>
      <c r="Z707" s="12">
        <v>3.9000000000000004</v>
      </c>
      <c r="AA707" s="12">
        <v>3.85</v>
      </c>
      <c r="AB707" s="12">
        <v>3.8000000000000003</v>
      </c>
      <c r="AC707" s="12">
        <v>3.8000000000000003</v>
      </c>
      <c r="AD707" s="12">
        <v>3.8000000000000003</v>
      </c>
      <c r="AE707" s="12" t="s">
        <v>838</v>
      </c>
      <c r="AF707" s="12" t="s">
        <v>1078</v>
      </c>
      <c r="AG707" s="12"/>
      <c r="AH707" s="12"/>
      <c r="AI707" s="12"/>
      <c r="AJ707" s="12"/>
      <c r="AK707" s="12"/>
      <c r="AL707" s="16" t="s">
        <v>1083</v>
      </c>
      <c r="AM707" s="12" t="s">
        <v>1504</v>
      </c>
      <c r="AN707" s="27">
        <f>VLOOKUP(Table24[[#This Row],[USD conversion]],Sheet2!A:B,2,FALSE)</f>
        <v>1.3593999999999999</v>
      </c>
      <c r="AO707" s="28">
        <f>Table24[[#This Row],[Min Charge]]*Table24[[#This Row],[Conversion Rate]]</f>
        <v>319.459</v>
      </c>
      <c r="AP707" s="28">
        <f>Table24[[#This Row],[45]]*Table24[[#This Row],[Conversion Rate]]</f>
        <v>7.0009100000000002</v>
      </c>
      <c r="AQ707" s="28">
        <f>Table24[[#This Row],[100]]*Table24[[#This Row],[Conversion Rate]]</f>
        <v>5.3696299999999999</v>
      </c>
      <c r="AR707" s="28">
        <f>Table24[[#This Row],[200]]*Table24[[#This Row],[Conversion Rate]]</f>
        <v>5.3696299999999999</v>
      </c>
      <c r="AS707" s="28">
        <f>Table24[[#This Row],[300]]*Table24[[#This Row],[Conversion Rate]]</f>
        <v>5.30166</v>
      </c>
      <c r="AT707" s="28">
        <f>Table24[[#This Row],[500]]*Table24[[#This Row],[Conversion Rate]]</f>
        <v>5.2336900000000002</v>
      </c>
      <c r="AU707" s="28">
        <f>Table24[[#This Row],[1000]]*Table24[[#This Row],[Conversion Rate]]</f>
        <v>5.1657200000000003</v>
      </c>
      <c r="AV707" s="28">
        <f>Table24[[#This Row],[2500]]*Table24[[#This Row],[Conversion Rate]]</f>
        <v>5.1657200000000003</v>
      </c>
      <c r="AW707" s="28">
        <f>Table24[[#This Row],[5000]]*Table24[[#This Row],[Conversion Rate]]</f>
        <v>5.1657200000000003</v>
      </c>
      <c r="AX707" s="28" t="str">
        <f>Table24[[#This Row],[All In/ ++]]</f>
        <v>++</v>
      </c>
      <c r="AY707" s="28" t="e">
        <f>Table24[[#This Row],[FSC]]*Table24[[#This Row],[Conversion Rate]]</f>
        <v>#VALUE!</v>
      </c>
      <c r="AZ707" s="28">
        <f>Table24[[#This Row],[SSC]]*Table24[[#This Row],[Conversion Rate]]</f>
        <v>0</v>
      </c>
      <c r="BA707" s="28">
        <f>Table24[[#This Row],[Screening]]*Table24[[#This Row],[Conversion Rate]]</f>
        <v>0</v>
      </c>
      <c r="BB707" s="28">
        <f>Table24[[#This Row],[Other Charges]]*Table24[[#This Row],[Conversion Rate]]</f>
        <v>0</v>
      </c>
      <c r="BC707" s="28">
        <f>Table24[[#This Row],[Dry Ice Charge]]*Table24[[#This Row],[Conversion Rate]]</f>
        <v>0</v>
      </c>
      <c r="BD707" s="28">
        <f>Table24[[#This Row],[SAF/kg]]*Table24[[#This Row],[Conversion Rate]]</f>
        <v>0</v>
      </c>
      <c r="BE707" s="30" cm="1">
        <f t="array" ref="BE707">IF(COUNTIFS(F$20:F$1213,F707,G$20:G$1213,G707)&gt;1,
    _xlfn.PERCENTRANK.INC(
        _xlfn._xlws.FILTER(AO$20:AO$1213, (F$20:F$1213=F707)*(G$20:G$1213=G707)*ISNUMBER(AO$20:AO$1213)),
        AO707
    ),
    0
)</f>
        <v>0.5</v>
      </c>
      <c r="BF707" s="28" t="str">
        <f t="shared" si="10"/>
        <v>Orange</v>
      </c>
    </row>
    <row r="708" spans="3:58" hidden="1">
      <c r="C708" s="6" t="s">
        <v>20</v>
      </c>
      <c r="D708" s="4" t="s">
        <v>472</v>
      </c>
      <c r="E708" s="4" t="s">
        <v>22</v>
      </c>
      <c r="F708" s="4" t="s">
        <v>86</v>
      </c>
      <c r="G708" s="4" t="s">
        <v>27</v>
      </c>
      <c r="H708" s="4" t="s">
        <v>795</v>
      </c>
      <c r="I708" s="4" t="s">
        <v>810</v>
      </c>
      <c r="J708" s="4" t="s">
        <v>778</v>
      </c>
      <c r="K708" s="4" t="s">
        <v>777</v>
      </c>
      <c r="L7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708" s="7">
        <v>10127.529999999999</v>
      </c>
      <c r="N708" s="4">
        <v>353</v>
      </c>
      <c r="O708" s="13">
        <v>28.689886685552406</v>
      </c>
      <c r="P708" s="8" t="s">
        <v>1079</v>
      </c>
      <c r="Q708" s="12" t="s">
        <v>472</v>
      </c>
      <c r="R708" s="12" t="s">
        <v>792</v>
      </c>
      <c r="S708" s="12" t="s">
        <v>114</v>
      </c>
      <c r="T708" s="12" t="s">
        <v>861</v>
      </c>
      <c r="U708" s="22">
        <v>45</v>
      </c>
      <c r="V708" s="12">
        <v>140</v>
      </c>
      <c r="W708" s="12">
        <v>3.0500000000000003</v>
      </c>
      <c r="X708" s="12">
        <v>2.35</v>
      </c>
      <c r="Y708" s="12">
        <v>2.35</v>
      </c>
      <c r="Z708" s="12">
        <v>2.3000000000000003</v>
      </c>
      <c r="AA708" s="12">
        <v>1.65</v>
      </c>
      <c r="AB708" s="12">
        <v>1.65</v>
      </c>
      <c r="AC708" s="12">
        <v>1.65</v>
      </c>
      <c r="AD708" s="12">
        <v>1.65</v>
      </c>
      <c r="AE708" s="12" t="s">
        <v>838</v>
      </c>
      <c r="AF708" s="12" t="s">
        <v>1078</v>
      </c>
      <c r="AG708" s="12"/>
      <c r="AH708" s="12"/>
      <c r="AI708" s="12"/>
      <c r="AJ708" s="12"/>
      <c r="AK708" s="12"/>
      <c r="AL708" s="16" t="s">
        <v>1083</v>
      </c>
      <c r="AM708" s="12" t="s">
        <v>1504</v>
      </c>
      <c r="AN708" s="27">
        <f>VLOOKUP(Table24[[#This Row],[USD conversion]],Sheet2!A:B,2,FALSE)</f>
        <v>1.3593999999999999</v>
      </c>
      <c r="AO708" s="28">
        <f>Table24[[#This Row],[Min Charge]]*Table24[[#This Row],[Conversion Rate]]</f>
        <v>190.316</v>
      </c>
      <c r="AP708" s="28">
        <f>Table24[[#This Row],[45]]*Table24[[#This Row],[Conversion Rate]]</f>
        <v>4.1461700000000006</v>
      </c>
      <c r="AQ708" s="28">
        <f>Table24[[#This Row],[100]]*Table24[[#This Row],[Conversion Rate]]</f>
        <v>3.1945899999999998</v>
      </c>
      <c r="AR708" s="28">
        <f>Table24[[#This Row],[200]]*Table24[[#This Row],[Conversion Rate]]</f>
        <v>3.1945899999999998</v>
      </c>
      <c r="AS708" s="28">
        <f>Table24[[#This Row],[300]]*Table24[[#This Row],[Conversion Rate]]</f>
        <v>3.1266200000000004</v>
      </c>
      <c r="AT708" s="28">
        <f>Table24[[#This Row],[500]]*Table24[[#This Row],[Conversion Rate]]</f>
        <v>2.2430099999999999</v>
      </c>
      <c r="AU708" s="28">
        <f>Table24[[#This Row],[1000]]*Table24[[#This Row],[Conversion Rate]]</f>
        <v>2.2430099999999999</v>
      </c>
      <c r="AV708" s="28">
        <f>Table24[[#This Row],[2500]]*Table24[[#This Row],[Conversion Rate]]</f>
        <v>2.2430099999999999</v>
      </c>
      <c r="AW708" s="28">
        <f>Table24[[#This Row],[5000]]*Table24[[#This Row],[Conversion Rate]]</f>
        <v>2.2430099999999999</v>
      </c>
      <c r="AX708" s="28" t="str">
        <f>Table24[[#This Row],[All In/ ++]]</f>
        <v>++</v>
      </c>
      <c r="AY708" s="28" t="e">
        <f>Table24[[#This Row],[FSC]]*Table24[[#This Row],[Conversion Rate]]</f>
        <v>#VALUE!</v>
      </c>
      <c r="AZ708" s="28">
        <f>Table24[[#This Row],[SSC]]*Table24[[#This Row],[Conversion Rate]]</f>
        <v>0</v>
      </c>
      <c r="BA708" s="28">
        <f>Table24[[#This Row],[Screening]]*Table24[[#This Row],[Conversion Rate]]</f>
        <v>0</v>
      </c>
      <c r="BB708" s="28">
        <f>Table24[[#This Row],[Other Charges]]*Table24[[#This Row],[Conversion Rate]]</f>
        <v>0</v>
      </c>
      <c r="BC708" s="28">
        <f>Table24[[#This Row],[Dry Ice Charge]]*Table24[[#This Row],[Conversion Rate]]</f>
        <v>0</v>
      </c>
      <c r="BD708" s="28">
        <f>Table24[[#This Row],[SAF/kg]]*Table24[[#This Row],[Conversion Rate]]</f>
        <v>0</v>
      </c>
      <c r="BE708" s="30" cm="1">
        <f t="array" ref="BE708">IF(COUNTIFS(F$20:F$1213,F708,G$20:G$1213,G708)&gt;1,
    _xlfn.PERCENTRANK.INC(
        _xlfn._xlws.FILTER(AO$20:AO$1213, (F$20:F$1213=F708)*(G$20:G$1213=G708)*ISNUMBER(AO$20:AO$1213)),
        AO708
    ),
    0
)</f>
        <v>0.625</v>
      </c>
      <c r="BF708" s="28" t="str">
        <f t="shared" si="10"/>
        <v>Orange</v>
      </c>
    </row>
    <row r="709" spans="3:58" hidden="1">
      <c r="C709" s="6" t="s">
        <v>20</v>
      </c>
      <c r="D709" s="4" t="s">
        <v>472</v>
      </c>
      <c r="E709" s="4" t="s">
        <v>22</v>
      </c>
      <c r="F709" s="4" t="s">
        <v>86</v>
      </c>
      <c r="G709" s="4" t="s">
        <v>29</v>
      </c>
      <c r="H709" s="4" t="s">
        <v>795</v>
      </c>
      <c r="I709" s="4" t="s">
        <v>811</v>
      </c>
      <c r="J709" s="4" t="s">
        <v>778</v>
      </c>
      <c r="K709" s="4" t="s">
        <v>777</v>
      </c>
      <c r="L7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PharmaYesExpressLHRTPEGBTWEMEAAPAC</v>
      </c>
      <c r="M709" s="7">
        <v>14002.170000000007</v>
      </c>
      <c r="N709" s="4">
        <v>667</v>
      </c>
      <c r="O709" s="13">
        <v>20.992758620689667</v>
      </c>
      <c r="P709" s="8" t="s">
        <v>1079</v>
      </c>
      <c r="Q709" s="12" t="s">
        <v>472</v>
      </c>
      <c r="R709" s="12" t="s">
        <v>792</v>
      </c>
      <c r="S709" s="12" t="s">
        <v>114</v>
      </c>
      <c r="T709" s="12" t="s">
        <v>861</v>
      </c>
      <c r="U709" s="22">
        <v>45</v>
      </c>
      <c r="V709" s="12">
        <v>185</v>
      </c>
      <c r="W709" s="12">
        <v>4.0999999999999996</v>
      </c>
      <c r="X709" s="12">
        <v>3.15</v>
      </c>
      <c r="Y709" s="12">
        <v>3.15</v>
      </c>
      <c r="Z709" s="12">
        <v>3.1</v>
      </c>
      <c r="AA709" s="12">
        <v>3.05</v>
      </c>
      <c r="AB709" s="12">
        <v>3</v>
      </c>
      <c r="AC709" s="12">
        <v>3</v>
      </c>
      <c r="AD709" s="12">
        <v>3</v>
      </c>
      <c r="AE709" s="12" t="s">
        <v>838</v>
      </c>
      <c r="AF709" s="12" t="s">
        <v>1078</v>
      </c>
      <c r="AG709" s="12"/>
      <c r="AH709" s="12"/>
      <c r="AI709" s="12"/>
      <c r="AJ709" s="12"/>
      <c r="AK709" s="12"/>
      <c r="AL709" s="16" t="s">
        <v>1083</v>
      </c>
      <c r="AM709" s="12" t="s">
        <v>1504</v>
      </c>
      <c r="AN709" s="27">
        <f>VLOOKUP(Table24[[#This Row],[USD conversion]],Sheet2!A:B,2,FALSE)</f>
        <v>1.3593999999999999</v>
      </c>
      <c r="AO709" s="28">
        <f>Table24[[#This Row],[Min Charge]]*Table24[[#This Row],[Conversion Rate]]</f>
        <v>251.48899999999998</v>
      </c>
      <c r="AP709" s="28">
        <f>Table24[[#This Row],[45]]*Table24[[#This Row],[Conversion Rate]]</f>
        <v>5.5735399999999995</v>
      </c>
      <c r="AQ709" s="28">
        <f>Table24[[#This Row],[100]]*Table24[[#This Row],[Conversion Rate]]</f>
        <v>4.2821099999999994</v>
      </c>
      <c r="AR709" s="28">
        <f>Table24[[#This Row],[200]]*Table24[[#This Row],[Conversion Rate]]</f>
        <v>4.2821099999999994</v>
      </c>
      <c r="AS709" s="28">
        <f>Table24[[#This Row],[300]]*Table24[[#This Row],[Conversion Rate]]</f>
        <v>4.2141399999999996</v>
      </c>
      <c r="AT709" s="28">
        <f>Table24[[#This Row],[500]]*Table24[[#This Row],[Conversion Rate]]</f>
        <v>4.1461699999999997</v>
      </c>
      <c r="AU709" s="28">
        <f>Table24[[#This Row],[1000]]*Table24[[#This Row],[Conversion Rate]]</f>
        <v>4.0781999999999998</v>
      </c>
      <c r="AV709" s="28">
        <f>Table24[[#This Row],[2500]]*Table24[[#This Row],[Conversion Rate]]</f>
        <v>4.0781999999999998</v>
      </c>
      <c r="AW709" s="28">
        <f>Table24[[#This Row],[5000]]*Table24[[#This Row],[Conversion Rate]]</f>
        <v>4.0781999999999998</v>
      </c>
      <c r="AX709" s="28" t="str">
        <f>Table24[[#This Row],[All In/ ++]]</f>
        <v>++</v>
      </c>
      <c r="AY709" s="28" t="e">
        <f>Table24[[#This Row],[FSC]]*Table24[[#This Row],[Conversion Rate]]</f>
        <v>#VALUE!</v>
      </c>
      <c r="AZ709" s="28">
        <f>Table24[[#This Row],[SSC]]*Table24[[#This Row],[Conversion Rate]]</f>
        <v>0</v>
      </c>
      <c r="BA709" s="28">
        <f>Table24[[#This Row],[Screening]]*Table24[[#This Row],[Conversion Rate]]</f>
        <v>0</v>
      </c>
      <c r="BB709" s="28">
        <f>Table24[[#This Row],[Other Charges]]*Table24[[#This Row],[Conversion Rate]]</f>
        <v>0</v>
      </c>
      <c r="BC709" s="28">
        <f>Table24[[#This Row],[Dry Ice Charge]]*Table24[[#This Row],[Conversion Rate]]</f>
        <v>0</v>
      </c>
      <c r="BD709" s="28">
        <f>Table24[[#This Row],[SAF/kg]]*Table24[[#This Row],[Conversion Rate]]</f>
        <v>0</v>
      </c>
      <c r="BE709" s="30" cm="1">
        <f t="array" ref="BE709">IF(COUNTIFS(F$20:F$1213,F709,G$20:G$1213,G709)&gt;1,
    _xlfn.PERCENTRANK.INC(
        _xlfn._xlws.FILTER(AO$20:AO$1213, (F$20:F$1213=F709)*(G$20:G$1213=G709)*ISNUMBER(AO$20:AO$1213)),
        AO709
    ),
    0
)</f>
        <v>0.8</v>
      </c>
      <c r="BF709" s="28" t="str">
        <f t="shared" si="10"/>
        <v>Red</v>
      </c>
    </row>
    <row r="710" spans="3:58" hidden="1">
      <c r="C710" s="6" t="s">
        <v>20</v>
      </c>
      <c r="D710" s="4" t="s">
        <v>472</v>
      </c>
      <c r="E710" s="4" t="s">
        <v>22</v>
      </c>
      <c r="F710" s="4" t="s">
        <v>248</v>
      </c>
      <c r="G710" s="4" t="s">
        <v>269</v>
      </c>
      <c r="H710" s="4" t="s">
        <v>1010</v>
      </c>
      <c r="I710" s="4" t="s">
        <v>807</v>
      </c>
      <c r="J710" s="4" t="s">
        <v>778</v>
      </c>
      <c r="K710" s="4" t="s">
        <v>778</v>
      </c>
      <c r="L7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PharmaYesExpressNBOGVAKECHEMEAEMEA</v>
      </c>
      <c r="M710" s="7">
        <v>7223.3</v>
      </c>
      <c r="N710" s="4">
        <v>282</v>
      </c>
      <c r="O710" s="13">
        <v>25.614539007092198</v>
      </c>
      <c r="P710" s="8" t="s">
        <v>1079</v>
      </c>
      <c r="Q710" s="12" t="s">
        <v>472</v>
      </c>
      <c r="R710" s="12" t="s">
        <v>792</v>
      </c>
      <c r="S710" s="12" t="s">
        <v>114</v>
      </c>
      <c r="T710" s="12" t="s">
        <v>859</v>
      </c>
      <c r="U710" s="22">
        <v>100</v>
      </c>
      <c r="V710" s="12">
        <v>490.00000000000006</v>
      </c>
      <c r="W710" s="12"/>
      <c r="X710" s="12">
        <v>4.9000000000000004</v>
      </c>
      <c r="Y710" s="12"/>
      <c r="Z710" s="12">
        <v>4.3</v>
      </c>
      <c r="AA710" s="12">
        <v>3.6</v>
      </c>
      <c r="AB710" s="12">
        <v>3.6</v>
      </c>
      <c r="AC710" s="12">
        <v>3.6</v>
      </c>
      <c r="AD710" s="12">
        <v>3.6</v>
      </c>
      <c r="AE710" s="12" t="s">
        <v>889</v>
      </c>
      <c r="AF710" s="12"/>
      <c r="AG710" s="12"/>
      <c r="AH710" s="12"/>
      <c r="AI710" s="12"/>
      <c r="AJ710" s="12"/>
      <c r="AK710" s="12"/>
      <c r="AL710" s="16" t="s">
        <v>1081</v>
      </c>
      <c r="AM710" s="12" t="s">
        <v>1500</v>
      </c>
      <c r="AN710" s="27">
        <f>VLOOKUP(Table24[[#This Row],[USD conversion]],Sheet2!A:B,2,FALSE)</f>
        <v>1</v>
      </c>
      <c r="AO710" s="28">
        <f>Table24[[#This Row],[Min Charge]]*Table24[[#This Row],[Conversion Rate]]</f>
        <v>490.00000000000006</v>
      </c>
      <c r="AP710" s="28">
        <f>Table24[[#This Row],[45]]*Table24[[#This Row],[Conversion Rate]]</f>
        <v>0</v>
      </c>
      <c r="AQ710" s="28">
        <f>Table24[[#This Row],[100]]*Table24[[#This Row],[Conversion Rate]]</f>
        <v>4.9000000000000004</v>
      </c>
      <c r="AR710" s="28">
        <f>Table24[[#This Row],[200]]*Table24[[#This Row],[Conversion Rate]]</f>
        <v>0</v>
      </c>
      <c r="AS710" s="28">
        <f>Table24[[#This Row],[300]]*Table24[[#This Row],[Conversion Rate]]</f>
        <v>4.3</v>
      </c>
      <c r="AT710" s="28">
        <f>Table24[[#This Row],[500]]*Table24[[#This Row],[Conversion Rate]]</f>
        <v>3.6</v>
      </c>
      <c r="AU710" s="28">
        <f>Table24[[#This Row],[1000]]*Table24[[#This Row],[Conversion Rate]]</f>
        <v>3.6</v>
      </c>
      <c r="AV710" s="28">
        <f>Table24[[#This Row],[2500]]*Table24[[#This Row],[Conversion Rate]]</f>
        <v>3.6</v>
      </c>
      <c r="AW710" s="28">
        <f>Table24[[#This Row],[5000]]*Table24[[#This Row],[Conversion Rate]]</f>
        <v>3.6</v>
      </c>
      <c r="AX710" s="28" t="str">
        <f>Table24[[#This Row],[All In/ ++]]</f>
        <v>All in</v>
      </c>
      <c r="AY710" s="28">
        <f>Table24[[#This Row],[FSC]]*Table24[[#This Row],[Conversion Rate]]</f>
        <v>0</v>
      </c>
      <c r="AZ710" s="28">
        <f>Table24[[#This Row],[SSC]]*Table24[[#This Row],[Conversion Rate]]</f>
        <v>0</v>
      </c>
      <c r="BA710" s="28">
        <f>Table24[[#This Row],[Screening]]*Table24[[#This Row],[Conversion Rate]]</f>
        <v>0</v>
      </c>
      <c r="BB710" s="28">
        <f>Table24[[#This Row],[Other Charges]]*Table24[[#This Row],[Conversion Rate]]</f>
        <v>0</v>
      </c>
      <c r="BC710" s="28">
        <f>Table24[[#This Row],[Dry Ice Charge]]*Table24[[#This Row],[Conversion Rate]]</f>
        <v>0</v>
      </c>
      <c r="BD710" s="28">
        <f>Table24[[#This Row],[SAF/kg]]*Table24[[#This Row],[Conversion Rate]]</f>
        <v>0</v>
      </c>
      <c r="BE710" s="30" cm="1">
        <f t="array" ref="BE710">IF(COUNTIFS(F$20:F$1213,F710,G$20:G$1213,G710)&gt;1,
    _xlfn.PERCENTRANK.INC(
        _xlfn._xlws.FILTER(AO$20:AO$1213, (F$20:F$1213=F710)*(G$20:G$1213=G710)*ISNUMBER(AO$20:AO$1213)),
        AO710
    ),
    0
)</f>
        <v>0</v>
      </c>
      <c r="BF710" s="28" t="str">
        <f t="shared" si="10"/>
        <v>Green</v>
      </c>
    </row>
    <row r="711" spans="3:58" hidden="1">
      <c r="C711" s="6" t="s">
        <v>20</v>
      </c>
      <c r="D711" s="4" t="s">
        <v>21</v>
      </c>
      <c r="E711" s="4" t="s">
        <v>22</v>
      </c>
      <c r="F711" s="4" t="s">
        <v>250</v>
      </c>
      <c r="G711" s="4" t="s">
        <v>290</v>
      </c>
      <c r="H711" s="4" t="s">
        <v>796</v>
      </c>
      <c r="I711" s="4" t="s">
        <v>797</v>
      </c>
      <c r="J711" s="4" t="s">
        <v>778</v>
      </c>
      <c r="K711" s="4" t="s">
        <v>777</v>
      </c>
      <c r="L7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PharmaNoExpressPRGBOMCZINEMEAAPAC</v>
      </c>
      <c r="M711" s="7">
        <v>4216.590000000002</v>
      </c>
      <c r="N711" s="4">
        <v>308</v>
      </c>
      <c r="O711" s="13">
        <v>13.690227272727279</v>
      </c>
      <c r="P711" s="8" t="s">
        <v>1079</v>
      </c>
      <c r="Q711" s="12" t="s">
        <v>472</v>
      </c>
      <c r="R711" s="12" t="s">
        <v>792</v>
      </c>
      <c r="S711" s="12" t="s">
        <v>114</v>
      </c>
      <c r="T711" s="12" t="s">
        <v>867</v>
      </c>
      <c r="U711" s="22">
        <v>45</v>
      </c>
      <c r="V711" s="12">
        <v>4700</v>
      </c>
      <c r="W711" s="12">
        <v>103</v>
      </c>
      <c r="X711" s="12">
        <v>79</v>
      </c>
      <c r="Y711" s="12">
        <v>79</v>
      </c>
      <c r="Z711" s="12">
        <v>77</v>
      </c>
      <c r="AA711" s="12">
        <v>74</v>
      </c>
      <c r="AB711" s="12">
        <v>72</v>
      </c>
      <c r="AC711" s="12">
        <v>72</v>
      </c>
      <c r="AD711" s="12">
        <v>72</v>
      </c>
      <c r="AE711" s="12" t="s">
        <v>838</v>
      </c>
      <c r="AF711" s="12" t="s">
        <v>1078</v>
      </c>
      <c r="AG711" s="12"/>
      <c r="AH711" s="12"/>
      <c r="AI711" s="12"/>
      <c r="AJ711" s="12"/>
      <c r="AK711" s="12"/>
      <c r="AL711" s="16" t="s">
        <v>1083</v>
      </c>
      <c r="AM711" s="12" t="s">
        <v>1514</v>
      </c>
      <c r="AN711" s="27">
        <f>VLOOKUP(Table24[[#This Row],[USD conversion]],Sheet2!A:B,2,FALSE)</f>
        <v>4.7539999999999999E-2</v>
      </c>
      <c r="AO711" s="28">
        <f>Table24[[#This Row],[Min Charge]]*Table24[[#This Row],[Conversion Rate]]</f>
        <v>223.43799999999999</v>
      </c>
      <c r="AP711" s="28">
        <f>Table24[[#This Row],[45]]*Table24[[#This Row],[Conversion Rate]]</f>
        <v>4.8966199999999995</v>
      </c>
      <c r="AQ711" s="28">
        <f>Table24[[#This Row],[100]]*Table24[[#This Row],[Conversion Rate]]</f>
        <v>3.7556599999999998</v>
      </c>
      <c r="AR711" s="28">
        <f>Table24[[#This Row],[200]]*Table24[[#This Row],[Conversion Rate]]</f>
        <v>3.7556599999999998</v>
      </c>
      <c r="AS711" s="28">
        <f>Table24[[#This Row],[300]]*Table24[[#This Row],[Conversion Rate]]</f>
        <v>3.6605799999999999</v>
      </c>
      <c r="AT711" s="28">
        <f>Table24[[#This Row],[500]]*Table24[[#This Row],[Conversion Rate]]</f>
        <v>3.51796</v>
      </c>
      <c r="AU711" s="28">
        <f>Table24[[#This Row],[1000]]*Table24[[#This Row],[Conversion Rate]]</f>
        <v>3.4228800000000001</v>
      </c>
      <c r="AV711" s="28">
        <f>Table24[[#This Row],[2500]]*Table24[[#This Row],[Conversion Rate]]</f>
        <v>3.4228800000000001</v>
      </c>
      <c r="AW711" s="28">
        <f>Table24[[#This Row],[5000]]*Table24[[#This Row],[Conversion Rate]]</f>
        <v>3.4228800000000001</v>
      </c>
      <c r="AX711" s="28" t="str">
        <f>Table24[[#This Row],[All In/ ++]]</f>
        <v>++</v>
      </c>
      <c r="AY711" s="28" t="e">
        <f>Table24[[#This Row],[FSC]]*Table24[[#This Row],[Conversion Rate]]</f>
        <v>#VALUE!</v>
      </c>
      <c r="AZ711" s="28">
        <f>Table24[[#This Row],[SSC]]*Table24[[#This Row],[Conversion Rate]]</f>
        <v>0</v>
      </c>
      <c r="BA711" s="28">
        <f>Table24[[#This Row],[Screening]]*Table24[[#This Row],[Conversion Rate]]</f>
        <v>0</v>
      </c>
      <c r="BB711" s="28">
        <f>Table24[[#This Row],[Other Charges]]*Table24[[#This Row],[Conversion Rate]]</f>
        <v>0</v>
      </c>
      <c r="BC711" s="28">
        <f>Table24[[#This Row],[Dry Ice Charge]]*Table24[[#This Row],[Conversion Rate]]</f>
        <v>0</v>
      </c>
      <c r="BD711" s="28">
        <f>Table24[[#This Row],[SAF/kg]]*Table24[[#This Row],[Conversion Rate]]</f>
        <v>0</v>
      </c>
      <c r="BE711" s="30" cm="1">
        <f t="array" ref="BE711">IF(COUNTIFS(F$20:F$1213,F711,G$20:G$1213,G711)&gt;1,
    _xlfn.PERCENTRANK.INC(
        _xlfn._xlws.FILTER(AO$20:AO$1213, (F$20:F$1213=F711)*(G$20:G$1213=G711)*ISNUMBER(AO$20:AO$1213)),
        AO711
    ),
    0
)</f>
        <v>0.57099999999999995</v>
      </c>
      <c r="BF711" s="28" t="str">
        <f t="shared" si="10"/>
        <v>Orange</v>
      </c>
    </row>
    <row r="712" spans="3:58" hidden="1">
      <c r="C712" s="6" t="s">
        <v>20</v>
      </c>
      <c r="D712" s="4" t="s">
        <v>472</v>
      </c>
      <c r="E712" s="4" t="s">
        <v>22</v>
      </c>
      <c r="F712" s="4" t="s">
        <v>250</v>
      </c>
      <c r="G712" s="4" t="s">
        <v>290</v>
      </c>
      <c r="H712" s="4" t="s">
        <v>796</v>
      </c>
      <c r="I712" s="4" t="s">
        <v>797</v>
      </c>
      <c r="J712" s="4" t="s">
        <v>778</v>
      </c>
      <c r="K712" s="4" t="s">
        <v>777</v>
      </c>
      <c r="L7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PharmaYesExpressPRGBOMCZINEMEAAPAC</v>
      </c>
      <c r="M712" s="7">
        <v>21324.400000000001</v>
      </c>
      <c r="N712" s="4">
        <v>102</v>
      </c>
      <c r="O712" s="13">
        <v>209.06274509803924</v>
      </c>
      <c r="P712" s="8" t="s">
        <v>1079</v>
      </c>
      <c r="Q712" s="12" t="s">
        <v>472</v>
      </c>
      <c r="R712" s="12" t="s">
        <v>792</v>
      </c>
      <c r="S712" s="12" t="s">
        <v>114</v>
      </c>
      <c r="T712" s="12" t="s">
        <v>867</v>
      </c>
      <c r="U712" s="22">
        <v>45</v>
      </c>
      <c r="V712" s="12">
        <v>4700</v>
      </c>
      <c r="W712" s="12">
        <v>103</v>
      </c>
      <c r="X712" s="12">
        <v>79</v>
      </c>
      <c r="Y712" s="12">
        <v>79</v>
      </c>
      <c r="Z712" s="12">
        <v>77</v>
      </c>
      <c r="AA712" s="12">
        <v>74</v>
      </c>
      <c r="AB712" s="12">
        <v>72</v>
      </c>
      <c r="AC712" s="12">
        <v>72</v>
      </c>
      <c r="AD712" s="12">
        <v>72</v>
      </c>
      <c r="AE712" s="12" t="s">
        <v>838</v>
      </c>
      <c r="AF712" s="12" t="s">
        <v>1078</v>
      </c>
      <c r="AG712" s="12"/>
      <c r="AH712" s="12"/>
      <c r="AI712" s="12"/>
      <c r="AJ712" s="12"/>
      <c r="AK712" s="12"/>
      <c r="AL712" s="16" t="s">
        <v>1083</v>
      </c>
      <c r="AM712" s="12" t="s">
        <v>1514</v>
      </c>
      <c r="AN712" s="27">
        <f>VLOOKUP(Table24[[#This Row],[USD conversion]],Sheet2!A:B,2,FALSE)</f>
        <v>4.7539999999999999E-2</v>
      </c>
      <c r="AO712" s="28">
        <f>Table24[[#This Row],[Min Charge]]*Table24[[#This Row],[Conversion Rate]]</f>
        <v>223.43799999999999</v>
      </c>
      <c r="AP712" s="28">
        <f>Table24[[#This Row],[45]]*Table24[[#This Row],[Conversion Rate]]</f>
        <v>4.8966199999999995</v>
      </c>
      <c r="AQ712" s="28">
        <f>Table24[[#This Row],[100]]*Table24[[#This Row],[Conversion Rate]]</f>
        <v>3.7556599999999998</v>
      </c>
      <c r="AR712" s="28">
        <f>Table24[[#This Row],[200]]*Table24[[#This Row],[Conversion Rate]]</f>
        <v>3.7556599999999998</v>
      </c>
      <c r="AS712" s="28">
        <f>Table24[[#This Row],[300]]*Table24[[#This Row],[Conversion Rate]]</f>
        <v>3.6605799999999999</v>
      </c>
      <c r="AT712" s="28">
        <f>Table24[[#This Row],[500]]*Table24[[#This Row],[Conversion Rate]]</f>
        <v>3.51796</v>
      </c>
      <c r="AU712" s="28">
        <f>Table24[[#This Row],[1000]]*Table24[[#This Row],[Conversion Rate]]</f>
        <v>3.4228800000000001</v>
      </c>
      <c r="AV712" s="28">
        <f>Table24[[#This Row],[2500]]*Table24[[#This Row],[Conversion Rate]]</f>
        <v>3.4228800000000001</v>
      </c>
      <c r="AW712" s="28">
        <f>Table24[[#This Row],[5000]]*Table24[[#This Row],[Conversion Rate]]</f>
        <v>3.4228800000000001</v>
      </c>
      <c r="AX712" s="28" t="str">
        <f>Table24[[#This Row],[All In/ ++]]</f>
        <v>++</v>
      </c>
      <c r="AY712" s="28" t="e">
        <f>Table24[[#This Row],[FSC]]*Table24[[#This Row],[Conversion Rate]]</f>
        <v>#VALUE!</v>
      </c>
      <c r="AZ712" s="28">
        <f>Table24[[#This Row],[SSC]]*Table24[[#This Row],[Conversion Rate]]</f>
        <v>0</v>
      </c>
      <c r="BA712" s="28">
        <f>Table24[[#This Row],[Screening]]*Table24[[#This Row],[Conversion Rate]]</f>
        <v>0</v>
      </c>
      <c r="BB712" s="28">
        <f>Table24[[#This Row],[Other Charges]]*Table24[[#This Row],[Conversion Rate]]</f>
        <v>0</v>
      </c>
      <c r="BC712" s="28">
        <f>Table24[[#This Row],[Dry Ice Charge]]*Table24[[#This Row],[Conversion Rate]]</f>
        <v>0</v>
      </c>
      <c r="BD712" s="28">
        <f>Table24[[#This Row],[SAF/kg]]*Table24[[#This Row],[Conversion Rate]]</f>
        <v>0</v>
      </c>
      <c r="BE712" s="30" cm="1">
        <f t="array" ref="BE712">IF(COUNTIFS(F$20:F$1213,F712,G$20:G$1213,G712)&gt;1,
    _xlfn.PERCENTRANK.INC(
        _xlfn._xlws.FILTER(AO$20:AO$1213, (F$20:F$1213=F712)*(G$20:G$1213=G712)*ISNUMBER(AO$20:AO$1213)),
        AO712
    ),
    0
)</f>
        <v>0.57099999999999995</v>
      </c>
      <c r="BF712" s="28" t="str">
        <f t="shared" si="10"/>
        <v>Orange</v>
      </c>
    </row>
    <row r="713" spans="3:58" hidden="1">
      <c r="C713" s="6" t="s">
        <v>20</v>
      </c>
      <c r="D713" s="4" t="s">
        <v>472</v>
      </c>
      <c r="E713" s="4" t="s">
        <v>22</v>
      </c>
      <c r="F713" s="4" t="s">
        <v>250</v>
      </c>
      <c r="G713" s="4" t="s">
        <v>181</v>
      </c>
      <c r="H713" s="4" t="s">
        <v>796</v>
      </c>
      <c r="I713" s="4" t="s">
        <v>808</v>
      </c>
      <c r="J713" s="4" t="s">
        <v>778</v>
      </c>
      <c r="K713" s="4" t="s">
        <v>777</v>
      </c>
      <c r="L7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PharmaYesExpressPRGNRTCZJPEMEAAPAC</v>
      </c>
      <c r="M713" s="7">
        <v>3561</v>
      </c>
      <c r="N713" s="4">
        <v>108</v>
      </c>
      <c r="O713" s="13">
        <v>32.972222222222221</v>
      </c>
      <c r="P713" s="8" t="s">
        <v>1079</v>
      </c>
      <c r="Q713" s="12" t="s">
        <v>472</v>
      </c>
      <c r="R713" s="12" t="s">
        <v>792</v>
      </c>
      <c r="S713" s="12" t="s">
        <v>114</v>
      </c>
      <c r="T713" s="12" t="s">
        <v>867</v>
      </c>
      <c r="U713" s="22">
        <v>45</v>
      </c>
      <c r="V713" s="12">
        <v>5500</v>
      </c>
      <c r="W713" s="12">
        <v>122</v>
      </c>
      <c r="X713" s="12">
        <v>94</v>
      </c>
      <c r="Y713" s="12">
        <v>94</v>
      </c>
      <c r="Z713" s="12">
        <v>91</v>
      </c>
      <c r="AA713" s="12">
        <v>89</v>
      </c>
      <c r="AB713" s="12">
        <v>86</v>
      </c>
      <c r="AC713" s="12">
        <v>86</v>
      </c>
      <c r="AD713" s="12">
        <v>86</v>
      </c>
      <c r="AE713" s="12" t="s">
        <v>838</v>
      </c>
      <c r="AF713" s="12" t="s">
        <v>1078</v>
      </c>
      <c r="AG713" s="12"/>
      <c r="AH713" s="12"/>
      <c r="AI713" s="12"/>
      <c r="AJ713" s="12"/>
      <c r="AK713" s="12"/>
      <c r="AL713" s="16" t="s">
        <v>1083</v>
      </c>
      <c r="AM713" s="12" t="s">
        <v>1514</v>
      </c>
      <c r="AN713" s="27">
        <f>VLOOKUP(Table24[[#This Row],[USD conversion]],Sheet2!A:B,2,FALSE)</f>
        <v>4.7539999999999999E-2</v>
      </c>
      <c r="AO713" s="28">
        <f>Table24[[#This Row],[Min Charge]]*Table24[[#This Row],[Conversion Rate]]</f>
        <v>261.46999999999997</v>
      </c>
      <c r="AP713" s="28">
        <f>Table24[[#This Row],[45]]*Table24[[#This Row],[Conversion Rate]]</f>
        <v>5.7998799999999999</v>
      </c>
      <c r="AQ713" s="28">
        <f>Table24[[#This Row],[100]]*Table24[[#This Row],[Conversion Rate]]</f>
        <v>4.4687599999999996</v>
      </c>
      <c r="AR713" s="28">
        <f>Table24[[#This Row],[200]]*Table24[[#This Row],[Conversion Rate]]</f>
        <v>4.4687599999999996</v>
      </c>
      <c r="AS713" s="28">
        <f>Table24[[#This Row],[300]]*Table24[[#This Row],[Conversion Rate]]</f>
        <v>4.3261399999999997</v>
      </c>
      <c r="AT713" s="28">
        <f>Table24[[#This Row],[500]]*Table24[[#This Row],[Conversion Rate]]</f>
        <v>4.2310600000000003</v>
      </c>
      <c r="AU713" s="28">
        <f>Table24[[#This Row],[1000]]*Table24[[#This Row],[Conversion Rate]]</f>
        <v>4.0884400000000003</v>
      </c>
      <c r="AV713" s="28">
        <f>Table24[[#This Row],[2500]]*Table24[[#This Row],[Conversion Rate]]</f>
        <v>4.0884400000000003</v>
      </c>
      <c r="AW713" s="28">
        <f>Table24[[#This Row],[5000]]*Table24[[#This Row],[Conversion Rate]]</f>
        <v>4.0884400000000003</v>
      </c>
      <c r="AX713" s="28" t="str">
        <f>Table24[[#This Row],[All In/ ++]]</f>
        <v>++</v>
      </c>
      <c r="AY713" s="28" t="e">
        <f>Table24[[#This Row],[FSC]]*Table24[[#This Row],[Conversion Rate]]</f>
        <v>#VALUE!</v>
      </c>
      <c r="AZ713" s="28">
        <f>Table24[[#This Row],[SSC]]*Table24[[#This Row],[Conversion Rate]]</f>
        <v>0</v>
      </c>
      <c r="BA713" s="28">
        <f>Table24[[#This Row],[Screening]]*Table24[[#This Row],[Conversion Rate]]</f>
        <v>0</v>
      </c>
      <c r="BB713" s="28">
        <f>Table24[[#This Row],[Other Charges]]*Table24[[#This Row],[Conversion Rate]]</f>
        <v>0</v>
      </c>
      <c r="BC713" s="28">
        <f>Table24[[#This Row],[Dry Ice Charge]]*Table24[[#This Row],[Conversion Rate]]</f>
        <v>0</v>
      </c>
      <c r="BD713" s="28">
        <f>Table24[[#This Row],[SAF/kg]]*Table24[[#This Row],[Conversion Rate]]</f>
        <v>0</v>
      </c>
      <c r="BE713" s="30" cm="1">
        <f t="array" ref="BE713">IF(COUNTIFS(F$20:F$1213,F713,G$20:G$1213,G713)&gt;1,
    _xlfn.PERCENTRANK.INC(
        _xlfn._xlws.FILTER(AO$20:AO$1213, (F$20:F$1213=F713)*(G$20:G$1213=G713)*ISNUMBER(AO$20:AO$1213)),
        AO713
    ),
    0
)</f>
        <v>0.8</v>
      </c>
      <c r="BF713" s="28" t="str">
        <f t="shared" si="10"/>
        <v>Red</v>
      </c>
    </row>
    <row r="714" spans="3:58" hidden="1">
      <c r="C714" s="6" t="s">
        <v>20</v>
      </c>
      <c r="D714" s="4" t="s">
        <v>472</v>
      </c>
      <c r="E714" s="4" t="s">
        <v>22</v>
      </c>
      <c r="F714" s="4" t="s">
        <v>66</v>
      </c>
      <c r="G714" s="4" t="s">
        <v>374</v>
      </c>
      <c r="H714" s="4" t="s">
        <v>799</v>
      </c>
      <c r="I714" s="4" t="s">
        <v>797</v>
      </c>
      <c r="J714" s="4" t="s">
        <v>776</v>
      </c>
      <c r="K714" s="4" t="s">
        <v>777</v>
      </c>
      <c r="L7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714" s="7">
        <v>11765.837260000002</v>
      </c>
      <c r="N714" s="4">
        <v>258</v>
      </c>
      <c r="O714" s="13">
        <v>45.604020387596904</v>
      </c>
      <c r="P714" s="8" t="s">
        <v>1053</v>
      </c>
      <c r="Q714" s="12" t="s">
        <v>472</v>
      </c>
      <c r="R714" s="12" t="s">
        <v>792</v>
      </c>
      <c r="S714" s="12" t="s">
        <v>27</v>
      </c>
      <c r="T714" s="12" t="s">
        <v>859</v>
      </c>
      <c r="U714" s="22"/>
      <c r="V714" s="12">
        <v>155</v>
      </c>
      <c r="W714" s="12"/>
      <c r="X714" s="12">
        <v>11.97</v>
      </c>
      <c r="Y714" s="12"/>
      <c r="Z714" s="12"/>
      <c r="AA714" s="12"/>
      <c r="AB714" s="12"/>
      <c r="AC714" s="12"/>
      <c r="AD714" s="12"/>
      <c r="AE714" s="12" t="s">
        <v>838</v>
      </c>
      <c r="AF714" s="12">
        <v>0.7</v>
      </c>
      <c r="AG714" s="12">
        <v>0.15</v>
      </c>
      <c r="AH714" s="12">
        <v>0.08</v>
      </c>
      <c r="AI714" s="12" t="s">
        <v>1037</v>
      </c>
      <c r="AJ714" s="12" t="s">
        <v>895</v>
      </c>
      <c r="AK714" s="12" t="s">
        <v>895</v>
      </c>
      <c r="AL714" s="16" t="s">
        <v>1038</v>
      </c>
      <c r="AM714" s="12" t="s">
        <v>1500</v>
      </c>
      <c r="AN714" s="27">
        <f>VLOOKUP(Table24[[#This Row],[USD conversion]],Sheet2!A:B,2,FALSE)</f>
        <v>1</v>
      </c>
      <c r="AO714" s="28">
        <f>Table24[[#This Row],[Min Charge]]*Table24[[#This Row],[Conversion Rate]]</f>
        <v>155</v>
      </c>
      <c r="AP714" s="28">
        <f>Table24[[#This Row],[45]]*Table24[[#This Row],[Conversion Rate]]</f>
        <v>0</v>
      </c>
      <c r="AQ714" s="28">
        <f>Table24[[#This Row],[100]]*Table24[[#This Row],[Conversion Rate]]</f>
        <v>11.97</v>
      </c>
      <c r="AR714" s="28">
        <f>Table24[[#This Row],[200]]*Table24[[#This Row],[Conversion Rate]]</f>
        <v>0</v>
      </c>
      <c r="AS714" s="28">
        <f>Table24[[#This Row],[300]]*Table24[[#This Row],[Conversion Rate]]</f>
        <v>0</v>
      </c>
      <c r="AT714" s="28">
        <f>Table24[[#This Row],[500]]*Table24[[#This Row],[Conversion Rate]]</f>
        <v>0</v>
      </c>
      <c r="AU714" s="28">
        <f>Table24[[#This Row],[1000]]*Table24[[#This Row],[Conversion Rate]]</f>
        <v>0</v>
      </c>
      <c r="AV714" s="28">
        <f>Table24[[#This Row],[2500]]*Table24[[#This Row],[Conversion Rate]]</f>
        <v>0</v>
      </c>
      <c r="AW714" s="28">
        <f>Table24[[#This Row],[5000]]*Table24[[#This Row],[Conversion Rate]]</f>
        <v>0</v>
      </c>
      <c r="AX714" s="28" t="str">
        <f>Table24[[#This Row],[All In/ ++]]</f>
        <v>++</v>
      </c>
      <c r="AY714" s="28">
        <f>Table24[[#This Row],[FSC]]*Table24[[#This Row],[Conversion Rate]]</f>
        <v>0.7</v>
      </c>
      <c r="AZ714" s="28">
        <f>Table24[[#This Row],[SSC]]*Table24[[#This Row],[Conversion Rate]]</f>
        <v>0.15</v>
      </c>
      <c r="BA714" s="28">
        <f>Table24[[#This Row],[Screening]]*Table24[[#This Row],[Conversion Rate]]</f>
        <v>0.08</v>
      </c>
      <c r="BB714" s="28" t="e">
        <f>Table24[[#This Row],[Other Charges]]*Table24[[#This Row],[Conversion Rate]]</f>
        <v>#VALUE!</v>
      </c>
      <c r="BC714" s="28" t="e">
        <f>Table24[[#This Row],[Dry Ice Charge]]*Table24[[#This Row],[Conversion Rate]]</f>
        <v>#VALUE!</v>
      </c>
      <c r="BD714" s="28" t="e">
        <f>Table24[[#This Row],[SAF/kg]]*Table24[[#This Row],[Conversion Rate]]</f>
        <v>#VALUE!</v>
      </c>
      <c r="BE714" s="30" cm="1">
        <f t="array" ref="BE714">IF(COUNTIFS(F$20:F$1213,F714,G$20:G$1213,G714)&gt;1,
    _xlfn.PERCENTRANK.INC(
        _xlfn._xlws.FILTER(AO$20:AO$1213, (F$20:F$1213=F714)*(G$20:G$1213=G714)*ISNUMBER(AO$20:AO$1213)),
        AO714
    ),
    0
)</f>
        <v>0.66600000000000004</v>
      </c>
      <c r="BF714" s="28" t="str">
        <f t="shared" si="10"/>
        <v>Orange</v>
      </c>
    </row>
    <row r="715" spans="3:58" hidden="1">
      <c r="C715" s="6" t="s">
        <v>20</v>
      </c>
      <c r="D715" s="4" t="s">
        <v>472</v>
      </c>
      <c r="E715" s="4" t="s">
        <v>22</v>
      </c>
      <c r="F715" s="4" t="s">
        <v>66</v>
      </c>
      <c r="G715" s="4" t="s">
        <v>290</v>
      </c>
      <c r="H715" s="4" t="s">
        <v>799</v>
      </c>
      <c r="I715" s="4" t="s">
        <v>797</v>
      </c>
      <c r="J715" s="4" t="s">
        <v>776</v>
      </c>
      <c r="K715" s="4" t="s">
        <v>777</v>
      </c>
      <c r="L7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715" s="7">
        <v>28438.869999999992</v>
      </c>
      <c r="N715" s="4">
        <v>395</v>
      </c>
      <c r="O715" s="13">
        <v>71.997139240506314</v>
      </c>
      <c r="P715" s="8" t="s">
        <v>1053</v>
      </c>
      <c r="Q715" s="12" t="s">
        <v>472</v>
      </c>
      <c r="R715" s="12" t="s">
        <v>792</v>
      </c>
      <c r="S715" s="12" t="s">
        <v>27</v>
      </c>
      <c r="T715" s="12" t="s">
        <v>859</v>
      </c>
      <c r="U715" s="22"/>
      <c r="V715" s="12">
        <v>155</v>
      </c>
      <c r="W715" s="12"/>
      <c r="X715" s="12">
        <v>11.34</v>
      </c>
      <c r="Y715" s="12"/>
      <c r="Z715" s="12"/>
      <c r="AA715" s="12"/>
      <c r="AB715" s="12"/>
      <c r="AC715" s="12"/>
      <c r="AD715" s="12"/>
      <c r="AE715" s="12" t="s">
        <v>838</v>
      </c>
      <c r="AF715" s="12">
        <v>0.7</v>
      </c>
      <c r="AG715" s="12">
        <v>0.15</v>
      </c>
      <c r="AH715" s="12">
        <v>0.08</v>
      </c>
      <c r="AI715" s="12" t="s">
        <v>1037</v>
      </c>
      <c r="AJ715" s="12" t="s">
        <v>895</v>
      </c>
      <c r="AK715" s="12" t="s">
        <v>895</v>
      </c>
      <c r="AL715" s="16" t="s">
        <v>1038</v>
      </c>
      <c r="AM715" s="12" t="s">
        <v>1500</v>
      </c>
      <c r="AN715" s="27">
        <f>VLOOKUP(Table24[[#This Row],[USD conversion]],Sheet2!A:B,2,FALSE)</f>
        <v>1</v>
      </c>
      <c r="AO715" s="28">
        <f>Table24[[#This Row],[Min Charge]]*Table24[[#This Row],[Conversion Rate]]</f>
        <v>155</v>
      </c>
      <c r="AP715" s="28">
        <f>Table24[[#This Row],[45]]*Table24[[#This Row],[Conversion Rate]]</f>
        <v>0</v>
      </c>
      <c r="AQ715" s="28">
        <f>Table24[[#This Row],[100]]*Table24[[#This Row],[Conversion Rate]]</f>
        <v>11.34</v>
      </c>
      <c r="AR715" s="28">
        <f>Table24[[#This Row],[200]]*Table24[[#This Row],[Conversion Rate]]</f>
        <v>0</v>
      </c>
      <c r="AS715" s="28">
        <f>Table24[[#This Row],[300]]*Table24[[#This Row],[Conversion Rate]]</f>
        <v>0</v>
      </c>
      <c r="AT715" s="28">
        <f>Table24[[#This Row],[500]]*Table24[[#This Row],[Conversion Rate]]</f>
        <v>0</v>
      </c>
      <c r="AU715" s="28">
        <f>Table24[[#This Row],[1000]]*Table24[[#This Row],[Conversion Rate]]</f>
        <v>0</v>
      </c>
      <c r="AV715" s="28">
        <f>Table24[[#This Row],[2500]]*Table24[[#This Row],[Conversion Rate]]</f>
        <v>0</v>
      </c>
      <c r="AW715" s="28">
        <f>Table24[[#This Row],[5000]]*Table24[[#This Row],[Conversion Rate]]</f>
        <v>0</v>
      </c>
      <c r="AX715" s="28" t="str">
        <f>Table24[[#This Row],[All In/ ++]]</f>
        <v>++</v>
      </c>
      <c r="AY715" s="28">
        <f>Table24[[#This Row],[FSC]]*Table24[[#This Row],[Conversion Rate]]</f>
        <v>0.7</v>
      </c>
      <c r="AZ715" s="28">
        <f>Table24[[#This Row],[SSC]]*Table24[[#This Row],[Conversion Rate]]</f>
        <v>0.15</v>
      </c>
      <c r="BA715" s="28">
        <f>Table24[[#This Row],[Screening]]*Table24[[#This Row],[Conversion Rate]]</f>
        <v>0.08</v>
      </c>
      <c r="BB715" s="28" t="e">
        <f>Table24[[#This Row],[Other Charges]]*Table24[[#This Row],[Conversion Rate]]</f>
        <v>#VALUE!</v>
      </c>
      <c r="BC715" s="28" t="e">
        <f>Table24[[#This Row],[Dry Ice Charge]]*Table24[[#This Row],[Conversion Rate]]</f>
        <v>#VALUE!</v>
      </c>
      <c r="BD715" s="28" t="e">
        <f>Table24[[#This Row],[SAF/kg]]*Table24[[#This Row],[Conversion Rate]]</f>
        <v>#VALUE!</v>
      </c>
      <c r="BE715" s="30" cm="1">
        <f t="array" ref="BE715">IF(COUNTIFS(F$20:F$1213,F715,G$20:G$1213,G715)&gt;1,
    _xlfn.PERCENTRANK.INC(
        _xlfn._xlws.FILTER(AO$20:AO$1213, (F$20:F$1213=F715)*(G$20:G$1213=G715)*ISNUMBER(AO$20:AO$1213)),
        AO715
    ),
    0
)</f>
        <v>0.57099999999999995</v>
      </c>
      <c r="BF715" s="28" t="str">
        <f t="shared" si="10"/>
        <v>Orange</v>
      </c>
    </row>
    <row r="716" spans="3:58" hidden="1">
      <c r="C716" s="6" t="s">
        <v>20</v>
      </c>
      <c r="D716" s="4" t="s">
        <v>472</v>
      </c>
      <c r="E716" s="4" t="s">
        <v>22</v>
      </c>
      <c r="F716" s="4" t="s">
        <v>66</v>
      </c>
      <c r="G716" s="4" t="s">
        <v>110</v>
      </c>
      <c r="H716" s="4" t="s">
        <v>799</v>
      </c>
      <c r="I716" s="4" t="s">
        <v>809</v>
      </c>
      <c r="J716" s="4" t="s">
        <v>776</v>
      </c>
      <c r="K716" s="4" t="s">
        <v>777</v>
      </c>
      <c r="L7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716" s="7">
        <v>19140.919999999995</v>
      </c>
      <c r="N716" s="4">
        <v>439</v>
      </c>
      <c r="O716" s="13">
        <v>43.601184510250555</v>
      </c>
      <c r="P716" s="8" t="s">
        <v>1053</v>
      </c>
      <c r="Q716" s="12" t="s">
        <v>472</v>
      </c>
      <c r="R716" s="12" t="s">
        <v>792</v>
      </c>
      <c r="S716" s="12" t="s">
        <v>27</v>
      </c>
      <c r="T716" s="12" t="s">
        <v>859</v>
      </c>
      <c r="U716" s="22"/>
      <c r="V716" s="12">
        <v>155</v>
      </c>
      <c r="W716" s="12"/>
      <c r="X716" s="12">
        <v>7.28</v>
      </c>
      <c r="Y716" s="12"/>
      <c r="Z716" s="12"/>
      <c r="AA716" s="12"/>
      <c r="AB716" s="12"/>
      <c r="AC716" s="12"/>
      <c r="AD716" s="12"/>
      <c r="AE716" s="12" t="s">
        <v>838</v>
      </c>
      <c r="AF716" s="12">
        <v>0.55000000000000004</v>
      </c>
      <c r="AG716" s="12">
        <v>0.15</v>
      </c>
      <c r="AH716" s="12">
        <v>0.08</v>
      </c>
      <c r="AI716" s="12" t="s">
        <v>1037</v>
      </c>
      <c r="AJ716" s="12" t="s">
        <v>895</v>
      </c>
      <c r="AK716" s="12" t="s">
        <v>895</v>
      </c>
      <c r="AL716" s="16" t="s">
        <v>1038</v>
      </c>
      <c r="AM716" s="12" t="s">
        <v>1500</v>
      </c>
      <c r="AN716" s="27">
        <f>VLOOKUP(Table24[[#This Row],[USD conversion]],Sheet2!A:B,2,FALSE)</f>
        <v>1</v>
      </c>
      <c r="AO716" s="28">
        <f>Table24[[#This Row],[Min Charge]]*Table24[[#This Row],[Conversion Rate]]</f>
        <v>155</v>
      </c>
      <c r="AP716" s="28">
        <f>Table24[[#This Row],[45]]*Table24[[#This Row],[Conversion Rate]]</f>
        <v>0</v>
      </c>
      <c r="AQ716" s="28">
        <f>Table24[[#This Row],[100]]*Table24[[#This Row],[Conversion Rate]]</f>
        <v>7.28</v>
      </c>
      <c r="AR716" s="28">
        <f>Table24[[#This Row],[200]]*Table24[[#This Row],[Conversion Rate]]</f>
        <v>0</v>
      </c>
      <c r="AS716" s="28">
        <f>Table24[[#This Row],[300]]*Table24[[#This Row],[Conversion Rate]]</f>
        <v>0</v>
      </c>
      <c r="AT716" s="28">
        <f>Table24[[#This Row],[500]]*Table24[[#This Row],[Conversion Rate]]</f>
        <v>0</v>
      </c>
      <c r="AU716" s="28">
        <f>Table24[[#This Row],[1000]]*Table24[[#This Row],[Conversion Rate]]</f>
        <v>0</v>
      </c>
      <c r="AV716" s="28">
        <f>Table24[[#This Row],[2500]]*Table24[[#This Row],[Conversion Rate]]</f>
        <v>0</v>
      </c>
      <c r="AW716" s="28">
        <f>Table24[[#This Row],[5000]]*Table24[[#This Row],[Conversion Rate]]</f>
        <v>0</v>
      </c>
      <c r="AX716" s="28" t="str">
        <f>Table24[[#This Row],[All In/ ++]]</f>
        <v>++</v>
      </c>
      <c r="AY716" s="28">
        <f>Table24[[#This Row],[FSC]]*Table24[[#This Row],[Conversion Rate]]</f>
        <v>0.55000000000000004</v>
      </c>
      <c r="AZ716" s="28">
        <f>Table24[[#This Row],[SSC]]*Table24[[#This Row],[Conversion Rate]]</f>
        <v>0.15</v>
      </c>
      <c r="BA716" s="28">
        <f>Table24[[#This Row],[Screening]]*Table24[[#This Row],[Conversion Rate]]</f>
        <v>0.08</v>
      </c>
      <c r="BB716" s="28" t="e">
        <f>Table24[[#This Row],[Other Charges]]*Table24[[#This Row],[Conversion Rate]]</f>
        <v>#VALUE!</v>
      </c>
      <c r="BC716" s="28" t="e">
        <f>Table24[[#This Row],[Dry Ice Charge]]*Table24[[#This Row],[Conversion Rate]]</f>
        <v>#VALUE!</v>
      </c>
      <c r="BD716" s="28" t="e">
        <f>Table24[[#This Row],[SAF/kg]]*Table24[[#This Row],[Conversion Rate]]</f>
        <v>#VALUE!</v>
      </c>
      <c r="BE716" s="30" cm="1">
        <f t="array" ref="BE716">IF(COUNTIFS(F$20:F$1213,F716,G$20:G$1213,G716)&gt;1,
    _xlfn.PERCENTRANK.INC(
        _xlfn._xlws.FILTER(AO$20:AO$1213, (F$20:F$1213=F716)*(G$20:G$1213=G716)*ISNUMBER(AO$20:AO$1213)),
        AO716
    ),
    0
)</f>
        <v>0.5</v>
      </c>
      <c r="BF716" s="28" t="str">
        <f t="shared" ref="BF716:BF779" si="11">IF(ISNUMBER(BE716), IF(BE716&lt;=0.2, "Green", IF(BE716&lt;=0.7, "Orange", "Red")), "")</f>
        <v>Orange</v>
      </c>
    </row>
    <row r="717" spans="3:58" hidden="1">
      <c r="C717" s="6" t="s">
        <v>20</v>
      </c>
      <c r="D717" s="4" t="s">
        <v>21</v>
      </c>
      <c r="E717" s="4" t="s">
        <v>36</v>
      </c>
      <c r="F717" s="4" t="s">
        <v>66</v>
      </c>
      <c r="G717" s="4" t="s">
        <v>44</v>
      </c>
      <c r="H717" s="4" t="s">
        <v>799</v>
      </c>
      <c r="I717" s="4" t="s">
        <v>816</v>
      </c>
      <c r="J717" s="4" t="s">
        <v>776</v>
      </c>
      <c r="K717" s="4" t="s">
        <v>777</v>
      </c>
      <c r="L7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717" s="7">
        <v>61502.9</v>
      </c>
      <c r="N717" s="4">
        <v>221</v>
      </c>
      <c r="O717" s="13">
        <v>278.29366515837103</v>
      </c>
      <c r="P717" s="8" t="s">
        <v>1053</v>
      </c>
      <c r="Q717" s="12" t="s">
        <v>472</v>
      </c>
      <c r="R717" s="12" t="s">
        <v>792</v>
      </c>
      <c r="S717" s="12" t="s">
        <v>27</v>
      </c>
      <c r="T717" s="12" t="s">
        <v>859</v>
      </c>
      <c r="U717" s="22"/>
      <c r="V717" s="12">
        <v>135</v>
      </c>
      <c r="W717" s="12"/>
      <c r="X717" s="12">
        <v>7.56</v>
      </c>
      <c r="Y717" s="12"/>
      <c r="Z717" s="12"/>
      <c r="AA717" s="12"/>
      <c r="AB717" s="12"/>
      <c r="AC717" s="12"/>
      <c r="AD717" s="12"/>
      <c r="AE717" s="12" t="s">
        <v>838</v>
      </c>
      <c r="AF717" s="12">
        <v>0.85</v>
      </c>
      <c r="AG717" s="12">
        <v>0.15</v>
      </c>
      <c r="AH717" s="12">
        <v>0.08</v>
      </c>
      <c r="AI717" s="12" t="s">
        <v>1037</v>
      </c>
      <c r="AJ717" s="12" t="s">
        <v>895</v>
      </c>
      <c r="AK717" s="12" t="s">
        <v>895</v>
      </c>
      <c r="AL717" s="16" t="s">
        <v>1038</v>
      </c>
      <c r="AM717" s="12" t="s">
        <v>1500</v>
      </c>
      <c r="AN717" s="27">
        <f>VLOOKUP(Table24[[#This Row],[USD conversion]],Sheet2!A:B,2,FALSE)</f>
        <v>1</v>
      </c>
      <c r="AO717" s="28">
        <f>Table24[[#This Row],[Min Charge]]*Table24[[#This Row],[Conversion Rate]]</f>
        <v>135</v>
      </c>
      <c r="AP717" s="28">
        <f>Table24[[#This Row],[45]]*Table24[[#This Row],[Conversion Rate]]</f>
        <v>0</v>
      </c>
      <c r="AQ717" s="28">
        <f>Table24[[#This Row],[100]]*Table24[[#This Row],[Conversion Rate]]</f>
        <v>7.56</v>
      </c>
      <c r="AR717" s="28">
        <f>Table24[[#This Row],[200]]*Table24[[#This Row],[Conversion Rate]]</f>
        <v>0</v>
      </c>
      <c r="AS717" s="28">
        <f>Table24[[#This Row],[300]]*Table24[[#This Row],[Conversion Rate]]</f>
        <v>0</v>
      </c>
      <c r="AT717" s="28">
        <f>Table24[[#This Row],[500]]*Table24[[#This Row],[Conversion Rate]]</f>
        <v>0</v>
      </c>
      <c r="AU717" s="28">
        <f>Table24[[#This Row],[1000]]*Table24[[#This Row],[Conversion Rate]]</f>
        <v>0</v>
      </c>
      <c r="AV717" s="28">
        <f>Table24[[#This Row],[2500]]*Table24[[#This Row],[Conversion Rate]]</f>
        <v>0</v>
      </c>
      <c r="AW717" s="28">
        <f>Table24[[#This Row],[5000]]*Table24[[#This Row],[Conversion Rate]]</f>
        <v>0</v>
      </c>
      <c r="AX717" s="28" t="str">
        <f>Table24[[#This Row],[All In/ ++]]</f>
        <v>++</v>
      </c>
      <c r="AY717" s="28">
        <f>Table24[[#This Row],[FSC]]*Table24[[#This Row],[Conversion Rate]]</f>
        <v>0.85</v>
      </c>
      <c r="AZ717" s="28">
        <f>Table24[[#This Row],[SSC]]*Table24[[#This Row],[Conversion Rate]]</f>
        <v>0.15</v>
      </c>
      <c r="BA717" s="28">
        <f>Table24[[#This Row],[Screening]]*Table24[[#This Row],[Conversion Rate]]</f>
        <v>0.08</v>
      </c>
      <c r="BB717" s="28" t="e">
        <f>Table24[[#This Row],[Other Charges]]*Table24[[#This Row],[Conversion Rate]]</f>
        <v>#VALUE!</v>
      </c>
      <c r="BC717" s="28" t="e">
        <f>Table24[[#This Row],[Dry Ice Charge]]*Table24[[#This Row],[Conversion Rate]]</f>
        <v>#VALUE!</v>
      </c>
      <c r="BD717" s="28" t="e">
        <f>Table24[[#This Row],[SAF/kg]]*Table24[[#This Row],[Conversion Rate]]</f>
        <v>#VALUE!</v>
      </c>
      <c r="BE717" s="30" cm="1">
        <f t="array" ref="BE717">IF(COUNTIFS(F$20:F$1213,F717,G$20:G$1213,G717)&gt;1,
    _xlfn.PERCENTRANK.INC(
        _xlfn._xlws.FILTER(AO$20:AO$1213, (F$20:F$1213=F717)*(G$20:G$1213=G717)*ISNUMBER(AO$20:AO$1213)),
        AO717
    ),
    0
)</f>
        <v>0.33300000000000002</v>
      </c>
      <c r="BF717" s="28" t="str">
        <f t="shared" si="11"/>
        <v>Orange</v>
      </c>
    </row>
    <row r="718" spans="3:58" hidden="1">
      <c r="C718" s="6" t="s">
        <v>20</v>
      </c>
      <c r="D718" s="4" t="s">
        <v>472</v>
      </c>
      <c r="E718" s="4" t="s">
        <v>22</v>
      </c>
      <c r="F718" s="4" t="s">
        <v>66</v>
      </c>
      <c r="G718" s="4" t="s">
        <v>190</v>
      </c>
      <c r="H718" s="4" t="s">
        <v>799</v>
      </c>
      <c r="I718" s="4" t="s">
        <v>801</v>
      </c>
      <c r="J718" s="4" t="s">
        <v>776</v>
      </c>
      <c r="K718" s="4" t="s">
        <v>777</v>
      </c>
      <c r="L7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718" s="7">
        <v>14609.986499999997</v>
      </c>
      <c r="N718" s="4">
        <v>264</v>
      </c>
      <c r="O718" s="13">
        <v>55.340857954545442</v>
      </c>
      <c r="P718" s="8" t="s">
        <v>1053</v>
      </c>
      <c r="Q718" s="12" t="s">
        <v>472</v>
      </c>
      <c r="R718" s="12" t="s">
        <v>792</v>
      </c>
      <c r="S718" s="12" t="s">
        <v>27</v>
      </c>
      <c r="T718" s="12" t="s">
        <v>859</v>
      </c>
      <c r="U718" s="22"/>
      <c r="V718" s="12">
        <v>155</v>
      </c>
      <c r="W718" s="12"/>
      <c r="X718" s="12">
        <v>7.28</v>
      </c>
      <c r="Y718" s="12"/>
      <c r="Z718" s="12"/>
      <c r="AA718" s="12"/>
      <c r="AB718" s="12"/>
      <c r="AC718" s="12"/>
      <c r="AD718" s="12"/>
      <c r="AE718" s="12" t="s">
        <v>838</v>
      </c>
      <c r="AF718" s="12">
        <v>0.55000000000000004</v>
      </c>
      <c r="AG718" s="12">
        <v>0.15</v>
      </c>
      <c r="AH718" s="12">
        <v>0.08</v>
      </c>
      <c r="AI718" s="12" t="s">
        <v>1037</v>
      </c>
      <c r="AJ718" s="12" t="s">
        <v>895</v>
      </c>
      <c r="AK718" s="12" t="s">
        <v>895</v>
      </c>
      <c r="AL718" s="16" t="s">
        <v>1038</v>
      </c>
      <c r="AM718" s="12" t="s">
        <v>1500</v>
      </c>
      <c r="AN718" s="27">
        <f>VLOOKUP(Table24[[#This Row],[USD conversion]],Sheet2!A:B,2,FALSE)</f>
        <v>1</v>
      </c>
      <c r="AO718" s="28">
        <f>Table24[[#This Row],[Min Charge]]*Table24[[#This Row],[Conversion Rate]]</f>
        <v>155</v>
      </c>
      <c r="AP718" s="28">
        <f>Table24[[#This Row],[45]]*Table24[[#This Row],[Conversion Rate]]</f>
        <v>0</v>
      </c>
      <c r="AQ718" s="28">
        <f>Table24[[#This Row],[100]]*Table24[[#This Row],[Conversion Rate]]</f>
        <v>7.28</v>
      </c>
      <c r="AR718" s="28">
        <f>Table24[[#This Row],[200]]*Table24[[#This Row],[Conversion Rate]]</f>
        <v>0</v>
      </c>
      <c r="AS718" s="28">
        <f>Table24[[#This Row],[300]]*Table24[[#This Row],[Conversion Rate]]</f>
        <v>0</v>
      </c>
      <c r="AT718" s="28">
        <f>Table24[[#This Row],[500]]*Table24[[#This Row],[Conversion Rate]]</f>
        <v>0</v>
      </c>
      <c r="AU718" s="28">
        <f>Table24[[#This Row],[1000]]*Table24[[#This Row],[Conversion Rate]]</f>
        <v>0</v>
      </c>
      <c r="AV718" s="28">
        <f>Table24[[#This Row],[2500]]*Table24[[#This Row],[Conversion Rate]]</f>
        <v>0</v>
      </c>
      <c r="AW718" s="28">
        <f>Table24[[#This Row],[5000]]*Table24[[#This Row],[Conversion Rate]]</f>
        <v>0</v>
      </c>
      <c r="AX718" s="28" t="str">
        <f>Table24[[#This Row],[All In/ ++]]</f>
        <v>++</v>
      </c>
      <c r="AY718" s="28">
        <f>Table24[[#This Row],[FSC]]*Table24[[#This Row],[Conversion Rate]]</f>
        <v>0.55000000000000004</v>
      </c>
      <c r="AZ718" s="28">
        <f>Table24[[#This Row],[SSC]]*Table24[[#This Row],[Conversion Rate]]</f>
        <v>0.15</v>
      </c>
      <c r="BA718" s="28">
        <f>Table24[[#This Row],[Screening]]*Table24[[#This Row],[Conversion Rate]]</f>
        <v>0.08</v>
      </c>
      <c r="BB718" s="28" t="e">
        <f>Table24[[#This Row],[Other Charges]]*Table24[[#This Row],[Conversion Rate]]</f>
        <v>#VALUE!</v>
      </c>
      <c r="BC718" s="28" t="e">
        <f>Table24[[#This Row],[Dry Ice Charge]]*Table24[[#This Row],[Conversion Rate]]</f>
        <v>#VALUE!</v>
      </c>
      <c r="BD718" s="28" t="e">
        <f>Table24[[#This Row],[SAF/kg]]*Table24[[#This Row],[Conversion Rate]]</f>
        <v>#VALUE!</v>
      </c>
      <c r="BE718" s="30" cm="1">
        <f t="array" ref="BE718">IF(COUNTIFS(F$20:F$1213,F718,G$20:G$1213,G718)&gt;1,
    _xlfn.PERCENTRANK.INC(
        _xlfn._xlws.FILTER(AO$20:AO$1213, (F$20:F$1213=F718)*(G$20:G$1213=G718)*ISNUMBER(AO$20:AO$1213)),
        AO718
    ),
    0
)</f>
        <v>0.6</v>
      </c>
      <c r="BF718" s="28" t="str">
        <f t="shared" si="11"/>
        <v>Orange</v>
      </c>
    </row>
    <row r="719" spans="3:58" hidden="1">
      <c r="C719" s="6" t="s">
        <v>20</v>
      </c>
      <c r="D719" s="4" t="s">
        <v>21</v>
      </c>
      <c r="E719" s="4" t="s">
        <v>36</v>
      </c>
      <c r="F719" s="4" t="s">
        <v>37</v>
      </c>
      <c r="G719" s="4" t="s">
        <v>38</v>
      </c>
      <c r="H719" s="4" t="s">
        <v>799</v>
      </c>
      <c r="I719" s="4" t="s">
        <v>814</v>
      </c>
      <c r="J719" s="4" t="s">
        <v>776</v>
      </c>
      <c r="K719" s="4" t="s">
        <v>777</v>
      </c>
      <c r="L7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PharmaNoStandardLAXAKLUSNZAMERICASAPAC</v>
      </c>
      <c r="M719" s="7">
        <v>26820.481815999981</v>
      </c>
      <c r="N719" s="4">
        <v>389</v>
      </c>
      <c r="O719" s="13">
        <v>68.947254025706897</v>
      </c>
      <c r="P719" s="8" t="s">
        <v>1053</v>
      </c>
      <c r="Q719" s="12" t="s">
        <v>472</v>
      </c>
      <c r="R719" s="12" t="s">
        <v>792</v>
      </c>
      <c r="S719" s="12" t="s">
        <v>27</v>
      </c>
      <c r="T719" s="12" t="s">
        <v>859</v>
      </c>
      <c r="U719" s="22"/>
      <c r="V719" s="12">
        <v>135</v>
      </c>
      <c r="W719" s="12"/>
      <c r="X719" s="12">
        <v>10</v>
      </c>
      <c r="Y719" s="12"/>
      <c r="Z719" s="12"/>
      <c r="AA719" s="12"/>
      <c r="AB719" s="12"/>
      <c r="AC719" s="12"/>
      <c r="AD719" s="12"/>
      <c r="AE719" s="12" t="s">
        <v>838</v>
      </c>
      <c r="AF719" s="12">
        <v>0.85</v>
      </c>
      <c r="AG719" s="12">
        <v>0.15</v>
      </c>
      <c r="AH719" s="12">
        <v>0.08</v>
      </c>
      <c r="AI719" s="12" t="s">
        <v>1037</v>
      </c>
      <c r="AJ719" s="12" t="s">
        <v>895</v>
      </c>
      <c r="AK719" s="12" t="s">
        <v>895</v>
      </c>
      <c r="AL719" s="16" t="s">
        <v>1038</v>
      </c>
      <c r="AM719" s="12" t="s">
        <v>1500</v>
      </c>
      <c r="AN719" s="27">
        <f>VLOOKUP(Table24[[#This Row],[USD conversion]],Sheet2!A:B,2,FALSE)</f>
        <v>1</v>
      </c>
      <c r="AO719" s="28">
        <f>Table24[[#This Row],[Min Charge]]*Table24[[#This Row],[Conversion Rate]]</f>
        <v>135</v>
      </c>
      <c r="AP719" s="28">
        <f>Table24[[#This Row],[45]]*Table24[[#This Row],[Conversion Rate]]</f>
        <v>0</v>
      </c>
      <c r="AQ719" s="28">
        <f>Table24[[#This Row],[100]]*Table24[[#This Row],[Conversion Rate]]</f>
        <v>10</v>
      </c>
      <c r="AR719" s="28">
        <f>Table24[[#This Row],[200]]*Table24[[#This Row],[Conversion Rate]]</f>
        <v>0</v>
      </c>
      <c r="AS719" s="28">
        <f>Table24[[#This Row],[300]]*Table24[[#This Row],[Conversion Rate]]</f>
        <v>0</v>
      </c>
      <c r="AT719" s="28">
        <f>Table24[[#This Row],[500]]*Table24[[#This Row],[Conversion Rate]]</f>
        <v>0</v>
      </c>
      <c r="AU719" s="28">
        <f>Table24[[#This Row],[1000]]*Table24[[#This Row],[Conversion Rate]]</f>
        <v>0</v>
      </c>
      <c r="AV719" s="28">
        <f>Table24[[#This Row],[2500]]*Table24[[#This Row],[Conversion Rate]]</f>
        <v>0</v>
      </c>
      <c r="AW719" s="28">
        <f>Table24[[#This Row],[5000]]*Table24[[#This Row],[Conversion Rate]]</f>
        <v>0</v>
      </c>
      <c r="AX719" s="28" t="str">
        <f>Table24[[#This Row],[All In/ ++]]</f>
        <v>++</v>
      </c>
      <c r="AY719" s="28">
        <f>Table24[[#This Row],[FSC]]*Table24[[#This Row],[Conversion Rate]]</f>
        <v>0.85</v>
      </c>
      <c r="AZ719" s="28">
        <f>Table24[[#This Row],[SSC]]*Table24[[#This Row],[Conversion Rate]]</f>
        <v>0.15</v>
      </c>
      <c r="BA719" s="28">
        <f>Table24[[#This Row],[Screening]]*Table24[[#This Row],[Conversion Rate]]</f>
        <v>0.08</v>
      </c>
      <c r="BB719" s="28" t="e">
        <f>Table24[[#This Row],[Other Charges]]*Table24[[#This Row],[Conversion Rate]]</f>
        <v>#VALUE!</v>
      </c>
      <c r="BC719" s="28" t="e">
        <f>Table24[[#This Row],[Dry Ice Charge]]*Table24[[#This Row],[Conversion Rate]]</f>
        <v>#VALUE!</v>
      </c>
      <c r="BD719" s="28" t="e">
        <f>Table24[[#This Row],[SAF/kg]]*Table24[[#This Row],[Conversion Rate]]</f>
        <v>#VALUE!</v>
      </c>
      <c r="BE719" s="30" cm="1">
        <f t="array" ref="BE719">IF(COUNTIFS(F$20:F$1213,F719,G$20:G$1213,G719)&gt;1,
    _xlfn.PERCENTRANK.INC(
        _xlfn._xlws.FILTER(AO$20:AO$1213, (F$20:F$1213=F719)*(G$20:G$1213=G719)*ISNUMBER(AO$20:AO$1213)),
        AO719
    ),
    0
)</f>
        <v>0.6</v>
      </c>
      <c r="BF719" s="28" t="str">
        <f t="shared" si="11"/>
        <v>Orange</v>
      </c>
    </row>
    <row r="720" spans="3:58" hidden="1">
      <c r="C720" s="6" t="s">
        <v>35</v>
      </c>
      <c r="D720" s="4" t="s">
        <v>21</v>
      </c>
      <c r="E720" s="4" t="s">
        <v>36</v>
      </c>
      <c r="F720" s="4" t="s">
        <v>37</v>
      </c>
      <c r="G720" s="4" t="s">
        <v>38</v>
      </c>
      <c r="H720" s="4" t="s">
        <v>799</v>
      </c>
      <c r="I720" s="4" t="s">
        <v>814</v>
      </c>
      <c r="J720" s="4" t="s">
        <v>776</v>
      </c>
      <c r="K720" s="4" t="s">
        <v>777</v>
      </c>
      <c r="L7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GCNoStandardLAXAKLUSNZAMERICASAPAC</v>
      </c>
      <c r="M720" s="7">
        <v>100881.03636200004</v>
      </c>
      <c r="N720" s="4">
        <v>1134</v>
      </c>
      <c r="O720" s="13">
        <v>88.960349525573235</v>
      </c>
      <c r="P720" s="8" t="s">
        <v>1053</v>
      </c>
      <c r="Q720" s="12" t="s">
        <v>472</v>
      </c>
      <c r="R720" s="12" t="s">
        <v>792</v>
      </c>
      <c r="S720" s="12" t="s">
        <v>27</v>
      </c>
      <c r="T720" s="12" t="s">
        <v>859</v>
      </c>
      <c r="U720" s="22"/>
      <c r="V720" s="12">
        <v>135</v>
      </c>
      <c r="W720" s="12"/>
      <c r="X720" s="12">
        <v>8.14</v>
      </c>
      <c r="Y720" s="12"/>
      <c r="Z720" s="12"/>
      <c r="AA720" s="12"/>
      <c r="AB720" s="12"/>
      <c r="AC720" s="12"/>
      <c r="AD720" s="12"/>
      <c r="AE720" s="12" t="s">
        <v>838</v>
      </c>
      <c r="AF720" s="12">
        <v>0.85</v>
      </c>
      <c r="AG720" s="12">
        <v>0.15</v>
      </c>
      <c r="AH720" s="12">
        <v>0.08</v>
      </c>
      <c r="AI720" s="12" t="s">
        <v>1037</v>
      </c>
      <c r="AJ720" s="12" t="s">
        <v>895</v>
      </c>
      <c r="AK720" s="12" t="s">
        <v>895</v>
      </c>
      <c r="AL720" s="16" t="s">
        <v>1038</v>
      </c>
      <c r="AM720" s="12" t="s">
        <v>1500</v>
      </c>
      <c r="AN720" s="27">
        <f>VLOOKUP(Table24[[#This Row],[USD conversion]],Sheet2!A:B,2,FALSE)</f>
        <v>1</v>
      </c>
      <c r="AO720" s="28">
        <f>Table24[[#This Row],[Min Charge]]*Table24[[#This Row],[Conversion Rate]]</f>
        <v>135</v>
      </c>
      <c r="AP720" s="28">
        <f>Table24[[#This Row],[45]]*Table24[[#This Row],[Conversion Rate]]</f>
        <v>0</v>
      </c>
      <c r="AQ720" s="28">
        <f>Table24[[#This Row],[100]]*Table24[[#This Row],[Conversion Rate]]</f>
        <v>8.14</v>
      </c>
      <c r="AR720" s="28">
        <f>Table24[[#This Row],[200]]*Table24[[#This Row],[Conversion Rate]]</f>
        <v>0</v>
      </c>
      <c r="AS720" s="28">
        <f>Table24[[#This Row],[300]]*Table24[[#This Row],[Conversion Rate]]</f>
        <v>0</v>
      </c>
      <c r="AT720" s="28">
        <f>Table24[[#This Row],[500]]*Table24[[#This Row],[Conversion Rate]]</f>
        <v>0</v>
      </c>
      <c r="AU720" s="28">
        <f>Table24[[#This Row],[1000]]*Table24[[#This Row],[Conversion Rate]]</f>
        <v>0</v>
      </c>
      <c r="AV720" s="28">
        <f>Table24[[#This Row],[2500]]*Table24[[#This Row],[Conversion Rate]]</f>
        <v>0</v>
      </c>
      <c r="AW720" s="28">
        <f>Table24[[#This Row],[5000]]*Table24[[#This Row],[Conversion Rate]]</f>
        <v>0</v>
      </c>
      <c r="AX720" s="28" t="str">
        <f>Table24[[#This Row],[All In/ ++]]</f>
        <v>++</v>
      </c>
      <c r="AY720" s="28">
        <f>Table24[[#This Row],[FSC]]*Table24[[#This Row],[Conversion Rate]]</f>
        <v>0.85</v>
      </c>
      <c r="AZ720" s="28">
        <f>Table24[[#This Row],[SSC]]*Table24[[#This Row],[Conversion Rate]]</f>
        <v>0.15</v>
      </c>
      <c r="BA720" s="28">
        <f>Table24[[#This Row],[Screening]]*Table24[[#This Row],[Conversion Rate]]</f>
        <v>0.08</v>
      </c>
      <c r="BB720" s="28" t="e">
        <f>Table24[[#This Row],[Other Charges]]*Table24[[#This Row],[Conversion Rate]]</f>
        <v>#VALUE!</v>
      </c>
      <c r="BC720" s="28" t="e">
        <f>Table24[[#This Row],[Dry Ice Charge]]*Table24[[#This Row],[Conversion Rate]]</f>
        <v>#VALUE!</v>
      </c>
      <c r="BD720" s="28" t="e">
        <f>Table24[[#This Row],[SAF/kg]]*Table24[[#This Row],[Conversion Rate]]</f>
        <v>#VALUE!</v>
      </c>
      <c r="BE720" s="30" cm="1">
        <f t="array" ref="BE720">IF(COUNTIFS(F$20:F$1213,F720,G$20:G$1213,G720)&gt;1,
    _xlfn.PERCENTRANK.INC(
        _xlfn._xlws.FILTER(AO$20:AO$1213, (F$20:F$1213=F720)*(G$20:G$1213=G720)*ISNUMBER(AO$20:AO$1213)),
        AO720
    ),
    0
)</f>
        <v>0.6</v>
      </c>
      <c r="BF720" s="28" t="str">
        <f t="shared" si="11"/>
        <v>Orange</v>
      </c>
    </row>
    <row r="721" spans="3:58">
      <c r="C721" s="6" t="s">
        <v>20</v>
      </c>
      <c r="D721" s="4" t="s">
        <v>472</v>
      </c>
      <c r="E721" s="4" t="s">
        <v>22</v>
      </c>
      <c r="F721" s="4" t="s">
        <v>37</v>
      </c>
      <c r="G721" s="4" t="s">
        <v>113</v>
      </c>
      <c r="H721" s="4" t="s">
        <v>799</v>
      </c>
      <c r="I721" s="4" t="s">
        <v>820</v>
      </c>
      <c r="J721" s="4" t="s">
        <v>776</v>
      </c>
      <c r="K721" s="4" t="s">
        <v>778</v>
      </c>
      <c r="L7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PharmaYesExpressLAXAMSUSNLAMERICASEMEA</v>
      </c>
      <c r="M721" s="7">
        <v>38661.293339999982</v>
      </c>
      <c r="N721" s="4">
        <v>460</v>
      </c>
      <c r="O721" s="13">
        <v>84.046289869565172</v>
      </c>
      <c r="P721" s="8" t="s">
        <v>1053</v>
      </c>
      <c r="Q721" s="12" t="s">
        <v>472</v>
      </c>
      <c r="R721" s="12" t="s">
        <v>791</v>
      </c>
      <c r="S721" s="12"/>
      <c r="T721" s="12" t="s">
        <v>859</v>
      </c>
      <c r="U721" s="22"/>
      <c r="V721" s="12">
        <v>155</v>
      </c>
      <c r="W721" s="12"/>
      <c r="X721" s="12">
        <v>5.89</v>
      </c>
      <c r="Y721" s="12"/>
      <c r="Z721" s="12"/>
      <c r="AA721" s="12"/>
      <c r="AB721" s="12"/>
      <c r="AC721" s="12"/>
      <c r="AD721" s="12"/>
      <c r="AE721" s="12" t="s">
        <v>838</v>
      </c>
      <c r="AF721" s="12">
        <v>0.55000000000000004</v>
      </c>
      <c r="AG721" s="12">
        <v>0.15</v>
      </c>
      <c r="AH721" s="12">
        <v>0.08</v>
      </c>
      <c r="AI721" s="12" t="s">
        <v>1037</v>
      </c>
      <c r="AJ721" s="12" t="s">
        <v>895</v>
      </c>
      <c r="AK721" s="12" t="s">
        <v>895</v>
      </c>
      <c r="AL721" s="16" t="s">
        <v>1038</v>
      </c>
      <c r="AM721" s="12" t="s">
        <v>1500</v>
      </c>
      <c r="AN721" s="27">
        <f>VLOOKUP(Table24[[#This Row],[USD conversion]],Sheet2!A:B,2,FALSE)</f>
        <v>1</v>
      </c>
      <c r="AO721" s="28">
        <f>Table24[[#This Row],[Min Charge]]*Table24[[#This Row],[Conversion Rate]]</f>
        <v>155</v>
      </c>
      <c r="AP721" s="28">
        <f>Table24[[#This Row],[45]]*Table24[[#This Row],[Conversion Rate]]</f>
        <v>0</v>
      </c>
      <c r="AQ721" s="28">
        <f>Table24[[#This Row],[100]]*Table24[[#This Row],[Conversion Rate]]</f>
        <v>5.89</v>
      </c>
      <c r="AR721" s="28">
        <f>Table24[[#This Row],[200]]*Table24[[#This Row],[Conversion Rate]]</f>
        <v>0</v>
      </c>
      <c r="AS721" s="28">
        <f>Table24[[#This Row],[300]]*Table24[[#This Row],[Conversion Rate]]</f>
        <v>0</v>
      </c>
      <c r="AT721" s="28">
        <f>Table24[[#This Row],[500]]*Table24[[#This Row],[Conversion Rate]]</f>
        <v>0</v>
      </c>
      <c r="AU721" s="28">
        <f>Table24[[#This Row],[1000]]*Table24[[#This Row],[Conversion Rate]]</f>
        <v>0</v>
      </c>
      <c r="AV721" s="28">
        <f>Table24[[#This Row],[2500]]*Table24[[#This Row],[Conversion Rate]]</f>
        <v>0</v>
      </c>
      <c r="AW721" s="28">
        <f>Table24[[#This Row],[5000]]*Table24[[#This Row],[Conversion Rate]]</f>
        <v>0</v>
      </c>
      <c r="AX721" s="28" t="str">
        <f>Table24[[#This Row],[All In/ ++]]</f>
        <v>++</v>
      </c>
      <c r="AY721" s="28">
        <f>Table24[[#This Row],[FSC]]*Table24[[#This Row],[Conversion Rate]]</f>
        <v>0.55000000000000004</v>
      </c>
      <c r="AZ721" s="28">
        <f>Table24[[#This Row],[SSC]]*Table24[[#This Row],[Conversion Rate]]</f>
        <v>0.15</v>
      </c>
      <c r="BA721" s="28">
        <f>Table24[[#This Row],[Screening]]*Table24[[#This Row],[Conversion Rate]]</f>
        <v>0.08</v>
      </c>
      <c r="BB721" s="28" t="e">
        <f>Table24[[#This Row],[Other Charges]]*Table24[[#This Row],[Conversion Rate]]</f>
        <v>#VALUE!</v>
      </c>
      <c r="BC721" s="28" t="e">
        <f>Table24[[#This Row],[Dry Ice Charge]]*Table24[[#This Row],[Conversion Rate]]</f>
        <v>#VALUE!</v>
      </c>
      <c r="BD721" s="28" t="e">
        <f>Table24[[#This Row],[SAF/kg]]*Table24[[#This Row],[Conversion Rate]]</f>
        <v>#VALUE!</v>
      </c>
      <c r="BE721" s="30" cm="1">
        <f t="array" ref="BE721">IF(COUNTIFS(F$20:F$1213,F721,G$20:G$1213,G721)&gt;1,
    _xlfn.PERCENTRANK.INC(
        _xlfn._xlws.FILTER(AO$20:AO$1213, (F$20:F$1213=F721)*(G$20:G$1213=G721)*ISNUMBER(AO$20:AO$1213)),
        AO721
    ),
    0
)</f>
        <v>0.5</v>
      </c>
      <c r="BF721" s="28" t="str">
        <f t="shared" si="11"/>
        <v>Orange</v>
      </c>
    </row>
    <row r="722" spans="3:58">
      <c r="C722" s="6" t="s">
        <v>20</v>
      </c>
      <c r="D722" s="4" t="s">
        <v>472</v>
      </c>
      <c r="E722" s="4" t="s">
        <v>22</v>
      </c>
      <c r="F722" s="4" t="s">
        <v>37</v>
      </c>
      <c r="G722" s="4" t="s">
        <v>112</v>
      </c>
      <c r="H722" s="4" t="s">
        <v>799</v>
      </c>
      <c r="I722" s="4" t="s">
        <v>803</v>
      </c>
      <c r="J722" s="4" t="s">
        <v>776</v>
      </c>
      <c r="K722" s="4" t="s">
        <v>778</v>
      </c>
      <c r="L7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PharmaYesExpressLAXBRUUSBEAMERICASEMEA</v>
      </c>
      <c r="M722" s="7">
        <v>14803.16</v>
      </c>
      <c r="N722" s="4">
        <v>375</v>
      </c>
      <c r="O722" s="13">
        <v>39.475093333333334</v>
      </c>
      <c r="P722" s="8" t="s">
        <v>1053</v>
      </c>
      <c r="Q722" s="12" t="s">
        <v>472</v>
      </c>
      <c r="R722" s="12" t="s">
        <v>791</v>
      </c>
      <c r="S722" s="12"/>
      <c r="T722" s="12" t="s">
        <v>859</v>
      </c>
      <c r="U722" s="22"/>
      <c r="V722" s="12">
        <v>155</v>
      </c>
      <c r="W722" s="12"/>
      <c r="X722" s="12">
        <v>5.89</v>
      </c>
      <c r="Y722" s="12"/>
      <c r="Z722" s="12"/>
      <c r="AA722" s="12"/>
      <c r="AB722" s="12"/>
      <c r="AC722" s="12"/>
      <c r="AD722" s="12"/>
      <c r="AE722" s="12" t="s">
        <v>838</v>
      </c>
      <c r="AF722" s="12">
        <v>0.55000000000000004</v>
      </c>
      <c r="AG722" s="12">
        <v>0.15</v>
      </c>
      <c r="AH722" s="12">
        <v>0.08</v>
      </c>
      <c r="AI722" s="12" t="s">
        <v>1037</v>
      </c>
      <c r="AJ722" s="12" t="s">
        <v>895</v>
      </c>
      <c r="AK722" s="12" t="s">
        <v>895</v>
      </c>
      <c r="AL722" s="16" t="s">
        <v>1038</v>
      </c>
      <c r="AM722" s="12" t="s">
        <v>1500</v>
      </c>
      <c r="AN722" s="27">
        <f>VLOOKUP(Table24[[#This Row],[USD conversion]],Sheet2!A:B,2,FALSE)</f>
        <v>1</v>
      </c>
      <c r="AO722" s="28">
        <f>Table24[[#This Row],[Min Charge]]*Table24[[#This Row],[Conversion Rate]]</f>
        <v>155</v>
      </c>
      <c r="AP722" s="28">
        <f>Table24[[#This Row],[45]]*Table24[[#This Row],[Conversion Rate]]</f>
        <v>0</v>
      </c>
      <c r="AQ722" s="28">
        <f>Table24[[#This Row],[100]]*Table24[[#This Row],[Conversion Rate]]</f>
        <v>5.89</v>
      </c>
      <c r="AR722" s="28">
        <f>Table24[[#This Row],[200]]*Table24[[#This Row],[Conversion Rate]]</f>
        <v>0</v>
      </c>
      <c r="AS722" s="28">
        <f>Table24[[#This Row],[300]]*Table24[[#This Row],[Conversion Rate]]</f>
        <v>0</v>
      </c>
      <c r="AT722" s="28">
        <f>Table24[[#This Row],[500]]*Table24[[#This Row],[Conversion Rate]]</f>
        <v>0</v>
      </c>
      <c r="AU722" s="28">
        <f>Table24[[#This Row],[1000]]*Table24[[#This Row],[Conversion Rate]]</f>
        <v>0</v>
      </c>
      <c r="AV722" s="28">
        <f>Table24[[#This Row],[2500]]*Table24[[#This Row],[Conversion Rate]]</f>
        <v>0</v>
      </c>
      <c r="AW722" s="28">
        <f>Table24[[#This Row],[5000]]*Table24[[#This Row],[Conversion Rate]]</f>
        <v>0</v>
      </c>
      <c r="AX722" s="28" t="str">
        <f>Table24[[#This Row],[All In/ ++]]</f>
        <v>++</v>
      </c>
      <c r="AY722" s="28">
        <f>Table24[[#This Row],[FSC]]*Table24[[#This Row],[Conversion Rate]]</f>
        <v>0.55000000000000004</v>
      </c>
      <c r="AZ722" s="28">
        <f>Table24[[#This Row],[SSC]]*Table24[[#This Row],[Conversion Rate]]</f>
        <v>0.15</v>
      </c>
      <c r="BA722" s="28">
        <f>Table24[[#This Row],[Screening]]*Table24[[#This Row],[Conversion Rate]]</f>
        <v>0.08</v>
      </c>
      <c r="BB722" s="28" t="e">
        <f>Table24[[#This Row],[Other Charges]]*Table24[[#This Row],[Conversion Rate]]</f>
        <v>#VALUE!</v>
      </c>
      <c r="BC722" s="28" t="e">
        <f>Table24[[#This Row],[Dry Ice Charge]]*Table24[[#This Row],[Conversion Rate]]</f>
        <v>#VALUE!</v>
      </c>
      <c r="BD722" s="28" t="e">
        <f>Table24[[#This Row],[SAF/kg]]*Table24[[#This Row],[Conversion Rate]]</f>
        <v>#VALUE!</v>
      </c>
      <c r="BE722" s="30" cm="1">
        <f t="array" ref="BE722">IF(COUNTIFS(F$20:F$1213,F722,G$20:G$1213,G722)&gt;1,
    _xlfn.PERCENTRANK.INC(
        _xlfn._xlws.FILTER(AO$20:AO$1213, (F$20:F$1213=F722)*(G$20:G$1213=G722)*ISNUMBER(AO$20:AO$1213)),
        AO722
    ),
    0
)</f>
        <v>0.5</v>
      </c>
      <c r="BF722" s="28" t="str">
        <f t="shared" si="11"/>
        <v>Orange</v>
      </c>
    </row>
    <row r="723" spans="3:58" hidden="1">
      <c r="C723" s="6" t="s">
        <v>20</v>
      </c>
      <c r="D723" s="4" t="s">
        <v>472</v>
      </c>
      <c r="E723" s="4" t="s">
        <v>22</v>
      </c>
      <c r="F723" s="4" t="s">
        <v>37</v>
      </c>
      <c r="G723" s="4" t="s">
        <v>44</v>
      </c>
      <c r="H723" s="4" t="s">
        <v>799</v>
      </c>
      <c r="I723" s="4" t="s">
        <v>816</v>
      </c>
      <c r="J723" s="4" t="s">
        <v>776</v>
      </c>
      <c r="K723" s="4" t="s">
        <v>777</v>
      </c>
      <c r="L7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PharmaYesExpressLAXMELUSAUAMERICASAPAC</v>
      </c>
      <c r="M723" s="7">
        <v>8906.989999999998</v>
      </c>
      <c r="N723" s="4">
        <v>315</v>
      </c>
      <c r="O723" s="13">
        <v>28.276158730158723</v>
      </c>
      <c r="P723" s="8" t="s">
        <v>1053</v>
      </c>
      <c r="Q723" s="12" t="s">
        <v>472</v>
      </c>
      <c r="R723" s="12" t="s">
        <v>792</v>
      </c>
      <c r="S723" s="12" t="s">
        <v>27</v>
      </c>
      <c r="T723" s="12" t="s">
        <v>859</v>
      </c>
      <c r="U723" s="22"/>
      <c r="V723" s="12">
        <v>155</v>
      </c>
      <c r="W723" s="12"/>
      <c r="X723" s="12">
        <v>14.29</v>
      </c>
      <c r="Y723" s="12"/>
      <c r="Z723" s="12"/>
      <c r="AA723" s="12"/>
      <c r="AB723" s="12"/>
      <c r="AC723" s="12"/>
      <c r="AD723" s="12"/>
      <c r="AE723" s="12" t="s">
        <v>838</v>
      </c>
      <c r="AF723" s="12">
        <v>0.85</v>
      </c>
      <c r="AG723" s="12">
        <v>0.15</v>
      </c>
      <c r="AH723" s="12">
        <v>0.08</v>
      </c>
      <c r="AI723" s="12" t="s">
        <v>1037</v>
      </c>
      <c r="AJ723" s="12" t="s">
        <v>895</v>
      </c>
      <c r="AK723" s="12" t="s">
        <v>895</v>
      </c>
      <c r="AL723" s="16" t="s">
        <v>1038</v>
      </c>
      <c r="AM723" s="12" t="s">
        <v>1500</v>
      </c>
      <c r="AN723" s="27">
        <f>VLOOKUP(Table24[[#This Row],[USD conversion]],Sheet2!A:B,2,FALSE)</f>
        <v>1</v>
      </c>
      <c r="AO723" s="28">
        <f>Table24[[#This Row],[Min Charge]]*Table24[[#This Row],[Conversion Rate]]</f>
        <v>155</v>
      </c>
      <c r="AP723" s="28">
        <f>Table24[[#This Row],[45]]*Table24[[#This Row],[Conversion Rate]]</f>
        <v>0</v>
      </c>
      <c r="AQ723" s="28">
        <f>Table24[[#This Row],[100]]*Table24[[#This Row],[Conversion Rate]]</f>
        <v>14.29</v>
      </c>
      <c r="AR723" s="28">
        <f>Table24[[#This Row],[200]]*Table24[[#This Row],[Conversion Rate]]</f>
        <v>0</v>
      </c>
      <c r="AS723" s="28">
        <f>Table24[[#This Row],[300]]*Table24[[#This Row],[Conversion Rate]]</f>
        <v>0</v>
      </c>
      <c r="AT723" s="28">
        <f>Table24[[#This Row],[500]]*Table24[[#This Row],[Conversion Rate]]</f>
        <v>0</v>
      </c>
      <c r="AU723" s="28">
        <f>Table24[[#This Row],[1000]]*Table24[[#This Row],[Conversion Rate]]</f>
        <v>0</v>
      </c>
      <c r="AV723" s="28">
        <f>Table24[[#This Row],[2500]]*Table24[[#This Row],[Conversion Rate]]</f>
        <v>0</v>
      </c>
      <c r="AW723" s="28">
        <f>Table24[[#This Row],[5000]]*Table24[[#This Row],[Conversion Rate]]</f>
        <v>0</v>
      </c>
      <c r="AX723" s="28" t="str">
        <f>Table24[[#This Row],[All In/ ++]]</f>
        <v>++</v>
      </c>
      <c r="AY723" s="28">
        <f>Table24[[#This Row],[FSC]]*Table24[[#This Row],[Conversion Rate]]</f>
        <v>0.85</v>
      </c>
      <c r="AZ723" s="28">
        <f>Table24[[#This Row],[SSC]]*Table24[[#This Row],[Conversion Rate]]</f>
        <v>0.15</v>
      </c>
      <c r="BA723" s="28">
        <f>Table24[[#This Row],[Screening]]*Table24[[#This Row],[Conversion Rate]]</f>
        <v>0.08</v>
      </c>
      <c r="BB723" s="28" t="e">
        <f>Table24[[#This Row],[Other Charges]]*Table24[[#This Row],[Conversion Rate]]</f>
        <v>#VALUE!</v>
      </c>
      <c r="BC723" s="28" t="e">
        <f>Table24[[#This Row],[Dry Ice Charge]]*Table24[[#This Row],[Conversion Rate]]</f>
        <v>#VALUE!</v>
      </c>
      <c r="BD723" s="28" t="e">
        <f>Table24[[#This Row],[SAF/kg]]*Table24[[#This Row],[Conversion Rate]]</f>
        <v>#VALUE!</v>
      </c>
      <c r="BE723" s="30" cm="1">
        <f t="array" ref="BE723">IF(COUNTIFS(F$20:F$1213,F723,G$20:G$1213,G723)&gt;1,
    _xlfn.PERCENTRANK.INC(
        _xlfn._xlws.FILTER(AO$20:AO$1213, (F$20:F$1213=F723)*(G$20:G$1213=G723)*ISNUMBER(AO$20:AO$1213)),
        AO723
    ),
    0
)</f>
        <v>0.33300000000000002</v>
      </c>
      <c r="BF723" s="28" t="str">
        <f t="shared" si="11"/>
        <v>Orange</v>
      </c>
    </row>
    <row r="724" spans="3:58" hidden="1">
      <c r="C724" s="6" t="s">
        <v>20</v>
      </c>
      <c r="D724" s="4" t="s">
        <v>472</v>
      </c>
      <c r="E724" s="4" t="s">
        <v>22</v>
      </c>
      <c r="F724" s="4" t="s">
        <v>37</v>
      </c>
      <c r="G724" s="4" t="s">
        <v>181</v>
      </c>
      <c r="H724" s="4" t="s">
        <v>799</v>
      </c>
      <c r="I724" s="4" t="s">
        <v>808</v>
      </c>
      <c r="J724" s="4" t="s">
        <v>776</v>
      </c>
      <c r="K724" s="4" t="s">
        <v>777</v>
      </c>
      <c r="L7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724" s="7">
        <v>18783.142453600001</v>
      </c>
      <c r="N724" s="4">
        <v>1192</v>
      </c>
      <c r="O724" s="13">
        <v>15.757669843624162</v>
      </c>
      <c r="P724" s="8" t="s">
        <v>1053</v>
      </c>
      <c r="Q724" s="12" t="s">
        <v>472</v>
      </c>
      <c r="R724" s="12" t="s">
        <v>791</v>
      </c>
      <c r="S724" s="12"/>
      <c r="T724" s="12" t="s">
        <v>859</v>
      </c>
      <c r="U724" s="22"/>
      <c r="V724" s="12">
        <v>155</v>
      </c>
      <c r="W724" s="12"/>
      <c r="X724" s="12">
        <v>7.72</v>
      </c>
      <c r="Y724" s="12"/>
      <c r="Z724" s="12"/>
      <c r="AA724" s="12"/>
      <c r="AB724" s="12"/>
      <c r="AC724" s="12"/>
      <c r="AD724" s="12"/>
      <c r="AE724" s="12" t="s">
        <v>838</v>
      </c>
      <c r="AF724" s="12">
        <v>0.55000000000000004</v>
      </c>
      <c r="AG724" s="12">
        <v>0.15</v>
      </c>
      <c r="AH724" s="12">
        <v>0.08</v>
      </c>
      <c r="AI724" s="12" t="s">
        <v>1037</v>
      </c>
      <c r="AJ724" s="12" t="s">
        <v>895</v>
      </c>
      <c r="AK724" s="12" t="s">
        <v>895</v>
      </c>
      <c r="AL724" s="16" t="s">
        <v>1038</v>
      </c>
      <c r="AM724" s="12" t="s">
        <v>1500</v>
      </c>
      <c r="AN724" s="27">
        <f>VLOOKUP(Table24[[#This Row],[USD conversion]],Sheet2!A:B,2,FALSE)</f>
        <v>1</v>
      </c>
      <c r="AO724" s="28">
        <f>Table24[[#This Row],[Min Charge]]*Table24[[#This Row],[Conversion Rate]]</f>
        <v>155</v>
      </c>
      <c r="AP724" s="28">
        <f>Table24[[#This Row],[45]]*Table24[[#This Row],[Conversion Rate]]</f>
        <v>0</v>
      </c>
      <c r="AQ724" s="28">
        <f>Table24[[#This Row],[100]]*Table24[[#This Row],[Conversion Rate]]</f>
        <v>7.72</v>
      </c>
      <c r="AR724" s="28">
        <f>Table24[[#This Row],[200]]*Table24[[#This Row],[Conversion Rate]]</f>
        <v>0</v>
      </c>
      <c r="AS724" s="28">
        <f>Table24[[#This Row],[300]]*Table24[[#This Row],[Conversion Rate]]</f>
        <v>0</v>
      </c>
      <c r="AT724" s="28">
        <f>Table24[[#This Row],[500]]*Table24[[#This Row],[Conversion Rate]]</f>
        <v>0</v>
      </c>
      <c r="AU724" s="28">
        <f>Table24[[#This Row],[1000]]*Table24[[#This Row],[Conversion Rate]]</f>
        <v>0</v>
      </c>
      <c r="AV724" s="28">
        <f>Table24[[#This Row],[2500]]*Table24[[#This Row],[Conversion Rate]]</f>
        <v>0</v>
      </c>
      <c r="AW724" s="28">
        <f>Table24[[#This Row],[5000]]*Table24[[#This Row],[Conversion Rate]]</f>
        <v>0</v>
      </c>
      <c r="AX724" s="28" t="str">
        <f>Table24[[#This Row],[All In/ ++]]</f>
        <v>++</v>
      </c>
      <c r="AY724" s="28">
        <f>Table24[[#This Row],[FSC]]*Table24[[#This Row],[Conversion Rate]]</f>
        <v>0.55000000000000004</v>
      </c>
      <c r="AZ724" s="28">
        <f>Table24[[#This Row],[SSC]]*Table24[[#This Row],[Conversion Rate]]</f>
        <v>0.15</v>
      </c>
      <c r="BA724" s="28">
        <f>Table24[[#This Row],[Screening]]*Table24[[#This Row],[Conversion Rate]]</f>
        <v>0.08</v>
      </c>
      <c r="BB724" s="28" t="e">
        <f>Table24[[#This Row],[Other Charges]]*Table24[[#This Row],[Conversion Rate]]</f>
        <v>#VALUE!</v>
      </c>
      <c r="BC724" s="28" t="e">
        <f>Table24[[#This Row],[Dry Ice Charge]]*Table24[[#This Row],[Conversion Rate]]</f>
        <v>#VALUE!</v>
      </c>
      <c r="BD724" s="28" t="e">
        <f>Table24[[#This Row],[SAF/kg]]*Table24[[#This Row],[Conversion Rate]]</f>
        <v>#VALUE!</v>
      </c>
      <c r="BE724" s="30" cm="1">
        <f t="array" ref="BE724">IF(COUNTIFS(F$20:F$1213,F724,G$20:G$1213,G724)&gt;1,
    _xlfn.PERCENTRANK.INC(
        _xlfn._xlws.FILTER(AO$20:AO$1213, (F$20:F$1213=F724)*(G$20:G$1213=G724)*ISNUMBER(AO$20:AO$1213)),
        AO724
    ),
    0
)</f>
        <v>0.5</v>
      </c>
      <c r="BF724" s="28" t="str">
        <f t="shared" si="11"/>
        <v>Orange</v>
      </c>
    </row>
    <row r="725" spans="3:58" hidden="1">
      <c r="C725" s="6" t="s">
        <v>20</v>
      </c>
      <c r="D725" s="4" t="s">
        <v>472</v>
      </c>
      <c r="E725" s="4" t="s">
        <v>22</v>
      </c>
      <c r="F725" s="4" t="s">
        <v>37</v>
      </c>
      <c r="G725" s="4" t="s">
        <v>27</v>
      </c>
      <c r="H725" s="4" t="s">
        <v>799</v>
      </c>
      <c r="I725" s="4" t="s">
        <v>810</v>
      </c>
      <c r="J725" s="4" t="s">
        <v>776</v>
      </c>
      <c r="K725" s="4" t="s">
        <v>777</v>
      </c>
      <c r="L7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PharmaYesExpressLAXSINUSSGAMERICASAPAC</v>
      </c>
      <c r="M725" s="7">
        <v>9787.5968860000012</v>
      </c>
      <c r="N725" s="4">
        <v>503</v>
      </c>
      <c r="O725" s="13">
        <v>19.458443113320083</v>
      </c>
      <c r="P725" s="8" t="s">
        <v>1053</v>
      </c>
      <c r="Q725" s="12" t="s">
        <v>472</v>
      </c>
      <c r="R725" s="12" t="s">
        <v>791</v>
      </c>
      <c r="S725" s="12"/>
      <c r="T725" s="12" t="s">
        <v>859</v>
      </c>
      <c r="U725" s="22"/>
      <c r="V725" s="12">
        <v>155</v>
      </c>
      <c r="W725" s="12"/>
      <c r="X725" s="12">
        <v>7.58</v>
      </c>
      <c r="Y725" s="12"/>
      <c r="Z725" s="12"/>
      <c r="AA725" s="12"/>
      <c r="AB725" s="12"/>
      <c r="AC725" s="12"/>
      <c r="AD725" s="12"/>
      <c r="AE725" s="12" t="s">
        <v>838</v>
      </c>
      <c r="AF725" s="12">
        <v>0.7</v>
      </c>
      <c r="AG725" s="12">
        <v>0.15</v>
      </c>
      <c r="AH725" s="12">
        <v>0.08</v>
      </c>
      <c r="AI725" s="12" t="s">
        <v>1037</v>
      </c>
      <c r="AJ725" s="12" t="s">
        <v>895</v>
      </c>
      <c r="AK725" s="12" t="s">
        <v>895</v>
      </c>
      <c r="AL725" s="16" t="s">
        <v>1038</v>
      </c>
      <c r="AM725" s="12" t="s">
        <v>1500</v>
      </c>
      <c r="AN725" s="27">
        <f>VLOOKUP(Table24[[#This Row],[USD conversion]],Sheet2!A:B,2,FALSE)</f>
        <v>1</v>
      </c>
      <c r="AO725" s="28">
        <f>Table24[[#This Row],[Min Charge]]*Table24[[#This Row],[Conversion Rate]]</f>
        <v>155</v>
      </c>
      <c r="AP725" s="28">
        <f>Table24[[#This Row],[45]]*Table24[[#This Row],[Conversion Rate]]</f>
        <v>0</v>
      </c>
      <c r="AQ725" s="28">
        <f>Table24[[#This Row],[100]]*Table24[[#This Row],[Conversion Rate]]</f>
        <v>7.58</v>
      </c>
      <c r="AR725" s="28">
        <f>Table24[[#This Row],[200]]*Table24[[#This Row],[Conversion Rate]]</f>
        <v>0</v>
      </c>
      <c r="AS725" s="28">
        <f>Table24[[#This Row],[300]]*Table24[[#This Row],[Conversion Rate]]</f>
        <v>0</v>
      </c>
      <c r="AT725" s="28">
        <f>Table24[[#This Row],[500]]*Table24[[#This Row],[Conversion Rate]]</f>
        <v>0</v>
      </c>
      <c r="AU725" s="28">
        <f>Table24[[#This Row],[1000]]*Table24[[#This Row],[Conversion Rate]]</f>
        <v>0</v>
      </c>
      <c r="AV725" s="28">
        <f>Table24[[#This Row],[2500]]*Table24[[#This Row],[Conversion Rate]]</f>
        <v>0</v>
      </c>
      <c r="AW725" s="28">
        <f>Table24[[#This Row],[5000]]*Table24[[#This Row],[Conversion Rate]]</f>
        <v>0</v>
      </c>
      <c r="AX725" s="28" t="str">
        <f>Table24[[#This Row],[All In/ ++]]</f>
        <v>++</v>
      </c>
      <c r="AY725" s="28">
        <f>Table24[[#This Row],[FSC]]*Table24[[#This Row],[Conversion Rate]]</f>
        <v>0.7</v>
      </c>
      <c r="AZ725" s="28">
        <f>Table24[[#This Row],[SSC]]*Table24[[#This Row],[Conversion Rate]]</f>
        <v>0.15</v>
      </c>
      <c r="BA725" s="28">
        <f>Table24[[#This Row],[Screening]]*Table24[[#This Row],[Conversion Rate]]</f>
        <v>0.08</v>
      </c>
      <c r="BB725" s="28" t="e">
        <f>Table24[[#This Row],[Other Charges]]*Table24[[#This Row],[Conversion Rate]]</f>
        <v>#VALUE!</v>
      </c>
      <c r="BC725" s="28" t="e">
        <f>Table24[[#This Row],[Dry Ice Charge]]*Table24[[#This Row],[Conversion Rate]]</f>
        <v>#VALUE!</v>
      </c>
      <c r="BD725" s="28" t="e">
        <f>Table24[[#This Row],[SAF/kg]]*Table24[[#This Row],[Conversion Rate]]</f>
        <v>#VALUE!</v>
      </c>
      <c r="BE725" s="30" cm="1">
        <f t="array" ref="BE725">IF(COUNTIFS(F$20:F$1213,F725,G$20:G$1213,G725)&gt;1,
    _xlfn.PERCENTRANK.INC(
        _xlfn._xlws.FILTER(AO$20:AO$1213, (F$20:F$1213=F725)*(G$20:G$1213=G725)*ISNUMBER(AO$20:AO$1213)),
        AO725
    ),
    0
)</f>
        <v>0.5</v>
      </c>
      <c r="BF725" s="28" t="str">
        <f t="shared" si="11"/>
        <v>Orange</v>
      </c>
    </row>
    <row r="726" spans="3:58" hidden="1">
      <c r="C726" s="6" t="s">
        <v>20</v>
      </c>
      <c r="D726" s="4" t="s">
        <v>21</v>
      </c>
      <c r="E726" s="4" t="s">
        <v>22</v>
      </c>
      <c r="F726" s="4" t="s">
        <v>37</v>
      </c>
      <c r="G726" s="4" t="s">
        <v>106</v>
      </c>
      <c r="H726" s="4" t="s">
        <v>799</v>
      </c>
      <c r="I726" s="4" t="s">
        <v>816</v>
      </c>
      <c r="J726" s="4" t="s">
        <v>776</v>
      </c>
      <c r="K726" s="4" t="s">
        <v>777</v>
      </c>
      <c r="L7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726" s="7">
        <v>1380.5500000000002</v>
      </c>
      <c r="N726" s="4">
        <v>309</v>
      </c>
      <c r="O726" s="13">
        <v>4.4677993527508093</v>
      </c>
      <c r="P726" s="8" t="s">
        <v>1053</v>
      </c>
      <c r="Q726" s="12" t="s">
        <v>472</v>
      </c>
      <c r="R726" s="12" t="s">
        <v>792</v>
      </c>
      <c r="S726" s="12" t="s">
        <v>27</v>
      </c>
      <c r="T726" s="12" t="s">
        <v>859</v>
      </c>
      <c r="U726" s="22"/>
      <c r="V726" s="12">
        <v>155</v>
      </c>
      <c r="W726" s="12"/>
      <c r="X726" s="12">
        <v>14.29</v>
      </c>
      <c r="Y726" s="12"/>
      <c r="Z726" s="12"/>
      <c r="AA726" s="12"/>
      <c r="AB726" s="12"/>
      <c r="AC726" s="12"/>
      <c r="AD726" s="12"/>
      <c r="AE726" s="12" t="s">
        <v>838</v>
      </c>
      <c r="AF726" s="12">
        <v>0.85</v>
      </c>
      <c r="AG726" s="12">
        <v>0.15</v>
      </c>
      <c r="AH726" s="12">
        <v>0.08</v>
      </c>
      <c r="AI726" s="12" t="s">
        <v>1037</v>
      </c>
      <c r="AJ726" s="12" t="s">
        <v>895</v>
      </c>
      <c r="AK726" s="12" t="s">
        <v>895</v>
      </c>
      <c r="AL726" s="16" t="s">
        <v>1038</v>
      </c>
      <c r="AM726" s="12" t="s">
        <v>1500</v>
      </c>
      <c r="AN726" s="27">
        <f>VLOOKUP(Table24[[#This Row],[USD conversion]],Sheet2!A:B,2,FALSE)</f>
        <v>1</v>
      </c>
      <c r="AO726" s="28">
        <f>Table24[[#This Row],[Min Charge]]*Table24[[#This Row],[Conversion Rate]]</f>
        <v>155</v>
      </c>
      <c r="AP726" s="28">
        <f>Table24[[#This Row],[45]]*Table24[[#This Row],[Conversion Rate]]</f>
        <v>0</v>
      </c>
      <c r="AQ726" s="28">
        <f>Table24[[#This Row],[100]]*Table24[[#This Row],[Conversion Rate]]</f>
        <v>14.29</v>
      </c>
      <c r="AR726" s="28">
        <f>Table24[[#This Row],[200]]*Table24[[#This Row],[Conversion Rate]]</f>
        <v>0</v>
      </c>
      <c r="AS726" s="28">
        <f>Table24[[#This Row],[300]]*Table24[[#This Row],[Conversion Rate]]</f>
        <v>0</v>
      </c>
      <c r="AT726" s="28">
        <f>Table24[[#This Row],[500]]*Table24[[#This Row],[Conversion Rate]]</f>
        <v>0</v>
      </c>
      <c r="AU726" s="28">
        <f>Table24[[#This Row],[1000]]*Table24[[#This Row],[Conversion Rate]]</f>
        <v>0</v>
      </c>
      <c r="AV726" s="28">
        <f>Table24[[#This Row],[2500]]*Table24[[#This Row],[Conversion Rate]]</f>
        <v>0</v>
      </c>
      <c r="AW726" s="28">
        <f>Table24[[#This Row],[5000]]*Table24[[#This Row],[Conversion Rate]]</f>
        <v>0</v>
      </c>
      <c r="AX726" s="28" t="str">
        <f>Table24[[#This Row],[All In/ ++]]</f>
        <v>++</v>
      </c>
      <c r="AY726" s="28">
        <f>Table24[[#This Row],[FSC]]*Table24[[#This Row],[Conversion Rate]]</f>
        <v>0.85</v>
      </c>
      <c r="AZ726" s="28">
        <f>Table24[[#This Row],[SSC]]*Table24[[#This Row],[Conversion Rate]]</f>
        <v>0.15</v>
      </c>
      <c r="BA726" s="28">
        <f>Table24[[#This Row],[Screening]]*Table24[[#This Row],[Conversion Rate]]</f>
        <v>0.08</v>
      </c>
      <c r="BB726" s="28" t="e">
        <f>Table24[[#This Row],[Other Charges]]*Table24[[#This Row],[Conversion Rate]]</f>
        <v>#VALUE!</v>
      </c>
      <c r="BC726" s="28" t="e">
        <f>Table24[[#This Row],[Dry Ice Charge]]*Table24[[#This Row],[Conversion Rate]]</f>
        <v>#VALUE!</v>
      </c>
      <c r="BD726" s="28" t="e">
        <f>Table24[[#This Row],[SAF/kg]]*Table24[[#This Row],[Conversion Rate]]</f>
        <v>#VALUE!</v>
      </c>
      <c r="BE726" s="30" cm="1">
        <f t="array" ref="BE726">IF(COUNTIFS(F$20:F$1213,F726,G$20:G$1213,G726)&gt;1,
    _xlfn.PERCENTRANK.INC(
        _xlfn._xlws.FILTER(AO$20:AO$1213, (F$20:F$1213=F726)*(G$20:G$1213=G726)*ISNUMBER(AO$20:AO$1213)),
        AO726
    ),
    0
)</f>
        <v>0.13300000000000001</v>
      </c>
      <c r="BF726" s="28" t="str">
        <f t="shared" si="11"/>
        <v>Green</v>
      </c>
    </row>
    <row r="727" spans="3:58" hidden="1">
      <c r="C727" s="6" t="s">
        <v>20</v>
      </c>
      <c r="D727" s="4" t="s">
        <v>472</v>
      </c>
      <c r="E727" s="4" t="s">
        <v>22</v>
      </c>
      <c r="F727" s="4" t="s">
        <v>37</v>
      </c>
      <c r="G727" s="4" t="s">
        <v>106</v>
      </c>
      <c r="H727" s="4" t="s">
        <v>799</v>
      </c>
      <c r="I727" s="4" t="s">
        <v>816</v>
      </c>
      <c r="J727" s="4" t="s">
        <v>776</v>
      </c>
      <c r="K727" s="4" t="s">
        <v>777</v>
      </c>
      <c r="L7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727" s="7">
        <v>13016.547497200025</v>
      </c>
      <c r="N727" s="4">
        <v>529</v>
      </c>
      <c r="O727" s="13">
        <v>24.605949900189081</v>
      </c>
      <c r="P727" s="8" t="s">
        <v>1053</v>
      </c>
      <c r="Q727" s="12" t="s">
        <v>472</v>
      </c>
      <c r="R727" s="12" t="s">
        <v>792</v>
      </c>
      <c r="S727" s="12" t="s">
        <v>27</v>
      </c>
      <c r="T727" s="12" t="s">
        <v>859</v>
      </c>
      <c r="U727" s="22"/>
      <c r="V727" s="12">
        <v>155</v>
      </c>
      <c r="W727" s="12"/>
      <c r="X727" s="12">
        <v>14.29</v>
      </c>
      <c r="Y727" s="12"/>
      <c r="Z727" s="12"/>
      <c r="AA727" s="12"/>
      <c r="AB727" s="12"/>
      <c r="AC727" s="12"/>
      <c r="AD727" s="12"/>
      <c r="AE727" s="12" t="s">
        <v>838</v>
      </c>
      <c r="AF727" s="12">
        <v>0.85</v>
      </c>
      <c r="AG727" s="12">
        <v>0.15</v>
      </c>
      <c r="AH727" s="12">
        <v>0.08</v>
      </c>
      <c r="AI727" s="12" t="s">
        <v>1037</v>
      </c>
      <c r="AJ727" s="12" t="s">
        <v>895</v>
      </c>
      <c r="AK727" s="12" t="s">
        <v>895</v>
      </c>
      <c r="AL727" s="16" t="s">
        <v>1038</v>
      </c>
      <c r="AM727" s="12" t="s">
        <v>1500</v>
      </c>
      <c r="AN727" s="27">
        <f>VLOOKUP(Table24[[#This Row],[USD conversion]],Sheet2!A:B,2,FALSE)</f>
        <v>1</v>
      </c>
      <c r="AO727" s="28">
        <f>Table24[[#This Row],[Min Charge]]*Table24[[#This Row],[Conversion Rate]]</f>
        <v>155</v>
      </c>
      <c r="AP727" s="28">
        <f>Table24[[#This Row],[45]]*Table24[[#This Row],[Conversion Rate]]</f>
        <v>0</v>
      </c>
      <c r="AQ727" s="28">
        <f>Table24[[#This Row],[100]]*Table24[[#This Row],[Conversion Rate]]</f>
        <v>14.29</v>
      </c>
      <c r="AR727" s="28">
        <f>Table24[[#This Row],[200]]*Table24[[#This Row],[Conversion Rate]]</f>
        <v>0</v>
      </c>
      <c r="AS727" s="28">
        <f>Table24[[#This Row],[300]]*Table24[[#This Row],[Conversion Rate]]</f>
        <v>0</v>
      </c>
      <c r="AT727" s="28">
        <f>Table24[[#This Row],[500]]*Table24[[#This Row],[Conversion Rate]]</f>
        <v>0</v>
      </c>
      <c r="AU727" s="28">
        <f>Table24[[#This Row],[1000]]*Table24[[#This Row],[Conversion Rate]]</f>
        <v>0</v>
      </c>
      <c r="AV727" s="28">
        <f>Table24[[#This Row],[2500]]*Table24[[#This Row],[Conversion Rate]]</f>
        <v>0</v>
      </c>
      <c r="AW727" s="28">
        <f>Table24[[#This Row],[5000]]*Table24[[#This Row],[Conversion Rate]]</f>
        <v>0</v>
      </c>
      <c r="AX727" s="28" t="str">
        <f>Table24[[#This Row],[All In/ ++]]</f>
        <v>++</v>
      </c>
      <c r="AY727" s="28">
        <f>Table24[[#This Row],[FSC]]*Table24[[#This Row],[Conversion Rate]]</f>
        <v>0.85</v>
      </c>
      <c r="AZ727" s="28">
        <f>Table24[[#This Row],[SSC]]*Table24[[#This Row],[Conversion Rate]]</f>
        <v>0.15</v>
      </c>
      <c r="BA727" s="28">
        <f>Table24[[#This Row],[Screening]]*Table24[[#This Row],[Conversion Rate]]</f>
        <v>0.08</v>
      </c>
      <c r="BB727" s="28" t="e">
        <f>Table24[[#This Row],[Other Charges]]*Table24[[#This Row],[Conversion Rate]]</f>
        <v>#VALUE!</v>
      </c>
      <c r="BC727" s="28" t="e">
        <f>Table24[[#This Row],[Dry Ice Charge]]*Table24[[#This Row],[Conversion Rate]]</f>
        <v>#VALUE!</v>
      </c>
      <c r="BD727" s="28" t="e">
        <f>Table24[[#This Row],[SAF/kg]]*Table24[[#This Row],[Conversion Rate]]</f>
        <v>#VALUE!</v>
      </c>
      <c r="BE727" s="30" cm="1">
        <f t="array" ref="BE727">IF(COUNTIFS(F$20:F$1213,F727,G$20:G$1213,G727)&gt;1,
    _xlfn.PERCENTRANK.INC(
        _xlfn._xlws.FILTER(AO$20:AO$1213, (F$20:F$1213=F727)*(G$20:G$1213=G727)*ISNUMBER(AO$20:AO$1213)),
        AO727
    ),
    0
)</f>
        <v>0.13300000000000001</v>
      </c>
      <c r="BF727" s="28" t="str">
        <f t="shared" si="11"/>
        <v>Green</v>
      </c>
    </row>
    <row r="728" spans="3:58">
      <c r="C728" s="6" t="s">
        <v>20</v>
      </c>
      <c r="D728" s="4" t="s">
        <v>472</v>
      </c>
      <c r="E728" s="4" t="s">
        <v>22</v>
      </c>
      <c r="F728" s="4" t="s">
        <v>32</v>
      </c>
      <c r="G728" s="4" t="s">
        <v>112</v>
      </c>
      <c r="H728" s="4" t="s">
        <v>799</v>
      </c>
      <c r="I728" s="4" t="s">
        <v>803</v>
      </c>
      <c r="J728" s="4" t="s">
        <v>776</v>
      </c>
      <c r="K728" s="4" t="s">
        <v>778</v>
      </c>
      <c r="L7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PharmaYesExpressORDBRUUSBEAMERICASEMEA</v>
      </c>
      <c r="M728" s="7">
        <v>5545.8999999999978</v>
      </c>
      <c r="N728" s="4">
        <v>271</v>
      </c>
      <c r="O728" s="13">
        <v>20.464575645756451</v>
      </c>
      <c r="P728" s="8" t="s">
        <v>1053</v>
      </c>
      <c r="Q728" s="12" t="s">
        <v>472</v>
      </c>
      <c r="R728" s="12" t="s">
        <v>792</v>
      </c>
      <c r="S728" s="12" t="s">
        <v>45</v>
      </c>
      <c r="T728" s="12" t="s">
        <v>859</v>
      </c>
      <c r="U728" s="22"/>
      <c r="V728" s="12">
        <v>155</v>
      </c>
      <c r="W728" s="12"/>
      <c r="X728" s="12">
        <v>6.24</v>
      </c>
      <c r="Y728" s="12"/>
      <c r="Z728" s="12"/>
      <c r="AA728" s="12"/>
      <c r="AB728" s="12"/>
      <c r="AC728" s="12"/>
      <c r="AD728" s="12"/>
      <c r="AE728" s="12" t="s">
        <v>838</v>
      </c>
      <c r="AF728" s="12">
        <v>0.55000000000000004</v>
      </c>
      <c r="AG728" s="12">
        <v>0.15</v>
      </c>
      <c r="AH728" s="12">
        <v>0.08</v>
      </c>
      <c r="AI728" s="12" t="s">
        <v>1037</v>
      </c>
      <c r="AJ728" s="12" t="s">
        <v>895</v>
      </c>
      <c r="AK728" s="12" t="s">
        <v>895</v>
      </c>
      <c r="AL728" s="16" t="s">
        <v>1038</v>
      </c>
      <c r="AM728" s="12" t="s">
        <v>1500</v>
      </c>
      <c r="AN728" s="27">
        <f>VLOOKUP(Table24[[#This Row],[USD conversion]],Sheet2!A:B,2,FALSE)</f>
        <v>1</v>
      </c>
      <c r="AO728" s="28">
        <f>Table24[[#This Row],[Min Charge]]*Table24[[#This Row],[Conversion Rate]]</f>
        <v>155</v>
      </c>
      <c r="AP728" s="28">
        <f>Table24[[#This Row],[45]]*Table24[[#This Row],[Conversion Rate]]</f>
        <v>0</v>
      </c>
      <c r="AQ728" s="28">
        <f>Table24[[#This Row],[100]]*Table24[[#This Row],[Conversion Rate]]</f>
        <v>6.24</v>
      </c>
      <c r="AR728" s="28">
        <f>Table24[[#This Row],[200]]*Table24[[#This Row],[Conversion Rate]]</f>
        <v>0</v>
      </c>
      <c r="AS728" s="28">
        <f>Table24[[#This Row],[300]]*Table24[[#This Row],[Conversion Rate]]</f>
        <v>0</v>
      </c>
      <c r="AT728" s="28">
        <f>Table24[[#This Row],[500]]*Table24[[#This Row],[Conversion Rate]]</f>
        <v>0</v>
      </c>
      <c r="AU728" s="28">
        <f>Table24[[#This Row],[1000]]*Table24[[#This Row],[Conversion Rate]]</f>
        <v>0</v>
      </c>
      <c r="AV728" s="28">
        <f>Table24[[#This Row],[2500]]*Table24[[#This Row],[Conversion Rate]]</f>
        <v>0</v>
      </c>
      <c r="AW728" s="28">
        <f>Table24[[#This Row],[5000]]*Table24[[#This Row],[Conversion Rate]]</f>
        <v>0</v>
      </c>
      <c r="AX728" s="28" t="str">
        <f>Table24[[#This Row],[All In/ ++]]</f>
        <v>++</v>
      </c>
      <c r="AY728" s="28">
        <f>Table24[[#This Row],[FSC]]*Table24[[#This Row],[Conversion Rate]]</f>
        <v>0.55000000000000004</v>
      </c>
      <c r="AZ728" s="28">
        <f>Table24[[#This Row],[SSC]]*Table24[[#This Row],[Conversion Rate]]</f>
        <v>0.15</v>
      </c>
      <c r="BA728" s="28">
        <f>Table24[[#This Row],[Screening]]*Table24[[#This Row],[Conversion Rate]]</f>
        <v>0.08</v>
      </c>
      <c r="BB728" s="28" t="e">
        <f>Table24[[#This Row],[Other Charges]]*Table24[[#This Row],[Conversion Rate]]</f>
        <v>#VALUE!</v>
      </c>
      <c r="BC728" s="28" t="e">
        <f>Table24[[#This Row],[Dry Ice Charge]]*Table24[[#This Row],[Conversion Rate]]</f>
        <v>#VALUE!</v>
      </c>
      <c r="BD728" s="28" t="e">
        <f>Table24[[#This Row],[SAF/kg]]*Table24[[#This Row],[Conversion Rate]]</f>
        <v>#VALUE!</v>
      </c>
      <c r="BE728" s="30" cm="1">
        <f t="array" ref="BE728">IF(COUNTIFS(F$20:F$1213,F728,G$20:G$1213,G728)&gt;1,
    _xlfn.PERCENTRANK.INC(
        _xlfn._xlws.FILTER(AO$20:AO$1213, (F$20:F$1213=F728)*(G$20:G$1213=G728)*ISNUMBER(AO$20:AO$1213)),
        AO728
    ),
    0
)</f>
        <v>0.66600000000000004</v>
      </c>
      <c r="BF728" s="28" t="str">
        <f t="shared" si="11"/>
        <v>Orange</v>
      </c>
    </row>
    <row r="729" spans="3:58">
      <c r="C729" s="6" t="s">
        <v>20</v>
      </c>
      <c r="D729" s="4" t="s">
        <v>472</v>
      </c>
      <c r="E729" s="4" t="s">
        <v>22</v>
      </c>
      <c r="F729" s="4" t="s">
        <v>32</v>
      </c>
      <c r="G729" s="4" t="s">
        <v>51</v>
      </c>
      <c r="H729" s="4" t="s">
        <v>799</v>
      </c>
      <c r="I729" s="4" t="s">
        <v>800</v>
      </c>
      <c r="J729" s="4" t="s">
        <v>776</v>
      </c>
      <c r="K729" s="4" t="s">
        <v>778</v>
      </c>
      <c r="L7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PharmaYesExpressORDFRAUSDEAMERICASEMEA</v>
      </c>
      <c r="M729" s="7">
        <v>74538.45</v>
      </c>
      <c r="N729" s="4">
        <v>339</v>
      </c>
      <c r="O729" s="13">
        <v>219.87743362831858</v>
      </c>
      <c r="P729" s="8" t="s">
        <v>1053</v>
      </c>
      <c r="Q729" s="12" t="s">
        <v>472</v>
      </c>
      <c r="R729" s="12" t="s">
        <v>792</v>
      </c>
      <c r="S729" s="12" t="s">
        <v>45</v>
      </c>
      <c r="T729" s="12" t="s">
        <v>859</v>
      </c>
      <c r="U729" s="22"/>
      <c r="V729" s="12">
        <v>155</v>
      </c>
      <c r="W729" s="12"/>
      <c r="X729" s="12">
        <v>6.24</v>
      </c>
      <c r="Y729" s="12"/>
      <c r="Z729" s="12"/>
      <c r="AA729" s="12"/>
      <c r="AB729" s="12"/>
      <c r="AC729" s="12"/>
      <c r="AD729" s="12"/>
      <c r="AE729" s="12" t="s">
        <v>838</v>
      </c>
      <c r="AF729" s="12">
        <v>0.55000000000000004</v>
      </c>
      <c r="AG729" s="12">
        <v>0.15</v>
      </c>
      <c r="AH729" s="12">
        <v>0.08</v>
      </c>
      <c r="AI729" s="12" t="s">
        <v>1037</v>
      </c>
      <c r="AJ729" s="12" t="s">
        <v>895</v>
      </c>
      <c r="AK729" s="12" t="s">
        <v>895</v>
      </c>
      <c r="AL729" s="16" t="s">
        <v>1038</v>
      </c>
      <c r="AM729" s="12" t="s">
        <v>1500</v>
      </c>
      <c r="AN729" s="27">
        <f>VLOOKUP(Table24[[#This Row],[USD conversion]],Sheet2!A:B,2,FALSE)</f>
        <v>1</v>
      </c>
      <c r="AO729" s="28">
        <f>Table24[[#This Row],[Min Charge]]*Table24[[#This Row],[Conversion Rate]]</f>
        <v>155</v>
      </c>
      <c r="AP729" s="28">
        <f>Table24[[#This Row],[45]]*Table24[[#This Row],[Conversion Rate]]</f>
        <v>0</v>
      </c>
      <c r="AQ729" s="28">
        <f>Table24[[#This Row],[100]]*Table24[[#This Row],[Conversion Rate]]</f>
        <v>6.24</v>
      </c>
      <c r="AR729" s="28">
        <f>Table24[[#This Row],[200]]*Table24[[#This Row],[Conversion Rate]]</f>
        <v>0</v>
      </c>
      <c r="AS729" s="28">
        <f>Table24[[#This Row],[300]]*Table24[[#This Row],[Conversion Rate]]</f>
        <v>0</v>
      </c>
      <c r="AT729" s="28">
        <f>Table24[[#This Row],[500]]*Table24[[#This Row],[Conversion Rate]]</f>
        <v>0</v>
      </c>
      <c r="AU729" s="28">
        <f>Table24[[#This Row],[1000]]*Table24[[#This Row],[Conversion Rate]]</f>
        <v>0</v>
      </c>
      <c r="AV729" s="28">
        <f>Table24[[#This Row],[2500]]*Table24[[#This Row],[Conversion Rate]]</f>
        <v>0</v>
      </c>
      <c r="AW729" s="28">
        <f>Table24[[#This Row],[5000]]*Table24[[#This Row],[Conversion Rate]]</f>
        <v>0</v>
      </c>
      <c r="AX729" s="28" t="str">
        <f>Table24[[#This Row],[All In/ ++]]</f>
        <v>++</v>
      </c>
      <c r="AY729" s="28">
        <f>Table24[[#This Row],[FSC]]*Table24[[#This Row],[Conversion Rate]]</f>
        <v>0.55000000000000004</v>
      </c>
      <c r="AZ729" s="28">
        <f>Table24[[#This Row],[SSC]]*Table24[[#This Row],[Conversion Rate]]</f>
        <v>0.15</v>
      </c>
      <c r="BA729" s="28">
        <f>Table24[[#This Row],[Screening]]*Table24[[#This Row],[Conversion Rate]]</f>
        <v>0.08</v>
      </c>
      <c r="BB729" s="28" t="e">
        <f>Table24[[#This Row],[Other Charges]]*Table24[[#This Row],[Conversion Rate]]</f>
        <v>#VALUE!</v>
      </c>
      <c r="BC729" s="28" t="e">
        <f>Table24[[#This Row],[Dry Ice Charge]]*Table24[[#This Row],[Conversion Rate]]</f>
        <v>#VALUE!</v>
      </c>
      <c r="BD729" s="28" t="e">
        <f>Table24[[#This Row],[SAF/kg]]*Table24[[#This Row],[Conversion Rate]]</f>
        <v>#VALUE!</v>
      </c>
      <c r="BE729" s="30" cm="1">
        <f t="array" ref="BE729">IF(COUNTIFS(F$20:F$1213,F729,G$20:G$1213,G729)&gt;1,
    _xlfn.PERCENTRANK.INC(
        _xlfn._xlws.FILTER(AO$20:AO$1213, (F$20:F$1213=F729)*(G$20:G$1213=G729)*ISNUMBER(AO$20:AO$1213)),
        AO729
    ),
    0
)</f>
        <v>0.6</v>
      </c>
      <c r="BF729" s="28" t="str">
        <f t="shared" si="11"/>
        <v>Orange</v>
      </c>
    </row>
    <row r="730" spans="3:58" hidden="1">
      <c r="C730" s="6" t="s">
        <v>20</v>
      </c>
      <c r="D730" s="4" t="s">
        <v>472</v>
      </c>
      <c r="E730" s="4" t="s">
        <v>22</v>
      </c>
      <c r="F730" s="4" t="s">
        <v>32</v>
      </c>
      <c r="G730" s="4" t="s">
        <v>110</v>
      </c>
      <c r="H730" s="4" t="s">
        <v>799</v>
      </c>
      <c r="I730" s="4" t="s">
        <v>809</v>
      </c>
      <c r="J730" s="4" t="s">
        <v>776</v>
      </c>
      <c r="K730" s="4" t="s">
        <v>777</v>
      </c>
      <c r="L7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730" s="7">
        <v>8659.8500000000022</v>
      </c>
      <c r="N730" s="4">
        <v>463</v>
      </c>
      <c r="O730" s="13">
        <v>18.703779697624196</v>
      </c>
      <c r="P730" s="8" t="s">
        <v>1053</v>
      </c>
      <c r="Q730" s="12" t="s">
        <v>472</v>
      </c>
      <c r="R730" s="12" t="s">
        <v>792</v>
      </c>
      <c r="S730" s="12" t="s">
        <v>45</v>
      </c>
      <c r="T730" s="12" t="s">
        <v>859</v>
      </c>
      <c r="U730" s="22"/>
      <c r="V730" s="12">
        <v>155</v>
      </c>
      <c r="W730" s="12"/>
      <c r="X730" s="12">
        <v>7.63</v>
      </c>
      <c r="Y730" s="12"/>
      <c r="Z730" s="12"/>
      <c r="AA730" s="12"/>
      <c r="AB730" s="12"/>
      <c r="AC730" s="12"/>
      <c r="AD730" s="12"/>
      <c r="AE730" s="12" t="s">
        <v>838</v>
      </c>
      <c r="AF730" s="12">
        <v>0.55000000000000004</v>
      </c>
      <c r="AG730" s="12">
        <v>0.15</v>
      </c>
      <c r="AH730" s="12">
        <v>0.08</v>
      </c>
      <c r="AI730" s="12" t="s">
        <v>1037</v>
      </c>
      <c r="AJ730" s="12" t="s">
        <v>895</v>
      </c>
      <c r="AK730" s="12" t="s">
        <v>895</v>
      </c>
      <c r="AL730" s="16" t="s">
        <v>1038</v>
      </c>
      <c r="AM730" s="12" t="s">
        <v>1500</v>
      </c>
      <c r="AN730" s="27">
        <f>VLOOKUP(Table24[[#This Row],[USD conversion]],Sheet2!A:B,2,FALSE)</f>
        <v>1</v>
      </c>
      <c r="AO730" s="28">
        <f>Table24[[#This Row],[Min Charge]]*Table24[[#This Row],[Conversion Rate]]</f>
        <v>155</v>
      </c>
      <c r="AP730" s="28">
        <f>Table24[[#This Row],[45]]*Table24[[#This Row],[Conversion Rate]]</f>
        <v>0</v>
      </c>
      <c r="AQ730" s="28">
        <f>Table24[[#This Row],[100]]*Table24[[#This Row],[Conversion Rate]]</f>
        <v>7.63</v>
      </c>
      <c r="AR730" s="28">
        <f>Table24[[#This Row],[200]]*Table24[[#This Row],[Conversion Rate]]</f>
        <v>0</v>
      </c>
      <c r="AS730" s="28">
        <f>Table24[[#This Row],[300]]*Table24[[#This Row],[Conversion Rate]]</f>
        <v>0</v>
      </c>
      <c r="AT730" s="28">
        <f>Table24[[#This Row],[500]]*Table24[[#This Row],[Conversion Rate]]</f>
        <v>0</v>
      </c>
      <c r="AU730" s="28">
        <f>Table24[[#This Row],[1000]]*Table24[[#This Row],[Conversion Rate]]</f>
        <v>0</v>
      </c>
      <c r="AV730" s="28">
        <f>Table24[[#This Row],[2500]]*Table24[[#This Row],[Conversion Rate]]</f>
        <v>0</v>
      </c>
      <c r="AW730" s="28">
        <f>Table24[[#This Row],[5000]]*Table24[[#This Row],[Conversion Rate]]</f>
        <v>0</v>
      </c>
      <c r="AX730" s="28" t="str">
        <f>Table24[[#This Row],[All In/ ++]]</f>
        <v>++</v>
      </c>
      <c r="AY730" s="28">
        <f>Table24[[#This Row],[FSC]]*Table24[[#This Row],[Conversion Rate]]</f>
        <v>0.55000000000000004</v>
      </c>
      <c r="AZ730" s="28">
        <f>Table24[[#This Row],[SSC]]*Table24[[#This Row],[Conversion Rate]]</f>
        <v>0.15</v>
      </c>
      <c r="BA730" s="28">
        <f>Table24[[#This Row],[Screening]]*Table24[[#This Row],[Conversion Rate]]</f>
        <v>0.08</v>
      </c>
      <c r="BB730" s="28" t="e">
        <f>Table24[[#This Row],[Other Charges]]*Table24[[#This Row],[Conversion Rate]]</f>
        <v>#VALUE!</v>
      </c>
      <c r="BC730" s="28" t="e">
        <f>Table24[[#This Row],[Dry Ice Charge]]*Table24[[#This Row],[Conversion Rate]]</f>
        <v>#VALUE!</v>
      </c>
      <c r="BD730" s="28" t="e">
        <f>Table24[[#This Row],[SAF/kg]]*Table24[[#This Row],[Conversion Rate]]</f>
        <v>#VALUE!</v>
      </c>
      <c r="BE730" s="30" cm="1">
        <f t="array" ref="BE730">IF(COUNTIFS(F$20:F$1213,F730,G$20:G$1213,G730)&gt;1,
    _xlfn.PERCENTRANK.INC(
        _xlfn._xlws.FILTER(AO$20:AO$1213, (F$20:F$1213=F730)*(G$20:G$1213=G730)*ISNUMBER(AO$20:AO$1213)),
        AO730
    ),
    0
)</f>
        <v>0.6</v>
      </c>
      <c r="BF730" s="28" t="str">
        <f t="shared" si="11"/>
        <v>Orange</v>
      </c>
    </row>
    <row r="731" spans="3:58" hidden="1">
      <c r="C731" s="6" t="s">
        <v>20</v>
      </c>
      <c r="D731" s="4" t="s">
        <v>472</v>
      </c>
      <c r="E731" s="4" t="s">
        <v>22</v>
      </c>
      <c r="F731" s="4" t="s">
        <v>32</v>
      </c>
      <c r="G731" s="4" t="s">
        <v>44</v>
      </c>
      <c r="H731" s="4" t="s">
        <v>799</v>
      </c>
      <c r="I731" s="4" t="s">
        <v>816</v>
      </c>
      <c r="J731" s="4" t="s">
        <v>776</v>
      </c>
      <c r="K731" s="4" t="s">
        <v>777</v>
      </c>
      <c r="L7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731" s="7">
        <v>10380.670000000002</v>
      </c>
      <c r="N731" s="4">
        <v>621</v>
      </c>
      <c r="O731" s="13">
        <v>16.716054750402581</v>
      </c>
      <c r="P731" s="8" t="s">
        <v>1053</v>
      </c>
      <c r="Q731" s="12" t="s">
        <v>472</v>
      </c>
      <c r="R731" s="12" t="s">
        <v>792</v>
      </c>
      <c r="S731" s="12" t="s">
        <v>45</v>
      </c>
      <c r="T731" s="12" t="s">
        <v>859</v>
      </c>
      <c r="U731" s="22"/>
      <c r="V731" s="12">
        <v>155</v>
      </c>
      <c r="W731" s="12"/>
      <c r="X731" s="12">
        <v>14.64</v>
      </c>
      <c r="Y731" s="12"/>
      <c r="Z731" s="12"/>
      <c r="AA731" s="12"/>
      <c r="AB731" s="12"/>
      <c r="AC731" s="12"/>
      <c r="AD731" s="12"/>
      <c r="AE731" s="12" t="s">
        <v>838</v>
      </c>
      <c r="AF731" s="12">
        <v>0.85</v>
      </c>
      <c r="AG731" s="12">
        <v>0.15</v>
      </c>
      <c r="AH731" s="12">
        <v>0.08</v>
      </c>
      <c r="AI731" s="12" t="s">
        <v>1037</v>
      </c>
      <c r="AJ731" s="12" t="s">
        <v>895</v>
      </c>
      <c r="AK731" s="12" t="s">
        <v>895</v>
      </c>
      <c r="AL731" s="16" t="s">
        <v>1038</v>
      </c>
      <c r="AM731" s="12" t="s">
        <v>1500</v>
      </c>
      <c r="AN731" s="27">
        <f>VLOOKUP(Table24[[#This Row],[USD conversion]],Sheet2!A:B,2,FALSE)</f>
        <v>1</v>
      </c>
      <c r="AO731" s="28">
        <f>Table24[[#This Row],[Min Charge]]*Table24[[#This Row],[Conversion Rate]]</f>
        <v>155</v>
      </c>
      <c r="AP731" s="28">
        <f>Table24[[#This Row],[45]]*Table24[[#This Row],[Conversion Rate]]</f>
        <v>0</v>
      </c>
      <c r="AQ731" s="28">
        <f>Table24[[#This Row],[100]]*Table24[[#This Row],[Conversion Rate]]</f>
        <v>14.64</v>
      </c>
      <c r="AR731" s="28">
        <f>Table24[[#This Row],[200]]*Table24[[#This Row],[Conversion Rate]]</f>
        <v>0</v>
      </c>
      <c r="AS731" s="28">
        <f>Table24[[#This Row],[300]]*Table24[[#This Row],[Conversion Rate]]</f>
        <v>0</v>
      </c>
      <c r="AT731" s="28">
        <f>Table24[[#This Row],[500]]*Table24[[#This Row],[Conversion Rate]]</f>
        <v>0</v>
      </c>
      <c r="AU731" s="28">
        <f>Table24[[#This Row],[1000]]*Table24[[#This Row],[Conversion Rate]]</f>
        <v>0</v>
      </c>
      <c r="AV731" s="28">
        <f>Table24[[#This Row],[2500]]*Table24[[#This Row],[Conversion Rate]]</f>
        <v>0</v>
      </c>
      <c r="AW731" s="28">
        <f>Table24[[#This Row],[5000]]*Table24[[#This Row],[Conversion Rate]]</f>
        <v>0</v>
      </c>
      <c r="AX731" s="28" t="str">
        <f>Table24[[#This Row],[All In/ ++]]</f>
        <v>++</v>
      </c>
      <c r="AY731" s="28">
        <f>Table24[[#This Row],[FSC]]*Table24[[#This Row],[Conversion Rate]]</f>
        <v>0.85</v>
      </c>
      <c r="AZ731" s="28">
        <f>Table24[[#This Row],[SSC]]*Table24[[#This Row],[Conversion Rate]]</f>
        <v>0.15</v>
      </c>
      <c r="BA731" s="28">
        <f>Table24[[#This Row],[Screening]]*Table24[[#This Row],[Conversion Rate]]</f>
        <v>0.08</v>
      </c>
      <c r="BB731" s="28" t="e">
        <f>Table24[[#This Row],[Other Charges]]*Table24[[#This Row],[Conversion Rate]]</f>
        <v>#VALUE!</v>
      </c>
      <c r="BC731" s="28" t="e">
        <f>Table24[[#This Row],[Dry Ice Charge]]*Table24[[#This Row],[Conversion Rate]]</f>
        <v>#VALUE!</v>
      </c>
      <c r="BD731" s="28" t="e">
        <f>Table24[[#This Row],[SAF/kg]]*Table24[[#This Row],[Conversion Rate]]</f>
        <v>#VALUE!</v>
      </c>
      <c r="BE731" s="30" cm="1">
        <f t="array" ref="BE731">IF(COUNTIFS(F$20:F$1213,F731,G$20:G$1213,G731)&gt;1,
    _xlfn.PERCENTRANK.INC(
        _xlfn._xlws.FILTER(AO$20:AO$1213, (F$20:F$1213=F731)*(G$20:G$1213=G731)*ISNUMBER(AO$20:AO$1213)),
        AO731
    ),
    0
)</f>
        <v>0.42799999999999999</v>
      </c>
      <c r="BF731" s="28" t="str">
        <f t="shared" si="11"/>
        <v>Orange</v>
      </c>
    </row>
    <row r="732" spans="3:58" hidden="1">
      <c r="C732" s="6" t="s">
        <v>20</v>
      </c>
      <c r="D732" s="4" t="s">
        <v>472</v>
      </c>
      <c r="E732" s="4" t="s">
        <v>22</v>
      </c>
      <c r="F732" s="4" t="s">
        <v>32</v>
      </c>
      <c r="G732" s="4" t="s">
        <v>106</v>
      </c>
      <c r="H732" s="4" t="s">
        <v>799</v>
      </c>
      <c r="I732" s="4" t="s">
        <v>816</v>
      </c>
      <c r="J732" s="4" t="s">
        <v>776</v>
      </c>
      <c r="K732" s="4" t="s">
        <v>777</v>
      </c>
      <c r="L7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732" s="7">
        <v>8835.8500000000076</v>
      </c>
      <c r="N732" s="4">
        <v>620</v>
      </c>
      <c r="O732" s="13">
        <v>14.251370967741948</v>
      </c>
      <c r="P732" s="8" t="s">
        <v>1053</v>
      </c>
      <c r="Q732" s="12" t="s">
        <v>472</v>
      </c>
      <c r="R732" s="12" t="s">
        <v>792</v>
      </c>
      <c r="S732" s="12" t="s">
        <v>45</v>
      </c>
      <c r="T732" s="12" t="s">
        <v>859</v>
      </c>
      <c r="U732" s="22"/>
      <c r="V732" s="12">
        <v>155</v>
      </c>
      <c r="W732" s="12"/>
      <c r="X732" s="12">
        <v>14.64</v>
      </c>
      <c r="Y732" s="12"/>
      <c r="Z732" s="12"/>
      <c r="AA732" s="12"/>
      <c r="AB732" s="12"/>
      <c r="AC732" s="12"/>
      <c r="AD732" s="12"/>
      <c r="AE732" s="12" t="s">
        <v>838</v>
      </c>
      <c r="AF732" s="12">
        <v>0.85</v>
      </c>
      <c r="AG732" s="12">
        <v>0.15</v>
      </c>
      <c r="AH732" s="12">
        <v>0.08</v>
      </c>
      <c r="AI732" s="12" t="s">
        <v>1037</v>
      </c>
      <c r="AJ732" s="12" t="s">
        <v>895</v>
      </c>
      <c r="AK732" s="12" t="s">
        <v>895</v>
      </c>
      <c r="AL732" s="16" t="s">
        <v>1038</v>
      </c>
      <c r="AM732" s="12" t="s">
        <v>1500</v>
      </c>
      <c r="AN732" s="27">
        <f>VLOOKUP(Table24[[#This Row],[USD conversion]],Sheet2!A:B,2,FALSE)</f>
        <v>1</v>
      </c>
      <c r="AO732" s="28">
        <f>Table24[[#This Row],[Min Charge]]*Table24[[#This Row],[Conversion Rate]]</f>
        <v>155</v>
      </c>
      <c r="AP732" s="28">
        <f>Table24[[#This Row],[45]]*Table24[[#This Row],[Conversion Rate]]</f>
        <v>0</v>
      </c>
      <c r="AQ732" s="28">
        <f>Table24[[#This Row],[100]]*Table24[[#This Row],[Conversion Rate]]</f>
        <v>14.64</v>
      </c>
      <c r="AR732" s="28">
        <f>Table24[[#This Row],[200]]*Table24[[#This Row],[Conversion Rate]]</f>
        <v>0</v>
      </c>
      <c r="AS732" s="28">
        <f>Table24[[#This Row],[300]]*Table24[[#This Row],[Conversion Rate]]</f>
        <v>0</v>
      </c>
      <c r="AT732" s="28">
        <f>Table24[[#This Row],[500]]*Table24[[#This Row],[Conversion Rate]]</f>
        <v>0</v>
      </c>
      <c r="AU732" s="28">
        <f>Table24[[#This Row],[1000]]*Table24[[#This Row],[Conversion Rate]]</f>
        <v>0</v>
      </c>
      <c r="AV732" s="28">
        <f>Table24[[#This Row],[2500]]*Table24[[#This Row],[Conversion Rate]]</f>
        <v>0</v>
      </c>
      <c r="AW732" s="28">
        <f>Table24[[#This Row],[5000]]*Table24[[#This Row],[Conversion Rate]]</f>
        <v>0</v>
      </c>
      <c r="AX732" s="28" t="str">
        <f>Table24[[#This Row],[All In/ ++]]</f>
        <v>++</v>
      </c>
      <c r="AY732" s="28">
        <f>Table24[[#This Row],[FSC]]*Table24[[#This Row],[Conversion Rate]]</f>
        <v>0.85</v>
      </c>
      <c r="AZ732" s="28">
        <f>Table24[[#This Row],[SSC]]*Table24[[#This Row],[Conversion Rate]]</f>
        <v>0.15</v>
      </c>
      <c r="BA732" s="28">
        <f>Table24[[#This Row],[Screening]]*Table24[[#This Row],[Conversion Rate]]</f>
        <v>0.08</v>
      </c>
      <c r="BB732" s="28" t="e">
        <f>Table24[[#This Row],[Other Charges]]*Table24[[#This Row],[Conversion Rate]]</f>
        <v>#VALUE!</v>
      </c>
      <c r="BC732" s="28" t="e">
        <f>Table24[[#This Row],[Dry Ice Charge]]*Table24[[#This Row],[Conversion Rate]]</f>
        <v>#VALUE!</v>
      </c>
      <c r="BD732" s="28" t="e">
        <f>Table24[[#This Row],[SAF/kg]]*Table24[[#This Row],[Conversion Rate]]</f>
        <v>#VALUE!</v>
      </c>
      <c r="BE732" s="30" cm="1">
        <f t="array" ref="BE732">IF(COUNTIFS(F$20:F$1213,F732,G$20:G$1213,G732)&gt;1,
    _xlfn.PERCENTRANK.INC(
        _xlfn._xlws.FILTER(AO$20:AO$1213, (F$20:F$1213=F732)*(G$20:G$1213=G732)*ISNUMBER(AO$20:AO$1213)),
        AO732
    ),
    0
)</f>
        <v>0.3</v>
      </c>
      <c r="BF732" s="28" t="str">
        <f t="shared" si="11"/>
        <v>Orange</v>
      </c>
    </row>
    <row r="733" spans="3:58" hidden="1">
      <c r="C733" s="6" t="s">
        <v>20</v>
      </c>
      <c r="D733" s="4" t="s">
        <v>472</v>
      </c>
      <c r="E733" s="4" t="s">
        <v>22</v>
      </c>
      <c r="F733" s="4" t="s">
        <v>32</v>
      </c>
      <c r="G733" s="4" t="s">
        <v>29</v>
      </c>
      <c r="H733" s="4" t="s">
        <v>799</v>
      </c>
      <c r="I733" s="4" t="s">
        <v>811</v>
      </c>
      <c r="J733" s="4" t="s">
        <v>776</v>
      </c>
      <c r="K733" s="4" t="s">
        <v>777</v>
      </c>
      <c r="L7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733" s="7">
        <v>5365.61</v>
      </c>
      <c r="N733" s="4">
        <v>313</v>
      </c>
      <c r="O733" s="13">
        <v>17.14252396166134</v>
      </c>
      <c r="P733" s="8" t="s">
        <v>1053</v>
      </c>
      <c r="Q733" s="12" t="s">
        <v>472</v>
      </c>
      <c r="R733" s="12" t="s">
        <v>792</v>
      </c>
      <c r="S733" s="12" t="s">
        <v>45</v>
      </c>
      <c r="T733" s="12" t="s">
        <v>859</v>
      </c>
      <c r="U733" s="22"/>
      <c r="V733" s="12">
        <v>155</v>
      </c>
      <c r="W733" s="12"/>
      <c r="X733" s="12">
        <v>7.63</v>
      </c>
      <c r="Y733" s="12"/>
      <c r="Z733" s="12"/>
      <c r="AA733" s="12"/>
      <c r="AB733" s="12"/>
      <c r="AC733" s="12"/>
      <c r="AD733" s="12"/>
      <c r="AE733" s="12" t="s">
        <v>838</v>
      </c>
      <c r="AF733" s="12">
        <v>0.55000000000000004</v>
      </c>
      <c r="AG733" s="12">
        <v>0.15</v>
      </c>
      <c r="AH733" s="12">
        <v>0.08</v>
      </c>
      <c r="AI733" s="12" t="s">
        <v>1037</v>
      </c>
      <c r="AJ733" s="12" t="s">
        <v>895</v>
      </c>
      <c r="AK733" s="12" t="s">
        <v>895</v>
      </c>
      <c r="AL733" s="16" t="s">
        <v>1038</v>
      </c>
      <c r="AM733" s="12" t="s">
        <v>1500</v>
      </c>
      <c r="AN733" s="27">
        <f>VLOOKUP(Table24[[#This Row],[USD conversion]],Sheet2!A:B,2,FALSE)</f>
        <v>1</v>
      </c>
      <c r="AO733" s="28">
        <f>Table24[[#This Row],[Min Charge]]*Table24[[#This Row],[Conversion Rate]]</f>
        <v>155</v>
      </c>
      <c r="AP733" s="28">
        <f>Table24[[#This Row],[45]]*Table24[[#This Row],[Conversion Rate]]</f>
        <v>0</v>
      </c>
      <c r="AQ733" s="28">
        <f>Table24[[#This Row],[100]]*Table24[[#This Row],[Conversion Rate]]</f>
        <v>7.63</v>
      </c>
      <c r="AR733" s="28">
        <f>Table24[[#This Row],[200]]*Table24[[#This Row],[Conversion Rate]]</f>
        <v>0</v>
      </c>
      <c r="AS733" s="28">
        <f>Table24[[#This Row],[300]]*Table24[[#This Row],[Conversion Rate]]</f>
        <v>0</v>
      </c>
      <c r="AT733" s="28">
        <f>Table24[[#This Row],[500]]*Table24[[#This Row],[Conversion Rate]]</f>
        <v>0</v>
      </c>
      <c r="AU733" s="28">
        <f>Table24[[#This Row],[1000]]*Table24[[#This Row],[Conversion Rate]]</f>
        <v>0</v>
      </c>
      <c r="AV733" s="28">
        <f>Table24[[#This Row],[2500]]*Table24[[#This Row],[Conversion Rate]]</f>
        <v>0</v>
      </c>
      <c r="AW733" s="28">
        <f>Table24[[#This Row],[5000]]*Table24[[#This Row],[Conversion Rate]]</f>
        <v>0</v>
      </c>
      <c r="AX733" s="28" t="str">
        <f>Table24[[#This Row],[All In/ ++]]</f>
        <v>++</v>
      </c>
      <c r="AY733" s="28">
        <f>Table24[[#This Row],[FSC]]*Table24[[#This Row],[Conversion Rate]]</f>
        <v>0.55000000000000004</v>
      </c>
      <c r="AZ733" s="28">
        <f>Table24[[#This Row],[SSC]]*Table24[[#This Row],[Conversion Rate]]</f>
        <v>0.15</v>
      </c>
      <c r="BA733" s="28">
        <f>Table24[[#This Row],[Screening]]*Table24[[#This Row],[Conversion Rate]]</f>
        <v>0.08</v>
      </c>
      <c r="BB733" s="28" t="e">
        <f>Table24[[#This Row],[Other Charges]]*Table24[[#This Row],[Conversion Rate]]</f>
        <v>#VALUE!</v>
      </c>
      <c r="BC733" s="28" t="e">
        <f>Table24[[#This Row],[Dry Ice Charge]]*Table24[[#This Row],[Conversion Rate]]</f>
        <v>#VALUE!</v>
      </c>
      <c r="BD733" s="28" t="e">
        <f>Table24[[#This Row],[SAF/kg]]*Table24[[#This Row],[Conversion Rate]]</f>
        <v>#VALUE!</v>
      </c>
      <c r="BE733" s="30" cm="1">
        <f t="array" ref="BE733">IF(COUNTIFS(F$20:F$1213,F733,G$20:G$1213,G733)&gt;1,
    _xlfn.PERCENTRANK.INC(
        _xlfn._xlws.FILTER(AO$20:AO$1213, (F$20:F$1213=F733)*(G$20:G$1213=G733)*ISNUMBER(AO$20:AO$1213)),
        AO733
    ),
    0
)</f>
        <v>0.57099999999999995</v>
      </c>
      <c r="BF733" s="28" t="str">
        <f t="shared" si="11"/>
        <v>Orange</v>
      </c>
    </row>
    <row r="734" spans="3:58" hidden="1">
      <c r="C734" s="6" t="s">
        <v>20</v>
      </c>
      <c r="D734" s="4" t="s">
        <v>21</v>
      </c>
      <c r="E734" s="4" t="s">
        <v>22</v>
      </c>
      <c r="F734" s="4" t="s">
        <v>179</v>
      </c>
      <c r="G734" s="4" t="s">
        <v>37</v>
      </c>
      <c r="H734" s="4" t="s">
        <v>821</v>
      </c>
      <c r="I734" s="4" t="s">
        <v>799</v>
      </c>
      <c r="J734" s="4" t="s">
        <v>777</v>
      </c>
      <c r="K734" s="4" t="s">
        <v>776</v>
      </c>
      <c r="L7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PharmaNoExpressBKKLAXTHUSAPACAMERICAS</v>
      </c>
      <c r="M734" s="7">
        <v>963</v>
      </c>
      <c r="N734" s="4">
        <v>508</v>
      </c>
      <c r="O734" s="13">
        <v>1.8956692913385826</v>
      </c>
      <c r="P734" s="8" t="s">
        <v>1053</v>
      </c>
      <c r="Q734" s="12" t="s">
        <v>472</v>
      </c>
      <c r="R734" s="12" t="s">
        <v>792</v>
      </c>
      <c r="S734" s="12" t="s">
        <v>27</v>
      </c>
      <c r="T734" s="12" t="s">
        <v>967</v>
      </c>
      <c r="U734" s="22"/>
      <c r="V734" s="12">
        <v>1848</v>
      </c>
      <c r="W734" s="12"/>
      <c r="X734" s="12">
        <v>525</v>
      </c>
      <c r="Y734" s="12">
        <v>525</v>
      </c>
      <c r="Z734" s="12">
        <v>525</v>
      </c>
      <c r="AA734" s="12">
        <v>525</v>
      </c>
      <c r="AB734" s="12">
        <v>525</v>
      </c>
      <c r="AC734" s="12">
        <v>525</v>
      </c>
      <c r="AD734" s="12">
        <v>525</v>
      </c>
      <c r="AE734" s="12" t="s">
        <v>891</v>
      </c>
      <c r="AF734" s="12" t="s">
        <v>881</v>
      </c>
      <c r="AG734" s="12" t="s">
        <v>881</v>
      </c>
      <c r="AH734" s="12" t="s">
        <v>881</v>
      </c>
      <c r="AI734" s="12" t="s">
        <v>881</v>
      </c>
      <c r="AJ734" s="12" t="s">
        <v>881</v>
      </c>
      <c r="AK734" s="12" t="s">
        <v>881</v>
      </c>
      <c r="AL734" s="16" t="s">
        <v>1039</v>
      </c>
      <c r="AM734" s="12" t="s">
        <v>1506</v>
      </c>
      <c r="AN734" s="27">
        <f>VLOOKUP(Table24[[#This Row],[USD conversion]],Sheet2!A:B,2,FALSE)</f>
        <v>3.058E-2</v>
      </c>
      <c r="AO734" s="28">
        <f>Table24[[#This Row],[Min Charge]]*Table24[[#This Row],[Conversion Rate]]</f>
        <v>56.511839999999999</v>
      </c>
      <c r="AP734" s="28">
        <f>Table24[[#This Row],[45]]*Table24[[#This Row],[Conversion Rate]]</f>
        <v>0</v>
      </c>
      <c r="AQ734" s="28">
        <f>Table24[[#This Row],[100]]*Table24[[#This Row],[Conversion Rate]]</f>
        <v>16.054500000000001</v>
      </c>
      <c r="AR734" s="28">
        <f>Table24[[#This Row],[200]]*Table24[[#This Row],[Conversion Rate]]</f>
        <v>16.054500000000001</v>
      </c>
      <c r="AS734" s="28">
        <f>Table24[[#This Row],[300]]*Table24[[#This Row],[Conversion Rate]]</f>
        <v>16.054500000000001</v>
      </c>
      <c r="AT734" s="28">
        <f>Table24[[#This Row],[500]]*Table24[[#This Row],[Conversion Rate]]</f>
        <v>16.054500000000001</v>
      </c>
      <c r="AU734" s="28">
        <f>Table24[[#This Row],[1000]]*Table24[[#This Row],[Conversion Rate]]</f>
        <v>16.054500000000001</v>
      </c>
      <c r="AV734" s="28">
        <f>Table24[[#This Row],[2500]]*Table24[[#This Row],[Conversion Rate]]</f>
        <v>16.054500000000001</v>
      </c>
      <c r="AW734" s="28">
        <f>Table24[[#This Row],[5000]]*Table24[[#This Row],[Conversion Rate]]</f>
        <v>16.054500000000001</v>
      </c>
      <c r="AX734" s="28" t="str">
        <f>Table24[[#This Row],[All In/ ++]]</f>
        <v>All In</v>
      </c>
      <c r="AY734" s="28" t="e">
        <f>Table24[[#This Row],[FSC]]*Table24[[#This Row],[Conversion Rate]]</f>
        <v>#VALUE!</v>
      </c>
      <c r="AZ734" s="28" t="e">
        <f>Table24[[#This Row],[SSC]]*Table24[[#This Row],[Conversion Rate]]</f>
        <v>#VALUE!</v>
      </c>
      <c r="BA734" s="28" t="e">
        <f>Table24[[#This Row],[Screening]]*Table24[[#This Row],[Conversion Rate]]</f>
        <v>#VALUE!</v>
      </c>
      <c r="BB734" s="28" t="e">
        <f>Table24[[#This Row],[Other Charges]]*Table24[[#This Row],[Conversion Rate]]</f>
        <v>#VALUE!</v>
      </c>
      <c r="BC734" s="28" t="e">
        <f>Table24[[#This Row],[Dry Ice Charge]]*Table24[[#This Row],[Conversion Rate]]</f>
        <v>#VALUE!</v>
      </c>
      <c r="BD734" s="28" t="e">
        <f>Table24[[#This Row],[SAF/kg]]*Table24[[#This Row],[Conversion Rate]]</f>
        <v>#VALUE!</v>
      </c>
      <c r="BE734" s="30" cm="1">
        <f t="array" ref="BE734">IF(COUNTIFS(F$20:F$1213,F734,G$20:G$1213,G734)&gt;1,
    _xlfn.PERCENTRANK.INC(
        _xlfn._xlws.FILTER(AO$20:AO$1213, (F$20:F$1213=F734)*(G$20:G$1213=G734)*ISNUMBER(AO$20:AO$1213)),
        AO734
    ),
    0
)</f>
        <v>0.6</v>
      </c>
      <c r="BF734" s="28" t="str">
        <f t="shared" si="11"/>
        <v>Orange</v>
      </c>
    </row>
    <row r="735" spans="3:58" hidden="1">
      <c r="C735" s="6" t="s">
        <v>20</v>
      </c>
      <c r="D735" s="4" t="s">
        <v>21</v>
      </c>
      <c r="E735" s="4" t="s">
        <v>22</v>
      </c>
      <c r="F735" s="4" t="s">
        <v>179</v>
      </c>
      <c r="G735" s="4" t="s">
        <v>27</v>
      </c>
      <c r="H735" s="4" t="s">
        <v>821</v>
      </c>
      <c r="I735" s="4" t="s">
        <v>810</v>
      </c>
      <c r="J735" s="4" t="s">
        <v>777</v>
      </c>
      <c r="K735" s="4" t="s">
        <v>777</v>
      </c>
      <c r="L7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PharmaNoExpressBKKSINTHSGAPACAPAC</v>
      </c>
      <c r="M735" s="7">
        <v>1231</v>
      </c>
      <c r="N735" s="4">
        <v>502</v>
      </c>
      <c r="O735" s="13">
        <v>2.452191235059761</v>
      </c>
      <c r="P735" s="8" t="s">
        <v>1053</v>
      </c>
      <c r="Q735" s="12" t="s">
        <v>472</v>
      </c>
      <c r="R735" s="12" t="s">
        <v>791</v>
      </c>
      <c r="S735" s="12"/>
      <c r="T735" s="12" t="s">
        <v>967</v>
      </c>
      <c r="U735" s="22"/>
      <c r="V735" s="12">
        <v>809</v>
      </c>
      <c r="W735" s="12"/>
      <c r="X735" s="12">
        <v>138</v>
      </c>
      <c r="Y735" s="12">
        <v>138</v>
      </c>
      <c r="Z735" s="12">
        <v>132</v>
      </c>
      <c r="AA735" s="12">
        <v>129</v>
      </c>
      <c r="AB735" s="12">
        <v>129</v>
      </c>
      <c r="AC735" s="12">
        <v>129</v>
      </c>
      <c r="AD735" s="12">
        <v>129</v>
      </c>
      <c r="AE735" s="12" t="s">
        <v>891</v>
      </c>
      <c r="AF735" s="12" t="s">
        <v>881</v>
      </c>
      <c r="AG735" s="12" t="s">
        <v>881</v>
      </c>
      <c r="AH735" s="12" t="s">
        <v>881</v>
      </c>
      <c r="AI735" s="12" t="s">
        <v>881</v>
      </c>
      <c r="AJ735" s="12" t="s">
        <v>881</v>
      </c>
      <c r="AK735" s="12" t="s">
        <v>881</v>
      </c>
      <c r="AL735" s="16" t="s">
        <v>1039</v>
      </c>
      <c r="AM735" s="12" t="s">
        <v>1506</v>
      </c>
      <c r="AN735" s="27">
        <f>VLOOKUP(Table24[[#This Row],[USD conversion]],Sheet2!A:B,2,FALSE)</f>
        <v>3.058E-2</v>
      </c>
      <c r="AO735" s="28">
        <f>Table24[[#This Row],[Min Charge]]*Table24[[#This Row],[Conversion Rate]]</f>
        <v>24.73922</v>
      </c>
      <c r="AP735" s="28">
        <f>Table24[[#This Row],[45]]*Table24[[#This Row],[Conversion Rate]]</f>
        <v>0</v>
      </c>
      <c r="AQ735" s="28">
        <f>Table24[[#This Row],[100]]*Table24[[#This Row],[Conversion Rate]]</f>
        <v>4.22004</v>
      </c>
      <c r="AR735" s="28">
        <f>Table24[[#This Row],[200]]*Table24[[#This Row],[Conversion Rate]]</f>
        <v>4.22004</v>
      </c>
      <c r="AS735" s="28">
        <f>Table24[[#This Row],[300]]*Table24[[#This Row],[Conversion Rate]]</f>
        <v>4.0365599999999997</v>
      </c>
      <c r="AT735" s="28">
        <f>Table24[[#This Row],[500]]*Table24[[#This Row],[Conversion Rate]]</f>
        <v>3.94482</v>
      </c>
      <c r="AU735" s="28">
        <f>Table24[[#This Row],[1000]]*Table24[[#This Row],[Conversion Rate]]</f>
        <v>3.94482</v>
      </c>
      <c r="AV735" s="28">
        <f>Table24[[#This Row],[2500]]*Table24[[#This Row],[Conversion Rate]]</f>
        <v>3.94482</v>
      </c>
      <c r="AW735" s="28">
        <f>Table24[[#This Row],[5000]]*Table24[[#This Row],[Conversion Rate]]</f>
        <v>3.94482</v>
      </c>
      <c r="AX735" s="28" t="str">
        <f>Table24[[#This Row],[All In/ ++]]</f>
        <v>All In</v>
      </c>
      <c r="AY735" s="28" t="e">
        <f>Table24[[#This Row],[FSC]]*Table24[[#This Row],[Conversion Rate]]</f>
        <v>#VALUE!</v>
      </c>
      <c r="AZ735" s="28" t="e">
        <f>Table24[[#This Row],[SSC]]*Table24[[#This Row],[Conversion Rate]]</f>
        <v>#VALUE!</v>
      </c>
      <c r="BA735" s="28" t="e">
        <f>Table24[[#This Row],[Screening]]*Table24[[#This Row],[Conversion Rate]]</f>
        <v>#VALUE!</v>
      </c>
      <c r="BB735" s="28" t="e">
        <f>Table24[[#This Row],[Other Charges]]*Table24[[#This Row],[Conversion Rate]]</f>
        <v>#VALUE!</v>
      </c>
      <c r="BC735" s="28" t="e">
        <f>Table24[[#This Row],[Dry Ice Charge]]*Table24[[#This Row],[Conversion Rate]]</f>
        <v>#VALUE!</v>
      </c>
      <c r="BD735" s="28" t="e">
        <f>Table24[[#This Row],[SAF/kg]]*Table24[[#This Row],[Conversion Rate]]</f>
        <v>#VALUE!</v>
      </c>
      <c r="BE735" s="30" cm="1">
        <f t="array" ref="BE735">IF(COUNTIFS(F$20:F$1213,F735,G$20:G$1213,G735)&gt;1,
    _xlfn.PERCENTRANK.INC(
        _xlfn._xlws.FILTER(AO$20:AO$1213, (F$20:F$1213=F735)*(G$20:G$1213=G735)*ISNUMBER(AO$20:AO$1213)),
        AO735
    ),
    0
)</f>
        <v>0</v>
      </c>
      <c r="BF735" s="28" t="str">
        <f t="shared" si="11"/>
        <v>Green</v>
      </c>
    </row>
    <row r="736" spans="3:58" hidden="1">
      <c r="C736" s="6" t="s">
        <v>20</v>
      </c>
      <c r="D736" s="4" t="s">
        <v>472</v>
      </c>
      <c r="E736" s="4" t="s">
        <v>22</v>
      </c>
      <c r="F736" s="4" t="s">
        <v>179</v>
      </c>
      <c r="G736" s="4" t="s">
        <v>27</v>
      </c>
      <c r="H736" s="4" t="s">
        <v>821</v>
      </c>
      <c r="I736" s="4" t="s">
        <v>810</v>
      </c>
      <c r="J736" s="4" t="s">
        <v>777</v>
      </c>
      <c r="K736" s="4" t="s">
        <v>777</v>
      </c>
      <c r="L7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PharmaYesExpressBKKSINTHSGAPACAPAC</v>
      </c>
      <c r="M736" s="7">
        <v>6253</v>
      </c>
      <c r="N736" s="4">
        <v>704</v>
      </c>
      <c r="O736" s="13">
        <v>8.8821022727272734</v>
      </c>
      <c r="P736" s="8" t="s">
        <v>1053</v>
      </c>
      <c r="Q736" s="12" t="s">
        <v>472</v>
      </c>
      <c r="R736" s="12" t="s">
        <v>791</v>
      </c>
      <c r="S736" s="12"/>
      <c r="T736" s="12" t="s">
        <v>967</v>
      </c>
      <c r="U736" s="22"/>
      <c r="V736" s="12">
        <v>809</v>
      </c>
      <c r="W736" s="12"/>
      <c r="X736" s="12">
        <v>138</v>
      </c>
      <c r="Y736" s="12">
        <v>138</v>
      </c>
      <c r="Z736" s="12">
        <v>132</v>
      </c>
      <c r="AA736" s="12">
        <v>129</v>
      </c>
      <c r="AB736" s="12">
        <v>129</v>
      </c>
      <c r="AC736" s="12">
        <v>129</v>
      </c>
      <c r="AD736" s="12">
        <v>129</v>
      </c>
      <c r="AE736" s="12" t="s">
        <v>891</v>
      </c>
      <c r="AF736" s="12" t="s">
        <v>881</v>
      </c>
      <c r="AG736" s="12" t="s">
        <v>881</v>
      </c>
      <c r="AH736" s="12" t="s">
        <v>881</v>
      </c>
      <c r="AI736" s="12" t="s">
        <v>881</v>
      </c>
      <c r="AJ736" s="12" t="s">
        <v>881</v>
      </c>
      <c r="AK736" s="12" t="s">
        <v>881</v>
      </c>
      <c r="AL736" s="16" t="s">
        <v>1048</v>
      </c>
      <c r="AM736" s="12" t="s">
        <v>1506</v>
      </c>
      <c r="AN736" s="27">
        <f>VLOOKUP(Table24[[#This Row],[USD conversion]],Sheet2!A:B,2,FALSE)</f>
        <v>3.058E-2</v>
      </c>
      <c r="AO736" s="28">
        <f>Table24[[#This Row],[Min Charge]]*Table24[[#This Row],[Conversion Rate]]</f>
        <v>24.73922</v>
      </c>
      <c r="AP736" s="28">
        <f>Table24[[#This Row],[45]]*Table24[[#This Row],[Conversion Rate]]</f>
        <v>0</v>
      </c>
      <c r="AQ736" s="28">
        <f>Table24[[#This Row],[100]]*Table24[[#This Row],[Conversion Rate]]</f>
        <v>4.22004</v>
      </c>
      <c r="AR736" s="28">
        <f>Table24[[#This Row],[200]]*Table24[[#This Row],[Conversion Rate]]</f>
        <v>4.22004</v>
      </c>
      <c r="AS736" s="28">
        <f>Table24[[#This Row],[300]]*Table24[[#This Row],[Conversion Rate]]</f>
        <v>4.0365599999999997</v>
      </c>
      <c r="AT736" s="28">
        <f>Table24[[#This Row],[500]]*Table24[[#This Row],[Conversion Rate]]</f>
        <v>3.94482</v>
      </c>
      <c r="AU736" s="28">
        <f>Table24[[#This Row],[1000]]*Table24[[#This Row],[Conversion Rate]]</f>
        <v>3.94482</v>
      </c>
      <c r="AV736" s="28">
        <f>Table24[[#This Row],[2500]]*Table24[[#This Row],[Conversion Rate]]</f>
        <v>3.94482</v>
      </c>
      <c r="AW736" s="28">
        <f>Table24[[#This Row],[5000]]*Table24[[#This Row],[Conversion Rate]]</f>
        <v>3.94482</v>
      </c>
      <c r="AX736" s="28" t="str">
        <f>Table24[[#This Row],[All In/ ++]]</f>
        <v>All In</v>
      </c>
      <c r="AY736" s="28" t="e">
        <f>Table24[[#This Row],[FSC]]*Table24[[#This Row],[Conversion Rate]]</f>
        <v>#VALUE!</v>
      </c>
      <c r="AZ736" s="28" t="e">
        <f>Table24[[#This Row],[SSC]]*Table24[[#This Row],[Conversion Rate]]</f>
        <v>#VALUE!</v>
      </c>
      <c r="BA736" s="28" t="e">
        <f>Table24[[#This Row],[Screening]]*Table24[[#This Row],[Conversion Rate]]</f>
        <v>#VALUE!</v>
      </c>
      <c r="BB736" s="28" t="e">
        <f>Table24[[#This Row],[Other Charges]]*Table24[[#This Row],[Conversion Rate]]</f>
        <v>#VALUE!</v>
      </c>
      <c r="BC736" s="28" t="e">
        <f>Table24[[#This Row],[Dry Ice Charge]]*Table24[[#This Row],[Conversion Rate]]</f>
        <v>#VALUE!</v>
      </c>
      <c r="BD736" s="28" t="e">
        <f>Table24[[#This Row],[SAF/kg]]*Table24[[#This Row],[Conversion Rate]]</f>
        <v>#VALUE!</v>
      </c>
      <c r="BE736" s="30" cm="1">
        <f t="array" ref="BE736">IF(COUNTIFS(F$20:F$1213,F736,G$20:G$1213,G736)&gt;1,
    _xlfn.PERCENTRANK.INC(
        _xlfn._xlws.FILTER(AO$20:AO$1213, (F$20:F$1213=F736)*(G$20:G$1213=G736)*ISNUMBER(AO$20:AO$1213)),
        AO736
    ),
    0
)</f>
        <v>0</v>
      </c>
      <c r="BF736" s="28" t="str">
        <f t="shared" si="11"/>
        <v>Green</v>
      </c>
    </row>
    <row r="737" spans="3:58" hidden="1">
      <c r="C737" s="6" t="s">
        <v>20</v>
      </c>
      <c r="D737" s="4" t="s">
        <v>21</v>
      </c>
      <c r="E737" s="4" t="s">
        <v>22</v>
      </c>
      <c r="F737" s="4" t="s">
        <v>290</v>
      </c>
      <c r="G737" s="4" t="s">
        <v>27</v>
      </c>
      <c r="H737" s="4" t="s">
        <v>797</v>
      </c>
      <c r="I737" s="4" t="s">
        <v>810</v>
      </c>
      <c r="J737" s="4" t="s">
        <v>777</v>
      </c>
      <c r="K737" s="4" t="s">
        <v>777</v>
      </c>
      <c r="L7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PharmaNoExpressBOMSININSGAPACAPAC</v>
      </c>
      <c r="M737" s="7">
        <v>3239</v>
      </c>
      <c r="N737" s="4">
        <v>591</v>
      </c>
      <c r="O737" s="13">
        <v>5.4805414551607443</v>
      </c>
      <c r="P737" s="8" t="s">
        <v>1053</v>
      </c>
      <c r="Q737" s="12" t="s">
        <v>472</v>
      </c>
      <c r="R737" s="12" t="s">
        <v>791</v>
      </c>
      <c r="S737" s="12"/>
      <c r="T737" s="12" t="s">
        <v>871</v>
      </c>
      <c r="U737" s="22">
        <v>45</v>
      </c>
      <c r="V737" s="12">
        <v>251</v>
      </c>
      <c r="W737" s="12"/>
      <c r="X737" s="12">
        <v>218</v>
      </c>
      <c r="Y737" s="12">
        <v>218</v>
      </c>
      <c r="Z737" s="12">
        <v>189</v>
      </c>
      <c r="AA737" s="12">
        <v>195</v>
      </c>
      <c r="AB737" s="12">
        <v>195</v>
      </c>
      <c r="AC737" s="12"/>
      <c r="AD737" s="12"/>
      <c r="AE737" s="12" t="s">
        <v>838</v>
      </c>
      <c r="AF737" s="12">
        <v>0</v>
      </c>
      <c r="AG737" s="12">
        <v>9</v>
      </c>
      <c r="AH737" s="12">
        <v>4</v>
      </c>
      <c r="AI737" s="12">
        <v>4</v>
      </c>
      <c r="AJ737" s="12">
        <v>2000</v>
      </c>
      <c r="AK737" s="12"/>
      <c r="AL737" s="16"/>
      <c r="AM737" s="12" t="s">
        <v>1507</v>
      </c>
      <c r="AN737" s="27">
        <f>VLOOKUP(Table24[[#This Row],[USD conversion]],Sheet2!A:B,2,FALSE)</f>
        <v>1.167E-2</v>
      </c>
      <c r="AO737" s="28">
        <f>Table24[[#This Row],[Min Charge]]*Table24[[#This Row],[Conversion Rate]]</f>
        <v>2.9291700000000001</v>
      </c>
      <c r="AP737" s="28">
        <f>Table24[[#This Row],[45]]*Table24[[#This Row],[Conversion Rate]]</f>
        <v>0</v>
      </c>
      <c r="AQ737" s="28">
        <f>Table24[[#This Row],[100]]*Table24[[#This Row],[Conversion Rate]]</f>
        <v>2.54406</v>
      </c>
      <c r="AR737" s="28">
        <f>Table24[[#This Row],[200]]*Table24[[#This Row],[Conversion Rate]]</f>
        <v>2.54406</v>
      </c>
      <c r="AS737" s="28">
        <f>Table24[[#This Row],[300]]*Table24[[#This Row],[Conversion Rate]]</f>
        <v>2.2056299999999998</v>
      </c>
      <c r="AT737" s="28">
        <f>Table24[[#This Row],[500]]*Table24[[#This Row],[Conversion Rate]]</f>
        <v>2.2756500000000002</v>
      </c>
      <c r="AU737" s="28">
        <f>Table24[[#This Row],[1000]]*Table24[[#This Row],[Conversion Rate]]</f>
        <v>2.2756500000000002</v>
      </c>
      <c r="AV737" s="28">
        <f>Table24[[#This Row],[2500]]*Table24[[#This Row],[Conversion Rate]]</f>
        <v>0</v>
      </c>
      <c r="AW737" s="28">
        <f>Table24[[#This Row],[5000]]*Table24[[#This Row],[Conversion Rate]]</f>
        <v>0</v>
      </c>
      <c r="AX737" s="28" t="str">
        <f>Table24[[#This Row],[All In/ ++]]</f>
        <v>++</v>
      </c>
      <c r="AY737" s="28">
        <f>Table24[[#This Row],[FSC]]*Table24[[#This Row],[Conversion Rate]]</f>
        <v>0</v>
      </c>
      <c r="AZ737" s="28">
        <f>Table24[[#This Row],[SSC]]*Table24[[#This Row],[Conversion Rate]]</f>
        <v>0.10503</v>
      </c>
      <c r="BA737" s="28">
        <f>Table24[[#This Row],[Screening]]*Table24[[#This Row],[Conversion Rate]]</f>
        <v>4.6679999999999999E-2</v>
      </c>
      <c r="BB737" s="28">
        <f>Table24[[#This Row],[Other Charges]]*Table24[[#This Row],[Conversion Rate]]</f>
        <v>4.6679999999999999E-2</v>
      </c>
      <c r="BC737" s="28">
        <f>Table24[[#This Row],[Dry Ice Charge]]*Table24[[#This Row],[Conversion Rate]]</f>
        <v>23.34</v>
      </c>
      <c r="BD737" s="28">
        <f>Table24[[#This Row],[SAF/kg]]*Table24[[#This Row],[Conversion Rate]]</f>
        <v>0</v>
      </c>
      <c r="BE737" s="30" cm="1">
        <f t="array" ref="BE737">IF(COUNTIFS(F$20:F$1213,F737,G$20:G$1213,G737)&gt;1,
    _xlfn.PERCENTRANK.INC(
        _xlfn._xlws.FILTER(AO$20:AO$1213, (F$20:F$1213=F737)*(G$20:G$1213=G737)*ISNUMBER(AO$20:AO$1213)),
        AO737
    ),
    0
)</f>
        <v>0</v>
      </c>
      <c r="BF737" s="28" t="str">
        <f t="shared" si="11"/>
        <v>Green</v>
      </c>
    </row>
    <row r="738" spans="3:58" hidden="1">
      <c r="C738" s="6" t="s">
        <v>20</v>
      </c>
      <c r="D738" s="4" t="s">
        <v>472</v>
      </c>
      <c r="E738" s="4" t="s">
        <v>22</v>
      </c>
      <c r="F738" s="4" t="s">
        <v>290</v>
      </c>
      <c r="G738" s="4" t="s">
        <v>27</v>
      </c>
      <c r="H738" s="4" t="s">
        <v>797</v>
      </c>
      <c r="I738" s="4" t="s">
        <v>810</v>
      </c>
      <c r="J738" s="4" t="s">
        <v>777</v>
      </c>
      <c r="K738" s="4" t="s">
        <v>777</v>
      </c>
      <c r="L7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PharmaYesExpressBOMSININSGAPACAPAC</v>
      </c>
      <c r="M738" s="7">
        <v>91672</v>
      </c>
      <c r="N738" s="4">
        <v>937</v>
      </c>
      <c r="O738" s="13">
        <v>97.835645677694771</v>
      </c>
      <c r="P738" s="8" t="s">
        <v>1053</v>
      </c>
      <c r="Q738" s="12" t="s">
        <v>472</v>
      </c>
      <c r="R738" s="12" t="s">
        <v>791</v>
      </c>
      <c r="S738" s="12"/>
      <c r="T738" s="12" t="s">
        <v>871</v>
      </c>
      <c r="U738" s="22">
        <v>45</v>
      </c>
      <c r="V738" s="12">
        <v>251</v>
      </c>
      <c r="W738" s="12"/>
      <c r="X738" s="12">
        <v>218</v>
      </c>
      <c r="Y738" s="12">
        <v>218</v>
      </c>
      <c r="Z738" s="12">
        <v>189</v>
      </c>
      <c r="AA738" s="12">
        <v>295</v>
      </c>
      <c r="AB738" s="12">
        <v>295</v>
      </c>
      <c r="AC738" s="12"/>
      <c r="AD738" s="12"/>
      <c r="AE738" s="12" t="s">
        <v>838</v>
      </c>
      <c r="AF738" s="12">
        <v>0</v>
      </c>
      <c r="AG738" s="12">
        <v>9</v>
      </c>
      <c r="AH738" s="12">
        <v>10</v>
      </c>
      <c r="AI738" s="12">
        <v>1</v>
      </c>
      <c r="AJ738" s="12">
        <v>2000</v>
      </c>
      <c r="AK738" s="12"/>
      <c r="AL738" s="16" t="s">
        <v>1049</v>
      </c>
      <c r="AM738" s="12" t="s">
        <v>1507</v>
      </c>
      <c r="AN738" s="27">
        <f>VLOOKUP(Table24[[#This Row],[USD conversion]],Sheet2!A:B,2,FALSE)</f>
        <v>1.167E-2</v>
      </c>
      <c r="AO738" s="28">
        <f>Table24[[#This Row],[Min Charge]]*Table24[[#This Row],[Conversion Rate]]</f>
        <v>2.9291700000000001</v>
      </c>
      <c r="AP738" s="28">
        <f>Table24[[#This Row],[45]]*Table24[[#This Row],[Conversion Rate]]</f>
        <v>0</v>
      </c>
      <c r="AQ738" s="28">
        <f>Table24[[#This Row],[100]]*Table24[[#This Row],[Conversion Rate]]</f>
        <v>2.54406</v>
      </c>
      <c r="AR738" s="28">
        <f>Table24[[#This Row],[200]]*Table24[[#This Row],[Conversion Rate]]</f>
        <v>2.54406</v>
      </c>
      <c r="AS738" s="28">
        <f>Table24[[#This Row],[300]]*Table24[[#This Row],[Conversion Rate]]</f>
        <v>2.2056299999999998</v>
      </c>
      <c r="AT738" s="28">
        <f>Table24[[#This Row],[500]]*Table24[[#This Row],[Conversion Rate]]</f>
        <v>3.44265</v>
      </c>
      <c r="AU738" s="28">
        <f>Table24[[#This Row],[1000]]*Table24[[#This Row],[Conversion Rate]]</f>
        <v>3.44265</v>
      </c>
      <c r="AV738" s="28">
        <f>Table24[[#This Row],[2500]]*Table24[[#This Row],[Conversion Rate]]</f>
        <v>0</v>
      </c>
      <c r="AW738" s="28">
        <f>Table24[[#This Row],[5000]]*Table24[[#This Row],[Conversion Rate]]</f>
        <v>0</v>
      </c>
      <c r="AX738" s="28" t="str">
        <f>Table24[[#This Row],[All In/ ++]]</f>
        <v>++</v>
      </c>
      <c r="AY738" s="28">
        <f>Table24[[#This Row],[FSC]]*Table24[[#This Row],[Conversion Rate]]</f>
        <v>0</v>
      </c>
      <c r="AZ738" s="28">
        <f>Table24[[#This Row],[SSC]]*Table24[[#This Row],[Conversion Rate]]</f>
        <v>0.10503</v>
      </c>
      <c r="BA738" s="28">
        <f>Table24[[#This Row],[Screening]]*Table24[[#This Row],[Conversion Rate]]</f>
        <v>0.1167</v>
      </c>
      <c r="BB738" s="28">
        <f>Table24[[#This Row],[Other Charges]]*Table24[[#This Row],[Conversion Rate]]</f>
        <v>1.167E-2</v>
      </c>
      <c r="BC738" s="28">
        <f>Table24[[#This Row],[Dry Ice Charge]]*Table24[[#This Row],[Conversion Rate]]</f>
        <v>23.34</v>
      </c>
      <c r="BD738" s="28">
        <f>Table24[[#This Row],[SAF/kg]]*Table24[[#This Row],[Conversion Rate]]</f>
        <v>0</v>
      </c>
      <c r="BE738" s="30" cm="1">
        <f t="array" ref="BE738">IF(COUNTIFS(F$20:F$1213,F738,G$20:G$1213,G738)&gt;1,
    _xlfn.PERCENTRANK.INC(
        _xlfn._xlws.FILTER(AO$20:AO$1213, (F$20:F$1213=F738)*(G$20:G$1213=G738)*ISNUMBER(AO$20:AO$1213)),
        AO738
    ),
    0
)</f>
        <v>0</v>
      </c>
      <c r="BF738" s="28" t="str">
        <f t="shared" si="11"/>
        <v>Green</v>
      </c>
    </row>
    <row r="739" spans="3:58" hidden="1">
      <c r="C739" s="6" t="s">
        <v>20</v>
      </c>
      <c r="D739" s="4" t="s">
        <v>21</v>
      </c>
      <c r="E739" s="4" t="s">
        <v>22</v>
      </c>
      <c r="F739" s="4" t="s">
        <v>274</v>
      </c>
      <c r="G739" s="4" t="s">
        <v>27</v>
      </c>
      <c r="H739" s="4" t="s">
        <v>797</v>
      </c>
      <c r="I739" s="4" t="s">
        <v>810</v>
      </c>
      <c r="J739" s="4" t="s">
        <v>777</v>
      </c>
      <c r="K739" s="4" t="s">
        <v>777</v>
      </c>
      <c r="L7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PharmaNoExpressDELSININSGAPACAPAC</v>
      </c>
      <c r="M739" s="7">
        <v>4922</v>
      </c>
      <c r="N739" s="4">
        <v>339</v>
      </c>
      <c r="O739" s="13">
        <v>14.519174041297935</v>
      </c>
      <c r="P739" s="8" t="s">
        <v>1053</v>
      </c>
      <c r="Q739" s="12" t="s">
        <v>472</v>
      </c>
      <c r="R739" s="12" t="s">
        <v>791</v>
      </c>
      <c r="S739" s="12"/>
      <c r="T739" s="12" t="s">
        <v>871</v>
      </c>
      <c r="U739" s="22">
        <v>45</v>
      </c>
      <c r="V739" s="12">
        <v>550</v>
      </c>
      <c r="W739" s="12"/>
      <c r="X739" s="12">
        <v>218</v>
      </c>
      <c r="Y739" s="12">
        <v>218</v>
      </c>
      <c r="Z739" s="12">
        <v>189</v>
      </c>
      <c r="AA739" s="12">
        <v>195</v>
      </c>
      <c r="AB739" s="12">
        <v>195</v>
      </c>
      <c r="AC739" s="12"/>
      <c r="AD739" s="12"/>
      <c r="AE739" s="12" t="s">
        <v>838</v>
      </c>
      <c r="AF739" s="12">
        <v>0</v>
      </c>
      <c r="AG739" s="12">
        <v>9</v>
      </c>
      <c r="AH739" s="12">
        <v>4</v>
      </c>
      <c r="AI739" s="12">
        <v>1</v>
      </c>
      <c r="AJ739" s="12"/>
      <c r="AK739" s="12"/>
      <c r="AL739" s="16"/>
      <c r="AM739" s="12" t="s">
        <v>1507</v>
      </c>
      <c r="AN739" s="27">
        <f>VLOOKUP(Table24[[#This Row],[USD conversion]],Sheet2!A:B,2,FALSE)</f>
        <v>1.167E-2</v>
      </c>
      <c r="AO739" s="28">
        <f>Table24[[#This Row],[Min Charge]]*Table24[[#This Row],[Conversion Rate]]</f>
        <v>6.4184999999999999</v>
      </c>
      <c r="AP739" s="28">
        <f>Table24[[#This Row],[45]]*Table24[[#This Row],[Conversion Rate]]</f>
        <v>0</v>
      </c>
      <c r="AQ739" s="28">
        <f>Table24[[#This Row],[100]]*Table24[[#This Row],[Conversion Rate]]</f>
        <v>2.54406</v>
      </c>
      <c r="AR739" s="28">
        <f>Table24[[#This Row],[200]]*Table24[[#This Row],[Conversion Rate]]</f>
        <v>2.54406</v>
      </c>
      <c r="AS739" s="28">
        <f>Table24[[#This Row],[300]]*Table24[[#This Row],[Conversion Rate]]</f>
        <v>2.2056299999999998</v>
      </c>
      <c r="AT739" s="28">
        <f>Table24[[#This Row],[500]]*Table24[[#This Row],[Conversion Rate]]</f>
        <v>2.2756500000000002</v>
      </c>
      <c r="AU739" s="28">
        <f>Table24[[#This Row],[1000]]*Table24[[#This Row],[Conversion Rate]]</f>
        <v>2.2756500000000002</v>
      </c>
      <c r="AV739" s="28">
        <f>Table24[[#This Row],[2500]]*Table24[[#This Row],[Conversion Rate]]</f>
        <v>0</v>
      </c>
      <c r="AW739" s="28">
        <f>Table24[[#This Row],[5000]]*Table24[[#This Row],[Conversion Rate]]</f>
        <v>0</v>
      </c>
      <c r="AX739" s="28" t="str">
        <f>Table24[[#This Row],[All In/ ++]]</f>
        <v>++</v>
      </c>
      <c r="AY739" s="28">
        <f>Table24[[#This Row],[FSC]]*Table24[[#This Row],[Conversion Rate]]</f>
        <v>0</v>
      </c>
      <c r="AZ739" s="28">
        <f>Table24[[#This Row],[SSC]]*Table24[[#This Row],[Conversion Rate]]</f>
        <v>0.10503</v>
      </c>
      <c r="BA739" s="28">
        <f>Table24[[#This Row],[Screening]]*Table24[[#This Row],[Conversion Rate]]</f>
        <v>4.6679999999999999E-2</v>
      </c>
      <c r="BB739" s="28">
        <f>Table24[[#This Row],[Other Charges]]*Table24[[#This Row],[Conversion Rate]]</f>
        <v>1.167E-2</v>
      </c>
      <c r="BC739" s="28">
        <f>Table24[[#This Row],[Dry Ice Charge]]*Table24[[#This Row],[Conversion Rate]]</f>
        <v>0</v>
      </c>
      <c r="BD739" s="28">
        <f>Table24[[#This Row],[SAF/kg]]*Table24[[#This Row],[Conversion Rate]]</f>
        <v>0</v>
      </c>
      <c r="BE739" s="30" cm="1">
        <f t="array" ref="BE739">IF(COUNTIFS(F$20:F$1213,F739,G$20:G$1213,G739)&gt;1,
    _xlfn.PERCENTRANK.INC(
        _xlfn._xlws.FILTER(AO$20:AO$1213, (F$20:F$1213=F739)*(G$20:G$1213=G739)*ISNUMBER(AO$20:AO$1213)),
        AO739
    ),
    0
)</f>
        <v>0</v>
      </c>
      <c r="BF739" s="28" t="str">
        <f t="shared" si="11"/>
        <v>Green</v>
      </c>
    </row>
    <row r="740" spans="3:58" hidden="1">
      <c r="C740" s="6" t="s">
        <v>20</v>
      </c>
      <c r="D740" s="4" t="s">
        <v>472</v>
      </c>
      <c r="E740" s="4" t="s">
        <v>22</v>
      </c>
      <c r="F740" s="4" t="s">
        <v>274</v>
      </c>
      <c r="G740" s="4" t="s">
        <v>27</v>
      </c>
      <c r="H740" s="4" t="s">
        <v>797</v>
      </c>
      <c r="I740" s="4" t="s">
        <v>810</v>
      </c>
      <c r="J740" s="4" t="s">
        <v>777</v>
      </c>
      <c r="K740" s="4" t="s">
        <v>777</v>
      </c>
      <c r="L7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PharmaYesExpressDELSININSGAPACAPAC</v>
      </c>
      <c r="M740" s="7">
        <v>125559</v>
      </c>
      <c r="N740" s="4">
        <v>493</v>
      </c>
      <c r="O740" s="13">
        <v>254.68356997971603</v>
      </c>
      <c r="P740" s="8" t="s">
        <v>1053</v>
      </c>
      <c r="Q740" s="12" t="s">
        <v>472</v>
      </c>
      <c r="R740" s="12" t="s">
        <v>791</v>
      </c>
      <c r="S740" s="12"/>
      <c r="T740" s="12" t="s">
        <v>871</v>
      </c>
      <c r="U740" s="22">
        <v>45</v>
      </c>
      <c r="V740" s="12">
        <v>550</v>
      </c>
      <c r="W740" s="12"/>
      <c r="X740" s="12">
        <v>218</v>
      </c>
      <c r="Y740" s="12">
        <v>218</v>
      </c>
      <c r="Z740" s="12">
        <v>189</v>
      </c>
      <c r="AA740" s="12">
        <v>295</v>
      </c>
      <c r="AB740" s="12">
        <v>295</v>
      </c>
      <c r="AC740" s="12"/>
      <c r="AD740" s="12"/>
      <c r="AE740" s="12" t="s">
        <v>838</v>
      </c>
      <c r="AF740" s="12">
        <v>0</v>
      </c>
      <c r="AG740" s="12">
        <v>9</v>
      </c>
      <c r="AH740" s="12">
        <v>10</v>
      </c>
      <c r="AI740" s="12">
        <v>1</v>
      </c>
      <c r="AJ740" s="12"/>
      <c r="AK740" s="12"/>
      <c r="AL740" s="16" t="s">
        <v>1050</v>
      </c>
      <c r="AM740" s="12" t="s">
        <v>1507</v>
      </c>
      <c r="AN740" s="27">
        <f>VLOOKUP(Table24[[#This Row],[USD conversion]],Sheet2!A:B,2,FALSE)</f>
        <v>1.167E-2</v>
      </c>
      <c r="AO740" s="28">
        <f>Table24[[#This Row],[Min Charge]]*Table24[[#This Row],[Conversion Rate]]</f>
        <v>6.4184999999999999</v>
      </c>
      <c r="AP740" s="28">
        <f>Table24[[#This Row],[45]]*Table24[[#This Row],[Conversion Rate]]</f>
        <v>0</v>
      </c>
      <c r="AQ740" s="28">
        <f>Table24[[#This Row],[100]]*Table24[[#This Row],[Conversion Rate]]</f>
        <v>2.54406</v>
      </c>
      <c r="AR740" s="28">
        <f>Table24[[#This Row],[200]]*Table24[[#This Row],[Conversion Rate]]</f>
        <v>2.54406</v>
      </c>
      <c r="AS740" s="28">
        <f>Table24[[#This Row],[300]]*Table24[[#This Row],[Conversion Rate]]</f>
        <v>2.2056299999999998</v>
      </c>
      <c r="AT740" s="28">
        <f>Table24[[#This Row],[500]]*Table24[[#This Row],[Conversion Rate]]</f>
        <v>3.44265</v>
      </c>
      <c r="AU740" s="28">
        <f>Table24[[#This Row],[1000]]*Table24[[#This Row],[Conversion Rate]]</f>
        <v>3.44265</v>
      </c>
      <c r="AV740" s="28">
        <f>Table24[[#This Row],[2500]]*Table24[[#This Row],[Conversion Rate]]</f>
        <v>0</v>
      </c>
      <c r="AW740" s="28">
        <f>Table24[[#This Row],[5000]]*Table24[[#This Row],[Conversion Rate]]</f>
        <v>0</v>
      </c>
      <c r="AX740" s="28" t="str">
        <f>Table24[[#This Row],[All In/ ++]]</f>
        <v>++</v>
      </c>
      <c r="AY740" s="28">
        <f>Table24[[#This Row],[FSC]]*Table24[[#This Row],[Conversion Rate]]</f>
        <v>0</v>
      </c>
      <c r="AZ740" s="28">
        <f>Table24[[#This Row],[SSC]]*Table24[[#This Row],[Conversion Rate]]</f>
        <v>0.10503</v>
      </c>
      <c r="BA740" s="28">
        <f>Table24[[#This Row],[Screening]]*Table24[[#This Row],[Conversion Rate]]</f>
        <v>0.1167</v>
      </c>
      <c r="BB740" s="28">
        <f>Table24[[#This Row],[Other Charges]]*Table24[[#This Row],[Conversion Rate]]</f>
        <v>1.167E-2</v>
      </c>
      <c r="BC740" s="28">
        <f>Table24[[#This Row],[Dry Ice Charge]]*Table24[[#This Row],[Conversion Rate]]</f>
        <v>0</v>
      </c>
      <c r="BD740" s="28">
        <f>Table24[[#This Row],[SAF/kg]]*Table24[[#This Row],[Conversion Rate]]</f>
        <v>0</v>
      </c>
      <c r="BE740" s="30" cm="1">
        <f t="array" ref="BE740">IF(COUNTIFS(F$20:F$1213,F740,G$20:G$1213,G740)&gt;1,
    _xlfn.PERCENTRANK.INC(
        _xlfn._xlws.FILTER(AO$20:AO$1213, (F$20:F$1213=F740)*(G$20:G$1213=G740)*ISNUMBER(AO$20:AO$1213)),
        AO740
    ),
    0
)</f>
        <v>0</v>
      </c>
      <c r="BF740" s="28" t="str">
        <f t="shared" si="11"/>
        <v>Green</v>
      </c>
    </row>
    <row r="741" spans="3:58" hidden="1">
      <c r="C741" s="6" t="s">
        <v>20</v>
      </c>
      <c r="D741" s="4" t="s">
        <v>21</v>
      </c>
      <c r="E741" s="4" t="s">
        <v>22</v>
      </c>
      <c r="F741" s="4" t="s">
        <v>436</v>
      </c>
      <c r="G741" s="4" t="s">
        <v>27</v>
      </c>
      <c r="H741" s="4" t="s">
        <v>1034</v>
      </c>
      <c r="I741" s="4" t="s">
        <v>810</v>
      </c>
      <c r="J741" s="4" t="s">
        <v>777</v>
      </c>
      <c r="K741" s="4" t="s">
        <v>777</v>
      </c>
      <c r="L7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PharmaNoExpressHANSINVNSGAPACAPAC</v>
      </c>
      <c r="M741" s="7">
        <v>1428</v>
      </c>
      <c r="N741" s="4">
        <v>344</v>
      </c>
      <c r="O741" s="13">
        <v>4.1511627906976747</v>
      </c>
      <c r="P741" s="8" t="s">
        <v>1053</v>
      </c>
      <c r="Q741" s="12" t="s">
        <v>472</v>
      </c>
      <c r="R741" s="12" t="s">
        <v>791</v>
      </c>
      <c r="S741" s="12"/>
      <c r="T741" s="12" t="s">
        <v>859</v>
      </c>
      <c r="U741" s="22">
        <v>1</v>
      </c>
      <c r="V741" s="12">
        <v>100</v>
      </c>
      <c r="W741" s="12"/>
      <c r="X741" s="12">
        <v>1.8</v>
      </c>
      <c r="Y741" s="12">
        <v>1.7</v>
      </c>
      <c r="Z741" s="12">
        <v>1.6</v>
      </c>
      <c r="AA741" s="12">
        <v>1.5</v>
      </c>
      <c r="AB741" s="12">
        <v>1.4</v>
      </c>
      <c r="AC741" s="12">
        <v>1.4</v>
      </c>
      <c r="AD741" s="12">
        <v>1.4</v>
      </c>
      <c r="AE741" s="12" t="s">
        <v>891</v>
      </c>
      <c r="AF741" s="12">
        <v>0</v>
      </c>
      <c r="AG741" s="12">
        <v>0</v>
      </c>
      <c r="AH741" s="12">
        <v>1.7000000000000001E-2</v>
      </c>
      <c r="AI741" s="12"/>
      <c r="AJ741" s="12">
        <v>0</v>
      </c>
      <c r="AK741" s="12">
        <v>0</v>
      </c>
      <c r="AL741" s="16" t="s">
        <v>1040</v>
      </c>
      <c r="AM741" s="12" t="s">
        <v>1500</v>
      </c>
      <c r="AN741" s="27">
        <f>VLOOKUP(Table24[[#This Row],[USD conversion]],Sheet2!A:B,2,FALSE)</f>
        <v>1</v>
      </c>
      <c r="AO741" s="28">
        <f>Table24[[#This Row],[Min Charge]]*Table24[[#This Row],[Conversion Rate]]</f>
        <v>100</v>
      </c>
      <c r="AP741" s="28">
        <f>Table24[[#This Row],[45]]*Table24[[#This Row],[Conversion Rate]]</f>
        <v>0</v>
      </c>
      <c r="AQ741" s="28">
        <f>Table24[[#This Row],[100]]*Table24[[#This Row],[Conversion Rate]]</f>
        <v>1.8</v>
      </c>
      <c r="AR741" s="28">
        <f>Table24[[#This Row],[200]]*Table24[[#This Row],[Conversion Rate]]</f>
        <v>1.7</v>
      </c>
      <c r="AS741" s="28">
        <f>Table24[[#This Row],[300]]*Table24[[#This Row],[Conversion Rate]]</f>
        <v>1.6</v>
      </c>
      <c r="AT741" s="28">
        <f>Table24[[#This Row],[500]]*Table24[[#This Row],[Conversion Rate]]</f>
        <v>1.5</v>
      </c>
      <c r="AU741" s="28">
        <f>Table24[[#This Row],[1000]]*Table24[[#This Row],[Conversion Rate]]</f>
        <v>1.4</v>
      </c>
      <c r="AV741" s="28">
        <f>Table24[[#This Row],[2500]]*Table24[[#This Row],[Conversion Rate]]</f>
        <v>1.4</v>
      </c>
      <c r="AW741" s="28">
        <f>Table24[[#This Row],[5000]]*Table24[[#This Row],[Conversion Rate]]</f>
        <v>1.4</v>
      </c>
      <c r="AX741" s="28" t="str">
        <f>Table24[[#This Row],[All In/ ++]]</f>
        <v>All In</v>
      </c>
      <c r="AY741" s="28">
        <f>Table24[[#This Row],[FSC]]*Table24[[#This Row],[Conversion Rate]]</f>
        <v>0</v>
      </c>
      <c r="AZ741" s="28">
        <f>Table24[[#This Row],[SSC]]*Table24[[#This Row],[Conversion Rate]]</f>
        <v>0</v>
      </c>
      <c r="BA741" s="28">
        <f>Table24[[#This Row],[Screening]]*Table24[[#This Row],[Conversion Rate]]</f>
        <v>1.7000000000000001E-2</v>
      </c>
      <c r="BB741" s="28">
        <f>Table24[[#This Row],[Other Charges]]*Table24[[#This Row],[Conversion Rate]]</f>
        <v>0</v>
      </c>
      <c r="BC741" s="28">
        <f>Table24[[#This Row],[Dry Ice Charge]]*Table24[[#This Row],[Conversion Rate]]</f>
        <v>0</v>
      </c>
      <c r="BD741" s="28">
        <f>Table24[[#This Row],[SAF/kg]]*Table24[[#This Row],[Conversion Rate]]</f>
        <v>0</v>
      </c>
      <c r="BE741" s="30" cm="1">
        <f t="array" ref="BE741">IF(COUNTIFS(F$20:F$1213,F741,G$20:G$1213,G741)&gt;1,
    _xlfn.PERCENTRANK.INC(
        _xlfn._xlws.FILTER(AO$20:AO$1213, (F$20:F$1213=F741)*(G$20:G$1213=G741)*ISNUMBER(AO$20:AO$1213)),
        AO741
    ),
    0
)</f>
        <v>0</v>
      </c>
      <c r="BF741" s="28" t="str">
        <f t="shared" si="11"/>
        <v>Green</v>
      </c>
    </row>
    <row r="742" spans="3:58" hidden="1">
      <c r="C742" s="6" t="s">
        <v>20</v>
      </c>
      <c r="D742" s="4" t="s">
        <v>472</v>
      </c>
      <c r="E742" s="4" t="s">
        <v>22</v>
      </c>
      <c r="F742" s="4" t="s">
        <v>436</v>
      </c>
      <c r="G742" s="4" t="s">
        <v>27</v>
      </c>
      <c r="H742" s="4" t="s">
        <v>1034</v>
      </c>
      <c r="I742" s="4" t="s">
        <v>810</v>
      </c>
      <c r="J742" s="4" t="s">
        <v>777</v>
      </c>
      <c r="K742" s="4" t="s">
        <v>777</v>
      </c>
      <c r="L7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PharmaYesExpressHANSINVNSGAPACAPAC</v>
      </c>
      <c r="M742" s="7">
        <v>10433</v>
      </c>
      <c r="N742" s="4">
        <v>458</v>
      </c>
      <c r="O742" s="13">
        <v>22.779475982532752</v>
      </c>
      <c r="P742" s="8" t="s">
        <v>1053</v>
      </c>
      <c r="Q742" s="12" t="s">
        <v>472</v>
      </c>
      <c r="R742" s="12" t="s">
        <v>791</v>
      </c>
      <c r="S742" s="12"/>
      <c r="T742" s="12" t="s">
        <v>859</v>
      </c>
      <c r="U742" s="22">
        <v>1</v>
      </c>
      <c r="V742" s="12">
        <v>100</v>
      </c>
      <c r="W742" s="12"/>
      <c r="X742" s="12">
        <v>1.9</v>
      </c>
      <c r="Y742" s="12">
        <v>1.8</v>
      </c>
      <c r="Z742" s="12">
        <v>1.7</v>
      </c>
      <c r="AA742" s="12">
        <v>1.6</v>
      </c>
      <c r="AB742" s="12">
        <v>1.5</v>
      </c>
      <c r="AC742" s="12">
        <v>1.5</v>
      </c>
      <c r="AD742" s="12">
        <v>1.5</v>
      </c>
      <c r="AE742" s="12" t="s">
        <v>891</v>
      </c>
      <c r="AF742" s="12">
        <v>0</v>
      </c>
      <c r="AG742" s="12">
        <v>0</v>
      </c>
      <c r="AH742" s="12">
        <v>1.7000000000000001E-2</v>
      </c>
      <c r="AI742" s="12"/>
      <c r="AJ742" s="12">
        <v>0</v>
      </c>
      <c r="AK742" s="12">
        <v>0</v>
      </c>
      <c r="AL742" s="16" t="s">
        <v>1040</v>
      </c>
      <c r="AM742" s="12" t="s">
        <v>1500</v>
      </c>
      <c r="AN742" s="27">
        <f>VLOOKUP(Table24[[#This Row],[USD conversion]],Sheet2!A:B,2,FALSE)</f>
        <v>1</v>
      </c>
      <c r="AO742" s="28">
        <f>Table24[[#This Row],[Min Charge]]*Table24[[#This Row],[Conversion Rate]]</f>
        <v>100</v>
      </c>
      <c r="AP742" s="28">
        <f>Table24[[#This Row],[45]]*Table24[[#This Row],[Conversion Rate]]</f>
        <v>0</v>
      </c>
      <c r="AQ742" s="28">
        <f>Table24[[#This Row],[100]]*Table24[[#This Row],[Conversion Rate]]</f>
        <v>1.9</v>
      </c>
      <c r="AR742" s="28">
        <f>Table24[[#This Row],[200]]*Table24[[#This Row],[Conversion Rate]]</f>
        <v>1.8</v>
      </c>
      <c r="AS742" s="28">
        <f>Table24[[#This Row],[300]]*Table24[[#This Row],[Conversion Rate]]</f>
        <v>1.7</v>
      </c>
      <c r="AT742" s="28">
        <f>Table24[[#This Row],[500]]*Table24[[#This Row],[Conversion Rate]]</f>
        <v>1.6</v>
      </c>
      <c r="AU742" s="28">
        <f>Table24[[#This Row],[1000]]*Table24[[#This Row],[Conversion Rate]]</f>
        <v>1.5</v>
      </c>
      <c r="AV742" s="28">
        <f>Table24[[#This Row],[2500]]*Table24[[#This Row],[Conversion Rate]]</f>
        <v>1.5</v>
      </c>
      <c r="AW742" s="28">
        <f>Table24[[#This Row],[5000]]*Table24[[#This Row],[Conversion Rate]]</f>
        <v>1.5</v>
      </c>
      <c r="AX742" s="28" t="str">
        <f>Table24[[#This Row],[All In/ ++]]</f>
        <v>All In</v>
      </c>
      <c r="AY742" s="28">
        <f>Table24[[#This Row],[FSC]]*Table24[[#This Row],[Conversion Rate]]</f>
        <v>0</v>
      </c>
      <c r="AZ742" s="28">
        <f>Table24[[#This Row],[SSC]]*Table24[[#This Row],[Conversion Rate]]</f>
        <v>0</v>
      </c>
      <c r="BA742" s="28">
        <f>Table24[[#This Row],[Screening]]*Table24[[#This Row],[Conversion Rate]]</f>
        <v>1.7000000000000001E-2</v>
      </c>
      <c r="BB742" s="28">
        <f>Table24[[#This Row],[Other Charges]]*Table24[[#This Row],[Conversion Rate]]</f>
        <v>0</v>
      </c>
      <c r="BC742" s="28">
        <f>Table24[[#This Row],[Dry Ice Charge]]*Table24[[#This Row],[Conversion Rate]]</f>
        <v>0</v>
      </c>
      <c r="BD742" s="28">
        <f>Table24[[#This Row],[SAF/kg]]*Table24[[#This Row],[Conversion Rate]]</f>
        <v>0</v>
      </c>
      <c r="BE742" s="30" cm="1">
        <f t="array" ref="BE742">IF(COUNTIFS(F$20:F$1213,F742,G$20:G$1213,G742)&gt;1,
    _xlfn.PERCENTRANK.INC(
        _xlfn._xlws.FILTER(AO$20:AO$1213, (F$20:F$1213=F742)*(G$20:G$1213=G742)*ISNUMBER(AO$20:AO$1213)),
        AO742
    ),
    0
)</f>
        <v>0</v>
      </c>
      <c r="BF742" s="28" t="str">
        <f t="shared" si="11"/>
        <v>Green</v>
      </c>
    </row>
    <row r="743" spans="3:58" hidden="1">
      <c r="C743" s="6" t="s">
        <v>20</v>
      </c>
      <c r="D743" s="4" t="s">
        <v>472</v>
      </c>
      <c r="E743" s="4" t="s">
        <v>22</v>
      </c>
      <c r="F743" s="4" t="s">
        <v>26</v>
      </c>
      <c r="G743" s="4" t="s">
        <v>27</v>
      </c>
      <c r="H743" s="4" t="s">
        <v>1011</v>
      </c>
      <c r="I743" s="4" t="s">
        <v>810</v>
      </c>
      <c r="J743" s="4" t="s">
        <v>777</v>
      </c>
      <c r="K743" s="4" t="s">
        <v>777</v>
      </c>
      <c r="L7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PharmaYesExpressHKGSINHKSGAPACAPAC</v>
      </c>
      <c r="M743" s="7">
        <v>9993.5</v>
      </c>
      <c r="N743" s="4">
        <v>289</v>
      </c>
      <c r="O743" s="13">
        <v>34.579584775086502</v>
      </c>
      <c r="P743" s="8" t="s">
        <v>1053</v>
      </c>
      <c r="Q743" s="12" t="s">
        <v>472</v>
      </c>
      <c r="R743" s="12" t="s">
        <v>791</v>
      </c>
      <c r="S743" s="12"/>
      <c r="T743" s="12" t="s">
        <v>1013</v>
      </c>
      <c r="U743" s="22">
        <v>100</v>
      </c>
      <c r="V743" s="12"/>
      <c r="W743" s="12"/>
      <c r="X743" s="12">
        <v>25</v>
      </c>
      <c r="Y743" s="12"/>
      <c r="Z743" s="12"/>
      <c r="AA743" s="12"/>
      <c r="AB743" s="12"/>
      <c r="AC743" s="12"/>
      <c r="AD743" s="12"/>
      <c r="AE743" s="12" t="s">
        <v>838</v>
      </c>
      <c r="AF743" s="12">
        <v>2.2000000000000002</v>
      </c>
      <c r="AG743" s="12">
        <v>1.8</v>
      </c>
      <c r="AH743" s="12"/>
      <c r="AI743" s="12"/>
      <c r="AJ743" s="12"/>
      <c r="AK743" s="12"/>
      <c r="AL743" s="16" t="s">
        <v>1036</v>
      </c>
      <c r="AM743" s="12" t="s">
        <v>1508</v>
      </c>
      <c r="AN743" s="27">
        <f>VLOOKUP(Table24[[#This Row],[USD conversion]],Sheet2!A:B,2,FALSE)</f>
        <v>0.12740000000000001</v>
      </c>
      <c r="AO743" s="28">
        <f>Table24[[#This Row],[Min Charge]]*Table24[[#This Row],[Conversion Rate]]</f>
        <v>0</v>
      </c>
      <c r="AP743" s="28">
        <f>Table24[[#This Row],[45]]*Table24[[#This Row],[Conversion Rate]]</f>
        <v>0</v>
      </c>
      <c r="AQ743" s="28">
        <f>Table24[[#This Row],[100]]*Table24[[#This Row],[Conversion Rate]]</f>
        <v>3.1850000000000005</v>
      </c>
      <c r="AR743" s="28">
        <f>Table24[[#This Row],[200]]*Table24[[#This Row],[Conversion Rate]]</f>
        <v>0</v>
      </c>
      <c r="AS743" s="28">
        <f>Table24[[#This Row],[300]]*Table24[[#This Row],[Conversion Rate]]</f>
        <v>0</v>
      </c>
      <c r="AT743" s="28">
        <f>Table24[[#This Row],[500]]*Table24[[#This Row],[Conversion Rate]]</f>
        <v>0</v>
      </c>
      <c r="AU743" s="28">
        <f>Table24[[#This Row],[1000]]*Table24[[#This Row],[Conversion Rate]]</f>
        <v>0</v>
      </c>
      <c r="AV743" s="28">
        <f>Table24[[#This Row],[2500]]*Table24[[#This Row],[Conversion Rate]]</f>
        <v>0</v>
      </c>
      <c r="AW743" s="28">
        <f>Table24[[#This Row],[5000]]*Table24[[#This Row],[Conversion Rate]]</f>
        <v>0</v>
      </c>
      <c r="AX743" s="28" t="str">
        <f>Table24[[#This Row],[All In/ ++]]</f>
        <v>++</v>
      </c>
      <c r="AY743" s="28">
        <f>Table24[[#This Row],[FSC]]*Table24[[#This Row],[Conversion Rate]]</f>
        <v>0.28028000000000003</v>
      </c>
      <c r="AZ743" s="28">
        <f>Table24[[#This Row],[SSC]]*Table24[[#This Row],[Conversion Rate]]</f>
        <v>0.22932000000000002</v>
      </c>
      <c r="BA743" s="28">
        <f>Table24[[#This Row],[Screening]]*Table24[[#This Row],[Conversion Rate]]</f>
        <v>0</v>
      </c>
      <c r="BB743" s="28">
        <f>Table24[[#This Row],[Other Charges]]*Table24[[#This Row],[Conversion Rate]]</f>
        <v>0</v>
      </c>
      <c r="BC743" s="28">
        <f>Table24[[#This Row],[Dry Ice Charge]]*Table24[[#This Row],[Conversion Rate]]</f>
        <v>0</v>
      </c>
      <c r="BD743" s="28">
        <f>Table24[[#This Row],[SAF/kg]]*Table24[[#This Row],[Conversion Rate]]</f>
        <v>0</v>
      </c>
      <c r="BE743" s="30" cm="1">
        <f t="array" ref="BE743">IF(COUNTIFS(F$20:F$1213,F743,G$20:G$1213,G743)&gt;1,
    _xlfn.PERCENTRANK.INC(
        _xlfn._xlws.FILTER(AO$20:AO$1213, (F$20:F$1213=F743)*(G$20:G$1213=G743)*ISNUMBER(AO$20:AO$1213)),
        AO743
    ),
    0
)</f>
        <v>0</v>
      </c>
      <c r="BF743" s="28" t="str">
        <f t="shared" si="11"/>
        <v>Green</v>
      </c>
    </row>
    <row r="744" spans="3:58" hidden="1">
      <c r="C744" s="6" t="s">
        <v>28</v>
      </c>
      <c r="D744" s="4" t="s">
        <v>21</v>
      </c>
      <c r="E744" s="4" t="s">
        <v>36</v>
      </c>
      <c r="F744" s="4" t="s">
        <v>26</v>
      </c>
      <c r="G744" s="4" t="s">
        <v>27</v>
      </c>
      <c r="H744" s="4" t="s">
        <v>1011</v>
      </c>
      <c r="I744" s="4" t="s">
        <v>810</v>
      </c>
      <c r="J744" s="4" t="s">
        <v>777</v>
      </c>
      <c r="K744" s="4" t="s">
        <v>777</v>
      </c>
      <c r="L7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AviationNoStandardHKGSINHKSGAPACAPAC</v>
      </c>
      <c r="M744" s="7">
        <v>10719.899999999996</v>
      </c>
      <c r="N744" s="4">
        <v>253</v>
      </c>
      <c r="O744" s="13">
        <v>42.371146245059272</v>
      </c>
      <c r="P744" s="8" t="s">
        <v>1053</v>
      </c>
      <c r="Q744" s="12" t="s">
        <v>472</v>
      </c>
      <c r="R744" s="12" t="s">
        <v>791</v>
      </c>
      <c r="S744" s="12"/>
      <c r="T744" s="12" t="s">
        <v>1013</v>
      </c>
      <c r="U744" s="22">
        <v>100</v>
      </c>
      <c r="V744" s="12"/>
      <c r="W744" s="12"/>
      <c r="X744" s="12">
        <v>20</v>
      </c>
      <c r="Y744" s="12"/>
      <c r="Z744" s="12"/>
      <c r="AA744" s="12"/>
      <c r="AB744" s="12"/>
      <c r="AC744" s="12"/>
      <c r="AD744" s="12"/>
      <c r="AE744" s="12" t="s">
        <v>838</v>
      </c>
      <c r="AF744" s="12">
        <v>2.2000000000000002</v>
      </c>
      <c r="AG744" s="12">
        <v>1.8</v>
      </c>
      <c r="AH744" s="12"/>
      <c r="AI744" s="12"/>
      <c r="AJ744" s="12"/>
      <c r="AK744" s="12"/>
      <c r="AL744" s="16" t="s">
        <v>1036</v>
      </c>
      <c r="AM744" s="12" t="s">
        <v>1508</v>
      </c>
      <c r="AN744" s="27">
        <f>VLOOKUP(Table24[[#This Row],[USD conversion]],Sheet2!A:B,2,FALSE)</f>
        <v>0.12740000000000001</v>
      </c>
      <c r="AO744" s="28">
        <f>Table24[[#This Row],[Min Charge]]*Table24[[#This Row],[Conversion Rate]]</f>
        <v>0</v>
      </c>
      <c r="AP744" s="28">
        <f>Table24[[#This Row],[45]]*Table24[[#This Row],[Conversion Rate]]</f>
        <v>0</v>
      </c>
      <c r="AQ744" s="28">
        <f>Table24[[#This Row],[100]]*Table24[[#This Row],[Conversion Rate]]</f>
        <v>2.548</v>
      </c>
      <c r="AR744" s="28">
        <f>Table24[[#This Row],[200]]*Table24[[#This Row],[Conversion Rate]]</f>
        <v>0</v>
      </c>
      <c r="AS744" s="28">
        <f>Table24[[#This Row],[300]]*Table24[[#This Row],[Conversion Rate]]</f>
        <v>0</v>
      </c>
      <c r="AT744" s="28">
        <f>Table24[[#This Row],[500]]*Table24[[#This Row],[Conversion Rate]]</f>
        <v>0</v>
      </c>
      <c r="AU744" s="28">
        <f>Table24[[#This Row],[1000]]*Table24[[#This Row],[Conversion Rate]]</f>
        <v>0</v>
      </c>
      <c r="AV744" s="28">
        <f>Table24[[#This Row],[2500]]*Table24[[#This Row],[Conversion Rate]]</f>
        <v>0</v>
      </c>
      <c r="AW744" s="28">
        <f>Table24[[#This Row],[5000]]*Table24[[#This Row],[Conversion Rate]]</f>
        <v>0</v>
      </c>
      <c r="AX744" s="28" t="str">
        <f>Table24[[#This Row],[All In/ ++]]</f>
        <v>++</v>
      </c>
      <c r="AY744" s="28">
        <f>Table24[[#This Row],[FSC]]*Table24[[#This Row],[Conversion Rate]]</f>
        <v>0.28028000000000003</v>
      </c>
      <c r="AZ744" s="28">
        <f>Table24[[#This Row],[SSC]]*Table24[[#This Row],[Conversion Rate]]</f>
        <v>0.22932000000000002</v>
      </c>
      <c r="BA744" s="28">
        <f>Table24[[#This Row],[Screening]]*Table24[[#This Row],[Conversion Rate]]</f>
        <v>0</v>
      </c>
      <c r="BB744" s="28">
        <f>Table24[[#This Row],[Other Charges]]*Table24[[#This Row],[Conversion Rate]]</f>
        <v>0</v>
      </c>
      <c r="BC744" s="28">
        <f>Table24[[#This Row],[Dry Ice Charge]]*Table24[[#This Row],[Conversion Rate]]</f>
        <v>0</v>
      </c>
      <c r="BD744" s="28">
        <f>Table24[[#This Row],[SAF/kg]]*Table24[[#This Row],[Conversion Rate]]</f>
        <v>0</v>
      </c>
      <c r="BE744" s="30" cm="1">
        <f t="array" ref="BE744">IF(COUNTIFS(F$20:F$1213,F744,G$20:G$1213,G744)&gt;1,
    _xlfn.PERCENTRANK.INC(
        _xlfn._xlws.FILTER(AO$20:AO$1213, (F$20:F$1213=F744)*(G$20:G$1213=G744)*ISNUMBER(AO$20:AO$1213)),
        AO744
    ),
    0
)</f>
        <v>0</v>
      </c>
      <c r="BF744" s="28" t="str">
        <f t="shared" si="11"/>
        <v>Green</v>
      </c>
    </row>
    <row r="745" spans="3:58" hidden="1">
      <c r="C745" s="6" t="s">
        <v>20</v>
      </c>
      <c r="D745" s="4" t="s">
        <v>21</v>
      </c>
      <c r="E745" s="4" t="s">
        <v>22</v>
      </c>
      <c r="F745" s="4" t="s">
        <v>26</v>
      </c>
      <c r="G745" s="4" t="s">
        <v>27</v>
      </c>
      <c r="H745" s="4" t="s">
        <v>1011</v>
      </c>
      <c r="I745" s="4" t="s">
        <v>810</v>
      </c>
      <c r="J745" s="4" t="s">
        <v>777</v>
      </c>
      <c r="K745" s="4" t="s">
        <v>777</v>
      </c>
      <c r="L7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PharmaNoExpressHKGSINHKSGAPACAPAC</v>
      </c>
      <c r="M745" s="7">
        <v>11148.1</v>
      </c>
      <c r="N745" s="4">
        <v>2144</v>
      </c>
      <c r="O745" s="13">
        <v>5.1996735074626868</v>
      </c>
      <c r="P745" s="8" t="s">
        <v>1053</v>
      </c>
      <c r="Q745" s="12" t="s">
        <v>472</v>
      </c>
      <c r="R745" s="12" t="s">
        <v>791</v>
      </c>
      <c r="S745" s="12"/>
      <c r="T745" s="12" t="s">
        <v>1013</v>
      </c>
      <c r="U745" s="22">
        <v>100</v>
      </c>
      <c r="V745" s="12"/>
      <c r="W745" s="12"/>
      <c r="X745" s="12">
        <v>18</v>
      </c>
      <c r="Y745" s="12"/>
      <c r="Z745" s="12"/>
      <c r="AA745" s="12"/>
      <c r="AB745" s="12"/>
      <c r="AC745" s="12"/>
      <c r="AD745" s="12"/>
      <c r="AE745" s="12" t="s">
        <v>838</v>
      </c>
      <c r="AF745" s="12">
        <v>2.2000000000000002</v>
      </c>
      <c r="AG745" s="12">
        <v>1.8</v>
      </c>
      <c r="AH745" s="12"/>
      <c r="AI745" s="12"/>
      <c r="AJ745" s="12"/>
      <c r="AK745" s="12"/>
      <c r="AL745" s="16" t="s">
        <v>1036</v>
      </c>
      <c r="AM745" s="12" t="s">
        <v>1508</v>
      </c>
      <c r="AN745" s="27">
        <f>VLOOKUP(Table24[[#This Row],[USD conversion]],Sheet2!A:B,2,FALSE)</f>
        <v>0.12740000000000001</v>
      </c>
      <c r="AO745" s="28">
        <f>Table24[[#This Row],[Min Charge]]*Table24[[#This Row],[Conversion Rate]]</f>
        <v>0</v>
      </c>
      <c r="AP745" s="28">
        <f>Table24[[#This Row],[45]]*Table24[[#This Row],[Conversion Rate]]</f>
        <v>0</v>
      </c>
      <c r="AQ745" s="28">
        <f>Table24[[#This Row],[100]]*Table24[[#This Row],[Conversion Rate]]</f>
        <v>2.2932000000000001</v>
      </c>
      <c r="AR745" s="28">
        <f>Table24[[#This Row],[200]]*Table24[[#This Row],[Conversion Rate]]</f>
        <v>0</v>
      </c>
      <c r="AS745" s="28">
        <f>Table24[[#This Row],[300]]*Table24[[#This Row],[Conversion Rate]]</f>
        <v>0</v>
      </c>
      <c r="AT745" s="28">
        <f>Table24[[#This Row],[500]]*Table24[[#This Row],[Conversion Rate]]</f>
        <v>0</v>
      </c>
      <c r="AU745" s="28">
        <f>Table24[[#This Row],[1000]]*Table24[[#This Row],[Conversion Rate]]</f>
        <v>0</v>
      </c>
      <c r="AV745" s="28">
        <f>Table24[[#This Row],[2500]]*Table24[[#This Row],[Conversion Rate]]</f>
        <v>0</v>
      </c>
      <c r="AW745" s="28">
        <f>Table24[[#This Row],[5000]]*Table24[[#This Row],[Conversion Rate]]</f>
        <v>0</v>
      </c>
      <c r="AX745" s="28" t="str">
        <f>Table24[[#This Row],[All In/ ++]]</f>
        <v>++</v>
      </c>
      <c r="AY745" s="28">
        <f>Table24[[#This Row],[FSC]]*Table24[[#This Row],[Conversion Rate]]</f>
        <v>0.28028000000000003</v>
      </c>
      <c r="AZ745" s="28">
        <f>Table24[[#This Row],[SSC]]*Table24[[#This Row],[Conversion Rate]]</f>
        <v>0.22932000000000002</v>
      </c>
      <c r="BA745" s="28">
        <f>Table24[[#This Row],[Screening]]*Table24[[#This Row],[Conversion Rate]]</f>
        <v>0</v>
      </c>
      <c r="BB745" s="28">
        <f>Table24[[#This Row],[Other Charges]]*Table24[[#This Row],[Conversion Rate]]</f>
        <v>0</v>
      </c>
      <c r="BC745" s="28">
        <f>Table24[[#This Row],[Dry Ice Charge]]*Table24[[#This Row],[Conversion Rate]]</f>
        <v>0</v>
      </c>
      <c r="BD745" s="28">
        <f>Table24[[#This Row],[SAF/kg]]*Table24[[#This Row],[Conversion Rate]]</f>
        <v>0</v>
      </c>
      <c r="BE745" s="30" cm="1">
        <f t="array" ref="BE745">IF(COUNTIFS(F$20:F$1213,F745,G$20:G$1213,G745)&gt;1,
    _xlfn.PERCENTRANK.INC(
        _xlfn._xlws.FILTER(AO$20:AO$1213, (F$20:F$1213=F745)*(G$20:G$1213=G745)*ISNUMBER(AO$20:AO$1213)),
        AO745
    ),
    0
)</f>
        <v>0</v>
      </c>
      <c r="BF745" s="28" t="str">
        <f t="shared" si="11"/>
        <v>Green</v>
      </c>
    </row>
    <row r="746" spans="3:58" hidden="1">
      <c r="C746" s="6" t="s">
        <v>20</v>
      </c>
      <c r="D746" s="4" t="s">
        <v>21</v>
      </c>
      <c r="E746" s="4" t="s">
        <v>22</v>
      </c>
      <c r="F746" s="4" t="s">
        <v>97</v>
      </c>
      <c r="G746" s="4" t="s">
        <v>27</v>
      </c>
      <c r="H746" s="4" t="s">
        <v>808</v>
      </c>
      <c r="I746" s="4" t="s">
        <v>810</v>
      </c>
      <c r="J746" s="4" t="s">
        <v>777</v>
      </c>
      <c r="K746" s="4" t="s">
        <v>777</v>
      </c>
      <c r="L7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PharmaNoExpressHNDSINJPSGAPACAPAC</v>
      </c>
      <c r="M746" s="7">
        <v>9666.3000000000011</v>
      </c>
      <c r="N746" s="4">
        <v>745</v>
      </c>
      <c r="O746" s="13">
        <v>12.974899328859061</v>
      </c>
      <c r="P746" s="8" t="s">
        <v>1053</v>
      </c>
      <c r="Q746" s="12" t="s">
        <v>472</v>
      </c>
      <c r="R746" s="12" t="s">
        <v>791</v>
      </c>
      <c r="S746" s="12"/>
      <c r="T746" s="12" t="s">
        <v>866</v>
      </c>
      <c r="U746" s="22" t="s">
        <v>1041</v>
      </c>
      <c r="V746" s="12">
        <v>9400</v>
      </c>
      <c r="W746" s="12"/>
      <c r="X746" s="12">
        <v>350</v>
      </c>
      <c r="Y746" s="12"/>
      <c r="Z746" s="12"/>
      <c r="AA746" s="12"/>
      <c r="AB746" s="12"/>
      <c r="AC746" s="12"/>
      <c r="AD746" s="12"/>
      <c r="AE746" s="12" t="s">
        <v>949</v>
      </c>
      <c r="AF746" s="12">
        <v>38</v>
      </c>
      <c r="AG746" s="12">
        <v>500</v>
      </c>
      <c r="AH746" s="12"/>
      <c r="AI746" s="12"/>
      <c r="AJ746" s="12"/>
      <c r="AK746" s="12"/>
      <c r="AL746" s="16" t="s">
        <v>1042</v>
      </c>
      <c r="AM746" s="12" t="s">
        <v>1501</v>
      </c>
      <c r="AN746" s="27">
        <f>VLOOKUP(Table24[[#This Row],[USD conversion]],Sheet2!A:B,2,FALSE)</f>
        <v>6.8230000000000001E-3</v>
      </c>
      <c r="AO746" s="28">
        <f>Table24[[#This Row],[Min Charge]]*Table24[[#This Row],[Conversion Rate]]</f>
        <v>64.136200000000002</v>
      </c>
      <c r="AP746" s="28">
        <f>Table24[[#This Row],[45]]*Table24[[#This Row],[Conversion Rate]]</f>
        <v>0</v>
      </c>
      <c r="AQ746" s="28">
        <f>Table24[[#This Row],[100]]*Table24[[#This Row],[Conversion Rate]]</f>
        <v>2.3880500000000002</v>
      </c>
      <c r="AR746" s="28">
        <f>Table24[[#This Row],[200]]*Table24[[#This Row],[Conversion Rate]]</f>
        <v>0</v>
      </c>
      <c r="AS746" s="28">
        <f>Table24[[#This Row],[300]]*Table24[[#This Row],[Conversion Rate]]</f>
        <v>0</v>
      </c>
      <c r="AT746" s="28">
        <f>Table24[[#This Row],[500]]*Table24[[#This Row],[Conversion Rate]]</f>
        <v>0</v>
      </c>
      <c r="AU746" s="28">
        <f>Table24[[#This Row],[1000]]*Table24[[#This Row],[Conversion Rate]]</f>
        <v>0</v>
      </c>
      <c r="AV746" s="28">
        <f>Table24[[#This Row],[2500]]*Table24[[#This Row],[Conversion Rate]]</f>
        <v>0</v>
      </c>
      <c r="AW746" s="28">
        <f>Table24[[#This Row],[5000]]*Table24[[#This Row],[Conversion Rate]]</f>
        <v>0</v>
      </c>
      <c r="AX746" s="28" t="str">
        <f>Table24[[#This Row],[All In/ ++]]</f>
        <v xml:space="preserve"> ++</v>
      </c>
      <c r="AY746" s="28">
        <f>Table24[[#This Row],[FSC]]*Table24[[#This Row],[Conversion Rate]]</f>
        <v>0.259274</v>
      </c>
      <c r="AZ746" s="28">
        <f>Table24[[#This Row],[SSC]]*Table24[[#This Row],[Conversion Rate]]</f>
        <v>3.4115000000000002</v>
      </c>
      <c r="BA746" s="28">
        <f>Table24[[#This Row],[Screening]]*Table24[[#This Row],[Conversion Rate]]</f>
        <v>0</v>
      </c>
      <c r="BB746" s="28">
        <f>Table24[[#This Row],[Other Charges]]*Table24[[#This Row],[Conversion Rate]]</f>
        <v>0</v>
      </c>
      <c r="BC746" s="28">
        <f>Table24[[#This Row],[Dry Ice Charge]]*Table24[[#This Row],[Conversion Rate]]</f>
        <v>0</v>
      </c>
      <c r="BD746" s="28">
        <f>Table24[[#This Row],[SAF/kg]]*Table24[[#This Row],[Conversion Rate]]</f>
        <v>0</v>
      </c>
      <c r="BE746" s="30" cm="1">
        <f t="array" ref="BE746">IF(COUNTIFS(F$20:F$1213,F746,G$20:G$1213,G746)&gt;1,
    _xlfn.PERCENTRANK.INC(
        _xlfn._xlws.FILTER(AO$20:AO$1213, (F$20:F$1213=F746)*(G$20:G$1213=G746)*ISNUMBER(AO$20:AO$1213)),
        AO746
    ),
    0
)</f>
        <v>0.71399999999999997</v>
      </c>
      <c r="BF746" s="28" t="str">
        <f t="shared" si="11"/>
        <v>Red</v>
      </c>
    </row>
    <row r="747" spans="3:58" hidden="1">
      <c r="C747" s="6" t="s">
        <v>20</v>
      </c>
      <c r="D747" s="4" t="s">
        <v>472</v>
      </c>
      <c r="E747" s="4" t="s">
        <v>22</v>
      </c>
      <c r="F747" s="4" t="s">
        <v>97</v>
      </c>
      <c r="G747" s="4" t="s">
        <v>27</v>
      </c>
      <c r="H747" s="4" t="s">
        <v>808</v>
      </c>
      <c r="I747" s="4" t="s">
        <v>810</v>
      </c>
      <c r="J747" s="4" t="s">
        <v>777</v>
      </c>
      <c r="K747" s="4" t="s">
        <v>777</v>
      </c>
      <c r="L7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PharmaYesExpressHNDSINJPSGAPACAPAC</v>
      </c>
      <c r="M747" s="7">
        <v>159720.75000000006</v>
      </c>
      <c r="N747" s="4">
        <v>1007</v>
      </c>
      <c r="O747" s="13">
        <v>158.61047666335656</v>
      </c>
      <c r="P747" s="8" t="s">
        <v>1053</v>
      </c>
      <c r="Q747" s="12" t="s">
        <v>472</v>
      </c>
      <c r="R747" s="12" t="s">
        <v>791</v>
      </c>
      <c r="S747" s="12"/>
      <c r="T747" s="12" t="s">
        <v>866</v>
      </c>
      <c r="U747" s="22" t="s">
        <v>1041</v>
      </c>
      <c r="V747" s="12">
        <v>9400</v>
      </c>
      <c r="W747" s="12"/>
      <c r="X747" s="12">
        <v>350</v>
      </c>
      <c r="Y747" s="12"/>
      <c r="Z747" s="12"/>
      <c r="AA747" s="12"/>
      <c r="AB747" s="12"/>
      <c r="AC747" s="12"/>
      <c r="AD747" s="12"/>
      <c r="AE747" s="12" t="s">
        <v>949</v>
      </c>
      <c r="AF747" s="12">
        <v>38</v>
      </c>
      <c r="AG747" s="12">
        <v>500</v>
      </c>
      <c r="AH747" s="12"/>
      <c r="AI747" s="12"/>
      <c r="AJ747" s="12"/>
      <c r="AK747" s="12"/>
      <c r="AL747" s="16" t="s">
        <v>1042</v>
      </c>
      <c r="AM747" s="12" t="s">
        <v>1501</v>
      </c>
      <c r="AN747" s="27">
        <f>VLOOKUP(Table24[[#This Row],[USD conversion]],Sheet2!A:B,2,FALSE)</f>
        <v>6.8230000000000001E-3</v>
      </c>
      <c r="AO747" s="28">
        <f>Table24[[#This Row],[Min Charge]]*Table24[[#This Row],[Conversion Rate]]</f>
        <v>64.136200000000002</v>
      </c>
      <c r="AP747" s="28">
        <f>Table24[[#This Row],[45]]*Table24[[#This Row],[Conversion Rate]]</f>
        <v>0</v>
      </c>
      <c r="AQ747" s="28">
        <f>Table24[[#This Row],[100]]*Table24[[#This Row],[Conversion Rate]]</f>
        <v>2.3880500000000002</v>
      </c>
      <c r="AR747" s="28">
        <f>Table24[[#This Row],[200]]*Table24[[#This Row],[Conversion Rate]]</f>
        <v>0</v>
      </c>
      <c r="AS747" s="28">
        <f>Table24[[#This Row],[300]]*Table24[[#This Row],[Conversion Rate]]</f>
        <v>0</v>
      </c>
      <c r="AT747" s="28">
        <f>Table24[[#This Row],[500]]*Table24[[#This Row],[Conversion Rate]]</f>
        <v>0</v>
      </c>
      <c r="AU747" s="28">
        <f>Table24[[#This Row],[1000]]*Table24[[#This Row],[Conversion Rate]]</f>
        <v>0</v>
      </c>
      <c r="AV747" s="28">
        <f>Table24[[#This Row],[2500]]*Table24[[#This Row],[Conversion Rate]]</f>
        <v>0</v>
      </c>
      <c r="AW747" s="28">
        <f>Table24[[#This Row],[5000]]*Table24[[#This Row],[Conversion Rate]]</f>
        <v>0</v>
      </c>
      <c r="AX747" s="28" t="str">
        <f>Table24[[#This Row],[All In/ ++]]</f>
        <v xml:space="preserve"> ++</v>
      </c>
      <c r="AY747" s="28">
        <f>Table24[[#This Row],[FSC]]*Table24[[#This Row],[Conversion Rate]]</f>
        <v>0.259274</v>
      </c>
      <c r="AZ747" s="28">
        <f>Table24[[#This Row],[SSC]]*Table24[[#This Row],[Conversion Rate]]</f>
        <v>3.4115000000000002</v>
      </c>
      <c r="BA747" s="28">
        <f>Table24[[#This Row],[Screening]]*Table24[[#This Row],[Conversion Rate]]</f>
        <v>0</v>
      </c>
      <c r="BB747" s="28">
        <f>Table24[[#This Row],[Other Charges]]*Table24[[#This Row],[Conversion Rate]]</f>
        <v>0</v>
      </c>
      <c r="BC747" s="28">
        <f>Table24[[#This Row],[Dry Ice Charge]]*Table24[[#This Row],[Conversion Rate]]</f>
        <v>0</v>
      </c>
      <c r="BD747" s="28">
        <f>Table24[[#This Row],[SAF/kg]]*Table24[[#This Row],[Conversion Rate]]</f>
        <v>0</v>
      </c>
      <c r="BE747" s="30" cm="1">
        <f t="array" ref="BE747">IF(COUNTIFS(F$20:F$1213,F747,G$20:G$1213,G747)&gt;1,
    _xlfn.PERCENTRANK.INC(
        _xlfn._xlws.FILTER(AO$20:AO$1213, (F$20:F$1213=F747)*(G$20:G$1213=G747)*ISNUMBER(AO$20:AO$1213)),
        AO747
    ),
    0
)</f>
        <v>0.71399999999999997</v>
      </c>
      <c r="BF747" s="28" t="str">
        <f t="shared" si="11"/>
        <v>Red</v>
      </c>
    </row>
    <row r="748" spans="3:58" hidden="1">
      <c r="C748" s="6" t="s">
        <v>20</v>
      </c>
      <c r="D748" s="4" t="s">
        <v>21</v>
      </c>
      <c r="E748" s="4" t="s">
        <v>22</v>
      </c>
      <c r="F748" s="4" t="s">
        <v>97</v>
      </c>
      <c r="G748" s="4" t="s">
        <v>106</v>
      </c>
      <c r="H748" s="4" t="s">
        <v>808</v>
      </c>
      <c r="I748" s="4" t="s">
        <v>816</v>
      </c>
      <c r="J748" s="4" t="s">
        <v>777</v>
      </c>
      <c r="K748" s="4" t="s">
        <v>777</v>
      </c>
      <c r="L7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PharmaNoExpressHNDSYDJPAUAPACAPAC</v>
      </c>
      <c r="M748" s="7">
        <v>1553.1</v>
      </c>
      <c r="N748" s="4">
        <v>260</v>
      </c>
      <c r="O748" s="13">
        <v>5.9734615384615379</v>
      </c>
      <c r="P748" s="8" t="s">
        <v>1053</v>
      </c>
      <c r="Q748" s="12" t="s">
        <v>472</v>
      </c>
      <c r="R748" s="12" t="s">
        <v>792</v>
      </c>
      <c r="S748" s="12" t="s">
        <v>27</v>
      </c>
      <c r="T748" s="12" t="s">
        <v>866</v>
      </c>
      <c r="U748" s="22" t="s">
        <v>1041</v>
      </c>
      <c r="V748" s="12">
        <v>13100</v>
      </c>
      <c r="W748" s="12"/>
      <c r="X748" s="12">
        <v>900</v>
      </c>
      <c r="Y748" s="12"/>
      <c r="Z748" s="12"/>
      <c r="AA748" s="12"/>
      <c r="AB748" s="12"/>
      <c r="AC748" s="12"/>
      <c r="AD748" s="12"/>
      <c r="AE748" s="12" t="s">
        <v>949</v>
      </c>
      <c r="AF748" s="12">
        <v>44</v>
      </c>
      <c r="AG748" s="12">
        <v>500</v>
      </c>
      <c r="AH748" s="12"/>
      <c r="AI748" s="12"/>
      <c r="AJ748" s="12"/>
      <c r="AK748" s="12"/>
      <c r="AL748" s="16" t="s">
        <v>1043</v>
      </c>
      <c r="AM748" s="12" t="s">
        <v>1501</v>
      </c>
      <c r="AN748" s="27">
        <f>VLOOKUP(Table24[[#This Row],[USD conversion]],Sheet2!A:B,2,FALSE)</f>
        <v>6.8230000000000001E-3</v>
      </c>
      <c r="AO748" s="28">
        <f>Table24[[#This Row],[Min Charge]]*Table24[[#This Row],[Conversion Rate]]</f>
        <v>89.381299999999996</v>
      </c>
      <c r="AP748" s="28">
        <f>Table24[[#This Row],[45]]*Table24[[#This Row],[Conversion Rate]]</f>
        <v>0</v>
      </c>
      <c r="AQ748" s="28">
        <f>Table24[[#This Row],[100]]*Table24[[#This Row],[Conversion Rate]]</f>
        <v>6.1406999999999998</v>
      </c>
      <c r="AR748" s="28">
        <f>Table24[[#This Row],[200]]*Table24[[#This Row],[Conversion Rate]]</f>
        <v>0</v>
      </c>
      <c r="AS748" s="28">
        <f>Table24[[#This Row],[300]]*Table24[[#This Row],[Conversion Rate]]</f>
        <v>0</v>
      </c>
      <c r="AT748" s="28">
        <f>Table24[[#This Row],[500]]*Table24[[#This Row],[Conversion Rate]]</f>
        <v>0</v>
      </c>
      <c r="AU748" s="28">
        <f>Table24[[#This Row],[1000]]*Table24[[#This Row],[Conversion Rate]]</f>
        <v>0</v>
      </c>
      <c r="AV748" s="28">
        <f>Table24[[#This Row],[2500]]*Table24[[#This Row],[Conversion Rate]]</f>
        <v>0</v>
      </c>
      <c r="AW748" s="28">
        <f>Table24[[#This Row],[5000]]*Table24[[#This Row],[Conversion Rate]]</f>
        <v>0</v>
      </c>
      <c r="AX748" s="28" t="str">
        <f>Table24[[#This Row],[All In/ ++]]</f>
        <v xml:space="preserve"> ++</v>
      </c>
      <c r="AY748" s="28">
        <f>Table24[[#This Row],[FSC]]*Table24[[#This Row],[Conversion Rate]]</f>
        <v>0.30021199999999998</v>
      </c>
      <c r="AZ748" s="28">
        <f>Table24[[#This Row],[SSC]]*Table24[[#This Row],[Conversion Rate]]</f>
        <v>3.4115000000000002</v>
      </c>
      <c r="BA748" s="28">
        <f>Table24[[#This Row],[Screening]]*Table24[[#This Row],[Conversion Rate]]</f>
        <v>0</v>
      </c>
      <c r="BB748" s="28">
        <f>Table24[[#This Row],[Other Charges]]*Table24[[#This Row],[Conversion Rate]]</f>
        <v>0</v>
      </c>
      <c r="BC748" s="28">
        <f>Table24[[#This Row],[Dry Ice Charge]]*Table24[[#This Row],[Conversion Rate]]</f>
        <v>0</v>
      </c>
      <c r="BD748" s="28">
        <f>Table24[[#This Row],[SAF/kg]]*Table24[[#This Row],[Conversion Rate]]</f>
        <v>0</v>
      </c>
      <c r="BE748" s="30" cm="1">
        <f t="array" ref="BE748">IF(COUNTIFS(F$20:F$1213,F748,G$20:G$1213,G748)&gt;1,
    _xlfn.PERCENTRANK.INC(
        _xlfn._xlws.FILTER(AO$20:AO$1213, (F$20:F$1213=F748)*(G$20:G$1213=G748)*ISNUMBER(AO$20:AO$1213)),
        AO748
    ),
    0
)</f>
        <v>0.66600000000000004</v>
      </c>
      <c r="BF748" s="28" t="str">
        <f t="shared" si="11"/>
        <v>Orange</v>
      </c>
    </row>
    <row r="749" spans="3:58" hidden="1">
      <c r="C749" s="6" t="s">
        <v>20</v>
      </c>
      <c r="D749" s="4" t="s">
        <v>472</v>
      </c>
      <c r="E749" s="4" t="s">
        <v>22</v>
      </c>
      <c r="F749" s="4" t="s">
        <v>230</v>
      </c>
      <c r="G749" s="4" t="s">
        <v>37</v>
      </c>
      <c r="H749" s="4" t="s">
        <v>822</v>
      </c>
      <c r="I749" s="4" t="s">
        <v>799</v>
      </c>
      <c r="J749" s="4" t="s">
        <v>777</v>
      </c>
      <c r="K749" s="4" t="s">
        <v>776</v>
      </c>
      <c r="L7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749" s="7">
        <v>6126</v>
      </c>
      <c r="N749" s="4">
        <v>275</v>
      </c>
      <c r="O749" s="13">
        <v>22.276363636363637</v>
      </c>
      <c r="P749" s="8" t="s">
        <v>1053</v>
      </c>
      <c r="Q749" s="12" t="s">
        <v>472</v>
      </c>
      <c r="R749" s="12" t="s">
        <v>792</v>
      </c>
      <c r="S749" s="12" t="s">
        <v>27</v>
      </c>
      <c r="T749" s="12" t="s">
        <v>241</v>
      </c>
      <c r="U749" s="22">
        <v>700</v>
      </c>
      <c r="V749" s="12">
        <v>289.61</v>
      </c>
      <c r="W749" s="12"/>
      <c r="X749" s="12">
        <v>39</v>
      </c>
      <c r="Y749" s="12">
        <v>39</v>
      </c>
      <c r="Z749" s="12">
        <v>39</v>
      </c>
      <c r="AA749" s="12">
        <v>39</v>
      </c>
      <c r="AB749" s="12">
        <v>39</v>
      </c>
      <c r="AC749" s="12">
        <v>39</v>
      </c>
      <c r="AD749" s="12">
        <v>39</v>
      </c>
      <c r="AE749" s="12" t="s">
        <v>951</v>
      </c>
      <c r="AF749" s="12"/>
      <c r="AG749" s="12"/>
      <c r="AH749" s="12"/>
      <c r="AI749" s="12"/>
      <c r="AJ749" s="12"/>
      <c r="AK749" s="12"/>
      <c r="AL749" s="16" t="s">
        <v>1051</v>
      </c>
      <c r="AM749" s="12" t="s">
        <v>1510</v>
      </c>
      <c r="AN749" s="27">
        <f>VLOOKUP(Table24[[#This Row],[USD conversion]],Sheet2!A:B,2,FALSE)</f>
        <v>0.2351</v>
      </c>
      <c r="AO749" s="28">
        <f>Table24[[#This Row],[Min Charge]]*Table24[[#This Row],[Conversion Rate]]</f>
        <v>68.087311</v>
      </c>
      <c r="AP749" s="28">
        <f>Table24[[#This Row],[45]]*Table24[[#This Row],[Conversion Rate]]</f>
        <v>0</v>
      </c>
      <c r="AQ749" s="28">
        <f>Table24[[#This Row],[100]]*Table24[[#This Row],[Conversion Rate]]</f>
        <v>9.1689000000000007</v>
      </c>
      <c r="AR749" s="28">
        <f>Table24[[#This Row],[200]]*Table24[[#This Row],[Conversion Rate]]</f>
        <v>9.1689000000000007</v>
      </c>
      <c r="AS749" s="28">
        <f>Table24[[#This Row],[300]]*Table24[[#This Row],[Conversion Rate]]</f>
        <v>9.1689000000000007</v>
      </c>
      <c r="AT749" s="28">
        <f>Table24[[#This Row],[500]]*Table24[[#This Row],[Conversion Rate]]</f>
        <v>9.1689000000000007</v>
      </c>
      <c r="AU749" s="28">
        <f>Table24[[#This Row],[1000]]*Table24[[#This Row],[Conversion Rate]]</f>
        <v>9.1689000000000007</v>
      </c>
      <c r="AV749" s="28">
        <f>Table24[[#This Row],[2500]]*Table24[[#This Row],[Conversion Rate]]</f>
        <v>9.1689000000000007</v>
      </c>
      <c r="AW749" s="28">
        <f>Table24[[#This Row],[5000]]*Table24[[#This Row],[Conversion Rate]]</f>
        <v>9.1689000000000007</v>
      </c>
      <c r="AX749" s="28" t="str">
        <f>Table24[[#This Row],[All In/ ++]]</f>
        <v>ALL IN</v>
      </c>
      <c r="AY749" s="28">
        <f>Table24[[#This Row],[FSC]]*Table24[[#This Row],[Conversion Rate]]</f>
        <v>0</v>
      </c>
      <c r="AZ749" s="28">
        <f>Table24[[#This Row],[SSC]]*Table24[[#This Row],[Conversion Rate]]</f>
        <v>0</v>
      </c>
      <c r="BA749" s="28">
        <f>Table24[[#This Row],[Screening]]*Table24[[#This Row],[Conversion Rate]]</f>
        <v>0</v>
      </c>
      <c r="BB749" s="28">
        <f>Table24[[#This Row],[Other Charges]]*Table24[[#This Row],[Conversion Rate]]</f>
        <v>0</v>
      </c>
      <c r="BC749" s="28">
        <f>Table24[[#This Row],[Dry Ice Charge]]*Table24[[#This Row],[Conversion Rate]]</f>
        <v>0</v>
      </c>
      <c r="BD749" s="28">
        <f>Table24[[#This Row],[SAF/kg]]*Table24[[#This Row],[Conversion Rate]]</f>
        <v>0</v>
      </c>
      <c r="BE749" s="30" cm="1">
        <f t="array" ref="BE749">IF(COUNTIFS(F$20:F$1213,F749,G$20:G$1213,G749)&gt;1,
    _xlfn.PERCENTRANK.INC(
        _xlfn._xlws.FILTER(AO$20:AO$1213, (F$20:F$1213=F749)*(G$20:G$1213=G749)*ISNUMBER(AO$20:AO$1213)),
        AO749
    ),
    0
)</f>
        <v>0.28499999999999998</v>
      </c>
      <c r="BF749" s="28" t="str">
        <f t="shared" si="11"/>
        <v>Orange</v>
      </c>
    </row>
    <row r="750" spans="3:58" hidden="1">
      <c r="C750" s="6" t="s">
        <v>20</v>
      </c>
      <c r="D750" s="4" t="s">
        <v>21</v>
      </c>
      <c r="E750" s="4" t="s">
        <v>22</v>
      </c>
      <c r="F750" s="4" t="s">
        <v>230</v>
      </c>
      <c r="G750" s="4" t="s">
        <v>27</v>
      </c>
      <c r="H750" s="4" t="s">
        <v>822</v>
      </c>
      <c r="I750" s="4" t="s">
        <v>810</v>
      </c>
      <c r="J750" s="4" t="s">
        <v>777</v>
      </c>
      <c r="K750" s="4" t="s">
        <v>777</v>
      </c>
      <c r="L7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PharmaNoExpressKULSINMYSGAPACAPAC</v>
      </c>
      <c r="M750" s="7">
        <v>627</v>
      </c>
      <c r="N750" s="4">
        <v>376</v>
      </c>
      <c r="O750" s="13">
        <v>1.6675531914893618</v>
      </c>
      <c r="P750" s="8" t="s">
        <v>1053</v>
      </c>
      <c r="Q750" s="12" t="s">
        <v>472</v>
      </c>
      <c r="R750" s="12" t="s">
        <v>791</v>
      </c>
      <c r="S750" s="12"/>
      <c r="T750" s="12" t="s">
        <v>241</v>
      </c>
      <c r="U750" s="22">
        <v>700</v>
      </c>
      <c r="V750" s="12">
        <v>79.260000000000005</v>
      </c>
      <c r="W750" s="12"/>
      <c r="X750" s="12">
        <v>5</v>
      </c>
      <c r="Y750" s="12">
        <v>5</v>
      </c>
      <c r="Z750" s="12">
        <v>5</v>
      </c>
      <c r="AA750" s="12">
        <v>5</v>
      </c>
      <c r="AB750" s="12">
        <v>5</v>
      </c>
      <c r="AC750" s="12">
        <v>5</v>
      </c>
      <c r="AD750" s="12">
        <v>5</v>
      </c>
      <c r="AE750" s="12" t="s">
        <v>951</v>
      </c>
      <c r="AF750" s="12"/>
      <c r="AG750" s="12"/>
      <c r="AH750" s="12"/>
      <c r="AI750" s="12"/>
      <c r="AJ750" s="12"/>
      <c r="AK750" s="12"/>
      <c r="AL750" s="16" t="s">
        <v>1044</v>
      </c>
      <c r="AM750" s="12" t="s">
        <v>1510</v>
      </c>
      <c r="AN750" s="27">
        <f>VLOOKUP(Table24[[#This Row],[USD conversion]],Sheet2!A:B,2,FALSE)</f>
        <v>0.2351</v>
      </c>
      <c r="AO750" s="28">
        <f>Table24[[#This Row],[Min Charge]]*Table24[[#This Row],[Conversion Rate]]</f>
        <v>18.634026000000002</v>
      </c>
      <c r="AP750" s="28">
        <f>Table24[[#This Row],[45]]*Table24[[#This Row],[Conversion Rate]]</f>
        <v>0</v>
      </c>
      <c r="AQ750" s="28">
        <f>Table24[[#This Row],[100]]*Table24[[#This Row],[Conversion Rate]]</f>
        <v>1.1755</v>
      </c>
      <c r="AR750" s="28">
        <f>Table24[[#This Row],[200]]*Table24[[#This Row],[Conversion Rate]]</f>
        <v>1.1755</v>
      </c>
      <c r="AS750" s="28">
        <f>Table24[[#This Row],[300]]*Table24[[#This Row],[Conversion Rate]]</f>
        <v>1.1755</v>
      </c>
      <c r="AT750" s="28">
        <f>Table24[[#This Row],[500]]*Table24[[#This Row],[Conversion Rate]]</f>
        <v>1.1755</v>
      </c>
      <c r="AU750" s="28">
        <f>Table24[[#This Row],[1000]]*Table24[[#This Row],[Conversion Rate]]</f>
        <v>1.1755</v>
      </c>
      <c r="AV750" s="28">
        <f>Table24[[#This Row],[2500]]*Table24[[#This Row],[Conversion Rate]]</f>
        <v>1.1755</v>
      </c>
      <c r="AW750" s="28">
        <f>Table24[[#This Row],[5000]]*Table24[[#This Row],[Conversion Rate]]</f>
        <v>1.1755</v>
      </c>
      <c r="AX750" s="28" t="str">
        <f>Table24[[#This Row],[All In/ ++]]</f>
        <v>ALL IN</v>
      </c>
      <c r="AY750" s="28">
        <f>Table24[[#This Row],[FSC]]*Table24[[#This Row],[Conversion Rate]]</f>
        <v>0</v>
      </c>
      <c r="AZ750" s="28">
        <f>Table24[[#This Row],[SSC]]*Table24[[#This Row],[Conversion Rate]]</f>
        <v>0</v>
      </c>
      <c r="BA750" s="28">
        <f>Table24[[#This Row],[Screening]]*Table24[[#This Row],[Conversion Rate]]</f>
        <v>0</v>
      </c>
      <c r="BB750" s="28">
        <f>Table24[[#This Row],[Other Charges]]*Table24[[#This Row],[Conversion Rate]]</f>
        <v>0</v>
      </c>
      <c r="BC750" s="28">
        <f>Table24[[#This Row],[Dry Ice Charge]]*Table24[[#This Row],[Conversion Rate]]</f>
        <v>0</v>
      </c>
      <c r="BD750" s="28">
        <f>Table24[[#This Row],[SAF/kg]]*Table24[[#This Row],[Conversion Rate]]</f>
        <v>0</v>
      </c>
      <c r="BE750" s="30" cm="1">
        <f t="array" ref="BE750">IF(COUNTIFS(F$20:F$1213,F750,G$20:G$1213,G750)&gt;1,
    _xlfn.PERCENTRANK.INC(
        _xlfn._xlws.FILTER(AO$20:AO$1213, (F$20:F$1213=F750)*(G$20:G$1213=G750)*ISNUMBER(AO$20:AO$1213)),
        AO750
    ),
    0
)</f>
        <v>0</v>
      </c>
      <c r="BF750" s="28" t="str">
        <f t="shared" si="11"/>
        <v>Green</v>
      </c>
    </row>
    <row r="751" spans="3:58" hidden="1">
      <c r="C751" s="6" t="s">
        <v>20</v>
      </c>
      <c r="D751" s="4" t="s">
        <v>472</v>
      </c>
      <c r="E751" s="4" t="s">
        <v>22</v>
      </c>
      <c r="F751" s="4" t="s">
        <v>230</v>
      </c>
      <c r="G751" s="4" t="s">
        <v>27</v>
      </c>
      <c r="H751" s="4" t="s">
        <v>822</v>
      </c>
      <c r="I751" s="4" t="s">
        <v>810</v>
      </c>
      <c r="J751" s="4" t="s">
        <v>777</v>
      </c>
      <c r="K751" s="4" t="s">
        <v>777</v>
      </c>
      <c r="L7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PharmaYesExpressKULSINMYSGAPACAPAC</v>
      </c>
      <c r="M751" s="7">
        <v>12932</v>
      </c>
      <c r="N751" s="4">
        <v>680</v>
      </c>
      <c r="O751" s="13">
        <v>19.017647058823531</v>
      </c>
      <c r="P751" s="8" t="s">
        <v>1053</v>
      </c>
      <c r="Q751" s="12" t="s">
        <v>472</v>
      </c>
      <c r="R751" s="12" t="s">
        <v>791</v>
      </c>
      <c r="S751" s="12"/>
      <c r="T751" s="12" t="s">
        <v>241</v>
      </c>
      <c r="U751" s="22">
        <v>700</v>
      </c>
      <c r="V751" s="12">
        <v>79.260000000000005</v>
      </c>
      <c r="W751" s="12"/>
      <c r="X751" s="12">
        <v>5</v>
      </c>
      <c r="Y751" s="12">
        <v>5</v>
      </c>
      <c r="Z751" s="12">
        <v>5</v>
      </c>
      <c r="AA751" s="12">
        <v>5</v>
      </c>
      <c r="AB751" s="12">
        <v>5</v>
      </c>
      <c r="AC751" s="12">
        <v>5</v>
      </c>
      <c r="AD751" s="12">
        <v>5</v>
      </c>
      <c r="AE751" s="12" t="s">
        <v>951</v>
      </c>
      <c r="AF751" s="12"/>
      <c r="AG751" s="12"/>
      <c r="AH751" s="12"/>
      <c r="AI751" s="12"/>
      <c r="AJ751" s="12"/>
      <c r="AK751" s="12"/>
      <c r="AL751" s="16" t="s">
        <v>1044</v>
      </c>
      <c r="AM751" s="12" t="s">
        <v>1510</v>
      </c>
      <c r="AN751" s="27">
        <f>VLOOKUP(Table24[[#This Row],[USD conversion]],Sheet2!A:B,2,FALSE)</f>
        <v>0.2351</v>
      </c>
      <c r="AO751" s="28">
        <f>Table24[[#This Row],[Min Charge]]*Table24[[#This Row],[Conversion Rate]]</f>
        <v>18.634026000000002</v>
      </c>
      <c r="AP751" s="28">
        <f>Table24[[#This Row],[45]]*Table24[[#This Row],[Conversion Rate]]</f>
        <v>0</v>
      </c>
      <c r="AQ751" s="28">
        <f>Table24[[#This Row],[100]]*Table24[[#This Row],[Conversion Rate]]</f>
        <v>1.1755</v>
      </c>
      <c r="AR751" s="28">
        <f>Table24[[#This Row],[200]]*Table24[[#This Row],[Conversion Rate]]</f>
        <v>1.1755</v>
      </c>
      <c r="AS751" s="28">
        <f>Table24[[#This Row],[300]]*Table24[[#This Row],[Conversion Rate]]</f>
        <v>1.1755</v>
      </c>
      <c r="AT751" s="28">
        <f>Table24[[#This Row],[500]]*Table24[[#This Row],[Conversion Rate]]</f>
        <v>1.1755</v>
      </c>
      <c r="AU751" s="28">
        <f>Table24[[#This Row],[1000]]*Table24[[#This Row],[Conversion Rate]]</f>
        <v>1.1755</v>
      </c>
      <c r="AV751" s="28">
        <f>Table24[[#This Row],[2500]]*Table24[[#This Row],[Conversion Rate]]</f>
        <v>1.1755</v>
      </c>
      <c r="AW751" s="28">
        <f>Table24[[#This Row],[5000]]*Table24[[#This Row],[Conversion Rate]]</f>
        <v>1.1755</v>
      </c>
      <c r="AX751" s="28" t="str">
        <f>Table24[[#This Row],[All In/ ++]]</f>
        <v>ALL IN</v>
      </c>
      <c r="AY751" s="28">
        <f>Table24[[#This Row],[FSC]]*Table24[[#This Row],[Conversion Rate]]</f>
        <v>0</v>
      </c>
      <c r="AZ751" s="28">
        <f>Table24[[#This Row],[SSC]]*Table24[[#This Row],[Conversion Rate]]</f>
        <v>0</v>
      </c>
      <c r="BA751" s="28">
        <f>Table24[[#This Row],[Screening]]*Table24[[#This Row],[Conversion Rate]]</f>
        <v>0</v>
      </c>
      <c r="BB751" s="28">
        <f>Table24[[#This Row],[Other Charges]]*Table24[[#This Row],[Conversion Rate]]</f>
        <v>0</v>
      </c>
      <c r="BC751" s="28">
        <f>Table24[[#This Row],[Dry Ice Charge]]*Table24[[#This Row],[Conversion Rate]]</f>
        <v>0</v>
      </c>
      <c r="BD751" s="28">
        <f>Table24[[#This Row],[SAF/kg]]*Table24[[#This Row],[Conversion Rate]]</f>
        <v>0</v>
      </c>
      <c r="BE751" s="30" cm="1">
        <f t="array" ref="BE751">IF(COUNTIFS(F$20:F$1213,F751,G$20:G$1213,G751)&gt;1,
    _xlfn.PERCENTRANK.INC(
        _xlfn._xlws.FILTER(AO$20:AO$1213, (F$20:F$1213=F751)*(G$20:G$1213=G751)*ISNUMBER(AO$20:AO$1213)),
        AO751
    ),
    0
)</f>
        <v>0</v>
      </c>
      <c r="BF751" s="28" t="str">
        <f t="shared" si="11"/>
        <v>Green</v>
      </c>
    </row>
    <row r="752" spans="3:58" hidden="1">
      <c r="C752" s="6" t="s">
        <v>20</v>
      </c>
      <c r="D752" s="4" t="s">
        <v>21</v>
      </c>
      <c r="E752" s="4" t="s">
        <v>22</v>
      </c>
      <c r="F752" s="4" t="s">
        <v>205</v>
      </c>
      <c r="G752" s="4" t="s">
        <v>27</v>
      </c>
      <c r="H752" s="4" t="s">
        <v>1035</v>
      </c>
      <c r="I752" s="4" t="s">
        <v>810</v>
      </c>
      <c r="J752" s="4" t="s">
        <v>777</v>
      </c>
      <c r="K752" s="4" t="s">
        <v>777</v>
      </c>
      <c r="L7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PharmaNoExpressMNLSINPHSGAPACAPAC</v>
      </c>
      <c r="M752" s="7">
        <v>337</v>
      </c>
      <c r="N752" s="4">
        <v>262</v>
      </c>
      <c r="O752" s="13">
        <v>1.2862595419847329</v>
      </c>
      <c r="P752" s="8" t="s">
        <v>1053</v>
      </c>
      <c r="Q752" s="12" t="s">
        <v>472</v>
      </c>
      <c r="R752" s="12" t="s">
        <v>791</v>
      </c>
      <c r="S752" s="12"/>
      <c r="T752" s="12" t="s">
        <v>859</v>
      </c>
      <c r="U752" s="22">
        <v>1</v>
      </c>
      <c r="V752" s="12">
        <v>50.6</v>
      </c>
      <c r="W752" s="12"/>
      <c r="X752" s="12">
        <v>1.8</v>
      </c>
      <c r="Y752" s="12">
        <v>1.8</v>
      </c>
      <c r="Z752" s="12">
        <v>1.8</v>
      </c>
      <c r="AA752" s="12">
        <v>1.6</v>
      </c>
      <c r="AB752" s="12">
        <v>1.4</v>
      </c>
      <c r="AC752" s="12">
        <v>1.4</v>
      </c>
      <c r="AD752" s="12">
        <v>1.4</v>
      </c>
      <c r="AE752" s="12" t="s">
        <v>951</v>
      </c>
      <c r="AF752" s="12"/>
      <c r="AG752" s="12"/>
      <c r="AH752" s="12"/>
      <c r="AI752" s="12">
        <v>0.4</v>
      </c>
      <c r="AJ752" s="12"/>
      <c r="AK752" s="12"/>
      <c r="AL752" s="16" t="s">
        <v>1045</v>
      </c>
      <c r="AM752" s="12" t="s">
        <v>1500</v>
      </c>
      <c r="AN752" s="27">
        <f>VLOOKUP(Table24[[#This Row],[USD conversion]],Sheet2!A:B,2,FALSE)</f>
        <v>1</v>
      </c>
      <c r="AO752" s="28">
        <f>Table24[[#This Row],[Min Charge]]*Table24[[#This Row],[Conversion Rate]]</f>
        <v>50.6</v>
      </c>
      <c r="AP752" s="28">
        <f>Table24[[#This Row],[45]]*Table24[[#This Row],[Conversion Rate]]</f>
        <v>0</v>
      </c>
      <c r="AQ752" s="28">
        <f>Table24[[#This Row],[100]]*Table24[[#This Row],[Conversion Rate]]</f>
        <v>1.8</v>
      </c>
      <c r="AR752" s="28">
        <f>Table24[[#This Row],[200]]*Table24[[#This Row],[Conversion Rate]]</f>
        <v>1.8</v>
      </c>
      <c r="AS752" s="28">
        <f>Table24[[#This Row],[300]]*Table24[[#This Row],[Conversion Rate]]</f>
        <v>1.8</v>
      </c>
      <c r="AT752" s="28">
        <f>Table24[[#This Row],[500]]*Table24[[#This Row],[Conversion Rate]]</f>
        <v>1.6</v>
      </c>
      <c r="AU752" s="28">
        <f>Table24[[#This Row],[1000]]*Table24[[#This Row],[Conversion Rate]]</f>
        <v>1.4</v>
      </c>
      <c r="AV752" s="28">
        <f>Table24[[#This Row],[2500]]*Table24[[#This Row],[Conversion Rate]]</f>
        <v>1.4</v>
      </c>
      <c r="AW752" s="28">
        <f>Table24[[#This Row],[5000]]*Table24[[#This Row],[Conversion Rate]]</f>
        <v>1.4</v>
      </c>
      <c r="AX752" s="28" t="str">
        <f>Table24[[#This Row],[All In/ ++]]</f>
        <v>ALL IN</v>
      </c>
      <c r="AY752" s="28">
        <f>Table24[[#This Row],[FSC]]*Table24[[#This Row],[Conversion Rate]]</f>
        <v>0</v>
      </c>
      <c r="AZ752" s="28">
        <f>Table24[[#This Row],[SSC]]*Table24[[#This Row],[Conversion Rate]]</f>
        <v>0</v>
      </c>
      <c r="BA752" s="28">
        <f>Table24[[#This Row],[Screening]]*Table24[[#This Row],[Conversion Rate]]</f>
        <v>0</v>
      </c>
      <c r="BB752" s="28">
        <f>Table24[[#This Row],[Other Charges]]*Table24[[#This Row],[Conversion Rate]]</f>
        <v>0.4</v>
      </c>
      <c r="BC752" s="28">
        <f>Table24[[#This Row],[Dry Ice Charge]]*Table24[[#This Row],[Conversion Rate]]</f>
        <v>0</v>
      </c>
      <c r="BD752" s="28">
        <f>Table24[[#This Row],[SAF/kg]]*Table24[[#This Row],[Conversion Rate]]</f>
        <v>0</v>
      </c>
      <c r="BE752" s="30" cm="1">
        <f t="array" ref="BE752">IF(COUNTIFS(F$20:F$1213,F752,G$20:G$1213,G752)&gt;1,
    _xlfn.PERCENTRANK.INC(
        _xlfn._xlws.FILTER(AO$20:AO$1213, (F$20:F$1213=F752)*(G$20:G$1213=G752)*ISNUMBER(AO$20:AO$1213)),
        AO752
    ),
    0
)</f>
        <v>0</v>
      </c>
      <c r="BF752" s="28" t="str">
        <f t="shared" si="11"/>
        <v>Green</v>
      </c>
    </row>
    <row r="753" spans="3:58" hidden="1">
      <c r="C753" s="6" t="s">
        <v>20</v>
      </c>
      <c r="D753" s="4" t="s">
        <v>472</v>
      </c>
      <c r="E753" s="4" t="s">
        <v>22</v>
      </c>
      <c r="F753" s="4" t="s">
        <v>205</v>
      </c>
      <c r="G753" s="4" t="s">
        <v>27</v>
      </c>
      <c r="H753" s="4" t="s">
        <v>1035</v>
      </c>
      <c r="I753" s="4" t="s">
        <v>810</v>
      </c>
      <c r="J753" s="4" t="s">
        <v>777</v>
      </c>
      <c r="K753" s="4" t="s">
        <v>777</v>
      </c>
      <c r="L7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PharmaYesExpressMNLSINPHSGAPACAPAC</v>
      </c>
      <c r="M753" s="7">
        <v>10535</v>
      </c>
      <c r="N753" s="4">
        <v>641</v>
      </c>
      <c r="O753" s="13">
        <v>16.435257410296412</v>
      </c>
      <c r="P753" s="8" t="s">
        <v>1053</v>
      </c>
      <c r="Q753" s="12" t="s">
        <v>472</v>
      </c>
      <c r="R753" s="12" t="s">
        <v>791</v>
      </c>
      <c r="S753" s="12"/>
      <c r="T753" s="12" t="s">
        <v>859</v>
      </c>
      <c r="U753" s="22">
        <v>1</v>
      </c>
      <c r="V753" s="12">
        <v>50.6</v>
      </c>
      <c r="W753" s="12"/>
      <c r="X753" s="12">
        <v>1.8</v>
      </c>
      <c r="Y753" s="12">
        <v>1.8</v>
      </c>
      <c r="Z753" s="12">
        <v>1.8</v>
      </c>
      <c r="AA753" s="12">
        <v>1.6</v>
      </c>
      <c r="AB753" s="12">
        <v>1.4</v>
      </c>
      <c r="AC753" s="12">
        <v>1.4</v>
      </c>
      <c r="AD753" s="12">
        <v>1.4</v>
      </c>
      <c r="AE753" s="12" t="s">
        <v>951</v>
      </c>
      <c r="AF753" s="12"/>
      <c r="AG753" s="12"/>
      <c r="AH753" s="12"/>
      <c r="AI753" s="12">
        <v>0.4</v>
      </c>
      <c r="AJ753" s="12"/>
      <c r="AK753" s="12"/>
      <c r="AL753" s="16" t="s">
        <v>1045</v>
      </c>
      <c r="AM753" s="12" t="s">
        <v>1500</v>
      </c>
      <c r="AN753" s="27">
        <f>VLOOKUP(Table24[[#This Row],[USD conversion]],Sheet2!A:B,2,FALSE)</f>
        <v>1</v>
      </c>
      <c r="AO753" s="28">
        <f>Table24[[#This Row],[Min Charge]]*Table24[[#This Row],[Conversion Rate]]</f>
        <v>50.6</v>
      </c>
      <c r="AP753" s="28">
        <f>Table24[[#This Row],[45]]*Table24[[#This Row],[Conversion Rate]]</f>
        <v>0</v>
      </c>
      <c r="AQ753" s="28">
        <f>Table24[[#This Row],[100]]*Table24[[#This Row],[Conversion Rate]]</f>
        <v>1.8</v>
      </c>
      <c r="AR753" s="28">
        <f>Table24[[#This Row],[200]]*Table24[[#This Row],[Conversion Rate]]</f>
        <v>1.8</v>
      </c>
      <c r="AS753" s="28">
        <f>Table24[[#This Row],[300]]*Table24[[#This Row],[Conversion Rate]]</f>
        <v>1.8</v>
      </c>
      <c r="AT753" s="28">
        <f>Table24[[#This Row],[500]]*Table24[[#This Row],[Conversion Rate]]</f>
        <v>1.6</v>
      </c>
      <c r="AU753" s="28">
        <f>Table24[[#This Row],[1000]]*Table24[[#This Row],[Conversion Rate]]</f>
        <v>1.4</v>
      </c>
      <c r="AV753" s="28">
        <f>Table24[[#This Row],[2500]]*Table24[[#This Row],[Conversion Rate]]</f>
        <v>1.4</v>
      </c>
      <c r="AW753" s="28">
        <f>Table24[[#This Row],[5000]]*Table24[[#This Row],[Conversion Rate]]</f>
        <v>1.4</v>
      </c>
      <c r="AX753" s="28" t="str">
        <f>Table24[[#This Row],[All In/ ++]]</f>
        <v>ALL IN</v>
      </c>
      <c r="AY753" s="28">
        <f>Table24[[#This Row],[FSC]]*Table24[[#This Row],[Conversion Rate]]</f>
        <v>0</v>
      </c>
      <c r="AZ753" s="28">
        <f>Table24[[#This Row],[SSC]]*Table24[[#This Row],[Conversion Rate]]</f>
        <v>0</v>
      </c>
      <c r="BA753" s="28">
        <f>Table24[[#This Row],[Screening]]*Table24[[#This Row],[Conversion Rate]]</f>
        <v>0</v>
      </c>
      <c r="BB753" s="28">
        <f>Table24[[#This Row],[Other Charges]]*Table24[[#This Row],[Conversion Rate]]</f>
        <v>0.4</v>
      </c>
      <c r="BC753" s="28">
        <f>Table24[[#This Row],[Dry Ice Charge]]*Table24[[#This Row],[Conversion Rate]]</f>
        <v>0</v>
      </c>
      <c r="BD753" s="28">
        <f>Table24[[#This Row],[SAF/kg]]*Table24[[#This Row],[Conversion Rate]]</f>
        <v>0</v>
      </c>
      <c r="BE753" s="30" cm="1">
        <f t="array" ref="BE753">IF(COUNTIFS(F$20:F$1213,F753,G$20:G$1213,G753)&gt;1,
    _xlfn.PERCENTRANK.INC(
        _xlfn._xlws.FILTER(AO$20:AO$1213, (F$20:F$1213=F753)*(G$20:G$1213=G753)*ISNUMBER(AO$20:AO$1213)),
        AO753
    ),
    0
)</f>
        <v>0</v>
      </c>
      <c r="BF753" s="28" t="str">
        <f t="shared" si="11"/>
        <v>Green</v>
      </c>
    </row>
    <row r="754" spans="3:58" hidden="1">
      <c r="C754" s="6" t="s">
        <v>20</v>
      </c>
      <c r="D754" s="4" t="s">
        <v>472</v>
      </c>
      <c r="E754" s="4" t="s">
        <v>36</v>
      </c>
      <c r="F754" s="4" t="s">
        <v>205</v>
      </c>
      <c r="G754" s="4" t="s">
        <v>106</v>
      </c>
      <c r="H754" s="4" t="s">
        <v>1035</v>
      </c>
      <c r="I754" s="4" t="s">
        <v>816</v>
      </c>
      <c r="J754" s="4" t="s">
        <v>777</v>
      </c>
      <c r="K754" s="4" t="s">
        <v>777</v>
      </c>
      <c r="L7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PharmaYesStandardMNLSYDPHAUAPACAPAC</v>
      </c>
      <c r="M754" s="7">
        <v>11483</v>
      </c>
      <c r="N754" s="4">
        <v>268</v>
      </c>
      <c r="O754" s="13">
        <v>42.847014925373138</v>
      </c>
      <c r="P754" s="8" t="s">
        <v>1053</v>
      </c>
      <c r="Q754" s="12" t="s">
        <v>472</v>
      </c>
      <c r="R754" s="12" t="s">
        <v>792</v>
      </c>
      <c r="S754" s="12" t="s">
        <v>27</v>
      </c>
      <c r="T754" s="12" t="s">
        <v>859</v>
      </c>
      <c r="U754" s="22">
        <v>1</v>
      </c>
      <c r="V754" s="12">
        <v>51.7</v>
      </c>
      <c r="W754" s="12"/>
      <c r="X754" s="12">
        <v>4.5</v>
      </c>
      <c r="Y754" s="12">
        <v>4.5</v>
      </c>
      <c r="Z754" s="12">
        <v>4.5</v>
      </c>
      <c r="AA754" s="12">
        <v>4.5</v>
      </c>
      <c r="AB754" s="12">
        <v>4.5</v>
      </c>
      <c r="AC754" s="12">
        <v>4.5</v>
      </c>
      <c r="AD754" s="12">
        <v>4.5</v>
      </c>
      <c r="AE754" s="12" t="s">
        <v>951</v>
      </c>
      <c r="AF754" s="12"/>
      <c r="AG754" s="12"/>
      <c r="AH754" s="12"/>
      <c r="AI754" s="12">
        <v>0.4</v>
      </c>
      <c r="AJ754" s="12"/>
      <c r="AK754" s="12"/>
      <c r="AL754" s="16" t="s">
        <v>1045</v>
      </c>
      <c r="AM754" s="12" t="s">
        <v>1500</v>
      </c>
      <c r="AN754" s="27">
        <f>VLOOKUP(Table24[[#This Row],[USD conversion]],Sheet2!A:B,2,FALSE)</f>
        <v>1</v>
      </c>
      <c r="AO754" s="28">
        <f>Table24[[#This Row],[Min Charge]]*Table24[[#This Row],[Conversion Rate]]</f>
        <v>51.7</v>
      </c>
      <c r="AP754" s="28">
        <f>Table24[[#This Row],[45]]*Table24[[#This Row],[Conversion Rate]]</f>
        <v>0</v>
      </c>
      <c r="AQ754" s="28">
        <f>Table24[[#This Row],[100]]*Table24[[#This Row],[Conversion Rate]]</f>
        <v>4.5</v>
      </c>
      <c r="AR754" s="28">
        <f>Table24[[#This Row],[200]]*Table24[[#This Row],[Conversion Rate]]</f>
        <v>4.5</v>
      </c>
      <c r="AS754" s="28">
        <f>Table24[[#This Row],[300]]*Table24[[#This Row],[Conversion Rate]]</f>
        <v>4.5</v>
      </c>
      <c r="AT754" s="28">
        <f>Table24[[#This Row],[500]]*Table24[[#This Row],[Conversion Rate]]</f>
        <v>4.5</v>
      </c>
      <c r="AU754" s="28">
        <f>Table24[[#This Row],[1000]]*Table24[[#This Row],[Conversion Rate]]</f>
        <v>4.5</v>
      </c>
      <c r="AV754" s="28">
        <f>Table24[[#This Row],[2500]]*Table24[[#This Row],[Conversion Rate]]</f>
        <v>4.5</v>
      </c>
      <c r="AW754" s="28">
        <f>Table24[[#This Row],[5000]]*Table24[[#This Row],[Conversion Rate]]</f>
        <v>4.5</v>
      </c>
      <c r="AX754" s="28" t="str">
        <f>Table24[[#This Row],[All In/ ++]]</f>
        <v>ALL IN</v>
      </c>
      <c r="AY754" s="28">
        <f>Table24[[#This Row],[FSC]]*Table24[[#This Row],[Conversion Rate]]</f>
        <v>0</v>
      </c>
      <c r="AZ754" s="28">
        <f>Table24[[#This Row],[SSC]]*Table24[[#This Row],[Conversion Rate]]</f>
        <v>0</v>
      </c>
      <c r="BA754" s="28">
        <f>Table24[[#This Row],[Screening]]*Table24[[#This Row],[Conversion Rate]]</f>
        <v>0</v>
      </c>
      <c r="BB754" s="28">
        <f>Table24[[#This Row],[Other Charges]]*Table24[[#This Row],[Conversion Rate]]</f>
        <v>0.4</v>
      </c>
      <c r="BC754" s="28">
        <f>Table24[[#This Row],[Dry Ice Charge]]*Table24[[#This Row],[Conversion Rate]]</f>
        <v>0</v>
      </c>
      <c r="BD754" s="28">
        <f>Table24[[#This Row],[SAF/kg]]*Table24[[#This Row],[Conversion Rate]]</f>
        <v>0</v>
      </c>
      <c r="BE754" s="30" cm="1">
        <f t="array" ref="BE754">IF(COUNTIFS(F$20:F$1213,F754,G$20:G$1213,G754)&gt;1,
    _xlfn.PERCENTRANK.INC(
        _xlfn._xlws.FILTER(AO$20:AO$1213, (F$20:F$1213=F754)*(G$20:G$1213=G754)*ISNUMBER(AO$20:AO$1213)),
        AO754
    ),
    0
)</f>
        <v>0</v>
      </c>
      <c r="BF754" s="28" t="str">
        <f t="shared" si="11"/>
        <v>Green</v>
      </c>
    </row>
    <row r="755" spans="3:58" hidden="1">
      <c r="C755" s="6" t="s">
        <v>20</v>
      </c>
      <c r="D755" s="4" t="s">
        <v>21</v>
      </c>
      <c r="E755" s="4" t="s">
        <v>22</v>
      </c>
      <c r="F755" s="4" t="s">
        <v>181</v>
      </c>
      <c r="G755" s="4" t="s">
        <v>37</v>
      </c>
      <c r="H755" s="4" t="s">
        <v>808</v>
      </c>
      <c r="I755" s="4" t="s">
        <v>799</v>
      </c>
      <c r="J755" s="4" t="s">
        <v>777</v>
      </c>
      <c r="K755" s="4" t="s">
        <v>776</v>
      </c>
      <c r="L7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755" s="7">
        <v>5181.3900000000003</v>
      </c>
      <c r="N755" s="4">
        <v>586</v>
      </c>
      <c r="O755" s="13">
        <v>8.8419624573378837</v>
      </c>
      <c r="P755" s="8" t="s">
        <v>1053</v>
      </c>
      <c r="Q755" s="12" t="s">
        <v>472</v>
      </c>
      <c r="R755" s="12" t="s">
        <v>791</v>
      </c>
      <c r="S755" s="12"/>
      <c r="T755" s="12" t="s">
        <v>866</v>
      </c>
      <c r="U755" s="22" t="s">
        <v>1041</v>
      </c>
      <c r="V755" s="12">
        <v>11000</v>
      </c>
      <c r="W755" s="12"/>
      <c r="X755" s="12">
        <v>850</v>
      </c>
      <c r="Y755" s="12"/>
      <c r="Z755" s="12"/>
      <c r="AA755" s="12"/>
      <c r="AB755" s="12"/>
      <c r="AC755" s="12"/>
      <c r="AD755" s="12"/>
      <c r="AE755" s="12" t="s">
        <v>949</v>
      </c>
      <c r="AF755" s="12">
        <v>59</v>
      </c>
      <c r="AG755" s="12">
        <v>500</v>
      </c>
      <c r="AH755" s="12"/>
      <c r="AI755" s="12"/>
      <c r="AJ755" s="12"/>
      <c r="AK755" s="12"/>
      <c r="AL755" s="16" t="s">
        <v>1046</v>
      </c>
      <c r="AM755" s="12" t="s">
        <v>1501</v>
      </c>
      <c r="AN755" s="27">
        <f>VLOOKUP(Table24[[#This Row],[USD conversion]],Sheet2!A:B,2,FALSE)</f>
        <v>6.8230000000000001E-3</v>
      </c>
      <c r="AO755" s="28">
        <f>Table24[[#This Row],[Min Charge]]*Table24[[#This Row],[Conversion Rate]]</f>
        <v>75.052999999999997</v>
      </c>
      <c r="AP755" s="28">
        <f>Table24[[#This Row],[45]]*Table24[[#This Row],[Conversion Rate]]</f>
        <v>0</v>
      </c>
      <c r="AQ755" s="28">
        <f>Table24[[#This Row],[100]]*Table24[[#This Row],[Conversion Rate]]</f>
        <v>5.79955</v>
      </c>
      <c r="AR755" s="28">
        <f>Table24[[#This Row],[200]]*Table24[[#This Row],[Conversion Rate]]</f>
        <v>0</v>
      </c>
      <c r="AS755" s="28">
        <f>Table24[[#This Row],[300]]*Table24[[#This Row],[Conversion Rate]]</f>
        <v>0</v>
      </c>
      <c r="AT755" s="28">
        <f>Table24[[#This Row],[500]]*Table24[[#This Row],[Conversion Rate]]</f>
        <v>0</v>
      </c>
      <c r="AU755" s="28">
        <f>Table24[[#This Row],[1000]]*Table24[[#This Row],[Conversion Rate]]</f>
        <v>0</v>
      </c>
      <c r="AV755" s="28">
        <f>Table24[[#This Row],[2500]]*Table24[[#This Row],[Conversion Rate]]</f>
        <v>0</v>
      </c>
      <c r="AW755" s="28">
        <f>Table24[[#This Row],[5000]]*Table24[[#This Row],[Conversion Rate]]</f>
        <v>0</v>
      </c>
      <c r="AX755" s="28" t="str">
        <f>Table24[[#This Row],[All In/ ++]]</f>
        <v xml:space="preserve"> ++</v>
      </c>
      <c r="AY755" s="28">
        <f>Table24[[#This Row],[FSC]]*Table24[[#This Row],[Conversion Rate]]</f>
        <v>0.402557</v>
      </c>
      <c r="AZ755" s="28">
        <f>Table24[[#This Row],[SSC]]*Table24[[#This Row],[Conversion Rate]]</f>
        <v>3.4115000000000002</v>
      </c>
      <c r="BA755" s="28">
        <f>Table24[[#This Row],[Screening]]*Table24[[#This Row],[Conversion Rate]]</f>
        <v>0</v>
      </c>
      <c r="BB755" s="28">
        <f>Table24[[#This Row],[Other Charges]]*Table24[[#This Row],[Conversion Rate]]</f>
        <v>0</v>
      </c>
      <c r="BC755" s="28">
        <f>Table24[[#This Row],[Dry Ice Charge]]*Table24[[#This Row],[Conversion Rate]]</f>
        <v>0</v>
      </c>
      <c r="BD755" s="28">
        <f>Table24[[#This Row],[SAF/kg]]*Table24[[#This Row],[Conversion Rate]]</f>
        <v>0</v>
      </c>
      <c r="BE755" s="30" cm="1">
        <f t="array" ref="BE755">IF(COUNTIFS(F$20:F$1213,F755,G$20:G$1213,G755)&gt;1,
    _xlfn.PERCENTRANK.INC(
        _xlfn._xlws.FILTER(AO$20:AO$1213, (F$20:F$1213=F755)*(G$20:G$1213=G755)*ISNUMBER(AO$20:AO$1213)),
        AO755
    ),
    0
)</f>
        <v>0.312</v>
      </c>
      <c r="BF755" s="28" t="str">
        <f t="shared" si="11"/>
        <v>Orange</v>
      </c>
    </row>
    <row r="756" spans="3:58" hidden="1">
      <c r="C756" s="6" t="s">
        <v>20</v>
      </c>
      <c r="D756" s="4" t="s">
        <v>472</v>
      </c>
      <c r="E756" s="4" t="s">
        <v>22</v>
      </c>
      <c r="F756" s="4" t="s">
        <v>181</v>
      </c>
      <c r="G756" s="4" t="s">
        <v>37</v>
      </c>
      <c r="H756" s="4" t="s">
        <v>808</v>
      </c>
      <c r="I756" s="4" t="s">
        <v>799</v>
      </c>
      <c r="J756" s="4" t="s">
        <v>777</v>
      </c>
      <c r="K756" s="4" t="s">
        <v>776</v>
      </c>
      <c r="L7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756" s="7">
        <v>65941.231</v>
      </c>
      <c r="N756" s="4">
        <v>606</v>
      </c>
      <c r="O756" s="13">
        <v>108.81391254125413</v>
      </c>
      <c r="P756" s="8" t="s">
        <v>1053</v>
      </c>
      <c r="Q756" s="12" t="s">
        <v>472</v>
      </c>
      <c r="R756" s="12" t="s">
        <v>791</v>
      </c>
      <c r="S756" s="12"/>
      <c r="T756" s="12" t="s">
        <v>866</v>
      </c>
      <c r="U756" s="22" t="s">
        <v>1041</v>
      </c>
      <c r="V756" s="12">
        <v>11000</v>
      </c>
      <c r="W756" s="12"/>
      <c r="X756" s="12">
        <v>900</v>
      </c>
      <c r="Y756" s="12"/>
      <c r="Z756" s="12"/>
      <c r="AA756" s="12"/>
      <c r="AB756" s="12"/>
      <c r="AC756" s="12"/>
      <c r="AD756" s="12"/>
      <c r="AE756" s="12" t="s">
        <v>949</v>
      </c>
      <c r="AF756" s="12">
        <v>59</v>
      </c>
      <c r="AG756" s="12">
        <v>500</v>
      </c>
      <c r="AH756" s="12"/>
      <c r="AI756" s="12"/>
      <c r="AJ756" s="12"/>
      <c r="AK756" s="12"/>
      <c r="AL756" s="16" t="s">
        <v>1052</v>
      </c>
      <c r="AM756" s="12" t="s">
        <v>1501</v>
      </c>
      <c r="AN756" s="27">
        <f>VLOOKUP(Table24[[#This Row],[USD conversion]],Sheet2!A:B,2,FALSE)</f>
        <v>6.8230000000000001E-3</v>
      </c>
      <c r="AO756" s="28">
        <f>Table24[[#This Row],[Min Charge]]*Table24[[#This Row],[Conversion Rate]]</f>
        <v>75.052999999999997</v>
      </c>
      <c r="AP756" s="28">
        <f>Table24[[#This Row],[45]]*Table24[[#This Row],[Conversion Rate]]</f>
        <v>0</v>
      </c>
      <c r="AQ756" s="28">
        <f>Table24[[#This Row],[100]]*Table24[[#This Row],[Conversion Rate]]</f>
        <v>6.1406999999999998</v>
      </c>
      <c r="AR756" s="28">
        <f>Table24[[#This Row],[200]]*Table24[[#This Row],[Conversion Rate]]</f>
        <v>0</v>
      </c>
      <c r="AS756" s="28">
        <f>Table24[[#This Row],[300]]*Table24[[#This Row],[Conversion Rate]]</f>
        <v>0</v>
      </c>
      <c r="AT756" s="28">
        <f>Table24[[#This Row],[500]]*Table24[[#This Row],[Conversion Rate]]</f>
        <v>0</v>
      </c>
      <c r="AU756" s="28">
        <f>Table24[[#This Row],[1000]]*Table24[[#This Row],[Conversion Rate]]</f>
        <v>0</v>
      </c>
      <c r="AV756" s="28">
        <f>Table24[[#This Row],[2500]]*Table24[[#This Row],[Conversion Rate]]</f>
        <v>0</v>
      </c>
      <c r="AW756" s="28">
        <f>Table24[[#This Row],[5000]]*Table24[[#This Row],[Conversion Rate]]</f>
        <v>0</v>
      </c>
      <c r="AX756" s="28" t="str">
        <f>Table24[[#This Row],[All In/ ++]]</f>
        <v xml:space="preserve"> ++</v>
      </c>
      <c r="AY756" s="28">
        <f>Table24[[#This Row],[FSC]]*Table24[[#This Row],[Conversion Rate]]</f>
        <v>0.402557</v>
      </c>
      <c r="AZ756" s="28">
        <f>Table24[[#This Row],[SSC]]*Table24[[#This Row],[Conversion Rate]]</f>
        <v>3.4115000000000002</v>
      </c>
      <c r="BA756" s="28">
        <f>Table24[[#This Row],[Screening]]*Table24[[#This Row],[Conversion Rate]]</f>
        <v>0</v>
      </c>
      <c r="BB756" s="28">
        <f>Table24[[#This Row],[Other Charges]]*Table24[[#This Row],[Conversion Rate]]</f>
        <v>0</v>
      </c>
      <c r="BC756" s="28">
        <f>Table24[[#This Row],[Dry Ice Charge]]*Table24[[#This Row],[Conversion Rate]]</f>
        <v>0</v>
      </c>
      <c r="BD756" s="28">
        <f>Table24[[#This Row],[SAF/kg]]*Table24[[#This Row],[Conversion Rate]]</f>
        <v>0</v>
      </c>
      <c r="BE756" s="30" cm="1">
        <f t="array" ref="BE756">IF(COUNTIFS(F$20:F$1213,F756,G$20:G$1213,G756)&gt;1,
    _xlfn.PERCENTRANK.INC(
        _xlfn._xlws.FILTER(AO$20:AO$1213, (F$20:F$1213=F756)*(G$20:G$1213=G756)*ISNUMBER(AO$20:AO$1213)),
        AO756
    ),
    0
)</f>
        <v>0.312</v>
      </c>
      <c r="BF756" s="28" t="str">
        <f t="shared" si="11"/>
        <v>Orange</v>
      </c>
    </row>
    <row r="757" spans="3:58" hidden="1">
      <c r="C757" s="6" t="s">
        <v>20</v>
      </c>
      <c r="D757" s="4" t="s">
        <v>21</v>
      </c>
      <c r="E757" s="4" t="s">
        <v>22</v>
      </c>
      <c r="F757" s="4" t="s">
        <v>326</v>
      </c>
      <c r="G757" s="4" t="s">
        <v>27</v>
      </c>
      <c r="H757" s="4" t="s">
        <v>1034</v>
      </c>
      <c r="I757" s="4" t="s">
        <v>810</v>
      </c>
      <c r="J757" s="4" t="s">
        <v>777</v>
      </c>
      <c r="K757" s="4" t="s">
        <v>777</v>
      </c>
      <c r="L7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PharmaNoExpressSGNSINVNSGAPACAPAC</v>
      </c>
      <c r="M757" s="7">
        <v>1625</v>
      </c>
      <c r="N757" s="4">
        <v>426</v>
      </c>
      <c r="O757" s="13">
        <v>3.8145539906103285</v>
      </c>
      <c r="P757" s="8" t="s">
        <v>1053</v>
      </c>
      <c r="Q757" s="12" t="s">
        <v>472</v>
      </c>
      <c r="R757" s="12" t="s">
        <v>791</v>
      </c>
      <c r="S757" s="12"/>
      <c r="T757" s="12" t="s">
        <v>859</v>
      </c>
      <c r="U757" s="22">
        <v>11</v>
      </c>
      <c r="V757" s="12">
        <v>43.1</v>
      </c>
      <c r="W757" s="12"/>
      <c r="X757" s="12">
        <v>1.1000000000000001</v>
      </c>
      <c r="Y757" s="12">
        <v>1.1000000000000001</v>
      </c>
      <c r="Z757" s="12">
        <v>0.9</v>
      </c>
      <c r="AA757" s="12">
        <v>0.85</v>
      </c>
      <c r="AB757" s="12">
        <v>0.8</v>
      </c>
      <c r="AC757" s="12">
        <v>0.75</v>
      </c>
      <c r="AD757" s="12">
        <v>0.7</v>
      </c>
      <c r="AE757" s="12" t="s">
        <v>900</v>
      </c>
      <c r="AF757" s="12">
        <v>0</v>
      </c>
      <c r="AG757" s="12">
        <v>0</v>
      </c>
      <c r="AH757" s="12">
        <v>1.7000000000000001E-2</v>
      </c>
      <c r="AI757" s="12">
        <v>0</v>
      </c>
      <c r="AJ757" s="12">
        <v>0</v>
      </c>
      <c r="AK757" s="12">
        <v>0</v>
      </c>
      <c r="AL757" s="16" t="s">
        <v>1047</v>
      </c>
      <c r="AM757" s="12" t="s">
        <v>1500</v>
      </c>
      <c r="AN757" s="27">
        <f>VLOOKUP(Table24[[#This Row],[USD conversion]],Sheet2!A:B,2,FALSE)</f>
        <v>1</v>
      </c>
      <c r="AO757" s="28">
        <f>Table24[[#This Row],[Min Charge]]*Table24[[#This Row],[Conversion Rate]]</f>
        <v>43.1</v>
      </c>
      <c r="AP757" s="28">
        <f>Table24[[#This Row],[45]]*Table24[[#This Row],[Conversion Rate]]</f>
        <v>0</v>
      </c>
      <c r="AQ757" s="28">
        <f>Table24[[#This Row],[100]]*Table24[[#This Row],[Conversion Rate]]</f>
        <v>1.1000000000000001</v>
      </c>
      <c r="AR757" s="28">
        <f>Table24[[#This Row],[200]]*Table24[[#This Row],[Conversion Rate]]</f>
        <v>1.1000000000000001</v>
      </c>
      <c r="AS757" s="28">
        <f>Table24[[#This Row],[300]]*Table24[[#This Row],[Conversion Rate]]</f>
        <v>0.9</v>
      </c>
      <c r="AT757" s="28">
        <f>Table24[[#This Row],[500]]*Table24[[#This Row],[Conversion Rate]]</f>
        <v>0.85</v>
      </c>
      <c r="AU757" s="28">
        <f>Table24[[#This Row],[1000]]*Table24[[#This Row],[Conversion Rate]]</f>
        <v>0.8</v>
      </c>
      <c r="AV757" s="28">
        <f>Table24[[#This Row],[2500]]*Table24[[#This Row],[Conversion Rate]]</f>
        <v>0.75</v>
      </c>
      <c r="AW757" s="28">
        <f>Table24[[#This Row],[5000]]*Table24[[#This Row],[Conversion Rate]]</f>
        <v>0.7</v>
      </c>
      <c r="AX757" s="28" t="str">
        <f>Table24[[#This Row],[All In/ ++]]</f>
        <v>all in</v>
      </c>
      <c r="AY757" s="28">
        <f>Table24[[#This Row],[FSC]]*Table24[[#This Row],[Conversion Rate]]</f>
        <v>0</v>
      </c>
      <c r="AZ757" s="28">
        <f>Table24[[#This Row],[SSC]]*Table24[[#This Row],[Conversion Rate]]</f>
        <v>0</v>
      </c>
      <c r="BA757" s="28">
        <f>Table24[[#This Row],[Screening]]*Table24[[#This Row],[Conversion Rate]]</f>
        <v>1.7000000000000001E-2</v>
      </c>
      <c r="BB757" s="28">
        <f>Table24[[#This Row],[Other Charges]]*Table24[[#This Row],[Conversion Rate]]</f>
        <v>0</v>
      </c>
      <c r="BC757" s="28">
        <f>Table24[[#This Row],[Dry Ice Charge]]*Table24[[#This Row],[Conversion Rate]]</f>
        <v>0</v>
      </c>
      <c r="BD757" s="28">
        <f>Table24[[#This Row],[SAF/kg]]*Table24[[#This Row],[Conversion Rate]]</f>
        <v>0</v>
      </c>
      <c r="BE757" s="30" cm="1">
        <f t="array" ref="BE757">IF(COUNTIFS(F$20:F$1213,F757,G$20:G$1213,G757)&gt;1,
    _xlfn.PERCENTRANK.INC(
        _xlfn._xlws.FILTER(AO$20:AO$1213, (F$20:F$1213=F757)*(G$20:G$1213=G757)*ISNUMBER(AO$20:AO$1213)),
        AO757
    ),
    0
)</f>
        <v>0</v>
      </c>
      <c r="BF757" s="28" t="str">
        <f t="shared" si="11"/>
        <v>Green</v>
      </c>
    </row>
    <row r="758" spans="3:58" hidden="1">
      <c r="C758" s="6" t="s">
        <v>20</v>
      </c>
      <c r="D758" s="4" t="s">
        <v>472</v>
      </c>
      <c r="E758" s="4" t="s">
        <v>22</v>
      </c>
      <c r="F758" s="4" t="s">
        <v>326</v>
      </c>
      <c r="G758" s="4" t="s">
        <v>27</v>
      </c>
      <c r="H758" s="4" t="s">
        <v>1034</v>
      </c>
      <c r="I758" s="4" t="s">
        <v>810</v>
      </c>
      <c r="J758" s="4" t="s">
        <v>777</v>
      </c>
      <c r="K758" s="4" t="s">
        <v>777</v>
      </c>
      <c r="L7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PharmaYesExpressSGNSINVNSGAPACAPAC</v>
      </c>
      <c r="M758" s="7">
        <v>15640</v>
      </c>
      <c r="N758" s="4">
        <v>613</v>
      </c>
      <c r="O758" s="13">
        <v>25.513866231647636</v>
      </c>
      <c r="P758" s="8" t="s">
        <v>1053</v>
      </c>
      <c r="Q758" s="12" t="s">
        <v>472</v>
      </c>
      <c r="R758" s="12" t="s">
        <v>791</v>
      </c>
      <c r="S758" s="12"/>
      <c r="T758" s="12" t="s">
        <v>859</v>
      </c>
      <c r="U758" s="22">
        <v>11</v>
      </c>
      <c r="V758" s="12">
        <v>43.1</v>
      </c>
      <c r="W758" s="12"/>
      <c r="X758" s="12">
        <v>1.1000000000000001</v>
      </c>
      <c r="Y758" s="12">
        <v>1.1000000000000001</v>
      </c>
      <c r="Z758" s="12">
        <v>0.9</v>
      </c>
      <c r="AA758" s="12">
        <v>0.85</v>
      </c>
      <c r="AB758" s="12">
        <v>0.8</v>
      </c>
      <c r="AC758" s="12">
        <v>0.75</v>
      </c>
      <c r="AD758" s="12">
        <v>0.7</v>
      </c>
      <c r="AE758" s="12" t="s">
        <v>891</v>
      </c>
      <c r="AF758" s="12">
        <v>0</v>
      </c>
      <c r="AG758" s="12">
        <v>0</v>
      </c>
      <c r="AH758" s="12">
        <v>1.7000000000000001E-2</v>
      </c>
      <c r="AI758" s="12">
        <v>0</v>
      </c>
      <c r="AJ758" s="12">
        <v>0</v>
      </c>
      <c r="AK758" s="12">
        <v>0</v>
      </c>
      <c r="AL758" s="16" t="s">
        <v>1047</v>
      </c>
      <c r="AM758" s="12" t="s">
        <v>1500</v>
      </c>
      <c r="AN758" s="27">
        <f>VLOOKUP(Table24[[#This Row],[USD conversion]],Sheet2!A:B,2,FALSE)</f>
        <v>1</v>
      </c>
      <c r="AO758" s="28">
        <f>Table24[[#This Row],[Min Charge]]*Table24[[#This Row],[Conversion Rate]]</f>
        <v>43.1</v>
      </c>
      <c r="AP758" s="28">
        <f>Table24[[#This Row],[45]]*Table24[[#This Row],[Conversion Rate]]</f>
        <v>0</v>
      </c>
      <c r="AQ758" s="28">
        <f>Table24[[#This Row],[100]]*Table24[[#This Row],[Conversion Rate]]</f>
        <v>1.1000000000000001</v>
      </c>
      <c r="AR758" s="28">
        <f>Table24[[#This Row],[200]]*Table24[[#This Row],[Conversion Rate]]</f>
        <v>1.1000000000000001</v>
      </c>
      <c r="AS758" s="28">
        <f>Table24[[#This Row],[300]]*Table24[[#This Row],[Conversion Rate]]</f>
        <v>0.9</v>
      </c>
      <c r="AT758" s="28">
        <f>Table24[[#This Row],[500]]*Table24[[#This Row],[Conversion Rate]]</f>
        <v>0.85</v>
      </c>
      <c r="AU758" s="28">
        <f>Table24[[#This Row],[1000]]*Table24[[#This Row],[Conversion Rate]]</f>
        <v>0.8</v>
      </c>
      <c r="AV758" s="28">
        <f>Table24[[#This Row],[2500]]*Table24[[#This Row],[Conversion Rate]]</f>
        <v>0.75</v>
      </c>
      <c r="AW758" s="28">
        <f>Table24[[#This Row],[5000]]*Table24[[#This Row],[Conversion Rate]]</f>
        <v>0.7</v>
      </c>
      <c r="AX758" s="28" t="str">
        <f>Table24[[#This Row],[All In/ ++]]</f>
        <v>All In</v>
      </c>
      <c r="AY758" s="28">
        <f>Table24[[#This Row],[FSC]]*Table24[[#This Row],[Conversion Rate]]</f>
        <v>0</v>
      </c>
      <c r="AZ758" s="28">
        <f>Table24[[#This Row],[SSC]]*Table24[[#This Row],[Conversion Rate]]</f>
        <v>0</v>
      </c>
      <c r="BA758" s="28">
        <f>Table24[[#This Row],[Screening]]*Table24[[#This Row],[Conversion Rate]]</f>
        <v>1.7000000000000001E-2</v>
      </c>
      <c r="BB758" s="28">
        <f>Table24[[#This Row],[Other Charges]]*Table24[[#This Row],[Conversion Rate]]</f>
        <v>0</v>
      </c>
      <c r="BC758" s="28">
        <f>Table24[[#This Row],[Dry Ice Charge]]*Table24[[#This Row],[Conversion Rate]]</f>
        <v>0</v>
      </c>
      <c r="BD758" s="28">
        <f>Table24[[#This Row],[SAF/kg]]*Table24[[#This Row],[Conversion Rate]]</f>
        <v>0</v>
      </c>
      <c r="BE758" s="30" cm="1">
        <f t="array" ref="BE758">IF(COUNTIFS(F$20:F$1213,F758,G$20:G$1213,G758)&gt;1,
    _xlfn.PERCENTRANK.INC(
        _xlfn._xlws.FILTER(AO$20:AO$1213, (F$20:F$1213=F758)*(G$20:G$1213=G758)*ISNUMBER(AO$20:AO$1213)),
        AO758
    ),
    0
)</f>
        <v>0</v>
      </c>
      <c r="BF758" s="28" t="str">
        <f t="shared" si="11"/>
        <v>Green</v>
      </c>
    </row>
    <row r="759" spans="3:58" hidden="1">
      <c r="C759" s="6" t="s">
        <v>20</v>
      </c>
      <c r="D759" s="4" t="s">
        <v>472</v>
      </c>
      <c r="E759" s="4" t="s">
        <v>22</v>
      </c>
      <c r="F759" s="4" t="s">
        <v>27</v>
      </c>
      <c r="G759" s="4" t="s">
        <v>51</v>
      </c>
      <c r="H759" s="4" t="s">
        <v>810</v>
      </c>
      <c r="I759" s="4" t="s">
        <v>800</v>
      </c>
      <c r="J759" s="4" t="s">
        <v>777</v>
      </c>
      <c r="K759" s="4" t="s">
        <v>778</v>
      </c>
      <c r="L7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PharmaYesExpressSINFRASGDEAPACEMEA</v>
      </c>
      <c r="M759" s="7">
        <v>13071</v>
      </c>
      <c r="N759" s="4">
        <v>412</v>
      </c>
      <c r="O759" s="13">
        <v>31.725728155339805</v>
      </c>
      <c r="P759" s="8" t="s">
        <v>1053</v>
      </c>
      <c r="Q759" s="12" t="s">
        <v>472</v>
      </c>
      <c r="R759" s="12" t="s">
        <v>791</v>
      </c>
      <c r="S759" s="12"/>
      <c r="T759" s="12" t="s">
        <v>878</v>
      </c>
      <c r="U759" s="22"/>
      <c r="V759" s="12"/>
      <c r="W759" s="12"/>
      <c r="X759" s="12">
        <v>6.5</v>
      </c>
      <c r="Y759" s="12">
        <v>6.5</v>
      </c>
      <c r="Z759" s="12">
        <v>6.5</v>
      </c>
      <c r="AA759" s="12">
        <v>6.5</v>
      </c>
      <c r="AB759" s="12">
        <v>6.5</v>
      </c>
      <c r="AC759" s="12">
        <v>6.5</v>
      </c>
      <c r="AD759" s="12">
        <v>6.5</v>
      </c>
      <c r="AE759" s="12" t="s">
        <v>838</v>
      </c>
      <c r="AF759" s="12">
        <v>1.5</v>
      </c>
      <c r="AG759" s="12">
        <v>0.18</v>
      </c>
      <c r="AH759" s="12"/>
      <c r="AI759" s="12"/>
      <c r="AJ759" s="12"/>
      <c r="AK759" s="12"/>
      <c r="AL759" s="16"/>
      <c r="AM759" s="12" t="s">
        <v>1512</v>
      </c>
      <c r="AN759" s="27">
        <f>VLOOKUP(Table24[[#This Row],[USD conversion]],Sheet2!A:B,2,FALSE)</f>
        <v>0.78069999999999995</v>
      </c>
      <c r="AO759" s="28">
        <f>Table24[[#This Row],[Min Charge]]*Table24[[#This Row],[Conversion Rate]]</f>
        <v>0</v>
      </c>
      <c r="AP759" s="28">
        <f>Table24[[#This Row],[45]]*Table24[[#This Row],[Conversion Rate]]</f>
        <v>0</v>
      </c>
      <c r="AQ759" s="28">
        <f>Table24[[#This Row],[100]]*Table24[[#This Row],[Conversion Rate]]</f>
        <v>5.0745499999999995</v>
      </c>
      <c r="AR759" s="28">
        <f>Table24[[#This Row],[200]]*Table24[[#This Row],[Conversion Rate]]</f>
        <v>5.0745499999999995</v>
      </c>
      <c r="AS759" s="28">
        <f>Table24[[#This Row],[300]]*Table24[[#This Row],[Conversion Rate]]</f>
        <v>5.0745499999999995</v>
      </c>
      <c r="AT759" s="28">
        <f>Table24[[#This Row],[500]]*Table24[[#This Row],[Conversion Rate]]</f>
        <v>5.0745499999999995</v>
      </c>
      <c r="AU759" s="28">
        <f>Table24[[#This Row],[1000]]*Table24[[#This Row],[Conversion Rate]]</f>
        <v>5.0745499999999995</v>
      </c>
      <c r="AV759" s="28">
        <f>Table24[[#This Row],[2500]]*Table24[[#This Row],[Conversion Rate]]</f>
        <v>5.0745499999999995</v>
      </c>
      <c r="AW759" s="28">
        <f>Table24[[#This Row],[5000]]*Table24[[#This Row],[Conversion Rate]]</f>
        <v>5.0745499999999995</v>
      </c>
      <c r="AX759" s="28" t="str">
        <f>Table24[[#This Row],[All In/ ++]]</f>
        <v>++</v>
      </c>
      <c r="AY759" s="28">
        <f>Table24[[#This Row],[FSC]]*Table24[[#This Row],[Conversion Rate]]</f>
        <v>1.1710499999999999</v>
      </c>
      <c r="AZ759" s="28">
        <f>Table24[[#This Row],[SSC]]*Table24[[#This Row],[Conversion Rate]]</f>
        <v>0.14052599999999998</v>
      </c>
      <c r="BA759" s="28">
        <f>Table24[[#This Row],[Screening]]*Table24[[#This Row],[Conversion Rate]]</f>
        <v>0</v>
      </c>
      <c r="BB759" s="28">
        <f>Table24[[#This Row],[Other Charges]]*Table24[[#This Row],[Conversion Rate]]</f>
        <v>0</v>
      </c>
      <c r="BC759" s="28">
        <f>Table24[[#This Row],[Dry Ice Charge]]*Table24[[#This Row],[Conversion Rate]]</f>
        <v>0</v>
      </c>
      <c r="BD759" s="28">
        <f>Table24[[#This Row],[SAF/kg]]*Table24[[#This Row],[Conversion Rate]]</f>
        <v>0</v>
      </c>
      <c r="BE759" s="30" cm="1">
        <f t="array" ref="BE759">IF(COUNTIFS(F$20:F$1213,F759,G$20:G$1213,G759)&gt;1,
    _xlfn.PERCENTRANK.INC(
        _xlfn._xlws.FILTER(AO$20:AO$1213, (F$20:F$1213=F759)*(G$20:G$1213=G759)*ISNUMBER(AO$20:AO$1213)),
        AO759
    ),
    0
)</f>
        <v>0</v>
      </c>
      <c r="BF759" s="28" t="str">
        <f t="shared" si="11"/>
        <v>Green</v>
      </c>
    </row>
    <row r="760" spans="3:58" hidden="1">
      <c r="C760" s="6" t="s">
        <v>20</v>
      </c>
      <c r="D760" s="4" t="s">
        <v>472</v>
      </c>
      <c r="E760" s="4" t="s">
        <v>22</v>
      </c>
      <c r="F760" s="4" t="s">
        <v>27</v>
      </c>
      <c r="G760" s="4" t="s">
        <v>110</v>
      </c>
      <c r="H760" s="4" t="s">
        <v>810</v>
      </c>
      <c r="I760" s="4" t="s">
        <v>809</v>
      </c>
      <c r="J760" s="4" t="s">
        <v>777</v>
      </c>
      <c r="K760" s="4" t="s">
        <v>777</v>
      </c>
      <c r="L7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PharmaYesExpressSINICNSGKRAPACAPAC</v>
      </c>
      <c r="M760" s="7">
        <v>16753.59</v>
      </c>
      <c r="N760" s="4">
        <v>389</v>
      </c>
      <c r="O760" s="13">
        <v>43.068354755784064</v>
      </c>
      <c r="P760" s="8" t="s">
        <v>1053</v>
      </c>
      <c r="Q760" s="12" t="s">
        <v>472</v>
      </c>
      <c r="R760" s="12" t="s">
        <v>791</v>
      </c>
      <c r="S760" s="12"/>
      <c r="T760" s="12" t="s">
        <v>878</v>
      </c>
      <c r="U760" s="22"/>
      <c r="V760" s="12"/>
      <c r="W760" s="12"/>
      <c r="X760" s="12">
        <v>3.5</v>
      </c>
      <c r="Y760" s="12">
        <v>3.5</v>
      </c>
      <c r="Z760" s="12">
        <v>3.5</v>
      </c>
      <c r="AA760" s="12">
        <v>3.5</v>
      </c>
      <c r="AB760" s="12">
        <v>3.5</v>
      </c>
      <c r="AC760" s="12">
        <v>3.5</v>
      </c>
      <c r="AD760" s="12">
        <v>3.5</v>
      </c>
      <c r="AE760" s="12" t="s">
        <v>838</v>
      </c>
      <c r="AF760" s="12">
        <v>0.6</v>
      </c>
      <c r="AG760" s="12">
        <v>0.18</v>
      </c>
      <c r="AH760" s="12"/>
      <c r="AI760" s="12"/>
      <c r="AJ760" s="12"/>
      <c r="AK760" s="12"/>
      <c r="AL760" s="16"/>
      <c r="AM760" s="12" t="s">
        <v>1512</v>
      </c>
      <c r="AN760" s="27">
        <f>VLOOKUP(Table24[[#This Row],[USD conversion]],Sheet2!A:B,2,FALSE)</f>
        <v>0.78069999999999995</v>
      </c>
      <c r="AO760" s="28">
        <f>Table24[[#This Row],[Min Charge]]*Table24[[#This Row],[Conversion Rate]]</f>
        <v>0</v>
      </c>
      <c r="AP760" s="28">
        <f>Table24[[#This Row],[45]]*Table24[[#This Row],[Conversion Rate]]</f>
        <v>0</v>
      </c>
      <c r="AQ760" s="28">
        <f>Table24[[#This Row],[100]]*Table24[[#This Row],[Conversion Rate]]</f>
        <v>2.73245</v>
      </c>
      <c r="AR760" s="28">
        <f>Table24[[#This Row],[200]]*Table24[[#This Row],[Conversion Rate]]</f>
        <v>2.73245</v>
      </c>
      <c r="AS760" s="28">
        <f>Table24[[#This Row],[300]]*Table24[[#This Row],[Conversion Rate]]</f>
        <v>2.73245</v>
      </c>
      <c r="AT760" s="28">
        <f>Table24[[#This Row],[500]]*Table24[[#This Row],[Conversion Rate]]</f>
        <v>2.73245</v>
      </c>
      <c r="AU760" s="28">
        <f>Table24[[#This Row],[1000]]*Table24[[#This Row],[Conversion Rate]]</f>
        <v>2.73245</v>
      </c>
      <c r="AV760" s="28">
        <f>Table24[[#This Row],[2500]]*Table24[[#This Row],[Conversion Rate]]</f>
        <v>2.73245</v>
      </c>
      <c r="AW760" s="28">
        <f>Table24[[#This Row],[5000]]*Table24[[#This Row],[Conversion Rate]]</f>
        <v>2.73245</v>
      </c>
      <c r="AX760" s="28" t="str">
        <f>Table24[[#This Row],[All In/ ++]]</f>
        <v>++</v>
      </c>
      <c r="AY760" s="28">
        <f>Table24[[#This Row],[FSC]]*Table24[[#This Row],[Conversion Rate]]</f>
        <v>0.46841999999999995</v>
      </c>
      <c r="AZ760" s="28">
        <f>Table24[[#This Row],[SSC]]*Table24[[#This Row],[Conversion Rate]]</f>
        <v>0.14052599999999998</v>
      </c>
      <c r="BA760" s="28">
        <f>Table24[[#This Row],[Screening]]*Table24[[#This Row],[Conversion Rate]]</f>
        <v>0</v>
      </c>
      <c r="BB760" s="28">
        <f>Table24[[#This Row],[Other Charges]]*Table24[[#This Row],[Conversion Rate]]</f>
        <v>0</v>
      </c>
      <c r="BC760" s="28">
        <f>Table24[[#This Row],[Dry Ice Charge]]*Table24[[#This Row],[Conversion Rate]]</f>
        <v>0</v>
      </c>
      <c r="BD760" s="28">
        <f>Table24[[#This Row],[SAF/kg]]*Table24[[#This Row],[Conversion Rate]]</f>
        <v>0</v>
      </c>
      <c r="BE760" s="30" cm="1">
        <f t="array" ref="BE760">IF(COUNTIFS(F$20:F$1213,F760,G$20:G$1213,G760)&gt;1,
    _xlfn.PERCENTRANK.INC(
        _xlfn._xlws.FILTER(AO$20:AO$1213, (F$20:F$1213=F760)*(G$20:G$1213=G760)*ISNUMBER(AO$20:AO$1213)),
        AO760
    ),
    0
)</f>
        <v>0</v>
      </c>
      <c r="BF760" s="28" t="str">
        <f t="shared" si="11"/>
        <v>Green</v>
      </c>
    </row>
    <row r="761" spans="3:58" hidden="1">
      <c r="C761" s="6" t="s">
        <v>20</v>
      </c>
      <c r="D761" s="4" t="s">
        <v>472</v>
      </c>
      <c r="E761" s="4" t="s">
        <v>22</v>
      </c>
      <c r="F761" s="4" t="s">
        <v>27</v>
      </c>
      <c r="G761" s="4" t="s">
        <v>37</v>
      </c>
      <c r="H761" s="4" t="s">
        <v>810</v>
      </c>
      <c r="I761" s="4" t="s">
        <v>799</v>
      </c>
      <c r="J761" s="4" t="s">
        <v>777</v>
      </c>
      <c r="K761" s="4" t="s">
        <v>776</v>
      </c>
      <c r="L7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761" s="7">
        <v>107373.84239999999</v>
      </c>
      <c r="N761" s="4">
        <v>634</v>
      </c>
      <c r="O761" s="13">
        <v>169.35937287066244</v>
      </c>
      <c r="P761" s="8" t="s">
        <v>1053</v>
      </c>
      <c r="Q761" s="12" t="s">
        <v>472</v>
      </c>
      <c r="R761" s="12" t="s">
        <v>791</v>
      </c>
      <c r="S761" s="12"/>
      <c r="T761" s="12" t="s">
        <v>878</v>
      </c>
      <c r="U761" s="22"/>
      <c r="V761" s="12"/>
      <c r="W761" s="12"/>
      <c r="X761" s="12">
        <v>7.5</v>
      </c>
      <c r="Y761" s="12">
        <v>7.5</v>
      </c>
      <c r="Z761" s="12">
        <v>7.5</v>
      </c>
      <c r="AA761" s="12">
        <v>7.5</v>
      </c>
      <c r="AB761" s="12">
        <v>7.5</v>
      </c>
      <c r="AC761" s="12">
        <v>7.5</v>
      </c>
      <c r="AD761" s="12">
        <v>7.5</v>
      </c>
      <c r="AE761" s="12" t="s">
        <v>838</v>
      </c>
      <c r="AF761" s="12">
        <v>1.5</v>
      </c>
      <c r="AG761" s="12">
        <v>0.18</v>
      </c>
      <c r="AH761" s="12"/>
      <c r="AI761" s="12"/>
      <c r="AJ761" s="12"/>
      <c r="AK761" s="12"/>
      <c r="AL761" s="16"/>
      <c r="AM761" s="12" t="s">
        <v>1512</v>
      </c>
      <c r="AN761" s="27">
        <f>VLOOKUP(Table24[[#This Row],[USD conversion]],Sheet2!A:B,2,FALSE)</f>
        <v>0.78069999999999995</v>
      </c>
      <c r="AO761" s="28">
        <f>Table24[[#This Row],[Min Charge]]*Table24[[#This Row],[Conversion Rate]]</f>
        <v>0</v>
      </c>
      <c r="AP761" s="28">
        <f>Table24[[#This Row],[45]]*Table24[[#This Row],[Conversion Rate]]</f>
        <v>0</v>
      </c>
      <c r="AQ761" s="28">
        <f>Table24[[#This Row],[100]]*Table24[[#This Row],[Conversion Rate]]</f>
        <v>5.8552499999999998</v>
      </c>
      <c r="AR761" s="28">
        <f>Table24[[#This Row],[200]]*Table24[[#This Row],[Conversion Rate]]</f>
        <v>5.8552499999999998</v>
      </c>
      <c r="AS761" s="28">
        <f>Table24[[#This Row],[300]]*Table24[[#This Row],[Conversion Rate]]</f>
        <v>5.8552499999999998</v>
      </c>
      <c r="AT761" s="28">
        <f>Table24[[#This Row],[500]]*Table24[[#This Row],[Conversion Rate]]</f>
        <v>5.8552499999999998</v>
      </c>
      <c r="AU761" s="28">
        <f>Table24[[#This Row],[1000]]*Table24[[#This Row],[Conversion Rate]]</f>
        <v>5.8552499999999998</v>
      </c>
      <c r="AV761" s="28">
        <f>Table24[[#This Row],[2500]]*Table24[[#This Row],[Conversion Rate]]</f>
        <v>5.8552499999999998</v>
      </c>
      <c r="AW761" s="28">
        <f>Table24[[#This Row],[5000]]*Table24[[#This Row],[Conversion Rate]]</f>
        <v>5.8552499999999998</v>
      </c>
      <c r="AX761" s="28" t="str">
        <f>Table24[[#This Row],[All In/ ++]]</f>
        <v>++</v>
      </c>
      <c r="AY761" s="28">
        <f>Table24[[#This Row],[FSC]]*Table24[[#This Row],[Conversion Rate]]</f>
        <v>1.1710499999999999</v>
      </c>
      <c r="AZ761" s="28">
        <f>Table24[[#This Row],[SSC]]*Table24[[#This Row],[Conversion Rate]]</f>
        <v>0.14052599999999998</v>
      </c>
      <c r="BA761" s="28">
        <f>Table24[[#This Row],[Screening]]*Table24[[#This Row],[Conversion Rate]]</f>
        <v>0</v>
      </c>
      <c r="BB761" s="28">
        <f>Table24[[#This Row],[Other Charges]]*Table24[[#This Row],[Conversion Rate]]</f>
        <v>0</v>
      </c>
      <c r="BC761" s="28">
        <f>Table24[[#This Row],[Dry Ice Charge]]*Table24[[#This Row],[Conversion Rate]]</f>
        <v>0</v>
      </c>
      <c r="BD761" s="28">
        <f>Table24[[#This Row],[SAF/kg]]*Table24[[#This Row],[Conversion Rate]]</f>
        <v>0</v>
      </c>
      <c r="BE761" s="30" cm="1">
        <f t="array" ref="BE761">IF(COUNTIFS(F$20:F$1213,F761,G$20:G$1213,G761)&gt;1,
    _xlfn.PERCENTRANK.INC(
        _xlfn._xlws.FILTER(AO$20:AO$1213, (F$20:F$1213=F761)*(G$20:G$1213=G761)*ISNUMBER(AO$20:AO$1213)),
        AO761
    ),
    0
)</f>
        <v>0</v>
      </c>
      <c r="BF761" s="28" t="str">
        <f t="shared" si="11"/>
        <v>Green</v>
      </c>
    </row>
    <row r="762" spans="3:58" hidden="1">
      <c r="C762" s="6" t="s">
        <v>20</v>
      </c>
      <c r="D762" s="4" t="s">
        <v>472</v>
      </c>
      <c r="E762" s="4" t="s">
        <v>22</v>
      </c>
      <c r="F762" s="4" t="s">
        <v>27</v>
      </c>
      <c r="G762" s="4" t="s">
        <v>44</v>
      </c>
      <c r="H762" s="4" t="s">
        <v>810</v>
      </c>
      <c r="I762" s="4" t="s">
        <v>816</v>
      </c>
      <c r="J762" s="4" t="s">
        <v>777</v>
      </c>
      <c r="K762" s="4" t="s">
        <v>777</v>
      </c>
      <c r="L7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PharmaYesExpressSINMELSGAUAPACAPAC</v>
      </c>
      <c r="M762" s="7">
        <v>5355.3099999999995</v>
      </c>
      <c r="N762" s="4">
        <v>328</v>
      </c>
      <c r="O762" s="13">
        <v>16.327164634146339</v>
      </c>
      <c r="P762" s="8" t="s">
        <v>1053</v>
      </c>
      <c r="Q762" s="12" t="s">
        <v>472</v>
      </c>
      <c r="R762" s="12" t="s">
        <v>791</v>
      </c>
      <c r="S762" s="12"/>
      <c r="T762" s="12" t="s">
        <v>878</v>
      </c>
      <c r="U762" s="22"/>
      <c r="V762" s="12"/>
      <c r="W762" s="12"/>
      <c r="X762" s="12">
        <v>5.5</v>
      </c>
      <c r="Y762" s="12">
        <v>5.5</v>
      </c>
      <c r="Z762" s="12">
        <v>5.5</v>
      </c>
      <c r="AA762" s="12">
        <v>5.5</v>
      </c>
      <c r="AB762" s="12">
        <v>5.5</v>
      </c>
      <c r="AC762" s="12">
        <v>5.5</v>
      </c>
      <c r="AD762" s="12">
        <v>5.5</v>
      </c>
      <c r="AE762" s="12" t="s">
        <v>838</v>
      </c>
      <c r="AF762" s="12">
        <v>1</v>
      </c>
      <c r="AG762" s="12">
        <v>0.18</v>
      </c>
      <c r="AH762" s="12"/>
      <c r="AI762" s="12"/>
      <c r="AJ762" s="12"/>
      <c r="AK762" s="12"/>
      <c r="AL762" s="16"/>
      <c r="AM762" s="12" t="s">
        <v>1512</v>
      </c>
      <c r="AN762" s="27">
        <f>VLOOKUP(Table24[[#This Row],[USD conversion]],Sheet2!A:B,2,FALSE)</f>
        <v>0.78069999999999995</v>
      </c>
      <c r="AO762" s="28">
        <f>Table24[[#This Row],[Min Charge]]*Table24[[#This Row],[Conversion Rate]]</f>
        <v>0</v>
      </c>
      <c r="AP762" s="28">
        <f>Table24[[#This Row],[45]]*Table24[[#This Row],[Conversion Rate]]</f>
        <v>0</v>
      </c>
      <c r="AQ762" s="28">
        <f>Table24[[#This Row],[100]]*Table24[[#This Row],[Conversion Rate]]</f>
        <v>4.2938499999999999</v>
      </c>
      <c r="AR762" s="28">
        <f>Table24[[#This Row],[200]]*Table24[[#This Row],[Conversion Rate]]</f>
        <v>4.2938499999999999</v>
      </c>
      <c r="AS762" s="28">
        <f>Table24[[#This Row],[300]]*Table24[[#This Row],[Conversion Rate]]</f>
        <v>4.2938499999999999</v>
      </c>
      <c r="AT762" s="28">
        <f>Table24[[#This Row],[500]]*Table24[[#This Row],[Conversion Rate]]</f>
        <v>4.2938499999999999</v>
      </c>
      <c r="AU762" s="28">
        <f>Table24[[#This Row],[1000]]*Table24[[#This Row],[Conversion Rate]]</f>
        <v>4.2938499999999999</v>
      </c>
      <c r="AV762" s="28">
        <f>Table24[[#This Row],[2500]]*Table24[[#This Row],[Conversion Rate]]</f>
        <v>4.2938499999999999</v>
      </c>
      <c r="AW762" s="28">
        <f>Table24[[#This Row],[5000]]*Table24[[#This Row],[Conversion Rate]]</f>
        <v>4.2938499999999999</v>
      </c>
      <c r="AX762" s="28" t="str">
        <f>Table24[[#This Row],[All In/ ++]]</f>
        <v>++</v>
      </c>
      <c r="AY762" s="28">
        <f>Table24[[#This Row],[FSC]]*Table24[[#This Row],[Conversion Rate]]</f>
        <v>0.78069999999999995</v>
      </c>
      <c r="AZ762" s="28">
        <f>Table24[[#This Row],[SSC]]*Table24[[#This Row],[Conversion Rate]]</f>
        <v>0.14052599999999998</v>
      </c>
      <c r="BA762" s="28">
        <f>Table24[[#This Row],[Screening]]*Table24[[#This Row],[Conversion Rate]]</f>
        <v>0</v>
      </c>
      <c r="BB762" s="28">
        <f>Table24[[#This Row],[Other Charges]]*Table24[[#This Row],[Conversion Rate]]</f>
        <v>0</v>
      </c>
      <c r="BC762" s="28">
        <f>Table24[[#This Row],[Dry Ice Charge]]*Table24[[#This Row],[Conversion Rate]]</f>
        <v>0</v>
      </c>
      <c r="BD762" s="28">
        <f>Table24[[#This Row],[SAF/kg]]*Table24[[#This Row],[Conversion Rate]]</f>
        <v>0</v>
      </c>
      <c r="BE762" s="30" cm="1">
        <f t="array" ref="BE762">IF(COUNTIFS(F$20:F$1213,F762,G$20:G$1213,G762)&gt;1,
    _xlfn.PERCENTRANK.INC(
        _xlfn._xlws.FILTER(AO$20:AO$1213, (F$20:F$1213=F762)*(G$20:G$1213=G762)*ISNUMBER(AO$20:AO$1213)),
        AO762
    ),
    0
)</f>
        <v>0</v>
      </c>
      <c r="BF762" s="28" t="str">
        <f t="shared" si="11"/>
        <v>Green</v>
      </c>
    </row>
    <row r="763" spans="3:58" hidden="1">
      <c r="C763" s="6" t="s">
        <v>20</v>
      </c>
      <c r="D763" s="4" t="s">
        <v>472</v>
      </c>
      <c r="E763" s="4" t="s">
        <v>22</v>
      </c>
      <c r="F763" s="4" t="s">
        <v>27</v>
      </c>
      <c r="G763" s="4" t="s">
        <v>181</v>
      </c>
      <c r="H763" s="4" t="s">
        <v>810</v>
      </c>
      <c r="I763" s="4" t="s">
        <v>808</v>
      </c>
      <c r="J763" s="4" t="s">
        <v>777</v>
      </c>
      <c r="K763" s="4" t="s">
        <v>777</v>
      </c>
      <c r="L7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PharmaYesExpressSINNRTSGJPAPACAPAC</v>
      </c>
      <c r="M763" s="7">
        <v>6828</v>
      </c>
      <c r="N763" s="4">
        <v>264</v>
      </c>
      <c r="O763" s="13">
        <v>25.863636363636363</v>
      </c>
      <c r="P763" s="8" t="s">
        <v>1053</v>
      </c>
      <c r="Q763" s="12" t="s">
        <v>472</v>
      </c>
      <c r="R763" s="12" t="s">
        <v>791</v>
      </c>
      <c r="S763" s="12"/>
      <c r="T763" s="12" t="s">
        <v>878</v>
      </c>
      <c r="U763" s="22"/>
      <c r="V763" s="12"/>
      <c r="W763" s="12"/>
      <c r="X763" s="12">
        <v>4.25</v>
      </c>
      <c r="Y763" s="12">
        <v>4.25</v>
      </c>
      <c r="Z763" s="12">
        <v>4.25</v>
      </c>
      <c r="AA763" s="12">
        <v>4.25</v>
      </c>
      <c r="AB763" s="12">
        <v>4.25</v>
      </c>
      <c r="AC763" s="12">
        <v>4.25</v>
      </c>
      <c r="AD763" s="12">
        <v>4.25</v>
      </c>
      <c r="AE763" s="12" t="s">
        <v>838</v>
      </c>
      <c r="AF763" s="12">
        <v>0.6</v>
      </c>
      <c r="AG763" s="12">
        <v>0.18</v>
      </c>
      <c r="AH763" s="12"/>
      <c r="AI763" s="12"/>
      <c r="AJ763" s="12"/>
      <c r="AK763" s="12"/>
      <c r="AL763" s="16"/>
      <c r="AM763" s="12" t="s">
        <v>1512</v>
      </c>
      <c r="AN763" s="27">
        <f>VLOOKUP(Table24[[#This Row],[USD conversion]],Sheet2!A:B,2,FALSE)</f>
        <v>0.78069999999999995</v>
      </c>
      <c r="AO763" s="28">
        <f>Table24[[#This Row],[Min Charge]]*Table24[[#This Row],[Conversion Rate]]</f>
        <v>0</v>
      </c>
      <c r="AP763" s="28">
        <f>Table24[[#This Row],[45]]*Table24[[#This Row],[Conversion Rate]]</f>
        <v>0</v>
      </c>
      <c r="AQ763" s="28">
        <f>Table24[[#This Row],[100]]*Table24[[#This Row],[Conversion Rate]]</f>
        <v>3.3179749999999997</v>
      </c>
      <c r="AR763" s="28">
        <f>Table24[[#This Row],[200]]*Table24[[#This Row],[Conversion Rate]]</f>
        <v>3.3179749999999997</v>
      </c>
      <c r="AS763" s="28">
        <f>Table24[[#This Row],[300]]*Table24[[#This Row],[Conversion Rate]]</f>
        <v>3.3179749999999997</v>
      </c>
      <c r="AT763" s="28">
        <f>Table24[[#This Row],[500]]*Table24[[#This Row],[Conversion Rate]]</f>
        <v>3.3179749999999997</v>
      </c>
      <c r="AU763" s="28">
        <f>Table24[[#This Row],[1000]]*Table24[[#This Row],[Conversion Rate]]</f>
        <v>3.3179749999999997</v>
      </c>
      <c r="AV763" s="28">
        <f>Table24[[#This Row],[2500]]*Table24[[#This Row],[Conversion Rate]]</f>
        <v>3.3179749999999997</v>
      </c>
      <c r="AW763" s="28">
        <f>Table24[[#This Row],[5000]]*Table24[[#This Row],[Conversion Rate]]</f>
        <v>3.3179749999999997</v>
      </c>
      <c r="AX763" s="28" t="str">
        <f>Table24[[#This Row],[All In/ ++]]</f>
        <v>++</v>
      </c>
      <c r="AY763" s="28">
        <f>Table24[[#This Row],[FSC]]*Table24[[#This Row],[Conversion Rate]]</f>
        <v>0.46841999999999995</v>
      </c>
      <c r="AZ763" s="28">
        <f>Table24[[#This Row],[SSC]]*Table24[[#This Row],[Conversion Rate]]</f>
        <v>0.14052599999999998</v>
      </c>
      <c r="BA763" s="28">
        <f>Table24[[#This Row],[Screening]]*Table24[[#This Row],[Conversion Rate]]</f>
        <v>0</v>
      </c>
      <c r="BB763" s="28">
        <f>Table24[[#This Row],[Other Charges]]*Table24[[#This Row],[Conversion Rate]]</f>
        <v>0</v>
      </c>
      <c r="BC763" s="28">
        <f>Table24[[#This Row],[Dry Ice Charge]]*Table24[[#This Row],[Conversion Rate]]</f>
        <v>0</v>
      </c>
      <c r="BD763" s="28">
        <f>Table24[[#This Row],[SAF/kg]]*Table24[[#This Row],[Conversion Rate]]</f>
        <v>0</v>
      </c>
      <c r="BE763" s="30" cm="1">
        <f t="array" ref="BE763">IF(COUNTIFS(F$20:F$1213,F763,G$20:G$1213,G763)&gt;1,
    _xlfn.PERCENTRANK.INC(
        _xlfn._xlws.FILTER(AO$20:AO$1213, (F$20:F$1213=F763)*(G$20:G$1213=G763)*ISNUMBER(AO$20:AO$1213)),
        AO763
    ),
    0
)</f>
        <v>0</v>
      </c>
      <c r="BF763" s="28" t="str">
        <f t="shared" si="11"/>
        <v>Green</v>
      </c>
    </row>
    <row r="764" spans="3:58" hidden="1">
      <c r="C764" s="6" t="s">
        <v>20</v>
      </c>
      <c r="D764" s="4" t="s">
        <v>472</v>
      </c>
      <c r="E764" s="4" t="s">
        <v>22</v>
      </c>
      <c r="F764" s="4" t="s">
        <v>27</v>
      </c>
      <c r="G764" s="4" t="s">
        <v>190</v>
      </c>
      <c r="H764" s="4" t="s">
        <v>810</v>
      </c>
      <c r="I764" s="4" t="s">
        <v>801</v>
      </c>
      <c r="J764" s="4" t="s">
        <v>777</v>
      </c>
      <c r="K764" s="4" t="s">
        <v>777</v>
      </c>
      <c r="L7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PharmaYesExpressSINPVGSGCNAPACAPAC</v>
      </c>
      <c r="M764" s="7">
        <v>6316</v>
      </c>
      <c r="N764" s="4">
        <v>330</v>
      </c>
      <c r="O764" s="13">
        <v>19.139393939393941</v>
      </c>
      <c r="P764" s="8" t="s">
        <v>1053</v>
      </c>
      <c r="Q764" s="12" t="s">
        <v>472</v>
      </c>
      <c r="R764" s="12" t="s">
        <v>791</v>
      </c>
      <c r="S764" s="12"/>
      <c r="T764" s="12" t="s">
        <v>878</v>
      </c>
      <c r="U764" s="22"/>
      <c r="V764" s="12"/>
      <c r="W764" s="12"/>
      <c r="X764" s="12">
        <v>4.25</v>
      </c>
      <c r="Y764" s="12">
        <v>4.25</v>
      </c>
      <c r="Z764" s="12">
        <v>4.25</v>
      </c>
      <c r="AA764" s="12">
        <v>4.25</v>
      </c>
      <c r="AB764" s="12">
        <v>4.25</v>
      </c>
      <c r="AC764" s="12">
        <v>4.25</v>
      </c>
      <c r="AD764" s="12">
        <v>4.25</v>
      </c>
      <c r="AE764" s="12" t="s">
        <v>838</v>
      </c>
      <c r="AF764" s="12">
        <v>0.6</v>
      </c>
      <c r="AG764" s="12">
        <v>0.18</v>
      </c>
      <c r="AH764" s="12"/>
      <c r="AI764" s="12"/>
      <c r="AJ764" s="12"/>
      <c r="AK764" s="12"/>
      <c r="AL764" s="16"/>
      <c r="AM764" s="12" t="s">
        <v>1512</v>
      </c>
      <c r="AN764" s="27">
        <f>VLOOKUP(Table24[[#This Row],[USD conversion]],Sheet2!A:B,2,FALSE)</f>
        <v>0.78069999999999995</v>
      </c>
      <c r="AO764" s="28">
        <f>Table24[[#This Row],[Min Charge]]*Table24[[#This Row],[Conversion Rate]]</f>
        <v>0</v>
      </c>
      <c r="AP764" s="28">
        <f>Table24[[#This Row],[45]]*Table24[[#This Row],[Conversion Rate]]</f>
        <v>0</v>
      </c>
      <c r="AQ764" s="28">
        <f>Table24[[#This Row],[100]]*Table24[[#This Row],[Conversion Rate]]</f>
        <v>3.3179749999999997</v>
      </c>
      <c r="AR764" s="28">
        <f>Table24[[#This Row],[200]]*Table24[[#This Row],[Conversion Rate]]</f>
        <v>3.3179749999999997</v>
      </c>
      <c r="AS764" s="28">
        <f>Table24[[#This Row],[300]]*Table24[[#This Row],[Conversion Rate]]</f>
        <v>3.3179749999999997</v>
      </c>
      <c r="AT764" s="28">
        <f>Table24[[#This Row],[500]]*Table24[[#This Row],[Conversion Rate]]</f>
        <v>3.3179749999999997</v>
      </c>
      <c r="AU764" s="28">
        <f>Table24[[#This Row],[1000]]*Table24[[#This Row],[Conversion Rate]]</f>
        <v>3.3179749999999997</v>
      </c>
      <c r="AV764" s="28">
        <f>Table24[[#This Row],[2500]]*Table24[[#This Row],[Conversion Rate]]</f>
        <v>3.3179749999999997</v>
      </c>
      <c r="AW764" s="28">
        <f>Table24[[#This Row],[5000]]*Table24[[#This Row],[Conversion Rate]]</f>
        <v>3.3179749999999997</v>
      </c>
      <c r="AX764" s="28" t="str">
        <f>Table24[[#This Row],[All In/ ++]]</f>
        <v>++</v>
      </c>
      <c r="AY764" s="28">
        <f>Table24[[#This Row],[FSC]]*Table24[[#This Row],[Conversion Rate]]</f>
        <v>0.46841999999999995</v>
      </c>
      <c r="AZ764" s="28">
        <f>Table24[[#This Row],[SSC]]*Table24[[#This Row],[Conversion Rate]]</f>
        <v>0.14052599999999998</v>
      </c>
      <c r="BA764" s="28">
        <f>Table24[[#This Row],[Screening]]*Table24[[#This Row],[Conversion Rate]]</f>
        <v>0</v>
      </c>
      <c r="BB764" s="28">
        <f>Table24[[#This Row],[Other Charges]]*Table24[[#This Row],[Conversion Rate]]</f>
        <v>0</v>
      </c>
      <c r="BC764" s="28">
        <f>Table24[[#This Row],[Dry Ice Charge]]*Table24[[#This Row],[Conversion Rate]]</f>
        <v>0</v>
      </c>
      <c r="BD764" s="28">
        <f>Table24[[#This Row],[SAF/kg]]*Table24[[#This Row],[Conversion Rate]]</f>
        <v>0</v>
      </c>
      <c r="BE764" s="30" cm="1">
        <f t="array" ref="BE764">IF(COUNTIFS(F$20:F$1213,F764,G$20:G$1213,G764)&gt;1,
    _xlfn.PERCENTRANK.INC(
        _xlfn._xlws.FILTER(AO$20:AO$1213, (F$20:F$1213=F764)*(G$20:G$1213=G764)*ISNUMBER(AO$20:AO$1213)),
        AO764
    ),
    0
)</f>
        <v>0</v>
      </c>
      <c r="BF764" s="28" t="str">
        <f t="shared" si="11"/>
        <v>Green</v>
      </c>
    </row>
    <row r="765" spans="3:58" hidden="1">
      <c r="C765" s="6" t="s">
        <v>20</v>
      </c>
      <c r="D765" s="4" t="s">
        <v>472</v>
      </c>
      <c r="E765" s="4" t="s">
        <v>22</v>
      </c>
      <c r="F765" s="4" t="s">
        <v>27</v>
      </c>
      <c r="G765" s="4" t="s">
        <v>106</v>
      </c>
      <c r="H765" s="4" t="s">
        <v>810</v>
      </c>
      <c r="I765" s="4" t="s">
        <v>816</v>
      </c>
      <c r="J765" s="4" t="s">
        <v>777</v>
      </c>
      <c r="K765" s="4" t="s">
        <v>777</v>
      </c>
      <c r="L7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PharmaYesExpressSINSYDSGAUAPACAPAC</v>
      </c>
      <c r="M765" s="7">
        <v>5290.4</v>
      </c>
      <c r="N765" s="4">
        <v>315</v>
      </c>
      <c r="O765" s="13">
        <v>16.794920634920633</v>
      </c>
      <c r="P765" s="8" t="s">
        <v>1053</v>
      </c>
      <c r="Q765" s="12" t="s">
        <v>472</v>
      </c>
      <c r="R765" s="12" t="s">
        <v>791</v>
      </c>
      <c r="S765" s="12"/>
      <c r="T765" s="12" t="s">
        <v>878</v>
      </c>
      <c r="U765" s="22"/>
      <c r="V765" s="12"/>
      <c r="W765" s="12"/>
      <c r="X765" s="12">
        <v>6</v>
      </c>
      <c r="Y765" s="12">
        <v>6</v>
      </c>
      <c r="Z765" s="12">
        <v>6</v>
      </c>
      <c r="AA765" s="12">
        <v>6</v>
      </c>
      <c r="AB765" s="12">
        <v>6</v>
      </c>
      <c r="AC765" s="12">
        <v>6</v>
      </c>
      <c r="AD765" s="12">
        <v>6</v>
      </c>
      <c r="AE765" s="12" t="s">
        <v>838</v>
      </c>
      <c r="AF765" s="12">
        <v>1</v>
      </c>
      <c r="AG765" s="12">
        <v>0.18</v>
      </c>
      <c r="AH765" s="12"/>
      <c r="AI765" s="12"/>
      <c r="AJ765" s="12"/>
      <c r="AK765" s="12"/>
      <c r="AL765" s="16"/>
      <c r="AM765" s="12" t="s">
        <v>1512</v>
      </c>
      <c r="AN765" s="27">
        <f>VLOOKUP(Table24[[#This Row],[USD conversion]],Sheet2!A:B,2,FALSE)</f>
        <v>0.78069999999999995</v>
      </c>
      <c r="AO765" s="28">
        <f>Table24[[#This Row],[Min Charge]]*Table24[[#This Row],[Conversion Rate]]</f>
        <v>0</v>
      </c>
      <c r="AP765" s="28">
        <f>Table24[[#This Row],[45]]*Table24[[#This Row],[Conversion Rate]]</f>
        <v>0</v>
      </c>
      <c r="AQ765" s="28">
        <f>Table24[[#This Row],[100]]*Table24[[#This Row],[Conversion Rate]]</f>
        <v>4.6841999999999997</v>
      </c>
      <c r="AR765" s="28">
        <f>Table24[[#This Row],[200]]*Table24[[#This Row],[Conversion Rate]]</f>
        <v>4.6841999999999997</v>
      </c>
      <c r="AS765" s="28">
        <f>Table24[[#This Row],[300]]*Table24[[#This Row],[Conversion Rate]]</f>
        <v>4.6841999999999997</v>
      </c>
      <c r="AT765" s="28">
        <f>Table24[[#This Row],[500]]*Table24[[#This Row],[Conversion Rate]]</f>
        <v>4.6841999999999997</v>
      </c>
      <c r="AU765" s="28">
        <f>Table24[[#This Row],[1000]]*Table24[[#This Row],[Conversion Rate]]</f>
        <v>4.6841999999999997</v>
      </c>
      <c r="AV765" s="28">
        <f>Table24[[#This Row],[2500]]*Table24[[#This Row],[Conversion Rate]]</f>
        <v>4.6841999999999997</v>
      </c>
      <c r="AW765" s="28">
        <f>Table24[[#This Row],[5000]]*Table24[[#This Row],[Conversion Rate]]</f>
        <v>4.6841999999999997</v>
      </c>
      <c r="AX765" s="28" t="str">
        <f>Table24[[#This Row],[All In/ ++]]</f>
        <v>++</v>
      </c>
      <c r="AY765" s="28">
        <f>Table24[[#This Row],[FSC]]*Table24[[#This Row],[Conversion Rate]]</f>
        <v>0.78069999999999995</v>
      </c>
      <c r="AZ765" s="28">
        <f>Table24[[#This Row],[SSC]]*Table24[[#This Row],[Conversion Rate]]</f>
        <v>0.14052599999999998</v>
      </c>
      <c r="BA765" s="28">
        <f>Table24[[#This Row],[Screening]]*Table24[[#This Row],[Conversion Rate]]</f>
        <v>0</v>
      </c>
      <c r="BB765" s="28">
        <f>Table24[[#This Row],[Other Charges]]*Table24[[#This Row],[Conversion Rate]]</f>
        <v>0</v>
      </c>
      <c r="BC765" s="28">
        <f>Table24[[#This Row],[Dry Ice Charge]]*Table24[[#This Row],[Conversion Rate]]</f>
        <v>0</v>
      </c>
      <c r="BD765" s="28">
        <f>Table24[[#This Row],[SAF/kg]]*Table24[[#This Row],[Conversion Rate]]</f>
        <v>0</v>
      </c>
      <c r="BE765" s="30" cm="1">
        <f t="array" ref="BE765">IF(COUNTIFS(F$20:F$1213,F765,G$20:G$1213,G765)&gt;1,
    _xlfn.PERCENTRANK.INC(
        _xlfn._xlws.FILTER(AO$20:AO$1213, (F$20:F$1213=F765)*(G$20:G$1213=G765)*ISNUMBER(AO$20:AO$1213)),
        AO765
    ),
    0
)</f>
        <v>0</v>
      </c>
      <c r="BF765" s="28" t="str">
        <f t="shared" si="11"/>
        <v>Green</v>
      </c>
    </row>
    <row r="766" spans="3:58" hidden="1">
      <c r="C766" s="6" t="s">
        <v>20</v>
      </c>
      <c r="D766" s="4" t="s">
        <v>21</v>
      </c>
      <c r="E766" s="4" t="s">
        <v>22</v>
      </c>
      <c r="F766" s="4" t="s">
        <v>112</v>
      </c>
      <c r="G766" s="4" t="s">
        <v>290</v>
      </c>
      <c r="H766" s="4" t="s">
        <v>803</v>
      </c>
      <c r="I766" s="4" t="s">
        <v>797</v>
      </c>
      <c r="J766" s="4" t="s">
        <v>778</v>
      </c>
      <c r="K766" s="4" t="s">
        <v>777</v>
      </c>
      <c r="L7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PharmaNoExpressBRUBOMBEINEMEAAPAC</v>
      </c>
      <c r="M766" s="7">
        <v>5273.8999999999978</v>
      </c>
      <c r="N766" s="4">
        <v>322</v>
      </c>
      <c r="O766" s="13">
        <v>16.378571428571423</v>
      </c>
      <c r="P766" s="8" t="s">
        <v>1053</v>
      </c>
      <c r="Q766" s="12" t="s">
        <v>472</v>
      </c>
      <c r="R766" s="12" t="s">
        <v>791</v>
      </c>
      <c r="S766" s="12"/>
      <c r="T766" s="12" t="s">
        <v>837</v>
      </c>
      <c r="U766" s="22"/>
      <c r="V766" s="12">
        <v>100</v>
      </c>
      <c r="W766" s="12"/>
      <c r="X766" s="12">
        <v>2.2000000000000002</v>
      </c>
      <c r="Y766" s="12"/>
      <c r="Z766" s="12"/>
      <c r="AA766" s="12"/>
      <c r="AB766" s="12"/>
      <c r="AC766" s="12"/>
      <c r="AD766" s="12"/>
      <c r="AE766" s="12" t="s">
        <v>891</v>
      </c>
      <c r="AF766" s="12"/>
      <c r="AG766" s="12"/>
      <c r="AH766" s="12"/>
      <c r="AI766" s="12"/>
      <c r="AJ766" s="12"/>
      <c r="AK766" s="12"/>
      <c r="AL766" s="16"/>
      <c r="AM766" s="12" t="s">
        <v>1503</v>
      </c>
      <c r="AN766" s="27">
        <f>VLOOKUP(Table24[[#This Row],[USD conversion]],Sheet2!A:B,2,FALSE)</f>
        <v>1.1715</v>
      </c>
      <c r="AO766" s="28">
        <f>Table24[[#This Row],[Min Charge]]*Table24[[#This Row],[Conversion Rate]]</f>
        <v>117.15</v>
      </c>
      <c r="AP766" s="28">
        <f>Table24[[#This Row],[45]]*Table24[[#This Row],[Conversion Rate]]</f>
        <v>0</v>
      </c>
      <c r="AQ766" s="28">
        <f>Table24[[#This Row],[100]]*Table24[[#This Row],[Conversion Rate]]</f>
        <v>2.5773000000000001</v>
      </c>
      <c r="AR766" s="28">
        <f>Table24[[#This Row],[200]]*Table24[[#This Row],[Conversion Rate]]</f>
        <v>0</v>
      </c>
      <c r="AS766" s="28">
        <f>Table24[[#This Row],[300]]*Table24[[#This Row],[Conversion Rate]]</f>
        <v>0</v>
      </c>
      <c r="AT766" s="28">
        <f>Table24[[#This Row],[500]]*Table24[[#This Row],[Conversion Rate]]</f>
        <v>0</v>
      </c>
      <c r="AU766" s="28">
        <f>Table24[[#This Row],[1000]]*Table24[[#This Row],[Conversion Rate]]</f>
        <v>0</v>
      </c>
      <c r="AV766" s="28">
        <f>Table24[[#This Row],[2500]]*Table24[[#This Row],[Conversion Rate]]</f>
        <v>0</v>
      </c>
      <c r="AW766" s="28">
        <f>Table24[[#This Row],[5000]]*Table24[[#This Row],[Conversion Rate]]</f>
        <v>0</v>
      </c>
      <c r="AX766" s="28" t="str">
        <f>Table24[[#This Row],[All In/ ++]]</f>
        <v>All In</v>
      </c>
      <c r="AY766" s="28">
        <f>Table24[[#This Row],[FSC]]*Table24[[#This Row],[Conversion Rate]]</f>
        <v>0</v>
      </c>
      <c r="AZ766" s="28">
        <f>Table24[[#This Row],[SSC]]*Table24[[#This Row],[Conversion Rate]]</f>
        <v>0</v>
      </c>
      <c r="BA766" s="28">
        <f>Table24[[#This Row],[Screening]]*Table24[[#This Row],[Conversion Rate]]</f>
        <v>0</v>
      </c>
      <c r="BB766" s="28">
        <f>Table24[[#This Row],[Other Charges]]*Table24[[#This Row],[Conversion Rate]]</f>
        <v>0</v>
      </c>
      <c r="BC766" s="28">
        <f>Table24[[#This Row],[Dry Ice Charge]]*Table24[[#This Row],[Conversion Rate]]</f>
        <v>0</v>
      </c>
      <c r="BD766" s="28">
        <f>Table24[[#This Row],[SAF/kg]]*Table24[[#This Row],[Conversion Rate]]</f>
        <v>0</v>
      </c>
      <c r="BE766" s="30" cm="1">
        <f t="array" ref="BE766">IF(COUNTIFS(F$20:F$1213,F766,G$20:G$1213,G766)&gt;1,
    _xlfn.PERCENTRANK.INC(
        _xlfn._xlws.FILTER(AO$20:AO$1213, (F$20:F$1213=F766)*(G$20:G$1213=G766)*ISNUMBER(AO$20:AO$1213)),
        AO766
    ),
    0
)</f>
        <v>0</v>
      </c>
      <c r="BF766" s="28" t="str">
        <f t="shared" si="11"/>
        <v>Green</v>
      </c>
    </row>
    <row r="767" spans="3:58" hidden="1">
      <c r="C767" s="6" t="s">
        <v>20</v>
      </c>
      <c r="D767" s="4" t="s">
        <v>472</v>
      </c>
      <c r="E767" s="4" t="s">
        <v>22</v>
      </c>
      <c r="F767" s="4" t="s">
        <v>86</v>
      </c>
      <c r="G767" s="4" t="s">
        <v>110</v>
      </c>
      <c r="H767" s="4" t="s">
        <v>795</v>
      </c>
      <c r="I767" s="4" t="s">
        <v>809</v>
      </c>
      <c r="J767" s="4" t="s">
        <v>778</v>
      </c>
      <c r="K767" s="4" t="s">
        <v>777</v>
      </c>
      <c r="L7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767" s="7">
        <v>15980.610000000011</v>
      </c>
      <c r="N767" s="4">
        <v>926</v>
      </c>
      <c r="O767" s="13">
        <v>17.257678185745153</v>
      </c>
      <c r="P767" s="8" t="s">
        <v>1053</v>
      </c>
      <c r="Q767" s="12" t="s">
        <v>472</v>
      </c>
      <c r="R767" s="12" t="s">
        <v>792</v>
      </c>
      <c r="S767" s="12" t="s">
        <v>27</v>
      </c>
      <c r="T767" s="12" t="s">
        <v>861</v>
      </c>
      <c r="U767" s="22">
        <v>170</v>
      </c>
      <c r="V767" s="12"/>
      <c r="W767" s="12"/>
      <c r="X767" s="12">
        <v>6.6</v>
      </c>
      <c r="Y767" s="12">
        <v>6.4</v>
      </c>
      <c r="Z767" s="12"/>
      <c r="AA767" s="12"/>
      <c r="AB767" s="12"/>
      <c r="AC767" s="12"/>
      <c r="AD767" s="12"/>
      <c r="AE767" s="12" t="s">
        <v>951</v>
      </c>
      <c r="AF767" s="12"/>
      <c r="AG767" s="12"/>
      <c r="AH767" s="12"/>
      <c r="AI767" s="12"/>
      <c r="AJ767" s="12"/>
      <c r="AK767" s="12"/>
      <c r="AL767" s="16"/>
      <c r="AM767" s="12" t="s">
        <v>1504</v>
      </c>
      <c r="AN767" s="27">
        <f>VLOOKUP(Table24[[#This Row],[USD conversion]],Sheet2!A:B,2,FALSE)</f>
        <v>1.3593999999999999</v>
      </c>
      <c r="AO767" s="28">
        <f>Table24[[#This Row],[Min Charge]]*Table24[[#This Row],[Conversion Rate]]</f>
        <v>0</v>
      </c>
      <c r="AP767" s="28">
        <f>Table24[[#This Row],[45]]*Table24[[#This Row],[Conversion Rate]]</f>
        <v>0</v>
      </c>
      <c r="AQ767" s="28">
        <f>Table24[[#This Row],[100]]*Table24[[#This Row],[Conversion Rate]]</f>
        <v>8.9720399999999998</v>
      </c>
      <c r="AR767" s="28">
        <f>Table24[[#This Row],[200]]*Table24[[#This Row],[Conversion Rate]]</f>
        <v>8.7001600000000003</v>
      </c>
      <c r="AS767" s="28">
        <f>Table24[[#This Row],[300]]*Table24[[#This Row],[Conversion Rate]]</f>
        <v>0</v>
      </c>
      <c r="AT767" s="28">
        <f>Table24[[#This Row],[500]]*Table24[[#This Row],[Conversion Rate]]</f>
        <v>0</v>
      </c>
      <c r="AU767" s="28">
        <f>Table24[[#This Row],[1000]]*Table24[[#This Row],[Conversion Rate]]</f>
        <v>0</v>
      </c>
      <c r="AV767" s="28">
        <f>Table24[[#This Row],[2500]]*Table24[[#This Row],[Conversion Rate]]</f>
        <v>0</v>
      </c>
      <c r="AW767" s="28">
        <f>Table24[[#This Row],[5000]]*Table24[[#This Row],[Conversion Rate]]</f>
        <v>0</v>
      </c>
      <c r="AX767" s="28" t="str">
        <f>Table24[[#This Row],[All In/ ++]]</f>
        <v>ALL IN</v>
      </c>
      <c r="AY767" s="28">
        <f>Table24[[#This Row],[FSC]]*Table24[[#This Row],[Conversion Rate]]</f>
        <v>0</v>
      </c>
      <c r="AZ767" s="28">
        <f>Table24[[#This Row],[SSC]]*Table24[[#This Row],[Conversion Rate]]</f>
        <v>0</v>
      </c>
      <c r="BA767" s="28">
        <f>Table24[[#This Row],[Screening]]*Table24[[#This Row],[Conversion Rate]]</f>
        <v>0</v>
      </c>
      <c r="BB767" s="28">
        <f>Table24[[#This Row],[Other Charges]]*Table24[[#This Row],[Conversion Rate]]</f>
        <v>0</v>
      </c>
      <c r="BC767" s="28">
        <f>Table24[[#This Row],[Dry Ice Charge]]*Table24[[#This Row],[Conversion Rate]]</f>
        <v>0</v>
      </c>
      <c r="BD767" s="28">
        <f>Table24[[#This Row],[SAF/kg]]*Table24[[#This Row],[Conversion Rate]]</f>
        <v>0</v>
      </c>
      <c r="BE767" s="30" cm="1">
        <f t="array" ref="BE767">IF(COUNTIFS(F$20:F$1213,F767,G$20:G$1213,G767)&gt;1,
    _xlfn.PERCENTRANK.INC(
        _xlfn._xlws.FILTER(AO$20:AO$1213, (F$20:F$1213=F767)*(G$20:G$1213=G767)*ISNUMBER(AO$20:AO$1213)),
        AO767
    ),
    0
)</f>
        <v>0</v>
      </c>
      <c r="BF767" s="28" t="str">
        <f t="shared" si="11"/>
        <v>Green</v>
      </c>
    </row>
    <row r="768" spans="3:58" hidden="1">
      <c r="C768" s="6" t="s">
        <v>20</v>
      </c>
      <c r="D768" s="4" t="s">
        <v>472</v>
      </c>
      <c r="E768" s="4" t="s">
        <v>22</v>
      </c>
      <c r="F768" s="4" t="s">
        <v>86</v>
      </c>
      <c r="G768" s="4" t="s">
        <v>27</v>
      </c>
      <c r="H768" s="4" t="s">
        <v>795</v>
      </c>
      <c r="I768" s="4" t="s">
        <v>810</v>
      </c>
      <c r="J768" s="4" t="s">
        <v>778</v>
      </c>
      <c r="K768" s="4" t="s">
        <v>777</v>
      </c>
      <c r="L7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768" s="7">
        <v>10127.529999999999</v>
      </c>
      <c r="N768" s="4">
        <v>353</v>
      </c>
      <c r="O768" s="13">
        <v>28.689886685552406</v>
      </c>
      <c r="P768" s="8" t="s">
        <v>1053</v>
      </c>
      <c r="Q768" s="12" t="s">
        <v>472</v>
      </c>
      <c r="R768" s="12" t="s">
        <v>791</v>
      </c>
      <c r="S768" s="12"/>
      <c r="T768" s="12" t="s">
        <v>861</v>
      </c>
      <c r="U768" s="22">
        <v>170</v>
      </c>
      <c r="V768" s="12"/>
      <c r="W768" s="12"/>
      <c r="X768" s="12">
        <v>6</v>
      </c>
      <c r="Y768" s="12">
        <v>5.8</v>
      </c>
      <c r="Z768" s="12"/>
      <c r="AA768" s="12"/>
      <c r="AB768" s="12"/>
      <c r="AC768" s="12"/>
      <c r="AD768" s="12"/>
      <c r="AE768" s="12" t="s">
        <v>951</v>
      </c>
      <c r="AF768" s="12"/>
      <c r="AG768" s="12"/>
      <c r="AH768" s="12"/>
      <c r="AI768" s="12"/>
      <c r="AJ768" s="12"/>
      <c r="AK768" s="12"/>
      <c r="AL768" s="16"/>
      <c r="AM768" s="12" t="s">
        <v>1504</v>
      </c>
      <c r="AN768" s="27">
        <f>VLOOKUP(Table24[[#This Row],[USD conversion]],Sheet2!A:B,2,FALSE)</f>
        <v>1.3593999999999999</v>
      </c>
      <c r="AO768" s="28">
        <f>Table24[[#This Row],[Min Charge]]*Table24[[#This Row],[Conversion Rate]]</f>
        <v>0</v>
      </c>
      <c r="AP768" s="28">
        <f>Table24[[#This Row],[45]]*Table24[[#This Row],[Conversion Rate]]</f>
        <v>0</v>
      </c>
      <c r="AQ768" s="28">
        <f>Table24[[#This Row],[100]]*Table24[[#This Row],[Conversion Rate]]</f>
        <v>8.1563999999999997</v>
      </c>
      <c r="AR768" s="28">
        <f>Table24[[#This Row],[200]]*Table24[[#This Row],[Conversion Rate]]</f>
        <v>7.8845199999999993</v>
      </c>
      <c r="AS768" s="28">
        <f>Table24[[#This Row],[300]]*Table24[[#This Row],[Conversion Rate]]</f>
        <v>0</v>
      </c>
      <c r="AT768" s="28">
        <f>Table24[[#This Row],[500]]*Table24[[#This Row],[Conversion Rate]]</f>
        <v>0</v>
      </c>
      <c r="AU768" s="28">
        <f>Table24[[#This Row],[1000]]*Table24[[#This Row],[Conversion Rate]]</f>
        <v>0</v>
      </c>
      <c r="AV768" s="28">
        <f>Table24[[#This Row],[2500]]*Table24[[#This Row],[Conversion Rate]]</f>
        <v>0</v>
      </c>
      <c r="AW768" s="28">
        <f>Table24[[#This Row],[5000]]*Table24[[#This Row],[Conversion Rate]]</f>
        <v>0</v>
      </c>
      <c r="AX768" s="28" t="str">
        <f>Table24[[#This Row],[All In/ ++]]</f>
        <v>ALL IN</v>
      </c>
      <c r="AY768" s="28">
        <f>Table24[[#This Row],[FSC]]*Table24[[#This Row],[Conversion Rate]]</f>
        <v>0</v>
      </c>
      <c r="AZ768" s="28">
        <f>Table24[[#This Row],[SSC]]*Table24[[#This Row],[Conversion Rate]]</f>
        <v>0</v>
      </c>
      <c r="BA768" s="28">
        <f>Table24[[#This Row],[Screening]]*Table24[[#This Row],[Conversion Rate]]</f>
        <v>0</v>
      </c>
      <c r="BB768" s="28">
        <f>Table24[[#This Row],[Other Charges]]*Table24[[#This Row],[Conversion Rate]]</f>
        <v>0</v>
      </c>
      <c r="BC768" s="28">
        <f>Table24[[#This Row],[Dry Ice Charge]]*Table24[[#This Row],[Conversion Rate]]</f>
        <v>0</v>
      </c>
      <c r="BD768" s="28">
        <f>Table24[[#This Row],[SAF/kg]]*Table24[[#This Row],[Conversion Rate]]</f>
        <v>0</v>
      </c>
      <c r="BE768" s="30" cm="1">
        <f t="array" ref="BE768">IF(COUNTIFS(F$20:F$1213,F768,G$20:G$1213,G768)&gt;1,
    _xlfn.PERCENTRANK.INC(
        _xlfn._xlws.FILTER(AO$20:AO$1213, (F$20:F$1213=F768)*(G$20:G$1213=G768)*ISNUMBER(AO$20:AO$1213)),
        AO768
    ),
    0
)</f>
        <v>0</v>
      </c>
      <c r="BF768" s="28" t="str">
        <f t="shared" si="11"/>
        <v>Green</v>
      </c>
    </row>
    <row r="769" spans="3:58" hidden="1">
      <c r="C769" s="6" t="s">
        <v>20</v>
      </c>
      <c r="D769" s="4" t="s">
        <v>472</v>
      </c>
      <c r="E769" s="4" t="s">
        <v>22</v>
      </c>
      <c r="F769" s="4" t="s">
        <v>86</v>
      </c>
      <c r="G769" s="4" t="s">
        <v>29</v>
      </c>
      <c r="H769" s="4" t="s">
        <v>795</v>
      </c>
      <c r="I769" s="4" t="s">
        <v>811</v>
      </c>
      <c r="J769" s="4" t="s">
        <v>778</v>
      </c>
      <c r="K769" s="4" t="s">
        <v>777</v>
      </c>
      <c r="L7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PharmaYesExpressLHRTPEGBTWEMEAAPAC</v>
      </c>
      <c r="M769" s="7">
        <v>14002.170000000007</v>
      </c>
      <c r="N769" s="4">
        <v>667</v>
      </c>
      <c r="O769" s="13">
        <v>20.992758620689667</v>
      </c>
      <c r="P769" s="8" t="s">
        <v>1053</v>
      </c>
      <c r="Q769" s="12" t="s">
        <v>472</v>
      </c>
      <c r="R769" s="12" t="s">
        <v>792</v>
      </c>
      <c r="S769" s="12" t="s">
        <v>27</v>
      </c>
      <c r="T769" s="12" t="s">
        <v>861</v>
      </c>
      <c r="U769" s="22">
        <v>170</v>
      </c>
      <c r="V769" s="12"/>
      <c r="W769" s="12"/>
      <c r="X769" s="12">
        <v>6.6</v>
      </c>
      <c r="Y769" s="12">
        <v>6.4</v>
      </c>
      <c r="Z769" s="12"/>
      <c r="AA769" s="12"/>
      <c r="AB769" s="12"/>
      <c r="AC769" s="12"/>
      <c r="AD769" s="12"/>
      <c r="AE769" s="12" t="s">
        <v>951</v>
      </c>
      <c r="AF769" s="12"/>
      <c r="AG769" s="12"/>
      <c r="AH769" s="12"/>
      <c r="AI769" s="12"/>
      <c r="AJ769" s="12"/>
      <c r="AK769" s="12"/>
      <c r="AL769" s="16"/>
      <c r="AM769" s="12" t="s">
        <v>1504</v>
      </c>
      <c r="AN769" s="27">
        <f>VLOOKUP(Table24[[#This Row],[USD conversion]],Sheet2!A:B,2,FALSE)</f>
        <v>1.3593999999999999</v>
      </c>
      <c r="AO769" s="28">
        <f>Table24[[#This Row],[Min Charge]]*Table24[[#This Row],[Conversion Rate]]</f>
        <v>0</v>
      </c>
      <c r="AP769" s="28">
        <f>Table24[[#This Row],[45]]*Table24[[#This Row],[Conversion Rate]]</f>
        <v>0</v>
      </c>
      <c r="AQ769" s="28">
        <f>Table24[[#This Row],[100]]*Table24[[#This Row],[Conversion Rate]]</f>
        <v>8.9720399999999998</v>
      </c>
      <c r="AR769" s="28">
        <f>Table24[[#This Row],[200]]*Table24[[#This Row],[Conversion Rate]]</f>
        <v>8.7001600000000003</v>
      </c>
      <c r="AS769" s="28">
        <f>Table24[[#This Row],[300]]*Table24[[#This Row],[Conversion Rate]]</f>
        <v>0</v>
      </c>
      <c r="AT769" s="28">
        <f>Table24[[#This Row],[500]]*Table24[[#This Row],[Conversion Rate]]</f>
        <v>0</v>
      </c>
      <c r="AU769" s="28">
        <f>Table24[[#This Row],[1000]]*Table24[[#This Row],[Conversion Rate]]</f>
        <v>0</v>
      </c>
      <c r="AV769" s="28">
        <f>Table24[[#This Row],[2500]]*Table24[[#This Row],[Conversion Rate]]</f>
        <v>0</v>
      </c>
      <c r="AW769" s="28">
        <f>Table24[[#This Row],[5000]]*Table24[[#This Row],[Conversion Rate]]</f>
        <v>0</v>
      </c>
      <c r="AX769" s="28" t="str">
        <f>Table24[[#This Row],[All In/ ++]]</f>
        <v>ALL IN</v>
      </c>
      <c r="AY769" s="28">
        <f>Table24[[#This Row],[FSC]]*Table24[[#This Row],[Conversion Rate]]</f>
        <v>0</v>
      </c>
      <c r="AZ769" s="28">
        <f>Table24[[#This Row],[SSC]]*Table24[[#This Row],[Conversion Rate]]</f>
        <v>0</v>
      </c>
      <c r="BA769" s="28">
        <f>Table24[[#This Row],[Screening]]*Table24[[#This Row],[Conversion Rate]]</f>
        <v>0</v>
      </c>
      <c r="BB769" s="28">
        <f>Table24[[#This Row],[Other Charges]]*Table24[[#This Row],[Conversion Rate]]</f>
        <v>0</v>
      </c>
      <c r="BC769" s="28">
        <f>Table24[[#This Row],[Dry Ice Charge]]*Table24[[#This Row],[Conversion Rate]]</f>
        <v>0</v>
      </c>
      <c r="BD769" s="28">
        <f>Table24[[#This Row],[SAF/kg]]*Table24[[#This Row],[Conversion Rate]]</f>
        <v>0</v>
      </c>
      <c r="BE769" s="30" cm="1">
        <f t="array" ref="BE769">IF(COUNTIFS(F$20:F$1213,F769,G$20:G$1213,G769)&gt;1,
    _xlfn.PERCENTRANK.INC(
        _xlfn._xlws.FILTER(AO$20:AO$1213, (F$20:F$1213=F769)*(G$20:G$1213=G769)*ISNUMBER(AO$20:AO$1213)),
        AO769
    ),
    0
)</f>
        <v>0</v>
      </c>
      <c r="BF769" s="28" t="str">
        <f t="shared" si="11"/>
        <v>Green</v>
      </c>
    </row>
    <row r="770" spans="3:58" hidden="1">
      <c r="C770" s="6" t="s">
        <v>20</v>
      </c>
      <c r="D770" s="4" t="s">
        <v>472</v>
      </c>
      <c r="E770" s="4" t="s">
        <v>22</v>
      </c>
      <c r="F770" s="4" t="s">
        <v>66</v>
      </c>
      <c r="G770" s="4" t="s">
        <v>374</v>
      </c>
      <c r="H770" s="4" t="s">
        <v>799</v>
      </c>
      <c r="I770" s="4" t="s">
        <v>797</v>
      </c>
      <c r="J770" s="4" t="s">
        <v>776</v>
      </c>
      <c r="K770" s="4" t="s">
        <v>777</v>
      </c>
      <c r="L7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PharmaYesExpressJFKBLRUSINAMERICASAPAC</v>
      </c>
      <c r="M770" s="7">
        <v>11765.837260000002</v>
      </c>
      <c r="N770" s="4">
        <v>258</v>
      </c>
      <c r="O770" s="13">
        <v>45.604020387596904</v>
      </c>
      <c r="P770" s="8" t="s">
        <v>991</v>
      </c>
      <c r="Q770" s="12" t="s">
        <v>472</v>
      </c>
      <c r="R770" s="12" t="s">
        <v>792</v>
      </c>
      <c r="S770" s="12" t="s">
        <v>81</v>
      </c>
      <c r="T770" s="12" t="s">
        <v>859</v>
      </c>
      <c r="U770" s="22"/>
      <c r="V770" s="12" t="s">
        <v>980</v>
      </c>
      <c r="W770" s="12"/>
      <c r="X770" s="12" t="s">
        <v>981</v>
      </c>
      <c r="Y770" s="12"/>
      <c r="Z770" s="12"/>
      <c r="AA770" s="12">
        <v>3.95</v>
      </c>
      <c r="AB770" s="12">
        <v>3.75</v>
      </c>
      <c r="AC770" s="12"/>
      <c r="AD770" s="12"/>
      <c r="AE770" s="12" t="s">
        <v>900</v>
      </c>
      <c r="AF770" s="12"/>
      <c r="AG770" s="12"/>
      <c r="AH770" s="12" t="s">
        <v>976</v>
      </c>
      <c r="AI770" s="12"/>
      <c r="AJ770" s="12"/>
      <c r="AK770" s="12"/>
      <c r="AL770" s="16" t="s">
        <v>964</v>
      </c>
      <c r="AM770" s="12" t="s">
        <v>1500</v>
      </c>
      <c r="AN770" s="27">
        <f>VLOOKUP(Table24[[#This Row],[USD conversion]],Sheet2!A:B,2,FALSE)</f>
        <v>1</v>
      </c>
      <c r="AO770" s="28" t="e">
        <f>Table24[[#This Row],[Min Charge]]*Table24[[#This Row],[Conversion Rate]]</f>
        <v>#VALUE!</v>
      </c>
      <c r="AP770" s="28">
        <f>Table24[[#This Row],[45]]*Table24[[#This Row],[Conversion Rate]]</f>
        <v>0</v>
      </c>
      <c r="AQ770" s="28" t="e">
        <f>Table24[[#This Row],[100]]*Table24[[#This Row],[Conversion Rate]]</f>
        <v>#VALUE!</v>
      </c>
      <c r="AR770" s="28">
        <f>Table24[[#This Row],[200]]*Table24[[#This Row],[Conversion Rate]]</f>
        <v>0</v>
      </c>
      <c r="AS770" s="28">
        <f>Table24[[#This Row],[300]]*Table24[[#This Row],[Conversion Rate]]</f>
        <v>0</v>
      </c>
      <c r="AT770" s="28">
        <f>Table24[[#This Row],[500]]*Table24[[#This Row],[Conversion Rate]]</f>
        <v>3.95</v>
      </c>
      <c r="AU770" s="28">
        <f>Table24[[#This Row],[1000]]*Table24[[#This Row],[Conversion Rate]]</f>
        <v>3.75</v>
      </c>
      <c r="AV770" s="28">
        <f>Table24[[#This Row],[2500]]*Table24[[#This Row],[Conversion Rate]]</f>
        <v>0</v>
      </c>
      <c r="AW770" s="28">
        <f>Table24[[#This Row],[5000]]*Table24[[#This Row],[Conversion Rate]]</f>
        <v>0</v>
      </c>
      <c r="AX770" s="28" t="str">
        <f>Table24[[#This Row],[All In/ ++]]</f>
        <v>all in</v>
      </c>
      <c r="AY770" s="28">
        <f>Table24[[#This Row],[FSC]]*Table24[[#This Row],[Conversion Rate]]</f>
        <v>0</v>
      </c>
      <c r="AZ770" s="28">
        <f>Table24[[#This Row],[SSC]]*Table24[[#This Row],[Conversion Rate]]</f>
        <v>0</v>
      </c>
      <c r="BA770" s="28" t="e">
        <f>Table24[[#This Row],[Screening]]*Table24[[#This Row],[Conversion Rate]]</f>
        <v>#VALUE!</v>
      </c>
      <c r="BB770" s="28">
        <f>Table24[[#This Row],[Other Charges]]*Table24[[#This Row],[Conversion Rate]]</f>
        <v>0</v>
      </c>
      <c r="BC770" s="28">
        <f>Table24[[#This Row],[Dry Ice Charge]]*Table24[[#This Row],[Conversion Rate]]</f>
        <v>0</v>
      </c>
      <c r="BD770" s="28">
        <f>Table24[[#This Row],[SAF/kg]]*Table24[[#This Row],[Conversion Rate]]</f>
        <v>0</v>
      </c>
      <c r="BE770" s="30" t="e" cm="1">
        <f t="array" ref="BE770">IF(COUNTIFS(F$20:F$1213,F770,G$20:G$1213,G770)&gt;1,
    _xlfn.PERCENTRANK.INC(
        _xlfn._xlws.FILTER(AO$20:AO$1213, (F$20:F$1213=F770)*(G$20:G$1213=G770)*ISNUMBER(AO$20:AO$1213)),
        AO770
    ),
    0
)</f>
        <v>#VALUE!</v>
      </c>
      <c r="BF770" s="28" t="str">
        <f t="shared" si="11"/>
        <v/>
      </c>
    </row>
    <row r="771" spans="3:58" hidden="1">
      <c r="C771" s="6" t="s">
        <v>20</v>
      </c>
      <c r="D771" s="4" t="s">
        <v>472</v>
      </c>
      <c r="E771" s="4" t="s">
        <v>22</v>
      </c>
      <c r="F771" s="4" t="s">
        <v>66</v>
      </c>
      <c r="G771" s="4" t="s">
        <v>290</v>
      </c>
      <c r="H771" s="4" t="s">
        <v>799</v>
      </c>
      <c r="I771" s="4" t="s">
        <v>797</v>
      </c>
      <c r="J771" s="4" t="s">
        <v>776</v>
      </c>
      <c r="K771" s="4" t="s">
        <v>777</v>
      </c>
      <c r="L7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PharmaYesExpressJFKBOMUSINAMERICASAPAC</v>
      </c>
      <c r="M771" s="7">
        <v>28438.869999999992</v>
      </c>
      <c r="N771" s="4">
        <v>395</v>
      </c>
      <c r="O771" s="13">
        <v>71.997139240506314</v>
      </c>
      <c r="P771" s="8" t="s">
        <v>991</v>
      </c>
      <c r="Q771" s="12" t="s">
        <v>472</v>
      </c>
      <c r="R771" s="12" t="s">
        <v>792</v>
      </c>
      <c r="S771" s="12" t="s">
        <v>81</v>
      </c>
      <c r="T771" s="12" t="s">
        <v>859</v>
      </c>
      <c r="U771" s="22"/>
      <c r="V771" s="12" t="s">
        <v>982</v>
      </c>
      <c r="W771" s="12"/>
      <c r="X771" s="12" t="s">
        <v>983</v>
      </c>
      <c r="Y771" s="12"/>
      <c r="Z771" s="12"/>
      <c r="AA771" s="12">
        <v>3.57</v>
      </c>
      <c r="AB771" s="12">
        <v>3.38</v>
      </c>
      <c r="AC771" s="12"/>
      <c r="AD771" s="12"/>
      <c r="AE771" s="12" t="s">
        <v>900</v>
      </c>
      <c r="AF771" s="12"/>
      <c r="AG771" s="12"/>
      <c r="AH771" s="12" t="s">
        <v>976</v>
      </c>
      <c r="AI771" s="12"/>
      <c r="AJ771" s="12"/>
      <c r="AK771" s="12"/>
      <c r="AL771" s="16" t="s">
        <v>964</v>
      </c>
      <c r="AM771" s="12" t="s">
        <v>1500</v>
      </c>
      <c r="AN771" s="27">
        <f>VLOOKUP(Table24[[#This Row],[USD conversion]],Sheet2!A:B,2,FALSE)</f>
        <v>1</v>
      </c>
      <c r="AO771" s="28" t="e">
        <f>Table24[[#This Row],[Min Charge]]*Table24[[#This Row],[Conversion Rate]]</f>
        <v>#VALUE!</v>
      </c>
      <c r="AP771" s="28">
        <f>Table24[[#This Row],[45]]*Table24[[#This Row],[Conversion Rate]]</f>
        <v>0</v>
      </c>
      <c r="AQ771" s="28" t="e">
        <f>Table24[[#This Row],[100]]*Table24[[#This Row],[Conversion Rate]]</f>
        <v>#VALUE!</v>
      </c>
      <c r="AR771" s="28">
        <f>Table24[[#This Row],[200]]*Table24[[#This Row],[Conversion Rate]]</f>
        <v>0</v>
      </c>
      <c r="AS771" s="28">
        <f>Table24[[#This Row],[300]]*Table24[[#This Row],[Conversion Rate]]</f>
        <v>0</v>
      </c>
      <c r="AT771" s="28">
        <f>Table24[[#This Row],[500]]*Table24[[#This Row],[Conversion Rate]]</f>
        <v>3.57</v>
      </c>
      <c r="AU771" s="28">
        <f>Table24[[#This Row],[1000]]*Table24[[#This Row],[Conversion Rate]]</f>
        <v>3.38</v>
      </c>
      <c r="AV771" s="28">
        <f>Table24[[#This Row],[2500]]*Table24[[#This Row],[Conversion Rate]]</f>
        <v>0</v>
      </c>
      <c r="AW771" s="28">
        <f>Table24[[#This Row],[5000]]*Table24[[#This Row],[Conversion Rate]]</f>
        <v>0</v>
      </c>
      <c r="AX771" s="28" t="str">
        <f>Table24[[#This Row],[All In/ ++]]</f>
        <v>all in</v>
      </c>
      <c r="AY771" s="28">
        <f>Table24[[#This Row],[FSC]]*Table24[[#This Row],[Conversion Rate]]</f>
        <v>0</v>
      </c>
      <c r="AZ771" s="28">
        <f>Table24[[#This Row],[SSC]]*Table24[[#This Row],[Conversion Rate]]</f>
        <v>0</v>
      </c>
      <c r="BA771" s="28" t="e">
        <f>Table24[[#This Row],[Screening]]*Table24[[#This Row],[Conversion Rate]]</f>
        <v>#VALUE!</v>
      </c>
      <c r="BB771" s="28">
        <f>Table24[[#This Row],[Other Charges]]*Table24[[#This Row],[Conversion Rate]]</f>
        <v>0</v>
      </c>
      <c r="BC771" s="28">
        <f>Table24[[#This Row],[Dry Ice Charge]]*Table24[[#This Row],[Conversion Rate]]</f>
        <v>0</v>
      </c>
      <c r="BD771" s="28">
        <f>Table24[[#This Row],[SAF/kg]]*Table24[[#This Row],[Conversion Rate]]</f>
        <v>0</v>
      </c>
      <c r="BE771" s="30" t="e" cm="1">
        <f t="array" ref="BE771">IF(COUNTIFS(F$20:F$1213,F771,G$20:G$1213,G771)&gt;1,
    _xlfn.PERCENTRANK.INC(
        _xlfn._xlws.FILTER(AO$20:AO$1213, (F$20:F$1213=F771)*(G$20:G$1213=G771)*ISNUMBER(AO$20:AO$1213)),
        AO771
    ),
    0
)</f>
        <v>#VALUE!</v>
      </c>
      <c r="BF771" s="28" t="str">
        <f t="shared" si="11"/>
        <v/>
      </c>
    </row>
    <row r="772" spans="3:58">
      <c r="C772" s="6" t="s">
        <v>20</v>
      </c>
      <c r="D772" s="4" t="s">
        <v>472</v>
      </c>
      <c r="E772" s="4" t="s">
        <v>22</v>
      </c>
      <c r="F772" s="4" t="s">
        <v>66</v>
      </c>
      <c r="G772" s="4" t="s">
        <v>112</v>
      </c>
      <c r="H772" s="4" t="s">
        <v>799</v>
      </c>
      <c r="I772" s="4" t="s">
        <v>803</v>
      </c>
      <c r="J772" s="4" t="s">
        <v>776</v>
      </c>
      <c r="K772" s="4" t="s">
        <v>778</v>
      </c>
      <c r="L7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PharmaYesExpressJFKBRUUSBEAMERICASEMEA</v>
      </c>
      <c r="M772" s="7">
        <v>10263.620000000001</v>
      </c>
      <c r="N772" s="4">
        <v>313</v>
      </c>
      <c r="O772" s="13">
        <v>32.791118210862621</v>
      </c>
      <c r="P772" s="8" t="s">
        <v>991</v>
      </c>
      <c r="Q772" s="12" t="s">
        <v>472</v>
      </c>
      <c r="R772" s="12" t="s">
        <v>792</v>
      </c>
      <c r="S772" s="12" t="s">
        <v>81</v>
      </c>
      <c r="T772" s="12" t="s">
        <v>859</v>
      </c>
      <c r="U772" s="22"/>
      <c r="V772" s="12" t="s">
        <v>984</v>
      </c>
      <c r="W772" s="12"/>
      <c r="X772" s="12" t="s">
        <v>983</v>
      </c>
      <c r="Y772" s="12"/>
      <c r="Z772" s="12"/>
      <c r="AA772" s="12">
        <v>3.86</v>
      </c>
      <c r="AB772" s="12">
        <v>3.66</v>
      </c>
      <c r="AC772" s="12"/>
      <c r="AD772" s="12"/>
      <c r="AE772" s="12" t="s">
        <v>900</v>
      </c>
      <c r="AF772" s="12"/>
      <c r="AG772" s="12"/>
      <c r="AH772" s="12" t="s">
        <v>976</v>
      </c>
      <c r="AI772" s="12"/>
      <c r="AJ772" s="12"/>
      <c r="AK772" s="12"/>
      <c r="AL772" s="16" t="s">
        <v>964</v>
      </c>
      <c r="AM772" s="12" t="s">
        <v>1500</v>
      </c>
      <c r="AN772" s="27">
        <f>VLOOKUP(Table24[[#This Row],[USD conversion]],Sheet2!A:B,2,FALSE)</f>
        <v>1</v>
      </c>
      <c r="AO772" s="28" t="e">
        <f>Table24[[#This Row],[Min Charge]]*Table24[[#This Row],[Conversion Rate]]</f>
        <v>#VALUE!</v>
      </c>
      <c r="AP772" s="28">
        <f>Table24[[#This Row],[45]]*Table24[[#This Row],[Conversion Rate]]</f>
        <v>0</v>
      </c>
      <c r="AQ772" s="28" t="e">
        <f>Table24[[#This Row],[100]]*Table24[[#This Row],[Conversion Rate]]</f>
        <v>#VALUE!</v>
      </c>
      <c r="AR772" s="28">
        <f>Table24[[#This Row],[200]]*Table24[[#This Row],[Conversion Rate]]</f>
        <v>0</v>
      </c>
      <c r="AS772" s="28">
        <f>Table24[[#This Row],[300]]*Table24[[#This Row],[Conversion Rate]]</f>
        <v>0</v>
      </c>
      <c r="AT772" s="28">
        <f>Table24[[#This Row],[500]]*Table24[[#This Row],[Conversion Rate]]</f>
        <v>3.86</v>
      </c>
      <c r="AU772" s="28">
        <f>Table24[[#This Row],[1000]]*Table24[[#This Row],[Conversion Rate]]</f>
        <v>3.66</v>
      </c>
      <c r="AV772" s="28">
        <f>Table24[[#This Row],[2500]]*Table24[[#This Row],[Conversion Rate]]</f>
        <v>0</v>
      </c>
      <c r="AW772" s="28">
        <f>Table24[[#This Row],[5000]]*Table24[[#This Row],[Conversion Rate]]</f>
        <v>0</v>
      </c>
      <c r="AX772" s="28" t="str">
        <f>Table24[[#This Row],[All In/ ++]]</f>
        <v>all in</v>
      </c>
      <c r="AY772" s="28">
        <f>Table24[[#This Row],[FSC]]*Table24[[#This Row],[Conversion Rate]]</f>
        <v>0</v>
      </c>
      <c r="AZ772" s="28">
        <f>Table24[[#This Row],[SSC]]*Table24[[#This Row],[Conversion Rate]]</f>
        <v>0</v>
      </c>
      <c r="BA772" s="28" t="e">
        <f>Table24[[#This Row],[Screening]]*Table24[[#This Row],[Conversion Rate]]</f>
        <v>#VALUE!</v>
      </c>
      <c r="BB772" s="28">
        <f>Table24[[#This Row],[Other Charges]]*Table24[[#This Row],[Conversion Rate]]</f>
        <v>0</v>
      </c>
      <c r="BC772" s="28">
        <f>Table24[[#This Row],[Dry Ice Charge]]*Table24[[#This Row],[Conversion Rate]]</f>
        <v>0</v>
      </c>
      <c r="BD772" s="28">
        <f>Table24[[#This Row],[SAF/kg]]*Table24[[#This Row],[Conversion Rate]]</f>
        <v>0</v>
      </c>
      <c r="BE772" s="30" t="e" cm="1">
        <f t="array" ref="BE772">IF(COUNTIFS(F$20:F$1213,F772,G$20:G$1213,G772)&gt;1,
    _xlfn.PERCENTRANK.INC(
        _xlfn._xlws.FILTER(AO$20:AO$1213, (F$20:F$1213=F772)*(G$20:G$1213=G772)*ISNUMBER(AO$20:AO$1213)),
        AO772
    ),
    0
)</f>
        <v>#VALUE!</v>
      </c>
      <c r="BF772" s="28" t="str">
        <f t="shared" si="11"/>
        <v/>
      </c>
    </row>
    <row r="773" spans="3:58" hidden="1">
      <c r="C773" s="6" t="s">
        <v>20</v>
      </c>
      <c r="D773" s="4" t="s">
        <v>472</v>
      </c>
      <c r="E773" s="4" t="s">
        <v>22</v>
      </c>
      <c r="F773" s="4" t="s">
        <v>66</v>
      </c>
      <c r="G773" s="4" t="s">
        <v>110</v>
      </c>
      <c r="H773" s="4" t="s">
        <v>799</v>
      </c>
      <c r="I773" s="4" t="s">
        <v>809</v>
      </c>
      <c r="J773" s="4" t="s">
        <v>776</v>
      </c>
      <c r="K773" s="4" t="s">
        <v>777</v>
      </c>
      <c r="L7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773" s="7">
        <v>19140.919999999995</v>
      </c>
      <c r="N773" s="4">
        <v>439</v>
      </c>
      <c r="O773" s="13">
        <v>43.601184510250555</v>
      </c>
      <c r="P773" s="8" t="s">
        <v>991</v>
      </c>
      <c r="Q773" s="12" t="s">
        <v>472</v>
      </c>
      <c r="R773" s="12" t="s">
        <v>792</v>
      </c>
      <c r="S773" s="12" t="s">
        <v>81</v>
      </c>
      <c r="T773" s="12" t="s">
        <v>859</v>
      </c>
      <c r="U773" s="22"/>
      <c r="V773" s="12" t="s">
        <v>985</v>
      </c>
      <c r="W773" s="12"/>
      <c r="X773" s="12" t="s">
        <v>986</v>
      </c>
      <c r="Y773" s="12"/>
      <c r="Z773" s="12"/>
      <c r="AA773" s="12">
        <v>3.38</v>
      </c>
      <c r="AB773" s="12">
        <v>3.28</v>
      </c>
      <c r="AC773" s="12"/>
      <c r="AD773" s="12"/>
      <c r="AE773" s="12" t="s">
        <v>900</v>
      </c>
      <c r="AF773" s="12"/>
      <c r="AG773" s="12"/>
      <c r="AH773" s="12" t="s">
        <v>976</v>
      </c>
      <c r="AI773" s="12"/>
      <c r="AJ773" s="12"/>
      <c r="AK773" s="12"/>
      <c r="AL773" s="16" t="s">
        <v>964</v>
      </c>
      <c r="AM773" s="12" t="s">
        <v>1500</v>
      </c>
      <c r="AN773" s="27">
        <f>VLOOKUP(Table24[[#This Row],[USD conversion]],Sheet2!A:B,2,FALSE)</f>
        <v>1</v>
      </c>
      <c r="AO773" s="28" t="e">
        <f>Table24[[#This Row],[Min Charge]]*Table24[[#This Row],[Conversion Rate]]</f>
        <v>#VALUE!</v>
      </c>
      <c r="AP773" s="28">
        <f>Table24[[#This Row],[45]]*Table24[[#This Row],[Conversion Rate]]</f>
        <v>0</v>
      </c>
      <c r="AQ773" s="28" t="e">
        <f>Table24[[#This Row],[100]]*Table24[[#This Row],[Conversion Rate]]</f>
        <v>#VALUE!</v>
      </c>
      <c r="AR773" s="28">
        <f>Table24[[#This Row],[200]]*Table24[[#This Row],[Conversion Rate]]</f>
        <v>0</v>
      </c>
      <c r="AS773" s="28">
        <f>Table24[[#This Row],[300]]*Table24[[#This Row],[Conversion Rate]]</f>
        <v>0</v>
      </c>
      <c r="AT773" s="28">
        <f>Table24[[#This Row],[500]]*Table24[[#This Row],[Conversion Rate]]</f>
        <v>3.38</v>
      </c>
      <c r="AU773" s="28">
        <f>Table24[[#This Row],[1000]]*Table24[[#This Row],[Conversion Rate]]</f>
        <v>3.28</v>
      </c>
      <c r="AV773" s="28">
        <f>Table24[[#This Row],[2500]]*Table24[[#This Row],[Conversion Rate]]</f>
        <v>0</v>
      </c>
      <c r="AW773" s="28">
        <f>Table24[[#This Row],[5000]]*Table24[[#This Row],[Conversion Rate]]</f>
        <v>0</v>
      </c>
      <c r="AX773" s="28" t="str">
        <f>Table24[[#This Row],[All In/ ++]]</f>
        <v>all in</v>
      </c>
      <c r="AY773" s="28">
        <f>Table24[[#This Row],[FSC]]*Table24[[#This Row],[Conversion Rate]]</f>
        <v>0</v>
      </c>
      <c r="AZ773" s="28">
        <f>Table24[[#This Row],[SSC]]*Table24[[#This Row],[Conversion Rate]]</f>
        <v>0</v>
      </c>
      <c r="BA773" s="28" t="e">
        <f>Table24[[#This Row],[Screening]]*Table24[[#This Row],[Conversion Rate]]</f>
        <v>#VALUE!</v>
      </c>
      <c r="BB773" s="28">
        <f>Table24[[#This Row],[Other Charges]]*Table24[[#This Row],[Conversion Rate]]</f>
        <v>0</v>
      </c>
      <c r="BC773" s="28">
        <f>Table24[[#This Row],[Dry Ice Charge]]*Table24[[#This Row],[Conversion Rate]]</f>
        <v>0</v>
      </c>
      <c r="BD773" s="28">
        <f>Table24[[#This Row],[SAF/kg]]*Table24[[#This Row],[Conversion Rate]]</f>
        <v>0</v>
      </c>
      <c r="BE773" s="30" t="e" cm="1">
        <f t="array" ref="BE773">IF(COUNTIFS(F$20:F$1213,F773,G$20:G$1213,G773)&gt;1,
    _xlfn.PERCENTRANK.INC(
        _xlfn._xlws.FILTER(AO$20:AO$1213, (F$20:F$1213=F773)*(G$20:G$1213=G773)*ISNUMBER(AO$20:AO$1213)),
        AO773
    ),
    0
)</f>
        <v>#VALUE!</v>
      </c>
      <c r="BF773" s="28" t="str">
        <f t="shared" si="11"/>
        <v/>
      </c>
    </row>
    <row r="774" spans="3:58">
      <c r="C774" s="6" t="s">
        <v>20</v>
      </c>
      <c r="D774" s="4" t="s">
        <v>472</v>
      </c>
      <c r="E774" s="4" t="s">
        <v>22</v>
      </c>
      <c r="F774" s="4" t="s">
        <v>66</v>
      </c>
      <c r="G774" s="4" t="s">
        <v>86</v>
      </c>
      <c r="H774" s="4" t="s">
        <v>799</v>
      </c>
      <c r="I774" s="4" t="s">
        <v>795</v>
      </c>
      <c r="J774" s="4" t="s">
        <v>776</v>
      </c>
      <c r="K774" s="4" t="s">
        <v>778</v>
      </c>
      <c r="L7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PharmaYesExpressJFKLHRUSGBAMERICASEMEA</v>
      </c>
      <c r="M774" s="7">
        <v>20615.7186348</v>
      </c>
      <c r="N774" s="4">
        <v>918</v>
      </c>
      <c r="O774" s="13">
        <v>22.457209841830064</v>
      </c>
      <c r="P774" s="8" t="s">
        <v>991</v>
      </c>
      <c r="Q774" s="12" t="s">
        <v>472</v>
      </c>
      <c r="R774" s="12" t="s">
        <v>792</v>
      </c>
      <c r="S774" s="12" t="s">
        <v>81</v>
      </c>
      <c r="T774" s="12" t="s">
        <v>859</v>
      </c>
      <c r="U774" s="22"/>
      <c r="V774" s="12" t="s">
        <v>987</v>
      </c>
      <c r="W774" s="12"/>
      <c r="X774" s="12" t="s">
        <v>988</v>
      </c>
      <c r="Y774" s="12"/>
      <c r="Z774" s="12"/>
      <c r="AA774" s="12">
        <v>4.32</v>
      </c>
      <c r="AB774" s="12">
        <v>4.13</v>
      </c>
      <c r="AC774" s="12"/>
      <c r="AD774" s="12"/>
      <c r="AE774" s="12" t="s">
        <v>900</v>
      </c>
      <c r="AF774" s="12"/>
      <c r="AG774" s="12"/>
      <c r="AH774" s="12" t="s">
        <v>976</v>
      </c>
      <c r="AI774" s="12"/>
      <c r="AJ774" s="12"/>
      <c r="AK774" s="12"/>
      <c r="AL774" s="16" t="s">
        <v>964</v>
      </c>
      <c r="AM774" s="12" t="s">
        <v>1500</v>
      </c>
      <c r="AN774" s="27">
        <f>VLOOKUP(Table24[[#This Row],[USD conversion]],Sheet2!A:B,2,FALSE)</f>
        <v>1</v>
      </c>
      <c r="AO774" s="28" t="e">
        <f>Table24[[#This Row],[Min Charge]]*Table24[[#This Row],[Conversion Rate]]</f>
        <v>#VALUE!</v>
      </c>
      <c r="AP774" s="28">
        <f>Table24[[#This Row],[45]]*Table24[[#This Row],[Conversion Rate]]</f>
        <v>0</v>
      </c>
      <c r="AQ774" s="28" t="e">
        <f>Table24[[#This Row],[100]]*Table24[[#This Row],[Conversion Rate]]</f>
        <v>#VALUE!</v>
      </c>
      <c r="AR774" s="28">
        <f>Table24[[#This Row],[200]]*Table24[[#This Row],[Conversion Rate]]</f>
        <v>0</v>
      </c>
      <c r="AS774" s="28">
        <f>Table24[[#This Row],[300]]*Table24[[#This Row],[Conversion Rate]]</f>
        <v>0</v>
      </c>
      <c r="AT774" s="28">
        <f>Table24[[#This Row],[500]]*Table24[[#This Row],[Conversion Rate]]</f>
        <v>4.32</v>
      </c>
      <c r="AU774" s="28">
        <f>Table24[[#This Row],[1000]]*Table24[[#This Row],[Conversion Rate]]</f>
        <v>4.13</v>
      </c>
      <c r="AV774" s="28">
        <f>Table24[[#This Row],[2500]]*Table24[[#This Row],[Conversion Rate]]</f>
        <v>0</v>
      </c>
      <c r="AW774" s="28">
        <f>Table24[[#This Row],[5000]]*Table24[[#This Row],[Conversion Rate]]</f>
        <v>0</v>
      </c>
      <c r="AX774" s="28" t="str">
        <f>Table24[[#This Row],[All In/ ++]]</f>
        <v>all in</v>
      </c>
      <c r="AY774" s="28">
        <f>Table24[[#This Row],[FSC]]*Table24[[#This Row],[Conversion Rate]]</f>
        <v>0</v>
      </c>
      <c r="AZ774" s="28">
        <f>Table24[[#This Row],[SSC]]*Table24[[#This Row],[Conversion Rate]]</f>
        <v>0</v>
      </c>
      <c r="BA774" s="28" t="e">
        <f>Table24[[#This Row],[Screening]]*Table24[[#This Row],[Conversion Rate]]</f>
        <v>#VALUE!</v>
      </c>
      <c r="BB774" s="28">
        <f>Table24[[#This Row],[Other Charges]]*Table24[[#This Row],[Conversion Rate]]</f>
        <v>0</v>
      </c>
      <c r="BC774" s="28">
        <f>Table24[[#This Row],[Dry Ice Charge]]*Table24[[#This Row],[Conversion Rate]]</f>
        <v>0</v>
      </c>
      <c r="BD774" s="28">
        <f>Table24[[#This Row],[SAF/kg]]*Table24[[#This Row],[Conversion Rate]]</f>
        <v>0</v>
      </c>
      <c r="BE774" s="30" t="e" cm="1">
        <f t="array" ref="BE774">IF(COUNTIFS(F$20:F$1213,F774,G$20:G$1213,G774)&gt;1,
    _xlfn.PERCENTRANK.INC(
        _xlfn._xlws.FILTER(AO$20:AO$1213, (F$20:F$1213=F774)*(G$20:G$1213=G774)*ISNUMBER(AO$20:AO$1213)),
        AO774
    ),
    0
)</f>
        <v>#VALUE!</v>
      </c>
      <c r="BF774" s="28" t="str">
        <f t="shared" si="11"/>
        <v/>
      </c>
    </row>
    <row r="775" spans="3:58" hidden="1">
      <c r="C775" s="6" t="s">
        <v>20</v>
      </c>
      <c r="D775" s="4" t="s">
        <v>21</v>
      </c>
      <c r="E775" s="4" t="s">
        <v>36</v>
      </c>
      <c r="F775" s="4" t="s">
        <v>66</v>
      </c>
      <c r="G775" s="4" t="s">
        <v>44</v>
      </c>
      <c r="H775" s="4" t="s">
        <v>799</v>
      </c>
      <c r="I775" s="4" t="s">
        <v>816</v>
      </c>
      <c r="J775" s="4" t="s">
        <v>776</v>
      </c>
      <c r="K775" s="4" t="s">
        <v>777</v>
      </c>
      <c r="L7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775" s="7">
        <v>61502.9</v>
      </c>
      <c r="N775" s="4">
        <v>221</v>
      </c>
      <c r="O775" s="13">
        <v>278.29366515837103</v>
      </c>
      <c r="P775" s="8" t="s">
        <v>991</v>
      </c>
      <c r="Q775" s="12" t="s">
        <v>472</v>
      </c>
      <c r="R775" s="12" t="s">
        <v>792</v>
      </c>
      <c r="S775" s="12" t="s">
        <v>81</v>
      </c>
      <c r="T775" s="12" t="s">
        <v>859</v>
      </c>
      <c r="U775" s="22"/>
      <c r="V775" s="12" t="s">
        <v>974</v>
      </c>
      <c r="W775" s="12"/>
      <c r="X775" s="12" t="s">
        <v>975</v>
      </c>
      <c r="Y775" s="12"/>
      <c r="Z775" s="12"/>
      <c r="AA775" s="12">
        <v>5.13</v>
      </c>
      <c r="AB775" s="12">
        <v>5</v>
      </c>
      <c r="AC775" s="12"/>
      <c r="AD775" s="12"/>
      <c r="AE775" s="12" t="s">
        <v>900</v>
      </c>
      <c r="AF775" s="12"/>
      <c r="AG775" s="12"/>
      <c r="AH775" s="12" t="s">
        <v>976</v>
      </c>
      <c r="AI775" s="12"/>
      <c r="AJ775" s="12"/>
      <c r="AK775" s="12"/>
      <c r="AL775" s="16" t="s">
        <v>964</v>
      </c>
      <c r="AM775" s="12" t="s">
        <v>1500</v>
      </c>
      <c r="AN775" s="27">
        <f>VLOOKUP(Table24[[#This Row],[USD conversion]],Sheet2!A:B,2,FALSE)</f>
        <v>1</v>
      </c>
      <c r="AO775" s="28" t="e">
        <f>Table24[[#This Row],[Min Charge]]*Table24[[#This Row],[Conversion Rate]]</f>
        <v>#VALUE!</v>
      </c>
      <c r="AP775" s="28">
        <f>Table24[[#This Row],[45]]*Table24[[#This Row],[Conversion Rate]]</f>
        <v>0</v>
      </c>
      <c r="AQ775" s="28" t="e">
        <f>Table24[[#This Row],[100]]*Table24[[#This Row],[Conversion Rate]]</f>
        <v>#VALUE!</v>
      </c>
      <c r="AR775" s="28">
        <f>Table24[[#This Row],[200]]*Table24[[#This Row],[Conversion Rate]]</f>
        <v>0</v>
      </c>
      <c r="AS775" s="28">
        <f>Table24[[#This Row],[300]]*Table24[[#This Row],[Conversion Rate]]</f>
        <v>0</v>
      </c>
      <c r="AT775" s="28">
        <f>Table24[[#This Row],[500]]*Table24[[#This Row],[Conversion Rate]]</f>
        <v>5.13</v>
      </c>
      <c r="AU775" s="28">
        <f>Table24[[#This Row],[1000]]*Table24[[#This Row],[Conversion Rate]]</f>
        <v>5</v>
      </c>
      <c r="AV775" s="28">
        <f>Table24[[#This Row],[2500]]*Table24[[#This Row],[Conversion Rate]]</f>
        <v>0</v>
      </c>
      <c r="AW775" s="28">
        <f>Table24[[#This Row],[5000]]*Table24[[#This Row],[Conversion Rate]]</f>
        <v>0</v>
      </c>
      <c r="AX775" s="28" t="str">
        <f>Table24[[#This Row],[All In/ ++]]</f>
        <v>all in</v>
      </c>
      <c r="AY775" s="28">
        <f>Table24[[#This Row],[FSC]]*Table24[[#This Row],[Conversion Rate]]</f>
        <v>0</v>
      </c>
      <c r="AZ775" s="28">
        <f>Table24[[#This Row],[SSC]]*Table24[[#This Row],[Conversion Rate]]</f>
        <v>0</v>
      </c>
      <c r="BA775" s="28" t="e">
        <f>Table24[[#This Row],[Screening]]*Table24[[#This Row],[Conversion Rate]]</f>
        <v>#VALUE!</v>
      </c>
      <c r="BB775" s="28">
        <f>Table24[[#This Row],[Other Charges]]*Table24[[#This Row],[Conversion Rate]]</f>
        <v>0</v>
      </c>
      <c r="BC775" s="28">
        <f>Table24[[#This Row],[Dry Ice Charge]]*Table24[[#This Row],[Conversion Rate]]</f>
        <v>0</v>
      </c>
      <c r="BD775" s="28">
        <f>Table24[[#This Row],[SAF/kg]]*Table24[[#This Row],[Conversion Rate]]</f>
        <v>0</v>
      </c>
      <c r="BE775" s="30" t="e" cm="1">
        <f t="array" ref="BE775">IF(COUNTIFS(F$20:F$1213,F775,G$20:G$1213,G775)&gt;1,
    _xlfn.PERCENTRANK.INC(
        _xlfn._xlws.FILTER(AO$20:AO$1213, (F$20:F$1213=F775)*(G$20:G$1213=G775)*ISNUMBER(AO$20:AO$1213)),
        AO775
    ),
    0
)</f>
        <v>#VALUE!</v>
      </c>
      <c r="BF775" s="28" t="str">
        <f t="shared" si="11"/>
        <v/>
      </c>
    </row>
    <row r="776" spans="3:58" hidden="1">
      <c r="C776" s="6" t="s">
        <v>20</v>
      </c>
      <c r="D776" s="4" t="s">
        <v>472</v>
      </c>
      <c r="E776" s="4" t="s">
        <v>22</v>
      </c>
      <c r="F776" s="4" t="s">
        <v>32</v>
      </c>
      <c r="G776" s="4" t="s">
        <v>110</v>
      </c>
      <c r="H776" s="4" t="s">
        <v>799</v>
      </c>
      <c r="I776" s="4" t="s">
        <v>809</v>
      </c>
      <c r="J776" s="4" t="s">
        <v>776</v>
      </c>
      <c r="K776" s="4" t="s">
        <v>777</v>
      </c>
      <c r="L7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776" s="7">
        <v>8659.8500000000022</v>
      </c>
      <c r="N776" s="4">
        <v>463</v>
      </c>
      <c r="O776" s="13">
        <v>18.703779697624196</v>
      </c>
      <c r="P776" s="8" t="s">
        <v>991</v>
      </c>
      <c r="Q776" s="12" t="s">
        <v>472</v>
      </c>
      <c r="R776" s="12" t="s">
        <v>792</v>
      </c>
      <c r="S776" s="12" t="s">
        <v>81</v>
      </c>
      <c r="T776" s="12" t="s">
        <v>859</v>
      </c>
      <c r="U776" s="22"/>
      <c r="V776" s="12" t="s">
        <v>985</v>
      </c>
      <c r="W776" s="12"/>
      <c r="X776" s="12" t="s">
        <v>986</v>
      </c>
      <c r="Y776" s="12"/>
      <c r="Z776" s="12"/>
      <c r="AA776" s="12">
        <v>3.3</v>
      </c>
      <c r="AB776" s="12">
        <v>3.1</v>
      </c>
      <c r="AC776" s="12"/>
      <c r="AD776" s="12"/>
      <c r="AE776" s="12" t="s">
        <v>900</v>
      </c>
      <c r="AF776" s="12"/>
      <c r="AG776" s="12"/>
      <c r="AH776" s="12" t="s">
        <v>976</v>
      </c>
      <c r="AI776" s="12"/>
      <c r="AJ776" s="12"/>
      <c r="AK776" s="12"/>
      <c r="AL776" s="16" t="s">
        <v>964</v>
      </c>
      <c r="AM776" s="12" t="s">
        <v>1500</v>
      </c>
      <c r="AN776" s="27">
        <f>VLOOKUP(Table24[[#This Row],[USD conversion]],Sheet2!A:B,2,FALSE)</f>
        <v>1</v>
      </c>
      <c r="AO776" s="28" t="e">
        <f>Table24[[#This Row],[Min Charge]]*Table24[[#This Row],[Conversion Rate]]</f>
        <v>#VALUE!</v>
      </c>
      <c r="AP776" s="28">
        <f>Table24[[#This Row],[45]]*Table24[[#This Row],[Conversion Rate]]</f>
        <v>0</v>
      </c>
      <c r="AQ776" s="28" t="e">
        <f>Table24[[#This Row],[100]]*Table24[[#This Row],[Conversion Rate]]</f>
        <v>#VALUE!</v>
      </c>
      <c r="AR776" s="28">
        <f>Table24[[#This Row],[200]]*Table24[[#This Row],[Conversion Rate]]</f>
        <v>0</v>
      </c>
      <c r="AS776" s="28">
        <f>Table24[[#This Row],[300]]*Table24[[#This Row],[Conversion Rate]]</f>
        <v>0</v>
      </c>
      <c r="AT776" s="28">
        <f>Table24[[#This Row],[500]]*Table24[[#This Row],[Conversion Rate]]</f>
        <v>3.3</v>
      </c>
      <c r="AU776" s="28">
        <f>Table24[[#This Row],[1000]]*Table24[[#This Row],[Conversion Rate]]</f>
        <v>3.1</v>
      </c>
      <c r="AV776" s="28">
        <f>Table24[[#This Row],[2500]]*Table24[[#This Row],[Conversion Rate]]</f>
        <v>0</v>
      </c>
      <c r="AW776" s="28">
        <f>Table24[[#This Row],[5000]]*Table24[[#This Row],[Conversion Rate]]</f>
        <v>0</v>
      </c>
      <c r="AX776" s="28" t="str">
        <f>Table24[[#This Row],[All In/ ++]]</f>
        <v>all in</v>
      </c>
      <c r="AY776" s="28">
        <f>Table24[[#This Row],[FSC]]*Table24[[#This Row],[Conversion Rate]]</f>
        <v>0</v>
      </c>
      <c r="AZ776" s="28">
        <f>Table24[[#This Row],[SSC]]*Table24[[#This Row],[Conversion Rate]]</f>
        <v>0</v>
      </c>
      <c r="BA776" s="28" t="e">
        <f>Table24[[#This Row],[Screening]]*Table24[[#This Row],[Conversion Rate]]</f>
        <v>#VALUE!</v>
      </c>
      <c r="BB776" s="28">
        <f>Table24[[#This Row],[Other Charges]]*Table24[[#This Row],[Conversion Rate]]</f>
        <v>0</v>
      </c>
      <c r="BC776" s="28">
        <f>Table24[[#This Row],[Dry Ice Charge]]*Table24[[#This Row],[Conversion Rate]]</f>
        <v>0</v>
      </c>
      <c r="BD776" s="28">
        <f>Table24[[#This Row],[SAF/kg]]*Table24[[#This Row],[Conversion Rate]]</f>
        <v>0</v>
      </c>
      <c r="BE776" s="30" t="e" cm="1">
        <f t="array" ref="BE776">IF(COUNTIFS(F$20:F$1213,F776,G$20:G$1213,G776)&gt;1,
    _xlfn.PERCENTRANK.INC(
        _xlfn._xlws.FILTER(AO$20:AO$1213, (F$20:F$1213=F776)*(G$20:G$1213=G776)*ISNUMBER(AO$20:AO$1213)),
        AO776
    ),
    0
)</f>
        <v>#VALUE!</v>
      </c>
      <c r="BF776" s="28" t="str">
        <f t="shared" si="11"/>
        <v/>
      </c>
    </row>
    <row r="777" spans="3:58" hidden="1">
      <c r="C777" s="6" t="s">
        <v>20</v>
      </c>
      <c r="D777" s="4" t="s">
        <v>472</v>
      </c>
      <c r="E777" s="4" t="s">
        <v>22</v>
      </c>
      <c r="F777" s="4" t="s">
        <v>32</v>
      </c>
      <c r="G777" s="4" t="s">
        <v>44</v>
      </c>
      <c r="H777" s="4" t="s">
        <v>799</v>
      </c>
      <c r="I777" s="4" t="s">
        <v>816</v>
      </c>
      <c r="J777" s="4" t="s">
        <v>776</v>
      </c>
      <c r="K777" s="4" t="s">
        <v>777</v>
      </c>
      <c r="L7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777" s="7">
        <v>10380.670000000002</v>
      </c>
      <c r="N777" s="4">
        <v>621</v>
      </c>
      <c r="O777" s="13">
        <v>16.716054750402581</v>
      </c>
      <c r="P777" s="8" t="s">
        <v>991</v>
      </c>
      <c r="Q777" s="12" t="s">
        <v>472</v>
      </c>
      <c r="R777" s="12" t="s">
        <v>792</v>
      </c>
      <c r="S777" s="12" t="s">
        <v>81</v>
      </c>
      <c r="T777" s="12" t="s">
        <v>859</v>
      </c>
      <c r="U777" s="22"/>
      <c r="V777" s="12" t="s">
        <v>974</v>
      </c>
      <c r="W777" s="12"/>
      <c r="X777" s="12" t="s">
        <v>975</v>
      </c>
      <c r="Y777" s="12"/>
      <c r="Z777" s="12"/>
      <c r="AA777" s="12">
        <v>7.7</v>
      </c>
      <c r="AB777" s="12">
        <v>7.5</v>
      </c>
      <c r="AC777" s="12"/>
      <c r="AD777" s="12"/>
      <c r="AE777" s="12" t="s">
        <v>900</v>
      </c>
      <c r="AF777" s="12"/>
      <c r="AG777" s="12"/>
      <c r="AH777" s="12" t="s">
        <v>976</v>
      </c>
      <c r="AI777" s="12"/>
      <c r="AJ777" s="12"/>
      <c r="AK777" s="12"/>
      <c r="AL777" s="16" t="s">
        <v>964</v>
      </c>
      <c r="AM777" s="12" t="s">
        <v>1500</v>
      </c>
      <c r="AN777" s="27">
        <f>VLOOKUP(Table24[[#This Row],[USD conversion]],Sheet2!A:B,2,FALSE)</f>
        <v>1</v>
      </c>
      <c r="AO777" s="28" t="e">
        <f>Table24[[#This Row],[Min Charge]]*Table24[[#This Row],[Conversion Rate]]</f>
        <v>#VALUE!</v>
      </c>
      <c r="AP777" s="28">
        <f>Table24[[#This Row],[45]]*Table24[[#This Row],[Conversion Rate]]</f>
        <v>0</v>
      </c>
      <c r="AQ777" s="28" t="e">
        <f>Table24[[#This Row],[100]]*Table24[[#This Row],[Conversion Rate]]</f>
        <v>#VALUE!</v>
      </c>
      <c r="AR777" s="28">
        <f>Table24[[#This Row],[200]]*Table24[[#This Row],[Conversion Rate]]</f>
        <v>0</v>
      </c>
      <c r="AS777" s="28">
        <f>Table24[[#This Row],[300]]*Table24[[#This Row],[Conversion Rate]]</f>
        <v>0</v>
      </c>
      <c r="AT777" s="28">
        <f>Table24[[#This Row],[500]]*Table24[[#This Row],[Conversion Rate]]</f>
        <v>7.7</v>
      </c>
      <c r="AU777" s="28">
        <f>Table24[[#This Row],[1000]]*Table24[[#This Row],[Conversion Rate]]</f>
        <v>7.5</v>
      </c>
      <c r="AV777" s="28">
        <f>Table24[[#This Row],[2500]]*Table24[[#This Row],[Conversion Rate]]</f>
        <v>0</v>
      </c>
      <c r="AW777" s="28">
        <f>Table24[[#This Row],[5000]]*Table24[[#This Row],[Conversion Rate]]</f>
        <v>0</v>
      </c>
      <c r="AX777" s="28" t="str">
        <f>Table24[[#This Row],[All In/ ++]]</f>
        <v>all in</v>
      </c>
      <c r="AY777" s="28">
        <f>Table24[[#This Row],[FSC]]*Table24[[#This Row],[Conversion Rate]]</f>
        <v>0</v>
      </c>
      <c r="AZ777" s="28">
        <f>Table24[[#This Row],[SSC]]*Table24[[#This Row],[Conversion Rate]]</f>
        <v>0</v>
      </c>
      <c r="BA777" s="28" t="e">
        <f>Table24[[#This Row],[Screening]]*Table24[[#This Row],[Conversion Rate]]</f>
        <v>#VALUE!</v>
      </c>
      <c r="BB777" s="28">
        <f>Table24[[#This Row],[Other Charges]]*Table24[[#This Row],[Conversion Rate]]</f>
        <v>0</v>
      </c>
      <c r="BC777" s="28">
        <f>Table24[[#This Row],[Dry Ice Charge]]*Table24[[#This Row],[Conversion Rate]]</f>
        <v>0</v>
      </c>
      <c r="BD777" s="28">
        <f>Table24[[#This Row],[SAF/kg]]*Table24[[#This Row],[Conversion Rate]]</f>
        <v>0</v>
      </c>
      <c r="BE777" s="30" t="e" cm="1">
        <f t="array" ref="BE777">IF(COUNTIFS(F$20:F$1213,F777,G$20:G$1213,G777)&gt;1,
    _xlfn.PERCENTRANK.INC(
        _xlfn._xlws.FILTER(AO$20:AO$1213, (F$20:F$1213=F777)*(G$20:G$1213=G777)*ISNUMBER(AO$20:AO$1213)),
        AO777
    ),
    0
)</f>
        <v>#VALUE!</v>
      </c>
      <c r="BF777" s="28" t="str">
        <f t="shared" si="11"/>
        <v/>
      </c>
    </row>
    <row r="778" spans="3:58" hidden="1">
      <c r="C778" s="6" t="s">
        <v>20</v>
      </c>
      <c r="D778" s="4" t="s">
        <v>472</v>
      </c>
      <c r="E778" s="4" t="s">
        <v>22</v>
      </c>
      <c r="F778" s="4" t="s">
        <v>32</v>
      </c>
      <c r="G778" s="4" t="s">
        <v>106</v>
      </c>
      <c r="H778" s="4" t="s">
        <v>799</v>
      </c>
      <c r="I778" s="4" t="s">
        <v>816</v>
      </c>
      <c r="J778" s="4" t="s">
        <v>776</v>
      </c>
      <c r="K778" s="4" t="s">
        <v>777</v>
      </c>
      <c r="L7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778" s="7">
        <v>8835.8500000000076</v>
      </c>
      <c r="N778" s="4">
        <v>620</v>
      </c>
      <c r="O778" s="13">
        <v>14.251370967741948</v>
      </c>
      <c r="P778" s="8" t="s">
        <v>991</v>
      </c>
      <c r="Q778" s="12" t="s">
        <v>472</v>
      </c>
      <c r="R778" s="12" t="s">
        <v>792</v>
      </c>
      <c r="S778" s="12" t="s">
        <v>81</v>
      </c>
      <c r="T778" s="12" t="s">
        <v>859</v>
      </c>
      <c r="U778" s="22"/>
      <c r="V778" s="12" t="s">
        <v>974</v>
      </c>
      <c r="W778" s="12"/>
      <c r="X778" s="12" t="s">
        <v>975</v>
      </c>
      <c r="Y778" s="12"/>
      <c r="Z778" s="12"/>
      <c r="AA778" s="12">
        <v>7.7</v>
      </c>
      <c r="AB778" s="12">
        <v>7.5</v>
      </c>
      <c r="AC778" s="12"/>
      <c r="AD778" s="12"/>
      <c r="AE778" s="12" t="s">
        <v>900</v>
      </c>
      <c r="AF778" s="12"/>
      <c r="AG778" s="12"/>
      <c r="AH778" s="12" t="s">
        <v>976</v>
      </c>
      <c r="AI778" s="12"/>
      <c r="AJ778" s="12"/>
      <c r="AK778" s="12"/>
      <c r="AL778" s="16" t="s">
        <v>964</v>
      </c>
      <c r="AM778" s="12" t="s">
        <v>1500</v>
      </c>
      <c r="AN778" s="27">
        <f>VLOOKUP(Table24[[#This Row],[USD conversion]],Sheet2!A:B,2,FALSE)</f>
        <v>1</v>
      </c>
      <c r="AO778" s="28" t="e">
        <f>Table24[[#This Row],[Min Charge]]*Table24[[#This Row],[Conversion Rate]]</f>
        <v>#VALUE!</v>
      </c>
      <c r="AP778" s="28">
        <f>Table24[[#This Row],[45]]*Table24[[#This Row],[Conversion Rate]]</f>
        <v>0</v>
      </c>
      <c r="AQ778" s="28" t="e">
        <f>Table24[[#This Row],[100]]*Table24[[#This Row],[Conversion Rate]]</f>
        <v>#VALUE!</v>
      </c>
      <c r="AR778" s="28">
        <f>Table24[[#This Row],[200]]*Table24[[#This Row],[Conversion Rate]]</f>
        <v>0</v>
      </c>
      <c r="AS778" s="28">
        <f>Table24[[#This Row],[300]]*Table24[[#This Row],[Conversion Rate]]</f>
        <v>0</v>
      </c>
      <c r="AT778" s="28">
        <f>Table24[[#This Row],[500]]*Table24[[#This Row],[Conversion Rate]]</f>
        <v>7.7</v>
      </c>
      <c r="AU778" s="28">
        <f>Table24[[#This Row],[1000]]*Table24[[#This Row],[Conversion Rate]]</f>
        <v>7.5</v>
      </c>
      <c r="AV778" s="28">
        <f>Table24[[#This Row],[2500]]*Table24[[#This Row],[Conversion Rate]]</f>
        <v>0</v>
      </c>
      <c r="AW778" s="28">
        <f>Table24[[#This Row],[5000]]*Table24[[#This Row],[Conversion Rate]]</f>
        <v>0</v>
      </c>
      <c r="AX778" s="28" t="str">
        <f>Table24[[#This Row],[All In/ ++]]</f>
        <v>all in</v>
      </c>
      <c r="AY778" s="28">
        <f>Table24[[#This Row],[FSC]]*Table24[[#This Row],[Conversion Rate]]</f>
        <v>0</v>
      </c>
      <c r="AZ778" s="28">
        <f>Table24[[#This Row],[SSC]]*Table24[[#This Row],[Conversion Rate]]</f>
        <v>0</v>
      </c>
      <c r="BA778" s="28" t="e">
        <f>Table24[[#This Row],[Screening]]*Table24[[#This Row],[Conversion Rate]]</f>
        <v>#VALUE!</v>
      </c>
      <c r="BB778" s="28">
        <f>Table24[[#This Row],[Other Charges]]*Table24[[#This Row],[Conversion Rate]]</f>
        <v>0</v>
      </c>
      <c r="BC778" s="28">
        <f>Table24[[#This Row],[Dry Ice Charge]]*Table24[[#This Row],[Conversion Rate]]</f>
        <v>0</v>
      </c>
      <c r="BD778" s="28">
        <f>Table24[[#This Row],[SAF/kg]]*Table24[[#This Row],[Conversion Rate]]</f>
        <v>0</v>
      </c>
      <c r="BE778" s="30" t="e" cm="1">
        <f t="array" ref="BE778">IF(COUNTIFS(F$20:F$1213,F778,G$20:G$1213,G778)&gt;1,
    _xlfn.PERCENTRANK.INC(
        _xlfn._xlws.FILTER(AO$20:AO$1213, (F$20:F$1213=F778)*(G$20:G$1213=G778)*ISNUMBER(AO$20:AO$1213)),
        AO778
    ),
    0
)</f>
        <v>#VALUE!</v>
      </c>
      <c r="BF778" s="28" t="str">
        <f t="shared" si="11"/>
        <v/>
      </c>
    </row>
    <row r="779" spans="3:58" hidden="1">
      <c r="C779" s="6" t="s">
        <v>20</v>
      </c>
      <c r="D779" s="4" t="s">
        <v>472</v>
      </c>
      <c r="E779" s="4" t="s">
        <v>22</v>
      </c>
      <c r="F779" s="4" t="s">
        <v>32</v>
      </c>
      <c r="G779" s="4" t="s">
        <v>29</v>
      </c>
      <c r="H779" s="4" t="s">
        <v>799</v>
      </c>
      <c r="I779" s="4" t="s">
        <v>811</v>
      </c>
      <c r="J779" s="4" t="s">
        <v>776</v>
      </c>
      <c r="K779" s="4" t="s">
        <v>777</v>
      </c>
      <c r="L7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779" s="7">
        <v>5365.61</v>
      </c>
      <c r="N779" s="4">
        <v>313</v>
      </c>
      <c r="O779" s="13">
        <v>17.14252396166134</v>
      </c>
      <c r="P779" s="8" t="s">
        <v>991</v>
      </c>
      <c r="Q779" s="12" t="s">
        <v>472</v>
      </c>
      <c r="R779" s="12" t="s">
        <v>792</v>
      </c>
      <c r="S779" s="12" t="s">
        <v>81</v>
      </c>
      <c r="T779" s="12" t="s">
        <v>859</v>
      </c>
      <c r="U779" s="22"/>
      <c r="V779" s="12" t="s">
        <v>984</v>
      </c>
      <c r="W779" s="12"/>
      <c r="X779" s="12" t="s">
        <v>983</v>
      </c>
      <c r="Y779" s="12"/>
      <c r="Z779" s="12"/>
      <c r="AA779" s="12">
        <v>3.2</v>
      </c>
      <c r="AB779" s="12">
        <v>3</v>
      </c>
      <c r="AC779" s="12"/>
      <c r="AD779" s="12"/>
      <c r="AE779" s="12" t="s">
        <v>900</v>
      </c>
      <c r="AF779" s="12"/>
      <c r="AG779" s="12"/>
      <c r="AH779" s="12" t="s">
        <v>976</v>
      </c>
      <c r="AI779" s="12"/>
      <c r="AJ779" s="12"/>
      <c r="AK779" s="12"/>
      <c r="AL779" s="16" t="s">
        <v>964</v>
      </c>
      <c r="AM779" s="12" t="s">
        <v>1500</v>
      </c>
      <c r="AN779" s="27">
        <f>VLOOKUP(Table24[[#This Row],[USD conversion]],Sheet2!A:B,2,FALSE)</f>
        <v>1</v>
      </c>
      <c r="AO779" s="28" t="e">
        <f>Table24[[#This Row],[Min Charge]]*Table24[[#This Row],[Conversion Rate]]</f>
        <v>#VALUE!</v>
      </c>
      <c r="AP779" s="28">
        <f>Table24[[#This Row],[45]]*Table24[[#This Row],[Conversion Rate]]</f>
        <v>0</v>
      </c>
      <c r="AQ779" s="28" t="e">
        <f>Table24[[#This Row],[100]]*Table24[[#This Row],[Conversion Rate]]</f>
        <v>#VALUE!</v>
      </c>
      <c r="AR779" s="28">
        <f>Table24[[#This Row],[200]]*Table24[[#This Row],[Conversion Rate]]</f>
        <v>0</v>
      </c>
      <c r="AS779" s="28">
        <f>Table24[[#This Row],[300]]*Table24[[#This Row],[Conversion Rate]]</f>
        <v>0</v>
      </c>
      <c r="AT779" s="28">
        <f>Table24[[#This Row],[500]]*Table24[[#This Row],[Conversion Rate]]</f>
        <v>3.2</v>
      </c>
      <c r="AU779" s="28">
        <f>Table24[[#This Row],[1000]]*Table24[[#This Row],[Conversion Rate]]</f>
        <v>3</v>
      </c>
      <c r="AV779" s="28">
        <f>Table24[[#This Row],[2500]]*Table24[[#This Row],[Conversion Rate]]</f>
        <v>0</v>
      </c>
      <c r="AW779" s="28">
        <f>Table24[[#This Row],[5000]]*Table24[[#This Row],[Conversion Rate]]</f>
        <v>0</v>
      </c>
      <c r="AX779" s="28" t="str">
        <f>Table24[[#This Row],[All In/ ++]]</f>
        <v>all in</v>
      </c>
      <c r="AY779" s="28">
        <f>Table24[[#This Row],[FSC]]*Table24[[#This Row],[Conversion Rate]]</f>
        <v>0</v>
      </c>
      <c r="AZ779" s="28">
        <f>Table24[[#This Row],[SSC]]*Table24[[#This Row],[Conversion Rate]]</f>
        <v>0</v>
      </c>
      <c r="BA779" s="28" t="e">
        <f>Table24[[#This Row],[Screening]]*Table24[[#This Row],[Conversion Rate]]</f>
        <v>#VALUE!</v>
      </c>
      <c r="BB779" s="28">
        <f>Table24[[#This Row],[Other Charges]]*Table24[[#This Row],[Conversion Rate]]</f>
        <v>0</v>
      </c>
      <c r="BC779" s="28">
        <f>Table24[[#This Row],[Dry Ice Charge]]*Table24[[#This Row],[Conversion Rate]]</f>
        <v>0</v>
      </c>
      <c r="BD779" s="28">
        <f>Table24[[#This Row],[SAF/kg]]*Table24[[#This Row],[Conversion Rate]]</f>
        <v>0</v>
      </c>
      <c r="BE779" s="30" t="e" cm="1">
        <f t="array" ref="BE779">IF(COUNTIFS(F$20:F$1213,F779,G$20:G$1213,G779)&gt;1,
    _xlfn.PERCENTRANK.INC(
        _xlfn._xlws.FILTER(AO$20:AO$1213, (F$20:F$1213=F779)*(G$20:G$1213=G779)*ISNUMBER(AO$20:AO$1213)),
        AO779
    ),
    0
)</f>
        <v>#VALUE!</v>
      </c>
      <c r="BF779" s="28" t="str">
        <f t="shared" si="11"/>
        <v/>
      </c>
    </row>
    <row r="780" spans="3:58">
      <c r="C780" s="6" t="s">
        <v>20</v>
      </c>
      <c r="D780" s="4" t="s">
        <v>472</v>
      </c>
      <c r="E780" s="4" t="s">
        <v>22</v>
      </c>
      <c r="F780" s="4" t="s">
        <v>59</v>
      </c>
      <c r="G780" s="4" t="s">
        <v>51</v>
      </c>
      <c r="H780" s="4" t="s">
        <v>799</v>
      </c>
      <c r="I780" s="4" t="s">
        <v>800</v>
      </c>
      <c r="J780" s="4" t="s">
        <v>776</v>
      </c>
      <c r="K780" s="4" t="s">
        <v>778</v>
      </c>
      <c r="L7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PharmaYesExpressSEAFRAUSDEAMERICASEMEA</v>
      </c>
      <c r="M780" s="7">
        <v>17802</v>
      </c>
      <c r="N780" s="4">
        <v>468</v>
      </c>
      <c r="O780" s="13">
        <v>38.03846153846154</v>
      </c>
      <c r="P780" s="8" t="s">
        <v>991</v>
      </c>
      <c r="Q780" s="12" t="s">
        <v>472</v>
      </c>
      <c r="R780" s="12" t="s">
        <v>792</v>
      </c>
      <c r="S780" s="12" t="s">
        <v>81</v>
      </c>
      <c r="T780" s="12" t="s">
        <v>859</v>
      </c>
      <c r="U780" s="22"/>
      <c r="V780" s="12" t="s">
        <v>989</v>
      </c>
      <c r="W780" s="12"/>
      <c r="X780" s="12" t="s">
        <v>990</v>
      </c>
      <c r="Y780" s="12"/>
      <c r="Z780" s="12"/>
      <c r="AA780" s="12">
        <v>2.8</v>
      </c>
      <c r="AB780" s="12">
        <v>2.5</v>
      </c>
      <c r="AC780" s="12"/>
      <c r="AD780" s="12"/>
      <c r="AE780" s="12" t="s">
        <v>900</v>
      </c>
      <c r="AF780" s="12"/>
      <c r="AG780" s="12"/>
      <c r="AH780" s="12" t="s">
        <v>976</v>
      </c>
      <c r="AI780" s="12"/>
      <c r="AJ780" s="12"/>
      <c r="AK780" s="12"/>
      <c r="AL780" s="16" t="s">
        <v>964</v>
      </c>
      <c r="AM780" s="12" t="s">
        <v>1500</v>
      </c>
      <c r="AN780" s="27">
        <f>VLOOKUP(Table24[[#This Row],[USD conversion]],Sheet2!A:B,2,FALSE)</f>
        <v>1</v>
      </c>
      <c r="AO780" s="28" t="e">
        <f>Table24[[#This Row],[Min Charge]]*Table24[[#This Row],[Conversion Rate]]</f>
        <v>#VALUE!</v>
      </c>
      <c r="AP780" s="28">
        <f>Table24[[#This Row],[45]]*Table24[[#This Row],[Conversion Rate]]</f>
        <v>0</v>
      </c>
      <c r="AQ780" s="28" t="e">
        <f>Table24[[#This Row],[100]]*Table24[[#This Row],[Conversion Rate]]</f>
        <v>#VALUE!</v>
      </c>
      <c r="AR780" s="28">
        <f>Table24[[#This Row],[200]]*Table24[[#This Row],[Conversion Rate]]</f>
        <v>0</v>
      </c>
      <c r="AS780" s="28">
        <f>Table24[[#This Row],[300]]*Table24[[#This Row],[Conversion Rate]]</f>
        <v>0</v>
      </c>
      <c r="AT780" s="28">
        <f>Table24[[#This Row],[500]]*Table24[[#This Row],[Conversion Rate]]</f>
        <v>2.8</v>
      </c>
      <c r="AU780" s="28">
        <f>Table24[[#This Row],[1000]]*Table24[[#This Row],[Conversion Rate]]</f>
        <v>2.5</v>
      </c>
      <c r="AV780" s="28">
        <f>Table24[[#This Row],[2500]]*Table24[[#This Row],[Conversion Rate]]</f>
        <v>0</v>
      </c>
      <c r="AW780" s="28">
        <f>Table24[[#This Row],[5000]]*Table24[[#This Row],[Conversion Rate]]</f>
        <v>0</v>
      </c>
      <c r="AX780" s="28" t="str">
        <f>Table24[[#This Row],[All In/ ++]]</f>
        <v>all in</v>
      </c>
      <c r="AY780" s="28">
        <f>Table24[[#This Row],[FSC]]*Table24[[#This Row],[Conversion Rate]]</f>
        <v>0</v>
      </c>
      <c r="AZ780" s="28">
        <f>Table24[[#This Row],[SSC]]*Table24[[#This Row],[Conversion Rate]]</f>
        <v>0</v>
      </c>
      <c r="BA780" s="28" t="e">
        <f>Table24[[#This Row],[Screening]]*Table24[[#This Row],[Conversion Rate]]</f>
        <v>#VALUE!</v>
      </c>
      <c r="BB780" s="28">
        <f>Table24[[#This Row],[Other Charges]]*Table24[[#This Row],[Conversion Rate]]</f>
        <v>0</v>
      </c>
      <c r="BC780" s="28">
        <f>Table24[[#This Row],[Dry Ice Charge]]*Table24[[#This Row],[Conversion Rate]]</f>
        <v>0</v>
      </c>
      <c r="BD780" s="28">
        <f>Table24[[#This Row],[SAF/kg]]*Table24[[#This Row],[Conversion Rate]]</f>
        <v>0</v>
      </c>
      <c r="BE780" s="30" t="e" cm="1">
        <f t="array" ref="BE780">IF(COUNTIFS(F$20:F$1213,F780,G$20:G$1213,G780)&gt;1,
    _xlfn.PERCENTRANK.INC(
        _xlfn._xlws.FILTER(AO$20:AO$1213, (F$20:F$1213=F780)*(G$20:G$1213=G780)*ISNUMBER(AO$20:AO$1213)),
        AO780
    ),
    0
)</f>
        <v>#VALUE!</v>
      </c>
      <c r="BF780" s="28" t="str">
        <f t="shared" ref="BF780:BF843" si="12">IF(ISNUMBER(BE780), IF(BE780&lt;=0.2, "Green", IF(BE780&lt;=0.7, "Orange", "Red")), "")</f>
        <v/>
      </c>
    </row>
    <row r="781" spans="3:58" hidden="1">
      <c r="C781" s="6" t="s">
        <v>20</v>
      </c>
      <c r="D781" s="4" t="s">
        <v>21</v>
      </c>
      <c r="E781" s="4" t="s">
        <v>22</v>
      </c>
      <c r="F781" s="4" t="s">
        <v>179</v>
      </c>
      <c r="G781" s="4" t="s">
        <v>37</v>
      </c>
      <c r="H781" s="4" t="s">
        <v>821</v>
      </c>
      <c r="I781" s="4" t="s">
        <v>799</v>
      </c>
      <c r="J781" s="4" t="s">
        <v>777</v>
      </c>
      <c r="K781" s="4" t="s">
        <v>776</v>
      </c>
      <c r="L7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PharmaNoExpressBKKLAXTHUSAPACAMERICAS</v>
      </c>
      <c r="M781" s="7">
        <v>963</v>
      </c>
      <c r="N781" s="4">
        <v>508</v>
      </c>
      <c r="O781" s="13">
        <v>1.8956692913385826</v>
      </c>
      <c r="P781" s="8" t="s">
        <v>991</v>
      </c>
      <c r="Q781" s="12" t="s">
        <v>472</v>
      </c>
      <c r="R781" s="12" t="s">
        <v>792</v>
      </c>
      <c r="S781" s="12" t="s">
        <v>81</v>
      </c>
      <c r="T781" s="12" t="s">
        <v>967</v>
      </c>
      <c r="U781" s="22"/>
      <c r="V781" s="12"/>
      <c r="W781" s="12"/>
      <c r="X781" s="12"/>
      <c r="Y781" s="12"/>
      <c r="Z781" s="12"/>
      <c r="AA781" s="12">
        <v>430</v>
      </c>
      <c r="AB781" s="12">
        <v>420</v>
      </c>
      <c r="AC781" s="12"/>
      <c r="AD781" s="12"/>
      <c r="AE781" s="12" t="s">
        <v>900</v>
      </c>
      <c r="AF781" s="12"/>
      <c r="AG781" s="12"/>
      <c r="AH781" s="12"/>
      <c r="AI781" s="12"/>
      <c r="AJ781" s="12"/>
      <c r="AK781" s="12"/>
      <c r="AL781" s="16" t="s">
        <v>968</v>
      </c>
      <c r="AM781" s="12" t="s">
        <v>1506</v>
      </c>
      <c r="AN781" s="27">
        <f>VLOOKUP(Table24[[#This Row],[USD conversion]],Sheet2!A:B,2,FALSE)</f>
        <v>3.058E-2</v>
      </c>
      <c r="AO781" s="28">
        <f>Table24[[#This Row],[Min Charge]]*Table24[[#This Row],[Conversion Rate]]</f>
        <v>0</v>
      </c>
      <c r="AP781" s="28">
        <f>Table24[[#This Row],[45]]*Table24[[#This Row],[Conversion Rate]]</f>
        <v>0</v>
      </c>
      <c r="AQ781" s="28">
        <f>Table24[[#This Row],[100]]*Table24[[#This Row],[Conversion Rate]]</f>
        <v>0</v>
      </c>
      <c r="AR781" s="28">
        <f>Table24[[#This Row],[200]]*Table24[[#This Row],[Conversion Rate]]</f>
        <v>0</v>
      </c>
      <c r="AS781" s="28">
        <f>Table24[[#This Row],[300]]*Table24[[#This Row],[Conversion Rate]]</f>
        <v>0</v>
      </c>
      <c r="AT781" s="28">
        <f>Table24[[#This Row],[500]]*Table24[[#This Row],[Conversion Rate]]</f>
        <v>13.1494</v>
      </c>
      <c r="AU781" s="28">
        <f>Table24[[#This Row],[1000]]*Table24[[#This Row],[Conversion Rate]]</f>
        <v>12.8436</v>
      </c>
      <c r="AV781" s="28">
        <f>Table24[[#This Row],[2500]]*Table24[[#This Row],[Conversion Rate]]</f>
        <v>0</v>
      </c>
      <c r="AW781" s="28">
        <f>Table24[[#This Row],[5000]]*Table24[[#This Row],[Conversion Rate]]</f>
        <v>0</v>
      </c>
      <c r="AX781" s="28" t="str">
        <f>Table24[[#This Row],[All In/ ++]]</f>
        <v>all in</v>
      </c>
      <c r="AY781" s="28">
        <f>Table24[[#This Row],[FSC]]*Table24[[#This Row],[Conversion Rate]]</f>
        <v>0</v>
      </c>
      <c r="AZ781" s="28">
        <f>Table24[[#This Row],[SSC]]*Table24[[#This Row],[Conversion Rate]]</f>
        <v>0</v>
      </c>
      <c r="BA781" s="28">
        <f>Table24[[#This Row],[Screening]]*Table24[[#This Row],[Conversion Rate]]</f>
        <v>0</v>
      </c>
      <c r="BB781" s="28">
        <f>Table24[[#This Row],[Other Charges]]*Table24[[#This Row],[Conversion Rate]]</f>
        <v>0</v>
      </c>
      <c r="BC781" s="28">
        <f>Table24[[#This Row],[Dry Ice Charge]]*Table24[[#This Row],[Conversion Rate]]</f>
        <v>0</v>
      </c>
      <c r="BD781" s="28">
        <f>Table24[[#This Row],[SAF/kg]]*Table24[[#This Row],[Conversion Rate]]</f>
        <v>0</v>
      </c>
      <c r="BE781" s="30" cm="1">
        <f t="array" ref="BE781">IF(COUNTIFS(F$20:F$1213,F781,G$20:G$1213,G781)&gt;1,
    _xlfn.PERCENTRANK.INC(
        _xlfn._xlws.FILTER(AO$20:AO$1213, (F$20:F$1213=F781)*(G$20:G$1213=G781)*ISNUMBER(AO$20:AO$1213)),
        AO781
    ),
    0
)</f>
        <v>0</v>
      </c>
      <c r="BF781" s="28" t="str">
        <f t="shared" si="12"/>
        <v>Green</v>
      </c>
    </row>
    <row r="782" spans="3:58" hidden="1">
      <c r="C782" s="6" t="s">
        <v>20</v>
      </c>
      <c r="D782" s="4" t="s">
        <v>472</v>
      </c>
      <c r="E782" s="4" t="s">
        <v>22</v>
      </c>
      <c r="F782" s="4" t="s">
        <v>290</v>
      </c>
      <c r="G782" s="4" t="s">
        <v>86</v>
      </c>
      <c r="H782" s="4" t="s">
        <v>797</v>
      </c>
      <c r="I782" s="4" t="s">
        <v>795</v>
      </c>
      <c r="J782" s="4" t="s">
        <v>777</v>
      </c>
      <c r="K782" s="4" t="s">
        <v>778</v>
      </c>
      <c r="L7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PharmaYesExpressBOMLHRINGBAPACEMEA</v>
      </c>
      <c r="M782" s="7">
        <v>12939</v>
      </c>
      <c r="N782" s="4">
        <v>333</v>
      </c>
      <c r="O782" s="13">
        <v>38.855855855855857</v>
      </c>
      <c r="P782" s="8" t="s">
        <v>991</v>
      </c>
      <c r="Q782" s="12" t="s">
        <v>472</v>
      </c>
      <c r="R782" s="12" t="s">
        <v>792</v>
      </c>
      <c r="S782" s="12" t="s">
        <v>81</v>
      </c>
      <c r="T782" s="12" t="s">
        <v>871</v>
      </c>
      <c r="U782" s="22"/>
      <c r="V782" s="12">
        <v>12941.498952720001</v>
      </c>
      <c r="W782" s="12"/>
      <c r="X782" s="12">
        <v>516</v>
      </c>
      <c r="Y782" s="12"/>
      <c r="Z782" s="12">
        <v>474</v>
      </c>
      <c r="AA782" s="12">
        <v>440</v>
      </c>
      <c r="AB782" s="12"/>
      <c r="AC782" s="12"/>
      <c r="AD782" s="12"/>
      <c r="AE782" s="12" t="s">
        <v>900</v>
      </c>
      <c r="AF782" s="12"/>
      <c r="AG782" s="12"/>
      <c r="AH782" s="12"/>
      <c r="AI782" s="12"/>
      <c r="AJ782" s="12"/>
      <c r="AK782" s="12"/>
      <c r="AL782" s="16" t="s">
        <v>964</v>
      </c>
      <c r="AM782" s="12" t="s">
        <v>1507</v>
      </c>
      <c r="AN782" s="27">
        <f>VLOOKUP(Table24[[#This Row],[USD conversion]],Sheet2!A:B,2,FALSE)</f>
        <v>1.167E-2</v>
      </c>
      <c r="AO782" s="28">
        <f>Table24[[#This Row],[Min Charge]]*Table24[[#This Row],[Conversion Rate]]</f>
        <v>151.02729277824241</v>
      </c>
      <c r="AP782" s="28">
        <f>Table24[[#This Row],[45]]*Table24[[#This Row],[Conversion Rate]]</f>
        <v>0</v>
      </c>
      <c r="AQ782" s="28">
        <f>Table24[[#This Row],[100]]*Table24[[#This Row],[Conversion Rate]]</f>
        <v>6.0217200000000002</v>
      </c>
      <c r="AR782" s="28">
        <f>Table24[[#This Row],[200]]*Table24[[#This Row],[Conversion Rate]]</f>
        <v>0</v>
      </c>
      <c r="AS782" s="28">
        <f>Table24[[#This Row],[300]]*Table24[[#This Row],[Conversion Rate]]</f>
        <v>5.5315799999999999</v>
      </c>
      <c r="AT782" s="28">
        <f>Table24[[#This Row],[500]]*Table24[[#This Row],[Conversion Rate]]</f>
        <v>5.1348000000000003</v>
      </c>
      <c r="AU782" s="28">
        <f>Table24[[#This Row],[1000]]*Table24[[#This Row],[Conversion Rate]]</f>
        <v>0</v>
      </c>
      <c r="AV782" s="28">
        <f>Table24[[#This Row],[2500]]*Table24[[#This Row],[Conversion Rate]]</f>
        <v>0</v>
      </c>
      <c r="AW782" s="28">
        <f>Table24[[#This Row],[5000]]*Table24[[#This Row],[Conversion Rate]]</f>
        <v>0</v>
      </c>
      <c r="AX782" s="28" t="str">
        <f>Table24[[#This Row],[All In/ ++]]</f>
        <v>all in</v>
      </c>
      <c r="AY782" s="28">
        <f>Table24[[#This Row],[FSC]]*Table24[[#This Row],[Conversion Rate]]</f>
        <v>0</v>
      </c>
      <c r="AZ782" s="28">
        <f>Table24[[#This Row],[SSC]]*Table24[[#This Row],[Conversion Rate]]</f>
        <v>0</v>
      </c>
      <c r="BA782" s="28">
        <f>Table24[[#This Row],[Screening]]*Table24[[#This Row],[Conversion Rate]]</f>
        <v>0</v>
      </c>
      <c r="BB782" s="28">
        <f>Table24[[#This Row],[Other Charges]]*Table24[[#This Row],[Conversion Rate]]</f>
        <v>0</v>
      </c>
      <c r="BC782" s="28">
        <f>Table24[[#This Row],[Dry Ice Charge]]*Table24[[#This Row],[Conversion Rate]]</f>
        <v>0</v>
      </c>
      <c r="BD782" s="28">
        <f>Table24[[#This Row],[SAF/kg]]*Table24[[#This Row],[Conversion Rate]]</f>
        <v>0</v>
      </c>
      <c r="BE782" s="30" cm="1">
        <f t="array" ref="BE782">IF(COUNTIFS(F$20:F$1213,F782,G$20:G$1213,G782)&gt;1,
    _xlfn.PERCENTRANK.INC(
        _xlfn._xlws.FILTER(AO$20:AO$1213, (F$20:F$1213=F782)*(G$20:G$1213=G782)*ISNUMBER(AO$20:AO$1213)),
        AO782
    ),
    0
)</f>
        <v>0.25</v>
      </c>
      <c r="BF782" s="28" t="str">
        <f t="shared" si="12"/>
        <v>Orange</v>
      </c>
    </row>
    <row r="783" spans="3:58" hidden="1">
      <c r="C783" s="6" t="s">
        <v>20</v>
      </c>
      <c r="D783" s="4" t="s">
        <v>21</v>
      </c>
      <c r="E783" s="4" t="s">
        <v>22</v>
      </c>
      <c r="F783" s="4" t="s">
        <v>290</v>
      </c>
      <c r="G783" s="4" t="s">
        <v>27</v>
      </c>
      <c r="H783" s="4" t="s">
        <v>797</v>
      </c>
      <c r="I783" s="4" t="s">
        <v>810</v>
      </c>
      <c r="J783" s="4" t="s">
        <v>777</v>
      </c>
      <c r="K783" s="4" t="s">
        <v>777</v>
      </c>
      <c r="L7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PharmaNoExpressBOMSININSGAPACAPAC</v>
      </c>
      <c r="M783" s="7">
        <v>3239</v>
      </c>
      <c r="N783" s="4">
        <v>591</v>
      </c>
      <c r="O783" s="13">
        <v>5.4805414551607443</v>
      </c>
      <c r="P783" s="8" t="s">
        <v>991</v>
      </c>
      <c r="Q783" s="12" t="s">
        <v>472</v>
      </c>
      <c r="R783" s="12" t="s">
        <v>792</v>
      </c>
      <c r="S783" s="12" t="s">
        <v>81</v>
      </c>
      <c r="T783" s="12" t="s">
        <v>871</v>
      </c>
      <c r="U783" s="22"/>
      <c r="V783" s="12">
        <v>9902</v>
      </c>
      <c r="W783" s="12"/>
      <c r="X783" s="12">
        <v>375</v>
      </c>
      <c r="Y783" s="12"/>
      <c r="Z783" s="12">
        <v>345</v>
      </c>
      <c r="AA783" s="12">
        <v>315</v>
      </c>
      <c r="AB783" s="12"/>
      <c r="AC783" s="12"/>
      <c r="AD783" s="12"/>
      <c r="AE783" s="12" t="s">
        <v>900</v>
      </c>
      <c r="AF783" s="12"/>
      <c r="AG783" s="12"/>
      <c r="AH783" s="12"/>
      <c r="AI783" s="12"/>
      <c r="AJ783" s="12"/>
      <c r="AK783" s="12"/>
      <c r="AL783" s="16" t="s">
        <v>964</v>
      </c>
      <c r="AM783" s="12" t="s">
        <v>1507</v>
      </c>
      <c r="AN783" s="27">
        <f>VLOOKUP(Table24[[#This Row],[USD conversion]],Sheet2!A:B,2,FALSE)</f>
        <v>1.167E-2</v>
      </c>
      <c r="AO783" s="28">
        <f>Table24[[#This Row],[Min Charge]]*Table24[[#This Row],[Conversion Rate]]</f>
        <v>115.55633999999999</v>
      </c>
      <c r="AP783" s="28">
        <f>Table24[[#This Row],[45]]*Table24[[#This Row],[Conversion Rate]]</f>
        <v>0</v>
      </c>
      <c r="AQ783" s="28">
        <f>Table24[[#This Row],[100]]*Table24[[#This Row],[Conversion Rate]]</f>
        <v>4.3762499999999998</v>
      </c>
      <c r="AR783" s="28">
        <f>Table24[[#This Row],[200]]*Table24[[#This Row],[Conversion Rate]]</f>
        <v>0</v>
      </c>
      <c r="AS783" s="28">
        <f>Table24[[#This Row],[300]]*Table24[[#This Row],[Conversion Rate]]</f>
        <v>4.0261500000000003</v>
      </c>
      <c r="AT783" s="28">
        <f>Table24[[#This Row],[500]]*Table24[[#This Row],[Conversion Rate]]</f>
        <v>3.67605</v>
      </c>
      <c r="AU783" s="28">
        <f>Table24[[#This Row],[1000]]*Table24[[#This Row],[Conversion Rate]]</f>
        <v>0</v>
      </c>
      <c r="AV783" s="28">
        <f>Table24[[#This Row],[2500]]*Table24[[#This Row],[Conversion Rate]]</f>
        <v>0</v>
      </c>
      <c r="AW783" s="28">
        <f>Table24[[#This Row],[5000]]*Table24[[#This Row],[Conversion Rate]]</f>
        <v>0</v>
      </c>
      <c r="AX783" s="28" t="str">
        <f>Table24[[#This Row],[All In/ ++]]</f>
        <v>all in</v>
      </c>
      <c r="AY783" s="28">
        <f>Table24[[#This Row],[FSC]]*Table24[[#This Row],[Conversion Rate]]</f>
        <v>0</v>
      </c>
      <c r="AZ783" s="28">
        <f>Table24[[#This Row],[SSC]]*Table24[[#This Row],[Conversion Rate]]</f>
        <v>0</v>
      </c>
      <c r="BA783" s="28">
        <f>Table24[[#This Row],[Screening]]*Table24[[#This Row],[Conversion Rate]]</f>
        <v>0</v>
      </c>
      <c r="BB783" s="28">
        <f>Table24[[#This Row],[Other Charges]]*Table24[[#This Row],[Conversion Rate]]</f>
        <v>0</v>
      </c>
      <c r="BC783" s="28">
        <f>Table24[[#This Row],[Dry Ice Charge]]*Table24[[#This Row],[Conversion Rate]]</f>
        <v>0</v>
      </c>
      <c r="BD783" s="28">
        <f>Table24[[#This Row],[SAF/kg]]*Table24[[#This Row],[Conversion Rate]]</f>
        <v>0</v>
      </c>
      <c r="BE783" s="30" cm="1">
        <f t="array" ref="BE783">IF(COUNTIFS(F$20:F$1213,F783,G$20:G$1213,G783)&gt;1,
    _xlfn.PERCENTRANK.INC(
        _xlfn._xlws.FILTER(AO$20:AO$1213, (F$20:F$1213=F783)*(G$20:G$1213=G783)*ISNUMBER(AO$20:AO$1213)),
        AO783
    ),
    0
)</f>
        <v>0.66600000000000004</v>
      </c>
      <c r="BF783" s="28" t="str">
        <f t="shared" si="12"/>
        <v>Orange</v>
      </c>
    </row>
    <row r="784" spans="3:58" hidden="1">
      <c r="C784" s="6" t="s">
        <v>20</v>
      </c>
      <c r="D784" s="4" t="s">
        <v>472</v>
      </c>
      <c r="E784" s="4" t="s">
        <v>22</v>
      </c>
      <c r="F784" s="4" t="s">
        <v>290</v>
      </c>
      <c r="G784" s="4" t="s">
        <v>27</v>
      </c>
      <c r="H784" s="4" t="s">
        <v>797</v>
      </c>
      <c r="I784" s="4" t="s">
        <v>810</v>
      </c>
      <c r="J784" s="4" t="s">
        <v>777</v>
      </c>
      <c r="K784" s="4" t="s">
        <v>777</v>
      </c>
      <c r="L7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PharmaYesExpressBOMSININSGAPACAPAC</v>
      </c>
      <c r="M784" s="7">
        <v>91672</v>
      </c>
      <c r="N784" s="4">
        <v>937</v>
      </c>
      <c r="O784" s="13">
        <v>97.835645677694771</v>
      </c>
      <c r="P784" s="8" t="s">
        <v>991</v>
      </c>
      <c r="Q784" s="12" t="s">
        <v>472</v>
      </c>
      <c r="R784" s="12" t="s">
        <v>792</v>
      </c>
      <c r="S784" s="12" t="s">
        <v>81</v>
      </c>
      <c r="T784" s="12" t="s">
        <v>871</v>
      </c>
      <c r="U784" s="22"/>
      <c r="V784" s="12">
        <v>11388.0789594</v>
      </c>
      <c r="W784" s="12"/>
      <c r="X784" s="12">
        <v>455</v>
      </c>
      <c r="Y784" s="12"/>
      <c r="Z784" s="12">
        <v>397</v>
      </c>
      <c r="AA784" s="12">
        <v>363</v>
      </c>
      <c r="AB784" s="12"/>
      <c r="AC784" s="12"/>
      <c r="AD784" s="12"/>
      <c r="AE784" s="12" t="s">
        <v>900</v>
      </c>
      <c r="AF784" s="12"/>
      <c r="AG784" s="12"/>
      <c r="AH784" s="12"/>
      <c r="AI784" s="12"/>
      <c r="AJ784" s="12"/>
      <c r="AK784" s="12"/>
      <c r="AL784" s="16" t="s">
        <v>964</v>
      </c>
      <c r="AM784" s="12" t="s">
        <v>1507</v>
      </c>
      <c r="AN784" s="27">
        <f>VLOOKUP(Table24[[#This Row],[USD conversion]],Sheet2!A:B,2,FALSE)</f>
        <v>1.167E-2</v>
      </c>
      <c r="AO784" s="28">
        <f>Table24[[#This Row],[Min Charge]]*Table24[[#This Row],[Conversion Rate]]</f>
        <v>132.89888145619798</v>
      </c>
      <c r="AP784" s="28">
        <f>Table24[[#This Row],[45]]*Table24[[#This Row],[Conversion Rate]]</f>
        <v>0</v>
      </c>
      <c r="AQ784" s="28">
        <f>Table24[[#This Row],[100]]*Table24[[#This Row],[Conversion Rate]]</f>
        <v>5.30985</v>
      </c>
      <c r="AR784" s="28">
        <f>Table24[[#This Row],[200]]*Table24[[#This Row],[Conversion Rate]]</f>
        <v>0</v>
      </c>
      <c r="AS784" s="28">
        <f>Table24[[#This Row],[300]]*Table24[[#This Row],[Conversion Rate]]</f>
        <v>4.6329899999999995</v>
      </c>
      <c r="AT784" s="28">
        <f>Table24[[#This Row],[500]]*Table24[[#This Row],[Conversion Rate]]</f>
        <v>4.2362099999999998</v>
      </c>
      <c r="AU784" s="28">
        <f>Table24[[#This Row],[1000]]*Table24[[#This Row],[Conversion Rate]]</f>
        <v>0</v>
      </c>
      <c r="AV784" s="28">
        <f>Table24[[#This Row],[2500]]*Table24[[#This Row],[Conversion Rate]]</f>
        <v>0</v>
      </c>
      <c r="AW784" s="28">
        <f>Table24[[#This Row],[5000]]*Table24[[#This Row],[Conversion Rate]]</f>
        <v>0</v>
      </c>
      <c r="AX784" s="28" t="str">
        <f>Table24[[#This Row],[All In/ ++]]</f>
        <v>all in</v>
      </c>
      <c r="AY784" s="28">
        <f>Table24[[#This Row],[FSC]]*Table24[[#This Row],[Conversion Rate]]</f>
        <v>0</v>
      </c>
      <c r="AZ784" s="28">
        <f>Table24[[#This Row],[SSC]]*Table24[[#This Row],[Conversion Rate]]</f>
        <v>0</v>
      </c>
      <c r="BA784" s="28">
        <f>Table24[[#This Row],[Screening]]*Table24[[#This Row],[Conversion Rate]]</f>
        <v>0</v>
      </c>
      <c r="BB784" s="28">
        <f>Table24[[#This Row],[Other Charges]]*Table24[[#This Row],[Conversion Rate]]</f>
        <v>0</v>
      </c>
      <c r="BC784" s="28">
        <f>Table24[[#This Row],[Dry Ice Charge]]*Table24[[#This Row],[Conversion Rate]]</f>
        <v>0</v>
      </c>
      <c r="BD784" s="28">
        <f>Table24[[#This Row],[SAF/kg]]*Table24[[#This Row],[Conversion Rate]]</f>
        <v>0</v>
      </c>
      <c r="BE784" s="30" cm="1">
        <f t="array" ref="BE784">IF(COUNTIFS(F$20:F$1213,F784,G$20:G$1213,G784)&gt;1,
    _xlfn.PERCENTRANK.INC(
        _xlfn._xlws.FILTER(AO$20:AO$1213, (F$20:F$1213=F784)*(G$20:G$1213=G784)*ISNUMBER(AO$20:AO$1213)),
        AO784
    ),
    0
)</f>
        <v>0.77700000000000002</v>
      </c>
      <c r="BF784" s="28" t="str">
        <f t="shared" si="12"/>
        <v>Red</v>
      </c>
    </row>
    <row r="785" spans="3:58" hidden="1">
      <c r="C785" s="6" t="s">
        <v>20</v>
      </c>
      <c r="D785" s="4" t="s">
        <v>21</v>
      </c>
      <c r="E785" s="4" t="s">
        <v>22</v>
      </c>
      <c r="F785" s="4" t="s">
        <v>274</v>
      </c>
      <c r="G785" s="4" t="s">
        <v>27</v>
      </c>
      <c r="H785" s="4" t="s">
        <v>797</v>
      </c>
      <c r="I785" s="4" t="s">
        <v>810</v>
      </c>
      <c r="J785" s="4" t="s">
        <v>777</v>
      </c>
      <c r="K785" s="4" t="s">
        <v>777</v>
      </c>
      <c r="L7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PharmaNoExpressDELSININSGAPACAPAC</v>
      </c>
      <c r="M785" s="7">
        <v>4922</v>
      </c>
      <c r="N785" s="4">
        <v>339</v>
      </c>
      <c r="O785" s="13">
        <v>14.519174041297935</v>
      </c>
      <c r="P785" s="8" t="s">
        <v>991</v>
      </c>
      <c r="Q785" s="12" t="s">
        <v>472</v>
      </c>
      <c r="R785" s="12" t="s">
        <v>792</v>
      </c>
      <c r="S785" s="12" t="s">
        <v>81</v>
      </c>
      <c r="T785" s="12" t="s">
        <v>871</v>
      </c>
      <c r="U785" s="22"/>
      <c r="V785" s="12">
        <v>15864</v>
      </c>
      <c r="W785" s="12"/>
      <c r="X785" s="12">
        <v>439</v>
      </c>
      <c r="Y785" s="12"/>
      <c r="Z785" s="12">
        <v>400</v>
      </c>
      <c r="AA785" s="12">
        <v>320</v>
      </c>
      <c r="AB785" s="12"/>
      <c r="AC785" s="12"/>
      <c r="AD785" s="12"/>
      <c r="AE785" s="12" t="s">
        <v>900</v>
      </c>
      <c r="AF785" s="12"/>
      <c r="AG785" s="12"/>
      <c r="AH785" s="12"/>
      <c r="AI785" s="12"/>
      <c r="AJ785" s="12"/>
      <c r="AK785" s="12"/>
      <c r="AL785" s="16" t="s">
        <v>964</v>
      </c>
      <c r="AM785" s="12" t="s">
        <v>1507</v>
      </c>
      <c r="AN785" s="27">
        <f>VLOOKUP(Table24[[#This Row],[USD conversion]],Sheet2!A:B,2,FALSE)</f>
        <v>1.167E-2</v>
      </c>
      <c r="AO785" s="28">
        <f>Table24[[#This Row],[Min Charge]]*Table24[[#This Row],[Conversion Rate]]</f>
        <v>185.13288</v>
      </c>
      <c r="AP785" s="28">
        <f>Table24[[#This Row],[45]]*Table24[[#This Row],[Conversion Rate]]</f>
        <v>0</v>
      </c>
      <c r="AQ785" s="28">
        <f>Table24[[#This Row],[100]]*Table24[[#This Row],[Conversion Rate]]</f>
        <v>5.1231299999999997</v>
      </c>
      <c r="AR785" s="28">
        <f>Table24[[#This Row],[200]]*Table24[[#This Row],[Conversion Rate]]</f>
        <v>0</v>
      </c>
      <c r="AS785" s="28">
        <f>Table24[[#This Row],[300]]*Table24[[#This Row],[Conversion Rate]]</f>
        <v>4.6680000000000001</v>
      </c>
      <c r="AT785" s="28">
        <f>Table24[[#This Row],[500]]*Table24[[#This Row],[Conversion Rate]]</f>
        <v>3.7343999999999999</v>
      </c>
      <c r="AU785" s="28">
        <f>Table24[[#This Row],[1000]]*Table24[[#This Row],[Conversion Rate]]</f>
        <v>0</v>
      </c>
      <c r="AV785" s="28">
        <f>Table24[[#This Row],[2500]]*Table24[[#This Row],[Conversion Rate]]</f>
        <v>0</v>
      </c>
      <c r="AW785" s="28">
        <f>Table24[[#This Row],[5000]]*Table24[[#This Row],[Conversion Rate]]</f>
        <v>0</v>
      </c>
      <c r="AX785" s="28" t="str">
        <f>Table24[[#This Row],[All In/ ++]]</f>
        <v>all in</v>
      </c>
      <c r="AY785" s="28">
        <f>Table24[[#This Row],[FSC]]*Table24[[#This Row],[Conversion Rate]]</f>
        <v>0</v>
      </c>
      <c r="AZ785" s="28">
        <f>Table24[[#This Row],[SSC]]*Table24[[#This Row],[Conversion Rate]]</f>
        <v>0</v>
      </c>
      <c r="BA785" s="28">
        <f>Table24[[#This Row],[Screening]]*Table24[[#This Row],[Conversion Rate]]</f>
        <v>0</v>
      </c>
      <c r="BB785" s="28">
        <f>Table24[[#This Row],[Other Charges]]*Table24[[#This Row],[Conversion Rate]]</f>
        <v>0</v>
      </c>
      <c r="BC785" s="28">
        <f>Table24[[#This Row],[Dry Ice Charge]]*Table24[[#This Row],[Conversion Rate]]</f>
        <v>0</v>
      </c>
      <c r="BD785" s="28">
        <f>Table24[[#This Row],[SAF/kg]]*Table24[[#This Row],[Conversion Rate]]</f>
        <v>0</v>
      </c>
      <c r="BE785" s="30" cm="1">
        <f t="array" ref="BE785">IF(COUNTIFS(F$20:F$1213,F785,G$20:G$1213,G785)&gt;1,
    _xlfn.PERCENTRANK.INC(
        _xlfn._xlws.FILTER(AO$20:AO$1213, (F$20:F$1213=F785)*(G$20:G$1213=G785)*ISNUMBER(AO$20:AO$1213)),
        AO785
    ),
    0
)</f>
        <v>0.57099999999999995</v>
      </c>
      <c r="BF785" s="28" t="str">
        <f t="shared" si="12"/>
        <v>Orange</v>
      </c>
    </row>
    <row r="786" spans="3:58" hidden="1">
      <c r="C786" s="6" t="s">
        <v>20</v>
      </c>
      <c r="D786" s="4" t="s">
        <v>472</v>
      </c>
      <c r="E786" s="4" t="s">
        <v>22</v>
      </c>
      <c r="F786" s="4" t="s">
        <v>274</v>
      </c>
      <c r="G786" s="4" t="s">
        <v>27</v>
      </c>
      <c r="H786" s="4" t="s">
        <v>797</v>
      </c>
      <c r="I786" s="4" t="s">
        <v>810</v>
      </c>
      <c r="J786" s="4" t="s">
        <v>777</v>
      </c>
      <c r="K786" s="4" t="s">
        <v>777</v>
      </c>
      <c r="L7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PharmaYesExpressDELSININSGAPACAPAC</v>
      </c>
      <c r="M786" s="7">
        <v>125559</v>
      </c>
      <c r="N786" s="4">
        <v>493</v>
      </c>
      <c r="O786" s="13">
        <v>254.68356997971603</v>
      </c>
      <c r="P786" s="8" t="s">
        <v>991</v>
      </c>
      <c r="Q786" s="12" t="s">
        <v>472</v>
      </c>
      <c r="R786" s="12" t="s">
        <v>792</v>
      </c>
      <c r="S786" s="12" t="s">
        <v>81</v>
      </c>
      <c r="T786" s="12" t="s">
        <v>871</v>
      </c>
      <c r="U786" s="22"/>
      <c r="V786" s="12">
        <v>15864</v>
      </c>
      <c r="W786" s="12"/>
      <c r="X786" s="12">
        <v>439</v>
      </c>
      <c r="Y786" s="12"/>
      <c r="Z786" s="12">
        <v>400</v>
      </c>
      <c r="AA786" s="12">
        <v>320</v>
      </c>
      <c r="AB786" s="12"/>
      <c r="AC786" s="12"/>
      <c r="AD786" s="12"/>
      <c r="AE786" s="12" t="s">
        <v>900</v>
      </c>
      <c r="AF786" s="12"/>
      <c r="AG786" s="12"/>
      <c r="AH786" s="12"/>
      <c r="AI786" s="12"/>
      <c r="AJ786" s="12"/>
      <c r="AK786" s="12"/>
      <c r="AL786" s="16" t="s">
        <v>964</v>
      </c>
      <c r="AM786" s="12" t="s">
        <v>1507</v>
      </c>
      <c r="AN786" s="27">
        <f>VLOOKUP(Table24[[#This Row],[USD conversion]],Sheet2!A:B,2,FALSE)</f>
        <v>1.167E-2</v>
      </c>
      <c r="AO786" s="28">
        <f>Table24[[#This Row],[Min Charge]]*Table24[[#This Row],[Conversion Rate]]</f>
        <v>185.13288</v>
      </c>
      <c r="AP786" s="28">
        <f>Table24[[#This Row],[45]]*Table24[[#This Row],[Conversion Rate]]</f>
        <v>0</v>
      </c>
      <c r="AQ786" s="28">
        <f>Table24[[#This Row],[100]]*Table24[[#This Row],[Conversion Rate]]</f>
        <v>5.1231299999999997</v>
      </c>
      <c r="AR786" s="28">
        <f>Table24[[#This Row],[200]]*Table24[[#This Row],[Conversion Rate]]</f>
        <v>0</v>
      </c>
      <c r="AS786" s="28">
        <f>Table24[[#This Row],[300]]*Table24[[#This Row],[Conversion Rate]]</f>
        <v>4.6680000000000001</v>
      </c>
      <c r="AT786" s="28">
        <f>Table24[[#This Row],[500]]*Table24[[#This Row],[Conversion Rate]]</f>
        <v>3.7343999999999999</v>
      </c>
      <c r="AU786" s="28">
        <f>Table24[[#This Row],[1000]]*Table24[[#This Row],[Conversion Rate]]</f>
        <v>0</v>
      </c>
      <c r="AV786" s="28">
        <f>Table24[[#This Row],[2500]]*Table24[[#This Row],[Conversion Rate]]</f>
        <v>0</v>
      </c>
      <c r="AW786" s="28">
        <f>Table24[[#This Row],[5000]]*Table24[[#This Row],[Conversion Rate]]</f>
        <v>0</v>
      </c>
      <c r="AX786" s="28" t="str">
        <f>Table24[[#This Row],[All In/ ++]]</f>
        <v>all in</v>
      </c>
      <c r="AY786" s="28">
        <f>Table24[[#This Row],[FSC]]*Table24[[#This Row],[Conversion Rate]]</f>
        <v>0</v>
      </c>
      <c r="AZ786" s="28">
        <f>Table24[[#This Row],[SSC]]*Table24[[#This Row],[Conversion Rate]]</f>
        <v>0</v>
      </c>
      <c r="BA786" s="28">
        <f>Table24[[#This Row],[Screening]]*Table24[[#This Row],[Conversion Rate]]</f>
        <v>0</v>
      </c>
      <c r="BB786" s="28">
        <f>Table24[[#This Row],[Other Charges]]*Table24[[#This Row],[Conversion Rate]]</f>
        <v>0</v>
      </c>
      <c r="BC786" s="28">
        <f>Table24[[#This Row],[Dry Ice Charge]]*Table24[[#This Row],[Conversion Rate]]</f>
        <v>0</v>
      </c>
      <c r="BD786" s="28">
        <f>Table24[[#This Row],[SAF/kg]]*Table24[[#This Row],[Conversion Rate]]</f>
        <v>0</v>
      </c>
      <c r="BE786" s="30" cm="1">
        <f t="array" ref="BE786">IF(COUNTIFS(F$20:F$1213,F786,G$20:G$1213,G786)&gt;1,
    _xlfn.PERCENTRANK.INC(
        _xlfn._xlws.FILTER(AO$20:AO$1213, (F$20:F$1213=F786)*(G$20:G$1213=G786)*ISNUMBER(AO$20:AO$1213)),
        AO786
    ),
    0
)</f>
        <v>0.57099999999999995</v>
      </c>
      <c r="BF786" s="28" t="str">
        <f t="shared" si="12"/>
        <v>Orange</v>
      </c>
    </row>
    <row r="787" spans="3:58" hidden="1">
      <c r="C787" s="6" t="s">
        <v>20</v>
      </c>
      <c r="D787" s="4" t="s">
        <v>472</v>
      </c>
      <c r="E787" s="4" t="s">
        <v>22</v>
      </c>
      <c r="F787" s="4" t="s">
        <v>110</v>
      </c>
      <c r="G787" s="4" t="s">
        <v>66</v>
      </c>
      <c r="H787" s="4" t="s">
        <v>809</v>
      </c>
      <c r="I787" s="4" t="s">
        <v>799</v>
      </c>
      <c r="J787" s="4" t="s">
        <v>777</v>
      </c>
      <c r="K787" s="4" t="s">
        <v>776</v>
      </c>
      <c r="L7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PharmaYesExpressICNJFKKRUSAPACAMERICAS</v>
      </c>
      <c r="M787" s="7">
        <v>48394.9</v>
      </c>
      <c r="N787" s="4">
        <v>285</v>
      </c>
      <c r="O787" s="13">
        <v>169.80666666666667</v>
      </c>
      <c r="P787" s="8" t="s">
        <v>991</v>
      </c>
      <c r="Q787" s="12" t="s">
        <v>472</v>
      </c>
      <c r="R787" s="12" t="s">
        <v>792</v>
      </c>
      <c r="S787" s="12" t="s">
        <v>81</v>
      </c>
      <c r="T787" s="12" t="s">
        <v>840</v>
      </c>
      <c r="U787" s="22">
        <v>100</v>
      </c>
      <c r="V787" s="12"/>
      <c r="W787" s="12"/>
      <c r="X787" s="12">
        <v>9120</v>
      </c>
      <c r="Y787" s="12">
        <v>9120</v>
      </c>
      <c r="Z787" s="12">
        <v>8980</v>
      </c>
      <c r="AA787" s="12">
        <v>8980</v>
      </c>
      <c r="AB787" s="12">
        <v>8850</v>
      </c>
      <c r="AC787" s="12">
        <v>8850</v>
      </c>
      <c r="AD787" s="12">
        <v>8850</v>
      </c>
      <c r="AE787" s="12"/>
      <c r="AF787" s="12">
        <v>300</v>
      </c>
      <c r="AG787" s="12"/>
      <c r="AH787" s="12"/>
      <c r="AI787" s="12" t="s">
        <v>979</v>
      </c>
      <c r="AJ787" s="12"/>
      <c r="AK787" s="12"/>
      <c r="AL787" s="16" t="s">
        <v>968</v>
      </c>
      <c r="AM787" s="12" t="s">
        <v>1509</v>
      </c>
      <c r="AN787" s="27">
        <f>VLOOKUP(Table24[[#This Row],[USD conversion]],Sheet2!A:B,2,FALSE)</f>
        <v>7.2659999999999999E-4</v>
      </c>
      <c r="AO787" s="28">
        <f>Table24[[#This Row],[Min Charge]]*Table24[[#This Row],[Conversion Rate]]</f>
        <v>0</v>
      </c>
      <c r="AP787" s="28">
        <f>Table24[[#This Row],[45]]*Table24[[#This Row],[Conversion Rate]]</f>
        <v>0</v>
      </c>
      <c r="AQ787" s="28">
        <f>Table24[[#This Row],[100]]*Table24[[#This Row],[Conversion Rate]]</f>
        <v>6.6265919999999996</v>
      </c>
      <c r="AR787" s="28">
        <f>Table24[[#This Row],[200]]*Table24[[#This Row],[Conversion Rate]]</f>
        <v>6.6265919999999996</v>
      </c>
      <c r="AS787" s="28">
        <f>Table24[[#This Row],[300]]*Table24[[#This Row],[Conversion Rate]]</f>
        <v>6.5248679999999997</v>
      </c>
      <c r="AT787" s="28">
        <f>Table24[[#This Row],[500]]*Table24[[#This Row],[Conversion Rate]]</f>
        <v>6.5248679999999997</v>
      </c>
      <c r="AU787" s="28">
        <f>Table24[[#This Row],[1000]]*Table24[[#This Row],[Conversion Rate]]</f>
        <v>6.4304100000000002</v>
      </c>
      <c r="AV787" s="28">
        <f>Table24[[#This Row],[2500]]*Table24[[#This Row],[Conversion Rate]]</f>
        <v>6.4304100000000002</v>
      </c>
      <c r="AW787" s="28">
        <f>Table24[[#This Row],[5000]]*Table24[[#This Row],[Conversion Rate]]</f>
        <v>6.4304100000000002</v>
      </c>
      <c r="AX787" s="28">
        <f>Table24[[#This Row],[All In/ ++]]</f>
        <v>0</v>
      </c>
      <c r="AY787" s="28">
        <f>Table24[[#This Row],[FSC]]*Table24[[#This Row],[Conversion Rate]]</f>
        <v>0.21798000000000001</v>
      </c>
      <c r="AZ787" s="28">
        <f>Table24[[#This Row],[SSC]]*Table24[[#This Row],[Conversion Rate]]</f>
        <v>0</v>
      </c>
      <c r="BA787" s="28">
        <f>Table24[[#This Row],[Screening]]*Table24[[#This Row],[Conversion Rate]]</f>
        <v>0</v>
      </c>
      <c r="BB787" s="28" t="e">
        <f>Table24[[#This Row],[Other Charges]]*Table24[[#This Row],[Conversion Rate]]</f>
        <v>#VALUE!</v>
      </c>
      <c r="BC787" s="28">
        <f>Table24[[#This Row],[Dry Ice Charge]]*Table24[[#This Row],[Conversion Rate]]</f>
        <v>0</v>
      </c>
      <c r="BD787" s="28">
        <f>Table24[[#This Row],[SAF/kg]]*Table24[[#This Row],[Conversion Rate]]</f>
        <v>0</v>
      </c>
      <c r="BE787" s="30" cm="1">
        <f t="array" ref="BE787">IF(COUNTIFS(F$20:F$1213,F787,G$20:G$1213,G787)&gt;1,
    _xlfn.PERCENTRANK.INC(
        _xlfn._xlws.FILTER(AO$20:AO$1213, (F$20:F$1213=F787)*(G$20:G$1213=G787)*ISNUMBER(AO$20:AO$1213)),
        AO787
    ),
    0
)</f>
        <v>0</v>
      </c>
      <c r="BF787" s="28" t="str">
        <f t="shared" si="12"/>
        <v>Green</v>
      </c>
    </row>
    <row r="788" spans="3:58" hidden="1">
      <c r="C788" s="6" t="s">
        <v>20</v>
      </c>
      <c r="D788" s="4" t="s">
        <v>472</v>
      </c>
      <c r="E788" s="4" t="s">
        <v>22</v>
      </c>
      <c r="F788" s="4" t="s">
        <v>110</v>
      </c>
      <c r="G788" s="4" t="s">
        <v>37</v>
      </c>
      <c r="H788" s="4" t="s">
        <v>809</v>
      </c>
      <c r="I788" s="4" t="s">
        <v>799</v>
      </c>
      <c r="J788" s="4" t="s">
        <v>777</v>
      </c>
      <c r="K788" s="4" t="s">
        <v>776</v>
      </c>
      <c r="L7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PharmaYesExpressICNLAXKRUSAPACAMERICAS</v>
      </c>
      <c r="M788" s="7">
        <v>238987.31632000007</v>
      </c>
      <c r="N788" s="4">
        <v>1185</v>
      </c>
      <c r="O788" s="13">
        <v>201.67706018565406</v>
      </c>
      <c r="P788" s="8" t="s">
        <v>991</v>
      </c>
      <c r="Q788" s="12" t="s">
        <v>472</v>
      </c>
      <c r="R788" s="12" t="s">
        <v>792</v>
      </c>
      <c r="S788" s="12" t="s">
        <v>81</v>
      </c>
      <c r="T788" s="12" t="s">
        <v>840</v>
      </c>
      <c r="U788" s="22">
        <v>100</v>
      </c>
      <c r="V788" s="12"/>
      <c r="W788" s="12"/>
      <c r="X788" s="12">
        <v>11320</v>
      </c>
      <c r="Y788" s="12">
        <v>11320</v>
      </c>
      <c r="Z788" s="12">
        <v>11150</v>
      </c>
      <c r="AA788" s="12">
        <v>11150</v>
      </c>
      <c r="AB788" s="12">
        <v>10970</v>
      </c>
      <c r="AC788" s="12">
        <v>10970</v>
      </c>
      <c r="AD788" s="12">
        <v>10970</v>
      </c>
      <c r="AE788" s="12"/>
      <c r="AF788" s="12">
        <v>300</v>
      </c>
      <c r="AG788" s="12"/>
      <c r="AH788" s="12"/>
      <c r="AI788" s="12" t="s">
        <v>979</v>
      </c>
      <c r="AJ788" s="12"/>
      <c r="AK788" s="12"/>
      <c r="AL788" s="16" t="s">
        <v>968</v>
      </c>
      <c r="AM788" s="12" t="s">
        <v>1509</v>
      </c>
      <c r="AN788" s="27">
        <f>VLOOKUP(Table24[[#This Row],[USD conversion]],Sheet2!A:B,2,FALSE)</f>
        <v>7.2659999999999999E-4</v>
      </c>
      <c r="AO788" s="28">
        <f>Table24[[#This Row],[Min Charge]]*Table24[[#This Row],[Conversion Rate]]</f>
        <v>0</v>
      </c>
      <c r="AP788" s="28">
        <f>Table24[[#This Row],[45]]*Table24[[#This Row],[Conversion Rate]]</f>
        <v>0</v>
      </c>
      <c r="AQ788" s="28">
        <f>Table24[[#This Row],[100]]*Table24[[#This Row],[Conversion Rate]]</f>
        <v>8.2251119999999993</v>
      </c>
      <c r="AR788" s="28">
        <f>Table24[[#This Row],[200]]*Table24[[#This Row],[Conversion Rate]]</f>
        <v>8.2251119999999993</v>
      </c>
      <c r="AS788" s="28">
        <f>Table24[[#This Row],[300]]*Table24[[#This Row],[Conversion Rate]]</f>
        <v>8.1015899999999998</v>
      </c>
      <c r="AT788" s="28">
        <f>Table24[[#This Row],[500]]*Table24[[#This Row],[Conversion Rate]]</f>
        <v>8.1015899999999998</v>
      </c>
      <c r="AU788" s="28">
        <f>Table24[[#This Row],[1000]]*Table24[[#This Row],[Conversion Rate]]</f>
        <v>7.9708019999999999</v>
      </c>
      <c r="AV788" s="28">
        <f>Table24[[#This Row],[2500]]*Table24[[#This Row],[Conversion Rate]]</f>
        <v>7.9708019999999999</v>
      </c>
      <c r="AW788" s="28">
        <f>Table24[[#This Row],[5000]]*Table24[[#This Row],[Conversion Rate]]</f>
        <v>7.9708019999999999</v>
      </c>
      <c r="AX788" s="28">
        <f>Table24[[#This Row],[All In/ ++]]</f>
        <v>0</v>
      </c>
      <c r="AY788" s="28">
        <f>Table24[[#This Row],[FSC]]*Table24[[#This Row],[Conversion Rate]]</f>
        <v>0.21798000000000001</v>
      </c>
      <c r="AZ788" s="28">
        <f>Table24[[#This Row],[SSC]]*Table24[[#This Row],[Conversion Rate]]</f>
        <v>0</v>
      </c>
      <c r="BA788" s="28">
        <f>Table24[[#This Row],[Screening]]*Table24[[#This Row],[Conversion Rate]]</f>
        <v>0</v>
      </c>
      <c r="BB788" s="28" t="e">
        <f>Table24[[#This Row],[Other Charges]]*Table24[[#This Row],[Conversion Rate]]</f>
        <v>#VALUE!</v>
      </c>
      <c r="BC788" s="28">
        <f>Table24[[#This Row],[Dry Ice Charge]]*Table24[[#This Row],[Conversion Rate]]</f>
        <v>0</v>
      </c>
      <c r="BD788" s="28">
        <f>Table24[[#This Row],[SAF/kg]]*Table24[[#This Row],[Conversion Rate]]</f>
        <v>0</v>
      </c>
      <c r="BE788" s="30" cm="1">
        <f t="array" ref="BE788">IF(COUNTIFS(F$20:F$1213,F788,G$20:G$1213,G788)&gt;1,
    _xlfn.PERCENTRANK.INC(
        _xlfn._xlws.FILTER(AO$20:AO$1213, (F$20:F$1213=F788)*(G$20:G$1213=G788)*ISNUMBER(AO$20:AO$1213)),
        AO788
    ),
    0
)</f>
        <v>0</v>
      </c>
      <c r="BF788" s="28" t="str">
        <f t="shared" si="12"/>
        <v>Green</v>
      </c>
    </row>
    <row r="789" spans="3:58" hidden="1">
      <c r="C789" s="6" t="s">
        <v>20</v>
      </c>
      <c r="D789" s="4" t="s">
        <v>472</v>
      </c>
      <c r="E789" s="4" t="s">
        <v>22</v>
      </c>
      <c r="F789" s="4" t="s">
        <v>230</v>
      </c>
      <c r="G789" s="4" t="s">
        <v>37</v>
      </c>
      <c r="H789" s="4" t="s">
        <v>822</v>
      </c>
      <c r="I789" s="4" t="s">
        <v>799</v>
      </c>
      <c r="J789" s="4" t="s">
        <v>777</v>
      </c>
      <c r="K789" s="4" t="s">
        <v>776</v>
      </c>
      <c r="L7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PharmaYesExpressKULLAXMYUSAPACAMERICAS</v>
      </c>
      <c r="M789" s="7">
        <v>6126</v>
      </c>
      <c r="N789" s="4">
        <v>275</v>
      </c>
      <c r="O789" s="13">
        <v>22.276363636363637</v>
      </c>
      <c r="P789" s="8" t="s">
        <v>991</v>
      </c>
      <c r="Q789" s="12" t="s">
        <v>472</v>
      </c>
      <c r="R789" s="12" t="s">
        <v>792</v>
      </c>
      <c r="S789" s="12" t="s">
        <v>81</v>
      </c>
      <c r="T789" s="12" t="s">
        <v>241</v>
      </c>
      <c r="U789" s="22"/>
      <c r="V789" s="12">
        <v>1572.48</v>
      </c>
      <c r="W789" s="12"/>
      <c r="X789" s="12">
        <v>46.8</v>
      </c>
      <c r="Y789" s="12"/>
      <c r="Z789" s="12">
        <v>44.85</v>
      </c>
      <c r="AA789" s="12">
        <v>42.9</v>
      </c>
      <c r="AB789" s="12">
        <v>40.950000000000003</v>
      </c>
      <c r="AC789" s="12"/>
      <c r="AD789" s="12"/>
      <c r="AE789" s="12" t="s">
        <v>900</v>
      </c>
      <c r="AF789" s="12"/>
      <c r="AG789" s="12"/>
      <c r="AH789" s="12"/>
      <c r="AI789" s="12"/>
      <c r="AJ789" s="12">
        <v>300</v>
      </c>
      <c r="AK789" s="12"/>
      <c r="AL789" s="16" t="s">
        <v>968</v>
      </c>
      <c r="AM789" s="12" t="s">
        <v>1510</v>
      </c>
      <c r="AN789" s="27">
        <f>VLOOKUP(Table24[[#This Row],[USD conversion]],Sheet2!A:B,2,FALSE)</f>
        <v>0.2351</v>
      </c>
      <c r="AO789" s="28">
        <f>Table24[[#This Row],[Min Charge]]*Table24[[#This Row],[Conversion Rate]]</f>
        <v>369.69004799999999</v>
      </c>
      <c r="AP789" s="28">
        <f>Table24[[#This Row],[45]]*Table24[[#This Row],[Conversion Rate]]</f>
        <v>0</v>
      </c>
      <c r="AQ789" s="28">
        <f>Table24[[#This Row],[100]]*Table24[[#This Row],[Conversion Rate]]</f>
        <v>11.00268</v>
      </c>
      <c r="AR789" s="28">
        <f>Table24[[#This Row],[200]]*Table24[[#This Row],[Conversion Rate]]</f>
        <v>0</v>
      </c>
      <c r="AS789" s="28">
        <f>Table24[[#This Row],[300]]*Table24[[#This Row],[Conversion Rate]]</f>
        <v>10.544235</v>
      </c>
      <c r="AT789" s="28">
        <f>Table24[[#This Row],[500]]*Table24[[#This Row],[Conversion Rate]]</f>
        <v>10.085789999999999</v>
      </c>
      <c r="AU789" s="28">
        <f>Table24[[#This Row],[1000]]*Table24[[#This Row],[Conversion Rate]]</f>
        <v>9.627345</v>
      </c>
      <c r="AV789" s="28">
        <f>Table24[[#This Row],[2500]]*Table24[[#This Row],[Conversion Rate]]</f>
        <v>0</v>
      </c>
      <c r="AW789" s="28">
        <f>Table24[[#This Row],[5000]]*Table24[[#This Row],[Conversion Rate]]</f>
        <v>0</v>
      </c>
      <c r="AX789" s="28" t="str">
        <f>Table24[[#This Row],[All In/ ++]]</f>
        <v>all in</v>
      </c>
      <c r="AY789" s="28">
        <f>Table24[[#This Row],[FSC]]*Table24[[#This Row],[Conversion Rate]]</f>
        <v>0</v>
      </c>
      <c r="AZ789" s="28">
        <f>Table24[[#This Row],[SSC]]*Table24[[#This Row],[Conversion Rate]]</f>
        <v>0</v>
      </c>
      <c r="BA789" s="28">
        <f>Table24[[#This Row],[Screening]]*Table24[[#This Row],[Conversion Rate]]</f>
        <v>0</v>
      </c>
      <c r="BB789" s="28">
        <f>Table24[[#This Row],[Other Charges]]*Table24[[#This Row],[Conversion Rate]]</f>
        <v>0</v>
      </c>
      <c r="BC789" s="28">
        <f>Table24[[#This Row],[Dry Ice Charge]]*Table24[[#This Row],[Conversion Rate]]</f>
        <v>70.53</v>
      </c>
      <c r="BD789" s="28">
        <f>Table24[[#This Row],[SAF/kg]]*Table24[[#This Row],[Conversion Rate]]</f>
        <v>0</v>
      </c>
      <c r="BE789" s="30" cm="1">
        <f t="array" ref="BE789">IF(COUNTIFS(F$20:F$1213,F789,G$20:G$1213,G789)&gt;1,
    _xlfn.PERCENTRANK.INC(
        _xlfn._xlws.FILTER(AO$20:AO$1213, (F$20:F$1213=F789)*(G$20:G$1213=G789)*ISNUMBER(AO$20:AO$1213)),
        AO789
    ),
    0
)</f>
        <v>0.71399999999999997</v>
      </c>
      <c r="BF789" s="28" t="str">
        <f t="shared" si="12"/>
        <v>Red</v>
      </c>
    </row>
    <row r="790" spans="3:58" hidden="1">
      <c r="C790" s="6" t="s">
        <v>20</v>
      </c>
      <c r="D790" s="4" t="s">
        <v>472</v>
      </c>
      <c r="E790" s="4" t="s">
        <v>22</v>
      </c>
      <c r="F790" s="4" t="s">
        <v>44</v>
      </c>
      <c r="G790" s="4" t="s">
        <v>37</v>
      </c>
      <c r="H790" s="4" t="s">
        <v>816</v>
      </c>
      <c r="I790" s="4" t="s">
        <v>799</v>
      </c>
      <c r="J790" s="4" t="s">
        <v>777</v>
      </c>
      <c r="K790" s="4" t="s">
        <v>776</v>
      </c>
      <c r="L7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PharmaYesExpressMELLAXAUUSAPACAMERICAS</v>
      </c>
      <c r="M790" s="7">
        <v>6519.997860000004</v>
      </c>
      <c r="N790" s="4">
        <v>312</v>
      </c>
      <c r="O790" s="13">
        <v>20.897429038461553</v>
      </c>
      <c r="P790" s="8" t="s">
        <v>991</v>
      </c>
      <c r="Q790" s="12" t="s">
        <v>472</v>
      </c>
      <c r="R790" s="12" t="s">
        <v>792</v>
      </c>
      <c r="S790" s="12" t="s">
        <v>81</v>
      </c>
      <c r="T790" s="12" t="s">
        <v>869</v>
      </c>
      <c r="U790" s="22"/>
      <c r="V790" s="12"/>
      <c r="W790" s="12"/>
      <c r="X790" s="12">
        <v>14</v>
      </c>
      <c r="Y790" s="12" t="s">
        <v>881</v>
      </c>
      <c r="Z790" s="12">
        <v>13</v>
      </c>
      <c r="AA790" s="12">
        <v>12.5</v>
      </c>
      <c r="AB790" s="12">
        <v>11.5</v>
      </c>
      <c r="AC790" s="12">
        <v>12.5</v>
      </c>
      <c r="AD790" s="12">
        <v>12.5</v>
      </c>
      <c r="AE790" s="12" t="s">
        <v>900</v>
      </c>
      <c r="AF790" s="12"/>
      <c r="AG790" s="12"/>
      <c r="AH790" s="12"/>
      <c r="AI790" s="12"/>
      <c r="AJ790" s="12"/>
      <c r="AK790" s="12"/>
      <c r="AL790" s="16" t="s">
        <v>968</v>
      </c>
      <c r="AM790" s="12" t="s">
        <v>1502</v>
      </c>
      <c r="AN790" s="27">
        <f>VLOOKUP(Table24[[#This Row],[USD conversion]],Sheet2!A:B,2,FALSE)</f>
        <v>0.65310000000000001</v>
      </c>
      <c r="AO790" s="28">
        <f>Table24[[#This Row],[Min Charge]]*Table24[[#This Row],[Conversion Rate]]</f>
        <v>0</v>
      </c>
      <c r="AP790" s="28">
        <f>Table24[[#This Row],[45]]*Table24[[#This Row],[Conversion Rate]]</f>
        <v>0</v>
      </c>
      <c r="AQ790" s="28">
        <f>Table24[[#This Row],[100]]*Table24[[#This Row],[Conversion Rate]]</f>
        <v>9.1433999999999997</v>
      </c>
      <c r="AR790" s="28" t="e">
        <f>Table24[[#This Row],[200]]*Table24[[#This Row],[Conversion Rate]]</f>
        <v>#VALUE!</v>
      </c>
      <c r="AS790" s="28">
        <f>Table24[[#This Row],[300]]*Table24[[#This Row],[Conversion Rate]]</f>
        <v>8.4902999999999995</v>
      </c>
      <c r="AT790" s="28">
        <f>Table24[[#This Row],[500]]*Table24[[#This Row],[Conversion Rate]]</f>
        <v>8.1637500000000003</v>
      </c>
      <c r="AU790" s="28">
        <f>Table24[[#This Row],[1000]]*Table24[[#This Row],[Conversion Rate]]</f>
        <v>7.51065</v>
      </c>
      <c r="AV790" s="28">
        <f>Table24[[#This Row],[2500]]*Table24[[#This Row],[Conversion Rate]]</f>
        <v>8.1637500000000003</v>
      </c>
      <c r="AW790" s="28">
        <f>Table24[[#This Row],[5000]]*Table24[[#This Row],[Conversion Rate]]</f>
        <v>8.1637500000000003</v>
      </c>
      <c r="AX790" s="28" t="str">
        <f>Table24[[#This Row],[All In/ ++]]</f>
        <v>all in</v>
      </c>
      <c r="AY790" s="28">
        <f>Table24[[#This Row],[FSC]]*Table24[[#This Row],[Conversion Rate]]</f>
        <v>0</v>
      </c>
      <c r="AZ790" s="28">
        <f>Table24[[#This Row],[SSC]]*Table24[[#This Row],[Conversion Rate]]</f>
        <v>0</v>
      </c>
      <c r="BA790" s="28">
        <f>Table24[[#This Row],[Screening]]*Table24[[#This Row],[Conversion Rate]]</f>
        <v>0</v>
      </c>
      <c r="BB790" s="28">
        <f>Table24[[#This Row],[Other Charges]]*Table24[[#This Row],[Conversion Rate]]</f>
        <v>0</v>
      </c>
      <c r="BC790" s="28">
        <f>Table24[[#This Row],[Dry Ice Charge]]*Table24[[#This Row],[Conversion Rate]]</f>
        <v>0</v>
      </c>
      <c r="BD790" s="28">
        <f>Table24[[#This Row],[SAF/kg]]*Table24[[#This Row],[Conversion Rate]]</f>
        <v>0</v>
      </c>
      <c r="BE790" s="30" cm="1">
        <f t="array" ref="BE790">IF(COUNTIFS(F$20:F$1213,F790,G$20:G$1213,G790)&gt;1,
    _xlfn.PERCENTRANK.INC(
        _xlfn._xlws.FILTER(AO$20:AO$1213, (F$20:F$1213=F790)*(G$20:G$1213=G790)*ISNUMBER(AO$20:AO$1213)),
        AO790
    ),
    0
)</f>
        <v>0</v>
      </c>
      <c r="BF790" s="28" t="str">
        <f t="shared" si="12"/>
        <v>Green</v>
      </c>
    </row>
    <row r="791" spans="3:58" hidden="1">
      <c r="C791" s="6" t="s">
        <v>20</v>
      </c>
      <c r="D791" s="4" t="s">
        <v>21</v>
      </c>
      <c r="E791" s="4" t="s">
        <v>22</v>
      </c>
      <c r="F791" s="4" t="s">
        <v>52</v>
      </c>
      <c r="G791" s="4" t="s">
        <v>269</v>
      </c>
      <c r="H791" s="4" t="s">
        <v>818</v>
      </c>
      <c r="I791" s="4" t="s">
        <v>807</v>
      </c>
      <c r="J791" s="4" t="s">
        <v>777</v>
      </c>
      <c r="K791" s="4" t="s">
        <v>778</v>
      </c>
      <c r="L7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PharmaNoExpressRUHGVASACHAPACEMEA</v>
      </c>
      <c r="M791" s="7">
        <v>655</v>
      </c>
      <c r="N791" s="4">
        <v>544</v>
      </c>
      <c r="O791" s="13">
        <v>1.2040441176470589</v>
      </c>
      <c r="P791" s="8" t="s">
        <v>991</v>
      </c>
      <c r="Q791" s="12" t="s">
        <v>472</v>
      </c>
      <c r="R791" s="12" t="s">
        <v>792</v>
      </c>
      <c r="S791" s="12" t="s">
        <v>81</v>
      </c>
      <c r="T791" s="12" t="s">
        <v>971</v>
      </c>
      <c r="U791" s="22"/>
      <c r="V791" s="12">
        <v>375</v>
      </c>
      <c r="W791" s="12"/>
      <c r="X791" s="12">
        <v>14</v>
      </c>
      <c r="Y791" s="12"/>
      <c r="Z791" s="12">
        <v>9.75</v>
      </c>
      <c r="AA791" s="12">
        <v>9.4</v>
      </c>
      <c r="AB791" s="12"/>
      <c r="AC791" s="12"/>
      <c r="AD791" s="12"/>
      <c r="AE791" s="12" t="s">
        <v>900</v>
      </c>
      <c r="AF791" s="12"/>
      <c r="AG791" s="12"/>
      <c r="AH791" s="12"/>
      <c r="AI791" s="12"/>
      <c r="AJ791" s="12"/>
      <c r="AK791" s="12"/>
      <c r="AL791" s="16" t="s">
        <v>964</v>
      </c>
      <c r="AM791" s="12" t="s">
        <v>1517</v>
      </c>
      <c r="AN791" s="27">
        <f>VLOOKUP(Table24[[#This Row],[USD conversion]],Sheet2!A:B,2,FALSE)</f>
        <v>0.2666</v>
      </c>
      <c r="AO791" s="28">
        <f>Table24[[#This Row],[Min Charge]]*Table24[[#This Row],[Conversion Rate]]</f>
        <v>99.974999999999994</v>
      </c>
      <c r="AP791" s="28">
        <f>Table24[[#This Row],[45]]*Table24[[#This Row],[Conversion Rate]]</f>
        <v>0</v>
      </c>
      <c r="AQ791" s="28">
        <f>Table24[[#This Row],[100]]*Table24[[#This Row],[Conversion Rate]]</f>
        <v>3.7324000000000002</v>
      </c>
      <c r="AR791" s="28">
        <f>Table24[[#This Row],[200]]*Table24[[#This Row],[Conversion Rate]]</f>
        <v>0</v>
      </c>
      <c r="AS791" s="28">
        <f>Table24[[#This Row],[300]]*Table24[[#This Row],[Conversion Rate]]</f>
        <v>2.5993499999999998</v>
      </c>
      <c r="AT791" s="28">
        <f>Table24[[#This Row],[500]]*Table24[[#This Row],[Conversion Rate]]</f>
        <v>2.50604</v>
      </c>
      <c r="AU791" s="28">
        <f>Table24[[#This Row],[1000]]*Table24[[#This Row],[Conversion Rate]]</f>
        <v>0</v>
      </c>
      <c r="AV791" s="28">
        <f>Table24[[#This Row],[2500]]*Table24[[#This Row],[Conversion Rate]]</f>
        <v>0</v>
      </c>
      <c r="AW791" s="28">
        <f>Table24[[#This Row],[5000]]*Table24[[#This Row],[Conversion Rate]]</f>
        <v>0</v>
      </c>
      <c r="AX791" s="28" t="str">
        <f>Table24[[#This Row],[All In/ ++]]</f>
        <v>all in</v>
      </c>
      <c r="AY791" s="28">
        <f>Table24[[#This Row],[FSC]]*Table24[[#This Row],[Conversion Rate]]</f>
        <v>0</v>
      </c>
      <c r="AZ791" s="28">
        <f>Table24[[#This Row],[SSC]]*Table24[[#This Row],[Conversion Rate]]</f>
        <v>0</v>
      </c>
      <c r="BA791" s="28">
        <f>Table24[[#This Row],[Screening]]*Table24[[#This Row],[Conversion Rate]]</f>
        <v>0</v>
      </c>
      <c r="BB791" s="28">
        <f>Table24[[#This Row],[Other Charges]]*Table24[[#This Row],[Conversion Rate]]</f>
        <v>0</v>
      </c>
      <c r="BC791" s="28">
        <f>Table24[[#This Row],[Dry Ice Charge]]*Table24[[#This Row],[Conversion Rate]]</f>
        <v>0</v>
      </c>
      <c r="BD791" s="28">
        <f>Table24[[#This Row],[SAF/kg]]*Table24[[#This Row],[Conversion Rate]]</f>
        <v>0</v>
      </c>
      <c r="BE791" s="30" cm="1">
        <f t="array" ref="BE791">IF(COUNTIFS(F$20:F$1213,F791,G$20:G$1213,G791)&gt;1,
    _xlfn.PERCENTRANK.INC(
        _xlfn._xlws.FILTER(AO$20:AO$1213, (F$20:F$1213=F791)*(G$20:G$1213=G791)*ISNUMBER(AO$20:AO$1213)),
        AO791
    ),
    0
)</f>
        <v>0</v>
      </c>
      <c r="BF791" s="28" t="str">
        <f t="shared" si="12"/>
        <v>Green</v>
      </c>
    </row>
    <row r="792" spans="3:58" hidden="1">
      <c r="C792" s="6" t="s">
        <v>20</v>
      </c>
      <c r="D792" s="4" t="s">
        <v>472</v>
      </c>
      <c r="E792" s="4" t="s">
        <v>22</v>
      </c>
      <c r="F792" s="4" t="s">
        <v>52</v>
      </c>
      <c r="G792" s="4" t="s">
        <v>269</v>
      </c>
      <c r="H792" s="4" t="s">
        <v>818</v>
      </c>
      <c r="I792" s="4" t="s">
        <v>807</v>
      </c>
      <c r="J792" s="4" t="s">
        <v>777</v>
      </c>
      <c r="K792" s="4" t="s">
        <v>778</v>
      </c>
      <c r="L7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PharmaYesExpressRUHGVASACHAPACEMEA</v>
      </c>
      <c r="M792" s="7">
        <v>4577</v>
      </c>
      <c r="N792" s="4">
        <v>447</v>
      </c>
      <c r="O792" s="13">
        <v>10.239373601789708</v>
      </c>
      <c r="P792" s="8" t="s">
        <v>991</v>
      </c>
      <c r="Q792" s="12" t="s">
        <v>472</v>
      </c>
      <c r="R792" s="12" t="s">
        <v>792</v>
      </c>
      <c r="S792" s="12" t="s">
        <v>81</v>
      </c>
      <c r="T792" s="12" t="s">
        <v>971</v>
      </c>
      <c r="U792" s="22"/>
      <c r="V792" s="12">
        <v>375</v>
      </c>
      <c r="W792" s="12"/>
      <c r="X792" s="12">
        <v>14</v>
      </c>
      <c r="Y792" s="12"/>
      <c r="Z792" s="12">
        <v>9.75</v>
      </c>
      <c r="AA792" s="12">
        <v>9.4</v>
      </c>
      <c r="AB792" s="12"/>
      <c r="AC792" s="12"/>
      <c r="AD792" s="12"/>
      <c r="AE792" s="12" t="s">
        <v>900</v>
      </c>
      <c r="AF792" s="12"/>
      <c r="AG792" s="12"/>
      <c r="AH792" s="12"/>
      <c r="AI792" s="12"/>
      <c r="AJ792" s="12"/>
      <c r="AK792" s="12"/>
      <c r="AL792" s="16" t="s">
        <v>964</v>
      </c>
      <c r="AM792" s="12" t="s">
        <v>1517</v>
      </c>
      <c r="AN792" s="27">
        <f>VLOOKUP(Table24[[#This Row],[USD conversion]],Sheet2!A:B,2,FALSE)</f>
        <v>0.2666</v>
      </c>
      <c r="AO792" s="28">
        <f>Table24[[#This Row],[Min Charge]]*Table24[[#This Row],[Conversion Rate]]</f>
        <v>99.974999999999994</v>
      </c>
      <c r="AP792" s="28">
        <f>Table24[[#This Row],[45]]*Table24[[#This Row],[Conversion Rate]]</f>
        <v>0</v>
      </c>
      <c r="AQ792" s="28">
        <f>Table24[[#This Row],[100]]*Table24[[#This Row],[Conversion Rate]]</f>
        <v>3.7324000000000002</v>
      </c>
      <c r="AR792" s="28">
        <f>Table24[[#This Row],[200]]*Table24[[#This Row],[Conversion Rate]]</f>
        <v>0</v>
      </c>
      <c r="AS792" s="28">
        <f>Table24[[#This Row],[300]]*Table24[[#This Row],[Conversion Rate]]</f>
        <v>2.5993499999999998</v>
      </c>
      <c r="AT792" s="28">
        <f>Table24[[#This Row],[500]]*Table24[[#This Row],[Conversion Rate]]</f>
        <v>2.50604</v>
      </c>
      <c r="AU792" s="28">
        <f>Table24[[#This Row],[1000]]*Table24[[#This Row],[Conversion Rate]]</f>
        <v>0</v>
      </c>
      <c r="AV792" s="28">
        <f>Table24[[#This Row],[2500]]*Table24[[#This Row],[Conversion Rate]]</f>
        <v>0</v>
      </c>
      <c r="AW792" s="28">
        <f>Table24[[#This Row],[5000]]*Table24[[#This Row],[Conversion Rate]]</f>
        <v>0</v>
      </c>
      <c r="AX792" s="28" t="str">
        <f>Table24[[#This Row],[All In/ ++]]</f>
        <v>all in</v>
      </c>
      <c r="AY792" s="28">
        <f>Table24[[#This Row],[FSC]]*Table24[[#This Row],[Conversion Rate]]</f>
        <v>0</v>
      </c>
      <c r="AZ792" s="28">
        <f>Table24[[#This Row],[SSC]]*Table24[[#This Row],[Conversion Rate]]</f>
        <v>0</v>
      </c>
      <c r="BA792" s="28">
        <f>Table24[[#This Row],[Screening]]*Table24[[#This Row],[Conversion Rate]]</f>
        <v>0</v>
      </c>
      <c r="BB792" s="28">
        <f>Table24[[#This Row],[Other Charges]]*Table24[[#This Row],[Conversion Rate]]</f>
        <v>0</v>
      </c>
      <c r="BC792" s="28">
        <f>Table24[[#This Row],[Dry Ice Charge]]*Table24[[#This Row],[Conversion Rate]]</f>
        <v>0</v>
      </c>
      <c r="BD792" s="28">
        <f>Table24[[#This Row],[SAF/kg]]*Table24[[#This Row],[Conversion Rate]]</f>
        <v>0</v>
      </c>
      <c r="BE792" s="30" cm="1">
        <f t="array" ref="BE792">IF(COUNTIFS(F$20:F$1213,F792,G$20:G$1213,G792)&gt;1,
    _xlfn.PERCENTRANK.INC(
        _xlfn._xlws.FILTER(AO$20:AO$1213, (F$20:F$1213=F792)*(G$20:G$1213=G792)*ISNUMBER(AO$20:AO$1213)),
        AO792
    ),
    0
)</f>
        <v>0</v>
      </c>
      <c r="BF792" s="28" t="str">
        <f t="shared" si="12"/>
        <v>Green</v>
      </c>
    </row>
    <row r="793" spans="3:58" hidden="1">
      <c r="C793" s="6" t="s">
        <v>20</v>
      </c>
      <c r="D793" s="4" t="s">
        <v>472</v>
      </c>
      <c r="E793" s="4" t="s">
        <v>22</v>
      </c>
      <c r="F793" s="4" t="s">
        <v>27</v>
      </c>
      <c r="G793" s="4" t="s">
        <v>51</v>
      </c>
      <c r="H793" s="4" t="s">
        <v>810</v>
      </c>
      <c r="I793" s="4" t="s">
        <v>800</v>
      </c>
      <c r="J793" s="4" t="s">
        <v>777</v>
      </c>
      <c r="K793" s="4" t="s">
        <v>778</v>
      </c>
      <c r="L7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PharmaYesExpressSINFRASGDEAPACEMEA</v>
      </c>
      <c r="M793" s="7">
        <v>13071</v>
      </c>
      <c r="N793" s="4">
        <v>412</v>
      </c>
      <c r="O793" s="13">
        <v>31.725728155339805</v>
      </c>
      <c r="P793" s="8" t="s">
        <v>991</v>
      </c>
      <c r="Q793" s="12" t="s">
        <v>472</v>
      </c>
      <c r="R793" s="12" t="s">
        <v>792</v>
      </c>
      <c r="S793" s="12" t="s">
        <v>81</v>
      </c>
      <c r="T793" s="12" t="s">
        <v>878</v>
      </c>
      <c r="U793" s="22"/>
      <c r="V793" s="12">
        <v>251.26</v>
      </c>
      <c r="W793" s="12"/>
      <c r="X793" s="12">
        <v>7.48</v>
      </c>
      <c r="Y793" s="12"/>
      <c r="Z793" s="12"/>
      <c r="AA793" s="12"/>
      <c r="AB793" s="12"/>
      <c r="AC793" s="12"/>
      <c r="AD793" s="12"/>
      <c r="AE793" s="12" t="s">
        <v>900</v>
      </c>
      <c r="AF793" s="12"/>
      <c r="AG793" s="12"/>
      <c r="AH793" s="12"/>
      <c r="AI793" s="12"/>
      <c r="AJ793" s="12"/>
      <c r="AK793" s="12"/>
      <c r="AL793" s="16" t="s">
        <v>968</v>
      </c>
      <c r="AM793" s="12" t="s">
        <v>1512</v>
      </c>
      <c r="AN793" s="27">
        <f>VLOOKUP(Table24[[#This Row],[USD conversion]],Sheet2!A:B,2,FALSE)</f>
        <v>0.78069999999999995</v>
      </c>
      <c r="AO793" s="28">
        <f>Table24[[#This Row],[Min Charge]]*Table24[[#This Row],[Conversion Rate]]</f>
        <v>196.15868199999997</v>
      </c>
      <c r="AP793" s="28">
        <f>Table24[[#This Row],[45]]*Table24[[#This Row],[Conversion Rate]]</f>
        <v>0</v>
      </c>
      <c r="AQ793" s="28">
        <f>Table24[[#This Row],[100]]*Table24[[#This Row],[Conversion Rate]]</f>
        <v>5.8396359999999996</v>
      </c>
      <c r="AR793" s="28">
        <f>Table24[[#This Row],[200]]*Table24[[#This Row],[Conversion Rate]]</f>
        <v>0</v>
      </c>
      <c r="AS793" s="28">
        <f>Table24[[#This Row],[300]]*Table24[[#This Row],[Conversion Rate]]</f>
        <v>0</v>
      </c>
      <c r="AT793" s="28">
        <f>Table24[[#This Row],[500]]*Table24[[#This Row],[Conversion Rate]]</f>
        <v>0</v>
      </c>
      <c r="AU793" s="28">
        <f>Table24[[#This Row],[1000]]*Table24[[#This Row],[Conversion Rate]]</f>
        <v>0</v>
      </c>
      <c r="AV793" s="28">
        <f>Table24[[#This Row],[2500]]*Table24[[#This Row],[Conversion Rate]]</f>
        <v>0</v>
      </c>
      <c r="AW793" s="28">
        <f>Table24[[#This Row],[5000]]*Table24[[#This Row],[Conversion Rate]]</f>
        <v>0</v>
      </c>
      <c r="AX793" s="28" t="str">
        <f>Table24[[#This Row],[All In/ ++]]</f>
        <v>all in</v>
      </c>
      <c r="AY793" s="28">
        <f>Table24[[#This Row],[FSC]]*Table24[[#This Row],[Conversion Rate]]</f>
        <v>0</v>
      </c>
      <c r="AZ793" s="28">
        <f>Table24[[#This Row],[SSC]]*Table24[[#This Row],[Conversion Rate]]</f>
        <v>0</v>
      </c>
      <c r="BA793" s="28">
        <f>Table24[[#This Row],[Screening]]*Table24[[#This Row],[Conversion Rate]]</f>
        <v>0</v>
      </c>
      <c r="BB793" s="28">
        <f>Table24[[#This Row],[Other Charges]]*Table24[[#This Row],[Conversion Rate]]</f>
        <v>0</v>
      </c>
      <c r="BC793" s="28">
        <f>Table24[[#This Row],[Dry Ice Charge]]*Table24[[#This Row],[Conversion Rate]]</f>
        <v>0</v>
      </c>
      <c r="BD793" s="28">
        <f>Table24[[#This Row],[SAF/kg]]*Table24[[#This Row],[Conversion Rate]]</f>
        <v>0</v>
      </c>
      <c r="BE793" s="30" cm="1">
        <f t="array" ref="BE793">IF(COUNTIFS(F$20:F$1213,F793,G$20:G$1213,G793)&gt;1,
    _xlfn.PERCENTRANK.INC(
        _xlfn._xlws.FILTER(AO$20:AO$1213, (F$20:F$1213=F793)*(G$20:G$1213=G793)*ISNUMBER(AO$20:AO$1213)),
        AO793
    ),
    0
)</f>
        <v>0.6</v>
      </c>
      <c r="BF793" s="28" t="str">
        <f t="shared" si="12"/>
        <v>Orange</v>
      </c>
    </row>
    <row r="794" spans="3:58" hidden="1">
      <c r="C794" s="6" t="s">
        <v>20</v>
      </c>
      <c r="D794" s="4" t="s">
        <v>472</v>
      </c>
      <c r="E794" s="4" t="s">
        <v>22</v>
      </c>
      <c r="F794" s="4" t="s">
        <v>27</v>
      </c>
      <c r="G794" s="4" t="s">
        <v>37</v>
      </c>
      <c r="H794" s="4" t="s">
        <v>810</v>
      </c>
      <c r="I794" s="4" t="s">
        <v>799</v>
      </c>
      <c r="J794" s="4" t="s">
        <v>777</v>
      </c>
      <c r="K794" s="4" t="s">
        <v>776</v>
      </c>
      <c r="L7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794" s="7">
        <v>107373.84239999999</v>
      </c>
      <c r="N794" s="4">
        <v>634</v>
      </c>
      <c r="O794" s="13">
        <v>169.35937287066244</v>
      </c>
      <c r="P794" s="8" t="s">
        <v>991</v>
      </c>
      <c r="Q794" s="12" t="s">
        <v>472</v>
      </c>
      <c r="R794" s="12" t="s">
        <v>792</v>
      </c>
      <c r="S794" s="12" t="s">
        <v>81</v>
      </c>
      <c r="T794" s="12" t="s">
        <v>878</v>
      </c>
      <c r="U794" s="22"/>
      <c r="V794" s="12">
        <v>392.6</v>
      </c>
      <c r="W794" s="12"/>
      <c r="X794" s="12">
        <v>11.69</v>
      </c>
      <c r="Y794" s="12"/>
      <c r="Z794" s="12"/>
      <c r="AA794" s="12"/>
      <c r="AB794" s="12"/>
      <c r="AC794" s="12"/>
      <c r="AD794" s="12"/>
      <c r="AE794" s="12" t="s">
        <v>900</v>
      </c>
      <c r="AF794" s="12"/>
      <c r="AG794" s="12"/>
      <c r="AH794" s="12"/>
      <c r="AI794" s="12"/>
      <c r="AJ794" s="12"/>
      <c r="AK794" s="12"/>
      <c r="AL794" s="16" t="s">
        <v>968</v>
      </c>
      <c r="AM794" s="12" t="s">
        <v>1512</v>
      </c>
      <c r="AN794" s="27">
        <f>VLOOKUP(Table24[[#This Row],[USD conversion]],Sheet2!A:B,2,FALSE)</f>
        <v>0.78069999999999995</v>
      </c>
      <c r="AO794" s="28">
        <f>Table24[[#This Row],[Min Charge]]*Table24[[#This Row],[Conversion Rate]]</f>
        <v>306.50281999999999</v>
      </c>
      <c r="AP794" s="28">
        <f>Table24[[#This Row],[45]]*Table24[[#This Row],[Conversion Rate]]</f>
        <v>0</v>
      </c>
      <c r="AQ794" s="28">
        <f>Table24[[#This Row],[100]]*Table24[[#This Row],[Conversion Rate]]</f>
        <v>9.1263829999999988</v>
      </c>
      <c r="AR794" s="28">
        <f>Table24[[#This Row],[200]]*Table24[[#This Row],[Conversion Rate]]</f>
        <v>0</v>
      </c>
      <c r="AS794" s="28">
        <f>Table24[[#This Row],[300]]*Table24[[#This Row],[Conversion Rate]]</f>
        <v>0</v>
      </c>
      <c r="AT794" s="28">
        <f>Table24[[#This Row],[500]]*Table24[[#This Row],[Conversion Rate]]</f>
        <v>0</v>
      </c>
      <c r="AU794" s="28">
        <f>Table24[[#This Row],[1000]]*Table24[[#This Row],[Conversion Rate]]</f>
        <v>0</v>
      </c>
      <c r="AV794" s="28">
        <f>Table24[[#This Row],[2500]]*Table24[[#This Row],[Conversion Rate]]</f>
        <v>0</v>
      </c>
      <c r="AW794" s="28">
        <f>Table24[[#This Row],[5000]]*Table24[[#This Row],[Conversion Rate]]</f>
        <v>0</v>
      </c>
      <c r="AX794" s="28" t="str">
        <f>Table24[[#This Row],[All In/ ++]]</f>
        <v>all in</v>
      </c>
      <c r="AY794" s="28">
        <f>Table24[[#This Row],[FSC]]*Table24[[#This Row],[Conversion Rate]]</f>
        <v>0</v>
      </c>
      <c r="AZ794" s="28">
        <f>Table24[[#This Row],[SSC]]*Table24[[#This Row],[Conversion Rate]]</f>
        <v>0</v>
      </c>
      <c r="BA794" s="28">
        <f>Table24[[#This Row],[Screening]]*Table24[[#This Row],[Conversion Rate]]</f>
        <v>0</v>
      </c>
      <c r="BB794" s="28">
        <f>Table24[[#This Row],[Other Charges]]*Table24[[#This Row],[Conversion Rate]]</f>
        <v>0</v>
      </c>
      <c r="BC794" s="28">
        <f>Table24[[#This Row],[Dry Ice Charge]]*Table24[[#This Row],[Conversion Rate]]</f>
        <v>0</v>
      </c>
      <c r="BD794" s="28">
        <f>Table24[[#This Row],[SAF/kg]]*Table24[[#This Row],[Conversion Rate]]</f>
        <v>0</v>
      </c>
      <c r="BE794" s="30" cm="1">
        <f t="array" ref="BE794">IF(COUNTIFS(F$20:F$1213,F794,G$20:G$1213,G794)&gt;1,
    _xlfn.PERCENTRANK.INC(
        _xlfn._xlws.FILTER(AO$20:AO$1213, (F$20:F$1213=F794)*(G$20:G$1213=G794)*ISNUMBER(AO$20:AO$1213)),
        AO794
    ),
    0
)</f>
        <v>0.71399999999999997</v>
      </c>
      <c r="BF794" s="28" t="str">
        <f t="shared" si="12"/>
        <v>Red</v>
      </c>
    </row>
    <row r="795" spans="3:58" hidden="1">
      <c r="C795" s="6" t="s">
        <v>20</v>
      </c>
      <c r="D795" s="4" t="s">
        <v>472</v>
      </c>
      <c r="E795" s="4" t="s">
        <v>22</v>
      </c>
      <c r="F795" s="4" t="s">
        <v>27</v>
      </c>
      <c r="G795" s="4" t="s">
        <v>312</v>
      </c>
      <c r="H795" s="4" t="s">
        <v>810</v>
      </c>
      <c r="I795" s="4" t="s">
        <v>806</v>
      </c>
      <c r="J795" s="4" t="s">
        <v>777</v>
      </c>
      <c r="K795" s="4" t="s">
        <v>776</v>
      </c>
      <c r="L7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PharmaYesExpressSINYULSGCAAPACAMERICAS</v>
      </c>
      <c r="M795" s="7">
        <v>4185</v>
      </c>
      <c r="N795" s="4">
        <v>289</v>
      </c>
      <c r="O795" s="13">
        <v>14.480968858131488</v>
      </c>
      <c r="P795" s="8" t="s">
        <v>991</v>
      </c>
      <c r="Q795" s="12" t="s">
        <v>472</v>
      </c>
      <c r="R795" s="12" t="s">
        <v>792</v>
      </c>
      <c r="S795" s="12" t="s">
        <v>81</v>
      </c>
      <c r="T795" s="12" t="s">
        <v>878</v>
      </c>
      <c r="U795" s="22"/>
      <c r="V795" s="12">
        <v>340.25</v>
      </c>
      <c r="W795" s="12"/>
      <c r="X795" s="12">
        <v>10.130000000000001</v>
      </c>
      <c r="Y795" s="12"/>
      <c r="Z795" s="12"/>
      <c r="AA795" s="12"/>
      <c r="AB795" s="12"/>
      <c r="AC795" s="12"/>
      <c r="AD795" s="12"/>
      <c r="AE795" s="12" t="s">
        <v>900</v>
      </c>
      <c r="AF795" s="12"/>
      <c r="AG795" s="12"/>
      <c r="AH795" s="12"/>
      <c r="AI795" s="12"/>
      <c r="AJ795" s="12"/>
      <c r="AK795" s="12"/>
      <c r="AL795" s="16" t="s">
        <v>968</v>
      </c>
      <c r="AM795" s="12" t="s">
        <v>1512</v>
      </c>
      <c r="AN795" s="27">
        <f>VLOOKUP(Table24[[#This Row],[USD conversion]],Sheet2!A:B,2,FALSE)</f>
        <v>0.78069999999999995</v>
      </c>
      <c r="AO795" s="28">
        <f>Table24[[#This Row],[Min Charge]]*Table24[[#This Row],[Conversion Rate]]</f>
        <v>265.63317499999999</v>
      </c>
      <c r="AP795" s="28">
        <f>Table24[[#This Row],[45]]*Table24[[#This Row],[Conversion Rate]]</f>
        <v>0</v>
      </c>
      <c r="AQ795" s="28">
        <f>Table24[[#This Row],[100]]*Table24[[#This Row],[Conversion Rate]]</f>
        <v>7.9084909999999997</v>
      </c>
      <c r="AR795" s="28">
        <f>Table24[[#This Row],[200]]*Table24[[#This Row],[Conversion Rate]]</f>
        <v>0</v>
      </c>
      <c r="AS795" s="28">
        <f>Table24[[#This Row],[300]]*Table24[[#This Row],[Conversion Rate]]</f>
        <v>0</v>
      </c>
      <c r="AT795" s="28">
        <f>Table24[[#This Row],[500]]*Table24[[#This Row],[Conversion Rate]]</f>
        <v>0</v>
      </c>
      <c r="AU795" s="28">
        <f>Table24[[#This Row],[1000]]*Table24[[#This Row],[Conversion Rate]]</f>
        <v>0</v>
      </c>
      <c r="AV795" s="28">
        <f>Table24[[#This Row],[2500]]*Table24[[#This Row],[Conversion Rate]]</f>
        <v>0</v>
      </c>
      <c r="AW795" s="28">
        <f>Table24[[#This Row],[5000]]*Table24[[#This Row],[Conversion Rate]]</f>
        <v>0</v>
      </c>
      <c r="AX795" s="28" t="str">
        <f>Table24[[#This Row],[All In/ ++]]</f>
        <v>all in</v>
      </c>
      <c r="AY795" s="28">
        <f>Table24[[#This Row],[FSC]]*Table24[[#This Row],[Conversion Rate]]</f>
        <v>0</v>
      </c>
      <c r="AZ795" s="28">
        <f>Table24[[#This Row],[SSC]]*Table24[[#This Row],[Conversion Rate]]</f>
        <v>0</v>
      </c>
      <c r="BA795" s="28">
        <f>Table24[[#This Row],[Screening]]*Table24[[#This Row],[Conversion Rate]]</f>
        <v>0</v>
      </c>
      <c r="BB795" s="28">
        <f>Table24[[#This Row],[Other Charges]]*Table24[[#This Row],[Conversion Rate]]</f>
        <v>0</v>
      </c>
      <c r="BC795" s="28">
        <f>Table24[[#This Row],[Dry Ice Charge]]*Table24[[#This Row],[Conversion Rate]]</f>
        <v>0</v>
      </c>
      <c r="BD795" s="28">
        <f>Table24[[#This Row],[SAF/kg]]*Table24[[#This Row],[Conversion Rate]]</f>
        <v>0</v>
      </c>
      <c r="BE795" s="30" cm="1">
        <f t="array" ref="BE795">IF(COUNTIFS(F$20:F$1213,F795,G$20:G$1213,G795)&gt;1,
    _xlfn.PERCENTRANK.INC(
        _xlfn._xlws.FILTER(AO$20:AO$1213, (F$20:F$1213=F795)*(G$20:G$1213=G795)*ISNUMBER(AO$20:AO$1213)),
        AO795
    ),
    0
)</f>
        <v>0</v>
      </c>
      <c r="BF795" s="28" t="str">
        <f t="shared" si="12"/>
        <v>Green</v>
      </c>
    </row>
    <row r="796" spans="3:58" hidden="1">
      <c r="C796" s="6" t="s">
        <v>20</v>
      </c>
      <c r="D796" s="4" t="s">
        <v>21</v>
      </c>
      <c r="E796" s="4" t="s">
        <v>36</v>
      </c>
      <c r="F796" s="4" t="s">
        <v>106</v>
      </c>
      <c r="G796" s="4" t="s">
        <v>37</v>
      </c>
      <c r="H796" s="4" t="s">
        <v>816</v>
      </c>
      <c r="I796" s="4" t="s">
        <v>799</v>
      </c>
      <c r="J796" s="4" t="s">
        <v>777</v>
      </c>
      <c r="K796" s="4" t="s">
        <v>776</v>
      </c>
      <c r="L7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796" s="7">
        <v>1083</v>
      </c>
      <c r="N796" s="4">
        <v>453</v>
      </c>
      <c r="O796" s="13">
        <v>2.3907284768211921</v>
      </c>
      <c r="P796" s="8" t="s">
        <v>991</v>
      </c>
      <c r="Q796" s="12" t="s">
        <v>472</v>
      </c>
      <c r="R796" s="12" t="s">
        <v>792</v>
      </c>
      <c r="S796" s="12" t="s">
        <v>81</v>
      </c>
      <c r="T796" s="12" t="s">
        <v>869</v>
      </c>
      <c r="U796" s="22"/>
      <c r="V796" s="12"/>
      <c r="W796" s="12"/>
      <c r="X796" s="12">
        <v>12</v>
      </c>
      <c r="Y796" s="12"/>
      <c r="Z796" s="12">
        <v>10</v>
      </c>
      <c r="AA796" s="12">
        <v>9</v>
      </c>
      <c r="AB796" s="12">
        <v>9.5</v>
      </c>
      <c r="AC796" s="12">
        <v>9.5</v>
      </c>
      <c r="AD796" s="12">
        <v>9.5</v>
      </c>
      <c r="AE796" s="12" t="s">
        <v>900</v>
      </c>
      <c r="AF796" s="12"/>
      <c r="AG796" s="12"/>
      <c r="AH796" s="12"/>
      <c r="AI796" s="12"/>
      <c r="AJ796" s="12"/>
      <c r="AK796" s="12"/>
      <c r="AL796" s="16" t="s">
        <v>968</v>
      </c>
      <c r="AM796" s="12" t="s">
        <v>1502</v>
      </c>
      <c r="AN796" s="27">
        <f>VLOOKUP(Table24[[#This Row],[USD conversion]],Sheet2!A:B,2,FALSE)</f>
        <v>0.65310000000000001</v>
      </c>
      <c r="AO796" s="28">
        <f>Table24[[#This Row],[Min Charge]]*Table24[[#This Row],[Conversion Rate]]</f>
        <v>0</v>
      </c>
      <c r="AP796" s="28">
        <f>Table24[[#This Row],[45]]*Table24[[#This Row],[Conversion Rate]]</f>
        <v>0</v>
      </c>
      <c r="AQ796" s="28">
        <f>Table24[[#This Row],[100]]*Table24[[#This Row],[Conversion Rate]]</f>
        <v>7.8372000000000002</v>
      </c>
      <c r="AR796" s="28">
        <f>Table24[[#This Row],[200]]*Table24[[#This Row],[Conversion Rate]]</f>
        <v>0</v>
      </c>
      <c r="AS796" s="28">
        <f>Table24[[#This Row],[300]]*Table24[[#This Row],[Conversion Rate]]</f>
        <v>6.5310000000000006</v>
      </c>
      <c r="AT796" s="28">
        <f>Table24[[#This Row],[500]]*Table24[[#This Row],[Conversion Rate]]</f>
        <v>5.8779000000000003</v>
      </c>
      <c r="AU796" s="28">
        <f>Table24[[#This Row],[1000]]*Table24[[#This Row],[Conversion Rate]]</f>
        <v>6.2044500000000005</v>
      </c>
      <c r="AV796" s="28">
        <f>Table24[[#This Row],[2500]]*Table24[[#This Row],[Conversion Rate]]</f>
        <v>6.2044500000000005</v>
      </c>
      <c r="AW796" s="28">
        <f>Table24[[#This Row],[5000]]*Table24[[#This Row],[Conversion Rate]]</f>
        <v>6.2044500000000005</v>
      </c>
      <c r="AX796" s="28" t="str">
        <f>Table24[[#This Row],[All In/ ++]]</f>
        <v>all in</v>
      </c>
      <c r="AY796" s="28">
        <f>Table24[[#This Row],[FSC]]*Table24[[#This Row],[Conversion Rate]]</f>
        <v>0</v>
      </c>
      <c r="AZ796" s="28">
        <f>Table24[[#This Row],[SSC]]*Table24[[#This Row],[Conversion Rate]]</f>
        <v>0</v>
      </c>
      <c r="BA796" s="28">
        <f>Table24[[#This Row],[Screening]]*Table24[[#This Row],[Conversion Rate]]</f>
        <v>0</v>
      </c>
      <c r="BB796" s="28">
        <f>Table24[[#This Row],[Other Charges]]*Table24[[#This Row],[Conversion Rate]]</f>
        <v>0</v>
      </c>
      <c r="BC796" s="28">
        <f>Table24[[#This Row],[Dry Ice Charge]]*Table24[[#This Row],[Conversion Rate]]</f>
        <v>0</v>
      </c>
      <c r="BD796" s="28">
        <f>Table24[[#This Row],[SAF/kg]]*Table24[[#This Row],[Conversion Rate]]</f>
        <v>0</v>
      </c>
      <c r="BE796" s="30" cm="1">
        <f t="array" ref="BE796">IF(COUNTIFS(F$20:F$1213,F796,G$20:G$1213,G796)&gt;1,
    _xlfn.PERCENTRANK.INC(
        _xlfn._xlws.FILTER(AO$20:AO$1213, (F$20:F$1213=F796)*(G$20:G$1213=G796)*ISNUMBER(AO$20:AO$1213)),
        AO796
    ),
    0
)</f>
        <v>0</v>
      </c>
      <c r="BF796" s="28" t="str">
        <f t="shared" si="12"/>
        <v>Green</v>
      </c>
    </row>
    <row r="797" spans="3:58" hidden="1">
      <c r="C797" s="6" t="s">
        <v>20</v>
      </c>
      <c r="D797" s="4" t="s">
        <v>21</v>
      </c>
      <c r="E797" s="4" t="s">
        <v>22</v>
      </c>
      <c r="F797" s="4" t="s">
        <v>106</v>
      </c>
      <c r="G797" s="4" t="s">
        <v>37</v>
      </c>
      <c r="H797" s="4" t="s">
        <v>816</v>
      </c>
      <c r="I797" s="4" t="s">
        <v>799</v>
      </c>
      <c r="J797" s="4" t="s">
        <v>777</v>
      </c>
      <c r="K797" s="4" t="s">
        <v>776</v>
      </c>
      <c r="L7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797" s="7">
        <v>1133.40924</v>
      </c>
      <c r="N797" s="4">
        <v>454</v>
      </c>
      <c r="O797" s="13">
        <v>2.4964961233480176</v>
      </c>
      <c r="P797" s="8" t="s">
        <v>991</v>
      </c>
      <c r="Q797" s="12" t="s">
        <v>472</v>
      </c>
      <c r="R797" s="12" t="s">
        <v>792</v>
      </c>
      <c r="S797" s="12" t="s">
        <v>81</v>
      </c>
      <c r="T797" s="12" t="s">
        <v>869</v>
      </c>
      <c r="U797" s="22"/>
      <c r="V797" s="12"/>
      <c r="W797" s="12"/>
      <c r="X797" s="12">
        <v>13</v>
      </c>
      <c r="Y797" s="12"/>
      <c r="Z797" s="12">
        <v>11</v>
      </c>
      <c r="AA797" s="12">
        <v>10.5</v>
      </c>
      <c r="AB797" s="12">
        <v>10</v>
      </c>
      <c r="AC797" s="12">
        <v>10</v>
      </c>
      <c r="AD797" s="12">
        <v>10</v>
      </c>
      <c r="AE797" s="12" t="s">
        <v>900</v>
      </c>
      <c r="AF797" s="12"/>
      <c r="AG797" s="12"/>
      <c r="AH797" s="12"/>
      <c r="AI797" s="12"/>
      <c r="AJ797" s="12"/>
      <c r="AK797" s="12"/>
      <c r="AL797" s="16" t="s">
        <v>968</v>
      </c>
      <c r="AM797" s="12" t="s">
        <v>1502</v>
      </c>
      <c r="AN797" s="27">
        <f>VLOOKUP(Table24[[#This Row],[USD conversion]],Sheet2!A:B,2,FALSE)</f>
        <v>0.65310000000000001</v>
      </c>
      <c r="AO797" s="28">
        <f>Table24[[#This Row],[Min Charge]]*Table24[[#This Row],[Conversion Rate]]</f>
        <v>0</v>
      </c>
      <c r="AP797" s="28">
        <f>Table24[[#This Row],[45]]*Table24[[#This Row],[Conversion Rate]]</f>
        <v>0</v>
      </c>
      <c r="AQ797" s="28">
        <f>Table24[[#This Row],[100]]*Table24[[#This Row],[Conversion Rate]]</f>
        <v>8.4902999999999995</v>
      </c>
      <c r="AR797" s="28">
        <f>Table24[[#This Row],[200]]*Table24[[#This Row],[Conversion Rate]]</f>
        <v>0</v>
      </c>
      <c r="AS797" s="28">
        <f>Table24[[#This Row],[300]]*Table24[[#This Row],[Conversion Rate]]</f>
        <v>7.1840999999999999</v>
      </c>
      <c r="AT797" s="28">
        <f>Table24[[#This Row],[500]]*Table24[[#This Row],[Conversion Rate]]</f>
        <v>6.8575499999999998</v>
      </c>
      <c r="AU797" s="28">
        <f>Table24[[#This Row],[1000]]*Table24[[#This Row],[Conversion Rate]]</f>
        <v>6.5310000000000006</v>
      </c>
      <c r="AV797" s="28">
        <f>Table24[[#This Row],[2500]]*Table24[[#This Row],[Conversion Rate]]</f>
        <v>6.5310000000000006</v>
      </c>
      <c r="AW797" s="28">
        <f>Table24[[#This Row],[5000]]*Table24[[#This Row],[Conversion Rate]]</f>
        <v>6.5310000000000006</v>
      </c>
      <c r="AX797" s="28" t="str">
        <f>Table24[[#This Row],[All In/ ++]]</f>
        <v>all in</v>
      </c>
      <c r="AY797" s="28">
        <f>Table24[[#This Row],[FSC]]*Table24[[#This Row],[Conversion Rate]]</f>
        <v>0</v>
      </c>
      <c r="AZ797" s="28">
        <f>Table24[[#This Row],[SSC]]*Table24[[#This Row],[Conversion Rate]]</f>
        <v>0</v>
      </c>
      <c r="BA797" s="28">
        <f>Table24[[#This Row],[Screening]]*Table24[[#This Row],[Conversion Rate]]</f>
        <v>0</v>
      </c>
      <c r="BB797" s="28">
        <f>Table24[[#This Row],[Other Charges]]*Table24[[#This Row],[Conversion Rate]]</f>
        <v>0</v>
      </c>
      <c r="BC797" s="28">
        <f>Table24[[#This Row],[Dry Ice Charge]]*Table24[[#This Row],[Conversion Rate]]</f>
        <v>0</v>
      </c>
      <c r="BD797" s="28">
        <f>Table24[[#This Row],[SAF/kg]]*Table24[[#This Row],[Conversion Rate]]</f>
        <v>0</v>
      </c>
      <c r="BE797" s="30" cm="1">
        <f t="array" ref="BE797">IF(COUNTIFS(F$20:F$1213,F797,G$20:G$1213,G797)&gt;1,
    _xlfn.PERCENTRANK.INC(
        _xlfn._xlws.FILTER(AO$20:AO$1213, (F$20:F$1213=F797)*(G$20:G$1213=G797)*ISNUMBER(AO$20:AO$1213)),
        AO797
    ),
    0
)</f>
        <v>0</v>
      </c>
      <c r="BF797" s="28" t="str">
        <f t="shared" si="12"/>
        <v>Green</v>
      </c>
    </row>
    <row r="798" spans="3:58" hidden="1">
      <c r="C798" s="6" t="s">
        <v>20</v>
      </c>
      <c r="D798" s="4" t="s">
        <v>472</v>
      </c>
      <c r="E798" s="4" t="s">
        <v>36</v>
      </c>
      <c r="F798" s="4" t="s">
        <v>106</v>
      </c>
      <c r="G798" s="4" t="s">
        <v>37</v>
      </c>
      <c r="H798" s="4" t="s">
        <v>816</v>
      </c>
      <c r="I798" s="4" t="s">
        <v>799</v>
      </c>
      <c r="J798" s="4" t="s">
        <v>777</v>
      </c>
      <c r="K798" s="4" t="s">
        <v>776</v>
      </c>
      <c r="L7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798" s="7">
        <v>10157</v>
      </c>
      <c r="N798" s="4">
        <v>403</v>
      </c>
      <c r="O798" s="13">
        <v>25.203473945409428</v>
      </c>
      <c r="P798" s="8" t="s">
        <v>991</v>
      </c>
      <c r="Q798" s="12" t="s">
        <v>472</v>
      </c>
      <c r="R798" s="12" t="s">
        <v>792</v>
      </c>
      <c r="S798" s="12" t="s">
        <v>81</v>
      </c>
      <c r="T798" s="12" t="s">
        <v>869</v>
      </c>
      <c r="U798" s="22"/>
      <c r="V798" s="12"/>
      <c r="W798" s="12"/>
      <c r="X798" s="12">
        <v>13</v>
      </c>
      <c r="Y798" s="12" t="s">
        <v>881</v>
      </c>
      <c r="Z798" s="12">
        <v>11</v>
      </c>
      <c r="AA798" s="12">
        <v>10.5</v>
      </c>
      <c r="AB798" s="12">
        <v>10</v>
      </c>
      <c r="AC798" s="12">
        <v>10</v>
      </c>
      <c r="AD798" s="12">
        <v>10</v>
      </c>
      <c r="AE798" s="12" t="s">
        <v>900</v>
      </c>
      <c r="AF798" s="12"/>
      <c r="AG798" s="12"/>
      <c r="AH798" s="12"/>
      <c r="AI798" s="12"/>
      <c r="AJ798" s="12"/>
      <c r="AK798" s="12"/>
      <c r="AL798" s="16" t="s">
        <v>968</v>
      </c>
      <c r="AM798" s="12" t="s">
        <v>1502</v>
      </c>
      <c r="AN798" s="27">
        <f>VLOOKUP(Table24[[#This Row],[USD conversion]],Sheet2!A:B,2,FALSE)</f>
        <v>0.65310000000000001</v>
      </c>
      <c r="AO798" s="28">
        <f>Table24[[#This Row],[Min Charge]]*Table24[[#This Row],[Conversion Rate]]</f>
        <v>0</v>
      </c>
      <c r="AP798" s="28">
        <f>Table24[[#This Row],[45]]*Table24[[#This Row],[Conversion Rate]]</f>
        <v>0</v>
      </c>
      <c r="AQ798" s="28">
        <f>Table24[[#This Row],[100]]*Table24[[#This Row],[Conversion Rate]]</f>
        <v>8.4902999999999995</v>
      </c>
      <c r="AR798" s="28" t="e">
        <f>Table24[[#This Row],[200]]*Table24[[#This Row],[Conversion Rate]]</f>
        <v>#VALUE!</v>
      </c>
      <c r="AS798" s="28">
        <f>Table24[[#This Row],[300]]*Table24[[#This Row],[Conversion Rate]]</f>
        <v>7.1840999999999999</v>
      </c>
      <c r="AT798" s="28">
        <f>Table24[[#This Row],[500]]*Table24[[#This Row],[Conversion Rate]]</f>
        <v>6.8575499999999998</v>
      </c>
      <c r="AU798" s="28">
        <f>Table24[[#This Row],[1000]]*Table24[[#This Row],[Conversion Rate]]</f>
        <v>6.5310000000000006</v>
      </c>
      <c r="AV798" s="28">
        <f>Table24[[#This Row],[2500]]*Table24[[#This Row],[Conversion Rate]]</f>
        <v>6.5310000000000006</v>
      </c>
      <c r="AW798" s="28">
        <f>Table24[[#This Row],[5000]]*Table24[[#This Row],[Conversion Rate]]</f>
        <v>6.5310000000000006</v>
      </c>
      <c r="AX798" s="28" t="str">
        <f>Table24[[#This Row],[All In/ ++]]</f>
        <v>all in</v>
      </c>
      <c r="AY798" s="28">
        <f>Table24[[#This Row],[FSC]]*Table24[[#This Row],[Conversion Rate]]</f>
        <v>0</v>
      </c>
      <c r="AZ798" s="28">
        <f>Table24[[#This Row],[SSC]]*Table24[[#This Row],[Conversion Rate]]</f>
        <v>0</v>
      </c>
      <c r="BA798" s="28">
        <f>Table24[[#This Row],[Screening]]*Table24[[#This Row],[Conversion Rate]]</f>
        <v>0</v>
      </c>
      <c r="BB798" s="28">
        <f>Table24[[#This Row],[Other Charges]]*Table24[[#This Row],[Conversion Rate]]</f>
        <v>0</v>
      </c>
      <c r="BC798" s="28">
        <f>Table24[[#This Row],[Dry Ice Charge]]*Table24[[#This Row],[Conversion Rate]]</f>
        <v>0</v>
      </c>
      <c r="BD798" s="28">
        <f>Table24[[#This Row],[SAF/kg]]*Table24[[#This Row],[Conversion Rate]]</f>
        <v>0</v>
      </c>
      <c r="BE798" s="30" cm="1">
        <f t="array" ref="BE798">IF(COUNTIFS(F$20:F$1213,F798,G$20:G$1213,G798)&gt;1,
    _xlfn.PERCENTRANK.INC(
        _xlfn._xlws.FILTER(AO$20:AO$1213, (F$20:F$1213=F798)*(G$20:G$1213=G798)*ISNUMBER(AO$20:AO$1213)),
        AO798
    ),
    0
)</f>
        <v>0</v>
      </c>
      <c r="BF798" s="28" t="str">
        <f t="shared" si="12"/>
        <v>Green</v>
      </c>
    </row>
    <row r="799" spans="3:58" hidden="1">
      <c r="C799" s="6" t="s">
        <v>20</v>
      </c>
      <c r="D799" s="4" t="s">
        <v>472</v>
      </c>
      <c r="E799" s="4" t="s">
        <v>22</v>
      </c>
      <c r="F799" s="4" t="s">
        <v>106</v>
      </c>
      <c r="G799" s="4" t="s">
        <v>37</v>
      </c>
      <c r="H799" s="4" t="s">
        <v>816</v>
      </c>
      <c r="I799" s="4" t="s">
        <v>799</v>
      </c>
      <c r="J799" s="4" t="s">
        <v>777</v>
      </c>
      <c r="K799" s="4" t="s">
        <v>776</v>
      </c>
      <c r="L7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799" s="7">
        <v>20967.90598000001</v>
      </c>
      <c r="N799" s="4">
        <v>657</v>
      </c>
      <c r="O799" s="13">
        <v>31.914620974124826</v>
      </c>
      <c r="P799" s="8" t="s">
        <v>991</v>
      </c>
      <c r="Q799" s="12" t="s">
        <v>472</v>
      </c>
      <c r="R799" s="12" t="s">
        <v>792</v>
      </c>
      <c r="S799" s="12" t="s">
        <v>81</v>
      </c>
      <c r="T799" s="12" t="s">
        <v>869</v>
      </c>
      <c r="U799" s="22"/>
      <c r="V799" s="12"/>
      <c r="W799" s="12"/>
      <c r="X799" s="12">
        <v>14</v>
      </c>
      <c r="Y799" s="12" t="s">
        <v>881</v>
      </c>
      <c r="Z799" s="12">
        <v>13</v>
      </c>
      <c r="AA799" s="12">
        <v>12.5</v>
      </c>
      <c r="AB799" s="12">
        <v>11.5</v>
      </c>
      <c r="AC799" s="12">
        <v>12.5</v>
      </c>
      <c r="AD799" s="12">
        <v>12.5</v>
      </c>
      <c r="AE799" s="12" t="s">
        <v>900</v>
      </c>
      <c r="AF799" s="12"/>
      <c r="AG799" s="12"/>
      <c r="AH799" s="12"/>
      <c r="AI799" s="12"/>
      <c r="AJ799" s="12"/>
      <c r="AK799" s="12"/>
      <c r="AL799" s="16" t="s">
        <v>968</v>
      </c>
      <c r="AM799" s="12" t="s">
        <v>1502</v>
      </c>
      <c r="AN799" s="27">
        <f>VLOOKUP(Table24[[#This Row],[USD conversion]],Sheet2!A:B,2,FALSE)</f>
        <v>0.65310000000000001</v>
      </c>
      <c r="AO799" s="28">
        <f>Table24[[#This Row],[Min Charge]]*Table24[[#This Row],[Conversion Rate]]</f>
        <v>0</v>
      </c>
      <c r="AP799" s="28">
        <f>Table24[[#This Row],[45]]*Table24[[#This Row],[Conversion Rate]]</f>
        <v>0</v>
      </c>
      <c r="AQ799" s="28">
        <f>Table24[[#This Row],[100]]*Table24[[#This Row],[Conversion Rate]]</f>
        <v>9.1433999999999997</v>
      </c>
      <c r="AR799" s="28" t="e">
        <f>Table24[[#This Row],[200]]*Table24[[#This Row],[Conversion Rate]]</f>
        <v>#VALUE!</v>
      </c>
      <c r="AS799" s="28">
        <f>Table24[[#This Row],[300]]*Table24[[#This Row],[Conversion Rate]]</f>
        <v>8.4902999999999995</v>
      </c>
      <c r="AT799" s="28">
        <f>Table24[[#This Row],[500]]*Table24[[#This Row],[Conversion Rate]]</f>
        <v>8.1637500000000003</v>
      </c>
      <c r="AU799" s="28">
        <f>Table24[[#This Row],[1000]]*Table24[[#This Row],[Conversion Rate]]</f>
        <v>7.51065</v>
      </c>
      <c r="AV799" s="28">
        <f>Table24[[#This Row],[2500]]*Table24[[#This Row],[Conversion Rate]]</f>
        <v>8.1637500000000003</v>
      </c>
      <c r="AW799" s="28">
        <f>Table24[[#This Row],[5000]]*Table24[[#This Row],[Conversion Rate]]</f>
        <v>8.1637500000000003</v>
      </c>
      <c r="AX799" s="28" t="str">
        <f>Table24[[#This Row],[All In/ ++]]</f>
        <v>all in</v>
      </c>
      <c r="AY799" s="28">
        <f>Table24[[#This Row],[FSC]]*Table24[[#This Row],[Conversion Rate]]</f>
        <v>0</v>
      </c>
      <c r="AZ799" s="28">
        <f>Table24[[#This Row],[SSC]]*Table24[[#This Row],[Conversion Rate]]</f>
        <v>0</v>
      </c>
      <c r="BA799" s="28">
        <f>Table24[[#This Row],[Screening]]*Table24[[#This Row],[Conversion Rate]]</f>
        <v>0</v>
      </c>
      <c r="BB799" s="28">
        <f>Table24[[#This Row],[Other Charges]]*Table24[[#This Row],[Conversion Rate]]</f>
        <v>0</v>
      </c>
      <c r="BC799" s="28">
        <f>Table24[[#This Row],[Dry Ice Charge]]*Table24[[#This Row],[Conversion Rate]]</f>
        <v>0</v>
      </c>
      <c r="BD799" s="28">
        <f>Table24[[#This Row],[SAF/kg]]*Table24[[#This Row],[Conversion Rate]]</f>
        <v>0</v>
      </c>
      <c r="BE799" s="30" cm="1">
        <f t="array" ref="BE799">IF(COUNTIFS(F$20:F$1213,F799,G$20:G$1213,G799)&gt;1,
    _xlfn.PERCENTRANK.INC(
        _xlfn._xlws.FILTER(AO$20:AO$1213, (F$20:F$1213=F799)*(G$20:G$1213=G799)*ISNUMBER(AO$20:AO$1213)),
        AO799
    ),
    0
)</f>
        <v>0</v>
      </c>
      <c r="BF799" s="28" t="str">
        <f t="shared" si="12"/>
        <v>Green</v>
      </c>
    </row>
    <row r="800" spans="3:58" hidden="1">
      <c r="C800" s="6" t="s">
        <v>20</v>
      </c>
      <c r="D800" s="4" t="s">
        <v>472</v>
      </c>
      <c r="E800" s="4" t="s">
        <v>22</v>
      </c>
      <c r="F800" s="4" t="s">
        <v>360</v>
      </c>
      <c r="G800" s="4" t="s">
        <v>112</v>
      </c>
      <c r="H800" s="4" t="s">
        <v>804</v>
      </c>
      <c r="I800" s="4" t="s">
        <v>803</v>
      </c>
      <c r="J800" s="4" t="s">
        <v>777</v>
      </c>
      <c r="K800" s="4" t="s">
        <v>778</v>
      </c>
      <c r="L8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PharmaYesExpressTBSBRUGEBEAPACEMEA</v>
      </c>
      <c r="M800" s="7">
        <v>7547</v>
      </c>
      <c r="N800" s="4">
        <v>95</v>
      </c>
      <c r="O800" s="13">
        <v>79.442105263157899</v>
      </c>
      <c r="P800" s="8" t="s">
        <v>991</v>
      </c>
      <c r="Q800" s="12" t="s">
        <v>472</v>
      </c>
      <c r="R800" s="12" t="s">
        <v>792</v>
      </c>
      <c r="S800" s="12" t="s">
        <v>81</v>
      </c>
      <c r="T800" s="12" t="s">
        <v>972</v>
      </c>
      <c r="U800" s="22"/>
      <c r="V800" s="12">
        <v>247.5</v>
      </c>
      <c r="W800" s="12"/>
      <c r="X800" s="12">
        <v>10</v>
      </c>
      <c r="Y800" s="12"/>
      <c r="Z800" s="12">
        <v>7.2</v>
      </c>
      <c r="AA800" s="12">
        <v>7</v>
      </c>
      <c r="AB800" s="12">
        <v>6.8</v>
      </c>
      <c r="AC800" s="12"/>
      <c r="AD800" s="12"/>
      <c r="AE800" s="12" t="s">
        <v>900</v>
      </c>
      <c r="AF800" s="12"/>
      <c r="AG800" s="12"/>
      <c r="AH800" s="12"/>
      <c r="AI800" s="12"/>
      <c r="AJ800" s="12"/>
      <c r="AK800" s="12"/>
      <c r="AL800" s="16" t="s">
        <v>964</v>
      </c>
      <c r="AM800" s="12" t="s">
        <v>1519</v>
      </c>
      <c r="AN800" s="27">
        <f>VLOOKUP(Table24[[#This Row],[USD conversion]],Sheet2!A:B,2,FALSE)</f>
        <v>0.36430000000000001</v>
      </c>
      <c r="AO800" s="28">
        <f>Table24[[#This Row],[Min Charge]]*Table24[[#This Row],[Conversion Rate]]</f>
        <v>90.16425000000001</v>
      </c>
      <c r="AP800" s="28">
        <f>Table24[[#This Row],[45]]*Table24[[#This Row],[Conversion Rate]]</f>
        <v>0</v>
      </c>
      <c r="AQ800" s="28">
        <f>Table24[[#This Row],[100]]*Table24[[#This Row],[Conversion Rate]]</f>
        <v>3.6430000000000002</v>
      </c>
      <c r="AR800" s="28">
        <f>Table24[[#This Row],[200]]*Table24[[#This Row],[Conversion Rate]]</f>
        <v>0</v>
      </c>
      <c r="AS800" s="28">
        <f>Table24[[#This Row],[300]]*Table24[[#This Row],[Conversion Rate]]</f>
        <v>2.62296</v>
      </c>
      <c r="AT800" s="28">
        <f>Table24[[#This Row],[500]]*Table24[[#This Row],[Conversion Rate]]</f>
        <v>2.5501</v>
      </c>
      <c r="AU800" s="28">
        <f>Table24[[#This Row],[1000]]*Table24[[#This Row],[Conversion Rate]]</f>
        <v>2.4772400000000001</v>
      </c>
      <c r="AV800" s="28">
        <f>Table24[[#This Row],[2500]]*Table24[[#This Row],[Conversion Rate]]</f>
        <v>0</v>
      </c>
      <c r="AW800" s="28">
        <f>Table24[[#This Row],[5000]]*Table24[[#This Row],[Conversion Rate]]</f>
        <v>0</v>
      </c>
      <c r="AX800" s="28" t="str">
        <f>Table24[[#This Row],[All In/ ++]]</f>
        <v>all in</v>
      </c>
      <c r="AY800" s="28">
        <f>Table24[[#This Row],[FSC]]*Table24[[#This Row],[Conversion Rate]]</f>
        <v>0</v>
      </c>
      <c r="AZ800" s="28">
        <f>Table24[[#This Row],[SSC]]*Table24[[#This Row],[Conversion Rate]]</f>
        <v>0</v>
      </c>
      <c r="BA800" s="28">
        <f>Table24[[#This Row],[Screening]]*Table24[[#This Row],[Conversion Rate]]</f>
        <v>0</v>
      </c>
      <c r="BB800" s="28">
        <f>Table24[[#This Row],[Other Charges]]*Table24[[#This Row],[Conversion Rate]]</f>
        <v>0</v>
      </c>
      <c r="BC800" s="28">
        <f>Table24[[#This Row],[Dry Ice Charge]]*Table24[[#This Row],[Conversion Rate]]</f>
        <v>0</v>
      </c>
      <c r="BD800" s="28">
        <f>Table24[[#This Row],[SAF/kg]]*Table24[[#This Row],[Conversion Rate]]</f>
        <v>0</v>
      </c>
      <c r="BE800" s="30" cm="1">
        <f t="array" ref="BE800">IF(COUNTIFS(F$20:F$1213,F800,G$20:G$1213,G800)&gt;1,
    _xlfn.PERCENTRANK.INC(
        _xlfn._xlws.FILTER(AO$20:AO$1213, (F$20:F$1213=F800)*(G$20:G$1213=G800)*ISNUMBER(AO$20:AO$1213)),
        AO800
    ),
    0
)</f>
        <v>0</v>
      </c>
      <c r="BF800" s="28" t="str">
        <f t="shared" si="12"/>
        <v>Green</v>
      </c>
    </row>
    <row r="801" spans="3:58" hidden="1">
      <c r="C801" s="6" t="s">
        <v>20</v>
      </c>
      <c r="D801" s="4" t="s">
        <v>21</v>
      </c>
      <c r="E801" s="4" t="s">
        <v>22</v>
      </c>
      <c r="F801" s="4" t="s">
        <v>360</v>
      </c>
      <c r="G801" s="4" t="s">
        <v>51</v>
      </c>
      <c r="H801" s="4" t="s">
        <v>804</v>
      </c>
      <c r="I801" s="4" t="s">
        <v>800</v>
      </c>
      <c r="J801" s="4" t="s">
        <v>777</v>
      </c>
      <c r="K801" s="4" t="s">
        <v>778</v>
      </c>
      <c r="L8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PharmaNoExpressTBSFRAGEDEAPACEMEA</v>
      </c>
      <c r="M801" s="7">
        <v>4083.4</v>
      </c>
      <c r="N801" s="4">
        <v>914</v>
      </c>
      <c r="O801" s="13">
        <v>4.4676148796498909</v>
      </c>
      <c r="P801" s="8" t="s">
        <v>991</v>
      </c>
      <c r="Q801" s="12" t="s">
        <v>472</v>
      </c>
      <c r="R801" s="12" t="s">
        <v>792</v>
      </c>
      <c r="S801" s="12" t="s">
        <v>81</v>
      </c>
      <c r="T801" s="12" t="s">
        <v>972</v>
      </c>
      <c r="U801" s="22"/>
      <c r="V801" s="12">
        <v>280.5</v>
      </c>
      <c r="W801" s="12"/>
      <c r="X801" s="12">
        <v>15</v>
      </c>
      <c r="Y801" s="12"/>
      <c r="Z801" s="12">
        <v>12</v>
      </c>
      <c r="AA801" s="12">
        <v>9</v>
      </c>
      <c r="AB801" s="12">
        <v>8.17</v>
      </c>
      <c r="AC801" s="12"/>
      <c r="AD801" s="12"/>
      <c r="AE801" s="12" t="s">
        <v>900</v>
      </c>
      <c r="AF801" s="12"/>
      <c r="AG801" s="12"/>
      <c r="AH801" s="12"/>
      <c r="AI801" s="12"/>
      <c r="AJ801" s="12"/>
      <c r="AK801" s="12"/>
      <c r="AL801" s="16" t="s">
        <v>964</v>
      </c>
      <c r="AM801" s="12" t="s">
        <v>1519</v>
      </c>
      <c r="AN801" s="27">
        <f>VLOOKUP(Table24[[#This Row],[USD conversion]],Sheet2!A:B,2,FALSE)</f>
        <v>0.36430000000000001</v>
      </c>
      <c r="AO801" s="28">
        <f>Table24[[#This Row],[Min Charge]]*Table24[[#This Row],[Conversion Rate]]</f>
        <v>102.18615</v>
      </c>
      <c r="AP801" s="28">
        <f>Table24[[#This Row],[45]]*Table24[[#This Row],[Conversion Rate]]</f>
        <v>0</v>
      </c>
      <c r="AQ801" s="28">
        <f>Table24[[#This Row],[100]]*Table24[[#This Row],[Conversion Rate]]</f>
        <v>5.4645000000000001</v>
      </c>
      <c r="AR801" s="28">
        <f>Table24[[#This Row],[200]]*Table24[[#This Row],[Conversion Rate]]</f>
        <v>0</v>
      </c>
      <c r="AS801" s="28">
        <f>Table24[[#This Row],[300]]*Table24[[#This Row],[Conversion Rate]]</f>
        <v>4.3715999999999999</v>
      </c>
      <c r="AT801" s="28">
        <f>Table24[[#This Row],[500]]*Table24[[#This Row],[Conversion Rate]]</f>
        <v>3.2787000000000002</v>
      </c>
      <c r="AU801" s="28">
        <f>Table24[[#This Row],[1000]]*Table24[[#This Row],[Conversion Rate]]</f>
        <v>2.9763310000000001</v>
      </c>
      <c r="AV801" s="28">
        <f>Table24[[#This Row],[2500]]*Table24[[#This Row],[Conversion Rate]]</f>
        <v>0</v>
      </c>
      <c r="AW801" s="28">
        <f>Table24[[#This Row],[5000]]*Table24[[#This Row],[Conversion Rate]]</f>
        <v>0</v>
      </c>
      <c r="AX801" s="28" t="str">
        <f>Table24[[#This Row],[All In/ ++]]</f>
        <v>all in</v>
      </c>
      <c r="AY801" s="28">
        <f>Table24[[#This Row],[FSC]]*Table24[[#This Row],[Conversion Rate]]</f>
        <v>0</v>
      </c>
      <c r="AZ801" s="28">
        <f>Table24[[#This Row],[SSC]]*Table24[[#This Row],[Conversion Rate]]</f>
        <v>0</v>
      </c>
      <c r="BA801" s="28">
        <f>Table24[[#This Row],[Screening]]*Table24[[#This Row],[Conversion Rate]]</f>
        <v>0</v>
      </c>
      <c r="BB801" s="28">
        <f>Table24[[#This Row],[Other Charges]]*Table24[[#This Row],[Conversion Rate]]</f>
        <v>0</v>
      </c>
      <c r="BC801" s="28">
        <f>Table24[[#This Row],[Dry Ice Charge]]*Table24[[#This Row],[Conversion Rate]]</f>
        <v>0</v>
      </c>
      <c r="BD801" s="28">
        <f>Table24[[#This Row],[SAF/kg]]*Table24[[#This Row],[Conversion Rate]]</f>
        <v>0</v>
      </c>
      <c r="BE801" s="30" cm="1">
        <f t="array" ref="BE801">IF(COUNTIFS(F$20:F$1213,F801,G$20:G$1213,G801)&gt;1,
    _xlfn.PERCENTRANK.INC(
        _xlfn._xlws.FILTER(AO$20:AO$1213, (F$20:F$1213=F801)*(G$20:G$1213=G801)*ISNUMBER(AO$20:AO$1213)),
        AO801
    ),
    0
)</f>
        <v>0</v>
      </c>
      <c r="BF801" s="28" t="str">
        <f t="shared" si="12"/>
        <v>Green</v>
      </c>
    </row>
    <row r="802" spans="3:58" hidden="1">
      <c r="C802" s="6" t="s">
        <v>20</v>
      </c>
      <c r="D802" s="4" t="s">
        <v>472</v>
      </c>
      <c r="E802" s="4" t="s">
        <v>22</v>
      </c>
      <c r="F802" s="4" t="s">
        <v>360</v>
      </c>
      <c r="G802" s="4" t="s">
        <v>51</v>
      </c>
      <c r="H802" s="4" t="s">
        <v>804</v>
      </c>
      <c r="I802" s="4" t="s">
        <v>800</v>
      </c>
      <c r="J802" s="4" t="s">
        <v>777</v>
      </c>
      <c r="K802" s="4" t="s">
        <v>778</v>
      </c>
      <c r="L8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PharmaYesExpressTBSFRAGEDEAPACEMEA</v>
      </c>
      <c r="M802" s="7">
        <v>109186.3</v>
      </c>
      <c r="N802" s="4">
        <v>995</v>
      </c>
      <c r="O802" s="13">
        <v>109.73497487437186</v>
      </c>
      <c r="P802" s="8" t="s">
        <v>991</v>
      </c>
      <c r="Q802" s="12" t="s">
        <v>472</v>
      </c>
      <c r="R802" s="12" t="s">
        <v>792</v>
      </c>
      <c r="S802" s="12" t="s">
        <v>81</v>
      </c>
      <c r="T802" s="12" t="s">
        <v>972</v>
      </c>
      <c r="U802" s="22"/>
      <c r="V802" s="12">
        <v>280.5</v>
      </c>
      <c r="W802" s="12"/>
      <c r="X802" s="12">
        <v>15</v>
      </c>
      <c r="Y802" s="12"/>
      <c r="Z802" s="12">
        <v>12</v>
      </c>
      <c r="AA802" s="12">
        <v>9</v>
      </c>
      <c r="AB802" s="12">
        <v>8.17</v>
      </c>
      <c r="AC802" s="12"/>
      <c r="AD802" s="12"/>
      <c r="AE802" s="12" t="s">
        <v>900</v>
      </c>
      <c r="AF802" s="12"/>
      <c r="AG802" s="12"/>
      <c r="AH802" s="12"/>
      <c r="AI802" s="12"/>
      <c r="AJ802" s="12"/>
      <c r="AK802" s="12"/>
      <c r="AL802" s="16" t="s">
        <v>964</v>
      </c>
      <c r="AM802" s="12" t="s">
        <v>1519</v>
      </c>
      <c r="AN802" s="27">
        <f>VLOOKUP(Table24[[#This Row],[USD conversion]],Sheet2!A:B,2,FALSE)</f>
        <v>0.36430000000000001</v>
      </c>
      <c r="AO802" s="28">
        <f>Table24[[#This Row],[Min Charge]]*Table24[[#This Row],[Conversion Rate]]</f>
        <v>102.18615</v>
      </c>
      <c r="AP802" s="28">
        <f>Table24[[#This Row],[45]]*Table24[[#This Row],[Conversion Rate]]</f>
        <v>0</v>
      </c>
      <c r="AQ802" s="28">
        <f>Table24[[#This Row],[100]]*Table24[[#This Row],[Conversion Rate]]</f>
        <v>5.4645000000000001</v>
      </c>
      <c r="AR802" s="28">
        <f>Table24[[#This Row],[200]]*Table24[[#This Row],[Conversion Rate]]</f>
        <v>0</v>
      </c>
      <c r="AS802" s="28">
        <f>Table24[[#This Row],[300]]*Table24[[#This Row],[Conversion Rate]]</f>
        <v>4.3715999999999999</v>
      </c>
      <c r="AT802" s="28">
        <f>Table24[[#This Row],[500]]*Table24[[#This Row],[Conversion Rate]]</f>
        <v>3.2787000000000002</v>
      </c>
      <c r="AU802" s="28">
        <f>Table24[[#This Row],[1000]]*Table24[[#This Row],[Conversion Rate]]</f>
        <v>2.9763310000000001</v>
      </c>
      <c r="AV802" s="28">
        <f>Table24[[#This Row],[2500]]*Table24[[#This Row],[Conversion Rate]]</f>
        <v>0</v>
      </c>
      <c r="AW802" s="28">
        <f>Table24[[#This Row],[5000]]*Table24[[#This Row],[Conversion Rate]]</f>
        <v>0</v>
      </c>
      <c r="AX802" s="28" t="str">
        <f>Table24[[#This Row],[All In/ ++]]</f>
        <v>all in</v>
      </c>
      <c r="AY802" s="28">
        <f>Table24[[#This Row],[FSC]]*Table24[[#This Row],[Conversion Rate]]</f>
        <v>0</v>
      </c>
      <c r="AZ802" s="28">
        <f>Table24[[#This Row],[SSC]]*Table24[[#This Row],[Conversion Rate]]</f>
        <v>0</v>
      </c>
      <c r="BA802" s="28">
        <f>Table24[[#This Row],[Screening]]*Table24[[#This Row],[Conversion Rate]]</f>
        <v>0</v>
      </c>
      <c r="BB802" s="28">
        <f>Table24[[#This Row],[Other Charges]]*Table24[[#This Row],[Conversion Rate]]</f>
        <v>0</v>
      </c>
      <c r="BC802" s="28">
        <f>Table24[[#This Row],[Dry Ice Charge]]*Table24[[#This Row],[Conversion Rate]]</f>
        <v>0</v>
      </c>
      <c r="BD802" s="28">
        <f>Table24[[#This Row],[SAF/kg]]*Table24[[#This Row],[Conversion Rate]]</f>
        <v>0</v>
      </c>
      <c r="BE802" s="30" cm="1">
        <f t="array" ref="BE802">IF(COUNTIFS(F$20:F$1213,F802,G$20:G$1213,G802)&gt;1,
    _xlfn.PERCENTRANK.INC(
        _xlfn._xlws.FILTER(AO$20:AO$1213, (F$20:F$1213=F802)*(G$20:G$1213=G802)*ISNUMBER(AO$20:AO$1213)),
        AO802
    ),
    0
)</f>
        <v>0</v>
      </c>
      <c r="BF802" s="28" t="str">
        <f t="shared" si="12"/>
        <v>Green</v>
      </c>
    </row>
    <row r="803" spans="3:58" hidden="1">
      <c r="C803" s="6" t="s">
        <v>20</v>
      </c>
      <c r="D803" s="4" t="s">
        <v>472</v>
      </c>
      <c r="E803" s="4" t="s">
        <v>22</v>
      </c>
      <c r="F803" s="4" t="s">
        <v>360</v>
      </c>
      <c r="G803" s="4" t="s">
        <v>269</v>
      </c>
      <c r="H803" s="4" t="s">
        <v>804</v>
      </c>
      <c r="I803" s="4" t="s">
        <v>807</v>
      </c>
      <c r="J803" s="4" t="s">
        <v>777</v>
      </c>
      <c r="K803" s="4" t="s">
        <v>778</v>
      </c>
      <c r="L8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PharmaYesExpressTBSGVAGECHAPACEMEA</v>
      </c>
      <c r="M803" s="7">
        <v>3401</v>
      </c>
      <c r="N803" s="4">
        <v>58</v>
      </c>
      <c r="O803" s="13">
        <v>58.637931034482762</v>
      </c>
      <c r="P803" s="8" t="s">
        <v>991</v>
      </c>
      <c r="Q803" s="12" t="s">
        <v>472</v>
      </c>
      <c r="R803" s="12" t="s">
        <v>792</v>
      </c>
      <c r="S803" s="12" t="s">
        <v>81</v>
      </c>
      <c r="T803" s="12" t="s">
        <v>972</v>
      </c>
      <c r="U803" s="22"/>
      <c r="V803" s="12">
        <v>247.5</v>
      </c>
      <c r="W803" s="12"/>
      <c r="X803" s="12">
        <v>14</v>
      </c>
      <c r="Y803" s="12"/>
      <c r="Z803" s="12">
        <v>10</v>
      </c>
      <c r="AA803" s="12">
        <v>8.1999999999999993</v>
      </c>
      <c r="AB803" s="12">
        <v>7.5</v>
      </c>
      <c r="AC803" s="12"/>
      <c r="AD803" s="12"/>
      <c r="AE803" s="12" t="s">
        <v>900</v>
      </c>
      <c r="AF803" s="12"/>
      <c r="AG803" s="12"/>
      <c r="AH803" s="12"/>
      <c r="AI803" s="12"/>
      <c r="AJ803" s="12"/>
      <c r="AK803" s="12"/>
      <c r="AL803" s="16" t="s">
        <v>964</v>
      </c>
      <c r="AM803" s="12" t="s">
        <v>1519</v>
      </c>
      <c r="AN803" s="27">
        <f>VLOOKUP(Table24[[#This Row],[USD conversion]],Sheet2!A:B,2,FALSE)</f>
        <v>0.36430000000000001</v>
      </c>
      <c r="AO803" s="28">
        <f>Table24[[#This Row],[Min Charge]]*Table24[[#This Row],[Conversion Rate]]</f>
        <v>90.16425000000001</v>
      </c>
      <c r="AP803" s="28">
        <f>Table24[[#This Row],[45]]*Table24[[#This Row],[Conversion Rate]]</f>
        <v>0</v>
      </c>
      <c r="AQ803" s="28">
        <f>Table24[[#This Row],[100]]*Table24[[#This Row],[Conversion Rate]]</f>
        <v>5.1002000000000001</v>
      </c>
      <c r="AR803" s="28">
        <f>Table24[[#This Row],[200]]*Table24[[#This Row],[Conversion Rate]]</f>
        <v>0</v>
      </c>
      <c r="AS803" s="28">
        <f>Table24[[#This Row],[300]]*Table24[[#This Row],[Conversion Rate]]</f>
        <v>3.6430000000000002</v>
      </c>
      <c r="AT803" s="28">
        <f>Table24[[#This Row],[500]]*Table24[[#This Row],[Conversion Rate]]</f>
        <v>2.98726</v>
      </c>
      <c r="AU803" s="28">
        <f>Table24[[#This Row],[1000]]*Table24[[#This Row],[Conversion Rate]]</f>
        <v>2.7322500000000001</v>
      </c>
      <c r="AV803" s="28">
        <f>Table24[[#This Row],[2500]]*Table24[[#This Row],[Conversion Rate]]</f>
        <v>0</v>
      </c>
      <c r="AW803" s="28">
        <f>Table24[[#This Row],[5000]]*Table24[[#This Row],[Conversion Rate]]</f>
        <v>0</v>
      </c>
      <c r="AX803" s="28" t="str">
        <f>Table24[[#This Row],[All In/ ++]]</f>
        <v>all in</v>
      </c>
      <c r="AY803" s="28">
        <f>Table24[[#This Row],[FSC]]*Table24[[#This Row],[Conversion Rate]]</f>
        <v>0</v>
      </c>
      <c r="AZ803" s="28">
        <f>Table24[[#This Row],[SSC]]*Table24[[#This Row],[Conversion Rate]]</f>
        <v>0</v>
      </c>
      <c r="BA803" s="28">
        <f>Table24[[#This Row],[Screening]]*Table24[[#This Row],[Conversion Rate]]</f>
        <v>0</v>
      </c>
      <c r="BB803" s="28">
        <f>Table24[[#This Row],[Other Charges]]*Table24[[#This Row],[Conversion Rate]]</f>
        <v>0</v>
      </c>
      <c r="BC803" s="28">
        <f>Table24[[#This Row],[Dry Ice Charge]]*Table24[[#This Row],[Conversion Rate]]</f>
        <v>0</v>
      </c>
      <c r="BD803" s="28">
        <f>Table24[[#This Row],[SAF/kg]]*Table24[[#This Row],[Conversion Rate]]</f>
        <v>0</v>
      </c>
      <c r="BE803" s="30" cm="1">
        <f t="array" ref="BE803">IF(COUNTIFS(F$20:F$1213,F803,G$20:G$1213,G803)&gt;1,
    _xlfn.PERCENTRANK.INC(
        _xlfn._xlws.FILTER(AO$20:AO$1213, (F$20:F$1213=F803)*(G$20:G$1213=G803)*ISNUMBER(AO$20:AO$1213)),
        AO803
    ),
    0
)</f>
        <v>0</v>
      </c>
      <c r="BF803" s="28" t="str">
        <f t="shared" si="12"/>
        <v>Green</v>
      </c>
    </row>
    <row r="804" spans="3:58" hidden="1">
      <c r="C804" s="6" t="s">
        <v>20</v>
      </c>
      <c r="D804" s="4" t="s">
        <v>472</v>
      </c>
      <c r="E804" s="4" t="s">
        <v>22</v>
      </c>
      <c r="F804" s="4" t="s">
        <v>360</v>
      </c>
      <c r="G804" s="4" t="s">
        <v>86</v>
      </c>
      <c r="H804" s="4" t="s">
        <v>804</v>
      </c>
      <c r="I804" s="4" t="s">
        <v>795</v>
      </c>
      <c r="J804" s="4" t="s">
        <v>777</v>
      </c>
      <c r="K804" s="4" t="s">
        <v>778</v>
      </c>
      <c r="L8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PharmaYesExpressTBSLHRGEGBAPACEMEA</v>
      </c>
      <c r="M804" s="7">
        <v>4972.2</v>
      </c>
      <c r="N804" s="4">
        <v>153</v>
      </c>
      <c r="O804" s="13">
        <v>32.498039215686276</v>
      </c>
      <c r="P804" s="8" t="s">
        <v>991</v>
      </c>
      <c r="Q804" s="12" t="s">
        <v>472</v>
      </c>
      <c r="R804" s="12" t="s">
        <v>792</v>
      </c>
      <c r="S804" s="12" t="s">
        <v>81</v>
      </c>
      <c r="T804" s="12" t="s">
        <v>972</v>
      </c>
      <c r="U804" s="22"/>
      <c r="V804" s="12">
        <v>280.5</v>
      </c>
      <c r="W804" s="12"/>
      <c r="X804" s="12">
        <v>22</v>
      </c>
      <c r="Y804" s="12"/>
      <c r="Z804" s="12">
        <v>17</v>
      </c>
      <c r="AA804" s="12">
        <v>14</v>
      </c>
      <c r="AB804" s="12">
        <v>12.25</v>
      </c>
      <c r="AC804" s="12"/>
      <c r="AD804" s="12"/>
      <c r="AE804" s="12" t="s">
        <v>900</v>
      </c>
      <c r="AF804" s="12"/>
      <c r="AG804" s="12"/>
      <c r="AH804" s="12"/>
      <c r="AI804" s="12"/>
      <c r="AJ804" s="12"/>
      <c r="AK804" s="12"/>
      <c r="AL804" s="16" t="s">
        <v>964</v>
      </c>
      <c r="AM804" s="12" t="s">
        <v>1519</v>
      </c>
      <c r="AN804" s="27">
        <f>VLOOKUP(Table24[[#This Row],[USD conversion]],Sheet2!A:B,2,FALSE)</f>
        <v>0.36430000000000001</v>
      </c>
      <c r="AO804" s="28">
        <f>Table24[[#This Row],[Min Charge]]*Table24[[#This Row],[Conversion Rate]]</f>
        <v>102.18615</v>
      </c>
      <c r="AP804" s="28">
        <f>Table24[[#This Row],[45]]*Table24[[#This Row],[Conversion Rate]]</f>
        <v>0</v>
      </c>
      <c r="AQ804" s="28">
        <f>Table24[[#This Row],[100]]*Table24[[#This Row],[Conversion Rate]]</f>
        <v>8.0145999999999997</v>
      </c>
      <c r="AR804" s="28">
        <f>Table24[[#This Row],[200]]*Table24[[#This Row],[Conversion Rate]]</f>
        <v>0</v>
      </c>
      <c r="AS804" s="28">
        <f>Table24[[#This Row],[300]]*Table24[[#This Row],[Conversion Rate]]</f>
        <v>6.1931000000000003</v>
      </c>
      <c r="AT804" s="28">
        <f>Table24[[#This Row],[500]]*Table24[[#This Row],[Conversion Rate]]</f>
        <v>5.1002000000000001</v>
      </c>
      <c r="AU804" s="28">
        <f>Table24[[#This Row],[1000]]*Table24[[#This Row],[Conversion Rate]]</f>
        <v>4.4626749999999999</v>
      </c>
      <c r="AV804" s="28">
        <f>Table24[[#This Row],[2500]]*Table24[[#This Row],[Conversion Rate]]</f>
        <v>0</v>
      </c>
      <c r="AW804" s="28">
        <f>Table24[[#This Row],[5000]]*Table24[[#This Row],[Conversion Rate]]</f>
        <v>0</v>
      </c>
      <c r="AX804" s="28" t="str">
        <f>Table24[[#This Row],[All In/ ++]]</f>
        <v>all in</v>
      </c>
      <c r="AY804" s="28">
        <f>Table24[[#This Row],[FSC]]*Table24[[#This Row],[Conversion Rate]]</f>
        <v>0</v>
      </c>
      <c r="AZ804" s="28">
        <f>Table24[[#This Row],[SSC]]*Table24[[#This Row],[Conversion Rate]]</f>
        <v>0</v>
      </c>
      <c r="BA804" s="28">
        <f>Table24[[#This Row],[Screening]]*Table24[[#This Row],[Conversion Rate]]</f>
        <v>0</v>
      </c>
      <c r="BB804" s="28">
        <f>Table24[[#This Row],[Other Charges]]*Table24[[#This Row],[Conversion Rate]]</f>
        <v>0</v>
      </c>
      <c r="BC804" s="28">
        <f>Table24[[#This Row],[Dry Ice Charge]]*Table24[[#This Row],[Conversion Rate]]</f>
        <v>0</v>
      </c>
      <c r="BD804" s="28">
        <f>Table24[[#This Row],[SAF/kg]]*Table24[[#This Row],[Conversion Rate]]</f>
        <v>0</v>
      </c>
      <c r="BE804" s="30" cm="1">
        <f t="array" ref="BE804">IF(COUNTIFS(F$20:F$1213,F804,G$20:G$1213,G804)&gt;1,
    _xlfn.PERCENTRANK.INC(
        _xlfn._xlws.FILTER(AO$20:AO$1213, (F$20:F$1213=F804)*(G$20:G$1213=G804)*ISNUMBER(AO$20:AO$1213)),
        AO804
    ),
    0
)</f>
        <v>0</v>
      </c>
      <c r="BF804" s="28" t="str">
        <f t="shared" si="12"/>
        <v>Green</v>
      </c>
    </row>
    <row r="805" spans="3:58" hidden="1">
      <c r="C805" s="6" t="s">
        <v>20</v>
      </c>
      <c r="D805" s="4" t="s">
        <v>21</v>
      </c>
      <c r="E805" s="4" t="s">
        <v>22</v>
      </c>
      <c r="F805" s="4" t="s">
        <v>29</v>
      </c>
      <c r="G805" s="4" t="s">
        <v>37</v>
      </c>
      <c r="H805" s="4" t="s">
        <v>811</v>
      </c>
      <c r="I805" s="4" t="s">
        <v>799</v>
      </c>
      <c r="J805" s="4" t="s">
        <v>777</v>
      </c>
      <c r="K805" s="4" t="s">
        <v>776</v>
      </c>
      <c r="L8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PharmaNoExpressTPELAXTWUSAPACAMERICAS</v>
      </c>
      <c r="M805" s="7">
        <v>2048.40924</v>
      </c>
      <c r="N805" s="4">
        <v>276</v>
      </c>
      <c r="O805" s="13">
        <v>7.4217726086956519</v>
      </c>
      <c r="P805" s="8" t="s">
        <v>991</v>
      </c>
      <c r="Q805" s="12" t="s">
        <v>472</v>
      </c>
      <c r="R805" s="12" t="s">
        <v>792</v>
      </c>
      <c r="S805" s="12" t="s">
        <v>81</v>
      </c>
      <c r="T805" s="12" t="s">
        <v>973</v>
      </c>
      <c r="U805" s="22"/>
      <c r="V805" s="12"/>
      <c r="W805" s="12"/>
      <c r="X805" s="12">
        <v>300</v>
      </c>
      <c r="Y805" s="12"/>
      <c r="Z805" s="12"/>
      <c r="AA805" s="12"/>
      <c r="AB805" s="12"/>
      <c r="AC805" s="12"/>
      <c r="AD805" s="12"/>
      <c r="AE805" s="12" t="s">
        <v>900</v>
      </c>
      <c r="AF805" s="12"/>
      <c r="AG805" s="12"/>
      <c r="AH805" s="12"/>
      <c r="AI805" s="12"/>
      <c r="AJ805" s="12"/>
      <c r="AK805" s="12"/>
      <c r="AL805" s="16" t="s">
        <v>968</v>
      </c>
      <c r="AM805" s="12" t="s">
        <v>1513</v>
      </c>
      <c r="AN805" s="27">
        <f>VLOOKUP(Table24[[#This Row],[USD conversion]],Sheet2!A:B,2,FALSE)</f>
        <v>3.4250000000000003E-2</v>
      </c>
      <c r="AO805" s="28">
        <f>Table24[[#This Row],[Min Charge]]*Table24[[#This Row],[Conversion Rate]]</f>
        <v>0</v>
      </c>
      <c r="AP805" s="28">
        <f>Table24[[#This Row],[45]]*Table24[[#This Row],[Conversion Rate]]</f>
        <v>0</v>
      </c>
      <c r="AQ805" s="28">
        <f>Table24[[#This Row],[100]]*Table24[[#This Row],[Conversion Rate]]</f>
        <v>10.275</v>
      </c>
      <c r="AR805" s="28">
        <f>Table24[[#This Row],[200]]*Table24[[#This Row],[Conversion Rate]]</f>
        <v>0</v>
      </c>
      <c r="AS805" s="28">
        <f>Table24[[#This Row],[300]]*Table24[[#This Row],[Conversion Rate]]</f>
        <v>0</v>
      </c>
      <c r="AT805" s="28">
        <f>Table24[[#This Row],[500]]*Table24[[#This Row],[Conversion Rate]]</f>
        <v>0</v>
      </c>
      <c r="AU805" s="28">
        <f>Table24[[#This Row],[1000]]*Table24[[#This Row],[Conversion Rate]]</f>
        <v>0</v>
      </c>
      <c r="AV805" s="28">
        <f>Table24[[#This Row],[2500]]*Table24[[#This Row],[Conversion Rate]]</f>
        <v>0</v>
      </c>
      <c r="AW805" s="28">
        <f>Table24[[#This Row],[5000]]*Table24[[#This Row],[Conversion Rate]]</f>
        <v>0</v>
      </c>
      <c r="AX805" s="28" t="str">
        <f>Table24[[#This Row],[All In/ ++]]</f>
        <v>all in</v>
      </c>
      <c r="AY805" s="28">
        <f>Table24[[#This Row],[FSC]]*Table24[[#This Row],[Conversion Rate]]</f>
        <v>0</v>
      </c>
      <c r="AZ805" s="28">
        <f>Table24[[#This Row],[SSC]]*Table24[[#This Row],[Conversion Rate]]</f>
        <v>0</v>
      </c>
      <c r="BA805" s="28">
        <f>Table24[[#This Row],[Screening]]*Table24[[#This Row],[Conversion Rate]]</f>
        <v>0</v>
      </c>
      <c r="BB805" s="28">
        <f>Table24[[#This Row],[Other Charges]]*Table24[[#This Row],[Conversion Rate]]</f>
        <v>0</v>
      </c>
      <c r="BC805" s="28">
        <f>Table24[[#This Row],[Dry Ice Charge]]*Table24[[#This Row],[Conversion Rate]]</f>
        <v>0</v>
      </c>
      <c r="BD805" s="28">
        <f>Table24[[#This Row],[SAF/kg]]*Table24[[#This Row],[Conversion Rate]]</f>
        <v>0</v>
      </c>
      <c r="BE805" s="30" cm="1">
        <f t="array" ref="BE805">IF(COUNTIFS(F$20:F$1213,F805,G$20:G$1213,G805)&gt;1,
    _xlfn.PERCENTRANK.INC(
        _xlfn._xlws.FILTER(AO$20:AO$1213, (F$20:F$1213=F805)*(G$20:G$1213=G805)*ISNUMBER(AO$20:AO$1213)),
        AO805
    ),
    0
)</f>
        <v>0</v>
      </c>
      <c r="BF805" s="28" t="str">
        <f t="shared" si="12"/>
        <v>Green</v>
      </c>
    </row>
    <row r="806" spans="3:58" hidden="1">
      <c r="C806" s="6" t="s">
        <v>20</v>
      </c>
      <c r="D806" s="4" t="s">
        <v>472</v>
      </c>
      <c r="E806" s="4" t="s">
        <v>22</v>
      </c>
      <c r="F806" s="4" t="s">
        <v>29</v>
      </c>
      <c r="G806" s="4" t="s">
        <v>37</v>
      </c>
      <c r="H806" s="4" t="s">
        <v>811</v>
      </c>
      <c r="I806" s="4" t="s">
        <v>799</v>
      </c>
      <c r="J806" s="4" t="s">
        <v>777</v>
      </c>
      <c r="K806" s="4" t="s">
        <v>776</v>
      </c>
      <c r="L8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PharmaYesExpressTPELAXTWUSAPACAMERICAS</v>
      </c>
      <c r="M806" s="7">
        <v>8491.0462000000007</v>
      </c>
      <c r="N806" s="4">
        <v>353</v>
      </c>
      <c r="O806" s="13">
        <v>24.053955240793204</v>
      </c>
      <c r="P806" s="8" t="s">
        <v>991</v>
      </c>
      <c r="Q806" s="12" t="s">
        <v>472</v>
      </c>
      <c r="R806" s="12" t="s">
        <v>792</v>
      </c>
      <c r="S806" s="12" t="s">
        <v>81</v>
      </c>
      <c r="T806" s="12" t="s">
        <v>973</v>
      </c>
      <c r="U806" s="22"/>
      <c r="V806" s="12"/>
      <c r="W806" s="12"/>
      <c r="X806" s="12">
        <v>375</v>
      </c>
      <c r="Y806" s="12"/>
      <c r="Z806" s="12"/>
      <c r="AA806" s="12"/>
      <c r="AB806" s="12"/>
      <c r="AC806" s="12"/>
      <c r="AD806" s="12"/>
      <c r="AE806" s="12" t="s">
        <v>900</v>
      </c>
      <c r="AF806" s="12"/>
      <c r="AG806" s="12"/>
      <c r="AH806" s="12"/>
      <c r="AI806" s="12"/>
      <c r="AJ806" s="12"/>
      <c r="AK806" s="12"/>
      <c r="AL806" s="16" t="s">
        <v>968</v>
      </c>
      <c r="AM806" s="12" t="s">
        <v>1513</v>
      </c>
      <c r="AN806" s="27">
        <f>VLOOKUP(Table24[[#This Row],[USD conversion]],Sheet2!A:B,2,FALSE)</f>
        <v>3.4250000000000003E-2</v>
      </c>
      <c r="AO806" s="28">
        <f>Table24[[#This Row],[Min Charge]]*Table24[[#This Row],[Conversion Rate]]</f>
        <v>0</v>
      </c>
      <c r="AP806" s="28">
        <f>Table24[[#This Row],[45]]*Table24[[#This Row],[Conversion Rate]]</f>
        <v>0</v>
      </c>
      <c r="AQ806" s="28">
        <f>Table24[[#This Row],[100]]*Table24[[#This Row],[Conversion Rate]]</f>
        <v>12.843750000000002</v>
      </c>
      <c r="AR806" s="28">
        <f>Table24[[#This Row],[200]]*Table24[[#This Row],[Conversion Rate]]</f>
        <v>0</v>
      </c>
      <c r="AS806" s="28">
        <f>Table24[[#This Row],[300]]*Table24[[#This Row],[Conversion Rate]]</f>
        <v>0</v>
      </c>
      <c r="AT806" s="28">
        <f>Table24[[#This Row],[500]]*Table24[[#This Row],[Conversion Rate]]</f>
        <v>0</v>
      </c>
      <c r="AU806" s="28">
        <f>Table24[[#This Row],[1000]]*Table24[[#This Row],[Conversion Rate]]</f>
        <v>0</v>
      </c>
      <c r="AV806" s="28">
        <f>Table24[[#This Row],[2500]]*Table24[[#This Row],[Conversion Rate]]</f>
        <v>0</v>
      </c>
      <c r="AW806" s="28">
        <f>Table24[[#This Row],[5000]]*Table24[[#This Row],[Conversion Rate]]</f>
        <v>0</v>
      </c>
      <c r="AX806" s="28" t="str">
        <f>Table24[[#This Row],[All In/ ++]]</f>
        <v>all in</v>
      </c>
      <c r="AY806" s="28">
        <f>Table24[[#This Row],[FSC]]*Table24[[#This Row],[Conversion Rate]]</f>
        <v>0</v>
      </c>
      <c r="AZ806" s="28">
        <f>Table24[[#This Row],[SSC]]*Table24[[#This Row],[Conversion Rate]]</f>
        <v>0</v>
      </c>
      <c r="BA806" s="28">
        <f>Table24[[#This Row],[Screening]]*Table24[[#This Row],[Conversion Rate]]</f>
        <v>0</v>
      </c>
      <c r="BB806" s="28">
        <f>Table24[[#This Row],[Other Charges]]*Table24[[#This Row],[Conversion Rate]]</f>
        <v>0</v>
      </c>
      <c r="BC806" s="28">
        <f>Table24[[#This Row],[Dry Ice Charge]]*Table24[[#This Row],[Conversion Rate]]</f>
        <v>0</v>
      </c>
      <c r="BD806" s="28">
        <f>Table24[[#This Row],[SAF/kg]]*Table24[[#This Row],[Conversion Rate]]</f>
        <v>0</v>
      </c>
      <c r="BE806" s="30" cm="1">
        <f t="array" ref="BE806">IF(COUNTIFS(F$20:F$1213,F806,G$20:G$1213,G806)&gt;1,
    _xlfn.PERCENTRANK.INC(
        _xlfn._xlws.FILTER(AO$20:AO$1213, (F$20:F$1213=F806)*(G$20:G$1213=G806)*ISNUMBER(AO$20:AO$1213)),
        AO806
    ),
    0
)</f>
        <v>0</v>
      </c>
      <c r="BF806" s="28" t="str">
        <f t="shared" si="12"/>
        <v>Green</v>
      </c>
    </row>
    <row r="807" spans="3:58" hidden="1">
      <c r="C807" s="6" t="s">
        <v>20</v>
      </c>
      <c r="D807" s="4" t="s">
        <v>472</v>
      </c>
      <c r="E807" s="4" t="s">
        <v>22</v>
      </c>
      <c r="F807" s="4" t="s">
        <v>474</v>
      </c>
      <c r="G807" s="4" t="s">
        <v>269</v>
      </c>
      <c r="H807" s="4" t="s">
        <v>825</v>
      </c>
      <c r="I807" s="4" t="s">
        <v>807</v>
      </c>
      <c r="J807" s="4" t="s">
        <v>778</v>
      </c>
      <c r="K807" s="4" t="s">
        <v>778</v>
      </c>
      <c r="L8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PharmaYesExpressACCGVAGHCHEMEAEMEA</v>
      </c>
      <c r="M807" s="7">
        <v>5633</v>
      </c>
      <c r="N807" s="4">
        <v>427</v>
      </c>
      <c r="O807" s="13">
        <v>13.192037470725996</v>
      </c>
      <c r="P807" s="8" t="s">
        <v>991</v>
      </c>
      <c r="Q807" s="12" t="s">
        <v>472</v>
      </c>
      <c r="R807" s="12" t="s">
        <v>792</v>
      </c>
      <c r="S807" s="12" t="s">
        <v>81</v>
      </c>
      <c r="T807" s="12" t="s">
        <v>859</v>
      </c>
      <c r="U807" s="22"/>
      <c r="V807" s="12" t="s">
        <v>977</v>
      </c>
      <c r="W807" s="12"/>
      <c r="X807" s="12" t="s">
        <v>978</v>
      </c>
      <c r="Y807" s="12"/>
      <c r="Z807" s="12">
        <v>2.8</v>
      </c>
      <c r="AA807" s="12">
        <v>2.7</v>
      </c>
      <c r="AB807" s="12">
        <v>2.6</v>
      </c>
      <c r="AC807" s="12"/>
      <c r="AD807" s="12"/>
      <c r="AE807" s="12" t="s">
        <v>900</v>
      </c>
      <c r="AF807" s="12"/>
      <c r="AG807" s="12"/>
      <c r="AH807" s="12"/>
      <c r="AI807" s="12"/>
      <c r="AJ807" s="12"/>
      <c r="AK807" s="12"/>
      <c r="AL807" s="16" t="s">
        <v>964</v>
      </c>
      <c r="AM807" s="12" t="s">
        <v>1500</v>
      </c>
      <c r="AN807" s="27">
        <f>VLOOKUP(Table24[[#This Row],[USD conversion]],Sheet2!A:B,2,FALSE)</f>
        <v>1</v>
      </c>
      <c r="AO807" s="28" t="e">
        <f>Table24[[#This Row],[Min Charge]]*Table24[[#This Row],[Conversion Rate]]</f>
        <v>#VALUE!</v>
      </c>
      <c r="AP807" s="28">
        <f>Table24[[#This Row],[45]]*Table24[[#This Row],[Conversion Rate]]</f>
        <v>0</v>
      </c>
      <c r="AQ807" s="28" t="e">
        <f>Table24[[#This Row],[100]]*Table24[[#This Row],[Conversion Rate]]</f>
        <v>#VALUE!</v>
      </c>
      <c r="AR807" s="28">
        <f>Table24[[#This Row],[200]]*Table24[[#This Row],[Conversion Rate]]</f>
        <v>0</v>
      </c>
      <c r="AS807" s="28">
        <f>Table24[[#This Row],[300]]*Table24[[#This Row],[Conversion Rate]]</f>
        <v>2.8</v>
      </c>
      <c r="AT807" s="28">
        <f>Table24[[#This Row],[500]]*Table24[[#This Row],[Conversion Rate]]</f>
        <v>2.7</v>
      </c>
      <c r="AU807" s="28">
        <f>Table24[[#This Row],[1000]]*Table24[[#This Row],[Conversion Rate]]</f>
        <v>2.6</v>
      </c>
      <c r="AV807" s="28">
        <f>Table24[[#This Row],[2500]]*Table24[[#This Row],[Conversion Rate]]</f>
        <v>0</v>
      </c>
      <c r="AW807" s="28">
        <f>Table24[[#This Row],[5000]]*Table24[[#This Row],[Conversion Rate]]</f>
        <v>0</v>
      </c>
      <c r="AX807" s="28" t="str">
        <f>Table24[[#This Row],[All In/ ++]]</f>
        <v>all in</v>
      </c>
      <c r="AY807" s="28">
        <f>Table24[[#This Row],[FSC]]*Table24[[#This Row],[Conversion Rate]]</f>
        <v>0</v>
      </c>
      <c r="AZ807" s="28">
        <f>Table24[[#This Row],[SSC]]*Table24[[#This Row],[Conversion Rate]]</f>
        <v>0</v>
      </c>
      <c r="BA807" s="28">
        <f>Table24[[#This Row],[Screening]]*Table24[[#This Row],[Conversion Rate]]</f>
        <v>0</v>
      </c>
      <c r="BB807" s="28">
        <f>Table24[[#This Row],[Other Charges]]*Table24[[#This Row],[Conversion Rate]]</f>
        <v>0</v>
      </c>
      <c r="BC807" s="28">
        <f>Table24[[#This Row],[Dry Ice Charge]]*Table24[[#This Row],[Conversion Rate]]</f>
        <v>0</v>
      </c>
      <c r="BD807" s="28">
        <f>Table24[[#This Row],[SAF/kg]]*Table24[[#This Row],[Conversion Rate]]</f>
        <v>0</v>
      </c>
      <c r="BE807" s="30" t="e" cm="1">
        <f t="array" ref="BE807">IF(COUNTIFS(F$20:F$1213,F807,G$20:G$1213,G807)&gt;1,
    _xlfn.PERCENTRANK.INC(
        _xlfn._xlws.FILTER(AO$20:AO$1213, (F$20:F$1213=F807)*(G$20:G$1213=G807)*ISNUMBER(AO$20:AO$1213)),
        AO807
    ),
    0
)</f>
        <v>#VALUE!</v>
      </c>
      <c r="BF807" s="28" t="str">
        <f t="shared" si="12"/>
        <v/>
      </c>
    </row>
    <row r="808" spans="3:58" hidden="1">
      <c r="C808" s="6" t="s">
        <v>20</v>
      </c>
      <c r="D808" s="4" t="s">
        <v>472</v>
      </c>
      <c r="E808" s="4" t="s">
        <v>22</v>
      </c>
      <c r="F808" s="4" t="s">
        <v>310</v>
      </c>
      <c r="G808" s="4" t="s">
        <v>112</v>
      </c>
      <c r="H808" s="4" t="s">
        <v>830</v>
      </c>
      <c r="I808" s="4" t="s">
        <v>803</v>
      </c>
      <c r="J808" s="4" t="s">
        <v>778</v>
      </c>
      <c r="K808" s="4" t="s">
        <v>778</v>
      </c>
      <c r="L8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PharmaYesExpressAMMBRUJOBEEMEAEMEA</v>
      </c>
      <c r="M808" s="7">
        <v>5573.5</v>
      </c>
      <c r="N808" s="4">
        <v>274</v>
      </c>
      <c r="O808" s="13">
        <v>20.341240875912408</v>
      </c>
      <c r="P808" s="8" t="s">
        <v>991</v>
      </c>
      <c r="Q808" s="12" t="s">
        <v>472</v>
      </c>
      <c r="R808" s="12" t="s">
        <v>792</v>
      </c>
      <c r="S808" s="12" t="s">
        <v>81</v>
      </c>
      <c r="T808" s="12" t="s">
        <v>859</v>
      </c>
      <c r="U808" s="22"/>
      <c r="V808" s="12" t="s">
        <v>965</v>
      </c>
      <c r="W808" s="12"/>
      <c r="X808" s="12" t="s">
        <v>966</v>
      </c>
      <c r="Y808" s="12"/>
      <c r="Z808" s="12" t="s">
        <v>879</v>
      </c>
      <c r="AA808" s="12">
        <v>4</v>
      </c>
      <c r="AB808" s="12"/>
      <c r="AC808" s="12"/>
      <c r="AD808" s="12"/>
      <c r="AE808" s="12" t="s">
        <v>900</v>
      </c>
      <c r="AF808" s="12"/>
      <c r="AG808" s="12"/>
      <c r="AH808" s="12"/>
      <c r="AI808" s="12"/>
      <c r="AJ808" s="12"/>
      <c r="AK808" s="12"/>
      <c r="AL808" s="16" t="s">
        <v>964</v>
      </c>
      <c r="AM808" s="12" t="s">
        <v>1500</v>
      </c>
      <c r="AN808" s="27">
        <f>VLOOKUP(Table24[[#This Row],[USD conversion]],Sheet2!A:B,2,FALSE)</f>
        <v>1</v>
      </c>
      <c r="AO808" s="28" t="e">
        <f>Table24[[#This Row],[Min Charge]]*Table24[[#This Row],[Conversion Rate]]</f>
        <v>#VALUE!</v>
      </c>
      <c r="AP808" s="28">
        <f>Table24[[#This Row],[45]]*Table24[[#This Row],[Conversion Rate]]</f>
        <v>0</v>
      </c>
      <c r="AQ808" s="28" t="e">
        <f>Table24[[#This Row],[100]]*Table24[[#This Row],[Conversion Rate]]</f>
        <v>#VALUE!</v>
      </c>
      <c r="AR808" s="28">
        <f>Table24[[#This Row],[200]]*Table24[[#This Row],[Conversion Rate]]</f>
        <v>0</v>
      </c>
      <c r="AS808" s="28" t="e">
        <f>Table24[[#This Row],[300]]*Table24[[#This Row],[Conversion Rate]]</f>
        <v>#VALUE!</v>
      </c>
      <c r="AT808" s="28">
        <f>Table24[[#This Row],[500]]*Table24[[#This Row],[Conversion Rate]]</f>
        <v>4</v>
      </c>
      <c r="AU808" s="28">
        <f>Table24[[#This Row],[1000]]*Table24[[#This Row],[Conversion Rate]]</f>
        <v>0</v>
      </c>
      <c r="AV808" s="28">
        <f>Table24[[#This Row],[2500]]*Table24[[#This Row],[Conversion Rate]]</f>
        <v>0</v>
      </c>
      <c r="AW808" s="28">
        <f>Table24[[#This Row],[5000]]*Table24[[#This Row],[Conversion Rate]]</f>
        <v>0</v>
      </c>
      <c r="AX808" s="28" t="str">
        <f>Table24[[#This Row],[All In/ ++]]</f>
        <v>all in</v>
      </c>
      <c r="AY808" s="28">
        <f>Table24[[#This Row],[FSC]]*Table24[[#This Row],[Conversion Rate]]</f>
        <v>0</v>
      </c>
      <c r="AZ808" s="28">
        <f>Table24[[#This Row],[SSC]]*Table24[[#This Row],[Conversion Rate]]</f>
        <v>0</v>
      </c>
      <c r="BA808" s="28">
        <f>Table24[[#This Row],[Screening]]*Table24[[#This Row],[Conversion Rate]]</f>
        <v>0</v>
      </c>
      <c r="BB808" s="28">
        <f>Table24[[#This Row],[Other Charges]]*Table24[[#This Row],[Conversion Rate]]</f>
        <v>0</v>
      </c>
      <c r="BC808" s="28">
        <f>Table24[[#This Row],[Dry Ice Charge]]*Table24[[#This Row],[Conversion Rate]]</f>
        <v>0</v>
      </c>
      <c r="BD808" s="28">
        <f>Table24[[#This Row],[SAF/kg]]*Table24[[#This Row],[Conversion Rate]]</f>
        <v>0</v>
      </c>
      <c r="BE808" s="30" t="e" cm="1">
        <f t="array" ref="BE808">IF(COUNTIFS(F$20:F$1213,F808,G$20:G$1213,G808)&gt;1,
    _xlfn.PERCENTRANK.INC(
        _xlfn._xlws.FILTER(AO$20:AO$1213, (F$20:F$1213=F808)*(G$20:G$1213=G808)*ISNUMBER(AO$20:AO$1213)),
        AO808
    ),
    0
)</f>
        <v>#VALUE!</v>
      </c>
      <c r="BF808" s="28" t="str">
        <f t="shared" si="12"/>
        <v/>
      </c>
    </row>
    <row r="809" spans="3:58" hidden="1">
      <c r="C809" s="6" t="s">
        <v>20</v>
      </c>
      <c r="D809" s="4" t="s">
        <v>21</v>
      </c>
      <c r="E809" s="4" t="s">
        <v>22</v>
      </c>
      <c r="F809" s="4" t="s">
        <v>310</v>
      </c>
      <c r="G809" s="4" t="s">
        <v>269</v>
      </c>
      <c r="H809" s="4" t="s">
        <v>830</v>
      </c>
      <c r="I809" s="4" t="s">
        <v>807</v>
      </c>
      <c r="J809" s="4" t="s">
        <v>778</v>
      </c>
      <c r="K809" s="4" t="s">
        <v>778</v>
      </c>
      <c r="L8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PharmaNoExpressAMMGVAJOCHEMEAEMEA</v>
      </c>
      <c r="M809" s="7">
        <v>906</v>
      </c>
      <c r="N809" s="4">
        <v>260</v>
      </c>
      <c r="O809" s="13">
        <v>3.4846153846153847</v>
      </c>
      <c r="P809" s="8" t="s">
        <v>991</v>
      </c>
      <c r="Q809" s="12" t="s">
        <v>472</v>
      </c>
      <c r="R809" s="12" t="s">
        <v>792</v>
      </c>
      <c r="S809" s="12" t="s">
        <v>81</v>
      </c>
      <c r="T809" s="12" t="s">
        <v>859</v>
      </c>
      <c r="U809" s="22"/>
      <c r="V809" s="12" t="s">
        <v>965</v>
      </c>
      <c r="W809" s="12"/>
      <c r="X809" s="12" t="s">
        <v>966</v>
      </c>
      <c r="Y809" s="12"/>
      <c r="Z809" s="12" t="s">
        <v>879</v>
      </c>
      <c r="AA809" s="12">
        <v>4</v>
      </c>
      <c r="AB809" s="12"/>
      <c r="AC809" s="12"/>
      <c r="AD809" s="12"/>
      <c r="AE809" s="12" t="s">
        <v>900</v>
      </c>
      <c r="AF809" s="12"/>
      <c r="AG809" s="12"/>
      <c r="AH809" s="12"/>
      <c r="AI809" s="12"/>
      <c r="AJ809" s="12"/>
      <c r="AK809" s="12"/>
      <c r="AL809" s="16" t="s">
        <v>964</v>
      </c>
      <c r="AM809" s="12" t="s">
        <v>1500</v>
      </c>
      <c r="AN809" s="27">
        <f>VLOOKUP(Table24[[#This Row],[USD conversion]],Sheet2!A:B,2,FALSE)</f>
        <v>1</v>
      </c>
      <c r="AO809" s="28" t="e">
        <f>Table24[[#This Row],[Min Charge]]*Table24[[#This Row],[Conversion Rate]]</f>
        <v>#VALUE!</v>
      </c>
      <c r="AP809" s="28">
        <f>Table24[[#This Row],[45]]*Table24[[#This Row],[Conversion Rate]]</f>
        <v>0</v>
      </c>
      <c r="AQ809" s="28" t="e">
        <f>Table24[[#This Row],[100]]*Table24[[#This Row],[Conversion Rate]]</f>
        <v>#VALUE!</v>
      </c>
      <c r="AR809" s="28">
        <f>Table24[[#This Row],[200]]*Table24[[#This Row],[Conversion Rate]]</f>
        <v>0</v>
      </c>
      <c r="AS809" s="28" t="e">
        <f>Table24[[#This Row],[300]]*Table24[[#This Row],[Conversion Rate]]</f>
        <v>#VALUE!</v>
      </c>
      <c r="AT809" s="28">
        <f>Table24[[#This Row],[500]]*Table24[[#This Row],[Conversion Rate]]</f>
        <v>4</v>
      </c>
      <c r="AU809" s="28">
        <f>Table24[[#This Row],[1000]]*Table24[[#This Row],[Conversion Rate]]</f>
        <v>0</v>
      </c>
      <c r="AV809" s="28">
        <f>Table24[[#This Row],[2500]]*Table24[[#This Row],[Conversion Rate]]</f>
        <v>0</v>
      </c>
      <c r="AW809" s="28">
        <f>Table24[[#This Row],[5000]]*Table24[[#This Row],[Conversion Rate]]</f>
        <v>0</v>
      </c>
      <c r="AX809" s="28" t="str">
        <f>Table24[[#This Row],[All In/ ++]]</f>
        <v>all in</v>
      </c>
      <c r="AY809" s="28">
        <f>Table24[[#This Row],[FSC]]*Table24[[#This Row],[Conversion Rate]]</f>
        <v>0</v>
      </c>
      <c r="AZ809" s="28">
        <f>Table24[[#This Row],[SSC]]*Table24[[#This Row],[Conversion Rate]]</f>
        <v>0</v>
      </c>
      <c r="BA809" s="28">
        <f>Table24[[#This Row],[Screening]]*Table24[[#This Row],[Conversion Rate]]</f>
        <v>0</v>
      </c>
      <c r="BB809" s="28">
        <f>Table24[[#This Row],[Other Charges]]*Table24[[#This Row],[Conversion Rate]]</f>
        <v>0</v>
      </c>
      <c r="BC809" s="28">
        <f>Table24[[#This Row],[Dry Ice Charge]]*Table24[[#This Row],[Conversion Rate]]</f>
        <v>0</v>
      </c>
      <c r="BD809" s="28">
        <f>Table24[[#This Row],[SAF/kg]]*Table24[[#This Row],[Conversion Rate]]</f>
        <v>0</v>
      </c>
      <c r="BE809" s="30" t="e" cm="1">
        <f t="array" ref="BE809">IF(COUNTIFS(F$20:F$1213,F809,G$20:G$1213,G809)&gt;1,
    _xlfn.PERCENTRANK.INC(
        _xlfn._xlws.FILTER(AO$20:AO$1213, (F$20:F$1213=F809)*(G$20:G$1213=G809)*ISNUMBER(AO$20:AO$1213)),
        AO809
    ),
    0
)</f>
        <v>#VALUE!</v>
      </c>
      <c r="BF809" s="28" t="str">
        <f t="shared" si="12"/>
        <v/>
      </c>
    </row>
    <row r="810" spans="3:58" hidden="1">
      <c r="C810" s="6" t="s">
        <v>20</v>
      </c>
      <c r="D810" s="4" t="s">
        <v>21</v>
      </c>
      <c r="E810" s="4" t="s">
        <v>22</v>
      </c>
      <c r="F810" s="4" t="s">
        <v>112</v>
      </c>
      <c r="G810" s="4" t="s">
        <v>290</v>
      </c>
      <c r="H810" s="4" t="s">
        <v>803</v>
      </c>
      <c r="I810" s="4" t="s">
        <v>797</v>
      </c>
      <c r="J810" s="4" t="s">
        <v>778</v>
      </c>
      <c r="K810" s="4" t="s">
        <v>777</v>
      </c>
      <c r="L8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PharmaNoExpressBRUBOMBEINEMEAAPAC</v>
      </c>
      <c r="M810" s="7">
        <v>5273.8999999999978</v>
      </c>
      <c r="N810" s="4">
        <v>322</v>
      </c>
      <c r="O810" s="13">
        <v>16.378571428571423</v>
      </c>
      <c r="P810" s="8" t="s">
        <v>991</v>
      </c>
      <c r="Q810" s="12" t="s">
        <v>472</v>
      </c>
      <c r="R810" s="12" t="s">
        <v>792</v>
      </c>
      <c r="S810" s="12" t="s">
        <v>81</v>
      </c>
      <c r="T810" s="12" t="s">
        <v>837</v>
      </c>
      <c r="U810" s="22"/>
      <c r="V810" s="12">
        <v>112.5</v>
      </c>
      <c r="W810" s="12"/>
      <c r="X810" s="12">
        <v>2</v>
      </c>
      <c r="Y810" s="12"/>
      <c r="Z810" s="12"/>
      <c r="AA810" s="12"/>
      <c r="AB810" s="12"/>
      <c r="AC810" s="12"/>
      <c r="AD810" s="12"/>
      <c r="AE810" s="12" t="s">
        <v>900</v>
      </c>
      <c r="AF810" s="12"/>
      <c r="AG810" s="12"/>
      <c r="AH810" s="12"/>
      <c r="AI810" s="12"/>
      <c r="AJ810" s="12"/>
      <c r="AK810" s="12"/>
      <c r="AL810" s="16" t="s">
        <v>964</v>
      </c>
      <c r="AM810" s="12" t="s">
        <v>1503</v>
      </c>
      <c r="AN810" s="27">
        <f>VLOOKUP(Table24[[#This Row],[USD conversion]],Sheet2!A:B,2,FALSE)</f>
        <v>1.1715</v>
      </c>
      <c r="AO810" s="28">
        <f>Table24[[#This Row],[Min Charge]]*Table24[[#This Row],[Conversion Rate]]</f>
        <v>131.79374999999999</v>
      </c>
      <c r="AP810" s="28">
        <f>Table24[[#This Row],[45]]*Table24[[#This Row],[Conversion Rate]]</f>
        <v>0</v>
      </c>
      <c r="AQ810" s="28">
        <f>Table24[[#This Row],[100]]*Table24[[#This Row],[Conversion Rate]]</f>
        <v>2.343</v>
      </c>
      <c r="AR810" s="28">
        <f>Table24[[#This Row],[200]]*Table24[[#This Row],[Conversion Rate]]</f>
        <v>0</v>
      </c>
      <c r="AS810" s="28">
        <f>Table24[[#This Row],[300]]*Table24[[#This Row],[Conversion Rate]]</f>
        <v>0</v>
      </c>
      <c r="AT810" s="28">
        <f>Table24[[#This Row],[500]]*Table24[[#This Row],[Conversion Rate]]</f>
        <v>0</v>
      </c>
      <c r="AU810" s="28">
        <f>Table24[[#This Row],[1000]]*Table24[[#This Row],[Conversion Rate]]</f>
        <v>0</v>
      </c>
      <c r="AV810" s="28">
        <f>Table24[[#This Row],[2500]]*Table24[[#This Row],[Conversion Rate]]</f>
        <v>0</v>
      </c>
      <c r="AW810" s="28">
        <f>Table24[[#This Row],[5000]]*Table24[[#This Row],[Conversion Rate]]</f>
        <v>0</v>
      </c>
      <c r="AX810" s="28" t="str">
        <f>Table24[[#This Row],[All In/ ++]]</f>
        <v>all in</v>
      </c>
      <c r="AY810" s="28">
        <f>Table24[[#This Row],[FSC]]*Table24[[#This Row],[Conversion Rate]]</f>
        <v>0</v>
      </c>
      <c r="AZ810" s="28">
        <f>Table24[[#This Row],[SSC]]*Table24[[#This Row],[Conversion Rate]]</f>
        <v>0</v>
      </c>
      <c r="BA810" s="28">
        <f>Table24[[#This Row],[Screening]]*Table24[[#This Row],[Conversion Rate]]</f>
        <v>0</v>
      </c>
      <c r="BB810" s="28">
        <f>Table24[[#This Row],[Other Charges]]*Table24[[#This Row],[Conversion Rate]]</f>
        <v>0</v>
      </c>
      <c r="BC810" s="28">
        <f>Table24[[#This Row],[Dry Ice Charge]]*Table24[[#This Row],[Conversion Rate]]</f>
        <v>0</v>
      </c>
      <c r="BD810" s="28">
        <f>Table24[[#This Row],[SAF/kg]]*Table24[[#This Row],[Conversion Rate]]</f>
        <v>0</v>
      </c>
      <c r="BE810" s="30" cm="1">
        <f t="array" ref="BE810">IF(COUNTIFS(F$20:F$1213,F810,G$20:G$1213,G810)&gt;1,
    _xlfn.PERCENTRANK.INC(
        _xlfn._xlws.FILTER(AO$20:AO$1213, (F$20:F$1213=F810)*(G$20:G$1213=G810)*ISNUMBER(AO$20:AO$1213)),
        AO810
    ),
    0
)</f>
        <v>0.33300000000000002</v>
      </c>
      <c r="BF810" s="28" t="str">
        <f t="shared" si="12"/>
        <v>Orange</v>
      </c>
    </row>
    <row r="811" spans="3:58" hidden="1">
      <c r="C811" s="6" t="s">
        <v>20</v>
      </c>
      <c r="D811" s="4" t="s">
        <v>21</v>
      </c>
      <c r="E811" s="4" t="s">
        <v>22</v>
      </c>
      <c r="F811" s="4" t="s">
        <v>112</v>
      </c>
      <c r="G811" s="4" t="s">
        <v>274</v>
      </c>
      <c r="H811" s="4" t="s">
        <v>803</v>
      </c>
      <c r="I811" s="4" t="s">
        <v>797</v>
      </c>
      <c r="J811" s="4" t="s">
        <v>778</v>
      </c>
      <c r="K811" s="4" t="s">
        <v>777</v>
      </c>
      <c r="L8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PharmaNoExpressBRUDELBEINEMEAAPAC</v>
      </c>
      <c r="M811" s="7">
        <v>6120.8000000000011</v>
      </c>
      <c r="N811" s="4">
        <v>284</v>
      </c>
      <c r="O811" s="13">
        <v>21.552112676056343</v>
      </c>
      <c r="P811" s="8" t="s">
        <v>991</v>
      </c>
      <c r="Q811" s="12" t="s">
        <v>472</v>
      </c>
      <c r="R811" s="12" t="s">
        <v>792</v>
      </c>
      <c r="S811" s="12" t="s">
        <v>81</v>
      </c>
      <c r="T811" s="12" t="s">
        <v>837</v>
      </c>
      <c r="U811" s="22"/>
      <c r="V811" s="12">
        <v>112.5</v>
      </c>
      <c r="W811" s="12"/>
      <c r="X811" s="12">
        <v>2</v>
      </c>
      <c r="Y811" s="12"/>
      <c r="Z811" s="12"/>
      <c r="AA811" s="12"/>
      <c r="AB811" s="12"/>
      <c r="AC811" s="12"/>
      <c r="AD811" s="12"/>
      <c r="AE811" s="12" t="s">
        <v>900</v>
      </c>
      <c r="AF811" s="12"/>
      <c r="AG811" s="12"/>
      <c r="AH811" s="12"/>
      <c r="AI811" s="12"/>
      <c r="AJ811" s="12"/>
      <c r="AK811" s="12"/>
      <c r="AL811" s="16" t="s">
        <v>964</v>
      </c>
      <c r="AM811" s="12" t="s">
        <v>1503</v>
      </c>
      <c r="AN811" s="27">
        <f>VLOOKUP(Table24[[#This Row],[USD conversion]],Sheet2!A:B,2,FALSE)</f>
        <v>1.1715</v>
      </c>
      <c r="AO811" s="28">
        <f>Table24[[#This Row],[Min Charge]]*Table24[[#This Row],[Conversion Rate]]</f>
        <v>131.79374999999999</v>
      </c>
      <c r="AP811" s="28">
        <f>Table24[[#This Row],[45]]*Table24[[#This Row],[Conversion Rate]]</f>
        <v>0</v>
      </c>
      <c r="AQ811" s="28">
        <f>Table24[[#This Row],[100]]*Table24[[#This Row],[Conversion Rate]]</f>
        <v>2.343</v>
      </c>
      <c r="AR811" s="28">
        <f>Table24[[#This Row],[200]]*Table24[[#This Row],[Conversion Rate]]</f>
        <v>0</v>
      </c>
      <c r="AS811" s="28">
        <f>Table24[[#This Row],[300]]*Table24[[#This Row],[Conversion Rate]]</f>
        <v>0</v>
      </c>
      <c r="AT811" s="28">
        <f>Table24[[#This Row],[500]]*Table24[[#This Row],[Conversion Rate]]</f>
        <v>0</v>
      </c>
      <c r="AU811" s="28">
        <f>Table24[[#This Row],[1000]]*Table24[[#This Row],[Conversion Rate]]</f>
        <v>0</v>
      </c>
      <c r="AV811" s="28">
        <f>Table24[[#This Row],[2500]]*Table24[[#This Row],[Conversion Rate]]</f>
        <v>0</v>
      </c>
      <c r="AW811" s="28">
        <f>Table24[[#This Row],[5000]]*Table24[[#This Row],[Conversion Rate]]</f>
        <v>0</v>
      </c>
      <c r="AX811" s="28" t="str">
        <f>Table24[[#This Row],[All In/ ++]]</f>
        <v>all in</v>
      </c>
      <c r="AY811" s="28">
        <f>Table24[[#This Row],[FSC]]*Table24[[#This Row],[Conversion Rate]]</f>
        <v>0</v>
      </c>
      <c r="AZ811" s="28">
        <f>Table24[[#This Row],[SSC]]*Table24[[#This Row],[Conversion Rate]]</f>
        <v>0</v>
      </c>
      <c r="BA811" s="28">
        <f>Table24[[#This Row],[Screening]]*Table24[[#This Row],[Conversion Rate]]</f>
        <v>0</v>
      </c>
      <c r="BB811" s="28">
        <f>Table24[[#This Row],[Other Charges]]*Table24[[#This Row],[Conversion Rate]]</f>
        <v>0</v>
      </c>
      <c r="BC811" s="28">
        <f>Table24[[#This Row],[Dry Ice Charge]]*Table24[[#This Row],[Conversion Rate]]</f>
        <v>0</v>
      </c>
      <c r="BD811" s="28">
        <f>Table24[[#This Row],[SAF/kg]]*Table24[[#This Row],[Conversion Rate]]</f>
        <v>0</v>
      </c>
      <c r="BE811" s="30" cm="1">
        <f t="array" ref="BE811">IF(COUNTIFS(F$20:F$1213,F811,G$20:G$1213,G811)&gt;1,
    _xlfn.PERCENTRANK.INC(
        _xlfn._xlws.FILTER(AO$20:AO$1213, (F$20:F$1213=F811)*(G$20:G$1213=G811)*ISNUMBER(AO$20:AO$1213)),
        AO811
    ),
    0
)</f>
        <v>0.2</v>
      </c>
      <c r="BF811" s="28" t="str">
        <f t="shared" si="12"/>
        <v>Green</v>
      </c>
    </row>
    <row r="812" spans="3:58" hidden="1">
      <c r="C812" s="6" t="s">
        <v>20</v>
      </c>
      <c r="D812" s="4" t="s">
        <v>472</v>
      </c>
      <c r="E812" s="4" t="s">
        <v>22</v>
      </c>
      <c r="F812" s="4" t="s">
        <v>112</v>
      </c>
      <c r="G812" s="4" t="s">
        <v>31</v>
      </c>
      <c r="H812" s="4" t="s">
        <v>803</v>
      </c>
      <c r="I812" s="4" t="s">
        <v>799</v>
      </c>
      <c r="J812" s="4" t="s">
        <v>778</v>
      </c>
      <c r="K812" s="4" t="s">
        <v>776</v>
      </c>
      <c r="L8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PharmaYesExpressBRUEWRBEUSEMEAAMERICAS</v>
      </c>
      <c r="M812" s="7">
        <v>6826.2300000000005</v>
      </c>
      <c r="N812" s="4">
        <v>448</v>
      </c>
      <c r="O812" s="13">
        <v>15.237120535714286</v>
      </c>
      <c r="P812" s="8" t="s">
        <v>991</v>
      </c>
      <c r="Q812" s="12" t="s">
        <v>472</v>
      </c>
      <c r="R812" s="12" t="s">
        <v>792</v>
      </c>
      <c r="S812" s="12" t="s">
        <v>81</v>
      </c>
      <c r="T812" s="12" t="s">
        <v>837</v>
      </c>
      <c r="U812" s="22"/>
      <c r="V812" s="12">
        <v>262.5</v>
      </c>
      <c r="W812" s="12"/>
      <c r="X812" s="12">
        <v>5</v>
      </c>
      <c r="Y812" s="12"/>
      <c r="Z812" s="12"/>
      <c r="AA812" s="12"/>
      <c r="AB812" s="12"/>
      <c r="AC812" s="12"/>
      <c r="AD812" s="12"/>
      <c r="AE812" s="12" t="s">
        <v>900</v>
      </c>
      <c r="AF812" s="12"/>
      <c r="AG812" s="12"/>
      <c r="AH812" s="12"/>
      <c r="AI812" s="12"/>
      <c r="AJ812" s="12"/>
      <c r="AK812" s="12"/>
      <c r="AL812" s="16" t="s">
        <v>964</v>
      </c>
      <c r="AM812" s="12" t="s">
        <v>1503</v>
      </c>
      <c r="AN812" s="27">
        <f>VLOOKUP(Table24[[#This Row],[USD conversion]],Sheet2!A:B,2,FALSE)</f>
        <v>1.1715</v>
      </c>
      <c r="AO812" s="28">
        <f>Table24[[#This Row],[Min Charge]]*Table24[[#This Row],[Conversion Rate]]</f>
        <v>307.51875000000001</v>
      </c>
      <c r="AP812" s="28">
        <f>Table24[[#This Row],[45]]*Table24[[#This Row],[Conversion Rate]]</f>
        <v>0</v>
      </c>
      <c r="AQ812" s="28">
        <f>Table24[[#This Row],[100]]*Table24[[#This Row],[Conversion Rate]]</f>
        <v>5.8574999999999999</v>
      </c>
      <c r="AR812" s="28">
        <f>Table24[[#This Row],[200]]*Table24[[#This Row],[Conversion Rate]]</f>
        <v>0</v>
      </c>
      <c r="AS812" s="28">
        <f>Table24[[#This Row],[300]]*Table24[[#This Row],[Conversion Rate]]</f>
        <v>0</v>
      </c>
      <c r="AT812" s="28">
        <f>Table24[[#This Row],[500]]*Table24[[#This Row],[Conversion Rate]]</f>
        <v>0</v>
      </c>
      <c r="AU812" s="28">
        <f>Table24[[#This Row],[1000]]*Table24[[#This Row],[Conversion Rate]]</f>
        <v>0</v>
      </c>
      <c r="AV812" s="28">
        <f>Table24[[#This Row],[2500]]*Table24[[#This Row],[Conversion Rate]]</f>
        <v>0</v>
      </c>
      <c r="AW812" s="28">
        <f>Table24[[#This Row],[5000]]*Table24[[#This Row],[Conversion Rate]]</f>
        <v>0</v>
      </c>
      <c r="AX812" s="28" t="str">
        <f>Table24[[#This Row],[All In/ ++]]</f>
        <v>all in</v>
      </c>
      <c r="AY812" s="28">
        <f>Table24[[#This Row],[FSC]]*Table24[[#This Row],[Conversion Rate]]</f>
        <v>0</v>
      </c>
      <c r="AZ812" s="28">
        <f>Table24[[#This Row],[SSC]]*Table24[[#This Row],[Conversion Rate]]</f>
        <v>0</v>
      </c>
      <c r="BA812" s="28">
        <f>Table24[[#This Row],[Screening]]*Table24[[#This Row],[Conversion Rate]]</f>
        <v>0</v>
      </c>
      <c r="BB812" s="28">
        <f>Table24[[#This Row],[Other Charges]]*Table24[[#This Row],[Conversion Rate]]</f>
        <v>0</v>
      </c>
      <c r="BC812" s="28">
        <f>Table24[[#This Row],[Dry Ice Charge]]*Table24[[#This Row],[Conversion Rate]]</f>
        <v>0</v>
      </c>
      <c r="BD812" s="28">
        <f>Table24[[#This Row],[SAF/kg]]*Table24[[#This Row],[Conversion Rate]]</f>
        <v>0</v>
      </c>
      <c r="BE812" s="30" cm="1">
        <f t="array" ref="BE812">IF(COUNTIFS(F$20:F$1213,F812,G$20:G$1213,G812)&gt;1,
    _xlfn.PERCENTRANK.INC(
        _xlfn._xlws.FILTER(AO$20:AO$1213, (F$20:F$1213=F812)*(G$20:G$1213=G812)*ISNUMBER(AO$20:AO$1213)),
        AO812
    ),
    0
)</f>
        <v>0.75</v>
      </c>
      <c r="BF812" s="28" t="str">
        <f t="shared" si="12"/>
        <v>Red</v>
      </c>
    </row>
    <row r="813" spans="3:58" hidden="1">
      <c r="C813" s="6" t="s">
        <v>20</v>
      </c>
      <c r="D813" s="4" t="s">
        <v>472</v>
      </c>
      <c r="E813" s="4" t="s">
        <v>22</v>
      </c>
      <c r="F813" s="4" t="s">
        <v>112</v>
      </c>
      <c r="G813" s="4" t="s">
        <v>66</v>
      </c>
      <c r="H813" s="4" t="s">
        <v>803</v>
      </c>
      <c r="I813" s="4" t="s">
        <v>799</v>
      </c>
      <c r="J813" s="4" t="s">
        <v>778</v>
      </c>
      <c r="K813" s="4" t="s">
        <v>776</v>
      </c>
      <c r="L8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PharmaYesExpressBRUJFKBEUSEMEAAMERICAS</v>
      </c>
      <c r="M813" s="7">
        <v>11058.310000000001</v>
      </c>
      <c r="N813" s="4">
        <v>382</v>
      </c>
      <c r="O813" s="13">
        <v>28.948455497382202</v>
      </c>
      <c r="P813" s="8" t="s">
        <v>991</v>
      </c>
      <c r="Q813" s="12" t="s">
        <v>472</v>
      </c>
      <c r="R813" s="12" t="s">
        <v>792</v>
      </c>
      <c r="S813" s="12" t="s">
        <v>81</v>
      </c>
      <c r="T813" s="12" t="s">
        <v>837</v>
      </c>
      <c r="U813" s="22"/>
      <c r="V813" s="12">
        <v>262.5</v>
      </c>
      <c r="W813" s="12"/>
      <c r="X813" s="12">
        <v>5.5</v>
      </c>
      <c r="Y813" s="12"/>
      <c r="Z813" s="12"/>
      <c r="AA813" s="12"/>
      <c r="AB813" s="12"/>
      <c r="AC813" s="12"/>
      <c r="AD813" s="12"/>
      <c r="AE813" s="12" t="s">
        <v>900</v>
      </c>
      <c r="AF813" s="12"/>
      <c r="AG813" s="12"/>
      <c r="AH813" s="12"/>
      <c r="AI813" s="12"/>
      <c r="AJ813" s="12"/>
      <c r="AK813" s="12"/>
      <c r="AL813" s="16" t="s">
        <v>964</v>
      </c>
      <c r="AM813" s="12" t="s">
        <v>1503</v>
      </c>
      <c r="AN813" s="27">
        <f>VLOOKUP(Table24[[#This Row],[USD conversion]],Sheet2!A:B,2,FALSE)</f>
        <v>1.1715</v>
      </c>
      <c r="AO813" s="28">
        <f>Table24[[#This Row],[Min Charge]]*Table24[[#This Row],[Conversion Rate]]</f>
        <v>307.51875000000001</v>
      </c>
      <c r="AP813" s="28">
        <f>Table24[[#This Row],[45]]*Table24[[#This Row],[Conversion Rate]]</f>
        <v>0</v>
      </c>
      <c r="AQ813" s="28">
        <f>Table24[[#This Row],[100]]*Table24[[#This Row],[Conversion Rate]]</f>
        <v>6.4432499999999999</v>
      </c>
      <c r="AR813" s="28">
        <f>Table24[[#This Row],[200]]*Table24[[#This Row],[Conversion Rate]]</f>
        <v>0</v>
      </c>
      <c r="AS813" s="28">
        <f>Table24[[#This Row],[300]]*Table24[[#This Row],[Conversion Rate]]</f>
        <v>0</v>
      </c>
      <c r="AT813" s="28">
        <f>Table24[[#This Row],[500]]*Table24[[#This Row],[Conversion Rate]]</f>
        <v>0</v>
      </c>
      <c r="AU813" s="28">
        <f>Table24[[#This Row],[1000]]*Table24[[#This Row],[Conversion Rate]]</f>
        <v>0</v>
      </c>
      <c r="AV813" s="28">
        <f>Table24[[#This Row],[2500]]*Table24[[#This Row],[Conversion Rate]]</f>
        <v>0</v>
      </c>
      <c r="AW813" s="28">
        <f>Table24[[#This Row],[5000]]*Table24[[#This Row],[Conversion Rate]]</f>
        <v>0</v>
      </c>
      <c r="AX813" s="28" t="str">
        <f>Table24[[#This Row],[All In/ ++]]</f>
        <v>all in</v>
      </c>
      <c r="AY813" s="28">
        <f>Table24[[#This Row],[FSC]]*Table24[[#This Row],[Conversion Rate]]</f>
        <v>0</v>
      </c>
      <c r="AZ813" s="28">
        <f>Table24[[#This Row],[SSC]]*Table24[[#This Row],[Conversion Rate]]</f>
        <v>0</v>
      </c>
      <c r="BA813" s="28">
        <f>Table24[[#This Row],[Screening]]*Table24[[#This Row],[Conversion Rate]]</f>
        <v>0</v>
      </c>
      <c r="BB813" s="28">
        <f>Table24[[#This Row],[Other Charges]]*Table24[[#This Row],[Conversion Rate]]</f>
        <v>0</v>
      </c>
      <c r="BC813" s="28">
        <f>Table24[[#This Row],[Dry Ice Charge]]*Table24[[#This Row],[Conversion Rate]]</f>
        <v>0</v>
      </c>
      <c r="BD813" s="28">
        <f>Table24[[#This Row],[SAF/kg]]*Table24[[#This Row],[Conversion Rate]]</f>
        <v>0</v>
      </c>
      <c r="BE813" s="30" cm="1">
        <f t="array" ref="BE813">IF(COUNTIFS(F$20:F$1213,F813,G$20:G$1213,G813)&gt;1,
    _xlfn.PERCENTRANK.INC(
        _xlfn._xlws.FILTER(AO$20:AO$1213, (F$20:F$1213=F813)*(G$20:G$1213=G813)*ISNUMBER(AO$20:AO$1213)),
        AO813
    ),
    0
)</f>
        <v>0.8</v>
      </c>
      <c r="BF813" s="28" t="str">
        <f t="shared" si="12"/>
        <v>Red</v>
      </c>
    </row>
    <row r="814" spans="3:58" hidden="1">
      <c r="C814" s="6" t="s">
        <v>20</v>
      </c>
      <c r="D814" s="4" t="s">
        <v>472</v>
      </c>
      <c r="E814" s="4" t="s">
        <v>22</v>
      </c>
      <c r="F814" s="4" t="s">
        <v>112</v>
      </c>
      <c r="G814" s="4" t="s">
        <v>37</v>
      </c>
      <c r="H814" s="4" t="s">
        <v>803</v>
      </c>
      <c r="I814" s="4" t="s">
        <v>799</v>
      </c>
      <c r="J814" s="4" t="s">
        <v>778</v>
      </c>
      <c r="K814" s="4" t="s">
        <v>776</v>
      </c>
      <c r="L8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PharmaYesExpressBRULAXBEUSEMEAAMERICAS</v>
      </c>
      <c r="M814" s="7">
        <v>4447.5</v>
      </c>
      <c r="N814" s="4">
        <v>341</v>
      </c>
      <c r="O814" s="13">
        <v>13.042521994134898</v>
      </c>
      <c r="P814" s="8" t="s">
        <v>991</v>
      </c>
      <c r="Q814" s="12" t="s">
        <v>472</v>
      </c>
      <c r="R814" s="12" t="s">
        <v>792</v>
      </c>
      <c r="S814" s="12" t="s">
        <v>81</v>
      </c>
      <c r="T814" s="12" t="s">
        <v>837</v>
      </c>
      <c r="U814" s="22"/>
      <c r="V814" s="12">
        <v>262.5</v>
      </c>
      <c r="W814" s="12"/>
      <c r="X814" s="12">
        <v>6</v>
      </c>
      <c r="Y814" s="12"/>
      <c r="Z814" s="12"/>
      <c r="AA814" s="12"/>
      <c r="AB814" s="12"/>
      <c r="AC814" s="12"/>
      <c r="AD814" s="12"/>
      <c r="AE814" s="12" t="s">
        <v>900</v>
      </c>
      <c r="AF814" s="12"/>
      <c r="AG814" s="12"/>
      <c r="AH814" s="12"/>
      <c r="AI814" s="12"/>
      <c r="AJ814" s="12"/>
      <c r="AK814" s="12"/>
      <c r="AL814" s="16" t="s">
        <v>964</v>
      </c>
      <c r="AM814" s="12" t="s">
        <v>1503</v>
      </c>
      <c r="AN814" s="27">
        <f>VLOOKUP(Table24[[#This Row],[USD conversion]],Sheet2!A:B,2,FALSE)</f>
        <v>1.1715</v>
      </c>
      <c r="AO814" s="28">
        <f>Table24[[#This Row],[Min Charge]]*Table24[[#This Row],[Conversion Rate]]</f>
        <v>307.51875000000001</v>
      </c>
      <c r="AP814" s="28">
        <f>Table24[[#This Row],[45]]*Table24[[#This Row],[Conversion Rate]]</f>
        <v>0</v>
      </c>
      <c r="AQ814" s="28">
        <f>Table24[[#This Row],[100]]*Table24[[#This Row],[Conversion Rate]]</f>
        <v>7.0289999999999999</v>
      </c>
      <c r="AR814" s="28">
        <f>Table24[[#This Row],[200]]*Table24[[#This Row],[Conversion Rate]]</f>
        <v>0</v>
      </c>
      <c r="AS814" s="28">
        <f>Table24[[#This Row],[300]]*Table24[[#This Row],[Conversion Rate]]</f>
        <v>0</v>
      </c>
      <c r="AT814" s="28">
        <f>Table24[[#This Row],[500]]*Table24[[#This Row],[Conversion Rate]]</f>
        <v>0</v>
      </c>
      <c r="AU814" s="28">
        <f>Table24[[#This Row],[1000]]*Table24[[#This Row],[Conversion Rate]]</f>
        <v>0</v>
      </c>
      <c r="AV814" s="28">
        <f>Table24[[#This Row],[2500]]*Table24[[#This Row],[Conversion Rate]]</f>
        <v>0</v>
      </c>
      <c r="AW814" s="28">
        <f>Table24[[#This Row],[5000]]*Table24[[#This Row],[Conversion Rate]]</f>
        <v>0</v>
      </c>
      <c r="AX814" s="28" t="str">
        <f>Table24[[#This Row],[All In/ ++]]</f>
        <v>all in</v>
      </c>
      <c r="AY814" s="28">
        <f>Table24[[#This Row],[FSC]]*Table24[[#This Row],[Conversion Rate]]</f>
        <v>0</v>
      </c>
      <c r="AZ814" s="28">
        <f>Table24[[#This Row],[SSC]]*Table24[[#This Row],[Conversion Rate]]</f>
        <v>0</v>
      </c>
      <c r="BA814" s="28">
        <f>Table24[[#This Row],[Screening]]*Table24[[#This Row],[Conversion Rate]]</f>
        <v>0</v>
      </c>
      <c r="BB814" s="28">
        <f>Table24[[#This Row],[Other Charges]]*Table24[[#This Row],[Conversion Rate]]</f>
        <v>0</v>
      </c>
      <c r="BC814" s="28">
        <f>Table24[[#This Row],[Dry Ice Charge]]*Table24[[#This Row],[Conversion Rate]]</f>
        <v>0</v>
      </c>
      <c r="BD814" s="28">
        <f>Table24[[#This Row],[SAF/kg]]*Table24[[#This Row],[Conversion Rate]]</f>
        <v>0</v>
      </c>
      <c r="BE814" s="30" cm="1">
        <f t="array" ref="BE814">IF(COUNTIFS(F$20:F$1213,F814,G$20:G$1213,G814)&gt;1,
    _xlfn.PERCENTRANK.INC(
        _xlfn._xlws.FILTER(AO$20:AO$1213, (F$20:F$1213=F814)*(G$20:G$1213=G814)*ISNUMBER(AO$20:AO$1213)),
        AO814
    ),
    0
)</f>
        <v>0.8</v>
      </c>
      <c r="BF814" s="28" t="str">
        <f t="shared" si="12"/>
        <v>Red</v>
      </c>
    </row>
    <row r="815" spans="3:58" hidden="1">
      <c r="C815" s="6" t="s">
        <v>20</v>
      </c>
      <c r="D815" s="4" t="s">
        <v>472</v>
      </c>
      <c r="E815" s="4" t="s">
        <v>22</v>
      </c>
      <c r="F815" s="4" t="s">
        <v>112</v>
      </c>
      <c r="G815" s="4" t="s">
        <v>86</v>
      </c>
      <c r="H815" s="4" t="s">
        <v>803</v>
      </c>
      <c r="I815" s="4" t="s">
        <v>795</v>
      </c>
      <c r="J815" s="4" t="s">
        <v>778</v>
      </c>
      <c r="K815" s="4" t="s">
        <v>778</v>
      </c>
      <c r="L8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PharmaYesExpressBRULHRBEGBEMEAEMEA</v>
      </c>
      <c r="M815" s="7">
        <v>7667.9000000000024</v>
      </c>
      <c r="N815" s="4">
        <v>520</v>
      </c>
      <c r="O815" s="13">
        <v>14.745961538461543</v>
      </c>
      <c r="P815" s="8" t="s">
        <v>991</v>
      </c>
      <c r="Q815" s="12" t="s">
        <v>472</v>
      </c>
      <c r="R815" s="12" t="s">
        <v>792</v>
      </c>
      <c r="S815" s="12" t="s">
        <v>81</v>
      </c>
      <c r="T815" s="12" t="s">
        <v>837</v>
      </c>
      <c r="U815" s="22"/>
      <c r="V815" s="12">
        <v>150</v>
      </c>
      <c r="W815" s="12"/>
      <c r="X815" s="12">
        <v>3.7</v>
      </c>
      <c r="Y815" s="12"/>
      <c r="Z815" s="12"/>
      <c r="AA815" s="12"/>
      <c r="AB815" s="12"/>
      <c r="AC815" s="12"/>
      <c r="AD815" s="12"/>
      <c r="AE815" s="12" t="s">
        <v>900</v>
      </c>
      <c r="AF815" s="12"/>
      <c r="AG815" s="12"/>
      <c r="AH815" s="12"/>
      <c r="AI815" s="12"/>
      <c r="AJ815" s="12"/>
      <c r="AK815" s="12"/>
      <c r="AL815" s="16" t="s">
        <v>964</v>
      </c>
      <c r="AM815" s="12" t="s">
        <v>1503</v>
      </c>
      <c r="AN815" s="27">
        <f>VLOOKUP(Table24[[#This Row],[USD conversion]],Sheet2!A:B,2,FALSE)</f>
        <v>1.1715</v>
      </c>
      <c r="AO815" s="28">
        <f>Table24[[#This Row],[Min Charge]]*Table24[[#This Row],[Conversion Rate]]</f>
        <v>175.72499999999999</v>
      </c>
      <c r="AP815" s="28">
        <f>Table24[[#This Row],[45]]*Table24[[#This Row],[Conversion Rate]]</f>
        <v>0</v>
      </c>
      <c r="AQ815" s="28">
        <f>Table24[[#This Row],[100]]*Table24[[#This Row],[Conversion Rate]]</f>
        <v>4.3345500000000001</v>
      </c>
      <c r="AR815" s="28">
        <f>Table24[[#This Row],[200]]*Table24[[#This Row],[Conversion Rate]]</f>
        <v>0</v>
      </c>
      <c r="AS815" s="28">
        <f>Table24[[#This Row],[300]]*Table24[[#This Row],[Conversion Rate]]</f>
        <v>0</v>
      </c>
      <c r="AT815" s="28">
        <f>Table24[[#This Row],[500]]*Table24[[#This Row],[Conversion Rate]]</f>
        <v>0</v>
      </c>
      <c r="AU815" s="28">
        <f>Table24[[#This Row],[1000]]*Table24[[#This Row],[Conversion Rate]]</f>
        <v>0</v>
      </c>
      <c r="AV815" s="28">
        <f>Table24[[#This Row],[2500]]*Table24[[#This Row],[Conversion Rate]]</f>
        <v>0</v>
      </c>
      <c r="AW815" s="28">
        <f>Table24[[#This Row],[5000]]*Table24[[#This Row],[Conversion Rate]]</f>
        <v>0</v>
      </c>
      <c r="AX815" s="28" t="str">
        <f>Table24[[#This Row],[All In/ ++]]</f>
        <v>all in</v>
      </c>
      <c r="AY815" s="28">
        <f>Table24[[#This Row],[FSC]]*Table24[[#This Row],[Conversion Rate]]</f>
        <v>0</v>
      </c>
      <c r="AZ815" s="28">
        <f>Table24[[#This Row],[SSC]]*Table24[[#This Row],[Conversion Rate]]</f>
        <v>0</v>
      </c>
      <c r="BA815" s="28">
        <f>Table24[[#This Row],[Screening]]*Table24[[#This Row],[Conversion Rate]]</f>
        <v>0</v>
      </c>
      <c r="BB815" s="28">
        <f>Table24[[#This Row],[Other Charges]]*Table24[[#This Row],[Conversion Rate]]</f>
        <v>0</v>
      </c>
      <c r="BC815" s="28">
        <f>Table24[[#This Row],[Dry Ice Charge]]*Table24[[#This Row],[Conversion Rate]]</f>
        <v>0</v>
      </c>
      <c r="BD815" s="28">
        <f>Table24[[#This Row],[SAF/kg]]*Table24[[#This Row],[Conversion Rate]]</f>
        <v>0</v>
      </c>
      <c r="BE815" s="30" cm="1">
        <f t="array" ref="BE815">IF(COUNTIFS(F$20:F$1213,F815,G$20:G$1213,G815)&gt;1,
    _xlfn.PERCENTRANK.INC(
        _xlfn._xlws.FILTER(AO$20:AO$1213, (F$20:F$1213=F815)*(G$20:G$1213=G815)*ISNUMBER(AO$20:AO$1213)),
        AO815
    ),
    0
)</f>
        <v>0</v>
      </c>
      <c r="BF815" s="28" t="str">
        <f t="shared" si="12"/>
        <v>Green</v>
      </c>
    </row>
    <row r="816" spans="3:58" hidden="1">
      <c r="C816" s="6" t="s">
        <v>20</v>
      </c>
      <c r="D816" s="4" t="s">
        <v>472</v>
      </c>
      <c r="E816" s="4" t="s">
        <v>22</v>
      </c>
      <c r="F816" s="4" t="s">
        <v>150</v>
      </c>
      <c r="G816" s="4" t="s">
        <v>86</v>
      </c>
      <c r="H816" s="4" t="s">
        <v>794</v>
      </c>
      <c r="I816" s="4" t="s">
        <v>795</v>
      </c>
      <c r="J816" s="4" t="s">
        <v>778</v>
      </c>
      <c r="K816" s="4" t="s">
        <v>778</v>
      </c>
      <c r="L8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PharmaYesExpressCDGLHRFRGBEMEAEMEA</v>
      </c>
      <c r="M816" s="7">
        <v>10957.32</v>
      </c>
      <c r="N816" s="4">
        <v>365</v>
      </c>
      <c r="O816" s="13">
        <v>30.020054794520547</v>
      </c>
      <c r="P816" s="8" t="s">
        <v>991</v>
      </c>
      <c r="Q816" s="12" t="s">
        <v>472</v>
      </c>
      <c r="R816" s="12" t="s">
        <v>792</v>
      </c>
      <c r="S816" s="12" t="s">
        <v>81</v>
      </c>
      <c r="T816" s="12" t="s">
        <v>837</v>
      </c>
      <c r="U816" s="22"/>
      <c r="V816" s="12">
        <v>177</v>
      </c>
      <c r="W816" s="12"/>
      <c r="X816" s="12">
        <v>4.26</v>
      </c>
      <c r="Y816" s="12"/>
      <c r="Z816" s="12"/>
      <c r="AA816" s="12"/>
      <c r="AB816" s="12">
        <v>3.99</v>
      </c>
      <c r="AC816" s="12"/>
      <c r="AD816" s="12"/>
      <c r="AE816" s="12" t="s">
        <v>900</v>
      </c>
      <c r="AF816" s="12"/>
      <c r="AG816" s="12"/>
      <c r="AH816" s="12"/>
      <c r="AI816" s="12"/>
      <c r="AJ816" s="12"/>
      <c r="AK816" s="12"/>
      <c r="AL816" s="16" t="s">
        <v>964</v>
      </c>
      <c r="AM816" s="12" t="s">
        <v>1503</v>
      </c>
      <c r="AN816" s="27">
        <f>VLOOKUP(Table24[[#This Row],[USD conversion]],Sheet2!A:B,2,FALSE)</f>
        <v>1.1715</v>
      </c>
      <c r="AO816" s="28">
        <f>Table24[[#This Row],[Min Charge]]*Table24[[#This Row],[Conversion Rate]]</f>
        <v>207.35550000000001</v>
      </c>
      <c r="AP816" s="28">
        <f>Table24[[#This Row],[45]]*Table24[[#This Row],[Conversion Rate]]</f>
        <v>0</v>
      </c>
      <c r="AQ816" s="28">
        <f>Table24[[#This Row],[100]]*Table24[[#This Row],[Conversion Rate]]</f>
        <v>4.9905900000000001</v>
      </c>
      <c r="AR816" s="28">
        <f>Table24[[#This Row],[200]]*Table24[[#This Row],[Conversion Rate]]</f>
        <v>0</v>
      </c>
      <c r="AS816" s="28">
        <f>Table24[[#This Row],[300]]*Table24[[#This Row],[Conversion Rate]]</f>
        <v>0</v>
      </c>
      <c r="AT816" s="28">
        <f>Table24[[#This Row],[500]]*Table24[[#This Row],[Conversion Rate]]</f>
        <v>0</v>
      </c>
      <c r="AU816" s="28">
        <f>Table24[[#This Row],[1000]]*Table24[[#This Row],[Conversion Rate]]</f>
        <v>4.6742850000000002</v>
      </c>
      <c r="AV816" s="28">
        <f>Table24[[#This Row],[2500]]*Table24[[#This Row],[Conversion Rate]]</f>
        <v>0</v>
      </c>
      <c r="AW816" s="28">
        <f>Table24[[#This Row],[5000]]*Table24[[#This Row],[Conversion Rate]]</f>
        <v>0</v>
      </c>
      <c r="AX816" s="28" t="str">
        <f>Table24[[#This Row],[All In/ ++]]</f>
        <v>all in</v>
      </c>
      <c r="AY816" s="28">
        <f>Table24[[#This Row],[FSC]]*Table24[[#This Row],[Conversion Rate]]</f>
        <v>0</v>
      </c>
      <c r="AZ816" s="28">
        <f>Table24[[#This Row],[SSC]]*Table24[[#This Row],[Conversion Rate]]</f>
        <v>0</v>
      </c>
      <c r="BA816" s="28">
        <f>Table24[[#This Row],[Screening]]*Table24[[#This Row],[Conversion Rate]]</f>
        <v>0</v>
      </c>
      <c r="BB816" s="28">
        <f>Table24[[#This Row],[Other Charges]]*Table24[[#This Row],[Conversion Rate]]</f>
        <v>0</v>
      </c>
      <c r="BC816" s="28">
        <f>Table24[[#This Row],[Dry Ice Charge]]*Table24[[#This Row],[Conversion Rate]]</f>
        <v>0</v>
      </c>
      <c r="BD816" s="28">
        <f>Table24[[#This Row],[SAF/kg]]*Table24[[#This Row],[Conversion Rate]]</f>
        <v>0</v>
      </c>
      <c r="BE816" s="30" cm="1">
        <f t="array" ref="BE816">IF(COUNTIFS(F$20:F$1213,F816,G$20:G$1213,G816)&gt;1,
    _xlfn.PERCENTRANK.INC(
        _xlfn._xlws.FILTER(AO$20:AO$1213, (F$20:F$1213=F816)*(G$20:G$1213=G816)*ISNUMBER(AO$20:AO$1213)),
        AO816
    ),
    0
)</f>
        <v>0</v>
      </c>
      <c r="BF816" s="28" t="str">
        <f t="shared" si="12"/>
        <v>Green</v>
      </c>
    </row>
    <row r="817" spans="3:58" hidden="1">
      <c r="C817" s="6" t="s">
        <v>20</v>
      </c>
      <c r="D817" s="4" t="s">
        <v>21</v>
      </c>
      <c r="E817" s="4" t="s">
        <v>22</v>
      </c>
      <c r="F817" s="4" t="s">
        <v>473</v>
      </c>
      <c r="G817" s="4" t="s">
        <v>113</v>
      </c>
      <c r="H817" s="4" t="s">
        <v>817</v>
      </c>
      <c r="I817" s="4" t="s">
        <v>820</v>
      </c>
      <c r="J817" s="4" t="s">
        <v>778</v>
      </c>
      <c r="K817" s="4" t="s">
        <v>778</v>
      </c>
      <c r="L8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PharmaNoExpressCPTAMSZANLEMEAEMEA</v>
      </c>
      <c r="M817" s="7">
        <v>3476</v>
      </c>
      <c r="N817" s="4">
        <v>479</v>
      </c>
      <c r="O817" s="13">
        <v>7.2567849686847596</v>
      </c>
      <c r="P817" s="8" t="s">
        <v>991</v>
      </c>
      <c r="Q817" s="12" t="s">
        <v>472</v>
      </c>
      <c r="R817" s="12" t="s">
        <v>792</v>
      </c>
      <c r="S817" s="12" t="s">
        <v>81</v>
      </c>
      <c r="T817" s="12" t="s">
        <v>859</v>
      </c>
      <c r="U817" s="22"/>
      <c r="V817" s="12">
        <v>135</v>
      </c>
      <c r="W817" s="12"/>
      <c r="X817" s="12">
        <v>7.95</v>
      </c>
      <c r="Y817" s="12"/>
      <c r="Z817" s="12">
        <v>4.4000000000000004</v>
      </c>
      <c r="AA817" s="12"/>
      <c r="AB817" s="12"/>
      <c r="AC817" s="12"/>
      <c r="AD817" s="12"/>
      <c r="AE817" s="12" t="s">
        <v>900</v>
      </c>
      <c r="AF817" s="12"/>
      <c r="AG817" s="12"/>
      <c r="AH817" s="12"/>
      <c r="AI817" s="12"/>
      <c r="AJ817" s="12"/>
      <c r="AK817" s="12"/>
      <c r="AL817" s="16" t="s">
        <v>964</v>
      </c>
      <c r="AM817" s="12" t="s">
        <v>1500</v>
      </c>
      <c r="AN817" s="27">
        <f>VLOOKUP(Table24[[#This Row],[USD conversion]],Sheet2!A:B,2,FALSE)</f>
        <v>1</v>
      </c>
      <c r="AO817" s="28">
        <f>Table24[[#This Row],[Min Charge]]*Table24[[#This Row],[Conversion Rate]]</f>
        <v>135</v>
      </c>
      <c r="AP817" s="28">
        <f>Table24[[#This Row],[45]]*Table24[[#This Row],[Conversion Rate]]</f>
        <v>0</v>
      </c>
      <c r="AQ817" s="28">
        <f>Table24[[#This Row],[100]]*Table24[[#This Row],[Conversion Rate]]</f>
        <v>7.95</v>
      </c>
      <c r="AR817" s="28">
        <f>Table24[[#This Row],[200]]*Table24[[#This Row],[Conversion Rate]]</f>
        <v>0</v>
      </c>
      <c r="AS817" s="28">
        <f>Table24[[#This Row],[300]]*Table24[[#This Row],[Conversion Rate]]</f>
        <v>4.4000000000000004</v>
      </c>
      <c r="AT817" s="28">
        <f>Table24[[#This Row],[500]]*Table24[[#This Row],[Conversion Rate]]</f>
        <v>0</v>
      </c>
      <c r="AU817" s="28">
        <f>Table24[[#This Row],[1000]]*Table24[[#This Row],[Conversion Rate]]</f>
        <v>0</v>
      </c>
      <c r="AV817" s="28">
        <f>Table24[[#This Row],[2500]]*Table24[[#This Row],[Conversion Rate]]</f>
        <v>0</v>
      </c>
      <c r="AW817" s="28">
        <f>Table24[[#This Row],[5000]]*Table24[[#This Row],[Conversion Rate]]</f>
        <v>0</v>
      </c>
      <c r="AX817" s="28" t="str">
        <f>Table24[[#This Row],[All In/ ++]]</f>
        <v>all in</v>
      </c>
      <c r="AY817" s="28">
        <f>Table24[[#This Row],[FSC]]*Table24[[#This Row],[Conversion Rate]]</f>
        <v>0</v>
      </c>
      <c r="AZ817" s="28">
        <f>Table24[[#This Row],[SSC]]*Table24[[#This Row],[Conversion Rate]]</f>
        <v>0</v>
      </c>
      <c r="BA817" s="28">
        <f>Table24[[#This Row],[Screening]]*Table24[[#This Row],[Conversion Rate]]</f>
        <v>0</v>
      </c>
      <c r="BB817" s="28">
        <f>Table24[[#This Row],[Other Charges]]*Table24[[#This Row],[Conversion Rate]]</f>
        <v>0</v>
      </c>
      <c r="BC817" s="28">
        <f>Table24[[#This Row],[Dry Ice Charge]]*Table24[[#This Row],[Conversion Rate]]</f>
        <v>0</v>
      </c>
      <c r="BD817" s="28">
        <f>Table24[[#This Row],[SAF/kg]]*Table24[[#This Row],[Conversion Rate]]</f>
        <v>0</v>
      </c>
      <c r="BE817" s="30" cm="1">
        <f t="array" ref="BE817">IF(COUNTIFS(F$20:F$1213,F817,G$20:G$1213,G817)&gt;1,
    _xlfn.PERCENTRANK.INC(
        _xlfn._xlws.FILTER(AO$20:AO$1213, (F$20:F$1213=F817)*(G$20:G$1213=G817)*ISNUMBER(AO$20:AO$1213)),
        AO817
    ),
    0
)</f>
        <v>0.4</v>
      </c>
      <c r="BF817" s="28" t="str">
        <f t="shared" si="12"/>
        <v>Orange</v>
      </c>
    </row>
    <row r="818" spans="3:58" hidden="1">
      <c r="C818" s="6" t="s">
        <v>20</v>
      </c>
      <c r="D818" s="4" t="s">
        <v>472</v>
      </c>
      <c r="E818" s="4" t="s">
        <v>22</v>
      </c>
      <c r="F818" s="4" t="s">
        <v>473</v>
      </c>
      <c r="G818" s="4" t="s">
        <v>113</v>
      </c>
      <c r="H818" s="4" t="s">
        <v>817</v>
      </c>
      <c r="I818" s="4" t="s">
        <v>820</v>
      </c>
      <c r="J818" s="4" t="s">
        <v>778</v>
      </c>
      <c r="K818" s="4" t="s">
        <v>778</v>
      </c>
      <c r="L8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PharmaYesExpressCPTAMSZANLEMEAEMEA</v>
      </c>
      <c r="M818" s="7">
        <v>49818</v>
      </c>
      <c r="N818" s="4">
        <v>857</v>
      </c>
      <c r="O818" s="13">
        <v>58.130688448074679</v>
      </c>
      <c r="P818" s="8" t="s">
        <v>991</v>
      </c>
      <c r="Q818" s="12" t="s">
        <v>472</v>
      </c>
      <c r="R818" s="12" t="s">
        <v>792</v>
      </c>
      <c r="S818" s="12" t="s">
        <v>81</v>
      </c>
      <c r="T818" s="12" t="s">
        <v>859</v>
      </c>
      <c r="U818" s="22"/>
      <c r="V818" s="12">
        <v>135</v>
      </c>
      <c r="W818" s="12"/>
      <c r="X818" s="12">
        <v>7.95</v>
      </c>
      <c r="Y818" s="12"/>
      <c r="Z818" s="12">
        <v>4.4000000000000004</v>
      </c>
      <c r="AA818" s="12"/>
      <c r="AB818" s="12"/>
      <c r="AC818" s="12"/>
      <c r="AD818" s="12"/>
      <c r="AE818" s="12" t="s">
        <v>900</v>
      </c>
      <c r="AF818" s="12"/>
      <c r="AG818" s="12"/>
      <c r="AH818" s="12"/>
      <c r="AI818" s="12"/>
      <c r="AJ818" s="12"/>
      <c r="AK818" s="12"/>
      <c r="AL818" s="16" t="s">
        <v>964</v>
      </c>
      <c r="AM818" s="12" t="s">
        <v>1500</v>
      </c>
      <c r="AN818" s="27">
        <f>VLOOKUP(Table24[[#This Row],[USD conversion]],Sheet2!A:B,2,FALSE)</f>
        <v>1</v>
      </c>
      <c r="AO818" s="28">
        <f>Table24[[#This Row],[Min Charge]]*Table24[[#This Row],[Conversion Rate]]</f>
        <v>135</v>
      </c>
      <c r="AP818" s="28">
        <f>Table24[[#This Row],[45]]*Table24[[#This Row],[Conversion Rate]]</f>
        <v>0</v>
      </c>
      <c r="AQ818" s="28">
        <f>Table24[[#This Row],[100]]*Table24[[#This Row],[Conversion Rate]]</f>
        <v>7.95</v>
      </c>
      <c r="AR818" s="28">
        <f>Table24[[#This Row],[200]]*Table24[[#This Row],[Conversion Rate]]</f>
        <v>0</v>
      </c>
      <c r="AS818" s="28">
        <f>Table24[[#This Row],[300]]*Table24[[#This Row],[Conversion Rate]]</f>
        <v>4.4000000000000004</v>
      </c>
      <c r="AT818" s="28">
        <f>Table24[[#This Row],[500]]*Table24[[#This Row],[Conversion Rate]]</f>
        <v>0</v>
      </c>
      <c r="AU818" s="28">
        <f>Table24[[#This Row],[1000]]*Table24[[#This Row],[Conversion Rate]]</f>
        <v>0</v>
      </c>
      <c r="AV818" s="28">
        <f>Table24[[#This Row],[2500]]*Table24[[#This Row],[Conversion Rate]]</f>
        <v>0</v>
      </c>
      <c r="AW818" s="28">
        <f>Table24[[#This Row],[5000]]*Table24[[#This Row],[Conversion Rate]]</f>
        <v>0</v>
      </c>
      <c r="AX818" s="28" t="str">
        <f>Table24[[#This Row],[All In/ ++]]</f>
        <v>all in</v>
      </c>
      <c r="AY818" s="28">
        <f>Table24[[#This Row],[FSC]]*Table24[[#This Row],[Conversion Rate]]</f>
        <v>0</v>
      </c>
      <c r="AZ818" s="28">
        <f>Table24[[#This Row],[SSC]]*Table24[[#This Row],[Conversion Rate]]</f>
        <v>0</v>
      </c>
      <c r="BA818" s="28">
        <f>Table24[[#This Row],[Screening]]*Table24[[#This Row],[Conversion Rate]]</f>
        <v>0</v>
      </c>
      <c r="BB818" s="28">
        <f>Table24[[#This Row],[Other Charges]]*Table24[[#This Row],[Conversion Rate]]</f>
        <v>0</v>
      </c>
      <c r="BC818" s="28">
        <f>Table24[[#This Row],[Dry Ice Charge]]*Table24[[#This Row],[Conversion Rate]]</f>
        <v>0</v>
      </c>
      <c r="BD818" s="28">
        <f>Table24[[#This Row],[SAF/kg]]*Table24[[#This Row],[Conversion Rate]]</f>
        <v>0</v>
      </c>
      <c r="BE818" s="30" cm="1">
        <f t="array" ref="BE818">IF(COUNTIFS(F$20:F$1213,F818,G$20:G$1213,G818)&gt;1,
    _xlfn.PERCENTRANK.INC(
        _xlfn._xlws.FILTER(AO$20:AO$1213, (F$20:F$1213=F818)*(G$20:G$1213=G818)*ISNUMBER(AO$20:AO$1213)),
        AO818
    ),
    0
)</f>
        <v>0.4</v>
      </c>
      <c r="BF818" s="28" t="str">
        <f t="shared" si="12"/>
        <v>Orange</v>
      </c>
    </row>
    <row r="819" spans="3:58" hidden="1">
      <c r="C819" s="6" t="s">
        <v>20</v>
      </c>
      <c r="D819" s="4" t="s">
        <v>472</v>
      </c>
      <c r="E819" s="4" t="s">
        <v>22</v>
      </c>
      <c r="F819" s="4" t="s">
        <v>473</v>
      </c>
      <c r="G819" s="4" t="s">
        <v>86</v>
      </c>
      <c r="H819" s="4" t="s">
        <v>817</v>
      </c>
      <c r="I819" s="4" t="s">
        <v>795</v>
      </c>
      <c r="J819" s="4" t="s">
        <v>778</v>
      </c>
      <c r="K819" s="4" t="s">
        <v>778</v>
      </c>
      <c r="L8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PharmaYesExpressCPTLHRZAGBEMEAEMEA</v>
      </c>
      <c r="M819" s="7">
        <v>4163</v>
      </c>
      <c r="N819" s="4">
        <v>268</v>
      </c>
      <c r="O819" s="13">
        <v>15.533582089552239</v>
      </c>
      <c r="P819" s="8" t="s">
        <v>991</v>
      </c>
      <c r="Q819" s="12" t="s">
        <v>472</v>
      </c>
      <c r="R819" s="12" t="s">
        <v>792</v>
      </c>
      <c r="S819" s="12" t="s">
        <v>81</v>
      </c>
      <c r="T819" s="12" t="s">
        <v>859</v>
      </c>
      <c r="U819" s="22"/>
      <c r="V819" s="12">
        <v>130</v>
      </c>
      <c r="W819" s="12"/>
      <c r="X819" s="12">
        <v>7.95</v>
      </c>
      <c r="Y819" s="12"/>
      <c r="Z819" s="12">
        <v>4.4000000000000004</v>
      </c>
      <c r="AA819" s="12"/>
      <c r="AB819" s="12"/>
      <c r="AC819" s="12"/>
      <c r="AD819" s="12"/>
      <c r="AE819" s="12" t="s">
        <v>900</v>
      </c>
      <c r="AF819" s="12"/>
      <c r="AG819" s="12"/>
      <c r="AH819" s="12"/>
      <c r="AI819" s="12"/>
      <c r="AJ819" s="12"/>
      <c r="AK819" s="12"/>
      <c r="AL819" s="16" t="s">
        <v>964</v>
      </c>
      <c r="AM819" s="12" t="s">
        <v>1500</v>
      </c>
      <c r="AN819" s="27">
        <f>VLOOKUP(Table24[[#This Row],[USD conversion]],Sheet2!A:B,2,FALSE)</f>
        <v>1</v>
      </c>
      <c r="AO819" s="28">
        <f>Table24[[#This Row],[Min Charge]]*Table24[[#This Row],[Conversion Rate]]</f>
        <v>130</v>
      </c>
      <c r="AP819" s="28">
        <f>Table24[[#This Row],[45]]*Table24[[#This Row],[Conversion Rate]]</f>
        <v>0</v>
      </c>
      <c r="AQ819" s="28">
        <f>Table24[[#This Row],[100]]*Table24[[#This Row],[Conversion Rate]]</f>
        <v>7.95</v>
      </c>
      <c r="AR819" s="28">
        <f>Table24[[#This Row],[200]]*Table24[[#This Row],[Conversion Rate]]</f>
        <v>0</v>
      </c>
      <c r="AS819" s="28">
        <f>Table24[[#This Row],[300]]*Table24[[#This Row],[Conversion Rate]]</f>
        <v>4.4000000000000004</v>
      </c>
      <c r="AT819" s="28">
        <f>Table24[[#This Row],[500]]*Table24[[#This Row],[Conversion Rate]]</f>
        <v>0</v>
      </c>
      <c r="AU819" s="28">
        <f>Table24[[#This Row],[1000]]*Table24[[#This Row],[Conversion Rate]]</f>
        <v>0</v>
      </c>
      <c r="AV819" s="28">
        <f>Table24[[#This Row],[2500]]*Table24[[#This Row],[Conversion Rate]]</f>
        <v>0</v>
      </c>
      <c r="AW819" s="28">
        <f>Table24[[#This Row],[5000]]*Table24[[#This Row],[Conversion Rate]]</f>
        <v>0</v>
      </c>
      <c r="AX819" s="28" t="str">
        <f>Table24[[#This Row],[All In/ ++]]</f>
        <v>all in</v>
      </c>
      <c r="AY819" s="28">
        <f>Table24[[#This Row],[FSC]]*Table24[[#This Row],[Conversion Rate]]</f>
        <v>0</v>
      </c>
      <c r="AZ819" s="28">
        <f>Table24[[#This Row],[SSC]]*Table24[[#This Row],[Conversion Rate]]</f>
        <v>0</v>
      </c>
      <c r="BA819" s="28">
        <f>Table24[[#This Row],[Screening]]*Table24[[#This Row],[Conversion Rate]]</f>
        <v>0</v>
      </c>
      <c r="BB819" s="28">
        <f>Table24[[#This Row],[Other Charges]]*Table24[[#This Row],[Conversion Rate]]</f>
        <v>0</v>
      </c>
      <c r="BC819" s="28">
        <f>Table24[[#This Row],[Dry Ice Charge]]*Table24[[#This Row],[Conversion Rate]]</f>
        <v>0</v>
      </c>
      <c r="BD819" s="28">
        <f>Table24[[#This Row],[SAF/kg]]*Table24[[#This Row],[Conversion Rate]]</f>
        <v>0</v>
      </c>
      <c r="BE819" s="30" cm="1">
        <f t="array" ref="BE819">IF(COUNTIFS(F$20:F$1213,F819,G$20:G$1213,G819)&gt;1,
    _xlfn.PERCENTRANK.INC(
        _xlfn._xlws.FILTER(AO$20:AO$1213, (F$20:F$1213=F819)*(G$20:G$1213=G819)*ISNUMBER(AO$20:AO$1213)),
        AO819
    ),
    0
)</f>
        <v>0.5</v>
      </c>
      <c r="BF819" s="28" t="str">
        <f t="shared" si="12"/>
        <v>Orange</v>
      </c>
    </row>
    <row r="820" spans="3:58" hidden="1">
      <c r="C820" s="6" t="s">
        <v>20</v>
      </c>
      <c r="D820" s="4" t="s">
        <v>21</v>
      </c>
      <c r="E820" s="4" t="s">
        <v>22</v>
      </c>
      <c r="F820" s="4" t="s">
        <v>476</v>
      </c>
      <c r="G820" s="4" t="s">
        <v>269</v>
      </c>
      <c r="H820" s="4" t="s">
        <v>827</v>
      </c>
      <c r="I820" s="4" t="s">
        <v>807</v>
      </c>
      <c r="J820" s="4" t="s">
        <v>778</v>
      </c>
      <c r="K820" s="4" t="s">
        <v>778</v>
      </c>
      <c r="L8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PharmaNoExpressDMEGVARUCHEMEAEMEA</v>
      </c>
      <c r="M820" s="7">
        <v>532</v>
      </c>
      <c r="N820" s="4">
        <v>289</v>
      </c>
      <c r="O820" s="13">
        <v>1.8408304498269896</v>
      </c>
      <c r="P820" s="8" t="s">
        <v>991</v>
      </c>
      <c r="Q820" s="12" t="s">
        <v>472</v>
      </c>
      <c r="R820" s="12" t="s">
        <v>792</v>
      </c>
      <c r="S820" s="12" t="s">
        <v>81</v>
      </c>
      <c r="T820" s="12" t="s">
        <v>969</v>
      </c>
      <c r="U820" s="22"/>
      <c r="V820" s="12">
        <v>1100</v>
      </c>
      <c r="W820" s="12"/>
      <c r="X820" s="12">
        <v>500</v>
      </c>
      <c r="Y820" s="12"/>
      <c r="Z820" s="12">
        <v>300</v>
      </c>
      <c r="AA820" s="12">
        <v>250</v>
      </c>
      <c r="AB820" s="12">
        <v>236</v>
      </c>
      <c r="AC820" s="12"/>
      <c r="AD820" s="12"/>
      <c r="AE820" s="12" t="s">
        <v>900</v>
      </c>
      <c r="AF820" s="12"/>
      <c r="AG820" s="12"/>
      <c r="AH820" s="12"/>
      <c r="AI820" s="12"/>
      <c r="AJ820" s="12"/>
      <c r="AK820" s="12"/>
      <c r="AL820" s="16" t="s">
        <v>970</v>
      </c>
      <c r="AM820" s="12" t="s">
        <v>1520</v>
      </c>
      <c r="AN820" s="27">
        <f>VLOOKUP(Table24[[#This Row],[USD conversion]],Sheet2!A:B,2,FALSE)</f>
        <v>1.2789999999999999E-2</v>
      </c>
      <c r="AO820" s="28">
        <f>Table24[[#This Row],[Min Charge]]*Table24[[#This Row],[Conversion Rate]]</f>
        <v>14.068999999999999</v>
      </c>
      <c r="AP820" s="28">
        <f>Table24[[#This Row],[45]]*Table24[[#This Row],[Conversion Rate]]</f>
        <v>0</v>
      </c>
      <c r="AQ820" s="28">
        <f>Table24[[#This Row],[100]]*Table24[[#This Row],[Conversion Rate]]</f>
        <v>6.3949999999999996</v>
      </c>
      <c r="AR820" s="28">
        <f>Table24[[#This Row],[200]]*Table24[[#This Row],[Conversion Rate]]</f>
        <v>0</v>
      </c>
      <c r="AS820" s="28">
        <f>Table24[[#This Row],[300]]*Table24[[#This Row],[Conversion Rate]]</f>
        <v>3.8369999999999997</v>
      </c>
      <c r="AT820" s="28">
        <f>Table24[[#This Row],[500]]*Table24[[#This Row],[Conversion Rate]]</f>
        <v>3.1974999999999998</v>
      </c>
      <c r="AU820" s="28">
        <f>Table24[[#This Row],[1000]]*Table24[[#This Row],[Conversion Rate]]</f>
        <v>3.01844</v>
      </c>
      <c r="AV820" s="28">
        <f>Table24[[#This Row],[2500]]*Table24[[#This Row],[Conversion Rate]]</f>
        <v>0</v>
      </c>
      <c r="AW820" s="28">
        <f>Table24[[#This Row],[5000]]*Table24[[#This Row],[Conversion Rate]]</f>
        <v>0</v>
      </c>
      <c r="AX820" s="28" t="str">
        <f>Table24[[#This Row],[All In/ ++]]</f>
        <v>all in</v>
      </c>
      <c r="AY820" s="28">
        <f>Table24[[#This Row],[FSC]]*Table24[[#This Row],[Conversion Rate]]</f>
        <v>0</v>
      </c>
      <c r="AZ820" s="28">
        <f>Table24[[#This Row],[SSC]]*Table24[[#This Row],[Conversion Rate]]</f>
        <v>0</v>
      </c>
      <c r="BA820" s="28">
        <f>Table24[[#This Row],[Screening]]*Table24[[#This Row],[Conversion Rate]]</f>
        <v>0</v>
      </c>
      <c r="BB820" s="28">
        <f>Table24[[#This Row],[Other Charges]]*Table24[[#This Row],[Conversion Rate]]</f>
        <v>0</v>
      </c>
      <c r="BC820" s="28">
        <f>Table24[[#This Row],[Dry Ice Charge]]*Table24[[#This Row],[Conversion Rate]]</f>
        <v>0</v>
      </c>
      <c r="BD820" s="28">
        <f>Table24[[#This Row],[SAF/kg]]*Table24[[#This Row],[Conversion Rate]]</f>
        <v>0</v>
      </c>
      <c r="BE820" s="30" cm="1">
        <f t="array" ref="BE820">IF(COUNTIFS(F$20:F$1213,F820,G$20:G$1213,G820)&gt;1,
    _xlfn.PERCENTRANK.INC(
        _xlfn._xlws.FILTER(AO$20:AO$1213, (F$20:F$1213=F820)*(G$20:G$1213=G820)*ISNUMBER(AO$20:AO$1213)),
        AO820
    ),
    0
)</f>
        <v>0</v>
      </c>
      <c r="BF820" s="28" t="str">
        <f t="shared" si="12"/>
        <v>Green</v>
      </c>
    </row>
    <row r="821" spans="3:58" hidden="1">
      <c r="C821" s="6" t="s">
        <v>20</v>
      </c>
      <c r="D821" s="4" t="s">
        <v>472</v>
      </c>
      <c r="E821" s="4" t="s">
        <v>22</v>
      </c>
      <c r="F821" s="4" t="s">
        <v>476</v>
      </c>
      <c r="G821" s="4" t="s">
        <v>269</v>
      </c>
      <c r="H821" s="4" t="s">
        <v>827</v>
      </c>
      <c r="I821" s="4" t="s">
        <v>807</v>
      </c>
      <c r="J821" s="4" t="s">
        <v>778</v>
      </c>
      <c r="K821" s="4" t="s">
        <v>778</v>
      </c>
      <c r="L8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PharmaYesExpressDMEGVARUCHEMEAEMEA</v>
      </c>
      <c r="M821" s="7">
        <v>2872</v>
      </c>
      <c r="N821" s="4">
        <v>283</v>
      </c>
      <c r="O821" s="13">
        <v>10.148409893992932</v>
      </c>
      <c r="P821" s="8" t="s">
        <v>991</v>
      </c>
      <c r="Q821" s="12" t="s">
        <v>472</v>
      </c>
      <c r="R821" s="12" t="s">
        <v>792</v>
      </c>
      <c r="S821" s="12" t="s">
        <v>81</v>
      </c>
      <c r="T821" s="12" t="s">
        <v>969</v>
      </c>
      <c r="U821" s="22"/>
      <c r="V821" s="12">
        <v>1100</v>
      </c>
      <c r="W821" s="12"/>
      <c r="X821" s="12">
        <v>500</v>
      </c>
      <c r="Y821" s="12"/>
      <c r="Z821" s="12">
        <v>300</v>
      </c>
      <c r="AA821" s="12">
        <v>250</v>
      </c>
      <c r="AB821" s="12">
        <v>236</v>
      </c>
      <c r="AC821" s="12"/>
      <c r="AD821" s="12"/>
      <c r="AE821" s="12" t="s">
        <v>900</v>
      </c>
      <c r="AF821" s="12"/>
      <c r="AG821" s="12"/>
      <c r="AH821" s="12"/>
      <c r="AI821" s="12"/>
      <c r="AJ821" s="12"/>
      <c r="AK821" s="12"/>
      <c r="AL821" s="16" t="s">
        <v>970</v>
      </c>
      <c r="AM821" s="12" t="s">
        <v>1520</v>
      </c>
      <c r="AN821" s="27">
        <f>VLOOKUP(Table24[[#This Row],[USD conversion]],Sheet2!A:B,2,FALSE)</f>
        <v>1.2789999999999999E-2</v>
      </c>
      <c r="AO821" s="28">
        <f>Table24[[#This Row],[Min Charge]]*Table24[[#This Row],[Conversion Rate]]</f>
        <v>14.068999999999999</v>
      </c>
      <c r="AP821" s="28">
        <f>Table24[[#This Row],[45]]*Table24[[#This Row],[Conversion Rate]]</f>
        <v>0</v>
      </c>
      <c r="AQ821" s="28">
        <f>Table24[[#This Row],[100]]*Table24[[#This Row],[Conversion Rate]]</f>
        <v>6.3949999999999996</v>
      </c>
      <c r="AR821" s="28">
        <f>Table24[[#This Row],[200]]*Table24[[#This Row],[Conversion Rate]]</f>
        <v>0</v>
      </c>
      <c r="AS821" s="28">
        <f>Table24[[#This Row],[300]]*Table24[[#This Row],[Conversion Rate]]</f>
        <v>3.8369999999999997</v>
      </c>
      <c r="AT821" s="28">
        <f>Table24[[#This Row],[500]]*Table24[[#This Row],[Conversion Rate]]</f>
        <v>3.1974999999999998</v>
      </c>
      <c r="AU821" s="28">
        <f>Table24[[#This Row],[1000]]*Table24[[#This Row],[Conversion Rate]]</f>
        <v>3.01844</v>
      </c>
      <c r="AV821" s="28">
        <f>Table24[[#This Row],[2500]]*Table24[[#This Row],[Conversion Rate]]</f>
        <v>0</v>
      </c>
      <c r="AW821" s="28">
        <f>Table24[[#This Row],[5000]]*Table24[[#This Row],[Conversion Rate]]</f>
        <v>0</v>
      </c>
      <c r="AX821" s="28" t="str">
        <f>Table24[[#This Row],[All In/ ++]]</f>
        <v>all in</v>
      </c>
      <c r="AY821" s="28">
        <f>Table24[[#This Row],[FSC]]*Table24[[#This Row],[Conversion Rate]]</f>
        <v>0</v>
      </c>
      <c r="AZ821" s="28">
        <f>Table24[[#This Row],[SSC]]*Table24[[#This Row],[Conversion Rate]]</f>
        <v>0</v>
      </c>
      <c r="BA821" s="28">
        <f>Table24[[#This Row],[Screening]]*Table24[[#This Row],[Conversion Rate]]</f>
        <v>0</v>
      </c>
      <c r="BB821" s="28">
        <f>Table24[[#This Row],[Other Charges]]*Table24[[#This Row],[Conversion Rate]]</f>
        <v>0</v>
      </c>
      <c r="BC821" s="28">
        <f>Table24[[#This Row],[Dry Ice Charge]]*Table24[[#This Row],[Conversion Rate]]</f>
        <v>0</v>
      </c>
      <c r="BD821" s="28">
        <f>Table24[[#This Row],[SAF/kg]]*Table24[[#This Row],[Conversion Rate]]</f>
        <v>0</v>
      </c>
      <c r="BE821" s="30" cm="1">
        <f t="array" ref="BE821">IF(COUNTIFS(F$20:F$1213,F821,G$20:G$1213,G821)&gt;1,
    _xlfn.PERCENTRANK.INC(
        _xlfn._xlws.FILTER(AO$20:AO$1213, (F$20:F$1213=F821)*(G$20:G$1213=G821)*ISNUMBER(AO$20:AO$1213)),
        AO821
    ),
    0
)</f>
        <v>0</v>
      </c>
      <c r="BF821" s="28" t="str">
        <f t="shared" si="12"/>
        <v>Green</v>
      </c>
    </row>
    <row r="822" spans="3:58" hidden="1">
      <c r="C822" s="6" t="s">
        <v>20</v>
      </c>
      <c r="D822" s="4" t="s">
        <v>472</v>
      </c>
      <c r="E822" s="4" t="s">
        <v>22</v>
      </c>
      <c r="F822" s="4" t="s">
        <v>476</v>
      </c>
      <c r="G822" s="4" t="s">
        <v>86</v>
      </c>
      <c r="H822" s="4" t="s">
        <v>827</v>
      </c>
      <c r="I822" s="4" t="s">
        <v>795</v>
      </c>
      <c r="J822" s="4" t="s">
        <v>778</v>
      </c>
      <c r="K822" s="4" t="s">
        <v>778</v>
      </c>
      <c r="L8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PharmaYesExpressDMELHRRUGBEMEAEMEA</v>
      </c>
      <c r="M822" s="7">
        <v>4371</v>
      </c>
      <c r="N822" s="4">
        <v>334</v>
      </c>
      <c r="O822" s="13">
        <v>13.08682634730539</v>
      </c>
      <c r="P822" s="8" t="s">
        <v>991</v>
      </c>
      <c r="Q822" s="12" t="s">
        <v>472</v>
      </c>
      <c r="R822" s="12" t="s">
        <v>792</v>
      </c>
      <c r="S822" s="12" t="s">
        <v>81</v>
      </c>
      <c r="T822" s="12" t="s">
        <v>969</v>
      </c>
      <c r="U822" s="22"/>
      <c r="V822" s="12">
        <v>1300</v>
      </c>
      <c r="W822" s="12"/>
      <c r="X822" s="12">
        <v>600</v>
      </c>
      <c r="Y822" s="12"/>
      <c r="Z822" s="12">
        <v>450</v>
      </c>
      <c r="AA822" s="12">
        <v>390</v>
      </c>
      <c r="AB822" s="12">
        <v>355</v>
      </c>
      <c r="AC822" s="12"/>
      <c r="AD822" s="12"/>
      <c r="AE822" s="12" t="s">
        <v>900</v>
      </c>
      <c r="AF822" s="12"/>
      <c r="AG822" s="12"/>
      <c r="AH822" s="12"/>
      <c r="AI822" s="12"/>
      <c r="AJ822" s="12"/>
      <c r="AK822" s="12"/>
      <c r="AL822" s="16" t="s">
        <v>970</v>
      </c>
      <c r="AM822" s="12" t="s">
        <v>1520</v>
      </c>
      <c r="AN822" s="27">
        <f>VLOOKUP(Table24[[#This Row],[USD conversion]],Sheet2!A:B,2,FALSE)</f>
        <v>1.2789999999999999E-2</v>
      </c>
      <c r="AO822" s="28">
        <f>Table24[[#This Row],[Min Charge]]*Table24[[#This Row],[Conversion Rate]]</f>
        <v>16.626999999999999</v>
      </c>
      <c r="AP822" s="28">
        <f>Table24[[#This Row],[45]]*Table24[[#This Row],[Conversion Rate]]</f>
        <v>0</v>
      </c>
      <c r="AQ822" s="28">
        <f>Table24[[#This Row],[100]]*Table24[[#This Row],[Conversion Rate]]</f>
        <v>7.6739999999999995</v>
      </c>
      <c r="AR822" s="28">
        <f>Table24[[#This Row],[200]]*Table24[[#This Row],[Conversion Rate]]</f>
        <v>0</v>
      </c>
      <c r="AS822" s="28">
        <f>Table24[[#This Row],[300]]*Table24[[#This Row],[Conversion Rate]]</f>
        <v>5.7554999999999996</v>
      </c>
      <c r="AT822" s="28">
        <f>Table24[[#This Row],[500]]*Table24[[#This Row],[Conversion Rate]]</f>
        <v>4.9880999999999993</v>
      </c>
      <c r="AU822" s="28">
        <f>Table24[[#This Row],[1000]]*Table24[[#This Row],[Conversion Rate]]</f>
        <v>4.5404499999999999</v>
      </c>
      <c r="AV822" s="28">
        <f>Table24[[#This Row],[2500]]*Table24[[#This Row],[Conversion Rate]]</f>
        <v>0</v>
      </c>
      <c r="AW822" s="28">
        <f>Table24[[#This Row],[5000]]*Table24[[#This Row],[Conversion Rate]]</f>
        <v>0</v>
      </c>
      <c r="AX822" s="28" t="str">
        <f>Table24[[#This Row],[All In/ ++]]</f>
        <v>all in</v>
      </c>
      <c r="AY822" s="28">
        <f>Table24[[#This Row],[FSC]]*Table24[[#This Row],[Conversion Rate]]</f>
        <v>0</v>
      </c>
      <c r="AZ822" s="28">
        <f>Table24[[#This Row],[SSC]]*Table24[[#This Row],[Conversion Rate]]</f>
        <v>0</v>
      </c>
      <c r="BA822" s="28">
        <f>Table24[[#This Row],[Screening]]*Table24[[#This Row],[Conversion Rate]]</f>
        <v>0</v>
      </c>
      <c r="BB822" s="28">
        <f>Table24[[#This Row],[Other Charges]]*Table24[[#This Row],[Conversion Rate]]</f>
        <v>0</v>
      </c>
      <c r="BC822" s="28">
        <f>Table24[[#This Row],[Dry Ice Charge]]*Table24[[#This Row],[Conversion Rate]]</f>
        <v>0</v>
      </c>
      <c r="BD822" s="28">
        <f>Table24[[#This Row],[SAF/kg]]*Table24[[#This Row],[Conversion Rate]]</f>
        <v>0</v>
      </c>
      <c r="BE822" s="30" cm="1">
        <f t="array" ref="BE822">IF(COUNTIFS(F$20:F$1213,F822,G$20:G$1213,G822)&gt;1,
    _xlfn.PERCENTRANK.INC(
        _xlfn._xlws.FILTER(AO$20:AO$1213, (F$20:F$1213=F822)*(G$20:G$1213=G822)*ISNUMBER(AO$20:AO$1213)),
        AO822
    ),
    0
)</f>
        <v>0</v>
      </c>
      <c r="BF822" s="28" t="str">
        <f t="shared" si="12"/>
        <v>Green</v>
      </c>
    </row>
    <row r="823" spans="3:58" hidden="1">
      <c r="C823" s="6" t="s">
        <v>20</v>
      </c>
      <c r="D823" s="4" t="s">
        <v>472</v>
      </c>
      <c r="E823" s="4" t="s">
        <v>22</v>
      </c>
      <c r="F823" s="4" t="s">
        <v>171</v>
      </c>
      <c r="G823" s="4" t="s">
        <v>150</v>
      </c>
      <c r="H823" s="4" t="s">
        <v>798</v>
      </c>
      <c r="I823" s="4" t="s">
        <v>794</v>
      </c>
      <c r="J823" s="4" t="s">
        <v>778</v>
      </c>
      <c r="K823" s="4" t="s">
        <v>778</v>
      </c>
      <c r="L8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PharmaYesExpressDUBCDGIEFREMEAEMEA</v>
      </c>
      <c r="M823" s="7">
        <v>7471.31</v>
      </c>
      <c r="N823" s="4">
        <v>421</v>
      </c>
      <c r="O823" s="13">
        <v>17.746579572446556</v>
      </c>
      <c r="P823" s="8" t="s">
        <v>991</v>
      </c>
      <c r="Q823" s="12" t="s">
        <v>472</v>
      </c>
      <c r="R823" s="12" t="s">
        <v>792</v>
      </c>
      <c r="S823" s="12" t="s">
        <v>81</v>
      </c>
      <c r="T823" s="12" t="s">
        <v>837</v>
      </c>
      <c r="U823" s="22"/>
      <c r="V823" s="12">
        <v>165</v>
      </c>
      <c r="W823" s="12"/>
      <c r="X823" s="12">
        <v>6.27</v>
      </c>
      <c r="Y823" s="12">
        <v>4</v>
      </c>
      <c r="Z823" s="12"/>
      <c r="AA823" s="12">
        <v>3</v>
      </c>
      <c r="AB823" s="12">
        <v>2.5</v>
      </c>
      <c r="AC823" s="12">
        <v>2.1</v>
      </c>
      <c r="AD823" s="12"/>
      <c r="AE823" s="12" t="s">
        <v>900</v>
      </c>
      <c r="AF823" s="12"/>
      <c r="AG823" s="12"/>
      <c r="AH823" s="12"/>
      <c r="AI823" s="12"/>
      <c r="AJ823" s="12"/>
      <c r="AK823" s="12"/>
      <c r="AL823" s="16" t="s">
        <v>964</v>
      </c>
      <c r="AM823" s="12" t="s">
        <v>1503</v>
      </c>
      <c r="AN823" s="27">
        <f>VLOOKUP(Table24[[#This Row],[USD conversion]],Sheet2!A:B,2,FALSE)</f>
        <v>1.1715</v>
      </c>
      <c r="AO823" s="28">
        <f>Table24[[#This Row],[Min Charge]]*Table24[[#This Row],[Conversion Rate]]</f>
        <v>193.29749999999999</v>
      </c>
      <c r="AP823" s="28">
        <f>Table24[[#This Row],[45]]*Table24[[#This Row],[Conversion Rate]]</f>
        <v>0</v>
      </c>
      <c r="AQ823" s="28">
        <f>Table24[[#This Row],[100]]*Table24[[#This Row],[Conversion Rate]]</f>
        <v>7.3453049999999998</v>
      </c>
      <c r="AR823" s="28">
        <f>Table24[[#This Row],[200]]*Table24[[#This Row],[Conversion Rate]]</f>
        <v>4.6859999999999999</v>
      </c>
      <c r="AS823" s="28">
        <f>Table24[[#This Row],[300]]*Table24[[#This Row],[Conversion Rate]]</f>
        <v>0</v>
      </c>
      <c r="AT823" s="28">
        <f>Table24[[#This Row],[500]]*Table24[[#This Row],[Conversion Rate]]</f>
        <v>3.5145</v>
      </c>
      <c r="AU823" s="28">
        <f>Table24[[#This Row],[1000]]*Table24[[#This Row],[Conversion Rate]]</f>
        <v>2.92875</v>
      </c>
      <c r="AV823" s="28">
        <f>Table24[[#This Row],[2500]]*Table24[[#This Row],[Conversion Rate]]</f>
        <v>2.4601500000000001</v>
      </c>
      <c r="AW823" s="28">
        <f>Table24[[#This Row],[5000]]*Table24[[#This Row],[Conversion Rate]]</f>
        <v>0</v>
      </c>
      <c r="AX823" s="28" t="str">
        <f>Table24[[#This Row],[All In/ ++]]</f>
        <v>all in</v>
      </c>
      <c r="AY823" s="28">
        <f>Table24[[#This Row],[FSC]]*Table24[[#This Row],[Conversion Rate]]</f>
        <v>0</v>
      </c>
      <c r="AZ823" s="28">
        <f>Table24[[#This Row],[SSC]]*Table24[[#This Row],[Conversion Rate]]</f>
        <v>0</v>
      </c>
      <c r="BA823" s="28">
        <f>Table24[[#This Row],[Screening]]*Table24[[#This Row],[Conversion Rate]]</f>
        <v>0</v>
      </c>
      <c r="BB823" s="28">
        <f>Table24[[#This Row],[Other Charges]]*Table24[[#This Row],[Conversion Rate]]</f>
        <v>0</v>
      </c>
      <c r="BC823" s="28">
        <f>Table24[[#This Row],[Dry Ice Charge]]*Table24[[#This Row],[Conversion Rate]]</f>
        <v>0</v>
      </c>
      <c r="BD823" s="28">
        <f>Table24[[#This Row],[SAF/kg]]*Table24[[#This Row],[Conversion Rate]]</f>
        <v>0</v>
      </c>
      <c r="BE823" s="30" cm="1">
        <f t="array" ref="BE823">IF(COUNTIFS(F$20:F$1213,F823,G$20:G$1213,G823)&gt;1,
    _xlfn.PERCENTRANK.INC(
        _xlfn._xlws.FILTER(AO$20:AO$1213, (F$20:F$1213=F823)*(G$20:G$1213=G823)*ISNUMBER(AO$20:AO$1213)),
        AO823
    ),
    0
)</f>
        <v>0</v>
      </c>
      <c r="BF823" s="28" t="str">
        <f t="shared" si="12"/>
        <v>Green</v>
      </c>
    </row>
    <row r="824" spans="3:58" hidden="1">
      <c r="C824" s="6" t="s">
        <v>20</v>
      </c>
      <c r="D824" s="4" t="s">
        <v>472</v>
      </c>
      <c r="E824" s="4" t="s">
        <v>22</v>
      </c>
      <c r="F824" s="4" t="s">
        <v>171</v>
      </c>
      <c r="G824" s="4" t="s">
        <v>51</v>
      </c>
      <c r="H824" s="4" t="s">
        <v>798</v>
      </c>
      <c r="I824" s="4" t="s">
        <v>800</v>
      </c>
      <c r="J824" s="4" t="s">
        <v>778</v>
      </c>
      <c r="K824" s="4" t="s">
        <v>778</v>
      </c>
      <c r="L8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PharmaYesExpressDUBFRAIEDEEMEAEMEA</v>
      </c>
      <c r="M824" s="7">
        <v>19299.559999999998</v>
      </c>
      <c r="N824" s="4">
        <v>304</v>
      </c>
      <c r="O824" s="13">
        <v>63.485394736842096</v>
      </c>
      <c r="P824" s="8" t="s">
        <v>991</v>
      </c>
      <c r="Q824" s="12" t="s">
        <v>472</v>
      </c>
      <c r="R824" s="12" t="s">
        <v>792</v>
      </c>
      <c r="S824" s="12" t="s">
        <v>81</v>
      </c>
      <c r="T824" s="12" t="s">
        <v>837</v>
      </c>
      <c r="U824" s="22"/>
      <c r="V824" s="12">
        <v>165</v>
      </c>
      <c r="W824" s="12"/>
      <c r="X824" s="12">
        <v>6.27</v>
      </c>
      <c r="Y824" s="12">
        <v>4</v>
      </c>
      <c r="Z824" s="12"/>
      <c r="AA824" s="12">
        <v>3</v>
      </c>
      <c r="AB824" s="12">
        <v>2.5</v>
      </c>
      <c r="AC824" s="12">
        <v>2.35</v>
      </c>
      <c r="AD824" s="12"/>
      <c r="AE824" s="12" t="s">
        <v>900</v>
      </c>
      <c r="AF824" s="12"/>
      <c r="AG824" s="12"/>
      <c r="AH824" s="12"/>
      <c r="AI824" s="12"/>
      <c r="AJ824" s="12"/>
      <c r="AK824" s="12"/>
      <c r="AL824" s="16" t="s">
        <v>964</v>
      </c>
      <c r="AM824" s="12" t="s">
        <v>1503</v>
      </c>
      <c r="AN824" s="27">
        <f>VLOOKUP(Table24[[#This Row],[USD conversion]],Sheet2!A:B,2,FALSE)</f>
        <v>1.1715</v>
      </c>
      <c r="AO824" s="28">
        <f>Table24[[#This Row],[Min Charge]]*Table24[[#This Row],[Conversion Rate]]</f>
        <v>193.29749999999999</v>
      </c>
      <c r="AP824" s="28">
        <f>Table24[[#This Row],[45]]*Table24[[#This Row],[Conversion Rate]]</f>
        <v>0</v>
      </c>
      <c r="AQ824" s="28">
        <f>Table24[[#This Row],[100]]*Table24[[#This Row],[Conversion Rate]]</f>
        <v>7.3453049999999998</v>
      </c>
      <c r="AR824" s="28">
        <f>Table24[[#This Row],[200]]*Table24[[#This Row],[Conversion Rate]]</f>
        <v>4.6859999999999999</v>
      </c>
      <c r="AS824" s="28">
        <f>Table24[[#This Row],[300]]*Table24[[#This Row],[Conversion Rate]]</f>
        <v>0</v>
      </c>
      <c r="AT824" s="28">
        <f>Table24[[#This Row],[500]]*Table24[[#This Row],[Conversion Rate]]</f>
        <v>3.5145</v>
      </c>
      <c r="AU824" s="28">
        <f>Table24[[#This Row],[1000]]*Table24[[#This Row],[Conversion Rate]]</f>
        <v>2.92875</v>
      </c>
      <c r="AV824" s="28">
        <f>Table24[[#This Row],[2500]]*Table24[[#This Row],[Conversion Rate]]</f>
        <v>2.7530250000000001</v>
      </c>
      <c r="AW824" s="28">
        <f>Table24[[#This Row],[5000]]*Table24[[#This Row],[Conversion Rate]]</f>
        <v>0</v>
      </c>
      <c r="AX824" s="28" t="str">
        <f>Table24[[#This Row],[All In/ ++]]</f>
        <v>all in</v>
      </c>
      <c r="AY824" s="28">
        <f>Table24[[#This Row],[FSC]]*Table24[[#This Row],[Conversion Rate]]</f>
        <v>0</v>
      </c>
      <c r="AZ824" s="28">
        <f>Table24[[#This Row],[SSC]]*Table24[[#This Row],[Conversion Rate]]</f>
        <v>0</v>
      </c>
      <c r="BA824" s="28">
        <f>Table24[[#This Row],[Screening]]*Table24[[#This Row],[Conversion Rate]]</f>
        <v>0</v>
      </c>
      <c r="BB824" s="28">
        <f>Table24[[#This Row],[Other Charges]]*Table24[[#This Row],[Conversion Rate]]</f>
        <v>0</v>
      </c>
      <c r="BC824" s="28">
        <f>Table24[[#This Row],[Dry Ice Charge]]*Table24[[#This Row],[Conversion Rate]]</f>
        <v>0</v>
      </c>
      <c r="BD824" s="28">
        <f>Table24[[#This Row],[SAF/kg]]*Table24[[#This Row],[Conversion Rate]]</f>
        <v>0</v>
      </c>
      <c r="BE824" s="30" cm="1">
        <f t="array" ref="BE824">IF(COUNTIFS(F$20:F$1213,F824,G$20:G$1213,G824)&gt;1,
    _xlfn.PERCENTRANK.INC(
        _xlfn._xlws.FILTER(AO$20:AO$1213, (F$20:F$1213=F824)*(G$20:G$1213=G824)*ISNUMBER(AO$20:AO$1213)),
        AO824
    ),
    0
)</f>
        <v>0</v>
      </c>
      <c r="BF824" s="28" t="str">
        <f t="shared" si="12"/>
        <v>Green</v>
      </c>
    </row>
    <row r="825" spans="3:58" hidden="1">
      <c r="C825" s="6" t="s">
        <v>20</v>
      </c>
      <c r="D825" s="4" t="s">
        <v>472</v>
      </c>
      <c r="E825" s="4" t="s">
        <v>22</v>
      </c>
      <c r="F825" s="4" t="s">
        <v>171</v>
      </c>
      <c r="G825" s="4" t="s">
        <v>122</v>
      </c>
      <c r="H825" s="4" t="s">
        <v>798</v>
      </c>
      <c r="I825" s="4" t="s">
        <v>812</v>
      </c>
      <c r="J825" s="4" t="s">
        <v>778</v>
      </c>
      <c r="K825" s="4" t="s">
        <v>776</v>
      </c>
      <c r="L8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PharmaYesExpressDUBGRUIEBREMEAAMERICAS</v>
      </c>
      <c r="M825" s="7">
        <v>7178.3199999999988</v>
      </c>
      <c r="N825" s="4">
        <v>431</v>
      </c>
      <c r="O825" s="13">
        <v>16.655034802784218</v>
      </c>
      <c r="P825" s="8" t="s">
        <v>991</v>
      </c>
      <c r="Q825" s="12" t="s">
        <v>472</v>
      </c>
      <c r="R825" s="12" t="s">
        <v>792</v>
      </c>
      <c r="S825" s="12" t="s">
        <v>81</v>
      </c>
      <c r="T825" s="12" t="s">
        <v>837</v>
      </c>
      <c r="U825" s="22"/>
      <c r="V825" s="12"/>
      <c r="W825" s="12"/>
      <c r="X825" s="12"/>
      <c r="Y825" s="12"/>
      <c r="Z825" s="12"/>
      <c r="AA825" s="12"/>
      <c r="AB825" s="12"/>
      <c r="AC825" s="12"/>
      <c r="AD825" s="12"/>
      <c r="AE825" s="12" t="s">
        <v>900</v>
      </c>
      <c r="AF825" s="12"/>
      <c r="AG825" s="12"/>
      <c r="AH825" s="12"/>
      <c r="AI825" s="12"/>
      <c r="AJ825" s="12"/>
      <c r="AK825" s="12"/>
      <c r="AL825" s="16" t="s">
        <v>964</v>
      </c>
      <c r="AM825" s="12" t="s">
        <v>1503</v>
      </c>
      <c r="AN825" s="27">
        <f>VLOOKUP(Table24[[#This Row],[USD conversion]],Sheet2!A:B,2,FALSE)</f>
        <v>1.1715</v>
      </c>
      <c r="AO825" s="28">
        <f>Table24[[#This Row],[Min Charge]]*Table24[[#This Row],[Conversion Rate]]</f>
        <v>0</v>
      </c>
      <c r="AP825" s="28">
        <f>Table24[[#This Row],[45]]*Table24[[#This Row],[Conversion Rate]]</f>
        <v>0</v>
      </c>
      <c r="AQ825" s="28">
        <f>Table24[[#This Row],[100]]*Table24[[#This Row],[Conversion Rate]]</f>
        <v>0</v>
      </c>
      <c r="AR825" s="28">
        <f>Table24[[#This Row],[200]]*Table24[[#This Row],[Conversion Rate]]</f>
        <v>0</v>
      </c>
      <c r="AS825" s="28">
        <f>Table24[[#This Row],[300]]*Table24[[#This Row],[Conversion Rate]]</f>
        <v>0</v>
      </c>
      <c r="AT825" s="28">
        <f>Table24[[#This Row],[500]]*Table24[[#This Row],[Conversion Rate]]</f>
        <v>0</v>
      </c>
      <c r="AU825" s="28">
        <f>Table24[[#This Row],[1000]]*Table24[[#This Row],[Conversion Rate]]</f>
        <v>0</v>
      </c>
      <c r="AV825" s="28">
        <f>Table24[[#This Row],[2500]]*Table24[[#This Row],[Conversion Rate]]</f>
        <v>0</v>
      </c>
      <c r="AW825" s="28">
        <f>Table24[[#This Row],[5000]]*Table24[[#This Row],[Conversion Rate]]</f>
        <v>0</v>
      </c>
      <c r="AX825" s="28" t="str">
        <f>Table24[[#This Row],[All In/ ++]]</f>
        <v>all in</v>
      </c>
      <c r="AY825" s="28">
        <f>Table24[[#This Row],[FSC]]*Table24[[#This Row],[Conversion Rate]]</f>
        <v>0</v>
      </c>
      <c r="AZ825" s="28">
        <f>Table24[[#This Row],[SSC]]*Table24[[#This Row],[Conversion Rate]]</f>
        <v>0</v>
      </c>
      <c r="BA825" s="28">
        <f>Table24[[#This Row],[Screening]]*Table24[[#This Row],[Conversion Rate]]</f>
        <v>0</v>
      </c>
      <c r="BB825" s="28">
        <f>Table24[[#This Row],[Other Charges]]*Table24[[#This Row],[Conversion Rate]]</f>
        <v>0</v>
      </c>
      <c r="BC825" s="28">
        <f>Table24[[#This Row],[Dry Ice Charge]]*Table24[[#This Row],[Conversion Rate]]</f>
        <v>0</v>
      </c>
      <c r="BD825" s="28">
        <f>Table24[[#This Row],[SAF/kg]]*Table24[[#This Row],[Conversion Rate]]</f>
        <v>0</v>
      </c>
      <c r="BE825" s="30" cm="1">
        <f t="array" ref="BE825">IF(COUNTIFS(F$20:F$1213,F825,G$20:G$1213,G825)&gt;1,
    _xlfn.PERCENTRANK.INC(
        _xlfn._xlws.FILTER(AO$20:AO$1213, (F$20:F$1213=F825)*(G$20:G$1213=G825)*ISNUMBER(AO$20:AO$1213)),
        AO825
    ),
    0
)</f>
        <v>0</v>
      </c>
      <c r="BF825" s="28" t="str">
        <f t="shared" si="12"/>
        <v>Green</v>
      </c>
    </row>
    <row r="826" spans="3:58" hidden="1">
      <c r="C826" s="6" t="s">
        <v>20</v>
      </c>
      <c r="D826" s="4" t="s">
        <v>472</v>
      </c>
      <c r="E826" s="4" t="s">
        <v>22</v>
      </c>
      <c r="F826" s="4" t="s">
        <v>171</v>
      </c>
      <c r="G826" s="4" t="s">
        <v>66</v>
      </c>
      <c r="H826" s="4" t="s">
        <v>798</v>
      </c>
      <c r="I826" s="4" t="s">
        <v>799</v>
      </c>
      <c r="J826" s="4" t="s">
        <v>778</v>
      </c>
      <c r="K826" s="4" t="s">
        <v>776</v>
      </c>
      <c r="L8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PharmaYesExpressDUBJFKIEUSEMEAAMERICAS</v>
      </c>
      <c r="M826" s="7">
        <v>19474.140000000007</v>
      </c>
      <c r="N826" s="4">
        <v>1176</v>
      </c>
      <c r="O826" s="13">
        <v>16.559642857142862</v>
      </c>
      <c r="P826" s="8" t="s">
        <v>991</v>
      </c>
      <c r="Q826" s="12" t="s">
        <v>472</v>
      </c>
      <c r="R826" s="12" t="s">
        <v>792</v>
      </c>
      <c r="S826" s="12" t="s">
        <v>81</v>
      </c>
      <c r="T826" s="12" t="s">
        <v>837</v>
      </c>
      <c r="U826" s="22"/>
      <c r="V826" s="12">
        <v>214</v>
      </c>
      <c r="W826" s="12"/>
      <c r="X826" s="12">
        <v>11.55</v>
      </c>
      <c r="Y826" s="12">
        <v>6.5</v>
      </c>
      <c r="Z826" s="12"/>
      <c r="AA826" s="12">
        <v>5.5</v>
      </c>
      <c r="AB826" s="12">
        <v>5</v>
      </c>
      <c r="AC826" s="12">
        <v>4.7</v>
      </c>
      <c r="AD826" s="12"/>
      <c r="AE826" s="12" t="s">
        <v>900</v>
      </c>
      <c r="AF826" s="12"/>
      <c r="AG826" s="12"/>
      <c r="AH826" s="12"/>
      <c r="AI826" s="12"/>
      <c r="AJ826" s="12"/>
      <c r="AK826" s="12"/>
      <c r="AL826" s="16" t="s">
        <v>964</v>
      </c>
      <c r="AM826" s="12" t="s">
        <v>1503</v>
      </c>
      <c r="AN826" s="27">
        <f>VLOOKUP(Table24[[#This Row],[USD conversion]],Sheet2!A:B,2,FALSE)</f>
        <v>1.1715</v>
      </c>
      <c r="AO826" s="28">
        <f>Table24[[#This Row],[Min Charge]]*Table24[[#This Row],[Conversion Rate]]</f>
        <v>250.70099999999999</v>
      </c>
      <c r="AP826" s="28">
        <f>Table24[[#This Row],[45]]*Table24[[#This Row],[Conversion Rate]]</f>
        <v>0</v>
      </c>
      <c r="AQ826" s="28">
        <f>Table24[[#This Row],[100]]*Table24[[#This Row],[Conversion Rate]]</f>
        <v>13.530825</v>
      </c>
      <c r="AR826" s="28">
        <f>Table24[[#This Row],[200]]*Table24[[#This Row],[Conversion Rate]]</f>
        <v>7.6147499999999999</v>
      </c>
      <c r="AS826" s="28">
        <f>Table24[[#This Row],[300]]*Table24[[#This Row],[Conversion Rate]]</f>
        <v>0</v>
      </c>
      <c r="AT826" s="28">
        <f>Table24[[#This Row],[500]]*Table24[[#This Row],[Conversion Rate]]</f>
        <v>6.4432499999999999</v>
      </c>
      <c r="AU826" s="28">
        <f>Table24[[#This Row],[1000]]*Table24[[#This Row],[Conversion Rate]]</f>
        <v>5.8574999999999999</v>
      </c>
      <c r="AV826" s="28">
        <f>Table24[[#This Row],[2500]]*Table24[[#This Row],[Conversion Rate]]</f>
        <v>5.5060500000000001</v>
      </c>
      <c r="AW826" s="28">
        <f>Table24[[#This Row],[5000]]*Table24[[#This Row],[Conversion Rate]]</f>
        <v>0</v>
      </c>
      <c r="AX826" s="28" t="str">
        <f>Table24[[#This Row],[All In/ ++]]</f>
        <v>all in</v>
      </c>
      <c r="AY826" s="28">
        <f>Table24[[#This Row],[FSC]]*Table24[[#This Row],[Conversion Rate]]</f>
        <v>0</v>
      </c>
      <c r="AZ826" s="28">
        <f>Table24[[#This Row],[SSC]]*Table24[[#This Row],[Conversion Rate]]</f>
        <v>0</v>
      </c>
      <c r="BA826" s="28">
        <f>Table24[[#This Row],[Screening]]*Table24[[#This Row],[Conversion Rate]]</f>
        <v>0</v>
      </c>
      <c r="BB826" s="28">
        <f>Table24[[#This Row],[Other Charges]]*Table24[[#This Row],[Conversion Rate]]</f>
        <v>0</v>
      </c>
      <c r="BC826" s="28">
        <f>Table24[[#This Row],[Dry Ice Charge]]*Table24[[#This Row],[Conversion Rate]]</f>
        <v>0</v>
      </c>
      <c r="BD826" s="28">
        <f>Table24[[#This Row],[SAF/kg]]*Table24[[#This Row],[Conversion Rate]]</f>
        <v>0</v>
      </c>
      <c r="BE826" s="30" cm="1">
        <f t="array" ref="BE826">IF(COUNTIFS(F$20:F$1213,F826,G$20:G$1213,G826)&gt;1,
    _xlfn.PERCENTRANK.INC(
        _xlfn._xlws.FILTER(AO$20:AO$1213, (F$20:F$1213=F826)*(G$20:G$1213=G826)*ISNUMBER(AO$20:AO$1213)),
        AO826
    ),
    0
)</f>
        <v>0.8</v>
      </c>
      <c r="BF826" s="28" t="str">
        <f t="shared" si="12"/>
        <v>Red</v>
      </c>
    </row>
    <row r="827" spans="3:58" hidden="1">
      <c r="C827" s="6" t="s">
        <v>20</v>
      </c>
      <c r="D827" s="4" t="s">
        <v>472</v>
      </c>
      <c r="E827" s="4" t="s">
        <v>22</v>
      </c>
      <c r="F827" s="4" t="s">
        <v>171</v>
      </c>
      <c r="G827" s="4" t="s">
        <v>37</v>
      </c>
      <c r="H827" s="4" t="s">
        <v>798</v>
      </c>
      <c r="I827" s="4" t="s">
        <v>799</v>
      </c>
      <c r="J827" s="4" t="s">
        <v>778</v>
      </c>
      <c r="K827" s="4" t="s">
        <v>776</v>
      </c>
      <c r="L8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PharmaYesExpressDUBLAXIEUSEMEAAMERICAS</v>
      </c>
      <c r="M827" s="7">
        <v>11410</v>
      </c>
      <c r="N827" s="4">
        <v>464</v>
      </c>
      <c r="O827" s="13">
        <v>24.59051724137931</v>
      </c>
      <c r="P827" s="8" t="s">
        <v>991</v>
      </c>
      <c r="Q827" s="12" t="s">
        <v>472</v>
      </c>
      <c r="R827" s="12" t="s">
        <v>792</v>
      </c>
      <c r="S827" s="12" t="s">
        <v>81</v>
      </c>
      <c r="T827" s="12" t="s">
        <v>837</v>
      </c>
      <c r="U827" s="22"/>
      <c r="V827" s="12">
        <v>165</v>
      </c>
      <c r="W827" s="12"/>
      <c r="X827" s="12">
        <v>8.91</v>
      </c>
      <c r="Y827" s="12">
        <v>7</v>
      </c>
      <c r="Z827" s="12"/>
      <c r="AA827" s="12">
        <v>6</v>
      </c>
      <c r="AB827" s="12">
        <v>5.5</v>
      </c>
      <c r="AC827" s="12">
        <v>5.35</v>
      </c>
      <c r="AD827" s="12"/>
      <c r="AE827" s="12" t="s">
        <v>900</v>
      </c>
      <c r="AF827" s="12"/>
      <c r="AG827" s="12"/>
      <c r="AH827" s="12"/>
      <c r="AI827" s="12"/>
      <c r="AJ827" s="12"/>
      <c r="AK827" s="12"/>
      <c r="AL827" s="16" t="s">
        <v>964</v>
      </c>
      <c r="AM827" s="12" t="s">
        <v>1503</v>
      </c>
      <c r="AN827" s="27">
        <f>VLOOKUP(Table24[[#This Row],[USD conversion]],Sheet2!A:B,2,FALSE)</f>
        <v>1.1715</v>
      </c>
      <c r="AO827" s="28">
        <f>Table24[[#This Row],[Min Charge]]*Table24[[#This Row],[Conversion Rate]]</f>
        <v>193.29749999999999</v>
      </c>
      <c r="AP827" s="28">
        <f>Table24[[#This Row],[45]]*Table24[[#This Row],[Conversion Rate]]</f>
        <v>0</v>
      </c>
      <c r="AQ827" s="28">
        <f>Table24[[#This Row],[100]]*Table24[[#This Row],[Conversion Rate]]</f>
        <v>10.438065</v>
      </c>
      <c r="AR827" s="28">
        <f>Table24[[#This Row],[200]]*Table24[[#This Row],[Conversion Rate]]</f>
        <v>8.2004999999999999</v>
      </c>
      <c r="AS827" s="28">
        <f>Table24[[#This Row],[300]]*Table24[[#This Row],[Conversion Rate]]</f>
        <v>0</v>
      </c>
      <c r="AT827" s="28">
        <f>Table24[[#This Row],[500]]*Table24[[#This Row],[Conversion Rate]]</f>
        <v>7.0289999999999999</v>
      </c>
      <c r="AU827" s="28">
        <f>Table24[[#This Row],[1000]]*Table24[[#This Row],[Conversion Rate]]</f>
        <v>6.4432499999999999</v>
      </c>
      <c r="AV827" s="28">
        <f>Table24[[#This Row],[2500]]*Table24[[#This Row],[Conversion Rate]]</f>
        <v>6.2675249999999991</v>
      </c>
      <c r="AW827" s="28">
        <f>Table24[[#This Row],[5000]]*Table24[[#This Row],[Conversion Rate]]</f>
        <v>0</v>
      </c>
      <c r="AX827" s="28" t="str">
        <f>Table24[[#This Row],[All In/ ++]]</f>
        <v>all in</v>
      </c>
      <c r="AY827" s="28">
        <f>Table24[[#This Row],[FSC]]*Table24[[#This Row],[Conversion Rate]]</f>
        <v>0</v>
      </c>
      <c r="AZ827" s="28">
        <f>Table24[[#This Row],[SSC]]*Table24[[#This Row],[Conversion Rate]]</f>
        <v>0</v>
      </c>
      <c r="BA827" s="28">
        <f>Table24[[#This Row],[Screening]]*Table24[[#This Row],[Conversion Rate]]</f>
        <v>0</v>
      </c>
      <c r="BB827" s="28">
        <f>Table24[[#This Row],[Other Charges]]*Table24[[#This Row],[Conversion Rate]]</f>
        <v>0</v>
      </c>
      <c r="BC827" s="28">
        <f>Table24[[#This Row],[Dry Ice Charge]]*Table24[[#This Row],[Conversion Rate]]</f>
        <v>0</v>
      </c>
      <c r="BD827" s="28">
        <f>Table24[[#This Row],[SAF/kg]]*Table24[[#This Row],[Conversion Rate]]</f>
        <v>0</v>
      </c>
      <c r="BE827" s="30" cm="1">
        <f t="array" ref="BE827">IF(COUNTIFS(F$20:F$1213,F827,G$20:G$1213,G827)&gt;1,
    _xlfn.PERCENTRANK.INC(
        _xlfn._xlws.FILTER(AO$20:AO$1213, (F$20:F$1213=F827)*(G$20:G$1213=G827)*ISNUMBER(AO$20:AO$1213)),
        AO827
    ),
    0
)</f>
        <v>0.75</v>
      </c>
      <c r="BF827" s="28" t="str">
        <f t="shared" si="12"/>
        <v>Red</v>
      </c>
    </row>
    <row r="828" spans="3:58" hidden="1">
      <c r="C828" s="6" t="s">
        <v>20</v>
      </c>
      <c r="D828" s="4" t="s">
        <v>472</v>
      </c>
      <c r="E828" s="4" t="s">
        <v>22</v>
      </c>
      <c r="F828" s="4" t="s">
        <v>171</v>
      </c>
      <c r="G828" s="4" t="s">
        <v>190</v>
      </c>
      <c r="H828" s="4" t="s">
        <v>798</v>
      </c>
      <c r="I828" s="4" t="s">
        <v>801</v>
      </c>
      <c r="J828" s="4" t="s">
        <v>778</v>
      </c>
      <c r="K828" s="4" t="s">
        <v>777</v>
      </c>
      <c r="L8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PharmaYesExpressDUBPVGIECNEMEAAPAC</v>
      </c>
      <c r="M828" s="7">
        <v>11335.5</v>
      </c>
      <c r="N828" s="4">
        <v>20</v>
      </c>
      <c r="O828" s="13">
        <v>566.77499999999998</v>
      </c>
      <c r="P828" s="8" t="s">
        <v>991</v>
      </c>
      <c r="Q828" s="12" t="s">
        <v>472</v>
      </c>
      <c r="R828" s="12" t="s">
        <v>792</v>
      </c>
      <c r="S828" s="12" t="s">
        <v>81</v>
      </c>
      <c r="T828" s="12" t="s">
        <v>837</v>
      </c>
      <c r="U828" s="22"/>
      <c r="V828" s="12">
        <v>181.5</v>
      </c>
      <c r="W828" s="12"/>
      <c r="X828" s="12">
        <v>7.26</v>
      </c>
      <c r="Y828" s="12">
        <v>1.8</v>
      </c>
      <c r="Z828" s="12"/>
      <c r="AA828" s="12">
        <v>1.7</v>
      </c>
      <c r="AB828" s="12">
        <v>1.6</v>
      </c>
      <c r="AC828" s="12">
        <v>1.5</v>
      </c>
      <c r="AD828" s="12"/>
      <c r="AE828" s="12" t="s">
        <v>900</v>
      </c>
      <c r="AF828" s="12"/>
      <c r="AG828" s="12"/>
      <c r="AH828" s="12"/>
      <c r="AI828" s="12"/>
      <c r="AJ828" s="12"/>
      <c r="AK828" s="12"/>
      <c r="AL828" s="16" t="s">
        <v>964</v>
      </c>
      <c r="AM828" s="12" t="s">
        <v>1503</v>
      </c>
      <c r="AN828" s="27">
        <f>VLOOKUP(Table24[[#This Row],[USD conversion]],Sheet2!A:B,2,FALSE)</f>
        <v>1.1715</v>
      </c>
      <c r="AO828" s="28">
        <f>Table24[[#This Row],[Min Charge]]*Table24[[#This Row],[Conversion Rate]]</f>
        <v>212.62725</v>
      </c>
      <c r="AP828" s="28">
        <f>Table24[[#This Row],[45]]*Table24[[#This Row],[Conversion Rate]]</f>
        <v>0</v>
      </c>
      <c r="AQ828" s="28">
        <f>Table24[[#This Row],[100]]*Table24[[#This Row],[Conversion Rate]]</f>
        <v>8.5050899999999992</v>
      </c>
      <c r="AR828" s="28">
        <f>Table24[[#This Row],[200]]*Table24[[#This Row],[Conversion Rate]]</f>
        <v>2.1087000000000002</v>
      </c>
      <c r="AS828" s="28">
        <f>Table24[[#This Row],[300]]*Table24[[#This Row],[Conversion Rate]]</f>
        <v>0</v>
      </c>
      <c r="AT828" s="28">
        <f>Table24[[#This Row],[500]]*Table24[[#This Row],[Conversion Rate]]</f>
        <v>1.9915499999999999</v>
      </c>
      <c r="AU828" s="28">
        <f>Table24[[#This Row],[1000]]*Table24[[#This Row],[Conversion Rate]]</f>
        <v>1.8744000000000001</v>
      </c>
      <c r="AV828" s="28">
        <f>Table24[[#This Row],[2500]]*Table24[[#This Row],[Conversion Rate]]</f>
        <v>1.75725</v>
      </c>
      <c r="AW828" s="28">
        <f>Table24[[#This Row],[5000]]*Table24[[#This Row],[Conversion Rate]]</f>
        <v>0</v>
      </c>
      <c r="AX828" s="28" t="str">
        <f>Table24[[#This Row],[All In/ ++]]</f>
        <v>all in</v>
      </c>
      <c r="AY828" s="28">
        <f>Table24[[#This Row],[FSC]]*Table24[[#This Row],[Conversion Rate]]</f>
        <v>0</v>
      </c>
      <c r="AZ828" s="28">
        <f>Table24[[#This Row],[SSC]]*Table24[[#This Row],[Conversion Rate]]</f>
        <v>0</v>
      </c>
      <c r="BA828" s="28">
        <f>Table24[[#This Row],[Screening]]*Table24[[#This Row],[Conversion Rate]]</f>
        <v>0</v>
      </c>
      <c r="BB828" s="28">
        <f>Table24[[#This Row],[Other Charges]]*Table24[[#This Row],[Conversion Rate]]</f>
        <v>0</v>
      </c>
      <c r="BC828" s="28">
        <f>Table24[[#This Row],[Dry Ice Charge]]*Table24[[#This Row],[Conversion Rate]]</f>
        <v>0</v>
      </c>
      <c r="BD828" s="28">
        <f>Table24[[#This Row],[SAF/kg]]*Table24[[#This Row],[Conversion Rate]]</f>
        <v>0</v>
      </c>
      <c r="BE828" s="30" cm="1">
        <f t="array" ref="BE828">IF(COUNTIFS(F$20:F$1213,F828,G$20:G$1213,G828)&gt;1,
    _xlfn.PERCENTRANK.INC(
        _xlfn._xlws.FILTER(AO$20:AO$1213, (F$20:F$1213=F828)*(G$20:G$1213=G828)*ISNUMBER(AO$20:AO$1213)),
        AO828
    ),
    0
)</f>
        <v>0.66600000000000004</v>
      </c>
      <c r="BF828" s="28" t="str">
        <f t="shared" si="12"/>
        <v>Orange</v>
      </c>
    </row>
    <row r="829" spans="3:58" hidden="1">
      <c r="C829" s="6" t="s">
        <v>20</v>
      </c>
      <c r="D829" s="4" t="s">
        <v>21</v>
      </c>
      <c r="E829" s="4" t="s">
        <v>22</v>
      </c>
      <c r="F829" s="4" t="s">
        <v>51</v>
      </c>
      <c r="G829" s="4" t="s">
        <v>290</v>
      </c>
      <c r="H829" s="4" t="s">
        <v>800</v>
      </c>
      <c r="I829" s="4" t="s">
        <v>797</v>
      </c>
      <c r="J829" s="4" t="s">
        <v>778</v>
      </c>
      <c r="K829" s="4" t="s">
        <v>777</v>
      </c>
      <c r="L8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PharmaNoExpressFRABOMDEINEMEAAPAC</v>
      </c>
      <c r="M829" s="7">
        <v>1969.1999999999985</v>
      </c>
      <c r="N829" s="4">
        <v>265</v>
      </c>
      <c r="O829" s="13">
        <v>7.4309433962264091</v>
      </c>
      <c r="P829" s="8" t="s">
        <v>991</v>
      </c>
      <c r="Q829" s="12" t="s">
        <v>472</v>
      </c>
      <c r="R829" s="12" t="s">
        <v>792</v>
      </c>
      <c r="S829" s="12" t="s">
        <v>81</v>
      </c>
      <c r="T829" s="12" t="s">
        <v>837</v>
      </c>
      <c r="U829" s="22"/>
      <c r="V829" s="12">
        <v>138</v>
      </c>
      <c r="W829" s="12"/>
      <c r="X829" s="12">
        <v>1.7</v>
      </c>
      <c r="Y829" s="12"/>
      <c r="Z829" s="12"/>
      <c r="AA829" s="12"/>
      <c r="AB829" s="12"/>
      <c r="AC829" s="12"/>
      <c r="AD829" s="12"/>
      <c r="AE829" s="12" t="s">
        <v>900</v>
      </c>
      <c r="AF829" s="12"/>
      <c r="AG829" s="12"/>
      <c r="AH829" s="12"/>
      <c r="AI829" s="12"/>
      <c r="AJ829" s="12"/>
      <c r="AK829" s="12"/>
      <c r="AL829" s="16" t="s">
        <v>964</v>
      </c>
      <c r="AM829" s="12" t="s">
        <v>1503</v>
      </c>
      <c r="AN829" s="27">
        <f>VLOOKUP(Table24[[#This Row],[USD conversion]],Sheet2!A:B,2,FALSE)</f>
        <v>1.1715</v>
      </c>
      <c r="AO829" s="28">
        <f>Table24[[#This Row],[Min Charge]]*Table24[[#This Row],[Conversion Rate]]</f>
        <v>161.667</v>
      </c>
      <c r="AP829" s="28">
        <f>Table24[[#This Row],[45]]*Table24[[#This Row],[Conversion Rate]]</f>
        <v>0</v>
      </c>
      <c r="AQ829" s="28">
        <f>Table24[[#This Row],[100]]*Table24[[#This Row],[Conversion Rate]]</f>
        <v>1.9915499999999999</v>
      </c>
      <c r="AR829" s="28">
        <f>Table24[[#This Row],[200]]*Table24[[#This Row],[Conversion Rate]]</f>
        <v>0</v>
      </c>
      <c r="AS829" s="28">
        <f>Table24[[#This Row],[300]]*Table24[[#This Row],[Conversion Rate]]</f>
        <v>0</v>
      </c>
      <c r="AT829" s="28">
        <f>Table24[[#This Row],[500]]*Table24[[#This Row],[Conversion Rate]]</f>
        <v>0</v>
      </c>
      <c r="AU829" s="28">
        <f>Table24[[#This Row],[1000]]*Table24[[#This Row],[Conversion Rate]]</f>
        <v>0</v>
      </c>
      <c r="AV829" s="28">
        <f>Table24[[#This Row],[2500]]*Table24[[#This Row],[Conversion Rate]]</f>
        <v>0</v>
      </c>
      <c r="AW829" s="28">
        <f>Table24[[#This Row],[5000]]*Table24[[#This Row],[Conversion Rate]]</f>
        <v>0</v>
      </c>
      <c r="AX829" s="28" t="str">
        <f>Table24[[#This Row],[All In/ ++]]</f>
        <v>all in</v>
      </c>
      <c r="AY829" s="28">
        <f>Table24[[#This Row],[FSC]]*Table24[[#This Row],[Conversion Rate]]</f>
        <v>0</v>
      </c>
      <c r="AZ829" s="28">
        <f>Table24[[#This Row],[SSC]]*Table24[[#This Row],[Conversion Rate]]</f>
        <v>0</v>
      </c>
      <c r="BA829" s="28">
        <f>Table24[[#This Row],[Screening]]*Table24[[#This Row],[Conversion Rate]]</f>
        <v>0</v>
      </c>
      <c r="BB829" s="28">
        <f>Table24[[#This Row],[Other Charges]]*Table24[[#This Row],[Conversion Rate]]</f>
        <v>0</v>
      </c>
      <c r="BC829" s="28">
        <f>Table24[[#This Row],[Dry Ice Charge]]*Table24[[#This Row],[Conversion Rate]]</f>
        <v>0</v>
      </c>
      <c r="BD829" s="28">
        <f>Table24[[#This Row],[SAF/kg]]*Table24[[#This Row],[Conversion Rate]]</f>
        <v>0</v>
      </c>
      <c r="BE829" s="30" cm="1">
        <f t="array" ref="BE829">IF(COUNTIFS(F$20:F$1213,F829,G$20:G$1213,G829)&gt;1,
    _xlfn.PERCENTRANK.INC(
        _xlfn._xlws.FILTER(AO$20:AO$1213, (F$20:F$1213=F829)*(G$20:G$1213=G829)*ISNUMBER(AO$20:AO$1213)),
        AO829
    ),
    0
)</f>
        <v>0</v>
      </c>
      <c r="BF829" s="28" t="str">
        <f t="shared" si="12"/>
        <v>Green</v>
      </c>
    </row>
    <row r="830" spans="3:58" hidden="1">
      <c r="C830" s="6" t="s">
        <v>20</v>
      </c>
      <c r="D830" s="4" t="s">
        <v>472</v>
      </c>
      <c r="E830" s="4" t="s">
        <v>22</v>
      </c>
      <c r="F830" s="4" t="s">
        <v>51</v>
      </c>
      <c r="G830" s="4" t="s">
        <v>110</v>
      </c>
      <c r="H830" s="4" t="s">
        <v>800</v>
      </c>
      <c r="I830" s="4" t="s">
        <v>809</v>
      </c>
      <c r="J830" s="4" t="s">
        <v>778</v>
      </c>
      <c r="K830" s="4" t="s">
        <v>777</v>
      </c>
      <c r="L8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PharmaYesExpressFRAICNDEKREMEAAPAC</v>
      </c>
      <c r="M830" s="7">
        <v>21181.24</v>
      </c>
      <c r="N830" s="4">
        <v>579</v>
      </c>
      <c r="O830" s="13">
        <v>36.582452504317793</v>
      </c>
      <c r="P830" s="8" t="s">
        <v>991</v>
      </c>
      <c r="Q830" s="12" t="s">
        <v>472</v>
      </c>
      <c r="R830" s="12" t="s">
        <v>792</v>
      </c>
      <c r="S830" s="12" t="s">
        <v>81</v>
      </c>
      <c r="T830" s="12" t="s">
        <v>837</v>
      </c>
      <c r="U830" s="22"/>
      <c r="V830" s="12">
        <v>189.75</v>
      </c>
      <c r="W830" s="12"/>
      <c r="X830" s="12">
        <v>1.8</v>
      </c>
      <c r="Y830" s="12"/>
      <c r="Z830" s="12"/>
      <c r="AA830" s="12"/>
      <c r="AB830" s="12"/>
      <c r="AC830" s="12"/>
      <c r="AD830" s="12"/>
      <c r="AE830" s="12" t="s">
        <v>900</v>
      </c>
      <c r="AF830" s="12"/>
      <c r="AG830" s="12"/>
      <c r="AH830" s="12"/>
      <c r="AI830" s="12"/>
      <c r="AJ830" s="12"/>
      <c r="AK830" s="12"/>
      <c r="AL830" s="16" t="s">
        <v>964</v>
      </c>
      <c r="AM830" s="12" t="s">
        <v>1503</v>
      </c>
      <c r="AN830" s="27">
        <f>VLOOKUP(Table24[[#This Row],[USD conversion]],Sheet2!A:B,2,FALSE)</f>
        <v>1.1715</v>
      </c>
      <c r="AO830" s="28">
        <f>Table24[[#This Row],[Min Charge]]*Table24[[#This Row],[Conversion Rate]]</f>
        <v>222.292125</v>
      </c>
      <c r="AP830" s="28">
        <f>Table24[[#This Row],[45]]*Table24[[#This Row],[Conversion Rate]]</f>
        <v>0</v>
      </c>
      <c r="AQ830" s="28">
        <f>Table24[[#This Row],[100]]*Table24[[#This Row],[Conversion Rate]]</f>
        <v>2.1087000000000002</v>
      </c>
      <c r="AR830" s="28">
        <f>Table24[[#This Row],[200]]*Table24[[#This Row],[Conversion Rate]]</f>
        <v>0</v>
      </c>
      <c r="AS830" s="28">
        <f>Table24[[#This Row],[300]]*Table24[[#This Row],[Conversion Rate]]</f>
        <v>0</v>
      </c>
      <c r="AT830" s="28">
        <f>Table24[[#This Row],[500]]*Table24[[#This Row],[Conversion Rate]]</f>
        <v>0</v>
      </c>
      <c r="AU830" s="28">
        <f>Table24[[#This Row],[1000]]*Table24[[#This Row],[Conversion Rate]]</f>
        <v>0</v>
      </c>
      <c r="AV830" s="28">
        <f>Table24[[#This Row],[2500]]*Table24[[#This Row],[Conversion Rate]]</f>
        <v>0</v>
      </c>
      <c r="AW830" s="28">
        <f>Table24[[#This Row],[5000]]*Table24[[#This Row],[Conversion Rate]]</f>
        <v>0</v>
      </c>
      <c r="AX830" s="28" t="str">
        <f>Table24[[#This Row],[All In/ ++]]</f>
        <v>all in</v>
      </c>
      <c r="AY830" s="28">
        <f>Table24[[#This Row],[FSC]]*Table24[[#This Row],[Conversion Rate]]</f>
        <v>0</v>
      </c>
      <c r="AZ830" s="28">
        <f>Table24[[#This Row],[SSC]]*Table24[[#This Row],[Conversion Rate]]</f>
        <v>0</v>
      </c>
      <c r="BA830" s="28">
        <f>Table24[[#This Row],[Screening]]*Table24[[#This Row],[Conversion Rate]]</f>
        <v>0</v>
      </c>
      <c r="BB830" s="28">
        <f>Table24[[#This Row],[Other Charges]]*Table24[[#This Row],[Conversion Rate]]</f>
        <v>0</v>
      </c>
      <c r="BC830" s="28">
        <f>Table24[[#This Row],[Dry Ice Charge]]*Table24[[#This Row],[Conversion Rate]]</f>
        <v>0</v>
      </c>
      <c r="BD830" s="28">
        <f>Table24[[#This Row],[SAF/kg]]*Table24[[#This Row],[Conversion Rate]]</f>
        <v>0</v>
      </c>
      <c r="BE830" s="30" cm="1">
        <f t="array" ref="BE830">IF(COUNTIFS(F$20:F$1213,F830,G$20:G$1213,G830)&gt;1,
    _xlfn.PERCENTRANK.INC(
        _xlfn._xlws.FILTER(AO$20:AO$1213, (F$20:F$1213=F830)*(G$20:G$1213=G830)*ISNUMBER(AO$20:AO$1213)),
        AO830
    ),
    0
)</f>
        <v>0.8</v>
      </c>
      <c r="BF830" s="28" t="str">
        <f t="shared" si="12"/>
        <v>Red</v>
      </c>
    </row>
    <row r="831" spans="3:58" hidden="1">
      <c r="C831" s="6" t="s">
        <v>20</v>
      </c>
      <c r="D831" s="4" t="s">
        <v>472</v>
      </c>
      <c r="E831" s="4" t="s">
        <v>22</v>
      </c>
      <c r="F831" s="4" t="s">
        <v>51</v>
      </c>
      <c r="G831" s="4" t="s">
        <v>81</v>
      </c>
      <c r="H831" s="4" t="s">
        <v>800</v>
      </c>
      <c r="I831" s="4" t="s">
        <v>802</v>
      </c>
      <c r="J831" s="4" t="s">
        <v>778</v>
      </c>
      <c r="K831" s="4" t="s">
        <v>778</v>
      </c>
      <c r="L8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PharmaYesExpressFRAISTDETREMEAEMEA</v>
      </c>
      <c r="M831" s="7">
        <v>13911.759999999998</v>
      </c>
      <c r="N831" s="4">
        <v>264</v>
      </c>
      <c r="O831" s="13">
        <v>52.696060606060598</v>
      </c>
      <c r="P831" s="8" t="s">
        <v>991</v>
      </c>
      <c r="Q831" s="12" t="s">
        <v>472</v>
      </c>
      <c r="R831" s="12" t="s">
        <v>792</v>
      </c>
      <c r="S831" s="12" t="s">
        <v>81</v>
      </c>
      <c r="T831" s="12" t="s">
        <v>837</v>
      </c>
      <c r="U831" s="22"/>
      <c r="V831" s="12">
        <v>138</v>
      </c>
      <c r="W831" s="12"/>
      <c r="X831" s="12">
        <v>2.4</v>
      </c>
      <c r="Y831" s="12"/>
      <c r="Z831" s="12"/>
      <c r="AA831" s="12"/>
      <c r="AB831" s="12"/>
      <c r="AC831" s="12"/>
      <c r="AD831" s="12"/>
      <c r="AE831" s="12" t="s">
        <v>900</v>
      </c>
      <c r="AF831" s="12"/>
      <c r="AG831" s="12"/>
      <c r="AH831" s="12"/>
      <c r="AI831" s="12"/>
      <c r="AJ831" s="12"/>
      <c r="AK831" s="12"/>
      <c r="AL831" s="16" t="s">
        <v>964</v>
      </c>
      <c r="AM831" s="12" t="s">
        <v>1503</v>
      </c>
      <c r="AN831" s="27">
        <f>VLOOKUP(Table24[[#This Row],[USD conversion]],Sheet2!A:B,2,FALSE)</f>
        <v>1.1715</v>
      </c>
      <c r="AO831" s="28">
        <f>Table24[[#This Row],[Min Charge]]*Table24[[#This Row],[Conversion Rate]]</f>
        <v>161.667</v>
      </c>
      <c r="AP831" s="28">
        <f>Table24[[#This Row],[45]]*Table24[[#This Row],[Conversion Rate]]</f>
        <v>0</v>
      </c>
      <c r="AQ831" s="28">
        <f>Table24[[#This Row],[100]]*Table24[[#This Row],[Conversion Rate]]</f>
        <v>2.8115999999999999</v>
      </c>
      <c r="AR831" s="28">
        <f>Table24[[#This Row],[200]]*Table24[[#This Row],[Conversion Rate]]</f>
        <v>0</v>
      </c>
      <c r="AS831" s="28">
        <f>Table24[[#This Row],[300]]*Table24[[#This Row],[Conversion Rate]]</f>
        <v>0</v>
      </c>
      <c r="AT831" s="28">
        <f>Table24[[#This Row],[500]]*Table24[[#This Row],[Conversion Rate]]</f>
        <v>0</v>
      </c>
      <c r="AU831" s="28">
        <f>Table24[[#This Row],[1000]]*Table24[[#This Row],[Conversion Rate]]</f>
        <v>0</v>
      </c>
      <c r="AV831" s="28">
        <f>Table24[[#This Row],[2500]]*Table24[[#This Row],[Conversion Rate]]</f>
        <v>0</v>
      </c>
      <c r="AW831" s="28">
        <f>Table24[[#This Row],[5000]]*Table24[[#This Row],[Conversion Rate]]</f>
        <v>0</v>
      </c>
      <c r="AX831" s="28" t="str">
        <f>Table24[[#This Row],[All In/ ++]]</f>
        <v>all in</v>
      </c>
      <c r="AY831" s="28">
        <f>Table24[[#This Row],[FSC]]*Table24[[#This Row],[Conversion Rate]]</f>
        <v>0</v>
      </c>
      <c r="AZ831" s="28">
        <f>Table24[[#This Row],[SSC]]*Table24[[#This Row],[Conversion Rate]]</f>
        <v>0</v>
      </c>
      <c r="BA831" s="28">
        <f>Table24[[#This Row],[Screening]]*Table24[[#This Row],[Conversion Rate]]</f>
        <v>0</v>
      </c>
      <c r="BB831" s="28">
        <f>Table24[[#This Row],[Other Charges]]*Table24[[#This Row],[Conversion Rate]]</f>
        <v>0</v>
      </c>
      <c r="BC831" s="28">
        <f>Table24[[#This Row],[Dry Ice Charge]]*Table24[[#This Row],[Conversion Rate]]</f>
        <v>0</v>
      </c>
      <c r="BD831" s="28">
        <f>Table24[[#This Row],[SAF/kg]]*Table24[[#This Row],[Conversion Rate]]</f>
        <v>0</v>
      </c>
      <c r="BE831" s="30" cm="1">
        <f t="array" ref="BE831">IF(COUNTIFS(F$20:F$1213,F831,G$20:G$1213,G831)&gt;1,
    _xlfn.PERCENTRANK.INC(
        _xlfn._xlws.FILTER(AO$20:AO$1213, (F$20:F$1213=F831)*(G$20:G$1213=G831)*ISNUMBER(AO$20:AO$1213)),
        AO831
    ),
    0
)</f>
        <v>0</v>
      </c>
      <c r="BF831" s="28" t="str">
        <f t="shared" si="12"/>
        <v>Green</v>
      </c>
    </row>
    <row r="832" spans="3:58" hidden="1">
      <c r="C832" s="6" t="s">
        <v>20</v>
      </c>
      <c r="D832" s="4" t="s">
        <v>472</v>
      </c>
      <c r="E832" s="4" t="s">
        <v>22</v>
      </c>
      <c r="F832" s="4" t="s">
        <v>51</v>
      </c>
      <c r="G832" s="4" t="s">
        <v>283</v>
      </c>
      <c r="H832" s="4" t="s">
        <v>800</v>
      </c>
      <c r="I832" s="4" t="s">
        <v>817</v>
      </c>
      <c r="J832" s="4" t="s">
        <v>778</v>
      </c>
      <c r="K832" s="4" t="s">
        <v>778</v>
      </c>
      <c r="L8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PharmaYesExpressFRAJNBDEZAEMEAEMEA</v>
      </c>
      <c r="M832" s="7">
        <v>14920.269999999988</v>
      </c>
      <c r="N832" s="4">
        <v>934</v>
      </c>
      <c r="O832" s="13">
        <v>15.974593147751593</v>
      </c>
      <c r="P832" s="8" t="s">
        <v>991</v>
      </c>
      <c r="Q832" s="12" t="s">
        <v>472</v>
      </c>
      <c r="R832" s="12" t="s">
        <v>792</v>
      </c>
      <c r="S832" s="12" t="s">
        <v>81</v>
      </c>
      <c r="T832" s="12" t="s">
        <v>837</v>
      </c>
      <c r="U832" s="22"/>
      <c r="V832" s="12">
        <v>189.75</v>
      </c>
      <c r="W832" s="12"/>
      <c r="X832" s="12">
        <v>6.4</v>
      </c>
      <c r="Y832" s="12"/>
      <c r="Z832" s="12"/>
      <c r="AA832" s="12"/>
      <c r="AB832" s="12"/>
      <c r="AC832" s="12"/>
      <c r="AD832" s="12"/>
      <c r="AE832" s="12" t="s">
        <v>900</v>
      </c>
      <c r="AF832" s="12"/>
      <c r="AG832" s="12"/>
      <c r="AH832" s="12"/>
      <c r="AI832" s="12"/>
      <c r="AJ832" s="12"/>
      <c r="AK832" s="12"/>
      <c r="AL832" s="16" t="s">
        <v>964</v>
      </c>
      <c r="AM832" s="12" t="s">
        <v>1503</v>
      </c>
      <c r="AN832" s="27">
        <f>VLOOKUP(Table24[[#This Row],[USD conversion]],Sheet2!A:B,2,FALSE)</f>
        <v>1.1715</v>
      </c>
      <c r="AO832" s="28">
        <f>Table24[[#This Row],[Min Charge]]*Table24[[#This Row],[Conversion Rate]]</f>
        <v>222.292125</v>
      </c>
      <c r="AP832" s="28">
        <f>Table24[[#This Row],[45]]*Table24[[#This Row],[Conversion Rate]]</f>
        <v>0</v>
      </c>
      <c r="AQ832" s="28">
        <f>Table24[[#This Row],[100]]*Table24[[#This Row],[Conversion Rate]]</f>
        <v>7.4976000000000003</v>
      </c>
      <c r="AR832" s="28">
        <f>Table24[[#This Row],[200]]*Table24[[#This Row],[Conversion Rate]]</f>
        <v>0</v>
      </c>
      <c r="AS832" s="28">
        <f>Table24[[#This Row],[300]]*Table24[[#This Row],[Conversion Rate]]</f>
        <v>0</v>
      </c>
      <c r="AT832" s="28">
        <f>Table24[[#This Row],[500]]*Table24[[#This Row],[Conversion Rate]]</f>
        <v>0</v>
      </c>
      <c r="AU832" s="28">
        <f>Table24[[#This Row],[1000]]*Table24[[#This Row],[Conversion Rate]]</f>
        <v>0</v>
      </c>
      <c r="AV832" s="28">
        <f>Table24[[#This Row],[2500]]*Table24[[#This Row],[Conversion Rate]]</f>
        <v>0</v>
      </c>
      <c r="AW832" s="28">
        <f>Table24[[#This Row],[5000]]*Table24[[#This Row],[Conversion Rate]]</f>
        <v>0</v>
      </c>
      <c r="AX832" s="28" t="str">
        <f>Table24[[#This Row],[All In/ ++]]</f>
        <v>all in</v>
      </c>
      <c r="AY832" s="28">
        <f>Table24[[#This Row],[FSC]]*Table24[[#This Row],[Conversion Rate]]</f>
        <v>0</v>
      </c>
      <c r="AZ832" s="28">
        <f>Table24[[#This Row],[SSC]]*Table24[[#This Row],[Conversion Rate]]</f>
        <v>0</v>
      </c>
      <c r="BA832" s="28">
        <f>Table24[[#This Row],[Screening]]*Table24[[#This Row],[Conversion Rate]]</f>
        <v>0</v>
      </c>
      <c r="BB832" s="28">
        <f>Table24[[#This Row],[Other Charges]]*Table24[[#This Row],[Conversion Rate]]</f>
        <v>0</v>
      </c>
      <c r="BC832" s="28">
        <f>Table24[[#This Row],[Dry Ice Charge]]*Table24[[#This Row],[Conversion Rate]]</f>
        <v>0</v>
      </c>
      <c r="BD832" s="28">
        <f>Table24[[#This Row],[SAF/kg]]*Table24[[#This Row],[Conversion Rate]]</f>
        <v>0</v>
      </c>
      <c r="BE832" s="30" cm="1">
        <f t="array" ref="BE832">IF(COUNTIFS(F$20:F$1213,F832,G$20:G$1213,G832)&gt;1,
    _xlfn.PERCENTRANK.INC(
        _xlfn._xlws.FILTER(AO$20:AO$1213, (F$20:F$1213=F832)*(G$20:G$1213=G832)*ISNUMBER(AO$20:AO$1213)),
        AO832
    ),
    0
)</f>
        <v>0</v>
      </c>
      <c r="BF832" s="28" t="str">
        <f t="shared" si="12"/>
        <v>Green</v>
      </c>
    </row>
    <row r="833" spans="3:58" hidden="1">
      <c r="C833" s="6" t="s">
        <v>20</v>
      </c>
      <c r="D833" s="4" t="s">
        <v>472</v>
      </c>
      <c r="E833" s="4" t="s">
        <v>22</v>
      </c>
      <c r="F833" s="4" t="s">
        <v>51</v>
      </c>
      <c r="G833" s="4" t="s">
        <v>44</v>
      </c>
      <c r="H833" s="4" t="s">
        <v>800</v>
      </c>
      <c r="I833" s="4" t="s">
        <v>816</v>
      </c>
      <c r="J833" s="4" t="s">
        <v>778</v>
      </c>
      <c r="K833" s="4" t="s">
        <v>777</v>
      </c>
      <c r="L8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PharmaYesExpressFRAMELDEAUEMEAAPAC</v>
      </c>
      <c r="M833" s="7">
        <v>7447.0399999999991</v>
      </c>
      <c r="N833" s="4">
        <v>447</v>
      </c>
      <c r="O833" s="13">
        <v>16.660044742729305</v>
      </c>
      <c r="P833" s="8" t="s">
        <v>991</v>
      </c>
      <c r="Q833" s="12" t="s">
        <v>472</v>
      </c>
      <c r="R833" s="12" t="s">
        <v>792</v>
      </c>
      <c r="S833" s="12" t="s">
        <v>81</v>
      </c>
      <c r="T833" s="12" t="s">
        <v>837</v>
      </c>
      <c r="U833" s="22"/>
      <c r="V833" s="12">
        <v>258.75</v>
      </c>
      <c r="W833" s="12"/>
      <c r="X833" s="12">
        <v>4.7</v>
      </c>
      <c r="Y833" s="12"/>
      <c r="Z833" s="12"/>
      <c r="AA833" s="12"/>
      <c r="AB833" s="12"/>
      <c r="AC833" s="12"/>
      <c r="AD833" s="12"/>
      <c r="AE833" s="12" t="s">
        <v>900</v>
      </c>
      <c r="AF833" s="12"/>
      <c r="AG833" s="12"/>
      <c r="AH833" s="12"/>
      <c r="AI833" s="12"/>
      <c r="AJ833" s="12"/>
      <c r="AK833" s="12"/>
      <c r="AL833" s="16" t="s">
        <v>964</v>
      </c>
      <c r="AM833" s="12" t="s">
        <v>1503</v>
      </c>
      <c r="AN833" s="27">
        <f>VLOOKUP(Table24[[#This Row],[USD conversion]],Sheet2!A:B,2,FALSE)</f>
        <v>1.1715</v>
      </c>
      <c r="AO833" s="28">
        <f>Table24[[#This Row],[Min Charge]]*Table24[[#This Row],[Conversion Rate]]</f>
        <v>303.12562500000001</v>
      </c>
      <c r="AP833" s="28">
        <f>Table24[[#This Row],[45]]*Table24[[#This Row],[Conversion Rate]]</f>
        <v>0</v>
      </c>
      <c r="AQ833" s="28">
        <f>Table24[[#This Row],[100]]*Table24[[#This Row],[Conversion Rate]]</f>
        <v>5.5060500000000001</v>
      </c>
      <c r="AR833" s="28">
        <f>Table24[[#This Row],[200]]*Table24[[#This Row],[Conversion Rate]]</f>
        <v>0</v>
      </c>
      <c r="AS833" s="28">
        <f>Table24[[#This Row],[300]]*Table24[[#This Row],[Conversion Rate]]</f>
        <v>0</v>
      </c>
      <c r="AT833" s="28">
        <f>Table24[[#This Row],[500]]*Table24[[#This Row],[Conversion Rate]]</f>
        <v>0</v>
      </c>
      <c r="AU833" s="28">
        <f>Table24[[#This Row],[1000]]*Table24[[#This Row],[Conversion Rate]]</f>
        <v>0</v>
      </c>
      <c r="AV833" s="28">
        <f>Table24[[#This Row],[2500]]*Table24[[#This Row],[Conversion Rate]]</f>
        <v>0</v>
      </c>
      <c r="AW833" s="28">
        <f>Table24[[#This Row],[5000]]*Table24[[#This Row],[Conversion Rate]]</f>
        <v>0</v>
      </c>
      <c r="AX833" s="28" t="str">
        <f>Table24[[#This Row],[All In/ ++]]</f>
        <v>all in</v>
      </c>
      <c r="AY833" s="28">
        <f>Table24[[#This Row],[FSC]]*Table24[[#This Row],[Conversion Rate]]</f>
        <v>0</v>
      </c>
      <c r="AZ833" s="28">
        <f>Table24[[#This Row],[SSC]]*Table24[[#This Row],[Conversion Rate]]</f>
        <v>0</v>
      </c>
      <c r="BA833" s="28">
        <f>Table24[[#This Row],[Screening]]*Table24[[#This Row],[Conversion Rate]]</f>
        <v>0</v>
      </c>
      <c r="BB833" s="28">
        <f>Table24[[#This Row],[Other Charges]]*Table24[[#This Row],[Conversion Rate]]</f>
        <v>0</v>
      </c>
      <c r="BC833" s="28">
        <f>Table24[[#This Row],[Dry Ice Charge]]*Table24[[#This Row],[Conversion Rate]]</f>
        <v>0</v>
      </c>
      <c r="BD833" s="28">
        <f>Table24[[#This Row],[SAF/kg]]*Table24[[#This Row],[Conversion Rate]]</f>
        <v>0</v>
      </c>
      <c r="BE833" s="30" cm="1">
        <f t="array" ref="BE833">IF(COUNTIFS(F$20:F$1213,F833,G$20:G$1213,G833)&gt;1,
    _xlfn.PERCENTRANK.INC(
        _xlfn._xlws.FILTER(AO$20:AO$1213, (F$20:F$1213=F833)*(G$20:G$1213=G833)*ISNUMBER(AO$20:AO$1213)),
        AO833
    ),
    0
)</f>
        <v>0.5</v>
      </c>
      <c r="BF833" s="28" t="str">
        <f t="shared" si="12"/>
        <v>Orange</v>
      </c>
    </row>
    <row r="834" spans="3:58" hidden="1">
      <c r="C834" s="6" t="s">
        <v>28</v>
      </c>
      <c r="D834" s="4" t="s">
        <v>21</v>
      </c>
      <c r="E834" s="4" t="s">
        <v>22</v>
      </c>
      <c r="F834" s="4" t="s">
        <v>51</v>
      </c>
      <c r="G834" s="4" t="s">
        <v>73</v>
      </c>
      <c r="H834" s="4" t="s">
        <v>800</v>
      </c>
      <c r="I834" s="4" t="s">
        <v>823</v>
      </c>
      <c r="J834" s="4" t="s">
        <v>778</v>
      </c>
      <c r="K834" s="4" t="s">
        <v>778</v>
      </c>
      <c r="L8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AviationNoExpressFRAMLADEMTEMEAEMEA</v>
      </c>
      <c r="M834" s="7">
        <v>2331.3181080000008</v>
      </c>
      <c r="N834" s="4">
        <v>271</v>
      </c>
      <c r="O834" s="13">
        <v>8.602649845018453</v>
      </c>
      <c r="P834" s="8" t="s">
        <v>991</v>
      </c>
      <c r="Q834" s="12" t="s">
        <v>472</v>
      </c>
      <c r="R834" s="12" t="s">
        <v>792</v>
      </c>
      <c r="S834" s="12" t="s">
        <v>81</v>
      </c>
      <c r="T834" s="12" t="s">
        <v>837</v>
      </c>
      <c r="U834" s="22"/>
      <c r="V834" s="12">
        <v>105</v>
      </c>
      <c r="W834" s="12"/>
      <c r="X834" s="12">
        <v>3</v>
      </c>
      <c r="Y834" s="12"/>
      <c r="Z834" s="12"/>
      <c r="AA834" s="12"/>
      <c r="AB834" s="12"/>
      <c r="AC834" s="12"/>
      <c r="AD834" s="12"/>
      <c r="AE834" s="12" t="s">
        <v>900</v>
      </c>
      <c r="AF834" s="12"/>
      <c r="AG834" s="12"/>
      <c r="AH834" s="12"/>
      <c r="AI834" s="12"/>
      <c r="AJ834" s="12"/>
      <c r="AK834" s="12"/>
      <c r="AL834" s="16" t="s">
        <v>964</v>
      </c>
      <c r="AM834" s="12" t="s">
        <v>1503</v>
      </c>
      <c r="AN834" s="27">
        <f>VLOOKUP(Table24[[#This Row],[USD conversion]],Sheet2!A:B,2,FALSE)</f>
        <v>1.1715</v>
      </c>
      <c r="AO834" s="28">
        <f>Table24[[#This Row],[Min Charge]]*Table24[[#This Row],[Conversion Rate]]</f>
        <v>123.00749999999999</v>
      </c>
      <c r="AP834" s="28">
        <f>Table24[[#This Row],[45]]*Table24[[#This Row],[Conversion Rate]]</f>
        <v>0</v>
      </c>
      <c r="AQ834" s="28">
        <f>Table24[[#This Row],[100]]*Table24[[#This Row],[Conversion Rate]]</f>
        <v>3.5145</v>
      </c>
      <c r="AR834" s="28">
        <f>Table24[[#This Row],[200]]*Table24[[#This Row],[Conversion Rate]]</f>
        <v>0</v>
      </c>
      <c r="AS834" s="28">
        <f>Table24[[#This Row],[300]]*Table24[[#This Row],[Conversion Rate]]</f>
        <v>0</v>
      </c>
      <c r="AT834" s="28">
        <f>Table24[[#This Row],[500]]*Table24[[#This Row],[Conversion Rate]]</f>
        <v>0</v>
      </c>
      <c r="AU834" s="28">
        <f>Table24[[#This Row],[1000]]*Table24[[#This Row],[Conversion Rate]]</f>
        <v>0</v>
      </c>
      <c r="AV834" s="28">
        <f>Table24[[#This Row],[2500]]*Table24[[#This Row],[Conversion Rate]]</f>
        <v>0</v>
      </c>
      <c r="AW834" s="28">
        <f>Table24[[#This Row],[5000]]*Table24[[#This Row],[Conversion Rate]]</f>
        <v>0</v>
      </c>
      <c r="AX834" s="28" t="str">
        <f>Table24[[#This Row],[All In/ ++]]</f>
        <v>all in</v>
      </c>
      <c r="AY834" s="28">
        <f>Table24[[#This Row],[FSC]]*Table24[[#This Row],[Conversion Rate]]</f>
        <v>0</v>
      </c>
      <c r="AZ834" s="28">
        <f>Table24[[#This Row],[SSC]]*Table24[[#This Row],[Conversion Rate]]</f>
        <v>0</v>
      </c>
      <c r="BA834" s="28">
        <f>Table24[[#This Row],[Screening]]*Table24[[#This Row],[Conversion Rate]]</f>
        <v>0</v>
      </c>
      <c r="BB834" s="28">
        <f>Table24[[#This Row],[Other Charges]]*Table24[[#This Row],[Conversion Rate]]</f>
        <v>0</v>
      </c>
      <c r="BC834" s="28">
        <f>Table24[[#This Row],[Dry Ice Charge]]*Table24[[#This Row],[Conversion Rate]]</f>
        <v>0</v>
      </c>
      <c r="BD834" s="28">
        <f>Table24[[#This Row],[SAF/kg]]*Table24[[#This Row],[Conversion Rate]]</f>
        <v>0</v>
      </c>
      <c r="BE834" s="30" cm="1">
        <f t="array" ref="BE834">IF(COUNTIFS(F$20:F$1213,F834,G$20:G$1213,G834)&gt;1,
    _xlfn.PERCENTRANK.INC(
        _xlfn._xlws.FILTER(AO$20:AO$1213, (F$20:F$1213=F834)*(G$20:G$1213=G834)*ISNUMBER(AO$20:AO$1213)),
        AO834
    ),
    0
)</f>
        <v>0</v>
      </c>
      <c r="BF834" s="28" t="str">
        <f t="shared" si="12"/>
        <v>Green</v>
      </c>
    </row>
    <row r="835" spans="3:58" hidden="1">
      <c r="C835" s="6" t="s">
        <v>28</v>
      </c>
      <c r="D835" s="4" t="s">
        <v>21</v>
      </c>
      <c r="E835" s="4" t="s">
        <v>36</v>
      </c>
      <c r="F835" s="4" t="s">
        <v>51</v>
      </c>
      <c r="G835" s="4" t="s">
        <v>52</v>
      </c>
      <c r="H835" s="4" t="s">
        <v>800</v>
      </c>
      <c r="I835" s="4" t="s">
        <v>818</v>
      </c>
      <c r="J835" s="4" t="s">
        <v>778</v>
      </c>
      <c r="K835" s="4" t="s">
        <v>777</v>
      </c>
      <c r="L8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AviationNoStandardFRARUHDESAEMEAAPAC</v>
      </c>
      <c r="M835" s="7">
        <v>7256.5725780000148</v>
      </c>
      <c r="N835" s="4">
        <v>523</v>
      </c>
      <c r="O835" s="13">
        <v>13.874899766730429</v>
      </c>
      <c r="P835" s="8" t="s">
        <v>991</v>
      </c>
      <c r="Q835" s="12" t="s">
        <v>472</v>
      </c>
      <c r="R835" s="12" t="s">
        <v>792</v>
      </c>
      <c r="S835" s="12" t="s">
        <v>81</v>
      </c>
      <c r="T835" s="12" t="s">
        <v>837</v>
      </c>
      <c r="U835" s="22"/>
      <c r="V835" s="12">
        <v>90</v>
      </c>
      <c r="W835" s="12"/>
      <c r="X835" s="12">
        <v>2.25</v>
      </c>
      <c r="Y835" s="12"/>
      <c r="Z835" s="12"/>
      <c r="AA835" s="12"/>
      <c r="AB835" s="12"/>
      <c r="AC835" s="12"/>
      <c r="AD835" s="12"/>
      <c r="AE835" s="12" t="s">
        <v>900</v>
      </c>
      <c r="AF835" s="12"/>
      <c r="AG835" s="12"/>
      <c r="AH835" s="12"/>
      <c r="AI835" s="12"/>
      <c r="AJ835" s="12"/>
      <c r="AK835" s="12"/>
      <c r="AL835" s="16" t="s">
        <v>964</v>
      </c>
      <c r="AM835" s="12" t="s">
        <v>1503</v>
      </c>
      <c r="AN835" s="27">
        <f>VLOOKUP(Table24[[#This Row],[USD conversion]],Sheet2!A:B,2,FALSE)</f>
        <v>1.1715</v>
      </c>
      <c r="AO835" s="28">
        <f>Table24[[#This Row],[Min Charge]]*Table24[[#This Row],[Conversion Rate]]</f>
        <v>105.435</v>
      </c>
      <c r="AP835" s="28">
        <f>Table24[[#This Row],[45]]*Table24[[#This Row],[Conversion Rate]]</f>
        <v>0</v>
      </c>
      <c r="AQ835" s="28">
        <f>Table24[[#This Row],[100]]*Table24[[#This Row],[Conversion Rate]]</f>
        <v>2.635875</v>
      </c>
      <c r="AR835" s="28">
        <f>Table24[[#This Row],[200]]*Table24[[#This Row],[Conversion Rate]]</f>
        <v>0</v>
      </c>
      <c r="AS835" s="28">
        <f>Table24[[#This Row],[300]]*Table24[[#This Row],[Conversion Rate]]</f>
        <v>0</v>
      </c>
      <c r="AT835" s="28">
        <f>Table24[[#This Row],[500]]*Table24[[#This Row],[Conversion Rate]]</f>
        <v>0</v>
      </c>
      <c r="AU835" s="28">
        <f>Table24[[#This Row],[1000]]*Table24[[#This Row],[Conversion Rate]]</f>
        <v>0</v>
      </c>
      <c r="AV835" s="28">
        <f>Table24[[#This Row],[2500]]*Table24[[#This Row],[Conversion Rate]]</f>
        <v>0</v>
      </c>
      <c r="AW835" s="28">
        <f>Table24[[#This Row],[5000]]*Table24[[#This Row],[Conversion Rate]]</f>
        <v>0</v>
      </c>
      <c r="AX835" s="28" t="str">
        <f>Table24[[#This Row],[All In/ ++]]</f>
        <v>all in</v>
      </c>
      <c r="AY835" s="28">
        <f>Table24[[#This Row],[FSC]]*Table24[[#This Row],[Conversion Rate]]</f>
        <v>0</v>
      </c>
      <c r="AZ835" s="28">
        <f>Table24[[#This Row],[SSC]]*Table24[[#This Row],[Conversion Rate]]</f>
        <v>0</v>
      </c>
      <c r="BA835" s="28">
        <f>Table24[[#This Row],[Screening]]*Table24[[#This Row],[Conversion Rate]]</f>
        <v>0</v>
      </c>
      <c r="BB835" s="28">
        <f>Table24[[#This Row],[Other Charges]]*Table24[[#This Row],[Conversion Rate]]</f>
        <v>0</v>
      </c>
      <c r="BC835" s="28">
        <f>Table24[[#This Row],[Dry Ice Charge]]*Table24[[#This Row],[Conversion Rate]]</f>
        <v>0</v>
      </c>
      <c r="BD835" s="28">
        <f>Table24[[#This Row],[SAF/kg]]*Table24[[#This Row],[Conversion Rate]]</f>
        <v>0</v>
      </c>
      <c r="BE835" s="30" cm="1">
        <f t="array" ref="BE835">IF(COUNTIFS(F$20:F$1213,F835,G$20:G$1213,G835)&gt;1,
    _xlfn.PERCENTRANK.INC(
        _xlfn._xlws.FILTER(AO$20:AO$1213, (F$20:F$1213=F835)*(G$20:G$1213=G835)*ISNUMBER(AO$20:AO$1213)),
        AO835
    ),
    0
)</f>
        <v>0</v>
      </c>
      <c r="BF835" s="28" t="str">
        <f t="shared" si="12"/>
        <v>Green</v>
      </c>
    </row>
    <row r="836" spans="3:58" hidden="1">
      <c r="C836" s="6" t="s">
        <v>20</v>
      </c>
      <c r="D836" s="4" t="s">
        <v>472</v>
      </c>
      <c r="E836" s="4" t="s">
        <v>22</v>
      </c>
      <c r="F836" s="4" t="s">
        <v>51</v>
      </c>
      <c r="G836" s="4" t="s">
        <v>106</v>
      </c>
      <c r="H836" s="4" t="s">
        <v>800</v>
      </c>
      <c r="I836" s="4" t="s">
        <v>816</v>
      </c>
      <c r="J836" s="4" t="s">
        <v>778</v>
      </c>
      <c r="K836" s="4" t="s">
        <v>777</v>
      </c>
      <c r="L8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836" s="7">
        <v>7158.7599999999984</v>
      </c>
      <c r="N836" s="4">
        <v>314</v>
      </c>
      <c r="O836" s="13">
        <v>22.798598726114644</v>
      </c>
      <c r="P836" s="8" t="s">
        <v>991</v>
      </c>
      <c r="Q836" s="12" t="s">
        <v>472</v>
      </c>
      <c r="R836" s="12" t="s">
        <v>792</v>
      </c>
      <c r="S836" s="12" t="s">
        <v>81</v>
      </c>
      <c r="T836" s="12" t="s">
        <v>837</v>
      </c>
      <c r="U836" s="22"/>
      <c r="V836" s="12">
        <v>258.75</v>
      </c>
      <c r="W836" s="12"/>
      <c r="X836" s="12">
        <v>4.7</v>
      </c>
      <c r="Y836" s="12"/>
      <c r="Z836" s="12"/>
      <c r="AA836" s="12"/>
      <c r="AB836" s="12"/>
      <c r="AC836" s="12"/>
      <c r="AD836" s="12"/>
      <c r="AE836" s="12" t="s">
        <v>900</v>
      </c>
      <c r="AF836" s="12"/>
      <c r="AG836" s="12"/>
      <c r="AH836" s="12"/>
      <c r="AI836" s="12"/>
      <c r="AJ836" s="12"/>
      <c r="AK836" s="12"/>
      <c r="AL836" s="16" t="s">
        <v>964</v>
      </c>
      <c r="AM836" s="12" t="s">
        <v>1503</v>
      </c>
      <c r="AN836" s="27">
        <f>VLOOKUP(Table24[[#This Row],[USD conversion]],Sheet2!A:B,2,FALSE)</f>
        <v>1.1715</v>
      </c>
      <c r="AO836" s="28">
        <f>Table24[[#This Row],[Min Charge]]*Table24[[#This Row],[Conversion Rate]]</f>
        <v>303.12562500000001</v>
      </c>
      <c r="AP836" s="28">
        <f>Table24[[#This Row],[45]]*Table24[[#This Row],[Conversion Rate]]</f>
        <v>0</v>
      </c>
      <c r="AQ836" s="28">
        <f>Table24[[#This Row],[100]]*Table24[[#This Row],[Conversion Rate]]</f>
        <v>5.5060500000000001</v>
      </c>
      <c r="AR836" s="28">
        <f>Table24[[#This Row],[200]]*Table24[[#This Row],[Conversion Rate]]</f>
        <v>0</v>
      </c>
      <c r="AS836" s="28">
        <f>Table24[[#This Row],[300]]*Table24[[#This Row],[Conversion Rate]]</f>
        <v>0</v>
      </c>
      <c r="AT836" s="28">
        <f>Table24[[#This Row],[500]]*Table24[[#This Row],[Conversion Rate]]</f>
        <v>0</v>
      </c>
      <c r="AU836" s="28">
        <f>Table24[[#This Row],[1000]]*Table24[[#This Row],[Conversion Rate]]</f>
        <v>0</v>
      </c>
      <c r="AV836" s="28">
        <f>Table24[[#This Row],[2500]]*Table24[[#This Row],[Conversion Rate]]</f>
        <v>0</v>
      </c>
      <c r="AW836" s="28">
        <f>Table24[[#This Row],[5000]]*Table24[[#This Row],[Conversion Rate]]</f>
        <v>0</v>
      </c>
      <c r="AX836" s="28" t="str">
        <f>Table24[[#This Row],[All In/ ++]]</f>
        <v>all in</v>
      </c>
      <c r="AY836" s="28">
        <f>Table24[[#This Row],[FSC]]*Table24[[#This Row],[Conversion Rate]]</f>
        <v>0</v>
      </c>
      <c r="AZ836" s="28">
        <f>Table24[[#This Row],[SSC]]*Table24[[#This Row],[Conversion Rate]]</f>
        <v>0</v>
      </c>
      <c r="BA836" s="28">
        <f>Table24[[#This Row],[Screening]]*Table24[[#This Row],[Conversion Rate]]</f>
        <v>0</v>
      </c>
      <c r="BB836" s="28">
        <f>Table24[[#This Row],[Other Charges]]*Table24[[#This Row],[Conversion Rate]]</f>
        <v>0</v>
      </c>
      <c r="BC836" s="28">
        <f>Table24[[#This Row],[Dry Ice Charge]]*Table24[[#This Row],[Conversion Rate]]</f>
        <v>0</v>
      </c>
      <c r="BD836" s="28">
        <f>Table24[[#This Row],[SAF/kg]]*Table24[[#This Row],[Conversion Rate]]</f>
        <v>0</v>
      </c>
      <c r="BE836" s="30" cm="1">
        <f t="array" ref="BE836">IF(COUNTIFS(F$20:F$1213,F836,G$20:G$1213,G836)&gt;1,
    _xlfn.PERCENTRANK.INC(
        _xlfn._xlws.FILTER(AO$20:AO$1213, (F$20:F$1213=F836)*(G$20:G$1213=G836)*ISNUMBER(AO$20:AO$1213)),
        AO836
    ),
    0
)</f>
        <v>0.42799999999999999</v>
      </c>
      <c r="BF836" s="28" t="str">
        <f t="shared" si="12"/>
        <v>Orange</v>
      </c>
    </row>
    <row r="837" spans="3:58" hidden="1">
      <c r="C837" s="6" t="s">
        <v>20</v>
      </c>
      <c r="D837" s="4" t="s">
        <v>472</v>
      </c>
      <c r="E837" s="4" t="s">
        <v>22</v>
      </c>
      <c r="F837" s="4" t="s">
        <v>51</v>
      </c>
      <c r="G837" s="4" t="s">
        <v>29</v>
      </c>
      <c r="H837" s="4" t="s">
        <v>800</v>
      </c>
      <c r="I837" s="4" t="s">
        <v>811</v>
      </c>
      <c r="J837" s="4" t="s">
        <v>778</v>
      </c>
      <c r="K837" s="4" t="s">
        <v>777</v>
      </c>
      <c r="L8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PharmaYesExpressFRATPEDETWEMEAAPAC</v>
      </c>
      <c r="M837" s="7">
        <v>21780.030000000006</v>
      </c>
      <c r="N837" s="4">
        <v>881</v>
      </c>
      <c r="O837" s="13">
        <v>24.721940976163456</v>
      </c>
      <c r="P837" s="8" t="s">
        <v>991</v>
      </c>
      <c r="Q837" s="12" t="s">
        <v>472</v>
      </c>
      <c r="R837" s="12" t="s">
        <v>792</v>
      </c>
      <c r="S837" s="12" t="s">
        <v>81</v>
      </c>
      <c r="T837" s="12" t="s">
        <v>837</v>
      </c>
      <c r="U837" s="22"/>
      <c r="V837" s="12">
        <v>207</v>
      </c>
      <c r="W837" s="12"/>
      <c r="X837" s="12">
        <v>2.2000000000000002</v>
      </c>
      <c r="Y837" s="12"/>
      <c r="Z837" s="12"/>
      <c r="AA837" s="12"/>
      <c r="AB837" s="12"/>
      <c r="AC837" s="12"/>
      <c r="AD837" s="12"/>
      <c r="AE837" s="12" t="s">
        <v>900</v>
      </c>
      <c r="AF837" s="12"/>
      <c r="AG837" s="12"/>
      <c r="AH837" s="12"/>
      <c r="AI837" s="12"/>
      <c r="AJ837" s="12"/>
      <c r="AK837" s="12"/>
      <c r="AL837" s="16" t="s">
        <v>964</v>
      </c>
      <c r="AM837" s="12" t="s">
        <v>1503</v>
      </c>
      <c r="AN837" s="27">
        <f>VLOOKUP(Table24[[#This Row],[USD conversion]],Sheet2!A:B,2,FALSE)</f>
        <v>1.1715</v>
      </c>
      <c r="AO837" s="28">
        <f>Table24[[#This Row],[Min Charge]]*Table24[[#This Row],[Conversion Rate]]</f>
        <v>242.50049999999999</v>
      </c>
      <c r="AP837" s="28">
        <f>Table24[[#This Row],[45]]*Table24[[#This Row],[Conversion Rate]]</f>
        <v>0</v>
      </c>
      <c r="AQ837" s="28">
        <f>Table24[[#This Row],[100]]*Table24[[#This Row],[Conversion Rate]]</f>
        <v>2.5773000000000001</v>
      </c>
      <c r="AR837" s="28">
        <f>Table24[[#This Row],[200]]*Table24[[#This Row],[Conversion Rate]]</f>
        <v>0</v>
      </c>
      <c r="AS837" s="28">
        <f>Table24[[#This Row],[300]]*Table24[[#This Row],[Conversion Rate]]</f>
        <v>0</v>
      </c>
      <c r="AT837" s="28">
        <f>Table24[[#This Row],[500]]*Table24[[#This Row],[Conversion Rate]]</f>
        <v>0</v>
      </c>
      <c r="AU837" s="28">
        <f>Table24[[#This Row],[1000]]*Table24[[#This Row],[Conversion Rate]]</f>
        <v>0</v>
      </c>
      <c r="AV837" s="28">
        <f>Table24[[#This Row],[2500]]*Table24[[#This Row],[Conversion Rate]]</f>
        <v>0</v>
      </c>
      <c r="AW837" s="28">
        <f>Table24[[#This Row],[5000]]*Table24[[#This Row],[Conversion Rate]]</f>
        <v>0</v>
      </c>
      <c r="AX837" s="28" t="str">
        <f>Table24[[#This Row],[All In/ ++]]</f>
        <v>all in</v>
      </c>
      <c r="AY837" s="28">
        <f>Table24[[#This Row],[FSC]]*Table24[[#This Row],[Conversion Rate]]</f>
        <v>0</v>
      </c>
      <c r="AZ837" s="28">
        <f>Table24[[#This Row],[SSC]]*Table24[[#This Row],[Conversion Rate]]</f>
        <v>0</v>
      </c>
      <c r="BA837" s="28">
        <f>Table24[[#This Row],[Screening]]*Table24[[#This Row],[Conversion Rate]]</f>
        <v>0</v>
      </c>
      <c r="BB837" s="28">
        <f>Table24[[#This Row],[Other Charges]]*Table24[[#This Row],[Conversion Rate]]</f>
        <v>0</v>
      </c>
      <c r="BC837" s="28">
        <f>Table24[[#This Row],[Dry Ice Charge]]*Table24[[#This Row],[Conversion Rate]]</f>
        <v>0</v>
      </c>
      <c r="BD837" s="28">
        <f>Table24[[#This Row],[SAF/kg]]*Table24[[#This Row],[Conversion Rate]]</f>
        <v>0</v>
      </c>
      <c r="BE837" s="30" cm="1">
        <f t="array" ref="BE837">IF(COUNTIFS(F$20:F$1213,F837,G$20:G$1213,G837)&gt;1,
    _xlfn.PERCENTRANK.INC(
        _xlfn._xlws.FILTER(AO$20:AO$1213, (F$20:F$1213=F837)*(G$20:G$1213=G837)*ISNUMBER(AO$20:AO$1213)),
        AO837
    ),
    0
)</f>
        <v>1</v>
      </c>
      <c r="BF837" s="28" t="str">
        <f t="shared" si="12"/>
        <v>Red</v>
      </c>
    </row>
    <row r="838" spans="3:58" hidden="1">
      <c r="C838" s="6" t="s">
        <v>20</v>
      </c>
      <c r="D838" s="4" t="s">
        <v>21</v>
      </c>
      <c r="E838" s="4" t="s">
        <v>22</v>
      </c>
      <c r="F838" s="4" t="s">
        <v>283</v>
      </c>
      <c r="G838" s="4" t="s">
        <v>112</v>
      </c>
      <c r="H838" s="4" t="s">
        <v>817</v>
      </c>
      <c r="I838" s="4" t="s">
        <v>803</v>
      </c>
      <c r="J838" s="4" t="s">
        <v>778</v>
      </c>
      <c r="K838" s="4" t="s">
        <v>778</v>
      </c>
      <c r="L8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PharmaNoExpressJNBBRUZABEEMEAEMEA</v>
      </c>
      <c r="M838" s="7">
        <v>1092</v>
      </c>
      <c r="N838" s="4">
        <v>264</v>
      </c>
      <c r="O838" s="13">
        <v>4.1363636363636367</v>
      </c>
      <c r="P838" s="8" t="s">
        <v>991</v>
      </c>
      <c r="Q838" s="12" t="s">
        <v>472</v>
      </c>
      <c r="R838" s="12" t="s">
        <v>792</v>
      </c>
      <c r="S838" s="12" t="s">
        <v>81</v>
      </c>
      <c r="T838" s="12" t="s">
        <v>859</v>
      </c>
      <c r="U838" s="22"/>
      <c r="V838" s="12">
        <v>120</v>
      </c>
      <c r="W838" s="12"/>
      <c r="X838" s="12">
        <v>5.55</v>
      </c>
      <c r="Y838" s="12"/>
      <c r="Z838" s="12">
        <v>4.4000000000000004</v>
      </c>
      <c r="AA838" s="12"/>
      <c r="AB838" s="12"/>
      <c r="AC838" s="12"/>
      <c r="AD838" s="12"/>
      <c r="AE838" s="12" t="s">
        <v>900</v>
      </c>
      <c r="AF838" s="12"/>
      <c r="AG838" s="12"/>
      <c r="AH838" s="12"/>
      <c r="AI838" s="12"/>
      <c r="AJ838" s="12"/>
      <c r="AK838" s="12"/>
      <c r="AL838" s="16" t="s">
        <v>964</v>
      </c>
      <c r="AM838" s="12" t="s">
        <v>1500</v>
      </c>
      <c r="AN838" s="27">
        <f>VLOOKUP(Table24[[#This Row],[USD conversion]],Sheet2!A:B,2,FALSE)</f>
        <v>1</v>
      </c>
      <c r="AO838" s="28">
        <f>Table24[[#This Row],[Min Charge]]*Table24[[#This Row],[Conversion Rate]]</f>
        <v>120</v>
      </c>
      <c r="AP838" s="28">
        <f>Table24[[#This Row],[45]]*Table24[[#This Row],[Conversion Rate]]</f>
        <v>0</v>
      </c>
      <c r="AQ838" s="28">
        <f>Table24[[#This Row],[100]]*Table24[[#This Row],[Conversion Rate]]</f>
        <v>5.55</v>
      </c>
      <c r="AR838" s="28">
        <f>Table24[[#This Row],[200]]*Table24[[#This Row],[Conversion Rate]]</f>
        <v>0</v>
      </c>
      <c r="AS838" s="28">
        <f>Table24[[#This Row],[300]]*Table24[[#This Row],[Conversion Rate]]</f>
        <v>4.4000000000000004</v>
      </c>
      <c r="AT838" s="28">
        <f>Table24[[#This Row],[500]]*Table24[[#This Row],[Conversion Rate]]</f>
        <v>0</v>
      </c>
      <c r="AU838" s="28">
        <f>Table24[[#This Row],[1000]]*Table24[[#This Row],[Conversion Rate]]</f>
        <v>0</v>
      </c>
      <c r="AV838" s="28">
        <f>Table24[[#This Row],[2500]]*Table24[[#This Row],[Conversion Rate]]</f>
        <v>0</v>
      </c>
      <c r="AW838" s="28">
        <f>Table24[[#This Row],[5000]]*Table24[[#This Row],[Conversion Rate]]</f>
        <v>0</v>
      </c>
      <c r="AX838" s="28" t="str">
        <f>Table24[[#This Row],[All In/ ++]]</f>
        <v>all in</v>
      </c>
      <c r="AY838" s="28">
        <f>Table24[[#This Row],[FSC]]*Table24[[#This Row],[Conversion Rate]]</f>
        <v>0</v>
      </c>
      <c r="AZ838" s="28">
        <f>Table24[[#This Row],[SSC]]*Table24[[#This Row],[Conversion Rate]]</f>
        <v>0</v>
      </c>
      <c r="BA838" s="28">
        <f>Table24[[#This Row],[Screening]]*Table24[[#This Row],[Conversion Rate]]</f>
        <v>0</v>
      </c>
      <c r="BB838" s="28">
        <f>Table24[[#This Row],[Other Charges]]*Table24[[#This Row],[Conversion Rate]]</f>
        <v>0</v>
      </c>
      <c r="BC838" s="28">
        <f>Table24[[#This Row],[Dry Ice Charge]]*Table24[[#This Row],[Conversion Rate]]</f>
        <v>0</v>
      </c>
      <c r="BD838" s="28">
        <f>Table24[[#This Row],[SAF/kg]]*Table24[[#This Row],[Conversion Rate]]</f>
        <v>0</v>
      </c>
      <c r="BE838" s="30" cm="1">
        <f t="array" ref="BE838">IF(COUNTIFS(F$20:F$1213,F838,G$20:G$1213,G838)&gt;1,
    _xlfn.PERCENTRANK.INC(
        _xlfn._xlws.FILTER(AO$20:AO$1213, (F$20:F$1213=F838)*(G$20:G$1213=G838)*ISNUMBER(AO$20:AO$1213)),
        AO838
    ),
    0
)</f>
        <v>0.4</v>
      </c>
      <c r="BF838" s="28" t="str">
        <f t="shared" si="12"/>
        <v>Orange</v>
      </c>
    </row>
    <row r="839" spans="3:58" hidden="1">
      <c r="C839" s="6" t="s">
        <v>20</v>
      </c>
      <c r="D839" s="4" t="s">
        <v>472</v>
      </c>
      <c r="E839" s="4" t="s">
        <v>22</v>
      </c>
      <c r="F839" s="4" t="s">
        <v>283</v>
      </c>
      <c r="G839" s="4" t="s">
        <v>112</v>
      </c>
      <c r="H839" s="4" t="s">
        <v>817</v>
      </c>
      <c r="I839" s="4" t="s">
        <v>803</v>
      </c>
      <c r="J839" s="4" t="s">
        <v>778</v>
      </c>
      <c r="K839" s="4" t="s">
        <v>778</v>
      </c>
      <c r="L8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PharmaYesExpressJNBBRUZABEEMEAEMEA</v>
      </c>
      <c r="M839" s="7">
        <v>29259</v>
      </c>
      <c r="N839" s="4">
        <v>331</v>
      </c>
      <c r="O839" s="13">
        <v>88.395770392749242</v>
      </c>
      <c r="P839" s="8" t="s">
        <v>991</v>
      </c>
      <c r="Q839" s="12" t="s">
        <v>472</v>
      </c>
      <c r="R839" s="12" t="s">
        <v>792</v>
      </c>
      <c r="S839" s="12" t="s">
        <v>81</v>
      </c>
      <c r="T839" s="12" t="s">
        <v>859</v>
      </c>
      <c r="U839" s="22"/>
      <c r="V839" s="12">
        <v>130</v>
      </c>
      <c r="W839" s="12"/>
      <c r="X839" s="12">
        <v>5.55</v>
      </c>
      <c r="Y839" s="12"/>
      <c r="Z839" s="12">
        <v>4.4000000000000004</v>
      </c>
      <c r="AA839" s="12"/>
      <c r="AB839" s="12"/>
      <c r="AC839" s="12"/>
      <c r="AD839" s="12"/>
      <c r="AE839" s="12" t="s">
        <v>900</v>
      </c>
      <c r="AF839" s="12"/>
      <c r="AG839" s="12"/>
      <c r="AH839" s="12"/>
      <c r="AI839" s="12"/>
      <c r="AJ839" s="12"/>
      <c r="AK839" s="12"/>
      <c r="AL839" s="16" t="s">
        <v>964</v>
      </c>
      <c r="AM839" s="12" t="s">
        <v>1500</v>
      </c>
      <c r="AN839" s="27">
        <f>VLOOKUP(Table24[[#This Row],[USD conversion]],Sheet2!A:B,2,FALSE)</f>
        <v>1</v>
      </c>
      <c r="AO839" s="28">
        <f>Table24[[#This Row],[Min Charge]]*Table24[[#This Row],[Conversion Rate]]</f>
        <v>130</v>
      </c>
      <c r="AP839" s="28">
        <f>Table24[[#This Row],[45]]*Table24[[#This Row],[Conversion Rate]]</f>
        <v>0</v>
      </c>
      <c r="AQ839" s="28">
        <f>Table24[[#This Row],[100]]*Table24[[#This Row],[Conversion Rate]]</f>
        <v>5.55</v>
      </c>
      <c r="AR839" s="28">
        <f>Table24[[#This Row],[200]]*Table24[[#This Row],[Conversion Rate]]</f>
        <v>0</v>
      </c>
      <c r="AS839" s="28">
        <f>Table24[[#This Row],[300]]*Table24[[#This Row],[Conversion Rate]]</f>
        <v>4.4000000000000004</v>
      </c>
      <c r="AT839" s="28">
        <f>Table24[[#This Row],[500]]*Table24[[#This Row],[Conversion Rate]]</f>
        <v>0</v>
      </c>
      <c r="AU839" s="28">
        <f>Table24[[#This Row],[1000]]*Table24[[#This Row],[Conversion Rate]]</f>
        <v>0</v>
      </c>
      <c r="AV839" s="28">
        <f>Table24[[#This Row],[2500]]*Table24[[#This Row],[Conversion Rate]]</f>
        <v>0</v>
      </c>
      <c r="AW839" s="28">
        <f>Table24[[#This Row],[5000]]*Table24[[#This Row],[Conversion Rate]]</f>
        <v>0</v>
      </c>
      <c r="AX839" s="28" t="str">
        <f>Table24[[#This Row],[All In/ ++]]</f>
        <v>all in</v>
      </c>
      <c r="AY839" s="28">
        <f>Table24[[#This Row],[FSC]]*Table24[[#This Row],[Conversion Rate]]</f>
        <v>0</v>
      </c>
      <c r="AZ839" s="28">
        <f>Table24[[#This Row],[SSC]]*Table24[[#This Row],[Conversion Rate]]</f>
        <v>0</v>
      </c>
      <c r="BA839" s="28">
        <f>Table24[[#This Row],[Screening]]*Table24[[#This Row],[Conversion Rate]]</f>
        <v>0</v>
      </c>
      <c r="BB839" s="28">
        <f>Table24[[#This Row],[Other Charges]]*Table24[[#This Row],[Conversion Rate]]</f>
        <v>0</v>
      </c>
      <c r="BC839" s="28">
        <f>Table24[[#This Row],[Dry Ice Charge]]*Table24[[#This Row],[Conversion Rate]]</f>
        <v>0</v>
      </c>
      <c r="BD839" s="28">
        <f>Table24[[#This Row],[SAF/kg]]*Table24[[#This Row],[Conversion Rate]]</f>
        <v>0</v>
      </c>
      <c r="BE839" s="30" cm="1">
        <f t="array" ref="BE839">IF(COUNTIFS(F$20:F$1213,F839,G$20:G$1213,G839)&gt;1,
    _xlfn.PERCENTRANK.INC(
        _xlfn._xlws.FILTER(AO$20:AO$1213, (F$20:F$1213=F839)*(G$20:G$1213=G839)*ISNUMBER(AO$20:AO$1213)),
        AO839
    ),
    0
)</f>
        <v>0.6</v>
      </c>
      <c r="BF839" s="28" t="str">
        <f t="shared" si="12"/>
        <v>Orange</v>
      </c>
    </row>
    <row r="840" spans="3:58" hidden="1">
      <c r="C840" s="6" t="s">
        <v>20</v>
      </c>
      <c r="D840" s="4" t="s">
        <v>21</v>
      </c>
      <c r="E840" s="4" t="s">
        <v>22</v>
      </c>
      <c r="F840" s="4" t="s">
        <v>283</v>
      </c>
      <c r="G840" s="4" t="s">
        <v>171</v>
      </c>
      <c r="H840" s="4" t="s">
        <v>817</v>
      </c>
      <c r="I840" s="4" t="s">
        <v>798</v>
      </c>
      <c r="J840" s="4" t="s">
        <v>778</v>
      </c>
      <c r="K840" s="4" t="s">
        <v>778</v>
      </c>
      <c r="L8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PharmaNoExpressJNBDUBZAIEEMEAEMEA</v>
      </c>
      <c r="M840" s="7">
        <v>1546</v>
      </c>
      <c r="N840" s="4">
        <v>290</v>
      </c>
      <c r="O840" s="13">
        <v>5.3310344827586205</v>
      </c>
      <c r="P840" s="8" t="s">
        <v>991</v>
      </c>
      <c r="Q840" s="12" t="s">
        <v>472</v>
      </c>
      <c r="R840" s="12" t="s">
        <v>792</v>
      </c>
      <c r="S840" s="12" t="s">
        <v>81</v>
      </c>
      <c r="T840" s="12" t="s">
        <v>859</v>
      </c>
      <c r="U840" s="22"/>
      <c r="V840" s="12">
        <v>130</v>
      </c>
      <c r="W840" s="12"/>
      <c r="X840" s="12">
        <v>4.4000000000000004</v>
      </c>
      <c r="Y840" s="12"/>
      <c r="Z840" s="12">
        <v>4.4000000000000004</v>
      </c>
      <c r="AA840" s="12"/>
      <c r="AB840" s="12"/>
      <c r="AC840" s="12"/>
      <c r="AD840" s="12"/>
      <c r="AE840" s="12" t="s">
        <v>900</v>
      </c>
      <c r="AF840" s="12"/>
      <c r="AG840" s="12"/>
      <c r="AH840" s="12"/>
      <c r="AI840" s="12"/>
      <c r="AJ840" s="12"/>
      <c r="AK840" s="12"/>
      <c r="AL840" s="16" t="s">
        <v>964</v>
      </c>
      <c r="AM840" s="12" t="s">
        <v>1500</v>
      </c>
      <c r="AN840" s="27">
        <f>VLOOKUP(Table24[[#This Row],[USD conversion]],Sheet2!A:B,2,FALSE)</f>
        <v>1</v>
      </c>
      <c r="AO840" s="28">
        <f>Table24[[#This Row],[Min Charge]]*Table24[[#This Row],[Conversion Rate]]</f>
        <v>130</v>
      </c>
      <c r="AP840" s="28">
        <f>Table24[[#This Row],[45]]*Table24[[#This Row],[Conversion Rate]]</f>
        <v>0</v>
      </c>
      <c r="AQ840" s="28">
        <f>Table24[[#This Row],[100]]*Table24[[#This Row],[Conversion Rate]]</f>
        <v>4.4000000000000004</v>
      </c>
      <c r="AR840" s="28">
        <f>Table24[[#This Row],[200]]*Table24[[#This Row],[Conversion Rate]]</f>
        <v>0</v>
      </c>
      <c r="AS840" s="28">
        <f>Table24[[#This Row],[300]]*Table24[[#This Row],[Conversion Rate]]</f>
        <v>4.4000000000000004</v>
      </c>
      <c r="AT840" s="28">
        <f>Table24[[#This Row],[500]]*Table24[[#This Row],[Conversion Rate]]</f>
        <v>0</v>
      </c>
      <c r="AU840" s="28">
        <f>Table24[[#This Row],[1000]]*Table24[[#This Row],[Conversion Rate]]</f>
        <v>0</v>
      </c>
      <c r="AV840" s="28">
        <f>Table24[[#This Row],[2500]]*Table24[[#This Row],[Conversion Rate]]</f>
        <v>0</v>
      </c>
      <c r="AW840" s="28">
        <f>Table24[[#This Row],[5000]]*Table24[[#This Row],[Conversion Rate]]</f>
        <v>0</v>
      </c>
      <c r="AX840" s="28" t="str">
        <f>Table24[[#This Row],[All In/ ++]]</f>
        <v>all in</v>
      </c>
      <c r="AY840" s="28">
        <f>Table24[[#This Row],[FSC]]*Table24[[#This Row],[Conversion Rate]]</f>
        <v>0</v>
      </c>
      <c r="AZ840" s="28">
        <f>Table24[[#This Row],[SSC]]*Table24[[#This Row],[Conversion Rate]]</f>
        <v>0</v>
      </c>
      <c r="BA840" s="28">
        <f>Table24[[#This Row],[Screening]]*Table24[[#This Row],[Conversion Rate]]</f>
        <v>0</v>
      </c>
      <c r="BB840" s="28">
        <f>Table24[[#This Row],[Other Charges]]*Table24[[#This Row],[Conversion Rate]]</f>
        <v>0</v>
      </c>
      <c r="BC840" s="28">
        <f>Table24[[#This Row],[Dry Ice Charge]]*Table24[[#This Row],[Conversion Rate]]</f>
        <v>0</v>
      </c>
      <c r="BD840" s="28">
        <f>Table24[[#This Row],[SAF/kg]]*Table24[[#This Row],[Conversion Rate]]</f>
        <v>0</v>
      </c>
      <c r="BE840" s="30" cm="1">
        <f t="array" ref="BE840">IF(COUNTIFS(F$20:F$1213,F840,G$20:G$1213,G840)&gt;1,
    _xlfn.PERCENTRANK.INC(
        _xlfn._xlws.FILTER(AO$20:AO$1213, (F$20:F$1213=F840)*(G$20:G$1213=G840)*ISNUMBER(AO$20:AO$1213)),
        AO840
    ),
    0
)</f>
        <v>0.4</v>
      </c>
      <c r="BF840" s="28" t="str">
        <f t="shared" si="12"/>
        <v>Orange</v>
      </c>
    </row>
    <row r="841" spans="3:58" hidden="1">
      <c r="C841" s="6" t="s">
        <v>20</v>
      </c>
      <c r="D841" s="4" t="s">
        <v>472</v>
      </c>
      <c r="E841" s="4" t="s">
        <v>22</v>
      </c>
      <c r="F841" s="4" t="s">
        <v>283</v>
      </c>
      <c r="G841" s="4" t="s">
        <v>171</v>
      </c>
      <c r="H841" s="4" t="s">
        <v>817</v>
      </c>
      <c r="I841" s="4" t="s">
        <v>798</v>
      </c>
      <c r="J841" s="4" t="s">
        <v>778</v>
      </c>
      <c r="K841" s="4" t="s">
        <v>778</v>
      </c>
      <c r="L8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PharmaYesExpressJNBDUBZAIEEMEAEMEA</v>
      </c>
      <c r="M841" s="7">
        <v>14117</v>
      </c>
      <c r="N841" s="4">
        <v>301</v>
      </c>
      <c r="O841" s="13">
        <v>46.900332225913623</v>
      </c>
      <c r="P841" s="8" t="s">
        <v>991</v>
      </c>
      <c r="Q841" s="12" t="s">
        <v>472</v>
      </c>
      <c r="R841" s="12" t="s">
        <v>792</v>
      </c>
      <c r="S841" s="12" t="s">
        <v>81</v>
      </c>
      <c r="T841" s="12" t="s">
        <v>859</v>
      </c>
      <c r="U841" s="22"/>
      <c r="V841" s="12">
        <v>130</v>
      </c>
      <c r="W841" s="12"/>
      <c r="X841" s="12">
        <v>5.85</v>
      </c>
      <c r="Y841" s="12"/>
      <c r="Z841" s="12">
        <v>4.4000000000000004</v>
      </c>
      <c r="AA841" s="12"/>
      <c r="AB841" s="12"/>
      <c r="AC841" s="12"/>
      <c r="AD841" s="12"/>
      <c r="AE841" s="12" t="s">
        <v>900</v>
      </c>
      <c r="AF841" s="12"/>
      <c r="AG841" s="12"/>
      <c r="AH841" s="12"/>
      <c r="AI841" s="12"/>
      <c r="AJ841" s="12"/>
      <c r="AK841" s="12"/>
      <c r="AL841" s="16" t="s">
        <v>964</v>
      </c>
      <c r="AM841" s="12" t="s">
        <v>1500</v>
      </c>
      <c r="AN841" s="27">
        <f>VLOOKUP(Table24[[#This Row],[USD conversion]],Sheet2!A:B,2,FALSE)</f>
        <v>1</v>
      </c>
      <c r="AO841" s="28">
        <f>Table24[[#This Row],[Min Charge]]*Table24[[#This Row],[Conversion Rate]]</f>
        <v>130</v>
      </c>
      <c r="AP841" s="28">
        <f>Table24[[#This Row],[45]]*Table24[[#This Row],[Conversion Rate]]</f>
        <v>0</v>
      </c>
      <c r="AQ841" s="28">
        <f>Table24[[#This Row],[100]]*Table24[[#This Row],[Conversion Rate]]</f>
        <v>5.85</v>
      </c>
      <c r="AR841" s="28">
        <f>Table24[[#This Row],[200]]*Table24[[#This Row],[Conversion Rate]]</f>
        <v>0</v>
      </c>
      <c r="AS841" s="28">
        <f>Table24[[#This Row],[300]]*Table24[[#This Row],[Conversion Rate]]</f>
        <v>4.4000000000000004</v>
      </c>
      <c r="AT841" s="28">
        <f>Table24[[#This Row],[500]]*Table24[[#This Row],[Conversion Rate]]</f>
        <v>0</v>
      </c>
      <c r="AU841" s="28">
        <f>Table24[[#This Row],[1000]]*Table24[[#This Row],[Conversion Rate]]</f>
        <v>0</v>
      </c>
      <c r="AV841" s="28">
        <f>Table24[[#This Row],[2500]]*Table24[[#This Row],[Conversion Rate]]</f>
        <v>0</v>
      </c>
      <c r="AW841" s="28">
        <f>Table24[[#This Row],[5000]]*Table24[[#This Row],[Conversion Rate]]</f>
        <v>0</v>
      </c>
      <c r="AX841" s="28" t="str">
        <f>Table24[[#This Row],[All In/ ++]]</f>
        <v>all in</v>
      </c>
      <c r="AY841" s="28">
        <f>Table24[[#This Row],[FSC]]*Table24[[#This Row],[Conversion Rate]]</f>
        <v>0</v>
      </c>
      <c r="AZ841" s="28">
        <f>Table24[[#This Row],[SSC]]*Table24[[#This Row],[Conversion Rate]]</f>
        <v>0</v>
      </c>
      <c r="BA841" s="28">
        <f>Table24[[#This Row],[Screening]]*Table24[[#This Row],[Conversion Rate]]</f>
        <v>0</v>
      </c>
      <c r="BB841" s="28">
        <f>Table24[[#This Row],[Other Charges]]*Table24[[#This Row],[Conversion Rate]]</f>
        <v>0</v>
      </c>
      <c r="BC841" s="28">
        <f>Table24[[#This Row],[Dry Ice Charge]]*Table24[[#This Row],[Conversion Rate]]</f>
        <v>0</v>
      </c>
      <c r="BD841" s="28">
        <f>Table24[[#This Row],[SAF/kg]]*Table24[[#This Row],[Conversion Rate]]</f>
        <v>0</v>
      </c>
      <c r="BE841" s="30" cm="1">
        <f t="array" ref="BE841">IF(COUNTIFS(F$20:F$1213,F841,G$20:G$1213,G841)&gt;1,
    _xlfn.PERCENTRANK.INC(
        _xlfn._xlws.FILTER(AO$20:AO$1213, (F$20:F$1213=F841)*(G$20:G$1213=G841)*ISNUMBER(AO$20:AO$1213)),
        AO841
    ),
    0
)</f>
        <v>0.4</v>
      </c>
      <c r="BF841" s="28" t="str">
        <f t="shared" si="12"/>
        <v>Orange</v>
      </c>
    </row>
    <row r="842" spans="3:58" hidden="1">
      <c r="C842" s="6" t="s">
        <v>20</v>
      </c>
      <c r="D842" s="4" t="s">
        <v>472</v>
      </c>
      <c r="E842" s="4" t="s">
        <v>22</v>
      </c>
      <c r="F842" s="4" t="s">
        <v>283</v>
      </c>
      <c r="G842" s="4" t="s">
        <v>86</v>
      </c>
      <c r="H842" s="4" t="s">
        <v>817</v>
      </c>
      <c r="I842" s="4" t="s">
        <v>795</v>
      </c>
      <c r="J842" s="4" t="s">
        <v>778</v>
      </c>
      <c r="K842" s="4" t="s">
        <v>778</v>
      </c>
      <c r="L8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PharmaYesExpressJNBLHRZAGBEMEAEMEA</v>
      </c>
      <c r="M842" s="7">
        <v>11102</v>
      </c>
      <c r="N842" s="4">
        <v>270</v>
      </c>
      <c r="O842" s="13">
        <v>41.11851851851852</v>
      </c>
      <c r="P842" s="8" t="s">
        <v>991</v>
      </c>
      <c r="Q842" s="12" t="s">
        <v>472</v>
      </c>
      <c r="R842" s="12" t="s">
        <v>792</v>
      </c>
      <c r="S842" s="12" t="s">
        <v>81</v>
      </c>
      <c r="T842" s="12" t="s">
        <v>859</v>
      </c>
      <c r="U842" s="22"/>
      <c r="V842" s="12">
        <v>130</v>
      </c>
      <c r="W842" s="12"/>
      <c r="X842" s="12">
        <v>6</v>
      </c>
      <c r="Y842" s="12"/>
      <c r="Z842" s="12">
        <v>4.4000000000000004</v>
      </c>
      <c r="AA842" s="12"/>
      <c r="AB842" s="12"/>
      <c r="AC842" s="12"/>
      <c r="AD842" s="12"/>
      <c r="AE842" s="12" t="s">
        <v>900</v>
      </c>
      <c r="AF842" s="12"/>
      <c r="AG842" s="12"/>
      <c r="AH842" s="12"/>
      <c r="AI842" s="12"/>
      <c r="AJ842" s="12"/>
      <c r="AK842" s="12"/>
      <c r="AL842" s="16" t="s">
        <v>964</v>
      </c>
      <c r="AM842" s="12" t="s">
        <v>1500</v>
      </c>
      <c r="AN842" s="27">
        <f>VLOOKUP(Table24[[#This Row],[USD conversion]],Sheet2!A:B,2,FALSE)</f>
        <v>1</v>
      </c>
      <c r="AO842" s="28">
        <f>Table24[[#This Row],[Min Charge]]*Table24[[#This Row],[Conversion Rate]]</f>
        <v>130</v>
      </c>
      <c r="AP842" s="28">
        <f>Table24[[#This Row],[45]]*Table24[[#This Row],[Conversion Rate]]</f>
        <v>0</v>
      </c>
      <c r="AQ842" s="28">
        <f>Table24[[#This Row],[100]]*Table24[[#This Row],[Conversion Rate]]</f>
        <v>6</v>
      </c>
      <c r="AR842" s="28">
        <f>Table24[[#This Row],[200]]*Table24[[#This Row],[Conversion Rate]]</f>
        <v>0</v>
      </c>
      <c r="AS842" s="28">
        <f>Table24[[#This Row],[300]]*Table24[[#This Row],[Conversion Rate]]</f>
        <v>4.4000000000000004</v>
      </c>
      <c r="AT842" s="28">
        <f>Table24[[#This Row],[500]]*Table24[[#This Row],[Conversion Rate]]</f>
        <v>0</v>
      </c>
      <c r="AU842" s="28">
        <f>Table24[[#This Row],[1000]]*Table24[[#This Row],[Conversion Rate]]</f>
        <v>0</v>
      </c>
      <c r="AV842" s="28">
        <f>Table24[[#This Row],[2500]]*Table24[[#This Row],[Conversion Rate]]</f>
        <v>0</v>
      </c>
      <c r="AW842" s="28">
        <f>Table24[[#This Row],[5000]]*Table24[[#This Row],[Conversion Rate]]</f>
        <v>0</v>
      </c>
      <c r="AX842" s="28" t="str">
        <f>Table24[[#This Row],[All In/ ++]]</f>
        <v>all in</v>
      </c>
      <c r="AY842" s="28">
        <f>Table24[[#This Row],[FSC]]*Table24[[#This Row],[Conversion Rate]]</f>
        <v>0</v>
      </c>
      <c r="AZ842" s="28">
        <f>Table24[[#This Row],[SSC]]*Table24[[#This Row],[Conversion Rate]]</f>
        <v>0</v>
      </c>
      <c r="BA842" s="28">
        <f>Table24[[#This Row],[Screening]]*Table24[[#This Row],[Conversion Rate]]</f>
        <v>0</v>
      </c>
      <c r="BB842" s="28">
        <f>Table24[[#This Row],[Other Charges]]*Table24[[#This Row],[Conversion Rate]]</f>
        <v>0</v>
      </c>
      <c r="BC842" s="28">
        <f>Table24[[#This Row],[Dry Ice Charge]]*Table24[[#This Row],[Conversion Rate]]</f>
        <v>0</v>
      </c>
      <c r="BD842" s="28">
        <f>Table24[[#This Row],[SAF/kg]]*Table24[[#This Row],[Conversion Rate]]</f>
        <v>0</v>
      </c>
      <c r="BE842" s="30" cm="1">
        <f t="array" ref="BE842">IF(COUNTIFS(F$20:F$1213,F842,G$20:G$1213,G842)&gt;1,
    _xlfn.PERCENTRANK.INC(
        _xlfn._xlws.FILTER(AO$20:AO$1213, (F$20:F$1213=F842)*(G$20:G$1213=G842)*ISNUMBER(AO$20:AO$1213)),
        AO842
    ),
    0
)</f>
        <v>0.5</v>
      </c>
      <c r="BF842" s="28" t="str">
        <f t="shared" si="12"/>
        <v>Orange</v>
      </c>
    </row>
    <row r="843" spans="3:58" hidden="1">
      <c r="C843" s="6" t="s">
        <v>20</v>
      </c>
      <c r="D843" s="4" t="s">
        <v>21</v>
      </c>
      <c r="E843" s="4" t="s">
        <v>22</v>
      </c>
      <c r="F843" s="4" t="s">
        <v>283</v>
      </c>
      <c r="G843" s="4" t="s">
        <v>124</v>
      </c>
      <c r="H843" s="4" t="s">
        <v>817</v>
      </c>
      <c r="I843" s="4" t="s">
        <v>807</v>
      </c>
      <c r="J843" s="4" t="s">
        <v>778</v>
      </c>
      <c r="K843" s="4" t="s">
        <v>778</v>
      </c>
      <c r="L8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PharmaNoExpressJNBZRHZACHEMEAEMEA</v>
      </c>
      <c r="M843" s="7">
        <v>3566</v>
      </c>
      <c r="N843" s="4">
        <v>426</v>
      </c>
      <c r="O843" s="13">
        <v>8.3708920187793421</v>
      </c>
      <c r="P843" s="8" t="s">
        <v>991</v>
      </c>
      <c r="Q843" s="12" t="s">
        <v>472</v>
      </c>
      <c r="R843" s="12" t="s">
        <v>792</v>
      </c>
      <c r="S843" s="12" t="s">
        <v>81</v>
      </c>
      <c r="T843" s="12" t="s">
        <v>859</v>
      </c>
      <c r="U843" s="22"/>
      <c r="V843" s="12">
        <v>130</v>
      </c>
      <c r="W843" s="12"/>
      <c r="X843" s="12">
        <v>5.55</v>
      </c>
      <c r="Y843" s="12"/>
      <c r="Z843" s="12">
        <v>4.4000000000000004</v>
      </c>
      <c r="AA843" s="12"/>
      <c r="AB843" s="12"/>
      <c r="AC843" s="12"/>
      <c r="AD843" s="12"/>
      <c r="AE843" s="12" t="s">
        <v>900</v>
      </c>
      <c r="AF843" s="12"/>
      <c r="AG843" s="12"/>
      <c r="AH843" s="12"/>
      <c r="AI843" s="12"/>
      <c r="AJ843" s="12"/>
      <c r="AK843" s="12"/>
      <c r="AL843" s="16" t="s">
        <v>964</v>
      </c>
      <c r="AM843" s="12" t="s">
        <v>1500</v>
      </c>
      <c r="AN843" s="27">
        <f>VLOOKUP(Table24[[#This Row],[USD conversion]],Sheet2!A:B,2,FALSE)</f>
        <v>1</v>
      </c>
      <c r="AO843" s="28">
        <f>Table24[[#This Row],[Min Charge]]*Table24[[#This Row],[Conversion Rate]]</f>
        <v>130</v>
      </c>
      <c r="AP843" s="28">
        <f>Table24[[#This Row],[45]]*Table24[[#This Row],[Conversion Rate]]</f>
        <v>0</v>
      </c>
      <c r="AQ843" s="28">
        <f>Table24[[#This Row],[100]]*Table24[[#This Row],[Conversion Rate]]</f>
        <v>5.55</v>
      </c>
      <c r="AR843" s="28">
        <f>Table24[[#This Row],[200]]*Table24[[#This Row],[Conversion Rate]]</f>
        <v>0</v>
      </c>
      <c r="AS843" s="28">
        <f>Table24[[#This Row],[300]]*Table24[[#This Row],[Conversion Rate]]</f>
        <v>4.4000000000000004</v>
      </c>
      <c r="AT843" s="28">
        <f>Table24[[#This Row],[500]]*Table24[[#This Row],[Conversion Rate]]</f>
        <v>0</v>
      </c>
      <c r="AU843" s="28">
        <f>Table24[[#This Row],[1000]]*Table24[[#This Row],[Conversion Rate]]</f>
        <v>0</v>
      </c>
      <c r="AV843" s="28">
        <f>Table24[[#This Row],[2500]]*Table24[[#This Row],[Conversion Rate]]</f>
        <v>0</v>
      </c>
      <c r="AW843" s="28">
        <f>Table24[[#This Row],[5000]]*Table24[[#This Row],[Conversion Rate]]</f>
        <v>0</v>
      </c>
      <c r="AX843" s="28" t="str">
        <f>Table24[[#This Row],[All In/ ++]]</f>
        <v>all in</v>
      </c>
      <c r="AY843" s="28">
        <f>Table24[[#This Row],[FSC]]*Table24[[#This Row],[Conversion Rate]]</f>
        <v>0</v>
      </c>
      <c r="AZ843" s="28">
        <f>Table24[[#This Row],[SSC]]*Table24[[#This Row],[Conversion Rate]]</f>
        <v>0</v>
      </c>
      <c r="BA843" s="28">
        <f>Table24[[#This Row],[Screening]]*Table24[[#This Row],[Conversion Rate]]</f>
        <v>0</v>
      </c>
      <c r="BB843" s="28">
        <f>Table24[[#This Row],[Other Charges]]*Table24[[#This Row],[Conversion Rate]]</f>
        <v>0</v>
      </c>
      <c r="BC843" s="28">
        <f>Table24[[#This Row],[Dry Ice Charge]]*Table24[[#This Row],[Conversion Rate]]</f>
        <v>0</v>
      </c>
      <c r="BD843" s="28">
        <f>Table24[[#This Row],[SAF/kg]]*Table24[[#This Row],[Conversion Rate]]</f>
        <v>0</v>
      </c>
      <c r="BE843" s="30" cm="1">
        <f t="array" ref="BE843">IF(COUNTIFS(F$20:F$1213,F843,G$20:G$1213,G843)&gt;1,
    _xlfn.PERCENTRANK.INC(
        _xlfn._xlws.FILTER(AO$20:AO$1213, (F$20:F$1213=F843)*(G$20:G$1213=G843)*ISNUMBER(AO$20:AO$1213)),
        AO843
    ),
    0
)</f>
        <v>0.4</v>
      </c>
      <c r="BF843" s="28" t="str">
        <f t="shared" si="12"/>
        <v>Orange</v>
      </c>
    </row>
    <row r="844" spans="3:58" hidden="1">
      <c r="C844" s="6" t="s">
        <v>20</v>
      </c>
      <c r="D844" s="4" t="s">
        <v>472</v>
      </c>
      <c r="E844" s="4" t="s">
        <v>22</v>
      </c>
      <c r="F844" s="4" t="s">
        <v>283</v>
      </c>
      <c r="G844" s="4" t="s">
        <v>124</v>
      </c>
      <c r="H844" s="4" t="s">
        <v>817</v>
      </c>
      <c r="I844" s="4" t="s">
        <v>807</v>
      </c>
      <c r="J844" s="4" t="s">
        <v>778</v>
      </c>
      <c r="K844" s="4" t="s">
        <v>778</v>
      </c>
      <c r="L8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PharmaYesExpressJNBZRHZACHEMEAEMEA</v>
      </c>
      <c r="M844" s="7">
        <v>109625.60000000001</v>
      </c>
      <c r="N844" s="4">
        <v>933</v>
      </c>
      <c r="O844" s="13">
        <v>117.49796355841373</v>
      </c>
      <c r="P844" s="8" t="s">
        <v>991</v>
      </c>
      <c r="Q844" s="12" t="s">
        <v>472</v>
      </c>
      <c r="R844" s="12" t="s">
        <v>792</v>
      </c>
      <c r="S844" s="12" t="s">
        <v>81</v>
      </c>
      <c r="T844" s="12" t="s">
        <v>859</v>
      </c>
      <c r="U844" s="22"/>
      <c r="V844" s="12">
        <v>130</v>
      </c>
      <c r="W844" s="12"/>
      <c r="X844" s="12">
        <v>5.55</v>
      </c>
      <c r="Y844" s="12"/>
      <c r="Z844" s="12">
        <v>4.4000000000000004</v>
      </c>
      <c r="AA844" s="12"/>
      <c r="AB844" s="12"/>
      <c r="AC844" s="12"/>
      <c r="AD844" s="12"/>
      <c r="AE844" s="12" t="s">
        <v>900</v>
      </c>
      <c r="AF844" s="12"/>
      <c r="AG844" s="12"/>
      <c r="AH844" s="12"/>
      <c r="AI844" s="12"/>
      <c r="AJ844" s="12"/>
      <c r="AK844" s="12"/>
      <c r="AL844" s="16" t="s">
        <v>964</v>
      </c>
      <c r="AM844" s="12" t="s">
        <v>1500</v>
      </c>
      <c r="AN844" s="27">
        <f>VLOOKUP(Table24[[#This Row],[USD conversion]],Sheet2!A:B,2,FALSE)</f>
        <v>1</v>
      </c>
      <c r="AO844" s="28">
        <f>Table24[[#This Row],[Min Charge]]*Table24[[#This Row],[Conversion Rate]]</f>
        <v>130</v>
      </c>
      <c r="AP844" s="28">
        <f>Table24[[#This Row],[45]]*Table24[[#This Row],[Conversion Rate]]</f>
        <v>0</v>
      </c>
      <c r="AQ844" s="28">
        <f>Table24[[#This Row],[100]]*Table24[[#This Row],[Conversion Rate]]</f>
        <v>5.55</v>
      </c>
      <c r="AR844" s="28">
        <f>Table24[[#This Row],[200]]*Table24[[#This Row],[Conversion Rate]]</f>
        <v>0</v>
      </c>
      <c r="AS844" s="28">
        <f>Table24[[#This Row],[300]]*Table24[[#This Row],[Conversion Rate]]</f>
        <v>4.4000000000000004</v>
      </c>
      <c r="AT844" s="28">
        <f>Table24[[#This Row],[500]]*Table24[[#This Row],[Conversion Rate]]</f>
        <v>0</v>
      </c>
      <c r="AU844" s="28">
        <f>Table24[[#This Row],[1000]]*Table24[[#This Row],[Conversion Rate]]</f>
        <v>0</v>
      </c>
      <c r="AV844" s="28">
        <f>Table24[[#This Row],[2500]]*Table24[[#This Row],[Conversion Rate]]</f>
        <v>0</v>
      </c>
      <c r="AW844" s="28">
        <f>Table24[[#This Row],[5000]]*Table24[[#This Row],[Conversion Rate]]</f>
        <v>0</v>
      </c>
      <c r="AX844" s="28" t="str">
        <f>Table24[[#This Row],[All In/ ++]]</f>
        <v>all in</v>
      </c>
      <c r="AY844" s="28">
        <f>Table24[[#This Row],[FSC]]*Table24[[#This Row],[Conversion Rate]]</f>
        <v>0</v>
      </c>
      <c r="AZ844" s="28">
        <f>Table24[[#This Row],[SSC]]*Table24[[#This Row],[Conversion Rate]]</f>
        <v>0</v>
      </c>
      <c r="BA844" s="28">
        <f>Table24[[#This Row],[Screening]]*Table24[[#This Row],[Conversion Rate]]</f>
        <v>0</v>
      </c>
      <c r="BB844" s="28">
        <f>Table24[[#This Row],[Other Charges]]*Table24[[#This Row],[Conversion Rate]]</f>
        <v>0</v>
      </c>
      <c r="BC844" s="28">
        <f>Table24[[#This Row],[Dry Ice Charge]]*Table24[[#This Row],[Conversion Rate]]</f>
        <v>0</v>
      </c>
      <c r="BD844" s="28">
        <f>Table24[[#This Row],[SAF/kg]]*Table24[[#This Row],[Conversion Rate]]</f>
        <v>0</v>
      </c>
      <c r="BE844" s="30" cm="1">
        <f t="array" ref="BE844">IF(COUNTIFS(F$20:F$1213,F844,G$20:G$1213,G844)&gt;1,
    _xlfn.PERCENTRANK.INC(
        _xlfn._xlws.FILTER(AO$20:AO$1213, (F$20:F$1213=F844)*(G$20:G$1213=G844)*ISNUMBER(AO$20:AO$1213)),
        AO844
    ),
    0
)</f>
        <v>0.4</v>
      </c>
      <c r="BF844" s="28" t="str">
        <f t="shared" ref="BF844:BF907" si="13">IF(ISNUMBER(BE844), IF(BE844&lt;=0.2, "Green", IF(BE844&lt;=0.7, "Orange", "Red")), "")</f>
        <v>Orange</v>
      </c>
    </row>
    <row r="845" spans="3:58" hidden="1">
      <c r="C845" s="6" t="s">
        <v>20</v>
      </c>
      <c r="D845" s="4" t="s">
        <v>21</v>
      </c>
      <c r="E845" s="4" t="s">
        <v>22</v>
      </c>
      <c r="F845" s="4" t="s">
        <v>86</v>
      </c>
      <c r="G845" s="4" t="s">
        <v>112</v>
      </c>
      <c r="H845" s="4" t="s">
        <v>795</v>
      </c>
      <c r="I845" s="4" t="s">
        <v>803</v>
      </c>
      <c r="J845" s="4" t="s">
        <v>778</v>
      </c>
      <c r="K845" s="4" t="s">
        <v>778</v>
      </c>
      <c r="L8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PharmaNoExpressLHRBRUGBBEEMEAEMEA</v>
      </c>
      <c r="M845" s="7">
        <v>1750.25</v>
      </c>
      <c r="N845" s="4">
        <v>382</v>
      </c>
      <c r="O845" s="13">
        <v>4.5818062827225132</v>
      </c>
      <c r="P845" s="8" t="s">
        <v>991</v>
      </c>
      <c r="Q845" s="12" t="s">
        <v>472</v>
      </c>
      <c r="R845" s="12" t="s">
        <v>792</v>
      </c>
      <c r="S845" s="12" t="s">
        <v>81</v>
      </c>
      <c r="T845" s="12" t="s">
        <v>861</v>
      </c>
      <c r="U845" s="22"/>
      <c r="V845" s="12">
        <v>93.75</v>
      </c>
      <c r="W845" s="12"/>
      <c r="X845" s="12">
        <v>4.13</v>
      </c>
      <c r="Y845" s="12"/>
      <c r="Z845" s="12">
        <v>2</v>
      </c>
      <c r="AA845" s="12">
        <v>1.9</v>
      </c>
      <c r="AB845" s="12">
        <v>1.9</v>
      </c>
      <c r="AC845" s="12"/>
      <c r="AD845" s="12"/>
      <c r="AE845" s="12" t="s">
        <v>900</v>
      </c>
      <c r="AF845" s="12"/>
      <c r="AG845" s="12"/>
      <c r="AH845" s="12"/>
      <c r="AI845" s="12"/>
      <c r="AJ845" s="12"/>
      <c r="AK845" s="12"/>
      <c r="AL845" s="16" t="s">
        <v>964</v>
      </c>
      <c r="AM845" s="12" t="s">
        <v>1504</v>
      </c>
      <c r="AN845" s="27">
        <f>VLOOKUP(Table24[[#This Row],[USD conversion]],Sheet2!A:B,2,FALSE)</f>
        <v>1.3593999999999999</v>
      </c>
      <c r="AO845" s="28">
        <f>Table24[[#This Row],[Min Charge]]*Table24[[#This Row],[Conversion Rate]]</f>
        <v>127.44374999999999</v>
      </c>
      <c r="AP845" s="28">
        <f>Table24[[#This Row],[45]]*Table24[[#This Row],[Conversion Rate]]</f>
        <v>0</v>
      </c>
      <c r="AQ845" s="28">
        <f>Table24[[#This Row],[100]]*Table24[[#This Row],[Conversion Rate]]</f>
        <v>5.6143219999999996</v>
      </c>
      <c r="AR845" s="28">
        <f>Table24[[#This Row],[200]]*Table24[[#This Row],[Conversion Rate]]</f>
        <v>0</v>
      </c>
      <c r="AS845" s="28">
        <f>Table24[[#This Row],[300]]*Table24[[#This Row],[Conversion Rate]]</f>
        <v>2.7187999999999999</v>
      </c>
      <c r="AT845" s="28">
        <f>Table24[[#This Row],[500]]*Table24[[#This Row],[Conversion Rate]]</f>
        <v>2.5828599999999997</v>
      </c>
      <c r="AU845" s="28">
        <f>Table24[[#This Row],[1000]]*Table24[[#This Row],[Conversion Rate]]</f>
        <v>2.5828599999999997</v>
      </c>
      <c r="AV845" s="28">
        <f>Table24[[#This Row],[2500]]*Table24[[#This Row],[Conversion Rate]]</f>
        <v>0</v>
      </c>
      <c r="AW845" s="28">
        <f>Table24[[#This Row],[5000]]*Table24[[#This Row],[Conversion Rate]]</f>
        <v>0</v>
      </c>
      <c r="AX845" s="28" t="str">
        <f>Table24[[#This Row],[All In/ ++]]</f>
        <v>all in</v>
      </c>
      <c r="AY845" s="28">
        <f>Table24[[#This Row],[FSC]]*Table24[[#This Row],[Conversion Rate]]</f>
        <v>0</v>
      </c>
      <c r="AZ845" s="28">
        <f>Table24[[#This Row],[SSC]]*Table24[[#This Row],[Conversion Rate]]</f>
        <v>0</v>
      </c>
      <c r="BA845" s="28">
        <f>Table24[[#This Row],[Screening]]*Table24[[#This Row],[Conversion Rate]]</f>
        <v>0</v>
      </c>
      <c r="BB845" s="28">
        <f>Table24[[#This Row],[Other Charges]]*Table24[[#This Row],[Conversion Rate]]</f>
        <v>0</v>
      </c>
      <c r="BC845" s="28">
        <f>Table24[[#This Row],[Dry Ice Charge]]*Table24[[#This Row],[Conversion Rate]]</f>
        <v>0</v>
      </c>
      <c r="BD845" s="28">
        <f>Table24[[#This Row],[SAF/kg]]*Table24[[#This Row],[Conversion Rate]]</f>
        <v>0</v>
      </c>
      <c r="BE845" s="30" cm="1">
        <f t="array" ref="BE845">IF(COUNTIFS(F$20:F$1213,F845,G$20:G$1213,G845)&gt;1,
    _xlfn.PERCENTRANK.INC(
        _xlfn._xlws.FILTER(AO$20:AO$1213, (F$20:F$1213=F845)*(G$20:G$1213=G845)*ISNUMBER(AO$20:AO$1213)),
        AO845
    ),
    0
)</f>
        <v>0</v>
      </c>
      <c r="BF845" s="28" t="str">
        <f t="shared" si="13"/>
        <v>Green</v>
      </c>
    </row>
    <row r="846" spans="3:58" hidden="1">
      <c r="C846" s="6" t="s">
        <v>20</v>
      </c>
      <c r="D846" s="4" t="s">
        <v>472</v>
      </c>
      <c r="E846" s="4" t="s">
        <v>22</v>
      </c>
      <c r="F846" s="4" t="s">
        <v>86</v>
      </c>
      <c r="G846" s="4" t="s">
        <v>112</v>
      </c>
      <c r="H846" s="4" t="s">
        <v>795</v>
      </c>
      <c r="I846" s="4" t="s">
        <v>803</v>
      </c>
      <c r="J846" s="4" t="s">
        <v>778</v>
      </c>
      <c r="K846" s="4" t="s">
        <v>778</v>
      </c>
      <c r="L8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PharmaYesExpressLHRBRUGBBEEMEAEMEA</v>
      </c>
      <c r="M846" s="7">
        <v>28965.68</v>
      </c>
      <c r="N846" s="4">
        <v>929</v>
      </c>
      <c r="O846" s="13">
        <v>31.179418729817009</v>
      </c>
      <c r="P846" s="8" t="s">
        <v>991</v>
      </c>
      <c r="Q846" s="12" t="s">
        <v>472</v>
      </c>
      <c r="R846" s="12" t="s">
        <v>792</v>
      </c>
      <c r="S846" s="12" t="s">
        <v>81</v>
      </c>
      <c r="T846" s="12" t="s">
        <v>861</v>
      </c>
      <c r="U846" s="22"/>
      <c r="V846" s="12">
        <v>93.75</v>
      </c>
      <c r="W846" s="12"/>
      <c r="X846" s="12">
        <v>2.1</v>
      </c>
      <c r="Y846" s="12"/>
      <c r="Z846" s="12">
        <v>2</v>
      </c>
      <c r="AA846" s="12">
        <v>1.9</v>
      </c>
      <c r="AB846" s="12">
        <v>1.8</v>
      </c>
      <c r="AC846" s="12"/>
      <c r="AD846" s="12"/>
      <c r="AE846" s="12" t="s">
        <v>900</v>
      </c>
      <c r="AF846" s="12"/>
      <c r="AG846" s="12"/>
      <c r="AH846" s="12"/>
      <c r="AI846" s="12"/>
      <c r="AJ846" s="12"/>
      <c r="AK846" s="12"/>
      <c r="AL846" s="16" t="s">
        <v>964</v>
      </c>
      <c r="AM846" s="12" t="s">
        <v>1504</v>
      </c>
      <c r="AN846" s="27">
        <f>VLOOKUP(Table24[[#This Row],[USD conversion]],Sheet2!A:B,2,FALSE)</f>
        <v>1.3593999999999999</v>
      </c>
      <c r="AO846" s="28">
        <f>Table24[[#This Row],[Min Charge]]*Table24[[#This Row],[Conversion Rate]]</f>
        <v>127.44374999999999</v>
      </c>
      <c r="AP846" s="28">
        <f>Table24[[#This Row],[45]]*Table24[[#This Row],[Conversion Rate]]</f>
        <v>0</v>
      </c>
      <c r="AQ846" s="28">
        <f>Table24[[#This Row],[100]]*Table24[[#This Row],[Conversion Rate]]</f>
        <v>2.8547400000000001</v>
      </c>
      <c r="AR846" s="28">
        <f>Table24[[#This Row],[200]]*Table24[[#This Row],[Conversion Rate]]</f>
        <v>0</v>
      </c>
      <c r="AS846" s="28">
        <f>Table24[[#This Row],[300]]*Table24[[#This Row],[Conversion Rate]]</f>
        <v>2.7187999999999999</v>
      </c>
      <c r="AT846" s="28">
        <f>Table24[[#This Row],[500]]*Table24[[#This Row],[Conversion Rate]]</f>
        <v>2.5828599999999997</v>
      </c>
      <c r="AU846" s="28">
        <f>Table24[[#This Row],[1000]]*Table24[[#This Row],[Conversion Rate]]</f>
        <v>2.44692</v>
      </c>
      <c r="AV846" s="28">
        <f>Table24[[#This Row],[2500]]*Table24[[#This Row],[Conversion Rate]]</f>
        <v>0</v>
      </c>
      <c r="AW846" s="28">
        <f>Table24[[#This Row],[5000]]*Table24[[#This Row],[Conversion Rate]]</f>
        <v>0</v>
      </c>
      <c r="AX846" s="28" t="str">
        <f>Table24[[#This Row],[All In/ ++]]</f>
        <v>all in</v>
      </c>
      <c r="AY846" s="28">
        <f>Table24[[#This Row],[FSC]]*Table24[[#This Row],[Conversion Rate]]</f>
        <v>0</v>
      </c>
      <c r="AZ846" s="28">
        <f>Table24[[#This Row],[SSC]]*Table24[[#This Row],[Conversion Rate]]</f>
        <v>0</v>
      </c>
      <c r="BA846" s="28">
        <f>Table24[[#This Row],[Screening]]*Table24[[#This Row],[Conversion Rate]]</f>
        <v>0</v>
      </c>
      <c r="BB846" s="28">
        <f>Table24[[#This Row],[Other Charges]]*Table24[[#This Row],[Conversion Rate]]</f>
        <v>0</v>
      </c>
      <c r="BC846" s="28">
        <f>Table24[[#This Row],[Dry Ice Charge]]*Table24[[#This Row],[Conversion Rate]]</f>
        <v>0</v>
      </c>
      <c r="BD846" s="28">
        <f>Table24[[#This Row],[SAF/kg]]*Table24[[#This Row],[Conversion Rate]]</f>
        <v>0</v>
      </c>
      <c r="BE846" s="30" cm="1">
        <f t="array" ref="BE846">IF(COUNTIFS(F$20:F$1213,F846,G$20:G$1213,G846)&gt;1,
    _xlfn.PERCENTRANK.INC(
        _xlfn._xlws.FILTER(AO$20:AO$1213, (F$20:F$1213=F846)*(G$20:G$1213=G846)*ISNUMBER(AO$20:AO$1213)),
        AO846
    ),
    0
)</f>
        <v>0</v>
      </c>
      <c r="BF846" s="28" t="str">
        <f t="shared" si="13"/>
        <v>Green</v>
      </c>
    </row>
    <row r="847" spans="3:58" hidden="1">
      <c r="C847" s="6" t="s">
        <v>20</v>
      </c>
      <c r="D847" s="4" t="s">
        <v>472</v>
      </c>
      <c r="E847" s="4" t="s">
        <v>22</v>
      </c>
      <c r="F847" s="4" t="s">
        <v>86</v>
      </c>
      <c r="G847" s="4" t="s">
        <v>150</v>
      </c>
      <c r="H847" s="4" t="s">
        <v>795</v>
      </c>
      <c r="I847" s="4" t="s">
        <v>794</v>
      </c>
      <c r="J847" s="4" t="s">
        <v>778</v>
      </c>
      <c r="K847" s="4" t="s">
        <v>778</v>
      </c>
      <c r="L8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PharmaYesExpressLHRCDGGBFREMEAEMEA</v>
      </c>
      <c r="M847" s="7">
        <v>10022.98</v>
      </c>
      <c r="N847" s="4">
        <v>527</v>
      </c>
      <c r="O847" s="13">
        <v>19.018937381404175</v>
      </c>
      <c r="P847" s="8" t="s">
        <v>991</v>
      </c>
      <c r="Q847" s="12" t="s">
        <v>472</v>
      </c>
      <c r="R847" s="12" t="s">
        <v>792</v>
      </c>
      <c r="S847" s="12" t="s">
        <v>81</v>
      </c>
      <c r="T847" s="12" t="s">
        <v>861</v>
      </c>
      <c r="U847" s="22"/>
      <c r="V847" s="12">
        <v>93.75</v>
      </c>
      <c r="W847" s="12"/>
      <c r="X847" s="12">
        <v>2.1</v>
      </c>
      <c r="Y847" s="12"/>
      <c r="Z847" s="12">
        <v>2</v>
      </c>
      <c r="AA847" s="12">
        <v>1.9</v>
      </c>
      <c r="AB847" s="12">
        <v>1.8</v>
      </c>
      <c r="AC847" s="12"/>
      <c r="AD847" s="12"/>
      <c r="AE847" s="12" t="s">
        <v>900</v>
      </c>
      <c r="AF847" s="12"/>
      <c r="AG847" s="12"/>
      <c r="AH847" s="12"/>
      <c r="AI847" s="12"/>
      <c r="AJ847" s="12"/>
      <c r="AK847" s="12"/>
      <c r="AL847" s="16" t="s">
        <v>964</v>
      </c>
      <c r="AM847" s="12" t="s">
        <v>1504</v>
      </c>
      <c r="AN847" s="27">
        <f>VLOOKUP(Table24[[#This Row],[USD conversion]],Sheet2!A:B,2,FALSE)</f>
        <v>1.3593999999999999</v>
      </c>
      <c r="AO847" s="28">
        <f>Table24[[#This Row],[Min Charge]]*Table24[[#This Row],[Conversion Rate]]</f>
        <v>127.44374999999999</v>
      </c>
      <c r="AP847" s="28">
        <f>Table24[[#This Row],[45]]*Table24[[#This Row],[Conversion Rate]]</f>
        <v>0</v>
      </c>
      <c r="AQ847" s="28">
        <f>Table24[[#This Row],[100]]*Table24[[#This Row],[Conversion Rate]]</f>
        <v>2.8547400000000001</v>
      </c>
      <c r="AR847" s="28">
        <f>Table24[[#This Row],[200]]*Table24[[#This Row],[Conversion Rate]]</f>
        <v>0</v>
      </c>
      <c r="AS847" s="28">
        <f>Table24[[#This Row],[300]]*Table24[[#This Row],[Conversion Rate]]</f>
        <v>2.7187999999999999</v>
      </c>
      <c r="AT847" s="28">
        <f>Table24[[#This Row],[500]]*Table24[[#This Row],[Conversion Rate]]</f>
        <v>2.5828599999999997</v>
      </c>
      <c r="AU847" s="28">
        <f>Table24[[#This Row],[1000]]*Table24[[#This Row],[Conversion Rate]]</f>
        <v>2.44692</v>
      </c>
      <c r="AV847" s="28">
        <f>Table24[[#This Row],[2500]]*Table24[[#This Row],[Conversion Rate]]</f>
        <v>0</v>
      </c>
      <c r="AW847" s="28">
        <f>Table24[[#This Row],[5000]]*Table24[[#This Row],[Conversion Rate]]</f>
        <v>0</v>
      </c>
      <c r="AX847" s="28" t="str">
        <f>Table24[[#This Row],[All In/ ++]]</f>
        <v>all in</v>
      </c>
      <c r="AY847" s="28">
        <f>Table24[[#This Row],[FSC]]*Table24[[#This Row],[Conversion Rate]]</f>
        <v>0</v>
      </c>
      <c r="AZ847" s="28">
        <f>Table24[[#This Row],[SSC]]*Table24[[#This Row],[Conversion Rate]]</f>
        <v>0</v>
      </c>
      <c r="BA847" s="28">
        <f>Table24[[#This Row],[Screening]]*Table24[[#This Row],[Conversion Rate]]</f>
        <v>0</v>
      </c>
      <c r="BB847" s="28">
        <f>Table24[[#This Row],[Other Charges]]*Table24[[#This Row],[Conversion Rate]]</f>
        <v>0</v>
      </c>
      <c r="BC847" s="28">
        <f>Table24[[#This Row],[Dry Ice Charge]]*Table24[[#This Row],[Conversion Rate]]</f>
        <v>0</v>
      </c>
      <c r="BD847" s="28">
        <f>Table24[[#This Row],[SAF/kg]]*Table24[[#This Row],[Conversion Rate]]</f>
        <v>0</v>
      </c>
      <c r="BE847" s="30" cm="1">
        <f t="array" ref="BE847">IF(COUNTIFS(F$20:F$1213,F847,G$20:G$1213,G847)&gt;1,
    _xlfn.PERCENTRANK.INC(
        _xlfn._xlws.FILTER(AO$20:AO$1213, (F$20:F$1213=F847)*(G$20:G$1213=G847)*ISNUMBER(AO$20:AO$1213)),
        AO847
    ),
    0
)</f>
        <v>0</v>
      </c>
      <c r="BF847" s="28" t="str">
        <f t="shared" si="13"/>
        <v>Green</v>
      </c>
    </row>
    <row r="848" spans="3:58" hidden="1">
      <c r="C848" s="6" t="s">
        <v>20</v>
      </c>
      <c r="D848" s="4" t="s">
        <v>21</v>
      </c>
      <c r="E848" s="4" t="s">
        <v>22</v>
      </c>
      <c r="F848" s="4" t="s">
        <v>86</v>
      </c>
      <c r="G848" s="4" t="s">
        <v>51</v>
      </c>
      <c r="H848" s="4" t="s">
        <v>795</v>
      </c>
      <c r="I848" s="4" t="s">
        <v>800</v>
      </c>
      <c r="J848" s="4" t="s">
        <v>778</v>
      </c>
      <c r="K848" s="4" t="s">
        <v>778</v>
      </c>
      <c r="L8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PharmaNoExpressLHRFRAGBDEEMEAEMEA</v>
      </c>
      <c r="M848" s="7">
        <v>1316.39462</v>
      </c>
      <c r="N848" s="4">
        <v>319</v>
      </c>
      <c r="O848" s="13">
        <v>4.1266289028213166</v>
      </c>
      <c r="P848" s="8" t="s">
        <v>991</v>
      </c>
      <c r="Q848" s="12" t="s">
        <v>472</v>
      </c>
      <c r="R848" s="12" t="s">
        <v>792</v>
      </c>
      <c r="S848" s="12" t="s">
        <v>81</v>
      </c>
      <c r="T848" s="12" t="s">
        <v>861</v>
      </c>
      <c r="U848" s="22"/>
      <c r="V848" s="12">
        <v>93.75</v>
      </c>
      <c r="W848" s="12"/>
      <c r="X848" s="12">
        <v>4.32</v>
      </c>
      <c r="Y848" s="12"/>
      <c r="Z848" s="12">
        <v>2.1</v>
      </c>
      <c r="AA848" s="12">
        <v>2</v>
      </c>
      <c r="AB848" s="12">
        <v>1.9</v>
      </c>
      <c r="AC848" s="12"/>
      <c r="AD848" s="12"/>
      <c r="AE848" s="12" t="s">
        <v>900</v>
      </c>
      <c r="AF848" s="12"/>
      <c r="AG848" s="12"/>
      <c r="AH848" s="12"/>
      <c r="AI848" s="12"/>
      <c r="AJ848" s="12"/>
      <c r="AK848" s="12"/>
      <c r="AL848" s="16" t="s">
        <v>964</v>
      </c>
      <c r="AM848" s="12" t="s">
        <v>1504</v>
      </c>
      <c r="AN848" s="27">
        <f>VLOOKUP(Table24[[#This Row],[USD conversion]],Sheet2!A:B,2,FALSE)</f>
        <v>1.3593999999999999</v>
      </c>
      <c r="AO848" s="28">
        <f>Table24[[#This Row],[Min Charge]]*Table24[[#This Row],[Conversion Rate]]</f>
        <v>127.44374999999999</v>
      </c>
      <c r="AP848" s="28">
        <f>Table24[[#This Row],[45]]*Table24[[#This Row],[Conversion Rate]]</f>
        <v>0</v>
      </c>
      <c r="AQ848" s="28">
        <f>Table24[[#This Row],[100]]*Table24[[#This Row],[Conversion Rate]]</f>
        <v>5.8726080000000005</v>
      </c>
      <c r="AR848" s="28">
        <f>Table24[[#This Row],[200]]*Table24[[#This Row],[Conversion Rate]]</f>
        <v>0</v>
      </c>
      <c r="AS848" s="28">
        <f>Table24[[#This Row],[300]]*Table24[[#This Row],[Conversion Rate]]</f>
        <v>2.8547400000000001</v>
      </c>
      <c r="AT848" s="28">
        <f>Table24[[#This Row],[500]]*Table24[[#This Row],[Conversion Rate]]</f>
        <v>2.7187999999999999</v>
      </c>
      <c r="AU848" s="28">
        <f>Table24[[#This Row],[1000]]*Table24[[#This Row],[Conversion Rate]]</f>
        <v>2.5828599999999997</v>
      </c>
      <c r="AV848" s="28">
        <f>Table24[[#This Row],[2500]]*Table24[[#This Row],[Conversion Rate]]</f>
        <v>0</v>
      </c>
      <c r="AW848" s="28">
        <f>Table24[[#This Row],[5000]]*Table24[[#This Row],[Conversion Rate]]</f>
        <v>0</v>
      </c>
      <c r="AX848" s="28" t="str">
        <f>Table24[[#This Row],[All In/ ++]]</f>
        <v>all in</v>
      </c>
      <c r="AY848" s="28">
        <f>Table24[[#This Row],[FSC]]*Table24[[#This Row],[Conversion Rate]]</f>
        <v>0</v>
      </c>
      <c r="AZ848" s="28">
        <f>Table24[[#This Row],[SSC]]*Table24[[#This Row],[Conversion Rate]]</f>
        <v>0</v>
      </c>
      <c r="BA848" s="28">
        <f>Table24[[#This Row],[Screening]]*Table24[[#This Row],[Conversion Rate]]</f>
        <v>0</v>
      </c>
      <c r="BB848" s="28">
        <f>Table24[[#This Row],[Other Charges]]*Table24[[#This Row],[Conversion Rate]]</f>
        <v>0</v>
      </c>
      <c r="BC848" s="28">
        <f>Table24[[#This Row],[Dry Ice Charge]]*Table24[[#This Row],[Conversion Rate]]</f>
        <v>0</v>
      </c>
      <c r="BD848" s="28">
        <f>Table24[[#This Row],[SAF/kg]]*Table24[[#This Row],[Conversion Rate]]</f>
        <v>0</v>
      </c>
      <c r="BE848" s="30" cm="1">
        <f t="array" ref="BE848">IF(COUNTIFS(F$20:F$1213,F848,G$20:G$1213,G848)&gt;1,
    _xlfn.PERCENTRANK.INC(
        _xlfn._xlws.FILTER(AO$20:AO$1213, (F$20:F$1213=F848)*(G$20:G$1213=G848)*ISNUMBER(AO$20:AO$1213)),
        AO848
    ),
    0
)</f>
        <v>0</v>
      </c>
      <c r="BF848" s="28" t="str">
        <f t="shared" si="13"/>
        <v>Green</v>
      </c>
    </row>
    <row r="849" spans="3:58" hidden="1">
      <c r="C849" s="6" t="s">
        <v>20</v>
      </c>
      <c r="D849" s="4" t="s">
        <v>472</v>
      </c>
      <c r="E849" s="4" t="s">
        <v>22</v>
      </c>
      <c r="F849" s="4" t="s">
        <v>86</v>
      </c>
      <c r="G849" s="4" t="s">
        <v>51</v>
      </c>
      <c r="H849" s="4" t="s">
        <v>795</v>
      </c>
      <c r="I849" s="4" t="s">
        <v>800</v>
      </c>
      <c r="J849" s="4" t="s">
        <v>778</v>
      </c>
      <c r="K849" s="4" t="s">
        <v>778</v>
      </c>
      <c r="L8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PharmaYesExpressLHRFRAGBDEEMEAEMEA</v>
      </c>
      <c r="M849" s="7">
        <v>41110.949999999997</v>
      </c>
      <c r="N849" s="4">
        <v>951</v>
      </c>
      <c r="O849" s="13">
        <v>43.229179810725547</v>
      </c>
      <c r="P849" s="8" t="s">
        <v>991</v>
      </c>
      <c r="Q849" s="12" t="s">
        <v>472</v>
      </c>
      <c r="R849" s="12" t="s">
        <v>792</v>
      </c>
      <c r="S849" s="12" t="s">
        <v>81</v>
      </c>
      <c r="T849" s="12" t="s">
        <v>861</v>
      </c>
      <c r="U849" s="22"/>
      <c r="V849" s="12">
        <v>93.75</v>
      </c>
      <c r="W849" s="12"/>
      <c r="X849" s="12">
        <v>2.2000000000000002</v>
      </c>
      <c r="Y849" s="12"/>
      <c r="Z849" s="12">
        <v>2.1</v>
      </c>
      <c r="AA849" s="12">
        <v>2</v>
      </c>
      <c r="AB849" s="12">
        <v>1.9</v>
      </c>
      <c r="AC849" s="12"/>
      <c r="AD849" s="12"/>
      <c r="AE849" s="12" t="s">
        <v>900</v>
      </c>
      <c r="AF849" s="12"/>
      <c r="AG849" s="12"/>
      <c r="AH849" s="12"/>
      <c r="AI849" s="12"/>
      <c r="AJ849" s="12"/>
      <c r="AK849" s="12"/>
      <c r="AL849" s="16" t="s">
        <v>964</v>
      </c>
      <c r="AM849" s="12" t="s">
        <v>1504</v>
      </c>
      <c r="AN849" s="27">
        <f>VLOOKUP(Table24[[#This Row],[USD conversion]],Sheet2!A:B,2,FALSE)</f>
        <v>1.3593999999999999</v>
      </c>
      <c r="AO849" s="28">
        <f>Table24[[#This Row],[Min Charge]]*Table24[[#This Row],[Conversion Rate]]</f>
        <v>127.44374999999999</v>
      </c>
      <c r="AP849" s="28">
        <f>Table24[[#This Row],[45]]*Table24[[#This Row],[Conversion Rate]]</f>
        <v>0</v>
      </c>
      <c r="AQ849" s="28">
        <f>Table24[[#This Row],[100]]*Table24[[#This Row],[Conversion Rate]]</f>
        <v>2.9906800000000002</v>
      </c>
      <c r="AR849" s="28">
        <f>Table24[[#This Row],[200]]*Table24[[#This Row],[Conversion Rate]]</f>
        <v>0</v>
      </c>
      <c r="AS849" s="28">
        <f>Table24[[#This Row],[300]]*Table24[[#This Row],[Conversion Rate]]</f>
        <v>2.8547400000000001</v>
      </c>
      <c r="AT849" s="28">
        <f>Table24[[#This Row],[500]]*Table24[[#This Row],[Conversion Rate]]</f>
        <v>2.7187999999999999</v>
      </c>
      <c r="AU849" s="28">
        <f>Table24[[#This Row],[1000]]*Table24[[#This Row],[Conversion Rate]]</f>
        <v>2.5828599999999997</v>
      </c>
      <c r="AV849" s="28">
        <f>Table24[[#This Row],[2500]]*Table24[[#This Row],[Conversion Rate]]</f>
        <v>0</v>
      </c>
      <c r="AW849" s="28">
        <f>Table24[[#This Row],[5000]]*Table24[[#This Row],[Conversion Rate]]</f>
        <v>0</v>
      </c>
      <c r="AX849" s="28" t="str">
        <f>Table24[[#This Row],[All In/ ++]]</f>
        <v>all in</v>
      </c>
      <c r="AY849" s="28">
        <f>Table24[[#This Row],[FSC]]*Table24[[#This Row],[Conversion Rate]]</f>
        <v>0</v>
      </c>
      <c r="AZ849" s="28">
        <f>Table24[[#This Row],[SSC]]*Table24[[#This Row],[Conversion Rate]]</f>
        <v>0</v>
      </c>
      <c r="BA849" s="28">
        <f>Table24[[#This Row],[Screening]]*Table24[[#This Row],[Conversion Rate]]</f>
        <v>0</v>
      </c>
      <c r="BB849" s="28">
        <f>Table24[[#This Row],[Other Charges]]*Table24[[#This Row],[Conversion Rate]]</f>
        <v>0</v>
      </c>
      <c r="BC849" s="28">
        <f>Table24[[#This Row],[Dry Ice Charge]]*Table24[[#This Row],[Conversion Rate]]</f>
        <v>0</v>
      </c>
      <c r="BD849" s="28">
        <f>Table24[[#This Row],[SAF/kg]]*Table24[[#This Row],[Conversion Rate]]</f>
        <v>0</v>
      </c>
      <c r="BE849" s="30" cm="1">
        <f t="array" ref="BE849">IF(COUNTIFS(F$20:F$1213,F849,G$20:G$1213,G849)&gt;1,
    _xlfn.PERCENTRANK.INC(
        _xlfn._xlws.FILTER(AO$20:AO$1213, (F$20:F$1213=F849)*(G$20:G$1213=G849)*ISNUMBER(AO$20:AO$1213)),
        AO849
    ),
    0
)</f>
        <v>0</v>
      </c>
      <c r="BF849" s="28" t="str">
        <f t="shared" si="13"/>
        <v>Green</v>
      </c>
    </row>
    <row r="850" spans="3:58" hidden="1">
      <c r="C850" s="6" t="s">
        <v>20</v>
      </c>
      <c r="D850" s="4" t="s">
        <v>472</v>
      </c>
      <c r="E850" s="4" t="s">
        <v>22</v>
      </c>
      <c r="F850" s="4" t="s">
        <v>86</v>
      </c>
      <c r="G850" s="4" t="s">
        <v>269</v>
      </c>
      <c r="H850" s="4" t="s">
        <v>795</v>
      </c>
      <c r="I850" s="4" t="s">
        <v>807</v>
      </c>
      <c r="J850" s="4" t="s">
        <v>778</v>
      </c>
      <c r="K850" s="4" t="s">
        <v>778</v>
      </c>
      <c r="L8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PharmaYesExpressLHRGVAGBCHEMEAEMEA</v>
      </c>
      <c r="M850" s="7">
        <v>12940.1</v>
      </c>
      <c r="N850" s="4">
        <v>316</v>
      </c>
      <c r="O850" s="13">
        <v>40.949683544303795</v>
      </c>
      <c r="P850" s="8" t="s">
        <v>991</v>
      </c>
      <c r="Q850" s="12" t="s">
        <v>472</v>
      </c>
      <c r="R850" s="12" t="s">
        <v>792</v>
      </c>
      <c r="S850" s="12" t="s">
        <v>81</v>
      </c>
      <c r="T850" s="12" t="s">
        <v>861</v>
      </c>
      <c r="U850" s="22"/>
      <c r="V850" s="12">
        <v>93.75</v>
      </c>
      <c r="W850" s="12"/>
      <c r="X850" s="12">
        <v>2.1</v>
      </c>
      <c r="Y850" s="12"/>
      <c r="Z850" s="12">
        <v>2</v>
      </c>
      <c r="AA850" s="12">
        <v>1.9</v>
      </c>
      <c r="AB850" s="12">
        <v>1.8</v>
      </c>
      <c r="AC850" s="12"/>
      <c r="AD850" s="12"/>
      <c r="AE850" s="12" t="s">
        <v>900</v>
      </c>
      <c r="AF850" s="12"/>
      <c r="AG850" s="12"/>
      <c r="AH850" s="12"/>
      <c r="AI850" s="12"/>
      <c r="AJ850" s="12"/>
      <c r="AK850" s="12"/>
      <c r="AL850" s="16" t="s">
        <v>964</v>
      </c>
      <c r="AM850" s="12" t="s">
        <v>1504</v>
      </c>
      <c r="AN850" s="27">
        <f>VLOOKUP(Table24[[#This Row],[USD conversion]],Sheet2!A:B,2,FALSE)</f>
        <v>1.3593999999999999</v>
      </c>
      <c r="AO850" s="28">
        <f>Table24[[#This Row],[Min Charge]]*Table24[[#This Row],[Conversion Rate]]</f>
        <v>127.44374999999999</v>
      </c>
      <c r="AP850" s="28">
        <f>Table24[[#This Row],[45]]*Table24[[#This Row],[Conversion Rate]]</f>
        <v>0</v>
      </c>
      <c r="AQ850" s="28">
        <f>Table24[[#This Row],[100]]*Table24[[#This Row],[Conversion Rate]]</f>
        <v>2.8547400000000001</v>
      </c>
      <c r="AR850" s="28">
        <f>Table24[[#This Row],[200]]*Table24[[#This Row],[Conversion Rate]]</f>
        <v>0</v>
      </c>
      <c r="AS850" s="28">
        <f>Table24[[#This Row],[300]]*Table24[[#This Row],[Conversion Rate]]</f>
        <v>2.7187999999999999</v>
      </c>
      <c r="AT850" s="28">
        <f>Table24[[#This Row],[500]]*Table24[[#This Row],[Conversion Rate]]</f>
        <v>2.5828599999999997</v>
      </c>
      <c r="AU850" s="28">
        <f>Table24[[#This Row],[1000]]*Table24[[#This Row],[Conversion Rate]]</f>
        <v>2.44692</v>
      </c>
      <c r="AV850" s="28">
        <f>Table24[[#This Row],[2500]]*Table24[[#This Row],[Conversion Rate]]</f>
        <v>0</v>
      </c>
      <c r="AW850" s="28">
        <f>Table24[[#This Row],[5000]]*Table24[[#This Row],[Conversion Rate]]</f>
        <v>0</v>
      </c>
      <c r="AX850" s="28" t="str">
        <f>Table24[[#This Row],[All In/ ++]]</f>
        <v>all in</v>
      </c>
      <c r="AY850" s="28">
        <f>Table24[[#This Row],[FSC]]*Table24[[#This Row],[Conversion Rate]]</f>
        <v>0</v>
      </c>
      <c r="AZ850" s="28">
        <f>Table24[[#This Row],[SSC]]*Table24[[#This Row],[Conversion Rate]]</f>
        <v>0</v>
      </c>
      <c r="BA850" s="28">
        <f>Table24[[#This Row],[Screening]]*Table24[[#This Row],[Conversion Rate]]</f>
        <v>0</v>
      </c>
      <c r="BB850" s="28">
        <f>Table24[[#This Row],[Other Charges]]*Table24[[#This Row],[Conversion Rate]]</f>
        <v>0</v>
      </c>
      <c r="BC850" s="28">
        <f>Table24[[#This Row],[Dry Ice Charge]]*Table24[[#This Row],[Conversion Rate]]</f>
        <v>0</v>
      </c>
      <c r="BD850" s="28">
        <f>Table24[[#This Row],[SAF/kg]]*Table24[[#This Row],[Conversion Rate]]</f>
        <v>0</v>
      </c>
      <c r="BE850" s="30" cm="1">
        <f t="array" ref="BE850">IF(COUNTIFS(F$20:F$1213,F850,G$20:G$1213,G850)&gt;1,
    _xlfn.PERCENTRANK.INC(
        _xlfn._xlws.FILTER(AO$20:AO$1213, (F$20:F$1213=F850)*(G$20:G$1213=G850)*ISNUMBER(AO$20:AO$1213)),
        AO850
    ),
    0
)</f>
        <v>0</v>
      </c>
      <c r="BF850" s="28" t="str">
        <f t="shared" si="13"/>
        <v>Green</v>
      </c>
    </row>
    <row r="851" spans="3:58" hidden="1">
      <c r="C851" s="6" t="s">
        <v>20</v>
      </c>
      <c r="D851" s="4" t="s">
        <v>472</v>
      </c>
      <c r="E851" s="4" t="s">
        <v>22</v>
      </c>
      <c r="F851" s="4" t="s">
        <v>86</v>
      </c>
      <c r="G851" s="4" t="s">
        <v>110</v>
      </c>
      <c r="H851" s="4" t="s">
        <v>795</v>
      </c>
      <c r="I851" s="4" t="s">
        <v>809</v>
      </c>
      <c r="J851" s="4" t="s">
        <v>778</v>
      </c>
      <c r="K851" s="4" t="s">
        <v>777</v>
      </c>
      <c r="L8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851" s="7">
        <v>15980.610000000011</v>
      </c>
      <c r="N851" s="4">
        <v>926</v>
      </c>
      <c r="O851" s="13">
        <v>17.257678185745153</v>
      </c>
      <c r="P851" s="8" t="s">
        <v>991</v>
      </c>
      <c r="Q851" s="12" t="s">
        <v>472</v>
      </c>
      <c r="R851" s="12" t="s">
        <v>792</v>
      </c>
      <c r="S851" s="12" t="s">
        <v>81</v>
      </c>
      <c r="T851" s="12" t="s">
        <v>861</v>
      </c>
      <c r="U851" s="22"/>
      <c r="V851" s="12">
        <v>93.75</v>
      </c>
      <c r="W851" s="12"/>
      <c r="X851" s="12">
        <v>2.15</v>
      </c>
      <c r="Y851" s="12"/>
      <c r="Z851" s="12">
        <v>2.0499999999999998</v>
      </c>
      <c r="AA851" s="12">
        <v>1.95</v>
      </c>
      <c r="AB851" s="12">
        <v>1.85</v>
      </c>
      <c r="AC851" s="12"/>
      <c r="AD851" s="12"/>
      <c r="AE851" s="12" t="s">
        <v>900</v>
      </c>
      <c r="AF851" s="12"/>
      <c r="AG851" s="12"/>
      <c r="AH851" s="12"/>
      <c r="AI851" s="12"/>
      <c r="AJ851" s="12"/>
      <c r="AK851" s="12"/>
      <c r="AL851" s="16" t="s">
        <v>964</v>
      </c>
      <c r="AM851" s="12" t="s">
        <v>1504</v>
      </c>
      <c r="AN851" s="27">
        <f>VLOOKUP(Table24[[#This Row],[USD conversion]],Sheet2!A:B,2,FALSE)</f>
        <v>1.3593999999999999</v>
      </c>
      <c r="AO851" s="28">
        <f>Table24[[#This Row],[Min Charge]]*Table24[[#This Row],[Conversion Rate]]</f>
        <v>127.44374999999999</v>
      </c>
      <c r="AP851" s="28">
        <f>Table24[[#This Row],[45]]*Table24[[#This Row],[Conversion Rate]]</f>
        <v>0</v>
      </c>
      <c r="AQ851" s="28">
        <f>Table24[[#This Row],[100]]*Table24[[#This Row],[Conversion Rate]]</f>
        <v>2.9227099999999999</v>
      </c>
      <c r="AR851" s="28">
        <f>Table24[[#This Row],[200]]*Table24[[#This Row],[Conversion Rate]]</f>
        <v>0</v>
      </c>
      <c r="AS851" s="28">
        <f>Table24[[#This Row],[300]]*Table24[[#This Row],[Conversion Rate]]</f>
        <v>2.7867699999999997</v>
      </c>
      <c r="AT851" s="28">
        <f>Table24[[#This Row],[500]]*Table24[[#This Row],[Conversion Rate]]</f>
        <v>2.65083</v>
      </c>
      <c r="AU851" s="28">
        <f>Table24[[#This Row],[1000]]*Table24[[#This Row],[Conversion Rate]]</f>
        <v>2.5148899999999998</v>
      </c>
      <c r="AV851" s="28">
        <f>Table24[[#This Row],[2500]]*Table24[[#This Row],[Conversion Rate]]</f>
        <v>0</v>
      </c>
      <c r="AW851" s="28">
        <f>Table24[[#This Row],[5000]]*Table24[[#This Row],[Conversion Rate]]</f>
        <v>0</v>
      </c>
      <c r="AX851" s="28" t="str">
        <f>Table24[[#This Row],[All In/ ++]]</f>
        <v>all in</v>
      </c>
      <c r="AY851" s="28">
        <f>Table24[[#This Row],[FSC]]*Table24[[#This Row],[Conversion Rate]]</f>
        <v>0</v>
      </c>
      <c r="AZ851" s="28">
        <f>Table24[[#This Row],[SSC]]*Table24[[#This Row],[Conversion Rate]]</f>
        <v>0</v>
      </c>
      <c r="BA851" s="28">
        <f>Table24[[#This Row],[Screening]]*Table24[[#This Row],[Conversion Rate]]</f>
        <v>0</v>
      </c>
      <c r="BB851" s="28">
        <f>Table24[[#This Row],[Other Charges]]*Table24[[#This Row],[Conversion Rate]]</f>
        <v>0</v>
      </c>
      <c r="BC851" s="28">
        <f>Table24[[#This Row],[Dry Ice Charge]]*Table24[[#This Row],[Conversion Rate]]</f>
        <v>0</v>
      </c>
      <c r="BD851" s="28">
        <f>Table24[[#This Row],[SAF/kg]]*Table24[[#This Row],[Conversion Rate]]</f>
        <v>0</v>
      </c>
      <c r="BE851" s="30" cm="1">
        <f t="array" ref="BE851">IF(COUNTIFS(F$20:F$1213,F851,G$20:G$1213,G851)&gt;1,
    _xlfn.PERCENTRANK.INC(
        _xlfn._xlws.FILTER(AO$20:AO$1213, (F$20:F$1213=F851)*(G$20:G$1213=G851)*ISNUMBER(AO$20:AO$1213)),
        AO851
    ),
    0
)</f>
        <v>0.42799999999999999</v>
      </c>
      <c r="BF851" s="28" t="str">
        <f t="shared" si="13"/>
        <v>Orange</v>
      </c>
    </row>
    <row r="852" spans="3:58" hidden="1">
      <c r="C852" s="6" t="s">
        <v>20</v>
      </c>
      <c r="D852" s="4" t="s">
        <v>21</v>
      </c>
      <c r="E852" s="4" t="s">
        <v>22</v>
      </c>
      <c r="F852" s="4" t="s">
        <v>86</v>
      </c>
      <c r="G852" s="4" t="s">
        <v>66</v>
      </c>
      <c r="H852" s="4" t="s">
        <v>795</v>
      </c>
      <c r="I852" s="4" t="s">
        <v>799</v>
      </c>
      <c r="J852" s="4" t="s">
        <v>778</v>
      </c>
      <c r="K852" s="4" t="s">
        <v>776</v>
      </c>
      <c r="L8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PharmaNoExpressLHRJFKGBUSEMEAAMERICAS</v>
      </c>
      <c r="M852" s="7">
        <v>2107.6646199999996</v>
      </c>
      <c r="N852" s="4">
        <v>381</v>
      </c>
      <c r="O852" s="13">
        <v>5.5319281364829385</v>
      </c>
      <c r="P852" s="8" t="s">
        <v>991</v>
      </c>
      <c r="Q852" s="12" t="s">
        <v>472</v>
      </c>
      <c r="R852" s="12" t="s">
        <v>792</v>
      </c>
      <c r="S852" s="12" t="s">
        <v>81</v>
      </c>
      <c r="T852" s="12" t="s">
        <v>861</v>
      </c>
      <c r="U852" s="22"/>
      <c r="V852" s="12">
        <v>159</v>
      </c>
      <c r="W852" s="12"/>
      <c r="X852" s="12">
        <v>8.6300000000000008</v>
      </c>
      <c r="Y852" s="12"/>
      <c r="Z852" s="12">
        <v>5</v>
      </c>
      <c r="AA852" s="12">
        <v>4.3</v>
      </c>
      <c r="AB852" s="12">
        <v>4</v>
      </c>
      <c r="AC852" s="12"/>
      <c r="AD852" s="12"/>
      <c r="AE852" s="12" t="s">
        <v>900</v>
      </c>
      <c r="AF852" s="12"/>
      <c r="AG852" s="12"/>
      <c r="AH852" s="12"/>
      <c r="AI852" s="12"/>
      <c r="AJ852" s="12"/>
      <c r="AK852" s="12"/>
      <c r="AL852" s="16" t="s">
        <v>964</v>
      </c>
      <c r="AM852" s="12" t="s">
        <v>1504</v>
      </c>
      <c r="AN852" s="27">
        <f>VLOOKUP(Table24[[#This Row],[USD conversion]],Sheet2!A:B,2,FALSE)</f>
        <v>1.3593999999999999</v>
      </c>
      <c r="AO852" s="28">
        <f>Table24[[#This Row],[Min Charge]]*Table24[[#This Row],[Conversion Rate]]</f>
        <v>216.1446</v>
      </c>
      <c r="AP852" s="28">
        <f>Table24[[#This Row],[45]]*Table24[[#This Row],[Conversion Rate]]</f>
        <v>0</v>
      </c>
      <c r="AQ852" s="28">
        <f>Table24[[#This Row],[100]]*Table24[[#This Row],[Conversion Rate]]</f>
        <v>11.731622</v>
      </c>
      <c r="AR852" s="28">
        <f>Table24[[#This Row],[200]]*Table24[[#This Row],[Conversion Rate]]</f>
        <v>0</v>
      </c>
      <c r="AS852" s="28">
        <f>Table24[[#This Row],[300]]*Table24[[#This Row],[Conversion Rate]]</f>
        <v>6.7969999999999997</v>
      </c>
      <c r="AT852" s="28">
        <f>Table24[[#This Row],[500]]*Table24[[#This Row],[Conversion Rate]]</f>
        <v>5.8454199999999998</v>
      </c>
      <c r="AU852" s="28">
        <f>Table24[[#This Row],[1000]]*Table24[[#This Row],[Conversion Rate]]</f>
        <v>5.4375999999999998</v>
      </c>
      <c r="AV852" s="28">
        <f>Table24[[#This Row],[2500]]*Table24[[#This Row],[Conversion Rate]]</f>
        <v>0</v>
      </c>
      <c r="AW852" s="28">
        <f>Table24[[#This Row],[5000]]*Table24[[#This Row],[Conversion Rate]]</f>
        <v>0</v>
      </c>
      <c r="AX852" s="28" t="str">
        <f>Table24[[#This Row],[All In/ ++]]</f>
        <v>all in</v>
      </c>
      <c r="AY852" s="28">
        <f>Table24[[#This Row],[FSC]]*Table24[[#This Row],[Conversion Rate]]</f>
        <v>0</v>
      </c>
      <c r="AZ852" s="28">
        <f>Table24[[#This Row],[SSC]]*Table24[[#This Row],[Conversion Rate]]</f>
        <v>0</v>
      </c>
      <c r="BA852" s="28">
        <f>Table24[[#This Row],[Screening]]*Table24[[#This Row],[Conversion Rate]]</f>
        <v>0</v>
      </c>
      <c r="BB852" s="28">
        <f>Table24[[#This Row],[Other Charges]]*Table24[[#This Row],[Conversion Rate]]</f>
        <v>0</v>
      </c>
      <c r="BC852" s="28">
        <f>Table24[[#This Row],[Dry Ice Charge]]*Table24[[#This Row],[Conversion Rate]]</f>
        <v>0</v>
      </c>
      <c r="BD852" s="28">
        <f>Table24[[#This Row],[SAF/kg]]*Table24[[#This Row],[Conversion Rate]]</f>
        <v>0</v>
      </c>
      <c r="BE852" s="30" cm="1">
        <f t="array" ref="BE852">IF(COUNTIFS(F$20:F$1213,F852,G$20:G$1213,G852)&gt;1,
    _xlfn.PERCENTRANK.INC(
        _xlfn._xlws.FILTER(AO$20:AO$1213, (F$20:F$1213=F852)*(G$20:G$1213=G852)*ISNUMBER(AO$20:AO$1213)),
        AO852
    ),
    0
)</f>
        <v>0.72699999999999998</v>
      </c>
      <c r="BF852" s="28" t="str">
        <f t="shared" si="13"/>
        <v>Red</v>
      </c>
    </row>
    <row r="853" spans="3:58" hidden="1">
      <c r="C853" s="6" t="s">
        <v>20</v>
      </c>
      <c r="D853" s="4" t="s">
        <v>472</v>
      </c>
      <c r="E853" s="4" t="s">
        <v>22</v>
      </c>
      <c r="F853" s="4" t="s">
        <v>86</v>
      </c>
      <c r="G853" s="4" t="s">
        <v>66</v>
      </c>
      <c r="H853" s="4" t="s">
        <v>795</v>
      </c>
      <c r="I853" s="4" t="s">
        <v>799</v>
      </c>
      <c r="J853" s="4" t="s">
        <v>778</v>
      </c>
      <c r="K853" s="4" t="s">
        <v>776</v>
      </c>
      <c r="L8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PharmaYesExpressLHRJFKGBUSEMEAAMERICAS</v>
      </c>
      <c r="M853" s="7">
        <v>125201.32741999996</v>
      </c>
      <c r="N853" s="4">
        <v>1043</v>
      </c>
      <c r="O853" s="13">
        <v>120.03962360498558</v>
      </c>
      <c r="P853" s="8" t="s">
        <v>991</v>
      </c>
      <c r="Q853" s="12" t="s">
        <v>472</v>
      </c>
      <c r="R853" s="12" t="s">
        <v>792</v>
      </c>
      <c r="S853" s="12" t="s">
        <v>81</v>
      </c>
      <c r="T853" s="12" t="s">
        <v>861</v>
      </c>
      <c r="U853" s="22"/>
      <c r="V853" s="12">
        <v>159</v>
      </c>
      <c r="W853" s="12"/>
      <c r="X853" s="12">
        <v>7</v>
      </c>
      <c r="Y853" s="12"/>
      <c r="Z853" s="12">
        <v>5.5</v>
      </c>
      <c r="AA853" s="12">
        <v>4.5</v>
      </c>
      <c r="AB853" s="12">
        <v>4</v>
      </c>
      <c r="AC853" s="12"/>
      <c r="AD853" s="12"/>
      <c r="AE853" s="12" t="s">
        <v>900</v>
      </c>
      <c r="AF853" s="12"/>
      <c r="AG853" s="12"/>
      <c r="AH853" s="12"/>
      <c r="AI853" s="12"/>
      <c r="AJ853" s="12"/>
      <c r="AK853" s="12"/>
      <c r="AL853" s="16" t="s">
        <v>964</v>
      </c>
      <c r="AM853" s="12" t="s">
        <v>1504</v>
      </c>
      <c r="AN853" s="27">
        <f>VLOOKUP(Table24[[#This Row],[USD conversion]],Sheet2!A:B,2,FALSE)</f>
        <v>1.3593999999999999</v>
      </c>
      <c r="AO853" s="28">
        <f>Table24[[#This Row],[Min Charge]]*Table24[[#This Row],[Conversion Rate]]</f>
        <v>216.1446</v>
      </c>
      <c r="AP853" s="28">
        <f>Table24[[#This Row],[45]]*Table24[[#This Row],[Conversion Rate]]</f>
        <v>0</v>
      </c>
      <c r="AQ853" s="28">
        <f>Table24[[#This Row],[100]]*Table24[[#This Row],[Conversion Rate]]</f>
        <v>9.5157999999999987</v>
      </c>
      <c r="AR853" s="28">
        <f>Table24[[#This Row],[200]]*Table24[[#This Row],[Conversion Rate]]</f>
        <v>0</v>
      </c>
      <c r="AS853" s="28">
        <f>Table24[[#This Row],[300]]*Table24[[#This Row],[Conversion Rate]]</f>
        <v>7.4766999999999992</v>
      </c>
      <c r="AT853" s="28">
        <f>Table24[[#This Row],[500]]*Table24[[#This Row],[Conversion Rate]]</f>
        <v>6.1173000000000002</v>
      </c>
      <c r="AU853" s="28">
        <f>Table24[[#This Row],[1000]]*Table24[[#This Row],[Conversion Rate]]</f>
        <v>5.4375999999999998</v>
      </c>
      <c r="AV853" s="28">
        <f>Table24[[#This Row],[2500]]*Table24[[#This Row],[Conversion Rate]]</f>
        <v>0</v>
      </c>
      <c r="AW853" s="28">
        <f>Table24[[#This Row],[5000]]*Table24[[#This Row],[Conversion Rate]]</f>
        <v>0</v>
      </c>
      <c r="AX853" s="28" t="str">
        <f>Table24[[#This Row],[All In/ ++]]</f>
        <v>all in</v>
      </c>
      <c r="AY853" s="28">
        <f>Table24[[#This Row],[FSC]]*Table24[[#This Row],[Conversion Rate]]</f>
        <v>0</v>
      </c>
      <c r="AZ853" s="28">
        <f>Table24[[#This Row],[SSC]]*Table24[[#This Row],[Conversion Rate]]</f>
        <v>0</v>
      </c>
      <c r="BA853" s="28">
        <f>Table24[[#This Row],[Screening]]*Table24[[#This Row],[Conversion Rate]]</f>
        <v>0</v>
      </c>
      <c r="BB853" s="28">
        <f>Table24[[#This Row],[Other Charges]]*Table24[[#This Row],[Conversion Rate]]</f>
        <v>0</v>
      </c>
      <c r="BC853" s="28">
        <f>Table24[[#This Row],[Dry Ice Charge]]*Table24[[#This Row],[Conversion Rate]]</f>
        <v>0</v>
      </c>
      <c r="BD853" s="28">
        <f>Table24[[#This Row],[SAF/kg]]*Table24[[#This Row],[Conversion Rate]]</f>
        <v>0</v>
      </c>
      <c r="BE853" s="30" cm="1">
        <f t="array" ref="BE853">IF(COUNTIFS(F$20:F$1213,F853,G$20:G$1213,G853)&gt;1,
    _xlfn.PERCENTRANK.INC(
        _xlfn._xlws.FILTER(AO$20:AO$1213, (F$20:F$1213=F853)*(G$20:G$1213=G853)*ISNUMBER(AO$20:AO$1213)),
        AO853
    ),
    0
)</f>
        <v>0.72699999999999998</v>
      </c>
      <c r="BF853" s="28" t="str">
        <f t="shared" si="13"/>
        <v>Red</v>
      </c>
    </row>
    <row r="854" spans="3:58" hidden="1">
      <c r="C854" s="6" t="s">
        <v>20</v>
      </c>
      <c r="D854" s="4" t="s">
        <v>21</v>
      </c>
      <c r="E854" s="4" t="s">
        <v>22</v>
      </c>
      <c r="F854" s="4" t="s">
        <v>86</v>
      </c>
      <c r="G854" s="4" t="s">
        <v>37</v>
      </c>
      <c r="H854" s="4" t="s">
        <v>795</v>
      </c>
      <c r="I854" s="4" t="s">
        <v>799</v>
      </c>
      <c r="J854" s="4" t="s">
        <v>778</v>
      </c>
      <c r="K854" s="4" t="s">
        <v>776</v>
      </c>
      <c r="L8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PharmaNoExpressLHRLAXGBUSEMEAAMERICAS</v>
      </c>
      <c r="M854" s="7">
        <v>1924.0092399999999</v>
      </c>
      <c r="N854" s="4">
        <v>523</v>
      </c>
      <c r="O854" s="13">
        <v>3.6787939579349902</v>
      </c>
      <c r="P854" s="8" t="s">
        <v>991</v>
      </c>
      <c r="Q854" s="12" t="s">
        <v>472</v>
      </c>
      <c r="R854" s="12" t="s">
        <v>792</v>
      </c>
      <c r="S854" s="12" t="s">
        <v>81</v>
      </c>
      <c r="T854" s="12" t="s">
        <v>861</v>
      </c>
      <c r="U854" s="22"/>
      <c r="V854" s="12">
        <v>214</v>
      </c>
      <c r="W854" s="12"/>
      <c r="X854" s="12">
        <v>7</v>
      </c>
      <c r="Y854" s="12"/>
      <c r="Z854" s="12">
        <v>5.8</v>
      </c>
      <c r="AA854" s="12">
        <v>5.2</v>
      </c>
      <c r="AB854" s="12">
        <v>4.55</v>
      </c>
      <c r="AC854" s="12"/>
      <c r="AD854" s="12"/>
      <c r="AE854" s="12" t="s">
        <v>900</v>
      </c>
      <c r="AF854" s="12"/>
      <c r="AG854" s="12"/>
      <c r="AH854" s="12"/>
      <c r="AI854" s="12"/>
      <c r="AJ854" s="12"/>
      <c r="AK854" s="12"/>
      <c r="AL854" s="16" t="s">
        <v>964</v>
      </c>
      <c r="AM854" s="12" t="s">
        <v>1504</v>
      </c>
      <c r="AN854" s="27">
        <f>VLOOKUP(Table24[[#This Row],[USD conversion]],Sheet2!A:B,2,FALSE)</f>
        <v>1.3593999999999999</v>
      </c>
      <c r="AO854" s="28">
        <f>Table24[[#This Row],[Min Charge]]*Table24[[#This Row],[Conversion Rate]]</f>
        <v>290.91159999999996</v>
      </c>
      <c r="AP854" s="28">
        <f>Table24[[#This Row],[45]]*Table24[[#This Row],[Conversion Rate]]</f>
        <v>0</v>
      </c>
      <c r="AQ854" s="28">
        <f>Table24[[#This Row],[100]]*Table24[[#This Row],[Conversion Rate]]</f>
        <v>9.5157999999999987</v>
      </c>
      <c r="AR854" s="28">
        <f>Table24[[#This Row],[200]]*Table24[[#This Row],[Conversion Rate]]</f>
        <v>0</v>
      </c>
      <c r="AS854" s="28">
        <f>Table24[[#This Row],[300]]*Table24[[#This Row],[Conversion Rate]]</f>
        <v>7.8845199999999993</v>
      </c>
      <c r="AT854" s="28">
        <f>Table24[[#This Row],[500]]*Table24[[#This Row],[Conversion Rate]]</f>
        <v>7.0688800000000001</v>
      </c>
      <c r="AU854" s="28">
        <f>Table24[[#This Row],[1000]]*Table24[[#This Row],[Conversion Rate]]</f>
        <v>6.1852699999999992</v>
      </c>
      <c r="AV854" s="28">
        <f>Table24[[#This Row],[2500]]*Table24[[#This Row],[Conversion Rate]]</f>
        <v>0</v>
      </c>
      <c r="AW854" s="28">
        <f>Table24[[#This Row],[5000]]*Table24[[#This Row],[Conversion Rate]]</f>
        <v>0</v>
      </c>
      <c r="AX854" s="28" t="str">
        <f>Table24[[#This Row],[All In/ ++]]</f>
        <v>all in</v>
      </c>
      <c r="AY854" s="28">
        <f>Table24[[#This Row],[FSC]]*Table24[[#This Row],[Conversion Rate]]</f>
        <v>0</v>
      </c>
      <c r="AZ854" s="28">
        <f>Table24[[#This Row],[SSC]]*Table24[[#This Row],[Conversion Rate]]</f>
        <v>0</v>
      </c>
      <c r="BA854" s="28">
        <f>Table24[[#This Row],[Screening]]*Table24[[#This Row],[Conversion Rate]]</f>
        <v>0</v>
      </c>
      <c r="BB854" s="28">
        <f>Table24[[#This Row],[Other Charges]]*Table24[[#This Row],[Conversion Rate]]</f>
        <v>0</v>
      </c>
      <c r="BC854" s="28">
        <f>Table24[[#This Row],[Dry Ice Charge]]*Table24[[#This Row],[Conversion Rate]]</f>
        <v>0</v>
      </c>
      <c r="BD854" s="28">
        <f>Table24[[#This Row],[SAF/kg]]*Table24[[#This Row],[Conversion Rate]]</f>
        <v>0</v>
      </c>
      <c r="BE854" s="30" cm="1">
        <f t="array" ref="BE854">IF(COUNTIFS(F$20:F$1213,F854,G$20:G$1213,G854)&gt;1,
    _xlfn.PERCENTRANK.INC(
        _xlfn._xlws.FILTER(AO$20:AO$1213, (F$20:F$1213=F854)*(G$20:G$1213=G854)*ISNUMBER(AO$20:AO$1213)),
        AO854
    ),
    0
)</f>
        <v>0.72699999999999998</v>
      </c>
      <c r="BF854" s="28" t="str">
        <f t="shared" si="13"/>
        <v>Red</v>
      </c>
    </row>
    <row r="855" spans="3:58" hidden="1">
      <c r="C855" s="6" t="s">
        <v>20</v>
      </c>
      <c r="D855" s="4" t="s">
        <v>472</v>
      </c>
      <c r="E855" s="4" t="s">
        <v>22</v>
      </c>
      <c r="F855" s="4" t="s">
        <v>86</v>
      </c>
      <c r="G855" s="4" t="s">
        <v>37</v>
      </c>
      <c r="H855" s="4" t="s">
        <v>795</v>
      </c>
      <c r="I855" s="4" t="s">
        <v>799</v>
      </c>
      <c r="J855" s="4" t="s">
        <v>778</v>
      </c>
      <c r="K855" s="4" t="s">
        <v>776</v>
      </c>
      <c r="L8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PharmaYesExpressLHRLAXGBUSEMEAAMERICAS</v>
      </c>
      <c r="M855" s="7">
        <v>29857.937080000003</v>
      </c>
      <c r="N855" s="4">
        <v>819</v>
      </c>
      <c r="O855" s="13">
        <v>36.456577631257638</v>
      </c>
      <c r="P855" s="8" t="s">
        <v>991</v>
      </c>
      <c r="Q855" s="12" t="s">
        <v>472</v>
      </c>
      <c r="R855" s="12" t="s">
        <v>792</v>
      </c>
      <c r="S855" s="12" t="s">
        <v>81</v>
      </c>
      <c r="T855" s="12" t="s">
        <v>861</v>
      </c>
      <c r="U855" s="22"/>
      <c r="V855" s="12">
        <v>214</v>
      </c>
      <c r="W855" s="12"/>
      <c r="X855" s="12">
        <v>8</v>
      </c>
      <c r="Y855" s="12"/>
      <c r="Z855" s="12">
        <v>6.5</v>
      </c>
      <c r="AA855" s="12">
        <v>5</v>
      </c>
      <c r="AB855" s="12">
        <v>4.55</v>
      </c>
      <c r="AC855" s="12"/>
      <c r="AD855" s="12"/>
      <c r="AE855" s="12" t="s">
        <v>900</v>
      </c>
      <c r="AF855" s="12"/>
      <c r="AG855" s="12"/>
      <c r="AH855" s="12"/>
      <c r="AI855" s="12"/>
      <c r="AJ855" s="12"/>
      <c r="AK855" s="12"/>
      <c r="AL855" s="16" t="s">
        <v>964</v>
      </c>
      <c r="AM855" s="12" t="s">
        <v>1504</v>
      </c>
      <c r="AN855" s="27">
        <f>VLOOKUP(Table24[[#This Row],[USD conversion]],Sheet2!A:B,2,FALSE)</f>
        <v>1.3593999999999999</v>
      </c>
      <c r="AO855" s="28">
        <f>Table24[[#This Row],[Min Charge]]*Table24[[#This Row],[Conversion Rate]]</f>
        <v>290.91159999999996</v>
      </c>
      <c r="AP855" s="28">
        <f>Table24[[#This Row],[45]]*Table24[[#This Row],[Conversion Rate]]</f>
        <v>0</v>
      </c>
      <c r="AQ855" s="28">
        <f>Table24[[#This Row],[100]]*Table24[[#This Row],[Conversion Rate]]</f>
        <v>10.8752</v>
      </c>
      <c r="AR855" s="28">
        <f>Table24[[#This Row],[200]]*Table24[[#This Row],[Conversion Rate]]</f>
        <v>0</v>
      </c>
      <c r="AS855" s="28">
        <f>Table24[[#This Row],[300]]*Table24[[#This Row],[Conversion Rate]]</f>
        <v>8.8361000000000001</v>
      </c>
      <c r="AT855" s="28">
        <f>Table24[[#This Row],[500]]*Table24[[#This Row],[Conversion Rate]]</f>
        <v>6.7969999999999997</v>
      </c>
      <c r="AU855" s="28">
        <f>Table24[[#This Row],[1000]]*Table24[[#This Row],[Conversion Rate]]</f>
        <v>6.1852699999999992</v>
      </c>
      <c r="AV855" s="28">
        <f>Table24[[#This Row],[2500]]*Table24[[#This Row],[Conversion Rate]]</f>
        <v>0</v>
      </c>
      <c r="AW855" s="28">
        <f>Table24[[#This Row],[5000]]*Table24[[#This Row],[Conversion Rate]]</f>
        <v>0</v>
      </c>
      <c r="AX855" s="28" t="str">
        <f>Table24[[#This Row],[All In/ ++]]</f>
        <v>all in</v>
      </c>
      <c r="AY855" s="28">
        <f>Table24[[#This Row],[FSC]]*Table24[[#This Row],[Conversion Rate]]</f>
        <v>0</v>
      </c>
      <c r="AZ855" s="28">
        <f>Table24[[#This Row],[SSC]]*Table24[[#This Row],[Conversion Rate]]</f>
        <v>0</v>
      </c>
      <c r="BA855" s="28">
        <f>Table24[[#This Row],[Screening]]*Table24[[#This Row],[Conversion Rate]]</f>
        <v>0</v>
      </c>
      <c r="BB855" s="28">
        <f>Table24[[#This Row],[Other Charges]]*Table24[[#This Row],[Conversion Rate]]</f>
        <v>0</v>
      </c>
      <c r="BC855" s="28">
        <f>Table24[[#This Row],[Dry Ice Charge]]*Table24[[#This Row],[Conversion Rate]]</f>
        <v>0</v>
      </c>
      <c r="BD855" s="28">
        <f>Table24[[#This Row],[SAF/kg]]*Table24[[#This Row],[Conversion Rate]]</f>
        <v>0</v>
      </c>
      <c r="BE855" s="30" cm="1">
        <f t="array" ref="BE855">IF(COUNTIFS(F$20:F$1213,F855,G$20:G$1213,G855)&gt;1,
    _xlfn.PERCENTRANK.INC(
        _xlfn._xlws.FILTER(AO$20:AO$1213, (F$20:F$1213=F855)*(G$20:G$1213=G855)*ISNUMBER(AO$20:AO$1213)),
        AO855
    ),
    0
)</f>
        <v>0.72699999999999998</v>
      </c>
      <c r="BF855" s="28" t="str">
        <f t="shared" si="13"/>
        <v>Red</v>
      </c>
    </row>
    <row r="856" spans="3:58" hidden="1">
      <c r="C856" s="6" t="s">
        <v>20</v>
      </c>
      <c r="D856" s="4" t="s">
        <v>472</v>
      </c>
      <c r="E856" s="4" t="s">
        <v>22</v>
      </c>
      <c r="F856" s="4" t="s">
        <v>86</v>
      </c>
      <c r="G856" s="4" t="s">
        <v>27</v>
      </c>
      <c r="H856" s="4" t="s">
        <v>795</v>
      </c>
      <c r="I856" s="4" t="s">
        <v>810</v>
      </c>
      <c r="J856" s="4" t="s">
        <v>778</v>
      </c>
      <c r="K856" s="4" t="s">
        <v>777</v>
      </c>
      <c r="L8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856" s="7">
        <v>10127.529999999999</v>
      </c>
      <c r="N856" s="4">
        <v>353</v>
      </c>
      <c r="O856" s="13">
        <v>28.689886685552406</v>
      </c>
      <c r="P856" s="8" t="s">
        <v>991</v>
      </c>
      <c r="Q856" s="12" t="s">
        <v>472</v>
      </c>
      <c r="R856" s="12" t="s">
        <v>792</v>
      </c>
      <c r="S856" s="12" t="s">
        <v>81</v>
      </c>
      <c r="T856" s="12" t="s">
        <v>861</v>
      </c>
      <c r="U856" s="22"/>
      <c r="V856" s="12">
        <v>93.75</v>
      </c>
      <c r="W856" s="12"/>
      <c r="X856" s="12">
        <v>2.2000000000000002</v>
      </c>
      <c r="Y856" s="12"/>
      <c r="Z856" s="12">
        <v>2.1</v>
      </c>
      <c r="AA856" s="12">
        <v>2</v>
      </c>
      <c r="AB856" s="12">
        <v>1.9</v>
      </c>
      <c r="AC856" s="12"/>
      <c r="AD856" s="12"/>
      <c r="AE856" s="12" t="s">
        <v>900</v>
      </c>
      <c r="AF856" s="12"/>
      <c r="AG856" s="12"/>
      <c r="AH856" s="12"/>
      <c r="AI856" s="12"/>
      <c r="AJ856" s="12"/>
      <c r="AK856" s="12"/>
      <c r="AL856" s="16" t="s">
        <v>964</v>
      </c>
      <c r="AM856" s="12" t="s">
        <v>1504</v>
      </c>
      <c r="AN856" s="27">
        <f>VLOOKUP(Table24[[#This Row],[USD conversion]],Sheet2!A:B,2,FALSE)</f>
        <v>1.3593999999999999</v>
      </c>
      <c r="AO856" s="28">
        <f>Table24[[#This Row],[Min Charge]]*Table24[[#This Row],[Conversion Rate]]</f>
        <v>127.44374999999999</v>
      </c>
      <c r="AP856" s="28">
        <f>Table24[[#This Row],[45]]*Table24[[#This Row],[Conversion Rate]]</f>
        <v>0</v>
      </c>
      <c r="AQ856" s="28">
        <f>Table24[[#This Row],[100]]*Table24[[#This Row],[Conversion Rate]]</f>
        <v>2.9906800000000002</v>
      </c>
      <c r="AR856" s="28">
        <f>Table24[[#This Row],[200]]*Table24[[#This Row],[Conversion Rate]]</f>
        <v>0</v>
      </c>
      <c r="AS856" s="28">
        <f>Table24[[#This Row],[300]]*Table24[[#This Row],[Conversion Rate]]</f>
        <v>2.8547400000000001</v>
      </c>
      <c r="AT856" s="28">
        <f>Table24[[#This Row],[500]]*Table24[[#This Row],[Conversion Rate]]</f>
        <v>2.7187999999999999</v>
      </c>
      <c r="AU856" s="28">
        <f>Table24[[#This Row],[1000]]*Table24[[#This Row],[Conversion Rate]]</f>
        <v>2.5828599999999997</v>
      </c>
      <c r="AV856" s="28">
        <f>Table24[[#This Row],[2500]]*Table24[[#This Row],[Conversion Rate]]</f>
        <v>0</v>
      </c>
      <c r="AW856" s="28">
        <f>Table24[[#This Row],[5000]]*Table24[[#This Row],[Conversion Rate]]</f>
        <v>0</v>
      </c>
      <c r="AX856" s="28" t="str">
        <f>Table24[[#This Row],[All In/ ++]]</f>
        <v>all in</v>
      </c>
      <c r="AY856" s="28">
        <f>Table24[[#This Row],[FSC]]*Table24[[#This Row],[Conversion Rate]]</f>
        <v>0</v>
      </c>
      <c r="AZ856" s="28">
        <f>Table24[[#This Row],[SSC]]*Table24[[#This Row],[Conversion Rate]]</f>
        <v>0</v>
      </c>
      <c r="BA856" s="28">
        <f>Table24[[#This Row],[Screening]]*Table24[[#This Row],[Conversion Rate]]</f>
        <v>0</v>
      </c>
      <c r="BB856" s="28">
        <f>Table24[[#This Row],[Other Charges]]*Table24[[#This Row],[Conversion Rate]]</f>
        <v>0</v>
      </c>
      <c r="BC856" s="28">
        <f>Table24[[#This Row],[Dry Ice Charge]]*Table24[[#This Row],[Conversion Rate]]</f>
        <v>0</v>
      </c>
      <c r="BD856" s="28">
        <f>Table24[[#This Row],[SAF/kg]]*Table24[[#This Row],[Conversion Rate]]</f>
        <v>0</v>
      </c>
      <c r="BE856" s="30" cm="1">
        <f t="array" ref="BE856">IF(COUNTIFS(F$20:F$1213,F856,G$20:G$1213,G856)&gt;1,
    _xlfn.PERCENTRANK.INC(
        _xlfn._xlws.FILTER(AO$20:AO$1213, (F$20:F$1213=F856)*(G$20:G$1213=G856)*ISNUMBER(AO$20:AO$1213)),
        AO856
    ),
    0
)</f>
        <v>0.375</v>
      </c>
      <c r="BF856" s="28" t="str">
        <f t="shared" si="13"/>
        <v>Orange</v>
      </c>
    </row>
    <row r="857" spans="3:58" hidden="1">
      <c r="C857" s="6" t="s">
        <v>20</v>
      </c>
      <c r="D857" s="4" t="s">
        <v>472</v>
      </c>
      <c r="E857" s="4" t="s">
        <v>22</v>
      </c>
      <c r="F857" s="4" t="s">
        <v>86</v>
      </c>
      <c r="G857" s="4" t="s">
        <v>29</v>
      </c>
      <c r="H857" s="4" t="s">
        <v>795</v>
      </c>
      <c r="I857" s="4" t="s">
        <v>811</v>
      </c>
      <c r="J857" s="4" t="s">
        <v>778</v>
      </c>
      <c r="K857" s="4" t="s">
        <v>777</v>
      </c>
      <c r="L8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PharmaYesExpressLHRTPEGBTWEMEAAPAC</v>
      </c>
      <c r="M857" s="7">
        <v>14002.170000000007</v>
      </c>
      <c r="N857" s="4">
        <v>667</v>
      </c>
      <c r="O857" s="13">
        <v>20.992758620689667</v>
      </c>
      <c r="P857" s="8" t="s">
        <v>991</v>
      </c>
      <c r="Q857" s="12" t="s">
        <v>472</v>
      </c>
      <c r="R857" s="12" t="s">
        <v>792</v>
      </c>
      <c r="S857" s="12" t="s">
        <v>81</v>
      </c>
      <c r="T857" s="12" t="s">
        <v>861</v>
      </c>
      <c r="U857" s="22"/>
      <c r="V857" s="12">
        <v>93.75</v>
      </c>
      <c r="W857" s="12"/>
      <c r="X857" s="12">
        <v>2.2999999999999998</v>
      </c>
      <c r="Y857" s="12"/>
      <c r="Z857" s="12">
        <v>2.2000000000000002</v>
      </c>
      <c r="AA857" s="12">
        <v>2.1</v>
      </c>
      <c r="AB857" s="12">
        <v>2</v>
      </c>
      <c r="AC857" s="12"/>
      <c r="AD857" s="12"/>
      <c r="AE857" s="12" t="s">
        <v>900</v>
      </c>
      <c r="AF857" s="12"/>
      <c r="AG857" s="12"/>
      <c r="AH857" s="12"/>
      <c r="AI857" s="12"/>
      <c r="AJ857" s="12"/>
      <c r="AK857" s="12"/>
      <c r="AL857" s="16" t="s">
        <v>964</v>
      </c>
      <c r="AM857" s="12" t="s">
        <v>1504</v>
      </c>
      <c r="AN857" s="27">
        <f>VLOOKUP(Table24[[#This Row],[USD conversion]],Sheet2!A:B,2,FALSE)</f>
        <v>1.3593999999999999</v>
      </c>
      <c r="AO857" s="28">
        <f>Table24[[#This Row],[Min Charge]]*Table24[[#This Row],[Conversion Rate]]</f>
        <v>127.44374999999999</v>
      </c>
      <c r="AP857" s="28">
        <f>Table24[[#This Row],[45]]*Table24[[#This Row],[Conversion Rate]]</f>
        <v>0</v>
      </c>
      <c r="AQ857" s="28">
        <f>Table24[[#This Row],[100]]*Table24[[#This Row],[Conversion Rate]]</f>
        <v>3.1266199999999995</v>
      </c>
      <c r="AR857" s="28">
        <f>Table24[[#This Row],[200]]*Table24[[#This Row],[Conversion Rate]]</f>
        <v>0</v>
      </c>
      <c r="AS857" s="28">
        <f>Table24[[#This Row],[300]]*Table24[[#This Row],[Conversion Rate]]</f>
        <v>2.9906800000000002</v>
      </c>
      <c r="AT857" s="28">
        <f>Table24[[#This Row],[500]]*Table24[[#This Row],[Conversion Rate]]</f>
        <v>2.8547400000000001</v>
      </c>
      <c r="AU857" s="28">
        <f>Table24[[#This Row],[1000]]*Table24[[#This Row],[Conversion Rate]]</f>
        <v>2.7187999999999999</v>
      </c>
      <c r="AV857" s="28">
        <f>Table24[[#This Row],[2500]]*Table24[[#This Row],[Conversion Rate]]</f>
        <v>0</v>
      </c>
      <c r="AW857" s="28">
        <f>Table24[[#This Row],[5000]]*Table24[[#This Row],[Conversion Rate]]</f>
        <v>0</v>
      </c>
      <c r="AX857" s="28" t="str">
        <f>Table24[[#This Row],[All In/ ++]]</f>
        <v>all in</v>
      </c>
      <c r="AY857" s="28">
        <f>Table24[[#This Row],[FSC]]*Table24[[#This Row],[Conversion Rate]]</f>
        <v>0</v>
      </c>
      <c r="AZ857" s="28">
        <f>Table24[[#This Row],[SSC]]*Table24[[#This Row],[Conversion Rate]]</f>
        <v>0</v>
      </c>
      <c r="BA857" s="28">
        <f>Table24[[#This Row],[Screening]]*Table24[[#This Row],[Conversion Rate]]</f>
        <v>0</v>
      </c>
      <c r="BB857" s="28">
        <f>Table24[[#This Row],[Other Charges]]*Table24[[#This Row],[Conversion Rate]]</f>
        <v>0</v>
      </c>
      <c r="BC857" s="28">
        <f>Table24[[#This Row],[Dry Ice Charge]]*Table24[[#This Row],[Conversion Rate]]</f>
        <v>0</v>
      </c>
      <c r="BD857" s="28">
        <f>Table24[[#This Row],[SAF/kg]]*Table24[[#This Row],[Conversion Rate]]</f>
        <v>0</v>
      </c>
      <c r="BE857" s="30" cm="1">
        <f t="array" ref="BE857">IF(COUNTIFS(F$20:F$1213,F857,G$20:G$1213,G857)&gt;1,
    _xlfn.PERCENTRANK.INC(
        _xlfn._xlws.FILTER(AO$20:AO$1213, (F$20:F$1213=F857)*(G$20:G$1213=G857)*ISNUMBER(AO$20:AO$1213)),
        AO857
    ),
    0
)</f>
        <v>0.4</v>
      </c>
      <c r="BF857" s="28" t="str">
        <f t="shared" si="13"/>
        <v>Orange</v>
      </c>
    </row>
    <row r="858" spans="3:58" hidden="1">
      <c r="C858" s="6" t="s">
        <v>20</v>
      </c>
      <c r="D858" s="4" t="s">
        <v>472</v>
      </c>
      <c r="E858" s="4" t="s">
        <v>22</v>
      </c>
      <c r="F858" s="4" t="s">
        <v>86</v>
      </c>
      <c r="G858" s="4" t="s">
        <v>124</v>
      </c>
      <c r="H858" s="4" t="s">
        <v>795</v>
      </c>
      <c r="I858" s="4" t="s">
        <v>807</v>
      </c>
      <c r="J858" s="4" t="s">
        <v>778</v>
      </c>
      <c r="K858" s="4" t="s">
        <v>778</v>
      </c>
      <c r="L8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PharmaYesExpressLHRZRHGBCHEMEAEMEA</v>
      </c>
      <c r="M858" s="7">
        <v>14814.44</v>
      </c>
      <c r="N858" s="4">
        <v>567</v>
      </c>
      <c r="O858" s="13">
        <v>26.127760141093475</v>
      </c>
      <c r="P858" s="8" t="s">
        <v>991</v>
      </c>
      <c r="Q858" s="12" t="s">
        <v>472</v>
      </c>
      <c r="R858" s="12" t="s">
        <v>792</v>
      </c>
      <c r="S858" s="12" t="s">
        <v>81</v>
      </c>
      <c r="T858" s="12" t="s">
        <v>861</v>
      </c>
      <c r="U858" s="22"/>
      <c r="V858" s="12">
        <v>93.75</v>
      </c>
      <c r="W858" s="12"/>
      <c r="X858" s="12">
        <v>2.2999999999999998</v>
      </c>
      <c r="Y858" s="12"/>
      <c r="Z858" s="12">
        <v>2.2000000000000002</v>
      </c>
      <c r="AA858" s="12">
        <v>2.1</v>
      </c>
      <c r="AB858" s="12">
        <v>2.2000000000000002</v>
      </c>
      <c r="AC858" s="12"/>
      <c r="AD858" s="12"/>
      <c r="AE858" s="12" t="s">
        <v>900</v>
      </c>
      <c r="AF858" s="12"/>
      <c r="AG858" s="12"/>
      <c r="AH858" s="12"/>
      <c r="AI858" s="12"/>
      <c r="AJ858" s="12"/>
      <c r="AK858" s="12"/>
      <c r="AL858" s="16" t="s">
        <v>964</v>
      </c>
      <c r="AM858" s="12" t="s">
        <v>1504</v>
      </c>
      <c r="AN858" s="27">
        <f>VLOOKUP(Table24[[#This Row],[USD conversion]],Sheet2!A:B,2,FALSE)</f>
        <v>1.3593999999999999</v>
      </c>
      <c r="AO858" s="28">
        <f>Table24[[#This Row],[Min Charge]]*Table24[[#This Row],[Conversion Rate]]</f>
        <v>127.44374999999999</v>
      </c>
      <c r="AP858" s="28">
        <f>Table24[[#This Row],[45]]*Table24[[#This Row],[Conversion Rate]]</f>
        <v>0</v>
      </c>
      <c r="AQ858" s="28">
        <f>Table24[[#This Row],[100]]*Table24[[#This Row],[Conversion Rate]]</f>
        <v>3.1266199999999995</v>
      </c>
      <c r="AR858" s="28">
        <f>Table24[[#This Row],[200]]*Table24[[#This Row],[Conversion Rate]]</f>
        <v>0</v>
      </c>
      <c r="AS858" s="28">
        <f>Table24[[#This Row],[300]]*Table24[[#This Row],[Conversion Rate]]</f>
        <v>2.9906800000000002</v>
      </c>
      <c r="AT858" s="28">
        <f>Table24[[#This Row],[500]]*Table24[[#This Row],[Conversion Rate]]</f>
        <v>2.8547400000000001</v>
      </c>
      <c r="AU858" s="28">
        <f>Table24[[#This Row],[1000]]*Table24[[#This Row],[Conversion Rate]]</f>
        <v>2.9906800000000002</v>
      </c>
      <c r="AV858" s="28">
        <f>Table24[[#This Row],[2500]]*Table24[[#This Row],[Conversion Rate]]</f>
        <v>0</v>
      </c>
      <c r="AW858" s="28">
        <f>Table24[[#This Row],[5000]]*Table24[[#This Row],[Conversion Rate]]</f>
        <v>0</v>
      </c>
      <c r="AX858" s="28" t="str">
        <f>Table24[[#This Row],[All In/ ++]]</f>
        <v>all in</v>
      </c>
      <c r="AY858" s="28">
        <f>Table24[[#This Row],[FSC]]*Table24[[#This Row],[Conversion Rate]]</f>
        <v>0</v>
      </c>
      <c r="AZ858" s="28">
        <f>Table24[[#This Row],[SSC]]*Table24[[#This Row],[Conversion Rate]]</f>
        <v>0</v>
      </c>
      <c r="BA858" s="28">
        <f>Table24[[#This Row],[Screening]]*Table24[[#This Row],[Conversion Rate]]</f>
        <v>0</v>
      </c>
      <c r="BB858" s="28">
        <f>Table24[[#This Row],[Other Charges]]*Table24[[#This Row],[Conversion Rate]]</f>
        <v>0</v>
      </c>
      <c r="BC858" s="28">
        <f>Table24[[#This Row],[Dry Ice Charge]]*Table24[[#This Row],[Conversion Rate]]</f>
        <v>0</v>
      </c>
      <c r="BD858" s="28">
        <f>Table24[[#This Row],[SAF/kg]]*Table24[[#This Row],[Conversion Rate]]</f>
        <v>0</v>
      </c>
      <c r="BE858" s="30" cm="1">
        <f t="array" ref="BE858">IF(COUNTIFS(F$20:F$1213,F858,G$20:G$1213,G858)&gt;1,
    _xlfn.PERCENTRANK.INC(
        _xlfn._xlws.FILTER(AO$20:AO$1213, (F$20:F$1213=F858)*(G$20:G$1213=G858)*ISNUMBER(AO$20:AO$1213)),
        AO858
    ),
    0
)</f>
        <v>0</v>
      </c>
      <c r="BF858" s="28" t="str">
        <f t="shared" si="13"/>
        <v>Green</v>
      </c>
    </row>
    <row r="859" spans="3:58" hidden="1">
      <c r="C859" s="6" t="s">
        <v>20</v>
      </c>
      <c r="D859" s="4" t="s">
        <v>472</v>
      </c>
      <c r="E859" s="4" t="s">
        <v>22</v>
      </c>
      <c r="F859" s="4" t="s">
        <v>90</v>
      </c>
      <c r="G859" s="4" t="s">
        <v>113</v>
      </c>
      <c r="H859" s="4" t="s">
        <v>805</v>
      </c>
      <c r="I859" s="4" t="s">
        <v>820</v>
      </c>
      <c r="J859" s="4" t="s">
        <v>778</v>
      </c>
      <c r="K859" s="4" t="s">
        <v>778</v>
      </c>
      <c r="L8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PharmaYesExpressMADAMSESNLEMEAEMEA</v>
      </c>
      <c r="M859" s="7">
        <v>2655.529999999987</v>
      </c>
      <c r="N859" s="4">
        <v>324</v>
      </c>
      <c r="O859" s="13">
        <v>8.1960802469135405</v>
      </c>
      <c r="P859" s="8" t="s">
        <v>991</v>
      </c>
      <c r="Q859" s="12" t="s">
        <v>472</v>
      </c>
      <c r="R859" s="12" t="s">
        <v>792</v>
      </c>
      <c r="S859" s="12" t="s">
        <v>81</v>
      </c>
      <c r="T859" s="12" t="s">
        <v>837</v>
      </c>
      <c r="U859" s="22"/>
      <c r="V859" s="12">
        <v>150</v>
      </c>
      <c r="W859" s="12"/>
      <c r="X859" s="12">
        <v>5.82</v>
      </c>
      <c r="Y859" s="12"/>
      <c r="Z859" s="12"/>
      <c r="AA859" s="12"/>
      <c r="AB859" s="12">
        <v>4.7</v>
      </c>
      <c r="AC859" s="12"/>
      <c r="AD859" s="12"/>
      <c r="AE859" s="12" t="s">
        <v>900</v>
      </c>
      <c r="AF859" s="12"/>
      <c r="AG859" s="12"/>
      <c r="AH859" s="12"/>
      <c r="AI859" s="12"/>
      <c r="AJ859" s="12"/>
      <c r="AK859" s="12"/>
      <c r="AL859" s="16" t="s">
        <v>964</v>
      </c>
      <c r="AM859" s="12" t="s">
        <v>1503</v>
      </c>
      <c r="AN859" s="27">
        <f>VLOOKUP(Table24[[#This Row],[USD conversion]],Sheet2!A:B,2,FALSE)</f>
        <v>1.1715</v>
      </c>
      <c r="AO859" s="28">
        <f>Table24[[#This Row],[Min Charge]]*Table24[[#This Row],[Conversion Rate]]</f>
        <v>175.72499999999999</v>
      </c>
      <c r="AP859" s="28">
        <f>Table24[[#This Row],[45]]*Table24[[#This Row],[Conversion Rate]]</f>
        <v>0</v>
      </c>
      <c r="AQ859" s="28">
        <f>Table24[[#This Row],[100]]*Table24[[#This Row],[Conversion Rate]]</f>
        <v>6.81813</v>
      </c>
      <c r="AR859" s="28">
        <f>Table24[[#This Row],[200]]*Table24[[#This Row],[Conversion Rate]]</f>
        <v>0</v>
      </c>
      <c r="AS859" s="28">
        <f>Table24[[#This Row],[300]]*Table24[[#This Row],[Conversion Rate]]</f>
        <v>0</v>
      </c>
      <c r="AT859" s="28">
        <f>Table24[[#This Row],[500]]*Table24[[#This Row],[Conversion Rate]]</f>
        <v>0</v>
      </c>
      <c r="AU859" s="28">
        <f>Table24[[#This Row],[1000]]*Table24[[#This Row],[Conversion Rate]]</f>
        <v>5.5060500000000001</v>
      </c>
      <c r="AV859" s="28">
        <f>Table24[[#This Row],[2500]]*Table24[[#This Row],[Conversion Rate]]</f>
        <v>0</v>
      </c>
      <c r="AW859" s="28">
        <f>Table24[[#This Row],[5000]]*Table24[[#This Row],[Conversion Rate]]</f>
        <v>0</v>
      </c>
      <c r="AX859" s="28" t="str">
        <f>Table24[[#This Row],[All In/ ++]]</f>
        <v>all in</v>
      </c>
      <c r="AY859" s="28">
        <f>Table24[[#This Row],[FSC]]*Table24[[#This Row],[Conversion Rate]]</f>
        <v>0</v>
      </c>
      <c r="AZ859" s="28">
        <f>Table24[[#This Row],[SSC]]*Table24[[#This Row],[Conversion Rate]]</f>
        <v>0</v>
      </c>
      <c r="BA859" s="28">
        <f>Table24[[#This Row],[Screening]]*Table24[[#This Row],[Conversion Rate]]</f>
        <v>0</v>
      </c>
      <c r="BB859" s="28">
        <f>Table24[[#This Row],[Other Charges]]*Table24[[#This Row],[Conversion Rate]]</f>
        <v>0</v>
      </c>
      <c r="BC859" s="28">
        <f>Table24[[#This Row],[Dry Ice Charge]]*Table24[[#This Row],[Conversion Rate]]</f>
        <v>0</v>
      </c>
      <c r="BD859" s="28">
        <f>Table24[[#This Row],[SAF/kg]]*Table24[[#This Row],[Conversion Rate]]</f>
        <v>0</v>
      </c>
      <c r="BE859" s="30" cm="1">
        <f t="array" ref="BE859">IF(COUNTIFS(F$20:F$1213,F859,G$20:G$1213,G859)&gt;1,
    _xlfn.PERCENTRANK.INC(
        _xlfn._xlws.FILTER(AO$20:AO$1213, (F$20:F$1213=F859)*(G$20:G$1213=G859)*ISNUMBER(AO$20:AO$1213)),
        AO859
    ),
    0
)</f>
        <v>0</v>
      </c>
      <c r="BF859" s="28" t="str">
        <f t="shared" si="13"/>
        <v>Green</v>
      </c>
    </row>
    <row r="860" spans="3:58" hidden="1">
      <c r="C860" s="6" t="s">
        <v>20</v>
      </c>
      <c r="D860" s="4" t="s">
        <v>21</v>
      </c>
      <c r="E860" s="4" t="s">
        <v>22</v>
      </c>
      <c r="F860" s="4" t="s">
        <v>90</v>
      </c>
      <c r="G860" s="4" t="s">
        <v>269</v>
      </c>
      <c r="H860" s="4" t="s">
        <v>805</v>
      </c>
      <c r="I860" s="4" t="s">
        <v>807</v>
      </c>
      <c r="J860" s="4" t="s">
        <v>778</v>
      </c>
      <c r="K860" s="4" t="s">
        <v>778</v>
      </c>
      <c r="L8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PharmaNoExpressMADGVAESCHEMEAEMEA</v>
      </c>
      <c r="M860" s="7">
        <v>918.5</v>
      </c>
      <c r="N860" s="4">
        <v>357</v>
      </c>
      <c r="O860" s="13">
        <v>2.5728291316526612</v>
      </c>
      <c r="P860" s="8" t="s">
        <v>991</v>
      </c>
      <c r="Q860" s="12" t="s">
        <v>472</v>
      </c>
      <c r="R860" s="12" t="s">
        <v>792</v>
      </c>
      <c r="S860" s="12" t="s">
        <v>81</v>
      </c>
      <c r="T860" s="12" t="s">
        <v>837</v>
      </c>
      <c r="U860" s="22"/>
      <c r="V860" s="12">
        <v>187</v>
      </c>
      <c r="W860" s="12"/>
      <c r="X860" s="12">
        <v>4.5</v>
      </c>
      <c r="Y860" s="12"/>
      <c r="Z860" s="12"/>
      <c r="AA860" s="12"/>
      <c r="AB860" s="12">
        <v>3.38</v>
      </c>
      <c r="AC860" s="12"/>
      <c r="AD860" s="12"/>
      <c r="AE860" s="12" t="s">
        <v>900</v>
      </c>
      <c r="AF860" s="12"/>
      <c r="AG860" s="12"/>
      <c r="AH860" s="12"/>
      <c r="AI860" s="12"/>
      <c r="AJ860" s="12"/>
      <c r="AK860" s="12"/>
      <c r="AL860" s="16" t="s">
        <v>964</v>
      </c>
      <c r="AM860" s="12" t="s">
        <v>1503</v>
      </c>
      <c r="AN860" s="27">
        <f>VLOOKUP(Table24[[#This Row],[USD conversion]],Sheet2!A:B,2,FALSE)</f>
        <v>1.1715</v>
      </c>
      <c r="AO860" s="28">
        <f>Table24[[#This Row],[Min Charge]]*Table24[[#This Row],[Conversion Rate]]</f>
        <v>219.07050000000001</v>
      </c>
      <c r="AP860" s="28">
        <f>Table24[[#This Row],[45]]*Table24[[#This Row],[Conversion Rate]]</f>
        <v>0</v>
      </c>
      <c r="AQ860" s="28">
        <f>Table24[[#This Row],[100]]*Table24[[#This Row],[Conversion Rate]]</f>
        <v>5.2717499999999999</v>
      </c>
      <c r="AR860" s="28">
        <f>Table24[[#This Row],[200]]*Table24[[#This Row],[Conversion Rate]]</f>
        <v>0</v>
      </c>
      <c r="AS860" s="28">
        <f>Table24[[#This Row],[300]]*Table24[[#This Row],[Conversion Rate]]</f>
        <v>0</v>
      </c>
      <c r="AT860" s="28">
        <f>Table24[[#This Row],[500]]*Table24[[#This Row],[Conversion Rate]]</f>
        <v>0</v>
      </c>
      <c r="AU860" s="28">
        <f>Table24[[#This Row],[1000]]*Table24[[#This Row],[Conversion Rate]]</f>
        <v>3.95967</v>
      </c>
      <c r="AV860" s="28">
        <f>Table24[[#This Row],[2500]]*Table24[[#This Row],[Conversion Rate]]</f>
        <v>0</v>
      </c>
      <c r="AW860" s="28">
        <f>Table24[[#This Row],[5000]]*Table24[[#This Row],[Conversion Rate]]</f>
        <v>0</v>
      </c>
      <c r="AX860" s="28" t="str">
        <f>Table24[[#This Row],[All In/ ++]]</f>
        <v>all in</v>
      </c>
      <c r="AY860" s="28">
        <f>Table24[[#This Row],[FSC]]*Table24[[#This Row],[Conversion Rate]]</f>
        <v>0</v>
      </c>
      <c r="AZ860" s="28">
        <f>Table24[[#This Row],[SSC]]*Table24[[#This Row],[Conversion Rate]]</f>
        <v>0</v>
      </c>
      <c r="BA860" s="28">
        <f>Table24[[#This Row],[Screening]]*Table24[[#This Row],[Conversion Rate]]</f>
        <v>0</v>
      </c>
      <c r="BB860" s="28">
        <f>Table24[[#This Row],[Other Charges]]*Table24[[#This Row],[Conversion Rate]]</f>
        <v>0</v>
      </c>
      <c r="BC860" s="28">
        <f>Table24[[#This Row],[Dry Ice Charge]]*Table24[[#This Row],[Conversion Rate]]</f>
        <v>0</v>
      </c>
      <c r="BD860" s="28">
        <f>Table24[[#This Row],[SAF/kg]]*Table24[[#This Row],[Conversion Rate]]</f>
        <v>0</v>
      </c>
      <c r="BE860" s="30" cm="1">
        <f t="array" ref="BE860">IF(COUNTIFS(F$20:F$1213,F860,G$20:G$1213,G860)&gt;1,
    _xlfn.PERCENTRANK.INC(
        _xlfn._xlws.FILTER(AO$20:AO$1213, (F$20:F$1213=F860)*(G$20:G$1213=G860)*ISNUMBER(AO$20:AO$1213)),
        AO860
    ),
    0
)</f>
        <v>0</v>
      </c>
      <c r="BF860" s="28" t="str">
        <f t="shared" si="13"/>
        <v>Green</v>
      </c>
    </row>
    <row r="861" spans="3:58" hidden="1">
      <c r="C861" s="6" t="s">
        <v>20</v>
      </c>
      <c r="D861" s="4" t="s">
        <v>472</v>
      </c>
      <c r="E861" s="4" t="s">
        <v>22</v>
      </c>
      <c r="F861" s="4" t="s">
        <v>90</v>
      </c>
      <c r="G861" s="4" t="s">
        <v>269</v>
      </c>
      <c r="H861" s="4" t="s">
        <v>805</v>
      </c>
      <c r="I861" s="4" t="s">
        <v>807</v>
      </c>
      <c r="J861" s="4" t="s">
        <v>778</v>
      </c>
      <c r="K861" s="4" t="s">
        <v>778</v>
      </c>
      <c r="L8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PharmaYesExpressMADGVAESCHEMEAEMEA</v>
      </c>
      <c r="M861" s="7">
        <v>4060</v>
      </c>
      <c r="N861" s="4">
        <v>258</v>
      </c>
      <c r="O861" s="13">
        <v>15.736434108527131</v>
      </c>
      <c r="P861" s="8" t="s">
        <v>991</v>
      </c>
      <c r="Q861" s="12" t="s">
        <v>472</v>
      </c>
      <c r="R861" s="12" t="s">
        <v>792</v>
      </c>
      <c r="S861" s="12" t="s">
        <v>81</v>
      </c>
      <c r="T861" s="12" t="s">
        <v>837</v>
      </c>
      <c r="U861" s="22"/>
      <c r="V861" s="12">
        <v>187</v>
      </c>
      <c r="W861" s="12"/>
      <c r="X861" s="12">
        <v>4.5</v>
      </c>
      <c r="Y861" s="12"/>
      <c r="Z861" s="12"/>
      <c r="AA861" s="12"/>
      <c r="AB861" s="12">
        <v>3.38</v>
      </c>
      <c r="AC861" s="12"/>
      <c r="AD861" s="12"/>
      <c r="AE861" s="12" t="s">
        <v>900</v>
      </c>
      <c r="AF861" s="12"/>
      <c r="AG861" s="12"/>
      <c r="AH861" s="12"/>
      <c r="AI861" s="12"/>
      <c r="AJ861" s="12"/>
      <c r="AK861" s="12"/>
      <c r="AL861" s="16" t="s">
        <v>964</v>
      </c>
      <c r="AM861" s="12" t="s">
        <v>1503</v>
      </c>
      <c r="AN861" s="27">
        <f>VLOOKUP(Table24[[#This Row],[USD conversion]],Sheet2!A:B,2,FALSE)</f>
        <v>1.1715</v>
      </c>
      <c r="AO861" s="28">
        <f>Table24[[#This Row],[Min Charge]]*Table24[[#This Row],[Conversion Rate]]</f>
        <v>219.07050000000001</v>
      </c>
      <c r="AP861" s="28">
        <f>Table24[[#This Row],[45]]*Table24[[#This Row],[Conversion Rate]]</f>
        <v>0</v>
      </c>
      <c r="AQ861" s="28">
        <f>Table24[[#This Row],[100]]*Table24[[#This Row],[Conversion Rate]]</f>
        <v>5.2717499999999999</v>
      </c>
      <c r="AR861" s="28">
        <f>Table24[[#This Row],[200]]*Table24[[#This Row],[Conversion Rate]]</f>
        <v>0</v>
      </c>
      <c r="AS861" s="28">
        <f>Table24[[#This Row],[300]]*Table24[[#This Row],[Conversion Rate]]</f>
        <v>0</v>
      </c>
      <c r="AT861" s="28">
        <f>Table24[[#This Row],[500]]*Table24[[#This Row],[Conversion Rate]]</f>
        <v>0</v>
      </c>
      <c r="AU861" s="28">
        <f>Table24[[#This Row],[1000]]*Table24[[#This Row],[Conversion Rate]]</f>
        <v>3.95967</v>
      </c>
      <c r="AV861" s="28">
        <f>Table24[[#This Row],[2500]]*Table24[[#This Row],[Conversion Rate]]</f>
        <v>0</v>
      </c>
      <c r="AW861" s="28">
        <f>Table24[[#This Row],[5000]]*Table24[[#This Row],[Conversion Rate]]</f>
        <v>0</v>
      </c>
      <c r="AX861" s="28" t="str">
        <f>Table24[[#This Row],[All In/ ++]]</f>
        <v>all in</v>
      </c>
      <c r="AY861" s="28">
        <f>Table24[[#This Row],[FSC]]*Table24[[#This Row],[Conversion Rate]]</f>
        <v>0</v>
      </c>
      <c r="AZ861" s="28">
        <f>Table24[[#This Row],[SSC]]*Table24[[#This Row],[Conversion Rate]]</f>
        <v>0</v>
      </c>
      <c r="BA861" s="28">
        <f>Table24[[#This Row],[Screening]]*Table24[[#This Row],[Conversion Rate]]</f>
        <v>0</v>
      </c>
      <c r="BB861" s="28">
        <f>Table24[[#This Row],[Other Charges]]*Table24[[#This Row],[Conversion Rate]]</f>
        <v>0</v>
      </c>
      <c r="BC861" s="28">
        <f>Table24[[#This Row],[Dry Ice Charge]]*Table24[[#This Row],[Conversion Rate]]</f>
        <v>0</v>
      </c>
      <c r="BD861" s="28">
        <f>Table24[[#This Row],[SAF/kg]]*Table24[[#This Row],[Conversion Rate]]</f>
        <v>0</v>
      </c>
      <c r="BE861" s="30" cm="1">
        <f t="array" ref="BE861">IF(COUNTIFS(F$20:F$1213,F861,G$20:G$1213,G861)&gt;1,
    _xlfn.PERCENTRANK.INC(
        _xlfn._xlws.FILTER(AO$20:AO$1213, (F$20:F$1213=F861)*(G$20:G$1213=G861)*ISNUMBER(AO$20:AO$1213)),
        AO861
    ),
    0
)</f>
        <v>0</v>
      </c>
      <c r="BF861" s="28" t="str">
        <f t="shared" si="13"/>
        <v>Green</v>
      </c>
    </row>
    <row r="862" spans="3:58" hidden="1">
      <c r="C862" s="6" t="s">
        <v>20</v>
      </c>
      <c r="D862" s="4" t="s">
        <v>472</v>
      </c>
      <c r="E862" s="4" t="s">
        <v>22</v>
      </c>
      <c r="F862" s="4" t="s">
        <v>90</v>
      </c>
      <c r="G862" s="4" t="s">
        <v>66</v>
      </c>
      <c r="H862" s="4" t="s">
        <v>805</v>
      </c>
      <c r="I862" s="4" t="s">
        <v>799</v>
      </c>
      <c r="J862" s="4" t="s">
        <v>778</v>
      </c>
      <c r="K862" s="4" t="s">
        <v>776</v>
      </c>
      <c r="L8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PharmaYesExpressMADJFKESUSEMEAAMERICAS</v>
      </c>
      <c r="M862" s="7">
        <v>4449.1386000000002</v>
      </c>
      <c r="N862" s="4">
        <v>246</v>
      </c>
      <c r="O862" s="13">
        <v>18.085929268292684</v>
      </c>
      <c r="P862" s="8" t="s">
        <v>991</v>
      </c>
      <c r="Q862" s="12" t="s">
        <v>472</v>
      </c>
      <c r="R862" s="12" t="s">
        <v>792</v>
      </c>
      <c r="S862" s="12" t="s">
        <v>81</v>
      </c>
      <c r="T862" s="12" t="s">
        <v>837</v>
      </c>
      <c r="U862" s="22"/>
      <c r="V862" s="12">
        <v>262</v>
      </c>
      <c r="W862" s="12"/>
      <c r="X862" s="12">
        <v>8.6300000000000008</v>
      </c>
      <c r="Y862" s="12"/>
      <c r="Z862" s="12"/>
      <c r="AA862" s="12"/>
      <c r="AB862" s="12">
        <v>7.5</v>
      </c>
      <c r="AC862" s="12"/>
      <c r="AD862" s="12"/>
      <c r="AE862" s="12" t="s">
        <v>900</v>
      </c>
      <c r="AF862" s="12"/>
      <c r="AG862" s="12"/>
      <c r="AH862" s="12"/>
      <c r="AI862" s="12"/>
      <c r="AJ862" s="12"/>
      <c r="AK862" s="12"/>
      <c r="AL862" s="16" t="s">
        <v>964</v>
      </c>
      <c r="AM862" s="12" t="s">
        <v>1503</v>
      </c>
      <c r="AN862" s="27">
        <f>VLOOKUP(Table24[[#This Row],[USD conversion]],Sheet2!A:B,2,FALSE)</f>
        <v>1.1715</v>
      </c>
      <c r="AO862" s="28">
        <f>Table24[[#This Row],[Min Charge]]*Table24[[#This Row],[Conversion Rate]]</f>
        <v>306.93299999999999</v>
      </c>
      <c r="AP862" s="28">
        <f>Table24[[#This Row],[45]]*Table24[[#This Row],[Conversion Rate]]</f>
        <v>0</v>
      </c>
      <c r="AQ862" s="28">
        <f>Table24[[#This Row],[100]]*Table24[[#This Row],[Conversion Rate]]</f>
        <v>10.110045000000001</v>
      </c>
      <c r="AR862" s="28">
        <f>Table24[[#This Row],[200]]*Table24[[#This Row],[Conversion Rate]]</f>
        <v>0</v>
      </c>
      <c r="AS862" s="28">
        <f>Table24[[#This Row],[300]]*Table24[[#This Row],[Conversion Rate]]</f>
        <v>0</v>
      </c>
      <c r="AT862" s="28">
        <f>Table24[[#This Row],[500]]*Table24[[#This Row],[Conversion Rate]]</f>
        <v>0</v>
      </c>
      <c r="AU862" s="28">
        <f>Table24[[#This Row],[1000]]*Table24[[#This Row],[Conversion Rate]]</f>
        <v>8.786249999999999</v>
      </c>
      <c r="AV862" s="28">
        <f>Table24[[#This Row],[2500]]*Table24[[#This Row],[Conversion Rate]]</f>
        <v>0</v>
      </c>
      <c r="AW862" s="28">
        <f>Table24[[#This Row],[5000]]*Table24[[#This Row],[Conversion Rate]]</f>
        <v>0</v>
      </c>
      <c r="AX862" s="28" t="str">
        <f>Table24[[#This Row],[All In/ ++]]</f>
        <v>all in</v>
      </c>
      <c r="AY862" s="28">
        <f>Table24[[#This Row],[FSC]]*Table24[[#This Row],[Conversion Rate]]</f>
        <v>0</v>
      </c>
      <c r="AZ862" s="28">
        <f>Table24[[#This Row],[SSC]]*Table24[[#This Row],[Conversion Rate]]</f>
        <v>0</v>
      </c>
      <c r="BA862" s="28">
        <f>Table24[[#This Row],[Screening]]*Table24[[#This Row],[Conversion Rate]]</f>
        <v>0</v>
      </c>
      <c r="BB862" s="28">
        <f>Table24[[#This Row],[Other Charges]]*Table24[[#This Row],[Conversion Rate]]</f>
        <v>0</v>
      </c>
      <c r="BC862" s="28">
        <f>Table24[[#This Row],[Dry Ice Charge]]*Table24[[#This Row],[Conversion Rate]]</f>
        <v>0</v>
      </c>
      <c r="BD862" s="28">
        <f>Table24[[#This Row],[SAF/kg]]*Table24[[#This Row],[Conversion Rate]]</f>
        <v>0</v>
      </c>
      <c r="BE862" s="30" cm="1">
        <f t="array" ref="BE862">IF(COUNTIFS(F$20:F$1213,F862,G$20:G$1213,G862)&gt;1,
    _xlfn.PERCENTRANK.INC(
        _xlfn._xlws.FILTER(AO$20:AO$1213, (F$20:F$1213=F862)*(G$20:G$1213=G862)*ISNUMBER(AO$20:AO$1213)),
        AO862
    ),
    0
)</f>
        <v>0.8</v>
      </c>
      <c r="BF862" s="28" t="str">
        <f t="shared" si="13"/>
        <v>Red</v>
      </c>
    </row>
    <row r="863" spans="3:58" hidden="1">
      <c r="C863" s="6" t="s">
        <v>20</v>
      </c>
      <c r="D863" s="4" t="s">
        <v>21</v>
      </c>
      <c r="E863" s="4" t="s">
        <v>22</v>
      </c>
      <c r="F863" s="4" t="s">
        <v>90</v>
      </c>
      <c r="G863" s="4" t="s">
        <v>37</v>
      </c>
      <c r="H863" s="4" t="s">
        <v>805</v>
      </c>
      <c r="I863" s="4" t="s">
        <v>799</v>
      </c>
      <c r="J863" s="4" t="s">
        <v>778</v>
      </c>
      <c r="K863" s="4" t="s">
        <v>776</v>
      </c>
      <c r="L8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PharmaNoExpressMADLAXESUSEMEAAMERICAS</v>
      </c>
      <c r="M863" s="7">
        <v>644</v>
      </c>
      <c r="N863" s="4">
        <v>335</v>
      </c>
      <c r="O863" s="13">
        <v>1.9223880597014926</v>
      </c>
      <c r="P863" s="8" t="s">
        <v>991</v>
      </c>
      <c r="Q863" s="12" t="s">
        <v>472</v>
      </c>
      <c r="R863" s="12" t="s">
        <v>792</v>
      </c>
      <c r="S863" s="12" t="s">
        <v>81</v>
      </c>
      <c r="T863" s="12" t="s">
        <v>837</v>
      </c>
      <c r="U863" s="22"/>
      <c r="V863" s="12">
        <v>262</v>
      </c>
      <c r="W863" s="12"/>
      <c r="X863" s="12">
        <v>8.6300000000000008</v>
      </c>
      <c r="Y863" s="12"/>
      <c r="Z863" s="12"/>
      <c r="AA863" s="12"/>
      <c r="AB863" s="12">
        <v>7.5</v>
      </c>
      <c r="AC863" s="12"/>
      <c r="AD863" s="12"/>
      <c r="AE863" s="12" t="s">
        <v>900</v>
      </c>
      <c r="AF863" s="12"/>
      <c r="AG863" s="12"/>
      <c r="AH863" s="12"/>
      <c r="AI863" s="12"/>
      <c r="AJ863" s="12"/>
      <c r="AK863" s="12"/>
      <c r="AL863" s="16" t="s">
        <v>964</v>
      </c>
      <c r="AM863" s="12" t="s">
        <v>1503</v>
      </c>
      <c r="AN863" s="27">
        <f>VLOOKUP(Table24[[#This Row],[USD conversion]],Sheet2!A:B,2,FALSE)</f>
        <v>1.1715</v>
      </c>
      <c r="AO863" s="28">
        <f>Table24[[#This Row],[Min Charge]]*Table24[[#This Row],[Conversion Rate]]</f>
        <v>306.93299999999999</v>
      </c>
      <c r="AP863" s="28">
        <f>Table24[[#This Row],[45]]*Table24[[#This Row],[Conversion Rate]]</f>
        <v>0</v>
      </c>
      <c r="AQ863" s="28">
        <f>Table24[[#This Row],[100]]*Table24[[#This Row],[Conversion Rate]]</f>
        <v>10.110045000000001</v>
      </c>
      <c r="AR863" s="28">
        <f>Table24[[#This Row],[200]]*Table24[[#This Row],[Conversion Rate]]</f>
        <v>0</v>
      </c>
      <c r="AS863" s="28">
        <f>Table24[[#This Row],[300]]*Table24[[#This Row],[Conversion Rate]]</f>
        <v>0</v>
      </c>
      <c r="AT863" s="28">
        <f>Table24[[#This Row],[500]]*Table24[[#This Row],[Conversion Rate]]</f>
        <v>0</v>
      </c>
      <c r="AU863" s="28">
        <f>Table24[[#This Row],[1000]]*Table24[[#This Row],[Conversion Rate]]</f>
        <v>8.786249999999999</v>
      </c>
      <c r="AV863" s="28">
        <f>Table24[[#This Row],[2500]]*Table24[[#This Row],[Conversion Rate]]</f>
        <v>0</v>
      </c>
      <c r="AW863" s="28">
        <f>Table24[[#This Row],[5000]]*Table24[[#This Row],[Conversion Rate]]</f>
        <v>0</v>
      </c>
      <c r="AX863" s="28" t="str">
        <f>Table24[[#This Row],[All In/ ++]]</f>
        <v>all in</v>
      </c>
      <c r="AY863" s="28">
        <f>Table24[[#This Row],[FSC]]*Table24[[#This Row],[Conversion Rate]]</f>
        <v>0</v>
      </c>
      <c r="AZ863" s="28">
        <f>Table24[[#This Row],[SSC]]*Table24[[#This Row],[Conversion Rate]]</f>
        <v>0</v>
      </c>
      <c r="BA863" s="28">
        <f>Table24[[#This Row],[Screening]]*Table24[[#This Row],[Conversion Rate]]</f>
        <v>0</v>
      </c>
      <c r="BB863" s="28">
        <f>Table24[[#This Row],[Other Charges]]*Table24[[#This Row],[Conversion Rate]]</f>
        <v>0</v>
      </c>
      <c r="BC863" s="28">
        <f>Table24[[#This Row],[Dry Ice Charge]]*Table24[[#This Row],[Conversion Rate]]</f>
        <v>0</v>
      </c>
      <c r="BD863" s="28">
        <f>Table24[[#This Row],[SAF/kg]]*Table24[[#This Row],[Conversion Rate]]</f>
        <v>0</v>
      </c>
      <c r="BE863" s="30" cm="1">
        <f t="array" ref="BE863">IF(COUNTIFS(F$20:F$1213,F863,G$20:G$1213,G863)&gt;1,
    _xlfn.PERCENTRANK.INC(
        _xlfn._xlws.FILTER(AO$20:AO$1213, (F$20:F$1213=F863)*(G$20:G$1213=G863)*ISNUMBER(AO$20:AO$1213)),
        AO863
    ),
    0
)</f>
        <v>0.8</v>
      </c>
      <c r="BF863" s="28" t="str">
        <f t="shared" si="13"/>
        <v>Red</v>
      </c>
    </row>
    <row r="864" spans="3:58" hidden="1">
      <c r="C864" s="6" t="s">
        <v>20</v>
      </c>
      <c r="D864" s="4" t="s">
        <v>21</v>
      </c>
      <c r="E864" s="4" t="s">
        <v>22</v>
      </c>
      <c r="F864" s="4" t="s">
        <v>90</v>
      </c>
      <c r="G864" s="4" t="s">
        <v>86</v>
      </c>
      <c r="H864" s="4" t="s">
        <v>805</v>
      </c>
      <c r="I864" s="4" t="s">
        <v>795</v>
      </c>
      <c r="J864" s="4" t="s">
        <v>778</v>
      </c>
      <c r="K864" s="4" t="s">
        <v>778</v>
      </c>
      <c r="L8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PharmaNoExpressMADLHRESGBEMEAEMEA</v>
      </c>
      <c r="M864" s="7">
        <v>611</v>
      </c>
      <c r="N864" s="4">
        <v>369</v>
      </c>
      <c r="O864" s="13">
        <v>1.6558265582655827</v>
      </c>
      <c r="P864" s="8" t="s">
        <v>991</v>
      </c>
      <c r="Q864" s="12" t="s">
        <v>472</v>
      </c>
      <c r="R864" s="12" t="s">
        <v>792</v>
      </c>
      <c r="S864" s="12" t="s">
        <v>81</v>
      </c>
      <c r="T864" s="12" t="s">
        <v>837</v>
      </c>
      <c r="U864" s="22"/>
      <c r="V864" s="12">
        <v>187</v>
      </c>
      <c r="W864" s="12"/>
      <c r="X864" s="12">
        <v>5.82</v>
      </c>
      <c r="Y864" s="12"/>
      <c r="Z864" s="12"/>
      <c r="AA864" s="12"/>
      <c r="AB864" s="12">
        <v>4.7</v>
      </c>
      <c r="AC864" s="12"/>
      <c r="AD864" s="12"/>
      <c r="AE864" s="12" t="s">
        <v>900</v>
      </c>
      <c r="AF864" s="12"/>
      <c r="AG864" s="12"/>
      <c r="AH864" s="12"/>
      <c r="AI864" s="12"/>
      <c r="AJ864" s="12"/>
      <c r="AK864" s="12"/>
      <c r="AL864" s="16" t="s">
        <v>964</v>
      </c>
      <c r="AM864" s="12" t="s">
        <v>1503</v>
      </c>
      <c r="AN864" s="27">
        <f>VLOOKUP(Table24[[#This Row],[USD conversion]],Sheet2!A:B,2,FALSE)</f>
        <v>1.1715</v>
      </c>
      <c r="AO864" s="28">
        <f>Table24[[#This Row],[Min Charge]]*Table24[[#This Row],[Conversion Rate]]</f>
        <v>219.07050000000001</v>
      </c>
      <c r="AP864" s="28">
        <f>Table24[[#This Row],[45]]*Table24[[#This Row],[Conversion Rate]]</f>
        <v>0</v>
      </c>
      <c r="AQ864" s="28">
        <f>Table24[[#This Row],[100]]*Table24[[#This Row],[Conversion Rate]]</f>
        <v>6.81813</v>
      </c>
      <c r="AR864" s="28">
        <f>Table24[[#This Row],[200]]*Table24[[#This Row],[Conversion Rate]]</f>
        <v>0</v>
      </c>
      <c r="AS864" s="28">
        <f>Table24[[#This Row],[300]]*Table24[[#This Row],[Conversion Rate]]</f>
        <v>0</v>
      </c>
      <c r="AT864" s="28">
        <f>Table24[[#This Row],[500]]*Table24[[#This Row],[Conversion Rate]]</f>
        <v>0</v>
      </c>
      <c r="AU864" s="28">
        <f>Table24[[#This Row],[1000]]*Table24[[#This Row],[Conversion Rate]]</f>
        <v>5.5060500000000001</v>
      </c>
      <c r="AV864" s="28">
        <f>Table24[[#This Row],[2500]]*Table24[[#This Row],[Conversion Rate]]</f>
        <v>0</v>
      </c>
      <c r="AW864" s="28">
        <f>Table24[[#This Row],[5000]]*Table24[[#This Row],[Conversion Rate]]</f>
        <v>0</v>
      </c>
      <c r="AX864" s="28" t="str">
        <f>Table24[[#This Row],[All In/ ++]]</f>
        <v>all in</v>
      </c>
      <c r="AY864" s="28">
        <f>Table24[[#This Row],[FSC]]*Table24[[#This Row],[Conversion Rate]]</f>
        <v>0</v>
      </c>
      <c r="AZ864" s="28">
        <f>Table24[[#This Row],[SSC]]*Table24[[#This Row],[Conversion Rate]]</f>
        <v>0</v>
      </c>
      <c r="BA864" s="28">
        <f>Table24[[#This Row],[Screening]]*Table24[[#This Row],[Conversion Rate]]</f>
        <v>0</v>
      </c>
      <c r="BB864" s="28">
        <f>Table24[[#This Row],[Other Charges]]*Table24[[#This Row],[Conversion Rate]]</f>
        <v>0</v>
      </c>
      <c r="BC864" s="28">
        <f>Table24[[#This Row],[Dry Ice Charge]]*Table24[[#This Row],[Conversion Rate]]</f>
        <v>0</v>
      </c>
      <c r="BD864" s="28">
        <f>Table24[[#This Row],[SAF/kg]]*Table24[[#This Row],[Conversion Rate]]</f>
        <v>0</v>
      </c>
      <c r="BE864" s="30" cm="1">
        <f t="array" ref="BE864">IF(COUNTIFS(F$20:F$1213,F864,G$20:G$1213,G864)&gt;1,
    _xlfn.PERCENTRANK.INC(
        _xlfn._xlws.FILTER(AO$20:AO$1213, (F$20:F$1213=F864)*(G$20:G$1213=G864)*ISNUMBER(AO$20:AO$1213)),
        AO864
    ),
    0
)</f>
        <v>0</v>
      </c>
      <c r="BF864" s="28" t="str">
        <f t="shared" si="13"/>
        <v>Green</v>
      </c>
    </row>
    <row r="865" spans="3:58" hidden="1">
      <c r="C865" s="6" t="s">
        <v>20</v>
      </c>
      <c r="D865" s="4" t="s">
        <v>472</v>
      </c>
      <c r="E865" s="4" t="s">
        <v>22</v>
      </c>
      <c r="F865" s="4" t="s">
        <v>90</v>
      </c>
      <c r="G865" s="4" t="s">
        <v>86</v>
      </c>
      <c r="H865" s="4" t="s">
        <v>805</v>
      </c>
      <c r="I865" s="4" t="s">
        <v>795</v>
      </c>
      <c r="J865" s="4" t="s">
        <v>778</v>
      </c>
      <c r="K865" s="4" t="s">
        <v>778</v>
      </c>
      <c r="L8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PharmaYesExpressMADLHRESGBEMEAEMEA</v>
      </c>
      <c r="M865" s="7">
        <v>6872.4</v>
      </c>
      <c r="N865" s="4">
        <v>406</v>
      </c>
      <c r="O865" s="13">
        <v>16.927093596059112</v>
      </c>
      <c r="P865" s="8" t="s">
        <v>991</v>
      </c>
      <c r="Q865" s="12" t="s">
        <v>472</v>
      </c>
      <c r="R865" s="12" t="s">
        <v>792</v>
      </c>
      <c r="S865" s="12" t="s">
        <v>81</v>
      </c>
      <c r="T865" s="12" t="s">
        <v>837</v>
      </c>
      <c r="U865" s="22"/>
      <c r="V865" s="12">
        <v>187</v>
      </c>
      <c r="W865" s="12"/>
      <c r="X865" s="12">
        <v>5.82</v>
      </c>
      <c r="Y865" s="12"/>
      <c r="Z865" s="12"/>
      <c r="AA865" s="12"/>
      <c r="AB865" s="12">
        <v>4.7</v>
      </c>
      <c r="AC865" s="12"/>
      <c r="AD865" s="12"/>
      <c r="AE865" s="12" t="s">
        <v>900</v>
      </c>
      <c r="AF865" s="12"/>
      <c r="AG865" s="12"/>
      <c r="AH865" s="12"/>
      <c r="AI865" s="12"/>
      <c r="AJ865" s="12"/>
      <c r="AK865" s="12"/>
      <c r="AL865" s="16" t="s">
        <v>964</v>
      </c>
      <c r="AM865" s="12" t="s">
        <v>1503</v>
      </c>
      <c r="AN865" s="27">
        <f>VLOOKUP(Table24[[#This Row],[USD conversion]],Sheet2!A:B,2,FALSE)</f>
        <v>1.1715</v>
      </c>
      <c r="AO865" s="28">
        <f>Table24[[#This Row],[Min Charge]]*Table24[[#This Row],[Conversion Rate]]</f>
        <v>219.07050000000001</v>
      </c>
      <c r="AP865" s="28">
        <f>Table24[[#This Row],[45]]*Table24[[#This Row],[Conversion Rate]]</f>
        <v>0</v>
      </c>
      <c r="AQ865" s="28">
        <f>Table24[[#This Row],[100]]*Table24[[#This Row],[Conversion Rate]]</f>
        <v>6.81813</v>
      </c>
      <c r="AR865" s="28">
        <f>Table24[[#This Row],[200]]*Table24[[#This Row],[Conversion Rate]]</f>
        <v>0</v>
      </c>
      <c r="AS865" s="28">
        <f>Table24[[#This Row],[300]]*Table24[[#This Row],[Conversion Rate]]</f>
        <v>0</v>
      </c>
      <c r="AT865" s="28">
        <f>Table24[[#This Row],[500]]*Table24[[#This Row],[Conversion Rate]]</f>
        <v>0</v>
      </c>
      <c r="AU865" s="28">
        <f>Table24[[#This Row],[1000]]*Table24[[#This Row],[Conversion Rate]]</f>
        <v>5.5060500000000001</v>
      </c>
      <c r="AV865" s="28">
        <f>Table24[[#This Row],[2500]]*Table24[[#This Row],[Conversion Rate]]</f>
        <v>0</v>
      </c>
      <c r="AW865" s="28">
        <f>Table24[[#This Row],[5000]]*Table24[[#This Row],[Conversion Rate]]</f>
        <v>0</v>
      </c>
      <c r="AX865" s="28" t="str">
        <f>Table24[[#This Row],[All In/ ++]]</f>
        <v>all in</v>
      </c>
      <c r="AY865" s="28">
        <f>Table24[[#This Row],[FSC]]*Table24[[#This Row],[Conversion Rate]]</f>
        <v>0</v>
      </c>
      <c r="AZ865" s="28">
        <f>Table24[[#This Row],[SSC]]*Table24[[#This Row],[Conversion Rate]]</f>
        <v>0</v>
      </c>
      <c r="BA865" s="28">
        <f>Table24[[#This Row],[Screening]]*Table24[[#This Row],[Conversion Rate]]</f>
        <v>0</v>
      </c>
      <c r="BB865" s="28">
        <f>Table24[[#This Row],[Other Charges]]*Table24[[#This Row],[Conversion Rate]]</f>
        <v>0</v>
      </c>
      <c r="BC865" s="28">
        <f>Table24[[#This Row],[Dry Ice Charge]]*Table24[[#This Row],[Conversion Rate]]</f>
        <v>0</v>
      </c>
      <c r="BD865" s="28">
        <f>Table24[[#This Row],[SAF/kg]]*Table24[[#This Row],[Conversion Rate]]</f>
        <v>0</v>
      </c>
      <c r="BE865" s="30" cm="1">
        <f t="array" ref="BE865">IF(COUNTIFS(F$20:F$1213,F865,G$20:G$1213,G865)&gt;1,
    _xlfn.PERCENTRANK.INC(
        _xlfn._xlws.FILTER(AO$20:AO$1213, (F$20:F$1213=F865)*(G$20:G$1213=G865)*ISNUMBER(AO$20:AO$1213)),
        AO865
    ),
    0
)</f>
        <v>0</v>
      </c>
      <c r="BF865" s="28" t="str">
        <f t="shared" si="13"/>
        <v>Green</v>
      </c>
    </row>
    <row r="866" spans="3:58" hidden="1">
      <c r="C866" s="6" t="s">
        <v>20</v>
      </c>
      <c r="D866" s="4" t="s">
        <v>21</v>
      </c>
      <c r="E866" s="4" t="s">
        <v>22</v>
      </c>
      <c r="F866" s="4" t="s">
        <v>250</v>
      </c>
      <c r="G866" s="4" t="s">
        <v>290</v>
      </c>
      <c r="H866" s="4" t="s">
        <v>796</v>
      </c>
      <c r="I866" s="4" t="s">
        <v>797</v>
      </c>
      <c r="J866" s="4" t="s">
        <v>778</v>
      </c>
      <c r="K866" s="4" t="s">
        <v>777</v>
      </c>
      <c r="L8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PharmaNoExpressPRGBOMCZINEMEAAPAC</v>
      </c>
      <c r="M866" s="7">
        <v>4216.590000000002</v>
      </c>
      <c r="N866" s="4">
        <v>308</v>
      </c>
      <c r="O866" s="13">
        <v>13.690227272727279</v>
      </c>
      <c r="P866" s="8" t="s">
        <v>991</v>
      </c>
      <c r="Q866" s="12" t="s">
        <v>472</v>
      </c>
      <c r="R866" s="12" t="s">
        <v>792</v>
      </c>
      <c r="S866" s="12" t="s">
        <v>81</v>
      </c>
      <c r="T866" s="12" t="s">
        <v>867</v>
      </c>
      <c r="U866" s="22"/>
      <c r="V866" s="12">
        <v>1865</v>
      </c>
      <c r="W866" s="12"/>
      <c r="X866" s="12">
        <v>52</v>
      </c>
      <c r="Y866" s="12"/>
      <c r="Z866" s="12">
        <v>50</v>
      </c>
      <c r="AA866" s="12">
        <v>45</v>
      </c>
      <c r="AB866" s="12">
        <v>42</v>
      </c>
      <c r="AC866" s="12"/>
      <c r="AD866" s="12"/>
      <c r="AE866" s="12" t="s">
        <v>900</v>
      </c>
      <c r="AF866" s="12"/>
      <c r="AG866" s="12"/>
      <c r="AH866" s="12"/>
      <c r="AI866" s="12"/>
      <c r="AJ866" s="12"/>
      <c r="AK866" s="12"/>
      <c r="AL866" s="16" t="s">
        <v>964</v>
      </c>
      <c r="AM866" s="12" t="s">
        <v>1514</v>
      </c>
      <c r="AN866" s="27">
        <f>VLOOKUP(Table24[[#This Row],[USD conversion]],Sheet2!A:B,2,FALSE)</f>
        <v>4.7539999999999999E-2</v>
      </c>
      <c r="AO866" s="28">
        <f>Table24[[#This Row],[Min Charge]]*Table24[[#This Row],[Conversion Rate]]</f>
        <v>88.662099999999995</v>
      </c>
      <c r="AP866" s="28">
        <f>Table24[[#This Row],[45]]*Table24[[#This Row],[Conversion Rate]]</f>
        <v>0</v>
      </c>
      <c r="AQ866" s="28">
        <f>Table24[[#This Row],[100]]*Table24[[#This Row],[Conversion Rate]]</f>
        <v>2.4720800000000001</v>
      </c>
      <c r="AR866" s="28">
        <f>Table24[[#This Row],[200]]*Table24[[#This Row],[Conversion Rate]]</f>
        <v>0</v>
      </c>
      <c r="AS866" s="28">
        <f>Table24[[#This Row],[300]]*Table24[[#This Row],[Conversion Rate]]</f>
        <v>2.3769999999999998</v>
      </c>
      <c r="AT866" s="28">
        <f>Table24[[#This Row],[500]]*Table24[[#This Row],[Conversion Rate]]</f>
        <v>2.1393</v>
      </c>
      <c r="AU866" s="28">
        <f>Table24[[#This Row],[1000]]*Table24[[#This Row],[Conversion Rate]]</f>
        <v>1.99668</v>
      </c>
      <c r="AV866" s="28">
        <f>Table24[[#This Row],[2500]]*Table24[[#This Row],[Conversion Rate]]</f>
        <v>0</v>
      </c>
      <c r="AW866" s="28">
        <f>Table24[[#This Row],[5000]]*Table24[[#This Row],[Conversion Rate]]</f>
        <v>0</v>
      </c>
      <c r="AX866" s="28" t="str">
        <f>Table24[[#This Row],[All In/ ++]]</f>
        <v>all in</v>
      </c>
      <c r="AY866" s="28">
        <f>Table24[[#This Row],[FSC]]*Table24[[#This Row],[Conversion Rate]]</f>
        <v>0</v>
      </c>
      <c r="AZ866" s="28">
        <f>Table24[[#This Row],[SSC]]*Table24[[#This Row],[Conversion Rate]]</f>
        <v>0</v>
      </c>
      <c r="BA866" s="28">
        <f>Table24[[#This Row],[Screening]]*Table24[[#This Row],[Conversion Rate]]</f>
        <v>0</v>
      </c>
      <c r="BB866" s="28">
        <f>Table24[[#This Row],[Other Charges]]*Table24[[#This Row],[Conversion Rate]]</f>
        <v>0</v>
      </c>
      <c r="BC866" s="28">
        <f>Table24[[#This Row],[Dry Ice Charge]]*Table24[[#This Row],[Conversion Rate]]</f>
        <v>0</v>
      </c>
      <c r="BD866" s="28">
        <f>Table24[[#This Row],[SAF/kg]]*Table24[[#This Row],[Conversion Rate]]</f>
        <v>0</v>
      </c>
      <c r="BE866" s="30" cm="1">
        <f t="array" ref="BE866">IF(COUNTIFS(F$20:F$1213,F866,G$20:G$1213,G866)&gt;1,
    _xlfn.PERCENTRANK.INC(
        _xlfn._xlws.FILTER(AO$20:AO$1213, (F$20:F$1213=F866)*(G$20:G$1213=G866)*ISNUMBER(AO$20:AO$1213)),
        AO866
    ),
    0
)</f>
        <v>0</v>
      </c>
      <c r="BF866" s="28" t="str">
        <f t="shared" si="13"/>
        <v>Green</v>
      </c>
    </row>
    <row r="867" spans="3:58" hidden="1">
      <c r="C867" s="6" t="s">
        <v>20</v>
      </c>
      <c r="D867" s="4" t="s">
        <v>472</v>
      </c>
      <c r="E867" s="4" t="s">
        <v>22</v>
      </c>
      <c r="F867" s="4" t="s">
        <v>250</v>
      </c>
      <c r="G867" s="4" t="s">
        <v>290</v>
      </c>
      <c r="H867" s="4" t="s">
        <v>796</v>
      </c>
      <c r="I867" s="4" t="s">
        <v>797</v>
      </c>
      <c r="J867" s="4" t="s">
        <v>778</v>
      </c>
      <c r="K867" s="4" t="s">
        <v>777</v>
      </c>
      <c r="L8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PharmaYesExpressPRGBOMCZINEMEAAPAC</v>
      </c>
      <c r="M867" s="7">
        <v>21324.400000000001</v>
      </c>
      <c r="N867" s="4">
        <v>102</v>
      </c>
      <c r="O867" s="13">
        <v>209.06274509803924</v>
      </c>
      <c r="P867" s="8" t="s">
        <v>991</v>
      </c>
      <c r="Q867" s="12" t="s">
        <v>472</v>
      </c>
      <c r="R867" s="12" t="s">
        <v>792</v>
      </c>
      <c r="S867" s="12" t="s">
        <v>81</v>
      </c>
      <c r="T867" s="12" t="s">
        <v>867</v>
      </c>
      <c r="U867" s="22"/>
      <c r="V867" s="12">
        <v>1865</v>
      </c>
      <c r="W867" s="12"/>
      <c r="X867" s="12">
        <v>52</v>
      </c>
      <c r="Y867" s="12"/>
      <c r="Z867" s="12">
        <v>50</v>
      </c>
      <c r="AA867" s="12">
        <v>45</v>
      </c>
      <c r="AB867" s="12">
        <v>42</v>
      </c>
      <c r="AC867" s="12"/>
      <c r="AD867" s="12"/>
      <c r="AE867" s="12" t="s">
        <v>900</v>
      </c>
      <c r="AF867" s="12"/>
      <c r="AG867" s="12"/>
      <c r="AH867" s="12"/>
      <c r="AI867" s="12"/>
      <c r="AJ867" s="12"/>
      <c r="AK867" s="12"/>
      <c r="AL867" s="16" t="s">
        <v>964</v>
      </c>
      <c r="AM867" s="12" t="s">
        <v>1514</v>
      </c>
      <c r="AN867" s="27">
        <f>VLOOKUP(Table24[[#This Row],[USD conversion]],Sheet2!A:B,2,FALSE)</f>
        <v>4.7539999999999999E-2</v>
      </c>
      <c r="AO867" s="28">
        <f>Table24[[#This Row],[Min Charge]]*Table24[[#This Row],[Conversion Rate]]</f>
        <v>88.662099999999995</v>
      </c>
      <c r="AP867" s="28">
        <f>Table24[[#This Row],[45]]*Table24[[#This Row],[Conversion Rate]]</f>
        <v>0</v>
      </c>
      <c r="AQ867" s="28">
        <f>Table24[[#This Row],[100]]*Table24[[#This Row],[Conversion Rate]]</f>
        <v>2.4720800000000001</v>
      </c>
      <c r="AR867" s="28">
        <f>Table24[[#This Row],[200]]*Table24[[#This Row],[Conversion Rate]]</f>
        <v>0</v>
      </c>
      <c r="AS867" s="28">
        <f>Table24[[#This Row],[300]]*Table24[[#This Row],[Conversion Rate]]</f>
        <v>2.3769999999999998</v>
      </c>
      <c r="AT867" s="28">
        <f>Table24[[#This Row],[500]]*Table24[[#This Row],[Conversion Rate]]</f>
        <v>2.1393</v>
      </c>
      <c r="AU867" s="28">
        <f>Table24[[#This Row],[1000]]*Table24[[#This Row],[Conversion Rate]]</f>
        <v>1.99668</v>
      </c>
      <c r="AV867" s="28">
        <f>Table24[[#This Row],[2500]]*Table24[[#This Row],[Conversion Rate]]</f>
        <v>0</v>
      </c>
      <c r="AW867" s="28">
        <f>Table24[[#This Row],[5000]]*Table24[[#This Row],[Conversion Rate]]</f>
        <v>0</v>
      </c>
      <c r="AX867" s="28" t="str">
        <f>Table24[[#This Row],[All In/ ++]]</f>
        <v>all in</v>
      </c>
      <c r="AY867" s="28">
        <f>Table24[[#This Row],[FSC]]*Table24[[#This Row],[Conversion Rate]]</f>
        <v>0</v>
      </c>
      <c r="AZ867" s="28">
        <f>Table24[[#This Row],[SSC]]*Table24[[#This Row],[Conversion Rate]]</f>
        <v>0</v>
      </c>
      <c r="BA867" s="28">
        <f>Table24[[#This Row],[Screening]]*Table24[[#This Row],[Conversion Rate]]</f>
        <v>0</v>
      </c>
      <c r="BB867" s="28">
        <f>Table24[[#This Row],[Other Charges]]*Table24[[#This Row],[Conversion Rate]]</f>
        <v>0</v>
      </c>
      <c r="BC867" s="28">
        <f>Table24[[#This Row],[Dry Ice Charge]]*Table24[[#This Row],[Conversion Rate]]</f>
        <v>0</v>
      </c>
      <c r="BD867" s="28">
        <f>Table24[[#This Row],[SAF/kg]]*Table24[[#This Row],[Conversion Rate]]</f>
        <v>0</v>
      </c>
      <c r="BE867" s="30" cm="1">
        <f t="array" ref="BE867">IF(COUNTIFS(F$20:F$1213,F867,G$20:G$1213,G867)&gt;1,
    _xlfn.PERCENTRANK.INC(
        _xlfn._xlws.FILTER(AO$20:AO$1213, (F$20:F$1213=F867)*(G$20:G$1213=G867)*ISNUMBER(AO$20:AO$1213)),
        AO867
    ),
    0
)</f>
        <v>0</v>
      </c>
      <c r="BF867" s="28" t="str">
        <f t="shared" si="13"/>
        <v>Green</v>
      </c>
    </row>
    <row r="868" spans="3:58" hidden="1">
      <c r="C868" s="6" t="s">
        <v>20</v>
      </c>
      <c r="D868" s="4" t="s">
        <v>472</v>
      </c>
      <c r="E868" s="4" t="s">
        <v>22</v>
      </c>
      <c r="F868" s="4" t="s">
        <v>250</v>
      </c>
      <c r="G868" s="4" t="s">
        <v>66</v>
      </c>
      <c r="H868" s="4" t="s">
        <v>796</v>
      </c>
      <c r="I868" s="4" t="s">
        <v>799</v>
      </c>
      <c r="J868" s="4" t="s">
        <v>778</v>
      </c>
      <c r="K868" s="4" t="s">
        <v>776</v>
      </c>
      <c r="L8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PharmaYesExpressPRGJFKCZUSEMEAAMERICAS</v>
      </c>
      <c r="M868" s="7">
        <v>3358</v>
      </c>
      <c r="N868" s="4">
        <v>64</v>
      </c>
      <c r="O868" s="13">
        <v>52.46875</v>
      </c>
      <c r="P868" s="8" t="s">
        <v>991</v>
      </c>
      <c r="Q868" s="12" t="s">
        <v>472</v>
      </c>
      <c r="R868" s="12" t="s">
        <v>792</v>
      </c>
      <c r="S868" s="12" t="s">
        <v>81</v>
      </c>
      <c r="T868" s="12" t="s">
        <v>867</v>
      </c>
      <c r="U868" s="22"/>
      <c r="V868" s="12">
        <v>3313</v>
      </c>
      <c r="W868" s="12"/>
      <c r="X868" s="12">
        <v>123</v>
      </c>
      <c r="Y868" s="12"/>
      <c r="Z868" s="12">
        <v>123</v>
      </c>
      <c r="AA868" s="12">
        <v>120</v>
      </c>
      <c r="AB868" s="12">
        <v>118.5</v>
      </c>
      <c r="AC868" s="12"/>
      <c r="AD868" s="12"/>
      <c r="AE868" s="12" t="s">
        <v>900</v>
      </c>
      <c r="AF868" s="12"/>
      <c r="AG868" s="12"/>
      <c r="AH868" s="12"/>
      <c r="AI868" s="12"/>
      <c r="AJ868" s="12"/>
      <c r="AK868" s="12"/>
      <c r="AL868" s="16" t="s">
        <v>964</v>
      </c>
      <c r="AM868" s="12" t="s">
        <v>1514</v>
      </c>
      <c r="AN868" s="27">
        <f>VLOOKUP(Table24[[#This Row],[USD conversion]],Sheet2!A:B,2,FALSE)</f>
        <v>4.7539999999999999E-2</v>
      </c>
      <c r="AO868" s="28">
        <f>Table24[[#This Row],[Min Charge]]*Table24[[#This Row],[Conversion Rate]]</f>
        <v>157.50002000000001</v>
      </c>
      <c r="AP868" s="28">
        <f>Table24[[#This Row],[45]]*Table24[[#This Row],[Conversion Rate]]</f>
        <v>0</v>
      </c>
      <c r="AQ868" s="28">
        <f>Table24[[#This Row],[100]]*Table24[[#This Row],[Conversion Rate]]</f>
        <v>5.8474199999999996</v>
      </c>
      <c r="AR868" s="28">
        <f>Table24[[#This Row],[200]]*Table24[[#This Row],[Conversion Rate]]</f>
        <v>0</v>
      </c>
      <c r="AS868" s="28">
        <f>Table24[[#This Row],[300]]*Table24[[#This Row],[Conversion Rate]]</f>
        <v>5.8474199999999996</v>
      </c>
      <c r="AT868" s="28">
        <f>Table24[[#This Row],[500]]*Table24[[#This Row],[Conversion Rate]]</f>
        <v>5.7047999999999996</v>
      </c>
      <c r="AU868" s="28">
        <f>Table24[[#This Row],[1000]]*Table24[[#This Row],[Conversion Rate]]</f>
        <v>5.6334900000000001</v>
      </c>
      <c r="AV868" s="28">
        <f>Table24[[#This Row],[2500]]*Table24[[#This Row],[Conversion Rate]]</f>
        <v>0</v>
      </c>
      <c r="AW868" s="28">
        <f>Table24[[#This Row],[5000]]*Table24[[#This Row],[Conversion Rate]]</f>
        <v>0</v>
      </c>
      <c r="AX868" s="28" t="str">
        <f>Table24[[#This Row],[All In/ ++]]</f>
        <v>all in</v>
      </c>
      <c r="AY868" s="28">
        <f>Table24[[#This Row],[FSC]]*Table24[[#This Row],[Conversion Rate]]</f>
        <v>0</v>
      </c>
      <c r="AZ868" s="28">
        <f>Table24[[#This Row],[SSC]]*Table24[[#This Row],[Conversion Rate]]</f>
        <v>0</v>
      </c>
      <c r="BA868" s="28">
        <f>Table24[[#This Row],[Screening]]*Table24[[#This Row],[Conversion Rate]]</f>
        <v>0</v>
      </c>
      <c r="BB868" s="28">
        <f>Table24[[#This Row],[Other Charges]]*Table24[[#This Row],[Conversion Rate]]</f>
        <v>0</v>
      </c>
      <c r="BC868" s="28">
        <f>Table24[[#This Row],[Dry Ice Charge]]*Table24[[#This Row],[Conversion Rate]]</f>
        <v>0</v>
      </c>
      <c r="BD868" s="28">
        <f>Table24[[#This Row],[SAF/kg]]*Table24[[#This Row],[Conversion Rate]]</f>
        <v>0</v>
      </c>
      <c r="BE868" s="30" cm="1">
        <f t="array" ref="BE868">IF(COUNTIFS(F$20:F$1213,F868,G$20:G$1213,G868)&gt;1,
    _xlfn.PERCENTRANK.INC(
        _xlfn._xlws.FILTER(AO$20:AO$1213, (F$20:F$1213=F868)*(G$20:G$1213=G868)*ISNUMBER(AO$20:AO$1213)),
        AO868
    ),
    0
)</f>
        <v>0</v>
      </c>
      <c r="BF868" s="28" t="str">
        <f t="shared" si="13"/>
        <v>Green</v>
      </c>
    </row>
    <row r="869" spans="3:58" hidden="1">
      <c r="C869" s="6" t="s">
        <v>20</v>
      </c>
      <c r="D869" s="4" t="s">
        <v>472</v>
      </c>
      <c r="E869" s="4" t="s">
        <v>22</v>
      </c>
      <c r="F869" s="4" t="s">
        <v>250</v>
      </c>
      <c r="G869" s="4" t="s">
        <v>181</v>
      </c>
      <c r="H869" s="4" t="s">
        <v>796</v>
      </c>
      <c r="I869" s="4" t="s">
        <v>808</v>
      </c>
      <c r="J869" s="4" t="s">
        <v>778</v>
      </c>
      <c r="K869" s="4" t="s">
        <v>777</v>
      </c>
      <c r="L8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PharmaYesExpressPRGNRTCZJPEMEAAPAC</v>
      </c>
      <c r="M869" s="7">
        <v>3561</v>
      </c>
      <c r="N869" s="4">
        <v>108</v>
      </c>
      <c r="O869" s="13">
        <v>32.972222222222221</v>
      </c>
      <c r="P869" s="8" t="s">
        <v>991</v>
      </c>
      <c r="Q869" s="12" t="s">
        <v>472</v>
      </c>
      <c r="R869" s="12" t="s">
        <v>792</v>
      </c>
      <c r="S869" s="12" t="s">
        <v>81</v>
      </c>
      <c r="T869" s="12" t="s">
        <v>867</v>
      </c>
      <c r="U869" s="22"/>
      <c r="V869" s="12">
        <v>2070</v>
      </c>
      <c r="W869" s="12"/>
      <c r="X869" s="12">
        <v>65.7</v>
      </c>
      <c r="Y869" s="12"/>
      <c r="Z869" s="12">
        <v>64</v>
      </c>
      <c r="AA869" s="12">
        <v>62</v>
      </c>
      <c r="AB869" s="12">
        <v>60</v>
      </c>
      <c r="AC869" s="12"/>
      <c r="AD869" s="12"/>
      <c r="AE869" s="12" t="s">
        <v>900</v>
      </c>
      <c r="AF869" s="12"/>
      <c r="AG869" s="12"/>
      <c r="AH869" s="12"/>
      <c r="AI869" s="12"/>
      <c r="AJ869" s="12"/>
      <c r="AK869" s="12"/>
      <c r="AL869" s="16" t="s">
        <v>964</v>
      </c>
      <c r="AM869" s="12" t="s">
        <v>1514</v>
      </c>
      <c r="AN869" s="27">
        <f>VLOOKUP(Table24[[#This Row],[USD conversion]],Sheet2!A:B,2,FALSE)</f>
        <v>4.7539999999999999E-2</v>
      </c>
      <c r="AO869" s="28">
        <f>Table24[[#This Row],[Min Charge]]*Table24[[#This Row],[Conversion Rate]]</f>
        <v>98.407799999999995</v>
      </c>
      <c r="AP869" s="28">
        <f>Table24[[#This Row],[45]]*Table24[[#This Row],[Conversion Rate]]</f>
        <v>0</v>
      </c>
      <c r="AQ869" s="28">
        <f>Table24[[#This Row],[100]]*Table24[[#This Row],[Conversion Rate]]</f>
        <v>3.1233780000000002</v>
      </c>
      <c r="AR869" s="28">
        <f>Table24[[#This Row],[200]]*Table24[[#This Row],[Conversion Rate]]</f>
        <v>0</v>
      </c>
      <c r="AS869" s="28">
        <f>Table24[[#This Row],[300]]*Table24[[#This Row],[Conversion Rate]]</f>
        <v>3.0425599999999999</v>
      </c>
      <c r="AT869" s="28">
        <f>Table24[[#This Row],[500]]*Table24[[#This Row],[Conversion Rate]]</f>
        <v>2.9474800000000001</v>
      </c>
      <c r="AU869" s="28">
        <f>Table24[[#This Row],[1000]]*Table24[[#This Row],[Conversion Rate]]</f>
        <v>2.8523999999999998</v>
      </c>
      <c r="AV869" s="28">
        <f>Table24[[#This Row],[2500]]*Table24[[#This Row],[Conversion Rate]]</f>
        <v>0</v>
      </c>
      <c r="AW869" s="28">
        <f>Table24[[#This Row],[5000]]*Table24[[#This Row],[Conversion Rate]]</f>
        <v>0</v>
      </c>
      <c r="AX869" s="28" t="str">
        <f>Table24[[#This Row],[All In/ ++]]</f>
        <v>all in</v>
      </c>
      <c r="AY869" s="28">
        <f>Table24[[#This Row],[FSC]]*Table24[[#This Row],[Conversion Rate]]</f>
        <v>0</v>
      </c>
      <c r="AZ869" s="28">
        <f>Table24[[#This Row],[SSC]]*Table24[[#This Row],[Conversion Rate]]</f>
        <v>0</v>
      </c>
      <c r="BA869" s="28">
        <f>Table24[[#This Row],[Screening]]*Table24[[#This Row],[Conversion Rate]]</f>
        <v>0</v>
      </c>
      <c r="BB869" s="28">
        <f>Table24[[#This Row],[Other Charges]]*Table24[[#This Row],[Conversion Rate]]</f>
        <v>0</v>
      </c>
      <c r="BC869" s="28">
        <f>Table24[[#This Row],[Dry Ice Charge]]*Table24[[#This Row],[Conversion Rate]]</f>
        <v>0</v>
      </c>
      <c r="BD869" s="28">
        <f>Table24[[#This Row],[SAF/kg]]*Table24[[#This Row],[Conversion Rate]]</f>
        <v>0</v>
      </c>
      <c r="BE869" s="30" cm="1">
        <f t="array" ref="BE869">IF(COUNTIFS(F$20:F$1213,F869,G$20:G$1213,G869)&gt;1,
    _xlfn.PERCENTRANK.INC(
        _xlfn._xlws.FILTER(AO$20:AO$1213, (F$20:F$1213=F869)*(G$20:G$1213=G869)*ISNUMBER(AO$20:AO$1213)),
        AO869
    ),
    0
)</f>
        <v>0.2</v>
      </c>
      <c r="BF869" s="28" t="str">
        <f t="shared" si="13"/>
        <v>Green</v>
      </c>
    </row>
    <row r="870" spans="3:58" hidden="1">
      <c r="C870" s="6" t="s">
        <v>20</v>
      </c>
      <c r="D870" s="4" t="s">
        <v>21</v>
      </c>
      <c r="E870" s="4" t="s">
        <v>22</v>
      </c>
      <c r="F870" s="4" t="s">
        <v>74</v>
      </c>
      <c r="G870" s="4" t="s">
        <v>48</v>
      </c>
      <c r="H870" s="4" t="s">
        <v>799</v>
      </c>
      <c r="I870" s="4" t="s">
        <v>799</v>
      </c>
      <c r="J870" s="4" t="s">
        <v>776</v>
      </c>
      <c r="K870" s="4" t="s">
        <v>776</v>
      </c>
      <c r="L8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PharmaNoExpressABQDENUSUSAMERICASAMERICAS</v>
      </c>
      <c r="M870" s="7">
        <v>2145.4544310000015</v>
      </c>
      <c r="N870" s="4">
        <v>270</v>
      </c>
      <c r="O870" s="13">
        <v>7.9461275222222278</v>
      </c>
      <c r="P870" s="8" t="s">
        <v>909</v>
      </c>
      <c r="Q870" s="12" t="s">
        <v>472</v>
      </c>
      <c r="R870" s="12" t="s">
        <v>791</v>
      </c>
      <c r="S870" s="12"/>
      <c r="T870" s="12" t="s">
        <v>859</v>
      </c>
      <c r="U870" s="22"/>
      <c r="V870" s="12">
        <v>150</v>
      </c>
      <c r="W870" s="12"/>
      <c r="X870" s="12">
        <v>2.5</v>
      </c>
      <c r="Y870" s="12">
        <v>2.5</v>
      </c>
      <c r="Z870" s="12">
        <v>2.5</v>
      </c>
      <c r="AA870" s="12">
        <v>2.5</v>
      </c>
      <c r="AB870" s="12">
        <v>2.5</v>
      </c>
      <c r="AC870" s="12">
        <v>2.5</v>
      </c>
      <c r="AD870" s="12">
        <v>2.5</v>
      </c>
      <c r="AE870" s="12"/>
      <c r="AF870" s="12" t="s">
        <v>881</v>
      </c>
      <c r="AG870" s="12" t="s">
        <v>881</v>
      </c>
      <c r="AH870" s="12">
        <v>0.12</v>
      </c>
      <c r="AI870" s="12" t="s">
        <v>882</v>
      </c>
      <c r="AJ870" s="12" t="s">
        <v>883</v>
      </c>
      <c r="AK870" s="12" t="s">
        <v>881</v>
      </c>
      <c r="AL870" s="16" t="s">
        <v>885</v>
      </c>
      <c r="AM870" s="12" t="s">
        <v>1500</v>
      </c>
      <c r="AN870" s="27">
        <f>VLOOKUP(Table24[[#This Row],[USD conversion]],Sheet2!A:B,2,FALSE)</f>
        <v>1</v>
      </c>
      <c r="AO870" s="28">
        <f>Table24[[#This Row],[Min Charge]]*Table24[[#This Row],[Conversion Rate]]</f>
        <v>150</v>
      </c>
      <c r="AP870" s="28">
        <f>Table24[[#This Row],[45]]*Table24[[#This Row],[Conversion Rate]]</f>
        <v>0</v>
      </c>
      <c r="AQ870" s="28">
        <f>Table24[[#This Row],[100]]*Table24[[#This Row],[Conversion Rate]]</f>
        <v>2.5</v>
      </c>
      <c r="AR870" s="28">
        <f>Table24[[#This Row],[200]]*Table24[[#This Row],[Conversion Rate]]</f>
        <v>2.5</v>
      </c>
      <c r="AS870" s="28">
        <f>Table24[[#This Row],[300]]*Table24[[#This Row],[Conversion Rate]]</f>
        <v>2.5</v>
      </c>
      <c r="AT870" s="28">
        <f>Table24[[#This Row],[500]]*Table24[[#This Row],[Conversion Rate]]</f>
        <v>2.5</v>
      </c>
      <c r="AU870" s="28">
        <f>Table24[[#This Row],[1000]]*Table24[[#This Row],[Conversion Rate]]</f>
        <v>2.5</v>
      </c>
      <c r="AV870" s="28">
        <f>Table24[[#This Row],[2500]]*Table24[[#This Row],[Conversion Rate]]</f>
        <v>2.5</v>
      </c>
      <c r="AW870" s="28">
        <f>Table24[[#This Row],[5000]]*Table24[[#This Row],[Conversion Rate]]</f>
        <v>2.5</v>
      </c>
      <c r="AX870" s="28">
        <f>Table24[[#This Row],[All In/ ++]]</f>
        <v>0</v>
      </c>
      <c r="AY870" s="28" t="e">
        <f>Table24[[#This Row],[FSC]]*Table24[[#This Row],[Conversion Rate]]</f>
        <v>#VALUE!</v>
      </c>
      <c r="AZ870" s="28" t="e">
        <f>Table24[[#This Row],[SSC]]*Table24[[#This Row],[Conversion Rate]]</f>
        <v>#VALUE!</v>
      </c>
      <c r="BA870" s="28">
        <f>Table24[[#This Row],[Screening]]*Table24[[#This Row],[Conversion Rate]]</f>
        <v>0.12</v>
      </c>
      <c r="BB870" s="28" t="e">
        <f>Table24[[#This Row],[Other Charges]]*Table24[[#This Row],[Conversion Rate]]</f>
        <v>#VALUE!</v>
      </c>
      <c r="BC870" s="28" t="e">
        <f>Table24[[#This Row],[Dry Ice Charge]]*Table24[[#This Row],[Conversion Rate]]</f>
        <v>#VALUE!</v>
      </c>
      <c r="BD870" s="28" t="e">
        <f>Table24[[#This Row],[SAF/kg]]*Table24[[#This Row],[Conversion Rate]]</f>
        <v>#VALUE!</v>
      </c>
      <c r="BE870" s="30" cm="1">
        <f t="array" ref="BE870">IF(COUNTIFS(F$20:F$1213,F870,G$20:G$1213,G870)&gt;1,
    _xlfn.PERCENTRANK.INC(
        _xlfn._xlws.FILTER(AO$20:AO$1213, (F$20:F$1213=F870)*(G$20:G$1213=G870)*ISNUMBER(AO$20:AO$1213)),
        AO870
    ),
    0
)</f>
        <v>1</v>
      </c>
      <c r="BF870" s="28" t="str">
        <f t="shared" si="13"/>
        <v>Red</v>
      </c>
    </row>
    <row r="871" spans="3:58" hidden="1">
      <c r="C871" s="6" t="s">
        <v>20</v>
      </c>
      <c r="D871" s="4" t="s">
        <v>21</v>
      </c>
      <c r="E871" s="4" t="s">
        <v>22</v>
      </c>
      <c r="F871" s="4" t="s">
        <v>58</v>
      </c>
      <c r="G871" s="4" t="s">
        <v>59</v>
      </c>
      <c r="H871" s="4" t="s">
        <v>799</v>
      </c>
      <c r="I871" s="4" t="s">
        <v>799</v>
      </c>
      <c r="J871" s="4" t="s">
        <v>776</v>
      </c>
      <c r="K871" s="4" t="s">
        <v>776</v>
      </c>
      <c r="L8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PharmaNoExpressANCSEAUSUSAMERICASAMERICAS</v>
      </c>
      <c r="M871" s="7">
        <v>3279.4088940000115</v>
      </c>
      <c r="N871" s="4">
        <v>407</v>
      </c>
      <c r="O871" s="13">
        <v>8.0575157100737389</v>
      </c>
      <c r="P871" s="8" t="s">
        <v>909</v>
      </c>
      <c r="Q871" s="12" t="s">
        <v>472</v>
      </c>
      <c r="R871" s="12" t="s">
        <v>792</v>
      </c>
      <c r="S871" s="12" t="s">
        <v>48</v>
      </c>
      <c r="T871" s="12" t="s">
        <v>859</v>
      </c>
      <c r="U871" s="22"/>
      <c r="V871" s="12">
        <v>150</v>
      </c>
      <c r="W871" s="12"/>
      <c r="X871" s="12">
        <v>2.5</v>
      </c>
      <c r="Y871" s="12">
        <v>2.5</v>
      </c>
      <c r="Z871" s="12">
        <v>2.5</v>
      </c>
      <c r="AA871" s="12">
        <v>2.5</v>
      </c>
      <c r="AB871" s="12">
        <v>2.5</v>
      </c>
      <c r="AC871" s="12">
        <v>2.5</v>
      </c>
      <c r="AD871" s="12">
        <v>2.5</v>
      </c>
      <c r="AE871" s="12"/>
      <c r="AF871" s="12" t="s">
        <v>881</v>
      </c>
      <c r="AG871" s="12" t="s">
        <v>881</v>
      </c>
      <c r="AH871" s="12">
        <v>0.12</v>
      </c>
      <c r="AI871" s="12" t="s">
        <v>882</v>
      </c>
      <c r="AJ871" s="12" t="s">
        <v>883</v>
      </c>
      <c r="AK871" s="12" t="s">
        <v>881</v>
      </c>
      <c r="AL871" s="16" t="s">
        <v>885</v>
      </c>
      <c r="AM871" s="12" t="s">
        <v>1500</v>
      </c>
      <c r="AN871" s="27">
        <f>VLOOKUP(Table24[[#This Row],[USD conversion]],Sheet2!A:B,2,FALSE)</f>
        <v>1</v>
      </c>
      <c r="AO871" s="28">
        <f>Table24[[#This Row],[Min Charge]]*Table24[[#This Row],[Conversion Rate]]</f>
        <v>150</v>
      </c>
      <c r="AP871" s="28">
        <f>Table24[[#This Row],[45]]*Table24[[#This Row],[Conversion Rate]]</f>
        <v>0</v>
      </c>
      <c r="AQ871" s="28">
        <f>Table24[[#This Row],[100]]*Table24[[#This Row],[Conversion Rate]]</f>
        <v>2.5</v>
      </c>
      <c r="AR871" s="28">
        <f>Table24[[#This Row],[200]]*Table24[[#This Row],[Conversion Rate]]</f>
        <v>2.5</v>
      </c>
      <c r="AS871" s="28">
        <f>Table24[[#This Row],[300]]*Table24[[#This Row],[Conversion Rate]]</f>
        <v>2.5</v>
      </c>
      <c r="AT871" s="28">
        <f>Table24[[#This Row],[500]]*Table24[[#This Row],[Conversion Rate]]</f>
        <v>2.5</v>
      </c>
      <c r="AU871" s="28">
        <f>Table24[[#This Row],[1000]]*Table24[[#This Row],[Conversion Rate]]</f>
        <v>2.5</v>
      </c>
      <c r="AV871" s="28">
        <f>Table24[[#This Row],[2500]]*Table24[[#This Row],[Conversion Rate]]</f>
        <v>2.5</v>
      </c>
      <c r="AW871" s="28">
        <f>Table24[[#This Row],[5000]]*Table24[[#This Row],[Conversion Rate]]</f>
        <v>2.5</v>
      </c>
      <c r="AX871" s="28">
        <f>Table24[[#This Row],[All In/ ++]]</f>
        <v>0</v>
      </c>
      <c r="AY871" s="28" t="e">
        <f>Table24[[#This Row],[FSC]]*Table24[[#This Row],[Conversion Rate]]</f>
        <v>#VALUE!</v>
      </c>
      <c r="AZ871" s="28" t="e">
        <f>Table24[[#This Row],[SSC]]*Table24[[#This Row],[Conversion Rate]]</f>
        <v>#VALUE!</v>
      </c>
      <c r="BA871" s="28">
        <f>Table24[[#This Row],[Screening]]*Table24[[#This Row],[Conversion Rate]]</f>
        <v>0.12</v>
      </c>
      <c r="BB871" s="28" t="e">
        <f>Table24[[#This Row],[Other Charges]]*Table24[[#This Row],[Conversion Rate]]</f>
        <v>#VALUE!</v>
      </c>
      <c r="BC871" s="28" t="e">
        <f>Table24[[#This Row],[Dry Ice Charge]]*Table24[[#This Row],[Conversion Rate]]</f>
        <v>#VALUE!</v>
      </c>
      <c r="BD871" s="28" t="e">
        <f>Table24[[#This Row],[SAF/kg]]*Table24[[#This Row],[Conversion Rate]]</f>
        <v>#VALUE!</v>
      </c>
      <c r="BE871" s="30" cm="1">
        <f t="array" ref="BE871">IF(COUNTIFS(F$20:F$1213,F871,G$20:G$1213,G871)&gt;1,
    _xlfn.PERCENTRANK.INC(
        _xlfn._xlws.FILTER(AO$20:AO$1213, (F$20:F$1213=F871)*(G$20:G$1213=G871)*ISNUMBER(AO$20:AO$1213)),
        AO871
    ),
    0
)</f>
        <v>1</v>
      </c>
      <c r="BF871" s="28" t="str">
        <f t="shared" si="13"/>
        <v>Red</v>
      </c>
    </row>
    <row r="872" spans="3:58" hidden="1">
      <c r="C872" s="6" t="s">
        <v>20</v>
      </c>
      <c r="D872" s="4" t="s">
        <v>21</v>
      </c>
      <c r="E872" s="4" t="s">
        <v>22</v>
      </c>
      <c r="F872" s="4" t="s">
        <v>23</v>
      </c>
      <c r="G872" s="4" t="s">
        <v>39</v>
      </c>
      <c r="H872" s="4" t="s">
        <v>799</v>
      </c>
      <c r="I872" s="4" t="s">
        <v>799</v>
      </c>
      <c r="J872" s="4" t="s">
        <v>776</v>
      </c>
      <c r="K872" s="4" t="s">
        <v>776</v>
      </c>
      <c r="L8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PharmaNoExpressATLBOSUSUSAMERICASAMERICAS</v>
      </c>
      <c r="M872" s="7">
        <v>4904.7725850000079</v>
      </c>
      <c r="N872" s="4">
        <v>268</v>
      </c>
      <c r="O872" s="13">
        <v>18.301390242537344</v>
      </c>
      <c r="P872" s="8" t="s">
        <v>909</v>
      </c>
      <c r="Q872" s="12" t="s">
        <v>472</v>
      </c>
      <c r="R872" s="12" t="s">
        <v>792</v>
      </c>
      <c r="S872" s="12" t="s">
        <v>31</v>
      </c>
      <c r="T872" s="12" t="s">
        <v>859</v>
      </c>
      <c r="U872" s="22"/>
      <c r="V872" s="12">
        <v>150</v>
      </c>
      <c r="W872" s="12"/>
      <c r="X872" s="12">
        <v>2.5</v>
      </c>
      <c r="Y872" s="12">
        <v>2.5</v>
      </c>
      <c r="Z872" s="12">
        <v>2.5</v>
      </c>
      <c r="AA872" s="12">
        <v>2.5</v>
      </c>
      <c r="AB872" s="12">
        <v>2.5</v>
      </c>
      <c r="AC872" s="12">
        <v>2.5</v>
      </c>
      <c r="AD872" s="12">
        <v>2.5</v>
      </c>
      <c r="AE872" s="12"/>
      <c r="AF872" s="12" t="s">
        <v>881</v>
      </c>
      <c r="AG872" s="12" t="s">
        <v>881</v>
      </c>
      <c r="AH872" s="12">
        <v>0.12</v>
      </c>
      <c r="AI872" s="12" t="s">
        <v>882</v>
      </c>
      <c r="AJ872" s="12" t="s">
        <v>883</v>
      </c>
      <c r="AK872" s="12" t="s">
        <v>881</v>
      </c>
      <c r="AL872" s="16" t="s">
        <v>885</v>
      </c>
      <c r="AM872" s="12" t="s">
        <v>1500</v>
      </c>
      <c r="AN872" s="27">
        <f>VLOOKUP(Table24[[#This Row],[USD conversion]],Sheet2!A:B,2,FALSE)</f>
        <v>1</v>
      </c>
      <c r="AO872" s="28">
        <f>Table24[[#This Row],[Min Charge]]*Table24[[#This Row],[Conversion Rate]]</f>
        <v>150</v>
      </c>
      <c r="AP872" s="28">
        <f>Table24[[#This Row],[45]]*Table24[[#This Row],[Conversion Rate]]</f>
        <v>0</v>
      </c>
      <c r="AQ872" s="28">
        <f>Table24[[#This Row],[100]]*Table24[[#This Row],[Conversion Rate]]</f>
        <v>2.5</v>
      </c>
      <c r="AR872" s="28">
        <f>Table24[[#This Row],[200]]*Table24[[#This Row],[Conversion Rate]]</f>
        <v>2.5</v>
      </c>
      <c r="AS872" s="28">
        <f>Table24[[#This Row],[300]]*Table24[[#This Row],[Conversion Rate]]</f>
        <v>2.5</v>
      </c>
      <c r="AT872" s="28">
        <f>Table24[[#This Row],[500]]*Table24[[#This Row],[Conversion Rate]]</f>
        <v>2.5</v>
      </c>
      <c r="AU872" s="28">
        <f>Table24[[#This Row],[1000]]*Table24[[#This Row],[Conversion Rate]]</f>
        <v>2.5</v>
      </c>
      <c r="AV872" s="28">
        <f>Table24[[#This Row],[2500]]*Table24[[#This Row],[Conversion Rate]]</f>
        <v>2.5</v>
      </c>
      <c r="AW872" s="28">
        <f>Table24[[#This Row],[5000]]*Table24[[#This Row],[Conversion Rate]]</f>
        <v>2.5</v>
      </c>
      <c r="AX872" s="28">
        <f>Table24[[#This Row],[All In/ ++]]</f>
        <v>0</v>
      </c>
      <c r="AY872" s="28" t="e">
        <f>Table24[[#This Row],[FSC]]*Table24[[#This Row],[Conversion Rate]]</f>
        <v>#VALUE!</v>
      </c>
      <c r="AZ872" s="28" t="e">
        <f>Table24[[#This Row],[SSC]]*Table24[[#This Row],[Conversion Rate]]</f>
        <v>#VALUE!</v>
      </c>
      <c r="BA872" s="28">
        <f>Table24[[#This Row],[Screening]]*Table24[[#This Row],[Conversion Rate]]</f>
        <v>0.12</v>
      </c>
      <c r="BB872" s="28" t="e">
        <f>Table24[[#This Row],[Other Charges]]*Table24[[#This Row],[Conversion Rate]]</f>
        <v>#VALUE!</v>
      </c>
      <c r="BC872" s="28" t="e">
        <f>Table24[[#This Row],[Dry Ice Charge]]*Table24[[#This Row],[Conversion Rate]]</f>
        <v>#VALUE!</v>
      </c>
      <c r="BD872" s="28" t="e">
        <f>Table24[[#This Row],[SAF/kg]]*Table24[[#This Row],[Conversion Rate]]</f>
        <v>#VALUE!</v>
      </c>
      <c r="BE872" s="30" cm="1">
        <f t="array" ref="BE872">IF(COUNTIFS(F$20:F$1213,F872,G$20:G$1213,G872)&gt;1,
    _xlfn.PERCENTRANK.INC(
        _xlfn._xlws.FILTER(AO$20:AO$1213, (F$20:F$1213=F872)*(G$20:G$1213=G872)*ISNUMBER(AO$20:AO$1213)),
        AO872
    ),
    0
)</f>
        <v>1</v>
      </c>
      <c r="BF872" s="28" t="str">
        <f t="shared" si="13"/>
        <v>Red</v>
      </c>
    </row>
    <row r="873" spans="3:58" hidden="1">
      <c r="C873" s="6" t="s">
        <v>20</v>
      </c>
      <c r="D873" s="4" t="s">
        <v>21</v>
      </c>
      <c r="E873" s="4" t="s">
        <v>22</v>
      </c>
      <c r="F873" s="4" t="s">
        <v>23</v>
      </c>
      <c r="G873" s="4" t="s">
        <v>64</v>
      </c>
      <c r="H873" s="4" t="s">
        <v>799</v>
      </c>
      <c r="I873" s="4" t="s">
        <v>799</v>
      </c>
      <c r="J873" s="4" t="s">
        <v>776</v>
      </c>
      <c r="K873" s="4" t="s">
        <v>776</v>
      </c>
      <c r="L8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PharmaNoExpressATLCLEUSUSAMERICASAMERICAS</v>
      </c>
      <c r="M873" s="7">
        <v>3785.9999000000043</v>
      </c>
      <c r="N873" s="4">
        <v>275</v>
      </c>
      <c r="O873" s="13">
        <v>13.76727236363638</v>
      </c>
      <c r="P873" s="8" t="s">
        <v>909</v>
      </c>
      <c r="Q873" s="12" t="s">
        <v>472</v>
      </c>
      <c r="R873" s="12" t="s">
        <v>792</v>
      </c>
      <c r="S873" s="12" t="s">
        <v>31</v>
      </c>
      <c r="T873" s="12" t="s">
        <v>859</v>
      </c>
      <c r="U873" s="22"/>
      <c r="V873" s="12">
        <v>150</v>
      </c>
      <c r="W873" s="12"/>
      <c r="X873" s="12">
        <v>2.5</v>
      </c>
      <c r="Y873" s="12">
        <v>2.5</v>
      </c>
      <c r="Z873" s="12">
        <v>2.5</v>
      </c>
      <c r="AA873" s="12">
        <v>2.5</v>
      </c>
      <c r="AB873" s="12">
        <v>2.5</v>
      </c>
      <c r="AC873" s="12">
        <v>2.5</v>
      </c>
      <c r="AD873" s="12">
        <v>2.5</v>
      </c>
      <c r="AE873" s="12"/>
      <c r="AF873" s="12" t="s">
        <v>881</v>
      </c>
      <c r="AG873" s="12" t="s">
        <v>881</v>
      </c>
      <c r="AH873" s="12">
        <v>0.12</v>
      </c>
      <c r="AI873" s="12" t="s">
        <v>882</v>
      </c>
      <c r="AJ873" s="12" t="s">
        <v>883</v>
      </c>
      <c r="AK873" s="12" t="s">
        <v>881</v>
      </c>
      <c r="AL873" s="16" t="s">
        <v>885</v>
      </c>
      <c r="AM873" s="12" t="s">
        <v>1500</v>
      </c>
      <c r="AN873" s="27">
        <f>VLOOKUP(Table24[[#This Row],[USD conversion]],Sheet2!A:B,2,FALSE)</f>
        <v>1</v>
      </c>
      <c r="AO873" s="28">
        <f>Table24[[#This Row],[Min Charge]]*Table24[[#This Row],[Conversion Rate]]</f>
        <v>150</v>
      </c>
      <c r="AP873" s="28">
        <f>Table24[[#This Row],[45]]*Table24[[#This Row],[Conversion Rate]]</f>
        <v>0</v>
      </c>
      <c r="AQ873" s="28">
        <f>Table24[[#This Row],[100]]*Table24[[#This Row],[Conversion Rate]]</f>
        <v>2.5</v>
      </c>
      <c r="AR873" s="28">
        <f>Table24[[#This Row],[200]]*Table24[[#This Row],[Conversion Rate]]</f>
        <v>2.5</v>
      </c>
      <c r="AS873" s="28">
        <f>Table24[[#This Row],[300]]*Table24[[#This Row],[Conversion Rate]]</f>
        <v>2.5</v>
      </c>
      <c r="AT873" s="28">
        <f>Table24[[#This Row],[500]]*Table24[[#This Row],[Conversion Rate]]</f>
        <v>2.5</v>
      </c>
      <c r="AU873" s="28">
        <f>Table24[[#This Row],[1000]]*Table24[[#This Row],[Conversion Rate]]</f>
        <v>2.5</v>
      </c>
      <c r="AV873" s="28">
        <f>Table24[[#This Row],[2500]]*Table24[[#This Row],[Conversion Rate]]</f>
        <v>2.5</v>
      </c>
      <c r="AW873" s="28">
        <f>Table24[[#This Row],[5000]]*Table24[[#This Row],[Conversion Rate]]</f>
        <v>2.5</v>
      </c>
      <c r="AX873" s="28">
        <f>Table24[[#This Row],[All In/ ++]]</f>
        <v>0</v>
      </c>
      <c r="AY873" s="28" t="e">
        <f>Table24[[#This Row],[FSC]]*Table24[[#This Row],[Conversion Rate]]</f>
        <v>#VALUE!</v>
      </c>
      <c r="AZ873" s="28" t="e">
        <f>Table24[[#This Row],[SSC]]*Table24[[#This Row],[Conversion Rate]]</f>
        <v>#VALUE!</v>
      </c>
      <c r="BA873" s="28">
        <f>Table24[[#This Row],[Screening]]*Table24[[#This Row],[Conversion Rate]]</f>
        <v>0.12</v>
      </c>
      <c r="BB873" s="28" t="e">
        <f>Table24[[#This Row],[Other Charges]]*Table24[[#This Row],[Conversion Rate]]</f>
        <v>#VALUE!</v>
      </c>
      <c r="BC873" s="28" t="e">
        <f>Table24[[#This Row],[Dry Ice Charge]]*Table24[[#This Row],[Conversion Rate]]</f>
        <v>#VALUE!</v>
      </c>
      <c r="BD873" s="28" t="e">
        <f>Table24[[#This Row],[SAF/kg]]*Table24[[#This Row],[Conversion Rate]]</f>
        <v>#VALUE!</v>
      </c>
      <c r="BE873" s="30" cm="1">
        <f t="array" ref="BE873">IF(COUNTIFS(F$20:F$1213,F873,G$20:G$1213,G873)&gt;1,
    _xlfn.PERCENTRANK.INC(
        _xlfn._xlws.FILTER(AO$20:AO$1213, (F$20:F$1213=F873)*(G$20:G$1213=G873)*ISNUMBER(AO$20:AO$1213)),
        AO873
    ),
    0
)</f>
        <v>1</v>
      </c>
      <c r="BF873" s="28" t="str">
        <f t="shared" si="13"/>
        <v>Red</v>
      </c>
    </row>
    <row r="874" spans="3:58" hidden="1">
      <c r="C874" s="6" t="s">
        <v>20</v>
      </c>
      <c r="D874" s="4" t="s">
        <v>21</v>
      </c>
      <c r="E874" s="4" t="s">
        <v>22</v>
      </c>
      <c r="F874" s="4" t="s">
        <v>23</v>
      </c>
      <c r="G874" s="4" t="s">
        <v>24</v>
      </c>
      <c r="H874" s="4" t="s">
        <v>799</v>
      </c>
      <c r="I874" s="4" t="s">
        <v>799</v>
      </c>
      <c r="J874" s="4" t="s">
        <v>776</v>
      </c>
      <c r="K874" s="4" t="s">
        <v>776</v>
      </c>
      <c r="L8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PharmaNoExpressATLCVGUSUSAMERICASAMERICAS</v>
      </c>
      <c r="M874" s="7">
        <v>11843.225689000114</v>
      </c>
      <c r="N874" s="4">
        <v>2162</v>
      </c>
      <c r="O874" s="13">
        <v>5.4779027238668423</v>
      </c>
      <c r="P874" s="8" t="s">
        <v>909</v>
      </c>
      <c r="Q874" s="12" t="s">
        <v>472</v>
      </c>
      <c r="R874" s="12" t="s">
        <v>792</v>
      </c>
      <c r="S874" s="12" t="s">
        <v>57</v>
      </c>
      <c r="T874" s="12" t="s">
        <v>859</v>
      </c>
      <c r="U874" s="22"/>
      <c r="V874" s="12">
        <v>150</v>
      </c>
      <c r="W874" s="12"/>
      <c r="X874" s="12">
        <v>2.5</v>
      </c>
      <c r="Y874" s="12">
        <v>2.5</v>
      </c>
      <c r="Z874" s="12">
        <v>2.5</v>
      </c>
      <c r="AA874" s="12">
        <v>2.5</v>
      </c>
      <c r="AB874" s="12">
        <v>2.5</v>
      </c>
      <c r="AC874" s="12">
        <v>2.5</v>
      </c>
      <c r="AD874" s="12">
        <v>2.5</v>
      </c>
      <c r="AE874" s="12"/>
      <c r="AF874" s="12" t="s">
        <v>881</v>
      </c>
      <c r="AG874" s="12" t="s">
        <v>881</v>
      </c>
      <c r="AH874" s="12">
        <v>0.12</v>
      </c>
      <c r="AI874" s="12" t="s">
        <v>882</v>
      </c>
      <c r="AJ874" s="12" t="s">
        <v>883</v>
      </c>
      <c r="AK874" s="12" t="s">
        <v>881</v>
      </c>
      <c r="AL874" s="16" t="s">
        <v>885</v>
      </c>
      <c r="AM874" s="12" t="s">
        <v>1500</v>
      </c>
      <c r="AN874" s="27">
        <f>VLOOKUP(Table24[[#This Row],[USD conversion]],Sheet2!A:B,2,FALSE)</f>
        <v>1</v>
      </c>
      <c r="AO874" s="28">
        <f>Table24[[#This Row],[Min Charge]]*Table24[[#This Row],[Conversion Rate]]</f>
        <v>150</v>
      </c>
      <c r="AP874" s="28">
        <f>Table24[[#This Row],[45]]*Table24[[#This Row],[Conversion Rate]]</f>
        <v>0</v>
      </c>
      <c r="AQ874" s="28">
        <f>Table24[[#This Row],[100]]*Table24[[#This Row],[Conversion Rate]]</f>
        <v>2.5</v>
      </c>
      <c r="AR874" s="28">
        <f>Table24[[#This Row],[200]]*Table24[[#This Row],[Conversion Rate]]</f>
        <v>2.5</v>
      </c>
      <c r="AS874" s="28">
        <f>Table24[[#This Row],[300]]*Table24[[#This Row],[Conversion Rate]]</f>
        <v>2.5</v>
      </c>
      <c r="AT874" s="28">
        <f>Table24[[#This Row],[500]]*Table24[[#This Row],[Conversion Rate]]</f>
        <v>2.5</v>
      </c>
      <c r="AU874" s="28">
        <f>Table24[[#This Row],[1000]]*Table24[[#This Row],[Conversion Rate]]</f>
        <v>2.5</v>
      </c>
      <c r="AV874" s="28">
        <f>Table24[[#This Row],[2500]]*Table24[[#This Row],[Conversion Rate]]</f>
        <v>2.5</v>
      </c>
      <c r="AW874" s="28">
        <f>Table24[[#This Row],[5000]]*Table24[[#This Row],[Conversion Rate]]</f>
        <v>2.5</v>
      </c>
      <c r="AX874" s="28">
        <f>Table24[[#This Row],[All In/ ++]]</f>
        <v>0</v>
      </c>
      <c r="AY874" s="28" t="e">
        <f>Table24[[#This Row],[FSC]]*Table24[[#This Row],[Conversion Rate]]</f>
        <v>#VALUE!</v>
      </c>
      <c r="AZ874" s="28" t="e">
        <f>Table24[[#This Row],[SSC]]*Table24[[#This Row],[Conversion Rate]]</f>
        <v>#VALUE!</v>
      </c>
      <c r="BA874" s="28">
        <f>Table24[[#This Row],[Screening]]*Table24[[#This Row],[Conversion Rate]]</f>
        <v>0.12</v>
      </c>
      <c r="BB874" s="28" t="e">
        <f>Table24[[#This Row],[Other Charges]]*Table24[[#This Row],[Conversion Rate]]</f>
        <v>#VALUE!</v>
      </c>
      <c r="BC874" s="28" t="e">
        <f>Table24[[#This Row],[Dry Ice Charge]]*Table24[[#This Row],[Conversion Rate]]</f>
        <v>#VALUE!</v>
      </c>
      <c r="BD874" s="28" t="e">
        <f>Table24[[#This Row],[SAF/kg]]*Table24[[#This Row],[Conversion Rate]]</f>
        <v>#VALUE!</v>
      </c>
      <c r="BE874" s="30" cm="1">
        <f t="array" ref="BE874">IF(COUNTIFS(F$20:F$1213,F874,G$20:G$1213,G874)&gt;1,
    _xlfn.PERCENTRANK.INC(
        _xlfn._xlws.FILTER(AO$20:AO$1213, (F$20:F$1213=F874)*(G$20:G$1213=G874)*ISNUMBER(AO$20:AO$1213)),
        AO874
    ),
    0
)</f>
        <v>1</v>
      </c>
      <c r="BF874" s="28" t="str">
        <f t="shared" si="13"/>
        <v>Red</v>
      </c>
    </row>
    <row r="875" spans="3:58" hidden="1">
      <c r="C875" s="6" t="s">
        <v>20</v>
      </c>
      <c r="D875" s="4" t="s">
        <v>21</v>
      </c>
      <c r="E875" s="4" t="s">
        <v>22</v>
      </c>
      <c r="F875" s="4" t="s">
        <v>23</v>
      </c>
      <c r="G875" s="4" t="s">
        <v>68</v>
      </c>
      <c r="H875" s="4" t="s">
        <v>799</v>
      </c>
      <c r="I875" s="4" t="s">
        <v>799</v>
      </c>
      <c r="J875" s="4" t="s">
        <v>776</v>
      </c>
      <c r="K875" s="4" t="s">
        <v>776</v>
      </c>
      <c r="L8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PharmaNoExpressATLDAYUSUSAMERICASAMERICAS</v>
      </c>
      <c r="M875" s="7">
        <v>2843.1816730000087</v>
      </c>
      <c r="N875" s="4">
        <v>308</v>
      </c>
      <c r="O875" s="13">
        <v>9.2311093279221055</v>
      </c>
      <c r="P875" s="8" t="s">
        <v>909</v>
      </c>
      <c r="Q875" s="12" t="s">
        <v>472</v>
      </c>
      <c r="R875" s="12" t="s">
        <v>792</v>
      </c>
      <c r="S875" s="12" t="s">
        <v>57</v>
      </c>
      <c r="T875" s="12" t="s">
        <v>859</v>
      </c>
      <c r="U875" s="22"/>
      <c r="V875" s="12">
        <v>150</v>
      </c>
      <c r="W875" s="12"/>
      <c r="X875" s="12">
        <v>2.5</v>
      </c>
      <c r="Y875" s="12">
        <v>2.5</v>
      </c>
      <c r="Z875" s="12">
        <v>2.5</v>
      </c>
      <c r="AA875" s="12">
        <v>2.5</v>
      </c>
      <c r="AB875" s="12">
        <v>2.5</v>
      </c>
      <c r="AC875" s="12">
        <v>2.5</v>
      </c>
      <c r="AD875" s="12">
        <v>2.5</v>
      </c>
      <c r="AE875" s="12"/>
      <c r="AF875" s="12" t="s">
        <v>881</v>
      </c>
      <c r="AG875" s="12" t="s">
        <v>881</v>
      </c>
      <c r="AH875" s="12">
        <v>0.12</v>
      </c>
      <c r="AI875" s="12" t="s">
        <v>882</v>
      </c>
      <c r="AJ875" s="12" t="s">
        <v>883</v>
      </c>
      <c r="AK875" s="12" t="s">
        <v>881</v>
      </c>
      <c r="AL875" s="16" t="s">
        <v>885</v>
      </c>
      <c r="AM875" s="12" t="s">
        <v>1500</v>
      </c>
      <c r="AN875" s="27">
        <f>VLOOKUP(Table24[[#This Row],[USD conversion]],Sheet2!A:B,2,FALSE)</f>
        <v>1</v>
      </c>
      <c r="AO875" s="28">
        <f>Table24[[#This Row],[Min Charge]]*Table24[[#This Row],[Conversion Rate]]</f>
        <v>150</v>
      </c>
      <c r="AP875" s="28">
        <f>Table24[[#This Row],[45]]*Table24[[#This Row],[Conversion Rate]]</f>
        <v>0</v>
      </c>
      <c r="AQ875" s="28">
        <f>Table24[[#This Row],[100]]*Table24[[#This Row],[Conversion Rate]]</f>
        <v>2.5</v>
      </c>
      <c r="AR875" s="28">
        <f>Table24[[#This Row],[200]]*Table24[[#This Row],[Conversion Rate]]</f>
        <v>2.5</v>
      </c>
      <c r="AS875" s="28">
        <f>Table24[[#This Row],[300]]*Table24[[#This Row],[Conversion Rate]]</f>
        <v>2.5</v>
      </c>
      <c r="AT875" s="28">
        <f>Table24[[#This Row],[500]]*Table24[[#This Row],[Conversion Rate]]</f>
        <v>2.5</v>
      </c>
      <c r="AU875" s="28">
        <f>Table24[[#This Row],[1000]]*Table24[[#This Row],[Conversion Rate]]</f>
        <v>2.5</v>
      </c>
      <c r="AV875" s="28">
        <f>Table24[[#This Row],[2500]]*Table24[[#This Row],[Conversion Rate]]</f>
        <v>2.5</v>
      </c>
      <c r="AW875" s="28">
        <f>Table24[[#This Row],[5000]]*Table24[[#This Row],[Conversion Rate]]</f>
        <v>2.5</v>
      </c>
      <c r="AX875" s="28">
        <f>Table24[[#This Row],[All In/ ++]]</f>
        <v>0</v>
      </c>
      <c r="AY875" s="28" t="e">
        <f>Table24[[#This Row],[FSC]]*Table24[[#This Row],[Conversion Rate]]</f>
        <v>#VALUE!</v>
      </c>
      <c r="AZ875" s="28" t="e">
        <f>Table24[[#This Row],[SSC]]*Table24[[#This Row],[Conversion Rate]]</f>
        <v>#VALUE!</v>
      </c>
      <c r="BA875" s="28">
        <f>Table24[[#This Row],[Screening]]*Table24[[#This Row],[Conversion Rate]]</f>
        <v>0.12</v>
      </c>
      <c r="BB875" s="28" t="e">
        <f>Table24[[#This Row],[Other Charges]]*Table24[[#This Row],[Conversion Rate]]</f>
        <v>#VALUE!</v>
      </c>
      <c r="BC875" s="28" t="e">
        <f>Table24[[#This Row],[Dry Ice Charge]]*Table24[[#This Row],[Conversion Rate]]</f>
        <v>#VALUE!</v>
      </c>
      <c r="BD875" s="28" t="e">
        <f>Table24[[#This Row],[SAF/kg]]*Table24[[#This Row],[Conversion Rate]]</f>
        <v>#VALUE!</v>
      </c>
      <c r="BE875" s="30" cm="1">
        <f t="array" ref="BE875">IF(COUNTIFS(F$20:F$1213,F875,G$20:G$1213,G875)&gt;1,
    _xlfn.PERCENTRANK.INC(
        _xlfn._xlws.FILTER(AO$20:AO$1213, (F$20:F$1213=F875)*(G$20:G$1213=G875)*ISNUMBER(AO$20:AO$1213)),
        AO875
    ),
    0
)</f>
        <v>1</v>
      </c>
      <c r="BF875" s="28" t="str">
        <f t="shared" si="13"/>
        <v>Red</v>
      </c>
    </row>
    <row r="876" spans="3:58" hidden="1">
      <c r="C876" s="6" t="s">
        <v>20</v>
      </c>
      <c r="D876" s="4" t="s">
        <v>21</v>
      </c>
      <c r="E876" s="4" t="s">
        <v>22</v>
      </c>
      <c r="F876" s="4" t="s">
        <v>23</v>
      </c>
      <c r="G876" s="4" t="s">
        <v>45</v>
      </c>
      <c r="H876" s="4" t="s">
        <v>799</v>
      </c>
      <c r="I876" s="4" t="s">
        <v>799</v>
      </c>
      <c r="J876" s="4" t="s">
        <v>776</v>
      </c>
      <c r="K876" s="4" t="s">
        <v>776</v>
      </c>
      <c r="L8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PharmaNoExpressATLDFWUSUSAMERICASAMERICAS</v>
      </c>
      <c r="M876" s="7">
        <v>11188.563489999999</v>
      </c>
      <c r="N876" s="4">
        <v>348</v>
      </c>
      <c r="O876" s="13">
        <v>32.151044511494248</v>
      </c>
      <c r="P876" s="8" t="s">
        <v>909</v>
      </c>
      <c r="Q876" s="12" t="s">
        <v>472</v>
      </c>
      <c r="R876" s="12" t="s">
        <v>792</v>
      </c>
      <c r="S876" s="12" t="s">
        <v>33</v>
      </c>
      <c r="T876" s="12" t="s">
        <v>859</v>
      </c>
      <c r="U876" s="22"/>
      <c r="V876" s="12">
        <v>150</v>
      </c>
      <c r="W876" s="12"/>
      <c r="X876" s="12">
        <v>2.5</v>
      </c>
      <c r="Y876" s="12">
        <v>2.5</v>
      </c>
      <c r="Z876" s="12">
        <v>2.5</v>
      </c>
      <c r="AA876" s="12">
        <v>2.5</v>
      </c>
      <c r="AB876" s="12">
        <v>2.5</v>
      </c>
      <c r="AC876" s="12">
        <v>2.5</v>
      </c>
      <c r="AD876" s="12">
        <v>2.5</v>
      </c>
      <c r="AE876" s="12"/>
      <c r="AF876" s="12" t="s">
        <v>881</v>
      </c>
      <c r="AG876" s="12" t="s">
        <v>881</v>
      </c>
      <c r="AH876" s="12">
        <v>0.12</v>
      </c>
      <c r="AI876" s="12" t="s">
        <v>882</v>
      </c>
      <c r="AJ876" s="12" t="s">
        <v>883</v>
      </c>
      <c r="AK876" s="12" t="s">
        <v>881</v>
      </c>
      <c r="AL876" s="16" t="s">
        <v>885</v>
      </c>
      <c r="AM876" s="12" t="s">
        <v>1500</v>
      </c>
      <c r="AN876" s="27">
        <f>VLOOKUP(Table24[[#This Row],[USD conversion]],Sheet2!A:B,2,FALSE)</f>
        <v>1</v>
      </c>
      <c r="AO876" s="28">
        <f>Table24[[#This Row],[Min Charge]]*Table24[[#This Row],[Conversion Rate]]</f>
        <v>150</v>
      </c>
      <c r="AP876" s="28">
        <f>Table24[[#This Row],[45]]*Table24[[#This Row],[Conversion Rate]]</f>
        <v>0</v>
      </c>
      <c r="AQ876" s="28">
        <f>Table24[[#This Row],[100]]*Table24[[#This Row],[Conversion Rate]]</f>
        <v>2.5</v>
      </c>
      <c r="AR876" s="28">
        <f>Table24[[#This Row],[200]]*Table24[[#This Row],[Conversion Rate]]</f>
        <v>2.5</v>
      </c>
      <c r="AS876" s="28">
        <f>Table24[[#This Row],[300]]*Table24[[#This Row],[Conversion Rate]]</f>
        <v>2.5</v>
      </c>
      <c r="AT876" s="28">
        <f>Table24[[#This Row],[500]]*Table24[[#This Row],[Conversion Rate]]</f>
        <v>2.5</v>
      </c>
      <c r="AU876" s="28">
        <f>Table24[[#This Row],[1000]]*Table24[[#This Row],[Conversion Rate]]</f>
        <v>2.5</v>
      </c>
      <c r="AV876" s="28">
        <f>Table24[[#This Row],[2500]]*Table24[[#This Row],[Conversion Rate]]</f>
        <v>2.5</v>
      </c>
      <c r="AW876" s="28">
        <f>Table24[[#This Row],[5000]]*Table24[[#This Row],[Conversion Rate]]</f>
        <v>2.5</v>
      </c>
      <c r="AX876" s="28">
        <f>Table24[[#This Row],[All In/ ++]]</f>
        <v>0</v>
      </c>
      <c r="AY876" s="28" t="e">
        <f>Table24[[#This Row],[FSC]]*Table24[[#This Row],[Conversion Rate]]</f>
        <v>#VALUE!</v>
      </c>
      <c r="AZ876" s="28" t="e">
        <f>Table24[[#This Row],[SSC]]*Table24[[#This Row],[Conversion Rate]]</f>
        <v>#VALUE!</v>
      </c>
      <c r="BA876" s="28">
        <f>Table24[[#This Row],[Screening]]*Table24[[#This Row],[Conversion Rate]]</f>
        <v>0.12</v>
      </c>
      <c r="BB876" s="28" t="e">
        <f>Table24[[#This Row],[Other Charges]]*Table24[[#This Row],[Conversion Rate]]</f>
        <v>#VALUE!</v>
      </c>
      <c r="BC876" s="28" t="e">
        <f>Table24[[#This Row],[Dry Ice Charge]]*Table24[[#This Row],[Conversion Rate]]</f>
        <v>#VALUE!</v>
      </c>
      <c r="BD876" s="28" t="e">
        <f>Table24[[#This Row],[SAF/kg]]*Table24[[#This Row],[Conversion Rate]]</f>
        <v>#VALUE!</v>
      </c>
      <c r="BE876" s="30" cm="1">
        <f t="array" ref="BE876">IF(COUNTIFS(F$20:F$1213,F876,G$20:G$1213,G876)&gt;1,
    _xlfn.PERCENTRANK.INC(
        _xlfn._xlws.FILTER(AO$20:AO$1213, (F$20:F$1213=F876)*(G$20:G$1213=G876)*ISNUMBER(AO$20:AO$1213)),
        AO876
    ),
    0
)</f>
        <v>1</v>
      </c>
      <c r="BF876" s="28" t="str">
        <f t="shared" si="13"/>
        <v>Red</v>
      </c>
    </row>
    <row r="877" spans="3:58" hidden="1">
      <c r="C877" s="6" t="s">
        <v>20</v>
      </c>
      <c r="D877" s="4" t="s">
        <v>21</v>
      </c>
      <c r="E877" s="4" t="s">
        <v>22</v>
      </c>
      <c r="F877" s="4" t="s">
        <v>23</v>
      </c>
      <c r="G877" s="4" t="s">
        <v>40</v>
      </c>
      <c r="H877" s="4" t="s">
        <v>799</v>
      </c>
      <c r="I877" s="4" t="s">
        <v>799</v>
      </c>
      <c r="J877" s="4" t="s">
        <v>776</v>
      </c>
      <c r="K877" s="4" t="s">
        <v>776</v>
      </c>
      <c r="L8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PharmaNoExpressATLDTWUSUSAMERICASAMERICAS</v>
      </c>
      <c r="M877" s="7">
        <v>11140.908688999991</v>
      </c>
      <c r="N877" s="4">
        <v>919</v>
      </c>
      <c r="O877" s="13">
        <v>12.122860379760599</v>
      </c>
      <c r="P877" s="8" t="s">
        <v>909</v>
      </c>
      <c r="Q877" s="12" t="s">
        <v>472</v>
      </c>
      <c r="R877" s="12" t="s">
        <v>792</v>
      </c>
      <c r="S877" s="12" t="s">
        <v>32</v>
      </c>
      <c r="T877" s="12" t="s">
        <v>859</v>
      </c>
      <c r="U877" s="22"/>
      <c r="V877" s="12">
        <v>150</v>
      </c>
      <c r="W877" s="12"/>
      <c r="X877" s="12">
        <v>2.5</v>
      </c>
      <c r="Y877" s="12">
        <v>2.5</v>
      </c>
      <c r="Z877" s="12">
        <v>2.5</v>
      </c>
      <c r="AA877" s="12">
        <v>2.5</v>
      </c>
      <c r="AB877" s="12">
        <v>2.5</v>
      </c>
      <c r="AC877" s="12">
        <v>2.5</v>
      </c>
      <c r="AD877" s="12">
        <v>2.5</v>
      </c>
      <c r="AE877" s="12"/>
      <c r="AF877" s="12" t="s">
        <v>881</v>
      </c>
      <c r="AG877" s="12" t="s">
        <v>881</v>
      </c>
      <c r="AH877" s="12">
        <v>0.12</v>
      </c>
      <c r="AI877" s="12" t="s">
        <v>882</v>
      </c>
      <c r="AJ877" s="12" t="s">
        <v>883</v>
      </c>
      <c r="AK877" s="12" t="s">
        <v>881</v>
      </c>
      <c r="AL877" s="16" t="s">
        <v>885</v>
      </c>
      <c r="AM877" s="12" t="s">
        <v>1500</v>
      </c>
      <c r="AN877" s="27">
        <f>VLOOKUP(Table24[[#This Row],[USD conversion]],Sheet2!A:B,2,FALSE)</f>
        <v>1</v>
      </c>
      <c r="AO877" s="28">
        <f>Table24[[#This Row],[Min Charge]]*Table24[[#This Row],[Conversion Rate]]</f>
        <v>150</v>
      </c>
      <c r="AP877" s="28">
        <f>Table24[[#This Row],[45]]*Table24[[#This Row],[Conversion Rate]]</f>
        <v>0</v>
      </c>
      <c r="AQ877" s="28">
        <f>Table24[[#This Row],[100]]*Table24[[#This Row],[Conversion Rate]]</f>
        <v>2.5</v>
      </c>
      <c r="AR877" s="28">
        <f>Table24[[#This Row],[200]]*Table24[[#This Row],[Conversion Rate]]</f>
        <v>2.5</v>
      </c>
      <c r="AS877" s="28">
        <f>Table24[[#This Row],[300]]*Table24[[#This Row],[Conversion Rate]]</f>
        <v>2.5</v>
      </c>
      <c r="AT877" s="28">
        <f>Table24[[#This Row],[500]]*Table24[[#This Row],[Conversion Rate]]</f>
        <v>2.5</v>
      </c>
      <c r="AU877" s="28">
        <f>Table24[[#This Row],[1000]]*Table24[[#This Row],[Conversion Rate]]</f>
        <v>2.5</v>
      </c>
      <c r="AV877" s="28">
        <f>Table24[[#This Row],[2500]]*Table24[[#This Row],[Conversion Rate]]</f>
        <v>2.5</v>
      </c>
      <c r="AW877" s="28">
        <f>Table24[[#This Row],[5000]]*Table24[[#This Row],[Conversion Rate]]</f>
        <v>2.5</v>
      </c>
      <c r="AX877" s="28">
        <f>Table24[[#This Row],[All In/ ++]]</f>
        <v>0</v>
      </c>
      <c r="AY877" s="28" t="e">
        <f>Table24[[#This Row],[FSC]]*Table24[[#This Row],[Conversion Rate]]</f>
        <v>#VALUE!</v>
      </c>
      <c r="AZ877" s="28" t="e">
        <f>Table24[[#This Row],[SSC]]*Table24[[#This Row],[Conversion Rate]]</f>
        <v>#VALUE!</v>
      </c>
      <c r="BA877" s="28">
        <f>Table24[[#This Row],[Screening]]*Table24[[#This Row],[Conversion Rate]]</f>
        <v>0.12</v>
      </c>
      <c r="BB877" s="28" t="e">
        <f>Table24[[#This Row],[Other Charges]]*Table24[[#This Row],[Conversion Rate]]</f>
        <v>#VALUE!</v>
      </c>
      <c r="BC877" s="28" t="e">
        <f>Table24[[#This Row],[Dry Ice Charge]]*Table24[[#This Row],[Conversion Rate]]</f>
        <v>#VALUE!</v>
      </c>
      <c r="BD877" s="28" t="e">
        <f>Table24[[#This Row],[SAF/kg]]*Table24[[#This Row],[Conversion Rate]]</f>
        <v>#VALUE!</v>
      </c>
      <c r="BE877" s="30" cm="1">
        <f t="array" ref="BE877">IF(COUNTIFS(F$20:F$1213,F877,G$20:G$1213,G877)&gt;1,
    _xlfn.PERCENTRANK.INC(
        _xlfn._xlws.FILTER(AO$20:AO$1213, (F$20:F$1213=F877)*(G$20:G$1213=G877)*ISNUMBER(AO$20:AO$1213)),
        AO877
    ),
    0
)</f>
        <v>1</v>
      </c>
      <c r="BF877" s="28" t="str">
        <f t="shared" si="13"/>
        <v>Red</v>
      </c>
    </row>
    <row r="878" spans="3:58" hidden="1">
      <c r="C878" s="6" t="s">
        <v>20</v>
      </c>
      <c r="D878" s="4" t="s">
        <v>21</v>
      </c>
      <c r="E878" s="4" t="s">
        <v>22</v>
      </c>
      <c r="F878" s="4" t="s">
        <v>23</v>
      </c>
      <c r="G878" s="4" t="s">
        <v>33</v>
      </c>
      <c r="H878" s="4" t="s">
        <v>799</v>
      </c>
      <c r="I878" s="4" t="s">
        <v>799</v>
      </c>
      <c r="J878" s="4" t="s">
        <v>776</v>
      </c>
      <c r="K878" s="4" t="s">
        <v>776</v>
      </c>
      <c r="L8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PharmaNoExpressATLIAHUSUSAMERICASAMERICAS</v>
      </c>
      <c r="M878" s="7">
        <v>8280.4543689999846</v>
      </c>
      <c r="N878" s="4">
        <v>353</v>
      </c>
      <c r="O878" s="13">
        <v>23.457377815863978</v>
      </c>
      <c r="P878" s="8" t="s">
        <v>909</v>
      </c>
      <c r="Q878" s="12" t="s">
        <v>472</v>
      </c>
      <c r="R878" s="12" t="s">
        <v>791</v>
      </c>
      <c r="S878" s="12"/>
      <c r="T878" s="12" t="s">
        <v>859</v>
      </c>
      <c r="U878" s="22"/>
      <c r="V878" s="12">
        <v>150</v>
      </c>
      <c r="W878" s="12"/>
      <c r="X878" s="12">
        <v>2.5</v>
      </c>
      <c r="Y878" s="12">
        <v>2.5</v>
      </c>
      <c r="Z878" s="12">
        <v>2.5</v>
      </c>
      <c r="AA878" s="12">
        <v>2.5</v>
      </c>
      <c r="AB878" s="12">
        <v>2.5</v>
      </c>
      <c r="AC878" s="12">
        <v>2.5</v>
      </c>
      <c r="AD878" s="12">
        <v>2.5</v>
      </c>
      <c r="AE878" s="12"/>
      <c r="AF878" s="12" t="s">
        <v>881</v>
      </c>
      <c r="AG878" s="12" t="s">
        <v>881</v>
      </c>
      <c r="AH878" s="12">
        <v>0.12</v>
      </c>
      <c r="AI878" s="12" t="s">
        <v>882</v>
      </c>
      <c r="AJ878" s="12" t="s">
        <v>883</v>
      </c>
      <c r="AK878" s="12" t="s">
        <v>881</v>
      </c>
      <c r="AL878" s="16" t="s">
        <v>885</v>
      </c>
      <c r="AM878" s="12" t="s">
        <v>1500</v>
      </c>
      <c r="AN878" s="27">
        <f>VLOOKUP(Table24[[#This Row],[USD conversion]],Sheet2!A:B,2,FALSE)</f>
        <v>1</v>
      </c>
      <c r="AO878" s="28">
        <f>Table24[[#This Row],[Min Charge]]*Table24[[#This Row],[Conversion Rate]]</f>
        <v>150</v>
      </c>
      <c r="AP878" s="28">
        <f>Table24[[#This Row],[45]]*Table24[[#This Row],[Conversion Rate]]</f>
        <v>0</v>
      </c>
      <c r="AQ878" s="28">
        <f>Table24[[#This Row],[100]]*Table24[[#This Row],[Conversion Rate]]</f>
        <v>2.5</v>
      </c>
      <c r="AR878" s="28">
        <f>Table24[[#This Row],[200]]*Table24[[#This Row],[Conversion Rate]]</f>
        <v>2.5</v>
      </c>
      <c r="AS878" s="28">
        <f>Table24[[#This Row],[300]]*Table24[[#This Row],[Conversion Rate]]</f>
        <v>2.5</v>
      </c>
      <c r="AT878" s="28">
        <f>Table24[[#This Row],[500]]*Table24[[#This Row],[Conversion Rate]]</f>
        <v>2.5</v>
      </c>
      <c r="AU878" s="28">
        <f>Table24[[#This Row],[1000]]*Table24[[#This Row],[Conversion Rate]]</f>
        <v>2.5</v>
      </c>
      <c r="AV878" s="28">
        <f>Table24[[#This Row],[2500]]*Table24[[#This Row],[Conversion Rate]]</f>
        <v>2.5</v>
      </c>
      <c r="AW878" s="28">
        <f>Table24[[#This Row],[5000]]*Table24[[#This Row],[Conversion Rate]]</f>
        <v>2.5</v>
      </c>
      <c r="AX878" s="28">
        <f>Table24[[#This Row],[All In/ ++]]</f>
        <v>0</v>
      </c>
      <c r="AY878" s="28" t="e">
        <f>Table24[[#This Row],[FSC]]*Table24[[#This Row],[Conversion Rate]]</f>
        <v>#VALUE!</v>
      </c>
      <c r="AZ878" s="28" t="e">
        <f>Table24[[#This Row],[SSC]]*Table24[[#This Row],[Conversion Rate]]</f>
        <v>#VALUE!</v>
      </c>
      <c r="BA878" s="28">
        <f>Table24[[#This Row],[Screening]]*Table24[[#This Row],[Conversion Rate]]</f>
        <v>0.12</v>
      </c>
      <c r="BB878" s="28" t="e">
        <f>Table24[[#This Row],[Other Charges]]*Table24[[#This Row],[Conversion Rate]]</f>
        <v>#VALUE!</v>
      </c>
      <c r="BC878" s="28" t="e">
        <f>Table24[[#This Row],[Dry Ice Charge]]*Table24[[#This Row],[Conversion Rate]]</f>
        <v>#VALUE!</v>
      </c>
      <c r="BD878" s="28" t="e">
        <f>Table24[[#This Row],[SAF/kg]]*Table24[[#This Row],[Conversion Rate]]</f>
        <v>#VALUE!</v>
      </c>
      <c r="BE878" s="30" cm="1">
        <f t="array" ref="BE878">IF(COUNTIFS(F$20:F$1213,F878,G$20:G$1213,G878)&gt;1,
    _xlfn.PERCENTRANK.INC(
        _xlfn._xlws.FILTER(AO$20:AO$1213, (F$20:F$1213=F878)*(G$20:G$1213=G878)*ISNUMBER(AO$20:AO$1213)),
        AO878
    ),
    0
)</f>
        <v>1</v>
      </c>
      <c r="BF878" s="28" t="str">
        <f t="shared" si="13"/>
        <v>Red</v>
      </c>
    </row>
    <row r="879" spans="3:58" hidden="1">
      <c r="C879" s="6" t="s">
        <v>20</v>
      </c>
      <c r="D879" s="4" t="s">
        <v>21</v>
      </c>
      <c r="E879" s="4" t="s">
        <v>22</v>
      </c>
      <c r="F879" s="4" t="s">
        <v>23</v>
      </c>
      <c r="G879" s="4" t="s">
        <v>50</v>
      </c>
      <c r="H879" s="4" t="s">
        <v>799</v>
      </c>
      <c r="I879" s="4" t="s">
        <v>799</v>
      </c>
      <c r="J879" s="4" t="s">
        <v>776</v>
      </c>
      <c r="K879" s="4" t="s">
        <v>776</v>
      </c>
      <c r="L8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PharmaNoExpressATLMCOUSUSAMERICASAMERICAS</v>
      </c>
      <c r="M879" s="7">
        <v>4060.4270870000064</v>
      </c>
      <c r="N879" s="4">
        <v>447</v>
      </c>
      <c r="O879" s="13">
        <v>9.083729501118583</v>
      </c>
      <c r="P879" s="8" t="s">
        <v>909</v>
      </c>
      <c r="Q879" s="12" t="s">
        <v>472</v>
      </c>
      <c r="R879" s="12" t="s">
        <v>792</v>
      </c>
      <c r="S879" s="12" t="s">
        <v>57</v>
      </c>
      <c r="T879" s="12" t="s">
        <v>859</v>
      </c>
      <c r="U879" s="22"/>
      <c r="V879" s="12">
        <v>150</v>
      </c>
      <c r="W879" s="12"/>
      <c r="X879" s="12">
        <v>2.5</v>
      </c>
      <c r="Y879" s="12">
        <v>2.5</v>
      </c>
      <c r="Z879" s="12">
        <v>2.5</v>
      </c>
      <c r="AA879" s="12">
        <v>2.5</v>
      </c>
      <c r="AB879" s="12">
        <v>2.5</v>
      </c>
      <c r="AC879" s="12">
        <v>2.5</v>
      </c>
      <c r="AD879" s="12">
        <v>2.5</v>
      </c>
      <c r="AE879" s="12"/>
      <c r="AF879" s="12" t="s">
        <v>881</v>
      </c>
      <c r="AG879" s="12" t="s">
        <v>881</v>
      </c>
      <c r="AH879" s="12">
        <v>0.12</v>
      </c>
      <c r="AI879" s="12" t="s">
        <v>882</v>
      </c>
      <c r="AJ879" s="12" t="s">
        <v>883</v>
      </c>
      <c r="AK879" s="12" t="s">
        <v>881</v>
      </c>
      <c r="AL879" s="16" t="s">
        <v>885</v>
      </c>
      <c r="AM879" s="12" t="s">
        <v>1500</v>
      </c>
      <c r="AN879" s="27">
        <f>VLOOKUP(Table24[[#This Row],[USD conversion]],Sheet2!A:B,2,FALSE)</f>
        <v>1</v>
      </c>
      <c r="AO879" s="28">
        <f>Table24[[#This Row],[Min Charge]]*Table24[[#This Row],[Conversion Rate]]</f>
        <v>150</v>
      </c>
      <c r="AP879" s="28">
        <f>Table24[[#This Row],[45]]*Table24[[#This Row],[Conversion Rate]]</f>
        <v>0</v>
      </c>
      <c r="AQ879" s="28">
        <f>Table24[[#This Row],[100]]*Table24[[#This Row],[Conversion Rate]]</f>
        <v>2.5</v>
      </c>
      <c r="AR879" s="28">
        <f>Table24[[#This Row],[200]]*Table24[[#This Row],[Conversion Rate]]</f>
        <v>2.5</v>
      </c>
      <c r="AS879" s="28">
        <f>Table24[[#This Row],[300]]*Table24[[#This Row],[Conversion Rate]]</f>
        <v>2.5</v>
      </c>
      <c r="AT879" s="28">
        <f>Table24[[#This Row],[500]]*Table24[[#This Row],[Conversion Rate]]</f>
        <v>2.5</v>
      </c>
      <c r="AU879" s="28">
        <f>Table24[[#This Row],[1000]]*Table24[[#This Row],[Conversion Rate]]</f>
        <v>2.5</v>
      </c>
      <c r="AV879" s="28">
        <f>Table24[[#This Row],[2500]]*Table24[[#This Row],[Conversion Rate]]</f>
        <v>2.5</v>
      </c>
      <c r="AW879" s="28">
        <f>Table24[[#This Row],[5000]]*Table24[[#This Row],[Conversion Rate]]</f>
        <v>2.5</v>
      </c>
      <c r="AX879" s="28">
        <f>Table24[[#This Row],[All In/ ++]]</f>
        <v>0</v>
      </c>
      <c r="AY879" s="28" t="e">
        <f>Table24[[#This Row],[FSC]]*Table24[[#This Row],[Conversion Rate]]</f>
        <v>#VALUE!</v>
      </c>
      <c r="AZ879" s="28" t="e">
        <f>Table24[[#This Row],[SSC]]*Table24[[#This Row],[Conversion Rate]]</f>
        <v>#VALUE!</v>
      </c>
      <c r="BA879" s="28">
        <f>Table24[[#This Row],[Screening]]*Table24[[#This Row],[Conversion Rate]]</f>
        <v>0.12</v>
      </c>
      <c r="BB879" s="28" t="e">
        <f>Table24[[#This Row],[Other Charges]]*Table24[[#This Row],[Conversion Rate]]</f>
        <v>#VALUE!</v>
      </c>
      <c r="BC879" s="28" t="e">
        <f>Table24[[#This Row],[Dry Ice Charge]]*Table24[[#This Row],[Conversion Rate]]</f>
        <v>#VALUE!</v>
      </c>
      <c r="BD879" s="28" t="e">
        <f>Table24[[#This Row],[SAF/kg]]*Table24[[#This Row],[Conversion Rate]]</f>
        <v>#VALUE!</v>
      </c>
      <c r="BE879" s="30" cm="1">
        <f t="array" ref="BE879">IF(COUNTIFS(F$20:F$1213,F879,G$20:G$1213,G879)&gt;1,
    _xlfn.PERCENTRANK.INC(
        _xlfn._xlws.FILTER(AO$20:AO$1213, (F$20:F$1213=F879)*(G$20:G$1213=G879)*ISNUMBER(AO$20:AO$1213)),
        AO879
    ),
    0
)</f>
        <v>1</v>
      </c>
      <c r="BF879" s="28" t="str">
        <f t="shared" si="13"/>
        <v>Red</v>
      </c>
    </row>
    <row r="880" spans="3:58" hidden="1">
      <c r="C880" s="6" t="s">
        <v>20</v>
      </c>
      <c r="D880" s="4" t="s">
        <v>472</v>
      </c>
      <c r="E880" s="4" t="s">
        <v>22</v>
      </c>
      <c r="F880" s="4" t="s">
        <v>23</v>
      </c>
      <c r="G880" s="4" t="s">
        <v>85</v>
      </c>
      <c r="H880" s="4" t="s">
        <v>799</v>
      </c>
      <c r="I880" s="4" t="s">
        <v>799</v>
      </c>
      <c r="J880" s="4" t="s">
        <v>776</v>
      </c>
      <c r="K880" s="4" t="s">
        <v>776</v>
      </c>
      <c r="L8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PharmaYesExpressATLMIAUSUSAMERICASAMERICAS</v>
      </c>
      <c r="M880" s="7">
        <v>16566.94999999999</v>
      </c>
      <c r="N880" s="4">
        <v>500</v>
      </c>
      <c r="O880" s="13">
        <v>33.133899999999983</v>
      </c>
      <c r="P880" s="8" t="s">
        <v>909</v>
      </c>
      <c r="Q880" s="12" t="s">
        <v>472</v>
      </c>
      <c r="R880" s="12" t="s">
        <v>792</v>
      </c>
      <c r="S880" s="12" t="s">
        <v>57</v>
      </c>
      <c r="T880" s="12" t="s">
        <v>859</v>
      </c>
      <c r="U880" s="22"/>
      <c r="V880" s="12">
        <v>150</v>
      </c>
      <c r="W880" s="12"/>
      <c r="X880" s="12" t="s">
        <v>897</v>
      </c>
      <c r="Y880" s="12" t="s">
        <v>897</v>
      </c>
      <c r="Z880" s="12" t="s">
        <v>897</v>
      </c>
      <c r="AA880" s="12" t="s">
        <v>897</v>
      </c>
      <c r="AB880" s="12" t="s">
        <v>897</v>
      </c>
      <c r="AC880" s="12" t="s">
        <v>897</v>
      </c>
      <c r="AD880" s="12" t="s">
        <v>897</v>
      </c>
      <c r="AE880" s="12"/>
      <c r="AF880" s="12" t="s">
        <v>881</v>
      </c>
      <c r="AG880" s="12" t="s">
        <v>881</v>
      </c>
      <c r="AH880" s="12">
        <v>0.12</v>
      </c>
      <c r="AI880" s="12" t="s">
        <v>882</v>
      </c>
      <c r="AJ880" s="12" t="s">
        <v>883</v>
      </c>
      <c r="AK880" s="12" t="s">
        <v>881</v>
      </c>
      <c r="AL880" s="16" t="s">
        <v>898</v>
      </c>
      <c r="AM880" s="12" t="s">
        <v>1500</v>
      </c>
      <c r="AN880" s="27">
        <f>VLOOKUP(Table24[[#This Row],[USD conversion]],Sheet2!A:B,2,FALSE)</f>
        <v>1</v>
      </c>
      <c r="AO880" s="28">
        <f>Table24[[#This Row],[Min Charge]]*Table24[[#This Row],[Conversion Rate]]</f>
        <v>150</v>
      </c>
      <c r="AP880" s="28">
        <f>Table24[[#This Row],[45]]*Table24[[#This Row],[Conversion Rate]]</f>
        <v>0</v>
      </c>
      <c r="AQ880" s="28">
        <f>Table24[[#This Row],[100]]*Table24[[#This Row],[Conversion Rate]]</f>
        <v>2.25</v>
      </c>
      <c r="AR880" s="28">
        <f>Table24[[#This Row],[200]]*Table24[[#This Row],[Conversion Rate]]</f>
        <v>2.25</v>
      </c>
      <c r="AS880" s="28">
        <f>Table24[[#This Row],[300]]*Table24[[#This Row],[Conversion Rate]]</f>
        <v>2.25</v>
      </c>
      <c r="AT880" s="28">
        <f>Table24[[#This Row],[500]]*Table24[[#This Row],[Conversion Rate]]</f>
        <v>2.25</v>
      </c>
      <c r="AU880" s="28">
        <f>Table24[[#This Row],[1000]]*Table24[[#This Row],[Conversion Rate]]</f>
        <v>2.25</v>
      </c>
      <c r="AV880" s="28">
        <f>Table24[[#This Row],[2500]]*Table24[[#This Row],[Conversion Rate]]</f>
        <v>2.25</v>
      </c>
      <c r="AW880" s="28">
        <f>Table24[[#This Row],[5000]]*Table24[[#This Row],[Conversion Rate]]</f>
        <v>2.25</v>
      </c>
      <c r="AX880" s="28">
        <f>Table24[[#This Row],[All In/ ++]]</f>
        <v>0</v>
      </c>
      <c r="AY880" s="28" t="e">
        <f>Table24[[#This Row],[FSC]]*Table24[[#This Row],[Conversion Rate]]</f>
        <v>#VALUE!</v>
      </c>
      <c r="AZ880" s="28" t="e">
        <f>Table24[[#This Row],[SSC]]*Table24[[#This Row],[Conversion Rate]]</f>
        <v>#VALUE!</v>
      </c>
      <c r="BA880" s="28">
        <f>Table24[[#This Row],[Screening]]*Table24[[#This Row],[Conversion Rate]]</f>
        <v>0.12</v>
      </c>
      <c r="BB880" s="28" t="e">
        <f>Table24[[#This Row],[Other Charges]]*Table24[[#This Row],[Conversion Rate]]</f>
        <v>#VALUE!</v>
      </c>
      <c r="BC880" s="28" t="e">
        <f>Table24[[#This Row],[Dry Ice Charge]]*Table24[[#This Row],[Conversion Rate]]</f>
        <v>#VALUE!</v>
      </c>
      <c r="BD880" s="28" t="e">
        <f>Table24[[#This Row],[SAF/kg]]*Table24[[#This Row],[Conversion Rate]]</f>
        <v>#VALUE!</v>
      </c>
      <c r="BE880" s="30" cm="1">
        <f t="array" ref="BE880">IF(COUNTIFS(F$20:F$1213,F880,G$20:G$1213,G880)&gt;1,
    _xlfn.PERCENTRANK.INC(
        _xlfn._xlws.FILTER(AO$20:AO$1213, (F$20:F$1213=F880)*(G$20:G$1213=G880)*ISNUMBER(AO$20:AO$1213)),
        AO880
    ),
    0
)</f>
        <v>0.5</v>
      </c>
      <c r="BF880" s="28" t="str">
        <f t="shared" si="13"/>
        <v>Orange</v>
      </c>
    </row>
    <row r="881" spans="3:58" hidden="1">
      <c r="C881" s="6" t="s">
        <v>20</v>
      </c>
      <c r="D881" s="4" t="s">
        <v>21</v>
      </c>
      <c r="E881" s="4" t="s">
        <v>22</v>
      </c>
      <c r="F881" s="4" t="s">
        <v>23</v>
      </c>
      <c r="G881" s="4" t="s">
        <v>85</v>
      </c>
      <c r="H881" s="4" t="s">
        <v>799</v>
      </c>
      <c r="I881" s="4" t="s">
        <v>799</v>
      </c>
      <c r="J881" s="4" t="s">
        <v>776</v>
      </c>
      <c r="K881" s="4" t="s">
        <v>776</v>
      </c>
      <c r="L8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PharmaNoExpressATLMIAUSUSAMERICASAMERICAS</v>
      </c>
      <c r="M881" s="7">
        <v>23014.139999999996</v>
      </c>
      <c r="N881" s="4">
        <v>549</v>
      </c>
      <c r="O881" s="13">
        <v>41.920109289617479</v>
      </c>
      <c r="P881" s="8" t="s">
        <v>909</v>
      </c>
      <c r="Q881" s="12" t="s">
        <v>472</v>
      </c>
      <c r="R881" s="12" t="s">
        <v>792</v>
      </c>
      <c r="S881" s="12" t="s">
        <v>57</v>
      </c>
      <c r="T881" s="12" t="s">
        <v>859</v>
      </c>
      <c r="U881" s="22"/>
      <c r="V881" s="12">
        <v>150</v>
      </c>
      <c r="W881" s="12"/>
      <c r="X881" s="12">
        <v>2.5</v>
      </c>
      <c r="Y881" s="12">
        <v>2.5</v>
      </c>
      <c r="Z881" s="12">
        <v>2.5</v>
      </c>
      <c r="AA881" s="12">
        <v>2.5</v>
      </c>
      <c r="AB881" s="12">
        <v>2.5</v>
      </c>
      <c r="AC881" s="12">
        <v>2.5</v>
      </c>
      <c r="AD881" s="12">
        <v>2.5</v>
      </c>
      <c r="AE881" s="12"/>
      <c r="AF881" s="12" t="s">
        <v>881</v>
      </c>
      <c r="AG881" s="12" t="s">
        <v>881</v>
      </c>
      <c r="AH881" s="12">
        <v>0.12</v>
      </c>
      <c r="AI881" s="12" t="s">
        <v>882</v>
      </c>
      <c r="AJ881" s="12" t="s">
        <v>883</v>
      </c>
      <c r="AK881" s="12" t="s">
        <v>881</v>
      </c>
      <c r="AL881" s="16" t="s">
        <v>885</v>
      </c>
      <c r="AM881" s="12" t="s">
        <v>1500</v>
      </c>
      <c r="AN881" s="27">
        <f>VLOOKUP(Table24[[#This Row],[USD conversion]],Sheet2!A:B,2,FALSE)</f>
        <v>1</v>
      </c>
      <c r="AO881" s="28">
        <f>Table24[[#This Row],[Min Charge]]*Table24[[#This Row],[Conversion Rate]]</f>
        <v>150</v>
      </c>
      <c r="AP881" s="28">
        <f>Table24[[#This Row],[45]]*Table24[[#This Row],[Conversion Rate]]</f>
        <v>0</v>
      </c>
      <c r="AQ881" s="28">
        <f>Table24[[#This Row],[100]]*Table24[[#This Row],[Conversion Rate]]</f>
        <v>2.5</v>
      </c>
      <c r="AR881" s="28">
        <f>Table24[[#This Row],[200]]*Table24[[#This Row],[Conversion Rate]]</f>
        <v>2.5</v>
      </c>
      <c r="AS881" s="28">
        <f>Table24[[#This Row],[300]]*Table24[[#This Row],[Conversion Rate]]</f>
        <v>2.5</v>
      </c>
      <c r="AT881" s="28">
        <f>Table24[[#This Row],[500]]*Table24[[#This Row],[Conversion Rate]]</f>
        <v>2.5</v>
      </c>
      <c r="AU881" s="28">
        <f>Table24[[#This Row],[1000]]*Table24[[#This Row],[Conversion Rate]]</f>
        <v>2.5</v>
      </c>
      <c r="AV881" s="28">
        <f>Table24[[#This Row],[2500]]*Table24[[#This Row],[Conversion Rate]]</f>
        <v>2.5</v>
      </c>
      <c r="AW881" s="28">
        <f>Table24[[#This Row],[5000]]*Table24[[#This Row],[Conversion Rate]]</f>
        <v>2.5</v>
      </c>
      <c r="AX881" s="28">
        <f>Table24[[#This Row],[All In/ ++]]</f>
        <v>0</v>
      </c>
      <c r="AY881" s="28" t="e">
        <f>Table24[[#This Row],[FSC]]*Table24[[#This Row],[Conversion Rate]]</f>
        <v>#VALUE!</v>
      </c>
      <c r="AZ881" s="28" t="e">
        <f>Table24[[#This Row],[SSC]]*Table24[[#This Row],[Conversion Rate]]</f>
        <v>#VALUE!</v>
      </c>
      <c r="BA881" s="28">
        <f>Table24[[#This Row],[Screening]]*Table24[[#This Row],[Conversion Rate]]</f>
        <v>0.12</v>
      </c>
      <c r="BB881" s="28" t="e">
        <f>Table24[[#This Row],[Other Charges]]*Table24[[#This Row],[Conversion Rate]]</f>
        <v>#VALUE!</v>
      </c>
      <c r="BC881" s="28" t="e">
        <f>Table24[[#This Row],[Dry Ice Charge]]*Table24[[#This Row],[Conversion Rate]]</f>
        <v>#VALUE!</v>
      </c>
      <c r="BD881" s="28" t="e">
        <f>Table24[[#This Row],[SAF/kg]]*Table24[[#This Row],[Conversion Rate]]</f>
        <v>#VALUE!</v>
      </c>
      <c r="BE881" s="30" cm="1">
        <f t="array" ref="BE881">IF(COUNTIFS(F$20:F$1213,F881,G$20:G$1213,G881)&gt;1,
    _xlfn.PERCENTRANK.INC(
        _xlfn._xlws.FILTER(AO$20:AO$1213, (F$20:F$1213=F881)*(G$20:G$1213=G881)*ISNUMBER(AO$20:AO$1213)),
        AO881
    ),
    0
)</f>
        <v>0.5</v>
      </c>
      <c r="BF881" s="28" t="str">
        <f t="shared" si="13"/>
        <v>Orange</v>
      </c>
    </row>
    <row r="882" spans="3:58" hidden="1">
      <c r="C882" s="6" t="s">
        <v>20</v>
      </c>
      <c r="D882" s="4" t="s">
        <v>21</v>
      </c>
      <c r="E882" s="4" t="s">
        <v>22</v>
      </c>
      <c r="F882" s="4" t="s">
        <v>23</v>
      </c>
      <c r="G882" s="4" t="s">
        <v>70</v>
      </c>
      <c r="H882" s="4" t="s">
        <v>799</v>
      </c>
      <c r="I882" s="4" t="s">
        <v>799</v>
      </c>
      <c r="J882" s="4" t="s">
        <v>776</v>
      </c>
      <c r="K882" s="4" t="s">
        <v>776</v>
      </c>
      <c r="L8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PharmaNoExpressATLSATUSUSAMERICASAMERICAS</v>
      </c>
      <c r="M882" s="7">
        <v>6069.7271719999981</v>
      </c>
      <c r="N882" s="4">
        <v>285</v>
      </c>
      <c r="O882" s="13">
        <v>21.29728832280701</v>
      </c>
      <c r="P882" s="8" t="s">
        <v>909</v>
      </c>
      <c r="Q882" s="12" t="s">
        <v>472</v>
      </c>
      <c r="R882" s="12" t="s">
        <v>792</v>
      </c>
      <c r="S882" s="12" t="s">
        <v>33</v>
      </c>
      <c r="T882" s="12" t="s">
        <v>859</v>
      </c>
      <c r="U882" s="22"/>
      <c r="V882" s="12">
        <v>150</v>
      </c>
      <c r="W882" s="12"/>
      <c r="X882" s="12">
        <v>2.5</v>
      </c>
      <c r="Y882" s="12">
        <v>2.5</v>
      </c>
      <c r="Z882" s="12">
        <v>2.5</v>
      </c>
      <c r="AA882" s="12">
        <v>2.5</v>
      </c>
      <c r="AB882" s="12">
        <v>2.5</v>
      </c>
      <c r="AC882" s="12">
        <v>2.5</v>
      </c>
      <c r="AD882" s="12">
        <v>2.5</v>
      </c>
      <c r="AE882" s="12"/>
      <c r="AF882" s="12" t="s">
        <v>881</v>
      </c>
      <c r="AG882" s="12" t="s">
        <v>881</v>
      </c>
      <c r="AH882" s="12">
        <v>0.12</v>
      </c>
      <c r="AI882" s="12" t="s">
        <v>882</v>
      </c>
      <c r="AJ882" s="12" t="s">
        <v>883</v>
      </c>
      <c r="AK882" s="12" t="s">
        <v>881</v>
      </c>
      <c r="AL882" s="16" t="s">
        <v>885</v>
      </c>
      <c r="AM882" s="12" t="s">
        <v>1500</v>
      </c>
      <c r="AN882" s="27">
        <f>VLOOKUP(Table24[[#This Row],[USD conversion]],Sheet2!A:B,2,FALSE)</f>
        <v>1</v>
      </c>
      <c r="AO882" s="28">
        <f>Table24[[#This Row],[Min Charge]]*Table24[[#This Row],[Conversion Rate]]</f>
        <v>150</v>
      </c>
      <c r="AP882" s="28">
        <f>Table24[[#This Row],[45]]*Table24[[#This Row],[Conversion Rate]]</f>
        <v>0</v>
      </c>
      <c r="AQ882" s="28">
        <f>Table24[[#This Row],[100]]*Table24[[#This Row],[Conversion Rate]]</f>
        <v>2.5</v>
      </c>
      <c r="AR882" s="28">
        <f>Table24[[#This Row],[200]]*Table24[[#This Row],[Conversion Rate]]</f>
        <v>2.5</v>
      </c>
      <c r="AS882" s="28">
        <f>Table24[[#This Row],[300]]*Table24[[#This Row],[Conversion Rate]]</f>
        <v>2.5</v>
      </c>
      <c r="AT882" s="28">
        <f>Table24[[#This Row],[500]]*Table24[[#This Row],[Conversion Rate]]</f>
        <v>2.5</v>
      </c>
      <c r="AU882" s="28">
        <f>Table24[[#This Row],[1000]]*Table24[[#This Row],[Conversion Rate]]</f>
        <v>2.5</v>
      </c>
      <c r="AV882" s="28">
        <f>Table24[[#This Row],[2500]]*Table24[[#This Row],[Conversion Rate]]</f>
        <v>2.5</v>
      </c>
      <c r="AW882" s="28">
        <f>Table24[[#This Row],[5000]]*Table24[[#This Row],[Conversion Rate]]</f>
        <v>2.5</v>
      </c>
      <c r="AX882" s="28">
        <f>Table24[[#This Row],[All In/ ++]]</f>
        <v>0</v>
      </c>
      <c r="AY882" s="28" t="e">
        <f>Table24[[#This Row],[FSC]]*Table24[[#This Row],[Conversion Rate]]</f>
        <v>#VALUE!</v>
      </c>
      <c r="AZ882" s="28" t="e">
        <f>Table24[[#This Row],[SSC]]*Table24[[#This Row],[Conversion Rate]]</f>
        <v>#VALUE!</v>
      </c>
      <c r="BA882" s="28">
        <f>Table24[[#This Row],[Screening]]*Table24[[#This Row],[Conversion Rate]]</f>
        <v>0.12</v>
      </c>
      <c r="BB882" s="28" t="e">
        <f>Table24[[#This Row],[Other Charges]]*Table24[[#This Row],[Conversion Rate]]</f>
        <v>#VALUE!</v>
      </c>
      <c r="BC882" s="28" t="e">
        <f>Table24[[#This Row],[Dry Ice Charge]]*Table24[[#This Row],[Conversion Rate]]</f>
        <v>#VALUE!</v>
      </c>
      <c r="BD882" s="28" t="e">
        <f>Table24[[#This Row],[SAF/kg]]*Table24[[#This Row],[Conversion Rate]]</f>
        <v>#VALUE!</v>
      </c>
      <c r="BE882" s="30" cm="1">
        <f t="array" ref="BE882">IF(COUNTIFS(F$20:F$1213,F882,G$20:G$1213,G882)&gt;1,
    _xlfn.PERCENTRANK.INC(
        _xlfn._xlws.FILTER(AO$20:AO$1213, (F$20:F$1213=F882)*(G$20:G$1213=G882)*ISNUMBER(AO$20:AO$1213)),
        AO882
    ),
    0
)</f>
        <v>1</v>
      </c>
      <c r="BF882" s="28" t="str">
        <f t="shared" si="13"/>
        <v>Red</v>
      </c>
    </row>
    <row r="883" spans="3:58" hidden="1">
      <c r="C883" s="6" t="s">
        <v>20</v>
      </c>
      <c r="D883" s="4" t="s">
        <v>21</v>
      </c>
      <c r="E883" s="4" t="s">
        <v>22</v>
      </c>
      <c r="F883" s="4" t="s">
        <v>23</v>
      </c>
      <c r="G883" s="4" t="s">
        <v>59</v>
      </c>
      <c r="H883" s="4" t="s">
        <v>799</v>
      </c>
      <c r="I883" s="4" t="s">
        <v>799</v>
      </c>
      <c r="J883" s="4" t="s">
        <v>776</v>
      </c>
      <c r="K883" s="4" t="s">
        <v>776</v>
      </c>
      <c r="L8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PharmaNoExpressATLSEAUSUSAMERICASAMERICAS</v>
      </c>
      <c r="M883" s="7">
        <v>6576.5907869999983</v>
      </c>
      <c r="N883" s="4">
        <v>260</v>
      </c>
      <c r="O883" s="13">
        <v>25.294579949999992</v>
      </c>
      <c r="P883" s="8" t="s">
        <v>909</v>
      </c>
      <c r="Q883" s="12" t="s">
        <v>472</v>
      </c>
      <c r="R883" s="12" t="s">
        <v>792</v>
      </c>
      <c r="S883" s="12" t="s">
        <v>48</v>
      </c>
      <c r="T883" s="12" t="s">
        <v>859</v>
      </c>
      <c r="U883" s="22"/>
      <c r="V883" s="12">
        <v>150</v>
      </c>
      <c r="W883" s="12"/>
      <c r="X883" s="12">
        <v>2.5</v>
      </c>
      <c r="Y883" s="12">
        <v>2.5</v>
      </c>
      <c r="Z883" s="12">
        <v>2.5</v>
      </c>
      <c r="AA883" s="12">
        <v>2.5</v>
      </c>
      <c r="AB883" s="12">
        <v>2.5</v>
      </c>
      <c r="AC883" s="12">
        <v>2.5</v>
      </c>
      <c r="AD883" s="12">
        <v>2.5</v>
      </c>
      <c r="AE883" s="12"/>
      <c r="AF883" s="12" t="s">
        <v>881</v>
      </c>
      <c r="AG883" s="12" t="s">
        <v>881</v>
      </c>
      <c r="AH883" s="12">
        <v>0.12</v>
      </c>
      <c r="AI883" s="12" t="s">
        <v>882</v>
      </c>
      <c r="AJ883" s="12" t="s">
        <v>883</v>
      </c>
      <c r="AK883" s="12" t="s">
        <v>881</v>
      </c>
      <c r="AL883" s="16" t="s">
        <v>885</v>
      </c>
      <c r="AM883" s="12" t="s">
        <v>1500</v>
      </c>
      <c r="AN883" s="27">
        <f>VLOOKUP(Table24[[#This Row],[USD conversion]],Sheet2!A:B,2,FALSE)</f>
        <v>1</v>
      </c>
      <c r="AO883" s="28">
        <f>Table24[[#This Row],[Min Charge]]*Table24[[#This Row],[Conversion Rate]]</f>
        <v>150</v>
      </c>
      <c r="AP883" s="28">
        <f>Table24[[#This Row],[45]]*Table24[[#This Row],[Conversion Rate]]</f>
        <v>0</v>
      </c>
      <c r="AQ883" s="28">
        <f>Table24[[#This Row],[100]]*Table24[[#This Row],[Conversion Rate]]</f>
        <v>2.5</v>
      </c>
      <c r="AR883" s="28">
        <f>Table24[[#This Row],[200]]*Table24[[#This Row],[Conversion Rate]]</f>
        <v>2.5</v>
      </c>
      <c r="AS883" s="28">
        <f>Table24[[#This Row],[300]]*Table24[[#This Row],[Conversion Rate]]</f>
        <v>2.5</v>
      </c>
      <c r="AT883" s="28">
        <f>Table24[[#This Row],[500]]*Table24[[#This Row],[Conversion Rate]]</f>
        <v>2.5</v>
      </c>
      <c r="AU883" s="28">
        <f>Table24[[#This Row],[1000]]*Table24[[#This Row],[Conversion Rate]]</f>
        <v>2.5</v>
      </c>
      <c r="AV883" s="28">
        <f>Table24[[#This Row],[2500]]*Table24[[#This Row],[Conversion Rate]]</f>
        <v>2.5</v>
      </c>
      <c r="AW883" s="28">
        <f>Table24[[#This Row],[5000]]*Table24[[#This Row],[Conversion Rate]]</f>
        <v>2.5</v>
      </c>
      <c r="AX883" s="28">
        <f>Table24[[#This Row],[All In/ ++]]</f>
        <v>0</v>
      </c>
      <c r="AY883" s="28" t="e">
        <f>Table24[[#This Row],[FSC]]*Table24[[#This Row],[Conversion Rate]]</f>
        <v>#VALUE!</v>
      </c>
      <c r="AZ883" s="28" t="e">
        <f>Table24[[#This Row],[SSC]]*Table24[[#This Row],[Conversion Rate]]</f>
        <v>#VALUE!</v>
      </c>
      <c r="BA883" s="28">
        <f>Table24[[#This Row],[Screening]]*Table24[[#This Row],[Conversion Rate]]</f>
        <v>0.12</v>
      </c>
      <c r="BB883" s="28" t="e">
        <f>Table24[[#This Row],[Other Charges]]*Table24[[#This Row],[Conversion Rate]]</f>
        <v>#VALUE!</v>
      </c>
      <c r="BC883" s="28" t="e">
        <f>Table24[[#This Row],[Dry Ice Charge]]*Table24[[#This Row],[Conversion Rate]]</f>
        <v>#VALUE!</v>
      </c>
      <c r="BD883" s="28" t="e">
        <f>Table24[[#This Row],[SAF/kg]]*Table24[[#This Row],[Conversion Rate]]</f>
        <v>#VALUE!</v>
      </c>
      <c r="BE883" s="30" cm="1">
        <f t="array" ref="BE883">IF(COUNTIFS(F$20:F$1213,F883,G$20:G$1213,G883)&gt;1,
    _xlfn.PERCENTRANK.INC(
        _xlfn._xlws.FILTER(AO$20:AO$1213, (F$20:F$1213=F883)*(G$20:G$1213=G883)*ISNUMBER(AO$20:AO$1213)),
        AO883
    ),
    0
)</f>
        <v>1</v>
      </c>
      <c r="BF883" s="28" t="str">
        <f t="shared" si="13"/>
        <v>Red</v>
      </c>
    </row>
    <row r="884" spans="3:58" hidden="1">
      <c r="C884" s="6" t="s">
        <v>20</v>
      </c>
      <c r="D884" s="4" t="s">
        <v>21</v>
      </c>
      <c r="E884" s="4" t="s">
        <v>22</v>
      </c>
      <c r="F884" s="4" t="s">
        <v>23</v>
      </c>
      <c r="G884" s="4" t="s">
        <v>43</v>
      </c>
      <c r="H884" s="4" t="s">
        <v>799</v>
      </c>
      <c r="I884" s="4" t="s">
        <v>799</v>
      </c>
      <c r="J884" s="4" t="s">
        <v>776</v>
      </c>
      <c r="K884" s="4" t="s">
        <v>776</v>
      </c>
      <c r="L8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PharmaNoExpressATLTPAUSUSAMERICASAMERICAS</v>
      </c>
      <c r="M884" s="7">
        <v>4983.6177960000223</v>
      </c>
      <c r="N884" s="4">
        <v>877</v>
      </c>
      <c r="O884" s="13">
        <v>5.6825744538198659</v>
      </c>
      <c r="P884" s="8" t="s">
        <v>909</v>
      </c>
      <c r="Q884" s="12" t="s">
        <v>472</v>
      </c>
      <c r="R884" s="12" t="s">
        <v>792</v>
      </c>
      <c r="S884" s="12" t="s">
        <v>57</v>
      </c>
      <c r="T884" s="12" t="s">
        <v>859</v>
      </c>
      <c r="U884" s="22"/>
      <c r="V884" s="12">
        <v>150</v>
      </c>
      <c r="W884" s="12"/>
      <c r="X884" s="12">
        <v>2.5</v>
      </c>
      <c r="Y884" s="12">
        <v>2.5</v>
      </c>
      <c r="Z884" s="12">
        <v>2.5</v>
      </c>
      <c r="AA884" s="12">
        <v>2.5</v>
      </c>
      <c r="AB884" s="12">
        <v>2.5</v>
      </c>
      <c r="AC884" s="12">
        <v>2.5</v>
      </c>
      <c r="AD884" s="12">
        <v>2.5</v>
      </c>
      <c r="AE884" s="12"/>
      <c r="AF884" s="12" t="s">
        <v>881</v>
      </c>
      <c r="AG884" s="12" t="s">
        <v>881</v>
      </c>
      <c r="AH884" s="12">
        <v>0.12</v>
      </c>
      <c r="AI884" s="12" t="s">
        <v>882</v>
      </c>
      <c r="AJ884" s="12" t="s">
        <v>883</v>
      </c>
      <c r="AK884" s="12" t="s">
        <v>881</v>
      </c>
      <c r="AL884" s="16" t="s">
        <v>885</v>
      </c>
      <c r="AM884" s="12" t="s">
        <v>1500</v>
      </c>
      <c r="AN884" s="27">
        <f>VLOOKUP(Table24[[#This Row],[USD conversion]],Sheet2!A:B,2,FALSE)</f>
        <v>1</v>
      </c>
      <c r="AO884" s="28">
        <f>Table24[[#This Row],[Min Charge]]*Table24[[#This Row],[Conversion Rate]]</f>
        <v>150</v>
      </c>
      <c r="AP884" s="28">
        <f>Table24[[#This Row],[45]]*Table24[[#This Row],[Conversion Rate]]</f>
        <v>0</v>
      </c>
      <c r="AQ884" s="28">
        <f>Table24[[#This Row],[100]]*Table24[[#This Row],[Conversion Rate]]</f>
        <v>2.5</v>
      </c>
      <c r="AR884" s="28">
        <f>Table24[[#This Row],[200]]*Table24[[#This Row],[Conversion Rate]]</f>
        <v>2.5</v>
      </c>
      <c r="AS884" s="28">
        <f>Table24[[#This Row],[300]]*Table24[[#This Row],[Conversion Rate]]</f>
        <v>2.5</v>
      </c>
      <c r="AT884" s="28">
        <f>Table24[[#This Row],[500]]*Table24[[#This Row],[Conversion Rate]]</f>
        <v>2.5</v>
      </c>
      <c r="AU884" s="28">
        <f>Table24[[#This Row],[1000]]*Table24[[#This Row],[Conversion Rate]]</f>
        <v>2.5</v>
      </c>
      <c r="AV884" s="28">
        <f>Table24[[#This Row],[2500]]*Table24[[#This Row],[Conversion Rate]]</f>
        <v>2.5</v>
      </c>
      <c r="AW884" s="28">
        <f>Table24[[#This Row],[5000]]*Table24[[#This Row],[Conversion Rate]]</f>
        <v>2.5</v>
      </c>
      <c r="AX884" s="28">
        <f>Table24[[#This Row],[All In/ ++]]</f>
        <v>0</v>
      </c>
      <c r="AY884" s="28" t="e">
        <f>Table24[[#This Row],[FSC]]*Table24[[#This Row],[Conversion Rate]]</f>
        <v>#VALUE!</v>
      </c>
      <c r="AZ884" s="28" t="e">
        <f>Table24[[#This Row],[SSC]]*Table24[[#This Row],[Conversion Rate]]</f>
        <v>#VALUE!</v>
      </c>
      <c r="BA884" s="28">
        <f>Table24[[#This Row],[Screening]]*Table24[[#This Row],[Conversion Rate]]</f>
        <v>0.12</v>
      </c>
      <c r="BB884" s="28" t="e">
        <f>Table24[[#This Row],[Other Charges]]*Table24[[#This Row],[Conversion Rate]]</f>
        <v>#VALUE!</v>
      </c>
      <c r="BC884" s="28" t="e">
        <f>Table24[[#This Row],[Dry Ice Charge]]*Table24[[#This Row],[Conversion Rate]]</f>
        <v>#VALUE!</v>
      </c>
      <c r="BD884" s="28" t="e">
        <f>Table24[[#This Row],[SAF/kg]]*Table24[[#This Row],[Conversion Rate]]</f>
        <v>#VALUE!</v>
      </c>
      <c r="BE884" s="30" cm="1">
        <f t="array" ref="BE884">IF(COUNTIFS(F$20:F$1213,F884,G$20:G$1213,G884)&gt;1,
    _xlfn.PERCENTRANK.INC(
        _xlfn._xlws.FILTER(AO$20:AO$1213, (F$20:F$1213=F884)*(G$20:G$1213=G884)*ISNUMBER(AO$20:AO$1213)),
        AO884
    ),
    0
)</f>
        <v>1</v>
      </c>
      <c r="BF884" s="28" t="str">
        <f t="shared" si="13"/>
        <v>Red</v>
      </c>
    </row>
    <row r="885" spans="3:58" hidden="1">
      <c r="C885" s="6" t="s">
        <v>20</v>
      </c>
      <c r="D885" s="4" t="s">
        <v>21</v>
      </c>
      <c r="E885" s="4" t="s">
        <v>22</v>
      </c>
      <c r="F885" s="4" t="s">
        <v>65</v>
      </c>
      <c r="G885" s="4" t="s">
        <v>32</v>
      </c>
      <c r="H885" s="4" t="s">
        <v>799</v>
      </c>
      <c r="I885" s="4" t="s">
        <v>799</v>
      </c>
      <c r="J885" s="4" t="s">
        <v>776</v>
      </c>
      <c r="K885" s="4" t="s">
        <v>776</v>
      </c>
      <c r="L8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PharmaNoExpressATWORDUSUSAMERICASAMERICAS</v>
      </c>
      <c r="M885" s="7">
        <v>4781.9089330000061</v>
      </c>
      <c r="N885" s="4">
        <v>356</v>
      </c>
      <c r="O885" s="13">
        <v>13.432328463483163</v>
      </c>
      <c r="P885" s="8" t="s">
        <v>909</v>
      </c>
      <c r="Q885" s="12" t="s">
        <v>472</v>
      </c>
      <c r="R885" s="12" t="s">
        <v>791</v>
      </c>
      <c r="S885" s="12"/>
      <c r="T885" s="12" t="s">
        <v>859</v>
      </c>
      <c r="U885" s="22"/>
      <c r="V885" s="12">
        <v>150</v>
      </c>
      <c r="W885" s="12"/>
      <c r="X885" s="12">
        <v>2.5</v>
      </c>
      <c r="Y885" s="12">
        <v>2.5</v>
      </c>
      <c r="Z885" s="12">
        <v>2.5</v>
      </c>
      <c r="AA885" s="12">
        <v>2.5</v>
      </c>
      <c r="AB885" s="12">
        <v>2.5</v>
      </c>
      <c r="AC885" s="12">
        <v>2.5</v>
      </c>
      <c r="AD885" s="12">
        <v>2.5</v>
      </c>
      <c r="AE885" s="12"/>
      <c r="AF885" s="12" t="s">
        <v>881</v>
      </c>
      <c r="AG885" s="12" t="s">
        <v>881</v>
      </c>
      <c r="AH885" s="12">
        <v>0.12</v>
      </c>
      <c r="AI885" s="12" t="s">
        <v>882</v>
      </c>
      <c r="AJ885" s="12" t="s">
        <v>883</v>
      </c>
      <c r="AK885" s="12" t="s">
        <v>881</v>
      </c>
      <c r="AL885" s="16" t="s">
        <v>885</v>
      </c>
      <c r="AM885" s="12" t="s">
        <v>1500</v>
      </c>
      <c r="AN885" s="27">
        <f>VLOOKUP(Table24[[#This Row],[USD conversion]],Sheet2!A:B,2,FALSE)</f>
        <v>1</v>
      </c>
      <c r="AO885" s="28">
        <f>Table24[[#This Row],[Min Charge]]*Table24[[#This Row],[Conversion Rate]]</f>
        <v>150</v>
      </c>
      <c r="AP885" s="28">
        <f>Table24[[#This Row],[45]]*Table24[[#This Row],[Conversion Rate]]</f>
        <v>0</v>
      </c>
      <c r="AQ885" s="28">
        <f>Table24[[#This Row],[100]]*Table24[[#This Row],[Conversion Rate]]</f>
        <v>2.5</v>
      </c>
      <c r="AR885" s="28">
        <f>Table24[[#This Row],[200]]*Table24[[#This Row],[Conversion Rate]]</f>
        <v>2.5</v>
      </c>
      <c r="AS885" s="28">
        <f>Table24[[#This Row],[300]]*Table24[[#This Row],[Conversion Rate]]</f>
        <v>2.5</v>
      </c>
      <c r="AT885" s="28">
        <f>Table24[[#This Row],[500]]*Table24[[#This Row],[Conversion Rate]]</f>
        <v>2.5</v>
      </c>
      <c r="AU885" s="28">
        <f>Table24[[#This Row],[1000]]*Table24[[#This Row],[Conversion Rate]]</f>
        <v>2.5</v>
      </c>
      <c r="AV885" s="28">
        <f>Table24[[#This Row],[2500]]*Table24[[#This Row],[Conversion Rate]]</f>
        <v>2.5</v>
      </c>
      <c r="AW885" s="28">
        <f>Table24[[#This Row],[5000]]*Table24[[#This Row],[Conversion Rate]]</f>
        <v>2.5</v>
      </c>
      <c r="AX885" s="28">
        <f>Table24[[#This Row],[All In/ ++]]</f>
        <v>0</v>
      </c>
      <c r="AY885" s="28" t="e">
        <f>Table24[[#This Row],[FSC]]*Table24[[#This Row],[Conversion Rate]]</f>
        <v>#VALUE!</v>
      </c>
      <c r="AZ885" s="28" t="e">
        <f>Table24[[#This Row],[SSC]]*Table24[[#This Row],[Conversion Rate]]</f>
        <v>#VALUE!</v>
      </c>
      <c r="BA885" s="28">
        <f>Table24[[#This Row],[Screening]]*Table24[[#This Row],[Conversion Rate]]</f>
        <v>0.12</v>
      </c>
      <c r="BB885" s="28" t="e">
        <f>Table24[[#This Row],[Other Charges]]*Table24[[#This Row],[Conversion Rate]]</f>
        <v>#VALUE!</v>
      </c>
      <c r="BC885" s="28" t="e">
        <f>Table24[[#This Row],[Dry Ice Charge]]*Table24[[#This Row],[Conversion Rate]]</f>
        <v>#VALUE!</v>
      </c>
      <c r="BD885" s="28" t="e">
        <f>Table24[[#This Row],[SAF/kg]]*Table24[[#This Row],[Conversion Rate]]</f>
        <v>#VALUE!</v>
      </c>
      <c r="BE885" s="30" cm="1">
        <f t="array" ref="BE885">IF(COUNTIFS(F$20:F$1213,F885,G$20:G$1213,G885)&gt;1,
    _xlfn.PERCENTRANK.INC(
        _xlfn._xlws.FILTER(AO$20:AO$1213, (F$20:F$1213=F885)*(G$20:G$1213=G885)*ISNUMBER(AO$20:AO$1213)),
        AO885
    ),
    0
)</f>
        <v>1</v>
      </c>
      <c r="BF885" s="28" t="str">
        <f t="shared" si="13"/>
        <v>Red</v>
      </c>
    </row>
    <row r="886" spans="3:58" hidden="1">
      <c r="C886" s="6" t="s">
        <v>20</v>
      </c>
      <c r="D886" s="4" t="s">
        <v>21</v>
      </c>
      <c r="E886" s="4" t="s">
        <v>22</v>
      </c>
      <c r="F886" s="4" t="s">
        <v>63</v>
      </c>
      <c r="G886" s="4" t="s">
        <v>23</v>
      </c>
      <c r="H886" s="4" t="s">
        <v>799</v>
      </c>
      <c r="I886" s="4" t="s">
        <v>799</v>
      </c>
      <c r="J886" s="4" t="s">
        <v>776</v>
      </c>
      <c r="K886" s="4" t="s">
        <v>776</v>
      </c>
      <c r="L8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PharmaNoExpressAUSATLUSUSAMERICASAMERICAS</v>
      </c>
      <c r="M886" s="7">
        <v>9953.999840999968</v>
      </c>
      <c r="N886" s="4">
        <v>364</v>
      </c>
      <c r="O886" s="13">
        <v>27.346153409340573</v>
      </c>
      <c r="P886" s="8" t="s">
        <v>909</v>
      </c>
      <c r="Q886" s="12" t="s">
        <v>472</v>
      </c>
      <c r="R886" s="12" t="s">
        <v>792</v>
      </c>
      <c r="S886" s="12" t="s">
        <v>33</v>
      </c>
      <c r="T886" s="12" t="s">
        <v>859</v>
      </c>
      <c r="U886" s="22"/>
      <c r="V886" s="12">
        <v>150</v>
      </c>
      <c r="W886" s="12"/>
      <c r="X886" s="12">
        <v>2.5</v>
      </c>
      <c r="Y886" s="12">
        <v>2.5</v>
      </c>
      <c r="Z886" s="12">
        <v>2.5</v>
      </c>
      <c r="AA886" s="12">
        <v>2.5</v>
      </c>
      <c r="AB886" s="12">
        <v>2.5</v>
      </c>
      <c r="AC886" s="12">
        <v>2.5</v>
      </c>
      <c r="AD886" s="12">
        <v>2.5</v>
      </c>
      <c r="AE886" s="12"/>
      <c r="AF886" s="12" t="s">
        <v>881</v>
      </c>
      <c r="AG886" s="12" t="s">
        <v>881</v>
      </c>
      <c r="AH886" s="12">
        <v>0.12</v>
      </c>
      <c r="AI886" s="12" t="s">
        <v>882</v>
      </c>
      <c r="AJ886" s="12" t="s">
        <v>883</v>
      </c>
      <c r="AK886" s="12" t="s">
        <v>881</v>
      </c>
      <c r="AL886" s="16" t="s">
        <v>885</v>
      </c>
      <c r="AM886" s="12" t="s">
        <v>1500</v>
      </c>
      <c r="AN886" s="27">
        <f>VLOOKUP(Table24[[#This Row],[USD conversion]],Sheet2!A:B,2,FALSE)</f>
        <v>1</v>
      </c>
      <c r="AO886" s="28">
        <f>Table24[[#This Row],[Min Charge]]*Table24[[#This Row],[Conversion Rate]]</f>
        <v>150</v>
      </c>
      <c r="AP886" s="28">
        <f>Table24[[#This Row],[45]]*Table24[[#This Row],[Conversion Rate]]</f>
        <v>0</v>
      </c>
      <c r="AQ886" s="28">
        <f>Table24[[#This Row],[100]]*Table24[[#This Row],[Conversion Rate]]</f>
        <v>2.5</v>
      </c>
      <c r="AR886" s="28">
        <f>Table24[[#This Row],[200]]*Table24[[#This Row],[Conversion Rate]]</f>
        <v>2.5</v>
      </c>
      <c r="AS886" s="28">
        <f>Table24[[#This Row],[300]]*Table24[[#This Row],[Conversion Rate]]</f>
        <v>2.5</v>
      </c>
      <c r="AT886" s="28">
        <f>Table24[[#This Row],[500]]*Table24[[#This Row],[Conversion Rate]]</f>
        <v>2.5</v>
      </c>
      <c r="AU886" s="28">
        <f>Table24[[#This Row],[1000]]*Table24[[#This Row],[Conversion Rate]]</f>
        <v>2.5</v>
      </c>
      <c r="AV886" s="28">
        <f>Table24[[#This Row],[2500]]*Table24[[#This Row],[Conversion Rate]]</f>
        <v>2.5</v>
      </c>
      <c r="AW886" s="28">
        <f>Table24[[#This Row],[5000]]*Table24[[#This Row],[Conversion Rate]]</f>
        <v>2.5</v>
      </c>
      <c r="AX886" s="28">
        <f>Table24[[#This Row],[All In/ ++]]</f>
        <v>0</v>
      </c>
      <c r="AY886" s="28" t="e">
        <f>Table24[[#This Row],[FSC]]*Table24[[#This Row],[Conversion Rate]]</f>
        <v>#VALUE!</v>
      </c>
      <c r="AZ886" s="28" t="e">
        <f>Table24[[#This Row],[SSC]]*Table24[[#This Row],[Conversion Rate]]</f>
        <v>#VALUE!</v>
      </c>
      <c r="BA886" s="28">
        <f>Table24[[#This Row],[Screening]]*Table24[[#This Row],[Conversion Rate]]</f>
        <v>0.12</v>
      </c>
      <c r="BB886" s="28" t="e">
        <f>Table24[[#This Row],[Other Charges]]*Table24[[#This Row],[Conversion Rate]]</f>
        <v>#VALUE!</v>
      </c>
      <c r="BC886" s="28" t="e">
        <f>Table24[[#This Row],[Dry Ice Charge]]*Table24[[#This Row],[Conversion Rate]]</f>
        <v>#VALUE!</v>
      </c>
      <c r="BD886" s="28" t="e">
        <f>Table24[[#This Row],[SAF/kg]]*Table24[[#This Row],[Conversion Rate]]</f>
        <v>#VALUE!</v>
      </c>
      <c r="BE886" s="30" cm="1">
        <f t="array" ref="BE886">IF(COUNTIFS(F$20:F$1213,F886,G$20:G$1213,G886)&gt;1,
    _xlfn.PERCENTRANK.INC(
        _xlfn._xlws.FILTER(AO$20:AO$1213, (F$20:F$1213=F886)*(G$20:G$1213=G886)*ISNUMBER(AO$20:AO$1213)),
        AO886
    ),
    0
)</f>
        <v>1</v>
      </c>
      <c r="BF886" s="28" t="str">
        <f t="shared" si="13"/>
        <v>Red</v>
      </c>
    </row>
    <row r="887" spans="3:58" hidden="1">
      <c r="C887" s="6" t="s">
        <v>20</v>
      </c>
      <c r="D887" s="4" t="s">
        <v>21</v>
      </c>
      <c r="E887" s="4" t="s">
        <v>22</v>
      </c>
      <c r="F887" s="4" t="s">
        <v>60</v>
      </c>
      <c r="G887" s="4" t="s">
        <v>53</v>
      </c>
      <c r="H887" s="4" t="s">
        <v>799</v>
      </c>
      <c r="I887" s="4" t="s">
        <v>799</v>
      </c>
      <c r="J887" s="4" t="s">
        <v>776</v>
      </c>
      <c r="K887" s="4" t="s">
        <v>776</v>
      </c>
      <c r="L8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PharmaNoExpressBILPHXUSUSAMERICASAMERICAS</v>
      </c>
      <c r="M887" s="7">
        <v>3437.2726360000051</v>
      </c>
      <c r="N887" s="4">
        <v>379</v>
      </c>
      <c r="O887" s="13">
        <v>9.0693209393139984</v>
      </c>
      <c r="P887" s="8" t="s">
        <v>909</v>
      </c>
      <c r="Q887" s="12" t="s">
        <v>472</v>
      </c>
      <c r="R887" s="12" t="s">
        <v>792</v>
      </c>
      <c r="S887" s="12" t="s">
        <v>48</v>
      </c>
      <c r="T887" s="12" t="s">
        <v>859</v>
      </c>
      <c r="U887" s="22"/>
      <c r="V887" s="12">
        <v>150</v>
      </c>
      <c r="W887" s="12"/>
      <c r="X887" s="12">
        <v>2.5</v>
      </c>
      <c r="Y887" s="12">
        <v>2.5</v>
      </c>
      <c r="Z887" s="12">
        <v>2.5</v>
      </c>
      <c r="AA887" s="12">
        <v>2.5</v>
      </c>
      <c r="AB887" s="12">
        <v>2.5</v>
      </c>
      <c r="AC887" s="12">
        <v>2.5</v>
      </c>
      <c r="AD887" s="12">
        <v>2.5</v>
      </c>
      <c r="AE887" s="12"/>
      <c r="AF887" s="12" t="s">
        <v>881</v>
      </c>
      <c r="AG887" s="12" t="s">
        <v>881</v>
      </c>
      <c r="AH887" s="12">
        <v>0.12</v>
      </c>
      <c r="AI887" s="12" t="s">
        <v>882</v>
      </c>
      <c r="AJ887" s="12" t="s">
        <v>883</v>
      </c>
      <c r="AK887" s="12" t="s">
        <v>881</v>
      </c>
      <c r="AL887" s="16" t="s">
        <v>885</v>
      </c>
      <c r="AM887" s="12" t="s">
        <v>1500</v>
      </c>
      <c r="AN887" s="27">
        <f>VLOOKUP(Table24[[#This Row],[USD conversion]],Sheet2!A:B,2,FALSE)</f>
        <v>1</v>
      </c>
      <c r="AO887" s="28">
        <f>Table24[[#This Row],[Min Charge]]*Table24[[#This Row],[Conversion Rate]]</f>
        <v>150</v>
      </c>
      <c r="AP887" s="28">
        <f>Table24[[#This Row],[45]]*Table24[[#This Row],[Conversion Rate]]</f>
        <v>0</v>
      </c>
      <c r="AQ887" s="28">
        <f>Table24[[#This Row],[100]]*Table24[[#This Row],[Conversion Rate]]</f>
        <v>2.5</v>
      </c>
      <c r="AR887" s="28">
        <f>Table24[[#This Row],[200]]*Table24[[#This Row],[Conversion Rate]]</f>
        <v>2.5</v>
      </c>
      <c r="AS887" s="28">
        <f>Table24[[#This Row],[300]]*Table24[[#This Row],[Conversion Rate]]</f>
        <v>2.5</v>
      </c>
      <c r="AT887" s="28">
        <f>Table24[[#This Row],[500]]*Table24[[#This Row],[Conversion Rate]]</f>
        <v>2.5</v>
      </c>
      <c r="AU887" s="28">
        <f>Table24[[#This Row],[1000]]*Table24[[#This Row],[Conversion Rate]]</f>
        <v>2.5</v>
      </c>
      <c r="AV887" s="28">
        <f>Table24[[#This Row],[2500]]*Table24[[#This Row],[Conversion Rate]]</f>
        <v>2.5</v>
      </c>
      <c r="AW887" s="28">
        <f>Table24[[#This Row],[5000]]*Table24[[#This Row],[Conversion Rate]]</f>
        <v>2.5</v>
      </c>
      <c r="AX887" s="28">
        <f>Table24[[#This Row],[All In/ ++]]</f>
        <v>0</v>
      </c>
      <c r="AY887" s="28" t="e">
        <f>Table24[[#This Row],[FSC]]*Table24[[#This Row],[Conversion Rate]]</f>
        <v>#VALUE!</v>
      </c>
      <c r="AZ887" s="28" t="e">
        <f>Table24[[#This Row],[SSC]]*Table24[[#This Row],[Conversion Rate]]</f>
        <v>#VALUE!</v>
      </c>
      <c r="BA887" s="28">
        <f>Table24[[#This Row],[Screening]]*Table24[[#This Row],[Conversion Rate]]</f>
        <v>0.12</v>
      </c>
      <c r="BB887" s="28" t="e">
        <f>Table24[[#This Row],[Other Charges]]*Table24[[#This Row],[Conversion Rate]]</f>
        <v>#VALUE!</v>
      </c>
      <c r="BC887" s="28" t="e">
        <f>Table24[[#This Row],[Dry Ice Charge]]*Table24[[#This Row],[Conversion Rate]]</f>
        <v>#VALUE!</v>
      </c>
      <c r="BD887" s="28" t="e">
        <f>Table24[[#This Row],[SAF/kg]]*Table24[[#This Row],[Conversion Rate]]</f>
        <v>#VALUE!</v>
      </c>
      <c r="BE887" s="30" cm="1">
        <f t="array" ref="BE887">IF(COUNTIFS(F$20:F$1213,F887,G$20:G$1213,G887)&gt;1,
    _xlfn.PERCENTRANK.INC(
        _xlfn._xlws.FILTER(AO$20:AO$1213, (F$20:F$1213=F887)*(G$20:G$1213=G887)*ISNUMBER(AO$20:AO$1213)),
        AO887
    ),
    0
)</f>
        <v>1</v>
      </c>
      <c r="BF887" s="28" t="str">
        <f t="shared" si="13"/>
        <v>Red</v>
      </c>
    </row>
    <row r="888" spans="3:58" hidden="1">
      <c r="C888" s="6" t="s">
        <v>20</v>
      </c>
      <c r="D888" s="4" t="s">
        <v>21</v>
      </c>
      <c r="E888" s="4" t="s">
        <v>22</v>
      </c>
      <c r="F888" s="4" t="s">
        <v>47</v>
      </c>
      <c r="G888" s="4" t="s">
        <v>23</v>
      </c>
      <c r="H888" s="4" t="s">
        <v>799</v>
      </c>
      <c r="I888" s="4" t="s">
        <v>799</v>
      </c>
      <c r="J888" s="4" t="s">
        <v>776</v>
      </c>
      <c r="K888" s="4" t="s">
        <v>776</v>
      </c>
      <c r="L8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PharmaNoExpressBNAATLUSUSAMERICASAMERICAS</v>
      </c>
      <c r="M888" s="7">
        <v>3800.8544190000084</v>
      </c>
      <c r="N888" s="4">
        <v>284</v>
      </c>
      <c r="O888" s="13">
        <v>13.383290207746509</v>
      </c>
      <c r="P888" s="8" t="s">
        <v>909</v>
      </c>
      <c r="Q888" s="12" t="s">
        <v>472</v>
      </c>
      <c r="R888" s="12" t="s">
        <v>792</v>
      </c>
      <c r="S888" s="12" t="s">
        <v>57</v>
      </c>
      <c r="T888" s="12" t="s">
        <v>859</v>
      </c>
      <c r="U888" s="22"/>
      <c r="V888" s="12">
        <v>150</v>
      </c>
      <c r="W888" s="12"/>
      <c r="X888" s="12">
        <v>2.5</v>
      </c>
      <c r="Y888" s="12">
        <v>2.5</v>
      </c>
      <c r="Z888" s="12">
        <v>2.5</v>
      </c>
      <c r="AA888" s="12">
        <v>2.5</v>
      </c>
      <c r="AB888" s="12">
        <v>2.5</v>
      </c>
      <c r="AC888" s="12">
        <v>2.5</v>
      </c>
      <c r="AD888" s="12">
        <v>2.5</v>
      </c>
      <c r="AE888" s="12"/>
      <c r="AF888" s="12" t="s">
        <v>881</v>
      </c>
      <c r="AG888" s="12" t="s">
        <v>881</v>
      </c>
      <c r="AH888" s="12">
        <v>0.12</v>
      </c>
      <c r="AI888" s="12" t="s">
        <v>882</v>
      </c>
      <c r="AJ888" s="12" t="s">
        <v>883</v>
      </c>
      <c r="AK888" s="12" t="s">
        <v>881</v>
      </c>
      <c r="AL888" s="16" t="s">
        <v>885</v>
      </c>
      <c r="AM888" s="12" t="s">
        <v>1500</v>
      </c>
      <c r="AN888" s="27">
        <f>VLOOKUP(Table24[[#This Row],[USD conversion]],Sheet2!A:B,2,FALSE)</f>
        <v>1</v>
      </c>
      <c r="AO888" s="28">
        <f>Table24[[#This Row],[Min Charge]]*Table24[[#This Row],[Conversion Rate]]</f>
        <v>150</v>
      </c>
      <c r="AP888" s="28">
        <f>Table24[[#This Row],[45]]*Table24[[#This Row],[Conversion Rate]]</f>
        <v>0</v>
      </c>
      <c r="AQ888" s="28">
        <f>Table24[[#This Row],[100]]*Table24[[#This Row],[Conversion Rate]]</f>
        <v>2.5</v>
      </c>
      <c r="AR888" s="28">
        <f>Table24[[#This Row],[200]]*Table24[[#This Row],[Conversion Rate]]</f>
        <v>2.5</v>
      </c>
      <c r="AS888" s="28">
        <f>Table24[[#This Row],[300]]*Table24[[#This Row],[Conversion Rate]]</f>
        <v>2.5</v>
      </c>
      <c r="AT888" s="28">
        <f>Table24[[#This Row],[500]]*Table24[[#This Row],[Conversion Rate]]</f>
        <v>2.5</v>
      </c>
      <c r="AU888" s="28">
        <f>Table24[[#This Row],[1000]]*Table24[[#This Row],[Conversion Rate]]</f>
        <v>2.5</v>
      </c>
      <c r="AV888" s="28">
        <f>Table24[[#This Row],[2500]]*Table24[[#This Row],[Conversion Rate]]</f>
        <v>2.5</v>
      </c>
      <c r="AW888" s="28">
        <f>Table24[[#This Row],[5000]]*Table24[[#This Row],[Conversion Rate]]</f>
        <v>2.5</v>
      </c>
      <c r="AX888" s="28">
        <f>Table24[[#This Row],[All In/ ++]]</f>
        <v>0</v>
      </c>
      <c r="AY888" s="28" t="e">
        <f>Table24[[#This Row],[FSC]]*Table24[[#This Row],[Conversion Rate]]</f>
        <v>#VALUE!</v>
      </c>
      <c r="AZ888" s="28" t="e">
        <f>Table24[[#This Row],[SSC]]*Table24[[#This Row],[Conversion Rate]]</f>
        <v>#VALUE!</v>
      </c>
      <c r="BA888" s="28">
        <f>Table24[[#This Row],[Screening]]*Table24[[#This Row],[Conversion Rate]]</f>
        <v>0.12</v>
      </c>
      <c r="BB888" s="28" t="e">
        <f>Table24[[#This Row],[Other Charges]]*Table24[[#This Row],[Conversion Rate]]</f>
        <v>#VALUE!</v>
      </c>
      <c r="BC888" s="28" t="e">
        <f>Table24[[#This Row],[Dry Ice Charge]]*Table24[[#This Row],[Conversion Rate]]</f>
        <v>#VALUE!</v>
      </c>
      <c r="BD888" s="28" t="e">
        <f>Table24[[#This Row],[SAF/kg]]*Table24[[#This Row],[Conversion Rate]]</f>
        <v>#VALUE!</v>
      </c>
      <c r="BE888" s="30" cm="1">
        <f t="array" ref="BE888">IF(COUNTIFS(F$20:F$1213,F888,G$20:G$1213,G888)&gt;1,
    _xlfn.PERCENTRANK.INC(
        _xlfn._xlws.FILTER(AO$20:AO$1213, (F$20:F$1213=F888)*(G$20:G$1213=G888)*ISNUMBER(AO$20:AO$1213)),
        AO888
    ),
    0
)</f>
        <v>1</v>
      </c>
      <c r="BF888" s="28" t="str">
        <f t="shared" si="13"/>
        <v>Red</v>
      </c>
    </row>
    <row r="889" spans="3:58" hidden="1">
      <c r="C889" s="6" t="s">
        <v>20</v>
      </c>
      <c r="D889" s="4" t="s">
        <v>21</v>
      </c>
      <c r="E889" s="4" t="s">
        <v>22</v>
      </c>
      <c r="F889" s="4" t="s">
        <v>47</v>
      </c>
      <c r="G889" s="4" t="s">
        <v>48</v>
      </c>
      <c r="H889" s="4" t="s">
        <v>799</v>
      </c>
      <c r="I889" s="4" t="s">
        <v>799</v>
      </c>
      <c r="J889" s="4" t="s">
        <v>776</v>
      </c>
      <c r="K889" s="4" t="s">
        <v>776</v>
      </c>
      <c r="L8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PharmaNoExpressBNADENUSUSAMERICASAMERICAS</v>
      </c>
      <c r="M889" s="7">
        <v>2999.0906080000141</v>
      </c>
      <c r="N889" s="4">
        <v>792</v>
      </c>
      <c r="O889" s="13">
        <v>3.7867305656565833</v>
      </c>
      <c r="P889" s="8" t="s">
        <v>909</v>
      </c>
      <c r="Q889" s="12" t="s">
        <v>472</v>
      </c>
      <c r="R889" s="12" t="s">
        <v>791</v>
      </c>
      <c r="S889" s="12"/>
      <c r="T889" s="12" t="s">
        <v>859</v>
      </c>
      <c r="U889" s="22"/>
      <c r="V889" s="12">
        <v>150</v>
      </c>
      <c r="W889" s="12"/>
      <c r="X889" s="12">
        <v>2.5</v>
      </c>
      <c r="Y889" s="12">
        <v>2.5</v>
      </c>
      <c r="Z889" s="12">
        <v>2.5</v>
      </c>
      <c r="AA889" s="12">
        <v>2.5</v>
      </c>
      <c r="AB889" s="12">
        <v>2.5</v>
      </c>
      <c r="AC889" s="12">
        <v>2.5</v>
      </c>
      <c r="AD889" s="12">
        <v>2.5</v>
      </c>
      <c r="AE889" s="12"/>
      <c r="AF889" s="12" t="s">
        <v>881</v>
      </c>
      <c r="AG889" s="12" t="s">
        <v>881</v>
      </c>
      <c r="AH889" s="12">
        <v>0.12</v>
      </c>
      <c r="AI889" s="12" t="s">
        <v>882</v>
      </c>
      <c r="AJ889" s="12" t="s">
        <v>883</v>
      </c>
      <c r="AK889" s="12" t="s">
        <v>881</v>
      </c>
      <c r="AL889" s="16" t="s">
        <v>885</v>
      </c>
      <c r="AM889" s="12" t="s">
        <v>1500</v>
      </c>
      <c r="AN889" s="27">
        <f>VLOOKUP(Table24[[#This Row],[USD conversion]],Sheet2!A:B,2,FALSE)</f>
        <v>1</v>
      </c>
      <c r="AO889" s="28">
        <f>Table24[[#This Row],[Min Charge]]*Table24[[#This Row],[Conversion Rate]]</f>
        <v>150</v>
      </c>
      <c r="AP889" s="28">
        <f>Table24[[#This Row],[45]]*Table24[[#This Row],[Conversion Rate]]</f>
        <v>0</v>
      </c>
      <c r="AQ889" s="28">
        <f>Table24[[#This Row],[100]]*Table24[[#This Row],[Conversion Rate]]</f>
        <v>2.5</v>
      </c>
      <c r="AR889" s="28">
        <f>Table24[[#This Row],[200]]*Table24[[#This Row],[Conversion Rate]]</f>
        <v>2.5</v>
      </c>
      <c r="AS889" s="28">
        <f>Table24[[#This Row],[300]]*Table24[[#This Row],[Conversion Rate]]</f>
        <v>2.5</v>
      </c>
      <c r="AT889" s="28">
        <f>Table24[[#This Row],[500]]*Table24[[#This Row],[Conversion Rate]]</f>
        <v>2.5</v>
      </c>
      <c r="AU889" s="28">
        <f>Table24[[#This Row],[1000]]*Table24[[#This Row],[Conversion Rate]]</f>
        <v>2.5</v>
      </c>
      <c r="AV889" s="28">
        <f>Table24[[#This Row],[2500]]*Table24[[#This Row],[Conversion Rate]]</f>
        <v>2.5</v>
      </c>
      <c r="AW889" s="28">
        <f>Table24[[#This Row],[5000]]*Table24[[#This Row],[Conversion Rate]]</f>
        <v>2.5</v>
      </c>
      <c r="AX889" s="28">
        <f>Table24[[#This Row],[All In/ ++]]</f>
        <v>0</v>
      </c>
      <c r="AY889" s="28" t="e">
        <f>Table24[[#This Row],[FSC]]*Table24[[#This Row],[Conversion Rate]]</f>
        <v>#VALUE!</v>
      </c>
      <c r="AZ889" s="28" t="e">
        <f>Table24[[#This Row],[SSC]]*Table24[[#This Row],[Conversion Rate]]</f>
        <v>#VALUE!</v>
      </c>
      <c r="BA889" s="28">
        <f>Table24[[#This Row],[Screening]]*Table24[[#This Row],[Conversion Rate]]</f>
        <v>0.12</v>
      </c>
      <c r="BB889" s="28" t="e">
        <f>Table24[[#This Row],[Other Charges]]*Table24[[#This Row],[Conversion Rate]]</f>
        <v>#VALUE!</v>
      </c>
      <c r="BC889" s="28" t="e">
        <f>Table24[[#This Row],[Dry Ice Charge]]*Table24[[#This Row],[Conversion Rate]]</f>
        <v>#VALUE!</v>
      </c>
      <c r="BD889" s="28" t="e">
        <f>Table24[[#This Row],[SAF/kg]]*Table24[[#This Row],[Conversion Rate]]</f>
        <v>#VALUE!</v>
      </c>
      <c r="BE889" s="30" cm="1">
        <f t="array" ref="BE889">IF(COUNTIFS(F$20:F$1213,F889,G$20:G$1213,G889)&gt;1,
    _xlfn.PERCENTRANK.INC(
        _xlfn._xlws.FILTER(AO$20:AO$1213, (F$20:F$1213=F889)*(G$20:G$1213=G889)*ISNUMBER(AO$20:AO$1213)),
        AO889
    ),
    0
)</f>
        <v>1</v>
      </c>
      <c r="BF889" s="28" t="str">
        <f t="shared" si="13"/>
        <v>Red</v>
      </c>
    </row>
    <row r="890" spans="3:58" hidden="1">
      <c r="C890" s="6" t="s">
        <v>20</v>
      </c>
      <c r="D890" s="4" t="s">
        <v>21</v>
      </c>
      <c r="E890" s="4" t="s">
        <v>22</v>
      </c>
      <c r="F890" s="4" t="s">
        <v>165</v>
      </c>
      <c r="G890" s="4" t="s">
        <v>85</v>
      </c>
      <c r="H890" s="4" t="s">
        <v>826</v>
      </c>
      <c r="I890" s="4" t="s">
        <v>799</v>
      </c>
      <c r="J890" s="4" t="s">
        <v>776</v>
      </c>
      <c r="K890" s="4" t="s">
        <v>776</v>
      </c>
      <c r="L8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PharmaNoExpressBOGMIACOUSAMERICASAMERICAS</v>
      </c>
      <c r="M890" s="7">
        <v>12304.262462800001</v>
      </c>
      <c r="N890" s="4">
        <v>364</v>
      </c>
      <c r="O890" s="13">
        <v>33.802918853846158</v>
      </c>
      <c r="P890" s="8" t="s">
        <v>909</v>
      </c>
      <c r="Q890" s="12" t="s">
        <v>472</v>
      </c>
      <c r="R890" s="12" t="s">
        <v>792</v>
      </c>
      <c r="S890" s="12" t="s">
        <v>33</v>
      </c>
      <c r="T890" s="12" t="s">
        <v>859</v>
      </c>
      <c r="U890" s="22"/>
      <c r="V890" s="12">
        <v>150</v>
      </c>
      <c r="W890" s="12"/>
      <c r="X890" s="12">
        <v>3</v>
      </c>
      <c r="Y890" s="12">
        <v>3</v>
      </c>
      <c r="Z890" s="12">
        <v>3</v>
      </c>
      <c r="AA890" s="12">
        <v>3</v>
      </c>
      <c r="AB890" s="12">
        <v>3</v>
      </c>
      <c r="AC890" s="12">
        <v>3</v>
      </c>
      <c r="AD890" s="12">
        <v>3</v>
      </c>
      <c r="AE890" s="12"/>
      <c r="AF890" s="12" t="s">
        <v>881</v>
      </c>
      <c r="AG890" s="12" t="s">
        <v>881</v>
      </c>
      <c r="AH890" s="12">
        <v>0.12</v>
      </c>
      <c r="AI890" s="12" t="s">
        <v>882</v>
      </c>
      <c r="AJ890" s="12" t="s">
        <v>883</v>
      </c>
      <c r="AK890" s="12" t="s">
        <v>881</v>
      </c>
      <c r="AL890" s="16" t="s">
        <v>885</v>
      </c>
      <c r="AM890" s="12" t="s">
        <v>1500</v>
      </c>
      <c r="AN890" s="27">
        <f>VLOOKUP(Table24[[#This Row],[USD conversion]],Sheet2!A:B,2,FALSE)</f>
        <v>1</v>
      </c>
      <c r="AO890" s="28">
        <f>Table24[[#This Row],[Min Charge]]*Table24[[#This Row],[Conversion Rate]]</f>
        <v>150</v>
      </c>
      <c r="AP890" s="28">
        <f>Table24[[#This Row],[45]]*Table24[[#This Row],[Conversion Rate]]</f>
        <v>0</v>
      </c>
      <c r="AQ890" s="28">
        <f>Table24[[#This Row],[100]]*Table24[[#This Row],[Conversion Rate]]</f>
        <v>3</v>
      </c>
      <c r="AR890" s="28">
        <f>Table24[[#This Row],[200]]*Table24[[#This Row],[Conversion Rate]]</f>
        <v>3</v>
      </c>
      <c r="AS890" s="28">
        <f>Table24[[#This Row],[300]]*Table24[[#This Row],[Conversion Rate]]</f>
        <v>3</v>
      </c>
      <c r="AT890" s="28">
        <f>Table24[[#This Row],[500]]*Table24[[#This Row],[Conversion Rate]]</f>
        <v>3</v>
      </c>
      <c r="AU890" s="28">
        <f>Table24[[#This Row],[1000]]*Table24[[#This Row],[Conversion Rate]]</f>
        <v>3</v>
      </c>
      <c r="AV890" s="28">
        <f>Table24[[#This Row],[2500]]*Table24[[#This Row],[Conversion Rate]]</f>
        <v>3</v>
      </c>
      <c r="AW890" s="28">
        <f>Table24[[#This Row],[5000]]*Table24[[#This Row],[Conversion Rate]]</f>
        <v>3</v>
      </c>
      <c r="AX890" s="28">
        <f>Table24[[#This Row],[All In/ ++]]</f>
        <v>0</v>
      </c>
      <c r="AY890" s="28" t="e">
        <f>Table24[[#This Row],[FSC]]*Table24[[#This Row],[Conversion Rate]]</f>
        <v>#VALUE!</v>
      </c>
      <c r="AZ890" s="28" t="e">
        <f>Table24[[#This Row],[SSC]]*Table24[[#This Row],[Conversion Rate]]</f>
        <v>#VALUE!</v>
      </c>
      <c r="BA890" s="28">
        <f>Table24[[#This Row],[Screening]]*Table24[[#This Row],[Conversion Rate]]</f>
        <v>0.12</v>
      </c>
      <c r="BB890" s="28" t="e">
        <f>Table24[[#This Row],[Other Charges]]*Table24[[#This Row],[Conversion Rate]]</f>
        <v>#VALUE!</v>
      </c>
      <c r="BC890" s="28" t="e">
        <f>Table24[[#This Row],[Dry Ice Charge]]*Table24[[#This Row],[Conversion Rate]]</f>
        <v>#VALUE!</v>
      </c>
      <c r="BD890" s="28" t="e">
        <f>Table24[[#This Row],[SAF/kg]]*Table24[[#This Row],[Conversion Rate]]</f>
        <v>#VALUE!</v>
      </c>
      <c r="BE890" s="30" cm="1">
        <f t="array" ref="BE890">IF(COUNTIFS(F$20:F$1213,F890,G$20:G$1213,G890)&gt;1,
    _xlfn.PERCENTRANK.INC(
        _xlfn._xlws.FILTER(AO$20:AO$1213, (F$20:F$1213=F890)*(G$20:G$1213=G890)*ISNUMBER(AO$20:AO$1213)),
        AO890
    ),
    0
)</f>
        <v>0.57099999999999995</v>
      </c>
      <c r="BF890" s="28" t="str">
        <f t="shared" si="13"/>
        <v>Orange</v>
      </c>
    </row>
    <row r="891" spans="3:58" hidden="1">
      <c r="C891" s="6" t="s">
        <v>20</v>
      </c>
      <c r="D891" s="4" t="s">
        <v>472</v>
      </c>
      <c r="E891" s="4" t="s">
        <v>22</v>
      </c>
      <c r="F891" s="4" t="s">
        <v>165</v>
      </c>
      <c r="G891" s="4" t="s">
        <v>85</v>
      </c>
      <c r="H891" s="4" t="s">
        <v>826</v>
      </c>
      <c r="I891" s="4" t="s">
        <v>799</v>
      </c>
      <c r="J891" s="4" t="s">
        <v>776</v>
      </c>
      <c r="K891" s="4" t="s">
        <v>776</v>
      </c>
      <c r="L8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PharmaYesExpressBOGMIACOUSAMERICASAMERICAS</v>
      </c>
      <c r="M891" s="7">
        <v>45139.56502240002</v>
      </c>
      <c r="N891" s="4">
        <v>286</v>
      </c>
      <c r="O891" s="13">
        <v>157.83064693146861</v>
      </c>
      <c r="P891" s="8" t="s">
        <v>909</v>
      </c>
      <c r="Q891" s="12" t="s">
        <v>472</v>
      </c>
      <c r="R891" s="12" t="s">
        <v>792</v>
      </c>
      <c r="S891" s="12" t="s">
        <v>33</v>
      </c>
      <c r="T891" s="12" t="s">
        <v>859</v>
      </c>
      <c r="U891" s="22"/>
      <c r="V891" s="12">
        <v>150</v>
      </c>
      <c r="W891" s="12"/>
      <c r="X891" s="12">
        <v>2.5</v>
      </c>
      <c r="Y891" s="12">
        <v>2.5</v>
      </c>
      <c r="Z891" s="12">
        <v>2.5</v>
      </c>
      <c r="AA891" s="12">
        <v>2.5</v>
      </c>
      <c r="AB891" s="12">
        <v>2.5</v>
      </c>
      <c r="AC891" s="12">
        <v>2.5</v>
      </c>
      <c r="AD891" s="12">
        <v>2.5</v>
      </c>
      <c r="AE891" s="12"/>
      <c r="AF891" s="12" t="s">
        <v>881</v>
      </c>
      <c r="AG891" s="12" t="s">
        <v>881</v>
      </c>
      <c r="AH891" s="12">
        <v>0.12</v>
      </c>
      <c r="AI891" s="12" t="s">
        <v>882</v>
      </c>
      <c r="AJ891" s="12" t="s">
        <v>883</v>
      </c>
      <c r="AK891" s="12" t="s">
        <v>881</v>
      </c>
      <c r="AL891" s="16" t="s">
        <v>898</v>
      </c>
      <c r="AM891" s="12" t="s">
        <v>1500</v>
      </c>
      <c r="AN891" s="27">
        <f>VLOOKUP(Table24[[#This Row],[USD conversion]],Sheet2!A:B,2,FALSE)</f>
        <v>1</v>
      </c>
      <c r="AO891" s="28">
        <f>Table24[[#This Row],[Min Charge]]*Table24[[#This Row],[Conversion Rate]]</f>
        <v>150</v>
      </c>
      <c r="AP891" s="28">
        <f>Table24[[#This Row],[45]]*Table24[[#This Row],[Conversion Rate]]</f>
        <v>0</v>
      </c>
      <c r="AQ891" s="28">
        <f>Table24[[#This Row],[100]]*Table24[[#This Row],[Conversion Rate]]</f>
        <v>2.5</v>
      </c>
      <c r="AR891" s="28">
        <f>Table24[[#This Row],[200]]*Table24[[#This Row],[Conversion Rate]]</f>
        <v>2.5</v>
      </c>
      <c r="AS891" s="28">
        <f>Table24[[#This Row],[300]]*Table24[[#This Row],[Conversion Rate]]</f>
        <v>2.5</v>
      </c>
      <c r="AT891" s="28">
        <f>Table24[[#This Row],[500]]*Table24[[#This Row],[Conversion Rate]]</f>
        <v>2.5</v>
      </c>
      <c r="AU891" s="28">
        <f>Table24[[#This Row],[1000]]*Table24[[#This Row],[Conversion Rate]]</f>
        <v>2.5</v>
      </c>
      <c r="AV891" s="28">
        <f>Table24[[#This Row],[2500]]*Table24[[#This Row],[Conversion Rate]]</f>
        <v>2.5</v>
      </c>
      <c r="AW891" s="28">
        <f>Table24[[#This Row],[5000]]*Table24[[#This Row],[Conversion Rate]]</f>
        <v>2.5</v>
      </c>
      <c r="AX891" s="28">
        <f>Table24[[#This Row],[All In/ ++]]</f>
        <v>0</v>
      </c>
      <c r="AY891" s="28" t="e">
        <f>Table24[[#This Row],[FSC]]*Table24[[#This Row],[Conversion Rate]]</f>
        <v>#VALUE!</v>
      </c>
      <c r="AZ891" s="28" t="e">
        <f>Table24[[#This Row],[SSC]]*Table24[[#This Row],[Conversion Rate]]</f>
        <v>#VALUE!</v>
      </c>
      <c r="BA891" s="28">
        <f>Table24[[#This Row],[Screening]]*Table24[[#This Row],[Conversion Rate]]</f>
        <v>0.12</v>
      </c>
      <c r="BB891" s="28" t="e">
        <f>Table24[[#This Row],[Other Charges]]*Table24[[#This Row],[Conversion Rate]]</f>
        <v>#VALUE!</v>
      </c>
      <c r="BC891" s="28" t="e">
        <f>Table24[[#This Row],[Dry Ice Charge]]*Table24[[#This Row],[Conversion Rate]]</f>
        <v>#VALUE!</v>
      </c>
      <c r="BD891" s="28" t="e">
        <f>Table24[[#This Row],[SAF/kg]]*Table24[[#This Row],[Conversion Rate]]</f>
        <v>#VALUE!</v>
      </c>
      <c r="BE891" s="30" cm="1">
        <f t="array" ref="BE891">IF(COUNTIFS(F$20:F$1213,F891,G$20:G$1213,G891)&gt;1,
    _xlfn.PERCENTRANK.INC(
        _xlfn._xlws.FILTER(AO$20:AO$1213, (F$20:F$1213=F891)*(G$20:G$1213=G891)*ISNUMBER(AO$20:AO$1213)),
        AO891
    ),
    0
)</f>
        <v>0.57099999999999995</v>
      </c>
      <c r="BF891" s="28" t="str">
        <f t="shared" si="13"/>
        <v>Orange</v>
      </c>
    </row>
    <row r="892" spans="3:58" hidden="1">
      <c r="C892" s="6" t="s">
        <v>30</v>
      </c>
      <c r="D892" s="4" t="s">
        <v>21</v>
      </c>
      <c r="E892" s="4" t="s">
        <v>22</v>
      </c>
      <c r="F892" s="4" t="s">
        <v>39</v>
      </c>
      <c r="G892" s="4" t="s">
        <v>23</v>
      </c>
      <c r="H892" s="4" t="s">
        <v>799</v>
      </c>
      <c r="I892" s="4" t="s">
        <v>799</v>
      </c>
      <c r="J892" s="4" t="s">
        <v>776</v>
      </c>
      <c r="K892" s="4" t="s">
        <v>776</v>
      </c>
      <c r="L8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RadiopharmaNoExpressBOSATLUSUSAMERICASAMERICAS</v>
      </c>
      <c r="M892" s="7">
        <v>6486.0087220000369</v>
      </c>
      <c r="N892" s="4">
        <v>1015</v>
      </c>
      <c r="O892" s="13">
        <v>6.3901563763547164</v>
      </c>
      <c r="P892" s="8" t="s">
        <v>909</v>
      </c>
      <c r="Q892" s="12" t="s">
        <v>472</v>
      </c>
      <c r="R892" s="12" t="s">
        <v>792</v>
      </c>
      <c r="S892" s="12"/>
      <c r="T892" s="12" t="s">
        <v>859</v>
      </c>
      <c r="U892" s="22">
        <v>46</v>
      </c>
      <c r="V892" s="12">
        <v>150</v>
      </c>
      <c r="W892" s="12"/>
      <c r="X892" s="12">
        <v>4.5</v>
      </c>
      <c r="Y892" s="12">
        <v>4.5</v>
      </c>
      <c r="Z892" s="12">
        <v>4.5</v>
      </c>
      <c r="AA892" s="12">
        <v>4.5</v>
      </c>
      <c r="AB892" s="12">
        <v>4.5</v>
      </c>
      <c r="AC892" s="12">
        <v>4.5</v>
      </c>
      <c r="AD892" s="12">
        <v>4.5</v>
      </c>
      <c r="AE892" s="12"/>
      <c r="AF892" s="12" t="s">
        <v>881</v>
      </c>
      <c r="AG892" s="12" t="s">
        <v>881</v>
      </c>
      <c r="AH892" s="12">
        <v>0.12</v>
      </c>
      <c r="AI892" s="12" t="s">
        <v>882</v>
      </c>
      <c r="AJ892" s="12" t="s">
        <v>883</v>
      </c>
      <c r="AK892" s="12" t="s">
        <v>881</v>
      </c>
      <c r="AL892" s="16" t="s">
        <v>908</v>
      </c>
      <c r="AM892" s="12" t="s">
        <v>1500</v>
      </c>
      <c r="AN892" s="27">
        <f>VLOOKUP(Table24[[#This Row],[USD conversion]],Sheet2!A:B,2,FALSE)</f>
        <v>1</v>
      </c>
      <c r="AO892" s="28">
        <f>Table24[[#This Row],[Min Charge]]*Table24[[#This Row],[Conversion Rate]]</f>
        <v>150</v>
      </c>
      <c r="AP892" s="28">
        <f>Table24[[#This Row],[45]]*Table24[[#This Row],[Conversion Rate]]</f>
        <v>0</v>
      </c>
      <c r="AQ892" s="28">
        <f>Table24[[#This Row],[100]]*Table24[[#This Row],[Conversion Rate]]</f>
        <v>4.5</v>
      </c>
      <c r="AR892" s="28">
        <f>Table24[[#This Row],[200]]*Table24[[#This Row],[Conversion Rate]]</f>
        <v>4.5</v>
      </c>
      <c r="AS892" s="28">
        <f>Table24[[#This Row],[300]]*Table24[[#This Row],[Conversion Rate]]</f>
        <v>4.5</v>
      </c>
      <c r="AT892" s="28">
        <f>Table24[[#This Row],[500]]*Table24[[#This Row],[Conversion Rate]]</f>
        <v>4.5</v>
      </c>
      <c r="AU892" s="28">
        <f>Table24[[#This Row],[1000]]*Table24[[#This Row],[Conversion Rate]]</f>
        <v>4.5</v>
      </c>
      <c r="AV892" s="28">
        <f>Table24[[#This Row],[2500]]*Table24[[#This Row],[Conversion Rate]]</f>
        <v>4.5</v>
      </c>
      <c r="AW892" s="28">
        <f>Table24[[#This Row],[5000]]*Table24[[#This Row],[Conversion Rate]]</f>
        <v>4.5</v>
      </c>
      <c r="AX892" s="28">
        <f>Table24[[#This Row],[All In/ ++]]</f>
        <v>0</v>
      </c>
      <c r="AY892" s="28" t="e">
        <f>Table24[[#This Row],[FSC]]*Table24[[#This Row],[Conversion Rate]]</f>
        <v>#VALUE!</v>
      </c>
      <c r="AZ892" s="28" t="e">
        <f>Table24[[#This Row],[SSC]]*Table24[[#This Row],[Conversion Rate]]</f>
        <v>#VALUE!</v>
      </c>
      <c r="BA892" s="28">
        <f>Table24[[#This Row],[Screening]]*Table24[[#This Row],[Conversion Rate]]</f>
        <v>0.12</v>
      </c>
      <c r="BB892" s="28" t="e">
        <f>Table24[[#This Row],[Other Charges]]*Table24[[#This Row],[Conversion Rate]]</f>
        <v>#VALUE!</v>
      </c>
      <c r="BC892" s="28" t="e">
        <f>Table24[[#This Row],[Dry Ice Charge]]*Table24[[#This Row],[Conversion Rate]]</f>
        <v>#VALUE!</v>
      </c>
      <c r="BD892" s="28" t="e">
        <f>Table24[[#This Row],[SAF/kg]]*Table24[[#This Row],[Conversion Rate]]</f>
        <v>#VALUE!</v>
      </c>
      <c r="BE892" s="30" cm="1">
        <f t="array" ref="BE892">IF(COUNTIFS(F$20:F$1213,F892,G$20:G$1213,G892)&gt;1,
    _xlfn.PERCENTRANK.INC(
        _xlfn._xlws.FILTER(AO$20:AO$1213, (F$20:F$1213=F892)*(G$20:G$1213=G892)*ISNUMBER(AO$20:AO$1213)),
        AO892
    ),
    0
)</f>
        <v>1</v>
      </c>
      <c r="BF892" s="28" t="str">
        <f t="shared" si="13"/>
        <v>Red</v>
      </c>
    </row>
    <row r="893" spans="3:58">
      <c r="C893" s="6" t="s">
        <v>20</v>
      </c>
      <c r="D893" s="4" t="s">
        <v>472</v>
      </c>
      <c r="E893" s="4" t="s">
        <v>22</v>
      </c>
      <c r="F893" s="4" t="s">
        <v>39</v>
      </c>
      <c r="G893" s="4" t="s">
        <v>393</v>
      </c>
      <c r="H893" s="4" t="s">
        <v>799</v>
      </c>
      <c r="I893" s="4" t="s">
        <v>800</v>
      </c>
      <c r="J893" s="4" t="s">
        <v>776</v>
      </c>
      <c r="K893" s="4" t="s">
        <v>778</v>
      </c>
      <c r="L8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PharmaYesExpressBOSBERUSDEAMERICASEMEA</v>
      </c>
      <c r="M893" s="7">
        <v>8804</v>
      </c>
      <c r="N893" s="4">
        <v>284</v>
      </c>
      <c r="O893" s="13">
        <v>31</v>
      </c>
      <c r="P893" s="8" t="s">
        <v>909</v>
      </c>
      <c r="Q893" s="12" t="s">
        <v>472</v>
      </c>
      <c r="R893" s="12" t="s">
        <v>792</v>
      </c>
      <c r="S893" s="12" t="s">
        <v>31</v>
      </c>
      <c r="T893" s="12" t="s">
        <v>859</v>
      </c>
      <c r="U893" s="22"/>
      <c r="V893" s="12">
        <v>150</v>
      </c>
      <c r="W893" s="12"/>
      <c r="X893" s="12">
        <v>1.25</v>
      </c>
      <c r="Y893" s="12">
        <v>1.25</v>
      </c>
      <c r="Z893" s="12">
        <v>1.25</v>
      </c>
      <c r="AA893" s="12">
        <v>1.25</v>
      </c>
      <c r="AB893" s="12">
        <v>1.25</v>
      </c>
      <c r="AC893" s="12">
        <v>1.25</v>
      </c>
      <c r="AD893" s="12">
        <v>1.25</v>
      </c>
      <c r="AE893" s="12"/>
      <c r="AF893" s="12" t="s">
        <v>881</v>
      </c>
      <c r="AG893" s="12" t="s">
        <v>881</v>
      </c>
      <c r="AH893" s="12">
        <v>0.12</v>
      </c>
      <c r="AI893" s="12" t="s">
        <v>882</v>
      </c>
      <c r="AJ893" s="12" t="s">
        <v>883</v>
      </c>
      <c r="AK893" s="12" t="s">
        <v>881</v>
      </c>
      <c r="AL893" s="16" t="s">
        <v>898</v>
      </c>
      <c r="AM893" s="12" t="s">
        <v>1500</v>
      </c>
      <c r="AN893" s="27">
        <f>VLOOKUP(Table24[[#This Row],[USD conversion]],Sheet2!A:B,2,FALSE)</f>
        <v>1</v>
      </c>
      <c r="AO893" s="28">
        <f>Table24[[#This Row],[Min Charge]]*Table24[[#This Row],[Conversion Rate]]</f>
        <v>150</v>
      </c>
      <c r="AP893" s="28">
        <f>Table24[[#This Row],[45]]*Table24[[#This Row],[Conversion Rate]]</f>
        <v>0</v>
      </c>
      <c r="AQ893" s="28">
        <f>Table24[[#This Row],[100]]*Table24[[#This Row],[Conversion Rate]]</f>
        <v>1.25</v>
      </c>
      <c r="AR893" s="28">
        <f>Table24[[#This Row],[200]]*Table24[[#This Row],[Conversion Rate]]</f>
        <v>1.25</v>
      </c>
      <c r="AS893" s="28">
        <f>Table24[[#This Row],[300]]*Table24[[#This Row],[Conversion Rate]]</f>
        <v>1.25</v>
      </c>
      <c r="AT893" s="28">
        <f>Table24[[#This Row],[500]]*Table24[[#This Row],[Conversion Rate]]</f>
        <v>1.25</v>
      </c>
      <c r="AU893" s="28">
        <f>Table24[[#This Row],[1000]]*Table24[[#This Row],[Conversion Rate]]</f>
        <v>1.25</v>
      </c>
      <c r="AV893" s="28">
        <f>Table24[[#This Row],[2500]]*Table24[[#This Row],[Conversion Rate]]</f>
        <v>1.25</v>
      </c>
      <c r="AW893" s="28">
        <f>Table24[[#This Row],[5000]]*Table24[[#This Row],[Conversion Rate]]</f>
        <v>1.25</v>
      </c>
      <c r="AX893" s="28">
        <f>Table24[[#This Row],[All In/ ++]]</f>
        <v>0</v>
      </c>
      <c r="AY893" s="28" t="e">
        <f>Table24[[#This Row],[FSC]]*Table24[[#This Row],[Conversion Rate]]</f>
        <v>#VALUE!</v>
      </c>
      <c r="AZ893" s="28" t="e">
        <f>Table24[[#This Row],[SSC]]*Table24[[#This Row],[Conversion Rate]]</f>
        <v>#VALUE!</v>
      </c>
      <c r="BA893" s="28">
        <f>Table24[[#This Row],[Screening]]*Table24[[#This Row],[Conversion Rate]]</f>
        <v>0.12</v>
      </c>
      <c r="BB893" s="28" t="e">
        <f>Table24[[#This Row],[Other Charges]]*Table24[[#This Row],[Conversion Rate]]</f>
        <v>#VALUE!</v>
      </c>
      <c r="BC893" s="28" t="e">
        <f>Table24[[#This Row],[Dry Ice Charge]]*Table24[[#This Row],[Conversion Rate]]</f>
        <v>#VALUE!</v>
      </c>
      <c r="BD893" s="28" t="e">
        <f>Table24[[#This Row],[SAF/kg]]*Table24[[#This Row],[Conversion Rate]]</f>
        <v>#VALUE!</v>
      </c>
      <c r="BE893" s="30" cm="1">
        <f t="array" ref="BE893">IF(COUNTIFS(F$20:F$1213,F893,G$20:G$1213,G893)&gt;1,
    _xlfn.PERCENTRANK.INC(
        _xlfn._xlws.FILTER(AO$20:AO$1213, (F$20:F$1213=F893)*(G$20:G$1213=G893)*ISNUMBER(AO$20:AO$1213)),
        AO893
    ),
    0
)</f>
        <v>0.5</v>
      </c>
      <c r="BF893" s="28" t="str">
        <f t="shared" si="13"/>
        <v>Orange</v>
      </c>
    </row>
    <row r="894" spans="3:58" hidden="1">
      <c r="C894" s="6" t="s">
        <v>35</v>
      </c>
      <c r="D894" s="4" t="s">
        <v>21</v>
      </c>
      <c r="E894" s="4" t="s">
        <v>22</v>
      </c>
      <c r="F894" s="4" t="s">
        <v>39</v>
      </c>
      <c r="G894" s="4" t="s">
        <v>41</v>
      </c>
      <c r="H894" s="4" t="s">
        <v>799</v>
      </c>
      <c r="I894" s="4" t="s">
        <v>799</v>
      </c>
      <c r="J894" s="4" t="s">
        <v>776</v>
      </c>
      <c r="K894" s="4" t="s">
        <v>776</v>
      </c>
      <c r="L8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GCNoExpressBOSBWIUSUSAMERICASAMERICAS</v>
      </c>
      <c r="M894" s="7">
        <v>590.45427399999789</v>
      </c>
      <c r="N894" s="4">
        <v>581</v>
      </c>
      <c r="O894" s="13">
        <v>1.0162724165232322</v>
      </c>
      <c r="P894" s="8" t="s">
        <v>909</v>
      </c>
      <c r="Q894" s="12" t="s">
        <v>472</v>
      </c>
      <c r="R894" s="12" t="s">
        <v>792</v>
      </c>
      <c r="S894" s="12" t="s">
        <v>32</v>
      </c>
      <c r="T894" s="12" t="s">
        <v>859</v>
      </c>
      <c r="U894" s="22"/>
      <c r="V894" s="12">
        <v>150</v>
      </c>
      <c r="W894" s="12"/>
      <c r="X894" s="12">
        <v>2.85</v>
      </c>
      <c r="Y894" s="12">
        <v>2.85</v>
      </c>
      <c r="Z894" s="12">
        <v>2.85</v>
      </c>
      <c r="AA894" s="12">
        <v>2.85</v>
      </c>
      <c r="AB894" s="12">
        <v>2.85</v>
      </c>
      <c r="AC894" s="12">
        <v>2.85</v>
      </c>
      <c r="AD894" s="12">
        <v>2.85</v>
      </c>
      <c r="AE894" s="12"/>
      <c r="AF894" s="12" t="s">
        <v>881</v>
      </c>
      <c r="AG894" s="12" t="s">
        <v>881</v>
      </c>
      <c r="AH894" s="12">
        <v>0.12</v>
      </c>
      <c r="AI894" s="12" t="s">
        <v>882</v>
      </c>
      <c r="AJ894" s="12" t="s">
        <v>883</v>
      </c>
      <c r="AK894" s="12" t="s">
        <v>881</v>
      </c>
      <c r="AL894" s="16" t="s">
        <v>885</v>
      </c>
      <c r="AM894" s="12" t="s">
        <v>1500</v>
      </c>
      <c r="AN894" s="27">
        <f>VLOOKUP(Table24[[#This Row],[USD conversion]],Sheet2!A:B,2,FALSE)</f>
        <v>1</v>
      </c>
      <c r="AO894" s="28">
        <f>Table24[[#This Row],[Min Charge]]*Table24[[#This Row],[Conversion Rate]]</f>
        <v>150</v>
      </c>
      <c r="AP894" s="28">
        <f>Table24[[#This Row],[45]]*Table24[[#This Row],[Conversion Rate]]</f>
        <v>0</v>
      </c>
      <c r="AQ894" s="28">
        <f>Table24[[#This Row],[100]]*Table24[[#This Row],[Conversion Rate]]</f>
        <v>2.85</v>
      </c>
      <c r="AR894" s="28">
        <f>Table24[[#This Row],[200]]*Table24[[#This Row],[Conversion Rate]]</f>
        <v>2.85</v>
      </c>
      <c r="AS894" s="28">
        <f>Table24[[#This Row],[300]]*Table24[[#This Row],[Conversion Rate]]</f>
        <v>2.85</v>
      </c>
      <c r="AT894" s="28">
        <f>Table24[[#This Row],[500]]*Table24[[#This Row],[Conversion Rate]]</f>
        <v>2.85</v>
      </c>
      <c r="AU894" s="28">
        <f>Table24[[#This Row],[1000]]*Table24[[#This Row],[Conversion Rate]]</f>
        <v>2.85</v>
      </c>
      <c r="AV894" s="28">
        <f>Table24[[#This Row],[2500]]*Table24[[#This Row],[Conversion Rate]]</f>
        <v>2.85</v>
      </c>
      <c r="AW894" s="28">
        <f>Table24[[#This Row],[5000]]*Table24[[#This Row],[Conversion Rate]]</f>
        <v>2.85</v>
      </c>
      <c r="AX894" s="28">
        <f>Table24[[#This Row],[All In/ ++]]</f>
        <v>0</v>
      </c>
      <c r="AY894" s="28" t="e">
        <f>Table24[[#This Row],[FSC]]*Table24[[#This Row],[Conversion Rate]]</f>
        <v>#VALUE!</v>
      </c>
      <c r="AZ894" s="28" t="e">
        <f>Table24[[#This Row],[SSC]]*Table24[[#This Row],[Conversion Rate]]</f>
        <v>#VALUE!</v>
      </c>
      <c r="BA894" s="28">
        <f>Table24[[#This Row],[Screening]]*Table24[[#This Row],[Conversion Rate]]</f>
        <v>0.12</v>
      </c>
      <c r="BB894" s="28" t="e">
        <f>Table24[[#This Row],[Other Charges]]*Table24[[#This Row],[Conversion Rate]]</f>
        <v>#VALUE!</v>
      </c>
      <c r="BC894" s="28" t="e">
        <f>Table24[[#This Row],[Dry Ice Charge]]*Table24[[#This Row],[Conversion Rate]]</f>
        <v>#VALUE!</v>
      </c>
      <c r="BD894" s="28" t="e">
        <f>Table24[[#This Row],[SAF/kg]]*Table24[[#This Row],[Conversion Rate]]</f>
        <v>#VALUE!</v>
      </c>
      <c r="BE894" s="30" cm="1">
        <f t="array" ref="BE894">IF(COUNTIFS(F$20:F$1213,F894,G$20:G$1213,G894)&gt;1,
    _xlfn.PERCENTRANK.INC(
        _xlfn._xlws.FILTER(AO$20:AO$1213, (F$20:F$1213=F894)*(G$20:G$1213=G894)*ISNUMBER(AO$20:AO$1213)),
        AO894
    ),
    0
)</f>
        <v>1</v>
      </c>
      <c r="BF894" s="28" t="str">
        <f t="shared" si="13"/>
        <v>Red</v>
      </c>
    </row>
    <row r="895" spans="3:58" hidden="1">
      <c r="C895" s="6" t="s">
        <v>30</v>
      </c>
      <c r="D895" s="4" t="s">
        <v>21</v>
      </c>
      <c r="E895" s="4" t="s">
        <v>22</v>
      </c>
      <c r="F895" s="4" t="s">
        <v>39</v>
      </c>
      <c r="G895" s="4" t="s">
        <v>71</v>
      </c>
      <c r="H895" s="4" t="s">
        <v>799</v>
      </c>
      <c r="I895" s="4" t="s">
        <v>799</v>
      </c>
      <c r="J895" s="4" t="s">
        <v>776</v>
      </c>
      <c r="K895" s="4" t="s">
        <v>776</v>
      </c>
      <c r="L8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RadiopharmaNoExpressBOSCLTUSUSAMERICASAMERICAS</v>
      </c>
      <c r="M895" s="7">
        <v>1806.8180780000075</v>
      </c>
      <c r="N895" s="4">
        <v>284</v>
      </c>
      <c r="O895" s="13">
        <v>6.362035485915519</v>
      </c>
      <c r="P895" s="8" t="s">
        <v>909</v>
      </c>
      <c r="Q895" s="12" t="s">
        <v>472</v>
      </c>
      <c r="R895" s="12" t="s">
        <v>792</v>
      </c>
      <c r="S895" s="12"/>
      <c r="T895" s="12" t="s">
        <v>859</v>
      </c>
      <c r="U895" s="22">
        <v>46</v>
      </c>
      <c r="V895" s="12">
        <v>150</v>
      </c>
      <c r="W895" s="12"/>
      <c r="X895" s="12">
        <v>4.5</v>
      </c>
      <c r="Y895" s="12">
        <v>4.5</v>
      </c>
      <c r="Z895" s="12">
        <v>4.5</v>
      </c>
      <c r="AA895" s="12">
        <v>4.5</v>
      </c>
      <c r="AB895" s="12">
        <v>4.5</v>
      </c>
      <c r="AC895" s="12">
        <v>4.5</v>
      </c>
      <c r="AD895" s="12">
        <v>4.5</v>
      </c>
      <c r="AE895" s="12"/>
      <c r="AF895" s="12" t="s">
        <v>881</v>
      </c>
      <c r="AG895" s="12" t="s">
        <v>881</v>
      </c>
      <c r="AH895" s="12">
        <v>0.12</v>
      </c>
      <c r="AI895" s="12" t="s">
        <v>882</v>
      </c>
      <c r="AJ895" s="12" t="s">
        <v>883</v>
      </c>
      <c r="AK895" s="12" t="s">
        <v>881</v>
      </c>
      <c r="AL895" s="16" t="s">
        <v>908</v>
      </c>
      <c r="AM895" s="12" t="s">
        <v>1500</v>
      </c>
      <c r="AN895" s="27">
        <f>VLOOKUP(Table24[[#This Row],[USD conversion]],Sheet2!A:B,2,FALSE)</f>
        <v>1</v>
      </c>
      <c r="AO895" s="28">
        <f>Table24[[#This Row],[Min Charge]]*Table24[[#This Row],[Conversion Rate]]</f>
        <v>150</v>
      </c>
      <c r="AP895" s="28">
        <f>Table24[[#This Row],[45]]*Table24[[#This Row],[Conversion Rate]]</f>
        <v>0</v>
      </c>
      <c r="AQ895" s="28">
        <f>Table24[[#This Row],[100]]*Table24[[#This Row],[Conversion Rate]]</f>
        <v>4.5</v>
      </c>
      <c r="AR895" s="28">
        <f>Table24[[#This Row],[200]]*Table24[[#This Row],[Conversion Rate]]</f>
        <v>4.5</v>
      </c>
      <c r="AS895" s="28">
        <f>Table24[[#This Row],[300]]*Table24[[#This Row],[Conversion Rate]]</f>
        <v>4.5</v>
      </c>
      <c r="AT895" s="28">
        <f>Table24[[#This Row],[500]]*Table24[[#This Row],[Conversion Rate]]</f>
        <v>4.5</v>
      </c>
      <c r="AU895" s="28">
        <f>Table24[[#This Row],[1000]]*Table24[[#This Row],[Conversion Rate]]</f>
        <v>4.5</v>
      </c>
      <c r="AV895" s="28">
        <f>Table24[[#This Row],[2500]]*Table24[[#This Row],[Conversion Rate]]</f>
        <v>4.5</v>
      </c>
      <c r="AW895" s="28">
        <f>Table24[[#This Row],[5000]]*Table24[[#This Row],[Conversion Rate]]</f>
        <v>4.5</v>
      </c>
      <c r="AX895" s="28">
        <f>Table24[[#This Row],[All In/ ++]]</f>
        <v>0</v>
      </c>
      <c r="AY895" s="28" t="e">
        <f>Table24[[#This Row],[FSC]]*Table24[[#This Row],[Conversion Rate]]</f>
        <v>#VALUE!</v>
      </c>
      <c r="AZ895" s="28" t="e">
        <f>Table24[[#This Row],[SSC]]*Table24[[#This Row],[Conversion Rate]]</f>
        <v>#VALUE!</v>
      </c>
      <c r="BA895" s="28">
        <f>Table24[[#This Row],[Screening]]*Table24[[#This Row],[Conversion Rate]]</f>
        <v>0.12</v>
      </c>
      <c r="BB895" s="28" t="e">
        <f>Table24[[#This Row],[Other Charges]]*Table24[[#This Row],[Conversion Rate]]</f>
        <v>#VALUE!</v>
      </c>
      <c r="BC895" s="28" t="e">
        <f>Table24[[#This Row],[Dry Ice Charge]]*Table24[[#This Row],[Conversion Rate]]</f>
        <v>#VALUE!</v>
      </c>
      <c r="BD895" s="28" t="e">
        <f>Table24[[#This Row],[SAF/kg]]*Table24[[#This Row],[Conversion Rate]]</f>
        <v>#VALUE!</v>
      </c>
      <c r="BE895" s="30" cm="1">
        <f t="array" ref="BE895">IF(COUNTIFS(F$20:F$1213,F895,G$20:G$1213,G895)&gt;1,
    _xlfn.PERCENTRANK.INC(
        _xlfn._xlws.FILTER(AO$20:AO$1213, (F$20:F$1213=F895)*(G$20:G$1213=G895)*ISNUMBER(AO$20:AO$1213)),
        AO895
    ),
    0
)</f>
        <v>1</v>
      </c>
      <c r="BF895" s="28" t="str">
        <f t="shared" si="13"/>
        <v>Red</v>
      </c>
    </row>
    <row r="896" spans="3:58" hidden="1">
      <c r="C896" s="6" t="s">
        <v>30</v>
      </c>
      <c r="D896" s="4" t="s">
        <v>21</v>
      </c>
      <c r="E896" s="4" t="s">
        <v>22</v>
      </c>
      <c r="F896" s="4" t="s">
        <v>39</v>
      </c>
      <c r="G896" s="4" t="s">
        <v>45</v>
      </c>
      <c r="H896" s="4" t="s">
        <v>799</v>
      </c>
      <c r="I896" s="4" t="s">
        <v>799</v>
      </c>
      <c r="J896" s="4" t="s">
        <v>776</v>
      </c>
      <c r="K896" s="4" t="s">
        <v>776</v>
      </c>
      <c r="L8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RadiopharmaNoExpressBOSDFWUSUSAMERICASAMERICAS</v>
      </c>
      <c r="M896" s="7">
        <v>3300.9089040000172</v>
      </c>
      <c r="N896" s="4">
        <v>514</v>
      </c>
      <c r="O896" s="13">
        <v>6.422001758754897</v>
      </c>
      <c r="P896" s="8" t="s">
        <v>909</v>
      </c>
      <c r="Q896" s="12" t="s">
        <v>472</v>
      </c>
      <c r="R896" s="12" t="s">
        <v>792</v>
      </c>
      <c r="S896" s="12"/>
      <c r="T896" s="12" t="s">
        <v>859</v>
      </c>
      <c r="U896" s="22">
        <v>46</v>
      </c>
      <c r="V896" s="12">
        <v>150</v>
      </c>
      <c r="W896" s="12"/>
      <c r="X896" s="12">
        <v>4.5</v>
      </c>
      <c r="Y896" s="12">
        <v>4.5</v>
      </c>
      <c r="Z896" s="12">
        <v>4.5</v>
      </c>
      <c r="AA896" s="12">
        <v>4.5</v>
      </c>
      <c r="AB896" s="12">
        <v>4.5</v>
      </c>
      <c r="AC896" s="12">
        <v>4.5</v>
      </c>
      <c r="AD896" s="12">
        <v>4.5</v>
      </c>
      <c r="AE896" s="12"/>
      <c r="AF896" s="12" t="s">
        <v>881</v>
      </c>
      <c r="AG896" s="12" t="s">
        <v>881</v>
      </c>
      <c r="AH896" s="12">
        <v>0.12</v>
      </c>
      <c r="AI896" s="12" t="s">
        <v>882</v>
      </c>
      <c r="AJ896" s="12" t="s">
        <v>883</v>
      </c>
      <c r="AK896" s="12" t="s">
        <v>881</v>
      </c>
      <c r="AL896" s="16" t="s">
        <v>908</v>
      </c>
      <c r="AM896" s="12" t="s">
        <v>1500</v>
      </c>
      <c r="AN896" s="27">
        <f>VLOOKUP(Table24[[#This Row],[USD conversion]],Sheet2!A:B,2,FALSE)</f>
        <v>1</v>
      </c>
      <c r="AO896" s="28">
        <f>Table24[[#This Row],[Min Charge]]*Table24[[#This Row],[Conversion Rate]]</f>
        <v>150</v>
      </c>
      <c r="AP896" s="28">
        <f>Table24[[#This Row],[45]]*Table24[[#This Row],[Conversion Rate]]</f>
        <v>0</v>
      </c>
      <c r="AQ896" s="28">
        <f>Table24[[#This Row],[100]]*Table24[[#This Row],[Conversion Rate]]</f>
        <v>4.5</v>
      </c>
      <c r="AR896" s="28">
        <f>Table24[[#This Row],[200]]*Table24[[#This Row],[Conversion Rate]]</f>
        <v>4.5</v>
      </c>
      <c r="AS896" s="28">
        <f>Table24[[#This Row],[300]]*Table24[[#This Row],[Conversion Rate]]</f>
        <v>4.5</v>
      </c>
      <c r="AT896" s="28">
        <f>Table24[[#This Row],[500]]*Table24[[#This Row],[Conversion Rate]]</f>
        <v>4.5</v>
      </c>
      <c r="AU896" s="28">
        <f>Table24[[#This Row],[1000]]*Table24[[#This Row],[Conversion Rate]]</f>
        <v>4.5</v>
      </c>
      <c r="AV896" s="28">
        <f>Table24[[#This Row],[2500]]*Table24[[#This Row],[Conversion Rate]]</f>
        <v>4.5</v>
      </c>
      <c r="AW896" s="28">
        <f>Table24[[#This Row],[5000]]*Table24[[#This Row],[Conversion Rate]]</f>
        <v>4.5</v>
      </c>
      <c r="AX896" s="28">
        <f>Table24[[#This Row],[All In/ ++]]</f>
        <v>0</v>
      </c>
      <c r="AY896" s="28" t="e">
        <f>Table24[[#This Row],[FSC]]*Table24[[#This Row],[Conversion Rate]]</f>
        <v>#VALUE!</v>
      </c>
      <c r="AZ896" s="28" t="e">
        <f>Table24[[#This Row],[SSC]]*Table24[[#This Row],[Conversion Rate]]</f>
        <v>#VALUE!</v>
      </c>
      <c r="BA896" s="28">
        <f>Table24[[#This Row],[Screening]]*Table24[[#This Row],[Conversion Rate]]</f>
        <v>0.12</v>
      </c>
      <c r="BB896" s="28" t="e">
        <f>Table24[[#This Row],[Other Charges]]*Table24[[#This Row],[Conversion Rate]]</f>
        <v>#VALUE!</v>
      </c>
      <c r="BC896" s="28" t="e">
        <f>Table24[[#This Row],[Dry Ice Charge]]*Table24[[#This Row],[Conversion Rate]]</f>
        <v>#VALUE!</v>
      </c>
      <c r="BD896" s="28" t="e">
        <f>Table24[[#This Row],[SAF/kg]]*Table24[[#This Row],[Conversion Rate]]</f>
        <v>#VALUE!</v>
      </c>
      <c r="BE896" s="30" cm="1">
        <f t="array" ref="BE896">IF(COUNTIFS(F$20:F$1213,F896,G$20:G$1213,G896)&gt;1,
    _xlfn.PERCENTRANK.INC(
        _xlfn._xlws.FILTER(AO$20:AO$1213, (F$20:F$1213=F896)*(G$20:G$1213=G896)*ISNUMBER(AO$20:AO$1213)),
        AO896
    ),
    0
)</f>
        <v>1</v>
      </c>
      <c r="BF896" s="28" t="str">
        <f t="shared" si="13"/>
        <v>Red</v>
      </c>
    </row>
    <row r="897" spans="3:58" hidden="1">
      <c r="C897" s="6" t="s">
        <v>30</v>
      </c>
      <c r="D897" s="4" t="s">
        <v>21</v>
      </c>
      <c r="E897" s="4" t="s">
        <v>22</v>
      </c>
      <c r="F897" s="4" t="s">
        <v>39</v>
      </c>
      <c r="G897" s="4" t="s">
        <v>40</v>
      </c>
      <c r="H897" s="4" t="s">
        <v>799</v>
      </c>
      <c r="I897" s="4" t="s">
        <v>799</v>
      </c>
      <c r="J897" s="4" t="s">
        <v>776</v>
      </c>
      <c r="K897" s="4" t="s">
        <v>776</v>
      </c>
      <c r="L8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RadiopharmaNoExpressBOSDTWUSUSAMERICASAMERICAS</v>
      </c>
      <c r="M897" s="7">
        <v>2046.8180660000082</v>
      </c>
      <c r="N897" s="4">
        <v>307</v>
      </c>
      <c r="O897" s="13">
        <v>6.6671598241042611</v>
      </c>
      <c r="P897" s="8" t="s">
        <v>909</v>
      </c>
      <c r="Q897" s="12" t="s">
        <v>472</v>
      </c>
      <c r="R897" s="12" t="s">
        <v>792</v>
      </c>
      <c r="S897" s="12"/>
      <c r="T897" s="12" t="s">
        <v>859</v>
      </c>
      <c r="U897" s="22">
        <v>46</v>
      </c>
      <c r="V897" s="12">
        <v>150</v>
      </c>
      <c r="W897" s="12"/>
      <c r="X897" s="12">
        <v>4.5</v>
      </c>
      <c r="Y897" s="12">
        <v>4.5</v>
      </c>
      <c r="Z897" s="12">
        <v>4.5</v>
      </c>
      <c r="AA897" s="12">
        <v>4.5</v>
      </c>
      <c r="AB897" s="12">
        <v>4.5</v>
      </c>
      <c r="AC897" s="12">
        <v>4.5</v>
      </c>
      <c r="AD897" s="12">
        <v>4.5</v>
      </c>
      <c r="AE897" s="12"/>
      <c r="AF897" s="12" t="s">
        <v>881</v>
      </c>
      <c r="AG897" s="12" t="s">
        <v>881</v>
      </c>
      <c r="AH897" s="12">
        <v>0.12</v>
      </c>
      <c r="AI897" s="12" t="s">
        <v>882</v>
      </c>
      <c r="AJ897" s="12" t="s">
        <v>883</v>
      </c>
      <c r="AK897" s="12" t="s">
        <v>881</v>
      </c>
      <c r="AL897" s="16" t="s">
        <v>908</v>
      </c>
      <c r="AM897" s="12" t="s">
        <v>1500</v>
      </c>
      <c r="AN897" s="27">
        <f>VLOOKUP(Table24[[#This Row],[USD conversion]],Sheet2!A:B,2,FALSE)</f>
        <v>1</v>
      </c>
      <c r="AO897" s="28">
        <f>Table24[[#This Row],[Min Charge]]*Table24[[#This Row],[Conversion Rate]]</f>
        <v>150</v>
      </c>
      <c r="AP897" s="28">
        <f>Table24[[#This Row],[45]]*Table24[[#This Row],[Conversion Rate]]</f>
        <v>0</v>
      </c>
      <c r="AQ897" s="28">
        <f>Table24[[#This Row],[100]]*Table24[[#This Row],[Conversion Rate]]</f>
        <v>4.5</v>
      </c>
      <c r="AR897" s="28">
        <f>Table24[[#This Row],[200]]*Table24[[#This Row],[Conversion Rate]]</f>
        <v>4.5</v>
      </c>
      <c r="AS897" s="28">
        <f>Table24[[#This Row],[300]]*Table24[[#This Row],[Conversion Rate]]</f>
        <v>4.5</v>
      </c>
      <c r="AT897" s="28">
        <f>Table24[[#This Row],[500]]*Table24[[#This Row],[Conversion Rate]]</f>
        <v>4.5</v>
      </c>
      <c r="AU897" s="28">
        <f>Table24[[#This Row],[1000]]*Table24[[#This Row],[Conversion Rate]]</f>
        <v>4.5</v>
      </c>
      <c r="AV897" s="28">
        <f>Table24[[#This Row],[2500]]*Table24[[#This Row],[Conversion Rate]]</f>
        <v>4.5</v>
      </c>
      <c r="AW897" s="28">
        <f>Table24[[#This Row],[5000]]*Table24[[#This Row],[Conversion Rate]]</f>
        <v>4.5</v>
      </c>
      <c r="AX897" s="28">
        <f>Table24[[#This Row],[All In/ ++]]</f>
        <v>0</v>
      </c>
      <c r="AY897" s="28" t="e">
        <f>Table24[[#This Row],[FSC]]*Table24[[#This Row],[Conversion Rate]]</f>
        <v>#VALUE!</v>
      </c>
      <c r="AZ897" s="28" t="e">
        <f>Table24[[#This Row],[SSC]]*Table24[[#This Row],[Conversion Rate]]</f>
        <v>#VALUE!</v>
      </c>
      <c r="BA897" s="28">
        <f>Table24[[#This Row],[Screening]]*Table24[[#This Row],[Conversion Rate]]</f>
        <v>0.12</v>
      </c>
      <c r="BB897" s="28" t="e">
        <f>Table24[[#This Row],[Other Charges]]*Table24[[#This Row],[Conversion Rate]]</f>
        <v>#VALUE!</v>
      </c>
      <c r="BC897" s="28" t="e">
        <f>Table24[[#This Row],[Dry Ice Charge]]*Table24[[#This Row],[Conversion Rate]]</f>
        <v>#VALUE!</v>
      </c>
      <c r="BD897" s="28" t="e">
        <f>Table24[[#This Row],[SAF/kg]]*Table24[[#This Row],[Conversion Rate]]</f>
        <v>#VALUE!</v>
      </c>
      <c r="BE897" s="30" cm="1">
        <f t="array" ref="BE897">IF(COUNTIFS(F$20:F$1213,F897,G$20:G$1213,G897)&gt;1,
    _xlfn.PERCENTRANK.INC(
        _xlfn._xlws.FILTER(AO$20:AO$1213, (F$20:F$1213=F897)*(G$20:G$1213=G897)*ISNUMBER(AO$20:AO$1213)),
        AO897
    ),
    0
)</f>
        <v>0.66600000000000004</v>
      </c>
      <c r="BF897" s="28" t="str">
        <f t="shared" si="13"/>
        <v>Orange</v>
      </c>
    </row>
    <row r="898" spans="3:58" hidden="1">
      <c r="C898" s="6" t="s">
        <v>20</v>
      </c>
      <c r="D898" s="4" t="s">
        <v>21</v>
      </c>
      <c r="E898" s="4" t="s">
        <v>22</v>
      </c>
      <c r="F898" s="4" t="s">
        <v>39</v>
      </c>
      <c r="G898" s="4" t="s">
        <v>40</v>
      </c>
      <c r="H898" s="4" t="s">
        <v>799</v>
      </c>
      <c r="I898" s="4" t="s">
        <v>799</v>
      </c>
      <c r="J898" s="4" t="s">
        <v>776</v>
      </c>
      <c r="K898" s="4" t="s">
        <v>776</v>
      </c>
      <c r="L8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PharmaNoExpressBOSDTWUSUSAMERICASAMERICAS</v>
      </c>
      <c r="M898" s="7">
        <v>3956.0588800000205</v>
      </c>
      <c r="N898" s="4">
        <v>474</v>
      </c>
      <c r="O898" s="13">
        <v>8.3461157805907611</v>
      </c>
      <c r="P898" s="8" t="s">
        <v>909</v>
      </c>
      <c r="Q898" s="12" t="s">
        <v>472</v>
      </c>
      <c r="R898" s="12" t="s">
        <v>792</v>
      </c>
      <c r="S898" s="12" t="s">
        <v>32</v>
      </c>
      <c r="T898" s="12" t="s">
        <v>859</v>
      </c>
      <c r="U898" s="22"/>
      <c r="V898" s="12">
        <v>150</v>
      </c>
      <c r="W898" s="12"/>
      <c r="X898" s="12">
        <v>2.5</v>
      </c>
      <c r="Y898" s="12">
        <v>2.5</v>
      </c>
      <c r="Z898" s="12">
        <v>2.5</v>
      </c>
      <c r="AA898" s="12">
        <v>2.5</v>
      </c>
      <c r="AB898" s="12">
        <v>2.5</v>
      </c>
      <c r="AC898" s="12">
        <v>2.5</v>
      </c>
      <c r="AD898" s="12">
        <v>2.5</v>
      </c>
      <c r="AE898" s="12"/>
      <c r="AF898" s="12" t="s">
        <v>881</v>
      </c>
      <c r="AG898" s="12" t="s">
        <v>881</v>
      </c>
      <c r="AH898" s="12">
        <v>0.12</v>
      </c>
      <c r="AI898" s="12" t="s">
        <v>882</v>
      </c>
      <c r="AJ898" s="12" t="s">
        <v>883</v>
      </c>
      <c r="AK898" s="12" t="s">
        <v>881</v>
      </c>
      <c r="AL898" s="16" t="s">
        <v>885</v>
      </c>
      <c r="AM898" s="12" t="s">
        <v>1500</v>
      </c>
      <c r="AN898" s="27">
        <f>VLOOKUP(Table24[[#This Row],[USD conversion]],Sheet2!A:B,2,FALSE)</f>
        <v>1</v>
      </c>
      <c r="AO898" s="28">
        <f>Table24[[#This Row],[Min Charge]]*Table24[[#This Row],[Conversion Rate]]</f>
        <v>150</v>
      </c>
      <c r="AP898" s="28">
        <f>Table24[[#This Row],[45]]*Table24[[#This Row],[Conversion Rate]]</f>
        <v>0</v>
      </c>
      <c r="AQ898" s="28">
        <f>Table24[[#This Row],[100]]*Table24[[#This Row],[Conversion Rate]]</f>
        <v>2.5</v>
      </c>
      <c r="AR898" s="28">
        <f>Table24[[#This Row],[200]]*Table24[[#This Row],[Conversion Rate]]</f>
        <v>2.5</v>
      </c>
      <c r="AS898" s="28">
        <f>Table24[[#This Row],[300]]*Table24[[#This Row],[Conversion Rate]]</f>
        <v>2.5</v>
      </c>
      <c r="AT898" s="28">
        <f>Table24[[#This Row],[500]]*Table24[[#This Row],[Conversion Rate]]</f>
        <v>2.5</v>
      </c>
      <c r="AU898" s="28">
        <f>Table24[[#This Row],[1000]]*Table24[[#This Row],[Conversion Rate]]</f>
        <v>2.5</v>
      </c>
      <c r="AV898" s="28">
        <f>Table24[[#This Row],[2500]]*Table24[[#This Row],[Conversion Rate]]</f>
        <v>2.5</v>
      </c>
      <c r="AW898" s="28">
        <f>Table24[[#This Row],[5000]]*Table24[[#This Row],[Conversion Rate]]</f>
        <v>2.5</v>
      </c>
      <c r="AX898" s="28">
        <f>Table24[[#This Row],[All In/ ++]]</f>
        <v>0</v>
      </c>
      <c r="AY898" s="28" t="e">
        <f>Table24[[#This Row],[FSC]]*Table24[[#This Row],[Conversion Rate]]</f>
        <v>#VALUE!</v>
      </c>
      <c r="AZ898" s="28" t="e">
        <f>Table24[[#This Row],[SSC]]*Table24[[#This Row],[Conversion Rate]]</f>
        <v>#VALUE!</v>
      </c>
      <c r="BA898" s="28">
        <f>Table24[[#This Row],[Screening]]*Table24[[#This Row],[Conversion Rate]]</f>
        <v>0.12</v>
      </c>
      <c r="BB898" s="28" t="e">
        <f>Table24[[#This Row],[Other Charges]]*Table24[[#This Row],[Conversion Rate]]</f>
        <v>#VALUE!</v>
      </c>
      <c r="BC898" s="28" t="e">
        <f>Table24[[#This Row],[Dry Ice Charge]]*Table24[[#This Row],[Conversion Rate]]</f>
        <v>#VALUE!</v>
      </c>
      <c r="BD898" s="28" t="e">
        <f>Table24[[#This Row],[SAF/kg]]*Table24[[#This Row],[Conversion Rate]]</f>
        <v>#VALUE!</v>
      </c>
      <c r="BE898" s="30" cm="1">
        <f t="array" ref="BE898">IF(COUNTIFS(F$20:F$1213,F898,G$20:G$1213,G898)&gt;1,
    _xlfn.PERCENTRANK.INC(
        _xlfn._xlws.FILTER(AO$20:AO$1213, (F$20:F$1213=F898)*(G$20:G$1213=G898)*ISNUMBER(AO$20:AO$1213)),
        AO898
    ),
    0
)</f>
        <v>0.66600000000000004</v>
      </c>
      <c r="BF898" s="28" t="str">
        <f t="shared" si="13"/>
        <v>Orange</v>
      </c>
    </row>
    <row r="899" spans="3:58" hidden="1">
      <c r="C899" s="6" t="s">
        <v>30</v>
      </c>
      <c r="D899" s="4" t="s">
        <v>21</v>
      </c>
      <c r="E899" s="4" t="s">
        <v>22</v>
      </c>
      <c r="F899" s="4" t="s">
        <v>39</v>
      </c>
      <c r="G899" s="4" t="s">
        <v>33</v>
      </c>
      <c r="H899" s="4" t="s">
        <v>799</v>
      </c>
      <c r="I899" s="4" t="s">
        <v>799</v>
      </c>
      <c r="J899" s="4" t="s">
        <v>776</v>
      </c>
      <c r="K899" s="4" t="s">
        <v>776</v>
      </c>
      <c r="L8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RadiopharmaNoExpressBOSIAHUSUSAMERICASAMERICAS</v>
      </c>
      <c r="M899" s="7">
        <v>3705.1088630000195</v>
      </c>
      <c r="N899" s="4">
        <v>573</v>
      </c>
      <c r="O899" s="13">
        <v>6.4661585741710637</v>
      </c>
      <c r="P899" s="8" t="s">
        <v>909</v>
      </c>
      <c r="Q899" s="12" t="s">
        <v>472</v>
      </c>
      <c r="R899" s="12" t="s">
        <v>791</v>
      </c>
      <c r="S899" s="12"/>
      <c r="T899" s="12" t="s">
        <v>859</v>
      </c>
      <c r="U899" s="22">
        <v>46</v>
      </c>
      <c r="V899" s="12">
        <v>150</v>
      </c>
      <c r="W899" s="12"/>
      <c r="X899" s="12">
        <v>4.5</v>
      </c>
      <c r="Y899" s="12">
        <v>4.5</v>
      </c>
      <c r="Z899" s="12">
        <v>4.5</v>
      </c>
      <c r="AA899" s="12">
        <v>4.5</v>
      </c>
      <c r="AB899" s="12">
        <v>4.5</v>
      </c>
      <c r="AC899" s="12">
        <v>4.5</v>
      </c>
      <c r="AD899" s="12">
        <v>4.5</v>
      </c>
      <c r="AE899" s="12"/>
      <c r="AF899" s="12" t="s">
        <v>881</v>
      </c>
      <c r="AG899" s="12" t="s">
        <v>881</v>
      </c>
      <c r="AH899" s="12">
        <v>0.12</v>
      </c>
      <c r="AI899" s="12" t="s">
        <v>882</v>
      </c>
      <c r="AJ899" s="12" t="s">
        <v>883</v>
      </c>
      <c r="AK899" s="12" t="s">
        <v>881</v>
      </c>
      <c r="AL899" s="16" t="s">
        <v>908</v>
      </c>
      <c r="AM899" s="12" t="s">
        <v>1500</v>
      </c>
      <c r="AN899" s="27">
        <f>VLOOKUP(Table24[[#This Row],[USD conversion]],Sheet2!A:B,2,FALSE)</f>
        <v>1</v>
      </c>
      <c r="AO899" s="28">
        <f>Table24[[#This Row],[Min Charge]]*Table24[[#This Row],[Conversion Rate]]</f>
        <v>150</v>
      </c>
      <c r="AP899" s="28">
        <f>Table24[[#This Row],[45]]*Table24[[#This Row],[Conversion Rate]]</f>
        <v>0</v>
      </c>
      <c r="AQ899" s="28">
        <f>Table24[[#This Row],[100]]*Table24[[#This Row],[Conversion Rate]]</f>
        <v>4.5</v>
      </c>
      <c r="AR899" s="28">
        <f>Table24[[#This Row],[200]]*Table24[[#This Row],[Conversion Rate]]</f>
        <v>4.5</v>
      </c>
      <c r="AS899" s="28">
        <f>Table24[[#This Row],[300]]*Table24[[#This Row],[Conversion Rate]]</f>
        <v>4.5</v>
      </c>
      <c r="AT899" s="28">
        <f>Table24[[#This Row],[500]]*Table24[[#This Row],[Conversion Rate]]</f>
        <v>4.5</v>
      </c>
      <c r="AU899" s="28">
        <f>Table24[[#This Row],[1000]]*Table24[[#This Row],[Conversion Rate]]</f>
        <v>4.5</v>
      </c>
      <c r="AV899" s="28">
        <f>Table24[[#This Row],[2500]]*Table24[[#This Row],[Conversion Rate]]</f>
        <v>4.5</v>
      </c>
      <c r="AW899" s="28">
        <f>Table24[[#This Row],[5000]]*Table24[[#This Row],[Conversion Rate]]</f>
        <v>4.5</v>
      </c>
      <c r="AX899" s="28">
        <f>Table24[[#This Row],[All In/ ++]]</f>
        <v>0</v>
      </c>
      <c r="AY899" s="28" t="e">
        <f>Table24[[#This Row],[FSC]]*Table24[[#This Row],[Conversion Rate]]</f>
        <v>#VALUE!</v>
      </c>
      <c r="AZ899" s="28" t="e">
        <f>Table24[[#This Row],[SSC]]*Table24[[#This Row],[Conversion Rate]]</f>
        <v>#VALUE!</v>
      </c>
      <c r="BA899" s="28">
        <f>Table24[[#This Row],[Screening]]*Table24[[#This Row],[Conversion Rate]]</f>
        <v>0.12</v>
      </c>
      <c r="BB899" s="28" t="e">
        <f>Table24[[#This Row],[Other Charges]]*Table24[[#This Row],[Conversion Rate]]</f>
        <v>#VALUE!</v>
      </c>
      <c r="BC899" s="28" t="e">
        <f>Table24[[#This Row],[Dry Ice Charge]]*Table24[[#This Row],[Conversion Rate]]</f>
        <v>#VALUE!</v>
      </c>
      <c r="BD899" s="28" t="e">
        <f>Table24[[#This Row],[SAF/kg]]*Table24[[#This Row],[Conversion Rate]]</f>
        <v>#VALUE!</v>
      </c>
      <c r="BE899" s="30" cm="1">
        <f t="array" ref="BE899">IF(COUNTIFS(F$20:F$1213,F899,G$20:G$1213,G899)&gt;1,
    _xlfn.PERCENTRANK.INC(
        _xlfn._xlws.FILTER(AO$20:AO$1213, (F$20:F$1213=F899)*(G$20:G$1213=G899)*ISNUMBER(AO$20:AO$1213)),
        AO899
    ),
    0
)</f>
        <v>1</v>
      </c>
      <c r="BF899" s="28" t="str">
        <f t="shared" si="13"/>
        <v>Red</v>
      </c>
    </row>
    <row r="900" spans="3:58" hidden="1">
      <c r="C900" s="6" t="s">
        <v>30</v>
      </c>
      <c r="D900" s="4" t="s">
        <v>21</v>
      </c>
      <c r="E900" s="4" t="s">
        <v>22</v>
      </c>
      <c r="F900" s="4" t="s">
        <v>39</v>
      </c>
      <c r="G900" s="4" t="s">
        <v>37</v>
      </c>
      <c r="H900" s="4" t="s">
        <v>799</v>
      </c>
      <c r="I900" s="4" t="s">
        <v>799</v>
      </c>
      <c r="J900" s="4" t="s">
        <v>776</v>
      </c>
      <c r="K900" s="4" t="s">
        <v>776</v>
      </c>
      <c r="L9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RadiopharmaNoExpressBOSLAXUSUSAMERICASAMERICAS</v>
      </c>
      <c r="M900" s="7">
        <v>2663.8634870000128</v>
      </c>
      <c r="N900" s="4">
        <v>409</v>
      </c>
      <c r="O900" s="13">
        <v>6.5131136601467308</v>
      </c>
      <c r="P900" s="8" t="s">
        <v>909</v>
      </c>
      <c r="Q900" s="12" t="s">
        <v>472</v>
      </c>
      <c r="R900" s="12" t="s">
        <v>791</v>
      </c>
      <c r="S900" s="12"/>
      <c r="T900" s="12" t="s">
        <v>859</v>
      </c>
      <c r="U900" s="22">
        <v>46</v>
      </c>
      <c r="V900" s="12">
        <v>150</v>
      </c>
      <c r="W900" s="12"/>
      <c r="X900" s="12">
        <v>4.5</v>
      </c>
      <c r="Y900" s="12">
        <v>4.5</v>
      </c>
      <c r="Z900" s="12">
        <v>4.5</v>
      </c>
      <c r="AA900" s="12">
        <v>4.5</v>
      </c>
      <c r="AB900" s="12">
        <v>4.5</v>
      </c>
      <c r="AC900" s="12">
        <v>4.5</v>
      </c>
      <c r="AD900" s="12">
        <v>4.5</v>
      </c>
      <c r="AE900" s="12"/>
      <c r="AF900" s="12" t="s">
        <v>881</v>
      </c>
      <c r="AG900" s="12" t="s">
        <v>881</v>
      </c>
      <c r="AH900" s="12">
        <v>0.12</v>
      </c>
      <c r="AI900" s="12" t="s">
        <v>882</v>
      </c>
      <c r="AJ900" s="12" t="s">
        <v>883</v>
      </c>
      <c r="AK900" s="12" t="s">
        <v>881</v>
      </c>
      <c r="AL900" s="16" t="s">
        <v>908</v>
      </c>
      <c r="AM900" s="12" t="s">
        <v>1500</v>
      </c>
      <c r="AN900" s="27">
        <f>VLOOKUP(Table24[[#This Row],[USD conversion]],Sheet2!A:B,2,FALSE)</f>
        <v>1</v>
      </c>
      <c r="AO900" s="28">
        <f>Table24[[#This Row],[Min Charge]]*Table24[[#This Row],[Conversion Rate]]</f>
        <v>150</v>
      </c>
      <c r="AP900" s="28">
        <f>Table24[[#This Row],[45]]*Table24[[#This Row],[Conversion Rate]]</f>
        <v>0</v>
      </c>
      <c r="AQ900" s="28">
        <f>Table24[[#This Row],[100]]*Table24[[#This Row],[Conversion Rate]]</f>
        <v>4.5</v>
      </c>
      <c r="AR900" s="28">
        <f>Table24[[#This Row],[200]]*Table24[[#This Row],[Conversion Rate]]</f>
        <v>4.5</v>
      </c>
      <c r="AS900" s="28">
        <f>Table24[[#This Row],[300]]*Table24[[#This Row],[Conversion Rate]]</f>
        <v>4.5</v>
      </c>
      <c r="AT900" s="28">
        <f>Table24[[#This Row],[500]]*Table24[[#This Row],[Conversion Rate]]</f>
        <v>4.5</v>
      </c>
      <c r="AU900" s="28">
        <f>Table24[[#This Row],[1000]]*Table24[[#This Row],[Conversion Rate]]</f>
        <v>4.5</v>
      </c>
      <c r="AV900" s="28">
        <f>Table24[[#This Row],[2500]]*Table24[[#This Row],[Conversion Rate]]</f>
        <v>4.5</v>
      </c>
      <c r="AW900" s="28">
        <f>Table24[[#This Row],[5000]]*Table24[[#This Row],[Conversion Rate]]</f>
        <v>4.5</v>
      </c>
      <c r="AX900" s="28">
        <f>Table24[[#This Row],[All In/ ++]]</f>
        <v>0</v>
      </c>
      <c r="AY900" s="28" t="e">
        <f>Table24[[#This Row],[FSC]]*Table24[[#This Row],[Conversion Rate]]</f>
        <v>#VALUE!</v>
      </c>
      <c r="AZ900" s="28" t="e">
        <f>Table24[[#This Row],[SSC]]*Table24[[#This Row],[Conversion Rate]]</f>
        <v>#VALUE!</v>
      </c>
      <c r="BA900" s="28">
        <f>Table24[[#This Row],[Screening]]*Table24[[#This Row],[Conversion Rate]]</f>
        <v>0.12</v>
      </c>
      <c r="BB900" s="28" t="e">
        <f>Table24[[#This Row],[Other Charges]]*Table24[[#This Row],[Conversion Rate]]</f>
        <v>#VALUE!</v>
      </c>
      <c r="BC900" s="28" t="e">
        <f>Table24[[#This Row],[Dry Ice Charge]]*Table24[[#This Row],[Conversion Rate]]</f>
        <v>#VALUE!</v>
      </c>
      <c r="BD900" s="28" t="e">
        <f>Table24[[#This Row],[SAF/kg]]*Table24[[#This Row],[Conversion Rate]]</f>
        <v>#VALUE!</v>
      </c>
      <c r="BE900" s="30" cm="1">
        <f t="array" ref="BE900">IF(COUNTIFS(F$20:F$1213,F900,G$20:G$1213,G900)&gt;1,
    _xlfn.PERCENTRANK.INC(
        _xlfn._xlws.FILTER(AO$20:AO$1213, (F$20:F$1213=F900)*(G$20:G$1213=G900)*ISNUMBER(AO$20:AO$1213)),
        AO900
    ),
    0
)</f>
        <v>1</v>
      </c>
      <c r="BF900" s="28" t="str">
        <f t="shared" si="13"/>
        <v>Red</v>
      </c>
    </row>
    <row r="901" spans="3:58" hidden="1">
      <c r="C901" s="6" t="s">
        <v>30</v>
      </c>
      <c r="D901" s="4" t="s">
        <v>21</v>
      </c>
      <c r="E901" s="4" t="s">
        <v>22</v>
      </c>
      <c r="F901" s="4" t="s">
        <v>39</v>
      </c>
      <c r="G901" s="4" t="s">
        <v>32</v>
      </c>
      <c r="H901" s="4" t="s">
        <v>799</v>
      </c>
      <c r="I901" s="4" t="s">
        <v>799</v>
      </c>
      <c r="J901" s="4" t="s">
        <v>776</v>
      </c>
      <c r="K901" s="4" t="s">
        <v>776</v>
      </c>
      <c r="L9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RadiopharmaNoExpressBOSORDUSUSAMERICASAMERICAS</v>
      </c>
      <c r="M901" s="7">
        <v>2555.9089480000125</v>
      </c>
      <c r="N901" s="4">
        <v>391</v>
      </c>
      <c r="O901" s="13">
        <v>6.5368515294117966</v>
      </c>
      <c r="P901" s="8" t="s">
        <v>909</v>
      </c>
      <c r="Q901" s="12" t="s">
        <v>472</v>
      </c>
      <c r="R901" s="12" t="s">
        <v>791</v>
      </c>
      <c r="S901" s="12"/>
      <c r="T901" s="12" t="s">
        <v>859</v>
      </c>
      <c r="U901" s="22">
        <v>46</v>
      </c>
      <c r="V901" s="12">
        <v>150</v>
      </c>
      <c r="W901" s="12"/>
      <c r="X901" s="12">
        <v>4.5</v>
      </c>
      <c r="Y901" s="12">
        <v>4.5</v>
      </c>
      <c r="Z901" s="12">
        <v>4.5</v>
      </c>
      <c r="AA901" s="12">
        <v>4.5</v>
      </c>
      <c r="AB901" s="12">
        <v>4.5</v>
      </c>
      <c r="AC901" s="12">
        <v>4.5</v>
      </c>
      <c r="AD901" s="12">
        <v>4.5</v>
      </c>
      <c r="AE901" s="12"/>
      <c r="AF901" s="12" t="s">
        <v>881</v>
      </c>
      <c r="AG901" s="12" t="s">
        <v>881</v>
      </c>
      <c r="AH901" s="12">
        <v>0.12</v>
      </c>
      <c r="AI901" s="12" t="s">
        <v>882</v>
      </c>
      <c r="AJ901" s="12" t="s">
        <v>883</v>
      </c>
      <c r="AK901" s="12" t="s">
        <v>881</v>
      </c>
      <c r="AL901" s="16" t="s">
        <v>908</v>
      </c>
      <c r="AM901" s="12" t="s">
        <v>1500</v>
      </c>
      <c r="AN901" s="27">
        <f>VLOOKUP(Table24[[#This Row],[USD conversion]],Sheet2!A:B,2,FALSE)</f>
        <v>1</v>
      </c>
      <c r="AO901" s="28">
        <f>Table24[[#This Row],[Min Charge]]*Table24[[#This Row],[Conversion Rate]]</f>
        <v>150</v>
      </c>
      <c r="AP901" s="28">
        <f>Table24[[#This Row],[45]]*Table24[[#This Row],[Conversion Rate]]</f>
        <v>0</v>
      </c>
      <c r="AQ901" s="28">
        <f>Table24[[#This Row],[100]]*Table24[[#This Row],[Conversion Rate]]</f>
        <v>4.5</v>
      </c>
      <c r="AR901" s="28">
        <f>Table24[[#This Row],[200]]*Table24[[#This Row],[Conversion Rate]]</f>
        <v>4.5</v>
      </c>
      <c r="AS901" s="28">
        <f>Table24[[#This Row],[300]]*Table24[[#This Row],[Conversion Rate]]</f>
        <v>4.5</v>
      </c>
      <c r="AT901" s="28">
        <f>Table24[[#This Row],[500]]*Table24[[#This Row],[Conversion Rate]]</f>
        <v>4.5</v>
      </c>
      <c r="AU901" s="28">
        <f>Table24[[#This Row],[1000]]*Table24[[#This Row],[Conversion Rate]]</f>
        <v>4.5</v>
      </c>
      <c r="AV901" s="28">
        <f>Table24[[#This Row],[2500]]*Table24[[#This Row],[Conversion Rate]]</f>
        <v>4.5</v>
      </c>
      <c r="AW901" s="28">
        <f>Table24[[#This Row],[5000]]*Table24[[#This Row],[Conversion Rate]]</f>
        <v>4.5</v>
      </c>
      <c r="AX901" s="28">
        <f>Table24[[#This Row],[All In/ ++]]</f>
        <v>0</v>
      </c>
      <c r="AY901" s="28" t="e">
        <f>Table24[[#This Row],[FSC]]*Table24[[#This Row],[Conversion Rate]]</f>
        <v>#VALUE!</v>
      </c>
      <c r="AZ901" s="28" t="e">
        <f>Table24[[#This Row],[SSC]]*Table24[[#This Row],[Conversion Rate]]</f>
        <v>#VALUE!</v>
      </c>
      <c r="BA901" s="28">
        <f>Table24[[#This Row],[Screening]]*Table24[[#This Row],[Conversion Rate]]</f>
        <v>0.12</v>
      </c>
      <c r="BB901" s="28" t="e">
        <f>Table24[[#This Row],[Other Charges]]*Table24[[#This Row],[Conversion Rate]]</f>
        <v>#VALUE!</v>
      </c>
      <c r="BC901" s="28" t="e">
        <f>Table24[[#This Row],[Dry Ice Charge]]*Table24[[#This Row],[Conversion Rate]]</f>
        <v>#VALUE!</v>
      </c>
      <c r="BD901" s="28" t="e">
        <f>Table24[[#This Row],[SAF/kg]]*Table24[[#This Row],[Conversion Rate]]</f>
        <v>#VALUE!</v>
      </c>
      <c r="BE901" s="30" cm="1">
        <f t="array" ref="BE901">IF(COUNTIFS(F$20:F$1213,F901,G$20:G$1213,G901)&gt;1,
    _xlfn.PERCENTRANK.INC(
        _xlfn._xlws.FILTER(AO$20:AO$1213, (F$20:F$1213=F901)*(G$20:G$1213=G901)*ISNUMBER(AO$20:AO$1213)),
        AO901
    ),
    0
)</f>
        <v>1</v>
      </c>
      <c r="BF901" s="28" t="str">
        <f t="shared" si="13"/>
        <v>Red</v>
      </c>
    </row>
    <row r="902" spans="3:58" hidden="1">
      <c r="C902" s="6" t="s">
        <v>30</v>
      </c>
      <c r="D902" s="4" t="s">
        <v>21</v>
      </c>
      <c r="E902" s="4" t="s">
        <v>22</v>
      </c>
      <c r="F902" s="4" t="s">
        <v>39</v>
      </c>
      <c r="G902" s="4" t="s">
        <v>53</v>
      </c>
      <c r="H902" s="4" t="s">
        <v>799</v>
      </c>
      <c r="I902" s="4" t="s">
        <v>799</v>
      </c>
      <c r="J902" s="4" t="s">
        <v>776</v>
      </c>
      <c r="K902" s="4" t="s">
        <v>776</v>
      </c>
      <c r="L9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RadiopharmaNoExpressBOSPHXUSUSAMERICASAMERICAS</v>
      </c>
      <c r="M902" s="7">
        <v>1724.545355000007</v>
      </c>
      <c r="N902" s="4">
        <v>271</v>
      </c>
      <c r="O902" s="13">
        <v>6.3636359963099887</v>
      </c>
      <c r="P902" s="8" t="s">
        <v>909</v>
      </c>
      <c r="Q902" s="12" t="s">
        <v>472</v>
      </c>
      <c r="R902" s="12" t="s">
        <v>792</v>
      </c>
      <c r="S902" s="12"/>
      <c r="T902" s="12" t="s">
        <v>859</v>
      </c>
      <c r="U902" s="22">
        <v>46</v>
      </c>
      <c r="V902" s="12">
        <v>150</v>
      </c>
      <c r="W902" s="12"/>
      <c r="X902" s="12">
        <v>4.5</v>
      </c>
      <c r="Y902" s="12">
        <v>4.5</v>
      </c>
      <c r="Z902" s="12">
        <v>4.5</v>
      </c>
      <c r="AA902" s="12">
        <v>4.5</v>
      </c>
      <c r="AB902" s="12">
        <v>4.5</v>
      </c>
      <c r="AC902" s="12">
        <v>4.5</v>
      </c>
      <c r="AD902" s="12">
        <v>4.5</v>
      </c>
      <c r="AE902" s="12"/>
      <c r="AF902" s="12" t="s">
        <v>881</v>
      </c>
      <c r="AG902" s="12" t="s">
        <v>881</v>
      </c>
      <c r="AH902" s="12">
        <v>0.12</v>
      </c>
      <c r="AI902" s="12" t="s">
        <v>882</v>
      </c>
      <c r="AJ902" s="12" t="s">
        <v>883</v>
      </c>
      <c r="AK902" s="12" t="s">
        <v>881</v>
      </c>
      <c r="AL902" s="16" t="s">
        <v>908</v>
      </c>
      <c r="AM902" s="12" t="s">
        <v>1500</v>
      </c>
      <c r="AN902" s="27">
        <f>VLOOKUP(Table24[[#This Row],[USD conversion]],Sheet2!A:B,2,FALSE)</f>
        <v>1</v>
      </c>
      <c r="AO902" s="28">
        <f>Table24[[#This Row],[Min Charge]]*Table24[[#This Row],[Conversion Rate]]</f>
        <v>150</v>
      </c>
      <c r="AP902" s="28">
        <f>Table24[[#This Row],[45]]*Table24[[#This Row],[Conversion Rate]]</f>
        <v>0</v>
      </c>
      <c r="AQ902" s="28">
        <f>Table24[[#This Row],[100]]*Table24[[#This Row],[Conversion Rate]]</f>
        <v>4.5</v>
      </c>
      <c r="AR902" s="28">
        <f>Table24[[#This Row],[200]]*Table24[[#This Row],[Conversion Rate]]</f>
        <v>4.5</v>
      </c>
      <c r="AS902" s="28">
        <f>Table24[[#This Row],[300]]*Table24[[#This Row],[Conversion Rate]]</f>
        <v>4.5</v>
      </c>
      <c r="AT902" s="28">
        <f>Table24[[#This Row],[500]]*Table24[[#This Row],[Conversion Rate]]</f>
        <v>4.5</v>
      </c>
      <c r="AU902" s="28">
        <f>Table24[[#This Row],[1000]]*Table24[[#This Row],[Conversion Rate]]</f>
        <v>4.5</v>
      </c>
      <c r="AV902" s="28">
        <f>Table24[[#This Row],[2500]]*Table24[[#This Row],[Conversion Rate]]</f>
        <v>4.5</v>
      </c>
      <c r="AW902" s="28">
        <f>Table24[[#This Row],[5000]]*Table24[[#This Row],[Conversion Rate]]</f>
        <v>4.5</v>
      </c>
      <c r="AX902" s="28">
        <f>Table24[[#This Row],[All In/ ++]]</f>
        <v>0</v>
      </c>
      <c r="AY902" s="28" t="e">
        <f>Table24[[#This Row],[FSC]]*Table24[[#This Row],[Conversion Rate]]</f>
        <v>#VALUE!</v>
      </c>
      <c r="AZ902" s="28" t="e">
        <f>Table24[[#This Row],[SSC]]*Table24[[#This Row],[Conversion Rate]]</f>
        <v>#VALUE!</v>
      </c>
      <c r="BA902" s="28">
        <f>Table24[[#This Row],[Screening]]*Table24[[#This Row],[Conversion Rate]]</f>
        <v>0.12</v>
      </c>
      <c r="BB902" s="28" t="e">
        <f>Table24[[#This Row],[Other Charges]]*Table24[[#This Row],[Conversion Rate]]</f>
        <v>#VALUE!</v>
      </c>
      <c r="BC902" s="28" t="e">
        <f>Table24[[#This Row],[Dry Ice Charge]]*Table24[[#This Row],[Conversion Rate]]</f>
        <v>#VALUE!</v>
      </c>
      <c r="BD902" s="28" t="e">
        <f>Table24[[#This Row],[SAF/kg]]*Table24[[#This Row],[Conversion Rate]]</f>
        <v>#VALUE!</v>
      </c>
      <c r="BE902" s="30" cm="1">
        <f t="array" ref="BE902">IF(COUNTIFS(F$20:F$1213,F902,G$20:G$1213,G902)&gt;1,
    _xlfn.PERCENTRANK.INC(
        _xlfn._xlws.FILTER(AO$20:AO$1213, (F$20:F$1213=F902)*(G$20:G$1213=G902)*ISNUMBER(AO$20:AO$1213)),
        AO902
    ),
    0
)</f>
        <v>1</v>
      </c>
      <c r="BF902" s="28" t="str">
        <f t="shared" si="13"/>
        <v>Red</v>
      </c>
    </row>
    <row r="903" spans="3:58" hidden="1">
      <c r="C903" s="6" t="s">
        <v>35</v>
      </c>
      <c r="D903" s="4" t="s">
        <v>21</v>
      </c>
      <c r="E903" s="4" t="s">
        <v>22</v>
      </c>
      <c r="F903" s="4" t="s">
        <v>41</v>
      </c>
      <c r="G903" s="4" t="s">
        <v>42</v>
      </c>
      <c r="H903" s="4" t="s">
        <v>799</v>
      </c>
      <c r="I903" s="4" t="s">
        <v>799</v>
      </c>
      <c r="J903" s="4" t="s">
        <v>776</v>
      </c>
      <c r="K903" s="4" t="s">
        <v>776</v>
      </c>
      <c r="L9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GCNoExpressBWIBUFUSUSAMERICASAMERICAS</v>
      </c>
      <c r="M903" s="7">
        <v>1125.4541180000124</v>
      </c>
      <c r="N903" s="4">
        <v>911</v>
      </c>
      <c r="O903" s="13">
        <v>1.2354051789242726</v>
      </c>
      <c r="P903" s="8" t="s">
        <v>909</v>
      </c>
      <c r="Q903" s="12" t="s">
        <v>472</v>
      </c>
      <c r="R903" s="12" t="s">
        <v>792</v>
      </c>
      <c r="S903" s="12" t="s">
        <v>32</v>
      </c>
      <c r="T903" s="12" t="s">
        <v>859</v>
      </c>
      <c r="U903" s="22"/>
      <c r="V903" s="12">
        <v>150</v>
      </c>
      <c r="W903" s="12"/>
      <c r="X903" s="12">
        <v>2.85</v>
      </c>
      <c r="Y903" s="12">
        <v>2.85</v>
      </c>
      <c r="Z903" s="12">
        <v>2.85</v>
      </c>
      <c r="AA903" s="12">
        <v>2.85</v>
      </c>
      <c r="AB903" s="12">
        <v>2.85</v>
      </c>
      <c r="AC903" s="12">
        <v>2.85</v>
      </c>
      <c r="AD903" s="12">
        <v>2.85</v>
      </c>
      <c r="AE903" s="12"/>
      <c r="AF903" s="12" t="s">
        <v>881</v>
      </c>
      <c r="AG903" s="12" t="s">
        <v>881</v>
      </c>
      <c r="AH903" s="12">
        <v>0.12</v>
      </c>
      <c r="AI903" s="12" t="s">
        <v>882</v>
      </c>
      <c r="AJ903" s="12" t="s">
        <v>883</v>
      </c>
      <c r="AK903" s="12" t="s">
        <v>881</v>
      </c>
      <c r="AL903" s="16" t="s">
        <v>885</v>
      </c>
      <c r="AM903" s="12" t="s">
        <v>1500</v>
      </c>
      <c r="AN903" s="27">
        <f>VLOOKUP(Table24[[#This Row],[USD conversion]],Sheet2!A:B,2,FALSE)</f>
        <v>1</v>
      </c>
      <c r="AO903" s="28">
        <f>Table24[[#This Row],[Min Charge]]*Table24[[#This Row],[Conversion Rate]]</f>
        <v>150</v>
      </c>
      <c r="AP903" s="28">
        <f>Table24[[#This Row],[45]]*Table24[[#This Row],[Conversion Rate]]</f>
        <v>0</v>
      </c>
      <c r="AQ903" s="28">
        <f>Table24[[#This Row],[100]]*Table24[[#This Row],[Conversion Rate]]</f>
        <v>2.85</v>
      </c>
      <c r="AR903" s="28">
        <f>Table24[[#This Row],[200]]*Table24[[#This Row],[Conversion Rate]]</f>
        <v>2.85</v>
      </c>
      <c r="AS903" s="28">
        <f>Table24[[#This Row],[300]]*Table24[[#This Row],[Conversion Rate]]</f>
        <v>2.85</v>
      </c>
      <c r="AT903" s="28">
        <f>Table24[[#This Row],[500]]*Table24[[#This Row],[Conversion Rate]]</f>
        <v>2.85</v>
      </c>
      <c r="AU903" s="28">
        <f>Table24[[#This Row],[1000]]*Table24[[#This Row],[Conversion Rate]]</f>
        <v>2.85</v>
      </c>
      <c r="AV903" s="28">
        <f>Table24[[#This Row],[2500]]*Table24[[#This Row],[Conversion Rate]]</f>
        <v>2.85</v>
      </c>
      <c r="AW903" s="28">
        <f>Table24[[#This Row],[5000]]*Table24[[#This Row],[Conversion Rate]]</f>
        <v>2.85</v>
      </c>
      <c r="AX903" s="28">
        <f>Table24[[#This Row],[All In/ ++]]</f>
        <v>0</v>
      </c>
      <c r="AY903" s="28" t="e">
        <f>Table24[[#This Row],[FSC]]*Table24[[#This Row],[Conversion Rate]]</f>
        <v>#VALUE!</v>
      </c>
      <c r="AZ903" s="28" t="e">
        <f>Table24[[#This Row],[SSC]]*Table24[[#This Row],[Conversion Rate]]</f>
        <v>#VALUE!</v>
      </c>
      <c r="BA903" s="28">
        <f>Table24[[#This Row],[Screening]]*Table24[[#This Row],[Conversion Rate]]</f>
        <v>0.12</v>
      </c>
      <c r="BB903" s="28" t="e">
        <f>Table24[[#This Row],[Other Charges]]*Table24[[#This Row],[Conversion Rate]]</f>
        <v>#VALUE!</v>
      </c>
      <c r="BC903" s="28" t="e">
        <f>Table24[[#This Row],[Dry Ice Charge]]*Table24[[#This Row],[Conversion Rate]]</f>
        <v>#VALUE!</v>
      </c>
      <c r="BD903" s="28" t="e">
        <f>Table24[[#This Row],[SAF/kg]]*Table24[[#This Row],[Conversion Rate]]</f>
        <v>#VALUE!</v>
      </c>
      <c r="BE903" s="30" cm="1">
        <f t="array" ref="BE903">IF(COUNTIFS(F$20:F$1213,F903,G$20:G$1213,G903)&gt;1,
    _xlfn.PERCENTRANK.INC(
        _xlfn._xlws.FILTER(AO$20:AO$1213, (F$20:F$1213=F903)*(G$20:G$1213=G903)*ISNUMBER(AO$20:AO$1213)),
        AO903
    ),
    0
)</f>
        <v>1</v>
      </c>
      <c r="BF903" s="28" t="str">
        <f t="shared" si="13"/>
        <v>Red</v>
      </c>
    </row>
    <row r="904" spans="3:58" hidden="1">
      <c r="C904" s="6" t="s">
        <v>20</v>
      </c>
      <c r="D904" s="4" t="s">
        <v>21</v>
      </c>
      <c r="E904" s="4" t="s">
        <v>22</v>
      </c>
      <c r="F904" s="4" t="s">
        <v>41</v>
      </c>
      <c r="G904" s="4" t="s">
        <v>40</v>
      </c>
      <c r="H904" s="4" t="s">
        <v>799</v>
      </c>
      <c r="I904" s="4" t="s">
        <v>799</v>
      </c>
      <c r="J904" s="4" t="s">
        <v>776</v>
      </c>
      <c r="K904" s="4" t="s">
        <v>776</v>
      </c>
      <c r="L9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PharmaNoExpressBWIDTWUSUSAMERICASAMERICAS</v>
      </c>
      <c r="M904" s="7">
        <v>5670.9086790000147</v>
      </c>
      <c r="N904" s="4">
        <v>629</v>
      </c>
      <c r="O904" s="13">
        <v>9.0157530667726782</v>
      </c>
      <c r="P904" s="8" t="s">
        <v>909</v>
      </c>
      <c r="Q904" s="12" t="s">
        <v>472</v>
      </c>
      <c r="R904" s="12" t="s">
        <v>792</v>
      </c>
      <c r="S904" s="12" t="s">
        <v>32</v>
      </c>
      <c r="T904" s="12" t="s">
        <v>859</v>
      </c>
      <c r="U904" s="22"/>
      <c r="V904" s="12">
        <v>150</v>
      </c>
      <c r="W904" s="12"/>
      <c r="X904" s="12">
        <v>2.5</v>
      </c>
      <c r="Y904" s="12">
        <v>2.5</v>
      </c>
      <c r="Z904" s="12">
        <v>2.5</v>
      </c>
      <c r="AA904" s="12">
        <v>2.5</v>
      </c>
      <c r="AB904" s="12">
        <v>2.5</v>
      </c>
      <c r="AC904" s="12">
        <v>2.5</v>
      </c>
      <c r="AD904" s="12">
        <v>2.5</v>
      </c>
      <c r="AE904" s="12"/>
      <c r="AF904" s="12" t="s">
        <v>881</v>
      </c>
      <c r="AG904" s="12" t="s">
        <v>881</v>
      </c>
      <c r="AH904" s="12">
        <v>0.12</v>
      </c>
      <c r="AI904" s="12" t="s">
        <v>882</v>
      </c>
      <c r="AJ904" s="12" t="s">
        <v>883</v>
      </c>
      <c r="AK904" s="12" t="s">
        <v>881</v>
      </c>
      <c r="AL904" s="16" t="s">
        <v>885</v>
      </c>
      <c r="AM904" s="12" t="s">
        <v>1500</v>
      </c>
      <c r="AN904" s="27">
        <f>VLOOKUP(Table24[[#This Row],[USD conversion]],Sheet2!A:B,2,FALSE)</f>
        <v>1</v>
      </c>
      <c r="AO904" s="28">
        <f>Table24[[#This Row],[Min Charge]]*Table24[[#This Row],[Conversion Rate]]</f>
        <v>150</v>
      </c>
      <c r="AP904" s="28">
        <f>Table24[[#This Row],[45]]*Table24[[#This Row],[Conversion Rate]]</f>
        <v>0</v>
      </c>
      <c r="AQ904" s="28">
        <f>Table24[[#This Row],[100]]*Table24[[#This Row],[Conversion Rate]]</f>
        <v>2.5</v>
      </c>
      <c r="AR904" s="28">
        <f>Table24[[#This Row],[200]]*Table24[[#This Row],[Conversion Rate]]</f>
        <v>2.5</v>
      </c>
      <c r="AS904" s="28">
        <f>Table24[[#This Row],[300]]*Table24[[#This Row],[Conversion Rate]]</f>
        <v>2.5</v>
      </c>
      <c r="AT904" s="28">
        <f>Table24[[#This Row],[500]]*Table24[[#This Row],[Conversion Rate]]</f>
        <v>2.5</v>
      </c>
      <c r="AU904" s="28">
        <f>Table24[[#This Row],[1000]]*Table24[[#This Row],[Conversion Rate]]</f>
        <v>2.5</v>
      </c>
      <c r="AV904" s="28">
        <f>Table24[[#This Row],[2500]]*Table24[[#This Row],[Conversion Rate]]</f>
        <v>2.5</v>
      </c>
      <c r="AW904" s="28">
        <f>Table24[[#This Row],[5000]]*Table24[[#This Row],[Conversion Rate]]</f>
        <v>2.5</v>
      </c>
      <c r="AX904" s="28">
        <f>Table24[[#This Row],[All In/ ++]]</f>
        <v>0</v>
      </c>
      <c r="AY904" s="28" t="e">
        <f>Table24[[#This Row],[FSC]]*Table24[[#This Row],[Conversion Rate]]</f>
        <v>#VALUE!</v>
      </c>
      <c r="AZ904" s="28" t="e">
        <f>Table24[[#This Row],[SSC]]*Table24[[#This Row],[Conversion Rate]]</f>
        <v>#VALUE!</v>
      </c>
      <c r="BA904" s="28">
        <f>Table24[[#This Row],[Screening]]*Table24[[#This Row],[Conversion Rate]]</f>
        <v>0.12</v>
      </c>
      <c r="BB904" s="28" t="e">
        <f>Table24[[#This Row],[Other Charges]]*Table24[[#This Row],[Conversion Rate]]</f>
        <v>#VALUE!</v>
      </c>
      <c r="BC904" s="28" t="e">
        <f>Table24[[#This Row],[Dry Ice Charge]]*Table24[[#This Row],[Conversion Rate]]</f>
        <v>#VALUE!</v>
      </c>
      <c r="BD904" s="28" t="e">
        <f>Table24[[#This Row],[SAF/kg]]*Table24[[#This Row],[Conversion Rate]]</f>
        <v>#VALUE!</v>
      </c>
      <c r="BE904" s="30" cm="1">
        <f t="array" ref="BE904">IF(COUNTIFS(F$20:F$1213,F904,G$20:G$1213,G904)&gt;1,
    _xlfn.PERCENTRANK.INC(
        _xlfn._xlws.FILTER(AO$20:AO$1213, (F$20:F$1213=F904)*(G$20:G$1213=G904)*ISNUMBER(AO$20:AO$1213)),
        AO904
    ),
    0
)</f>
        <v>1</v>
      </c>
      <c r="BF904" s="28" t="str">
        <f t="shared" si="13"/>
        <v>Red</v>
      </c>
    </row>
    <row r="905" spans="3:58" hidden="1">
      <c r="C905" s="6" t="s">
        <v>20</v>
      </c>
      <c r="D905" s="4" t="s">
        <v>21</v>
      </c>
      <c r="E905" s="4" t="s">
        <v>22</v>
      </c>
      <c r="F905" s="4" t="s">
        <v>75</v>
      </c>
      <c r="G905" s="4" t="s">
        <v>69</v>
      </c>
      <c r="H905" s="4" t="s">
        <v>799</v>
      </c>
      <c r="I905" s="4" t="s">
        <v>799</v>
      </c>
      <c r="J905" s="4" t="s">
        <v>776</v>
      </c>
      <c r="K905" s="4" t="s">
        <v>776</v>
      </c>
      <c r="L9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PharmaNoExpressCIDMSPUSUSAMERICASAMERICAS</v>
      </c>
      <c r="M905" s="7">
        <v>3059.5453380000126</v>
      </c>
      <c r="N905" s="4">
        <v>263</v>
      </c>
      <c r="O905" s="13">
        <v>11.633252235741493</v>
      </c>
      <c r="P905" s="8" t="s">
        <v>909</v>
      </c>
      <c r="Q905" s="12" t="s">
        <v>472</v>
      </c>
      <c r="R905" s="12" t="s">
        <v>792</v>
      </c>
      <c r="S905" s="12" t="s">
        <v>33</v>
      </c>
      <c r="T905" s="12" t="s">
        <v>859</v>
      </c>
      <c r="U905" s="22"/>
      <c r="V905" s="12">
        <v>150</v>
      </c>
      <c r="W905" s="12"/>
      <c r="X905" s="12">
        <v>2.5</v>
      </c>
      <c r="Y905" s="12">
        <v>2.5</v>
      </c>
      <c r="Z905" s="12">
        <v>2.5</v>
      </c>
      <c r="AA905" s="12">
        <v>2.5</v>
      </c>
      <c r="AB905" s="12">
        <v>2.5</v>
      </c>
      <c r="AC905" s="12">
        <v>2.5</v>
      </c>
      <c r="AD905" s="12">
        <v>2.5</v>
      </c>
      <c r="AE905" s="12"/>
      <c r="AF905" s="12" t="s">
        <v>881</v>
      </c>
      <c r="AG905" s="12" t="s">
        <v>881</v>
      </c>
      <c r="AH905" s="12">
        <v>0.12</v>
      </c>
      <c r="AI905" s="12" t="s">
        <v>882</v>
      </c>
      <c r="AJ905" s="12" t="s">
        <v>883</v>
      </c>
      <c r="AK905" s="12" t="s">
        <v>881</v>
      </c>
      <c r="AL905" s="16" t="s">
        <v>885</v>
      </c>
      <c r="AM905" s="12" t="s">
        <v>1500</v>
      </c>
      <c r="AN905" s="27">
        <f>VLOOKUP(Table24[[#This Row],[USD conversion]],Sheet2!A:B,2,FALSE)</f>
        <v>1</v>
      </c>
      <c r="AO905" s="28">
        <f>Table24[[#This Row],[Min Charge]]*Table24[[#This Row],[Conversion Rate]]</f>
        <v>150</v>
      </c>
      <c r="AP905" s="28">
        <f>Table24[[#This Row],[45]]*Table24[[#This Row],[Conversion Rate]]</f>
        <v>0</v>
      </c>
      <c r="AQ905" s="28">
        <f>Table24[[#This Row],[100]]*Table24[[#This Row],[Conversion Rate]]</f>
        <v>2.5</v>
      </c>
      <c r="AR905" s="28">
        <f>Table24[[#This Row],[200]]*Table24[[#This Row],[Conversion Rate]]</f>
        <v>2.5</v>
      </c>
      <c r="AS905" s="28">
        <f>Table24[[#This Row],[300]]*Table24[[#This Row],[Conversion Rate]]</f>
        <v>2.5</v>
      </c>
      <c r="AT905" s="28">
        <f>Table24[[#This Row],[500]]*Table24[[#This Row],[Conversion Rate]]</f>
        <v>2.5</v>
      </c>
      <c r="AU905" s="28">
        <f>Table24[[#This Row],[1000]]*Table24[[#This Row],[Conversion Rate]]</f>
        <v>2.5</v>
      </c>
      <c r="AV905" s="28">
        <f>Table24[[#This Row],[2500]]*Table24[[#This Row],[Conversion Rate]]</f>
        <v>2.5</v>
      </c>
      <c r="AW905" s="28">
        <f>Table24[[#This Row],[5000]]*Table24[[#This Row],[Conversion Rate]]</f>
        <v>2.5</v>
      </c>
      <c r="AX905" s="28">
        <f>Table24[[#This Row],[All In/ ++]]</f>
        <v>0</v>
      </c>
      <c r="AY905" s="28" t="e">
        <f>Table24[[#This Row],[FSC]]*Table24[[#This Row],[Conversion Rate]]</f>
        <v>#VALUE!</v>
      </c>
      <c r="AZ905" s="28" t="e">
        <f>Table24[[#This Row],[SSC]]*Table24[[#This Row],[Conversion Rate]]</f>
        <v>#VALUE!</v>
      </c>
      <c r="BA905" s="28">
        <f>Table24[[#This Row],[Screening]]*Table24[[#This Row],[Conversion Rate]]</f>
        <v>0.12</v>
      </c>
      <c r="BB905" s="28" t="e">
        <f>Table24[[#This Row],[Other Charges]]*Table24[[#This Row],[Conversion Rate]]</f>
        <v>#VALUE!</v>
      </c>
      <c r="BC905" s="28" t="e">
        <f>Table24[[#This Row],[Dry Ice Charge]]*Table24[[#This Row],[Conversion Rate]]</f>
        <v>#VALUE!</v>
      </c>
      <c r="BD905" s="28" t="e">
        <f>Table24[[#This Row],[SAF/kg]]*Table24[[#This Row],[Conversion Rate]]</f>
        <v>#VALUE!</v>
      </c>
      <c r="BE905" s="30" cm="1">
        <f t="array" ref="BE905">IF(COUNTIFS(F$20:F$1213,F905,G$20:G$1213,G905)&gt;1,
    _xlfn.PERCENTRANK.INC(
        _xlfn._xlws.FILTER(AO$20:AO$1213, (F$20:F$1213=F905)*(G$20:G$1213=G905)*ISNUMBER(AO$20:AO$1213)),
        AO905
    ),
    0
)</f>
        <v>1</v>
      </c>
      <c r="BF905" s="28" t="str">
        <f t="shared" si="13"/>
        <v>Red</v>
      </c>
    </row>
    <row r="906" spans="3:58" hidden="1">
      <c r="C906" s="6" t="s">
        <v>20</v>
      </c>
      <c r="D906" s="4" t="s">
        <v>21</v>
      </c>
      <c r="E906" s="4" t="s">
        <v>22</v>
      </c>
      <c r="F906" s="4" t="s">
        <v>71</v>
      </c>
      <c r="G906" s="4" t="s">
        <v>68</v>
      </c>
      <c r="H906" s="4" t="s">
        <v>799</v>
      </c>
      <c r="I906" s="4" t="s">
        <v>799</v>
      </c>
      <c r="J906" s="4" t="s">
        <v>776</v>
      </c>
      <c r="K906" s="4" t="s">
        <v>776</v>
      </c>
      <c r="L9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PharmaNoExpressCLTDAYUSUSAMERICASAMERICAS</v>
      </c>
      <c r="M906" s="7">
        <v>2729.7725930000083</v>
      </c>
      <c r="N906" s="4">
        <v>282</v>
      </c>
      <c r="O906" s="13">
        <v>9.6800446560283984</v>
      </c>
      <c r="P906" s="8" t="s">
        <v>909</v>
      </c>
      <c r="Q906" s="12" t="s">
        <v>472</v>
      </c>
      <c r="R906" s="12" t="s">
        <v>792</v>
      </c>
      <c r="S906" s="12" t="s">
        <v>32</v>
      </c>
      <c r="T906" s="12" t="s">
        <v>859</v>
      </c>
      <c r="U906" s="22"/>
      <c r="V906" s="12">
        <v>150</v>
      </c>
      <c r="W906" s="12"/>
      <c r="X906" s="12">
        <v>2.5</v>
      </c>
      <c r="Y906" s="12">
        <v>2.5</v>
      </c>
      <c r="Z906" s="12">
        <v>2.5</v>
      </c>
      <c r="AA906" s="12">
        <v>2.5</v>
      </c>
      <c r="AB906" s="12">
        <v>2.5</v>
      </c>
      <c r="AC906" s="12">
        <v>2.5</v>
      </c>
      <c r="AD906" s="12">
        <v>2.5</v>
      </c>
      <c r="AE906" s="12"/>
      <c r="AF906" s="12" t="s">
        <v>881</v>
      </c>
      <c r="AG906" s="12" t="s">
        <v>881</v>
      </c>
      <c r="AH906" s="12">
        <v>0.12</v>
      </c>
      <c r="AI906" s="12" t="s">
        <v>882</v>
      </c>
      <c r="AJ906" s="12" t="s">
        <v>883</v>
      </c>
      <c r="AK906" s="12" t="s">
        <v>881</v>
      </c>
      <c r="AL906" s="16" t="s">
        <v>885</v>
      </c>
      <c r="AM906" s="12" t="s">
        <v>1500</v>
      </c>
      <c r="AN906" s="27">
        <f>VLOOKUP(Table24[[#This Row],[USD conversion]],Sheet2!A:B,2,FALSE)</f>
        <v>1</v>
      </c>
      <c r="AO906" s="28">
        <f>Table24[[#This Row],[Min Charge]]*Table24[[#This Row],[Conversion Rate]]</f>
        <v>150</v>
      </c>
      <c r="AP906" s="28">
        <f>Table24[[#This Row],[45]]*Table24[[#This Row],[Conversion Rate]]</f>
        <v>0</v>
      </c>
      <c r="AQ906" s="28">
        <f>Table24[[#This Row],[100]]*Table24[[#This Row],[Conversion Rate]]</f>
        <v>2.5</v>
      </c>
      <c r="AR906" s="28">
        <f>Table24[[#This Row],[200]]*Table24[[#This Row],[Conversion Rate]]</f>
        <v>2.5</v>
      </c>
      <c r="AS906" s="28">
        <f>Table24[[#This Row],[300]]*Table24[[#This Row],[Conversion Rate]]</f>
        <v>2.5</v>
      </c>
      <c r="AT906" s="28">
        <f>Table24[[#This Row],[500]]*Table24[[#This Row],[Conversion Rate]]</f>
        <v>2.5</v>
      </c>
      <c r="AU906" s="28">
        <f>Table24[[#This Row],[1000]]*Table24[[#This Row],[Conversion Rate]]</f>
        <v>2.5</v>
      </c>
      <c r="AV906" s="28">
        <f>Table24[[#This Row],[2500]]*Table24[[#This Row],[Conversion Rate]]</f>
        <v>2.5</v>
      </c>
      <c r="AW906" s="28">
        <f>Table24[[#This Row],[5000]]*Table24[[#This Row],[Conversion Rate]]</f>
        <v>2.5</v>
      </c>
      <c r="AX906" s="28">
        <f>Table24[[#This Row],[All In/ ++]]</f>
        <v>0</v>
      </c>
      <c r="AY906" s="28" t="e">
        <f>Table24[[#This Row],[FSC]]*Table24[[#This Row],[Conversion Rate]]</f>
        <v>#VALUE!</v>
      </c>
      <c r="AZ906" s="28" t="e">
        <f>Table24[[#This Row],[SSC]]*Table24[[#This Row],[Conversion Rate]]</f>
        <v>#VALUE!</v>
      </c>
      <c r="BA906" s="28">
        <f>Table24[[#This Row],[Screening]]*Table24[[#This Row],[Conversion Rate]]</f>
        <v>0.12</v>
      </c>
      <c r="BB906" s="28" t="e">
        <f>Table24[[#This Row],[Other Charges]]*Table24[[#This Row],[Conversion Rate]]</f>
        <v>#VALUE!</v>
      </c>
      <c r="BC906" s="28" t="e">
        <f>Table24[[#This Row],[Dry Ice Charge]]*Table24[[#This Row],[Conversion Rate]]</f>
        <v>#VALUE!</v>
      </c>
      <c r="BD906" s="28" t="e">
        <f>Table24[[#This Row],[SAF/kg]]*Table24[[#This Row],[Conversion Rate]]</f>
        <v>#VALUE!</v>
      </c>
      <c r="BE906" s="30" cm="1">
        <f t="array" ref="BE906">IF(COUNTIFS(F$20:F$1213,F906,G$20:G$1213,G906)&gt;1,
    _xlfn.PERCENTRANK.INC(
        _xlfn._xlws.FILTER(AO$20:AO$1213, (F$20:F$1213=F906)*(G$20:G$1213=G906)*ISNUMBER(AO$20:AO$1213)),
        AO906
    ),
    0
)</f>
        <v>1</v>
      </c>
      <c r="BF906" s="28" t="str">
        <f t="shared" si="13"/>
        <v>Red</v>
      </c>
    </row>
    <row r="907" spans="3:58" hidden="1">
      <c r="C907" s="6" t="s">
        <v>20</v>
      </c>
      <c r="D907" s="4" t="s">
        <v>21</v>
      </c>
      <c r="E907" s="4" t="s">
        <v>22</v>
      </c>
      <c r="F907" s="4" t="s">
        <v>79</v>
      </c>
      <c r="G907" s="4" t="s">
        <v>80</v>
      </c>
      <c r="H907" s="4" t="s">
        <v>799</v>
      </c>
      <c r="I907" s="4" t="s">
        <v>799</v>
      </c>
      <c r="J907" s="4" t="s">
        <v>776</v>
      </c>
      <c r="K907" s="4" t="s">
        <v>776</v>
      </c>
      <c r="L9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PharmaNoExpressCOUBTVUSUSAMERICASAMERICAS</v>
      </c>
      <c r="M907" s="7">
        <v>4430.0090300000047</v>
      </c>
      <c r="N907" s="4">
        <v>233</v>
      </c>
      <c r="O907" s="13">
        <v>19.012914291845515</v>
      </c>
      <c r="P907" s="8" t="s">
        <v>909</v>
      </c>
      <c r="Q907" s="12" t="s">
        <v>472</v>
      </c>
      <c r="R907" s="12" t="s">
        <v>792</v>
      </c>
      <c r="S907" s="12" t="s">
        <v>57</v>
      </c>
      <c r="T907" s="12" t="s">
        <v>859</v>
      </c>
      <c r="U907" s="22"/>
      <c r="V907" s="12">
        <v>150</v>
      </c>
      <c r="W907" s="12"/>
      <c r="X907" s="12">
        <v>2.5</v>
      </c>
      <c r="Y907" s="12">
        <v>2.5</v>
      </c>
      <c r="Z907" s="12">
        <v>2.5</v>
      </c>
      <c r="AA907" s="12">
        <v>2.5</v>
      </c>
      <c r="AB907" s="12">
        <v>2.5</v>
      </c>
      <c r="AC907" s="12">
        <v>2.5</v>
      </c>
      <c r="AD907" s="12">
        <v>2.5</v>
      </c>
      <c r="AE907" s="12"/>
      <c r="AF907" s="12" t="s">
        <v>881</v>
      </c>
      <c r="AG907" s="12" t="s">
        <v>881</v>
      </c>
      <c r="AH907" s="12">
        <v>0.12</v>
      </c>
      <c r="AI907" s="12" t="s">
        <v>882</v>
      </c>
      <c r="AJ907" s="12" t="s">
        <v>883</v>
      </c>
      <c r="AK907" s="12" t="s">
        <v>881</v>
      </c>
      <c r="AL907" s="16" t="s">
        <v>885</v>
      </c>
      <c r="AM907" s="12" t="s">
        <v>1500</v>
      </c>
      <c r="AN907" s="27">
        <f>VLOOKUP(Table24[[#This Row],[USD conversion]],Sheet2!A:B,2,FALSE)</f>
        <v>1</v>
      </c>
      <c r="AO907" s="28">
        <f>Table24[[#This Row],[Min Charge]]*Table24[[#This Row],[Conversion Rate]]</f>
        <v>150</v>
      </c>
      <c r="AP907" s="28">
        <f>Table24[[#This Row],[45]]*Table24[[#This Row],[Conversion Rate]]</f>
        <v>0</v>
      </c>
      <c r="AQ907" s="28">
        <f>Table24[[#This Row],[100]]*Table24[[#This Row],[Conversion Rate]]</f>
        <v>2.5</v>
      </c>
      <c r="AR907" s="28">
        <f>Table24[[#This Row],[200]]*Table24[[#This Row],[Conversion Rate]]</f>
        <v>2.5</v>
      </c>
      <c r="AS907" s="28">
        <f>Table24[[#This Row],[300]]*Table24[[#This Row],[Conversion Rate]]</f>
        <v>2.5</v>
      </c>
      <c r="AT907" s="28">
        <f>Table24[[#This Row],[500]]*Table24[[#This Row],[Conversion Rate]]</f>
        <v>2.5</v>
      </c>
      <c r="AU907" s="28">
        <f>Table24[[#This Row],[1000]]*Table24[[#This Row],[Conversion Rate]]</f>
        <v>2.5</v>
      </c>
      <c r="AV907" s="28">
        <f>Table24[[#This Row],[2500]]*Table24[[#This Row],[Conversion Rate]]</f>
        <v>2.5</v>
      </c>
      <c r="AW907" s="28">
        <f>Table24[[#This Row],[5000]]*Table24[[#This Row],[Conversion Rate]]</f>
        <v>2.5</v>
      </c>
      <c r="AX907" s="28">
        <f>Table24[[#This Row],[All In/ ++]]</f>
        <v>0</v>
      </c>
      <c r="AY907" s="28" t="e">
        <f>Table24[[#This Row],[FSC]]*Table24[[#This Row],[Conversion Rate]]</f>
        <v>#VALUE!</v>
      </c>
      <c r="AZ907" s="28" t="e">
        <f>Table24[[#This Row],[SSC]]*Table24[[#This Row],[Conversion Rate]]</f>
        <v>#VALUE!</v>
      </c>
      <c r="BA907" s="28">
        <f>Table24[[#This Row],[Screening]]*Table24[[#This Row],[Conversion Rate]]</f>
        <v>0.12</v>
      </c>
      <c r="BB907" s="28" t="e">
        <f>Table24[[#This Row],[Other Charges]]*Table24[[#This Row],[Conversion Rate]]</f>
        <v>#VALUE!</v>
      </c>
      <c r="BC907" s="28" t="e">
        <f>Table24[[#This Row],[Dry Ice Charge]]*Table24[[#This Row],[Conversion Rate]]</f>
        <v>#VALUE!</v>
      </c>
      <c r="BD907" s="28" t="e">
        <f>Table24[[#This Row],[SAF/kg]]*Table24[[#This Row],[Conversion Rate]]</f>
        <v>#VALUE!</v>
      </c>
      <c r="BE907" s="30" cm="1">
        <f t="array" ref="BE907">IF(COUNTIFS(F$20:F$1213,F907,G$20:G$1213,G907)&gt;1,
    _xlfn.PERCENTRANK.INC(
        _xlfn._xlws.FILTER(AO$20:AO$1213, (F$20:F$1213=F907)*(G$20:G$1213=G907)*ISNUMBER(AO$20:AO$1213)),
        AO907
    ),
    0
)</f>
        <v>0</v>
      </c>
      <c r="BF907" s="28" t="str">
        <f t="shared" si="13"/>
        <v>Green</v>
      </c>
    </row>
    <row r="908" spans="3:58" hidden="1">
      <c r="C908" s="6" t="s">
        <v>20</v>
      </c>
      <c r="D908" s="4" t="s">
        <v>21</v>
      </c>
      <c r="E908" s="4" t="s">
        <v>22</v>
      </c>
      <c r="F908" s="4" t="s">
        <v>24</v>
      </c>
      <c r="G908" s="4" t="s">
        <v>23</v>
      </c>
      <c r="H908" s="4" t="s">
        <v>799</v>
      </c>
      <c r="I908" s="4" t="s">
        <v>799</v>
      </c>
      <c r="J908" s="4" t="s">
        <v>776</v>
      </c>
      <c r="K908" s="4" t="s">
        <v>776</v>
      </c>
      <c r="L9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PharmaNoExpressCVGATLUSUSAMERICASAMERICAS</v>
      </c>
      <c r="M908" s="7">
        <v>13056.363424999956</v>
      </c>
      <c r="N908" s="4">
        <v>448</v>
      </c>
      <c r="O908" s="13">
        <v>29.143668359374903</v>
      </c>
      <c r="P908" s="8" t="s">
        <v>909</v>
      </c>
      <c r="Q908" s="12" t="s">
        <v>472</v>
      </c>
      <c r="R908" s="12" t="s">
        <v>792</v>
      </c>
      <c r="S908" s="12" t="s">
        <v>57</v>
      </c>
      <c r="T908" s="12" t="s">
        <v>859</v>
      </c>
      <c r="U908" s="22"/>
      <c r="V908" s="12">
        <v>150</v>
      </c>
      <c r="W908" s="12"/>
      <c r="X908" s="12">
        <v>2.5</v>
      </c>
      <c r="Y908" s="12">
        <v>2.5</v>
      </c>
      <c r="Z908" s="12">
        <v>2.5</v>
      </c>
      <c r="AA908" s="12">
        <v>2.5</v>
      </c>
      <c r="AB908" s="12">
        <v>2.5</v>
      </c>
      <c r="AC908" s="12">
        <v>2.5</v>
      </c>
      <c r="AD908" s="12">
        <v>2.5</v>
      </c>
      <c r="AE908" s="12"/>
      <c r="AF908" s="12" t="s">
        <v>881</v>
      </c>
      <c r="AG908" s="12" t="s">
        <v>881</v>
      </c>
      <c r="AH908" s="12">
        <v>0.12</v>
      </c>
      <c r="AI908" s="12" t="s">
        <v>882</v>
      </c>
      <c r="AJ908" s="12" t="s">
        <v>883</v>
      </c>
      <c r="AK908" s="12" t="s">
        <v>881</v>
      </c>
      <c r="AL908" s="16" t="s">
        <v>885</v>
      </c>
      <c r="AM908" s="12" t="s">
        <v>1500</v>
      </c>
      <c r="AN908" s="27">
        <f>VLOOKUP(Table24[[#This Row],[USD conversion]],Sheet2!A:B,2,FALSE)</f>
        <v>1</v>
      </c>
      <c r="AO908" s="28">
        <f>Table24[[#This Row],[Min Charge]]*Table24[[#This Row],[Conversion Rate]]</f>
        <v>150</v>
      </c>
      <c r="AP908" s="28">
        <f>Table24[[#This Row],[45]]*Table24[[#This Row],[Conversion Rate]]</f>
        <v>0</v>
      </c>
      <c r="AQ908" s="28">
        <f>Table24[[#This Row],[100]]*Table24[[#This Row],[Conversion Rate]]</f>
        <v>2.5</v>
      </c>
      <c r="AR908" s="28">
        <f>Table24[[#This Row],[200]]*Table24[[#This Row],[Conversion Rate]]</f>
        <v>2.5</v>
      </c>
      <c r="AS908" s="28">
        <f>Table24[[#This Row],[300]]*Table24[[#This Row],[Conversion Rate]]</f>
        <v>2.5</v>
      </c>
      <c r="AT908" s="28">
        <f>Table24[[#This Row],[500]]*Table24[[#This Row],[Conversion Rate]]</f>
        <v>2.5</v>
      </c>
      <c r="AU908" s="28">
        <f>Table24[[#This Row],[1000]]*Table24[[#This Row],[Conversion Rate]]</f>
        <v>2.5</v>
      </c>
      <c r="AV908" s="28">
        <f>Table24[[#This Row],[2500]]*Table24[[#This Row],[Conversion Rate]]</f>
        <v>2.5</v>
      </c>
      <c r="AW908" s="28">
        <f>Table24[[#This Row],[5000]]*Table24[[#This Row],[Conversion Rate]]</f>
        <v>2.5</v>
      </c>
      <c r="AX908" s="28">
        <f>Table24[[#This Row],[All In/ ++]]</f>
        <v>0</v>
      </c>
      <c r="AY908" s="28" t="e">
        <f>Table24[[#This Row],[FSC]]*Table24[[#This Row],[Conversion Rate]]</f>
        <v>#VALUE!</v>
      </c>
      <c r="AZ908" s="28" t="e">
        <f>Table24[[#This Row],[SSC]]*Table24[[#This Row],[Conversion Rate]]</f>
        <v>#VALUE!</v>
      </c>
      <c r="BA908" s="28">
        <f>Table24[[#This Row],[Screening]]*Table24[[#This Row],[Conversion Rate]]</f>
        <v>0.12</v>
      </c>
      <c r="BB908" s="28" t="e">
        <f>Table24[[#This Row],[Other Charges]]*Table24[[#This Row],[Conversion Rate]]</f>
        <v>#VALUE!</v>
      </c>
      <c r="BC908" s="28" t="e">
        <f>Table24[[#This Row],[Dry Ice Charge]]*Table24[[#This Row],[Conversion Rate]]</f>
        <v>#VALUE!</v>
      </c>
      <c r="BD908" s="28" t="e">
        <f>Table24[[#This Row],[SAF/kg]]*Table24[[#This Row],[Conversion Rate]]</f>
        <v>#VALUE!</v>
      </c>
      <c r="BE908" s="30" cm="1">
        <f t="array" ref="BE908">IF(COUNTIFS(F$20:F$1213,F908,G$20:G$1213,G908)&gt;1,
    _xlfn.PERCENTRANK.INC(
        _xlfn._xlws.FILTER(AO$20:AO$1213, (F$20:F$1213=F908)*(G$20:G$1213=G908)*ISNUMBER(AO$20:AO$1213)),
        AO908
    ),
    0
)</f>
        <v>1</v>
      </c>
      <c r="BF908" s="28" t="str">
        <f t="shared" ref="BF908:BF971" si="14">IF(ISNUMBER(BE908), IF(BE908&lt;=0.2, "Green", IF(BE908&lt;=0.7, "Orange", "Red")), "")</f>
        <v>Red</v>
      </c>
    </row>
    <row r="909" spans="3:58" hidden="1">
      <c r="C909" s="6" t="s">
        <v>20</v>
      </c>
      <c r="D909" s="4" t="s">
        <v>472</v>
      </c>
      <c r="E909" s="4" t="s">
        <v>22</v>
      </c>
      <c r="F909" s="4" t="s">
        <v>24</v>
      </c>
      <c r="G909" s="4" t="s">
        <v>85</v>
      </c>
      <c r="H909" s="4" t="s">
        <v>799</v>
      </c>
      <c r="I909" s="4" t="s">
        <v>799</v>
      </c>
      <c r="J909" s="4" t="s">
        <v>776</v>
      </c>
      <c r="K909" s="4" t="s">
        <v>776</v>
      </c>
      <c r="L9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PharmaYesExpressCVGMIAUSUSAMERICASAMERICAS</v>
      </c>
      <c r="M909" s="7">
        <v>19456.480000000003</v>
      </c>
      <c r="N909" s="4">
        <v>500</v>
      </c>
      <c r="O909" s="13">
        <v>38.912960000000005</v>
      </c>
      <c r="P909" s="8" t="s">
        <v>909</v>
      </c>
      <c r="Q909" s="12" t="s">
        <v>472</v>
      </c>
      <c r="R909" s="12" t="s">
        <v>792</v>
      </c>
      <c r="S909" s="12" t="s">
        <v>57</v>
      </c>
      <c r="T909" s="12" t="s">
        <v>859</v>
      </c>
      <c r="U909" s="22"/>
      <c r="V909" s="12">
        <v>150</v>
      </c>
      <c r="W909" s="12"/>
      <c r="X909" s="12" t="s">
        <v>897</v>
      </c>
      <c r="Y909" s="12" t="s">
        <v>897</v>
      </c>
      <c r="Z909" s="12" t="s">
        <v>897</v>
      </c>
      <c r="AA909" s="12" t="s">
        <v>897</v>
      </c>
      <c r="AB909" s="12" t="s">
        <v>897</v>
      </c>
      <c r="AC909" s="12" t="s">
        <v>897</v>
      </c>
      <c r="AD909" s="12" t="s">
        <v>897</v>
      </c>
      <c r="AE909" s="12"/>
      <c r="AF909" s="12" t="s">
        <v>881</v>
      </c>
      <c r="AG909" s="12" t="s">
        <v>881</v>
      </c>
      <c r="AH909" s="12">
        <v>0.12</v>
      </c>
      <c r="AI909" s="12" t="s">
        <v>882</v>
      </c>
      <c r="AJ909" s="12" t="s">
        <v>883</v>
      </c>
      <c r="AK909" s="12" t="s">
        <v>881</v>
      </c>
      <c r="AL909" s="16" t="s">
        <v>898</v>
      </c>
      <c r="AM909" s="12" t="s">
        <v>1500</v>
      </c>
      <c r="AN909" s="27">
        <f>VLOOKUP(Table24[[#This Row],[USD conversion]],Sheet2!A:B,2,FALSE)</f>
        <v>1</v>
      </c>
      <c r="AO909" s="28">
        <f>Table24[[#This Row],[Min Charge]]*Table24[[#This Row],[Conversion Rate]]</f>
        <v>150</v>
      </c>
      <c r="AP909" s="28">
        <f>Table24[[#This Row],[45]]*Table24[[#This Row],[Conversion Rate]]</f>
        <v>0</v>
      </c>
      <c r="AQ909" s="28">
        <f>Table24[[#This Row],[100]]*Table24[[#This Row],[Conversion Rate]]</f>
        <v>2.25</v>
      </c>
      <c r="AR909" s="28">
        <f>Table24[[#This Row],[200]]*Table24[[#This Row],[Conversion Rate]]</f>
        <v>2.25</v>
      </c>
      <c r="AS909" s="28">
        <f>Table24[[#This Row],[300]]*Table24[[#This Row],[Conversion Rate]]</f>
        <v>2.25</v>
      </c>
      <c r="AT909" s="28">
        <f>Table24[[#This Row],[500]]*Table24[[#This Row],[Conversion Rate]]</f>
        <v>2.25</v>
      </c>
      <c r="AU909" s="28">
        <f>Table24[[#This Row],[1000]]*Table24[[#This Row],[Conversion Rate]]</f>
        <v>2.25</v>
      </c>
      <c r="AV909" s="28">
        <f>Table24[[#This Row],[2500]]*Table24[[#This Row],[Conversion Rate]]</f>
        <v>2.25</v>
      </c>
      <c r="AW909" s="28">
        <f>Table24[[#This Row],[5000]]*Table24[[#This Row],[Conversion Rate]]</f>
        <v>2.25</v>
      </c>
      <c r="AX909" s="28">
        <f>Table24[[#This Row],[All In/ ++]]</f>
        <v>0</v>
      </c>
      <c r="AY909" s="28" t="e">
        <f>Table24[[#This Row],[FSC]]*Table24[[#This Row],[Conversion Rate]]</f>
        <v>#VALUE!</v>
      </c>
      <c r="AZ909" s="28" t="e">
        <f>Table24[[#This Row],[SSC]]*Table24[[#This Row],[Conversion Rate]]</f>
        <v>#VALUE!</v>
      </c>
      <c r="BA909" s="28">
        <f>Table24[[#This Row],[Screening]]*Table24[[#This Row],[Conversion Rate]]</f>
        <v>0.12</v>
      </c>
      <c r="BB909" s="28" t="e">
        <f>Table24[[#This Row],[Other Charges]]*Table24[[#This Row],[Conversion Rate]]</f>
        <v>#VALUE!</v>
      </c>
      <c r="BC909" s="28" t="e">
        <f>Table24[[#This Row],[Dry Ice Charge]]*Table24[[#This Row],[Conversion Rate]]</f>
        <v>#VALUE!</v>
      </c>
      <c r="BD909" s="28" t="e">
        <f>Table24[[#This Row],[SAF/kg]]*Table24[[#This Row],[Conversion Rate]]</f>
        <v>#VALUE!</v>
      </c>
      <c r="BE909" s="30" cm="1">
        <f t="array" ref="BE909">IF(COUNTIFS(F$20:F$1213,F909,G$20:G$1213,G909)&gt;1,
    _xlfn.PERCENTRANK.INC(
        _xlfn._xlws.FILTER(AO$20:AO$1213, (F$20:F$1213=F909)*(G$20:G$1213=G909)*ISNUMBER(AO$20:AO$1213)),
        AO909
    ),
    0
)</f>
        <v>0</v>
      </c>
      <c r="BF909" s="28" t="str">
        <f t="shared" si="14"/>
        <v>Green</v>
      </c>
    </row>
    <row r="910" spans="3:58" hidden="1">
      <c r="C910" s="6" t="s">
        <v>20</v>
      </c>
      <c r="D910" s="4" t="s">
        <v>21</v>
      </c>
      <c r="E910" s="4" t="s">
        <v>22</v>
      </c>
      <c r="F910" s="4" t="s">
        <v>45</v>
      </c>
      <c r="G910" s="4" t="s">
        <v>23</v>
      </c>
      <c r="H910" s="4" t="s">
        <v>799</v>
      </c>
      <c r="I910" s="4" t="s">
        <v>799</v>
      </c>
      <c r="J910" s="4" t="s">
        <v>776</v>
      </c>
      <c r="K910" s="4" t="s">
        <v>776</v>
      </c>
      <c r="L9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PharmaNoExpressDFWATLUSUSAMERICASAMERICAS</v>
      </c>
      <c r="M910" s="7">
        <v>39733.181666999997</v>
      </c>
      <c r="N910" s="4">
        <v>379</v>
      </c>
      <c r="O910" s="13">
        <v>104.8368909419525</v>
      </c>
      <c r="P910" s="8" t="s">
        <v>909</v>
      </c>
      <c r="Q910" s="12" t="s">
        <v>472</v>
      </c>
      <c r="R910" s="12" t="s">
        <v>792</v>
      </c>
      <c r="S910" s="12" t="s">
        <v>33</v>
      </c>
      <c r="T910" s="12" t="s">
        <v>859</v>
      </c>
      <c r="U910" s="22"/>
      <c r="V910" s="12">
        <v>150</v>
      </c>
      <c r="W910" s="12"/>
      <c r="X910" s="12">
        <v>2.5</v>
      </c>
      <c r="Y910" s="12">
        <v>2.5</v>
      </c>
      <c r="Z910" s="12">
        <v>2.5</v>
      </c>
      <c r="AA910" s="12">
        <v>2.5</v>
      </c>
      <c r="AB910" s="12">
        <v>2.5</v>
      </c>
      <c r="AC910" s="12">
        <v>2.5</v>
      </c>
      <c r="AD910" s="12">
        <v>2.5</v>
      </c>
      <c r="AE910" s="12"/>
      <c r="AF910" s="12" t="s">
        <v>881</v>
      </c>
      <c r="AG910" s="12" t="s">
        <v>881</v>
      </c>
      <c r="AH910" s="12">
        <v>0.12</v>
      </c>
      <c r="AI910" s="12" t="s">
        <v>882</v>
      </c>
      <c r="AJ910" s="12" t="s">
        <v>883</v>
      </c>
      <c r="AK910" s="12" t="s">
        <v>881</v>
      </c>
      <c r="AL910" s="16" t="s">
        <v>885</v>
      </c>
      <c r="AM910" s="12" t="s">
        <v>1500</v>
      </c>
      <c r="AN910" s="27">
        <f>VLOOKUP(Table24[[#This Row],[USD conversion]],Sheet2!A:B,2,FALSE)</f>
        <v>1</v>
      </c>
      <c r="AO910" s="28">
        <f>Table24[[#This Row],[Min Charge]]*Table24[[#This Row],[Conversion Rate]]</f>
        <v>150</v>
      </c>
      <c r="AP910" s="28">
        <f>Table24[[#This Row],[45]]*Table24[[#This Row],[Conversion Rate]]</f>
        <v>0</v>
      </c>
      <c r="AQ910" s="28">
        <f>Table24[[#This Row],[100]]*Table24[[#This Row],[Conversion Rate]]</f>
        <v>2.5</v>
      </c>
      <c r="AR910" s="28">
        <f>Table24[[#This Row],[200]]*Table24[[#This Row],[Conversion Rate]]</f>
        <v>2.5</v>
      </c>
      <c r="AS910" s="28">
        <f>Table24[[#This Row],[300]]*Table24[[#This Row],[Conversion Rate]]</f>
        <v>2.5</v>
      </c>
      <c r="AT910" s="28">
        <f>Table24[[#This Row],[500]]*Table24[[#This Row],[Conversion Rate]]</f>
        <v>2.5</v>
      </c>
      <c r="AU910" s="28">
        <f>Table24[[#This Row],[1000]]*Table24[[#This Row],[Conversion Rate]]</f>
        <v>2.5</v>
      </c>
      <c r="AV910" s="28">
        <f>Table24[[#This Row],[2500]]*Table24[[#This Row],[Conversion Rate]]</f>
        <v>2.5</v>
      </c>
      <c r="AW910" s="28">
        <f>Table24[[#This Row],[5000]]*Table24[[#This Row],[Conversion Rate]]</f>
        <v>2.5</v>
      </c>
      <c r="AX910" s="28">
        <f>Table24[[#This Row],[All In/ ++]]</f>
        <v>0</v>
      </c>
      <c r="AY910" s="28" t="e">
        <f>Table24[[#This Row],[FSC]]*Table24[[#This Row],[Conversion Rate]]</f>
        <v>#VALUE!</v>
      </c>
      <c r="AZ910" s="28" t="e">
        <f>Table24[[#This Row],[SSC]]*Table24[[#This Row],[Conversion Rate]]</f>
        <v>#VALUE!</v>
      </c>
      <c r="BA910" s="28">
        <f>Table24[[#This Row],[Screening]]*Table24[[#This Row],[Conversion Rate]]</f>
        <v>0.12</v>
      </c>
      <c r="BB910" s="28" t="e">
        <f>Table24[[#This Row],[Other Charges]]*Table24[[#This Row],[Conversion Rate]]</f>
        <v>#VALUE!</v>
      </c>
      <c r="BC910" s="28" t="e">
        <f>Table24[[#This Row],[Dry Ice Charge]]*Table24[[#This Row],[Conversion Rate]]</f>
        <v>#VALUE!</v>
      </c>
      <c r="BD910" s="28" t="e">
        <f>Table24[[#This Row],[SAF/kg]]*Table24[[#This Row],[Conversion Rate]]</f>
        <v>#VALUE!</v>
      </c>
      <c r="BE910" s="30" cm="1">
        <f t="array" ref="BE910">IF(COUNTIFS(F$20:F$1213,F910,G$20:G$1213,G910)&gt;1,
    _xlfn.PERCENTRANK.INC(
        _xlfn._xlws.FILTER(AO$20:AO$1213, (F$20:F$1213=F910)*(G$20:G$1213=G910)*ISNUMBER(AO$20:AO$1213)),
        AO910
    ),
    0
)</f>
        <v>1</v>
      </c>
      <c r="BF910" s="28" t="str">
        <f t="shared" si="14"/>
        <v>Red</v>
      </c>
    </row>
    <row r="911" spans="3:58" hidden="1">
      <c r="C911" s="6" t="s">
        <v>28</v>
      </c>
      <c r="D911" s="4" t="s">
        <v>21</v>
      </c>
      <c r="E911" s="4" t="s">
        <v>22</v>
      </c>
      <c r="F911" s="4" t="s">
        <v>45</v>
      </c>
      <c r="G911" s="4" t="s">
        <v>33</v>
      </c>
      <c r="H911" s="4" t="s">
        <v>799</v>
      </c>
      <c r="I911" s="4" t="s">
        <v>799</v>
      </c>
      <c r="J911" s="4" t="s">
        <v>776</v>
      </c>
      <c r="K911" s="4" t="s">
        <v>776</v>
      </c>
      <c r="L9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AviationNoExpressDFWIAHUSUSAMERICASAMERICAS</v>
      </c>
      <c r="M911" s="7">
        <v>16697.226968999916</v>
      </c>
      <c r="N911" s="4">
        <v>824</v>
      </c>
      <c r="O911" s="13">
        <v>20.26362496237854</v>
      </c>
      <c r="P911" s="8" t="s">
        <v>909</v>
      </c>
      <c r="Q911" s="12" t="s">
        <v>472</v>
      </c>
      <c r="R911" s="12" t="s">
        <v>791</v>
      </c>
      <c r="S911" s="12"/>
      <c r="T911" s="12" t="s">
        <v>859</v>
      </c>
      <c r="U911" s="22">
        <v>46</v>
      </c>
      <c r="V911" s="12">
        <v>500</v>
      </c>
      <c r="W911" s="12"/>
      <c r="X911" s="12">
        <v>4.25</v>
      </c>
      <c r="Y911" s="12">
        <v>4.25</v>
      </c>
      <c r="Z911" s="12">
        <v>4.25</v>
      </c>
      <c r="AA911" s="12">
        <v>4.25</v>
      </c>
      <c r="AB911" s="12">
        <v>4.25</v>
      </c>
      <c r="AC911" s="12">
        <v>4.25</v>
      </c>
      <c r="AD911" s="12">
        <v>4.25</v>
      </c>
      <c r="AE911" s="12"/>
      <c r="AF911" s="12" t="s">
        <v>881</v>
      </c>
      <c r="AG911" s="12" t="s">
        <v>881</v>
      </c>
      <c r="AH911" s="12">
        <v>0.12</v>
      </c>
      <c r="AI911" s="12" t="s">
        <v>882</v>
      </c>
      <c r="AJ911" s="12" t="s">
        <v>883</v>
      </c>
      <c r="AK911" s="12" t="s">
        <v>881</v>
      </c>
      <c r="AL911" s="16" t="s">
        <v>884</v>
      </c>
      <c r="AM911" s="12" t="s">
        <v>1500</v>
      </c>
      <c r="AN911" s="27">
        <f>VLOOKUP(Table24[[#This Row],[USD conversion]],Sheet2!A:B,2,FALSE)</f>
        <v>1</v>
      </c>
      <c r="AO911" s="28">
        <f>Table24[[#This Row],[Min Charge]]*Table24[[#This Row],[Conversion Rate]]</f>
        <v>500</v>
      </c>
      <c r="AP911" s="28">
        <f>Table24[[#This Row],[45]]*Table24[[#This Row],[Conversion Rate]]</f>
        <v>0</v>
      </c>
      <c r="AQ911" s="28">
        <f>Table24[[#This Row],[100]]*Table24[[#This Row],[Conversion Rate]]</f>
        <v>4.25</v>
      </c>
      <c r="AR911" s="28">
        <f>Table24[[#This Row],[200]]*Table24[[#This Row],[Conversion Rate]]</f>
        <v>4.25</v>
      </c>
      <c r="AS911" s="28">
        <f>Table24[[#This Row],[300]]*Table24[[#This Row],[Conversion Rate]]</f>
        <v>4.25</v>
      </c>
      <c r="AT911" s="28">
        <f>Table24[[#This Row],[500]]*Table24[[#This Row],[Conversion Rate]]</f>
        <v>4.25</v>
      </c>
      <c r="AU911" s="28">
        <f>Table24[[#This Row],[1000]]*Table24[[#This Row],[Conversion Rate]]</f>
        <v>4.25</v>
      </c>
      <c r="AV911" s="28">
        <f>Table24[[#This Row],[2500]]*Table24[[#This Row],[Conversion Rate]]</f>
        <v>4.25</v>
      </c>
      <c r="AW911" s="28">
        <f>Table24[[#This Row],[5000]]*Table24[[#This Row],[Conversion Rate]]</f>
        <v>4.25</v>
      </c>
      <c r="AX911" s="28">
        <f>Table24[[#This Row],[All In/ ++]]</f>
        <v>0</v>
      </c>
      <c r="AY911" s="28" t="e">
        <f>Table24[[#This Row],[FSC]]*Table24[[#This Row],[Conversion Rate]]</f>
        <v>#VALUE!</v>
      </c>
      <c r="AZ911" s="28" t="e">
        <f>Table24[[#This Row],[SSC]]*Table24[[#This Row],[Conversion Rate]]</f>
        <v>#VALUE!</v>
      </c>
      <c r="BA911" s="28">
        <f>Table24[[#This Row],[Screening]]*Table24[[#This Row],[Conversion Rate]]</f>
        <v>0.12</v>
      </c>
      <c r="BB911" s="28" t="e">
        <f>Table24[[#This Row],[Other Charges]]*Table24[[#This Row],[Conversion Rate]]</f>
        <v>#VALUE!</v>
      </c>
      <c r="BC911" s="28" t="e">
        <f>Table24[[#This Row],[Dry Ice Charge]]*Table24[[#This Row],[Conversion Rate]]</f>
        <v>#VALUE!</v>
      </c>
      <c r="BD911" s="28" t="e">
        <f>Table24[[#This Row],[SAF/kg]]*Table24[[#This Row],[Conversion Rate]]</f>
        <v>#VALUE!</v>
      </c>
      <c r="BE911" s="30" cm="1">
        <f t="array" ref="BE911">IF(COUNTIFS(F$20:F$1213,F911,G$20:G$1213,G911)&gt;1,
    _xlfn.PERCENTRANK.INC(
        _xlfn._xlws.FILTER(AO$20:AO$1213, (F$20:F$1213=F911)*(G$20:G$1213=G911)*ISNUMBER(AO$20:AO$1213)),
        AO911
    ),
    0
)</f>
        <v>1</v>
      </c>
      <c r="BF911" s="28" t="str">
        <f t="shared" si="14"/>
        <v>Red</v>
      </c>
    </row>
    <row r="912" spans="3:58" hidden="1">
      <c r="C912" s="6" t="s">
        <v>35</v>
      </c>
      <c r="D912" s="4" t="s">
        <v>21</v>
      </c>
      <c r="E912" s="4" t="s">
        <v>22</v>
      </c>
      <c r="F912" s="4" t="s">
        <v>45</v>
      </c>
      <c r="G912" s="4" t="s">
        <v>37</v>
      </c>
      <c r="H912" s="4" t="s">
        <v>799</v>
      </c>
      <c r="I912" s="4" t="s">
        <v>799</v>
      </c>
      <c r="J912" s="4" t="s">
        <v>776</v>
      </c>
      <c r="K912" s="4" t="s">
        <v>776</v>
      </c>
      <c r="L9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GCNoExpressDFWLAXUSUSAMERICASAMERICAS</v>
      </c>
      <c r="M912" s="7">
        <v>1691.9998919999998</v>
      </c>
      <c r="N912" s="4">
        <v>235</v>
      </c>
      <c r="O912" s="13">
        <v>7.199999540425531</v>
      </c>
      <c r="P912" s="8" t="s">
        <v>909</v>
      </c>
      <c r="Q912" s="12" t="s">
        <v>472</v>
      </c>
      <c r="R912" s="12" t="s">
        <v>791</v>
      </c>
      <c r="S912" s="12"/>
      <c r="T912" s="12" t="s">
        <v>859</v>
      </c>
      <c r="U912" s="22"/>
      <c r="V912" s="12">
        <v>150</v>
      </c>
      <c r="W912" s="12"/>
      <c r="X912" s="12">
        <v>2.85</v>
      </c>
      <c r="Y912" s="12">
        <v>2.85</v>
      </c>
      <c r="Z912" s="12">
        <v>2.85</v>
      </c>
      <c r="AA912" s="12">
        <v>2.85</v>
      </c>
      <c r="AB912" s="12">
        <v>2.85</v>
      </c>
      <c r="AC912" s="12">
        <v>2.85</v>
      </c>
      <c r="AD912" s="12">
        <v>2.85</v>
      </c>
      <c r="AE912" s="12"/>
      <c r="AF912" s="12" t="s">
        <v>881</v>
      </c>
      <c r="AG912" s="12" t="s">
        <v>881</v>
      </c>
      <c r="AH912" s="12">
        <v>0.12</v>
      </c>
      <c r="AI912" s="12" t="s">
        <v>882</v>
      </c>
      <c r="AJ912" s="12" t="s">
        <v>883</v>
      </c>
      <c r="AK912" s="12" t="s">
        <v>881</v>
      </c>
      <c r="AL912" s="16" t="s">
        <v>885</v>
      </c>
      <c r="AM912" s="12" t="s">
        <v>1500</v>
      </c>
      <c r="AN912" s="27">
        <f>VLOOKUP(Table24[[#This Row],[USD conversion]],Sheet2!A:B,2,FALSE)</f>
        <v>1</v>
      </c>
      <c r="AO912" s="28">
        <f>Table24[[#This Row],[Min Charge]]*Table24[[#This Row],[Conversion Rate]]</f>
        <v>150</v>
      </c>
      <c r="AP912" s="28">
        <f>Table24[[#This Row],[45]]*Table24[[#This Row],[Conversion Rate]]</f>
        <v>0</v>
      </c>
      <c r="AQ912" s="28">
        <f>Table24[[#This Row],[100]]*Table24[[#This Row],[Conversion Rate]]</f>
        <v>2.85</v>
      </c>
      <c r="AR912" s="28">
        <f>Table24[[#This Row],[200]]*Table24[[#This Row],[Conversion Rate]]</f>
        <v>2.85</v>
      </c>
      <c r="AS912" s="28">
        <f>Table24[[#This Row],[300]]*Table24[[#This Row],[Conversion Rate]]</f>
        <v>2.85</v>
      </c>
      <c r="AT912" s="28">
        <f>Table24[[#This Row],[500]]*Table24[[#This Row],[Conversion Rate]]</f>
        <v>2.85</v>
      </c>
      <c r="AU912" s="28">
        <f>Table24[[#This Row],[1000]]*Table24[[#This Row],[Conversion Rate]]</f>
        <v>2.85</v>
      </c>
      <c r="AV912" s="28">
        <f>Table24[[#This Row],[2500]]*Table24[[#This Row],[Conversion Rate]]</f>
        <v>2.85</v>
      </c>
      <c r="AW912" s="28">
        <f>Table24[[#This Row],[5000]]*Table24[[#This Row],[Conversion Rate]]</f>
        <v>2.85</v>
      </c>
      <c r="AX912" s="28">
        <f>Table24[[#This Row],[All In/ ++]]</f>
        <v>0</v>
      </c>
      <c r="AY912" s="28" t="e">
        <f>Table24[[#This Row],[FSC]]*Table24[[#This Row],[Conversion Rate]]</f>
        <v>#VALUE!</v>
      </c>
      <c r="AZ912" s="28" t="e">
        <f>Table24[[#This Row],[SSC]]*Table24[[#This Row],[Conversion Rate]]</f>
        <v>#VALUE!</v>
      </c>
      <c r="BA912" s="28">
        <f>Table24[[#This Row],[Screening]]*Table24[[#This Row],[Conversion Rate]]</f>
        <v>0.12</v>
      </c>
      <c r="BB912" s="28" t="e">
        <f>Table24[[#This Row],[Other Charges]]*Table24[[#This Row],[Conversion Rate]]</f>
        <v>#VALUE!</v>
      </c>
      <c r="BC912" s="28" t="e">
        <f>Table24[[#This Row],[Dry Ice Charge]]*Table24[[#This Row],[Conversion Rate]]</f>
        <v>#VALUE!</v>
      </c>
      <c r="BD912" s="28" t="e">
        <f>Table24[[#This Row],[SAF/kg]]*Table24[[#This Row],[Conversion Rate]]</f>
        <v>#VALUE!</v>
      </c>
      <c r="BE912" s="30" cm="1">
        <f t="array" ref="BE912">IF(COUNTIFS(F$20:F$1213,F912,G$20:G$1213,G912)&gt;1,
    _xlfn.PERCENTRANK.INC(
        _xlfn._xlws.FILTER(AO$20:AO$1213, (F$20:F$1213=F912)*(G$20:G$1213=G912)*ISNUMBER(AO$20:AO$1213)),
        AO912
    ),
    0
)</f>
        <v>1</v>
      </c>
      <c r="BF912" s="28" t="str">
        <f t="shared" si="14"/>
        <v>Red</v>
      </c>
    </row>
    <row r="913" spans="3:58" hidden="1">
      <c r="C913" s="6" t="s">
        <v>20</v>
      </c>
      <c r="D913" s="4" t="s">
        <v>21</v>
      </c>
      <c r="E913" s="4" t="s">
        <v>22</v>
      </c>
      <c r="F913" s="4" t="s">
        <v>54</v>
      </c>
      <c r="G913" s="4" t="s">
        <v>23</v>
      </c>
      <c r="H913" s="4" t="s">
        <v>799</v>
      </c>
      <c r="I913" s="4" t="s">
        <v>799</v>
      </c>
      <c r="J913" s="4" t="s">
        <v>776</v>
      </c>
      <c r="K913" s="4" t="s">
        <v>776</v>
      </c>
      <c r="L9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PharmaNoExpressDSMATLUSUSAMERICASAMERICAS</v>
      </c>
      <c r="M913" s="7">
        <v>18439.999775999975</v>
      </c>
      <c r="N913" s="4">
        <v>501</v>
      </c>
      <c r="O913" s="13">
        <v>36.806386778443063</v>
      </c>
      <c r="P913" s="8" t="s">
        <v>909</v>
      </c>
      <c r="Q913" s="12" t="s">
        <v>472</v>
      </c>
      <c r="R913" s="12" t="s">
        <v>792</v>
      </c>
      <c r="S913" s="12" t="s">
        <v>32</v>
      </c>
      <c r="T913" s="12" t="s">
        <v>859</v>
      </c>
      <c r="U913" s="22"/>
      <c r="V913" s="12">
        <v>150</v>
      </c>
      <c r="W913" s="12"/>
      <c r="X913" s="12">
        <v>2.5</v>
      </c>
      <c r="Y913" s="12">
        <v>2.5</v>
      </c>
      <c r="Z913" s="12">
        <v>2.5</v>
      </c>
      <c r="AA913" s="12">
        <v>2.5</v>
      </c>
      <c r="AB913" s="12">
        <v>2.5</v>
      </c>
      <c r="AC913" s="12">
        <v>2.5</v>
      </c>
      <c r="AD913" s="12">
        <v>2.5</v>
      </c>
      <c r="AE913" s="12"/>
      <c r="AF913" s="12" t="s">
        <v>881</v>
      </c>
      <c r="AG913" s="12" t="s">
        <v>881</v>
      </c>
      <c r="AH913" s="12">
        <v>0.12</v>
      </c>
      <c r="AI913" s="12" t="s">
        <v>882</v>
      </c>
      <c r="AJ913" s="12" t="s">
        <v>883</v>
      </c>
      <c r="AK913" s="12" t="s">
        <v>881</v>
      </c>
      <c r="AL913" s="16" t="s">
        <v>885</v>
      </c>
      <c r="AM913" s="12" t="s">
        <v>1500</v>
      </c>
      <c r="AN913" s="27">
        <f>VLOOKUP(Table24[[#This Row],[USD conversion]],Sheet2!A:B,2,FALSE)</f>
        <v>1</v>
      </c>
      <c r="AO913" s="28">
        <f>Table24[[#This Row],[Min Charge]]*Table24[[#This Row],[Conversion Rate]]</f>
        <v>150</v>
      </c>
      <c r="AP913" s="28">
        <f>Table24[[#This Row],[45]]*Table24[[#This Row],[Conversion Rate]]</f>
        <v>0</v>
      </c>
      <c r="AQ913" s="28">
        <f>Table24[[#This Row],[100]]*Table24[[#This Row],[Conversion Rate]]</f>
        <v>2.5</v>
      </c>
      <c r="AR913" s="28">
        <f>Table24[[#This Row],[200]]*Table24[[#This Row],[Conversion Rate]]</f>
        <v>2.5</v>
      </c>
      <c r="AS913" s="28">
        <f>Table24[[#This Row],[300]]*Table24[[#This Row],[Conversion Rate]]</f>
        <v>2.5</v>
      </c>
      <c r="AT913" s="28">
        <f>Table24[[#This Row],[500]]*Table24[[#This Row],[Conversion Rate]]</f>
        <v>2.5</v>
      </c>
      <c r="AU913" s="28">
        <f>Table24[[#This Row],[1000]]*Table24[[#This Row],[Conversion Rate]]</f>
        <v>2.5</v>
      </c>
      <c r="AV913" s="28">
        <f>Table24[[#This Row],[2500]]*Table24[[#This Row],[Conversion Rate]]</f>
        <v>2.5</v>
      </c>
      <c r="AW913" s="28">
        <f>Table24[[#This Row],[5000]]*Table24[[#This Row],[Conversion Rate]]</f>
        <v>2.5</v>
      </c>
      <c r="AX913" s="28">
        <f>Table24[[#This Row],[All In/ ++]]</f>
        <v>0</v>
      </c>
      <c r="AY913" s="28" t="e">
        <f>Table24[[#This Row],[FSC]]*Table24[[#This Row],[Conversion Rate]]</f>
        <v>#VALUE!</v>
      </c>
      <c r="AZ913" s="28" t="e">
        <f>Table24[[#This Row],[SSC]]*Table24[[#This Row],[Conversion Rate]]</f>
        <v>#VALUE!</v>
      </c>
      <c r="BA913" s="28">
        <f>Table24[[#This Row],[Screening]]*Table24[[#This Row],[Conversion Rate]]</f>
        <v>0.12</v>
      </c>
      <c r="BB913" s="28" t="e">
        <f>Table24[[#This Row],[Other Charges]]*Table24[[#This Row],[Conversion Rate]]</f>
        <v>#VALUE!</v>
      </c>
      <c r="BC913" s="28" t="e">
        <f>Table24[[#This Row],[Dry Ice Charge]]*Table24[[#This Row],[Conversion Rate]]</f>
        <v>#VALUE!</v>
      </c>
      <c r="BD913" s="28" t="e">
        <f>Table24[[#This Row],[SAF/kg]]*Table24[[#This Row],[Conversion Rate]]</f>
        <v>#VALUE!</v>
      </c>
      <c r="BE913" s="30" cm="1">
        <f t="array" ref="BE913">IF(COUNTIFS(F$20:F$1213,F913,G$20:G$1213,G913)&gt;1,
    _xlfn.PERCENTRANK.INC(
        _xlfn._xlws.FILTER(AO$20:AO$1213, (F$20:F$1213=F913)*(G$20:G$1213=G913)*ISNUMBER(AO$20:AO$1213)),
        AO913
    ),
    0
)</f>
        <v>1</v>
      </c>
      <c r="BF913" s="28" t="str">
        <f t="shared" si="14"/>
        <v>Red</v>
      </c>
    </row>
    <row r="914" spans="3:58" hidden="1">
      <c r="C914" s="6" t="s">
        <v>30</v>
      </c>
      <c r="D914" s="4" t="s">
        <v>21</v>
      </c>
      <c r="E914" s="4" t="s">
        <v>22</v>
      </c>
      <c r="F914" s="4" t="s">
        <v>40</v>
      </c>
      <c r="G914" s="4" t="s">
        <v>39</v>
      </c>
      <c r="H914" s="4" t="s">
        <v>799</v>
      </c>
      <c r="I914" s="4" t="s">
        <v>799</v>
      </c>
      <c r="J914" s="4" t="s">
        <v>776</v>
      </c>
      <c r="K914" s="4" t="s">
        <v>776</v>
      </c>
      <c r="L9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RadiopharmaNoExpressDTWBOSUSUSAMERICASAMERICAS</v>
      </c>
      <c r="M914" s="7">
        <v>5875.9088709999833</v>
      </c>
      <c r="N914" s="4">
        <v>269</v>
      </c>
      <c r="O914" s="13">
        <v>21.843527401486927</v>
      </c>
      <c r="P914" s="8" t="s">
        <v>909</v>
      </c>
      <c r="Q914" s="12" t="s">
        <v>472</v>
      </c>
      <c r="R914" s="12" t="s">
        <v>792</v>
      </c>
      <c r="S914" s="12"/>
      <c r="T914" s="12" t="s">
        <v>859</v>
      </c>
      <c r="U914" s="22">
        <v>46</v>
      </c>
      <c r="V914" s="12">
        <v>150</v>
      </c>
      <c r="W914" s="12"/>
      <c r="X914" s="12">
        <v>4.5</v>
      </c>
      <c r="Y914" s="12">
        <v>4.5</v>
      </c>
      <c r="Z914" s="12">
        <v>4.5</v>
      </c>
      <c r="AA914" s="12">
        <v>4.5</v>
      </c>
      <c r="AB914" s="12">
        <v>4.5</v>
      </c>
      <c r="AC914" s="12">
        <v>4.5</v>
      </c>
      <c r="AD914" s="12">
        <v>4.5</v>
      </c>
      <c r="AE914" s="12"/>
      <c r="AF914" s="12" t="s">
        <v>881</v>
      </c>
      <c r="AG914" s="12" t="s">
        <v>881</v>
      </c>
      <c r="AH914" s="12">
        <v>0.12</v>
      </c>
      <c r="AI914" s="12" t="s">
        <v>882</v>
      </c>
      <c r="AJ914" s="12" t="s">
        <v>883</v>
      </c>
      <c r="AK914" s="12" t="s">
        <v>881</v>
      </c>
      <c r="AL914" s="16" t="s">
        <v>908</v>
      </c>
      <c r="AM914" s="12" t="s">
        <v>1500</v>
      </c>
      <c r="AN914" s="27">
        <f>VLOOKUP(Table24[[#This Row],[USD conversion]],Sheet2!A:B,2,FALSE)</f>
        <v>1</v>
      </c>
      <c r="AO914" s="28">
        <f>Table24[[#This Row],[Min Charge]]*Table24[[#This Row],[Conversion Rate]]</f>
        <v>150</v>
      </c>
      <c r="AP914" s="28">
        <f>Table24[[#This Row],[45]]*Table24[[#This Row],[Conversion Rate]]</f>
        <v>0</v>
      </c>
      <c r="AQ914" s="28">
        <f>Table24[[#This Row],[100]]*Table24[[#This Row],[Conversion Rate]]</f>
        <v>4.5</v>
      </c>
      <c r="AR914" s="28">
        <f>Table24[[#This Row],[200]]*Table24[[#This Row],[Conversion Rate]]</f>
        <v>4.5</v>
      </c>
      <c r="AS914" s="28">
        <f>Table24[[#This Row],[300]]*Table24[[#This Row],[Conversion Rate]]</f>
        <v>4.5</v>
      </c>
      <c r="AT914" s="28">
        <f>Table24[[#This Row],[500]]*Table24[[#This Row],[Conversion Rate]]</f>
        <v>4.5</v>
      </c>
      <c r="AU914" s="28">
        <f>Table24[[#This Row],[1000]]*Table24[[#This Row],[Conversion Rate]]</f>
        <v>4.5</v>
      </c>
      <c r="AV914" s="28">
        <f>Table24[[#This Row],[2500]]*Table24[[#This Row],[Conversion Rate]]</f>
        <v>4.5</v>
      </c>
      <c r="AW914" s="28">
        <f>Table24[[#This Row],[5000]]*Table24[[#This Row],[Conversion Rate]]</f>
        <v>4.5</v>
      </c>
      <c r="AX914" s="28">
        <f>Table24[[#This Row],[All In/ ++]]</f>
        <v>0</v>
      </c>
      <c r="AY914" s="28" t="e">
        <f>Table24[[#This Row],[FSC]]*Table24[[#This Row],[Conversion Rate]]</f>
        <v>#VALUE!</v>
      </c>
      <c r="AZ914" s="28" t="e">
        <f>Table24[[#This Row],[SSC]]*Table24[[#This Row],[Conversion Rate]]</f>
        <v>#VALUE!</v>
      </c>
      <c r="BA914" s="28">
        <f>Table24[[#This Row],[Screening]]*Table24[[#This Row],[Conversion Rate]]</f>
        <v>0.12</v>
      </c>
      <c r="BB914" s="28" t="e">
        <f>Table24[[#This Row],[Other Charges]]*Table24[[#This Row],[Conversion Rate]]</f>
        <v>#VALUE!</v>
      </c>
      <c r="BC914" s="28" t="e">
        <f>Table24[[#This Row],[Dry Ice Charge]]*Table24[[#This Row],[Conversion Rate]]</f>
        <v>#VALUE!</v>
      </c>
      <c r="BD914" s="28" t="e">
        <f>Table24[[#This Row],[SAF/kg]]*Table24[[#This Row],[Conversion Rate]]</f>
        <v>#VALUE!</v>
      </c>
      <c r="BE914" s="30" cm="1">
        <f t="array" ref="BE914">IF(COUNTIFS(F$20:F$1213,F914,G$20:G$1213,G914)&gt;1,
    _xlfn.PERCENTRANK.INC(
        _xlfn._xlws.FILTER(AO$20:AO$1213, (F$20:F$1213=F914)*(G$20:G$1213=G914)*ISNUMBER(AO$20:AO$1213)),
        AO914
    ),
    0
)</f>
        <v>1</v>
      </c>
      <c r="BF914" s="28" t="str">
        <f t="shared" si="14"/>
        <v>Red</v>
      </c>
    </row>
    <row r="915" spans="3:58" hidden="1">
      <c r="C915" s="6" t="s">
        <v>20</v>
      </c>
      <c r="D915" s="4" t="s">
        <v>21</v>
      </c>
      <c r="E915" s="4" t="s">
        <v>22</v>
      </c>
      <c r="F915" s="4" t="s">
        <v>40</v>
      </c>
      <c r="G915" s="4" t="s">
        <v>24</v>
      </c>
      <c r="H915" s="4" t="s">
        <v>799</v>
      </c>
      <c r="I915" s="4" t="s">
        <v>799</v>
      </c>
      <c r="J915" s="4" t="s">
        <v>776</v>
      </c>
      <c r="K915" s="4" t="s">
        <v>776</v>
      </c>
      <c r="L9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PharmaNoExpressDTWCVGUSUSAMERICASAMERICAS</v>
      </c>
      <c r="M915" s="7">
        <v>1402.7270750000146</v>
      </c>
      <c r="N915" s="4">
        <v>311</v>
      </c>
      <c r="O915" s="13">
        <v>4.5103764469453846</v>
      </c>
      <c r="P915" s="8" t="s">
        <v>909</v>
      </c>
      <c r="Q915" s="12" t="s">
        <v>472</v>
      </c>
      <c r="R915" s="12" t="s">
        <v>792</v>
      </c>
      <c r="S915" s="12" t="s">
        <v>32</v>
      </c>
      <c r="T915" s="12" t="s">
        <v>859</v>
      </c>
      <c r="U915" s="22"/>
      <c r="V915" s="12">
        <v>150</v>
      </c>
      <c r="W915" s="12"/>
      <c r="X915" s="12">
        <v>2.5</v>
      </c>
      <c r="Y915" s="12">
        <v>2.5</v>
      </c>
      <c r="Z915" s="12">
        <v>2.5</v>
      </c>
      <c r="AA915" s="12">
        <v>2.5</v>
      </c>
      <c r="AB915" s="12">
        <v>2.5</v>
      </c>
      <c r="AC915" s="12">
        <v>2.5</v>
      </c>
      <c r="AD915" s="12">
        <v>2.5</v>
      </c>
      <c r="AE915" s="12"/>
      <c r="AF915" s="12" t="s">
        <v>881</v>
      </c>
      <c r="AG915" s="12" t="s">
        <v>881</v>
      </c>
      <c r="AH915" s="12">
        <v>0.12</v>
      </c>
      <c r="AI915" s="12" t="s">
        <v>882</v>
      </c>
      <c r="AJ915" s="12" t="s">
        <v>883</v>
      </c>
      <c r="AK915" s="12" t="s">
        <v>881</v>
      </c>
      <c r="AL915" s="16" t="s">
        <v>885</v>
      </c>
      <c r="AM915" s="12" t="s">
        <v>1500</v>
      </c>
      <c r="AN915" s="27">
        <f>VLOOKUP(Table24[[#This Row],[USD conversion]],Sheet2!A:B,2,FALSE)</f>
        <v>1</v>
      </c>
      <c r="AO915" s="28">
        <f>Table24[[#This Row],[Min Charge]]*Table24[[#This Row],[Conversion Rate]]</f>
        <v>150</v>
      </c>
      <c r="AP915" s="28">
        <f>Table24[[#This Row],[45]]*Table24[[#This Row],[Conversion Rate]]</f>
        <v>0</v>
      </c>
      <c r="AQ915" s="28">
        <f>Table24[[#This Row],[100]]*Table24[[#This Row],[Conversion Rate]]</f>
        <v>2.5</v>
      </c>
      <c r="AR915" s="28">
        <f>Table24[[#This Row],[200]]*Table24[[#This Row],[Conversion Rate]]</f>
        <v>2.5</v>
      </c>
      <c r="AS915" s="28">
        <f>Table24[[#This Row],[300]]*Table24[[#This Row],[Conversion Rate]]</f>
        <v>2.5</v>
      </c>
      <c r="AT915" s="28">
        <f>Table24[[#This Row],[500]]*Table24[[#This Row],[Conversion Rate]]</f>
        <v>2.5</v>
      </c>
      <c r="AU915" s="28">
        <f>Table24[[#This Row],[1000]]*Table24[[#This Row],[Conversion Rate]]</f>
        <v>2.5</v>
      </c>
      <c r="AV915" s="28">
        <f>Table24[[#This Row],[2500]]*Table24[[#This Row],[Conversion Rate]]</f>
        <v>2.5</v>
      </c>
      <c r="AW915" s="28">
        <f>Table24[[#This Row],[5000]]*Table24[[#This Row],[Conversion Rate]]</f>
        <v>2.5</v>
      </c>
      <c r="AX915" s="28">
        <f>Table24[[#This Row],[All In/ ++]]</f>
        <v>0</v>
      </c>
      <c r="AY915" s="28" t="e">
        <f>Table24[[#This Row],[FSC]]*Table24[[#This Row],[Conversion Rate]]</f>
        <v>#VALUE!</v>
      </c>
      <c r="AZ915" s="28" t="e">
        <f>Table24[[#This Row],[SSC]]*Table24[[#This Row],[Conversion Rate]]</f>
        <v>#VALUE!</v>
      </c>
      <c r="BA915" s="28">
        <f>Table24[[#This Row],[Screening]]*Table24[[#This Row],[Conversion Rate]]</f>
        <v>0.12</v>
      </c>
      <c r="BB915" s="28" t="e">
        <f>Table24[[#This Row],[Other Charges]]*Table24[[#This Row],[Conversion Rate]]</f>
        <v>#VALUE!</v>
      </c>
      <c r="BC915" s="28" t="e">
        <f>Table24[[#This Row],[Dry Ice Charge]]*Table24[[#This Row],[Conversion Rate]]</f>
        <v>#VALUE!</v>
      </c>
      <c r="BD915" s="28" t="e">
        <f>Table24[[#This Row],[SAF/kg]]*Table24[[#This Row],[Conversion Rate]]</f>
        <v>#VALUE!</v>
      </c>
      <c r="BE915" s="30" cm="1">
        <f t="array" ref="BE915">IF(COUNTIFS(F$20:F$1213,F915,G$20:G$1213,G915)&gt;1,
    _xlfn.PERCENTRANK.INC(
        _xlfn._xlws.FILTER(AO$20:AO$1213, (F$20:F$1213=F915)*(G$20:G$1213=G915)*ISNUMBER(AO$20:AO$1213)),
        AO915
    ),
    0
)</f>
        <v>1</v>
      </c>
      <c r="BF915" s="28" t="str">
        <f t="shared" si="14"/>
        <v>Red</v>
      </c>
    </row>
    <row r="916" spans="3:58" hidden="1">
      <c r="C916" s="6" t="s">
        <v>35</v>
      </c>
      <c r="D916" s="4" t="s">
        <v>21</v>
      </c>
      <c r="E916" s="4" t="s">
        <v>22</v>
      </c>
      <c r="F916" s="4" t="s">
        <v>40</v>
      </c>
      <c r="G916" s="4" t="s">
        <v>48</v>
      </c>
      <c r="H916" s="4" t="s">
        <v>799</v>
      </c>
      <c r="I916" s="4" t="s">
        <v>799</v>
      </c>
      <c r="J916" s="4" t="s">
        <v>776</v>
      </c>
      <c r="K916" s="4" t="s">
        <v>776</v>
      </c>
      <c r="L9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GCNoExpressDTWDENUSUSAMERICASAMERICAS</v>
      </c>
      <c r="M916" s="7">
        <v>1299.5453160000056</v>
      </c>
      <c r="N916" s="4">
        <v>352</v>
      </c>
      <c r="O916" s="13">
        <v>3.6918901022727435</v>
      </c>
      <c r="P916" s="8" t="s">
        <v>909</v>
      </c>
      <c r="Q916" s="12" t="s">
        <v>472</v>
      </c>
      <c r="R916" s="12" t="s">
        <v>791</v>
      </c>
      <c r="S916" s="12"/>
      <c r="T916" s="12" t="s">
        <v>859</v>
      </c>
      <c r="U916" s="22"/>
      <c r="V916" s="12">
        <v>150</v>
      </c>
      <c r="W916" s="12"/>
      <c r="X916" s="12">
        <v>2.85</v>
      </c>
      <c r="Y916" s="12">
        <v>2.85</v>
      </c>
      <c r="Z916" s="12">
        <v>2.85</v>
      </c>
      <c r="AA916" s="12">
        <v>2.85</v>
      </c>
      <c r="AB916" s="12">
        <v>2.85</v>
      </c>
      <c r="AC916" s="12">
        <v>2.85</v>
      </c>
      <c r="AD916" s="12">
        <v>2.85</v>
      </c>
      <c r="AE916" s="12"/>
      <c r="AF916" s="12" t="s">
        <v>881</v>
      </c>
      <c r="AG916" s="12" t="s">
        <v>881</v>
      </c>
      <c r="AH916" s="12">
        <v>0.12</v>
      </c>
      <c r="AI916" s="12" t="s">
        <v>882</v>
      </c>
      <c r="AJ916" s="12" t="s">
        <v>883</v>
      </c>
      <c r="AK916" s="12" t="s">
        <v>881</v>
      </c>
      <c r="AL916" s="16" t="s">
        <v>885</v>
      </c>
      <c r="AM916" s="12" t="s">
        <v>1500</v>
      </c>
      <c r="AN916" s="27">
        <f>VLOOKUP(Table24[[#This Row],[USD conversion]],Sheet2!A:B,2,FALSE)</f>
        <v>1</v>
      </c>
      <c r="AO916" s="28">
        <f>Table24[[#This Row],[Min Charge]]*Table24[[#This Row],[Conversion Rate]]</f>
        <v>150</v>
      </c>
      <c r="AP916" s="28">
        <f>Table24[[#This Row],[45]]*Table24[[#This Row],[Conversion Rate]]</f>
        <v>0</v>
      </c>
      <c r="AQ916" s="28">
        <f>Table24[[#This Row],[100]]*Table24[[#This Row],[Conversion Rate]]</f>
        <v>2.85</v>
      </c>
      <c r="AR916" s="28">
        <f>Table24[[#This Row],[200]]*Table24[[#This Row],[Conversion Rate]]</f>
        <v>2.85</v>
      </c>
      <c r="AS916" s="28">
        <f>Table24[[#This Row],[300]]*Table24[[#This Row],[Conversion Rate]]</f>
        <v>2.85</v>
      </c>
      <c r="AT916" s="28">
        <f>Table24[[#This Row],[500]]*Table24[[#This Row],[Conversion Rate]]</f>
        <v>2.85</v>
      </c>
      <c r="AU916" s="28">
        <f>Table24[[#This Row],[1000]]*Table24[[#This Row],[Conversion Rate]]</f>
        <v>2.85</v>
      </c>
      <c r="AV916" s="28">
        <f>Table24[[#This Row],[2500]]*Table24[[#This Row],[Conversion Rate]]</f>
        <v>2.85</v>
      </c>
      <c r="AW916" s="28">
        <f>Table24[[#This Row],[5000]]*Table24[[#This Row],[Conversion Rate]]</f>
        <v>2.85</v>
      </c>
      <c r="AX916" s="28">
        <f>Table24[[#This Row],[All In/ ++]]</f>
        <v>0</v>
      </c>
      <c r="AY916" s="28" t="e">
        <f>Table24[[#This Row],[FSC]]*Table24[[#This Row],[Conversion Rate]]</f>
        <v>#VALUE!</v>
      </c>
      <c r="AZ916" s="28" t="e">
        <f>Table24[[#This Row],[SSC]]*Table24[[#This Row],[Conversion Rate]]</f>
        <v>#VALUE!</v>
      </c>
      <c r="BA916" s="28">
        <f>Table24[[#This Row],[Screening]]*Table24[[#This Row],[Conversion Rate]]</f>
        <v>0.12</v>
      </c>
      <c r="BB916" s="28" t="e">
        <f>Table24[[#This Row],[Other Charges]]*Table24[[#This Row],[Conversion Rate]]</f>
        <v>#VALUE!</v>
      </c>
      <c r="BC916" s="28" t="e">
        <f>Table24[[#This Row],[Dry Ice Charge]]*Table24[[#This Row],[Conversion Rate]]</f>
        <v>#VALUE!</v>
      </c>
      <c r="BD916" s="28" t="e">
        <f>Table24[[#This Row],[SAF/kg]]*Table24[[#This Row],[Conversion Rate]]</f>
        <v>#VALUE!</v>
      </c>
      <c r="BE916" s="30" cm="1">
        <f t="array" ref="BE916">IF(COUNTIFS(F$20:F$1213,F916,G$20:G$1213,G916)&gt;1,
    _xlfn.PERCENTRANK.INC(
        _xlfn._xlws.FILTER(AO$20:AO$1213, (F$20:F$1213=F916)*(G$20:G$1213=G916)*ISNUMBER(AO$20:AO$1213)),
        AO916
    ),
    0
)</f>
        <v>1</v>
      </c>
      <c r="BF916" s="28" t="str">
        <f t="shared" si="14"/>
        <v>Red</v>
      </c>
    </row>
    <row r="917" spans="3:58" hidden="1">
      <c r="C917" s="6" t="s">
        <v>35</v>
      </c>
      <c r="D917" s="4" t="s">
        <v>21</v>
      </c>
      <c r="E917" s="4" t="s">
        <v>22</v>
      </c>
      <c r="F917" s="4" t="s">
        <v>40</v>
      </c>
      <c r="G917" s="4" t="s">
        <v>57</v>
      </c>
      <c r="H917" s="4" t="s">
        <v>799</v>
      </c>
      <c r="I917" s="4" t="s">
        <v>799</v>
      </c>
      <c r="J917" s="4" t="s">
        <v>776</v>
      </c>
      <c r="K917" s="4" t="s">
        <v>776</v>
      </c>
      <c r="L9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GCNoExpressDTWIADUSUSAMERICASAMERICAS</v>
      </c>
      <c r="M917" s="7">
        <v>476.81797799999879</v>
      </c>
      <c r="N917" s="4">
        <v>439</v>
      </c>
      <c r="O917" s="13">
        <v>1.0861457357630953</v>
      </c>
      <c r="P917" s="8" t="s">
        <v>909</v>
      </c>
      <c r="Q917" s="12" t="s">
        <v>472</v>
      </c>
      <c r="R917" s="12" t="s">
        <v>791</v>
      </c>
      <c r="S917" s="12"/>
      <c r="T917" s="12" t="s">
        <v>859</v>
      </c>
      <c r="U917" s="22"/>
      <c r="V917" s="12">
        <v>150</v>
      </c>
      <c r="W917" s="12"/>
      <c r="X917" s="12">
        <v>2.85</v>
      </c>
      <c r="Y917" s="12">
        <v>2.85</v>
      </c>
      <c r="Z917" s="12">
        <v>2.85</v>
      </c>
      <c r="AA917" s="12">
        <v>2.85</v>
      </c>
      <c r="AB917" s="12">
        <v>2.85</v>
      </c>
      <c r="AC917" s="12">
        <v>2.85</v>
      </c>
      <c r="AD917" s="12">
        <v>2.85</v>
      </c>
      <c r="AE917" s="12"/>
      <c r="AF917" s="12" t="s">
        <v>881</v>
      </c>
      <c r="AG917" s="12" t="s">
        <v>881</v>
      </c>
      <c r="AH917" s="12">
        <v>0.12</v>
      </c>
      <c r="AI917" s="12" t="s">
        <v>882</v>
      </c>
      <c r="AJ917" s="12" t="s">
        <v>883</v>
      </c>
      <c r="AK917" s="12" t="s">
        <v>881</v>
      </c>
      <c r="AL917" s="16" t="s">
        <v>885</v>
      </c>
      <c r="AM917" s="12" t="s">
        <v>1500</v>
      </c>
      <c r="AN917" s="27">
        <f>VLOOKUP(Table24[[#This Row],[USD conversion]],Sheet2!A:B,2,FALSE)</f>
        <v>1</v>
      </c>
      <c r="AO917" s="28">
        <f>Table24[[#This Row],[Min Charge]]*Table24[[#This Row],[Conversion Rate]]</f>
        <v>150</v>
      </c>
      <c r="AP917" s="28">
        <f>Table24[[#This Row],[45]]*Table24[[#This Row],[Conversion Rate]]</f>
        <v>0</v>
      </c>
      <c r="AQ917" s="28">
        <f>Table24[[#This Row],[100]]*Table24[[#This Row],[Conversion Rate]]</f>
        <v>2.85</v>
      </c>
      <c r="AR917" s="28">
        <f>Table24[[#This Row],[200]]*Table24[[#This Row],[Conversion Rate]]</f>
        <v>2.85</v>
      </c>
      <c r="AS917" s="28">
        <f>Table24[[#This Row],[300]]*Table24[[#This Row],[Conversion Rate]]</f>
        <v>2.85</v>
      </c>
      <c r="AT917" s="28">
        <f>Table24[[#This Row],[500]]*Table24[[#This Row],[Conversion Rate]]</f>
        <v>2.85</v>
      </c>
      <c r="AU917" s="28">
        <f>Table24[[#This Row],[1000]]*Table24[[#This Row],[Conversion Rate]]</f>
        <v>2.85</v>
      </c>
      <c r="AV917" s="28">
        <f>Table24[[#This Row],[2500]]*Table24[[#This Row],[Conversion Rate]]</f>
        <v>2.85</v>
      </c>
      <c r="AW917" s="28">
        <f>Table24[[#This Row],[5000]]*Table24[[#This Row],[Conversion Rate]]</f>
        <v>2.85</v>
      </c>
      <c r="AX917" s="28">
        <f>Table24[[#This Row],[All In/ ++]]</f>
        <v>0</v>
      </c>
      <c r="AY917" s="28" t="e">
        <f>Table24[[#This Row],[FSC]]*Table24[[#This Row],[Conversion Rate]]</f>
        <v>#VALUE!</v>
      </c>
      <c r="AZ917" s="28" t="e">
        <f>Table24[[#This Row],[SSC]]*Table24[[#This Row],[Conversion Rate]]</f>
        <v>#VALUE!</v>
      </c>
      <c r="BA917" s="28">
        <f>Table24[[#This Row],[Screening]]*Table24[[#This Row],[Conversion Rate]]</f>
        <v>0.12</v>
      </c>
      <c r="BB917" s="28" t="e">
        <f>Table24[[#This Row],[Other Charges]]*Table24[[#This Row],[Conversion Rate]]</f>
        <v>#VALUE!</v>
      </c>
      <c r="BC917" s="28" t="e">
        <f>Table24[[#This Row],[Dry Ice Charge]]*Table24[[#This Row],[Conversion Rate]]</f>
        <v>#VALUE!</v>
      </c>
      <c r="BD917" s="28" t="e">
        <f>Table24[[#This Row],[SAF/kg]]*Table24[[#This Row],[Conversion Rate]]</f>
        <v>#VALUE!</v>
      </c>
      <c r="BE917" s="30" cm="1">
        <f t="array" ref="BE917">IF(COUNTIFS(F$20:F$1213,F917,G$20:G$1213,G917)&gt;1,
    _xlfn.PERCENTRANK.INC(
        _xlfn._xlws.FILTER(AO$20:AO$1213, (F$20:F$1213=F917)*(G$20:G$1213=G917)*ISNUMBER(AO$20:AO$1213)),
        AO917
    ),
    0
)</f>
        <v>1</v>
      </c>
      <c r="BF917" s="28" t="str">
        <f t="shared" si="14"/>
        <v>Red</v>
      </c>
    </row>
    <row r="918" spans="3:58" hidden="1">
      <c r="C918" s="6" t="s">
        <v>20</v>
      </c>
      <c r="D918" s="4" t="s">
        <v>21</v>
      </c>
      <c r="E918" s="4" t="s">
        <v>22</v>
      </c>
      <c r="F918" s="4" t="s">
        <v>40</v>
      </c>
      <c r="G918" s="4" t="s">
        <v>33</v>
      </c>
      <c r="H918" s="4" t="s">
        <v>799</v>
      </c>
      <c r="I918" s="4" t="s">
        <v>799</v>
      </c>
      <c r="J918" s="4" t="s">
        <v>776</v>
      </c>
      <c r="K918" s="4" t="s">
        <v>776</v>
      </c>
      <c r="L9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PharmaNoExpressDTWIAHUSUSAMERICASAMERICAS</v>
      </c>
      <c r="M918" s="7">
        <v>4041.1362070000082</v>
      </c>
      <c r="N918" s="4">
        <v>385</v>
      </c>
      <c r="O918" s="13">
        <v>10.496457680519502</v>
      </c>
      <c r="P918" s="8" t="s">
        <v>909</v>
      </c>
      <c r="Q918" s="12" t="s">
        <v>472</v>
      </c>
      <c r="R918" s="12" t="s">
        <v>791</v>
      </c>
      <c r="S918" s="12"/>
      <c r="T918" s="12" t="s">
        <v>859</v>
      </c>
      <c r="U918" s="22"/>
      <c r="V918" s="12">
        <v>150</v>
      </c>
      <c r="W918" s="12"/>
      <c r="X918" s="12">
        <v>2.5</v>
      </c>
      <c r="Y918" s="12">
        <v>2.5</v>
      </c>
      <c r="Z918" s="12">
        <v>2.5</v>
      </c>
      <c r="AA918" s="12">
        <v>2.5</v>
      </c>
      <c r="AB918" s="12">
        <v>2.5</v>
      </c>
      <c r="AC918" s="12">
        <v>2.5</v>
      </c>
      <c r="AD918" s="12">
        <v>2.5</v>
      </c>
      <c r="AE918" s="12"/>
      <c r="AF918" s="12" t="s">
        <v>881</v>
      </c>
      <c r="AG918" s="12" t="s">
        <v>881</v>
      </c>
      <c r="AH918" s="12">
        <v>0.12</v>
      </c>
      <c r="AI918" s="12" t="s">
        <v>882</v>
      </c>
      <c r="AJ918" s="12" t="s">
        <v>883</v>
      </c>
      <c r="AK918" s="12" t="s">
        <v>881</v>
      </c>
      <c r="AL918" s="16" t="s">
        <v>885</v>
      </c>
      <c r="AM918" s="12" t="s">
        <v>1500</v>
      </c>
      <c r="AN918" s="27">
        <f>VLOOKUP(Table24[[#This Row],[USD conversion]],Sheet2!A:B,2,FALSE)</f>
        <v>1</v>
      </c>
      <c r="AO918" s="28">
        <f>Table24[[#This Row],[Min Charge]]*Table24[[#This Row],[Conversion Rate]]</f>
        <v>150</v>
      </c>
      <c r="AP918" s="28">
        <f>Table24[[#This Row],[45]]*Table24[[#This Row],[Conversion Rate]]</f>
        <v>0</v>
      </c>
      <c r="AQ918" s="28">
        <f>Table24[[#This Row],[100]]*Table24[[#This Row],[Conversion Rate]]</f>
        <v>2.5</v>
      </c>
      <c r="AR918" s="28">
        <f>Table24[[#This Row],[200]]*Table24[[#This Row],[Conversion Rate]]</f>
        <v>2.5</v>
      </c>
      <c r="AS918" s="28">
        <f>Table24[[#This Row],[300]]*Table24[[#This Row],[Conversion Rate]]</f>
        <v>2.5</v>
      </c>
      <c r="AT918" s="28">
        <f>Table24[[#This Row],[500]]*Table24[[#This Row],[Conversion Rate]]</f>
        <v>2.5</v>
      </c>
      <c r="AU918" s="28">
        <f>Table24[[#This Row],[1000]]*Table24[[#This Row],[Conversion Rate]]</f>
        <v>2.5</v>
      </c>
      <c r="AV918" s="28">
        <f>Table24[[#This Row],[2500]]*Table24[[#This Row],[Conversion Rate]]</f>
        <v>2.5</v>
      </c>
      <c r="AW918" s="28">
        <f>Table24[[#This Row],[5000]]*Table24[[#This Row],[Conversion Rate]]</f>
        <v>2.5</v>
      </c>
      <c r="AX918" s="28">
        <f>Table24[[#This Row],[All In/ ++]]</f>
        <v>0</v>
      </c>
      <c r="AY918" s="28" t="e">
        <f>Table24[[#This Row],[FSC]]*Table24[[#This Row],[Conversion Rate]]</f>
        <v>#VALUE!</v>
      </c>
      <c r="AZ918" s="28" t="e">
        <f>Table24[[#This Row],[SSC]]*Table24[[#This Row],[Conversion Rate]]</f>
        <v>#VALUE!</v>
      </c>
      <c r="BA918" s="28">
        <f>Table24[[#This Row],[Screening]]*Table24[[#This Row],[Conversion Rate]]</f>
        <v>0.12</v>
      </c>
      <c r="BB918" s="28" t="e">
        <f>Table24[[#This Row],[Other Charges]]*Table24[[#This Row],[Conversion Rate]]</f>
        <v>#VALUE!</v>
      </c>
      <c r="BC918" s="28" t="e">
        <f>Table24[[#This Row],[Dry Ice Charge]]*Table24[[#This Row],[Conversion Rate]]</f>
        <v>#VALUE!</v>
      </c>
      <c r="BD918" s="28" t="e">
        <f>Table24[[#This Row],[SAF/kg]]*Table24[[#This Row],[Conversion Rate]]</f>
        <v>#VALUE!</v>
      </c>
      <c r="BE918" s="30" cm="1">
        <f t="array" ref="BE918">IF(COUNTIFS(F$20:F$1213,F918,G$20:G$1213,G918)&gt;1,
    _xlfn.PERCENTRANK.INC(
        _xlfn._xlws.FILTER(AO$20:AO$1213, (F$20:F$1213=F918)*(G$20:G$1213=G918)*ISNUMBER(AO$20:AO$1213)),
        AO918
    ),
    0
)</f>
        <v>1</v>
      </c>
      <c r="BF918" s="28" t="str">
        <f t="shared" si="14"/>
        <v>Red</v>
      </c>
    </row>
    <row r="919" spans="3:58" hidden="1">
      <c r="C919" s="6" t="s">
        <v>20</v>
      </c>
      <c r="D919" s="4" t="s">
        <v>21</v>
      </c>
      <c r="E919" s="4" t="s">
        <v>22</v>
      </c>
      <c r="F919" s="4" t="s">
        <v>40</v>
      </c>
      <c r="G919" s="4" t="s">
        <v>69</v>
      </c>
      <c r="H919" s="4" t="s">
        <v>799</v>
      </c>
      <c r="I919" s="4" t="s">
        <v>799</v>
      </c>
      <c r="J919" s="4" t="s">
        <v>776</v>
      </c>
      <c r="K919" s="4" t="s">
        <v>776</v>
      </c>
      <c r="L9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PharmaNoExpressDTWMSPUSUSAMERICASAMERICAS</v>
      </c>
      <c r="M919" s="7">
        <v>3333.6362000000167</v>
      </c>
      <c r="N919" s="4">
        <v>302</v>
      </c>
      <c r="O919" s="13">
        <v>11.038530463576214</v>
      </c>
      <c r="P919" s="8" t="s">
        <v>909</v>
      </c>
      <c r="Q919" s="12" t="s">
        <v>472</v>
      </c>
      <c r="R919" s="12" t="s">
        <v>792</v>
      </c>
      <c r="S919" s="12" t="s">
        <v>32</v>
      </c>
      <c r="T919" s="12" t="s">
        <v>859</v>
      </c>
      <c r="U919" s="22"/>
      <c r="V919" s="12">
        <v>150</v>
      </c>
      <c r="W919" s="12"/>
      <c r="X919" s="12">
        <v>2.5</v>
      </c>
      <c r="Y919" s="12">
        <v>2.5</v>
      </c>
      <c r="Z919" s="12">
        <v>2.5</v>
      </c>
      <c r="AA919" s="12">
        <v>2.5</v>
      </c>
      <c r="AB919" s="12">
        <v>2.5</v>
      </c>
      <c r="AC919" s="12">
        <v>2.5</v>
      </c>
      <c r="AD919" s="12">
        <v>2.5</v>
      </c>
      <c r="AE919" s="12"/>
      <c r="AF919" s="12" t="s">
        <v>881</v>
      </c>
      <c r="AG919" s="12" t="s">
        <v>881</v>
      </c>
      <c r="AH919" s="12">
        <v>0.12</v>
      </c>
      <c r="AI919" s="12" t="s">
        <v>882</v>
      </c>
      <c r="AJ919" s="12" t="s">
        <v>883</v>
      </c>
      <c r="AK919" s="12" t="s">
        <v>881</v>
      </c>
      <c r="AL919" s="16" t="s">
        <v>885</v>
      </c>
      <c r="AM919" s="12" t="s">
        <v>1500</v>
      </c>
      <c r="AN919" s="27">
        <f>VLOOKUP(Table24[[#This Row],[USD conversion]],Sheet2!A:B,2,FALSE)</f>
        <v>1</v>
      </c>
      <c r="AO919" s="28">
        <f>Table24[[#This Row],[Min Charge]]*Table24[[#This Row],[Conversion Rate]]</f>
        <v>150</v>
      </c>
      <c r="AP919" s="28">
        <f>Table24[[#This Row],[45]]*Table24[[#This Row],[Conversion Rate]]</f>
        <v>0</v>
      </c>
      <c r="AQ919" s="28">
        <f>Table24[[#This Row],[100]]*Table24[[#This Row],[Conversion Rate]]</f>
        <v>2.5</v>
      </c>
      <c r="AR919" s="28">
        <f>Table24[[#This Row],[200]]*Table24[[#This Row],[Conversion Rate]]</f>
        <v>2.5</v>
      </c>
      <c r="AS919" s="28">
        <f>Table24[[#This Row],[300]]*Table24[[#This Row],[Conversion Rate]]</f>
        <v>2.5</v>
      </c>
      <c r="AT919" s="28">
        <f>Table24[[#This Row],[500]]*Table24[[#This Row],[Conversion Rate]]</f>
        <v>2.5</v>
      </c>
      <c r="AU919" s="28">
        <f>Table24[[#This Row],[1000]]*Table24[[#This Row],[Conversion Rate]]</f>
        <v>2.5</v>
      </c>
      <c r="AV919" s="28">
        <f>Table24[[#This Row],[2500]]*Table24[[#This Row],[Conversion Rate]]</f>
        <v>2.5</v>
      </c>
      <c r="AW919" s="28">
        <f>Table24[[#This Row],[5000]]*Table24[[#This Row],[Conversion Rate]]</f>
        <v>2.5</v>
      </c>
      <c r="AX919" s="28">
        <f>Table24[[#This Row],[All In/ ++]]</f>
        <v>0</v>
      </c>
      <c r="AY919" s="28" t="e">
        <f>Table24[[#This Row],[FSC]]*Table24[[#This Row],[Conversion Rate]]</f>
        <v>#VALUE!</v>
      </c>
      <c r="AZ919" s="28" t="e">
        <f>Table24[[#This Row],[SSC]]*Table24[[#This Row],[Conversion Rate]]</f>
        <v>#VALUE!</v>
      </c>
      <c r="BA919" s="28">
        <f>Table24[[#This Row],[Screening]]*Table24[[#This Row],[Conversion Rate]]</f>
        <v>0.12</v>
      </c>
      <c r="BB919" s="28" t="e">
        <f>Table24[[#This Row],[Other Charges]]*Table24[[#This Row],[Conversion Rate]]</f>
        <v>#VALUE!</v>
      </c>
      <c r="BC919" s="28" t="e">
        <f>Table24[[#This Row],[Dry Ice Charge]]*Table24[[#This Row],[Conversion Rate]]</f>
        <v>#VALUE!</v>
      </c>
      <c r="BD919" s="28" t="e">
        <f>Table24[[#This Row],[SAF/kg]]*Table24[[#This Row],[Conversion Rate]]</f>
        <v>#VALUE!</v>
      </c>
      <c r="BE919" s="30" cm="1">
        <f t="array" ref="BE919">IF(COUNTIFS(F$20:F$1213,F919,G$20:G$1213,G919)&gt;1,
    _xlfn.PERCENTRANK.INC(
        _xlfn._xlws.FILTER(AO$20:AO$1213, (F$20:F$1213=F919)*(G$20:G$1213=G919)*ISNUMBER(AO$20:AO$1213)),
        AO919
    ),
    0
)</f>
        <v>1</v>
      </c>
      <c r="BF919" s="28" t="str">
        <f t="shared" si="14"/>
        <v>Red</v>
      </c>
    </row>
    <row r="920" spans="3:58" hidden="1">
      <c r="C920" s="6" t="s">
        <v>20</v>
      </c>
      <c r="D920" s="4" t="s">
        <v>21</v>
      </c>
      <c r="E920" s="4" t="s">
        <v>22</v>
      </c>
      <c r="F920" s="4" t="s">
        <v>40</v>
      </c>
      <c r="G920" s="4" t="s">
        <v>32</v>
      </c>
      <c r="H920" s="4" t="s">
        <v>799</v>
      </c>
      <c r="I920" s="4" t="s">
        <v>799</v>
      </c>
      <c r="J920" s="4" t="s">
        <v>776</v>
      </c>
      <c r="K920" s="4" t="s">
        <v>776</v>
      </c>
      <c r="L9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PharmaNoExpressDTWORDUSUSAMERICASAMERICAS</v>
      </c>
      <c r="M920" s="7">
        <v>1172.5453309999975</v>
      </c>
      <c r="N920" s="4">
        <v>220</v>
      </c>
      <c r="O920" s="13">
        <v>5.3297515045454436</v>
      </c>
      <c r="P920" s="8" t="s">
        <v>909</v>
      </c>
      <c r="Q920" s="12" t="s">
        <v>472</v>
      </c>
      <c r="R920" s="12" t="s">
        <v>791</v>
      </c>
      <c r="S920" s="12"/>
      <c r="T920" s="12" t="s">
        <v>859</v>
      </c>
      <c r="U920" s="22"/>
      <c r="V920" s="12">
        <v>150</v>
      </c>
      <c r="W920" s="12"/>
      <c r="X920" s="12">
        <v>2.5</v>
      </c>
      <c r="Y920" s="12">
        <v>2.5</v>
      </c>
      <c r="Z920" s="12">
        <v>2.5</v>
      </c>
      <c r="AA920" s="12">
        <v>2.5</v>
      </c>
      <c r="AB920" s="12">
        <v>2.5</v>
      </c>
      <c r="AC920" s="12">
        <v>2.5</v>
      </c>
      <c r="AD920" s="12">
        <v>2.5</v>
      </c>
      <c r="AE920" s="12"/>
      <c r="AF920" s="12" t="s">
        <v>881</v>
      </c>
      <c r="AG920" s="12" t="s">
        <v>881</v>
      </c>
      <c r="AH920" s="12">
        <v>0.12</v>
      </c>
      <c r="AI920" s="12" t="s">
        <v>882</v>
      </c>
      <c r="AJ920" s="12" t="s">
        <v>883</v>
      </c>
      <c r="AK920" s="12" t="s">
        <v>881</v>
      </c>
      <c r="AL920" s="16" t="s">
        <v>885</v>
      </c>
      <c r="AM920" s="12" t="s">
        <v>1500</v>
      </c>
      <c r="AN920" s="27">
        <f>VLOOKUP(Table24[[#This Row],[USD conversion]],Sheet2!A:B,2,FALSE)</f>
        <v>1</v>
      </c>
      <c r="AO920" s="28">
        <f>Table24[[#This Row],[Min Charge]]*Table24[[#This Row],[Conversion Rate]]</f>
        <v>150</v>
      </c>
      <c r="AP920" s="28">
        <f>Table24[[#This Row],[45]]*Table24[[#This Row],[Conversion Rate]]</f>
        <v>0</v>
      </c>
      <c r="AQ920" s="28">
        <f>Table24[[#This Row],[100]]*Table24[[#This Row],[Conversion Rate]]</f>
        <v>2.5</v>
      </c>
      <c r="AR920" s="28">
        <f>Table24[[#This Row],[200]]*Table24[[#This Row],[Conversion Rate]]</f>
        <v>2.5</v>
      </c>
      <c r="AS920" s="28">
        <f>Table24[[#This Row],[300]]*Table24[[#This Row],[Conversion Rate]]</f>
        <v>2.5</v>
      </c>
      <c r="AT920" s="28">
        <f>Table24[[#This Row],[500]]*Table24[[#This Row],[Conversion Rate]]</f>
        <v>2.5</v>
      </c>
      <c r="AU920" s="28">
        <f>Table24[[#This Row],[1000]]*Table24[[#This Row],[Conversion Rate]]</f>
        <v>2.5</v>
      </c>
      <c r="AV920" s="28">
        <f>Table24[[#This Row],[2500]]*Table24[[#This Row],[Conversion Rate]]</f>
        <v>2.5</v>
      </c>
      <c r="AW920" s="28">
        <f>Table24[[#This Row],[5000]]*Table24[[#This Row],[Conversion Rate]]</f>
        <v>2.5</v>
      </c>
      <c r="AX920" s="28">
        <f>Table24[[#This Row],[All In/ ++]]</f>
        <v>0</v>
      </c>
      <c r="AY920" s="28" t="e">
        <f>Table24[[#This Row],[FSC]]*Table24[[#This Row],[Conversion Rate]]</f>
        <v>#VALUE!</v>
      </c>
      <c r="AZ920" s="28" t="e">
        <f>Table24[[#This Row],[SSC]]*Table24[[#This Row],[Conversion Rate]]</f>
        <v>#VALUE!</v>
      </c>
      <c r="BA920" s="28">
        <f>Table24[[#This Row],[Screening]]*Table24[[#This Row],[Conversion Rate]]</f>
        <v>0.12</v>
      </c>
      <c r="BB920" s="28" t="e">
        <f>Table24[[#This Row],[Other Charges]]*Table24[[#This Row],[Conversion Rate]]</f>
        <v>#VALUE!</v>
      </c>
      <c r="BC920" s="28" t="e">
        <f>Table24[[#This Row],[Dry Ice Charge]]*Table24[[#This Row],[Conversion Rate]]</f>
        <v>#VALUE!</v>
      </c>
      <c r="BD920" s="28" t="e">
        <f>Table24[[#This Row],[SAF/kg]]*Table24[[#This Row],[Conversion Rate]]</f>
        <v>#VALUE!</v>
      </c>
      <c r="BE920" s="30" cm="1">
        <f t="array" ref="BE920">IF(COUNTIFS(F$20:F$1213,F920,G$20:G$1213,G920)&gt;1,
    _xlfn.PERCENTRANK.INC(
        _xlfn._xlws.FILTER(AO$20:AO$1213, (F$20:F$1213=F920)*(G$20:G$1213=G920)*ISNUMBER(AO$20:AO$1213)),
        AO920
    ),
    0
)</f>
        <v>1</v>
      </c>
      <c r="BF920" s="28" t="str">
        <f t="shared" si="14"/>
        <v>Red</v>
      </c>
    </row>
    <row r="921" spans="3:58" hidden="1">
      <c r="C921" s="6" t="s">
        <v>30</v>
      </c>
      <c r="D921" s="4" t="s">
        <v>21</v>
      </c>
      <c r="E921" s="4" t="s">
        <v>22</v>
      </c>
      <c r="F921" s="4" t="s">
        <v>31</v>
      </c>
      <c r="G921" s="4" t="s">
        <v>23</v>
      </c>
      <c r="H921" s="4" t="s">
        <v>799</v>
      </c>
      <c r="I921" s="4" t="s">
        <v>799</v>
      </c>
      <c r="J921" s="4" t="s">
        <v>776</v>
      </c>
      <c r="K921" s="4" t="s">
        <v>776</v>
      </c>
      <c r="L9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RadiopharmaNoExpressEWRATLUSUSAMERICASAMERICAS</v>
      </c>
      <c r="M921" s="7">
        <v>9690.9993889998696</v>
      </c>
      <c r="N921" s="4">
        <v>990</v>
      </c>
      <c r="O921" s="13">
        <v>9.78888827171704</v>
      </c>
      <c r="P921" s="8" t="s">
        <v>909</v>
      </c>
      <c r="Q921" s="12" t="s">
        <v>472</v>
      </c>
      <c r="R921" s="12" t="s">
        <v>791</v>
      </c>
      <c r="S921" s="12"/>
      <c r="T921" s="12" t="s">
        <v>859</v>
      </c>
      <c r="U921" s="22">
        <v>46</v>
      </c>
      <c r="V921" s="12">
        <v>150</v>
      </c>
      <c r="W921" s="12"/>
      <c r="X921" s="12">
        <v>4.5</v>
      </c>
      <c r="Y921" s="12">
        <v>4.5</v>
      </c>
      <c r="Z921" s="12">
        <v>4.5</v>
      </c>
      <c r="AA921" s="12">
        <v>4.5</v>
      </c>
      <c r="AB921" s="12">
        <v>4.5</v>
      </c>
      <c r="AC921" s="12">
        <v>4.5</v>
      </c>
      <c r="AD921" s="12">
        <v>4.5</v>
      </c>
      <c r="AE921" s="12"/>
      <c r="AF921" s="12" t="s">
        <v>881</v>
      </c>
      <c r="AG921" s="12" t="s">
        <v>881</v>
      </c>
      <c r="AH921" s="12">
        <v>0.12</v>
      </c>
      <c r="AI921" s="12" t="s">
        <v>882</v>
      </c>
      <c r="AJ921" s="12" t="s">
        <v>883</v>
      </c>
      <c r="AK921" s="12" t="s">
        <v>881</v>
      </c>
      <c r="AL921" s="16" t="s">
        <v>908</v>
      </c>
      <c r="AM921" s="12" t="s">
        <v>1500</v>
      </c>
      <c r="AN921" s="27">
        <f>VLOOKUP(Table24[[#This Row],[USD conversion]],Sheet2!A:B,2,FALSE)</f>
        <v>1</v>
      </c>
      <c r="AO921" s="28">
        <f>Table24[[#This Row],[Min Charge]]*Table24[[#This Row],[Conversion Rate]]</f>
        <v>150</v>
      </c>
      <c r="AP921" s="28">
        <f>Table24[[#This Row],[45]]*Table24[[#This Row],[Conversion Rate]]</f>
        <v>0</v>
      </c>
      <c r="AQ921" s="28">
        <f>Table24[[#This Row],[100]]*Table24[[#This Row],[Conversion Rate]]</f>
        <v>4.5</v>
      </c>
      <c r="AR921" s="28">
        <f>Table24[[#This Row],[200]]*Table24[[#This Row],[Conversion Rate]]</f>
        <v>4.5</v>
      </c>
      <c r="AS921" s="28">
        <f>Table24[[#This Row],[300]]*Table24[[#This Row],[Conversion Rate]]</f>
        <v>4.5</v>
      </c>
      <c r="AT921" s="28">
        <f>Table24[[#This Row],[500]]*Table24[[#This Row],[Conversion Rate]]</f>
        <v>4.5</v>
      </c>
      <c r="AU921" s="28">
        <f>Table24[[#This Row],[1000]]*Table24[[#This Row],[Conversion Rate]]</f>
        <v>4.5</v>
      </c>
      <c r="AV921" s="28">
        <f>Table24[[#This Row],[2500]]*Table24[[#This Row],[Conversion Rate]]</f>
        <v>4.5</v>
      </c>
      <c r="AW921" s="28">
        <f>Table24[[#This Row],[5000]]*Table24[[#This Row],[Conversion Rate]]</f>
        <v>4.5</v>
      </c>
      <c r="AX921" s="28">
        <f>Table24[[#This Row],[All In/ ++]]</f>
        <v>0</v>
      </c>
      <c r="AY921" s="28" t="e">
        <f>Table24[[#This Row],[FSC]]*Table24[[#This Row],[Conversion Rate]]</f>
        <v>#VALUE!</v>
      </c>
      <c r="AZ921" s="28" t="e">
        <f>Table24[[#This Row],[SSC]]*Table24[[#This Row],[Conversion Rate]]</f>
        <v>#VALUE!</v>
      </c>
      <c r="BA921" s="28">
        <f>Table24[[#This Row],[Screening]]*Table24[[#This Row],[Conversion Rate]]</f>
        <v>0.12</v>
      </c>
      <c r="BB921" s="28" t="e">
        <f>Table24[[#This Row],[Other Charges]]*Table24[[#This Row],[Conversion Rate]]</f>
        <v>#VALUE!</v>
      </c>
      <c r="BC921" s="28" t="e">
        <f>Table24[[#This Row],[Dry Ice Charge]]*Table24[[#This Row],[Conversion Rate]]</f>
        <v>#VALUE!</v>
      </c>
      <c r="BD921" s="28" t="e">
        <f>Table24[[#This Row],[SAF/kg]]*Table24[[#This Row],[Conversion Rate]]</f>
        <v>#VALUE!</v>
      </c>
      <c r="BE921" s="30" cm="1">
        <f t="array" ref="BE921">IF(COUNTIFS(F$20:F$1213,F921,G$20:G$1213,G921)&gt;1,
    _xlfn.PERCENTRANK.INC(
        _xlfn._xlws.FILTER(AO$20:AO$1213, (F$20:F$1213=F921)*(G$20:G$1213=G921)*ISNUMBER(AO$20:AO$1213)),
        AO921
    ),
    0
)</f>
        <v>0.66600000000000004</v>
      </c>
      <c r="BF921" s="28" t="str">
        <f t="shared" si="14"/>
        <v>Orange</v>
      </c>
    </row>
    <row r="922" spans="3:58" hidden="1">
      <c r="C922" s="6" t="s">
        <v>20</v>
      </c>
      <c r="D922" s="4" t="s">
        <v>21</v>
      </c>
      <c r="E922" s="4" t="s">
        <v>22</v>
      </c>
      <c r="F922" s="4" t="s">
        <v>31</v>
      </c>
      <c r="G922" s="4" t="s">
        <v>23</v>
      </c>
      <c r="H922" s="4" t="s">
        <v>799</v>
      </c>
      <c r="I922" s="4" t="s">
        <v>799</v>
      </c>
      <c r="J922" s="4" t="s">
        <v>776</v>
      </c>
      <c r="K922" s="4" t="s">
        <v>776</v>
      </c>
      <c r="L9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PharmaNoExpressEWRATLUSUSAMERICASAMERICAS</v>
      </c>
      <c r="M922" s="7">
        <v>13594.999792999963</v>
      </c>
      <c r="N922" s="4">
        <v>459</v>
      </c>
      <c r="O922" s="13">
        <v>29.618735932461792</v>
      </c>
      <c r="P922" s="8" t="s">
        <v>909</v>
      </c>
      <c r="Q922" s="12" t="s">
        <v>472</v>
      </c>
      <c r="R922" s="12" t="s">
        <v>791</v>
      </c>
      <c r="S922" s="12"/>
      <c r="T922" s="12" t="s">
        <v>859</v>
      </c>
      <c r="U922" s="22"/>
      <c r="V922" s="12">
        <v>150</v>
      </c>
      <c r="W922" s="12"/>
      <c r="X922" s="12">
        <v>2.5</v>
      </c>
      <c r="Y922" s="12">
        <v>2.5</v>
      </c>
      <c r="Z922" s="12">
        <v>2.5</v>
      </c>
      <c r="AA922" s="12">
        <v>2.5</v>
      </c>
      <c r="AB922" s="12">
        <v>2.5</v>
      </c>
      <c r="AC922" s="12">
        <v>2.5</v>
      </c>
      <c r="AD922" s="12">
        <v>2.5</v>
      </c>
      <c r="AE922" s="12"/>
      <c r="AF922" s="12" t="s">
        <v>881</v>
      </c>
      <c r="AG922" s="12" t="s">
        <v>881</v>
      </c>
      <c r="AH922" s="12">
        <v>0.12</v>
      </c>
      <c r="AI922" s="12" t="s">
        <v>882</v>
      </c>
      <c r="AJ922" s="12" t="s">
        <v>883</v>
      </c>
      <c r="AK922" s="12" t="s">
        <v>881</v>
      </c>
      <c r="AL922" s="16" t="s">
        <v>885</v>
      </c>
      <c r="AM922" s="12" t="s">
        <v>1500</v>
      </c>
      <c r="AN922" s="27">
        <f>VLOOKUP(Table24[[#This Row],[USD conversion]],Sheet2!A:B,2,FALSE)</f>
        <v>1</v>
      </c>
      <c r="AO922" s="28">
        <f>Table24[[#This Row],[Min Charge]]*Table24[[#This Row],[Conversion Rate]]</f>
        <v>150</v>
      </c>
      <c r="AP922" s="28">
        <f>Table24[[#This Row],[45]]*Table24[[#This Row],[Conversion Rate]]</f>
        <v>0</v>
      </c>
      <c r="AQ922" s="28">
        <f>Table24[[#This Row],[100]]*Table24[[#This Row],[Conversion Rate]]</f>
        <v>2.5</v>
      </c>
      <c r="AR922" s="28">
        <f>Table24[[#This Row],[200]]*Table24[[#This Row],[Conversion Rate]]</f>
        <v>2.5</v>
      </c>
      <c r="AS922" s="28">
        <f>Table24[[#This Row],[300]]*Table24[[#This Row],[Conversion Rate]]</f>
        <v>2.5</v>
      </c>
      <c r="AT922" s="28">
        <f>Table24[[#This Row],[500]]*Table24[[#This Row],[Conversion Rate]]</f>
        <v>2.5</v>
      </c>
      <c r="AU922" s="28">
        <f>Table24[[#This Row],[1000]]*Table24[[#This Row],[Conversion Rate]]</f>
        <v>2.5</v>
      </c>
      <c r="AV922" s="28">
        <f>Table24[[#This Row],[2500]]*Table24[[#This Row],[Conversion Rate]]</f>
        <v>2.5</v>
      </c>
      <c r="AW922" s="28">
        <f>Table24[[#This Row],[5000]]*Table24[[#This Row],[Conversion Rate]]</f>
        <v>2.5</v>
      </c>
      <c r="AX922" s="28">
        <f>Table24[[#This Row],[All In/ ++]]</f>
        <v>0</v>
      </c>
      <c r="AY922" s="28" t="e">
        <f>Table24[[#This Row],[FSC]]*Table24[[#This Row],[Conversion Rate]]</f>
        <v>#VALUE!</v>
      </c>
      <c r="AZ922" s="28" t="e">
        <f>Table24[[#This Row],[SSC]]*Table24[[#This Row],[Conversion Rate]]</f>
        <v>#VALUE!</v>
      </c>
      <c r="BA922" s="28">
        <f>Table24[[#This Row],[Screening]]*Table24[[#This Row],[Conversion Rate]]</f>
        <v>0.12</v>
      </c>
      <c r="BB922" s="28" t="e">
        <f>Table24[[#This Row],[Other Charges]]*Table24[[#This Row],[Conversion Rate]]</f>
        <v>#VALUE!</v>
      </c>
      <c r="BC922" s="28" t="e">
        <f>Table24[[#This Row],[Dry Ice Charge]]*Table24[[#This Row],[Conversion Rate]]</f>
        <v>#VALUE!</v>
      </c>
      <c r="BD922" s="28" t="e">
        <f>Table24[[#This Row],[SAF/kg]]*Table24[[#This Row],[Conversion Rate]]</f>
        <v>#VALUE!</v>
      </c>
      <c r="BE922" s="30" cm="1">
        <f t="array" ref="BE922">IF(COUNTIFS(F$20:F$1213,F922,G$20:G$1213,G922)&gt;1,
    _xlfn.PERCENTRANK.INC(
        _xlfn._xlws.FILTER(AO$20:AO$1213, (F$20:F$1213=F922)*(G$20:G$1213=G922)*ISNUMBER(AO$20:AO$1213)),
        AO922
    ),
    0
)</f>
        <v>0.66600000000000004</v>
      </c>
      <c r="BF922" s="28" t="str">
        <f t="shared" si="14"/>
        <v>Orange</v>
      </c>
    </row>
    <row r="923" spans="3:58">
      <c r="C923" s="6" t="s">
        <v>20</v>
      </c>
      <c r="D923" s="4" t="s">
        <v>472</v>
      </c>
      <c r="E923" s="4" t="s">
        <v>22</v>
      </c>
      <c r="F923" s="4" t="s">
        <v>31</v>
      </c>
      <c r="G923" s="4" t="s">
        <v>112</v>
      </c>
      <c r="H923" s="4" t="s">
        <v>799</v>
      </c>
      <c r="I923" s="4" t="s">
        <v>803</v>
      </c>
      <c r="J923" s="4" t="s">
        <v>776</v>
      </c>
      <c r="K923" s="4" t="s">
        <v>778</v>
      </c>
      <c r="L9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PharmaYesExpressEWRBRUUSBEAMERICASEMEA</v>
      </c>
      <c r="M923" s="7">
        <v>57242.679999999978</v>
      </c>
      <c r="N923" s="4">
        <v>411</v>
      </c>
      <c r="O923" s="13">
        <v>139.27659367396589</v>
      </c>
      <c r="P923" s="8" t="s">
        <v>909</v>
      </c>
      <c r="Q923" s="12" t="s">
        <v>472</v>
      </c>
      <c r="R923" s="12" t="s">
        <v>791</v>
      </c>
      <c r="S923" s="12"/>
      <c r="T923" s="12" t="s">
        <v>859</v>
      </c>
      <c r="U923" s="22"/>
      <c r="V923" s="12">
        <v>150</v>
      </c>
      <c r="W923" s="12"/>
      <c r="X923" s="12">
        <v>1.35</v>
      </c>
      <c r="Y923" s="12">
        <v>1.35</v>
      </c>
      <c r="Z923" s="12">
        <v>1.35</v>
      </c>
      <c r="AA923" s="12">
        <v>1.35</v>
      </c>
      <c r="AB923" s="12">
        <v>1.35</v>
      </c>
      <c r="AC923" s="12">
        <v>1.35</v>
      </c>
      <c r="AD923" s="12">
        <v>1.35</v>
      </c>
      <c r="AE923" s="12"/>
      <c r="AF923" s="12" t="s">
        <v>881</v>
      </c>
      <c r="AG923" s="12" t="s">
        <v>881</v>
      </c>
      <c r="AH923" s="12">
        <v>0.12</v>
      </c>
      <c r="AI923" s="12" t="s">
        <v>882</v>
      </c>
      <c r="AJ923" s="12" t="s">
        <v>883</v>
      </c>
      <c r="AK923" s="12" t="s">
        <v>881</v>
      </c>
      <c r="AL923" s="16" t="s">
        <v>898</v>
      </c>
      <c r="AM923" s="12" t="s">
        <v>1500</v>
      </c>
      <c r="AN923" s="27">
        <f>VLOOKUP(Table24[[#This Row],[USD conversion]],Sheet2!A:B,2,FALSE)</f>
        <v>1</v>
      </c>
      <c r="AO923" s="28">
        <f>Table24[[#This Row],[Min Charge]]*Table24[[#This Row],[Conversion Rate]]</f>
        <v>150</v>
      </c>
      <c r="AP923" s="28">
        <f>Table24[[#This Row],[45]]*Table24[[#This Row],[Conversion Rate]]</f>
        <v>0</v>
      </c>
      <c r="AQ923" s="28">
        <f>Table24[[#This Row],[100]]*Table24[[#This Row],[Conversion Rate]]</f>
        <v>1.35</v>
      </c>
      <c r="AR923" s="28">
        <f>Table24[[#This Row],[200]]*Table24[[#This Row],[Conversion Rate]]</f>
        <v>1.35</v>
      </c>
      <c r="AS923" s="28">
        <f>Table24[[#This Row],[300]]*Table24[[#This Row],[Conversion Rate]]</f>
        <v>1.35</v>
      </c>
      <c r="AT923" s="28">
        <f>Table24[[#This Row],[500]]*Table24[[#This Row],[Conversion Rate]]</f>
        <v>1.35</v>
      </c>
      <c r="AU923" s="28">
        <f>Table24[[#This Row],[1000]]*Table24[[#This Row],[Conversion Rate]]</f>
        <v>1.35</v>
      </c>
      <c r="AV923" s="28">
        <f>Table24[[#This Row],[2500]]*Table24[[#This Row],[Conversion Rate]]</f>
        <v>1.35</v>
      </c>
      <c r="AW923" s="28">
        <f>Table24[[#This Row],[5000]]*Table24[[#This Row],[Conversion Rate]]</f>
        <v>1.35</v>
      </c>
      <c r="AX923" s="28">
        <f>Table24[[#This Row],[All In/ ++]]</f>
        <v>0</v>
      </c>
      <c r="AY923" s="28" t="e">
        <f>Table24[[#This Row],[FSC]]*Table24[[#This Row],[Conversion Rate]]</f>
        <v>#VALUE!</v>
      </c>
      <c r="AZ923" s="28" t="e">
        <f>Table24[[#This Row],[SSC]]*Table24[[#This Row],[Conversion Rate]]</f>
        <v>#VALUE!</v>
      </c>
      <c r="BA923" s="28">
        <f>Table24[[#This Row],[Screening]]*Table24[[#This Row],[Conversion Rate]]</f>
        <v>0.12</v>
      </c>
      <c r="BB923" s="28" t="e">
        <f>Table24[[#This Row],[Other Charges]]*Table24[[#This Row],[Conversion Rate]]</f>
        <v>#VALUE!</v>
      </c>
      <c r="BC923" s="28" t="e">
        <f>Table24[[#This Row],[Dry Ice Charge]]*Table24[[#This Row],[Conversion Rate]]</f>
        <v>#VALUE!</v>
      </c>
      <c r="BD923" s="28" t="e">
        <f>Table24[[#This Row],[SAF/kg]]*Table24[[#This Row],[Conversion Rate]]</f>
        <v>#VALUE!</v>
      </c>
      <c r="BE923" s="30" cm="1">
        <f t="array" ref="BE923">IF(COUNTIFS(F$20:F$1213,F923,G$20:G$1213,G923)&gt;1,
    _xlfn.PERCENTRANK.INC(
        _xlfn._xlws.FILTER(AO$20:AO$1213, (F$20:F$1213=F923)*(G$20:G$1213=G923)*ISNUMBER(AO$20:AO$1213)),
        AO923
    ),
    0
)</f>
        <v>0.66600000000000004</v>
      </c>
      <c r="BF923" s="28" t="str">
        <f t="shared" si="14"/>
        <v>Orange</v>
      </c>
    </row>
    <row r="924" spans="3:58" hidden="1">
      <c r="C924" s="6" t="s">
        <v>30</v>
      </c>
      <c r="D924" s="4" t="s">
        <v>21</v>
      </c>
      <c r="E924" s="4" t="s">
        <v>22</v>
      </c>
      <c r="F924" s="4" t="s">
        <v>31</v>
      </c>
      <c r="G924" s="4" t="s">
        <v>64</v>
      </c>
      <c r="H924" s="4" t="s">
        <v>799</v>
      </c>
      <c r="I924" s="4" t="s">
        <v>799</v>
      </c>
      <c r="J924" s="4" t="s">
        <v>776</v>
      </c>
      <c r="K924" s="4" t="s">
        <v>776</v>
      </c>
      <c r="L9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RadiopharmaNoExpressEWRCLEUSUSAMERICASAMERICAS</v>
      </c>
      <c r="M924" s="7">
        <v>3256.6361530000149</v>
      </c>
      <c r="N924" s="4">
        <v>359</v>
      </c>
      <c r="O924" s="13">
        <v>9.0714098969359753</v>
      </c>
      <c r="P924" s="8" t="s">
        <v>909</v>
      </c>
      <c r="Q924" s="12" t="s">
        <v>472</v>
      </c>
      <c r="R924" s="12" t="s">
        <v>791</v>
      </c>
      <c r="S924" s="12"/>
      <c r="T924" s="12" t="s">
        <v>859</v>
      </c>
      <c r="U924" s="22">
        <v>46</v>
      </c>
      <c r="V924" s="12">
        <v>150</v>
      </c>
      <c r="W924" s="12"/>
      <c r="X924" s="12">
        <v>4.5</v>
      </c>
      <c r="Y924" s="12">
        <v>4.5</v>
      </c>
      <c r="Z924" s="12">
        <v>4.5</v>
      </c>
      <c r="AA924" s="12">
        <v>4.5</v>
      </c>
      <c r="AB924" s="12">
        <v>4.5</v>
      </c>
      <c r="AC924" s="12">
        <v>4.5</v>
      </c>
      <c r="AD924" s="12">
        <v>4.5</v>
      </c>
      <c r="AE924" s="12"/>
      <c r="AF924" s="12" t="s">
        <v>881</v>
      </c>
      <c r="AG924" s="12" t="s">
        <v>881</v>
      </c>
      <c r="AH924" s="12">
        <v>0.12</v>
      </c>
      <c r="AI924" s="12" t="s">
        <v>882</v>
      </c>
      <c r="AJ924" s="12" t="s">
        <v>883</v>
      </c>
      <c r="AK924" s="12" t="s">
        <v>881</v>
      </c>
      <c r="AL924" s="16" t="s">
        <v>908</v>
      </c>
      <c r="AM924" s="12" t="s">
        <v>1500</v>
      </c>
      <c r="AN924" s="27">
        <f>VLOOKUP(Table24[[#This Row],[USD conversion]],Sheet2!A:B,2,FALSE)</f>
        <v>1</v>
      </c>
      <c r="AO924" s="28">
        <f>Table24[[#This Row],[Min Charge]]*Table24[[#This Row],[Conversion Rate]]</f>
        <v>150</v>
      </c>
      <c r="AP924" s="28">
        <f>Table24[[#This Row],[45]]*Table24[[#This Row],[Conversion Rate]]</f>
        <v>0</v>
      </c>
      <c r="AQ924" s="28">
        <f>Table24[[#This Row],[100]]*Table24[[#This Row],[Conversion Rate]]</f>
        <v>4.5</v>
      </c>
      <c r="AR924" s="28">
        <f>Table24[[#This Row],[200]]*Table24[[#This Row],[Conversion Rate]]</f>
        <v>4.5</v>
      </c>
      <c r="AS924" s="28">
        <f>Table24[[#This Row],[300]]*Table24[[#This Row],[Conversion Rate]]</f>
        <v>4.5</v>
      </c>
      <c r="AT924" s="28">
        <f>Table24[[#This Row],[500]]*Table24[[#This Row],[Conversion Rate]]</f>
        <v>4.5</v>
      </c>
      <c r="AU924" s="28">
        <f>Table24[[#This Row],[1000]]*Table24[[#This Row],[Conversion Rate]]</f>
        <v>4.5</v>
      </c>
      <c r="AV924" s="28">
        <f>Table24[[#This Row],[2500]]*Table24[[#This Row],[Conversion Rate]]</f>
        <v>4.5</v>
      </c>
      <c r="AW924" s="28">
        <f>Table24[[#This Row],[5000]]*Table24[[#This Row],[Conversion Rate]]</f>
        <v>4.5</v>
      </c>
      <c r="AX924" s="28">
        <f>Table24[[#This Row],[All In/ ++]]</f>
        <v>0</v>
      </c>
      <c r="AY924" s="28" t="e">
        <f>Table24[[#This Row],[FSC]]*Table24[[#This Row],[Conversion Rate]]</f>
        <v>#VALUE!</v>
      </c>
      <c r="AZ924" s="28" t="e">
        <f>Table24[[#This Row],[SSC]]*Table24[[#This Row],[Conversion Rate]]</f>
        <v>#VALUE!</v>
      </c>
      <c r="BA924" s="28">
        <f>Table24[[#This Row],[Screening]]*Table24[[#This Row],[Conversion Rate]]</f>
        <v>0.12</v>
      </c>
      <c r="BB924" s="28" t="e">
        <f>Table24[[#This Row],[Other Charges]]*Table24[[#This Row],[Conversion Rate]]</f>
        <v>#VALUE!</v>
      </c>
      <c r="BC924" s="28" t="e">
        <f>Table24[[#This Row],[Dry Ice Charge]]*Table24[[#This Row],[Conversion Rate]]</f>
        <v>#VALUE!</v>
      </c>
      <c r="BD924" s="28" t="e">
        <f>Table24[[#This Row],[SAF/kg]]*Table24[[#This Row],[Conversion Rate]]</f>
        <v>#VALUE!</v>
      </c>
      <c r="BE924" s="30" cm="1">
        <f t="array" ref="BE924">IF(COUNTIFS(F$20:F$1213,F924,G$20:G$1213,G924)&gt;1,
    _xlfn.PERCENTRANK.INC(
        _xlfn._xlws.FILTER(AO$20:AO$1213, (F$20:F$1213=F924)*(G$20:G$1213=G924)*ISNUMBER(AO$20:AO$1213)),
        AO924
    ),
    0
)</f>
        <v>1</v>
      </c>
      <c r="BF924" s="28" t="str">
        <f t="shared" si="14"/>
        <v>Red</v>
      </c>
    </row>
    <row r="925" spans="3:58" hidden="1">
      <c r="C925" s="6" t="s">
        <v>30</v>
      </c>
      <c r="D925" s="4" t="s">
        <v>21</v>
      </c>
      <c r="E925" s="4" t="s">
        <v>22</v>
      </c>
      <c r="F925" s="4" t="s">
        <v>31</v>
      </c>
      <c r="G925" s="4" t="s">
        <v>71</v>
      </c>
      <c r="H925" s="4" t="s">
        <v>799</v>
      </c>
      <c r="I925" s="4" t="s">
        <v>799</v>
      </c>
      <c r="J925" s="4" t="s">
        <v>776</v>
      </c>
      <c r="K925" s="4" t="s">
        <v>776</v>
      </c>
      <c r="L9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RadiopharmaNoExpressEWRCLTUSUSAMERICASAMERICAS</v>
      </c>
      <c r="M925" s="7">
        <v>1981.754435000003</v>
      </c>
      <c r="N925" s="4">
        <v>233</v>
      </c>
      <c r="O925" s="13">
        <v>8.5053838412017289</v>
      </c>
      <c r="P925" s="8" t="s">
        <v>909</v>
      </c>
      <c r="Q925" s="12" t="s">
        <v>472</v>
      </c>
      <c r="R925" s="12" t="s">
        <v>791</v>
      </c>
      <c r="S925" s="12"/>
      <c r="T925" s="12" t="s">
        <v>859</v>
      </c>
      <c r="U925" s="22">
        <v>46</v>
      </c>
      <c r="V925" s="12">
        <v>150</v>
      </c>
      <c r="W925" s="12"/>
      <c r="X925" s="12">
        <v>4.5</v>
      </c>
      <c r="Y925" s="12">
        <v>4.5</v>
      </c>
      <c r="Z925" s="12">
        <v>4.5</v>
      </c>
      <c r="AA925" s="12">
        <v>4.5</v>
      </c>
      <c r="AB925" s="12">
        <v>4.5</v>
      </c>
      <c r="AC925" s="12">
        <v>4.5</v>
      </c>
      <c r="AD925" s="12">
        <v>4.5</v>
      </c>
      <c r="AE925" s="12"/>
      <c r="AF925" s="12" t="s">
        <v>881</v>
      </c>
      <c r="AG925" s="12" t="s">
        <v>881</v>
      </c>
      <c r="AH925" s="12">
        <v>0.12</v>
      </c>
      <c r="AI925" s="12" t="s">
        <v>882</v>
      </c>
      <c r="AJ925" s="12" t="s">
        <v>883</v>
      </c>
      <c r="AK925" s="12" t="s">
        <v>881</v>
      </c>
      <c r="AL925" s="16" t="s">
        <v>908</v>
      </c>
      <c r="AM925" s="12" t="s">
        <v>1500</v>
      </c>
      <c r="AN925" s="27">
        <f>VLOOKUP(Table24[[#This Row],[USD conversion]],Sheet2!A:B,2,FALSE)</f>
        <v>1</v>
      </c>
      <c r="AO925" s="28">
        <f>Table24[[#This Row],[Min Charge]]*Table24[[#This Row],[Conversion Rate]]</f>
        <v>150</v>
      </c>
      <c r="AP925" s="28">
        <f>Table24[[#This Row],[45]]*Table24[[#This Row],[Conversion Rate]]</f>
        <v>0</v>
      </c>
      <c r="AQ925" s="28">
        <f>Table24[[#This Row],[100]]*Table24[[#This Row],[Conversion Rate]]</f>
        <v>4.5</v>
      </c>
      <c r="AR925" s="28">
        <f>Table24[[#This Row],[200]]*Table24[[#This Row],[Conversion Rate]]</f>
        <v>4.5</v>
      </c>
      <c r="AS925" s="28">
        <f>Table24[[#This Row],[300]]*Table24[[#This Row],[Conversion Rate]]</f>
        <v>4.5</v>
      </c>
      <c r="AT925" s="28">
        <f>Table24[[#This Row],[500]]*Table24[[#This Row],[Conversion Rate]]</f>
        <v>4.5</v>
      </c>
      <c r="AU925" s="28">
        <f>Table24[[#This Row],[1000]]*Table24[[#This Row],[Conversion Rate]]</f>
        <v>4.5</v>
      </c>
      <c r="AV925" s="28">
        <f>Table24[[#This Row],[2500]]*Table24[[#This Row],[Conversion Rate]]</f>
        <v>4.5</v>
      </c>
      <c r="AW925" s="28">
        <f>Table24[[#This Row],[5000]]*Table24[[#This Row],[Conversion Rate]]</f>
        <v>4.5</v>
      </c>
      <c r="AX925" s="28">
        <f>Table24[[#This Row],[All In/ ++]]</f>
        <v>0</v>
      </c>
      <c r="AY925" s="28" t="e">
        <f>Table24[[#This Row],[FSC]]*Table24[[#This Row],[Conversion Rate]]</f>
        <v>#VALUE!</v>
      </c>
      <c r="AZ925" s="28" t="e">
        <f>Table24[[#This Row],[SSC]]*Table24[[#This Row],[Conversion Rate]]</f>
        <v>#VALUE!</v>
      </c>
      <c r="BA925" s="28">
        <f>Table24[[#This Row],[Screening]]*Table24[[#This Row],[Conversion Rate]]</f>
        <v>0.12</v>
      </c>
      <c r="BB925" s="28" t="e">
        <f>Table24[[#This Row],[Other Charges]]*Table24[[#This Row],[Conversion Rate]]</f>
        <v>#VALUE!</v>
      </c>
      <c r="BC925" s="28" t="e">
        <f>Table24[[#This Row],[Dry Ice Charge]]*Table24[[#This Row],[Conversion Rate]]</f>
        <v>#VALUE!</v>
      </c>
      <c r="BD925" s="28" t="e">
        <f>Table24[[#This Row],[SAF/kg]]*Table24[[#This Row],[Conversion Rate]]</f>
        <v>#VALUE!</v>
      </c>
      <c r="BE925" s="30" cm="1">
        <f t="array" ref="BE925">IF(COUNTIFS(F$20:F$1213,F925,G$20:G$1213,G925)&gt;1,
    _xlfn.PERCENTRANK.INC(
        _xlfn._xlws.FILTER(AO$20:AO$1213, (F$20:F$1213=F925)*(G$20:G$1213=G925)*ISNUMBER(AO$20:AO$1213)),
        AO925
    ),
    0
)</f>
        <v>1</v>
      </c>
      <c r="BF925" s="28" t="str">
        <f t="shared" si="14"/>
        <v>Red</v>
      </c>
    </row>
    <row r="926" spans="3:58" hidden="1">
      <c r="C926" s="6" t="s">
        <v>20</v>
      </c>
      <c r="D926" s="4" t="s">
        <v>21</v>
      </c>
      <c r="E926" s="4" t="s">
        <v>22</v>
      </c>
      <c r="F926" s="4" t="s">
        <v>31</v>
      </c>
      <c r="G926" s="4" t="s">
        <v>48</v>
      </c>
      <c r="H926" s="4" t="s">
        <v>799</v>
      </c>
      <c r="I926" s="4" t="s">
        <v>799</v>
      </c>
      <c r="J926" s="4" t="s">
        <v>776</v>
      </c>
      <c r="K926" s="4" t="s">
        <v>776</v>
      </c>
      <c r="L9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PharmaNoExpressEWRDENUSUSAMERICASAMERICAS</v>
      </c>
      <c r="M926" s="7">
        <v>1173.6362519999964</v>
      </c>
      <c r="N926" s="4">
        <v>280</v>
      </c>
      <c r="O926" s="13">
        <v>4.19155804285713</v>
      </c>
      <c r="P926" s="8" t="s">
        <v>909</v>
      </c>
      <c r="Q926" s="12" t="s">
        <v>472</v>
      </c>
      <c r="R926" s="12" t="s">
        <v>791</v>
      </c>
      <c r="S926" s="12"/>
      <c r="T926" s="12" t="s">
        <v>859</v>
      </c>
      <c r="U926" s="22"/>
      <c r="V926" s="12">
        <v>150</v>
      </c>
      <c r="W926" s="12"/>
      <c r="X926" s="12">
        <v>2.5</v>
      </c>
      <c r="Y926" s="12">
        <v>2.5</v>
      </c>
      <c r="Z926" s="12">
        <v>2.5</v>
      </c>
      <c r="AA926" s="12">
        <v>2.5</v>
      </c>
      <c r="AB926" s="12">
        <v>2.5</v>
      </c>
      <c r="AC926" s="12">
        <v>2.5</v>
      </c>
      <c r="AD926" s="12">
        <v>2.5</v>
      </c>
      <c r="AE926" s="12"/>
      <c r="AF926" s="12" t="s">
        <v>881</v>
      </c>
      <c r="AG926" s="12" t="s">
        <v>881</v>
      </c>
      <c r="AH926" s="12">
        <v>0.12</v>
      </c>
      <c r="AI926" s="12" t="s">
        <v>882</v>
      </c>
      <c r="AJ926" s="12" t="s">
        <v>883</v>
      </c>
      <c r="AK926" s="12" t="s">
        <v>881</v>
      </c>
      <c r="AL926" s="16" t="s">
        <v>885</v>
      </c>
      <c r="AM926" s="12" t="s">
        <v>1500</v>
      </c>
      <c r="AN926" s="27">
        <f>VLOOKUP(Table24[[#This Row],[USD conversion]],Sheet2!A:B,2,FALSE)</f>
        <v>1</v>
      </c>
      <c r="AO926" s="28">
        <f>Table24[[#This Row],[Min Charge]]*Table24[[#This Row],[Conversion Rate]]</f>
        <v>150</v>
      </c>
      <c r="AP926" s="28">
        <f>Table24[[#This Row],[45]]*Table24[[#This Row],[Conversion Rate]]</f>
        <v>0</v>
      </c>
      <c r="AQ926" s="28">
        <f>Table24[[#This Row],[100]]*Table24[[#This Row],[Conversion Rate]]</f>
        <v>2.5</v>
      </c>
      <c r="AR926" s="28">
        <f>Table24[[#This Row],[200]]*Table24[[#This Row],[Conversion Rate]]</f>
        <v>2.5</v>
      </c>
      <c r="AS926" s="28">
        <f>Table24[[#This Row],[300]]*Table24[[#This Row],[Conversion Rate]]</f>
        <v>2.5</v>
      </c>
      <c r="AT926" s="28">
        <f>Table24[[#This Row],[500]]*Table24[[#This Row],[Conversion Rate]]</f>
        <v>2.5</v>
      </c>
      <c r="AU926" s="28">
        <f>Table24[[#This Row],[1000]]*Table24[[#This Row],[Conversion Rate]]</f>
        <v>2.5</v>
      </c>
      <c r="AV926" s="28">
        <f>Table24[[#This Row],[2500]]*Table24[[#This Row],[Conversion Rate]]</f>
        <v>2.5</v>
      </c>
      <c r="AW926" s="28">
        <f>Table24[[#This Row],[5000]]*Table24[[#This Row],[Conversion Rate]]</f>
        <v>2.5</v>
      </c>
      <c r="AX926" s="28">
        <f>Table24[[#This Row],[All In/ ++]]</f>
        <v>0</v>
      </c>
      <c r="AY926" s="28" t="e">
        <f>Table24[[#This Row],[FSC]]*Table24[[#This Row],[Conversion Rate]]</f>
        <v>#VALUE!</v>
      </c>
      <c r="AZ926" s="28" t="e">
        <f>Table24[[#This Row],[SSC]]*Table24[[#This Row],[Conversion Rate]]</f>
        <v>#VALUE!</v>
      </c>
      <c r="BA926" s="28">
        <f>Table24[[#This Row],[Screening]]*Table24[[#This Row],[Conversion Rate]]</f>
        <v>0.12</v>
      </c>
      <c r="BB926" s="28" t="e">
        <f>Table24[[#This Row],[Other Charges]]*Table24[[#This Row],[Conversion Rate]]</f>
        <v>#VALUE!</v>
      </c>
      <c r="BC926" s="28" t="e">
        <f>Table24[[#This Row],[Dry Ice Charge]]*Table24[[#This Row],[Conversion Rate]]</f>
        <v>#VALUE!</v>
      </c>
      <c r="BD926" s="28" t="e">
        <f>Table24[[#This Row],[SAF/kg]]*Table24[[#This Row],[Conversion Rate]]</f>
        <v>#VALUE!</v>
      </c>
      <c r="BE926" s="30" cm="1">
        <f t="array" ref="BE926">IF(COUNTIFS(F$20:F$1213,F926,G$20:G$1213,G926)&gt;1,
    _xlfn.PERCENTRANK.INC(
        _xlfn._xlws.FILTER(AO$20:AO$1213, (F$20:F$1213=F926)*(G$20:G$1213=G926)*ISNUMBER(AO$20:AO$1213)),
        AO926
    ),
    0
)</f>
        <v>0.66600000000000004</v>
      </c>
      <c r="BF926" s="28" t="str">
        <f t="shared" si="14"/>
        <v>Orange</v>
      </c>
    </row>
    <row r="927" spans="3:58" hidden="1">
      <c r="C927" s="6" t="s">
        <v>30</v>
      </c>
      <c r="D927" s="4" t="s">
        <v>21</v>
      </c>
      <c r="E927" s="4" t="s">
        <v>22</v>
      </c>
      <c r="F927" s="4" t="s">
        <v>31</v>
      </c>
      <c r="G927" s="4" t="s">
        <v>48</v>
      </c>
      <c r="H927" s="4" t="s">
        <v>799</v>
      </c>
      <c r="I927" s="4" t="s">
        <v>799</v>
      </c>
      <c r="J927" s="4" t="s">
        <v>776</v>
      </c>
      <c r="K927" s="4" t="s">
        <v>776</v>
      </c>
      <c r="L9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RadiopharmaNoExpressEWRDENUSUSAMERICASAMERICAS</v>
      </c>
      <c r="M927" s="7">
        <v>6342.1813919999631</v>
      </c>
      <c r="N927" s="4">
        <v>716</v>
      </c>
      <c r="O927" s="13">
        <v>8.8577952402234121</v>
      </c>
      <c r="P927" s="8" t="s">
        <v>909</v>
      </c>
      <c r="Q927" s="12" t="s">
        <v>472</v>
      </c>
      <c r="R927" s="12" t="s">
        <v>791</v>
      </c>
      <c r="S927" s="12"/>
      <c r="T927" s="12" t="s">
        <v>859</v>
      </c>
      <c r="U927" s="22">
        <v>46</v>
      </c>
      <c r="V927" s="12">
        <v>150</v>
      </c>
      <c r="W927" s="12"/>
      <c r="X927" s="12">
        <v>4.5</v>
      </c>
      <c r="Y927" s="12">
        <v>4.5</v>
      </c>
      <c r="Z927" s="12">
        <v>4.5</v>
      </c>
      <c r="AA927" s="12">
        <v>4.5</v>
      </c>
      <c r="AB927" s="12">
        <v>4.5</v>
      </c>
      <c r="AC927" s="12">
        <v>4.5</v>
      </c>
      <c r="AD927" s="12">
        <v>4.5</v>
      </c>
      <c r="AE927" s="12"/>
      <c r="AF927" s="12" t="s">
        <v>881</v>
      </c>
      <c r="AG927" s="12" t="s">
        <v>881</v>
      </c>
      <c r="AH927" s="12">
        <v>0.12</v>
      </c>
      <c r="AI927" s="12" t="s">
        <v>882</v>
      </c>
      <c r="AJ927" s="12" t="s">
        <v>883</v>
      </c>
      <c r="AK927" s="12" t="s">
        <v>881</v>
      </c>
      <c r="AL927" s="16" t="s">
        <v>908</v>
      </c>
      <c r="AM927" s="12" t="s">
        <v>1500</v>
      </c>
      <c r="AN927" s="27">
        <f>VLOOKUP(Table24[[#This Row],[USD conversion]],Sheet2!A:B,2,FALSE)</f>
        <v>1</v>
      </c>
      <c r="AO927" s="28">
        <f>Table24[[#This Row],[Min Charge]]*Table24[[#This Row],[Conversion Rate]]</f>
        <v>150</v>
      </c>
      <c r="AP927" s="28">
        <f>Table24[[#This Row],[45]]*Table24[[#This Row],[Conversion Rate]]</f>
        <v>0</v>
      </c>
      <c r="AQ927" s="28">
        <f>Table24[[#This Row],[100]]*Table24[[#This Row],[Conversion Rate]]</f>
        <v>4.5</v>
      </c>
      <c r="AR927" s="28">
        <f>Table24[[#This Row],[200]]*Table24[[#This Row],[Conversion Rate]]</f>
        <v>4.5</v>
      </c>
      <c r="AS927" s="28">
        <f>Table24[[#This Row],[300]]*Table24[[#This Row],[Conversion Rate]]</f>
        <v>4.5</v>
      </c>
      <c r="AT927" s="28">
        <f>Table24[[#This Row],[500]]*Table24[[#This Row],[Conversion Rate]]</f>
        <v>4.5</v>
      </c>
      <c r="AU927" s="28">
        <f>Table24[[#This Row],[1000]]*Table24[[#This Row],[Conversion Rate]]</f>
        <v>4.5</v>
      </c>
      <c r="AV927" s="28">
        <f>Table24[[#This Row],[2500]]*Table24[[#This Row],[Conversion Rate]]</f>
        <v>4.5</v>
      </c>
      <c r="AW927" s="28">
        <f>Table24[[#This Row],[5000]]*Table24[[#This Row],[Conversion Rate]]</f>
        <v>4.5</v>
      </c>
      <c r="AX927" s="28">
        <f>Table24[[#This Row],[All In/ ++]]</f>
        <v>0</v>
      </c>
      <c r="AY927" s="28" t="e">
        <f>Table24[[#This Row],[FSC]]*Table24[[#This Row],[Conversion Rate]]</f>
        <v>#VALUE!</v>
      </c>
      <c r="AZ927" s="28" t="e">
        <f>Table24[[#This Row],[SSC]]*Table24[[#This Row],[Conversion Rate]]</f>
        <v>#VALUE!</v>
      </c>
      <c r="BA927" s="28">
        <f>Table24[[#This Row],[Screening]]*Table24[[#This Row],[Conversion Rate]]</f>
        <v>0.12</v>
      </c>
      <c r="BB927" s="28" t="e">
        <f>Table24[[#This Row],[Other Charges]]*Table24[[#This Row],[Conversion Rate]]</f>
        <v>#VALUE!</v>
      </c>
      <c r="BC927" s="28" t="e">
        <f>Table24[[#This Row],[Dry Ice Charge]]*Table24[[#This Row],[Conversion Rate]]</f>
        <v>#VALUE!</v>
      </c>
      <c r="BD927" s="28" t="e">
        <f>Table24[[#This Row],[SAF/kg]]*Table24[[#This Row],[Conversion Rate]]</f>
        <v>#VALUE!</v>
      </c>
      <c r="BE927" s="30" cm="1">
        <f t="array" ref="BE927">IF(COUNTIFS(F$20:F$1213,F927,G$20:G$1213,G927)&gt;1,
    _xlfn.PERCENTRANK.INC(
        _xlfn._xlws.FILTER(AO$20:AO$1213, (F$20:F$1213=F927)*(G$20:G$1213=G927)*ISNUMBER(AO$20:AO$1213)),
        AO927
    ),
    0
)</f>
        <v>0.66600000000000004</v>
      </c>
      <c r="BF927" s="28" t="str">
        <f t="shared" si="14"/>
        <v>Orange</v>
      </c>
    </row>
    <row r="928" spans="3:58" hidden="1">
      <c r="C928" s="6" t="s">
        <v>30</v>
      </c>
      <c r="D928" s="4" t="s">
        <v>21</v>
      </c>
      <c r="E928" s="4" t="s">
        <v>22</v>
      </c>
      <c r="F928" s="4" t="s">
        <v>31</v>
      </c>
      <c r="G928" s="4" t="s">
        <v>45</v>
      </c>
      <c r="H928" s="4" t="s">
        <v>799</v>
      </c>
      <c r="I928" s="4" t="s">
        <v>799</v>
      </c>
      <c r="J928" s="4" t="s">
        <v>776</v>
      </c>
      <c r="K928" s="4" t="s">
        <v>776</v>
      </c>
      <c r="L9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RadiopharmaNoExpressEWRDFWUSUSAMERICASAMERICAS</v>
      </c>
      <c r="M928" s="7">
        <v>8273.8176939999121</v>
      </c>
      <c r="N928" s="4">
        <v>835</v>
      </c>
      <c r="O928" s="13">
        <v>9.9087637053891164</v>
      </c>
      <c r="P928" s="8" t="s">
        <v>909</v>
      </c>
      <c r="Q928" s="12" t="s">
        <v>472</v>
      </c>
      <c r="R928" s="12" t="s">
        <v>791</v>
      </c>
      <c r="S928" s="12"/>
      <c r="T928" s="12" t="s">
        <v>859</v>
      </c>
      <c r="U928" s="22">
        <v>46</v>
      </c>
      <c r="V928" s="12">
        <v>150</v>
      </c>
      <c r="W928" s="12"/>
      <c r="X928" s="12">
        <v>4.5</v>
      </c>
      <c r="Y928" s="12">
        <v>4.5</v>
      </c>
      <c r="Z928" s="12">
        <v>4.5</v>
      </c>
      <c r="AA928" s="12">
        <v>4.5</v>
      </c>
      <c r="AB928" s="12">
        <v>4.5</v>
      </c>
      <c r="AC928" s="12">
        <v>4.5</v>
      </c>
      <c r="AD928" s="12">
        <v>4.5</v>
      </c>
      <c r="AE928" s="12"/>
      <c r="AF928" s="12" t="s">
        <v>881</v>
      </c>
      <c r="AG928" s="12" t="s">
        <v>881</v>
      </c>
      <c r="AH928" s="12">
        <v>0.12</v>
      </c>
      <c r="AI928" s="12" t="s">
        <v>882</v>
      </c>
      <c r="AJ928" s="12" t="s">
        <v>883</v>
      </c>
      <c r="AK928" s="12" t="s">
        <v>881</v>
      </c>
      <c r="AL928" s="16" t="s">
        <v>908</v>
      </c>
      <c r="AM928" s="12" t="s">
        <v>1500</v>
      </c>
      <c r="AN928" s="27">
        <f>VLOOKUP(Table24[[#This Row],[USD conversion]],Sheet2!A:B,2,FALSE)</f>
        <v>1</v>
      </c>
      <c r="AO928" s="28">
        <f>Table24[[#This Row],[Min Charge]]*Table24[[#This Row],[Conversion Rate]]</f>
        <v>150</v>
      </c>
      <c r="AP928" s="28">
        <f>Table24[[#This Row],[45]]*Table24[[#This Row],[Conversion Rate]]</f>
        <v>0</v>
      </c>
      <c r="AQ928" s="28">
        <f>Table24[[#This Row],[100]]*Table24[[#This Row],[Conversion Rate]]</f>
        <v>4.5</v>
      </c>
      <c r="AR928" s="28">
        <f>Table24[[#This Row],[200]]*Table24[[#This Row],[Conversion Rate]]</f>
        <v>4.5</v>
      </c>
      <c r="AS928" s="28">
        <f>Table24[[#This Row],[300]]*Table24[[#This Row],[Conversion Rate]]</f>
        <v>4.5</v>
      </c>
      <c r="AT928" s="28">
        <f>Table24[[#This Row],[500]]*Table24[[#This Row],[Conversion Rate]]</f>
        <v>4.5</v>
      </c>
      <c r="AU928" s="28">
        <f>Table24[[#This Row],[1000]]*Table24[[#This Row],[Conversion Rate]]</f>
        <v>4.5</v>
      </c>
      <c r="AV928" s="28">
        <f>Table24[[#This Row],[2500]]*Table24[[#This Row],[Conversion Rate]]</f>
        <v>4.5</v>
      </c>
      <c r="AW928" s="28">
        <f>Table24[[#This Row],[5000]]*Table24[[#This Row],[Conversion Rate]]</f>
        <v>4.5</v>
      </c>
      <c r="AX928" s="28">
        <f>Table24[[#This Row],[All In/ ++]]</f>
        <v>0</v>
      </c>
      <c r="AY928" s="28" t="e">
        <f>Table24[[#This Row],[FSC]]*Table24[[#This Row],[Conversion Rate]]</f>
        <v>#VALUE!</v>
      </c>
      <c r="AZ928" s="28" t="e">
        <f>Table24[[#This Row],[SSC]]*Table24[[#This Row],[Conversion Rate]]</f>
        <v>#VALUE!</v>
      </c>
      <c r="BA928" s="28">
        <f>Table24[[#This Row],[Screening]]*Table24[[#This Row],[Conversion Rate]]</f>
        <v>0.12</v>
      </c>
      <c r="BB928" s="28" t="e">
        <f>Table24[[#This Row],[Other Charges]]*Table24[[#This Row],[Conversion Rate]]</f>
        <v>#VALUE!</v>
      </c>
      <c r="BC928" s="28" t="e">
        <f>Table24[[#This Row],[Dry Ice Charge]]*Table24[[#This Row],[Conversion Rate]]</f>
        <v>#VALUE!</v>
      </c>
      <c r="BD928" s="28" t="e">
        <f>Table24[[#This Row],[SAF/kg]]*Table24[[#This Row],[Conversion Rate]]</f>
        <v>#VALUE!</v>
      </c>
      <c r="BE928" s="30" cm="1">
        <f t="array" ref="BE928">IF(COUNTIFS(F$20:F$1213,F928,G$20:G$1213,G928)&gt;1,
    _xlfn.PERCENTRANK.INC(
        _xlfn._xlws.FILTER(AO$20:AO$1213, (F$20:F$1213=F928)*(G$20:G$1213=G928)*ISNUMBER(AO$20:AO$1213)),
        AO928
    ),
    0
)</f>
        <v>1</v>
      </c>
      <c r="BF928" s="28" t="str">
        <f t="shared" si="14"/>
        <v>Red</v>
      </c>
    </row>
    <row r="929" spans="3:58" hidden="1">
      <c r="C929" s="6" t="s">
        <v>20</v>
      </c>
      <c r="D929" s="4" t="s">
        <v>21</v>
      </c>
      <c r="E929" s="4" t="s">
        <v>22</v>
      </c>
      <c r="F929" s="4" t="s">
        <v>31</v>
      </c>
      <c r="G929" s="4" t="s">
        <v>40</v>
      </c>
      <c r="H929" s="4" t="s">
        <v>799</v>
      </c>
      <c r="I929" s="4" t="s">
        <v>799</v>
      </c>
      <c r="J929" s="4" t="s">
        <v>776</v>
      </c>
      <c r="K929" s="4" t="s">
        <v>776</v>
      </c>
      <c r="L9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PharmaNoExpressEWRDTWUSUSAMERICASAMERICAS</v>
      </c>
      <c r="M929" s="7">
        <v>1350.4543149999997</v>
      </c>
      <c r="N929" s="4">
        <v>330</v>
      </c>
      <c r="O929" s="13">
        <v>4.0922858030303022</v>
      </c>
      <c r="P929" s="8" t="s">
        <v>909</v>
      </c>
      <c r="Q929" s="12" t="s">
        <v>472</v>
      </c>
      <c r="R929" s="12" t="s">
        <v>791</v>
      </c>
      <c r="S929" s="12"/>
      <c r="T929" s="12" t="s">
        <v>859</v>
      </c>
      <c r="U929" s="22"/>
      <c r="V929" s="12">
        <v>150</v>
      </c>
      <c r="W929" s="12"/>
      <c r="X929" s="12">
        <v>2.5</v>
      </c>
      <c r="Y929" s="12">
        <v>2.5</v>
      </c>
      <c r="Z929" s="12">
        <v>2.5</v>
      </c>
      <c r="AA929" s="12">
        <v>2.5</v>
      </c>
      <c r="AB929" s="12">
        <v>2.5</v>
      </c>
      <c r="AC929" s="12">
        <v>2.5</v>
      </c>
      <c r="AD929" s="12">
        <v>2.5</v>
      </c>
      <c r="AE929" s="12"/>
      <c r="AF929" s="12" t="s">
        <v>881</v>
      </c>
      <c r="AG929" s="12" t="s">
        <v>881</v>
      </c>
      <c r="AH929" s="12">
        <v>0.12</v>
      </c>
      <c r="AI929" s="12" t="s">
        <v>882</v>
      </c>
      <c r="AJ929" s="12" t="s">
        <v>883</v>
      </c>
      <c r="AK929" s="12" t="s">
        <v>881</v>
      </c>
      <c r="AL929" s="16" t="s">
        <v>885</v>
      </c>
      <c r="AM929" s="12" t="s">
        <v>1500</v>
      </c>
      <c r="AN929" s="27">
        <f>VLOOKUP(Table24[[#This Row],[USD conversion]],Sheet2!A:B,2,FALSE)</f>
        <v>1</v>
      </c>
      <c r="AO929" s="28">
        <f>Table24[[#This Row],[Min Charge]]*Table24[[#This Row],[Conversion Rate]]</f>
        <v>150</v>
      </c>
      <c r="AP929" s="28">
        <f>Table24[[#This Row],[45]]*Table24[[#This Row],[Conversion Rate]]</f>
        <v>0</v>
      </c>
      <c r="AQ929" s="28">
        <f>Table24[[#This Row],[100]]*Table24[[#This Row],[Conversion Rate]]</f>
        <v>2.5</v>
      </c>
      <c r="AR929" s="28">
        <f>Table24[[#This Row],[200]]*Table24[[#This Row],[Conversion Rate]]</f>
        <v>2.5</v>
      </c>
      <c r="AS929" s="28">
        <f>Table24[[#This Row],[300]]*Table24[[#This Row],[Conversion Rate]]</f>
        <v>2.5</v>
      </c>
      <c r="AT929" s="28">
        <f>Table24[[#This Row],[500]]*Table24[[#This Row],[Conversion Rate]]</f>
        <v>2.5</v>
      </c>
      <c r="AU929" s="28">
        <f>Table24[[#This Row],[1000]]*Table24[[#This Row],[Conversion Rate]]</f>
        <v>2.5</v>
      </c>
      <c r="AV929" s="28">
        <f>Table24[[#This Row],[2500]]*Table24[[#This Row],[Conversion Rate]]</f>
        <v>2.5</v>
      </c>
      <c r="AW929" s="28">
        <f>Table24[[#This Row],[5000]]*Table24[[#This Row],[Conversion Rate]]</f>
        <v>2.5</v>
      </c>
      <c r="AX929" s="28">
        <f>Table24[[#This Row],[All In/ ++]]</f>
        <v>0</v>
      </c>
      <c r="AY929" s="28" t="e">
        <f>Table24[[#This Row],[FSC]]*Table24[[#This Row],[Conversion Rate]]</f>
        <v>#VALUE!</v>
      </c>
      <c r="AZ929" s="28" t="e">
        <f>Table24[[#This Row],[SSC]]*Table24[[#This Row],[Conversion Rate]]</f>
        <v>#VALUE!</v>
      </c>
      <c r="BA929" s="28">
        <f>Table24[[#This Row],[Screening]]*Table24[[#This Row],[Conversion Rate]]</f>
        <v>0.12</v>
      </c>
      <c r="BB929" s="28" t="e">
        <f>Table24[[#This Row],[Other Charges]]*Table24[[#This Row],[Conversion Rate]]</f>
        <v>#VALUE!</v>
      </c>
      <c r="BC929" s="28" t="e">
        <f>Table24[[#This Row],[Dry Ice Charge]]*Table24[[#This Row],[Conversion Rate]]</f>
        <v>#VALUE!</v>
      </c>
      <c r="BD929" s="28" t="e">
        <f>Table24[[#This Row],[SAF/kg]]*Table24[[#This Row],[Conversion Rate]]</f>
        <v>#VALUE!</v>
      </c>
      <c r="BE929" s="30" cm="1">
        <f t="array" ref="BE929">IF(COUNTIFS(F$20:F$1213,F929,G$20:G$1213,G929)&gt;1,
    _xlfn.PERCENTRANK.INC(
        _xlfn._xlws.FILTER(AO$20:AO$1213, (F$20:F$1213=F929)*(G$20:G$1213=G929)*ISNUMBER(AO$20:AO$1213)),
        AO929
    ),
    0
)</f>
        <v>1</v>
      </c>
      <c r="BF929" s="28" t="str">
        <f t="shared" si="14"/>
        <v>Red</v>
      </c>
    </row>
    <row r="930" spans="3:58">
      <c r="C930" s="6" t="s">
        <v>20</v>
      </c>
      <c r="D930" s="4" t="s">
        <v>472</v>
      </c>
      <c r="E930" s="4" t="s">
        <v>22</v>
      </c>
      <c r="F930" s="4" t="s">
        <v>31</v>
      </c>
      <c r="G930" s="4" t="s">
        <v>171</v>
      </c>
      <c r="H930" s="4" t="s">
        <v>799</v>
      </c>
      <c r="I930" s="4" t="s">
        <v>798</v>
      </c>
      <c r="J930" s="4" t="s">
        <v>776</v>
      </c>
      <c r="K930" s="4" t="s">
        <v>778</v>
      </c>
      <c r="L9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PharmaYesExpressEWRDUBUSIEAMERICASEMEA</v>
      </c>
      <c r="M930" s="7">
        <v>11456.24</v>
      </c>
      <c r="N930" s="4">
        <v>376</v>
      </c>
      <c r="O930" s="13">
        <v>30.468723404255318</v>
      </c>
      <c r="P930" s="8" t="s">
        <v>909</v>
      </c>
      <c r="Q930" s="12" t="s">
        <v>472</v>
      </c>
      <c r="R930" s="12" t="s">
        <v>791</v>
      </c>
      <c r="S930" s="12"/>
      <c r="T930" s="12" t="s">
        <v>859</v>
      </c>
      <c r="U930" s="22"/>
      <c r="V930" s="12">
        <v>150</v>
      </c>
      <c r="W930" s="12"/>
      <c r="X930" s="12">
        <v>1.35</v>
      </c>
      <c r="Y930" s="12">
        <v>1.35</v>
      </c>
      <c r="Z930" s="12">
        <v>1.35</v>
      </c>
      <c r="AA930" s="12">
        <v>1.35</v>
      </c>
      <c r="AB930" s="12">
        <v>1.35</v>
      </c>
      <c r="AC930" s="12">
        <v>1.35</v>
      </c>
      <c r="AD930" s="12">
        <v>1.35</v>
      </c>
      <c r="AE930" s="12"/>
      <c r="AF930" s="12" t="s">
        <v>881</v>
      </c>
      <c r="AG930" s="12" t="s">
        <v>881</v>
      </c>
      <c r="AH930" s="12">
        <v>0.12</v>
      </c>
      <c r="AI930" s="12" t="s">
        <v>882</v>
      </c>
      <c r="AJ930" s="12" t="s">
        <v>883</v>
      </c>
      <c r="AK930" s="12" t="s">
        <v>881</v>
      </c>
      <c r="AL930" s="16" t="s">
        <v>898</v>
      </c>
      <c r="AM930" s="12" t="s">
        <v>1500</v>
      </c>
      <c r="AN930" s="27">
        <f>VLOOKUP(Table24[[#This Row],[USD conversion]],Sheet2!A:B,2,FALSE)</f>
        <v>1</v>
      </c>
      <c r="AO930" s="28">
        <f>Table24[[#This Row],[Min Charge]]*Table24[[#This Row],[Conversion Rate]]</f>
        <v>150</v>
      </c>
      <c r="AP930" s="28">
        <f>Table24[[#This Row],[45]]*Table24[[#This Row],[Conversion Rate]]</f>
        <v>0</v>
      </c>
      <c r="AQ930" s="28">
        <f>Table24[[#This Row],[100]]*Table24[[#This Row],[Conversion Rate]]</f>
        <v>1.35</v>
      </c>
      <c r="AR930" s="28">
        <f>Table24[[#This Row],[200]]*Table24[[#This Row],[Conversion Rate]]</f>
        <v>1.35</v>
      </c>
      <c r="AS930" s="28">
        <f>Table24[[#This Row],[300]]*Table24[[#This Row],[Conversion Rate]]</f>
        <v>1.35</v>
      </c>
      <c r="AT930" s="28">
        <f>Table24[[#This Row],[500]]*Table24[[#This Row],[Conversion Rate]]</f>
        <v>1.35</v>
      </c>
      <c r="AU930" s="28">
        <f>Table24[[#This Row],[1000]]*Table24[[#This Row],[Conversion Rate]]</f>
        <v>1.35</v>
      </c>
      <c r="AV930" s="28">
        <f>Table24[[#This Row],[2500]]*Table24[[#This Row],[Conversion Rate]]</f>
        <v>1.35</v>
      </c>
      <c r="AW930" s="28">
        <f>Table24[[#This Row],[5000]]*Table24[[#This Row],[Conversion Rate]]</f>
        <v>1.35</v>
      </c>
      <c r="AX930" s="28">
        <f>Table24[[#This Row],[All In/ ++]]</f>
        <v>0</v>
      </c>
      <c r="AY930" s="28" t="e">
        <f>Table24[[#This Row],[FSC]]*Table24[[#This Row],[Conversion Rate]]</f>
        <v>#VALUE!</v>
      </c>
      <c r="AZ930" s="28" t="e">
        <f>Table24[[#This Row],[SSC]]*Table24[[#This Row],[Conversion Rate]]</f>
        <v>#VALUE!</v>
      </c>
      <c r="BA930" s="28">
        <f>Table24[[#This Row],[Screening]]*Table24[[#This Row],[Conversion Rate]]</f>
        <v>0.12</v>
      </c>
      <c r="BB930" s="28" t="e">
        <f>Table24[[#This Row],[Other Charges]]*Table24[[#This Row],[Conversion Rate]]</f>
        <v>#VALUE!</v>
      </c>
      <c r="BC930" s="28" t="e">
        <f>Table24[[#This Row],[Dry Ice Charge]]*Table24[[#This Row],[Conversion Rate]]</f>
        <v>#VALUE!</v>
      </c>
      <c r="BD930" s="28" t="e">
        <f>Table24[[#This Row],[SAF/kg]]*Table24[[#This Row],[Conversion Rate]]</f>
        <v>#VALUE!</v>
      </c>
      <c r="BE930" s="30" cm="1">
        <f t="array" ref="BE930">IF(COUNTIFS(F$20:F$1213,F930,G$20:G$1213,G930)&gt;1,
    _xlfn.PERCENTRANK.INC(
        _xlfn._xlws.FILTER(AO$20:AO$1213, (F$20:F$1213=F930)*(G$20:G$1213=G930)*ISNUMBER(AO$20:AO$1213)),
        AO930
    ),
    0
)</f>
        <v>0.5</v>
      </c>
      <c r="BF930" s="28" t="str">
        <f t="shared" si="14"/>
        <v>Orange</v>
      </c>
    </row>
    <row r="931" spans="3:58">
      <c r="C931" s="6" t="s">
        <v>20</v>
      </c>
      <c r="D931" s="4" t="s">
        <v>472</v>
      </c>
      <c r="E931" s="4" t="s">
        <v>22</v>
      </c>
      <c r="F931" s="4" t="s">
        <v>31</v>
      </c>
      <c r="G931" s="4" t="s">
        <v>51</v>
      </c>
      <c r="H931" s="4" t="s">
        <v>799</v>
      </c>
      <c r="I931" s="4" t="s">
        <v>800</v>
      </c>
      <c r="J931" s="4" t="s">
        <v>776</v>
      </c>
      <c r="K931" s="4" t="s">
        <v>778</v>
      </c>
      <c r="L9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PharmaYesExpressEWRFRAUSDEAMERICASEMEA</v>
      </c>
      <c r="M931" s="7">
        <v>120259.65</v>
      </c>
      <c r="N931" s="4">
        <v>1672</v>
      </c>
      <c r="O931" s="13">
        <v>71.925627990430613</v>
      </c>
      <c r="P931" s="8" t="s">
        <v>909</v>
      </c>
      <c r="Q931" s="12" t="s">
        <v>472</v>
      </c>
      <c r="R931" s="12" t="s">
        <v>791</v>
      </c>
      <c r="S931" s="12"/>
      <c r="T931" s="12" t="s">
        <v>859</v>
      </c>
      <c r="U931" s="22"/>
      <c r="V931" s="12">
        <v>150</v>
      </c>
      <c r="W931" s="12"/>
      <c r="X931" s="12">
        <v>1.35</v>
      </c>
      <c r="Y931" s="12">
        <v>1.35</v>
      </c>
      <c r="Z931" s="12">
        <v>1.35</v>
      </c>
      <c r="AA931" s="12">
        <v>1.35</v>
      </c>
      <c r="AB931" s="12">
        <v>1.35</v>
      </c>
      <c r="AC931" s="12">
        <v>1.35</v>
      </c>
      <c r="AD931" s="12">
        <v>1.35</v>
      </c>
      <c r="AE931" s="12"/>
      <c r="AF931" s="12" t="s">
        <v>881</v>
      </c>
      <c r="AG931" s="12" t="s">
        <v>881</v>
      </c>
      <c r="AH931" s="12">
        <v>0.12</v>
      </c>
      <c r="AI931" s="12" t="s">
        <v>882</v>
      </c>
      <c r="AJ931" s="12" t="s">
        <v>883</v>
      </c>
      <c r="AK931" s="12" t="s">
        <v>881</v>
      </c>
      <c r="AL931" s="16" t="s">
        <v>898</v>
      </c>
      <c r="AM931" s="12" t="s">
        <v>1500</v>
      </c>
      <c r="AN931" s="27">
        <f>VLOOKUP(Table24[[#This Row],[USD conversion]],Sheet2!A:B,2,FALSE)</f>
        <v>1</v>
      </c>
      <c r="AO931" s="28">
        <f>Table24[[#This Row],[Min Charge]]*Table24[[#This Row],[Conversion Rate]]</f>
        <v>150</v>
      </c>
      <c r="AP931" s="28">
        <f>Table24[[#This Row],[45]]*Table24[[#This Row],[Conversion Rate]]</f>
        <v>0</v>
      </c>
      <c r="AQ931" s="28">
        <f>Table24[[#This Row],[100]]*Table24[[#This Row],[Conversion Rate]]</f>
        <v>1.35</v>
      </c>
      <c r="AR931" s="28">
        <f>Table24[[#This Row],[200]]*Table24[[#This Row],[Conversion Rate]]</f>
        <v>1.35</v>
      </c>
      <c r="AS931" s="28">
        <f>Table24[[#This Row],[300]]*Table24[[#This Row],[Conversion Rate]]</f>
        <v>1.35</v>
      </c>
      <c r="AT931" s="28">
        <f>Table24[[#This Row],[500]]*Table24[[#This Row],[Conversion Rate]]</f>
        <v>1.35</v>
      </c>
      <c r="AU931" s="28">
        <f>Table24[[#This Row],[1000]]*Table24[[#This Row],[Conversion Rate]]</f>
        <v>1.35</v>
      </c>
      <c r="AV931" s="28">
        <f>Table24[[#This Row],[2500]]*Table24[[#This Row],[Conversion Rate]]</f>
        <v>1.35</v>
      </c>
      <c r="AW931" s="28">
        <f>Table24[[#This Row],[5000]]*Table24[[#This Row],[Conversion Rate]]</f>
        <v>1.35</v>
      </c>
      <c r="AX931" s="28">
        <f>Table24[[#This Row],[All In/ ++]]</f>
        <v>0</v>
      </c>
      <c r="AY931" s="28" t="e">
        <f>Table24[[#This Row],[FSC]]*Table24[[#This Row],[Conversion Rate]]</f>
        <v>#VALUE!</v>
      </c>
      <c r="AZ931" s="28" t="e">
        <f>Table24[[#This Row],[SSC]]*Table24[[#This Row],[Conversion Rate]]</f>
        <v>#VALUE!</v>
      </c>
      <c r="BA931" s="28">
        <f>Table24[[#This Row],[Screening]]*Table24[[#This Row],[Conversion Rate]]</f>
        <v>0.12</v>
      </c>
      <c r="BB931" s="28" t="e">
        <f>Table24[[#This Row],[Other Charges]]*Table24[[#This Row],[Conversion Rate]]</f>
        <v>#VALUE!</v>
      </c>
      <c r="BC931" s="28" t="e">
        <f>Table24[[#This Row],[Dry Ice Charge]]*Table24[[#This Row],[Conversion Rate]]</f>
        <v>#VALUE!</v>
      </c>
      <c r="BD931" s="28" t="e">
        <f>Table24[[#This Row],[SAF/kg]]*Table24[[#This Row],[Conversion Rate]]</f>
        <v>#VALUE!</v>
      </c>
      <c r="BE931" s="30" cm="1">
        <f t="array" ref="BE931">IF(COUNTIFS(F$20:F$1213,F931,G$20:G$1213,G931)&gt;1,
    _xlfn.PERCENTRANK.INC(
        _xlfn._xlws.FILTER(AO$20:AO$1213, (F$20:F$1213=F931)*(G$20:G$1213=G931)*ISNUMBER(AO$20:AO$1213)),
        AO931
    ),
    0
)</f>
        <v>0.66600000000000004</v>
      </c>
      <c r="BF931" s="28" t="str">
        <f t="shared" si="14"/>
        <v>Orange</v>
      </c>
    </row>
    <row r="932" spans="3:58" hidden="1">
      <c r="C932" s="6" t="s">
        <v>20</v>
      </c>
      <c r="D932" s="4" t="s">
        <v>472</v>
      </c>
      <c r="E932" s="4" t="s">
        <v>22</v>
      </c>
      <c r="F932" s="4" t="s">
        <v>31</v>
      </c>
      <c r="G932" s="4" t="s">
        <v>122</v>
      </c>
      <c r="H932" s="4" t="s">
        <v>799</v>
      </c>
      <c r="I932" s="4" t="s">
        <v>812</v>
      </c>
      <c r="J932" s="4" t="s">
        <v>776</v>
      </c>
      <c r="K932" s="4" t="s">
        <v>776</v>
      </c>
      <c r="L9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PharmaYesExpressEWRGRUUSBRAMERICASAMERICAS</v>
      </c>
      <c r="M932" s="7">
        <v>73604.310000000012</v>
      </c>
      <c r="N932" s="4">
        <v>350</v>
      </c>
      <c r="O932" s="13">
        <v>210.2980285714286</v>
      </c>
      <c r="P932" s="8" t="s">
        <v>909</v>
      </c>
      <c r="Q932" s="12" t="s">
        <v>472</v>
      </c>
      <c r="R932" s="12" t="s">
        <v>791</v>
      </c>
      <c r="S932" s="12"/>
      <c r="T932" s="12" t="s">
        <v>859</v>
      </c>
      <c r="U932" s="22"/>
      <c r="V932" s="12">
        <v>150</v>
      </c>
      <c r="W932" s="12"/>
      <c r="X932" s="12"/>
      <c r="Y932" s="12"/>
      <c r="Z932" s="12"/>
      <c r="AA932" s="12"/>
      <c r="AB932" s="12"/>
      <c r="AC932" s="12"/>
      <c r="AD932" s="12"/>
      <c r="AE932" s="12"/>
      <c r="AF932" s="12" t="s">
        <v>881</v>
      </c>
      <c r="AG932" s="12" t="s">
        <v>881</v>
      </c>
      <c r="AH932" s="12">
        <v>0.12</v>
      </c>
      <c r="AI932" s="12" t="s">
        <v>882</v>
      </c>
      <c r="AJ932" s="12" t="s">
        <v>883</v>
      </c>
      <c r="AK932" s="12" t="s">
        <v>881</v>
      </c>
      <c r="AL932" s="16" t="s">
        <v>898</v>
      </c>
      <c r="AM932" s="12" t="s">
        <v>1500</v>
      </c>
      <c r="AN932" s="27">
        <f>VLOOKUP(Table24[[#This Row],[USD conversion]],Sheet2!A:B,2,FALSE)</f>
        <v>1</v>
      </c>
      <c r="AO932" s="28">
        <f>Table24[[#This Row],[Min Charge]]*Table24[[#This Row],[Conversion Rate]]</f>
        <v>150</v>
      </c>
      <c r="AP932" s="28">
        <f>Table24[[#This Row],[45]]*Table24[[#This Row],[Conversion Rate]]</f>
        <v>0</v>
      </c>
      <c r="AQ932" s="28">
        <f>Table24[[#This Row],[100]]*Table24[[#This Row],[Conversion Rate]]</f>
        <v>0</v>
      </c>
      <c r="AR932" s="28">
        <f>Table24[[#This Row],[200]]*Table24[[#This Row],[Conversion Rate]]</f>
        <v>0</v>
      </c>
      <c r="AS932" s="28">
        <f>Table24[[#This Row],[300]]*Table24[[#This Row],[Conversion Rate]]</f>
        <v>0</v>
      </c>
      <c r="AT932" s="28">
        <f>Table24[[#This Row],[500]]*Table24[[#This Row],[Conversion Rate]]</f>
        <v>0</v>
      </c>
      <c r="AU932" s="28">
        <f>Table24[[#This Row],[1000]]*Table24[[#This Row],[Conversion Rate]]</f>
        <v>0</v>
      </c>
      <c r="AV932" s="28">
        <f>Table24[[#This Row],[2500]]*Table24[[#This Row],[Conversion Rate]]</f>
        <v>0</v>
      </c>
      <c r="AW932" s="28">
        <f>Table24[[#This Row],[5000]]*Table24[[#This Row],[Conversion Rate]]</f>
        <v>0</v>
      </c>
      <c r="AX932" s="28">
        <f>Table24[[#This Row],[All In/ ++]]</f>
        <v>0</v>
      </c>
      <c r="AY932" s="28" t="e">
        <f>Table24[[#This Row],[FSC]]*Table24[[#This Row],[Conversion Rate]]</f>
        <v>#VALUE!</v>
      </c>
      <c r="AZ932" s="28" t="e">
        <f>Table24[[#This Row],[SSC]]*Table24[[#This Row],[Conversion Rate]]</f>
        <v>#VALUE!</v>
      </c>
      <c r="BA932" s="28">
        <f>Table24[[#This Row],[Screening]]*Table24[[#This Row],[Conversion Rate]]</f>
        <v>0.12</v>
      </c>
      <c r="BB932" s="28" t="e">
        <f>Table24[[#This Row],[Other Charges]]*Table24[[#This Row],[Conversion Rate]]</f>
        <v>#VALUE!</v>
      </c>
      <c r="BC932" s="28" t="e">
        <f>Table24[[#This Row],[Dry Ice Charge]]*Table24[[#This Row],[Conversion Rate]]</f>
        <v>#VALUE!</v>
      </c>
      <c r="BD932" s="28" t="e">
        <f>Table24[[#This Row],[SAF/kg]]*Table24[[#This Row],[Conversion Rate]]</f>
        <v>#VALUE!</v>
      </c>
      <c r="BE932" s="30" cm="1">
        <f t="array" ref="BE932">IF(COUNTIFS(F$20:F$1213,F932,G$20:G$1213,G932)&gt;1,
    _xlfn.PERCENTRANK.INC(
        _xlfn._xlws.FILTER(AO$20:AO$1213, (F$20:F$1213=F932)*(G$20:G$1213=G932)*ISNUMBER(AO$20:AO$1213)),
        AO932
    ),
    0
)</f>
        <v>0.5</v>
      </c>
      <c r="BF932" s="28" t="str">
        <f t="shared" si="14"/>
        <v>Orange</v>
      </c>
    </row>
    <row r="933" spans="3:58" hidden="1">
      <c r="C933" s="6" t="s">
        <v>30</v>
      </c>
      <c r="D933" s="4" t="s">
        <v>21</v>
      </c>
      <c r="E933" s="4" t="s">
        <v>22</v>
      </c>
      <c r="F933" s="4" t="s">
        <v>31</v>
      </c>
      <c r="G933" s="4" t="s">
        <v>33</v>
      </c>
      <c r="H933" s="4" t="s">
        <v>799</v>
      </c>
      <c r="I933" s="4" t="s">
        <v>799</v>
      </c>
      <c r="J933" s="4" t="s">
        <v>776</v>
      </c>
      <c r="K933" s="4" t="s">
        <v>776</v>
      </c>
      <c r="L9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RadiopharmaNoExpressEWRIAHUSUSAMERICASAMERICAS</v>
      </c>
      <c r="M933" s="7">
        <v>4785.4360910000041</v>
      </c>
      <c r="N933" s="4">
        <v>497</v>
      </c>
      <c r="O933" s="13">
        <v>9.6286440462776746</v>
      </c>
      <c r="P933" s="8" t="s">
        <v>909</v>
      </c>
      <c r="Q933" s="12" t="s">
        <v>472</v>
      </c>
      <c r="R933" s="12" t="s">
        <v>791</v>
      </c>
      <c r="S933" s="12"/>
      <c r="T933" s="12" t="s">
        <v>859</v>
      </c>
      <c r="U933" s="22">
        <v>46</v>
      </c>
      <c r="V933" s="12">
        <v>150</v>
      </c>
      <c r="W933" s="12"/>
      <c r="X933" s="12">
        <v>4.5</v>
      </c>
      <c r="Y933" s="12">
        <v>4.5</v>
      </c>
      <c r="Z933" s="12">
        <v>4.5</v>
      </c>
      <c r="AA933" s="12">
        <v>4.5</v>
      </c>
      <c r="AB933" s="12">
        <v>4.5</v>
      </c>
      <c r="AC933" s="12">
        <v>4.5</v>
      </c>
      <c r="AD933" s="12">
        <v>4.5</v>
      </c>
      <c r="AE933" s="12"/>
      <c r="AF933" s="12" t="s">
        <v>881</v>
      </c>
      <c r="AG933" s="12" t="s">
        <v>881</v>
      </c>
      <c r="AH933" s="12">
        <v>0.12</v>
      </c>
      <c r="AI933" s="12" t="s">
        <v>882</v>
      </c>
      <c r="AJ933" s="12" t="s">
        <v>883</v>
      </c>
      <c r="AK933" s="12" t="s">
        <v>881</v>
      </c>
      <c r="AL933" s="16" t="s">
        <v>908</v>
      </c>
      <c r="AM933" s="12" t="s">
        <v>1500</v>
      </c>
      <c r="AN933" s="27">
        <f>VLOOKUP(Table24[[#This Row],[USD conversion]],Sheet2!A:B,2,FALSE)</f>
        <v>1</v>
      </c>
      <c r="AO933" s="28">
        <f>Table24[[#This Row],[Min Charge]]*Table24[[#This Row],[Conversion Rate]]</f>
        <v>150</v>
      </c>
      <c r="AP933" s="28">
        <f>Table24[[#This Row],[45]]*Table24[[#This Row],[Conversion Rate]]</f>
        <v>0</v>
      </c>
      <c r="AQ933" s="28">
        <f>Table24[[#This Row],[100]]*Table24[[#This Row],[Conversion Rate]]</f>
        <v>4.5</v>
      </c>
      <c r="AR933" s="28">
        <f>Table24[[#This Row],[200]]*Table24[[#This Row],[Conversion Rate]]</f>
        <v>4.5</v>
      </c>
      <c r="AS933" s="28">
        <f>Table24[[#This Row],[300]]*Table24[[#This Row],[Conversion Rate]]</f>
        <v>4.5</v>
      </c>
      <c r="AT933" s="28">
        <f>Table24[[#This Row],[500]]*Table24[[#This Row],[Conversion Rate]]</f>
        <v>4.5</v>
      </c>
      <c r="AU933" s="28">
        <f>Table24[[#This Row],[1000]]*Table24[[#This Row],[Conversion Rate]]</f>
        <v>4.5</v>
      </c>
      <c r="AV933" s="28">
        <f>Table24[[#This Row],[2500]]*Table24[[#This Row],[Conversion Rate]]</f>
        <v>4.5</v>
      </c>
      <c r="AW933" s="28">
        <f>Table24[[#This Row],[5000]]*Table24[[#This Row],[Conversion Rate]]</f>
        <v>4.5</v>
      </c>
      <c r="AX933" s="28">
        <f>Table24[[#This Row],[All In/ ++]]</f>
        <v>0</v>
      </c>
      <c r="AY933" s="28" t="e">
        <f>Table24[[#This Row],[FSC]]*Table24[[#This Row],[Conversion Rate]]</f>
        <v>#VALUE!</v>
      </c>
      <c r="AZ933" s="28" t="e">
        <f>Table24[[#This Row],[SSC]]*Table24[[#This Row],[Conversion Rate]]</f>
        <v>#VALUE!</v>
      </c>
      <c r="BA933" s="28">
        <f>Table24[[#This Row],[Screening]]*Table24[[#This Row],[Conversion Rate]]</f>
        <v>0.12</v>
      </c>
      <c r="BB933" s="28" t="e">
        <f>Table24[[#This Row],[Other Charges]]*Table24[[#This Row],[Conversion Rate]]</f>
        <v>#VALUE!</v>
      </c>
      <c r="BC933" s="28" t="e">
        <f>Table24[[#This Row],[Dry Ice Charge]]*Table24[[#This Row],[Conversion Rate]]</f>
        <v>#VALUE!</v>
      </c>
      <c r="BD933" s="28" t="e">
        <f>Table24[[#This Row],[SAF/kg]]*Table24[[#This Row],[Conversion Rate]]</f>
        <v>#VALUE!</v>
      </c>
      <c r="BE933" s="30" cm="1">
        <f t="array" ref="BE933">IF(COUNTIFS(F$20:F$1213,F933,G$20:G$1213,G933)&gt;1,
    _xlfn.PERCENTRANK.INC(
        _xlfn._xlws.FILTER(AO$20:AO$1213, (F$20:F$1213=F933)*(G$20:G$1213=G933)*ISNUMBER(AO$20:AO$1213)),
        AO933
    ),
    0
)</f>
        <v>1</v>
      </c>
      <c r="BF933" s="28" t="str">
        <f t="shared" si="14"/>
        <v>Red</v>
      </c>
    </row>
    <row r="934" spans="3:58" hidden="1">
      <c r="C934" s="6" t="s">
        <v>30</v>
      </c>
      <c r="D934" s="4" t="s">
        <v>21</v>
      </c>
      <c r="E934" s="4" t="s">
        <v>22</v>
      </c>
      <c r="F934" s="4" t="s">
        <v>31</v>
      </c>
      <c r="G934" s="4" t="s">
        <v>37</v>
      </c>
      <c r="H934" s="4" t="s">
        <v>799</v>
      </c>
      <c r="I934" s="4" t="s">
        <v>799</v>
      </c>
      <c r="J934" s="4" t="s">
        <v>776</v>
      </c>
      <c r="K934" s="4" t="s">
        <v>776</v>
      </c>
      <c r="L9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RadiopharmaNoExpressEWRLAXUSUSAMERICASAMERICAS</v>
      </c>
      <c r="M934" s="7">
        <v>8681.4540279999001</v>
      </c>
      <c r="N934" s="4">
        <v>844</v>
      </c>
      <c r="O934" s="13">
        <v>10.286082971563863</v>
      </c>
      <c r="P934" s="8" t="s">
        <v>909</v>
      </c>
      <c r="Q934" s="12" t="s">
        <v>472</v>
      </c>
      <c r="R934" s="12" t="s">
        <v>791</v>
      </c>
      <c r="S934" s="12"/>
      <c r="T934" s="12" t="s">
        <v>859</v>
      </c>
      <c r="U934" s="22">
        <v>46</v>
      </c>
      <c r="V934" s="12">
        <v>150</v>
      </c>
      <c r="W934" s="12"/>
      <c r="X934" s="12">
        <v>4.5</v>
      </c>
      <c r="Y934" s="12">
        <v>4.5</v>
      </c>
      <c r="Z934" s="12">
        <v>4.5</v>
      </c>
      <c r="AA934" s="12">
        <v>4.5</v>
      </c>
      <c r="AB934" s="12">
        <v>4.5</v>
      </c>
      <c r="AC934" s="12">
        <v>4.5</v>
      </c>
      <c r="AD934" s="12">
        <v>4.5</v>
      </c>
      <c r="AE934" s="12"/>
      <c r="AF934" s="12" t="s">
        <v>881</v>
      </c>
      <c r="AG934" s="12" t="s">
        <v>881</v>
      </c>
      <c r="AH934" s="12">
        <v>0.12</v>
      </c>
      <c r="AI934" s="12" t="s">
        <v>882</v>
      </c>
      <c r="AJ934" s="12" t="s">
        <v>883</v>
      </c>
      <c r="AK934" s="12" t="s">
        <v>881</v>
      </c>
      <c r="AL934" s="16" t="s">
        <v>908</v>
      </c>
      <c r="AM934" s="12" t="s">
        <v>1500</v>
      </c>
      <c r="AN934" s="27">
        <f>VLOOKUP(Table24[[#This Row],[USD conversion]],Sheet2!A:B,2,FALSE)</f>
        <v>1</v>
      </c>
      <c r="AO934" s="28">
        <f>Table24[[#This Row],[Min Charge]]*Table24[[#This Row],[Conversion Rate]]</f>
        <v>150</v>
      </c>
      <c r="AP934" s="28">
        <f>Table24[[#This Row],[45]]*Table24[[#This Row],[Conversion Rate]]</f>
        <v>0</v>
      </c>
      <c r="AQ934" s="28">
        <f>Table24[[#This Row],[100]]*Table24[[#This Row],[Conversion Rate]]</f>
        <v>4.5</v>
      </c>
      <c r="AR934" s="28">
        <f>Table24[[#This Row],[200]]*Table24[[#This Row],[Conversion Rate]]</f>
        <v>4.5</v>
      </c>
      <c r="AS934" s="28">
        <f>Table24[[#This Row],[300]]*Table24[[#This Row],[Conversion Rate]]</f>
        <v>4.5</v>
      </c>
      <c r="AT934" s="28">
        <f>Table24[[#This Row],[500]]*Table24[[#This Row],[Conversion Rate]]</f>
        <v>4.5</v>
      </c>
      <c r="AU934" s="28">
        <f>Table24[[#This Row],[1000]]*Table24[[#This Row],[Conversion Rate]]</f>
        <v>4.5</v>
      </c>
      <c r="AV934" s="28">
        <f>Table24[[#This Row],[2500]]*Table24[[#This Row],[Conversion Rate]]</f>
        <v>4.5</v>
      </c>
      <c r="AW934" s="28">
        <f>Table24[[#This Row],[5000]]*Table24[[#This Row],[Conversion Rate]]</f>
        <v>4.5</v>
      </c>
      <c r="AX934" s="28">
        <f>Table24[[#This Row],[All In/ ++]]</f>
        <v>0</v>
      </c>
      <c r="AY934" s="28" t="e">
        <f>Table24[[#This Row],[FSC]]*Table24[[#This Row],[Conversion Rate]]</f>
        <v>#VALUE!</v>
      </c>
      <c r="AZ934" s="28" t="e">
        <f>Table24[[#This Row],[SSC]]*Table24[[#This Row],[Conversion Rate]]</f>
        <v>#VALUE!</v>
      </c>
      <c r="BA934" s="28">
        <f>Table24[[#This Row],[Screening]]*Table24[[#This Row],[Conversion Rate]]</f>
        <v>0.12</v>
      </c>
      <c r="BB934" s="28" t="e">
        <f>Table24[[#This Row],[Other Charges]]*Table24[[#This Row],[Conversion Rate]]</f>
        <v>#VALUE!</v>
      </c>
      <c r="BC934" s="28" t="e">
        <f>Table24[[#This Row],[Dry Ice Charge]]*Table24[[#This Row],[Conversion Rate]]</f>
        <v>#VALUE!</v>
      </c>
      <c r="BD934" s="28" t="e">
        <f>Table24[[#This Row],[SAF/kg]]*Table24[[#This Row],[Conversion Rate]]</f>
        <v>#VALUE!</v>
      </c>
      <c r="BE934" s="30" cm="1">
        <f t="array" ref="BE934">IF(COUNTIFS(F$20:F$1213,F934,G$20:G$1213,G934)&gt;1,
    _xlfn.PERCENTRANK.INC(
        _xlfn._xlws.FILTER(AO$20:AO$1213, (F$20:F$1213=F934)*(G$20:G$1213=G934)*ISNUMBER(AO$20:AO$1213)),
        AO934
    ),
    0
)</f>
        <v>1</v>
      </c>
      <c r="BF934" s="28" t="str">
        <f t="shared" si="14"/>
        <v>Red</v>
      </c>
    </row>
    <row r="935" spans="3:58" hidden="1">
      <c r="C935" s="6" t="s">
        <v>30</v>
      </c>
      <c r="D935" s="4" t="s">
        <v>21</v>
      </c>
      <c r="E935" s="4" t="s">
        <v>22</v>
      </c>
      <c r="F935" s="4" t="s">
        <v>31</v>
      </c>
      <c r="G935" s="4" t="s">
        <v>50</v>
      </c>
      <c r="H935" s="4" t="s">
        <v>799</v>
      </c>
      <c r="I935" s="4" t="s">
        <v>799</v>
      </c>
      <c r="J935" s="4" t="s">
        <v>776</v>
      </c>
      <c r="K935" s="4" t="s">
        <v>776</v>
      </c>
      <c r="L9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RadiopharmaNoExpressEWRMCOUSUSAMERICASAMERICAS</v>
      </c>
      <c r="M935" s="7">
        <v>5505.8179029999856</v>
      </c>
      <c r="N935" s="4">
        <v>570</v>
      </c>
      <c r="O935" s="13">
        <v>9.6593296543859388</v>
      </c>
      <c r="P935" s="8" t="s">
        <v>909</v>
      </c>
      <c r="Q935" s="12" t="s">
        <v>472</v>
      </c>
      <c r="R935" s="12" t="s">
        <v>791</v>
      </c>
      <c r="S935" s="12"/>
      <c r="T935" s="12" t="s">
        <v>859</v>
      </c>
      <c r="U935" s="22">
        <v>46</v>
      </c>
      <c r="V935" s="12">
        <v>150</v>
      </c>
      <c r="W935" s="12"/>
      <c r="X935" s="12">
        <v>4.5</v>
      </c>
      <c r="Y935" s="12">
        <v>4.5</v>
      </c>
      <c r="Z935" s="12">
        <v>4.5</v>
      </c>
      <c r="AA935" s="12">
        <v>4.5</v>
      </c>
      <c r="AB935" s="12">
        <v>4.5</v>
      </c>
      <c r="AC935" s="12">
        <v>4.5</v>
      </c>
      <c r="AD935" s="12">
        <v>4.5</v>
      </c>
      <c r="AE935" s="12"/>
      <c r="AF935" s="12" t="s">
        <v>881</v>
      </c>
      <c r="AG935" s="12" t="s">
        <v>881</v>
      </c>
      <c r="AH935" s="12">
        <v>0.12</v>
      </c>
      <c r="AI935" s="12" t="s">
        <v>882</v>
      </c>
      <c r="AJ935" s="12" t="s">
        <v>883</v>
      </c>
      <c r="AK935" s="12" t="s">
        <v>881</v>
      </c>
      <c r="AL935" s="16" t="s">
        <v>908</v>
      </c>
      <c r="AM935" s="12" t="s">
        <v>1500</v>
      </c>
      <c r="AN935" s="27">
        <f>VLOOKUP(Table24[[#This Row],[USD conversion]],Sheet2!A:B,2,FALSE)</f>
        <v>1</v>
      </c>
      <c r="AO935" s="28">
        <f>Table24[[#This Row],[Min Charge]]*Table24[[#This Row],[Conversion Rate]]</f>
        <v>150</v>
      </c>
      <c r="AP935" s="28">
        <f>Table24[[#This Row],[45]]*Table24[[#This Row],[Conversion Rate]]</f>
        <v>0</v>
      </c>
      <c r="AQ935" s="28">
        <f>Table24[[#This Row],[100]]*Table24[[#This Row],[Conversion Rate]]</f>
        <v>4.5</v>
      </c>
      <c r="AR935" s="28">
        <f>Table24[[#This Row],[200]]*Table24[[#This Row],[Conversion Rate]]</f>
        <v>4.5</v>
      </c>
      <c r="AS935" s="28">
        <f>Table24[[#This Row],[300]]*Table24[[#This Row],[Conversion Rate]]</f>
        <v>4.5</v>
      </c>
      <c r="AT935" s="28">
        <f>Table24[[#This Row],[500]]*Table24[[#This Row],[Conversion Rate]]</f>
        <v>4.5</v>
      </c>
      <c r="AU935" s="28">
        <f>Table24[[#This Row],[1000]]*Table24[[#This Row],[Conversion Rate]]</f>
        <v>4.5</v>
      </c>
      <c r="AV935" s="28">
        <f>Table24[[#This Row],[2500]]*Table24[[#This Row],[Conversion Rate]]</f>
        <v>4.5</v>
      </c>
      <c r="AW935" s="28">
        <f>Table24[[#This Row],[5000]]*Table24[[#This Row],[Conversion Rate]]</f>
        <v>4.5</v>
      </c>
      <c r="AX935" s="28">
        <f>Table24[[#This Row],[All In/ ++]]</f>
        <v>0</v>
      </c>
      <c r="AY935" s="28" t="e">
        <f>Table24[[#This Row],[FSC]]*Table24[[#This Row],[Conversion Rate]]</f>
        <v>#VALUE!</v>
      </c>
      <c r="AZ935" s="28" t="e">
        <f>Table24[[#This Row],[SSC]]*Table24[[#This Row],[Conversion Rate]]</f>
        <v>#VALUE!</v>
      </c>
      <c r="BA935" s="28">
        <f>Table24[[#This Row],[Screening]]*Table24[[#This Row],[Conversion Rate]]</f>
        <v>0.12</v>
      </c>
      <c r="BB935" s="28" t="e">
        <f>Table24[[#This Row],[Other Charges]]*Table24[[#This Row],[Conversion Rate]]</f>
        <v>#VALUE!</v>
      </c>
      <c r="BC935" s="28" t="e">
        <f>Table24[[#This Row],[Dry Ice Charge]]*Table24[[#This Row],[Conversion Rate]]</f>
        <v>#VALUE!</v>
      </c>
      <c r="BD935" s="28" t="e">
        <f>Table24[[#This Row],[SAF/kg]]*Table24[[#This Row],[Conversion Rate]]</f>
        <v>#VALUE!</v>
      </c>
      <c r="BE935" s="30" cm="1">
        <f t="array" ref="BE935">IF(COUNTIFS(F$20:F$1213,F935,G$20:G$1213,G935)&gt;1,
    _xlfn.PERCENTRANK.INC(
        _xlfn._xlws.FILTER(AO$20:AO$1213, (F$20:F$1213=F935)*(G$20:G$1213=G935)*ISNUMBER(AO$20:AO$1213)),
        AO935
    ),
    0
)</f>
        <v>1</v>
      </c>
      <c r="BF935" s="28" t="str">
        <f t="shared" si="14"/>
        <v>Red</v>
      </c>
    </row>
    <row r="936" spans="3:58" hidden="1">
      <c r="C936" s="6" t="s">
        <v>30</v>
      </c>
      <c r="D936" s="4" t="s">
        <v>21</v>
      </c>
      <c r="E936" s="4" t="s">
        <v>22</v>
      </c>
      <c r="F936" s="4" t="s">
        <v>31</v>
      </c>
      <c r="G936" s="4" t="s">
        <v>32</v>
      </c>
      <c r="H936" s="4" t="s">
        <v>799</v>
      </c>
      <c r="I936" s="4" t="s">
        <v>799</v>
      </c>
      <c r="J936" s="4" t="s">
        <v>776</v>
      </c>
      <c r="K936" s="4" t="s">
        <v>776</v>
      </c>
      <c r="L9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RadiopharmaNoExpressEWRORDUSUSAMERICASAMERICAS</v>
      </c>
      <c r="M936" s="7">
        <v>15616.880821999694</v>
      </c>
      <c r="N936" s="4">
        <v>1557</v>
      </c>
      <c r="O936" s="13">
        <v>10.030109712266984</v>
      </c>
      <c r="P936" s="8" t="s">
        <v>909</v>
      </c>
      <c r="Q936" s="12" t="s">
        <v>472</v>
      </c>
      <c r="R936" s="12" t="s">
        <v>791</v>
      </c>
      <c r="S936" s="12"/>
      <c r="T936" s="12" t="s">
        <v>859</v>
      </c>
      <c r="U936" s="22">
        <v>46</v>
      </c>
      <c r="V936" s="12">
        <v>150</v>
      </c>
      <c r="W936" s="12"/>
      <c r="X936" s="12">
        <v>4.5</v>
      </c>
      <c r="Y936" s="12">
        <v>4.5</v>
      </c>
      <c r="Z936" s="12">
        <v>4.5</v>
      </c>
      <c r="AA936" s="12">
        <v>4.5</v>
      </c>
      <c r="AB936" s="12">
        <v>4.5</v>
      </c>
      <c r="AC936" s="12">
        <v>4.5</v>
      </c>
      <c r="AD936" s="12">
        <v>4.5</v>
      </c>
      <c r="AE936" s="12"/>
      <c r="AF936" s="12" t="s">
        <v>881</v>
      </c>
      <c r="AG936" s="12" t="s">
        <v>881</v>
      </c>
      <c r="AH936" s="12">
        <v>0.12</v>
      </c>
      <c r="AI936" s="12" t="s">
        <v>882</v>
      </c>
      <c r="AJ936" s="12" t="s">
        <v>883</v>
      </c>
      <c r="AK936" s="12" t="s">
        <v>881</v>
      </c>
      <c r="AL936" s="16" t="s">
        <v>908</v>
      </c>
      <c r="AM936" s="12" t="s">
        <v>1500</v>
      </c>
      <c r="AN936" s="27">
        <f>VLOOKUP(Table24[[#This Row],[USD conversion]],Sheet2!A:B,2,FALSE)</f>
        <v>1</v>
      </c>
      <c r="AO936" s="28">
        <f>Table24[[#This Row],[Min Charge]]*Table24[[#This Row],[Conversion Rate]]</f>
        <v>150</v>
      </c>
      <c r="AP936" s="28">
        <f>Table24[[#This Row],[45]]*Table24[[#This Row],[Conversion Rate]]</f>
        <v>0</v>
      </c>
      <c r="AQ936" s="28">
        <f>Table24[[#This Row],[100]]*Table24[[#This Row],[Conversion Rate]]</f>
        <v>4.5</v>
      </c>
      <c r="AR936" s="28">
        <f>Table24[[#This Row],[200]]*Table24[[#This Row],[Conversion Rate]]</f>
        <v>4.5</v>
      </c>
      <c r="AS936" s="28">
        <f>Table24[[#This Row],[300]]*Table24[[#This Row],[Conversion Rate]]</f>
        <v>4.5</v>
      </c>
      <c r="AT936" s="28">
        <f>Table24[[#This Row],[500]]*Table24[[#This Row],[Conversion Rate]]</f>
        <v>4.5</v>
      </c>
      <c r="AU936" s="28">
        <f>Table24[[#This Row],[1000]]*Table24[[#This Row],[Conversion Rate]]</f>
        <v>4.5</v>
      </c>
      <c r="AV936" s="28">
        <f>Table24[[#This Row],[2500]]*Table24[[#This Row],[Conversion Rate]]</f>
        <v>4.5</v>
      </c>
      <c r="AW936" s="28">
        <f>Table24[[#This Row],[5000]]*Table24[[#This Row],[Conversion Rate]]</f>
        <v>4.5</v>
      </c>
      <c r="AX936" s="28">
        <f>Table24[[#This Row],[All In/ ++]]</f>
        <v>0</v>
      </c>
      <c r="AY936" s="28" t="e">
        <f>Table24[[#This Row],[FSC]]*Table24[[#This Row],[Conversion Rate]]</f>
        <v>#VALUE!</v>
      </c>
      <c r="AZ936" s="28" t="e">
        <f>Table24[[#This Row],[SSC]]*Table24[[#This Row],[Conversion Rate]]</f>
        <v>#VALUE!</v>
      </c>
      <c r="BA936" s="28">
        <f>Table24[[#This Row],[Screening]]*Table24[[#This Row],[Conversion Rate]]</f>
        <v>0.12</v>
      </c>
      <c r="BB936" s="28" t="e">
        <f>Table24[[#This Row],[Other Charges]]*Table24[[#This Row],[Conversion Rate]]</f>
        <v>#VALUE!</v>
      </c>
      <c r="BC936" s="28" t="e">
        <f>Table24[[#This Row],[Dry Ice Charge]]*Table24[[#This Row],[Conversion Rate]]</f>
        <v>#VALUE!</v>
      </c>
      <c r="BD936" s="28" t="e">
        <f>Table24[[#This Row],[SAF/kg]]*Table24[[#This Row],[Conversion Rate]]</f>
        <v>#VALUE!</v>
      </c>
      <c r="BE936" s="30" cm="1">
        <f t="array" ref="BE936">IF(COUNTIFS(F$20:F$1213,F936,G$20:G$1213,G936)&gt;1,
    _xlfn.PERCENTRANK.INC(
        _xlfn._xlws.FILTER(AO$20:AO$1213, (F$20:F$1213=F936)*(G$20:G$1213=G936)*ISNUMBER(AO$20:AO$1213)),
        AO936
    ),
    0
)</f>
        <v>1</v>
      </c>
      <c r="BF936" s="28" t="str">
        <f t="shared" si="14"/>
        <v>Red</v>
      </c>
    </row>
    <row r="937" spans="3:58" hidden="1">
      <c r="C937" s="6" t="s">
        <v>30</v>
      </c>
      <c r="D937" s="4" t="s">
        <v>21</v>
      </c>
      <c r="E937" s="4" t="s">
        <v>22</v>
      </c>
      <c r="F937" s="4" t="s">
        <v>31</v>
      </c>
      <c r="G937" s="4" t="s">
        <v>53</v>
      </c>
      <c r="H937" s="4" t="s">
        <v>799</v>
      </c>
      <c r="I937" s="4" t="s">
        <v>799</v>
      </c>
      <c r="J937" s="4" t="s">
        <v>776</v>
      </c>
      <c r="K937" s="4" t="s">
        <v>776</v>
      </c>
      <c r="L9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RadiopharmaNoExpressEWRPHXUSUSAMERICASAMERICAS</v>
      </c>
      <c r="M937" s="7">
        <v>3535.8179480000149</v>
      </c>
      <c r="N937" s="4">
        <v>395</v>
      </c>
      <c r="O937" s="13">
        <v>8.951437843038013</v>
      </c>
      <c r="P937" s="8" t="s">
        <v>909</v>
      </c>
      <c r="Q937" s="12" t="s">
        <v>472</v>
      </c>
      <c r="R937" s="12" t="s">
        <v>791</v>
      </c>
      <c r="S937" s="12"/>
      <c r="T937" s="12" t="s">
        <v>859</v>
      </c>
      <c r="U937" s="22">
        <v>46</v>
      </c>
      <c r="V937" s="12">
        <v>150</v>
      </c>
      <c r="W937" s="12"/>
      <c r="X937" s="12">
        <v>4.5</v>
      </c>
      <c r="Y937" s="12">
        <v>4.5</v>
      </c>
      <c r="Z937" s="12">
        <v>4.5</v>
      </c>
      <c r="AA937" s="12">
        <v>4.5</v>
      </c>
      <c r="AB937" s="12">
        <v>4.5</v>
      </c>
      <c r="AC937" s="12">
        <v>4.5</v>
      </c>
      <c r="AD937" s="12">
        <v>4.5</v>
      </c>
      <c r="AE937" s="12"/>
      <c r="AF937" s="12" t="s">
        <v>881</v>
      </c>
      <c r="AG937" s="12" t="s">
        <v>881</v>
      </c>
      <c r="AH937" s="12">
        <v>0.12</v>
      </c>
      <c r="AI937" s="12" t="s">
        <v>882</v>
      </c>
      <c r="AJ937" s="12" t="s">
        <v>883</v>
      </c>
      <c r="AK937" s="12" t="s">
        <v>881</v>
      </c>
      <c r="AL937" s="16" t="s">
        <v>908</v>
      </c>
      <c r="AM937" s="12" t="s">
        <v>1500</v>
      </c>
      <c r="AN937" s="27">
        <f>VLOOKUP(Table24[[#This Row],[USD conversion]],Sheet2!A:B,2,FALSE)</f>
        <v>1</v>
      </c>
      <c r="AO937" s="28">
        <f>Table24[[#This Row],[Min Charge]]*Table24[[#This Row],[Conversion Rate]]</f>
        <v>150</v>
      </c>
      <c r="AP937" s="28">
        <f>Table24[[#This Row],[45]]*Table24[[#This Row],[Conversion Rate]]</f>
        <v>0</v>
      </c>
      <c r="AQ937" s="28">
        <f>Table24[[#This Row],[100]]*Table24[[#This Row],[Conversion Rate]]</f>
        <v>4.5</v>
      </c>
      <c r="AR937" s="28">
        <f>Table24[[#This Row],[200]]*Table24[[#This Row],[Conversion Rate]]</f>
        <v>4.5</v>
      </c>
      <c r="AS937" s="28">
        <f>Table24[[#This Row],[300]]*Table24[[#This Row],[Conversion Rate]]</f>
        <v>4.5</v>
      </c>
      <c r="AT937" s="28">
        <f>Table24[[#This Row],[500]]*Table24[[#This Row],[Conversion Rate]]</f>
        <v>4.5</v>
      </c>
      <c r="AU937" s="28">
        <f>Table24[[#This Row],[1000]]*Table24[[#This Row],[Conversion Rate]]</f>
        <v>4.5</v>
      </c>
      <c r="AV937" s="28">
        <f>Table24[[#This Row],[2500]]*Table24[[#This Row],[Conversion Rate]]</f>
        <v>4.5</v>
      </c>
      <c r="AW937" s="28">
        <f>Table24[[#This Row],[5000]]*Table24[[#This Row],[Conversion Rate]]</f>
        <v>4.5</v>
      </c>
      <c r="AX937" s="28">
        <f>Table24[[#This Row],[All In/ ++]]</f>
        <v>0</v>
      </c>
      <c r="AY937" s="28" t="e">
        <f>Table24[[#This Row],[FSC]]*Table24[[#This Row],[Conversion Rate]]</f>
        <v>#VALUE!</v>
      </c>
      <c r="AZ937" s="28" t="e">
        <f>Table24[[#This Row],[SSC]]*Table24[[#This Row],[Conversion Rate]]</f>
        <v>#VALUE!</v>
      </c>
      <c r="BA937" s="28">
        <f>Table24[[#This Row],[Screening]]*Table24[[#This Row],[Conversion Rate]]</f>
        <v>0.12</v>
      </c>
      <c r="BB937" s="28" t="e">
        <f>Table24[[#This Row],[Other Charges]]*Table24[[#This Row],[Conversion Rate]]</f>
        <v>#VALUE!</v>
      </c>
      <c r="BC937" s="28" t="e">
        <f>Table24[[#This Row],[Dry Ice Charge]]*Table24[[#This Row],[Conversion Rate]]</f>
        <v>#VALUE!</v>
      </c>
      <c r="BD937" s="28" t="e">
        <f>Table24[[#This Row],[SAF/kg]]*Table24[[#This Row],[Conversion Rate]]</f>
        <v>#VALUE!</v>
      </c>
      <c r="BE937" s="30" cm="1">
        <f t="array" ref="BE937">IF(COUNTIFS(F$20:F$1213,F937,G$20:G$1213,G937)&gt;1,
    _xlfn.PERCENTRANK.INC(
        _xlfn._xlws.FILTER(AO$20:AO$1213, (F$20:F$1213=F937)*(G$20:G$1213=G937)*ISNUMBER(AO$20:AO$1213)),
        AO937
    ),
    0
)</f>
        <v>1</v>
      </c>
      <c r="BF937" s="28" t="str">
        <f t="shared" si="14"/>
        <v>Red</v>
      </c>
    </row>
    <row r="938" spans="3:58" hidden="1">
      <c r="C938" s="6" t="s">
        <v>30</v>
      </c>
      <c r="D938" s="4" t="s">
        <v>21</v>
      </c>
      <c r="E938" s="4" t="s">
        <v>22</v>
      </c>
      <c r="F938" s="4" t="s">
        <v>31</v>
      </c>
      <c r="G938" s="4" t="s">
        <v>59</v>
      </c>
      <c r="H938" s="4" t="s">
        <v>799</v>
      </c>
      <c r="I938" s="4" t="s">
        <v>799</v>
      </c>
      <c r="J938" s="4" t="s">
        <v>776</v>
      </c>
      <c r="K938" s="4" t="s">
        <v>776</v>
      </c>
      <c r="L9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RadiopharmaNoExpressEWRSEAUSUSAMERICASAMERICAS</v>
      </c>
      <c r="M938" s="7">
        <v>3078.4543410000124</v>
      </c>
      <c r="N938" s="4">
        <v>346</v>
      </c>
      <c r="O938" s="13">
        <v>8.8972668815029259</v>
      </c>
      <c r="P938" s="8" t="s">
        <v>909</v>
      </c>
      <c r="Q938" s="12" t="s">
        <v>472</v>
      </c>
      <c r="R938" s="12" t="s">
        <v>791</v>
      </c>
      <c r="S938" s="12"/>
      <c r="T938" s="12" t="s">
        <v>859</v>
      </c>
      <c r="U938" s="22">
        <v>46</v>
      </c>
      <c r="V938" s="12">
        <v>150</v>
      </c>
      <c r="W938" s="12"/>
      <c r="X938" s="12">
        <v>4.5</v>
      </c>
      <c r="Y938" s="12">
        <v>4.5</v>
      </c>
      <c r="Z938" s="12">
        <v>4.5</v>
      </c>
      <c r="AA938" s="12">
        <v>4.5</v>
      </c>
      <c r="AB938" s="12">
        <v>4.5</v>
      </c>
      <c r="AC938" s="12">
        <v>4.5</v>
      </c>
      <c r="AD938" s="12">
        <v>4.5</v>
      </c>
      <c r="AE938" s="12"/>
      <c r="AF938" s="12" t="s">
        <v>881</v>
      </c>
      <c r="AG938" s="12" t="s">
        <v>881</v>
      </c>
      <c r="AH938" s="12">
        <v>0.12</v>
      </c>
      <c r="AI938" s="12" t="s">
        <v>882</v>
      </c>
      <c r="AJ938" s="12" t="s">
        <v>883</v>
      </c>
      <c r="AK938" s="12" t="s">
        <v>881</v>
      </c>
      <c r="AL938" s="16" t="s">
        <v>908</v>
      </c>
      <c r="AM938" s="12" t="s">
        <v>1500</v>
      </c>
      <c r="AN938" s="27">
        <f>VLOOKUP(Table24[[#This Row],[USD conversion]],Sheet2!A:B,2,FALSE)</f>
        <v>1</v>
      </c>
      <c r="AO938" s="28">
        <f>Table24[[#This Row],[Min Charge]]*Table24[[#This Row],[Conversion Rate]]</f>
        <v>150</v>
      </c>
      <c r="AP938" s="28">
        <f>Table24[[#This Row],[45]]*Table24[[#This Row],[Conversion Rate]]</f>
        <v>0</v>
      </c>
      <c r="AQ938" s="28">
        <f>Table24[[#This Row],[100]]*Table24[[#This Row],[Conversion Rate]]</f>
        <v>4.5</v>
      </c>
      <c r="AR938" s="28">
        <f>Table24[[#This Row],[200]]*Table24[[#This Row],[Conversion Rate]]</f>
        <v>4.5</v>
      </c>
      <c r="AS938" s="28">
        <f>Table24[[#This Row],[300]]*Table24[[#This Row],[Conversion Rate]]</f>
        <v>4.5</v>
      </c>
      <c r="AT938" s="28">
        <f>Table24[[#This Row],[500]]*Table24[[#This Row],[Conversion Rate]]</f>
        <v>4.5</v>
      </c>
      <c r="AU938" s="28">
        <f>Table24[[#This Row],[1000]]*Table24[[#This Row],[Conversion Rate]]</f>
        <v>4.5</v>
      </c>
      <c r="AV938" s="28">
        <f>Table24[[#This Row],[2500]]*Table24[[#This Row],[Conversion Rate]]</f>
        <v>4.5</v>
      </c>
      <c r="AW938" s="28">
        <f>Table24[[#This Row],[5000]]*Table24[[#This Row],[Conversion Rate]]</f>
        <v>4.5</v>
      </c>
      <c r="AX938" s="28">
        <f>Table24[[#This Row],[All In/ ++]]</f>
        <v>0</v>
      </c>
      <c r="AY938" s="28" t="e">
        <f>Table24[[#This Row],[FSC]]*Table24[[#This Row],[Conversion Rate]]</f>
        <v>#VALUE!</v>
      </c>
      <c r="AZ938" s="28" t="e">
        <f>Table24[[#This Row],[SSC]]*Table24[[#This Row],[Conversion Rate]]</f>
        <v>#VALUE!</v>
      </c>
      <c r="BA938" s="28">
        <f>Table24[[#This Row],[Screening]]*Table24[[#This Row],[Conversion Rate]]</f>
        <v>0.12</v>
      </c>
      <c r="BB938" s="28" t="e">
        <f>Table24[[#This Row],[Other Charges]]*Table24[[#This Row],[Conversion Rate]]</f>
        <v>#VALUE!</v>
      </c>
      <c r="BC938" s="28" t="e">
        <f>Table24[[#This Row],[Dry Ice Charge]]*Table24[[#This Row],[Conversion Rate]]</f>
        <v>#VALUE!</v>
      </c>
      <c r="BD938" s="28" t="e">
        <f>Table24[[#This Row],[SAF/kg]]*Table24[[#This Row],[Conversion Rate]]</f>
        <v>#VALUE!</v>
      </c>
      <c r="BE938" s="30" cm="1">
        <f t="array" ref="BE938">IF(COUNTIFS(F$20:F$1213,F938,G$20:G$1213,G938)&gt;1,
    _xlfn.PERCENTRANK.INC(
        _xlfn._xlws.FILTER(AO$20:AO$1213, (F$20:F$1213=F938)*(G$20:G$1213=G938)*ISNUMBER(AO$20:AO$1213)),
        AO938
    ),
    0
)</f>
        <v>1</v>
      </c>
      <c r="BF938" s="28" t="str">
        <f t="shared" si="14"/>
        <v>Red</v>
      </c>
    </row>
    <row r="939" spans="3:58" hidden="1">
      <c r="C939" s="6" t="s">
        <v>30</v>
      </c>
      <c r="D939" s="4" t="s">
        <v>21</v>
      </c>
      <c r="E939" s="4" t="s">
        <v>22</v>
      </c>
      <c r="F939" s="4" t="s">
        <v>31</v>
      </c>
      <c r="G939" s="4" t="s">
        <v>49</v>
      </c>
      <c r="H939" s="4" t="s">
        <v>799</v>
      </c>
      <c r="I939" s="4" t="s">
        <v>799</v>
      </c>
      <c r="J939" s="4" t="s">
        <v>776</v>
      </c>
      <c r="K939" s="4" t="s">
        <v>776</v>
      </c>
      <c r="L9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RadiopharmaNoExpressEWRSFOUSUSAMERICASAMERICAS</v>
      </c>
      <c r="M939" s="7">
        <v>5923.6360209999912</v>
      </c>
      <c r="N939" s="4">
        <v>597</v>
      </c>
      <c r="O939" s="13">
        <v>9.9223383936348259</v>
      </c>
      <c r="P939" s="8" t="s">
        <v>909</v>
      </c>
      <c r="Q939" s="12" t="s">
        <v>472</v>
      </c>
      <c r="R939" s="12" t="s">
        <v>791</v>
      </c>
      <c r="S939" s="12"/>
      <c r="T939" s="12" t="s">
        <v>859</v>
      </c>
      <c r="U939" s="22">
        <v>46</v>
      </c>
      <c r="V939" s="12">
        <v>150</v>
      </c>
      <c r="W939" s="12"/>
      <c r="X939" s="12">
        <v>4.5</v>
      </c>
      <c r="Y939" s="12">
        <v>4.5</v>
      </c>
      <c r="Z939" s="12">
        <v>4.5</v>
      </c>
      <c r="AA939" s="12">
        <v>4.5</v>
      </c>
      <c r="AB939" s="12">
        <v>4.5</v>
      </c>
      <c r="AC939" s="12">
        <v>4.5</v>
      </c>
      <c r="AD939" s="12">
        <v>4.5</v>
      </c>
      <c r="AE939" s="12"/>
      <c r="AF939" s="12" t="s">
        <v>881</v>
      </c>
      <c r="AG939" s="12" t="s">
        <v>881</v>
      </c>
      <c r="AH939" s="12">
        <v>0.12</v>
      </c>
      <c r="AI939" s="12" t="s">
        <v>882</v>
      </c>
      <c r="AJ939" s="12" t="s">
        <v>883</v>
      </c>
      <c r="AK939" s="12" t="s">
        <v>881</v>
      </c>
      <c r="AL939" s="16" t="s">
        <v>908</v>
      </c>
      <c r="AM939" s="12" t="s">
        <v>1500</v>
      </c>
      <c r="AN939" s="27">
        <f>VLOOKUP(Table24[[#This Row],[USD conversion]],Sheet2!A:B,2,FALSE)</f>
        <v>1</v>
      </c>
      <c r="AO939" s="28">
        <f>Table24[[#This Row],[Min Charge]]*Table24[[#This Row],[Conversion Rate]]</f>
        <v>150</v>
      </c>
      <c r="AP939" s="28">
        <f>Table24[[#This Row],[45]]*Table24[[#This Row],[Conversion Rate]]</f>
        <v>0</v>
      </c>
      <c r="AQ939" s="28">
        <f>Table24[[#This Row],[100]]*Table24[[#This Row],[Conversion Rate]]</f>
        <v>4.5</v>
      </c>
      <c r="AR939" s="28">
        <f>Table24[[#This Row],[200]]*Table24[[#This Row],[Conversion Rate]]</f>
        <v>4.5</v>
      </c>
      <c r="AS939" s="28">
        <f>Table24[[#This Row],[300]]*Table24[[#This Row],[Conversion Rate]]</f>
        <v>4.5</v>
      </c>
      <c r="AT939" s="28">
        <f>Table24[[#This Row],[500]]*Table24[[#This Row],[Conversion Rate]]</f>
        <v>4.5</v>
      </c>
      <c r="AU939" s="28">
        <f>Table24[[#This Row],[1000]]*Table24[[#This Row],[Conversion Rate]]</f>
        <v>4.5</v>
      </c>
      <c r="AV939" s="28">
        <f>Table24[[#This Row],[2500]]*Table24[[#This Row],[Conversion Rate]]</f>
        <v>4.5</v>
      </c>
      <c r="AW939" s="28">
        <f>Table24[[#This Row],[5000]]*Table24[[#This Row],[Conversion Rate]]</f>
        <v>4.5</v>
      </c>
      <c r="AX939" s="28">
        <f>Table24[[#This Row],[All In/ ++]]</f>
        <v>0</v>
      </c>
      <c r="AY939" s="28" t="e">
        <f>Table24[[#This Row],[FSC]]*Table24[[#This Row],[Conversion Rate]]</f>
        <v>#VALUE!</v>
      </c>
      <c r="AZ939" s="28" t="e">
        <f>Table24[[#This Row],[SSC]]*Table24[[#This Row],[Conversion Rate]]</f>
        <v>#VALUE!</v>
      </c>
      <c r="BA939" s="28">
        <f>Table24[[#This Row],[Screening]]*Table24[[#This Row],[Conversion Rate]]</f>
        <v>0.12</v>
      </c>
      <c r="BB939" s="28" t="e">
        <f>Table24[[#This Row],[Other Charges]]*Table24[[#This Row],[Conversion Rate]]</f>
        <v>#VALUE!</v>
      </c>
      <c r="BC939" s="28" t="e">
        <f>Table24[[#This Row],[Dry Ice Charge]]*Table24[[#This Row],[Conversion Rate]]</f>
        <v>#VALUE!</v>
      </c>
      <c r="BD939" s="28" t="e">
        <f>Table24[[#This Row],[SAF/kg]]*Table24[[#This Row],[Conversion Rate]]</f>
        <v>#VALUE!</v>
      </c>
      <c r="BE939" s="30" cm="1">
        <f t="array" ref="BE939">IF(COUNTIFS(F$20:F$1213,F939,G$20:G$1213,G939)&gt;1,
    _xlfn.PERCENTRANK.INC(
        _xlfn._xlws.FILTER(AO$20:AO$1213, (F$20:F$1213=F939)*(G$20:G$1213=G939)*ISNUMBER(AO$20:AO$1213)),
        AO939
    ),
    0
)</f>
        <v>1</v>
      </c>
      <c r="BF939" s="28" t="str">
        <f t="shared" si="14"/>
        <v>Red</v>
      </c>
    </row>
    <row r="940" spans="3:58" hidden="1">
      <c r="C940" s="6" t="s">
        <v>30</v>
      </c>
      <c r="D940" s="4" t="s">
        <v>21</v>
      </c>
      <c r="E940" s="4" t="s">
        <v>22</v>
      </c>
      <c r="F940" s="4" t="s">
        <v>31</v>
      </c>
      <c r="G940" s="4" t="s">
        <v>43</v>
      </c>
      <c r="H940" s="4" t="s">
        <v>799</v>
      </c>
      <c r="I940" s="4" t="s">
        <v>799</v>
      </c>
      <c r="J940" s="4" t="s">
        <v>776</v>
      </c>
      <c r="K940" s="4" t="s">
        <v>776</v>
      </c>
      <c r="L9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RadiopharmaNoExpressEWRTPAUSUSAMERICASAMERICAS</v>
      </c>
      <c r="M940" s="7">
        <v>2894.999842000012</v>
      </c>
      <c r="N940" s="4">
        <v>320</v>
      </c>
      <c r="O940" s="13">
        <v>9.0468745062500382</v>
      </c>
      <c r="P940" s="8" t="s">
        <v>909</v>
      </c>
      <c r="Q940" s="12" t="s">
        <v>472</v>
      </c>
      <c r="R940" s="12" t="s">
        <v>791</v>
      </c>
      <c r="S940" s="12"/>
      <c r="T940" s="12" t="s">
        <v>859</v>
      </c>
      <c r="U940" s="22">
        <v>46</v>
      </c>
      <c r="V940" s="12">
        <v>150</v>
      </c>
      <c r="W940" s="12"/>
      <c r="X940" s="12" t="s">
        <v>897</v>
      </c>
      <c r="Y940" s="12" t="s">
        <v>897</v>
      </c>
      <c r="Z940" s="12" t="s">
        <v>897</v>
      </c>
      <c r="AA940" s="12" t="s">
        <v>897</v>
      </c>
      <c r="AB940" s="12" t="s">
        <v>897</v>
      </c>
      <c r="AC940" s="12" t="s">
        <v>897</v>
      </c>
      <c r="AD940" s="12" t="s">
        <v>897</v>
      </c>
      <c r="AE940" s="12"/>
      <c r="AF940" s="12" t="s">
        <v>881</v>
      </c>
      <c r="AG940" s="12" t="s">
        <v>881</v>
      </c>
      <c r="AH940" s="12">
        <v>0.12</v>
      </c>
      <c r="AI940" s="12" t="s">
        <v>882</v>
      </c>
      <c r="AJ940" s="12" t="s">
        <v>883</v>
      </c>
      <c r="AK940" s="12" t="s">
        <v>881</v>
      </c>
      <c r="AL940" s="16" t="s">
        <v>908</v>
      </c>
      <c r="AM940" s="12" t="s">
        <v>1500</v>
      </c>
      <c r="AN940" s="27">
        <f>VLOOKUP(Table24[[#This Row],[USD conversion]],Sheet2!A:B,2,FALSE)</f>
        <v>1</v>
      </c>
      <c r="AO940" s="28">
        <f>Table24[[#This Row],[Min Charge]]*Table24[[#This Row],[Conversion Rate]]</f>
        <v>150</v>
      </c>
      <c r="AP940" s="28">
        <f>Table24[[#This Row],[45]]*Table24[[#This Row],[Conversion Rate]]</f>
        <v>0</v>
      </c>
      <c r="AQ940" s="28">
        <f>Table24[[#This Row],[100]]*Table24[[#This Row],[Conversion Rate]]</f>
        <v>2.25</v>
      </c>
      <c r="AR940" s="28">
        <f>Table24[[#This Row],[200]]*Table24[[#This Row],[Conversion Rate]]</f>
        <v>2.25</v>
      </c>
      <c r="AS940" s="28">
        <f>Table24[[#This Row],[300]]*Table24[[#This Row],[Conversion Rate]]</f>
        <v>2.25</v>
      </c>
      <c r="AT940" s="28">
        <f>Table24[[#This Row],[500]]*Table24[[#This Row],[Conversion Rate]]</f>
        <v>2.25</v>
      </c>
      <c r="AU940" s="28">
        <f>Table24[[#This Row],[1000]]*Table24[[#This Row],[Conversion Rate]]</f>
        <v>2.25</v>
      </c>
      <c r="AV940" s="28">
        <f>Table24[[#This Row],[2500]]*Table24[[#This Row],[Conversion Rate]]</f>
        <v>2.25</v>
      </c>
      <c r="AW940" s="28">
        <f>Table24[[#This Row],[5000]]*Table24[[#This Row],[Conversion Rate]]</f>
        <v>2.25</v>
      </c>
      <c r="AX940" s="28">
        <f>Table24[[#This Row],[All In/ ++]]</f>
        <v>0</v>
      </c>
      <c r="AY940" s="28" t="e">
        <f>Table24[[#This Row],[FSC]]*Table24[[#This Row],[Conversion Rate]]</f>
        <v>#VALUE!</v>
      </c>
      <c r="AZ940" s="28" t="e">
        <f>Table24[[#This Row],[SSC]]*Table24[[#This Row],[Conversion Rate]]</f>
        <v>#VALUE!</v>
      </c>
      <c r="BA940" s="28">
        <f>Table24[[#This Row],[Screening]]*Table24[[#This Row],[Conversion Rate]]</f>
        <v>0.12</v>
      </c>
      <c r="BB940" s="28" t="e">
        <f>Table24[[#This Row],[Other Charges]]*Table24[[#This Row],[Conversion Rate]]</f>
        <v>#VALUE!</v>
      </c>
      <c r="BC940" s="28" t="e">
        <f>Table24[[#This Row],[Dry Ice Charge]]*Table24[[#This Row],[Conversion Rate]]</f>
        <v>#VALUE!</v>
      </c>
      <c r="BD940" s="28" t="e">
        <f>Table24[[#This Row],[SAF/kg]]*Table24[[#This Row],[Conversion Rate]]</f>
        <v>#VALUE!</v>
      </c>
      <c r="BE940" s="30" cm="1">
        <f t="array" ref="BE940">IF(COUNTIFS(F$20:F$1213,F940,G$20:G$1213,G940)&gt;1,
    _xlfn.PERCENTRANK.INC(
        _xlfn._xlws.FILTER(AO$20:AO$1213, (F$20:F$1213=F940)*(G$20:G$1213=G940)*ISNUMBER(AO$20:AO$1213)),
        AO940
    ),
    0
)</f>
        <v>0.66600000000000004</v>
      </c>
      <c r="BF940" s="28" t="str">
        <f t="shared" si="14"/>
        <v>Orange</v>
      </c>
    </row>
    <row r="941" spans="3:58" hidden="1">
      <c r="C941" s="6" t="s">
        <v>20</v>
      </c>
      <c r="D941" s="4" t="s">
        <v>21</v>
      </c>
      <c r="E941" s="4" t="s">
        <v>22</v>
      </c>
      <c r="F941" s="4" t="s">
        <v>31</v>
      </c>
      <c r="G941" s="4" t="s">
        <v>43</v>
      </c>
      <c r="H941" s="4" t="s">
        <v>799</v>
      </c>
      <c r="I941" s="4" t="s">
        <v>799</v>
      </c>
      <c r="J941" s="4" t="s">
        <v>776</v>
      </c>
      <c r="K941" s="4" t="s">
        <v>776</v>
      </c>
      <c r="L9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PharmaNoExpressEWRTPAUSUSAMERICASAMERICAS</v>
      </c>
      <c r="M941" s="7">
        <v>4057.272518000007</v>
      </c>
      <c r="N941" s="4">
        <v>486</v>
      </c>
      <c r="O941" s="13">
        <v>8.3482973621399328</v>
      </c>
      <c r="P941" s="8" t="s">
        <v>909</v>
      </c>
      <c r="Q941" s="12" t="s">
        <v>472</v>
      </c>
      <c r="R941" s="12" t="s">
        <v>791</v>
      </c>
      <c r="S941" s="12"/>
      <c r="T941" s="12" t="s">
        <v>859</v>
      </c>
      <c r="U941" s="22"/>
      <c r="V941" s="12">
        <v>150</v>
      </c>
      <c r="W941" s="12"/>
      <c r="X941" s="12">
        <v>2.5</v>
      </c>
      <c r="Y941" s="12">
        <v>2.5</v>
      </c>
      <c r="Z941" s="12">
        <v>2.5</v>
      </c>
      <c r="AA941" s="12">
        <v>2.5</v>
      </c>
      <c r="AB941" s="12">
        <v>2.5</v>
      </c>
      <c r="AC941" s="12">
        <v>2.5</v>
      </c>
      <c r="AD941" s="12">
        <v>2.5</v>
      </c>
      <c r="AE941" s="12"/>
      <c r="AF941" s="12" t="s">
        <v>881</v>
      </c>
      <c r="AG941" s="12" t="s">
        <v>881</v>
      </c>
      <c r="AH941" s="12">
        <v>0.12</v>
      </c>
      <c r="AI941" s="12" t="s">
        <v>882</v>
      </c>
      <c r="AJ941" s="12" t="s">
        <v>883</v>
      </c>
      <c r="AK941" s="12" t="s">
        <v>881</v>
      </c>
      <c r="AL941" s="16" t="s">
        <v>885</v>
      </c>
      <c r="AM941" s="12" t="s">
        <v>1500</v>
      </c>
      <c r="AN941" s="27">
        <f>VLOOKUP(Table24[[#This Row],[USD conversion]],Sheet2!A:B,2,FALSE)</f>
        <v>1</v>
      </c>
      <c r="AO941" s="28">
        <f>Table24[[#This Row],[Min Charge]]*Table24[[#This Row],[Conversion Rate]]</f>
        <v>150</v>
      </c>
      <c r="AP941" s="28">
        <f>Table24[[#This Row],[45]]*Table24[[#This Row],[Conversion Rate]]</f>
        <v>0</v>
      </c>
      <c r="AQ941" s="28">
        <f>Table24[[#This Row],[100]]*Table24[[#This Row],[Conversion Rate]]</f>
        <v>2.5</v>
      </c>
      <c r="AR941" s="28">
        <f>Table24[[#This Row],[200]]*Table24[[#This Row],[Conversion Rate]]</f>
        <v>2.5</v>
      </c>
      <c r="AS941" s="28">
        <f>Table24[[#This Row],[300]]*Table24[[#This Row],[Conversion Rate]]</f>
        <v>2.5</v>
      </c>
      <c r="AT941" s="28">
        <f>Table24[[#This Row],[500]]*Table24[[#This Row],[Conversion Rate]]</f>
        <v>2.5</v>
      </c>
      <c r="AU941" s="28">
        <f>Table24[[#This Row],[1000]]*Table24[[#This Row],[Conversion Rate]]</f>
        <v>2.5</v>
      </c>
      <c r="AV941" s="28">
        <f>Table24[[#This Row],[2500]]*Table24[[#This Row],[Conversion Rate]]</f>
        <v>2.5</v>
      </c>
      <c r="AW941" s="28">
        <f>Table24[[#This Row],[5000]]*Table24[[#This Row],[Conversion Rate]]</f>
        <v>2.5</v>
      </c>
      <c r="AX941" s="28">
        <f>Table24[[#This Row],[All In/ ++]]</f>
        <v>0</v>
      </c>
      <c r="AY941" s="28" t="e">
        <f>Table24[[#This Row],[FSC]]*Table24[[#This Row],[Conversion Rate]]</f>
        <v>#VALUE!</v>
      </c>
      <c r="AZ941" s="28" t="e">
        <f>Table24[[#This Row],[SSC]]*Table24[[#This Row],[Conversion Rate]]</f>
        <v>#VALUE!</v>
      </c>
      <c r="BA941" s="28">
        <f>Table24[[#This Row],[Screening]]*Table24[[#This Row],[Conversion Rate]]</f>
        <v>0.12</v>
      </c>
      <c r="BB941" s="28" t="e">
        <f>Table24[[#This Row],[Other Charges]]*Table24[[#This Row],[Conversion Rate]]</f>
        <v>#VALUE!</v>
      </c>
      <c r="BC941" s="28" t="e">
        <f>Table24[[#This Row],[Dry Ice Charge]]*Table24[[#This Row],[Conversion Rate]]</f>
        <v>#VALUE!</v>
      </c>
      <c r="BD941" s="28" t="e">
        <f>Table24[[#This Row],[SAF/kg]]*Table24[[#This Row],[Conversion Rate]]</f>
        <v>#VALUE!</v>
      </c>
      <c r="BE941" s="30" cm="1">
        <f t="array" ref="BE941">IF(COUNTIFS(F$20:F$1213,F941,G$20:G$1213,G941)&gt;1,
    _xlfn.PERCENTRANK.INC(
        _xlfn._xlws.FILTER(AO$20:AO$1213, (F$20:F$1213=F941)*(G$20:G$1213=G941)*ISNUMBER(AO$20:AO$1213)),
        AO941
    ),
    0
)</f>
        <v>0.66600000000000004</v>
      </c>
      <c r="BF941" s="28" t="str">
        <f t="shared" si="14"/>
        <v>Orange</v>
      </c>
    </row>
    <row r="942" spans="3:58" hidden="1">
      <c r="C942" s="6" t="s">
        <v>20</v>
      </c>
      <c r="D942" s="4" t="s">
        <v>472</v>
      </c>
      <c r="E942" s="4" t="s">
        <v>22</v>
      </c>
      <c r="F942" s="4" t="s">
        <v>31</v>
      </c>
      <c r="G942" s="4" t="s">
        <v>312</v>
      </c>
      <c r="H942" s="4" t="s">
        <v>799</v>
      </c>
      <c r="I942" s="4" t="s">
        <v>806</v>
      </c>
      <c r="J942" s="4" t="s">
        <v>776</v>
      </c>
      <c r="K942" s="4" t="s">
        <v>776</v>
      </c>
      <c r="L9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PharmaYesExpressEWRYULUSCAAMERICASAMERICAS</v>
      </c>
      <c r="M942" s="7">
        <v>8746.4758600000114</v>
      </c>
      <c r="N942" s="4">
        <v>495</v>
      </c>
      <c r="O942" s="13">
        <v>17.669648202020223</v>
      </c>
      <c r="P942" s="8" t="s">
        <v>909</v>
      </c>
      <c r="Q942" s="12" t="s">
        <v>472</v>
      </c>
      <c r="R942" s="12" t="s">
        <v>791</v>
      </c>
      <c r="S942" s="12"/>
      <c r="T942" s="12" t="s">
        <v>859</v>
      </c>
      <c r="U942" s="22"/>
      <c r="V942" s="12">
        <v>150</v>
      </c>
      <c r="W942" s="12"/>
      <c r="X942" s="12">
        <v>1.25</v>
      </c>
      <c r="Y942" s="12">
        <v>1.25</v>
      </c>
      <c r="Z942" s="12">
        <v>1.25</v>
      </c>
      <c r="AA942" s="12">
        <v>1.25</v>
      </c>
      <c r="AB942" s="12">
        <v>1.25</v>
      </c>
      <c r="AC942" s="12">
        <v>1.25</v>
      </c>
      <c r="AD942" s="12">
        <v>1.25</v>
      </c>
      <c r="AE942" s="12"/>
      <c r="AF942" s="12" t="s">
        <v>881</v>
      </c>
      <c r="AG942" s="12" t="s">
        <v>881</v>
      </c>
      <c r="AH942" s="12">
        <v>0.12</v>
      </c>
      <c r="AI942" s="12" t="s">
        <v>882</v>
      </c>
      <c r="AJ942" s="12" t="s">
        <v>883</v>
      </c>
      <c r="AK942" s="12" t="s">
        <v>881</v>
      </c>
      <c r="AL942" s="16" t="s">
        <v>898</v>
      </c>
      <c r="AM942" s="12" t="s">
        <v>1500</v>
      </c>
      <c r="AN942" s="27">
        <f>VLOOKUP(Table24[[#This Row],[USD conversion]],Sheet2!A:B,2,FALSE)</f>
        <v>1</v>
      </c>
      <c r="AO942" s="28">
        <f>Table24[[#This Row],[Min Charge]]*Table24[[#This Row],[Conversion Rate]]</f>
        <v>150</v>
      </c>
      <c r="AP942" s="28">
        <f>Table24[[#This Row],[45]]*Table24[[#This Row],[Conversion Rate]]</f>
        <v>0</v>
      </c>
      <c r="AQ942" s="28">
        <f>Table24[[#This Row],[100]]*Table24[[#This Row],[Conversion Rate]]</f>
        <v>1.25</v>
      </c>
      <c r="AR942" s="28">
        <f>Table24[[#This Row],[200]]*Table24[[#This Row],[Conversion Rate]]</f>
        <v>1.25</v>
      </c>
      <c r="AS942" s="28">
        <f>Table24[[#This Row],[300]]*Table24[[#This Row],[Conversion Rate]]</f>
        <v>1.25</v>
      </c>
      <c r="AT942" s="28">
        <f>Table24[[#This Row],[500]]*Table24[[#This Row],[Conversion Rate]]</f>
        <v>1.25</v>
      </c>
      <c r="AU942" s="28">
        <f>Table24[[#This Row],[1000]]*Table24[[#This Row],[Conversion Rate]]</f>
        <v>1.25</v>
      </c>
      <c r="AV942" s="28">
        <f>Table24[[#This Row],[2500]]*Table24[[#This Row],[Conversion Rate]]</f>
        <v>1.25</v>
      </c>
      <c r="AW942" s="28">
        <f>Table24[[#This Row],[5000]]*Table24[[#This Row],[Conversion Rate]]</f>
        <v>1.25</v>
      </c>
      <c r="AX942" s="28">
        <f>Table24[[#This Row],[All In/ ++]]</f>
        <v>0</v>
      </c>
      <c r="AY942" s="28" t="e">
        <f>Table24[[#This Row],[FSC]]*Table24[[#This Row],[Conversion Rate]]</f>
        <v>#VALUE!</v>
      </c>
      <c r="AZ942" s="28" t="e">
        <f>Table24[[#This Row],[SSC]]*Table24[[#This Row],[Conversion Rate]]</f>
        <v>#VALUE!</v>
      </c>
      <c r="BA942" s="28">
        <f>Table24[[#This Row],[Screening]]*Table24[[#This Row],[Conversion Rate]]</f>
        <v>0.12</v>
      </c>
      <c r="BB942" s="28" t="e">
        <f>Table24[[#This Row],[Other Charges]]*Table24[[#This Row],[Conversion Rate]]</f>
        <v>#VALUE!</v>
      </c>
      <c r="BC942" s="28" t="e">
        <f>Table24[[#This Row],[Dry Ice Charge]]*Table24[[#This Row],[Conversion Rate]]</f>
        <v>#VALUE!</v>
      </c>
      <c r="BD942" s="28" t="e">
        <f>Table24[[#This Row],[SAF/kg]]*Table24[[#This Row],[Conversion Rate]]</f>
        <v>#VALUE!</v>
      </c>
      <c r="BE942" s="30" cm="1">
        <f t="array" ref="BE942">IF(COUNTIFS(F$20:F$1213,F942,G$20:G$1213,G942)&gt;1,
    _xlfn.PERCENTRANK.INC(
        _xlfn._xlws.FILTER(AO$20:AO$1213, (F$20:F$1213=F942)*(G$20:G$1213=G942)*ISNUMBER(AO$20:AO$1213)),
        AO942
    ),
    0
)</f>
        <v>1</v>
      </c>
      <c r="BF942" s="28" t="str">
        <f t="shared" si="14"/>
        <v>Red</v>
      </c>
    </row>
    <row r="943" spans="3:58" hidden="1">
      <c r="C943" s="6" t="s">
        <v>20</v>
      </c>
      <c r="D943" s="4" t="s">
        <v>472</v>
      </c>
      <c r="E943" s="4" t="s">
        <v>22</v>
      </c>
      <c r="F943" s="4" t="s">
        <v>31</v>
      </c>
      <c r="G943" s="4" t="s">
        <v>216</v>
      </c>
      <c r="H943" s="4" t="s">
        <v>799</v>
      </c>
      <c r="I943" s="4" t="s">
        <v>806</v>
      </c>
      <c r="J943" s="4" t="s">
        <v>776</v>
      </c>
      <c r="K943" s="4" t="s">
        <v>776</v>
      </c>
      <c r="L9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PharmaYesExpressEWRYYZUSCAAMERICASAMERICAS</v>
      </c>
      <c r="M943" s="7">
        <v>10736.580000000007</v>
      </c>
      <c r="N943" s="4">
        <v>544</v>
      </c>
      <c r="O943" s="13">
        <v>19.736360294117659</v>
      </c>
      <c r="P943" s="8" t="s">
        <v>909</v>
      </c>
      <c r="Q943" s="12" t="s">
        <v>472</v>
      </c>
      <c r="R943" s="12" t="s">
        <v>791</v>
      </c>
      <c r="S943" s="12"/>
      <c r="T943" s="12" t="s">
        <v>859</v>
      </c>
      <c r="U943" s="22"/>
      <c r="V943" s="12">
        <v>150</v>
      </c>
      <c r="W943" s="12"/>
      <c r="X943" s="12">
        <v>1.25</v>
      </c>
      <c r="Y943" s="12">
        <v>1.25</v>
      </c>
      <c r="Z943" s="12">
        <v>1.25</v>
      </c>
      <c r="AA943" s="12">
        <v>1.25</v>
      </c>
      <c r="AB943" s="12">
        <v>1.25</v>
      </c>
      <c r="AC943" s="12">
        <v>1.25</v>
      </c>
      <c r="AD943" s="12">
        <v>1.25</v>
      </c>
      <c r="AE943" s="12"/>
      <c r="AF943" s="12" t="s">
        <v>881</v>
      </c>
      <c r="AG943" s="12" t="s">
        <v>881</v>
      </c>
      <c r="AH943" s="12">
        <v>0.12</v>
      </c>
      <c r="AI943" s="12" t="s">
        <v>882</v>
      </c>
      <c r="AJ943" s="12" t="s">
        <v>883</v>
      </c>
      <c r="AK943" s="12" t="s">
        <v>881</v>
      </c>
      <c r="AL943" s="16" t="s">
        <v>898</v>
      </c>
      <c r="AM943" s="12" t="s">
        <v>1500</v>
      </c>
      <c r="AN943" s="27">
        <f>VLOOKUP(Table24[[#This Row],[USD conversion]],Sheet2!A:B,2,FALSE)</f>
        <v>1</v>
      </c>
      <c r="AO943" s="28">
        <f>Table24[[#This Row],[Min Charge]]*Table24[[#This Row],[Conversion Rate]]</f>
        <v>150</v>
      </c>
      <c r="AP943" s="28">
        <f>Table24[[#This Row],[45]]*Table24[[#This Row],[Conversion Rate]]</f>
        <v>0</v>
      </c>
      <c r="AQ943" s="28">
        <f>Table24[[#This Row],[100]]*Table24[[#This Row],[Conversion Rate]]</f>
        <v>1.25</v>
      </c>
      <c r="AR943" s="28">
        <f>Table24[[#This Row],[200]]*Table24[[#This Row],[Conversion Rate]]</f>
        <v>1.25</v>
      </c>
      <c r="AS943" s="28">
        <f>Table24[[#This Row],[300]]*Table24[[#This Row],[Conversion Rate]]</f>
        <v>1.25</v>
      </c>
      <c r="AT943" s="28">
        <f>Table24[[#This Row],[500]]*Table24[[#This Row],[Conversion Rate]]</f>
        <v>1.25</v>
      </c>
      <c r="AU943" s="28">
        <f>Table24[[#This Row],[1000]]*Table24[[#This Row],[Conversion Rate]]</f>
        <v>1.25</v>
      </c>
      <c r="AV943" s="28">
        <f>Table24[[#This Row],[2500]]*Table24[[#This Row],[Conversion Rate]]</f>
        <v>1.25</v>
      </c>
      <c r="AW943" s="28">
        <f>Table24[[#This Row],[5000]]*Table24[[#This Row],[Conversion Rate]]</f>
        <v>1.25</v>
      </c>
      <c r="AX943" s="28">
        <f>Table24[[#This Row],[All In/ ++]]</f>
        <v>0</v>
      </c>
      <c r="AY943" s="28" t="e">
        <f>Table24[[#This Row],[FSC]]*Table24[[#This Row],[Conversion Rate]]</f>
        <v>#VALUE!</v>
      </c>
      <c r="AZ943" s="28" t="e">
        <f>Table24[[#This Row],[SSC]]*Table24[[#This Row],[Conversion Rate]]</f>
        <v>#VALUE!</v>
      </c>
      <c r="BA943" s="28">
        <f>Table24[[#This Row],[Screening]]*Table24[[#This Row],[Conversion Rate]]</f>
        <v>0.12</v>
      </c>
      <c r="BB943" s="28" t="e">
        <f>Table24[[#This Row],[Other Charges]]*Table24[[#This Row],[Conversion Rate]]</f>
        <v>#VALUE!</v>
      </c>
      <c r="BC943" s="28" t="e">
        <f>Table24[[#This Row],[Dry Ice Charge]]*Table24[[#This Row],[Conversion Rate]]</f>
        <v>#VALUE!</v>
      </c>
      <c r="BD943" s="28" t="e">
        <f>Table24[[#This Row],[SAF/kg]]*Table24[[#This Row],[Conversion Rate]]</f>
        <v>#VALUE!</v>
      </c>
      <c r="BE943" s="30" cm="1">
        <f t="array" ref="BE943">IF(COUNTIFS(F$20:F$1213,F943,G$20:G$1213,G943)&gt;1,
    _xlfn.PERCENTRANK.INC(
        _xlfn._xlws.FILTER(AO$20:AO$1213, (F$20:F$1213=F943)*(G$20:G$1213=G943)*ISNUMBER(AO$20:AO$1213)),
        AO943
    ),
    0
)</f>
        <v>1</v>
      </c>
      <c r="BF943" s="28" t="str">
        <f t="shared" si="14"/>
        <v>Red</v>
      </c>
    </row>
    <row r="944" spans="3:58" hidden="1">
      <c r="C944" s="6" t="s">
        <v>20</v>
      </c>
      <c r="D944" s="4" t="s">
        <v>21</v>
      </c>
      <c r="E944" s="4" t="s">
        <v>22</v>
      </c>
      <c r="F944" s="4" t="s">
        <v>78</v>
      </c>
      <c r="G944" s="4" t="s">
        <v>45</v>
      </c>
      <c r="H944" s="4" t="s">
        <v>799</v>
      </c>
      <c r="I944" s="4" t="s">
        <v>799</v>
      </c>
      <c r="J944" s="4" t="s">
        <v>776</v>
      </c>
      <c r="K944" s="4" t="s">
        <v>776</v>
      </c>
      <c r="L9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PharmaNoExpressFARDFWUSUSAMERICASAMERICAS</v>
      </c>
      <c r="M944" s="7">
        <v>3502.2271590000082</v>
      </c>
      <c r="N944" s="4">
        <v>238</v>
      </c>
      <c r="O944" s="13">
        <v>14.71524016386558</v>
      </c>
      <c r="P944" s="8" t="s">
        <v>909</v>
      </c>
      <c r="Q944" s="12" t="s">
        <v>472</v>
      </c>
      <c r="R944" s="12" t="s">
        <v>792</v>
      </c>
      <c r="S944" s="12" t="s">
        <v>32</v>
      </c>
      <c r="T944" s="12" t="s">
        <v>859</v>
      </c>
      <c r="U944" s="22"/>
      <c r="V944" s="12">
        <v>150</v>
      </c>
      <c r="W944" s="12"/>
      <c r="X944" s="12">
        <v>2.5</v>
      </c>
      <c r="Y944" s="12">
        <v>2.5</v>
      </c>
      <c r="Z944" s="12">
        <v>2.5</v>
      </c>
      <c r="AA944" s="12">
        <v>2.5</v>
      </c>
      <c r="AB944" s="12">
        <v>2.5</v>
      </c>
      <c r="AC944" s="12">
        <v>2.5</v>
      </c>
      <c r="AD944" s="12">
        <v>2.5</v>
      </c>
      <c r="AE944" s="12"/>
      <c r="AF944" s="12" t="s">
        <v>881</v>
      </c>
      <c r="AG944" s="12" t="s">
        <v>881</v>
      </c>
      <c r="AH944" s="12">
        <v>0.12</v>
      </c>
      <c r="AI944" s="12" t="s">
        <v>882</v>
      </c>
      <c r="AJ944" s="12" t="s">
        <v>883</v>
      </c>
      <c r="AK944" s="12" t="s">
        <v>881</v>
      </c>
      <c r="AL944" s="16" t="s">
        <v>885</v>
      </c>
      <c r="AM944" s="12" t="s">
        <v>1500</v>
      </c>
      <c r="AN944" s="27">
        <f>VLOOKUP(Table24[[#This Row],[USD conversion]],Sheet2!A:B,2,FALSE)</f>
        <v>1</v>
      </c>
      <c r="AO944" s="28">
        <f>Table24[[#This Row],[Min Charge]]*Table24[[#This Row],[Conversion Rate]]</f>
        <v>150</v>
      </c>
      <c r="AP944" s="28">
        <f>Table24[[#This Row],[45]]*Table24[[#This Row],[Conversion Rate]]</f>
        <v>0</v>
      </c>
      <c r="AQ944" s="28">
        <f>Table24[[#This Row],[100]]*Table24[[#This Row],[Conversion Rate]]</f>
        <v>2.5</v>
      </c>
      <c r="AR944" s="28">
        <f>Table24[[#This Row],[200]]*Table24[[#This Row],[Conversion Rate]]</f>
        <v>2.5</v>
      </c>
      <c r="AS944" s="28">
        <f>Table24[[#This Row],[300]]*Table24[[#This Row],[Conversion Rate]]</f>
        <v>2.5</v>
      </c>
      <c r="AT944" s="28">
        <f>Table24[[#This Row],[500]]*Table24[[#This Row],[Conversion Rate]]</f>
        <v>2.5</v>
      </c>
      <c r="AU944" s="28">
        <f>Table24[[#This Row],[1000]]*Table24[[#This Row],[Conversion Rate]]</f>
        <v>2.5</v>
      </c>
      <c r="AV944" s="28">
        <f>Table24[[#This Row],[2500]]*Table24[[#This Row],[Conversion Rate]]</f>
        <v>2.5</v>
      </c>
      <c r="AW944" s="28">
        <f>Table24[[#This Row],[5000]]*Table24[[#This Row],[Conversion Rate]]</f>
        <v>2.5</v>
      </c>
      <c r="AX944" s="28">
        <f>Table24[[#This Row],[All In/ ++]]</f>
        <v>0</v>
      </c>
      <c r="AY944" s="28" t="e">
        <f>Table24[[#This Row],[FSC]]*Table24[[#This Row],[Conversion Rate]]</f>
        <v>#VALUE!</v>
      </c>
      <c r="AZ944" s="28" t="e">
        <f>Table24[[#This Row],[SSC]]*Table24[[#This Row],[Conversion Rate]]</f>
        <v>#VALUE!</v>
      </c>
      <c r="BA944" s="28">
        <f>Table24[[#This Row],[Screening]]*Table24[[#This Row],[Conversion Rate]]</f>
        <v>0.12</v>
      </c>
      <c r="BB944" s="28" t="e">
        <f>Table24[[#This Row],[Other Charges]]*Table24[[#This Row],[Conversion Rate]]</f>
        <v>#VALUE!</v>
      </c>
      <c r="BC944" s="28" t="e">
        <f>Table24[[#This Row],[Dry Ice Charge]]*Table24[[#This Row],[Conversion Rate]]</f>
        <v>#VALUE!</v>
      </c>
      <c r="BD944" s="28" t="e">
        <f>Table24[[#This Row],[SAF/kg]]*Table24[[#This Row],[Conversion Rate]]</f>
        <v>#VALUE!</v>
      </c>
      <c r="BE944" s="30" cm="1">
        <f t="array" ref="BE944">IF(COUNTIFS(F$20:F$1213,F944,G$20:G$1213,G944)&gt;1,
    _xlfn.PERCENTRANK.INC(
        _xlfn._xlws.FILTER(AO$20:AO$1213, (F$20:F$1213=F944)*(G$20:G$1213=G944)*ISNUMBER(AO$20:AO$1213)),
        AO944
    ),
    0
)</f>
        <v>1</v>
      </c>
      <c r="BF944" s="28" t="str">
        <f t="shared" si="14"/>
        <v>Red</v>
      </c>
    </row>
    <row r="945" spans="3:58" hidden="1">
      <c r="C945" s="6" t="s">
        <v>20</v>
      </c>
      <c r="D945" s="4" t="s">
        <v>21</v>
      </c>
      <c r="E945" s="4" t="s">
        <v>22</v>
      </c>
      <c r="F945" s="4" t="s">
        <v>61</v>
      </c>
      <c r="G945" s="4" t="s">
        <v>23</v>
      </c>
      <c r="H945" s="4" t="s">
        <v>799</v>
      </c>
      <c r="I945" s="4" t="s">
        <v>799</v>
      </c>
      <c r="J945" s="4" t="s">
        <v>776</v>
      </c>
      <c r="K945" s="4" t="s">
        <v>776</v>
      </c>
      <c r="L9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PharmaNoExpressFLLATLUSUSAMERICASAMERICAS</v>
      </c>
      <c r="M945" s="7">
        <v>7025.1361939999833</v>
      </c>
      <c r="N945" s="4">
        <v>379</v>
      </c>
      <c r="O945" s="13">
        <v>18.535979403693887</v>
      </c>
      <c r="P945" s="8" t="s">
        <v>909</v>
      </c>
      <c r="Q945" s="12" t="s">
        <v>472</v>
      </c>
      <c r="R945" s="12" t="s">
        <v>792</v>
      </c>
      <c r="S945" s="12" t="s">
        <v>57</v>
      </c>
      <c r="T945" s="12" t="s">
        <v>859</v>
      </c>
      <c r="U945" s="22"/>
      <c r="V945" s="12">
        <v>150</v>
      </c>
      <c r="W945" s="12"/>
      <c r="X945" s="12">
        <v>2.5</v>
      </c>
      <c r="Y945" s="12">
        <v>2.5</v>
      </c>
      <c r="Z945" s="12">
        <v>2.5</v>
      </c>
      <c r="AA945" s="12">
        <v>2.5</v>
      </c>
      <c r="AB945" s="12">
        <v>2.5</v>
      </c>
      <c r="AC945" s="12">
        <v>2.5</v>
      </c>
      <c r="AD945" s="12">
        <v>2.5</v>
      </c>
      <c r="AE945" s="12"/>
      <c r="AF945" s="12" t="s">
        <v>881</v>
      </c>
      <c r="AG945" s="12" t="s">
        <v>881</v>
      </c>
      <c r="AH945" s="12">
        <v>0.12</v>
      </c>
      <c r="AI945" s="12" t="s">
        <v>882</v>
      </c>
      <c r="AJ945" s="12" t="s">
        <v>883</v>
      </c>
      <c r="AK945" s="12" t="s">
        <v>881</v>
      </c>
      <c r="AL945" s="16" t="s">
        <v>885</v>
      </c>
      <c r="AM945" s="12" t="s">
        <v>1500</v>
      </c>
      <c r="AN945" s="27">
        <f>VLOOKUP(Table24[[#This Row],[USD conversion]],Sheet2!A:B,2,FALSE)</f>
        <v>1</v>
      </c>
      <c r="AO945" s="28">
        <f>Table24[[#This Row],[Min Charge]]*Table24[[#This Row],[Conversion Rate]]</f>
        <v>150</v>
      </c>
      <c r="AP945" s="28">
        <f>Table24[[#This Row],[45]]*Table24[[#This Row],[Conversion Rate]]</f>
        <v>0</v>
      </c>
      <c r="AQ945" s="28">
        <f>Table24[[#This Row],[100]]*Table24[[#This Row],[Conversion Rate]]</f>
        <v>2.5</v>
      </c>
      <c r="AR945" s="28">
        <f>Table24[[#This Row],[200]]*Table24[[#This Row],[Conversion Rate]]</f>
        <v>2.5</v>
      </c>
      <c r="AS945" s="28">
        <f>Table24[[#This Row],[300]]*Table24[[#This Row],[Conversion Rate]]</f>
        <v>2.5</v>
      </c>
      <c r="AT945" s="28">
        <f>Table24[[#This Row],[500]]*Table24[[#This Row],[Conversion Rate]]</f>
        <v>2.5</v>
      </c>
      <c r="AU945" s="28">
        <f>Table24[[#This Row],[1000]]*Table24[[#This Row],[Conversion Rate]]</f>
        <v>2.5</v>
      </c>
      <c r="AV945" s="28">
        <f>Table24[[#This Row],[2500]]*Table24[[#This Row],[Conversion Rate]]</f>
        <v>2.5</v>
      </c>
      <c r="AW945" s="28">
        <f>Table24[[#This Row],[5000]]*Table24[[#This Row],[Conversion Rate]]</f>
        <v>2.5</v>
      </c>
      <c r="AX945" s="28">
        <f>Table24[[#This Row],[All In/ ++]]</f>
        <v>0</v>
      </c>
      <c r="AY945" s="28" t="e">
        <f>Table24[[#This Row],[FSC]]*Table24[[#This Row],[Conversion Rate]]</f>
        <v>#VALUE!</v>
      </c>
      <c r="AZ945" s="28" t="e">
        <f>Table24[[#This Row],[SSC]]*Table24[[#This Row],[Conversion Rate]]</f>
        <v>#VALUE!</v>
      </c>
      <c r="BA945" s="28">
        <f>Table24[[#This Row],[Screening]]*Table24[[#This Row],[Conversion Rate]]</f>
        <v>0.12</v>
      </c>
      <c r="BB945" s="28" t="e">
        <f>Table24[[#This Row],[Other Charges]]*Table24[[#This Row],[Conversion Rate]]</f>
        <v>#VALUE!</v>
      </c>
      <c r="BC945" s="28" t="e">
        <f>Table24[[#This Row],[Dry Ice Charge]]*Table24[[#This Row],[Conversion Rate]]</f>
        <v>#VALUE!</v>
      </c>
      <c r="BD945" s="28" t="e">
        <f>Table24[[#This Row],[SAF/kg]]*Table24[[#This Row],[Conversion Rate]]</f>
        <v>#VALUE!</v>
      </c>
      <c r="BE945" s="30" cm="1">
        <f t="array" ref="BE945">IF(COUNTIFS(F$20:F$1213,F945,G$20:G$1213,G945)&gt;1,
    _xlfn.PERCENTRANK.INC(
        _xlfn._xlws.FILTER(AO$20:AO$1213, (F$20:F$1213=F945)*(G$20:G$1213=G945)*ISNUMBER(AO$20:AO$1213)),
        AO945
    ),
    0
)</f>
        <v>1</v>
      </c>
      <c r="BF945" s="28" t="str">
        <f t="shared" si="14"/>
        <v>Red</v>
      </c>
    </row>
    <row r="946" spans="3:58" hidden="1">
      <c r="C946" s="6" t="s">
        <v>20</v>
      </c>
      <c r="D946" s="4" t="s">
        <v>21</v>
      </c>
      <c r="E946" s="4" t="s">
        <v>22</v>
      </c>
      <c r="F946" s="4" t="s">
        <v>61</v>
      </c>
      <c r="G946" s="4" t="s">
        <v>40</v>
      </c>
      <c r="H946" s="4" t="s">
        <v>799</v>
      </c>
      <c r="I946" s="4" t="s">
        <v>799</v>
      </c>
      <c r="J946" s="4" t="s">
        <v>776</v>
      </c>
      <c r="K946" s="4" t="s">
        <v>776</v>
      </c>
      <c r="L9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PharmaNoExpressFLLDTWUSUSAMERICASAMERICAS</v>
      </c>
      <c r="M946" s="7">
        <v>3045.4543880000006</v>
      </c>
      <c r="N946" s="4">
        <v>295</v>
      </c>
      <c r="O946" s="13">
        <v>10.323574196610171</v>
      </c>
      <c r="P946" s="8" t="s">
        <v>909</v>
      </c>
      <c r="Q946" s="12" t="s">
        <v>472</v>
      </c>
      <c r="R946" s="12" t="s">
        <v>792</v>
      </c>
      <c r="S946" s="12" t="s">
        <v>57</v>
      </c>
      <c r="T946" s="12" t="s">
        <v>859</v>
      </c>
      <c r="U946" s="22"/>
      <c r="V946" s="12">
        <v>150</v>
      </c>
      <c r="W946" s="12"/>
      <c r="X946" s="12">
        <v>2.5</v>
      </c>
      <c r="Y946" s="12">
        <v>2.5</v>
      </c>
      <c r="Z946" s="12">
        <v>2.5</v>
      </c>
      <c r="AA946" s="12">
        <v>2.5</v>
      </c>
      <c r="AB946" s="12">
        <v>2.5</v>
      </c>
      <c r="AC946" s="12">
        <v>2.5</v>
      </c>
      <c r="AD946" s="12">
        <v>2.5</v>
      </c>
      <c r="AE946" s="12"/>
      <c r="AF946" s="12" t="s">
        <v>881</v>
      </c>
      <c r="AG946" s="12" t="s">
        <v>881</v>
      </c>
      <c r="AH946" s="12">
        <v>0.12</v>
      </c>
      <c r="AI946" s="12" t="s">
        <v>882</v>
      </c>
      <c r="AJ946" s="12" t="s">
        <v>883</v>
      </c>
      <c r="AK946" s="12" t="s">
        <v>881</v>
      </c>
      <c r="AL946" s="16" t="s">
        <v>885</v>
      </c>
      <c r="AM946" s="12" t="s">
        <v>1500</v>
      </c>
      <c r="AN946" s="27">
        <f>VLOOKUP(Table24[[#This Row],[USD conversion]],Sheet2!A:B,2,FALSE)</f>
        <v>1</v>
      </c>
      <c r="AO946" s="28">
        <f>Table24[[#This Row],[Min Charge]]*Table24[[#This Row],[Conversion Rate]]</f>
        <v>150</v>
      </c>
      <c r="AP946" s="28">
        <f>Table24[[#This Row],[45]]*Table24[[#This Row],[Conversion Rate]]</f>
        <v>0</v>
      </c>
      <c r="AQ946" s="28">
        <f>Table24[[#This Row],[100]]*Table24[[#This Row],[Conversion Rate]]</f>
        <v>2.5</v>
      </c>
      <c r="AR946" s="28">
        <f>Table24[[#This Row],[200]]*Table24[[#This Row],[Conversion Rate]]</f>
        <v>2.5</v>
      </c>
      <c r="AS946" s="28">
        <f>Table24[[#This Row],[300]]*Table24[[#This Row],[Conversion Rate]]</f>
        <v>2.5</v>
      </c>
      <c r="AT946" s="28">
        <f>Table24[[#This Row],[500]]*Table24[[#This Row],[Conversion Rate]]</f>
        <v>2.5</v>
      </c>
      <c r="AU946" s="28">
        <f>Table24[[#This Row],[1000]]*Table24[[#This Row],[Conversion Rate]]</f>
        <v>2.5</v>
      </c>
      <c r="AV946" s="28">
        <f>Table24[[#This Row],[2500]]*Table24[[#This Row],[Conversion Rate]]</f>
        <v>2.5</v>
      </c>
      <c r="AW946" s="28">
        <f>Table24[[#This Row],[5000]]*Table24[[#This Row],[Conversion Rate]]</f>
        <v>2.5</v>
      </c>
      <c r="AX946" s="28">
        <f>Table24[[#This Row],[All In/ ++]]</f>
        <v>0</v>
      </c>
      <c r="AY946" s="28" t="e">
        <f>Table24[[#This Row],[FSC]]*Table24[[#This Row],[Conversion Rate]]</f>
        <v>#VALUE!</v>
      </c>
      <c r="AZ946" s="28" t="e">
        <f>Table24[[#This Row],[SSC]]*Table24[[#This Row],[Conversion Rate]]</f>
        <v>#VALUE!</v>
      </c>
      <c r="BA946" s="28">
        <f>Table24[[#This Row],[Screening]]*Table24[[#This Row],[Conversion Rate]]</f>
        <v>0.12</v>
      </c>
      <c r="BB946" s="28" t="e">
        <f>Table24[[#This Row],[Other Charges]]*Table24[[#This Row],[Conversion Rate]]</f>
        <v>#VALUE!</v>
      </c>
      <c r="BC946" s="28" t="e">
        <f>Table24[[#This Row],[Dry Ice Charge]]*Table24[[#This Row],[Conversion Rate]]</f>
        <v>#VALUE!</v>
      </c>
      <c r="BD946" s="28" t="e">
        <f>Table24[[#This Row],[SAF/kg]]*Table24[[#This Row],[Conversion Rate]]</f>
        <v>#VALUE!</v>
      </c>
      <c r="BE946" s="30" cm="1">
        <f t="array" ref="BE946">IF(COUNTIFS(F$20:F$1213,F946,G$20:G$1213,G946)&gt;1,
    _xlfn.PERCENTRANK.INC(
        _xlfn._xlws.FILTER(AO$20:AO$1213, (F$20:F$1213=F946)*(G$20:G$1213=G946)*ISNUMBER(AO$20:AO$1213)),
        AO946
    ),
    0
)</f>
        <v>1</v>
      </c>
      <c r="BF946" s="28" t="str">
        <f t="shared" si="14"/>
        <v>Red</v>
      </c>
    </row>
    <row r="947" spans="3:58" hidden="1">
      <c r="C947" s="6" t="s">
        <v>20</v>
      </c>
      <c r="D947" s="4" t="s">
        <v>21</v>
      </c>
      <c r="E947" s="4" t="s">
        <v>22</v>
      </c>
      <c r="F947" s="4" t="s">
        <v>432</v>
      </c>
      <c r="G947" s="4" t="s">
        <v>116</v>
      </c>
      <c r="H947" s="4" t="s">
        <v>815</v>
      </c>
      <c r="I947" s="4" t="s">
        <v>815</v>
      </c>
      <c r="J947" s="4" t="s">
        <v>776</v>
      </c>
      <c r="K947" s="4" t="s">
        <v>776</v>
      </c>
      <c r="L9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PharmaNoExpressGDLMEXMXMXAMERICASAMERICAS</v>
      </c>
      <c r="M947" s="7">
        <v>4592.3326634000041</v>
      </c>
      <c r="N947" s="4">
        <v>283</v>
      </c>
      <c r="O947" s="13">
        <v>16.227323898939943</v>
      </c>
      <c r="P947" s="8" t="s">
        <v>909</v>
      </c>
      <c r="Q947" s="12" t="s">
        <v>472</v>
      </c>
      <c r="R947" s="12" t="s">
        <v>792</v>
      </c>
      <c r="S947" s="12" t="s">
        <v>33</v>
      </c>
      <c r="T947" s="12" t="s">
        <v>859</v>
      </c>
      <c r="U947" s="22"/>
      <c r="V947" s="12">
        <v>150</v>
      </c>
      <c r="W947" s="12"/>
      <c r="X947" s="12">
        <v>3</v>
      </c>
      <c r="Y947" s="12">
        <v>3</v>
      </c>
      <c r="Z947" s="12">
        <v>3</v>
      </c>
      <c r="AA947" s="12">
        <v>3</v>
      </c>
      <c r="AB947" s="12">
        <v>3</v>
      </c>
      <c r="AC947" s="12">
        <v>3</v>
      </c>
      <c r="AD947" s="12">
        <v>3</v>
      </c>
      <c r="AE947" s="12"/>
      <c r="AF947" s="12" t="s">
        <v>881</v>
      </c>
      <c r="AG947" s="12" t="s">
        <v>881</v>
      </c>
      <c r="AH947" s="12">
        <v>0.12</v>
      </c>
      <c r="AI947" s="12" t="s">
        <v>882</v>
      </c>
      <c r="AJ947" s="12" t="s">
        <v>883</v>
      </c>
      <c r="AK947" s="12" t="s">
        <v>881</v>
      </c>
      <c r="AL947" s="16" t="s">
        <v>885</v>
      </c>
      <c r="AM947" s="12" t="s">
        <v>1500</v>
      </c>
      <c r="AN947" s="27">
        <f>VLOOKUP(Table24[[#This Row],[USD conversion]],Sheet2!A:B,2,FALSE)</f>
        <v>1</v>
      </c>
      <c r="AO947" s="28">
        <f>Table24[[#This Row],[Min Charge]]*Table24[[#This Row],[Conversion Rate]]</f>
        <v>150</v>
      </c>
      <c r="AP947" s="28">
        <f>Table24[[#This Row],[45]]*Table24[[#This Row],[Conversion Rate]]</f>
        <v>0</v>
      </c>
      <c r="AQ947" s="28">
        <f>Table24[[#This Row],[100]]*Table24[[#This Row],[Conversion Rate]]</f>
        <v>3</v>
      </c>
      <c r="AR947" s="28">
        <f>Table24[[#This Row],[200]]*Table24[[#This Row],[Conversion Rate]]</f>
        <v>3</v>
      </c>
      <c r="AS947" s="28">
        <f>Table24[[#This Row],[300]]*Table24[[#This Row],[Conversion Rate]]</f>
        <v>3</v>
      </c>
      <c r="AT947" s="28">
        <f>Table24[[#This Row],[500]]*Table24[[#This Row],[Conversion Rate]]</f>
        <v>3</v>
      </c>
      <c r="AU947" s="28">
        <f>Table24[[#This Row],[1000]]*Table24[[#This Row],[Conversion Rate]]</f>
        <v>3</v>
      </c>
      <c r="AV947" s="28">
        <f>Table24[[#This Row],[2500]]*Table24[[#This Row],[Conversion Rate]]</f>
        <v>3</v>
      </c>
      <c r="AW947" s="28">
        <f>Table24[[#This Row],[5000]]*Table24[[#This Row],[Conversion Rate]]</f>
        <v>3</v>
      </c>
      <c r="AX947" s="28">
        <f>Table24[[#This Row],[All In/ ++]]</f>
        <v>0</v>
      </c>
      <c r="AY947" s="28" t="e">
        <f>Table24[[#This Row],[FSC]]*Table24[[#This Row],[Conversion Rate]]</f>
        <v>#VALUE!</v>
      </c>
      <c r="AZ947" s="28" t="e">
        <f>Table24[[#This Row],[SSC]]*Table24[[#This Row],[Conversion Rate]]</f>
        <v>#VALUE!</v>
      </c>
      <c r="BA947" s="28">
        <f>Table24[[#This Row],[Screening]]*Table24[[#This Row],[Conversion Rate]]</f>
        <v>0.12</v>
      </c>
      <c r="BB947" s="28" t="e">
        <f>Table24[[#This Row],[Other Charges]]*Table24[[#This Row],[Conversion Rate]]</f>
        <v>#VALUE!</v>
      </c>
      <c r="BC947" s="28" t="e">
        <f>Table24[[#This Row],[Dry Ice Charge]]*Table24[[#This Row],[Conversion Rate]]</f>
        <v>#VALUE!</v>
      </c>
      <c r="BD947" s="28" t="e">
        <f>Table24[[#This Row],[SAF/kg]]*Table24[[#This Row],[Conversion Rate]]</f>
        <v>#VALUE!</v>
      </c>
      <c r="BE947" s="30" cm="1">
        <f t="array" ref="BE947">IF(COUNTIFS(F$20:F$1213,F947,G$20:G$1213,G947)&gt;1,
    _xlfn.PERCENTRANK.INC(
        _xlfn._xlws.FILTER(AO$20:AO$1213, (F$20:F$1213=F947)*(G$20:G$1213=G947)*ISNUMBER(AO$20:AO$1213)),
        AO947
    ),
    0
)</f>
        <v>0</v>
      </c>
      <c r="BF947" s="28" t="str">
        <f t="shared" si="14"/>
        <v>Green</v>
      </c>
    </row>
    <row r="948" spans="3:58" hidden="1">
      <c r="C948" s="6" t="s">
        <v>20</v>
      </c>
      <c r="D948" s="4" t="s">
        <v>472</v>
      </c>
      <c r="E948" s="4" t="s">
        <v>22</v>
      </c>
      <c r="F948" s="4" t="s">
        <v>432</v>
      </c>
      <c r="G948" s="4" t="s">
        <v>116</v>
      </c>
      <c r="H948" s="4" t="s">
        <v>815</v>
      </c>
      <c r="I948" s="4" t="s">
        <v>815</v>
      </c>
      <c r="J948" s="4" t="s">
        <v>776</v>
      </c>
      <c r="K948" s="4" t="s">
        <v>776</v>
      </c>
      <c r="L9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PharmaYesExpressGDLMEXMXMXAMERICASAMERICAS</v>
      </c>
      <c r="M948" s="7">
        <v>36572.427621999974</v>
      </c>
      <c r="N948" s="4">
        <v>482</v>
      </c>
      <c r="O948" s="13">
        <v>75.876405854771733</v>
      </c>
      <c r="P948" s="8" t="s">
        <v>909</v>
      </c>
      <c r="Q948" s="12" t="s">
        <v>472</v>
      </c>
      <c r="R948" s="12" t="s">
        <v>792</v>
      </c>
      <c r="S948" s="12" t="s">
        <v>33</v>
      </c>
      <c r="T948" s="12" t="s">
        <v>859</v>
      </c>
      <c r="U948" s="22"/>
      <c r="V948" s="12">
        <v>150</v>
      </c>
      <c r="W948" s="12"/>
      <c r="X948" s="12">
        <v>2.75</v>
      </c>
      <c r="Y948" s="12">
        <v>2.75</v>
      </c>
      <c r="Z948" s="12">
        <v>2.75</v>
      </c>
      <c r="AA948" s="12">
        <v>2.75</v>
      </c>
      <c r="AB948" s="12">
        <v>2.75</v>
      </c>
      <c r="AC948" s="12">
        <v>2.75</v>
      </c>
      <c r="AD948" s="12">
        <v>2.75</v>
      </c>
      <c r="AE948" s="12"/>
      <c r="AF948" s="12" t="s">
        <v>881</v>
      </c>
      <c r="AG948" s="12" t="s">
        <v>881</v>
      </c>
      <c r="AH948" s="12">
        <v>0.12</v>
      </c>
      <c r="AI948" s="12" t="s">
        <v>882</v>
      </c>
      <c r="AJ948" s="12" t="s">
        <v>883</v>
      </c>
      <c r="AK948" s="12" t="s">
        <v>881</v>
      </c>
      <c r="AL948" s="16" t="s">
        <v>898</v>
      </c>
      <c r="AM948" s="12" t="s">
        <v>1500</v>
      </c>
      <c r="AN948" s="27">
        <f>VLOOKUP(Table24[[#This Row],[USD conversion]],Sheet2!A:B,2,FALSE)</f>
        <v>1</v>
      </c>
      <c r="AO948" s="28">
        <f>Table24[[#This Row],[Min Charge]]*Table24[[#This Row],[Conversion Rate]]</f>
        <v>150</v>
      </c>
      <c r="AP948" s="28">
        <f>Table24[[#This Row],[45]]*Table24[[#This Row],[Conversion Rate]]</f>
        <v>0</v>
      </c>
      <c r="AQ948" s="28">
        <f>Table24[[#This Row],[100]]*Table24[[#This Row],[Conversion Rate]]</f>
        <v>2.75</v>
      </c>
      <c r="AR948" s="28">
        <f>Table24[[#This Row],[200]]*Table24[[#This Row],[Conversion Rate]]</f>
        <v>2.75</v>
      </c>
      <c r="AS948" s="28">
        <f>Table24[[#This Row],[300]]*Table24[[#This Row],[Conversion Rate]]</f>
        <v>2.75</v>
      </c>
      <c r="AT948" s="28">
        <f>Table24[[#This Row],[500]]*Table24[[#This Row],[Conversion Rate]]</f>
        <v>2.75</v>
      </c>
      <c r="AU948" s="28">
        <f>Table24[[#This Row],[1000]]*Table24[[#This Row],[Conversion Rate]]</f>
        <v>2.75</v>
      </c>
      <c r="AV948" s="28">
        <f>Table24[[#This Row],[2500]]*Table24[[#This Row],[Conversion Rate]]</f>
        <v>2.75</v>
      </c>
      <c r="AW948" s="28">
        <f>Table24[[#This Row],[5000]]*Table24[[#This Row],[Conversion Rate]]</f>
        <v>2.75</v>
      </c>
      <c r="AX948" s="28">
        <f>Table24[[#This Row],[All In/ ++]]</f>
        <v>0</v>
      </c>
      <c r="AY948" s="28" t="e">
        <f>Table24[[#This Row],[FSC]]*Table24[[#This Row],[Conversion Rate]]</f>
        <v>#VALUE!</v>
      </c>
      <c r="AZ948" s="28" t="e">
        <f>Table24[[#This Row],[SSC]]*Table24[[#This Row],[Conversion Rate]]</f>
        <v>#VALUE!</v>
      </c>
      <c r="BA948" s="28">
        <f>Table24[[#This Row],[Screening]]*Table24[[#This Row],[Conversion Rate]]</f>
        <v>0.12</v>
      </c>
      <c r="BB948" s="28" t="e">
        <f>Table24[[#This Row],[Other Charges]]*Table24[[#This Row],[Conversion Rate]]</f>
        <v>#VALUE!</v>
      </c>
      <c r="BC948" s="28" t="e">
        <f>Table24[[#This Row],[Dry Ice Charge]]*Table24[[#This Row],[Conversion Rate]]</f>
        <v>#VALUE!</v>
      </c>
      <c r="BD948" s="28" t="e">
        <f>Table24[[#This Row],[SAF/kg]]*Table24[[#This Row],[Conversion Rate]]</f>
        <v>#VALUE!</v>
      </c>
      <c r="BE948" s="30" cm="1">
        <f t="array" ref="BE948">IF(COUNTIFS(F$20:F$1213,F948,G$20:G$1213,G948)&gt;1,
    _xlfn.PERCENTRANK.INC(
        _xlfn._xlws.FILTER(AO$20:AO$1213, (F$20:F$1213=F948)*(G$20:G$1213=G948)*ISNUMBER(AO$20:AO$1213)),
        AO948
    ),
    0
)</f>
        <v>0</v>
      </c>
      <c r="BF948" s="28" t="str">
        <f t="shared" si="14"/>
        <v>Green</v>
      </c>
    </row>
    <row r="949" spans="3:58" hidden="1">
      <c r="C949" s="6" t="s">
        <v>20</v>
      </c>
      <c r="D949" s="4" t="s">
        <v>21</v>
      </c>
      <c r="E949" s="4" t="s">
        <v>22</v>
      </c>
      <c r="F949" s="4" t="s">
        <v>122</v>
      </c>
      <c r="G949" s="4" t="s">
        <v>85</v>
      </c>
      <c r="H949" s="4" t="s">
        <v>812</v>
      </c>
      <c r="I949" s="4" t="s">
        <v>799</v>
      </c>
      <c r="J949" s="4" t="s">
        <v>776</v>
      </c>
      <c r="K949" s="4" t="s">
        <v>776</v>
      </c>
      <c r="L9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PharmaNoExpressGRUMIABRUSAMERICASAMERICAS</v>
      </c>
      <c r="M949" s="7">
        <v>63372.461268799998</v>
      </c>
      <c r="N949" s="4">
        <v>840</v>
      </c>
      <c r="O949" s="13">
        <v>75.443406272380955</v>
      </c>
      <c r="P949" s="8" t="s">
        <v>909</v>
      </c>
      <c r="Q949" s="12" t="s">
        <v>472</v>
      </c>
      <c r="R949" s="12" t="s">
        <v>792</v>
      </c>
      <c r="S949" s="12" t="s">
        <v>33</v>
      </c>
      <c r="T949" s="12" t="s">
        <v>859</v>
      </c>
      <c r="U949" s="22"/>
      <c r="V949" s="12">
        <v>150</v>
      </c>
      <c r="W949" s="12"/>
      <c r="X949" s="12">
        <v>3</v>
      </c>
      <c r="Y949" s="12">
        <v>3</v>
      </c>
      <c r="Z949" s="12">
        <v>3</v>
      </c>
      <c r="AA949" s="12">
        <v>3</v>
      </c>
      <c r="AB949" s="12">
        <v>3</v>
      </c>
      <c r="AC949" s="12">
        <v>3</v>
      </c>
      <c r="AD949" s="12">
        <v>3</v>
      </c>
      <c r="AE949" s="12"/>
      <c r="AF949" s="12" t="s">
        <v>881</v>
      </c>
      <c r="AG949" s="12" t="s">
        <v>881</v>
      </c>
      <c r="AH949" s="12">
        <v>0.12</v>
      </c>
      <c r="AI949" s="12" t="s">
        <v>882</v>
      </c>
      <c r="AJ949" s="12" t="s">
        <v>883</v>
      </c>
      <c r="AK949" s="12" t="s">
        <v>881</v>
      </c>
      <c r="AL949" s="16" t="s">
        <v>885</v>
      </c>
      <c r="AM949" s="12" t="s">
        <v>1500</v>
      </c>
      <c r="AN949" s="27">
        <f>VLOOKUP(Table24[[#This Row],[USD conversion]],Sheet2!A:B,2,FALSE)</f>
        <v>1</v>
      </c>
      <c r="AO949" s="28">
        <f>Table24[[#This Row],[Min Charge]]*Table24[[#This Row],[Conversion Rate]]</f>
        <v>150</v>
      </c>
      <c r="AP949" s="28">
        <f>Table24[[#This Row],[45]]*Table24[[#This Row],[Conversion Rate]]</f>
        <v>0</v>
      </c>
      <c r="AQ949" s="28">
        <f>Table24[[#This Row],[100]]*Table24[[#This Row],[Conversion Rate]]</f>
        <v>3</v>
      </c>
      <c r="AR949" s="28">
        <f>Table24[[#This Row],[200]]*Table24[[#This Row],[Conversion Rate]]</f>
        <v>3</v>
      </c>
      <c r="AS949" s="28">
        <f>Table24[[#This Row],[300]]*Table24[[#This Row],[Conversion Rate]]</f>
        <v>3</v>
      </c>
      <c r="AT949" s="28">
        <f>Table24[[#This Row],[500]]*Table24[[#This Row],[Conversion Rate]]</f>
        <v>3</v>
      </c>
      <c r="AU949" s="28">
        <f>Table24[[#This Row],[1000]]*Table24[[#This Row],[Conversion Rate]]</f>
        <v>3</v>
      </c>
      <c r="AV949" s="28">
        <f>Table24[[#This Row],[2500]]*Table24[[#This Row],[Conversion Rate]]</f>
        <v>3</v>
      </c>
      <c r="AW949" s="28">
        <f>Table24[[#This Row],[5000]]*Table24[[#This Row],[Conversion Rate]]</f>
        <v>3</v>
      </c>
      <c r="AX949" s="28">
        <f>Table24[[#This Row],[All In/ ++]]</f>
        <v>0</v>
      </c>
      <c r="AY949" s="28" t="e">
        <f>Table24[[#This Row],[FSC]]*Table24[[#This Row],[Conversion Rate]]</f>
        <v>#VALUE!</v>
      </c>
      <c r="AZ949" s="28" t="e">
        <f>Table24[[#This Row],[SSC]]*Table24[[#This Row],[Conversion Rate]]</f>
        <v>#VALUE!</v>
      </c>
      <c r="BA949" s="28">
        <f>Table24[[#This Row],[Screening]]*Table24[[#This Row],[Conversion Rate]]</f>
        <v>0.12</v>
      </c>
      <c r="BB949" s="28" t="e">
        <f>Table24[[#This Row],[Other Charges]]*Table24[[#This Row],[Conversion Rate]]</f>
        <v>#VALUE!</v>
      </c>
      <c r="BC949" s="28" t="e">
        <f>Table24[[#This Row],[Dry Ice Charge]]*Table24[[#This Row],[Conversion Rate]]</f>
        <v>#VALUE!</v>
      </c>
      <c r="BD949" s="28" t="e">
        <f>Table24[[#This Row],[SAF/kg]]*Table24[[#This Row],[Conversion Rate]]</f>
        <v>#VALUE!</v>
      </c>
      <c r="BE949" s="30" cm="1">
        <f t="array" ref="BE949">IF(COUNTIFS(F$20:F$1213,F949,G$20:G$1213,G949)&gt;1,
    _xlfn.PERCENTRANK.INC(
        _xlfn._xlws.FILTER(AO$20:AO$1213, (F$20:F$1213=F949)*(G$20:G$1213=G949)*ISNUMBER(AO$20:AO$1213)),
        AO949
    ),
    0
)</f>
        <v>0.25</v>
      </c>
      <c r="BF949" s="28" t="str">
        <f t="shared" si="14"/>
        <v>Orange</v>
      </c>
    </row>
    <row r="950" spans="3:58" hidden="1">
      <c r="C950" s="6" t="s">
        <v>20</v>
      </c>
      <c r="D950" s="4" t="s">
        <v>472</v>
      </c>
      <c r="E950" s="4" t="s">
        <v>22</v>
      </c>
      <c r="F950" s="4" t="s">
        <v>122</v>
      </c>
      <c r="G950" s="4" t="s">
        <v>85</v>
      </c>
      <c r="H950" s="4" t="s">
        <v>812</v>
      </c>
      <c r="I950" s="4" t="s">
        <v>799</v>
      </c>
      <c r="J950" s="4" t="s">
        <v>776</v>
      </c>
      <c r="K950" s="4" t="s">
        <v>776</v>
      </c>
      <c r="L9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PharmaYesExpressGRUMIABRUSAMERICASAMERICAS</v>
      </c>
      <c r="M950" s="7">
        <v>289294.37210940017</v>
      </c>
      <c r="N950" s="4">
        <v>850</v>
      </c>
      <c r="O950" s="13">
        <v>340.34632012870605</v>
      </c>
      <c r="P950" s="8" t="s">
        <v>909</v>
      </c>
      <c r="Q950" s="12" t="s">
        <v>472</v>
      </c>
      <c r="R950" s="12" t="s">
        <v>792</v>
      </c>
      <c r="S950" s="12" t="s">
        <v>33</v>
      </c>
      <c r="T950" s="12" t="s">
        <v>859</v>
      </c>
      <c r="U950" s="22"/>
      <c r="V950" s="12">
        <v>150</v>
      </c>
      <c r="W950" s="12"/>
      <c r="X950" s="12">
        <v>2.5</v>
      </c>
      <c r="Y950" s="12">
        <v>2.5</v>
      </c>
      <c r="Z950" s="12">
        <v>2.5</v>
      </c>
      <c r="AA950" s="12">
        <v>2.5</v>
      </c>
      <c r="AB950" s="12">
        <v>2.5</v>
      </c>
      <c r="AC950" s="12">
        <v>2.5</v>
      </c>
      <c r="AD950" s="12">
        <v>2.5</v>
      </c>
      <c r="AE950" s="12"/>
      <c r="AF950" s="12" t="s">
        <v>881</v>
      </c>
      <c r="AG950" s="12" t="s">
        <v>881</v>
      </c>
      <c r="AH950" s="12">
        <v>0.12</v>
      </c>
      <c r="AI950" s="12" t="s">
        <v>882</v>
      </c>
      <c r="AJ950" s="12" t="s">
        <v>883</v>
      </c>
      <c r="AK950" s="12" t="s">
        <v>881</v>
      </c>
      <c r="AL950" s="16" t="s">
        <v>898</v>
      </c>
      <c r="AM950" s="12" t="s">
        <v>1500</v>
      </c>
      <c r="AN950" s="27">
        <f>VLOOKUP(Table24[[#This Row],[USD conversion]],Sheet2!A:B,2,FALSE)</f>
        <v>1</v>
      </c>
      <c r="AO950" s="28">
        <f>Table24[[#This Row],[Min Charge]]*Table24[[#This Row],[Conversion Rate]]</f>
        <v>150</v>
      </c>
      <c r="AP950" s="28">
        <f>Table24[[#This Row],[45]]*Table24[[#This Row],[Conversion Rate]]</f>
        <v>0</v>
      </c>
      <c r="AQ950" s="28">
        <f>Table24[[#This Row],[100]]*Table24[[#This Row],[Conversion Rate]]</f>
        <v>2.5</v>
      </c>
      <c r="AR950" s="28">
        <f>Table24[[#This Row],[200]]*Table24[[#This Row],[Conversion Rate]]</f>
        <v>2.5</v>
      </c>
      <c r="AS950" s="28">
        <f>Table24[[#This Row],[300]]*Table24[[#This Row],[Conversion Rate]]</f>
        <v>2.5</v>
      </c>
      <c r="AT950" s="28">
        <f>Table24[[#This Row],[500]]*Table24[[#This Row],[Conversion Rate]]</f>
        <v>2.5</v>
      </c>
      <c r="AU950" s="28">
        <f>Table24[[#This Row],[1000]]*Table24[[#This Row],[Conversion Rate]]</f>
        <v>2.5</v>
      </c>
      <c r="AV950" s="28">
        <f>Table24[[#This Row],[2500]]*Table24[[#This Row],[Conversion Rate]]</f>
        <v>2.5</v>
      </c>
      <c r="AW950" s="28">
        <f>Table24[[#This Row],[5000]]*Table24[[#This Row],[Conversion Rate]]</f>
        <v>2.5</v>
      </c>
      <c r="AX950" s="28">
        <f>Table24[[#This Row],[All In/ ++]]</f>
        <v>0</v>
      </c>
      <c r="AY950" s="28" t="e">
        <f>Table24[[#This Row],[FSC]]*Table24[[#This Row],[Conversion Rate]]</f>
        <v>#VALUE!</v>
      </c>
      <c r="AZ950" s="28" t="e">
        <f>Table24[[#This Row],[SSC]]*Table24[[#This Row],[Conversion Rate]]</f>
        <v>#VALUE!</v>
      </c>
      <c r="BA950" s="28">
        <f>Table24[[#This Row],[Screening]]*Table24[[#This Row],[Conversion Rate]]</f>
        <v>0.12</v>
      </c>
      <c r="BB950" s="28" t="e">
        <f>Table24[[#This Row],[Other Charges]]*Table24[[#This Row],[Conversion Rate]]</f>
        <v>#VALUE!</v>
      </c>
      <c r="BC950" s="28" t="e">
        <f>Table24[[#This Row],[Dry Ice Charge]]*Table24[[#This Row],[Conversion Rate]]</f>
        <v>#VALUE!</v>
      </c>
      <c r="BD950" s="28" t="e">
        <f>Table24[[#This Row],[SAF/kg]]*Table24[[#This Row],[Conversion Rate]]</f>
        <v>#VALUE!</v>
      </c>
      <c r="BE950" s="30" cm="1">
        <f t="array" ref="BE950">IF(COUNTIFS(F$20:F$1213,F950,G$20:G$1213,G950)&gt;1,
    _xlfn.PERCENTRANK.INC(
        _xlfn._xlws.FILTER(AO$20:AO$1213, (F$20:F$1213=F950)*(G$20:G$1213=G950)*ISNUMBER(AO$20:AO$1213)),
        AO950
    ),
    0
)</f>
        <v>0.25</v>
      </c>
      <c r="BF950" s="28" t="str">
        <f t="shared" si="14"/>
        <v>Orange</v>
      </c>
    </row>
    <row r="951" spans="3:58" hidden="1">
      <c r="C951" s="6" t="s">
        <v>20</v>
      </c>
      <c r="D951" s="4" t="s">
        <v>21</v>
      </c>
      <c r="E951" s="4" t="s">
        <v>22</v>
      </c>
      <c r="F951" s="4" t="s">
        <v>46</v>
      </c>
      <c r="G951" s="4" t="s">
        <v>23</v>
      </c>
      <c r="H951" s="4" t="s">
        <v>799</v>
      </c>
      <c r="I951" s="4" t="s">
        <v>799</v>
      </c>
      <c r="J951" s="4" t="s">
        <v>776</v>
      </c>
      <c r="K951" s="4" t="s">
        <v>776</v>
      </c>
      <c r="L9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PharmaNoExpressGSPATLUSUSAMERICASAMERICAS</v>
      </c>
      <c r="M951" s="7">
        <v>16425.381385999975</v>
      </c>
      <c r="N951" s="4">
        <v>832</v>
      </c>
      <c r="O951" s="13">
        <v>19.742044935096125</v>
      </c>
      <c r="P951" s="8" t="s">
        <v>909</v>
      </c>
      <c r="Q951" s="12" t="s">
        <v>472</v>
      </c>
      <c r="R951" s="12" t="s">
        <v>792</v>
      </c>
      <c r="S951" s="12" t="s">
        <v>57</v>
      </c>
      <c r="T951" s="12" t="s">
        <v>859</v>
      </c>
      <c r="U951" s="22"/>
      <c r="V951" s="12">
        <v>150</v>
      </c>
      <c r="W951" s="12"/>
      <c r="X951" s="12">
        <v>2.5</v>
      </c>
      <c r="Y951" s="12">
        <v>2.5</v>
      </c>
      <c r="Z951" s="12">
        <v>2.5</v>
      </c>
      <c r="AA951" s="12">
        <v>2.5</v>
      </c>
      <c r="AB951" s="12">
        <v>2.5</v>
      </c>
      <c r="AC951" s="12">
        <v>2.5</v>
      </c>
      <c r="AD951" s="12">
        <v>2.5</v>
      </c>
      <c r="AE951" s="12"/>
      <c r="AF951" s="12" t="s">
        <v>881</v>
      </c>
      <c r="AG951" s="12" t="s">
        <v>881</v>
      </c>
      <c r="AH951" s="12">
        <v>0.12</v>
      </c>
      <c r="AI951" s="12" t="s">
        <v>882</v>
      </c>
      <c r="AJ951" s="12" t="s">
        <v>883</v>
      </c>
      <c r="AK951" s="12" t="s">
        <v>881</v>
      </c>
      <c r="AL951" s="16" t="s">
        <v>885</v>
      </c>
      <c r="AM951" s="12" t="s">
        <v>1500</v>
      </c>
      <c r="AN951" s="27">
        <f>VLOOKUP(Table24[[#This Row],[USD conversion]],Sheet2!A:B,2,FALSE)</f>
        <v>1</v>
      </c>
      <c r="AO951" s="28">
        <f>Table24[[#This Row],[Min Charge]]*Table24[[#This Row],[Conversion Rate]]</f>
        <v>150</v>
      </c>
      <c r="AP951" s="28">
        <f>Table24[[#This Row],[45]]*Table24[[#This Row],[Conversion Rate]]</f>
        <v>0</v>
      </c>
      <c r="AQ951" s="28">
        <f>Table24[[#This Row],[100]]*Table24[[#This Row],[Conversion Rate]]</f>
        <v>2.5</v>
      </c>
      <c r="AR951" s="28">
        <f>Table24[[#This Row],[200]]*Table24[[#This Row],[Conversion Rate]]</f>
        <v>2.5</v>
      </c>
      <c r="AS951" s="28">
        <f>Table24[[#This Row],[300]]*Table24[[#This Row],[Conversion Rate]]</f>
        <v>2.5</v>
      </c>
      <c r="AT951" s="28">
        <f>Table24[[#This Row],[500]]*Table24[[#This Row],[Conversion Rate]]</f>
        <v>2.5</v>
      </c>
      <c r="AU951" s="28">
        <f>Table24[[#This Row],[1000]]*Table24[[#This Row],[Conversion Rate]]</f>
        <v>2.5</v>
      </c>
      <c r="AV951" s="28">
        <f>Table24[[#This Row],[2500]]*Table24[[#This Row],[Conversion Rate]]</f>
        <v>2.5</v>
      </c>
      <c r="AW951" s="28">
        <f>Table24[[#This Row],[5000]]*Table24[[#This Row],[Conversion Rate]]</f>
        <v>2.5</v>
      </c>
      <c r="AX951" s="28">
        <f>Table24[[#This Row],[All In/ ++]]</f>
        <v>0</v>
      </c>
      <c r="AY951" s="28" t="e">
        <f>Table24[[#This Row],[FSC]]*Table24[[#This Row],[Conversion Rate]]</f>
        <v>#VALUE!</v>
      </c>
      <c r="AZ951" s="28" t="e">
        <f>Table24[[#This Row],[SSC]]*Table24[[#This Row],[Conversion Rate]]</f>
        <v>#VALUE!</v>
      </c>
      <c r="BA951" s="28">
        <f>Table24[[#This Row],[Screening]]*Table24[[#This Row],[Conversion Rate]]</f>
        <v>0.12</v>
      </c>
      <c r="BB951" s="28" t="e">
        <f>Table24[[#This Row],[Other Charges]]*Table24[[#This Row],[Conversion Rate]]</f>
        <v>#VALUE!</v>
      </c>
      <c r="BC951" s="28" t="e">
        <f>Table24[[#This Row],[Dry Ice Charge]]*Table24[[#This Row],[Conversion Rate]]</f>
        <v>#VALUE!</v>
      </c>
      <c r="BD951" s="28" t="e">
        <f>Table24[[#This Row],[SAF/kg]]*Table24[[#This Row],[Conversion Rate]]</f>
        <v>#VALUE!</v>
      </c>
      <c r="BE951" s="30" cm="1">
        <f t="array" ref="BE951">IF(COUNTIFS(F$20:F$1213,F951,G$20:G$1213,G951)&gt;1,
    _xlfn.PERCENTRANK.INC(
        _xlfn._xlws.FILTER(AO$20:AO$1213, (F$20:F$1213=F951)*(G$20:G$1213=G951)*ISNUMBER(AO$20:AO$1213)),
        AO951
    ),
    0
)</f>
        <v>1</v>
      </c>
      <c r="BF951" s="28" t="str">
        <f t="shared" si="14"/>
        <v>Red</v>
      </c>
    </row>
    <row r="952" spans="3:58" hidden="1">
      <c r="C952" s="6" t="s">
        <v>20</v>
      </c>
      <c r="D952" s="4" t="s">
        <v>21</v>
      </c>
      <c r="E952" s="4" t="s">
        <v>22</v>
      </c>
      <c r="F952" s="4" t="s">
        <v>46</v>
      </c>
      <c r="G952" s="4" t="s">
        <v>72</v>
      </c>
      <c r="H952" s="4" t="s">
        <v>799</v>
      </c>
      <c r="I952" s="4" t="s">
        <v>799</v>
      </c>
      <c r="J952" s="4" t="s">
        <v>776</v>
      </c>
      <c r="K952" s="4" t="s">
        <v>776</v>
      </c>
      <c r="L9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PharmaNoExpressGSPLGAUSUSAMERICASAMERICAS</v>
      </c>
      <c r="M952" s="7">
        <v>3472.0907950000064</v>
      </c>
      <c r="N952" s="4">
        <v>226</v>
      </c>
      <c r="O952" s="13">
        <v>15.363233606194719</v>
      </c>
      <c r="P952" s="8" t="s">
        <v>909</v>
      </c>
      <c r="Q952" s="12" t="s">
        <v>472</v>
      </c>
      <c r="R952" s="12" t="s">
        <v>792</v>
      </c>
      <c r="S952" s="12" t="s">
        <v>57</v>
      </c>
      <c r="T952" s="12" t="s">
        <v>859</v>
      </c>
      <c r="U952" s="22"/>
      <c r="V952" s="12">
        <v>150</v>
      </c>
      <c r="W952" s="12"/>
      <c r="X952" s="12">
        <v>2.5</v>
      </c>
      <c r="Y952" s="12">
        <v>2.5</v>
      </c>
      <c r="Z952" s="12">
        <v>2.5</v>
      </c>
      <c r="AA952" s="12">
        <v>2.5</v>
      </c>
      <c r="AB952" s="12">
        <v>2.5</v>
      </c>
      <c r="AC952" s="12">
        <v>2.5</v>
      </c>
      <c r="AD952" s="12">
        <v>2.5</v>
      </c>
      <c r="AE952" s="12"/>
      <c r="AF952" s="12" t="s">
        <v>881</v>
      </c>
      <c r="AG952" s="12" t="s">
        <v>881</v>
      </c>
      <c r="AH952" s="12">
        <v>0.12</v>
      </c>
      <c r="AI952" s="12" t="s">
        <v>882</v>
      </c>
      <c r="AJ952" s="12" t="s">
        <v>883</v>
      </c>
      <c r="AK952" s="12" t="s">
        <v>881</v>
      </c>
      <c r="AL952" s="16" t="s">
        <v>885</v>
      </c>
      <c r="AM952" s="12" t="s">
        <v>1500</v>
      </c>
      <c r="AN952" s="27">
        <f>VLOOKUP(Table24[[#This Row],[USD conversion]],Sheet2!A:B,2,FALSE)</f>
        <v>1</v>
      </c>
      <c r="AO952" s="28">
        <f>Table24[[#This Row],[Min Charge]]*Table24[[#This Row],[Conversion Rate]]</f>
        <v>150</v>
      </c>
      <c r="AP952" s="28">
        <f>Table24[[#This Row],[45]]*Table24[[#This Row],[Conversion Rate]]</f>
        <v>0</v>
      </c>
      <c r="AQ952" s="28">
        <f>Table24[[#This Row],[100]]*Table24[[#This Row],[Conversion Rate]]</f>
        <v>2.5</v>
      </c>
      <c r="AR952" s="28">
        <f>Table24[[#This Row],[200]]*Table24[[#This Row],[Conversion Rate]]</f>
        <v>2.5</v>
      </c>
      <c r="AS952" s="28">
        <f>Table24[[#This Row],[300]]*Table24[[#This Row],[Conversion Rate]]</f>
        <v>2.5</v>
      </c>
      <c r="AT952" s="28">
        <f>Table24[[#This Row],[500]]*Table24[[#This Row],[Conversion Rate]]</f>
        <v>2.5</v>
      </c>
      <c r="AU952" s="28">
        <f>Table24[[#This Row],[1000]]*Table24[[#This Row],[Conversion Rate]]</f>
        <v>2.5</v>
      </c>
      <c r="AV952" s="28">
        <f>Table24[[#This Row],[2500]]*Table24[[#This Row],[Conversion Rate]]</f>
        <v>2.5</v>
      </c>
      <c r="AW952" s="28">
        <f>Table24[[#This Row],[5000]]*Table24[[#This Row],[Conversion Rate]]</f>
        <v>2.5</v>
      </c>
      <c r="AX952" s="28">
        <f>Table24[[#This Row],[All In/ ++]]</f>
        <v>0</v>
      </c>
      <c r="AY952" s="28" t="e">
        <f>Table24[[#This Row],[FSC]]*Table24[[#This Row],[Conversion Rate]]</f>
        <v>#VALUE!</v>
      </c>
      <c r="AZ952" s="28" t="e">
        <f>Table24[[#This Row],[SSC]]*Table24[[#This Row],[Conversion Rate]]</f>
        <v>#VALUE!</v>
      </c>
      <c r="BA952" s="28">
        <f>Table24[[#This Row],[Screening]]*Table24[[#This Row],[Conversion Rate]]</f>
        <v>0.12</v>
      </c>
      <c r="BB952" s="28" t="e">
        <f>Table24[[#This Row],[Other Charges]]*Table24[[#This Row],[Conversion Rate]]</f>
        <v>#VALUE!</v>
      </c>
      <c r="BC952" s="28" t="e">
        <f>Table24[[#This Row],[Dry Ice Charge]]*Table24[[#This Row],[Conversion Rate]]</f>
        <v>#VALUE!</v>
      </c>
      <c r="BD952" s="28" t="e">
        <f>Table24[[#This Row],[SAF/kg]]*Table24[[#This Row],[Conversion Rate]]</f>
        <v>#VALUE!</v>
      </c>
      <c r="BE952" s="30" cm="1">
        <f t="array" ref="BE952">IF(COUNTIFS(F$20:F$1213,F952,G$20:G$1213,G952)&gt;1,
    _xlfn.PERCENTRANK.INC(
        _xlfn._xlws.FILTER(AO$20:AO$1213, (F$20:F$1213=F952)*(G$20:G$1213=G952)*ISNUMBER(AO$20:AO$1213)),
        AO952
    ),
    0
)</f>
        <v>1</v>
      </c>
      <c r="BF952" s="28" t="str">
        <f t="shared" si="14"/>
        <v>Red</v>
      </c>
    </row>
    <row r="953" spans="3:58" hidden="1">
      <c r="C953" s="6" t="s">
        <v>28</v>
      </c>
      <c r="D953" s="4" t="s">
        <v>21</v>
      </c>
      <c r="E953" s="4" t="s">
        <v>22</v>
      </c>
      <c r="F953" s="4" t="s">
        <v>57</v>
      </c>
      <c r="G953" s="4" t="s">
        <v>23</v>
      </c>
      <c r="H953" s="4" t="s">
        <v>799</v>
      </c>
      <c r="I953" s="4" t="s">
        <v>799</v>
      </c>
      <c r="J953" s="4" t="s">
        <v>776</v>
      </c>
      <c r="K953" s="4" t="s">
        <v>776</v>
      </c>
      <c r="L9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AviationNoExpressIADATLUSUSAMERICASAMERICAS</v>
      </c>
      <c r="M953" s="7">
        <v>1823.3635240000019</v>
      </c>
      <c r="N953" s="4">
        <v>243</v>
      </c>
      <c r="O953" s="13">
        <v>7.5035535967078264</v>
      </c>
      <c r="P953" s="8" t="s">
        <v>909</v>
      </c>
      <c r="Q953" s="12" t="s">
        <v>472</v>
      </c>
      <c r="R953" s="12" t="s">
        <v>791</v>
      </c>
      <c r="S953" s="12"/>
      <c r="T953" s="12" t="s">
        <v>859</v>
      </c>
      <c r="U953" s="22">
        <v>46</v>
      </c>
      <c r="V953" s="12">
        <v>500</v>
      </c>
      <c r="W953" s="12"/>
      <c r="X953" s="12">
        <v>4.25</v>
      </c>
      <c r="Y953" s="12">
        <v>4.25</v>
      </c>
      <c r="Z953" s="12">
        <v>4.25</v>
      </c>
      <c r="AA953" s="12">
        <v>4.25</v>
      </c>
      <c r="AB953" s="12">
        <v>4.25</v>
      </c>
      <c r="AC953" s="12">
        <v>4.25</v>
      </c>
      <c r="AD953" s="12">
        <v>4.25</v>
      </c>
      <c r="AE953" s="12"/>
      <c r="AF953" s="12" t="s">
        <v>881</v>
      </c>
      <c r="AG953" s="12" t="s">
        <v>881</v>
      </c>
      <c r="AH953" s="12">
        <v>0.12</v>
      </c>
      <c r="AI953" s="12" t="s">
        <v>882</v>
      </c>
      <c r="AJ953" s="12" t="s">
        <v>883</v>
      </c>
      <c r="AK953" s="12" t="s">
        <v>881</v>
      </c>
      <c r="AL953" s="16" t="s">
        <v>884</v>
      </c>
      <c r="AM953" s="12" t="s">
        <v>1500</v>
      </c>
      <c r="AN953" s="27">
        <f>VLOOKUP(Table24[[#This Row],[USD conversion]],Sheet2!A:B,2,FALSE)</f>
        <v>1</v>
      </c>
      <c r="AO953" s="28">
        <f>Table24[[#This Row],[Min Charge]]*Table24[[#This Row],[Conversion Rate]]</f>
        <v>500</v>
      </c>
      <c r="AP953" s="28">
        <f>Table24[[#This Row],[45]]*Table24[[#This Row],[Conversion Rate]]</f>
        <v>0</v>
      </c>
      <c r="AQ953" s="28">
        <f>Table24[[#This Row],[100]]*Table24[[#This Row],[Conversion Rate]]</f>
        <v>4.25</v>
      </c>
      <c r="AR953" s="28">
        <f>Table24[[#This Row],[200]]*Table24[[#This Row],[Conversion Rate]]</f>
        <v>4.25</v>
      </c>
      <c r="AS953" s="28">
        <f>Table24[[#This Row],[300]]*Table24[[#This Row],[Conversion Rate]]</f>
        <v>4.25</v>
      </c>
      <c r="AT953" s="28">
        <f>Table24[[#This Row],[500]]*Table24[[#This Row],[Conversion Rate]]</f>
        <v>4.25</v>
      </c>
      <c r="AU953" s="28">
        <f>Table24[[#This Row],[1000]]*Table24[[#This Row],[Conversion Rate]]</f>
        <v>4.25</v>
      </c>
      <c r="AV953" s="28">
        <f>Table24[[#This Row],[2500]]*Table24[[#This Row],[Conversion Rate]]</f>
        <v>4.25</v>
      </c>
      <c r="AW953" s="28">
        <f>Table24[[#This Row],[5000]]*Table24[[#This Row],[Conversion Rate]]</f>
        <v>4.25</v>
      </c>
      <c r="AX953" s="28">
        <f>Table24[[#This Row],[All In/ ++]]</f>
        <v>0</v>
      </c>
      <c r="AY953" s="28" t="e">
        <f>Table24[[#This Row],[FSC]]*Table24[[#This Row],[Conversion Rate]]</f>
        <v>#VALUE!</v>
      </c>
      <c r="AZ953" s="28" t="e">
        <f>Table24[[#This Row],[SSC]]*Table24[[#This Row],[Conversion Rate]]</f>
        <v>#VALUE!</v>
      </c>
      <c r="BA953" s="28">
        <f>Table24[[#This Row],[Screening]]*Table24[[#This Row],[Conversion Rate]]</f>
        <v>0.12</v>
      </c>
      <c r="BB953" s="28" t="e">
        <f>Table24[[#This Row],[Other Charges]]*Table24[[#This Row],[Conversion Rate]]</f>
        <v>#VALUE!</v>
      </c>
      <c r="BC953" s="28" t="e">
        <f>Table24[[#This Row],[Dry Ice Charge]]*Table24[[#This Row],[Conversion Rate]]</f>
        <v>#VALUE!</v>
      </c>
      <c r="BD953" s="28" t="e">
        <f>Table24[[#This Row],[SAF/kg]]*Table24[[#This Row],[Conversion Rate]]</f>
        <v>#VALUE!</v>
      </c>
      <c r="BE953" s="30" cm="1">
        <f t="array" ref="BE953">IF(COUNTIFS(F$20:F$1213,F953,G$20:G$1213,G953)&gt;1,
    _xlfn.PERCENTRANK.INC(
        _xlfn._xlws.FILTER(AO$20:AO$1213, (F$20:F$1213=F953)*(G$20:G$1213=G953)*ISNUMBER(AO$20:AO$1213)),
        AO953
    ),
    0
)</f>
        <v>1</v>
      </c>
      <c r="BF953" s="28" t="str">
        <f t="shared" si="14"/>
        <v>Red</v>
      </c>
    </row>
    <row r="954" spans="3:58" hidden="1">
      <c r="C954" s="6" t="s">
        <v>35</v>
      </c>
      <c r="D954" s="4" t="s">
        <v>21</v>
      </c>
      <c r="E954" s="4" t="s">
        <v>22</v>
      </c>
      <c r="F954" s="4" t="s">
        <v>57</v>
      </c>
      <c r="G954" s="4" t="s">
        <v>42</v>
      </c>
      <c r="H954" s="4" t="s">
        <v>799</v>
      </c>
      <c r="I954" s="4" t="s">
        <v>799</v>
      </c>
      <c r="J954" s="4" t="s">
        <v>776</v>
      </c>
      <c r="K954" s="4" t="s">
        <v>776</v>
      </c>
      <c r="L9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GCNoExpressIADBUFUSUSAMERICASAMERICAS</v>
      </c>
      <c r="M954" s="7">
        <v>457.72706899999895</v>
      </c>
      <c r="N954" s="4">
        <v>439</v>
      </c>
      <c r="O954" s="13">
        <v>1.0426584715261935</v>
      </c>
      <c r="P954" s="8" t="s">
        <v>909</v>
      </c>
      <c r="Q954" s="12" t="s">
        <v>472</v>
      </c>
      <c r="R954" s="12" t="s">
        <v>791</v>
      </c>
      <c r="S954" s="12"/>
      <c r="T954" s="12" t="s">
        <v>859</v>
      </c>
      <c r="U954" s="22"/>
      <c r="V954" s="12">
        <v>150</v>
      </c>
      <c r="W954" s="12"/>
      <c r="X954" s="12">
        <v>2.85</v>
      </c>
      <c r="Y954" s="12">
        <v>2.85</v>
      </c>
      <c r="Z954" s="12">
        <v>2.85</v>
      </c>
      <c r="AA954" s="12">
        <v>2.85</v>
      </c>
      <c r="AB954" s="12">
        <v>2.85</v>
      </c>
      <c r="AC954" s="12">
        <v>2.85</v>
      </c>
      <c r="AD954" s="12">
        <v>2.85</v>
      </c>
      <c r="AE954" s="12"/>
      <c r="AF954" s="12" t="s">
        <v>881</v>
      </c>
      <c r="AG954" s="12" t="s">
        <v>881</v>
      </c>
      <c r="AH954" s="12">
        <v>0.12</v>
      </c>
      <c r="AI954" s="12" t="s">
        <v>882</v>
      </c>
      <c r="AJ954" s="12" t="s">
        <v>883</v>
      </c>
      <c r="AK954" s="12" t="s">
        <v>881</v>
      </c>
      <c r="AL954" s="16" t="s">
        <v>885</v>
      </c>
      <c r="AM954" s="12" t="s">
        <v>1500</v>
      </c>
      <c r="AN954" s="27">
        <f>VLOOKUP(Table24[[#This Row],[USD conversion]],Sheet2!A:B,2,FALSE)</f>
        <v>1</v>
      </c>
      <c r="AO954" s="28">
        <f>Table24[[#This Row],[Min Charge]]*Table24[[#This Row],[Conversion Rate]]</f>
        <v>150</v>
      </c>
      <c r="AP954" s="28">
        <f>Table24[[#This Row],[45]]*Table24[[#This Row],[Conversion Rate]]</f>
        <v>0</v>
      </c>
      <c r="AQ954" s="28">
        <f>Table24[[#This Row],[100]]*Table24[[#This Row],[Conversion Rate]]</f>
        <v>2.85</v>
      </c>
      <c r="AR954" s="28">
        <f>Table24[[#This Row],[200]]*Table24[[#This Row],[Conversion Rate]]</f>
        <v>2.85</v>
      </c>
      <c r="AS954" s="28">
        <f>Table24[[#This Row],[300]]*Table24[[#This Row],[Conversion Rate]]</f>
        <v>2.85</v>
      </c>
      <c r="AT954" s="28">
        <f>Table24[[#This Row],[500]]*Table24[[#This Row],[Conversion Rate]]</f>
        <v>2.85</v>
      </c>
      <c r="AU954" s="28">
        <f>Table24[[#This Row],[1000]]*Table24[[#This Row],[Conversion Rate]]</f>
        <v>2.85</v>
      </c>
      <c r="AV954" s="28">
        <f>Table24[[#This Row],[2500]]*Table24[[#This Row],[Conversion Rate]]</f>
        <v>2.85</v>
      </c>
      <c r="AW954" s="28">
        <f>Table24[[#This Row],[5000]]*Table24[[#This Row],[Conversion Rate]]</f>
        <v>2.85</v>
      </c>
      <c r="AX954" s="28">
        <f>Table24[[#This Row],[All In/ ++]]</f>
        <v>0</v>
      </c>
      <c r="AY954" s="28" t="e">
        <f>Table24[[#This Row],[FSC]]*Table24[[#This Row],[Conversion Rate]]</f>
        <v>#VALUE!</v>
      </c>
      <c r="AZ954" s="28" t="e">
        <f>Table24[[#This Row],[SSC]]*Table24[[#This Row],[Conversion Rate]]</f>
        <v>#VALUE!</v>
      </c>
      <c r="BA954" s="28">
        <f>Table24[[#This Row],[Screening]]*Table24[[#This Row],[Conversion Rate]]</f>
        <v>0.12</v>
      </c>
      <c r="BB954" s="28" t="e">
        <f>Table24[[#This Row],[Other Charges]]*Table24[[#This Row],[Conversion Rate]]</f>
        <v>#VALUE!</v>
      </c>
      <c r="BC954" s="28" t="e">
        <f>Table24[[#This Row],[Dry Ice Charge]]*Table24[[#This Row],[Conversion Rate]]</f>
        <v>#VALUE!</v>
      </c>
      <c r="BD954" s="28" t="e">
        <f>Table24[[#This Row],[SAF/kg]]*Table24[[#This Row],[Conversion Rate]]</f>
        <v>#VALUE!</v>
      </c>
      <c r="BE954" s="30" cm="1">
        <f t="array" ref="BE954">IF(COUNTIFS(F$20:F$1213,F954,G$20:G$1213,G954)&gt;1,
    _xlfn.PERCENTRANK.INC(
        _xlfn._xlws.FILTER(AO$20:AO$1213, (F$20:F$1213=F954)*(G$20:G$1213=G954)*ISNUMBER(AO$20:AO$1213)),
        AO954
    ),
    0
)</f>
        <v>1</v>
      </c>
      <c r="BF954" s="28" t="str">
        <f t="shared" si="14"/>
        <v>Red</v>
      </c>
    </row>
    <row r="955" spans="3:58" hidden="1">
      <c r="C955" s="6" t="s">
        <v>28</v>
      </c>
      <c r="D955" s="4" t="s">
        <v>21</v>
      </c>
      <c r="E955" s="4" t="s">
        <v>22</v>
      </c>
      <c r="F955" s="4" t="s">
        <v>33</v>
      </c>
      <c r="G955" s="4" t="s">
        <v>34</v>
      </c>
      <c r="H955" s="4" t="s">
        <v>799</v>
      </c>
      <c r="I955" s="4" t="s">
        <v>813</v>
      </c>
      <c r="J955" s="4" t="s">
        <v>776</v>
      </c>
      <c r="K955" s="4" t="s">
        <v>776</v>
      </c>
      <c r="L9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AviationNoExpressIAHSALUSSVAMERICASAMERICAS</v>
      </c>
      <c r="M955" s="7">
        <v>31385.663025999769</v>
      </c>
      <c r="N955" s="4">
        <v>1535</v>
      </c>
      <c r="O955" s="13">
        <v>20.446686010423303</v>
      </c>
      <c r="P955" s="8" t="s">
        <v>909</v>
      </c>
      <c r="Q955" s="12" t="s">
        <v>472</v>
      </c>
      <c r="R955" s="12" t="s">
        <v>791</v>
      </c>
      <c r="S955" s="12"/>
      <c r="T955" s="12" t="s">
        <v>859</v>
      </c>
      <c r="U955" s="22">
        <v>46</v>
      </c>
      <c r="V955" s="12">
        <v>500</v>
      </c>
      <c r="W955" s="12"/>
      <c r="X955" s="12">
        <v>5.85</v>
      </c>
      <c r="Y955" s="12">
        <v>5.85</v>
      </c>
      <c r="Z955" s="12">
        <v>5.85</v>
      </c>
      <c r="AA955" s="12">
        <v>5.85</v>
      </c>
      <c r="AB955" s="12">
        <v>5.85</v>
      </c>
      <c r="AC955" s="12">
        <v>5.85</v>
      </c>
      <c r="AD955" s="12">
        <v>5.85</v>
      </c>
      <c r="AE955" s="12"/>
      <c r="AF955" s="12" t="s">
        <v>881</v>
      </c>
      <c r="AG955" s="12" t="s">
        <v>881</v>
      </c>
      <c r="AH955" s="12">
        <v>0.12</v>
      </c>
      <c r="AI955" s="12" t="s">
        <v>882</v>
      </c>
      <c r="AJ955" s="12" t="s">
        <v>883</v>
      </c>
      <c r="AK955" s="12" t="s">
        <v>881</v>
      </c>
      <c r="AL955" s="16" t="s">
        <v>884</v>
      </c>
      <c r="AM955" s="12" t="s">
        <v>1500</v>
      </c>
      <c r="AN955" s="27">
        <f>VLOOKUP(Table24[[#This Row],[USD conversion]],Sheet2!A:B,2,FALSE)</f>
        <v>1</v>
      </c>
      <c r="AO955" s="28">
        <f>Table24[[#This Row],[Min Charge]]*Table24[[#This Row],[Conversion Rate]]</f>
        <v>500</v>
      </c>
      <c r="AP955" s="28">
        <f>Table24[[#This Row],[45]]*Table24[[#This Row],[Conversion Rate]]</f>
        <v>0</v>
      </c>
      <c r="AQ955" s="28">
        <f>Table24[[#This Row],[100]]*Table24[[#This Row],[Conversion Rate]]</f>
        <v>5.85</v>
      </c>
      <c r="AR955" s="28">
        <f>Table24[[#This Row],[200]]*Table24[[#This Row],[Conversion Rate]]</f>
        <v>5.85</v>
      </c>
      <c r="AS955" s="28">
        <f>Table24[[#This Row],[300]]*Table24[[#This Row],[Conversion Rate]]</f>
        <v>5.85</v>
      </c>
      <c r="AT955" s="28">
        <f>Table24[[#This Row],[500]]*Table24[[#This Row],[Conversion Rate]]</f>
        <v>5.85</v>
      </c>
      <c r="AU955" s="28">
        <f>Table24[[#This Row],[1000]]*Table24[[#This Row],[Conversion Rate]]</f>
        <v>5.85</v>
      </c>
      <c r="AV955" s="28">
        <f>Table24[[#This Row],[2500]]*Table24[[#This Row],[Conversion Rate]]</f>
        <v>5.85</v>
      </c>
      <c r="AW955" s="28">
        <f>Table24[[#This Row],[5000]]*Table24[[#This Row],[Conversion Rate]]</f>
        <v>5.85</v>
      </c>
      <c r="AX955" s="28">
        <f>Table24[[#This Row],[All In/ ++]]</f>
        <v>0</v>
      </c>
      <c r="AY955" s="28" t="e">
        <f>Table24[[#This Row],[FSC]]*Table24[[#This Row],[Conversion Rate]]</f>
        <v>#VALUE!</v>
      </c>
      <c r="AZ955" s="28" t="e">
        <f>Table24[[#This Row],[SSC]]*Table24[[#This Row],[Conversion Rate]]</f>
        <v>#VALUE!</v>
      </c>
      <c r="BA955" s="28">
        <f>Table24[[#This Row],[Screening]]*Table24[[#This Row],[Conversion Rate]]</f>
        <v>0.12</v>
      </c>
      <c r="BB955" s="28" t="e">
        <f>Table24[[#This Row],[Other Charges]]*Table24[[#This Row],[Conversion Rate]]</f>
        <v>#VALUE!</v>
      </c>
      <c r="BC955" s="28" t="e">
        <f>Table24[[#This Row],[Dry Ice Charge]]*Table24[[#This Row],[Conversion Rate]]</f>
        <v>#VALUE!</v>
      </c>
      <c r="BD955" s="28" t="e">
        <f>Table24[[#This Row],[SAF/kg]]*Table24[[#This Row],[Conversion Rate]]</f>
        <v>#VALUE!</v>
      </c>
      <c r="BE955" s="30" cm="1">
        <f t="array" ref="BE955">IF(COUNTIFS(F$20:F$1213,F955,G$20:G$1213,G955)&gt;1,
    _xlfn.PERCENTRANK.INC(
        _xlfn._xlws.FILTER(AO$20:AO$1213, (F$20:F$1213=F955)*(G$20:G$1213=G955)*ISNUMBER(AO$20:AO$1213)),
        AO955
    ),
    0
)</f>
        <v>1</v>
      </c>
      <c r="BF955" s="28" t="str">
        <f t="shared" si="14"/>
        <v>Red</v>
      </c>
    </row>
    <row r="956" spans="3:58">
      <c r="C956" s="6" t="s">
        <v>20</v>
      </c>
      <c r="D956" s="4" t="s">
        <v>472</v>
      </c>
      <c r="E956" s="4" t="s">
        <v>22</v>
      </c>
      <c r="F956" s="4" t="s">
        <v>66</v>
      </c>
      <c r="G956" s="4" t="s">
        <v>112</v>
      </c>
      <c r="H956" s="4" t="s">
        <v>799</v>
      </c>
      <c r="I956" s="4" t="s">
        <v>803</v>
      </c>
      <c r="J956" s="4" t="s">
        <v>776</v>
      </c>
      <c r="K956" s="4" t="s">
        <v>778</v>
      </c>
      <c r="L9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PharmaYesExpressJFKBRUUSBEAMERICASEMEA</v>
      </c>
      <c r="M956" s="7">
        <v>10263.620000000001</v>
      </c>
      <c r="N956" s="4">
        <v>313</v>
      </c>
      <c r="O956" s="13">
        <v>32.791118210862621</v>
      </c>
      <c r="P956" s="8" t="s">
        <v>909</v>
      </c>
      <c r="Q956" s="12" t="s">
        <v>472</v>
      </c>
      <c r="R956" s="12" t="s">
        <v>792</v>
      </c>
      <c r="S956" s="12" t="s">
        <v>31</v>
      </c>
      <c r="T956" s="12" t="s">
        <v>859</v>
      </c>
      <c r="U956" s="22"/>
      <c r="V956" s="12">
        <v>150</v>
      </c>
      <c r="W956" s="12"/>
      <c r="X956" s="12">
        <v>1.35</v>
      </c>
      <c r="Y956" s="12">
        <v>1.35</v>
      </c>
      <c r="Z956" s="12">
        <v>1.35</v>
      </c>
      <c r="AA956" s="12">
        <v>1.35</v>
      </c>
      <c r="AB956" s="12">
        <v>1.35</v>
      </c>
      <c r="AC956" s="12">
        <v>1.35</v>
      </c>
      <c r="AD956" s="12">
        <v>1.35</v>
      </c>
      <c r="AE956" s="12"/>
      <c r="AF956" s="12" t="s">
        <v>881</v>
      </c>
      <c r="AG956" s="12" t="s">
        <v>881</v>
      </c>
      <c r="AH956" s="12">
        <v>0.12</v>
      </c>
      <c r="AI956" s="12" t="s">
        <v>882</v>
      </c>
      <c r="AJ956" s="12" t="s">
        <v>883</v>
      </c>
      <c r="AK956" s="12" t="s">
        <v>881</v>
      </c>
      <c r="AL956" s="16" t="s">
        <v>898</v>
      </c>
      <c r="AM956" s="12" t="s">
        <v>1500</v>
      </c>
      <c r="AN956" s="27">
        <f>VLOOKUP(Table24[[#This Row],[USD conversion]],Sheet2!A:B,2,FALSE)</f>
        <v>1</v>
      </c>
      <c r="AO956" s="28">
        <f>Table24[[#This Row],[Min Charge]]*Table24[[#This Row],[Conversion Rate]]</f>
        <v>150</v>
      </c>
      <c r="AP956" s="28">
        <f>Table24[[#This Row],[45]]*Table24[[#This Row],[Conversion Rate]]</f>
        <v>0</v>
      </c>
      <c r="AQ956" s="28">
        <f>Table24[[#This Row],[100]]*Table24[[#This Row],[Conversion Rate]]</f>
        <v>1.35</v>
      </c>
      <c r="AR956" s="28">
        <f>Table24[[#This Row],[200]]*Table24[[#This Row],[Conversion Rate]]</f>
        <v>1.35</v>
      </c>
      <c r="AS956" s="28">
        <f>Table24[[#This Row],[300]]*Table24[[#This Row],[Conversion Rate]]</f>
        <v>1.35</v>
      </c>
      <c r="AT956" s="28">
        <f>Table24[[#This Row],[500]]*Table24[[#This Row],[Conversion Rate]]</f>
        <v>1.35</v>
      </c>
      <c r="AU956" s="28">
        <f>Table24[[#This Row],[1000]]*Table24[[#This Row],[Conversion Rate]]</f>
        <v>1.35</v>
      </c>
      <c r="AV956" s="28">
        <f>Table24[[#This Row],[2500]]*Table24[[#This Row],[Conversion Rate]]</f>
        <v>1.35</v>
      </c>
      <c r="AW956" s="28">
        <f>Table24[[#This Row],[5000]]*Table24[[#This Row],[Conversion Rate]]</f>
        <v>1.35</v>
      </c>
      <c r="AX956" s="28">
        <f>Table24[[#This Row],[All In/ ++]]</f>
        <v>0</v>
      </c>
      <c r="AY956" s="28" t="e">
        <f>Table24[[#This Row],[FSC]]*Table24[[#This Row],[Conversion Rate]]</f>
        <v>#VALUE!</v>
      </c>
      <c r="AZ956" s="28" t="e">
        <f>Table24[[#This Row],[SSC]]*Table24[[#This Row],[Conversion Rate]]</f>
        <v>#VALUE!</v>
      </c>
      <c r="BA956" s="28">
        <f>Table24[[#This Row],[Screening]]*Table24[[#This Row],[Conversion Rate]]</f>
        <v>0.12</v>
      </c>
      <c r="BB956" s="28" t="e">
        <f>Table24[[#This Row],[Other Charges]]*Table24[[#This Row],[Conversion Rate]]</f>
        <v>#VALUE!</v>
      </c>
      <c r="BC956" s="28" t="e">
        <f>Table24[[#This Row],[Dry Ice Charge]]*Table24[[#This Row],[Conversion Rate]]</f>
        <v>#VALUE!</v>
      </c>
      <c r="BD956" s="28" t="e">
        <f>Table24[[#This Row],[SAF/kg]]*Table24[[#This Row],[Conversion Rate]]</f>
        <v>#VALUE!</v>
      </c>
      <c r="BE956" s="30" cm="1">
        <f t="array" ref="BE956">IF(COUNTIFS(F$20:F$1213,F956,G$20:G$1213,G956)&gt;1,
    _xlfn.PERCENTRANK.INC(
        _xlfn._xlws.FILTER(AO$20:AO$1213, (F$20:F$1213=F956)*(G$20:G$1213=G956)*ISNUMBER(AO$20:AO$1213)),
        AO956
    ),
    0
)</f>
        <v>0.6</v>
      </c>
      <c r="BF956" s="28" t="str">
        <f t="shared" si="14"/>
        <v>Orange</v>
      </c>
    </row>
    <row r="957" spans="3:58" hidden="1">
      <c r="C957" s="6" t="s">
        <v>20</v>
      </c>
      <c r="D957" s="4" t="s">
        <v>21</v>
      </c>
      <c r="E957" s="4" t="s">
        <v>22</v>
      </c>
      <c r="F957" s="4" t="s">
        <v>66</v>
      </c>
      <c r="G957" s="4" t="s">
        <v>24</v>
      </c>
      <c r="H957" s="4" t="s">
        <v>799</v>
      </c>
      <c r="I957" s="4" t="s">
        <v>799</v>
      </c>
      <c r="J957" s="4" t="s">
        <v>776</v>
      </c>
      <c r="K957" s="4" t="s">
        <v>776</v>
      </c>
      <c r="L9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PharmaNoExpressJFKCVGUSUSAMERICASAMERICAS</v>
      </c>
      <c r="M957" s="7">
        <v>584.09070700000018</v>
      </c>
      <c r="N957" s="4">
        <v>283</v>
      </c>
      <c r="O957" s="13">
        <v>2.0639247597173149</v>
      </c>
      <c r="P957" s="8" t="s">
        <v>909</v>
      </c>
      <c r="Q957" s="12" t="s">
        <v>472</v>
      </c>
      <c r="R957" s="12" t="s">
        <v>792</v>
      </c>
      <c r="S957" s="12" t="s">
        <v>31</v>
      </c>
      <c r="T957" s="12" t="s">
        <v>859</v>
      </c>
      <c r="U957" s="22"/>
      <c r="V957" s="12">
        <v>150</v>
      </c>
      <c r="W957" s="12"/>
      <c r="X957" s="12">
        <v>2.5</v>
      </c>
      <c r="Y957" s="12">
        <v>2.5</v>
      </c>
      <c r="Z957" s="12">
        <v>2.5</v>
      </c>
      <c r="AA957" s="12">
        <v>2.5</v>
      </c>
      <c r="AB957" s="12">
        <v>2.5</v>
      </c>
      <c r="AC957" s="12">
        <v>2.5</v>
      </c>
      <c r="AD957" s="12">
        <v>2.5</v>
      </c>
      <c r="AE957" s="12"/>
      <c r="AF957" s="12" t="s">
        <v>881</v>
      </c>
      <c r="AG957" s="12" t="s">
        <v>881</v>
      </c>
      <c r="AH957" s="12">
        <v>0.12</v>
      </c>
      <c r="AI957" s="12" t="s">
        <v>882</v>
      </c>
      <c r="AJ957" s="12" t="s">
        <v>883</v>
      </c>
      <c r="AK957" s="12" t="s">
        <v>881</v>
      </c>
      <c r="AL957" s="16" t="s">
        <v>885</v>
      </c>
      <c r="AM957" s="12" t="s">
        <v>1500</v>
      </c>
      <c r="AN957" s="27">
        <f>VLOOKUP(Table24[[#This Row],[USD conversion]],Sheet2!A:B,2,FALSE)</f>
        <v>1</v>
      </c>
      <c r="AO957" s="28">
        <f>Table24[[#This Row],[Min Charge]]*Table24[[#This Row],[Conversion Rate]]</f>
        <v>150</v>
      </c>
      <c r="AP957" s="28">
        <f>Table24[[#This Row],[45]]*Table24[[#This Row],[Conversion Rate]]</f>
        <v>0</v>
      </c>
      <c r="AQ957" s="28">
        <f>Table24[[#This Row],[100]]*Table24[[#This Row],[Conversion Rate]]</f>
        <v>2.5</v>
      </c>
      <c r="AR957" s="28">
        <f>Table24[[#This Row],[200]]*Table24[[#This Row],[Conversion Rate]]</f>
        <v>2.5</v>
      </c>
      <c r="AS957" s="28">
        <f>Table24[[#This Row],[300]]*Table24[[#This Row],[Conversion Rate]]</f>
        <v>2.5</v>
      </c>
      <c r="AT957" s="28">
        <f>Table24[[#This Row],[500]]*Table24[[#This Row],[Conversion Rate]]</f>
        <v>2.5</v>
      </c>
      <c r="AU957" s="28">
        <f>Table24[[#This Row],[1000]]*Table24[[#This Row],[Conversion Rate]]</f>
        <v>2.5</v>
      </c>
      <c r="AV957" s="28">
        <f>Table24[[#This Row],[2500]]*Table24[[#This Row],[Conversion Rate]]</f>
        <v>2.5</v>
      </c>
      <c r="AW957" s="28">
        <f>Table24[[#This Row],[5000]]*Table24[[#This Row],[Conversion Rate]]</f>
        <v>2.5</v>
      </c>
      <c r="AX957" s="28">
        <f>Table24[[#This Row],[All In/ ++]]</f>
        <v>0</v>
      </c>
      <c r="AY957" s="28" t="e">
        <f>Table24[[#This Row],[FSC]]*Table24[[#This Row],[Conversion Rate]]</f>
        <v>#VALUE!</v>
      </c>
      <c r="AZ957" s="28" t="e">
        <f>Table24[[#This Row],[SSC]]*Table24[[#This Row],[Conversion Rate]]</f>
        <v>#VALUE!</v>
      </c>
      <c r="BA957" s="28">
        <f>Table24[[#This Row],[Screening]]*Table24[[#This Row],[Conversion Rate]]</f>
        <v>0.12</v>
      </c>
      <c r="BB957" s="28" t="e">
        <f>Table24[[#This Row],[Other Charges]]*Table24[[#This Row],[Conversion Rate]]</f>
        <v>#VALUE!</v>
      </c>
      <c r="BC957" s="28" t="e">
        <f>Table24[[#This Row],[Dry Ice Charge]]*Table24[[#This Row],[Conversion Rate]]</f>
        <v>#VALUE!</v>
      </c>
      <c r="BD957" s="28" t="e">
        <f>Table24[[#This Row],[SAF/kg]]*Table24[[#This Row],[Conversion Rate]]</f>
        <v>#VALUE!</v>
      </c>
      <c r="BE957" s="30" cm="1">
        <f t="array" ref="BE957">IF(COUNTIFS(F$20:F$1213,F957,G$20:G$1213,G957)&gt;1,
    _xlfn.PERCENTRANK.INC(
        _xlfn._xlws.FILTER(AO$20:AO$1213, (F$20:F$1213=F957)*(G$20:G$1213=G957)*ISNUMBER(AO$20:AO$1213)),
        AO957
    ),
    0
)</f>
        <v>1</v>
      </c>
      <c r="BF957" s="28" t="str">
        <f t="shared" si="14"/>
        <v>Red</v>
      </c>
    </row>
    <row r="958" spans="3:58" hidden="1">
      <c r="C958" s="6" t="s">
        <v>20</v>
      </c>
      <c r="D958" s="4" t="s">
        <v>472</v>
      </c>
      <c r="E958" s="4" t="s">
        <v>22</v>
      </c>
      <c r="F958" s="4" t="s">
        <v>66</v>
      </c>
      <c r="G958" s="4" t="s">
        <v>110</v>
      </c>
      <c r="H958" s="4" t="s">
        <v>799</v>
      </c>
      <c r="I958" s="4" t="s">
        <v>809</v>
      </c>
      <c r="J958" s="4" t="s">
        <v>776</v>
      </c>
      <c r="K958" s="4" t="s">
        <v>777</v>
      </c>
      <c r="L9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958" s="7">
        <v>19140.919999999995</v>
      </c>
      <c r="N958" s="4">
        <v>439</v>
      </c>
      <c r="O958" s="13">
        <v>43.601184510250555</v>
      </c>
      <c r="P958" s="8" t="s">
        <v>909</v>
      </c>
      <c r="Q958" s="12" t="s">
        <v>472</v>
      </c>
      <c r="R958" s="12" t="s">
        <v>792</v>
      </c>
      <c r="S958" s="12" t="s">
        <v>31</v>
      </c>
      <c r="T958" s="12" t="s">
        <v>859</v>
      </c>
      <c r="U958" s="22"/>
      <c r="V958" s="12">
        <v>150</v>
      </c>
      <c r="W958" s="12"/>
      <c r="X958" s="12">
        <v>2.35</v>
      </c>
      <c r="Y958" s="12">
        <v>2.35</v>
      </c>
      <c r="Z958" s="12">
        <v>2.35</v>
      </c>
      <c r="AA958" s="12">
        <v>2.35</v>
      </c>
      <c r="AB958" s="12">
        <v>2.35</v>
      </c>
      <c r="AC958" s="12">
        <v>2.35</v>
      </c>
      <c r="AD958" s="12">
        <v>2.35</v>
      </c>
      <c r="AE958" s="12"/>
      <c r="AF958" s="12" t="s">
        <v>881</v>
      </c>
      <c r="AG958" s="12" t="s">
        <v>881</v>
      </c>
      <c r="AH958" s="12">
        <v>0.12</v>
      </c>
      <c r="AI958" s="12" t="s">
        <v>882</v>
      </c>
      <c r="AJ958" s="12" t="s">
        <v>883</v>
      </c>
      <c r="AK958" s="12" t="s">
        <v>881</v>
      </c>
      <c r="AL958" s="16" t="s">
        <v>898</v>
      </c>
      <c r="AM958" s="12" t="s">
        <v>1500</v>
      </c>
      <c r="AN958" s="27">
        <f>VLOOKUP(Table24[[#This Row],[USD conversion]],Sheet2!A:B,2,FALSE)</f>
        <v>1</v>
      </c>
      <c r="AO958" s="28">
        <f>Table24[[#This Row],[Min Charge]]*Table24[[#This Row],[Conversion Rate]]</f>
        <v>150</v>
      </c>
      <c r="AP958" s="28">
        <f>Table24[[#This Row],[45]]*Table24[[#This Row],[Conversion Rate]]</f>
        <v>0</v>
      </c>
      <c r="AQ958" s="28">
        <f>Table24[[#This Row],[100]]*Table24[[#This Row],[Conversion Rate]]</f>
        <v>2.35</v>
      </c>
      <c r="AR958" s="28">
        <f>Table24[[#This Row],[200]]*Table24[[#This Row],[Conversion Rate]]</f>
        <v>2.35</v>
      </c>
      <c r="AS958" s="28">
        <f>Table24[[#This Row],[300]]*Table24[[#This Row],[Conversion Rate]]</f>
        <v>2.35</v>
      </c>
      <c r="AT958" s="28">
        <f>Table24[[#This Row],[500]]*Table24[[#This Row],[Conversion Rate]]</f>
        <v>2.35</v>
      </c>
      <c r="AU958" s="28">
        <f>Table24[[#This Row],[1000]]*Table24[[#This Row],[Conversion Rate]]</f>
        <v>2.35</v>
      </c>
      <c r="AV958" s="28">
        <f>Table24[[#This Row],[2500]]*Table24[[#This Row],[Conversion Rate]]</f>
        <v>2.35</v>
      </c>
      <c r="AW958" s="28">
        <f>Table24[[#This Row],[5000]]*Table24[[#This Row],[Conversion Rate]]</f>
        <v>2.35</v>
      </c>
      <c r="AX958" s="28">
        <f>Table24[[#This Row],[All In/ ++]]</f>
        <v>0</v>
      </c>
      <c r="AY958" s="28" t="e">
        <f>Table24[[#This Row],[FSC]]*Table24[[#This Row],[Conversion Rate]]</f>
        <v>#VALUE!</v>
      </c>
      <c r="AZ958" s="28" t="e">
        <f>Table24[[#This Row],[SSC]]*Table24[[#This Row],[Conversion Rate]]</f>
        <v>#VALUE!</v>
      </c>
      <c r="BA958" s="28">
        <f>Table24[[#This Row],[Screening]]*Table24[[#This Row],[Conversion Rate]]</f>
        <v>0.12</v>
      </c>
      <c r="BB958" s="28" t="e">
        <f>Table24[[#This Row],[Other Charges]]*Table24[[#This Row],[Conversion Rate]]</f>
        <v>#VALUE!</v>
      </c>
      <c r="BC958" s="28" t="e">
        <f>Table24[[#This Row],[Dry Ice Charge]]*Table24[[#This Row],[Conversion Rate]]</f>
        <v>#VALUE!</v>
      </c>
      <c r="BD958" s="28" t="e">
        <f>Table24[[#This Row],[SAF/kg]]*Table24[[#This Row],[Conversion Rate]]</f>
        <v>#VALUE!</v>
      </c>
      <c r="BE958" s="30" cm="1">
        <f t="array" ref="BE958">IF(COUNTIFS(F$20:F$1213,F958,G$20:G$1213,G958)&gt;1,
    _xlfn.PERCENTRANK.INC(
        _xlfn._xlws.FILTER(AO$20:AO$1213, (F$20:F$1213=F958)*(G$20:G$1213=G958)*ISNUMBER(AO$20:AO$1213)),
        AO958
    ),
    0
)</f>
        <v>0.4</v>
      </c>
      <c r="BF958" s="28" t="str">
        <f t="shared" si="14"/>
        <v>Orange</v>
      </c>
    </row>
    <row r="959" spans="3:58">
      <c r="C959" s="6" t="s">
        <v>20</v>
      </c>
      <c r="D959" s="4" t="s">
        <v>472</v>
      </c>
      <c r="E959" s="4" t="s">
        <v>22</v>
      </c>
      <c r="F959" s="4" t="s">
        <v>66</v>
      </c>
      <c r="G959" s="4" t="s">
        <v>86</v>
      </c>
      <c r="H959" s="4" t="s">
        <v>799</v>
      </c>
      <c r="I959" s="4" t="s">
        <v>795</v>
      </c>
      <c r="J959" s="4" t="s">
        <v>776</v>
      </c>
      <c r="K959" s="4" t="s">
        <v>778</v>
      </c>
      <c r="L9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PharmaYesExpressJFKLHRUSGBAMERICASEMEA</v>
      </c>
      <c r="M959" s="7">
        <v>20615.7186348</v>
      </c>
      <c r="N959" s="4">
        <v>918</v>
      </c>
      <c r="O959" s="13">
        <v>22.457209841830064</v>
      </c>
      <c r="P959" s="8" t="s">
        <v>909</v>
      </c>
      <c r="Q959" s="12" t="s">
        <v>472</v>
      </c>
      <c r="R959" s="12" t="s">
        <v>792</v>
      </c>
      <c r="S959" s="12" t="s">
        <v>31</v>
      </c>
      <c r="T959" s="12" t="s">
        <v>859</v>
      </c>
      <c r="U959" s="22"/>
      <c r="V959" s="12">
        <v>150</v>
      </c>
      <c r="W959" s="12"/>
      <c r="X959" s="12">
        <v>1</v>
      </c>
      <c r="Y959" s="12">
        <v>1</v>
      </c>
      <c r="Z959" s="12">
        <v>1</v>
      </c>
      <c r="AA959" s="12">
        <v>1</v>
      </c>
      <c r="AB959" s="12">
        <v>1</v>
      </c>
      <c r="AC959" s="12">
        <v>1</v>
      </c>
      <c r="AD959" s="12">
        <v>1</v>
      </c>
      <c r="AE959" s="12"/>
      <c r="AF959" s="12" t="s">
        <v>881</v>
      </c>
      <c r="AG959" s="12" t="s">
        <v>881</v>
      </c>
      <c r="AH959" s="12">
        <v>0.12</v>
      </c>
      <c r="AI959" s="12" t="s">
        <v>882</v>
      </c>
      <c r="AJ959" s="12" t="s">
        <v>883</v>
      </c>
      <c r="AK959" s="12" t="s">
        <v>881</v>
      </c>
      <c r="AL959" s="16" t="s">
        <v>898</v>
      </c>
      <c r="AM959" s="12" t="s">
        <v>1500</v>
      </c>
      <c r="AN959" s="27">
        <f>VLOOKUP(Table24[[#This Row],[USD conversion]],Sheet2!A:B,2,FALSE)</f>
        <v>1</v>
      </c>
      <c r="AO959" s="28">
        <f>Table24[[#This Row],[Min Charge]]*Table24[[#This Row],[Conversion Rate]]</f>
        <v>150</v>
      </c>
      <c r="AP959" s="28">
        <f>Table24[[#This Row],[45]]*Table24[[#This Row],[Conversion Rate]]</f>
        <v>0</v>
      </c>
      <c r="AQ959" s="28">
        <f>Table24[[#This Row],[100]]*Table24[[#This Row],[Conversion Rate]]</f>
        <v>1</v>
      </c>
      <c r="AR959" s="28">
        <f>Table24[[#This Row],[200]]*Table24[[#This Row],[Conversion Rate]]</f>
        <v>1</v>
      </c>
      <c r="AS959" s="28">
        <f>Table24[[#This Row],[300]]*Table24[[#This Row],[Conversion Rate]]</f>
        <v>1</v>
      </c>
      <c r="AT959" s="28">
        <f>Table24[[#This Row],[500]]*Table24[[#This Row],[Conversion Rate]]</f>
        <v>1</v>
      </c>
      <c r="AU959" s="28">
        <f>Table24[[#This Row],[1000]]*Table24[[#This Row],[Conversion Rate]]</f>
        <v>1</v>
      </c>
      <c r="AV959" s="28">
        <f>Table24[[#This Row],[2500]]*Table24[[#This Row],[Conversion Rate]]</f>
        <v>1</v>
      </c>
      <c r="AW959" s="28">
        <f>Table24[[#This Row],[5000]]*Table24[[#This Row],[Conversion Rate]]</f>
        <v>1</v>
      </c>
      <c r="AX959" s="28">
        <f>Table24[[#This Row],[All In/ ++]]</f>
        <v>0</v>
      </c>
      <c r="AY959" s="28" t="e">
        <f>Table24[[#This Row],[FSC]]*Table24[[#This Row],[Conversion Rate]]</f>
        <v>#VALUE!</v>
      </c>
      <c r="AZ959" s="28" t="e">
        <f>Table24[[#This Row],[SSC]]*Table24[[#This Row],[Conversion Rate]]</f>
        <v>#VALUE!</v>
      </c>
      <c r="BA959" s="28">
        <f>Table24[[#This Row],[Screening]]*Table24[[#This Row],[Conversion Rate]]</f>
        <v>0.12</v>
      </c>
      <c r="BB959" s="28" t="e">
        <f>Table24[[#This Row],[Other Charges]]*Table24[[#This Row],[Conversion Rate]]</f>
        <v>#VALUE!</v>
      </c>
      <c r="BC959" s="28" t="e">
        <f>Table24[[#This Row],[Dry Ice Charge]]*Table24[[#This Row],[Conversion Rate]]</f>
        <v>#VALUE!</v>
      </c>
      <c r="BD959" s="28" t="e">
        <f>Table24[[#This Row],[SAF/kg]]*Table24[[#This Row],[Conversion Rate]]</f>
        <v>#VALUE!</v>
      </c>
      <c r="BE959" s="30" cm="1">
        <f t="array" ref="BE959">IF(COUNTIFS(F$20:F$1213,F959,G$20:G$1213,G959)&gt;1,
    _xlfn.PERCENTRANK.INC(
        _xlfn._xlws.FILTER(AO$20:AO$1213, (F$20:F$1213=F959)*(G$20:G$1213=G959)*ISNUMBER(AO$20:AO$1213)),
        AO959
    ),
    0
)</f>
        <v>0.6</v>
      </c>
      <c r="BF959" s="28" t="str">
        <f t="shared" si="14"/>
        <v>Orange</v>
      </c>
    </row>
    <row r="960" spans="3:58" hidden="1">
      <c r="C960" s="6" t="s">
        <v>20</v>
      </c>
      <c r="D960" s="4" t="s">
        <v>21</v>
      </c>
      <c r="E960" s="4" t="s">
        <v>36</v>
      </c>
      <c r="F960" s="4" t="s">
        <v>66</v>
      </c>
      <c r="G960" s="4" t="s">
        <v>44</v>
      </c>
      <c r="H960" s="4" t="s">
        <v>799</v>
      </c>
      <c r="I960" s="4" t="s">
        <v>816</v>
      </c>
      <c r="J960" s="4" t="s">
        <v>776</v>
      </c>
      <c r="K960" s="4" t="s">
        <v>777</v>
      </c>
      <c r="L9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960" s="7">
        <v>61502.9</v>
      </c>
      <c r="N960" s="4">
        <v>221</v>
      </c>
      <c r="O960" s="13">
        <v>278.29366515837103</v>
      </c>
      <c r="P960" s="8" t="s">
        <v>909</v>
      </c>
      <c r="Q960" s="12" t="s">
        <v>472</v>
      </c>
      <c r="R960" s="12" t="s">
        <v>792</v>
      </c>
      <c r="S960" s="12" t="s">
        <v>49</v>
      </c>
      <c r="T960" s="12" t="s">
        <v>859</v>
      </c>
      <c r="U960" s="22"/>
      <c r="V960" s="12">
        <v>150</v>
      </c>
      <c r="W960" s="12"/>
      <c r="X960" s="12">
        <v>5</v>
      </c>
      <c r="Y960" s="12">
        <v>5</v>
      </c>
      <c r="Z960" s="12">
        <v>5</v>
      </c>
      <c r="AA960" s="12">
        <v>5</v>
      </c>
      <c r="AB960" s="12">
        <v>5</v>
      </c>
      <c r="AC960" s="12">
        <v>5</v>
      </c>
      <c r="AD960" s="12">
        <v>5</v>
      </c>
      <c r="AE960" s="12"/>
      <c r="AF960" s="12" t="s">
        <v>881</v>
      </c>
      <c r="AG960" s="12" t="s">
        <v>881</v>
      </c>
      <c r="AH960" s="12">
        <v>0.12</v>
      </c>
      <c r="AI960" s="12" t="s">
        <v>882</v>
      </c>
      <c r="AJ960" s="12" t="s">
        <v>883</v>
      </c>
      <c r="AK960" s="12" t="s">
        <v>881</v>
      </c>
      <c r="AL960" s="16" t="s">
        <v>885</v>
      </c>
      <c r="AM960" s="12" t="s">
        <v>1500</v>
      </c>
      <c r="AN960" s="27">
        <f>VLOOKUP(Table24[[#This Row],[USD conversion]],Sheet2!A:B,2,FALSE)</f>
        <v>1</v>
      </c>
      <c r="AO960" s="28">
        <f>Table24[[#This Row],[Min Charge]]*Table24[[#This Row],[Conversion Rate]]</f>
        <v>150</v>
      </c>
      <c r="AP960" s="28">
        <f>Table24[[#This Row],[45]]*Table24[[#This Row],[Conversion Rate]]</f>
        <v>0</v>
      </c>
      <c r="AQ960" s="28">
        <f>Table24[[#This Row],[100]]*Table24[[#This Row],[Conversion Rate]]</f>
        <v>5</v>
      </c>
      <c r="AR960" s="28">
        <f>Table24[[#This Row],[200]]*Table24[[#This Row],[Conversion Rate]]</f>
        <v>5</v>
      </c>
      <c r="AS960" s="28">
        <f>Table24[[#This Row],[300]]*Table24[[#This Row],[Conversion Rate]]</f>
        <v>5</v>
      </c>
      <c r="AT960" s="28">
        <f>Table24[[#This Row],[500]]*Table24[[#This Row],[Conversion Rate]]</f>
        <v>5</v>
      </c>
      <c r="AU960" s="28">
        <f>Table24[[#This Row],[1000]]*Table24[[#This Row],[Conversion Rate]]</f>
        <v>5</v>
      </c>
      <c r="AV960" s="28">
        <f>Table24[[#This Row],[2500]]*Table24[[#This Row],[Conversion Rate]]</f>
        <v>5</v>
      </c>
      <c r="AW960" s="28">
        <f>Table24[[#This Row],[5000]]*Table24[[#This Row],[Conversion Rate]]</f>
        <v>5</v>
      </c>
      <c r="AX960" s="28">
        <f>Table24[[#This Row],[All In/ ++]]</f>
        <v>0</v>
      </c>
      <c r="AY960" s="28" t="e">
        <f>Table24[[#This Row],[FSC]]*Table24[[#This Row],[Conversion Rate]]</f>
        <v>#VALUE!</v>
      </c>
      <c r="AZ960" s="28" t="e">
        <f>Table24[[#This Row],[SSC]]*Table24[[#This Row],[Conversion Rate]]</f>
        <v>#VALUE!</v>
      </c>
      <c r="BA960" s="28">
        <f>Table24[[#This Row],[Screening]]*Table24[[#This Row],[Conversion Rate]]</f>
        <v>0.12</v>
      </c>
      <c r="BB960" s="28" t="e">
        <f>Table24[[#This Row],[Other Charges]]*Table24[[#This Row],[Conversion Rate]]</f>
        <v>#VALUE!</v>
      </c>
      <c r="BC960" s="28" t="e">
        <f>Table24[[#This Row],[Dry Ice Charge]]*Table24[[#This Row],[Conversion Rate]]</f>
        <v>#VALUE!</v>
      </c>
      <c r="BD960" s="28" t="e">
        <f>Table24[[#This Row],[SAF/kg]]*Table24[[#This Row],[Conversion Rate]]</f>
        <v>#VALUE!</v>
      </c>
      <c r="BE960" s="30" cm="1">
        <f t="array" ref="BE960">IF(COUNTIFS(F$20:F$1213,F960,G$20:G$1213,G960)&gt;1,
    _xlfn.PERCENTRANK.INC(
        _xlfn._xlws.FILTER(AO$20:AO$1213, (F$20:F$1213=F960)*(G$20:G$1213=G960)*ISNUMBER(AO$20:AO$1213)),
        AO960
    ),
    0
)</f>
        <v>0.44400000000000001</v>
      </c>
      <c r="BF960" s="28" t="str">
        <f t="shared" si="14"/>
        <v>Orange</v>
      </c>
    </row>
    <row r="961" spans="3:58" hidden="1">
      <c r="C961" s="6" t="s">
        <v>20</v>
      </c>
      <c r="D961" s="4" t="s">
        <v>21</v>
      </c>
      <c r="E961" s="4" t="s">
        <v>22</v>
      </c>
      <c r="F961" s="4" t="s">
        <v>66</v>
      </c>
      <c r="G961" s="4" t="s">
        <v>85</v>
      </c>
      <c r="H961" s="4" t="s">
        <v>799</v>
      </c>
      <c r="I961" s="4" t="s">
        <v>799</v>
      </c>
      <c r="J961" s="4" t="s">
        <v>776</v>
      </c>
      <c r="K961" s="4" t="s">
        <v>776</v>
      </c>
      <c r="L9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PharmaNoExpressJFKMIAUSUSAMERICASAMERICAS</v>
      </c>
      <c r="M961" s="7">
        <v>8198.7000000000007</v>
      </c>
      <c r="N961" s="4">
        <v>291</v>
      </c>
      <c r="O961" s="13">
        <v>28.174226804123712</v>
      </c>
      <c r="P961" s="8" t="s">
        <v>909</v>
      </c>
      <c r="Q961" s="12" t="s">
        <v>472</v>
      </c>
      <c r="R961" s="12" t="s">
        <v>792</v>
      </c>
      <c r="S961" s="12" t="s">
        <v>31</v>
      </c>
      <c r="T961" s="12" t="s">
        <v>859</v>
      </c>
      <c r="U961" s="22"/>
      <c r="V961" s="12">
        <v>150</v>
      </c>
      <c r="W961" s="12"/>
      <c r="X961" s="12">
        <v>2.5</v>
      </c>
      <c r="Y961" s="12">
        <v>2.5</v>
      </c>
      <c r="Z961" s="12">
        <v>2.5</v>
      </c>
      <c r="AA961" s="12">
        <v>2.5</v>
      </c>
      <c r="AB961" s="12">
        <v>2.5</v>
      </c>
      <c r="AC961" s="12">
        <v>2.5</v>
      </c>
      <c r="AD961" s="12">
        <v>2.5</v>
      </c>
      <c r="AE961" s="12"/>
      <c r="AF961" s="12" t="s">
        <v>881</v>
      </c>
      <c r="AG961" s="12" t="s">
        <v>881</v>
      </c>
      <c r="AH961" s="12">
        <v>0.12</v>
      </c>
      <c r="AI961" s="12" t="s">
        <v>882</v>
      </c>
      <c r="AJ961" s="12" t="s">
        <v>883</v>
      </c>
      <c r="AK961" s="12" t="s">
        <v>881</v>
      </c>
      <c r="AL961" s="16" t="s">
        <v>885</v>
      </c>
      <c r="AM961" s="12" t="s">
        <v>1500</v>
      </c>
      <c r="AN961" s="27">
        <f>VLOOKUP(Table24[[#This Row],[USD conversion]],Sheet2!A:B,2,FALSE)</f>
        <v>1</v>
      </c>
      <c r="AO961" s="28">
        <f>Table24[[#This Row],[Min Charge]]*Table24[[#This Row],[Conversion Rate]]</f>
        <v>150</v>
      </c>
      <c r="AP961" s="28">
        <f>Table24[[#This Row],[45]]*Table24[[#This Row],[Conversion Rate]]</f>
        <v>0</v>
      </c>
      <c r="AQ961" s="28">
        <f>Table24[[#This Row],[100]]*Table24[[#This Row],[Conversion Rate]]</f>
        <v>2.5</v>
      </c>
      <c r="AR961" s="28">
        <f>Table24[[#This Row],[200]]*Table24[[#This Row],[Conversion Rate]]</f>
        <v>2.5</v>
      </c>
      <c r="AS961" s="28">
        <f>Table24[[#This Row],[300]]*Table24[[#This Row],[Conversion Rate]]</f>
        <v>2.5</v>
      </c>
      <c r="AT961" s="28">
        <f>Table24[[#This Row],[500]]*Table24[[#This Row],[Conversion Rate]]</f>
        <v>2.5</v>
      </c>
      <c r="AU961" s="28">
        <f>Table24[[#This Row],[1000]]*Table24[[#This Row],[Conversion Rate]]</f>
        <v>2.5</v>
      </c>
      <c r="AV961" s="28">
        <f>Table24[[#This Row],[2500]]*Table24[[#This Row],[Conversion Rate]]</f>
        <v>2.5</v>
      </c>
      <c r="AW961" s="28">
        <f>Table24[[#This Row],[5000]]*Table24[[#This Row],[Conversion Rate]]</f>
        <v>2.5</v>
      </c>
      <c r="AX961" s="28">
        <f>Table24[[#This Row],[All In/ ++]]</f>
        <v>0</v>
      </c>
      <c r="AY961" s="28" t="e">
        <f>Table24[[#This Row],[FSC]]*Table24[[#This Row],[Conversion Rate]]</f>
        <v>#VALUE!</v>
      </c>
      <c r="AZ961" s="28" t="e">
        <f>Table24[[#This Row],[SSC]]*Table24[[#This Row],[Conversion Rate]]</f>
        <v>#VALUE!</v>
      </c>
      <c r="BA961" s="28">
        <f>Table24[[#This Row],[Screening]]*Table24[[#This Row],[Conversion Rate]]</f>
        <v>0.12</v>
      </c>
      <c r="BB961" s="28" t="e">
        <f>Table24[[#This Row],[Other Charges]]*Table24[[#This Row],[Conversion Rate]]</f>
        <v>#VALUE!</v>
      </c>
      <c r="BC961" s="28" t="e">
        <f>Table24[[#This Row],[Dry Ice Charge]]*Table24[[#This Row],[Conversion Rate]]</f>
        <v>#VALUE!</v>
      </c>
      <c r="BD961" s="28" t="e">
        <f>Table24[[#This Row],[SAF/kg]]*Table24[[#This Row],[Conversion Rate]]</f>
        <v>#VALUE!</v>
      </c>
      <c r="BE961" s="30" cm="1">
        <f t="array" ref="BE961">IF(COUNTIFS(F$20:F$1213,F961,G$20:G$1213,G961)&gt;1,
    _xlfn.PERCENTRANK.INC(
        _xlfn._xlws.FILTER(AO$20:AO$1213, (F$20:F$1213=F961)*(G$20:G$1213=G961)*ISNUMBER(AO$20:AO$1213)),
        AO961
    ),
    0
)</f>
        <v>1</v>
      </c>
      <c r="BF961" s="28" t="str">
        <f t="shared" si="14"/>
        <v>Red</v>
      </c>
    </row>
    <row r="962" spans="3:58" hidden="1">
      <c r="C962" s="6" t="s">
        <v>20</v>
      </c>
      <c r="D962" s="4" t="s">
        <v>472</v>
      </c>
      <c r="E962" s="4" t="s">
        <v>22</v>
      </c>
      <c r="F962" s="4" t="s">
        <v>66</v>
      </c>
      <c r="G962" s="4" t="s">
        <v>69</v>
      </c>
      <c r="H962" s="4" t="s">
        <v>799</v>
      </c>
      <c r="I962" s="4" t="s">
        <v>799</v>
      </c>
      <c r="J962" s="4" t="s">
        <v>776</v>
      </c>
      <c r="K962" s="4" t="s">
        <v>776</v>
      </c>
      <c r="L9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PharmaYesExpressJFKMSPUSUSAMERICASAMERICAS</v>
      </c>
      <c r="M962" s="7">
        <v>6435.75</v>
      </c>
      <c r="N962" s="4">
        <v>264</v>
      </c>
      <c r="O962" s="13">
        <v>24.37784090909091</v>
      </c>
      <c r="P962" s="8" t="s">
        <v>909</v>
      </c>
      <c r="Q962" s="12" t="s">
        <v>472</v>
      </c>
      <c r="R962" s="12" t="s">
        <v>792</v>
      </c>
      <c r="S962" s="12" t="s">
        <v>31</v>
      </c>
      <c r="T962" s="12" t="s">
        <v>859</v>
      </c>
      <c r="U962" s="22"/>
      <c r="V962" s="12">
        <v>150</v>
      </c>
      <c r="W962" s="12"/>
      <c r="X962" s="12" t="s">
        <v>897</v>
      </c>
      <c r="Y962" s="12" t="s">
        <v>897</v>
      </c>
      <c r="Z962" s="12" t="s">
        <v>897</v>
      </c>
      <c r="AA962" s="12" t="s">
        <v>897</v>
      </c>
      <c r="AB962" s="12" t="s">
        <v>897</v>
      </c>
      <c r="AC962" s="12" t="s">
        <v>897</v>
      </c>
      <c r="AD962" s="12" t="s">
        <v>897</v>
      </c>
      <c r="AE962" s="12"/>
      <c r="AF962" s="12" t="s">
        <v>881</v>
      </c>
      <c r="AG962" s="12" t="s">
        <v>881</v>
      </c>
      <c r="AH962" s="12">
        <v>0.12</v>
      </c>
      <c r="AI962" s="12" t="s">
        <v>882</v>
      </c>
      <c r="AJ962" s="12" t="s">
        <v>883</v>
      </c>
      <c r="AK962" s="12" t="s">
        <v>881</v>
      </c>
      <c r="AL962" s="16" t="s">
        <v>898</v>
      </c>
      <c r="AM962" s="12" t="s">
        <v>1500</v>
      </c>
      <c r="AN962" s="27">
        <f>VLOOKUP(Table24[[#This Row],[USD conversion]],Sheet2!A:B,2,FALSE)</f>
        <v>1</v>
      </c>
      <c r="AO962" s="28">
        <f>Table24[[#This Row],[Min Charge]]*Table24[[#This Row],[Conversion Rate]]</f>
        <v>150</v>
      </c>
      <c r="AP962" s="28">
        <f>Table24[[#This Row],[45]]*Table24[[#This Row],[Conversion Rate]]</f>
        <v>0</v>
      </c>
      <c r="AQ962" s="28">
        <f>Table24[[#This Row],[100]]*Table24[[#This Row],[Conversion Rate]]</f>
        <v>2.25</v>
      </c>
      <c r="AR962" s="28">
        <f>Table24[[#This Row],[200]]*Table24[[#This Row],[Conversion Rate]]</f>
        <v>2.25</v>
      </c>
      <c r="AS962" s="28">
        <f>Table24[[#This Row],[300]]*Table24[[#This Row],[Conversion Rate]]</f>
        <v>2.25</v>
      </c>
      <c r="AT962" s="28">
        <f>Table24[[#This Row],[500]]*Table24[[#This Row],[Conversion Rate]]</f>
        <v>2.25</v>
      </c>
      <c r="AU962" s="28">
        <f>Table24[[#This Row],[1000]]*Table24[[#This Row],[Conversion Rate]]</f>
        <v>2.25</v>
      </c>
      <c r="AV962" s="28">
        <f>Table24[[#This Row],[2500]]*Table24[[#This Row],[Conversion Rate]]</f>
        <v>2.25</v>
      </c>
      <c r="AW962" s="28">
        <f>Table24[[#This Row],[5000]]*Table24[[#This Row],[Conversion Rate]]</f>
        <v>2.25</v>
      </c>
      <c r="AX962" s="28">
        <f>Table24[[#This Row],[All In/ ++]]</f>
        <v>0</v>
      </c>
      <c r="AY962" s="28" t="e">
        <f>Table24[[#This Row],[FSC]]*Table24[[#This Row],[Conversion Rate]]</f>
        <v>#VALUE!</v>
      </c>
      <c r="AZ962" s="28" t="e">
        <f>Table24[[#This Row],[SSC]]*Table24[[#This Row],[Conversion Rate]]</f>
        <v>#VALUE!</v>
      </c>
      <c r="BA962" s="28">
        <f>Table24[[#This Row],[Screening]]*Table24[[#This Row],[Conversion Rate]]</f>
        <v>0.12</v>
      </c>
      <c r="BB962" s="28" t="e">
        <f>Table24[[#This Row],[Other Charges]]*Table24[[#This Row],[Conversion Rate]]</f>
        <v>#VALUE!</v>
      </c>
      <c r="BC962" s="28" t="e">
        <f>Table24[[#This Row],[Dry Ice Charge]]*Table24[[#This Row],[Conversion Rate]]</f>
        <v>#VALUE!</v>
      </c>
      <c r="BD962" s="28" t="e">
        <f>Table24[[#This Row],[SAF/kg]]*Table24[[#This Row],[Conversion Rate]]</f>
        <v>#VALUE!</v>
      </c>
      <c r="BE962" s="30" cm="1">
        <f t="array" ref="BE962">IF(COUNTIFS(F$20:F$1213,F962,G$20:G$1213,G962)&gt;1,
    _xlfn.PERCENTRANK.INC(
        _xlfn._xlws.FILTER(AO$20:AO$1213, (F$20:F$1213=F962)*(G$20:G$1213=G962)*ISNUMBER(AO$20:AO$1213)),
        AO962
    ),
    0
)</f>
        <v>1</v>
      </c>
      <c r="BF962" s="28" t="str">
        <f t="shared" si="14"/>
        <v>Red</v>
      </c>
    </row>
    <row r="963" spans="3:58" hidden="1">
      <c r="C963" s="6" t="s">
        <v>20</v>
      </c>
      <c r="D963" s="4" t="s">
        <v>472</v>
      </c>
      <c r="E963" s="4" t="s">
        <v>22</v>
      </c>
      <c r="F963" s="4" t="s">
        <v>66</v>
      </c>
      <c r="G963" s="4" t="s">
        <v>190</v>
      </c>
      <c r="H963" s="4" t="s">
        <v>799</v>
      </c>
      <c r="I963" s="4" t="s">
        <v>801</v>
      </c>
      <c r="J963" s="4" t="s">
        <v>776</v>
      </c>
      <c r="K963" s="4" t="s">
        <v>777</v>
      </c>
      <c r="L9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963" s="7">
        <v>14609.986499999997</v>
      </c>
      <c r="N963" s="4">
        <v>264</v>
      </c>
      <c r="O963" s="13">
        <v>55.340857954545442</v>
      </c>
      <c r="P963" s="8" t="s">
        <v>909</v>
      </c>
      <c r="Q963" s="12" t="s">
        <v>472</v>
      </c>
      <c r="R963" s="12" t="s">
        <v>792</v>
      </c>
      <c r="S963" s="12" t="s">
        <v>49</v>
      </c>
      <c r="T963" s="12" t="s">
        <v>859</v>
      </c>
      <c r="U963" s="22"/>
      <c r="V963" s="12">
        <v>150</v>
      </c>
      <c r="W963" s="12"/>
      <c r="X963" s="12">
        <v>1.85</v>
      </c>
      <c r="Y963" s="12">
        <v>1.85</v>
      </c>
      <c r="Z963" s="12">
        <v>1.85</v>
      </c>
      <c r="AA963" s="12">
        <v>1.85</v>
      </c>
      <c r="AB963" s="12">
        <v>1.85</v>
      </c>
      <c r="AC963" s="12">
        <v>1.85</v>
      </c>
      <c r="AD963" s="12">
        <v>1.85</v>
      </c>
      <c r="AE963" s="12"/>
      <c r="AF963" s="12" t="s">
        <v>881</v>
      </c>
      <c r="AG963" s="12" t="s">
        <v>881</v>
      </c>
      <c r="AH963" s="12">
        <v>0.12</v>
      </c>
      <c r="AI963" s="12" t="s">
        <v>882</v>
      </c>
      <c r="AJ963" s="12" t="s">
        <v>883</v>
      </c>
      <c r="AK963" s="12" t="s">
        <v>881</v>
      </c>
      <c r="AL963" s="16" t="s">
        <v>898</v>
      </c>
      <c r="AM963" s="12" t="s">
        <v>1500</v>
      </c>
      <c r="AN963" s="27">
        <f>VLOOKUP(Table24[[#This Row],[USD conversion]],Sheet2!A:B,2,FALSE)</f>
        <v>1</v>
      </c>
      <c r="AO963" s="28">
        <f>Table24[[#This Row],[Min Charge]]*Table24[[#This Row],[Conversion Rate]]</f>
        <v>150</v>
      </c>
      <c r="AP963" s="28">
        <f>Table24[[#This Row],[45]]*Table24[[#This Row],[Conversion Rate]]</f>
        <v>0</v>
      </c>
      <c r="AQ963" s="28">
        <f>Table24[[#This Row],[100]]*Table24[[#This Row],[Conversion Rate]]</f>
        <v>1.85</v>
      </c>
      <c r="AR963" s="28">
        <f>Table24[[#This Row],[200]]*Table24[[#This Row],[Conversion Rate]]</f>
        <v>1.85</v>
      </c>
      <c r="AS963" s="28">
        <f>Table24[[#This Row],[300]]*Table24[[#This Row],[Conversion Rate]]</f>
        <v>1.85</v>
      </c>
      <c r="AT963" s="28">
        <f>Table24[[#This Row],[500]]*Table24[[#This Row],[Conversion Rate]]</f>
        <v>1.85</v>
      </c>
      <c r="AU963" s="28">
        <f>Table24[[#This Row],[1000]]*Table24[[#This Row],[Conversion Rate]]</f>
        <v>1.85</v>
      </c>
      <c r="AV963" s="28">
        <f>Table24[[#This Row],[2500]]*Table24[[#This Row],[Conversion Rate]]</f>
        <v>1.85</v>
      </c>
      <c r="AW963" s="28">
        <f>Table24[[#This Row],[5000]]*Table24[[#This Row],[Conversion Rate]]</f>
        <v>1.85</v>
      </c>
      <c r="AX963" s="28">
        <f>Table24[[#This Row],[All In/ ++]]</f>
        <v>0</v>
      </c>
      <c r="AY963" s="28" t="e">
        <f>Table24[[#This Row],[FSC]]*Table24[[#This Row],[Conversion Rate]]</f>
        <v>#VALUE!</v>
      </c>
      <c r="AZ963" s="28" t="e">
        <f>Table24[[#This Row],[SSC]]*Table24[[#This Row],[Conversion Rate]]</f>
        <v>#VALUE!</v>
      </c>
      <c r="BA963" s="28">
        <f>Table24[[#This Row],[Screening]]*Table24[[#This Row],[Conversion Rate]]</f>
        <v>0.12</v>
      </c>
      <c r="BB963" s="28" t="e">
        <f>Table24[[#This Row],[Other Charges]]*Table24[[#This Row],[Conversion Rate]]</f>
        <v>#VALUE!</v>
      </c>
      <c r="BC963" s="28" t="e">
        <f>Table24[[#This Row],[Dry Ice Charge]]*Table24[[#This Row],[Conversion Rate]]</f>
        <v>#VALUE!</v>
      </c>
      <c r="BD963" s="28" t="e">
        <f>Table24[[#This Row],[SAF/kg]]*Table24[[#This Row],[Conversion Rate]]</f>
        <v>#VALUE!</v>
      </c>
      <c r="BE963" s="30" cm="1">
        <f t="array" ref="BE963">IF(COUNTIFS(F$20:F$1213,F963,G$20:G$1213,G963)&gt;1,
    _xlfn.PERCENTRANK.INC(
        _xlfn._xlws.FILTER(AO$20:AO$1213, (F$20:F$1213=F963)*(G$20:G$1213=G963)*ISNUMBER(AO$20:AO$1213)),
        AO963
    ),
    0
)</f>
        <v>0.5</v>
      </c>
      <c r="BF963" s="28" t="str">
        <f t="shared" si="14"/>
        <v>Orange</v>
      </c>
    </row>
    <row r="964" spans="3:58" hidden="1">
      <c r="C964" s="6" t="s">
        <v>20</v>
      </c>
      <c r="D964" s="4" t="s">
        <v>472</v>
      </c>
      <c r="E964" s="4" t="s">
        <v>22</v>
      </c>
      <c r="F964" s="4" t="s">
        <v>66</v>
      </c>
      <c r="G964" s="4" t="s">
        <v>89</v>
      </c>
      <c r="H964" s="4" t="s">
        <v>799</v>
      </c>
      <c r="I964" s="4" t="s">
        <v>799</v>
      </c>
      <c r="J964" s="4" t="s">
        <v>776</v>
      </c>
      <c r="K964" s="4" t="s">
        <v>776</v>
      </c>
      <c r="L9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PharmaYesExpressJFKRDUUSUSAMERICASAMERICAS</v>
      </c>
      <c r="M964" s="7">
        <v>7791.0599999999977</v>
      </c>
      <c r="N964" s="4">
        <v>262</v>
      </c>
      <c r="O964" s="13">
        <v>29.736870229007625</v>
      </c>
      <c r="P964" s="8" t="s">
        <v>909</v>
      </c>
      <c r="Q964" s="12" t="s">
        <v>472</v>
      </c>
      <c r="R964" s="12" t="s">
        <v>792</v>
      </c>
      <c r="S964" s="12" t="s">
        <v>31</v>
      </c>
      <c r="T964" s="12" t="s">
        <v>859</v>
      </c>
      <c r="U964" s="22"/>
      <c r="V964" s="12">
        <v>150</v>
      </c>
      <c r="W964" s="12"/>
      <c r="X964" s="12" t="s">
        <v>897</v>
      </c>
      <c r="Y964" s="12" t="s">
        <v>897</v>
      </c>
      <c r="Z964" s="12" t="s">
        <v>897</v>
      </c>
      <c r="AA964" s="12" t="s">
        <v>897</v>
      </c>
      <c r="AB964" s="12" t="s">
        <v>897</v>
      </c>
      <c r="AC964" s="12" t="s">
        <v>897</v>
      </c>
      <c r="AD964" s="12" t="s">
        <v>897</v>
      </c>
      <c r="AE964" s="12"/>
      <c r="AF964" s="12" t="s">
        <v>881</v>
      </c>
      <c r="AG964" s="12" t="s">
        <v>881</v>
      </c>
      <c r="AH964" s="12">
        <v>0.12</v>
      </c>
      <c r="AI964" s="12" t="s">
        <v>882</v>
      </c>
      <c r="AJ964" s="12" t="s">
        <v>883</v>
      </c>
      <c r="AK964" s="12" t="s">
        <v>881</v>
      </c>
      <c r="AL964" s="16" t="s">
        <v>898</v>
      </c>
      <c r="AM964" s="12" t="s">
        <v>1500</v>
      </c>
      <c r="AN964" s="27">
        <f>VLOOKUP(Table24[[#This Row],[USD conversion]],Sheet2!A:B,2,FALSE)</f>
        <v>1</v>
      </c>
      <c r="AO964" s="28">
        <f>Table24[[#This Row],[Min Charge]]*Table24[[#This Row],[Conversion Rate]]</f>
        <v>150</v>
      </c>
      <c r="AP964" s="28">
        <f>Table24[[#This Row],[45]]*Table24[[#This Row],[Conversion Rate]]</f>
        <v>0</v>
      </c>
      <c r="AQ964" s="28">
        <f>Table24[[#This Row],[100]]*Table24[[#This Row],[Conversion Rate]]</f>
        <v>2.25</v>
      </c>
      <c r="AR964" s="28">
        <f>Table24[[#This Row],[200]]*Table24[[#This Row],[Conversion Rate]]</f>
        <v>2.25</v>
      </c>
      <c r="AS964" s="28">
        <f>Table24[[#This Row],[300]]*Table24[[#This Row],[Conversion Rate]]</f>
        <v>2.25</v>
      </c>
      <c r="AT964" s="28">
        <f>Table24[[#This Row],[500]]*Table24[[#This Row],[Conversion Rate]]</f>
        <v>2.25</v>
      </c>
      <c r="AU964" s="28">
        <f>Table24[[#This Row],[1000]]*Table24[[#This Row],[Conversion Rate]]</f>
        <v>2.25</v>
      </c>
      <c r="AV964" s="28">
        <f>Table24[[#This Row],[2500]]*Table24[[#This Row],[Conversion Rate]]</f>
        <v>2.25</v>
      </c>
      <c r="AW964" s="28">
        <f>Table24[[#This Row],[5000]]*Table24[[#This Row],[Conversion Rate]]</f>
        <v>2.25</v>
      </c>
      <c r="AX964" s="28">
        <f>Table24[[#This Row],[All In/ ++]]</f>
        <v>0</v>
      </c>
      <c r="AY964" s="28" t="e">
        <f>Table24[[#This Row],[FSC]]*Table24[[#This Row],[Conversion Rate]]</f>
        <v>#VALUE!</v>
      </c>
      <c r="AZ964" s="28" t="e">
        <f>Table24[[#This Row],[SSC]]*Table24[[#This Row],[Conversion Rate]]</f>
        <v>#VALUE!</v>
      </c>
      <c r="BA964" s="28">
        <f>Table24[[#This Row],[Screening]]*Table24[[#This Row],[Conversion Rate]]</f>
        <v>0.12</v>
      </c>
      <c r="BB964" s="28" t="e">
        <f>Table24[[#This Row],[Other Charges]]*Table24[[#This Row],[Conversion Rate]]</f>
        <v>#VALUE!</v>
      </c>
      <c r="BC964" s="28" t="e">
        <f>Table24[[#This Row],[Dry Ice Charge]]*Table24[[#This Row],[Conversion Rate]]</f>
        <v>#VALUE!</v>
      </c>
      <c r="BD964" s="28" t="e">
        <f>Table24[[#This Row],[SAF/kg]]*Table24[[#This Row],[Conversion Rate]]</f>
        <v>#VALUE!</v>
      </c>
      <c r="BE964" s="30" cm="1">
        <f t="array" ref="BE964">IF(COUNTIFS(F$20:F$1213,F964,G$20:G$1213,G964)&gt;1,
    _xlfn.PERCENTRANK.INC(
        _xlfn._xlws.FILTER(AO$20:AO$1213, (F$20:F$1213=F964)*(G$20:G$1213=G964)*ISNUMBER(AO$20:AO$1213)),
        AO964
    ),
    0
)</f>
        <v>1</v>
      </c>
      <c r="BF964" s="28" t="str">
        <f t="shared" si="14"/>
        <v>Red</v>
      </c>
    </row>
    <row r="965" spans="3:58" hidden="1">
      <c r="C965" s="6" t="s">
        <v>20</v>
      </c>
      <c r="D965" s="4" t="s">
        <v>21</v>
      </c>
      <c r="E965" s="4" t="s">
        <v>22</v>
      </c>
      <c r="F965" s="4" t="s">
        <v>66</v>
      </c>
      <c r="G965" s="4" t="s">
        <v>49</v>
      </c>
      <c r="H965" s="4" t="s">
        <v>799</v>
      </c>
      <c r="I965" s="4" t="s">
        <v>799</v>
      </c>
      <c r="J965" s="4" t="s">
        <v>776</v>
      </c>
      <c r="K965" s="4" t="s">
        <v>776</v>
      </c>
      <c r="L9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PharmaNoExpressJFKSFOUSUSAMERICASAMERICAS</v>
      </c>
      <c r="M965" s="7">
        <v>7727.9362159999955</v>
      </c>
      <c r="N965" s="4">
        <v>323</v>
      </c>
      <c r="O965" s="13">
        <v>23.925499120743019</v>
      </c>
      <c r="P965" s="8" t="s">
        <v>909</v>
      </c>
      <c r="Q965" s="12" t="s">
        <v>472</v>
      </c>
      <c r="R965" s="12" t="s">
        <v>792</v>
      </c>
      <c r="S965" s="12" t="s">
        <v>31</v>
      </c>
      <c r="T965" s="12" t="s">
        <v>859</v>
      </c>
      <c r="U965" s="22"/>
      <c r="V965" s="12">
        <v>150</v>
      </c>
      <c r="W965" s="12"/>
      <c r="X965" s="12">
        <v>2.5</v>
      </c>
      <c r="Y965" s="12">
        <v>2.5</v>
      </c>
      <c r="Z965" s="12">
        <v>2.5</v>
      </c>
      <c r="AA965" s="12">
        <v>2.5</v>
      </c>
      <c r="AB965" s="12">
        <v>2.5</v>
      </c>
      <c r="AC965" s="12">
        <v>2.5</v>
      </c>
      <c r="AD965" s="12">
        <v>2.5</v>
      </c>
      <c r="AE965" s="12"/>
      <c r="AF965" s="12" t="s">
        <v>881</v>
      </c>
      <c r="AG965" s="12" t="s">
        <v>881</v>
      </c>
      <c r="AH965" s="12">
        <v>0.12</v>
      </c>
      <c r="AI965" s="12" t="s">
        <v>882</v>
      </c>
      <c r="AJ965" s="12" t="s">
        <v>883</v>
      </c>
      <c r="AK965" s="12" t="s">
        <v>881</v>
      </c>
      <c r="AL965" s="16" t="s">
        <v>885</v>
      </c>
      <c r="AM965" s="12" t="s">
        <v>1500</v>
      </c>
      <c r="AN965" s="27">
        <f>VLOOKUP(Table24[[#This Row],[USD conversion]],Sheet2!A:B,2,FALSE)</f>
        <v>1</v>
      </c>
      <c r="AO965" s="28">
        <f>Table24[[#This Row],[Min Charge]]*Table24[[#This Row],[Conversion Rate]]</f>
        <v>150</v>
      </c>
      <c r="AP965" s="28">
        <f>Table24[[#This Row],[45]]*Table24[[#This Row],[Conversion Rate]]</f>
        <v>0</v>
      </c>
      <c r="AQ965" s="28">
        <f>Table24[[#This Row],[100]]*Table24[[#This Row],[Conversion Rate]]</f>
        <v>2.5</v>
      </c>
      <c r="AR965" s="28">
        <f>Table24[[#This Row],[200]]*Table24[[#This Row],[Conversion Rate]]</f>
        <v>2.5</v>
      </c>
      <c r="AS965" s="28">
        <f>Table24[[#This Row],[300]]*Table24[[#This Row],[Conversion Rate]]</f>
        <v>2.5</v>
      </c>
      <c r="AT965" s="28">
        <f>Table24[[#This Row],[500]]*Table24[[#This Row],[Conversion Rate]]</f>
        <v>2.5</v>
      </c>
      <c r="AU965" s="28">
        <f>Table24[[#This Row],[1000]]*Table24[[#This Row],[Conversion Rate]]</f>
        <v>2.5</v>
      </c>
      <c r="AV965" s="28">
        <f>Table24[[#This Row],[2500]]*Table24[[#This Row],[Conversion Rate]]</f>
        <v>2.5</v>
      </c>
      <c r="AW965" s="28">
        <f>Table24[[#This Row],[5000]]*Table24[[#This Row],[Conversion Rate]]</f>
        <v>2.5</v>
      </c>
      <c r="AX965" s="28">
        <f>Table24[[#This Row],[All In/ ++]]</f>
        <v>0</v>
      </c>
      <c r="AY965" s="28" t="e">
        <f>Table24[[#This Row],[FSC]]*Table24[[#This Row],[Conversion Rate]]</f>
        <v>#VALUE!</v>
      </c>
      <c r="AZ965" s="28" t="e">
        <f>Table24[[#This Row],[SSC]]*Table24[[#This Row],[Conversion Rate]]</f>
        <v>#VALUE!</v>
      </c>
      <c r="BA965" s="28">
        <f>Table24[[#This Row],[Screening]]*Table24[[#This Row],[Conversion Rate]]</f>
        <v>0.12</v>
      </c>
      <c r="BB965" s="28" t="e">
        <f>Table24[[#This Row],[Other Charges]]*Table24[[#This Row],[Conversion Rate]]</f>
        <v>#VALUE!</v>
      </c>
      <c r="BC965" s="28" t="e">
        <f>Table24[[#This Row],[Dry Ice Charge]]*Table24[[#This Row],[Conversion Rate]]</f>
        <v>#VALUE!</v>
      </c>
      <c r="BD965" s="28" t="e">
        <f>Table24[[#This Row],[SAF/kg]]*Table24[[#This Row],[Conversion Rate]]</f>
        <v>#VALUE!</v>
      </c>
      <c r="BE965" s="30" cm="1">
        <f t="array" ref="BE965">IF(COUNTIFS(F$20:F$1213,F965,G$20:G$1213,G965)&gt;1,
    _xlfn.PERCENTRANK.INC(
        _xlfn._xlws.FILTER(AO$20:AO$1213, (F$20:F$1213=F965)*(G$20:G$1213=G965)*ISNUMBER(AO$20:AO$1213)),
        AO965
    ),
    0
)</f>
        <v>1</v>
      </c>
      <c r="BF965" s="28" t="str">
        <f t="shared" si="14"/>
        <v>Red</v>
      </c>
    </row>
    <row r="966" spans="3:58" hidden="1">
      <c r="C966" s="6" t="s">
        <v>20</v>
      </c>
      <c r="D966" s="4" t="s">
        <v>21</v>
      </c>
      <c r="E966" s="4" t="s">
        <v>22</v>
      </c>
      <c r="F966" s="4" t="s">
        <v>66</v>
      </c>
      <c r="G966" s="4" t="s">
        <v>43</v>
      </c>
      <c r="H966" s="4" t="s">
        <v>799</v>
      </c>
      <c r="I966" s="4" t="s">
        <v>799</v>
      </c>
      <c r="J966" s="4" t="s">
        <v>776</v>
      </c>
      <c r="K966" s="4" t="s">
        <v>776</v>
      </c>
      <c r="L9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PharmaNoExpressJFKTPAUSUSAMERICASAMERICAS</v>
      </c>
      <c r="M966" s="7">
        <v>988.89989600000217</v>
      </c>
      <c r="N966" s="4">
        <v>233</v>
      </c>
      <c r="O966" s="13">
        <v>4.2442055622317687</v>
      </c>
      <c r="P966" s="8" t="s">
        <v>909</v>
      </c>
      <c r="Q966" s="12" t="s">
        <v>472</v>
      </c>
      <c r="R966" s="12" t="s">
        <v>792</v>
      </c>
      <c r="S966" s="12" t="s">
        <v>31</v>
      </c>
      <c r="T966" s="12" t="s">
        <v>859</v>
      </c>
      <c r="U966" s="22"/>
      <c r="V966" s="12">
        <v>150</v>
      </c>
      <c r="W966" s="12"/>
      <c r="X966" s="12">
        <v>2.5</v>
      </c>
      <c r="Y966" s="12">
        <v>2.5</v>
      </c>
      <c r="Z966" s="12">
        <v>2.5</v>
      </c>
      <c r="AA966" s="12">
        <v>2.5</v>
      </c>
      <c r="AB966" s="12">
        <v>2.5</v>
      </c>
      <c r="AC966" s="12">
        <v>2.5</v>
      </c>
      <c r="AD966" s="12">
        <v>2.5</v>
      </c>
      <c r="AE966" s="12"/>
      <c r="AF966" s="12" t="s">
        <v>881</v>
      </c>
      <c r="AG966" s="12" t="s">
        <v>881</v>
      </c>
      <c r="AH966" s="12">
        <v>0.12</v>
      </c>
      <c r="AI966" s="12" t="s">
        <v>882</v>
      </c>
      <c r="AJ966" s="12" t="s">
        <v>883</v>
      </c>
      <c r="AK966" s="12" t="s">
        <v>881</v>
      </c>
      <c r="AL966" s="16" t="s">
        <v>885</v>
      </c>
      <c r="AM966" s="12" t="s">
        <v>1500</v>
      </c>
      <c r="AN966" s="27">
        <f>VLOOKUP(Table24[[#This Row],[USD conversion]],Sheet2!A:B,2,FALSE)</f>
        <v>1</v>
      </c>
      <c r="AO966" s="28">
        <f>Table24[[#This Row],[Min Charge]]*Table24[[#This Row],[Conversion Rate]]</f>
        <v>150</v>
      </c>
      <c r="AP966" s="28">
        <f>Table24[[#This Row],[45]]*Table24[[#This Row],[Conversion Rate]]</f>
        <v>0</v>
      </c>
      <c r="AQ966" s="28">
        <f>Table24[[#This Row],[100]]*Table24[[#This Row],[Conversion Rate]]</f>
        <v>2.5</v>
      </c>
      <c r="AR966" s="28">
        <f>Table24[[#This Row],[200]]*Table24[[#This Row],[Conversion Rate]]</f>
        <v>2.5</v>
      </c>
      <c r="AS966" s="28">
        <f>Table24[[#This Row],[300]]*Table24[[#This Row],[Conversion Rate]]</f>
        <v>2.5</v>
      </c>
      <c r="AT966" s="28">
        <f>Table24[[#This Row],[500]]*Table24[[#This Row],[Conversion Rate]]</f>
        <v>2.5</v>
      </c>
      <c r="AU966" s="28">
        <f>Table24[[#This Row],[1000]]*Table24[[#This Row],[Conversion Rate]]</f>
        <v>2.5</v>
      </c>
      <c r="AV966" s="28">
        <f>Table24[[#This Row],[2500]]*Table24[[#This Row],[Conversion Rate]]</f>
        <v>2.5</v>
      </c>
      <c r="AW966" s="28">
        <f>Table24[[#This Row],[5000]]*Table24[[#This Row],[Conversion Rate]]</f>
        <v>2.5</v>
      </c>
      <c r="AX966" s="28">
        <f>Table24[[#This Row],[All In/ ++]]</f>
        <v>0</v>
      </c>
      <c r="AY966" s="28" t="e">
        <f>Table24[[#This Row],[FSC]]*Table24[[#This Row],[Conversion Rate]]</f>
        <v>#VALUE!</v>
      </c>
      <c r="AZ966" s="28" t="e">
        <f>Table24[[#This Row],[SSC]]*Table24[[#This Row],[Conversion Rate]]</f>
        <v>#VALUE!</v>
      </c>
      <c r="BA966" s="28">
        <f>Table24[[#This Row],[Screening]]*Table24[[#This Row],[Conversion Rate]]</f>
        <v>0.12</v>
      </c>
      <c r="BB966" s="28" t="e">
        <f>Table24[[#This Row],[Other Charges]]*Table24[[#This Row],[Conversion Rate]]</f>
        <v>#VALUE!</v>
      </c>
      <c r="BC966" s="28" t="e">
        <f>Table24[[#This Row],[Dry Ice Charge]]*Table24[[#This Row],[Conversion Rate]]</f>
        <v>#VALUE!</v>
      </c>
      <c r="BD966" s="28" t="e">
        <f>Table24[[#This Row],[SAF/kg]]*Table24[[#This Row],[Conversion Rate]]</f>
        <v>#VALUE!</v>
      </c>
      <c r="BE966" s="30" cm="1">
        <f t="array" ref="BE966">IF(COUNTIFS(F$20:F$1213,F966,G$20:G$1213,G966)&gt;1,
    _xlfn.PERCENTRANK.INC(
        _xlfn._xlws.FILTER(AO$20:AO$1213, (F$20:F$1213=F966)*(G$20:G$1213=G966)*ISNUMBER(AO$20:AO$1213)),
        AO966
    ),
    0
)</f>
        <v>1</v>
      </c>
      <c r="BF966" s="28" t="str">
        <f t="shared" si="14"/>
        <v>Red</v>
      </c>
    </row>
    <row r="967" spans="3:58" hidden="1">
      <c r="C967" s="6" t="s">
        <v>20</v>
      </c>
      <c r="D967" s="4" t="s">
        <v>21</v>
      </c>
      <c r="E967" s="4" t="s">
        <v>36</v>
      </c>
      <c r="F967" s="4" t="s">
        <v>37</v>
      </c>
      <c r="G967" s="4" t="s">
        <v>38</v>
      </c>
      <c r="H967" s="4" t="s">
        <v>799</v>
      </c>
      <c r="I967" s="4" t="s">
        <v>814</v>
      </c>
      <c r="J967" s="4" t="s">
        <v>776</v>
      </c>
      <c r="K967" s="4" t="s">
        <v>777</v>
      </c>
      <c r="L9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PharmaNoStandardLAXAKLUSNZAMERICASAPAC</v>
      </c>
      <c r="M967" s="7">
        <v>26820.481815999981</v>
      </c>
      <c r="N967" s="4">
        <v>389</v>
      </c>
      <c r="O967" s="13">
        <v>68.947254025706897</v>
      </c>
      <c r="P967" s="8" t="s">
        <v>909</v>
      </c>
      <c r="Q967" s="12" t="s">
        <v>472</v>
      </c>
      <c r="R967" s="12" t="s">
        <v>792</v>
      </c>
      <c r="S967" s="12" t="s">
        <v>49</v>
      </c>
      <c r="T967" s="12" t="s">
        <v>859</v>
      </c>
      <c r="U967" s="22"/>
      <c r="V967" s="12">
        <v>150</v>
      </c>
      <c r="W967" s="12"/>
      <c r="X967" s="12">
        <v>5</v>
      </c>
      <c r="Y967" s="12">
        <v>5</v>
      </c>
      <c r="Z967" s="12">
        <v>5</v>
      </c>
      <c r="AA967" s="12">
        <v>5</v>
      </c>
      <c r="AB967" s="12">
        <v>5</v>
      </c>
      <c r="AC967" s="12">
        <v>5</v>
      </c>
      <c r="AD967" s="12">
        <v>5</v>
      </c>
      <c r="AE967" s="12"/>
      <c r="AF967" s="12" t="s">
        <v>881</v>
      </c>
      <c r="AG967" s="12" t="s">
        <v>881</v>
      </c>
      <c r="AH967" s="12">
        <v>0.12</v>
      </c>
      <c r="AI967" s="12" t="s">
        <v>882</v>
      </c>
      <c r="AJ967" s="12" t="s">
        <v>883</v>
      </c>
      <c r="AK967" s="12" t="s">
        <v>881</v>
      </c>
      <c r="AL967" s="16" t="s">
        <v>885</v>
      </c>
      <c r="AM967" s="12" t="s">
        <v>1500</v>
      </c>
      <c r="AN967" s="27">
        <f>VLOOKUP(Table24[[#This Row],[USD conversion]],Sheet2!A:B,2,FALSE)</f>
        <v>1</v>
      </c>
      <c r="AO967" s="28">
        <f>Table24[[#This Row],[Min Charge]]*Table24[[#This Row],[Conversion Rate]]</f>
        <v>150</v>
      </c>
      <c r="AP967" s="28">
        <f>Table24[[#This Row],[45]]*Table24[[#This Row],[Conversion Rate]]</f>
        <v>0</v>
      </c>
      <c r="AQ967" s="28">
        <f>Table24[[#This Row],[100]]*Table24[[#This Row],[Conversion Rate]]</f>
        <v>5</v>
      </c>
      <c r="AR967" s="28">
        <f>Table24[[#This Row],[200]]*Table24[[#This Row],[Conversion Rate]]</f>
        <v>5</v>
      </c>
      <c r="AS967" s="28">
        <f>Table24[[#This Row],[300]]*Table24[[#This Row],[Conversion Rate]]</f>
        <v>5</v>
      </c>
      <c r="AT967" s="28">
        <f>Table24[[#This Row],[500]]*Table24[[#This Row],[Conversion Rate]]</f>
        <v>5</v>
      </c>
      <c r="AU967" s="28">
        <f>Table24[[#This Row],[1000]]*Table24[[#This Row],[Conversion Rate]]</f>
        <v>5</v>
      </c>
      <c r="AV967" s="28">
        <f>Table24[[#This Row],[2500]]*Table24[[#This Row],[Conversion Rate]]</f>
        <v>5</v>
      </c>
      <c r="AW967" s="28">
        <f>Table24[[#This Row],[5000]]*Table24[[#This Row],[Conversion Rate]]</f>
        <v>5</v>
      </c>
      <c r="AX967" s="28">
        <f>Table24[[#This Row],[All In/ ++]]</f>
        <v>0</v>
      </c>
      <c r="AY967" s="28" t="e">
        <f>Table24[[#This Row],[FSC]]*Table24[[#This Row],[Conversion Rate]]</f>
        <v>#VALUE!</v>
      </c>
      <c r="AZ967" s="28" t="e">
        <f>Table24[[#This Row],[SSC]]*Table24[[#This Row],[Conversion Rate]]</f>
        <v>#VALUE!</v>
      </c>
      <c r="BA967" s="28">
        <f>Table24[[#This Row],[Screening]]*Table24[[#This Row],[Conversion Rate]]</f>
        <v>0.12</v>
      </c>
      <c r="BB967" s="28" t="e">
        <f>Table24[[#This Row],[Other Charges]]*Table24[[#This Row],[Conversion Rate]]</f>
        <v>#VALUE!</v>
      </c>
      <c r="BC967" s="28" t="e">
        <f>Table24[[#This Row],[Dry Ice Charge]]*Table24[[#This Row],[Conversion Rate]]</f>
        <v>#VALUE!</v>
      </c>
      <c r="BD967" s="28" t="e">
        <f>Table24[[#This Row],[SAF/kg]]*Table24[[#This Row],[Conversion Rate]]</f>
        <v>#VALUE!</v>
      </c>
      <c r="BE967" s="30" cm="1">
        <f t="array" ref="BE967">IF(COUNTIFS(F$20:F$1213,F967,G$20:G$1213,G967)&gt;1,
    _xlfn.PERCENTRANK.INC(
        _xlfn._xlws.FILTER(AO$20:AO$1213, (F$20:F$1213=F967)*(G$20:G$1213=G967)*ISNUMBER(AO$20:AO$1213)),
        AO967
    ),
    0
)</f>
        <v>0.8</v>
      </c>
      <c r="BF967" s="28" t="str">
        <f t="shared" si="14"/>
        <v>Red</v>
      </c>
    </row>
    <row r="968" spans="3:58" hidden="1">
      <c r="C968" s="6" t="s">
        <v>35</v>
      </c>
      <c r="D968" s="4" t="s">
        <v>21</v>
      </c>
      <c r="E968" s="4" t="s">
        <v>36</v>
      </c>
      <c r="F968" s="4" t="s">
        <v>37</v>
      </c>
      <c r="G968" s="4" t="s">
        <v>38</v>
      </c>
      <c r="H968" s="4" t="s">
        <v>799</v>
      </c>
      <c r="I968" s="4" t="s">
        <v>814</v>
      </c>
      <c r="J968" s="4" t="s">
        <v>776</v>
      </c>
      <c r="K968" s="4" t="s">
        <v>777</v>
      </c>
      <c r="L9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GCNoStandardLAXAKLUSNZAMERICASAPAC</v>
      </c>
      <c r="M968" s="7">
        <v>100881.03636200004</v>
      </c>
      <c r="N968" s="4">
        <v>1134</v>
      </c>
      <c r="O968" s="13">
        <v>88.960349525573235</v>
      </c>
      <c r="P968" s="8" t="s">
        <v>909</v>
      </c>
      <c r="Q968" s="12" t="s">
        <v>472</v>
      </c>
      <c r="R968" s="12" t="s">
        <v>792</v>
      </c>
      <c r="S968" s="12" t="s">
        <v>49</v>
      </c>
      <c r="T968" s="12" t="s">
        <v>859</v>
      </c>
      <c r="U968" s="22"/>
      <c r="V968" s="12">
        <v>85</v>
      </c>
      <c r="W968" s="12"/>
      <c r="X968" s="12">
        <v>3.5</v>
      </c>
      <c r="Y968" s="12">
        <v>3.5</v>
      </c>
      <c r="Z968" s="12">
        <v>3.5</v>
      </c>
      <c r="AA968" s="12">
        <v>3.5</v>
      </c>
      <c r="AB968" s="12">
        <v>3.5</v>
      </c>
      <c r="AC968" s="12">
        <v>3.5</v>
      </c>
      <c r="AD968" s="12">
        <v>3.5</v>
      </c>
      <c r="AE968" s="12"/>
      <c r="AF968" s="12" t="s">
        <v>881</v>
      </c>
      <c r="AG968" s="12" t="s">
        <v>881</v>
      </c>
      <c r="AH968" s="12">
        <v>0.12</v>
      </c>
      <c r="AI968" s="12" t="s">
        <v>882</v>
      </c>
      <c r="AJ968" s="12" t="s">
        <v>883</v>
      </c>
      <c r="AK968" s="12" t="s">
        <v>881</v>
      </c>
      <c r="AL968" s="16" t="s">
        <v>886</v>
      </c>
      <c r="AM968" s="12" t="s">
        <v>1500</v>
      </c>
      <c r="AN968" s="27">
        <f>VLOOKUP(Table24[[#This Row],[USD conversion]],Sheet2!A:B,2,FALSE)</f>
        <v>1</v>
      </c>
      <c r="AO968" s="28">
        <f>Table24[[#This Row],[Min Charge]]*Table24[[#This Row],[Conversion Rate]]</f>
        <v>85</v>
      </c>
      <c r="AP968" s="28">
        <f>Table24[[#This Row],[45]]*Table24[[#This Row],[Conversion Rate]]</f>
        <v>0</v>
      </c>
      <c r="AQ968" s="28">
        <f>Table24[[#This Row],[100]]*Table24[[#This Row],[Conversion Rate]]</f>
        <v>3.5</v>
      </c>
      <c r="AR968" s="28">
        <f>Table24[[#This Row],[200]]*Table24[[#This Row],[Conversion Rate]]</f>
        <v>3.5</v>
      </c>
      <c r="AS968" s="28">
        <f>Table24[[#This Row],[300]]*Table24[[#This Row],[Conversion Rate]]</f>
        <v>3.5</v>
      </c>
      <c r="AT968" s="28">
        <f>Table24[[#This Row],[500]]*Table24[[#This Row],[Conversion Rate]]</f>
        <v>3.5</v>
      </c>
      <c r="AU968" s="28">
        <f>Table24[[#This Row],[1000]]*Table24[[#This Row],[Conversion Rate]]</f>
        <v>3.5</v>
      </c>
      <c r="AV968" s="28">
        <f>Table24[[#This Row],[2500]]*Table24[[#This Row],[Conversion Rate]]</f>
        <v>3.5</v>
      </c>
      <c r="AW968" s="28">
        <f>Table24[[#This Row],[5000]]*Table24[[#This Row],[Conversion Rate]]</f>
        <v>3.5</v>
      </c>
      <c r="AX968" s="28">
        <f>Table24[[#This Row],[All In/ ++]]</f>
        <v>0</v>
      </c>
      <c r="AY968" s="28" t="e">
        <f>Table24[[#This Row],[FSC]]*Table24[[#This Row],[Conversion Rate]]</f>
        <v>#VALUE!</v>
      </c>
      <c r="AZ968" s="28" t="e">
        <f>Table24[[#This Row],[SSC]]*Table24[[#This Row],[Conversion Rate]]</f>
        <v>#VALUE!</v>
      </c>
      <c r="BA968" s="28">
        <f>Table24[[#This Row],[Screening]]*Table24[[#This Row],[Conversion Rate]]</f>
        <v>0.12</v>
      </c>
      <c r="BB968" s="28" t="e">
        <f>Table24[[#This Row],[Other Charges]]*Table24[[#This Row],[Conversion Rate]]</f>
        <v>#VALUE!</v>
      </c>
      <c r="BC968" s="28" t="e">
        <f>Table24[[#This Row],[Dry Ice Charge]]*Table24[[#This Row],[Conversion Rate]]</f>
        <v>#VALUE!</v>
      </c>
      <c r="BD968" s="28" t="e">
        <f>Table24[[#This Row],[SAF/kg]]*Table24[[#This Row],[Conversion Rate]]</f>
        <v>#VALUE!</v>
      </c>
      <c r="BE968" s="30" cm="1">
        <f t="array" ref="BE968">IF(COUNTIFS(F$20:F$1213,F968,G$20:G$1213,G968)&gt;1,
    _xlfn.PERCENTRANK.INC(
        _xlfn._xlws.FILTER(AO$20:AO$1213, (F$20:F$1213=F968)*(G$20:G$1213=G968)*ISNUMBER(AO$20:AO$1213)),
        AO968
    ),
    0
)</f>
        <v>0</v>
      </c>
      <c r="BF968" s="28" t="str">
        <f t="shared" si="14"/>
        <v>Green</v>
      </c>
    </row>
    <row r="969" spans="3:58">
      <c r="C969" s="6" t="s">
        <v>20</v>
      </c>
      <c r="D969" s="4" t="s">
        <v>472</v>
      </c>
      <c r="E969" s="4" t="s">
        <v>22</v>
      </c>
      <c r="F969" s="4" t="s">
        <v>37</v>
      </c>
      <c r="G969" s="4" t="s">
        <v>113</v>
      </c>
      <c r="H969" s="4" t="s">
        <v>799</v>
      </c>
      <c r="I969" s="4" t="s">
        <v>820</v>
      </c>
      <c r="J969" s="4" t="s">
        <v>776</v>
      </c>
      <c r="K969" s="4" t="s">
        <v>778</v>
      </c>
      <c r="L9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PharmaYesExpressLAXAMSUSNLAMERICASEMEA</v>
      </c>
      <c r="M969" s="7">
        <v>38661.293339999982</v>
      </c>
      <c r="N969" s="4">
        <v>460</v>
      </c>
      <c r="O969" s="13">
        <v>84.046289869565172</v>
      </c>
      <c r="P969" s="8" t="s">
        <v>909</v>
      </c>
      <c r="Q969" s="12" t="s">
        <v>472</v>
      </c>
      <c r="R969" s="12" t="s">
        <v>792</v>
      </c>
      <c r="S969" s="12" t="s">
        <v>31</v>
      </c>
      <c r="T969" s="12" t="s">
        <v>859</v>
      </c>
      <c r="U969" s="22"/>
      <c r="V969" s="12">
        <v>150</v>
      </c>
      <c r="W969" s="12"/>
      <c r="X969" s="12">
        <v>1.65</v>
      </c>
      <c r="Y969" s="12">
        <v>1.65</v>
      </c>
      <c r="Z969" s="12">
        <v>1.65</v>
      </c>
      <c r="AA969" s="12">
        <v>1.65</v>
      </c>
      <c r="AB969" s="12">
        <v>1.65</v>
      </c>
      <c r="AC969" s="12">
        <v>1.65</v>
      </c>
      <c r="AD969" s="12">
        <v>1.65</v>
      </c>
      <c r="AE969" s="12"/>
      <c r="AF969" s="12" t="s">
        <v>881</v>
      </c>
      <c r="AG969" s="12" t="s">
        <v>881</v>
      </c>
      <c r="AH969" s="12">
        <v>0.12</v>
      </c>
      <c r="AI969" s="12" t="s">
        <v>882</v>
      </c>
      <c r="AJ969" s="12" t="s">
        <v>883</v>
      </c>
      <c r="AK969" s="12" t="s">
        <v>881</v>
      </c>
      <c r="AL969" s="16" t="s">
        <v>898</v>
      </c>
      <c r="AM969" s="12" t="s">
        <v>1500</v>
      </c>
      <c r="AN969" s="27">
        <f>VLOOKUP(Table24[[#This Row],[USD conversion]],Sheet2!A:B,2,FALSE)</f>
        <v>1</v>
      </c>
      <c r="AO969" s="28">
        <f>Table24[[#This Row],[Min Charge]]*Table24[[#This Row],[Conversion Rate]]</f>
        <v>150</v>
      </c>
      <c r="AP969" s="28">
        <f>Table24[[#This Row],[45]]*Table24[[#This Row],[Conversion Rate]]</f>
        <v>0</v>
      </c>
      <c r="AQ969" s="28">
        <f>Table24[[#This Row],[100]]*Table24[[#This Row],[Conversion Rate]]</f>
        <v>1.65</v>
      </c>
      <c r="AR969" s="28">
        <f>Table24[[#This Row],[200]]*Table24[[#This Row],[Conversion Rate]]</f>
        <v>1.65</v>
      </c>
      <c r="AS969" s="28">
        <f>Table24[[#This Row],[300]]*Table24[[#This Row],[Conversion Rate]]</f>
        <v>1.65</v>
      </c>
      <c r="AT969" s="28">
        <f>Table24[[#This Row],[500]]*Table24[[#This Row],[Conversion Rate]]</f>
        <v>1.65</v>
      </c>
      <c r="AU969" s="28">
        <f>Table24[[#This Row],[1000]]*Table24[[#This Row],[Conversion Rate]]</f>
        <v>1.65</v>
      </c>
      <c r="AV969" s="28">
        <f>Table24[[#This Row],[2500]]*Table24[[#This Row],[Conversion Rate]]</f>
        <v>1.65</v>
      </c>
      <c r="AW969" s="28">
        <f>Table24[[#This Row],[5000]]*Table24[[#This Row],[Conversion Rate]]</f>
        <v>1.65</v>
      </c>
      <c r="AX969" s="28">
        <f>Table24[[#This Row],[All In/ ++]]</f>
        <v>0</v>
      </c>
      <c r="AY969" s="28" t="e">
        <f>Table24[[#This Row],[FSC]]*Table24[[#This Row],[Conversion Rate]]</f>
        <v>#VALUE!</v>
      </c>
      <c r="AZ969" s="28" t="e">
        <f>Table24[[#This Row],[SSC]]*Table24[[#This Row],[Conversion Rate]]</f>
        <v>#VALUE!</v>
      </c>
      <c r="BA969" s="28">
        <f>Table24[[#This Row],[Screening]]*Table24[[#This Row],[Conversion Rate]]</f>
        <v>0.12</v>
      </c>
      <c r="BB969" s="28" t="e">
        <f>Table24[[#This Row],[Other Charges]]*Table24[[#This Row],[Conversion Rate]]</f>
        <v>#VALUE!</v>
      </c>
      <c r="BC969" s="28" t="e">
        <f>Table24[[#This Row],[Dry Ice Charge]]*Table24[[#This Row],[Conversion Rate]]</f>
        <v>#VALUE!</v>
      </c>
      <c r="BD969" s="28" t="e">
        <f>Table24[[#This Row],[SAF/kg]]*Table24[[#This Row],[Conversion Rate]]</f>
        <v>#VALUE!</v>
      </c>
      <c r="BE969" s="30" cm="1">
        <f t="array" ref="BE969">IF(COUNTIFS(F$20:F$1213,F969,G$20:G$1213,G969)&gt;1,
    _xlfn.PERCENTRANK.INC(
        _xlfn._xlws.FILTER(AO$20:AO$1213, (F$20:F$1213=F969)*(G$20:G$1213=G969)*ISNUMBER(AO$20:AO$1213)),
        AO969
    ),
    0
)</f>
        <v>0.33300000000000002</v>
      </c>
      <c r="BF969" s="28" t="str">
        <f t="shared" si="14"/>
        <v>Orange</v>
      </c>
    </row>
    <row r="970" spans="3:58" hidden="1">
      <c r="C970" s="6" t="s">
        <v>28</v>
      </c>
      <c r="D970" s="4" t="s">
        <v>21</v>
      </c>
      <c r="E970" s="4" t="s">
        <v>22</v>
      </c>
      <c r="F970" s="4" t="s">
        <v>37</v>
      </c>
      <c r="G970" s="4" t="s">
        <v>23</v>
      </c>
      <c r="H970" s="4" t="s">
        <v>799</v>
      </c>
      <c r="I970" s="4" t="s">
        <v>799</v>
      </c>
      <c r="J970" s="4" t="s">
        <v>776</v>
      </c>
      <c r="K970" s="4" t="s">
        <v>776</v>
      </c>
      <c r="L9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AviationNoExpressLAXATLUSUSAMERICASAMERICAS</v>
      </c>
      <c r="M970" s="7">
        <v>2115.318071000002</v>
      </c>
      <c r="N970" s="4">
        <v>234</v>
      </c>
      <c r="O970" s="13">
        <v>9.0398208162393239</v>
      </c>
      <c r="P970" s="8" t="s">
        <v>909</v>
      </c>
      <c r="Q970" s="12" t="s">
        <v>472</v>
      </c>
      <c r="R970" s="12" t="s">
        <v>791</v>
      </c>
      <c r="S970" s="12"/>
      <c r="T970" s="12" t="s">
        <v>859</v>
      </c>
      <c r="U970" s="22">
        <v>46</v>
      </c>
      <c r="V970" s="12">
        <v>500</v>
      </c>
      <c r="W970" s="12"/>
      <c r="X970" s="12">
        <v>4.25</v>
      </c>
      <c r="Y970" s="12">
        <v>4.25</v>
      </c>
      <c r="Z970" s="12">
        <v>4.25</v>
      </c>
      <c r="AA970" s="12">
        <v>4.25</v>
      </c>
      <c r="AB970" s="12">
        <v>4.25</v>
      </c>
      <c r="AC970" s="12">
        <v>4.25</v>
      </c>
      <c r="AD970" s="12">
        <v>4.25</v>
      </c>
      <c r="AE970" s="12"/>
      <c r="AF970" s="12" t="s">
        <v>881</v>
      </c>
      <c r="AG970" s="12" t="s">
        <v>881</v>
      </c>
      <c r="AH970" s="12">
        <v>0.12</v>
      </c>
      <c r="AI970" s="12" t="s">
        <v>882</v>
      </c>
      <c r="AJ970" s="12" t="s">
        <v>883</v>
      </c>
      <c r="AK970" s="12" t="s">
        <v>881</v>
      </c>
      <c r="AL970" s="16" t="s">
        <v>884</v>
      </c>
      <c r="AM970" s="12" t="s">
        <v>1500</v>
      </c>
      <c r="AN970" s="27">
        <f>VLOOKUP(Table24[[#This Row],[USD conversion]],Sheet2!A:B,2,FALSE)</f>
        <v>1</v>
      </c>
      <c r="AO970" s="28">
        <f>Table24[[#This Row],[Min Charge]]*Table24[[#This Row],[Conversion Rate]]</f>
        <v>500</v>
      </c>
      <c r="AP970" s="28">
        <f>Table24[[#This Row],[45]]*Table24[[#This Row],[Conversion Rate]]</f>
        <v>0</v>
      </c>
      <c r="AQ970" s="28">
        <f>Table24[[#This Row],[100]]*Table24[[#This Row],[Conversion Rate]]</f>
        <v>4.25</v>
      </c>
      <c r="AR970" s="28">
        <f>Table24[[#This Row],[200]]*Table24[[#This Row],[Conversion Rate]]</f>
        <v>4.25</v>
      </c>
      <c r="AS970" s="28">
        <f>Table24[[#This Row],[300]]*Table24[[#This Row],[Conversion Rate]]</f>
        <v>4.25</v>
      </c>
      <c r="AT970" s="28">
        <f>Table24[[#This Row],[500]]*Table24[[#This Row],[Conversion Rate]]</f>
        <v>4.25</v>
      </c>
      <c r="AU970" s="28">
        <f>Table24[[#This Row],[1000]]*Table24[[#This Row],[Conversion Rate]]</f>
        <v>4.25</v>
      </c>
      <c r="AV970" s="28">
        <f>Table24[[#This Row],[2500]]*Table24[[#This Row],[Conversion Rate]]</f>
        <v>4.25</v>
      </c>
      <c r="AW970" s="28">
        <f>Table24[[#This Row],[5000]]*Table24[[#This Row],[Conversion Rate]]</f>
        <v>4.25</v>
      </c>
      <c r="AX970" s="28">
        <f>Table24[[#This Row],[All In/ ++]]</f>
        <v>0</v>
      </c>
      <c r="AY970" s="28" t="e">
        <f>Table24[[#This Row],[FSC]]*Table24[[#This Row],[Conversion Rate]]</f>
        <v>#VALUE!</v>
      </c>
      <c r="AZ970" s="28" t="e">
        <f>Table24[[#This Row],[SSC]]*Table24[[#This Row],[Conversion Rate]]</f>
        <v>#VALUE!</v>
      </c>
      <c r="BA970" s="28">
        <f>Table24[[#This Row],[Screening]]*Table24[[#This Row],[Conversion Rate]]</f>
        <v>0.12</v>
      </c>
      <c r="BB970" s="28" t="e">
        <f>Table24[[#This Row],[Other Charges]]*Table24[[#This Row],[Conversion Rate]]</f>
        <v>#VALUE!</v>
      </c>
      <c r="BC970" s="28" t="e">
        <f>Table24[[#This Row],[Dry Ice Charge]]*Table24[[#This Row],[Conversion Rate]]</f>
        <v>#VALUE!</v>
      </c>
      <c r="BD970" s="28" t="e">
        <f>Table24[[#This Row],[SAF/kg]]*Table24[[#This Row],[Conversion Rate]]</f>
        <v>#VALUE!</v>
      </c>
      <c r="BE970" s="30" cm="1">
        <f t="array" ref="BE970">IF(COUNTIFS(F$20:F$1213,F970,G$20:G$1213,G970)&gt;1,
    _xlfn.PERCENTRANK.INC(
        _xlfn._xlws.FILTER(AO$20:AO$1213, (F$20:F$1213=F970)*(G$20:G$1213=G970)*ISNUMBER(AO$20:AO$1213)),
        AO970
    ),
    0
)</f>
        <v>1</v>
      </c>
      <c r="BF970" s="28" t="str">
        <f t="shared" si="14"/>
        <v>Red</v>
      </c>
    </row>
    <row r="971" spans="3:58" hidden="1">
      <c r="C971" s="6" t="s">
        <v>20</v>
      </c>
      <c r="D971" s="4" t="s">
        <v>21</v>
      </c>
      <c r="E971" s="4" t="s">
        <v>22</v>
      </c>
      <c r="F971" s="4" t="s">
        <v>37</v>
      </c>
      <c r="G971" s="4" t="s">
        <v>23</v>
      </c>
      <c r="H971" s="4" t="s">
        <v>799</v>
      </c>
      <c r="I971" s="4" t="s">
        <v>799</v>
      </c>
      <c r="J971" s="4" t="s">
        <v>776</v>
      </c>
      <c r="K971" s="4" t="s">
        <v>776</v>
      </c>
      <c r="L9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PharmaNoExpressLAXATLUSUSAMERICASAMERICAS</v>
      </c>
      <c r="M971" s="7">
        <v>5985.6269950000233</v>
      </c>
      <c r="N971" s="4">
        <v>537</v>
      </c>
      <c r="O971" s="13">
        <v>11.146418985102464</v>
      </c>
      <c r="P971" s="8" t="s">
        <v>909</v>
      </c>
      <c r="Q971" s="12" t="s">
        <v>472</v>
      </c>
      <c r="R971" s="12" t="s">
        <v>791</v>
      </c>
      <c r="S971" s="12"/>
      <c r="T971" s="12" t="s">
        <v>859</v>
      </c>
      <c r="U971" s="22"/>
      <c r="V971" s="12">
        <v>150</v>
      </c>
      <c r="W971" s="12"/>
      <c r="X971" s="12">
        <v>2.5</v>
      </c>
      <c r="Y971" s="12">
        <v>2.5</v>
      </c>
      <c r="Z971" s="12">
        <v>2.5</v>
      </c>
      <c r="AA971" s="12">
        <v>2.5</v>
      </c>
      <c r="AB971" s="12">
        <v>2.5</v>
      </c>
      <c r="AC971" s="12">
        <v>2.5</v>
      </c>
      <c r="AD971" s="12">
        <v>2.5</v>
      </c>
      <c r="AE971" s="12"/>
      <c r="AF971" s="12" t="s">
        <v>881</v>
      </c>
      <c r="AG971" s="12" t="s">
        <v>881</v>
      </c>
      <c r="AH971" s="12">
        <v>0.12</v>
      </c>
      <c r="AI971" s="12" t="s">
        <v>882</v>
      </c>
      <c r="AJ971" s="12" t="s">
        <v>883</v>
      </c>
      <c r="AK971" s="12" t="s">
        <v>881</v>
      </c>
      <c r="AL971" s="16" t="s">
        <v>885</v>
      </c>
      <c r="AM971" s="12" t="s">
        <v>1500</v>
      </c>
      <c r="AN971" s="27">
        <f>VLOOKUP(Table24[[#This Row],[USD conversion]],Sheet2!A:B,2,FALSE)</f>
        <v>1</v>
      </c>
      <c r="AO971" s="28">
        <f>Table24[[#This Row],[Min Charge]]*Table24[[#This Row],[Conversion Rate]]</f>
        <v>150</v>
      </c>
      <c r="AP971" s="28">
        <f>Table24[[#This Row],[45]]*Table24[[#This Row],[Conversion Rate]]</f>
        <v>0</v>
      </c>
      <c r="AQ971" s="28">
        <f>Table24[[#This Row],[100]]*Table24[[#This Row],[Conversion Rate]]</f>
        <v>2.5</v>
      </c>
      <c r="AR971" s="28">
        <f>Table24[[#This Row],[200]]*Table24[[#This Row],[Conversion Rate]]</f>
        <v>2.5</v>
      </c>
      <c r="AS971" s="28">
        <f>Table24[[#This Row],[300]]*Table24[[#This Row],[Conversion Rate]]</f>
        <v>2.5</v>
      </c>
      <c r="AT971" s="28">
        <f>Table24[[#This Row],[500]]*Table24[[#This Row],[Conversion Rate]]</f>
        <v>2.5</v>
      </c>
      <c r="AU971" s="28">
        <f>Table24[[#This Row],[1000]]*Table24[[#This Row],[Conversion Rate]]</f>
        <v>2.5</v>
      </c>
      <c r="AV971" s="28">
        <f>Table24[[#This Row],[2500]]*Table24[[#This Row],[Conversion Rate]]</f>
        <v>2.5</v>
      </c>
      <c r="AW971" s="28">
        <f>Table24[[#This Row],[5000]]*Table24[[#This Row],[Conversion Rate]]</f>
        <v>2.5</v>
      </c>
      <c r="AX971" s="28">
        <f>Table24[[#This Row],[All In/ ++]]</f>
        <v>0</v>
      </c>
      <c r="AY971" s="28" t="e">
        <f>Table24[[#This Row],[FSC]]*Table24[[#This Row],[Conversion Rate]]</f>
        <v>#VALUE!</v>
      </c>
      <c r="AZ971" s="28" t="e">
        <f>Table24[[#This Row],[SSC]]*Table24[[#This Row],[Conversion Rate]]</f>
        <v>#VALUE!</v>
      </c>
      <c r="BA971" s="28">
        <f>Table24[[#This Row],[Screening]]*Table24[[#This Row],[Conversion Rate]]</f>
        <v>0.12</v>
      </c>
      <c r="BB971" s="28" t="e">
        <f>Table24[[#This Row],[Other Charges]]*Table24[[#This Row],[Conversion Rate]]</f>
        <v>#VALUE!</v>
      </c>
      <c r="BC971" s="28" t="e">
        <f>Table24[[#This Row],[Dry Ice Charge]]*Table24[[#This Row],[Conversion Rate]]</f>
        <v>#VALUE!</v>
      </c>
      <c r="BD971" s="28" t="e">
        <f>Table24[[#This Row],[SAF/kg]]*Table24[[#This Row],[Conversion Rate]]</f>
        <v>#VALUE!</v>
      </c>
      <c r="BE971" s="30" cm="1">
        <f t="array" ref="BE971">IF(COUNTIFS(F$20:F$1213,F971,G$20:G$1213,G971)&gt;1,
    _xlfn.PERCENTRANK.INC(
        _xlfn._xlws.FILTER(AO$20:AO$1213, (F$20:F$1213=F971)*(G$20:G$1213=G971)*ISNUMBER(AO$20:AO$1213)),
        AO971
    ),
    0
)</f>
        <v>0.75</v>
      </c>
      <c r="BF971" s="28" t="str">
        <f t="shared" si="14"/>
        <v>Red</v>
      </c>
    </row>
    <row r="972" spans="3:58" hidden="1">
      <c r="C972" s="6" t="s">
        <v>20</v>
      </c>
      <c r="D972" s="4" t="s">
        <v>21</v>
      </c>
      <c r="E972" s="4" t="s">
        <v>22</v>
      </c>
      <c r="F972" s="4" t="s">
        <v>37</v>
      </c>
      <c r="G972" s="4" t="s">
        <v>63</v>
      </c>
      <c r="H972" s="4" t="s">
        <v>799</v>
      </c>
      <c r="I972" s="4" t="s">
        <v>799</v>
      </c>
      <c r="J972" s="4" t="s">
        <v>776</v>
      </c>
      <c r="K972" s="4" t="s">
        <v>776</v>
      </c>
      <c r="L9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PharmaNoExpressLAXAUSUSUSAMERICASAMERICAS</v>
      </c>
      <c r="M972" s="7">
        <v>469.03860000000009</v>
      </c>
      <c r="N972" s="4">
        <v>265</v>
      </c>
      <c r="O972" s="13">
        <v>1.7699569811320759</v>
      </c>
      <c r="P972" s="8" t="s">
        <v>909</v>
      </c>
      <c r="Q972" s="12" t="s">
        <v>472</v>
      </c>
      <c r="R972" s="12" t="s">
        <v>791</v>
      </c>
      <c r="S972" s="12"/>
      <c r="T972" s="12" t="s">
        <v>859</v>
      </c>
      <c r="U972" s="22"/>
      <c r="V972" s="12">
        <v>150</v>
      </c>
      <c r="W972" s="12"/>
      <c r="X972" s="12">
        <v>2.5</v>
      </c>
      <c r="Y972" s="12">
        <v>2.5</v>
      </c>
      <c r="Z972" s="12">
        <v>2.5</v>
      </c>
      <c r="AA972" s="12">
        <v>2.5</v>
      </c>
      <c r="AB972" s="12">
        <v>2.5</v>
      </c>
      <c r="AC972" s="12">
        <v>2.5</v>
      </c>
      <c r="AD972" s="12">
        <v>2.5</v>
      </c>
      <c r="AE972" s="12"/>
      <c r="AF972" s="12" t="s">
        <v>881</v>
      </c>
      <c r="AG972" s="12" t="s">
        <v>881</v>
      </c>
      <c r="AH972" s="12">
        <v>0.12</v>
      </c>
      <c r="AI972" s="12" t="s">
        <v>882</v>
      </c>
      <c r="AJ972" s="12" t="s">
        <v>883</v>
      </c>
      <c r="AK972" s="12" t="s">
        <v>881</v>
      </c>
      <c r="AL972" s="16" t="s">
        <v>885</v>
      </c>
      <c r="AM972" s="12" t="s">
        <v>1500</v>
      </c>
      <c r="AN972" s="27">
        <f>VLOOKUP(Table24[[#This Row],[USD conversion]],Sheet2!A:B,2,FALSE)</f>
        <v>1</v>
      </c>
      <c r="AO972" s="28">
        <f>Table24[[#This Row],[Min Charge]]*Table24[[#This Row],[Conversion Rate]]</f>
        <v>150</v>
      </c>
      <c r="AP972" s="28">
        <f>Table24[[#This Row],[45]]*Table24[[#This Row],[Conversion Rate]]</f>
        <v>0</v>
      </c>
      <c r="AQ972" s="28">
        <f>Table24[[#This Row],[100]]*Table24[[#This Row],[Conversion Rate]]</f>
        <v>2.5</v>
      </c>
      <c r="AR972" s="28">
        <f>Table24[[#This Row],[200]]*Table24[[#This Row],[Conversion Rate]]</f>
        <v>2.5</v>
      </c>
      <c r="AS972" s="28">
        <f>Table24[[#This Row],[300]]*Table24[[#This Row],[Conversion Rate]]</f>
        <v>2.5</v>
      </c>
      <c r="AT972" s="28">
        <f>Table24[[#This Row],[500]]*Table24[[#This Row],[Conversion Rate]]</f>
        <v>2.5</v>
      </c>
      <c r="AU972" s="28">
        <f>Table24[[#This Row],[1000]]*Table24[[#This Row],[Conversion Rate]]</f>
        <v>2.5</v>
      </c>
      <c r="AV972" s="28">
        <f>Table24[[#This Row],[2500]]*Table24[[#This Row],[Conversion Rate]]</f>
        <v>2.5</v>
      </c>
      <c r="AW972" s="28">
        <f>Table24[[#This Row],[5000]]*Table24[[#This Row],[Conversion Rate]]</f>
        <v>2.5</v>
      </c>
      <c r="AX972" s="28">
        <f>Table24[[#This Row],[All In/ ++]]</f>
        <v>0</v>
      </c>
      <c r="AY972" s="28" t="e">
        <f>Table24[[#This Row],[FSC]]*Table24[[#This Row],[Conversion Rate]]</f>
        <v>#VALUE!</v>
      </c>
      <c r="AZ972" s="28" t="e">
        <f>Table24[[#This Row],[SSC]]*Table24[[#This Row],[Conversion Rate]]</f>
        <v>#VALUE!</v>
      </c>
      <c r="BA972" s="28">
        <f>Table24[[#This Row],[Screening]]*Table24[[#This Row],[Conversion Rate]]</f>
        <v>0.12</v>
      </c>
      <c r="BB972" s="28" t="e">
        <f>Table24[[#This Row],[Other Charges]]*Table24[[#This Row],[Conversion Rate]]</f>
        <v>#VALUE!</v>
      </c>
      <c r="BC972" s="28" t="e">
        <f>Table24[[#This Row],[Dry Ice Charge]]*Table24[[#This Row],[Conversion Rate]]</f>
        <v>#VALUE!</v>
      </c>
      <c r="BD972" s="28" t="e">
        <f>Table24[[#This Row],[SAF/kg]]*Table24[[#This Row],[Conversion Rate]]</f>
        <v>#VALUE!</v>
      </c>
      <c r="BE972" s="30" cm="1">
        <f t="array" ref="BE972">IF(COUNTIFS(F$20:F$1213,F972,G$20:G$1213,G972)&gt;1,
    _xlfn.PERCENTRANK.INC(
        _xlfn._xlws.FILTER(AO$20:AO$1213, (F$20:F$1213=F972)*(G$20:G$1213=G972)*ISNUMBER(AO$20:AO$1213)),
        AO972
    ),
    0
)</f>
        <v>0.5</v>
      </c>
      <c r="BF972" s="28" t="str">
        <f t="shared" ref="BF972:BF1035" si="15">IF(ISNUMBER(BE972), IF(BE972&lt;=0.2, "Green", IF(BE972&lt;=0.7, "Orange", "Red")), "")</f>
        <v>Orange</v>
      </c>
    </row>
    <row r="973" spans="3:58" hidden="1">
      <c r="C973" s="6" t="s">
        <v>20</v>
      </c>
      <c r="D973" s="4" t="s">
        <v>472</v>
      </c>
      <c r="E973" s="4" t="s">
        <v>22</v>
      </c>
      <c r="F973" s="4" t="s">
        <v>37</v>
      </c>
      <c r="G973" s="4" t="s">
        <v>63</v>
      </c>
      <c r="H973" s="4" t="s">
        <v>799</v>
      </c>
      <c r="I973" s="4" t="s">
        <v>799</v>
      </c>
      <c r="J973" s="4" t="s">
        <v>776</v>
      </c>
      <c r="K973" s="4" t="s">
        <v>776</v>
      </c>
      <c r="L9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PharmaYesExpressLAXAUSUSUSAMERICASAMERICAS</v>
      </c>
      <c r="M973" s="7">
        <v>10574.0987</v>
      </c>
      <c r="N973" s="4">
        <v>445</v>
      </c>
      <c r="O973" s="13">
        <v>23.762019550561799</v>
      </c>
      <c r="P973" s="8" t="s">
        <v>909</v>
      </c>
      <c r="Q973" s="12" t="s">
        <v>472</v>
      </c>
      <c r="R973" s="12" t="s">
        <v>791</v>
      </c>
      <c r="S973" s="12"/>
      <c r="T973" s="12" t="s">
        <v>859</v>
      </c>
      <c r="U973" s="22"/>
      <c r="V973" s="12">
        <v>150</v>
      </c>
      <c r="W973" s="12"/>
      <c r="X973" s="12" t="s">
        <v>897</v>
      </c>
      <c r="Y973" s="12" t="s">
        <v>897</v>
      </c>
      <c r="Z973" s="12" t="s">
        <v>897</v>
      </c>
      <c r="AA973" s="12" t="s">
        <v>897</v>
      </c>
      <c r="AB973" s="12" t="s">
        <v>897</v>
      </c>
      <c r="AC973" s="12" t="s">
        <v>897</v>
      </c>
      <c r="AD973" s="12" t="s">
        <v>897</v>
      </c>
      <c r="AE973" s="12"/>
      <c r="AF973" s="12" t="s">
        <v>881</v>
      </c>
      <c r="AG973" s="12" t="s">
        <v>881</v>
      </c>
      <c r="AH973" s="12">
        <v>0.12</v>
      </c>
      <c r="AI973" s="12" t="s">
        <v>882</v>
      </c>
      <c r="AJ973" s="12" t="s">
        <v>883</v>
      </c>
      <c r="AK973" s="12" t="s">
        <v>881</v>
      </c>
      <c r="AL973" s="16" t="s">
        <v>898</v>
      </c>
      <c r="AM973" s="12" t="s">
        <v>1500</v>
      </c>
      <c r="AN973" s="27">
        <f>VLOOKUP(Table24[[#This Row],[USD conversion]],Sheet2!A:B,2,FALSE)</f>
        <v>1</v>
      </c>
      <c r="AO973" s="28">
        <f>Table24[[#This Row],[Min Charge]]*Table24[[#This Row],[Conversion Rate]]</f>
        <v>150</v>
      </c>
      <c r="AP973" s="28">
        <f>Table24[[#This Row],[45]]*Table24[[#This Row],[Conversion Rate]]</f>
        <v>0</v>
      </c>
      <c r="AQ973" s="28">
        <f>Table24[[#This Row],[100]]*Table24[[#This Row],[Conversion Rate]]</f>
        <v>2.25</v>
      </c>
      <c r="AR973" s="28">
        <f>Table24[[#This Row],[200]]*Table24[[#This Row],[Conversion Rate]]</f>
        <v>2.25</v>
      </c>
      <c r="AS973" s="28">
        <f>Table24[[#This Row],[300]]*Table24[[#This Row],[Conversion Rate]]</f>
        <v>2.25</v>
      </c>
      <c r="AT973" s="28">
        <f>Table24[[#This Row],[500]]*Table24[[#This Row],[Conversion Rate]]</f>
        <v>2.25</v>
      </c>
      <c r="AU973" s="28">
        <f>Table24[[#This Row],[1000]]*Table24[[#This Row],[Conversion Rate]]</f>
        <v>2.25</v>
      </c>
      <c r="AV973" s="28">
        <f>Table24[[#This Row],[2500]]*Table24[[#This Row],[Conversion Rate]]</f>
        <v>2.25</v>
      </c>
      <c r="AW973" s="28">
        <f>Table24[[#This Row],[5000]]*Table24[[#This Row],[Conversion Rate]]</f>
        <v>2.25</v>
      </c>
      <c r="AX973" s="28">
        <f>Table24[[#This Row],[All In/ ++]]</f>
        <v>0</v>
      </c>
      <c r="AY973" s="28" t="e">
        <f>Table24[[#This Row],[FSC]]*Table24[[#This Row],[Conversion Rate]]</f>
        <v>#VALUE!</v>
      </c>
      <c r="AZ973" s="28" t="e">
        <f>Table24[[#This Row],[SSC]]*Table24[[#This Row],[Conversion Rate]]</f>
        <v>#VALUE!</v>
      </c>
      <c r="BA973" s="28">
        <f>Table24[[#This Row],[Screening]]*Table24[[#This Row],[Conversion Rate]]</f>
        <v>0.12</v>
      </c>
      <c r="BB973" s="28" t="e">
        <f>Table24[[#This Row],[Other Charges]]*Table24[[#This Row],[Conversion Rate]]</f>
        <v>#VALUE!</v>
      </c>
      <c r="BC973" s="28" t="e">
        <f>Table24[[#This Row],[Dry Ice Charge]]*Table24[[#This Row],[Conversion Rate]]</f>
        <v>#VALUE!</v>
      </c>
      <c r="BD973" s="28" t="e">
        <f>Table24[[#This Row],[SAF/kg]]*Table24[[#This Row],[Conversion Rate]]</f>
        <v>#VALUE!</v>
      </c>
      <c r="BE973" s="30" cm="1">
        <f t="array" ref="BE973">IF(COUNTIFS(F$20:F$1213,F973,G$20:G$1213,G973)&gt;1,
    _xlfn.PERCENTRANK.INC(
        _xlfn._xlws.FILTER(AO$20:AO$1213, (F$20:F$1213=F973)*(G$20:G$1213=G973)*ISNUMBER(AO$20:AO$1213)),
        AO973
    ),
    0
)</f>
        <v>0.5</v>
      </c>
      <c r="BF973" s="28" t="str">
        <f t="shared" si="15"/>
        <v>Orange</v>
      </c>
    </row>
    <row r="974" spans="3:58" hidden="1">
      <c r="C974" s="6" t="s">
        <v>20</v>
      </c>
      <c r="D974" s="4" t="s">
        <v>21</v>
      </c>
      <c r="E974" s="4" t="s">
        <v>22</v>
      </c>
      <c r="F974" s="4" t="s">
        <v>37</v>
      </c>
      <c r="G974" s="4" t="s">
        <v>39</v>
      </c>
      <c r="H974" s="4" t="s">
        <v>799</v>
      </c>
      <c r="I974" s="4" t="s">
        <v>799</v>
      </c>
      <c r="J974" s="4" t="s">
        <v>776</v>
      </c>
      <c r="K974" s="4" t="s">
        <v>776</v>
      </c>
      <c r="L9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PharmaNoExpressLAXBOSUSUSAMERICASAMERICAS</v>
      </c>
      <c r="M974" s="7">
        <v>3050.40924</v>
      </c>
      <c r="N974" s="4">
        <v>657</v>
      </c>
      <c r="O974" s="13">
        <v>4.6429364383561644</v>
      </c>
      <c r="P974" s="8" t="s">
        <v>909</v>
      </c>
      <c r="Q974" s="12" t="s">
        <v>472</v>
      </c>
      <c r="R974" s="12" t="s">
        <v>791</v>
      </c>
      <c r="S974" s="12"/>
      <c r="T974" s="12" t="s">
        <v>859</v>
      </c>
      <c r="U974" s="22"/>
      <c r="V974" s="12">
        <v>150</v>
      </c>
      <c r="W974" s="12"/>
      <c r="X974" s="12">
        <v>2.5</v>
      </c>
      <c r="Y974" s="12">
        <v>2.5</v>
      </c>
      <c r="Z974" s="12">
        <v>2.5</v>
      </c>
      <c r="AA974" s="12">
        <v>2.5</v>
      </c>
      <c r="AB974" s="12">
        <v>2.5</v>
      </c>
      <c r="AC974" s="12">
        <v>2.5</v>
      </c>
      <c r="AD974" s="12">
        <v>2.5</v>
      </c>
      <c r="AE974" s="12"/>
      <c r="AF974" s="12" t="s">
        <v>881</v>
      </c>
      <c r="AG974" s="12" t="s">
        <v>881</v>
      </c>
      <c r="AH974" s="12">
        <v>0.12</v>
      </c>
      <c r="AI974" s="12" t="s">
        <v>882</v>
      </c>
      <c r="AJ974" s="12" t="s">
        <v>883</v>
      </c>
      <c r="AK974" s="12" t="s">
        <v>881</v>
      </c>
      <c r="AL974" s="16" t="s">
        <v>885</v>
      </c>
      <c r="AM974" s="12" t="s">
        <v>1500</v>
      </c>
      <c r="AN974" s="27">
        <f>VLOOKUP(Table24[[#This Row],[USD conversion]],Sheet2!A:B,2,FALSE)</f>
        <v>1</v>
      </c>
      <c r="AO974" s="28">
        <f>Table24[[#This Row],[Min Charge]]*Table24[[#This Row],[Conversion Rate]]</f>
        <v>150</v>
      </c>
      <c r="AP974" s="28">
        <f>Table24[[#This Row],[45]]*Table24[[#This Row],[Conversion Rate]]</f>
        <v>0</v>
      </c>
      <c r="AQ974" s="28">
        <f>Table24[[#This Row],[100]]*Table24[[#This Row],[Conversion Rate]]</f>
        <v>2.5</v>
      </c>
      <c r="AR974" s="28">
        <f>Table24[[#This Row],[200]]*Table24[[#This Row],[Conversion Rate]]</f>
        <v>2.5</v>
      </c>
      <c r="AS974" s="28">
        <f>Table24[[#This Row],[300]]*Table24[[#This Row],[Conversion Rate]]</f>
        <v>2.5</v>
      </c>
      <c r="AT974" s="28">
        <f>Table24[[#This Row],[500]]*Table24[[#This Row],[Conversion Rate]]</f>
        <v>2.5</v>
      </c>
      <c r="AU974" s="28">
        <f>Table24[[#This Row],[1000]]*Table24[[#This Row],[Conversion Rate]]</f>
        <v>2.5</v>
      </c>
      <c r="AV974" s="28">
        <f>Table24[[#This Row],[2500]]*Table24[[#This Row],[Conversion Rate]]</f>
        <v>2.5</v>
      </c>
      <c r="AW974" s="28">
        <f>Table24[[#This Row],[5000]]*Table24[[#This Row],[Conversion Rate]]</f>
        <v>2.5</v>
      </c>
      <c r="AX974" s="28">
        <f>Table24[[#This Row],[All In/ ++]]</f>
        <v>0</v>
      </c>
      <c r="AY974" s="28" t="e">
        <f>Table24[[#This Row],[FSC]]*Table24[[#This Row],[Conversion Rate]]</f>
        <v>#VALUE!</v>
      </c>
      <c r="AZ974" s="28" t="e">
        <f>Table24[[#This Row],[SSC]]*Table24[[#This Row],[Conversion Rate]]</f>
        <v>#VALUE!</v>
      </c>
      <c r="BA974" s="28">
        <f>Table24[[#This Row],[Screening]]*Table24[[#This Row],[Conversion Rate]]</f>
        <v>0.12</v>
      </c>
      <c r="BB974" s="28" t="e">
        <f>Table24[[#This Row],[Other Charges]]*Table24[[#This Row],[Conversion Rate]]</f>
        <v>#VALUE!</v>
      </c>
      <c r="BC974" s="28" t="e">
        <f>Table24[[#This Row],[Dry Ice Charge]]*Table24[[#This Row],[Conversion Rate]]</f>
        <v>#VALUE!</v>
      </c>
      <c r="BD974" s="28" t="e">
        <f>Table24[[#This Row],[SAF/kg]]*Table24[[#This Row],[Conversion Rate]]</f>
        <v>#VALUE!</v>
      </c>
      <c r="BE974" s="30" cm="1">
        <f t="array" ref="BE974">IF(COUNTIFS(F$20:F$1213,F974,G$20:G$1213,G974)&gt;1,
    _xlfn.PERCENTRANK.INC(
        _xlfn._xlws.FILTER(AO$20:AO$1213, (F$20:F$1213=F974)*(G$20:G$1213=G974)*ISNUMBER(AO$20:AO$1213)),
        AO974
    ),
    0
)</f>
        <v>0.75</v>
      </c>
      <c r="BF974" s="28" t="str">
        <f t="shared" si="15"/>
        <v>Red</v>
      </c>
    </row>
    <row r="975" spans="3:58" hidden="1">
      <c r="C975" s="6" t="s">
        <v>20</v>
      </c>
      <c r="D975" s="4" t="s">
        <v>472</v>
      </c>
      <c r="E975" s="4" t="s">
        <v>22</v>
      </c>
      <c r="F975" s="4" t="s">
        <v>37</v>
      </c>
      <c r="G975" s="4" t="s">
        <v>39</v>
      </c>
      <c r="H975" s="4" t="s">
        <v>799</v>
      </c>
      <c r="I975" s="4" t="s">
        <v>799</v>
      </c>
      <c r="J975" s="4" t="s">
        <v>776</v>
      </c>
      <c r="K975" s="4" t="s">
        <v>776</v>
      </c>
      <c r="L9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PharmaYesExpressLAXBOSUSUSAMERICASAMERICAS</v>
      </c>
      <c r="M975" s="7">
        <v>9681.7899999999991</v>
      </c>
      <c r="N975" s="4">
        <v>432</v>
      </c>
      <c r="O975" s="13">
        <v>22.411550925925923</v>
      </c>
      <c r="P975" s="8" t="s">
        <v>909</v>
      </c>
      <c r="Q975" s="12" t="s">
        <v>472</v>
      </c>
      <c r="R975" s="12" t="s">
        <v>791</v>
      </c>
      <c r="S975" s="12"/>
      <c r="T975" s="12" t="s">
        <v>859</v>
      </c>
      <c r="U975" s="22"/>
      <c r="V975" s="12">
        <v>150</v>
      </c>
      <c r="W975" s="12"/>
      <c r="X975" s="12" t="s">
        <v>897</v>
      </c>
      <c r="Y975" s="12" t="s">
        <v>897</v>
      </c>
      <c r="Z975" s="12" t="s">
        <v>897</v>
      </c>
      <c r="AA975" s="12" t="s">
        <v>897</v>
      </c>
      <c r="AB975" s="12" t="s">
        <v>897</v>
      </c>
      <c r="AC975" s="12" t="s">
        <v>897</v>
      </c>
      <c r="AD975" s="12" t="s">
        <v>897</v>
      </c>
      <c r="AE975" s="12"/>
      <c r="AF975" s="12" t="s">
        <v>881</v>
      </c>
      <c r="AG975" s="12" t="s">
        <v>881</v>
      </c>
      <c r="AH975" s="12">
        <v>0.12</v>
      </c>
      <c r="AI975" s="12" t="s">
        <v>882</v>
      </c>
      <c r="AJ975" s="12" t="s">
        <v>883</v>
      </c>
      <c r="AK975" s="12" t="s">
        <v>881</v>
      </c>
      <c r="AL975" s="16" t="s">
        <v>898</v>
      </c>
      <c r="AM975" s="12" t="s">
        <v>1500</v>
      </c>
      <c r="AN975" s="27">
        <f>VLOOKUP(Table24[[#This Row],[USD conversion]],Sheet2!A:B,2,FALSE)</f>
        <v>1</v>
      </c>
      <c r="AO975" s="28">
        <f>Table24[[#This Row],[Min Charge]]*Table24[[#This Row],[Conversion Rate]]</f>
        <v>150</v>
      </c>
      <c r="AP975" s="28">
        <f>Table24[[#This Row],[45]]*Table24[[#This Row],[Conversion Rate]]</f>
        <v>0</v>
      </c>
      <c r="AQ975" s="28">
        <f>Table24[[#This Row],[100]]*Table24[[#This Row],[Conversion Rate]]</f>
        <v>2.25</v>
      </c>
      <c r="AR975" s="28">
        <f>Table24[[#This Row],[200]]*Table24[[#This Row],[Conversion Rate]]</f>
        <v>2.25</v>
      </c>
      <c r="AS975" s="28">
        <f>Table24[[#This Row],[300]]*Table24[[#This Row],[Conversion Rate]]</f>
        <v>2.25</v>
      </c>
      <c r="AT975" s="28">
        <f>Table24[[#This Row],[500]]*Table24[[#This Row],[Conversion Rate]]</f>
        <v>2.25</v>
      </c>
      <c r="AU975" s="28">
        <f>Table24[[#This Row],[1000]]*Table24[[#This Row],[Conversion Rate]]</f>
        <v>2.25</v>
      </c>
      <c r="AV975" s="28">
        <f>Table24[[#This Row],[2500]]*Table24[[#This Row],[Conversion Rate]]</f>
        <v>2.25</v>
      </c>
      <c r="AW975" s="28">
        <f>Table24[[#This Row],[5000]]*Table24[[#This Row],[Conversion Rate]]</f>
        <v>2.25</v>
      </c>
      <c r="AX975" s="28">
        <f>Table24[[#This Row],[All In/ ++]]</f>
        <v>0</v>
      </c>
      <c r="AY975" s="28" t="e">
        <f>Table24[[#This Row],[FSC]]*Table24[[#This Row],[Conversion Rate]]</f>
        <v>#VALUE!</v>
      </c>
      <c r="AZ975" s="28" t="e">
        <f>Table24[[#This Row],[SSC]]*Table24[[#This Row],[Conversion Rate]]</f>
        <v>#VALUE!</v>
      </c>
      <c r="BA975" s="28">
        <f>Table24[[#This Row],[Screening]]*Table24[[#This Row],[Conversion Rate]]</f>
        <v>0.12</v>
      </c>
      <c r="BB975" s="28" t="e">
        <f>Table24[[#This Row],[Other Charges]]*Table24[[#This Row],[Conversion Rate]]</f>
        <v>#VALUE!</v>
      </c>
      <c r="BC975" s="28" t="e">
        <f>Table24[[#This Row],[Dry Ice Charge]]*Table24[[#This Row],[Conversion Rate]]</f>
        <v>#VALUE!</v>
      </c>
      <c r="BD975" s="28" t="e">
        <f>Table24[[#This Row],[SAF/kg]]*Table24[[#This Row],[Conversion Rate]]</f>
        <v>#VALUE!</v>
      </c>
      <c r="BE975" s="30" cm="1">
        <f t="array" ref="BE975">IF(COUNTIFS(F$20:F$1213,F975,G$20:G$1213,G975)&gt;1,
    _xlfn.PERCENTRANK.INC(
        _xlfn._xlws.FILTER(AO$20:AO$1213, (F$20:F$1213=F975)*(G$20:G$1213=G975)*ISNUMBER(AO$20:AO$1213)),
        AO975
    ),
    0
)</f>
        <v>0.75</v>
      </c>
      <c r="BF975" s="28" t="str">
        <f t="shared" si="15"/>
        <v>Red</v>
      </c>
    </row>
    <row r="976" spans="3:58">
      <c r="C976" s="6" t="s">
        <v>20</v>
      </c>
      <c r="D976" s="4" t="s">
        <v>472</v>
      </c>
      <c r="E976" s="4" t="s">
        <v>22</v>
      </c>
      <c r="F976" s="4" t="s">
        <v>37</v>
      </c>
      <c r="G976" s="4" t="s">
        <v>112</v>
      </c>
      <c r="H976" s="4" t="s">
        <v>799</v>
      </c>
      <c r="I976" s="4" t="s">
        <v>803</v>
      </c>
      <c r="J976" s="4" t="s">
        <v>776</v>
      </c>
      <c r="K976" s="4" t="s">
        <v>778</v>
      </c>
      <c r="L9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PharmaYesExpressLAXBRUUSBEAMERICASEMEA</v>
      </c>
      <c r="M976" s="7">
        <v>14803.16</v>
      </c>
      <c r="N976" s="4">
        <v>375</v>
      </c>
      <c r="O976" s="13">
        <v>39.475093333333334</v>
      </c>
      <c r="P976" s="8" t="s">
        <v>909</v>
      </c>
      <c r="Q976" s="12" t="s">
        <v>472</v>
      </c>
      <c r="R976" s="12" t="s">
        <v>792</v>
      </c>
      <c r="S976" s="12" t="s">
        <v>31</v>
      </c>
      <c r="T976" s="12" t="s">
        <v>859</v>
      </c>
      <c r="U976" s="22"/>
      <c r="V976" s="12">
        <v>150</v>
      </c>
      <c r="W976" s="12"/>
      <c r="X976" s="12">
        <v>1.65</v>
      </c>
      <c r="Y976" s="12">
        <v>1.65</v>
      </c>
      <c r="Z976" s="12">
        <v>1.65</v>
      </c>
      <c r="AA976" s="12">
        <v>1.65</v>
      </c>
      <c r="AB976" s="12">
        <v>1.65</v>
      </c>
      <c r="AC976" s="12">
        <v>1.65</v>
      </c>
      <c r="AD976" s="12">
        <v>1.65</v>
      </c>
      <c r="AE976" s="12"/>
      <c r="AF976" s="12" t="s">
        <v>881</v>
      </c>
      <c r="AG976" s="12" t="s">
        <v>881</v>
      </c>
      <c r="AH976" s="12">
        <v>0.12</v>
      </c>
      <c r="AI976" s="12" t="s">
        <v>882</v>
      </c>
      <c r="AJ976" s="12" t="s">
        <v>883</v>
      </c>
      <c r="AK976" s="12" t="s">
        <v>881</v>
      </c>
      <c r="AL976" s="16" t="s">
        <v>898</v>
      </c>
      <c r="AM976" s="12" t="s">
        <v>1500</v>
      </c>
      <c r="AN976" s="27">
        <f>VLOOKUP(Table24[[#This Row],[USD conversion]],Sheet2!A:B,2,FALSE)</f>
        <v>1</v>
      </c>
      <c r="AO976" s="28">
        <f>Table24[[#This Row],[Min Charge]]*Table24[[#This Row],[Conversion Rate]]</f>
        <v>150</v>
      </c>
      <c r="AP976" s="28">
        <f>Table24[[#This Row],[45]]*Table24[[#This Row],[Conversion Rate]]</f>
        <v>0</v>
      </c>
      <c r="AQ976" s="28">
        <f>Table24[[#This Row],[100]]*Table24[[#This Row],[Conversion Rate]]</f>
        <v>1.65</v>
      </c>
      <c r="AR976" s="28">
        <f>Table24[[#This Row],[200]]*Table24[[#This Row],[Conversion Rate]]</f>
        <v>1.65</v>
      </c>
      <c r="AS976" s="28">
        <f>Table24[[#This Row],[300]]*Table24[[#This Row],[Conversion Rate]]</f>
        <v>1.65</v>
      </c>
      <c r="AT976" s="28">
        <f>Table24[[#This Row],[500]]*Table24[[#This Row],[Conversion Rate]]</f>
        <v>1.65</v>
      </c>
      <c r="AU976" s="28">
        <f>Table24[[#This Row],[1000]]*Table24[[#This Row],[Conversion Rate]]</f>
        <v>1.65</v>
      </c>
      <c r="AV976" s="28">
        <f>Table24[[#This Row],[2500]]*Table24[[#This Row],[Conversion Rate]]</f>
        <v>1.65</v>
      </c>
      <c r="AW976" s="28">
        <f>Table24[[#This Row],[5000]]*Table24[[#This Row],[Conversion Rate]]</f>
        <v>1.65</v>
      </c>
      <c r="AX976" s="28">
        <f>Table24[[#This Row],[All In/ ++]]</f>
        <v>0</v>
      </c>
      <c r="AY976" s="28" t="e">
        <f>Table24[[#This Row],[FSC]]*Table24[[#This Row],[Conversion Rate]]</f>
        <v>#VALUE!</v>
      </c>
      <c r="AZ976" s="28" t="e">
        <f>Table24[[#This Row],[SSC]]*Table24[[#This Row],[Conversion Rate]]</f>
        <v>#VALUE!</v>
      </c>
      <c r="BA976" s="28">
        <f>Table24[[#This Row],[Screening]]*Table24[[#This Row],[Conversion Rate]]</f>
        <v>0.12</v>
      </c>
      <c r="BB976" s="28" t="e">
        <f>Table24[[#This Row],[Other Charges]]*Table24[[#This Row],[Conversion Rate]]</f>
        <v>#VALUE!</v>
      </c>
      <c r="BC976" s="28" t="e">
        <f>Table24[[#This Row],[Dry Ice Charge]]*Table24[[#This Row],[Conversion Rate]]</f>
        <v>#VALUE!</v>
      </c>
      <c r="BD976" s="28" t="e">
        <f>Table24[[#This Row],[SAF/kg]]*Table24[[#This Row],[Conversion Rate]]</f>
        <v>#VALUE!</v>
      </c>
      <c r="BE976" s="30" cm="1">
        <f t="array" ref="BE976">IF(COUNTIFS(F$20:F$1213,F976,G$20:G$1213,G976)&gt;1,
    _xlfn.PERCENTRANK.INC(
        _xlfn._xlws.FILTER(AO$20:AO$1213, (F$20:F$1213=F976)*(G$20:G$1213=G976)*ISNUMBER(AO$20:AO$1213)),
        AO976
    ),
    0
)</f>
        <v>0.33300000000000002</v>
      </c>
      <c r="BF976" s="28" t="str">
        <f t="shared" si="15"/>
        <v>Orange</v>
      </c>
    </row>
    <row r="977" spans="3:58" hidden="1">
      <c r="C977" s="6" t="s">
        <v>20</v>
      </c>
      <c r="D977" s="4" t="s">
        <v>472</v>
      </c>
      <c r="E977" s="4" t="s">
        <v>22</v>
      </c>
      <c r="F977" s="4" t="s">
        <v>37</v>
      </c>
      <c r="G977" s="4" t="s">
        <v>48</v>
      </c>
      <c r="H977" s="4" t="s">
        <v>799</v>
      </c>
      <c r="I977" s="4" t="s">
        <v>799</v>
      </c>
      <c r="J977" s="4" t="s">
        <v>776</v>
      </c>
      <c r="K977" s="4" t="s">
        <v>776</v>
      </c>
      <c r="L9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PharmaYesExpressLAXDENUSUSAMERICASAMERICAS</v>
      </c>
      <c r="M977" s="7">
        <v>10395.659999999996</v>
      </c>
      <c r="N977" s="4">
        <v>493</v>
      </c>
      <c r="O977" s="13">
        <v>21.086531440162265</v>
      </c>
      <c r="P977" s="8" t="s">
        <v>909</v>
      </c>
      <c r="Q977" s="12" t="s">
        <v>472</v>
      </c>
      <c r="R977" s="12" t="s">
        <v>791</v>
      </c>
      <c r="S977" s="12"/>
      <c r="T977" s="12" t="s">
        <v>859</v>
      </c>
      <c r="U977" s="22"/>
      <c r="V977" s="12">
        <v>150</v>
      </c>
      <c r="W977" s="12"/>
      <c r="X977" s="12" t="s">
        <v>897</v>
      </c>
      <c r="Y977" s="12" t="s">
        <v>897</v>
      </c>
      <c r="Z977" s="12" t="s">
        <v>897</v>
      </c>
      <c r="AA977" s="12" t="s">
        <v>897</v>
      </c>
      <c r="AB977" s="12" t="s">
        <v>897</v>
      </c>
      <c r="AC977" s="12" t="s">
        <v>897</v>
      </c>
      <c r="AD977" s="12" t="s">
        <v>897</v>
      </c>
      <c r="AE977" s="12"/>
      <c r="AF977" s="12" t="s">
        <v>881</v>
      </c>
      <c r="AG977" s="12" t="s">
        <v>881</v>
      </c>
      <c r="AH977" s="12">
        <v>0.12</v>
      </c>
      <c r="AI977" s="12" t="s">
        <v>882</v>
      </c>
      <c r="AJ977" s="12" t="s">
        <v>883</v>
      </c>
      <c r="AK977" s="12" t="s">
        <v>881</v>
      </c>
      <c r="AL977" s="16" t="s">
        <v>898</v>
      </c>
      <c r="AM977" s="12" t="s">
        <v>1500</v>
      </c>
      <c r="AN977" s="27">
        <f>VLOOKUP(Table24[[#This Row],[USD conversion]],Sheet2!A:B,2,FALSE)</f>
        <v>1</v>
      </c>
      <c r="AO977" s="28">
        <f>Table24[[#This Row],[Min Charge]]*Table24[[#This Row],[Conversion Rate]]</f>
        <v>150</v>
      </c>
      <c r="AP977" s="28">
        <f>Table24[[#This Row],[45]]*Table24[[#This Row],[Conversion Rate]]</f>
        <v>0</v>
      </c>
      <c r="AQ977" s="28">
        <f>Table24[[#This Row],[100]]*Table24[[#This Row],[Conversion Rate]]</f>
        <v>2.25</v>
      </c>
      <c r="AR977" s="28">
        <f>Table24[[#This Row],[200]]*Table24[[#This Row],[Conversion Rate]]</f>
        <v>2.25</v>
      </c>
      <c r="AS977" s="28">
        <f>Table24[[#This Row],[300]]*Table24[[#This Row],[Conversion Rate]]</f>
        <v>2.25</v>
      </c>
      <c r="AT977" s="28">
        <f>Table24[[#This Row],[500]]*Table24[[#This Row],[Conversion Rate]]</f>
        <v>2.25</v>
      </c>
      <c r="AU977" s="28">
        <f>Table24[[#This Row],[1000]]*Table24[[#This Row],[Conversion Rate]]</f>
        <v>2.25</v>
      </c>
      <c r="AV977" s="28">
        <f>Table24[[#This Row],[2500]]*Table24[[#This Row],[Conversion Rate]]</f>
        <v>2.25</v>
      </c>
      <c r="AW977" s="28">
        <f>Table24[[#This Row],[5000]]*Table24[[#This Row],[Conversion Rate]]</f>
        <v>2.25</v>
      </c>
      <c r="AX977" s="28">
        <f>Table24[[#This Row],[All In/ ++]]</f>
        <v>0</v>
      </c>
      <c r="AY977" s="28" t="e">
        <f>Table24[[#This Row],[FSC]]*Table24[[#This Row],[Conversion Rate]]</f>
        <v>#VALUE!</v>
      </c>
      <c r="AZ977" s="28" t="e">
        <f>Table24[[#This Row],[SSC]]*Table24[[#This Row],[Conversion Rate]]</f>
        <v>#VALUE!</v>
      </c>
      <c r="BA977" s="28">
        <f>Table24[[#This Row],[Screening]]*Table24[[#This Row],[Conversion Rate]]</f>
        <v>0.12</v>
      </c>
      <c r="BB977" s="28" t="e">
        <f>Table24[[#This Row],[Other Charges]]*Table24[[#This Row],[Conversion Rate]]</f>
        <v>#VALUE!</v>
      </c>
      <c r="BC977" s="28" t="e">
        <f>Table24[[#This Row],[Dry Ice Charge]]*Table24[[#This Row],[Conversion Rate]]</f>
        <v>#VALUE!</v>
      </c>
      <c r="BD977" s="28" t="e">
        <f>Table24[[#This Row],[SAF/kg]]*Table24[[#This Row],[Conversion Rate]]</f>
        <v>#VALUE!</v>
      </c>
      <c r="BE977" s="30" cm="1">
        <f t="array" ref="BE977">IF(COUNTIFS(F$20:F$1213,F977,G$20:G$1213,G977)&gt;1,
    _xlfn.PERCENTRANK.INC(
        _xlfn._xlws.FILTER(AO$20:AO$1213, (F$20:F$1213=F977)*(G$20:G$1213=G977)*ISNUMBER(AO$20:AO$1213)),
        AO977
    ),
    0
)</f>
        <v>0</v>
      </c>
      <c r="BF977" s="28" t="str">
        <f t="shared" si="15"/>
        <v>Green</v>
      </c>
    </row>
    <row r="978" spans="3:58" hidden="1">
      <c r="C978" s="6" t="s">
        <v>20</v>
      </c>
      <c r="D978" s="4" t="s">
        <v>472</v>
      </c>
      <c r="E978" s="4" t="s">
        <v>22</v>
      </c>
      <c r="F978" s="4" t="s">
        <v>37</v>
      </c>
      <c r="G978" s="4" t="s">
        <v>31</v>
      </c>
      <c r="H978" s="4" t="s">
        <v>799</v>
      </c>
      <c r="I978" s="4" t="s">
        <v>799</v>
      </c>
      <c r="J978" s="4" t="s">
        <v>776</v>
      </c>
      <c r="K978" s="4" t="s">
        <v>776</v>
      </c>
      <c r="L9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PharmaYesExpressLAXEWRUSUSAMERICASAMERICAS</v>
      </c>
      <c r="M978" s="7">
        <v>31271.030000000002</v>
      </c>
      <c r="N978" s="4">
        <v>284</v>
      </c>
      <c r="O978" s="13">
        <v>110.10926056338029</v>
      </c>
      <c r="P978" s="8" t="s">
        <v>909</v>
      </c>
      <c r="Q978" s="12" t="s">
        <v>472</v>
      </c>
      <c r="R978" s="12" t="s">
        <v>791</v>
      </c>
      <c r="S978" s="12"/>
      <c r="T978" s="12" t="s">
        <v>859</v>
      </c>
      <c r="U978" s="22"/>
      <c r="V978" s="12">
        <v>150</v>
      </c>
      <c r="W978" s="12"/>
      <c r="X978" s="12" t="s">
        <v>897</v>
      </c>
      <c r="Y978" s="12" t="s">
        <v>897</v>
      </c>
      <c r="Z978" s="12" t="s">
        <v>897</v>
      </c>
      <c r="AA978" s="12" t="s">
        <v>897</v>
      </c>
      <c r="AB978" s="12" t="s">
        <v>897</v>
      </c>
      <c r="AC978" s="12" t="s">
        <v>897</v>
      </c>
      <c r="AD978" s="12" t="s">
        <v>897</v>
      </c>
      <c r="AE978" s="12"/>
      <c r="AF978" s="12" t="s">
        <v>881</v>
      </c>
      <c r="AG978" s="12" t="s">
        <v>881</v>
      </c>
      <c r="AH978" s="12">
        <v>0.12</v>
      </c>
      <c r="AI978" s="12" t="s">
        <v>882</v>
      </c>
      <c r="AJ978" s="12" t="s">
        <v>883</v>
      </c>
      <c r="AK978" s="12" t="s">
        <v>881</v>
      </c>
      <c r="AL978" s="16" t="s">
        <v>898</v>
      </c>
      <c r="AM978" s="12" t="s">
        <v>1500</v>
      </c>
      <c r="AN978" s="27">
        <f>VLOOKUP(Table24[[#This Row],[USD conversion]],Sheet2!A:B,2,FALSE)</f>
        <v>1</v>
      </c>
      <c r="AO978" s="28">
        <f>Table24[[#This Row],[Min Charge]]*Table24[[#This Row],[Conversion Rate]]</f>
        <v>150</v>
      </c>
      <c r="AP978" s="28">
        <f>Table24[[#This Row],[45]]*Table24[[#This Row],[Conversion Rate]]</f>
        <v>0</v>
      </c>
      <c r="AQ978" s="28">
        <f>Table24[[#This Row],[100]]*Table24[[#This Row],[Conversion Rate]]</f>
        <v>2.25</v>
      </c>
      <c r="AR978" s="28">
        <f>Table24[[#This Row],[200]]*Table24[[#This Row],[Conversion Rate]]</f>
        <v>2.25</v>
      </c>
      <c r="AS978" s="28">
        <f>Table24[[#This Row],[300]]*Table24[[#This Row],[Conversion Rate]]</f>
        <v>2.25</v>
      </c>
      <c r="AT978" s="28">
        <f>Table24[[#This Row],[500]]*Table24[[#This Row],[Conversion Rate]]</f>
        <v>2.25</v>
      </c>
      <c r="AU978" s="28">
        <f>Table24[[#This Row],[1000]]*Table24[[#This Row],[Conversion Rate]]</f>
        <v>2.25</v>
      </c>
      <c r="AV978" s="28">
        <f>Table24[[#This Row],[2500]]*Table24[[#This Row],[Conversion Rate]]</f>
        <v>2.25</v>
      </c>
      <c r="AW978" s="28">
        <f>Table24[[#This Row],[5000]]*Table24[[#This Row],[Conversion Rate]]</f>
        <v>2.25</v>
      </c>
      <c r="AX978" s="28">
        <f>Table24[[#This Row],[All In/ ++]]</f>
        <v>0</v>
      </c>
      <c r="AY978" s="28" t="e">
        <f>Table24[[#This Row],[FSC]]*Table24[[#This Row],[Conversion Rate]]</f>
        <v>#VALUE!</v>
      </c>
      <c r="AZ978" s="28" t="e">
        <f>Table24[[#This Row],[SSC]]*Table24[[#This Row],[Conversion Rate]]</f>
        <v>#VALUE!</v>
      </c>
      <c r="BA978" s="28">
        <f>Table24[[#This Row],[Screening]]*Table24[[#This Row],[Conversion Rate]]</f>
        <v>0.12</v>
      </c>
      <c r="BB978" s="28" t="e">
        <f>Table24[[#This Row],[Other Charges]]*Table24[[#This Row],[Conversion Rate]]</f>
        <v>#VALUE!</v>
      </c>
      <c r="BC978" s="28" t="e">
        <f>Table24[[#This Row],[Dry Ice Charge]]*Table24[[#This Row],[Conversion Rate]]</f>
        <v>#VALUE!</v>
      </c>
      <c r="BD978" s="28" t="e">
        <f>Table24[[#This Row],[SAF/kg]]*Table24[[#This Row],[Conversion Rate]]</f>
        <v>#VALUE!</v>
      </c>
      <c r="BE978" s="30" cm="1">
        <f t="array" ref="BE978">IF(COUNTIFS(F$20:F$1213,F978,G$20:G$1213,G978)&gt;1,
    _xlfn.PERCENTRANK.INC(
        _xlfn._xlws.FILTER(AO$20:AO$1213, (F$20:F$1213=F978)*(G$20:G$1213=G978)*ISNUMBER(AO$20:AO$1213)),
        AO978
    ),
    0
)</f>
        <v>0</v>
      </c>
      <c r="BF978" s="28" t="str">
        <f t="shared" si="15"/>
        <v>Green</v>
      </c>
    </row>
    <row r="979" spans="3:58">
      <c r="C979" s="6" t="s">
        <v>28</v>
      </c>
      <c r="D979" s="4" t="s">
        <v>21</v>
      </c>
      <c r="E979" s="4" t="s">
        <v>36</v>
      </c>
      <c r="F979" s="4" t="s">
        <v>37</v>
      </c>
      <c r="G979" s="4" t="s">
        <v>51</v>
      </c>
      <c r="H979" s="4" t="s">
        <v>799</v>
      </c>
      <c r="I979" s="4" t="s">
        <v>800</v>
      </c>
      <c r="J979" s="4" t="s">
        <v>776</v>
      </c>
      <c r="K979" s="4" t="s">
        <v>778</v>
      </c>
      <c r="L9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AviationNoStandardLAXFRAUSDEAMERICASEMEA</v>
      </c>
      <c r="M979" s="7">
        <v>2642.3817450000015</v>
      </c>
      <c r="N979" s="4">
        <v>254</v>
      </c>
      <c r="O979" s="13">
        <v>10.403077736220478</v>
      </c>
      <c r="P979" s="8" t="s">
        <v>909</v>
      </c>
      <c r="Q979" s="12" t="s">
        <v>472</v>
      </c>
      <c r="R979" s="12" t="s">
        <v>792</v>
      </c>
      <c r="S979" s="12" t="s">
        <v>49</v>
      </c>
      <c r="T979" s="12" t="s">
        <v>859</v>
      </c>
      <c r="U979" s="22">
        <v>46</v>
      </c>
      <c r="V979" s="12">
        <v>500</v>
      </c>
      <c r="W979" s="12"/>
      <c r="X979" s="12">
        <v>4.25</v>
      </c>
      <c r="Y979" s="12">
        <v>4.25</v>
      </c>
      <c r="Z979" s="12">
        <v>4.25</v>
      </c>
      <c r="AA979" s="12">
        <v>4.25</v>
      </c>
      <c r="AB979" s="12">
        <v>4.25</v>
      </c>
      <c r="AC979" s="12">
        <v>4.25</v>
      </c>
      <c r="AD979" s="12">
        <v>4.25</v>
      </c>
      <c r="AE979" s="12"/>
      <c r="AF979" s="12" t="s">
        <v>881</v>
      </c>
      <c r="AG979" s="12" t="s">
        <v>881</v>
      </c>
      <c r="AH979" s="12">
        <v>0.12</v>
      </c>
      <c r="AI979" s="12" t="s">
        <v>882</v>
      </c>
      <c r="AJ979" s="12" t="s">
        <v>883</v>
      </c>
      <c r="AK979" s="12" t="s">
        <v>881</v>
      </c>
      <c r="AL979" s="16" t="s">
        <v>884</v>
      </c>
      <c r="AM979" s="12" t="s">
        <v>1500</v>
      </c>
      <c r="AN979" s="27">
        <f>VLOOKUP(Table24[[#This Row],[USD conversion]],Sheet2!A:B,2,FALSE)</f>
        <v>1</v>
      </c>
      <c r="AO979" s="28">
        <f>Table24[[#This Row],[Min Charge]]*Table24[[#This Row],[Conversion Rate]]</f>
        <v>500</v>
      </c>
      <c r="AP979" s="28">
        <f>Table24[[#This Row],[45]]*Table24[[#This Row],[Conversion Rate]]</f>
        <v>0</v>
      </c>
      <c r="AQ979" s="28">
        <f>Table24[[#This Row],[100]]*Table24[[#This Row],[Conversion Rate]]</f>
        <v>4.25</v>
      </c>
      <c r="AR979" s="28">
        <f>Table24[[#This Row],[200]]*Table24[[#This Row],[Conversion Rate]]</f>
        <v>4.25</v>
      </c>
      <c r="AS979" s="28">
        <f>Table24[[#This Row],[300]]*Table24[[#This Row],[Conversion Rate]]</f>
        <v>4.25</v>
      </c>
      <c r="AT979" s="28">
        <f>Table24[[#This Row],[500]]*Table24[[#This Row],[Conversion Rate]]</f>
        <v>4.25</v>
      </c>
      <c r="AU979" s="28">
        <f>Table24[[#This Row],[1000]]*Table24[[#This Row],[Conversion Rate]]</f>
        <v>4.25</v>
      </c>
      <c r="AV979" s="28">
        <f>Table24[[#This Row],[2500]]*Table24[[#This Row],[Conversion Rate]]</f>
        <v>4.25</v>
      </c>
      <c r="AW979" s="28">
        <f>Table24[[#This Row],[5000]]*Table24[[#This Row],[Conversion Rate]]</f>
        <v>4.25</v>
      </c>
      <c r="AX979" s="28">
        <f>Table24[[#This Row],[All In/ ++]]</f>
        <v>0</v>
      </c>
      <c r="AY979" s="28" t="e">
        <f>Table24[[#This Row],[FSC]]*Table24[[#This Row],[Conversion Rate]]</f>
        <v>#VALUE!</v>
      </c>
      <c r="AZ979" s="28" t="e">
        <f>Table24[[#This Row],[SSC]]*Table24[[#This Row],[Conversion Rate]]</f>
        <v>#VALUE!</v>
      </c>
      <c r="BA979" s="28">
        <f>Table24[[#This Row],[Screening]]*Table24[[#This Row],[Conversion Rate]]</f>
        <v>0.12</v>
      </c>
      <c r="BB979" s="28" t="e">
        <f>Table24[[#This Row],[Other Charges]]*Table24[[#This Row],[Conversion Rate]]</f>
        <v>#VALUE!</v>
      </c>
      <c r="BC979" s="28" t="e">
        <f>Table24[[#This Row],[Dry Ice Charge]]*Table24[[#This Row],[Conversion Rate]]</f>
        <v>#VALUE!</v>
      </c>
      <c r="BD979" s="28" t="e">
        <f>Table24[[#This Row],[SAF/kg]]*Table24[[#This Row],[Conversion Rate]]</f>
        <v>#VALUE!</v>
      </c>
      <c r="BE979" s="30" cm="1">
        <f t="array" ref="BE979">IF(COUNTIFS(F$20:F$1213,F979,G$20:G$1213,G979)&gt;1,
    _xlfn.PERCENTRANK.INC(
        _xlfn._xlws.FILTER(AO$20:AO$1213, (F$20:F$1213=F979)*(G$20:G$1213=G979)*ISNUMBER(AO$20:AO$1213)),
        AO979
    ),
    0
)</f>
        <v>0.77700000000000002</v>
      </c>
      <c r="BF979" s="28" t="str">
        <f t="shared" si="15"/>
        <v>Red</v>
      </c>
    </row>
    <row r="980" spans="3:58">
      <c r="C980" s="6" t="s">
        <v>20</v>
      </c>
      <c r="D980" s="4" t="s">
        <v>472</v>
      </c>
      <c r="E980" s="4" t="s">
        <v>22</v>
      </c>
      <c r="F980" s="4" t="s">
        <v>37</v>
      </c>
      <c r="G980" s="4" t="s">
        <v>51</v>
      </c>
      <c r="H980" s="4" t="s">
        <v>799</v>
      </c>
      <c r="I980" s="4" t="s">
        <v>800</v>
      </c>
      <c r="J980" s="4" t="s">
        <v>776</v>
      </c>
      <c r="K980" s="4" t="s">
        <v>778</v>
      </c>
      <c r="L9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PharmaYesExpressLAXFRAUSDEAMERICASEMEA</v>
      </c>
      <c r="M980" s="7">
        <v>21737.373988799995</v>
      </c>
      <c r="N980" s="4">
        <v>330</v>
      </c>
      <c r="O980" s="13">
        <v>65.870830269090888</v>
      </c>
      <c r="P980" s="8" t="s">
        <v>909</v>
      </c>
      <c r="Q980" s="12" t="s">
        <v>472</v>
      </c>
      <c r="R980" s="12" t="s">
        <v>792</v>
      </c>
      <c r="S980" s="12" t="s">
        <v>49</v>
      </c>
      <c r="T980" s="12" t="s">
        <v>859</v>
      </c>
      <c r="U980" s="22"/>
      <c r="V980" s="12">
        <v>150</v>
      </c>
      <c r="W980" s="12"/>
      <c r="X980" s="12">
        <v>1.65</v>
      </c>
      <c r="Y980" s="12">
        <v>1.65</v>
      </c>
      <c r="Z980" s="12">
        <v>1.65</v>
      </c>
      <c r="AA980" s="12">
        <v>1.65</v>
      </c>
      <c r="AB980" s="12">
        <v>1.65</v>
      </c>
      <c r="AC980" s="12">
        <v>1.65</v>
      </c>
      <c r="AD980" s="12">
        <v>1.65</v>
      </c>
      <c r="AE980" s="12"/>
      <c r="AF980" s="12" t="s">
        <v>881</v>
      </c>
      <c r="AG980" s="12" t="s">
        <v>881</v>
      </c>
      <c r="AH980" s="12">
        <v>0.12</v>
      </c>
      <c r="AI980" s="12" t="s">
        <v>882</v>
      </c>
      <c r="AJ980" s="12" t="s">
        <v>883</v>
      </c>
      <c r="AK980" s="12" t="s">
        <v>881</v>
      </c>
      <c r="AL980" s="16" t="s">
        <v>898</v>
      </c>
      <c r="AM980" s="12" t="s">
        <v>1500</v>
      </c>
      <c r="AN980" s="27">
        <f>VLOOKUP(Table24[[#This Row],[USD conversion]],Sheet2!A:B,2,FALSE)</f>
        <v>1</v>
      </c>
      <c r="AO980" s="28">
        <f>Table24[[#This Row],[Min Charge]]*Table24[[#This Row],[Conversion Rate]]</f>
        <v>150</v>
      </c>
      <c r="AP980" s="28">
        <f>Table24[[#This Row],[45]]*Table24[[#This Row],[Conversion Rate]]</f>
        <v>0</v>
      </c>
      <c r="AQ980" s="28">
        <f>Table24[[#This Row],[100]]*Table24[[#This Row],[Conversion Rate]]</f>
        <v>1.65</v>
      </c>
      <c r="AR980" s="28">
        <f>Table24[[#This Row],[200]]*Table24[[#This Row],[Conversion Rate]]</f>
        <v>1.65</v>
      </c>
      <c r="AS980" s="28">
        <f>Table24[[#This Row],[300]]*Table24[[#This Row],[Conversion Rate]]</f>
        <v>1.65</v>
      </c>
      <c r="AT980" s="28">
        <f>Table24[[#This Row],[500]]*Table24[[#This Row],[Conversion Rate]]</f>
        <v>1.65</v>
      </c>
      <c r="AU980" s="28">
        <f>Table24[[#This Row],[1000]]*Table24[[#This Row],[Conversion Rate]]</f>
        <v>1.65</v>
      </c>
      <c r="AV980" s="28">
        <f>Table24[[#This Row],[2500]]*Table24[[#This Row],[Conversion Rate]]</f>
        <v>1.65</v>
      </c>
      <c r="AW980" s="28">
        <f>Table24[[#This Row],[5000]]*Table24[[#This Row],[Conversion Rate]]</f>
        <v>1.65</v>
      </c>
      <c r="AX980" s="28">
        <f>Table24[[#This Row],[All In/ ++]]</f>
        <v>0</v>
      </c>
      <c r="AY980" s="28" t="e">
        <f>Table24[[#This Row],[FSC]]*Table24[[#This Row],[Conversion Rate]]</f>
        <v>#VALUE!</v>
      </c>
      <c r="AZ980" s="28" t="e">
        <f>Table24[[#This Row],[SSC]]*Table24[[#This Row],[Conversion Rate]]</f>
        <v>#VALUE!</v>
      </c>
      <c r="BA980" s="28">
        <f>Table24[[#This Row],[Screening]]*Table24[[#This Row],[Conversion Rate]]</f>
        <v>0.12</v>
      </c>
      <c r="BB980" s="28" t="e">
        <f>Table24[[#This Row],[Other Charges]]*Table24[[#This Row],[Conversion Rate]]</f>
        <v>#VALUE!</v>
      </c>
      <c r="BC980" s="28" t="e">
        <f>Table24[[#This Row],[Dry Ice Charge]]*Table24[[#This Row],[Conversion Rate]]</f>
        <v>#VALUE!</v>
      </c>
      <c r="BD980" s="28" t="e">
        <f>Table24[[#This Row],[SAF/kg]]*Table24[[#This Row],[Conversion Rate]]</f>
        <v>#VALUE!</v>
      </c>
      <c r="BE980" s="30" cm="1">
        <f t="array" ref="BE980">IF(COUNTIFS(F$20:F$1213,F980,G$20:G$1213,G980)&gt;1,
    _xlfn.PERCENTRANK.INC(
        _xlfn._xlws.FILTER(AO$20:AO$1213, (F$20:F$1213=F980)*(G$20:G$1213=G980)*ISNUMBER(AO$20:AO$1213)),
        AO980
    ),
    0
)</f>
        <v>0.55500000000000005</v>
      </c>
      <c r="BF980" s="28" t="str">
        <f t="shared" si="15"/>
        <v>Orange</v>
      </c>
    </row>
    <row r="981" spans="3:58" hidden="1">
      <c r="C981" s="6" t="s">
        <v>20</v>
      </c>
      <c r="D981" s="4" t="s">
        <v>21</v>
      </c>
      <c r="E981" s="4" t="s">
        <v>22</v>
      </c>
      <c r="F981" s="4" t="s">
        <v>37</v>
      </c>
      <c r="G981" s="4" t="s">
        <v>97</v>
      </c>
      <c r="H981" s="4" t="s">
        <v>799</v>
      </c>
      <c r="I981" s="4" t="s">
        <v>808</v>
      </c>
      <c r="J981" s="4" t="s">
        <v>776</v>
      </c>
      <c r="K981" s="4" t="s">
        <v>777</v>
      </c>
      <c r="L9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981" s="7">
        <v>4306.1200000000053</v>
      </c>
      <c r="N981" s="4">
        <v>469</v>
      </c>
      <c r="O981" s="13">
        <v>9.1814925373134439</v>
      </c>
      <c r="P981" s="8" t="s">
        <v>909</v>
      </c>
      <c r="Q981" s="12" t="s">
        <v>472</v>
      </c>
      <c r="R981" s="12" t="s">
        <v>791</v>
      </c>
      <c r="S981" s="12"/>
      <c r="T981" s="12" t="s">
        <v>859</v>
      </c>
      <c r="U981" s="22"/>
      <c r="V981" s="12">
        <v>150</v>
      </c>
      <c r="W981" s="12"/>
      <c r="X981" s="12">
        <v>1.5</v>
      </c>
      <c r="Y981" s="12">
        <v>1.5</v>
      </c>
      <c r="Z981" s="12">
        <v>1.5</v>
      </c>
      <c r="AA981" s="12">
        <v>1.5</v>
      </c>
      <c r="AB981" s="12">
        <v>1.5</v>
      </c>
      <c r="AC981" s="12">
        <v>1.5</v>
      </c>
      <c r="AD981" s="12">
        <v>1.5</v>
      </c>
      <c r="AE981" s="12"/>
      <c r="AF981" s="12" t="s">
        <v>881</v>
      </c>
      <c r="AG981" s="12" t="s">
        <v>881</v>
      </c>
      <c r="AH981" s="12">
        <v>0.12</v>
      </c>
      <c r="AI981" s="12" t="s">
        <v>882</v>
      </c>
      <c r="AJ981" s="12" t="s">
        <v>883</v>
      </c>
      <c r="AK981" s="12" t="s">
        <v>881</v>
      </c>
      <c r="AL981" s="16" t="s">
        <v>885</v>
      </c>
      <c r="AM981" s="12" t="s">
        <v>1500</v>
      </c>
      <c r="AN981" s="27">
        <f>VLOOKUP(Table24[[#This Row],[USD conversion]],Sheet2!A:B,2,FALSE)</f>
        <v>1</v>
      </c>
      <c r="AO981" s="28">
        <f>Table24[[#This Row],[Min Charge]]*Table24[[#This Row],[Conversion Rate]]</f>
        <v>150</v>
      </c>
      <c r="AP981" s="28">
        <f>Table24[[#This Row],[45]]*Table24[[#This Row],[Conversion Rate]]</f>
        <v>0</v>
      </c>
      <c r="AQ981" s="28">
        <f>Table24[[#This Row],[100]]*Table24[[#This Row],[Conversion Rate]]</f>
        <v>1.5</v>
      </c>
      <c r="AR981" s="28">
        <f>Table24[[#This Row],[200]]*Table24[[#This Row],[Conversion Rate]]</f>
        <v>1.5</v>
      </c>
      <c r="AS981" s="28">
        <f>Table24[[#This Row],[300]]*Table24[[#This Row],[Conversion Rate]]</f>
        <v>1.5</v>
      </c>
      <c r="AT981" s="28">
        <f>Table24[[#This Row],[500]]*Table24[[#This Row],[Conversion Rate]]</f>
        <v>1.5</v>
      </c>
      <c r="AU981" s="28">
        <f>Table24[[#This Row],[1000]]*Table24[[#This Row],[Conversion Rate]]</f>
        <v>1.5</v>
      </c>
      <c r="AV981" s="28">
        <f>Table24[[#This Row],[2500]]*Table24[[#This Row],[Conversion Rate]]</f>
        <v>1.5</v>
      </c>
      <c r="AW981" s="28">
        <f>Table24[[#This Row],[5000]]*Table24[[#This Row],[Conversion Rate]]</f>
        <v>1.5</v>
      </c>
      <c r="AX981" s="28">
        <f>Table24[[#This Row],[All In/ ++]]</f>
        <v>0</v>
      </c>
      <c r="AY981" s="28" t="e">
        <f>Table24[[#This Row],[FSC]]*Table24[[#This Row],[Conversion Rate]]</f>
        <v>#VALUE!</v>
      </c>
      <c r="AZ981" s="28" t="e">
        <f>Table24[[#This Row],[SSC]]*Table24[[#This Row],[Conversion Rate]]</f>
        <v>#VALUE!</v>
      </c>
      <c r="BA981" s="28">
        <f>Table24[[#This Row],[Screening]]*Table24[[#This Row],[Conversion Rate]]</f>
        <v>0.12</v>
      </c>
      <c r="BB981" s="28" t="e">
        <f>Table24[[#This Row],[Other Charges]]*Table24[[#This Row],[Conversion Rate]]</f>
        <v>#VALUE!</v>
      </c>
      <c r="BC981" s="28" t="e">
        <f>Table24[[#This Row],[Dry Ice Charge]]*Table24[[#This Row],[Conversion Rate]]</f>
        <v>#VALUE!</v>
      </c>
      <c r="BD981" s="28" t="e">
        <f>Table24[[#This Row],[SAF/kg]]*Table24[[#This Row],[Conversion Rate]]</f>
        <v>#VALUE!</v>
      </c>
      <c r="BE981" s="30" cm="1">
        <f t="array" ref="BE981">IF(COUNTIFS(F$20:F$1213,F981,G$20:G$1213,G981)&gt;1,
    _xlfn.PERCENTRANK.INC(
        _xlfn._xlws.FILTER(AO$20:AO$1213, (F$20:F$1213=F981)*(G$20:G$1213=G981)*ISNUMBER(AO$20:AO$1213)),
        AO981
    ),
    0
)</f>
        <v>0.35199999999999998</v>
      </c>
      <c r="BF981" s="28" t="str">
        <f t="shared" si="15"/>
        <v>Orange</v>
      </c>
    </row>
    <row r="982" spans="3:58" hidden="1">
      <c r="C982" s="6" t="s">
        <v>20</v>
      </c>
      <c r="D982" s="4" t="s">
        <v>472</v>
      </c>
      <c r="E982" s="4" t="s">
        <v>22</v>
      </c>
      <c r="F982" s="4" t="s">
        <v>37</v>
      </c>
      <c r="G982" s="4" t="s">
        <v>97</v>
      </c>
      <c r="H982" s="4" t="s">
        <v>799</v>
      </c>
      <c r="I982" s="4" t="s">
        <v>808</v>
      </c>
      <c r="J982" s="4" t="s">
        <v>776</v>
      </c>
      <c r="K982" s="4" t="s">
        <v>777</v>
      </c>
      <c r="L9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982" s="7">
        <v>16840.369999999959</v>
      </c>
      <c r="N982" s="4">
        <v>449</v>
      </c>
      <c r="O982" s="13">
        <v>37.506391982182535</v>
      </c>
      <c r="P982" s="8" t="s">
        <v>909</v>
      </c>
      <c r="Q982" s="12" t="s">
        <v>472</v>
      </c>
      <c r="R982" s="12" t="s">
        <v>791</v>
      </c>
      <c r="S982" s="12"/>
      <c r="T982" s="12" t="s">
        <v>859</v>
      </c>
      <c r="U982" s="22"/>
      <c r="V982" s="12">
        <v>150</v>
      </c>
      <c r="W982" s="12"/>
      <c r="X982" s="12">
        <v>1.25</v>
      </c>
      <c r="Y982" s="12">
        <v>1.25</v>
      </c>
      <c r="Z982" s="12">
        <v>1.25</v>
      </c>
      <c r="AA982" s="12">
        <v>1.25</v>
      </c>
      <c r="AB982" s="12">
        <v>1.25</v>
      </c>
      <c r="AC982" s="12">
        <v>1.25</v>
      </c>
      <c r="AD982" s="12">
        <v>1.25</v>
      </c>
      <c r="AE982" s="12"/>
      <c r="AF982" s="12" t="s">
        <v>881</v>
      </c>
      <c r="AG982" s="12" t="s">
        <v>881</v>
      </c>
      <c r="AH982" s="12">
        <v>0.12</v>
      </c>
      <c r="AI982" s="12" t="s">
        <v>882</v>
      </c>
      <c r="AJ982" s="12" t="s">
        <v>883</v>
      </c>
      <c r="AK982" s="12" t="s">
        <v>881</v>
      </c>
      <c r="AL982" s="16" t="s">
        <v>898</v>
      </c>
      <c r="AM982" s="12" t="s">
        <v>1500</v>
      </c>
      <c r="AN982" s="27">
        <f>VLOOKUP(Table24[[#This Row],[USD conversion]],Sheet2!A:B,2,FALSE)</f>
        <v>1</v>
      </c>
      <c r="AO982" s="28">
        <f>Table24[[#This Row],[Min Charge]]*Table24[[#This Row],[Conversion Rate]]</f>
        <v>150</v>
      </c>
      <c r="AP982" s="28">
        <f>Table24[[#This Row],[45]]*Table24[[#This Row],[Conversion Rate]]</f>
        <v>0</v>
      </c>
      <c r="AQ982" s="28">
        <f>Table24[[#This Row],[100]]*Table24[[#This Row],[Conversion Rate]]</f>
        <v>1.25</v>
      </c>
      <c r="AR982" s="28">
        <f>Table24[[#This Row],[200]]*Table24[[#This Row],[Conversion Rate]]</f>
        <v>1.25</v>
      </c>
      <c r="AS982" s="28">
        <f>Table24[[#This Row],[300]]*Table24[[#This Row],[Conversion Rate]]</f>
        <v>1.25</v>
      </c>
      <c r="AT982" s="28">
        <f>Table24[[#This Row],[500]]*Table24[[#This Row],[Conversion Rate]]</f>
        <v>1.25</v>
      </c>
      <c r="AU982" s="28">
        <f>Table24[[#This Row],[1000]]*Table24[[#This Row],[Conversion Rate]]</f>
        <v>1.25</v>
      </c>
      <c r="AV982" s="28">
        <f>Table24[[#This Row],[2500]]*Table24[[#This Row],[Conversion Rate]]</f>
        <v>1.25</v>
      </c>
      <c r="AW982" s="28">
        <f>Table24[[#This Row],[5000]]*Table24[[#This Row],[Conversion Rate]]</f>
        <v>1.25</v>
      </c>
      <c r="AX982" s="28">
        <f>Table24[[#This Row],[All In/ ++]]</f>
        <v>0</v>
      </c>
      <c r="AY982" s="28" t="e">
        <f>Table24[[#This Row],[FSC]]*Table24[[#This Row],[Conversion Rate]]</f>
        <v>#VALUE!</v>
      </c>
      <c r="AZ982" s="28" t="e">
        <f>Table24[[#This Row],[SSC]]*Table24[[#This Row],[Conversion Rate]]</f>
        <v>#VALUE!</v>
      </c>
      <c r="BA982" s="28">
        <f>Table24[[#This Row],[Screening]]*Table24[[#This Row],[Conversion Rate]]</f>
        <v>0.12</v>
      </c>
      <c r="BB982" s="28" t="e">
        <f>Table24[[#This Row],[Other Charges]]*Table24[[#This Row],[Conversion Rate]]</f>
        <v>#VALUE!</v>
      </c>
      <c r="BC982" s="28" t="e">
        <f>Table24[[#This Row],[Dry Ice Charge]]*Table24[[#This Row],[Conversion Rate]]</f>
        <v>#VALUE!</v>
      </c>
      <c r="BD982" s="28" t="e">
        <f>Table24[[#This Row],[SAF/kg]]*Table24[[#This Row],[Conversion Rate]]</f>
        <v>#VALUE!</v>
      </c>
      <c r="BE982" s="30" cm="1">
        <f t="array" ref="BE982">IF(COUNTIFS(F$20:F$1213,F982,G$20:G$1213,G982)&gt;1,
    _xlfn.PERCENTRANK.INC(
        _xlfn._xlws.FILTER(AO$20:AO$1213, (F$20:F$1213=F982)*(G$20:G$1213=G982)*ISNUMBER(AO$20:AO$1213)),
        AO982
    ),
    0
)</f>
        <v>0.35199999999999998</v>
      </c>
      <c r="BF982" s="28" t="str">
        <f t="shared" si="15"/>
        <v>Orange</v>
      </c>
    </row>
    <row r="983" spans="3:58" hidden="1">
      <c r="C983" s="6" t="s">
        <v>20</v>
      </c>
      <c r="D983" s="4" t="s">
        <v>472</v>
      </c>
      <c r="E983" s="4" t="s">
        <v>22</v>
      </c>
      <c r="F983" s="4" t="s">
        <v>37</v>
      </c>
      <c r="G983" s="4" t="s">
        <v>57</v>
      </c>
      <c r="H983" s="4" t="s">
        <v>799</v>
      </c>
      <c r="I983" s="4" t="s">
        <v>799</v>
      </c>
      <c r="J983" s="4" t="s">
        <v>776</v>
      </c>
      <c r="K983" s="4" t="s">
        <v>776</v>
      </c>
      <c r="L9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PharmaYesExpressLAXIADUSUSAMERICASAMERICAS</v>
      </c>
      <c r="M983" s="7">
        <v>18189.977019999998</v>
      </c>
      <c r="N983" s="4">
        <v>549</v>
      </c>
      <c r="O983" s="13">
        <v>33.132927176684881</v>
      </c>
      <c r="P983" s="8" t="s">
        <v>909</v>
      </c>
      <c r="Q983" s="12" t="s">
        <v>472</v>
      </c>
      <c r="R983" s="12" t="s">
        <v>791</v>
      </c>
      <c r="S983" s="12"/>
      <c r="T983" s="12" t="s">
        <v>859</v>
      </c>
      <c r="U983" s="22"/>
      <c r="V983" s="12">
        <v>150</v>
      </c>
      <c r="W983" s="12"/>
      <c r="X983" s="12" t="s">
        <v>897</v>
      </c>
      <c r="Y983" s="12" t="s">
        <v>897</v>
      </c>
      <c r="Z983" s="12" t="s">
        <v>897</v>
      </c>
      <c r="AA983" s="12" t="s">
        <v>897</v>
      </c>
      <c r="AB983" s="12" t="s">
        <v>897</v>
      </c>
      <c r="AC983" s="12" t="s">
        <v>897</v>
      </c>
      <c r="AD983" s="12" t="s">
        <v>897</v>
      </c>
      <c r="AE983" s="12"/>
      <c r="AF983" s="12" t="s">
        <v>881</v>
      </c>
      <c r="AG983" s="12" t="s">
        <v>881</v>
      </c>
      <c r="AH983" s="12">
        <v>0.12</v>
      </c>
      <c r="AI983" s="12" t="s">
        <v>882</v>
      </c>
      <c r="AJ983" s="12" t="s">
        <v>883</v>
      </c>
      <c r="AK983" s="12" t="s">
        <v>881</v>
      </c>
      <c r="AL983" s="16" t="s">
        <v>898</v>
      </c>
      <c r="AM983" s="12" t="s">
        <v>1500</v>
      </c>
      <c r="AN983" s="27">
        <f>VLOOKUP(Table24[[#This Row],[USD conversion]],Sheet2!A:B,2,FALSE)</f>
        <v>1</v>
      </c>
      <c r="AO983" s="28">
        <f>Table24[[#This Row],[Min Charge]]*Table24[[#This Row],[Conversion Rate]]</f>
        <v>150</v>
      </c>
      <c r="AP983" s="28">
        <f>Table24[[#This Row],[45]]*Table24[[#This Row],[Conversion Rate]]</f>
        <v>0</v>
      </c>
      <c r="AQ983" s="28">
        <f>Table24[[#This Row],[100]]*Table24[[#This Row],[Conversion Rate]]</f>
        <v>2.25</v>
      </c>
      <c r="AR983" s="28">
        <f>Table24[[#This Row],[200]]*Table24[[#This Row],[Conversion Rate]]</f>
        <v>2.25</v>
      </c>
      <c r="AS983" s="28">
        <f>Table24[[#This Row],[300]]*Table24[[#This Row],[Conversion Rate]]</f>
        <v>2.25</v>
      </c>
      <c r="AT983" s="28">
        <f>Table24[[#This Row],[500]]*Table24[[#This Row],[Conversion Rate]]</f>
        <v>2.25</v>
      </c>
      <c r="AU983" s="28">
        <f>Table24[[#This Row],[1000]]*Table24[[#This Row],[Conversion Rate]]</f>
        <v>2.25</v>
      </c>
      <c r="AV983" s="28">
        <f>Table24[[#This Row],[2500]]*Table24[[#This Row],[Conversion Rate]]</f>
        <v>2.25</v>
      </c>
      <c r="AW983" s="28">
        <f>Table24[[#This Row],[5000]]*Table24[[#This Row],[Conversion Rate]]</f>
        <v>2.25</v>
      </c>
      <c r="AX983" s="28">
        <f>Table24[[#This Row],[All In/ ++]]</f>
        <v>0</v>
      </c>
      <c r="AY983" s="28" t="e">
        <f>Table24[[#This Row],[FSC]]*Table24[[#This Row],[Conversion Rate]]</f>
        <v>#VALUE!</v>
      </c>
      <c r="AZ983" s="28" t="e">
        <f>Table24[[#This Row],[SSC]]*Table24[[#This Row],[Conversion Rate]]</f>
        <v>#VALUE!</v>
      </c>
      <c r="BA983" s="28">
        <f>Table24[[#This Row],[Screening]]*Table24[[#This Row],[Conversion Rate]]</f>
        <v>0.12</v>
      </c>
      <c r="BB983" s="28" t="e">
        <f>Table24[[#This Row],[Other Charges]]*Table24[[#This Row],[Conversion Rate]]</f>
        <v>#VALUE!</v>
      </c>
      <c r="BC983" s="28" t="e">
        <f>Table24[[#This Row],[Dry Ice Charge]]*Table24[[#This Row],[Conversion Rate]]</f>
        <v>#VALUE!</v>
      </c>
      <c r="BD983" s="28" t="e">
        <f>Table24[[#This Row],[SAF/kg]]*Table24[[#This Row],[Conversion Rate]]</f>
        <v>#VALUE!</v>
      </c>
      <c r="BE983" s="30" cm="1">
        <f t="array" ref="BE983">IF(COUNTIFS(F$20:F$1213,F983,G$20:G$1213,G983)&gt;1,
    _xlfn.PERCENTRANK.INC(
        _xlfn._xlws.FILTER(AO$20:AO$1213, (F$20:F$1213=F983)*(G$20:G$1213=G983)*ISNUMBER(AO$20:AO$1213)),
        AO983
    ),
    0
)</f>
        <v>0</v>
      </c>
      <c r="BF983" s="28" t="str">
        <f t="shared" si="15"/>
        <v>Green</v>
      </c>
    </row>
    <row r="984" spans="3:58" hidden="1">
      <c r="C984" s="6" t="s">
        <v>20</v>
      </c>
      <c r="D984" s="4" t="s">
        <v>472</v>
      </c>
      <c r="E984" s="4" t="s">
        <v>22</v>
      </c>
      <c r="F984" s="4" t="s">
        <v>37</v>
      </c>
      <c r="G984" s="4" t="s">
        <v>110</v>
      </c>
      <c r="H984" s="4" t="s">
        <v>799</v>
      </c>
      <c r="I984" s="4" t="s">
        <v>809</v>
      </c>
      <c r="J984" s="4" t="s">
        <v>776</v>
      </c>
      <c r="K984" s="4" t="s">
        <v>777</v>
      </c>
      <c r="L9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PharmaYesExpressLAXICNUSKRAMERICASAPAC</v>
      </c>
      <c r="M984" s="7">
        <v>22477.34</v>
      </c>
      <c r="N984" s="4">
        <v>283</v>
      </c>
      <c r="O984" s="13">
        <v>79.425229681978806</v>
      </c>
      <c r="P984" s="8" t="s">
        <v>909</v>
      </c>
      <c r="Q984" s="12" t="s">
        <v>472</v>
      </c>
      <c r="R984" s="12" t="s">
        <v>792</v>
      </c>
      <c r="S984" s="12" t="s">
        <v>49</v>
      </c>
      <c r="T984" s="12" t="s">
        <v>859</v>
      </c>
      <c r="U984" s="22"/>
      <c r="V984" s="12">
        <v>150</v>
      </c>
      <c r="W984" s="12"/>
      <c r="X984" s="12">
        <v>2</v>
      </c>
      <c r="Y984" s="12">
        <v>2</v>
      </c>
      <c r="Z984" s="12">
        <v>2</v>
      </c>
      <c r="AA984" s="12">
        <v>2</v>
      </c>
      <c r="AB984" s="12">
        <v>2</v>
      </c>
      <c r="AC984" s="12">
        <v>2</v>
      </c>
      <c r="AD984" s="12">
        <v>2</v>
      </c>
      <c r="AE984" s="12"/>
      <c r="AF984" s="12" t="s">
        <v>881</v>
      </c>
      <c r="AG984" s="12" t="s">
        <v>881</v>
      </c>
      <c r="AH984" s="12">
        <v>0.12</v>
      </c>
      <c r="AI984" s="12" t="s">
        <v>882</v>
      </c>
      <c r="AJ984" s="12" t="s">
        <v>883</v>
      </c>
      <c r="AK984" s="12" t="s">
        <v>881</v>
      </c>
      <c r="AL984" s="16" t="s">
        <v>898</v>
      </c>
      <c r="AM984" s="12" t="s">
        <v>1500</v>
      </c>
      <c r="AN984" s="27">
        <f>VLOOKUP(Table24[[#This Row],[USD conversion]],Sheet2!A:B,2,FALSE)</f>
        <v>1</v>
      </c>
      <c r="AO984" s="28">
        <f>Table24[[#This Row],[Min Charge]]*Table24[[#This Row],[Conversion Rate]]</f>
        <v>150</v>
      </c>
      <c r="AP984" s="28">
        <f>Table24[[#This Row],[45]]*Table24[[#This Row],[Conversion Rate]]</f>
        <v>0</v>
      </c>
      <c r="AQ984" s="28">
        <f>Table24[[#This Row],[100]]*Table24[[#This Row],[Conversion Rate]]</f>
        <v>2</v>
      </c>
      <c r="AR984" s="28">
        <f>Table24[[#This Row],[200]]*Table24[[#This Row],[Conversion Rate]]</f>
        <v>2</v>
      </c>
      <c r="AS984" s="28">
        <f>Table24[[#This Row],[300]]*Table24[[#This Row],[Conversion Rate]]</f>
        <v>2</v>
      </c>
      <c r="AT984" s="28">
        <f>Table24[[#This Row],[500]]*Table24[[#This Row],[Conversion Rate]]</f>
        <v>2</v>
      </c>
      <c r="AU984" s="28">
        <f>Table24[[#This Row],[1000]]*Table24[[#This Row],[Conversion Rate]]</f>
        <v>2</v>
      </c>
      <c r="AV984" s="28">
        <f>Table24[[#This Row],[2500]]*Table24[[#This Row],[Conversion Rate]]</f>
        <v>2</v>
      </c>
      <c r="AW984" s="28">
        <f>Table24[[#This Row],[5000]]*Table24[[#This Row],[Conversion Rate]]</f>
        <v>2</v>
      </c>
      <c r="AX984" s="28">
        <f>Table24[[#This Row],[All In/ ++]]</f>
        <v>0</v>
      </c>
      <c r="AY984" s="28" t="e">
        <f>Table24[[#This Row],[FSC]]*Table24[[#This Row],[Conversion Rate]]</f>
        <v>#VALUE!</v>
      </c>
      <c r="AZ984" s="28" t="e">
        <f>Table24[[#This Row],[SSC]]*Table24[[#This Row],[Conversion Rate]]</f>
        <v>#VALUE!</v>
      </c>
      <c r="BA984" s="28">
        <f>Table24[[#This Row],[Screening]]*Table24[[#This Row],[Conversion Rate]]</f>
        <v>0.12</v>
      </c>
      <c r="BB984" s="28" t="e">
        <f>Table24[[#This Row],[Other Charges]]*Table24[[#This Row],[Conversion Rate]]</f>
        <v>#VALUE!</v>
      </c>
      <c r="BC984" s="28" t="e">
        <f>Table24[[#This Row],[Dry Ice Charge]]*Table24[[#This Row],[Conversion Rate]]</f>
        <v>#VALUE!</v>
      </c>
      <c r="BD984" s="28" t="e">
        <f>Table24[[#This Row],[SAF/kg]]*Table24[[#This Row],[Conversion Rate]]</f>
        <v>#VALUE!</v>
      </c>
      <c r="BE984" s="30" cm="1">
        <f t="array" ref="BE984">IF(COUNTIFS(F$20:F$1213,F984,G$20:G$1213,G984)&gt;1,
    _xlfn.PERCENTRANK.INC(
        _xlfn._xlws.FILTER(AO$20:AO$1213, (F$20:F$1213=F984)*(G$20:G$1213=G984)*ISNUMBER(AO$20:AO$1213)),
        AO984
    ),
    0
)</f>
        <v>0.5</v>
      </c>
      <c r="BF984" s="28" t="str">
        <f t="shared" si="15"/>
        <v>Orange</v>
      </c>
    </row>
    <row r="985" spans="3:58" hidden="1">
      <c r="C985" s="6" t="s">
        <v>20</v>
      </c>
      <c r="D985" s="4" t="s">
        <v>472</v>
      </c>
      <c r="E985" s="4" t="s">
        <v>22</v>
      </c>
      <c r="F985" s="4" t="s">
        <v>37</v>
      </c>
      <c r="G985" s="4" t="s">
        <v>103</v>
      </c>
      <c r="H985" s="4" t="s">
        <v>799</v>
      </c>
      <c r="I985" s="4" t="s">
        <v>799</v>
      </c>
      <c r="J985" s="4" t="s">
        <v>776</v>
      </c>
      <c r="K985" s="4" t="s">
        <v>776</v>
      </c>
      <c r="L9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PharmaYesExpressLAXINDUSUSAMERICASAMERICAS</v>
      </c>
      <c r="M985" s="7">
        <v>37873.747719999963</v>
      </c>
      <c r="N985" s="4">
        <v>826</v>
      </c>
      <c r="O985" s="13">
        <v>45.851994818401892</v>
      </c>
      <c r="P985" s="8" t="s">
        <v>909</v>
      </c>
      <c r="Q985" s="12" t="s">
        <v>472</v>
      </c>
      <c r="R985" s="12" t="s">
        <v>791</v>
      </c>
      <c r="S985" s="12"/>
      <c r="T985" s="12" t="s">
        <v>859</v>
      </c>
      <c r="U985" s="22"/>
      <c r="V985" s="12">
        <v>150</v>
      </c>
      <c r="W985" s="12"/>
      <c r="X985" s="12" t="s">
        <v>897</v>
      </c>
      <c r="Y985" s="12" t="s">
        <v>897</v>
      </c>
      <c r="Z985" s="12" t="s">
        <v>897</v>
      </c>
      <c r="AA985" s="12" t="s">
        <v>897</v>
      </c>
      <c r="AB985" s="12" t="s">
        <v>897</v>
      </c>
      <c r="AC985" s="12" t="s">
        <v>897</v>
      </c>
      <c r="AD985" s="12" t="s">
        <v>897</v>
      </c>
      <c r="AE985" s="12"/>
      <c r="AF985" s="12" t="s">
        <v>881</v>
      </c>
      <c r="AG985" s="12" t="s">
        <v>881</v>
      </c>
      <c r="AH985" s="12">
        <v>0.12</v>
      </c>
      <c r="AI985" s="12" t="s">
        <v>882</v>
      </c>
      <c r="AJ985" s="12" t="s">
        <v>883</v>
      </c>
      <c r="AK985" s="12" t="s">
        <v>881</v>
      </c>
      <c r="AL985" s="16" t="s">
        <v>898</v>
      </c>
      <c r="AM985" s="12" t="s">
        <v>1500</v>
      </c>
      <c r="AN985" s="27">
        <f>VLOOKUP(Table24[[#This Row],[USD conversion]],Sheet2!A:B,2,FALSE)</f>
        <v>1</v>
      </c>
      <c r="AO985" s="28">
        <f>Table24[[#This Row],[Min Charge]]*Table24[[#This Row],[Conversion Rate]]</f>
        <v>150</v>
      </c>
      <c r="AP985" s="28">
        <f>Table24[[#This Row],[45]]*Table24[[#This Row],[Conversion Rate]]</f>
        <v>0</v>
      </c>
      <c r="AQ985" s="28">
        <f>Table24[[#This Row],[100]]*Table24[[#This Row],[Conversion Rate]]</f>
        <v>2.25</v>
      </c>
      <c r="AR985" s="28">
        <f>Table24[[#This Row],[200]]*Table24[[#This Row],[Conversion Rate]]</f>
        <v>2.25</v>
      </c>
      <c r="AS985" s="28">
        <f>Table24[[#This Row],[300]]*Table24[[#This Row],[Conversion Rate]]</f>
        <v>2.25</v>
      </c>
      <c r="AT985" s="28">
        <f>Table24[[#This Row],[500]]*Table24[[#This Row],[Conversion Rate]]</f>
        <v>2.25</v>
      </c>
      <c r="AU985" s="28">
        <f>Table24[[#This Row],[1000]]*Table24[[#This Row],[Conversion Rate]]</f>
        <v>2.25</v>
      </c>
      <c r="AV985" s="28">
        <f>Table24[[#This Row],[2500]]*Table24[[#This Row],[Conversion Rate]]</f>
        <v>2.25</v>
      </c>
      <c r="AW985" s="28">
        <f>Table24[[#This Row],[5000]]*Table24[[#This Row],[Conversion Rate]]</f>
        <v>2.25</v>
      </c>
      <c r="AX985" s="28">
        <f>Table24[[#This Row],[All In/ ++]]</f>
        <v>0</v>
      </c>
      <c r="AY985" s="28" t="e">
        <f>Table24[[#This Row],[FSC]]*Table24[[#This Row],[Conversion Rate]]</f>
        <v>#VALUE!</v>
      </c>
      <c r="AZ985" s="28" t="e">
        <f>Table24[[#This Row],[SSC]]*Table24[[#This Row],[Conversion Rate]]</f>
        <v>#VALUE!</v>
      </c>
      <c r="BA985" s="28">
        <f>Table24[[#This Row],[Screening]]*Table24[[#This Row],[Conversion Rate]]</f>
        <v>0.12</v>
      </c>
      <c r="BB985" s="28" t="e">
        <f>Table24[[#This Row],[Other Charges]]*Table24[[#This Row],[Conversion Rate]]</f>
        <v>#VALUE!</v>
      </c>
      <c r="BC985" s="28" t="e">
        <f>Table24[[#This Row],[Dry Ice Charge]]*Table24[[#This Row],[Conversion Rate]]</f>
        <v>#VALUE!</v>
      </c>
      <c r="BD985" s="28" t="e">
        <f>Table24[[#This Row],[SAF/kg]]*Table24[[#This Row],[Conversion Rate]]</f>
        <v>#VALUE!</v>
      </c>
      <c r="BE985" s="30" cm="1">
        <f t="array" ref="BE985">IF(COUNTIFS(F$20:F$1213,F985,G$20:G$1213,G985)&gt;1,
    _xlfn.PERCENTRANK.INC(
        _xlfn._xlws.FILTER(AO$20:AO$1213, (F$20:F$1213=F985)*(G$20:G$1213=G985)*ISNUMBER(AO$20:AO$1213)),
        AO985
    ),
    0
)</f>
        <v>0</v>
      </c>
      <c r="BF985" s="28" t="str">
        <f t="shared" si="15"/>
        <v>Green</v>
      </c>
    </row>
    <row r="986" spans="3:58" hidden="1">
      <c r="C986" s="6" t="s">
        <v>20</v>
      </c>
      <c r="D986" s="4" t="s">
        <v>472</v>
      </c>
      <c r="E986" s="4" t="s">
        <v>22</v>
      </c>
      <c r="F986" s="4" t="s">
        <v>37</v>
      </c>
      <c r="G986" s="4" t="s">
        <v>66</v>
      </c>
      <c r="H986" s="4" t="s">
        <v>799</v>
      </c>
      <c r="I986" s="4" t="s">
        <v>799</v>
      </c>
      <c r="J986" s="4" t="s">
        <v>776</v>
      </c>
      <c r="K986" s="4" t="s">
        <v>776</v>
      </c>
      <c r="L9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PharmaYesExpressLAXJFKUSUSAMERICASAMERICAS</v>
      </c>
      <c r="M986" s="7">
        <v>20153.140000000003</v>
      </c>
      <c r="N986" s="4">
        <v>431</v>
      </c>
      <c r="O986" s="13">
        <v>46.759025522041767</v>
      </c>
      <c r="P986" s="8" t="s">
        <v>909</v>
      </c>
      <c r="Q986" s="12" t="s">
        <v>472</v>
      </c>
      <c r="R986" s="12" t="s">
        <v>792</v>
      </c>
      <c r="S986" s="12" t="s">
        <v>31</v>
      </c>
      <c r="T986" s="12" t="s">
        <v>859</v>
      </c>
      <c r="U986" s="22"/>
      <c r="V986" s="12">
        <v>150</v>
      </c>
      <c r="W986" s="12"/>
      <c r="X986" s="12" t="s">
        <v>897</v>
      </c>
      <c r="Y986" s="12" t="s">
        <v>897</v>
      </c>
      <c r="Z986" s="12" t="s">
        <v>897</v>
      </c>
      <c r="AA986" s="12" t="s">
        <v>897</v>
      </c>
      <c r="AB986" s="12" t="s">
        <v>897</v>
      </c>
      <c r="AC986" s="12" t="s">
        <v>897</v>
      </c>
      <c r="AD986" s="12" t="s">
        <v>897</v>
      </c>
      <c r="AE986" s="12"/>
      <c r="AF986" s="12" t="s">
        <v>881</v>
      </c>
      <c r="AG986" s="12" t="s">
        <v>881</v>
      </c>
      <c r="AH986" s="12">
        <v>0.12</v>
      </c>
      <c r="AI986" s="12" t="s">
        <v>882</v>
      </c>
      <c r="AJ986" s="12" t="s">
        <v>883</v>
      </c>
      <c r="AK986" s="12" t="s">
        <v>881</v>
      </c>
      <c r="AL986" s="16" t="s">
        <v>898</v>
      </c>
      <c r="AM986" s="12" t="s">
        <v>1500</v>
      </c>
      <c r="AN986" s="27">
        <f>VLOOKUP(Table24[[#This Row],[USD conversion]],Sheet2!A:B,2,FALSE)</f>
        <v>1</v>
      </c>
      <c r="AO986" s="28">
        <f>Table24[[#This Row],[Min Charge]]*Table24[[#This Row],[Conversion Rate]]</f>
        <v>150</v>
      </c>
      <c r="AP986" s="28">
        <f>Table24[[#This Row],[45]]*Table24[[#This Row],[Conversion Rate]]</f>
        <v>0</v>
      </c>
      <c r="AQ986" s="28">
        <f>Table24[[#This Row],[100]]*Table24[[#This Row],[Conversion Rate]]</f>
        <v>2.25</v>
      </c>
      <c r="AR986" s="28">
        <f>Table24[[#This Row],[200]]*Table24[[#This Row],[Conversion Rate]]</f>
        <v>2.25</v>
      </c>
      <c r="AS986" s="28">
        <f>Table24[[#This Row],[300]]*Table24[[#This Row],[Conversion Rate]]</f>
        <v>2.25</v>
      </c>
      <c r="AT986" s="28">
        <f>Table24[[#This Row],[500]]*Table24[[#This Row],[Conversion Rate]]</f>
        <v>2.25</v>
      </c>
      <c r="AU986" s="28">
        <f>Table24[[#This Row],[1000]]*Table24[[#This Row],[Conversion Rate]]</f>
        <v>2.25</v>
      </c>
      <c r="AV986" s="28">
        <f>Table24[[#This Row],[2500]]*Table24[[#This Row],[Conversion Rate]]</f>
        <v>2.25</v>
      </c>
      <c r="AW986" s="28">
        <f>Table24[[#This Row],[5000]]*Table24[[#This Row],[Conversion Rate]]</f>
        <v>2.25</v>
      </c>
      <c r="AX986" s="28">
        <f>Table24[[#This Row],[All In/ ++]]</f>
        <v>0</v>
      </c>
      <c r="AY986" s="28" t="e">
        <f>Table24[[#This Row],[FSC]]*Table24[[#This Row],[Conversion Rate]]</f>
        <v>#VALUE!</v>
      </c>
      <c r="AZ986" s="28" t="e">
        <f>Table24[[#This Row],[SSC]]*Table24[[#This Row],[Conversion Rate]]</f>
        <v>#VALUE!</v>
      </c>
      <c r="BA986" s="28">
        <f>Table24[[#This Row],[Screening]]*Table24[[#This Row],[Conversion Rate]]</f>
        <v>0.12</v>
      </c>
      <c r="BB986" s="28" t="e">
        <f>Table24[[#This Row],[Other Charges]]*Table24[[#This Row],[Conversion Rate]]</f>
        <v>#VALUE!</v>
      </c>
      <c r="BC986" s="28" t="e">
        <f>Table24[[#This Row],[Dry Ice Charge]]*Table24[[#This Row],[Conversion Rate]]</f>
        <v>#VALUE!</v>
      </c>
      <c r="BD986" s="28" t="e">
        <f>Table24[[#This Row],[SAF/kg]]*Table24[[#This Row],[Conversion Rate]]</f>
        <v>#VALUE!</v>
      </c>
      <c r="BE986" s="30" cm="1">
        <f t="array" ref="BE986">IF(COUNTIFS(F$20:F$1213,F986,G$20:G$1213,G986)&gt;1,
    _xlfn.PERCENTRANK.INC(
        _xlfn._xlws.FILTER(AO$20:AO$1213, (F$20:F$1213=F986)*(G$20:G$1213=G986)*ISNUMBER(AO$20:AO$1213)),
        AO986
    ),
    0
)</f>
        <v>1</v>
      </c>
      <c r="BF986" s="28" t="str">
        <f t="shared" si="15"/>
        <v>Red</v>
      </c>
    </row>
    <row r="987" spans="3:58" hidden="1">
      <c r="C987" s="6" t="s">
        <v>35</v>
      </c>
      <c r="D987" s="4" t="s">
        <v>21</v>
      </c>
      <c r="E987" s="4" t="s">
        <v>22</v>
      </c>
      <c r="F987" s="4" t="s">
        <v>37</v>
      </c>
      <c r="G987" s="4" t="s">
        <v>67</v>
      </c>
      <c r="H987" s="4" t="s">
        <v>799</v>
      </c>
      <c r="I987" s="4" t="s">
        <v>799</v>
      </c>
      <c r="J987" s="4" t="s">
        <v>776</v>
      </c>
      <c r="K987" s="4" t="s">
        <v>776</v>
      </c>
      <c r="L9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GCNoExpressLAXLASUSUSAMERICASAMERICAS</v>
      </c>
      <c r="M987" s="7">
        <v>4773.9180349999961</v>
      </c>
      <c r="N987" s="4">
        <v>316</v>
      </c>
      <c r="O987" s="13">
        <v>15.107335553797457</v>
      </c>
      <c r="P987" s="8" t="s">
        <v>909</v>
      </c>
      <c r="Q987" s="12" t="s">
        <v>472</v>
      </c>
      <c r="R987" s="12" t="s">
        <v>791</v>
      </c>
      <c r="S987" s="12"/>
      <c r="T987" s="12" t="s">
        <v>859</v>
      </c>
      <c r="U987" s="22"/>
      <c r="V987" s="12">
        <v>150</v>
      </c>
      <c r="W987" s="12"/>
      <c r="X987" s="12">
        <v>2.85</v>
      </c>
      <c r="Y987" s="12">
        <v>2.85</v>
      </c>
      <c r="Z987" s="12">
        <v>2.85</v>
      </c>
      <c r="AA987" s="12">
        <v>2.85</v>
      </c>
      <c r="AB987" s="12">
        <v>2.85</v>
      </c>
      <c r="AC987" s="12">
        <v>2.85</v>
      </c>
      <c r="AD987" s="12">
        <v>2.85</v>
      </c>
      <c r="AE987" s="12"/>
      <c r="AF987" s="12" t="s">
        <v>881</v>
      </c>
      <c r="AG987" s="12" t="s">
        <v>881</v>
      </c>
      <c r="AH987" s="12">
        <v>0.12</v>
      </c>
      <c r="AI987" s="12" t="s">
        <v>882</v>
      </c>
      <c r="AJ987" s="12" t="s">
        <v>883</v>
      </c>
      <c r="AK987" s="12" t="s">
        <v>881</v>
      </c>
      <c r="AL987" s="16" t="s">
        <v>885</v>
      </c>
      <c r="AM987" s="12" t="s">
        <v>1500</v>
      </c>
      <c r="AN987" s="27">
        <f>VLOOKUP(Table24[[#This Row],[USD conversion]],Sheet2!A:B,2,FALSE)</f>
        <v>1</v>
      </c>
      <c r="AO987" s="28">
        <f>Table24[[#This Row],[Min Charge]]*Table24[[#This Row],[Conversion Rate]]</f>
        <v>150</v>
      </c>
      <c r="AP987" s="28">
        <f>Table24[[#This Row],[45]]*Table24[[#This Row],[Conversion Rate]]</f>
        <v>0</v>
      </c>
      <c r="AQ987" s="28">
        <f>Table24[[#This Row],[100]]*Table24[[#This Row],[Conversion Rate]]</f>
        <v>2.85</v>
      </c>
      <c r="AR987" s="28">
        <f>Table24[[#This Row],[200]]*Table24[[#This Row],[Conversion Rate]]</f>
        <v>2.85</v>
      </c>
      <c r="AS987" s="28">
        <f>Table24[[#This Row],[300]]*Table24[[#This Row],[Conversion Rate]]</f>
        <v>2.85</v>
      </c>
      <c r="AT987" s="28">
        <f>Table24[[#This Row],[500]]*Table24[[#This Row],[Conversion Rate]]</f>
        <v>2.85</v>
      </c>
      <c r="AU987" s="28">
        <f>Table24[[#This Row],[1000]]*Table24[[#This Row],[Conversion Rate]]</f>
        <v>2.85</v>
      </c>
      <c r="AV987" s="28">
        <f>Table24[[#This Row],[2500]]*Table24[[#This Row],[Conversion Rate]]</f>
        <v>2.85</v>
      </c>
      <c r="AW987" s="28">
        <f>Table24[[#This Row],[5000]]*Table24[[#This Row],[Conversion Rate]]</f>
        <v>2.85</v>
      </c>
      <c r="AX987" s="28">
        <f>Table24[[#This Row],[All In/ ++]]</f>
        <v>0</v>
      </c>
      <c r="AY987" s="28" t="e">
        <f>Table24[[#This Row],[FSC]]*Table24[[#This Row],[Conversion Rate]]</f>
        <v>#VALUE!</v>
      </c>
      <c r="AZ987" s="28" t="e">
        <f>Table24[[#This Row],[SSC]]*Table24[[#This Row],[Conversion Rate]]</f>
        <v>#VALUE!</v>
      </c>
      <c r="BA987" s="28">
        <f>Table24[[#This Row],[Screening]]*Table24[[#This Row],[Conversion Rate]]</f>
        <v>0.12</v>
      </c>
      <c r="BB987" s="28" t="e">
        <f>Table24[[#This Row],[Other Charges]]*Table24[[#This Row],[Conversion Rate]]</f>
        <v>#VALUE!</v>
      </c>
      <c r="BC987" s="28" t="e">
        <f>Table24[[#This Row],[Dry Ice Charge]]*Table24[[#This Row],[Conversion Rate]]</f>
        <v>#VALUE!</v>
      </c>
      <c r="BD987" s="28" t="e">
        <f>Table24[[#This Row],[SAF/kg]]*Table24[[#This Row],[Conversion Rate]]</f>
        <v>#VALUE!</v>
      </c>
      <c r="BE987" s="30" cm="1">
        <f t="array" ref="BE987">IF(COUNTIFS(F$20:F$1213,F987,G$20:G$1213,G987)&gt;1,
    _xlfn.PERCENTRANK.INC(
        _xlfn._xlws.FILTER(AO$20:AO$1213, (F$20:F$1213=F987)*(G$20:G$1213=G987)*ISNUMBER(AO$20:AO$1213)),
        AO987
    ),
    0
)</f>
        <v>1</v>
      </c>
      <c r="BF987" s="28" t="str">
        <f t="shared" si="15"/>
        <v>Red</v>
      </c>
    </row>
    <row r="988" spans="3:58">
      <c r="C988" s="6" t="s">
        <v>20</v>
      </c>
      <c r="D988" s="4" t="s">
        <v>472</v>
      </c>
      <c r="E988" s="4" t="s">
        <v>22</v>
      </c>
      <c r="F988" s="4" t="s">
        <v>37</v>
      </c>
      <c r="G988" s="4" t="s">
        <v>86</v>
      </c>
      <c r="H988" s="4" t="s">
        <v>799</v>
      </c>
      <c r="I988" s="4" t="s">
        <v>795</v>
      </c>
      <c r="J988" s="4" t="s">
        <v>776</v>
      </c>
      <c r="K988" s="4" t="s">
        <v>778</v>
      </c>
      <c r="L9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PharmaYesExpressLAXLHRUSGBAMERICASEMEA</v>
      </c>
      <c r="M988" s="7">
        <v>37028.849999999984</v>
      </c>
      <c r="N988" s="4">
        <v>1091</v>
      </c>
      <c r="O988" s="13">
        <v>33.94028414298807</v>
      </c>
      <c r="P988" s="8" t="s">
        <v>909</v>
      </c>
      <c r="Q988" s="12" t="s">
        <v>472</v>
      </c>
      <c r="R988" s="12" t="s">
        <v>791</v>
      </c>
      <c r="S988" s="12"/>
      <c r="T988" s="12" t="s">
        <v>859</v>
      </c>
      <c r="U988" s="22"/>
      <c r="V988" s="12">
        <v>150</v>
      </c>
      <c r="W988" s="12"/>
      <c r="X988" s="12">
        <v>1.25</v>
      </c>
      <c r="Y988" s="12">
        <v>1.25</v>
      </c>
      <c r="Z988" s="12">
        <v>1.25</v>
      </c>
      <c r="AA988" s="12">
        <v>1.25</v>
      </c>
      <c r="AB988" s="12">
        <v>1.25</v>
      </c>
      <c r="AC988" s="12">
        <v>1.25</v>
      </c>
      <c r="AD988" s="12">
        <v>1.25</v>
      </c>
      <c r="AE988" s="12"/>
      <c r="AF988" s="12" t="s">
        <v>881</v>
      </c>
      <c r="AG988" s="12" t="s">
        <v>881</v>
      </c>
      <c r="AH988" s="12">
        <v>0.12</v>
      </c>
      <c r="AI988" s="12" t="s">
        <v>882</v>
      </c>
      <c r="AJ988" s="12" t="s">
        <v>883</v>
      </c>
      <c r="AK988" s="12" t="s">
        <v>881</v>
      </c>
      <c r="AL988" s="16" t="s">
        <v>898</v>
      </c>
      <c r="AM988" s="12" t="s">
        <v>1500</v>
      </c>
      <c r="AN988" s="27">
        <f>VLOOKUP(Table24[[#This Row],[USD conversion]],Sheet2!A:B,2,FALSE)</f>
        <v>1</v>
      </c>
      <c r="AO988" s="28">
        <f>Table24[[#This Row],[Min Charge]]*Table24[[#This Row],[Conversion Rate]]</f>
        <v>150</v>
      </c>
      <c r="AP988" s="28">
        <f>Table24[[#This Row],[45]]*Table24[[#This Row],[Conversion Rate]]</f>
        <v>0</v>
      </c>
      <c r="AQ988" s="28">
        <f>Table24[[#This Row],[100]]*Table24[[#This Row],[Conversion Rate]]</f>
        <v>1.25</v>
      </c>
      <c r="AR988" s="28">
        <f>Table24[[#This Row],[200]]*Table24[[#This Row],[Conversion Rate]]</f>
        <v>1.25</v>
      </c>
      <c r="AS988" s="28">
        <f>Table24[[#This Row],[300]]*Table24[[#This Row],[Conversion Rate]]</f>
        <v>1.25</v>
      </c>
      <c r="AT988" s="28">
        <f>Table24[[#This Row],[500]]*Table24[[#This Row],[Conversion Rate]]</f>
        <v>1.25</v>
      </c>
      <c r="AU988" s="28">
        <f>Table24[[#This Row],[1000]]*Table24[[#This Row],[Conversion Rate]]</f>
        <v>1.25</v>
      </c>
      <c r="AV988" s="28">
        <f>Table24[[#This Row],[2500]]*Table24[[#This Row],[Conversion Rate]]</f>
        <v>1.25</v>
      </c>
      <c r="AW988" s="28">
        <f>Table24[[#This Row],[5000]]*Table24[[#This Row],[Conversion Rate]]</f>
        <v>1.25</v>
      </c>
      <c r="AX988" s="28">
        <f>Table24[[#This Row],[All In/ ++]]</f>
        <v>0</v>
      </c>
      <c r="AY988" s="28" t="e">
        <f>Table24[[#This Row],[FSC]]*Table24[[#This Row],[Conversion Rate]]</f>
        <v>#VALUE!</v>
      </c>
      <c r="AZ988" s="28" t="e">
        <f>Table24[[#This Row],[SSC]]*Table24[[#This Row],[Conversion Rate]]</f>
        <v>#VALUE!</v>
      </c>
      <c r="BA988" s="28">
        <f>Table24[[#This Row],[Screening]]*Table24[[#This Row],[Conversion Rate]]</f>
        <v>0.12</v>
      </c>
      <c r="BB988" s="28" t="e">
        <f>Table24[[#This Row],[Other Charges]]*Table24[[#This Row],[Conversion Rate]]</f>
        <v>#VALUE!</v>
      </c>
      <c r="BC988" s="28" t="e">
        <f>Table24[[#This Row],[Dry Ice Charge]]*Table24[[#This Row],[Conversion Rate]]</f>
        <v>#VALUE!</v>
      </c>
      <c r="BD988" s="28" t="e">
        <f>Table24[[#This Row],[SAF/kg]]*Table24[[#This Row],[Conversion Rate]]</f>
        <v>#VALUE!</v>
      </c>
      <c r="BE988" s="30" cm="1">
        <f t="array" ref="BE988">IF(COUNTIFS(F$20:F$1213,F988,G$20:G$1213,G988)&gt;1,
    _xlfn.PERCENTRANK.INC(
        _xlfn._xlws.FILTER(AO$20:AO$1213, (F$20:F$1213=F988)*(G$20:G$1213=G988)*ISNUMBER(AO$20:AO$1213)),
        AO988
    ),
    0
)</f>
        <v>0.4</v>
      </c>
      <c r="BF988" s="28" t="str">
        <f t="shared" si="15"/>
        <v>Orange</v>
      </c>
    </row>
    <row r="989" spans="3:58" hidden="1">
      <c r="C989" s="6" t="s">
        <v>20</v>
      </c>
      <c r="D989" s="4" t="s">
        <v>472</v>
      </c>
      <c r="E989" s="4" t="s">
        <v>22</v>
      </c>
      <c r="F989" s="4" t="s">
        <v>37</v>
      </c>
      <c r="G989" s="4" t="s">
        <v>77</v>
      </c>
      <c r="H989" s="4" t="s">
        <v>799</v>
      </c>
      <c r="I989" s="4" t="s">
        <v>799</v>
      </c>
      <c r="J989" s="4" t="s">
        <v>776</v>
      </c>
      <c r="K989" s="4" t="s">
        <v>776</v>
      </c>
      <c r="L9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PharmaYesExpressLAXMCIUSUSAMERICASAMERICAS</v>
      </c>
      <c r="M989" s="7">
        <v>4573.2299999999996</v>
      </c>
      <c r="N989" s="4">
        <v>266</v>
      </c>
      <c r="O989" s="13">
        <v>17.192593984962404</v>
      </c>
      <c r="P989" s="8" t="s">
        <v>909</v>
      </c>
      <c r="Q989" s="12" t="s">
        <v>472</v>
      </c>
      <c r="R989" s="12" t="s">
        <v>791</v>
      </c>
      <c r="S989" s="12"/>
      <c r="T989" s="12" t="s">
        <v>859</v>
      </c>
      <c r="U989" s="22"/>
      <c r="V989" s="12">
        <v>150</v>
      </c>
      <c r="W989" s="12"/>
      <c r="X989" s="12" t="s">
        <v>897</v>
      </c>
      <c r="Y989" s="12" t="s">
        <v>897</v>
      </c>
      <c r="Z989" s="12" t="s">
        <v>897</v>
      </c>
      <c r="AA989" s="12" t="s">
        <v>897</v>
      </c>
      <c r="AB989" s="12" t="s">
        <v>897</v>
      </c>
      <c r="AC989" s="12" t="s">
        <v>897</v>
      </c>
      <c r="AD989" s="12" t="s">
        <v>897</v>
      </c>
      <c r="AE989" s="12"/>
      <c r="AF989" s="12" t="s">
        <v>881</v>
      </c>
      <c r="AG989" s="12" t="s">
        <v>881</v>
      </c>
      <c r="AH989" s="12">
        <v>0.12</v>
      </c>
      <c r="AI989" s="12" t="s">
        <v>882</v>
      </c>
      <c r="AJ989" s="12" t="s">
        <v>883</v>
      </c>
      <c r="AK989" s="12" t="s">
        <v>881</v>
      </c>
      <c r="AL989" s="16" t="s">
        <v>898</v>
      </c>
      <c r="AM989" s="12" t="s">
        <v>1500</v>
      </c>
      <c r="AN989" s="27">
        <f>VLOOKUP(Table24[[#This Row],[USD conversion]],Sheet2!A:B,2,FALSE)</f>
        <v>1</v>
      </c>
      <c r="AO989" s="28">
        <f>Table24[[#This Row],[Min Charge]]*Table24[[#This Row],[Conversion Rate]]</f>
        <v>150</v>
      </c>
      <c r="AP989" s="28">
        <f>Table24[[#This Row],[45]]*Table24[[#This Row],[Conversion Rate]]</f>
        <v>0</v>
      </c>
      <c r="AQ989" s="28">
        <f>Table24[[#This Row],[100]]*Table24[[#This Row],[Conversion Rate]]</f>
        <v>2.25</v>
      </c>
      <c r="AR989" s="28">
        <f>Table24[[#This Row],[200]]*Table24[[#This Row],[Conversion Rate]]</f>
        <v>2.25</v>
      </c>
      <c r="AS989" s="28">
        <f>Table24[[#This Row],[300]]*Table24[[#This Row],[Conversion Rate]]</f>
        <v>2.25</v>
      </c>
      <c r="AT989" s="28">
        <f>Table24[[#This Row],[500]]*Table24[[#This Row],[Conversion Rate]]</f>
        <v>2.25</v>
      </c>
      <c r="AU989" s="28">
        <f>Table24[[#This Row],[1000]]*Table24[[#This Row],[Conversion Rate]]</f>
        <v>2.25</v>
      </c>
      <c r="AV989" s="28">
        <f>Table24[[#This Row],[2500]]*Table24[[#This Row],[Conversion Rate]]</f>
        <v>2.25</v>
      </c>
      <c r="AW989" s="28">
        <f>Table24[[#This Row],[5000]]*Table24[[#This Row],[Conversion Rate]]</f>
        <v>2.25</v>
      </c>
      <c r="AX989" s="28">
        <f>Table24[[#This Row],[All In/ ++]]</f>
        <v>0</v>
      </c>
      <c r="AY989" s="28" t="e">
        <f>Table24[[#This Row],[FSC]]*Table24[[#This Row],[Conversion Rate]]</f>
        <v>#VALUE!</v>
      </c>
      <c r="AZ989" s="28" t="e">
        <f>Table24[[#This Row],[SSC]]*Table24[[#This Row],[Conversion Rate]]</f>
        <v>#VALUE!</v>
      </c>
      <c r="BA989" s="28">
        <f>Table24[[#This Row],[Screening]]*Table24[[#This Row],[Conversion Rate]]</f>
        <v>0.12</v>
      </c>
      <c r="BB989" s="28" t="e">
        <f>Table24[[#This Row],[Other Charges]]*Table24[[#This Row],[Conversion Rate]]</f>
        <v>#VALUE!</v>
      </c>
      <c r="BC989" s="28" t="e">
        <f>Table24[[#This Row],[Dry Ice Charge]]*Table24[[#This Row],[Conversion Rate]]</f>
        <v>#VALUE!</v>
      </c>
      <c r="BD989" s="28" t="e">
        <f>Table24[[#This Row],[SAF/kg]]*Table24[[#This Row],[Conversion Rate]]</f>
        <v>#VALUE!</v>
      </c>
      <c r="BE989" s="30" cm="1">
        <f t="array" ref="BE989">IF(COUNTIFS(F$20:F$1213,F989,G$20:G$1213,G989)&gt;1,
    _xlfn.PERCENTRANK.INC(
        _xlfn._xlws.FILTER(AO$20:AO$1213, (F$20:F$1213=F989)*(G$20:G$1213=G989)*ISNUMBER(AO$20:AO$1213)),
        AO989
    ),
    0
)</f>
        <v>0</v>
      </c>
      <c r="BF989" s="28" t="str">
        <f t="shared" si="15"/>
        <v>Green</v>
      </c>
    </row>
    <row r="990" spans="3:58" hidden="1">
      <c r="C990" s="6" t="s">
        <v>20</v>
      </c>
      <c r="D990" s="4" t="s">
        <v>472</v>
      </c>
      <c r="E990" s="4" t="s">
        <v>22</v>
      </c>
      <c r="F990" s="4" t="s">
        <v>37</v>
      </c>
      <c r="G990" s="4" t="s">
        <v>44</v>
      </c>
      <c r="H990" s="4" t="s">
        <v>799</v>
      </c>
      <c r="I990" s="4" t="s">
        <v>816</v>
      </c>
      <c r="J990" s="4" t="s">
        <v>776</v>
      </c>
      <c r="K990" s="4" t="s">
        <v>777</v>
      </c>
      <c r="L9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PharmaYesExpressLAXMELUSAUAMERICASAPAC</v>
      </c>
      <c r="M990" s="7">
        <v>8906.989999999998</v>
      </c>
      <c r="N990" s="4">
        <v>315</v>
      </c>
      <c r="O990" s="13">
        <v>28.276158730158723</v>
      </c>
      <c r="P990" s="8" t="s">
        <v>909</v>
      </c>
      <c r="Q990" s="12" t="s">
        <v>472</v>
      </c>
      <c r="R990" s="12" t="s">
        <v>791</v>
      </c>
      <c r="S990" s="12"/>
      <c r="T990" s="12" t="s">
        <v>859</v>
      </c>
      <c r="U990" s="22"/>
      <c r="V990" s="12">
        <v>150</v>
      </c>
      <c r="W990" s="12"/>
      <c r="X990" s="12">
        <v>5</v>
      </c>
      <c r="Y990" s="12">
        <v>5</v>
      </c>
      <c r="Z990" s="12">
        <v>5</v>
      </c>
      <c r="AA990" s="12">
        <v>5</v>
      </c>
      <c r="AB990" s="12">
        <v>5</v>
      </c>
      <c r="AC990" s="12">
        <v>5</v>
      </c>
      <c r="AD990" s="12">
        <v>5</v>
      </c>
      <c r="AE990" s="12"/>
      <c r="AF990" s="12" t="s">
        <v>881</v>
      </c>
      <c r="AG990" s="12" t="s">
        <v>881</v>
      </c>
      <c r="AH990" s="12">
        <v>0.12</v>
      </c>
      <c r="AI990" s="12" t="s">
        <v>882</v>
      </c>
      <c r="AJ990" s="12" t="s">
        <v>883</v>
      </c>
      <c r="AK990" s="12" t="s">
        <v>881</v>
      </c>
      <c r="AL990" s="16" t="s">
        <v>898</v>
      </c>
      <c r="AM990" s="12" t="s">
        <v>1500</v>
      </c>
      <c r="AN990" s="27">
        <f>VLOOKUP(Table24[[#This Row],[USD conversion]],Sheet2!A:B,2,FALSE)</f>
        <v>1</v>
      </c>
      <c r="AO990" s="28">
        <f>Table24[[#This Row],[Min Charge]]*Table24[[#This Row],[Conversion Rate]]</f>
        <v>150</v>
      </c>
      <c r="AP990" s="28">
        <f>Table24[[#This Row],[45]]*Table24[[#This Row],[Conversion Rate]]</f>
        <v>0</v>
      </c>
      <c r="AQ990" s="28">
        <f>Table24[[#This Row],[100]]*Table24[[#This Row],[Conversion Rate]]</f>
        <v>5</v>
      </c>
      <c r="AR990" s="28">
        <f>Table24[[#This Row],[200]]*Table24[[#This Row],[Conversion Rate]]</f>
        <v>5</v>
      </c>
      <c r="AS990" s="28">
        <f>Table24[[#This Row],[300]]*Table24[[#This Row],[Conversion Rate]]</f>
        <v>5</v>
      </c>
      <c r="AT990" s="28">
        <f>Table24[[#This Row],[500]]*Table24[[#This Row],[Conversion Rate]]</f>
        <v>5</v>
      </c>
      <c r="AU990" s="28">
        <f>Table24[[#This Row],[1000]]*Table24[[#This Row],[Conversion Rate]]</f>
        <v>5</v>
      </c>
      <c r="AV990" s="28">
        <f>Table24[[#This Row],[2500]]*Table24[[#This Row],[Conversion Rate]]</f>
        <v>5</v>
      </c>
      <c r="AW990" s="28">
        <f>Table24[[#This Row],[5000]]*Table24[[#This Row],[Conversion Rate]]</f>
        <v>5</v>
      </c>
      <c r="AX990" s="28">
        <f>Table24[[#This Row],[All In/ ++]]</f>
        <v>0</v>
      </c>
      <c r="AY990" s="28" t="e">
        <f>Table24[[#This Row],[FSC]]*Table24[[#This Row],[Conversion Rate]]</f>
        <v>#VALUE!</v>
      </c>
      <c r="AZ990" s="28" t="e">
        <f>Table24[[#This Row],[SSC]]*Table24[[#This Row],[Conversion Rate]]</f>
        <v>#VALUE!</v>
      </c>
      <c r="BA990" s="28">
        <f>Table24[[#This Row],[Screening]]*Table24[[#This Row],[Conversion Rate]]</f>
        <v>0.12</v>
      </c>
      <c r="BB990" s="28" t="e">
        <f>Table24[[#This Row],[Other Charges]]*Table24[[#This Row],[Conversion Rate]]</f>
        <v>#VALUE!</v>
      </c>
      <c r="BC990" s="28" t="e">
        <f>Table24[[#This Row],[Dry Ice Charge]]*Table24[[#This Row],[Conversion Rate]]</f>
        <v>#VALUE!</v>
      </c>
      <c r="BD990" s="28" t="e">
        <f>Table24[[#This Row],[SAF/kg]]*Table24[[#This Row],[Conversion Rate]]</f>
        <v>#VALUE!</v>
      </c>
      <c r="BE990" s="30" cm="1">
        <f t="array" ref="BE990">IF(COUNTIFS(F$20:F$1213,F990,G$20:G$1213,G990)&gt;1,
    _xlfn.PERCENTRANK.INC(
        _xlfn._xlws.FILTER(AO$20:AO$1213, (F$20:F$1213=F990)*(G$20:G$1213=G990)*ISNUMBER(AO$20:AO$1213)),
        AO990
    ),
    0
)</f>
        <v>0</v>
      </c>
      <c r="BF990" s="28" t="str">
        <f t="shared" si="15"/>
        <v>Green</v>
      </c>
    </row>
    <row r="991" spans="3:58" hidden="1">
      <c r="C991" s="6" t="s">
        <v>20</v>
      </c>
      <c r="D991" s="4" t="s">
        <v>472</v>
      </c>
      <c r="E991" s="4" t="s">
        <v>22</v>
      </c>
      <c r="F991" s="4" t="s">
        <v>37</v>
      </c>
      <c r="G991" s="4" t="s">
        <v>69</v>
      </c>
      <c r="H991" s="4" t="s">
        <v>799</v>
      </c>
      <c r="I991" s="4" t="s">
        <v>799</v>
      </c>
      <c r="J991" s="4" t="s">
        <v>776</v>
      </c>
      <c r="K991" s="4" t="s">
        <v>776</v>
      </c>
      <c r="L9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PharmaYesExpressLAXMSPUSUSAMERICASAMERICAS</v>
      </c>
      <c r="M991" s="7">
        <v>12012.380000000001</v>
      </c>
      <c r="N991" s="4">
        <v>495</v>
      </c>
      <c r="O991" s="13">
        <v>24.267434343434346</v>
      </c>
      <c r="P991" s="8" t="s">
        <v>909</v>
      </c>
      <c r="Q991" s="12" t="s">
        <v>472</v>
      </c>
      <c r="R991" s="12" t="s">
        <v>791</v>
      </c>
      <c r="S991" s="12"/>
      <c r="T991" s="12" t="s">
        <v>859</v>
      </c>
      <c r="U991" s="22"/>
      <c r="V991" s="12">
        <v>150</v>
      </c>
      <c r="W991" s="12"/>
      <c r="X991" s="12" t="s">
        <v>897</v>
      </c>
      <c r="Y991" s="12" t="s">
        <v>897</v>
      </c>
      <c r="Z991" s="12" t="s">
        <v>897</v>
      </c>
      <c r="AA991" s="12" t="s">
        <v>897</v>
      </c>
      <c r="AB991" s="12" t="s">
        <v>897</v>
      </c>
      <c r="AC991" s="12" t="s">
        <v>897</v>
      </c>
      <c r="AD991" s="12" t="s">
        <v>897</v>
      </c>
      <c r="AE991" s="12"/>
      <c r="AF991" s="12" t="s">
        <v>881</v>
      </c>
      <c r="AG991" s="12" t="s">
        <v>881</v>
      </c>
      <c r="AH991" s="12">
        <v>0.12</v>
      </c>
      <c r="AI991" s="12" t="s">
        <v>882</v>
      </c>
      <c r="AJ991" s="12" t="s">
        <v>883</v>
      </c>
      <c r="AK991" s="12" t="s">
        <v>881</v>
      </c>
      <c r="AL991" s="16" t="s">
        <v>898</v>
      </c>
      <c r="AM991" s="12" t="s">
        <v>1500</v>
      </c>
      <c r="AN991" s="27">
        <f>VLOOKUP(Table24[[#This Row],[USD conversion]],Sheet2!A:B,2,FALSE)</f>
        <v>1</v>
      </c>
      <c r="AO991" s="28">
        <f>Table24[[#This Row],[Min Charge]]*Table24[[#This Row],[Conversion Rate]]</f>
        <v>150</v>
      </c>
      <c r="AP991" s="28">
        <f>Table24[[#This Row],[45]]*Table24[[#This Row],[Conversion Rate]]</f>
        <v>0</v>
      </c>
      <c r="AQ991" s="28">
        <f>Table24[[#This Row],[100]]*Table24[[#This Row],[Conversion Rate]]</f>
        <v>2.25</v>
      </c>
      <c r="AR991" s="28">
        <f>Table24[[#This Row],[200]]*Table24[[#This Row],[Conversion Rate]]</f>
        <v>2.25</v>
      </c>
      <c r="AS991" s="28">
        <f>Table24[[#This Row],[300]]*Table24[[#This Row],[Conversion Rate]]</f>
        <v>2.25</v>
      </c>
      <c r="AT991" s="28">
        <f>Table24[[#This Row],[500]]*Table24[[#This Row],[Conversion Rate]]</f>
        <v>2.25</v>
      </c>
      <c r="AU991" s="28">
        <f>Table24[[#This Row],[1000]]*Table24[[#This Row],[Conversion Rate]]</f>
        <v>2.25</v>
      </c>
      <c r="AV991" s="28">
        <f>Table24[[#This Row],[2500]]*Table24[[#This Row],[Conversion Rate]]</f>
        <v>2.25</v>
      </c>
      <c r="AW991" s="28">
        <f>Table24[[#This Row],[5000]]*Table24[[#This Row],[Conversion Rate]]</f>
        <v>2.25</v>
      </c>
      <c r="AX991" s="28">
        <f>Table24[[#This Row],[All In/ ++]]</f>
        <v>0</v>
      </c>
      <c r="AY991" s="28" t="e">
        <f>Table24[[#This Row],[FSC]]*Table24[[#This Row],[Conversion Rate]]</f>
        <v>#VALUE!</v>
      </c>
      <c r="AZ991" s="28" t="e">
        <f>Table24[[#This Row],[SSC]]*Table24[[#This Row],[Conversion Rate]]</f>
        <v>#VALUE!</v>
      </c>
      <c r="BA991" s="28">
        <f>Table24[[#This Row],[Screening]]*Table24[[#This Row],[Conversion Rate]]</f>
        <v>0.12</v>
      </c>
      <c r="BB991" s="28" t="e">
        <f>Table24[[#This Row],[Other Charges]]*Table24[[#This Row],[Conversion Rate]]</f>
        <v>#VALUE!</v>
      </c>
      <c r="BC991" s="28" t="e">
        <f>Table24[[#This Row],[Dry Ice Charge]]*Table24[[#This Row],[Conversion Rate]]</f>
        <v>#VALUE!</v>
      </c>
      <c r="BD991" s="28" t="e">
        <f>Table24[[#This Row],[SAF/kg]]*Table24[[#This Row],[Conversion Rate]]</f>
        <v>#VALUE!</v>
      </c>
      <c r="BE991" s="30" cm="1">
        <f t="array" ref="BE991">IF(COUNTIFS(F$20:F$1213,F991,G$20:G$1213,G991)&gt;1,
    _xlfn.PERCENTRANK.INC(
        _xlfn._xlws.FILTER(AO$20:AO$1213, (F$20:F$1213=F991)*(G$20:G$1213=G991)*ISNUMBER(AO$20:AO$1213)),
        AO991
    ),
    0
)</f>
        <v>1</v>
      </c>
      <c r="BF991" s="28" t="str">
        <f t="shared" si="15"/>
        <v>Red</v>
      </c>
    </row>
    <row r="992" spans="3:58" hidden="1">
      <c r="C992" s="6" t="s">
        <v>20</v>
      </c>
      <c r="D992" s="4" t="s">
        <v>472</v>
      </c>
      <c r="E992" s="4" t="s">
        <v>22</v>
      </c>
      <c r="F992" s="4" t="s">
        <v>37</v>
      </c>
      <c r="G992" s="4" t="s">
        <v>181</v>
      </c>
      <c r="H992" s="4" t="s">
        <v>799</v>
      </c>
      <c r="I992" s="4" t="s">
        <v>808</v>
      </c>
      <c r="J992" s="4" t="s">
        <v>776</v>
      </c>
      <c r="K992" s="4" t="s">
        <v>777</v>
      </c>
      <c r="L9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992" s="7">
        <v>18783.142453600001</v>
      </c>
      <c r="N992" s="4">
        <v>1192</v>
      </c>
      <c r="O992" s="13">
        <v>15.757669843624162</v>
      </c>
      <c r="P992" s="8" t="s">
        <v>909</v>
      </c>
      <c r="Q992" s="12" t="s">
        <v>472</v>
      </c>
      <c r="R992" s="12" t="s">
        <v>791</v>
      </c>
      <c r="S992" s="12"/>
      <c r="T992" s="12" t="s">
        <v>859</v>
      </c>
      <c r="U992" s="22"/>
      <c r="V992" s="12">
        <v>150</v>
      </c>
      <c r="W992" s="12"/>
      <c r="X992" s="12">
        <v>1.85</v>
      </c>
      <c r="Y992" s="12">
        <v>1.85</v>
      </c>
      <c r="Z992" s="12">
        <v>1.85</v>
      </c>
      <c r="AA992" s="12">
        <v>1.85</v>
      </c>
      <c r="AB992" s="12">
        <v>1.85</v>
      </c>
      <c r="AC992" s="12">
        <v>1.85</v>
      </c>
      <c r="AD992" s="12">
        <v>1.85</v>
      </c>
      <c r="AE992" s="12"/>
      <c r="AF992" s="12" t="s">
        <v>881</v>
      </c>
      <c r="AG992" s="12" t="s">
        <v>881</v>
      </c>
      <c r="AH992" s="12">
        <v>0.12</v>
      </c>
      <c r="AI992" s="12" t="s">
        <v>882</v>
      </c>
      <c r="AJ992" s="12" t="s">
        <v>883</v>
      </c>
      <c r="AK992" s="12" t="s">
        <v>881</v>
      </c>
      <c r="AL992" s="16" t="s">
        <v>898</v>
      </c>
      <c r="AM992" s="12" t="s">
        <v>1500</v>
      </c>
      <c r="AN992" s="27">
        <f>VLOOKUP(Table24[[#This Row],[USD conversion]],Sheet2!A:B,2,FALSE)</f>
        <v>1</v>
      </c>
      <c r="AO992" s="28">
        <f>Table24[[#This Row],[Min Charge]]*Table24[[#This Row],[Conversion Rate]]</f>
        <v>150</v>
      </c>
      <c r="AP992" s="28">
        <f>Table24[[#This Row],[45]]*Table24[[#This Row],[Conversion Rate]]</f>
        <v>0</v>
      </c>
      <c r="AQ992" s="28">
        <f>Table24[[#This Row],[100]]*Table24[[#This Row],[Conversion Rate]]</f>
        <v>1.85</v>
      </c>
      <c r="AR992" s="28">
        <f>Table24[[#This Row],[200]]*Table24[[#This Row],[Conversion Rate]]</f>
        <v>1.85</v>
      </c>
      <c r="AS992" s="28">
        <f>Table24[[#This Row],[300]]*Table24[[#This Row],[Conversion Rate]]</f>
        <v>1.85</v>
      </c>
      <c r="AT992" s="28">
        <f>Table24[[#This Row],[500]]*Table24[[#This Row],[Conversion Rate]]</f>
        <v>1.85</v>
      </c>
      <c r="AU992" s="28">
        <f>Table24[[#This Row],[1000]]*Table24[[#This Row],[Conversion Rate]]</f>
        <v>1.85</v>
      </c>
      <c r="AV992" s="28">
        <f>Table24[[#This Row],[2500]]*Table24[[#This Row],[Conversion Rate]]</f>
        <v>1.85</v>
      </c>
      <c r="AW992" s="28">
        <f>Table24[[#This Row],[5000]]*Table24[[#This Row],[Conversion Rate]]</f>
        <v>1.85</v>
      </c>
      <c r="AX992" s="28">
        <f>Table24[[#This Row],[All In/ ++]]</f>
        <v>0</v>
      </c>
      <c r="AY992" s="28" t="e">
        <f>Table24[[#This Row],[FSC]]*Table24[[#This Row],[Conversion Rate]]</f>
        <v>#VALUE!</v>
      </c>
      <c r="AZ992" s="28" t="e">
        <f>Table24[[#This Row],[SSC]]*Table24[[#This Row],[Conversion Rate]]</f>
        <v>#VALUE!</v>
      </c>
      <c r="BA992" s="28">
        <f>Table24[[#This Row],[Screening]]*Table24[[#This Row],[Conversion Rate]]</f>
        <v>0.12</v>
      </c>
      <c r="BB992" s="28" t="e">
        <f>Table24[[#This Row],[Other Charges]]*Table24[[#This Row],[Conversion Rate]]</f>
        <v>#VALUE!</v>
      </c>
      <c r="BC992" s="28" t="e">
        <f>Table24[[#This Row],[Dry Ice Charge]]*Table24[[#This Row],[Conversion Rate]]</f>
        <v>#VALUE!</v>
      </c>
      <c r="BD992" s="28" t="e">
        <f>Table24[[#This Row],[SAF/kg]]*Table24[[#This Row],[Conversion Rate]]</f>
        <v>#VALUE!</v>
      </c>
      <c r="BE992" s="30" cm="1">
        <f t="array" ref="BE992">IF(COUNTIFS(F$20:F$1213,F992,G$20:G$1213,G992)&gt;1,
    _xlfn.PERCENTRANK.INC(
        _xlfn._xlws.FILTER(AO$20:AO$1213, (F$20:F$1213=F992)*(G$20:G$1213=G992)*ISNUMBER(AO$20:AO$1213)),
        AO992
    ),
    0
)</f>
        <v>0.375</v>
      </c>
      <c r="BF992" s="28" t="str">
        <f t="shared" si="15"/>
        <v>Orange</v>
      </c>
    </row>
    <row r="993" spans="3:58" hidden="1">
      <c r="C993" s="6" t="s">
        <v>20</v>
      </c>
      <c r="D993" s="4" t="s">
        <v>21</v>
      </c>
      <c r="E993" s="4" t="s">
        <v>22</v>
      </c>
      <c r="F993" s="4" t="s">
        <v>37</v>
      </c>
      <c r="G993" s="4" t="s">
        <v>32</v>
      </c>
      <c r="H993" s="4" t="s">
        <v>799</v>
      </c>
      <c r="I993" s="4" t="s">
        <v>799</v>
      </c>
      <c r="J993" s="4" t="s">
        <v>776</v>
      </c>
      <c r="K993" s="4" t="s">
        <v>776</v>
      </c>
      <c r="L9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PharmaNoExpressLAXORDUSUSAMERICASAMERICAS</v>
      </c>
      <c r="M993" s="7">
        <v>1498.5</v>
      </c>
      <c r="N993" s="4">
        <v>569</v>
      </c>
      <c r="O993" s="13">
        <v>2.633567662565905</v>
      </c>
      <c r="P993" s="8" t="s">
        <v>909</v>
      </c>
      <c r="Q993" s="12" t="s">
        <v>472</v>
      </c>
      <c r="R993" s="12" t="s">
        <v>791</v>
      </c>
      <c r="S993" s="12"/>
      <c r="T993" s="12" t="s">
        <v>859</v>
      </c>
      <c r="U993" s="22"/>
      <c r="V993" s="12">
        <v>150</v>
      </c>
      <c r="W993" s="12"/>
      <c r="X993" s="12">
        <v>2.5</v>
      </c>
      <c r="Y993" s="12">
        <v>2.5</v>
      </c>
      <c r="Z993" s="12">
        <v>2.5</v>
      </c>
      <c r="AA993" s="12">
        <v>2.5</v>
      </c>
      <c r="AB993" s="12">
        <v>2.5</v>
      </c>
      <c r="AC993" s="12">
        <v>2.5</v>
      </c>
      <c r="AD993" s="12">
        <v>2.5</v>
      </c>
      <c r="AE993" s="12"/>
      <c r="AF993" s="12" t="s">
        <v>881</v>
      </c>
      <c r="AG993" s="12" t="s">
        <v>881</v>
      </c>
      <c r="AH993" s="12">
        <v>0.12</v>
      </c>
      <c r="AI993" s="12" t="s">
        <v>882</v>
      </c>
      <c r="AJ993" s="12" t="s">
        <v>883</v>
      </c>
      <c r="AK993" s="12" t="s">
        <v>881</v>
      </c>
      <c r="AL993" s="16" t="s">
        <v>885</v>
      </c>
      <c r="AM993" s="12" t="s">
        <v>1500</v>
      </c>
      <c r="AN993" s="27">
        <f>VLOOKUP(Table24[[#This Row],[USD conversion]],Sheet2!A:B,2,FALSE)</f>
        <v>1</v>
      </c>
      <c r="AO993" s="28">
        <f>Table24[[#This Row],[Min Charge]]*Table24[[#This Row],[Conversion Rate]]</f>
        <v>150</v>
      </c>
      <c r="AP993" s="28">
        <f>Table24[[#This Row],[45]]*Table24[[#This Row],[Conversion Rate]]</f>
        <v>0</v>
      </c>
      <c r="AQ993" s="28">
        <f>Table24[[#This Row],[100]]*Table24[[#This Row],[Conversion Rate]]</f>
        <v>2.5</v>
      </c>
      <c r="AR993" s="28">
        <f>Table24[[#This Row],[200]]*Table24[[#This Row],[Conversion Rate]]</f>
        <v>2.5</v>
      </c>
      <c r="AS993" s="28">
        <f>Table24[[#This Row],[300]]*Table24[[#This Row],[Conversion Rate]]</f>
        <v>2.5</v>
      </c>
      <c r="AT993" s="28">
        <f>Table24[[#This Row],[500]]*Table24[[#This Row],[Conversion Rate]]</f>
        <v>2.5</v>
      </c>
      <c r="AU993" s="28">
        <f>Table24[[#This Row],[1000]]*Table24[[#This Row],[Conversion Rate]]</f>
        <v>2.5</v>
      </c>
      <c r="AV993" s="28">
        <f>Table24[[#This Row],[2500]]*Table24[[#This Row],[Conversion Rate]]</f>
        <v>2.5</v>
      </c>
      <c r="AW993" s="28">
        <f>Table24[[#This Row],[5000]]*Table24[[#This Row],[Conversion Rate]]</f>
        <v>2.5</v>
      </c>
      <c r="AX993" s="28">
        <f>Table24[[#This Row],[All In/ ++]]</f>
        <v>0</v>
      </c>
      <c r="AY993" s="28" t="e">
        <f>Table24[[#This Row],[FSC]]*Table24[[#This Row],[Conversion Rate]]</f>
        <v>#VALUE!</v>
      </c>
      <c r="AZ993" s="28" t="e">
        <f>Table24[[#This Row],[SSC]]*Table24[[#This Row],[Conversion Rate]]</f>
        <v>#VALUE!</v>
      </c>
      <c r="BA993" s="28">
        <f>Table24[[#This Row],[Screening]]*Table24[[#This Row],[Conversion Rate]]</f>
        <v>0.12</v>
      </c>
      <c r="BB993" s="28" t="e">
        <f>Table24[[#This Row],[Other Charges]]*Table24[[#This Row],[Conversion Rate]]</f>
        <v>#VALUE!</v>
      </c>
      <c r="BC993" s="28" t="e">
        <f>Table24[[#This Row],[Dry Ice Charge]]*Table24[[#This Row],[Conversion Rate]]</f>
        <v>#VALUE!</v>
      </c>
      <c r="BD993" s="28" t="e">
        <f>Table24[[#This Row],[SAF/kg]]*Table24[[#This Row],[Conversion Rate]]</f>
        <v>#VALUE!</v>
      </c>
      <c r="BE993" s="30" cm="1">
        <f t="array" ref="BE993">IF(COUNTIFS(F$20:F$1213,F993,G$20:G$1213,G993)&gt;1,
    _xlfn.PERCENTRANK.INC(
        _xlfn._xlws.FILTER(AO$20:AO$1213, (F$20:F$1213=F993)*(G$20:G$1213=G993)*ISNUMBER(AO$20:AO$1213)),
        AO993
    ),
    0
)</f>
        <v>0.8</v>
      </c>
      <c r="BF993" s="28" t="str">
        <f t="shared" si="15"/>
        <v>Red</v>
      </c>
    </row>
    <row r="994" spans="3:58" hidden="1">
      <c r="C994" s="6" t="s">
        <v>20</v>
      </c>
      <c r="D994" s="4" t="s">
        <v>472</v>
      </c>
      <c r="E994" s="4" t="s">
        <v>22</v>
      </c>
      <c r="F994" s="4" t="s">
        <v>37</v>
      </c>
      <c r="G994" s="4" t="s">
        <v>32</v>
      </c>
      <c r="H994" s="4" t="s">
        <v>799</v>
      </c>
      <c r="I994" s="4" t="s">
        <v>799</v>
      </c>
      <c r="J994" s="4" t="s">
        <v>776</v>
      </c>
      <c r="K994" s="4" t="s">
        <v>776</v>
      </c>
      <c r="L9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PharmaYesExpressLAXORDUSUSAMERICASAMERICAS</v>
      </c>
      <c r="M994" s="7">
        <v>18705.009999999998</v>
      </c>
      <c r="N994" s="4">
        <v>565</v>
      </c>
      <c r="O994" s="13">
        <v>33.106212389380531</v>
      </c>
      <c r="P994" s="8" t="s">
        <v>909</v>
      </c>
      <c r="Q994" s="12" t="s">
        <v>472</v>
      </c>
      <c r="R994" s="12" t="s">
        <v>791</v>
      </c>
      <c r="S994" s="12"/>
      <c r="T994" s="12" t="s">
        <v>859</v>
      </c>
      <c r="U994" s="22"/>
      <c r="V994" s="12">
        <v>150</v>
      </c>
      <c r="W994" s="12"/>
      <c r="X994" s="12" t="s">
        <v>897</v>
      </c>
      <c r="Y994" s="12" t="s">
        <v>897</v>
      </c>
      <c r="Z994" s="12" t="s">
        <v>897</v>
      </c>
      <c r="AA994" s="12" t="s">
        <v>897</v>
      </c>
      <c r="AB994" s="12" t="s">
        <v>897</v>
      </c>
      <c r="AC994" s="12" t="s">
        <v>897</v>
      </c>
      <c r="AD994" s="12" t="s">
        <v>897</v>
      </c>
      <c r="AE994" s="12"/>
      <c r="AF994" s="12" t="s">
        <v>881</v>
      </c>
      <c r="AG994" s="12" t="s">
        <v>881</v>
      </c>
      <c r="AH994" s="12">
        <v>0.12</v>
      </c>
      <c r="AI994" s="12" t="s">
        <v>882</v>
      </c>
      <c r="AJ994" s="12" t="s">
        <v>883</v>
      </c>
      <c r="AK994" s="12" t="s">
        <v>881</v>
      </c>
      <c r="AL994" s="16" t="s">
        <v>898</v>
      </c>
      <c r="AM994" s="12" t="s">
        <v>1500</v>
      </c>
      <c r="AN994" s="27">
        <f>VLOOKUP(Table24[[#This Row],[USD conversion]],Sheet2!A:B,2,FALSE)</f>
        <v>1</v>
      </c>
      <c r="AO994" s="28">
        <f>Table24[[#This Row],[Min Charge]]*Table24[[#This Row],[Conversion Rate]]</f>
        <v>150</v>
      </c>
      <c r="AP994" s="28">
        <f>Table24[[#This Row],[45]]*Table24[[#This Row],[Conversion Rate]]</f>
        <v>0</v>
      </c>
      <c r="AQ994" s="28">
        <f>Table24[[#This Row],[100]]*Table24[[#This Row],[Conversion Rate]]</f>
        <v>2.25</v>
      </c>
      <c r="AR994" s="28">
        <f>Table24[[#This Row],[200]]*Table24[[#This Row],[Conversion Rate]]</f>
        <v>2.25</v>
      </c>
      <c r="AS994" s="28">
        <f>Table24[[#This Row],[300]]*Table24[[#This Row],[Conversion Rate]]</f>
        <v>2.25</v>
      </c>
      <c r="AT994" s="28">
        <f>Table24[[#This Row],[500]]*Table24[[#This Row],[Conversion Rate]]</f>
        <v>2.25</v>
      </c>
      <c r="AU994" s="28">
        <f>Table24[[#This Row],[1000]]*Table24[[#This Row],[Conversion Rate]]</f>
        <v>2.25</v>
      </c>
      <c r="AV994" s="28">
        <f>Table24[[#This Row],[2500]]*Table24[[#This Row],[Conversion Rate]]</f>
        <v>2.25</v>
      </c>
      <c r="AW994" s="28">
        <f>Table24[[#This Row],[5000]]*Table24[[#This Row],[Conversion Rate]]</f>
        <v>2.25</v>
      </c>
      <c r="AX994" s="28">
        <f>Table24[[#This Row],[All In/ ++]]</f>
        <v>0</v>
      </c>
      <c r="AY994" s="28" t="e">
        <f>Table24[[#This Row],[FSC]]*Table24[[#This Row],[Conversion Rate]]</f>
        <v>#VALUE!</v>
      </c>
      <c r="AZ994" s="28" t="e">
        <f>Table24[[#This Row],[SSC]]*Table24[[#This Row],[Conversion Rate]]</f>
        <v>#VALUE!</v>
      </c>
      <c r="BA994" s="28">
        <f>Table24[[#This Row],[Screening]]*Table24[[#This Row],[Conversion Rate]]</f>
        <v>0.12</v>
      </c>
      <c r="BB994" s="28" t="e">
        <f>Table24[[#This Row],[Other Charges]]*Table24[[#This Row],[Conversion Rate]]</f>
        <v>#VALUE!</v>
      </c>
      <c r="BC994" s="28" t="e">
        <f>Table24[[#This Row],[Dry Ice Charge]]*Table24[[#This Row],[Conversion Rate]]</f>
        <v>#VALUE!</v>
      </c>
      <c r="BD994" s="28" t="e">
        <f>Table24[[#This Row],[SAF/kg]]*Table24[[#This Row],[Conversion Rate]]</f>
        <v>#VALUE!</v>
      </c>
      <c r="BE994" s="30" cm="1">
        <f t="array" ref="BE994">IF(COUNTIFS(F$20:F$1213,F994,G$20:G$1213,G994)&gt;1,
    _xlfn.PERCENTRANK.INC(
        _xlfn._xlws.FILTER(AO$20:AO$1213, (F$20:F$1213=F994)*(G$20:G$1213=G994)*ISNUMBER(AO$20:AO$1213)),
        AO994
    ),
    0
)</f>
        <v>0.8</v>
      </c>
      <c r="BF994" s="28" t="str">
        <f t="shared" si="15"/>
        <v>Red</v>
      </c>
    </row>
    <row r="995" spans="3:58" hidden="1">
      <c r="C995" s="6" t="s">
        <v>20</v>
      </c>
      <c r="D995" s="4" t="s">
        <v>472</v>
      </c>
      <c r="E995" s="4" t="s">
        <v>22</v>
      </c>
      <c r="F995" s="4" t="s">
        <v>37</v>
      </c>
      <c r="G995" s="4" t="s">
        <v>83</v>
      </c>
      <c r="H995" s="4" t="s">
        <v>799</v>
      </c>
      <c r="I995" s="4" t="s">
        <v>799</v>
      </c>
      <c r="J995" s="4" t="s">
        <v>776</v>
      </c>
      <c r="K995" s="4" t="s">
        <v>776</v>
      </c>
      <c r="L9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PharmaYesExpressLAXPDXUSUSAMERICASAMERICAS</v>
      </c>
      <c r="M995" s="7">
        <v>8578.1912999999968</v>
      </c>
      <c r="N995" s="4">
        <v>484</v>
      </c>
      <c r="O995" s="13">
        <v>17.723535743801648</v>
      </c>
      <c r="P995" s="8" t="s">
        <v>909</v>
      </c>
      <c r="Q995" s="12" t="s">
        <v>472</v>
      </c>
      <c r="R995" s="12" t="s">
        <v>791</v>
      </c>
      <c r="S995" s="12"/>
      <c r="T995" s="12" t="s">
        <v>859</v>
      </c>
      <c r="U995" s="22"/>
      <c r="V995" s="12">
        <v>150</v>
      </c>
      <c r="W995" s="12"/>
      <c r="X995" s="12" t="s">
        <v>897</v>
      </c>
      <c r="Y995" s="12" t="s">
        <v>897</v>
      </c>
      <c r="Z995" s="12" t="s">
        <v>897</v>
      </c>
      <c r="AA995" s="12" t="s">
        <v>897</v>
      </c>
      <c r="AB995" s="12" t="s">
        <v>897</v>
      </c>
      <c r="AC995" s="12" t="s">
        <v>897</v>
      </c>
      <c r="AD995" s="12" t="s">
        <v>897</v>
      </c>
      <c r="AE995" s="12"/>
      <c r="AF995" s="12" t="s">
        <v>881</v>
      </c>
      <c r="AG995" s="12" t="s">
        <v>881</v>
      </c>
      <c r="AH995" s="12">
        <v>0.12</v>
      </c>
      <c r="AI995" s="12" t="s">
        <v>882</v>
      </c>
      <c r="AJ995" s="12" t="s">
        <v>883</v>
      </c>
      <c r="AK995" s="12" t="s">
        <v>881</v>
      </c>
      <c r="AL995" s="16" t="s">
        <v>898</v>
      </c>
      <c r="AM995" s="12" t="s">
        <v>1500</v>
      </c>
      <c r="AN995" s="27">
        <f>VLOOKUP(Table24[[#This Row],[USD conversion]],Sheet2!A:B,2,FALSE)</f>
        <v>1</v>
      </c>
      <c r="AO995" s="28">
        <f>Table24[[#This Row],[Min Charge]]*Table24[[#This Row],[Conversion Rate]]</f>
        <v>150</v>
      </c>
      <c r="AP995" s="28">
        <f>Table24[[#This Row],[45]]*Table24[[#This Row],[Conversion Rate]]</f>
        <v>0</v>
      </c>
      <c r="AQ995" s="28">
        <f>Table24[[#This Row],[100]]*Table24[[#This Row],[Conversion Rate]]</f>
        <v>2.25</v>
      </c>
      <c r="AR995" s="28">
        <f>Table24[[#This Row],[200]]*Table24[[#This Row],[Conversion Rate]]</f>
        <v>2.25</v>
      </c>
      <c r="AS995" s="28">
        <f>Table24[[#This Row],[300]]*Table24[[#This Row],[Conversion Rate]]</f>
        <v>2.25</v>
      </c>
      <c r="AT995" s="28">
        <f>Table24[[#This Row],[500]]*Table24[[#This Row],[Conversion Rate]]</f>
        <v>2.25</v>
      </c>
      <c r="AU995" s="28">
        <f>Table24[[#This Row],[1000]]*Table24[[#This Row],[Conversion Rate]]</f>
        <v>2.25</v>
      </c>
      <c r="AV995" s="28">
        <f>Table24[[#This Row],[2500]]*Table24[[#This Row],[Conversion Rate]]</f>
        <v>2.25</v>
      </c>
      <c r="AW995" s="28">
        <f>Table24[[#This Row],[5000]]*Table24[[#This Row],[Conversion Rate]]</f>
        <v>2.25</v>
      </c>
      <c r="AX995" s="28">
        <f>Table24[[#This Row],[All In/ ++]]</f>
        <v>0</v>
      </c>
      <c r="AY995" s="28" t="e">
        <f>Table24[[#This Row],[FSC]]*Table24[[#This Row],[Conversion Rate]]</f>
        <v>#VALUE!</v>
      </c>
      <c r="AZ995" s="28" t="e">
        <f>Table24[[#This Row],[SSC]]*Table24[[#This Row],[Conversion Rate]]</f>
        <v>#VALUE!</v>
      </c>
      <c r="BA995" s="28">
        <f>Table24[[#This Row],[Screening]]*Table24[[#This Row],[Conversion Rate]]</f>
        <v>0.12</v>
      </c>
      <c r="BB995" s="28" t="e">
        <f>Table24[[#This Row],[Other Charges]]*Table24[[#This Row],[Conversion Rate]]</f>
        <v>#VALUE!</v>
      </c>
      <c r="BC995" s="28" t="e">
        <f>Table24[[#This Row],[Dry Ice Charge]]*Table24[[#This Row],[Conversion Rate]]</f>
        <v>#VALUE!</v>
      </c>
      <c r="BD995" s="28" t="e">
        <f>Table24[[#This Row],[SAF/kg]]*Table24[[#This Row],[Conversion Rate]]</f>
        <v>#VALUE!</v>
      </c>
      <c r="BE995" s="30" cm="1">
        <f t="array" ref="BE995">IF(COUNTIFS(F$20:F$1213,F995,G$20:G$1213,G995)&gt;1,
    _xlfn.PERCENTRANK.INC(
        _xlfn._xlws.FILTER(AO$20:AO$1213, (F$20:F$1213=F995)*(G$20:G$1213=G995)*ISNUMBER(AO$20:AO$1213)),
        AO995
    ),
    0
)</f>
        <v>1</v>
      </c>
      <c r="BF995" s="28" t="str">
        <f t="shared" si="15"/>
        <v>Red</v>
      </c>
    </row>
    <row r="996" spans="3:58" hidden="1">
      <c r="C996" s="6" t="s">
        <v>20</v>
      </c>
      <c r="D996" s="4" t="s">
        <v>472</v>
      </c>
      <c r="E996" s="4" t="s">
        <v>22</v>
      </c>
      <c r="F996" s="4" t="s">
        <v>37</v>
      </c>
      <c r="G996" s="4" t="s">
        <v>123</v>
      </c>
      <c r="H996" s="4" t="s">
        <v>799</v>
      </c>
      <c r="I996" s="4" t="s">
        <v>799</v>
      </c>
      <c r="J996" s="4" t="s">
        <v>776</v>
      </c>
      <c r="K996" s="4" t="s">
        <v>776</v>
      </c>
      <c r="L9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PharmaYesExpressLAXPHLUSUSAMERICASAMERICAS</v>
      </c>
      <c r="M996" s="7">
        <v>18498.38</v>
      </c>
      <c r="N996" s="4">
        <v>552</v>
      </c>
      <c r="O996" s="13">
        <v>33.511557971014497</v>
      </c>
      <c r="P996" s="8" t="s">
        <v>909</v>
      </c>
      <c r="Q996" s="12" t="s">
        <v>472</v>
      </c>
      <c r="R996" s="12" t="s">
        <v>791</v>
      </c>
      <c r="S996" s="12"/>
      <c r="T996" s="12" t="s">
        <v>859</v>
      </c>
      <c r="U996" s="22"/>
      <c r="V996" s="12">
        <v>150</v>
      </c>
      <c r="W996" s="12"/>
      <c r="X996" s="12" t="s">
        <v>897</v>
      </c>
      <c r="Y996" s="12" t="s">
        <v>897</v>
      </c>
      <c r="Z996" s="12" t="s">
        <v>897</v>
      </c>
      <c r="AA996" s="12" t="s">
        <v>897</v>
      </c>
      <c r="AB996" s="12" t="s">
        <v>897</v>
      </c>
      <c r="AC996" s="12" t="s">
        <v>897</v>
      </c>
      <c r="AD996" s="12" t="s">
        <v>897</v>
      </c>
      <c r="AE996" s="12"/>
      <c r="AF996" s="12" t="s">
        <v>881</v>
      </c>
      <c r="AG996" s="12" t="s">
        <v>881</v>
      </c>
      <c r="AH996" s="12">
        <v>0.12</v>
      </c>
      <c r="AI996" s="12" t="s">
        <v>882</v>
      </c>
      <c r="AJ996" s="12" t="s">
        <v>883</v>
      </c>
      <c r="AK996" s="12" t="s">
        <v>881</v>
      </c>
      <c r="AL996" s="16" t="s">
        <v>898</v>
      </c>
      <c r="AM996" s="12" t="s">
        <v>1500</v>
      </c>
      <c r="AN996" s="27">
        <f>VLOOKUP(Table24[[#This Row],[USD conversion]],Sheet2!A:B,2,FALSE)</f>
        <v>1</v>
      </c>
      <c r="AO996" s="28">
        <f>Table24[[#This Row],[Min Charge]]*Table24[[#This Row],[Conversion Rate]]</f>
        <v>150</v>
      </c>
      <c r="AP996" s="28">
        <f>Table24[[#This Row],[45]]*Table24[[#This Row],[Conversion Rate]]</f>
        <v>0</v>
      </c>
      <c r="AQ996" s="28">
        <f>Table24[[#This Row],[100]]*Table24[[#This Row],[Conversion Rate]]</f>
        <v>2.25</v>
      </c>
      <c r="AR996" s="28">
        <f>Table24[[#This Row],[200]]*Table24[[#This Row],[Conversion Rate]]</f>
        <v>2.25</v>
      </c>
      <c r="AS996" s="28">
        <f>Table24[[#This Row],[300]]*Table24[[#This Row],[Conversion Rate]]</f>
        <v>2.25</v>
      </c>
      <c r="AT996" s="28">
        <f>Table24[[#This Row],[500]]*Table24[[#This Row],[Conversion Rate]]</f>
        <v>2.25</v>
      </c>
      <c r="AU996" s="28">
        <f>Table24[[#This Row],[1000]]*Table24[[#This Row],[Conversion Rate]]</f>
        <v>2.25</v>
      </c>
      <c r="AV996" s="28">
        <f>Table24[[#This Row],[2500]]*Table24[[#This Row],[Conversion Rate]]</f>
        <v>2.25</v>
      </c>
      <c r="AW996" s="28">
        <f>Table24[[#This Row],[5000]]*Table24[[#This Row],[Conversion Rate]]</f>
        <v>2.25</v>
      </c>
      <c r="AX996" s="28">
        <f>Table24[[#This Row],[All In/ ++]]</f>
        <v>0</v>
      </c>
      <c r="AY996" s="28" t="e">
        <f>Table24[[#This Row],[FSC]]*Table24[[#This Row],[Conversion Rate]]</f>
        <v>#VALUE!</v>
      </c>
      <c r="AZ996" s="28" t="e">
        <f>Table24[[#This Row],[SSC]]*Table24[[#This Row],[Conversion Rate]]</f>
        <v>#VALUE!</v>
      </c>
      <c r="BA996" s="28">
        <f>Table24[[#This Row],[Screening]]*Table24[[#This Row],[Conversion Rate]]</f>
        <v>0.12</v>
      </c>
      <c r="BB996" s="28" t="e">
        <f>Table24[[#This Row],[Other Charges]]*Table24[[#This Row],[Conversion Rate]]</f>
        <v>#VALUE!</v>
      </c>
      <c r="BC996" s="28" t="e">
        <f>Table24[[#This Row],[Dry Ice Charge]]*Table24[[#This Row],[Conversion Rate]]</f>
        <v>#VALUE!</v>
      </c>
      <c r="BD996" s="28" t="e">
        <f>Table24[[#This Row],[SAF/kg]]*Table24[[#This Row],[Conversion Rate]]</f>
        <v>#VALUE!</v>
      </c>
      <c r="BE996" s="30" cm="1">
        <f t="array" ref="BE996">IF(COUNTIFS(F$20:F$1213,F996,G$20:G$1213,G996)&gt;1,
    _xlfn.PERCENTRANK.INC(
        _xlfn._xlws.FILTER(AO$20:AO$1213, (F$20:F$1213=F996)*(G$20:G$1213=G996)*ISNUMBER(AO$20:AO$1213)),
        AO996
    ),
    0
)</f>
        <v>1</v>
      </c>
      <c r="BF996" s="28" t="str">
        <f t="shared" si="15"/>
        <v>Red</v>
      </c>
    </row>
    <row r="997" spans="3:58" hidden="1">
      <c r="C997" s="6" t="s">
        <v>20</v>
      </c>
      <c r="D997" s="4" t="s">
        <v>21</v>
      </c>
      <c r="E997" s="4" t="s">
        <v>22</v>
      </c>
      <c r="F997" s="4" t="s">
        <v>37</v>
      </c>
      <c r="G997" s="4" t="s">
        <v>53</v>
      </c>
      <c r="H997" s="4" t="s">
        <v>799</v>
      </c>
      <c r="I997" s="4" t="s">
        <v>799</v>
      </c>
      <c r="J997" s="4" t="s">
        <v>776</v>
      </c>
      <c r="K997" s="4" t="s">
        <v>776</v>
      </c>
      <c r="L9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PharmaNoExpressLAXPHXUSUSAMERICASAMERICAS</v>
      </c>
      <c r="M997" s="7">
        <v>6057.2724800000096</v>
      </c>
      <c r="N997" s="4">
        <v>518</v>
      </c>
      <c r="O997" s="13">
        <v>11.693576216216234</v>
      </c>
      <c r="P997" s="8" t="s">
        <v>909</v>
      </c>
      <c r="Q997" s="12" t="s">
        <v>472</v>
      </c>
      <c r="R997" s="12" t="s">
        <v>791</v>
      </c>
      <c r="S997" s="12"/>
      <c r="T997" s="12" t="s">
        <v>859</v>
      </c>
      <c r="U997" s="22"/>
      <c r="V997" s="12">
        <v>150</v>
      </c>
      <c r="W997" s="12"/>
      <c r="X997" s="12">
        <v>2.5</v>
      </c>
      <c r="Y997" s="12">
        <v>2.5</v>
      </c>
      <c r="Z997" s="12">
        <v>2.5</v>
      </c>
      <c r="AA997" s="12">
        <v>2.5</v>
      </c>
      <c r="AB997" s="12">
        <v>2.5</v>
      </c>
      <c r="AC997" s="12">
        <v>2.5</v>
      </c>
      <c r="AD997" s="12">
        <v>2.5</v>
      </c>
      <c r="AE997" s="12"/>
      <c r="AF997" s="12" t="s">
        <v>881</v>
      </c>
      <c r="AG997" s="12" t="s">
        <v>881</v>
      </c>
      <c r="AH997" s="12">
        <v>0.12</v>
      </c>
      <c r="AI997" s="12" t="s">
        <v>882</v>
      </c>
      <c r="AJ997" s="12" t="s">
        <v>883</v>
      </c>
      <c r="AK997" s="12" t="s">
        <v>881</v>
      </c>
      <c r="AL997" s="16" t="s">
        <v>885</v>
      </c>
      <c r="AM997" s="12" t="s">
        <v>1500</v>
      </c>
      <c r="AN997" s="27">
        <f>VLOOKUP(Table24[[#This Row],[USD conversion]],Sheet2!A:B,2,FALSE)</f>
        <v>1</v>
      </c>
      <c r="AO997" s="28">
        <f>Table24[[#This Row],[Min Charge]]*Table24[[#This Row],[Conversion Rate]]</f>
        <v>150</v>
      </c>
      <c r="AP997" s="28">
        <f>Table24[[#This Row],[45]]*Table24[[#This Row],[Conversion Rate]]</f>
        <v>0</v>
      </c>
      <c r="AQ997" s="28">
        <f>Table24[[#This Row],[100]]*Table24[[#This Row],[Conversion Rate]]</f>
        <v>2.5</v>
      </c>
      <c r="AR997" s="28">
        <f>Table24[[#This Row],[200]]*Table24[[#This Row],[Conversion Rate]]</f>
        <v>2.5</v>
      </c>
      <c r="AS997" s="28">
        <f>Table24[[#This Row],[300]]*Table24[[#This Row],[Conversion Rate]]</f>
        <v>2.5</v>
      </c>
      <c r="AT997" s="28">
        <f>Table24[[#This Row],[500]]*Table24[[#This Row],[Conversion Rate]]</f>
        <v>2.5</v>
      </c>
      <c r="AU997" s="28">
        <f>Table24[[#This Row],[1000]]*Table24[[#This Row],[Conversion Rate]]</f>
        <v>2.5</v>
      </c>
      <c r="AV997" s="28">
        <f>Table24[[#This Row],[2500]]*Table24[[#This Row],[Conversion Rate]]</f>
        <v>2.5</v>
      </c>
      <c r="AW997" s="28">
        <f>Table24[[#This Row],[5000]]*Table24[[#This Row],[Conversion Rate]]</f>
        <v>2.5</v>
      </c>
      <c r="AX997" s="28">
        <f>Table24[[#This Row],[All In/ ++]]</f>
        <v>0</v>
      </c>
      <c r="AY997" s="28" t="e">
        <f>Table24[[#This Row],[FSC]]*Table24[[#This Row],[Conversion Rate]]</f>
        <v>#VALUE!</v>
      </c>
      <c r="AZ997" s="28" t="e">
        <f>Table24[[#This Row],[SSC]]*Table24[[#This Row],[Conversion Rate]]</f>
        <v>#VALUE!</v>
      </c>
      <c r="BA997" s="28">
        <f>Table24[[#This Row],[Screening]]*Table24[[#This Row],[Conversion Rate]]</f>
        <v>0.12</v>
      </c>
      <c r="BB997" s="28" t="e">
        <f>Table24[[#This Row],[Other Charges]]*Table24[[#This Row],[Conversion Rate]]</f>
        <v>#VALUE!</v>
      </c>
      <c r="BC997" s="28" t="e">
        <f>Table24[[#This Row],[Dry Ice Charge]]*Table24[[#This Row],[Conversion Rate]]</f>
        <v>#VALUE!</v>
      </c>
      <c r="BD997" s="28" t="e">
        <f>Table24[[#This Row],[SAF/kg]]*Table24[[#This Row],[Conversion Rate]]</f>
        <v>#VALUE!</v>
      </c>
      <c r="BE997" s="30" cm="1">
        <f t="array" ref="BE997">IF(COUNTIFS(F$20:F$1213,F997,G$20:G$1213,G997)&gt;1,
    _xlfn.PERCENTRANK.INC(
        _xlfn._xlws.FILTER(AO$20:AO$1213, (F$20:F$1213=F997)*(G$20:G$1213=G997)*ISNUMBER(AO$20:AO$1213)),
        AO997
    ),
    0
)</f>
        <v>0.8</v>
      </c>
      <c r="BF997" s="28" t="str">
        <f t="shared" si="15"/>
        <v>Red</v>
      </c>
    </row>
    <row r="998" spans="3:58" hidden="1">
      <c r="C998" s="6" t="s">
        <v>35</v>
      </c>
      <c r="D998" s="4" t="s">
        <v>21</v>
      </c>
      <c r="E998" s="4" t="s">
        <v>22</v>
      </c>
      <c r="F998" s="4" t="s">
        <v>37</v>
      </c>
      <c r="G998" s="4" t="s">
        <v>53</v>
      </c>
      <c r="H998" s="4" t="s">
        <v>799</v>
      </c>
      <c r="I998" s="4" t="s">
        <v>799</v>
      </c>
      <c r="J998" s="4" t="s">
        <v>776</v>
      </c>
      <c r="K998" s="4" t="s">
        <v>776</v>
      </c>
      <c r="L9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GCNoExpressLAXPHXUSUSAMERICASAMERICAS</v>
      </c>
      <c r="M998" s="7">
        <v>10857.227050999996</v>
      </c>
      <c r="N998" s="4">
        <v>490</v>
      </c>
      <c r="O998" s="13">
        <v>22.157606226530604</v>
      </c>
      <c r="P998" s="8" t="s">
        <v>909</v>
      </c>
      <c r="Q998" s="12" t="s">
        <v>472</v>
      </c>
      <c r="R998" s="12" t="s">
        <v>791</v>
      </c>
      <c r="S998" s="12"/>
      <c r="T998" s="12" t="s">
        <v>859</v>
      </c>
      <c r="U998" s="22"/>
      <c r="V998" s="12">
        <v>150</v>
      </c>
      <c r="W998" s="12"/>
      <c r="X998" s="12">
        <v>2.85</v>
      </c>
      <c r="Y998" s="12">
        <v>2.85</v>
      </c>
      <c r="Z998" s="12">
        <v>2.85</v>
      </c>
      <c r="AA998" s="12">
        <v>2.85</v>
      </c>
      <c r="AB998" s="12">
        <v>2.85</v>
      </c>
      <c r="AC998" s="12">
        <v>2.85</v>
      </c>
      <c r="AD998" s="12">
        <v>2.85</v>
      </c>
      <c r="AE998" s="12"/>
      <c r="AF998" s="12" t="s">
        <v>881</v>
      </c>
      <c r="AG998" s="12" t="s">
        <v>881</v>
      </c>
      <c r="AH998" s="12">
        <v>0.12</v>
      </c>
      <c r="AI998" s="12" t="s">
        <v>882</v>
      </c>
      <c r="AJ998" s="12" t="s">
        <v>883</v>
      </c>
      <c r="AK998" s="12" t="s">
        <v>881</v>
      </c>
      <c r="AL998" s="16" t="s">
        <v>885</v>
      </c>
      <c r="AM998" s="12" t="s">
        <v>1500</v>
      </c>
      <c r="AN998" s="27">
        <f>VLOOKUP(Table24[[#This Row],[USD conversion]],Sheet2!A:B,2,FALSE)</f>
        <v>1</v>
      </c>
      <c r="AO998" s="28">
        <f>Table24[[#This Row],[Min Charge]]*Table24[[#This Row],[Conversion Rate]]</f>
        <v>150</v>
      </c>
      <c r="AP998" s="28">
        <f>Table24[[#This Row],[45]]*Table24[[#This Row],[Conversion Rate]]</f>
        <v>0</v>
      </c>
      <c r="AQ998" s="28">
        <f>Table24[[#This Row],[100]]*Table24[[#This Row],[Conversion Rate]]</f>
        <v>2.85</v>
      </c>
      <c r="AR998" s="28">
        <f>Table24[[#This Row],[200]]*Table24[[#This Row],[Conversion Rate]]</f>
        <v>2.85</v>
      </c>
      <c r="AS998" s="28">
        <f>Table24[[#This Row],[300]]*Table24[[#This Row],[Conversion Rate]]</f>
        <v>2.85</v>
      </c>
      <c r="AT998" s="28">
        <f>Table24[[#This Row],[500]]*Table24[[#This Row],[Conversion Rate]]</f>
        <v>2.85</v>
      </c>
      <c r="AU998" s="28">
        <f>Table24[[#This Row],[1000]]*Table24[[#This Row],[Conversion Rate]]</f>
        <v>2.85</v>
      </c>
      <c r="AV998" s="28">
        <f>Table24[[#This Row],[2500]]*Table24[[#This Row],[Conversion Rate]]</f>
        <v>2.85</v>
      </c>
      <c r="AW998" s="28">
        <f>Table24[[#This Row],[5000]]*Table24[[#This Row],[Conversion Rate]]</f>
        <v>2.85</v>
      </c>
      <c r="AX998" s="28">
        <f>Table24[[#This Row],[All In/ ++]]</f>
        <v>0</v>
      </c>
      <c r="AY998" s="28" t="e">
        <f>Table24[[#This Row],[FSC]]*Table24[[#This Row],[Conversion Rate]]</f>
        <v>#VALUE!</v>
      </c>
      <c r="AZ998" s="28" t="e">
        <f>Table24[[#This Row],[SSC]]*Table24[[#This Row],[Conversion Rate]]</f>
        <v>#VALUE!</v>
      </c>
      <c r="BA998" s="28">
        <f>Table24[[#This Row],[Screening]]*Table24[[#This Row],[Conversion Rate]]</f>
        <v>0.12</v>
      </c>
      <c r="BB998" s="28" t="e">
        <f>Table24[[#This Row],[Other Charges]]*Table24[[#This Row],[Conversion Rate]]</f>
        <v>#VALUE!</v>
      </c>
      <c r="BC998" s="28" t="e">
        <f>Table24[[#This Row],[Dry Ice Charge]]*Table24[[#This Row],[Conversion Rate]]</f>
        <v>#VALUE!</v>
      </c>
      <c r="BD998" s="28" t="e">
        <f>Table24[[#This Row],[SAF/kg]]*Table24[[#This Row],[Conversion Rate]]</f>
        <v>#VALUE!</v>
      </c>
      <c r="BE998" s="30" cm="1">
        <f t="array" ref="BE998">IF(COUNTIFS(F$20:F$1213,F998,G$20:G$1213,G998)&gt;1,
    _xlfn.PERCENTRANK.INC(
        _xlfn._xlws.FILTER(AO$20:AO$1213, (F$20:F$1213=F998)*(G$20:G$1213=G998)*ISNUMBER(AO$20:AO$1213)),
        AO998
    ),
    0
)</f>
        <v>0.8</v>
      </c>
      <c r="BF998" s="28" t="str">
        <f t="shared" si="15"/>
        <v>Red</v>
      </c>
    </row>
    <row r="999" spans="3:58" hidden="1">
      <c r="C999" s="6" t="s">
        <v>20</v>
      </c>
      <c r="D999" s="4" t="s">
        <v>472</v>
      </c>
      <c r="E999" s="4" t="s">
        <v>22</v>
      </c>
      <c r="F999" s="4" t="s">
        <v>37</v>
      </c>
      <c r="G999" s="4" t="s">
        <v>190</v>
      </c>
      <c r="H999" s="4" t="s">
        <v>799</v>
      </c>
      <c r="I999" s="4" t="s">
        <v>801</v>
      </c>
      <c r="J999" s="4" t="s">
        <v>776</v>
      </c>
      <c r="K999" s="4" t="s">
        <v>777</v>
      </c>
      <c r="L9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PharmaYesExpressLAXPVGUSCNAMERICASAPAC</v>
      </c>
      <c r="M999" s="7">
        <v>18058.13</v>
      </c>
      <c r="N999" s="4">
        <v>768</v>
      </c>
      <c r="O999" s="13">
        <v>23.513190104166668</v>
      </c>
      <c r="P999" s="8" t="s">
        <v>909</v>
      </c>
      <c r="Q999" s="12" t="s">
        <v>472</v>
      </c>
      <c r="R999" s="12" t="s">
        <v>791</v>
      </c>
      <c r="S999" s="12"/>
      <c r="T999" s="12" t="s">
        <v>859</v>
      </c>
      <c r="U999" s="22"/>
      <c r="V999" s="12">
        <v>150</v>
      </c>
      <c r="W999" s="12"/>
      <c r="X999" s="12">
        <v>1.5</v>
      </c>
      <c r="Y999" s="12">
        <v>1.5</v>
      </c>
      <c r="Z999" s="12">
        <v>1.5</v>
      </c>
      <c r="AA999" s="12">
        <v>1.5</v>
      </c>
      <c r="AB999" s="12">
        <v>1.5</v>
      </c>
      <c r="AC999" s="12">
        <v>1.5</v>
      </c>
      <c r="AD999" s="12">
        <v>1.5</v>
      </c>
      <c r="AE999" s="12"/>
      <c r="AF999" s="12" t="s">
        <v>881</v>
      </c>
      <c r="AG999" s="12" t="s">
        <v>881</v>
      </c>
      <c r="AH999" s="12">
        <v>0.12</v>
      </c>
      <c r="AI999" s="12" t="s">
        <v>882</v>
      </c>
      <c r="AJ999" s="12" t="s">
        <v>883</v>
      </c>
      <c r="AK999" s="12" t="s">
        <v>881</v>
      </c>
      <c r="AL999" s="16" t="s">
        <v>898</v>
      </c>
      <c r="AM999" s="12" t="s">
        <v>1500</v>
      </c>
      <c r="AN999" s="27">
        <f>VLOOKUP(Table24[[#This Row],[USD conversion]],Sheet2!A:B,2,FALSE)</f>
        <v>1</v>
      </c>
      <c r="AO999" s="28">
        <f>Table24[[#This Row],[Min Charge]]*Table24[[#This Row],[Conversion Rate]]</f>
        <v>150</v>
      </c>
      <c r="AP999" s="28">
        <f>Table24[[#This Row],[45]]*Table24[[#This Row],[Conversion Rate]]</f>
        <v>0</v>
      </c>
      <c r="AQ999" s="28">
        <f>Table24[[#This Row],[100]]*Table24[[#This Row],[Conversion Rate]]</f>
        <v>1.5</v>
      </c>
      <c r="AR999" s="28">
        <f>Table24[[#This Row],[200]]*Table24[[#This Row],[Conversion Rate]]</f>
        <v>1.5</v>
      </c>
      <c r="AS999" s="28">
        <f>Table24[[#This Row],[300]]*Table24[[#This Row],[Conversion Rate]]</f>
        <v>1.5</v>
      </c>
      <c r="AT999" s="28">
        <f>Table24[[#This Row],[500]]*Table24[[#This Row],[Conversion Rate]]</f>
        <v>1.5</v>
      </c>
      <c r="AU999" s="28">
        <f>Table24[[#This Row],[1000]]*Table24[[#This Row],[Conversion Rate]]</f>
        <v>1.5</v>
      </c>
      <c r="AV999" s="28">
        <f>Table24[[#This Row],[2500]]*Table24[[#This Row],[Conversion Rate]]</f>
        <v>1.5</v>
      </c>
      <c r="AW999" s="28">
        <f>Table24[[#This Row],[5000]]*Table24[[#This Row],[Conversion Rate]]</f>
        <v>1.5</v>
      </c>
      <c r="AX999" s="28">
        <f>Table24[[#This Row],[All In/ ++]]</f>
        <v>0</v>
      </c>
      <c r="AY999" s="28" t="e">
        <f>Table24[[#This Row],[FSC]]*Table24[[#This Row],[Conversion Rate]]</f>
        <v>#VALUE!</v>
      </c>
      <c r="AZ999" s="28" t="e">
        <f>Table24[[#This Row],[SSC]]*Table24[[#This Row],[Conversion Rate]]</f>
        <v>#VALUE!</v>
      </c>
      <c r="BA999" s="28">
        <f>Table24[[#This Row],[Screening]]*Table24[[#This Row],[Conversion Rate]]</f>
        <v>0.12</v>
      </c>
      <c r="BB999" s="28" t="e">
        <f>Table24[[#This Row],[Other Charges]]*Table24[[#This Row],[Conversion Rate]]</f>
        <v>#VALUE!</v>
      </c>
      <c r="BC999" s="28" t="e">
        <f>Table24[[#This Row],[Dry Ice Charge]]*Table24[[#This Row],[Conversion Rate]]</f>
        <v>#VALUE!</v>
      </c>
      <c r="BD999" s="28" t="e">
        <f>Table24[[#This Row],[SAF/kg]]*Table24[[#This Row],[Conversion Rate]]</f>
        <v>#VALUE!</v>
      </c>
      <c r="BE999" s="30" cm="1">
        <f t="array" ref="BE999">IF(COUNTIFS(F$20:F$1213,F999,G$20:G$1213,G999)&gt;1,
    _xlfn.PERCENTRANK.INC(
        _xlfn._xlws.FILTER(AO$20:AO$1213, (F$20:F$1213=F999)*(G$20:G$1213=G999)*ISNUMBER(AO$20:AO$1213)),
        AO999
    ),
    0
)</f>
        <v>0.33300000000000002</v>
      </c>
      <c r="BF999" s="28" t="str">
        <f t="shared" si="15"/>
        <v>Orange</v>
      </c>
    </row>
    <row r="1000" spans="3:58" hidden="1">
      <c r="C1000" s="6" t="s">
        <v>20</v>
      </c>
      <c r="D1000" s="4" t="s">
        <v>472</v>
      </c>
      <c r="E1000" s="4" t="s">
        <v>22</v>
      </c>
      <c r="F1000" s="4" t="s">
        <v>37</v>
      </c>
      <c r="G1000" s="4" t="s">
        <v>89</v>
      </c>
      <c r="H1000" s="4" t="s">
        <v>799</v>
      </c>
      <c r="I1000" s="4" t="s">
        <v>799</v>
      </c>
      <c r="J1000" s="4" t="s">
        <v>776</v>
      </c>
      <c r="K1000" s="4" t="s">
        <v>776</v>
      </c>
      <c r="L10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PharmaYesExpressLAXRDUUSUSAMERICASAMERICAS</v>
      </c>
      <c r="M1000" s="7">
        <v>13815.05544</v>
      </c>
      <c r="N1000" s="4">
        <v>496</v>
      </c>
      <c r="O1000" s="13">
        <v>27.852934354838709</v>
      </c>
      <c r="P1000" s="8" t="s">
        <v>909</v>
      </c>
      <c r="Q1000" s="12" t="s">
        <v>472</v>
      </c>
      <c r="R1000" s="12" t="s">
        <v>791</v>
      </c>
      <c r="S1000" s="12"/>
      <c r="T1000" s="12" t="s">
        <v>859</v>
      </c>
      <c r="U1000" s="22"/>
      <c r="V1000" s="12">
        <v>150</v>
      </c>
      <c r="W1000" s="12"/>
      <c r="X1000" s="12" t="s">
        <v>897</v>
      </c>
      <c r="Y1000" s="12" t="s">
        <v>897</v>
      </c>
      <c r="Z1000" s="12" t="s">
        <v>897</v>
      </c>
      <c r="AA1000" s="12" t="s">
        <v>897</v>
      </c>
      <c r="AB1000" s="12" t="s">
        <v>897</v>
      </c>
      <c r="AC1000" s="12" t="s">
        <v>897</v>
      </c>
      <c r="AD1000" s="12" t="s">
        <v>897</v>
      </c>
      <c r="AE1000" s="12"/>
      <c r="AF1000" s="12" t="s">
        <v>881</v>
      </c>
      <c r="AG1000" s="12" t="s">
        <v>881</v>
      </c>
      <c r="AH1000" s="12">
        <v>0.12</v>
      </c>
      <c r="AI1000" s="12" t="s">
        <v>882</v>
      </c>
      <c r="AJ1000" s="12" t="s">
        <v>883</v>
      </c>
      <c r="AK1000" s="12" t="s">
        <v>881</v>
      </c>
      <c r="AL1000" s="16" t="s">
        <v>898</v>
      </c>
      <c r="AM1000" s="12" t="s">
        <v>1500</v>
      </c>
      <c r="AN1000" s="27">
        <f>VLOOKUP(Table24[[#This Row],[USD conversion]],Sheet2!A:B,2,FALSE)</f>
        <v>1</v>
      </c>
      <c r="AO1000" s="28">
        <f>Table24[[#This Row],[Min Charge]]*Table24[[#This Row],[Conversion Rate]]</f>
        <v>150</v>
      </c>
      <c r="AP1000" s="28">
        <f>Table24[[#This Row],[45]]*Table24[[#This Row],[Conversion Rate]]</f>
        <v>0</v>
      </c>
      <c r="AQ1000" s="28">
        <f>Table24[[#This Row],[100]]*Table24[[#This Row],[Conversion Rate]]</f>
        <v>2.25</v>
      </c>
      <c r="AR1000" s="28">
        <f>Table24[[#This Row],[200]]*Table24[[#This Row],[Conversion Rate]]</f>
        <v>2.25</v>
      </c>
      <c r="AS1000" s="28">
        <f>Table24[[#This Row],[300]]*Table24[[#This Row],[Conversion Rate]]</f>
        <v>2.25</v>
      </c>
      <c r="AT1000" s="28">
        <f>Table24[[#This Row],[500]]*Table24[[#This Row],[Conversion Rate]]</f>
        <v>2.25</v>
      </c>
      <c r="AU1000" s="28">
        <f>Table24[[#This Row],[1000]]*Table24[[#This Row],[Conversion Rate]]</f>
        <v>2.25</v>
      </c>
      <c r="AV1000" s="28">
        <f>Table24[[#This Row],[2500]]*Table24[[#This Row],[Conversion Rate]]</f>
        <v>2.25</v>
      </c>
      <c r="AW1000" s="28">
        <f>Table24[[#This Row],[5000]]*Table24[[#This Row],[Conversion Rate]]</f>
        <v>2.25</v>
      </c>
      <c r="AX1000" s="28">
        <f>Table24[[#This Row],[All In/ ++]]</f>
        <v>0</v>
      </c>
      <c r="AY1000" s="28" t="e">
        <f>Table24[[#This Row],[FSC]]*Table24[[#This Row],[Conversion Rate]]</f>
        <v>#VALUE!</v>
      </c>
      <c r="AZ1000" s="28" t="e">
        <f>Table24[[#This Row],[SSC]]*Table24[[#This Row],[Conversion Rate]]</f>
        <v>#VALUE!</v>
      </c>
      <c r="BA1000" s="28">
        <f>Table24[[#This Row],[Screening]]*Table24[[#This Row],[Conversion Rate]]</f>
        <v>0.12</v>
      </c>
      <c r="BB1000" s="28" t="e">
        <f>Table24[[#This Row],[Other Charges]]*Table24[[#This Row],[Conversion Rate]]</f>
        <v>#VALUE!</v>
      </c>
      <c r="BC1000" s="28" t="e">
        <f>Table24[[#This Row],[Dry Ice Charge]]*Table24[[#This Row],[Conversion Rate]]</f>
        <v>#VALUE!</v>
      </c>
      <c r="BD1000" s="28" t="e">
        <f>Table24[[#This Row],[SAF/kg]]*Table24[[#This Row],[Conversion Rate]]</f>
        <v>#VALUE!</v>
      </c>
      <c r="BE1000" s="30" cm="1">
        <f t="array" ref="BE1000">IF(COUNTIFS(F$20:F$1213,F1000,G$20:G$1213,G1000)&gt;1,
    _xlfn.PERCENTRANK.INC(
        _xlfn._xlws.FILTER(AO$20:AO$1213, (F$20:F$1213=F1000)*(G$20:G$1213=G1000)*ISNUMBER(AO$20:AO$1213)),
        AO1000
    ),
    0
)</f>
        <v>1</v>
      </c>
      <c r="BF1000" s="28" t="str">
        <f t="shared" si="15"/>
        <v>Red</v>
      </c>
    </row>
    <row r="1001" spans="3:58" hidden="1">
      <c r="C1001" s="6" t="s">
        <v>20</v>
      </c>
      <c r="D1001" s="4" t="s">
        <v>472</v>
      </c>
      <c r="E1001" s="4" t="s">
        <v>22</v>
      </c>
      <c r="F1001" s="4" t="s">
        <v>37</v>
      </c>
      <c r="G1001" s="4" t="s">
        <v>199</v>
      </c>
      <c r="H1001" s="4" t="s">
        <v>799</v>
      </c>
      <c r="I1001" s="4" t="s">
        <v>799</v>
      </c>
      <c r="J1001" s="4" t="s">
        <v>776</v>
      </c>
      <c r="K1001" s="4" t="s">
        <v>776</v>
      </c>
      <c r="L10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PharmaYesExpressLAXRICUSUSAMERICASAMERICAS</v>
      </c>
      <c r="M1001" s="7">
        <v>11977</v>
      </c>
      <c r="N1001" s="4">
        <v>387</v>
      </c>
      <c r="O1001" s="13">
        <v>30.948320413436694</v>
      </c>
      <c r="P1001" s="8" t="s">
        <v>909</v>
      </c>
      <c r="Q1001" s="12" t="s">
        <v>472</v>
      </c>
      <c r="R1001" s="12" t="s">
        <v>792</v>
      </c>
      <c r="S1001" s="12" t="s">
        <v>57</v>
      </c>
      <c r="T1001" s="12" t="s">
        <v>859</v>
      </c>
      <c r="U1001" s="22"/>
      <c r="V1001" s="12">
        <v>150</v>
      </c>
      <c r="W1001" s="12"/>
      <c r="X1001" s="12" t="s">
        <v>897</v>
      </c>
      <c r="Y1001" s="12" t="s">
        <v>897</v>
      </c>
      <c r="Z1001" s="12" t="s">
        <v>897</v>
      </c>
      <c r="AA1001" s="12" t="s">
        <v>897</v>
      </c>
      <c r="AB1001" s="12" t="s">
        <v>897</v>
      </c>
      <c r="AC1001" s="12" t="s">
        <v>897</v>
      </c>
      <c r="AD1001" s="12" t="s">
        <v>897</v>
      </c>
      <c r="AE1001" s="12"/>
      <c r="AF1001" s="12" t="s">
        <v>881</v>
      </c>
      <c r="AG1001" s="12" t="s">
        <v>881</v>
      </c>
      <c r="AH1001" s="12">
        <v>0.12</v>
      </c>
      <c r="AI1001" s="12" t="s">
        <v>882</v>
      </c>
      <c r="AJ1001" s="12" t="s">
        <v>883</v>
      </c>
      <c r="AK1001" s="12" t="s">
        <v>881</v>
      </c>
      <c r="AL1001" s="16" t="s">
        <v>898</v>
      </c>
      <c r="AM1001" s="12" t="s">
        <v>1500</v>
      </c>
      <c r="AN1001" s="27">
        <f>VLOOKUP(Table24[[#This Row],[USD conversion]],Sheet2!A:B,2,FALSE)</f>
        <v>1</v>
      </c>
      <c r="AO1001" s="28">
        <f>Table24[[#This Row],[Min Charge]]*Table24[[#This Row],[Conversion Rate]]</f>
        <v>150</v>
      </c>
      <c r="AP1001" s="28">
        <f>Table24[[#This Row],[45]]*Table24[[#This Row],[Conversion Rate]]</f>
        <v>0</v>
      </c>
      <c r="AQ1001" s="28">
        <f>Table24[[#This Row],[100]]*Table24[[#This Row],[Conversion Rate]]</f>
        <v>2.25</v>
      </c>
      <c r="AR1001" s="28">
        <f>Table24[[#This Row],[200]]*Table24[[#This Row],[Conversion Rate]]</f>
        <v>2.25</v>
      </c>
      <c r="AS1001" s="28">
        <f>Table24[[#This Row],[300]]*Table24[[#This Row],[Conversion Rate]]</f>
        <v>2.25</v>
      </c>
      <c r="AT1001" s="28">
        <f>Table24[[#This Row],[500]]*Table24[[#This Row],[Conversion Rate]]</f>
        <v>2.25</v>
      </c>
      <c r="AU1001" s="28">
        <f>Table24[[#This Row],[1000]]*Table24[[#This Row],[Conversion Rate]]</f>
        <v>2.25</v>
      </c>
      <c r="AV1001" s="28">
        <f>Table24[[#This Row],[2500]]*Table24[[#This Row],[Conversion Rate]]</f>
        <v>2.25</v>
      </c>
      <c r="AW1001" s="28">
        <f>Table24[[#This Row],[5000]]*Table24[[#This Row],[Conversion Rate]]</f>
        <v>2.25</v>
      </c>
      <c r="AX1001" s="28">
        <f>Table24[[#This Row],[All In/ ++]]</f>
        <v>0</v>
      </c>
      <c r="AY1001" s="28" t="e">
        <f>Table24[[#This Row],[FSC]]*Table24[[#This Row],[Conversion Rate]]</f>
        <v>#VALUE!</v>
      </c>
      <c r="AZ1001" s="28" t="e">
        <f>Table24[[#This Row],[SSC]]*Table24[[#This Row],[Conversion Rate]]</f>
        <v>#VALUE!</v>
      </c>
      <c r="BA1001" s="28">
        <f>Table24[[#This Row],[Screening]]*Table24[[#This Row],[Conversion Rate]]</f>
        <v>0.12</v>
      </c>
      <c r="BB1001" s="28" t="e">
        <f>Table24[[#This Row],[Other Charges]]*Table24[[#This Row],[Conversion Rate]]</f>
        <v>#VALUE!</v>
      </c>
      <c r="BC1001" s="28" t="e">
        <f>Table24[[#This Row],[Dry Ice Charge]]*Table24[[#This Row],[Conversion Rate]]</f>
        <v>#VALUE!</v>
      </c>
      <c r="BD1001" s="28" t="e">
        <f>Table24[[#This Row],[SAF/kg]]*Table24[[#This Row],[Conversion Rate]]</f>
        <v>#VALUE!</v>
      </c>
      <c r="BE1001" s="30" cm="1">
        <f t="array" ref="BE1001">IF(COUNTIFS(F$20:F$1213,F1001,G$20:G$1213,G1001)&gt;1,
    _xlfn.PERCENTRANK.INC(
        _xlfn._xlws.FILTER(AO$20:AO$1213, (F$20:F$1213=F1001)*(G$20:G$1213=G1001)*ISNUMBER(AO$20:AO$1213)),
        AO1001
    ),
    0
)</f>
        <v>0</v>
      </c>
      <c r="BF1001" s="28" t="str">
        <f t="shared" si="15"/>
        <v>Green</v>
      </c>
    </row>
    <row r="1002" spans="3:58" hidden="1">
      <c r="C1002" s="6" t="s">
        <v>20</v>
      </c>
      <c r="D1002" s="4" t="s">
        <v>21</v>
      </c>
      <c r="E1002" s="4" t="s">
        <v>22</v>
      </c>
      <c r="F1002" s="4" t="s">
        <v>37</v>
      </c>
      <c r="G1002" s="4" t="s">
        <v>59</v>
      </c>
      <c r="H1002" s="4" t="s">
        <v>799</v>
      </c>
      <c r="I1002" s="4" t="s">
        <v>799</v>
      </c>
      <c r="J1002" s="4" t="s">
        <v>776</v>
      </c>
      <c r="K1002" s="4" t="s">
        <v>776</v>
      </c>
      <c r="L10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PharmaNoExpressLAXSEAUSUSAMERICASAMERICAS</v>
      </c>
      <c r="M1002" s="7">
        <v>886</v>
      </c>
      <c r="N1002" s="4">
        <v>307</v>
      </c>
      <c r="O1002" s="13">
        <v>2.8859934853420195</v>
      </c>
      <c r="P1002" s="8" t="s">
        <v>909</v>
      </c>
      <c r="Q1002" s="12" t="s">
        <v>472</v>
      </c>
      <c r="R1002" s="12" t="s">
        <v>791</v>
      </c>
      <c r="S1002" s="12"/>
      <c r="T1002" s="12" t="s">
        <v>859</v>
      </c>
      <c r="U1002" s="22"/>
      <c r="V1002" s="12">
        <v>150</v>
      </c>
      <c r="W1002" s="12"/>
      <c r="X1002" s="12">
        <v>2.5</v>
      </c>
      <c r="Y1002" s="12">
        <v>2.5</v>
      </c>
      <c r="Z1002" s="12">
        <v>2.5</v>
      </c>
      <c r="AA1002" s="12">
        <v>2.5</v>
      </c>
      <c r="AB1002" s="12">
        <v>2.5</v>
      </c>
      <c r="AC1002" s="12">
        <v>2.5</v>
      </c>
      <c r="AD1002" s="12">
        <v>2.5</v>
      </c>
      <c r="AE1002" s="12"/>
      <c r="AF1002" s="12" t="s">
        <v>881</v>
      </c>
      <c r="AG1002" s="12" t="s">
        <v>881</v>
      </c>
      <c r="AH1002" s="12">
        <v>0.12</v>
      </c>
      <c r="AI1002" s="12" t="s">
        <v>882</v>
      </c>
      <c r="AJ1002" s="12" t="s">
        <v>883</v>
      </c>
      <c r="AK1002" s="12" t="s">
        <v>881</v>
      </c>
      <c r="AL1002" s="16" t="s">
        <v>885</v>
      </c>
      <c r="AM1002" s="12" t="s">
        <v>1500</v>
      </c>
      <c r="AN1002" s="27">
        <f>VLOOKUP(Table24[[#This Row],[USD conversion]],Sheet2!A:B,2,FALSE)</f>
        <v>1</v>
      </c>
      <c r="AO1002" s="28">
        <f>Table24[[#This Row],[Min Charge]]*Table24[[#This Row],[Conversion Rate]]</f>
        <v>150</v>
      </c>
      <c r="AP1002" s="28">
        <f>Table24[[#This Row],[45]]*Table24[[#This Row],[Conversion Rate]]</f>
        <v>0</v>
      </c>
      <c r="AQ1002" s="28">
        <f>Table24[[#This Row],[100]]*Table24[[#This Row],[Conversion Rate]]</f>
        <v>2.5</v>
      </c>
      <c r="AR1002" s="28">
        <f>Table24[[#This Row],[200]]*Table24[[#This Row],[Conversion Rate]]</f>
        <v>2.5</v>
      </c>
      <c r="AS1002" s="28">
        <f>Table24[[#This Row],[300]]*Table24[[#This Row],[Conversion Rate]]</f>
        <v>2.5</v>
      </c>
      <c r="AT1002" s="28">
        <f>Table24[[#This Row],[500]]*Table24[[#This Row],[Conversion Rate]]</f>
        <v>2.5</v>
      </c>
      <c r="AU1002" s="28">
        <f>Table24[[#This Row],[1000]]*Table24[[#This Row],[Conversion Rate]]</f>
        <v>2.5</v>
      </c>
      <c r="AV1002" s="28">
        <f>Table24[[#This Row],[2500]]*Table24[[#This Row],[Conversion Rate]]</f>
        <v>2.5</v>
      </c>
      <c r="AW1002" s="28">
        <f>Table24[[#This Row],[5000]]*Table24[[#This Row],[Conversion Rate]]</f>
        <v>2.5</v>
      </c>
      <c r="AX1002" s="28">
        <f>Table24[[#This Row],[All In/ ++]]</f>
        <v>0</v>
      </c>
      <c r="AY1002" s="28" t="e">
        <f>Table24[[#This Row],[FSC]]*Table24[[#This Row],[Conversion Rate]]</f>
        <v>#VALUE!</v>
      </c>
      <c r="AZ1002" s="28" t="e">
        <f>Table24[[#This Row],[SSC]]*Table24[[#This Row],[Conversion Rate]]</f>
        <v>#VALUE!</v>
      </c>
      <c r="BA1002" s="28">
        <f>Table24[[#This Row],[Screening]]*Table24[[#This Row],[Conversion Rate]]</f>
        <v>0.12</v>
      </c>
      <c r="BB1002" s="28" t="e">
        <f>Table24[[#This Row],[Other Charges]]*Table24[[#This Row],[Conversion Rate]]</f>
        <v>#VALUE!</v>
      </c>
      <c r="BC1002" s="28" t="e">
        <f>Table24[[#This Row],[Dry Ice Charge]]*Table24[[#This Row],[Conversion Rate]]</f>
        <v>#VALUE!</v>
      </c>
      <c r="BD1002" s="28" t="e">
        <f>Table24[[#This Row],[SAF/kg]]*Table24[[#This Row],[Conversion Rate]]</f>
        <v>#VALUE!</v>
      </c>
      <c r="BE1002" s="30" cm="1">
        <f t="array" ref="BE1002">IF(COUNTIFS(F$20:F$1213,F1002,G$20:G$1213,G1002)&gt;1,
    _xlfn.PERCENTRANK.INC(
        _xlfn._xlws.FILTER(AO$20:AO$1213, (F$20:F$1213=F1002)*(G$20:G$1213=G1002)*ISNUMBER(AO$20:AO$1213)),
        AO1002
    ),
    0
)</f>
        <v>0.8</v>
      </c>
      <c r="BF1002" s="28" t="str">
        <f t="shared" si="15"/>
        <v>Red</v>
      </c>
    </row>
    <row r="1003" spans="3:58" hidden="1">
      <c r="C1003" s="6" t="s">
        <v>20</v>
      </c>
      <c r="D1003" s="4" t="s">
        <v>472</v>
      </c>
      <c r="E1003" s="4" t="s">
        <v>22</v>
      </c>
      <c r="F1003" s="4" t="s">
        <v>37</v>
      </c>
      <c r="G1003" s="4" t="s">
        <v>59</v>
      </c>
      <c r="H1003" s="4" t="s">
        <v>799</v>
      </c>
      <c r="I1003" s="4" t="s">
        <v>799</v>
      </c>
      <c r="J1003" s="4" t="s">
        <v>776</v>
      </c>
      <c r="K1003" s="4" t="s">
        <v>776</v>
      </c>
      <c r="L10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PharmaYesExpressLAXSEAUSUSAMERICASAMERICAS</v>
      </c>
      <c r="M1003" s="7">
        <v>13538.71</v>
      </c>
      <c r="N1003" s="4">
        <v>571</v>
      </c>
      <c r="O1003" s="13">
        <v>23.710525394045533</v>
      </c>
      <c r="P1003" s="8" t="s">
        <v>909</v>
      </c>
      <c r="Q1003" s="12" t="s">
        <v>472</v>
      </c>
      <c r="R1003" s="12" t="s">
        <v>791</v>
      </c>
      <c r="S1003" s="12"/>
      <c r="T1003" s="12" t="s">
        <v>859</v>
      </c>
      <c r="U1003" s="22"/>
      <c r="V1003" s="12">
        <v>150</v>
      </c>
      <c r="W1003" s="12"/>
      <c r="X1003" s="12" t="s">
        <v>897</v>
      </c>
      <c r="Y1003" s="12" t="s">
        <v>897</v>
      </c>
      <c r="Z1003" s="12" t="s">
        <v>897</v>
      </c>
      <c r="AA1003" s="12" t="s">
        <v>897</v>
      </c>
      <c r="AB1003" s="12" t="s">
        <v>897</v>
      </c>
      <c r="AC1003" s="12" t="s">
        <v>897</v>
      </c>
      <c r="AD1003" s="12" t="s">
        <v>897</v>
      </c>
      <c r="AE1003" s="12"/>
      <c r="AF1003" s="12" t="s">
        <v>881</v>
      </c>
      <c r="AG1003" s="12" t="s">
        <v>881</v>
      </c>
      <c r="AH1003" s="12">
        <v>0.12</v>
      </c>
      <c r="AI1003" s="12" t="s">
        <v>882</v>
      </c>
      <c r="AJ1003" s="12" t="s">
        <v>883</v>
      </c>
      <c r="AK1003" s="12" t="s">
        <v>881</v>
      </c>
      <c r="AL1003" s="16" t="s">
        <v>898</v>
      </c>
      <c r="AM1003" s="12" t="s">
        <v>1500</v>
      </c>
      <c r="AN1003" s="27">
        <f>VLOOKUP(Table24[[#This Row],[USD conversion]],Sheet2!A:B,2,FALSE)</f>
        <v>1</v>
      </c>
      <c r="AO1003" s="28">
        <f>Table24[[#This Row],[Min Charge]]*Table24[[#This Row],[Conversion Rate]]</f>
        <v>150</v>
      </c>
      <c r="AP1003" s="28">
        <f>Table24[[#This Row],[45]]*Table24[[#This Row],[Conversion Rate]]</f>
        <v>0</v>
      </c>
      <c r="AQ1003" s="28">
        <f>Table24[[#This Row],[100]]*Table24[[#This Row],[Conversion Rate]]</f>
        <v>2.25</v>
      </c>
      <c r="AR1003" s="28">
        <f>Table24[[#This Row],[200]]*Table24[[#This Row],[Conversion Rate]]</f>
        <v>2.25</v>
      </c>
      <c r="AS1003" s="28">
        <f>Table24[[#This Row],[300]]*Table24[[#This Row],[Conversion Rate]]</f>
        <v>2.25</v>
      </c>
      <c r="AT1003" s="28">
        <f>Table24[[#This Row],[500]]*Table24[[#This Row],[Conversion Rate]]</f>
        <v>2.25</v>
      </c>
      <c r="AU1003" s="28">
        <f>Table24[[#This Row],[1000]]*Table24[[#This Row],[Conversion Rate]]</f>
        <v>2.25</v>
      </c>
      <c r="AV1003" s="28">
        <f>Table24[[#This Row],[2500]]*Table24[[#This Row],[Conversion Rate]]</f>
        <v>2.25</v>
      </c>
      <c r="AW1003" s="28">
        <f>Table24[[#This Row],[5000]]*Table24[[#This Row],[Conversion Rate]]</f>
        <v>2.25</v>
      </c>
      <c r="AX1003" s="28">
        <f>Table24[[#This Row],[All In/ ++]]</f>
        <v>0</v>
      </c>
      <c r="AY1003" s="28" t="e">
        <f>Table24[[#This Row],[FSC]]*Table24[[#This Row],[Conversion Rate]]</f>
        <v>#VALUE!</v>
      </c>
      <c r="AZ1003" s="28" t="e">
        <f>Table24[[#This Row],[SSC]]*Table24[[#This Row],[Conversion Rate]]</f>
        <v>#VALUE!</v>
      </c>
      <c r="BA1003" s="28">
        <f>Table24[[#This Row],[Screening]]*Table24[[#This Row],[Conversion Rate]]</f>
        <v>0.12</v>
      </c>
      <c r="BB1003" s="28" t="e">
        <f>Table24[[#This Row],[Other Charges]]*Table24[[#This Row],[Conversion Rate]]</f>
        <v>#VALUE!</v>
      </c>
      <c r="BC1003" s="28" t="e">
        <f>Table24[[#This Row],[Dry Ice Charge]]*Table24[[#This Row],[Conversion Rate]]</f>
        <v>#VALUE!</v>
      </c>
      <c r="BD1003" s="28" t="e">
        <f>Table24[[#This Row],[SAF/kg]]*Table24[[#This Row],[Conversion Rate]]</f>
        <v>#VALUE!</v>
      </c>
      <c r="BE1003" s="30" cm="1">
        <f t="array" ref="BE1003">IF(COUNTIFS(F$20:F$1213,F1003,G$20:G$1213,G1003)&gt;1,
    _xlfn.PERCENTRANK.INC(
        _xlfn._xlws.FILTER(AO$20:AO$1213, (F$20:F$1213=F1003)*(G$20:G$1213=G1003)*ISNUMBER(AO$20:AO$1213)),
        AO1003
    ),
    0
)</f>
        <v>0.8</v>
      </c>
      <c r="BF1003" s="28" t="str">
        <f t="shared" si="15"/>
        <v>Red</v>
      </c>
    </row>
    <row r="1004" spans="3:58" hidden="1">
      <c r="C1004" s="6" t="s">
        <v>20</v>
      </c>
      <c r="D1004" s="4" t="s">
        <v>21</v>
      </c>
      <c r="E1004" s="4" t="s">
        <v>36</v>
      </c>
      <c r="F1004" s="4" t="s">
        <v>37</v>
      </c>
      <c r="G1004" s="4" t="s">
        <v>49</v>
      </c>
      <c r="H1004" s="4" t="s">
        <v>799</v>
      </c>
      <c r="I1004" s="4" t="s">
        <v>799</v>
      </c>
      <c r="J1004" s="4" t="s">
        <v>776</v>
      </c>
      <c r="K1004" s="4" t="s">
        <v>776</v>
      </c>
      <c r="L10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PharmaNoStandardLAXSFOUSUSAMERICASAMERICAS</v>
      </c>
      <c r="M1004" s="7">
        <v>521</v>
      </c>
      <c r="N1004" s="4">
        <v>293</v>
      </c>
      <c r="O1004" s="13">
        <v>1.7781569965870307</v>
      </c>
      <c r="P1004" s="8" t="s">
        <v>909</v>
      </c>
      <c r="Q1004" s="12" t="s">
        <v>472</v>
      </c>
      <c r="R1004" s="12" t="s">
        <v>791</v>
      </c>
      <c r="S1004" s="12"/>
      <c r="T1004" s="12" t="s">
        <v>859</v>
      </c>
      <c r="U1004" s="22"/>
      <c r="V1004" s="12">
        <v>150</v>
      </c>
      <c r="W1004" s="12"/>
      <c r="X1004" s="12">
        <v>2.5</v>
      </c>
      <c r="Y1004" s="12">
        <v>2.5</v>
      </c>
      <c r="Z1004" s="12">
        <v>2.5</v>
      </c>
      <c r="AA1004" s="12">
        <v>2.5</v>
      </c>
      <c r="AB1004" s="12">
        <v>2.5</v>
      </c>
      <c r="AC1004" s="12">
        <v>2.5</v>
      </c>
      <c r="AD1004" s="12">
        <v>2.5</v>
      </c>
      <c r="AE1004" s="12"/>
      <c r="AF1004" s="12" t="s">
        <v>881</v>
      </c>
      <c r="AG1004" s="12" t="s">
        <v>881</v>
      </c>
      <c r="AH1004" s="12">
        <v>0.12</v>
      </c>
      <c r="AI1004" s="12" t="s">
        <v>882</v>
      </c>
      <c r="AJ1004" s="12" t="s">
        <v>883</v>
      </c>
      <c r="AK1004" s="12" t="s">
        <v>881</v>
      </c>
      <c r="AL1004" s="16" t="s">
        <v>885</v>
      </c>
      <c r="AM1004" s="12" t="s">
        <v>1500</v>
      </c>
      <c r="AN1004" s="27">
        <f>VLOOKUP(Table24[[#This Row],[USD conversion]],Sheet2!A:B,2,FALSE)</f>
        <v>1</v>
      </c>
      <c r="AO1004" s="28">
        <f>Table24[[#This Row],[Min Charge]]*Table24[[#This Row],[Conversion Rate]]</f>
        <v>150</v>
      </c>
      <c r="AP1004" s="28">
        <f>Table24[[#This Row],[45]]*Table24[[#This Row],[Conversion Rate]]</f>
        <v>0</v>
      </c>
      <c r="AQ1004" s="28">
        <f>Table24[[#This Row],[100]]*Table24[[#This Row],[Conversion Rate]]</f>
        <v>2.5</v>
      </c>
      <c r="AR1004" s="28">
        <f>Table24[[#This Row],[200]]*Table24[[#This Row],[Conversion Rate]]</f>
        <v>2.5</v>
      </c>
      <c r="AS1004" s="28">
        <f>Table24[[#This Row],[300]]*Table24[[#This Row],[Conversion Rate]]</f>
        <v>2.5</v>
      </c>
      <c r="AT1004" s="28">
        <f>Table24[[#This Row],[500]]*Table24[[#This Row],[Conversion Rate]]</f>
        <v>2.5</v>
      </c>
      <c r="AU1004" s="28">
        <f>Table24[[#This Row],[1000]]*Table24[[#This Row],[Conversion Rate]]</f>
        <v>2.5</v>
      </c>
      <c r="AV1004" s="28">
        <f>Table24[[#This Row],[2500]]*Table24[[#This Row],[Conversion Rate]]</f>
        <v>2.5</v>
      </c>
      <c r="AW1004" s="28">
        <f>Table24[[#This Row],[5000]]*Table24[[#This Row],[Conversion Rate]]</f>
        <v>2.5</v>
      </c>
      <c r="AX1004" s="28">
        <f>Table24[[#This Row],[All In/ ++]]</f>
        <v>0</v>
      </c>
      <c r="AY1004" s="28" t="e">
        <f>Table24[[#This Row],[FSC]]*Table24[[#This Row],[Conversion Rate]]</f>
        <v>#VALUE!</v>
      </c>
      <c r="AZ1004" s="28" t="e">
        <f>Table24[[#This Row],[SSC]]*Table24[[#This Row],[Conversion Rate]]</f>
        <v>#VALUE!</v>
      </c>
      <c r="BA1004" s="28">
        <f>Table24[[#This Row],[Screening]]*Table24[[#This Row],[Conversion Rate]]</f>
        <v>0.12</v>
      </c>
      <c r="BB1004" s="28" t="e">
        <f>Table24[[#This Row],[Other Charges]]*Table24[[#This Row],[Conversion Rate]]</f>
        <v>#VALUE!</v>
      </c>
      <c r="BC1004" s="28" t="e">
        <f>Table24[[#This Row],[Dry Ice Charge]]*Table24[[#This Row],[Conversion Rate]]</f>
        <v>#VALUE!</v>
      </c>
      <c r="BD1004" s="28" t="e">
        <f>Table24[[#This Row],[SAF/kg]]*Table24[[#This Row],[Conversion Rate]]</f>
        <v>#VALUE!</v>
      </c>
      <c r="BE1004" s="30" cm="1">
        <f t="array" ref="BE1004">IF(COUNTIFS(F$20:F$1213,F1004,G$20:G$1213,G1004)&gt;1,
    _xlfn.PERCENTRANK.INC(
        _xlfn._xlws.FILTER(AO$20:AO$1213, (F$20:F$1213=F1004)*(G$20:G$1213=G1004)*ISNUMBER(AO$20:AO$1213)),
        AO1004
    ),
    0
)</f>
        <v>0.75</v>
      </c>
      <c r="BF1004" s="28" t="str">
        <f t="shared" si="15"/>
        <v>Red</v>
      </c>
    </row>
    <row r="1005" spans="3:58" hidden="1">
      <c r="C1005" s="6" t="s">
        <v>20</v>
      </c>
      <c r="D1005" s="4" t="s">
        <v>21</v>
      </c>
      <c r="E1005" s="4" t="s">
        <v>22</v>
      </c>
      <c r="F1005" s="4" t="s">
        <v>37</v>
      </c>
      <c r="G1005" s="4" t="s">
        <v>49</v>
      </c>
      <c r="H1005" s="4" t="s">
        <v>799</v>
      </c>
      <c r="I1005" s="4" t="s">
        <v>799</v>
      </c>
      <c r="J1005" s="4" t="s">
        <v>776</v>
      </c>
      <c r="K1005" s="4" t="s">
        <v>776</v>
      </c>
      <c r="L10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PharmaNoExpressLAXSFOUSUSAMERICASAMERICAS</v>
      </c>
      <c r="M1005" s="7">
        <v>7625.573109600009</v>
      </c>
      <c r="N1005" s="4">
        <v>1185</v>
      </c>
      <c r="O1005" s="13">
        <v>6.4350827929114001</v>
      </c>
      <c r="P1005" s="8" t="s">
        <v>909</v>
      </c>
      <c r="Q1005" s="12" t="s">
        <v>472</v>
      </c>
      <c r="R1005" s="12" t="s">
        <v>791</v>
      </c>
      <c r="S1005" s="12"/>
      <c r="T1005" s="12" t="s">
        <v>859</v>
      </c>
      <c r="U1005" s="22"/>
      <c r="V1005" s="12">
        <v>150</v>
      </c>
      <c r="W1005" s="12"/>
      <c r="X1005" s="12">
        <v>2.5</v>
      </c>
      <c r="Y1005" s="12">
        <v>2.5</v>
      </c>
      <c r="Z1005" s="12">
        <v>2.5</v>
      </c>
      <c r="AA1005" s="12">
        <v>2.5</v>
      </c>
      <c r="AB1005" s="12">
        <v>2.5</v>
      </c>
      <c r="AC1005" s="12">
        <v>2.5</v>
      </c>
      <c r="AD1005" s="12">
        <v>2.5</v>
      </c>
      <c r="AE1005" s="12"/>
      <c r="AF1005" s="12" t="s">
        <v>881</v>
      </c>
      <c r="AG1005" s="12" t="s">
        <v>881</v>
      </c>
      <c r="AH1005" s="12">
        <v>0.12</v>
      </c>
      <c r="AI1005" s="12" t="s">
        <v>882</v>
      </c>
      <c r="AJ1005" s="12" t="s">
        <v>883</v>
      </c>
      <c r="AK1005" s="12" t="s">
        <v>881</v>
      </c>
      <c r="AL1005" s="16" t="s">
        <v>885</v>
      </c>
      <c r="AM1005" s="12" t="s">
        <v>1500</v>
      </c>
      <c r="AN1005" s="27">
        <f>VLOOKUP(Table24[[#This Row],[USD conversion]],Sheet2!A:B,2,FALSE)</f>
        <v>1</v>
      </c>
      <c r="AO1005" s="28">
        <f>Table24[[#This Row],[Min Charge]]*Table24[[#This Row],[Conversion Rate]]</f>
        <v>150</v>
      </c>
      <c r="AP1005" s="28">
        <f>Table24[[#This Row],[45]]*Table24[[#This Row],[Conversion Rate]]</f>
        <v>0</v>
      </c>
      <c r="AQ1005" s="28">
        <f>Table24[[#This Row],[100]]*Table24[[#This Row],[Conversion Rate]]</f>
        <v>2.5</v>
      </c>
      <c r="AR1005" s="28">
        <f>Table24[[#This Row],[200]]*Table24[[#This Row],[Conversion Rate]]</f>
        <v>2.5</v>
      </c>
      <c r="AS1005" s="28">
        <f>Table24[[#This Row],[300]]*Table24[[#This Row],[Conversion Rate]]</f>
        <v>2.5</v>
      </c>
      <c r="AT1005" s="28">
        <f>Table24[[#This Row],[500]]*Table24[[#This Row],[Conversion Rate]]</f>
        <v>2.5</v>
      </c>
      <c r="AU1005" s="28">
        <f>Table24[[#This Row],[1000]]*Table24[[#This Row],[Conversion Rate]]</f>
        <v>2.5</v>
      </c>
      <c r="AV1005" s="28">
        <f>Table24[[#This Row],[2500]]*Table24[[#This Row],[Conversion Rate]]</f>
        <v>2.5</v>
      </c>
      <c r="AW1005" s="28">
        <f>Table24[[#This Row],[5000]]*Table24[[#This Row],[Conversion Rate]]</f>
        <v>2.5</v>
      </c>
      <c r="AX1005" s="28">
        <f>Table24[[#This Row],[All In/ ++]]</f>
        <v>0</v>
      </c>
      <c r="AY1005" s="28" t="e">
        <f>Table24[[#This Row],[FSC]]*Table24[[#This Row],[Conversion Rate]]</f>
        <v>#VALUE!</v>
      </c>
      <c r="AZ1005" s="28" t="e">
        <f>Table24[[#This Row],[SSC]]*Table24[[#This Row],[Conversion Rate]]</f>
        <v>#VALUE!</v>
      </c>
      <c r="BA1005" s="28">
        <f>Table24[[#This Row],[Screening]]*Table24[[#This Row],[Conversion Rate]]</f>
        <v>0.12</v>
      </c>
      <c r="BB1005" s="28" t="e">
        <f>Table24[[#This Row],[Other Charges]]*Table24[[#This Row],[Conversion Rate]]</f>
        <v>#VALUE!</v>
      </c>
      <c r="BC1005" s="28" t="e">
        <f>Table24[[#This Row],[Dry Ice Charge]]*Table24[[#This Row],[Conversion Rate]]</f>
        <v>#VALUE!</v>
      </c>
      <c r="BD1005" s="28" t="e">
        <f>Table24[[#This Row],[SAF/kg]]*Table24[[#This Row],[Conversion Rate]]</f>
        <v>#VALUE!</v>
      </c>
      <c r="BE1005" s="30" cm="1">
        <f t="array" ref="BE1005">IF(COUNTIFS(F$20:F$1213,F1005,G$20:G$1213,G1005)&gt;1,
    _xlfn.PERCENTRANK.INC(
        _xlfn._xlws.FILTER(AO$20:AO$1213, (F$20:F$1213=F1005)*(G$20:G$1213=G1005)*ISNUMBER(AO$20:AO$1213)),
        AO1005
    ),
    0
)</f>
        <v>0.75</v>
      </c>
      <c r="BF1005" s="28" t="str">
        <f t="shared" si="15"/>
        <v>Red</v>
      </c>
    </row>
    <row r="1006" spans="3:58" hidden="1">
      <c r="C1006" s="6" t="s">
        <v>20</v>
      </c>
      <c r="D1006" s="4" t="s">
        <v>472</v>
      </c>
      <c r="E1006" s="4" t="s">
        <v>22</v>
      </c>
      <c r="F1006" s="4" t="s">
        <v>37</v>
      </c>
      <c r="G1006" s="4" t="s">
        <v>49</v>
      </c>
      <c r="H1006" s="4" t="s">
        <v>799</v>
      </c>
      <c r="I1006" s="4" t="s">
        <v>799</v>
      </c>
      <c r="J1006" s="4" t="s">
        <v>776</v>
      </c>
      <c r="K1006" s="4" t="s">
        <v>776</v>
      </c>
      <c r="L10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PharmaYesExpressLAXSFOUSUSAMERICASAMERICAS</v>
      </c>
      <c r="M1006" s="7">
        <v>36020.019119999975</v>
      </c>
      <c r="N1006" s="4">
        <v>1186</v>
      </c>
      <c r="O1006" s="13">
        <v>30.371011062394583</v>
      </c>
      <c r="P1006" s="8" t="s">
        <v>909</v>
      </c>
      <c r="Q1006" s="12" t="s">
        <v>472</v>
      </c>
      <c r="R1006" s="12" t="s">
        <v>791</v>
      </c>
      <c r="S1006" s="12"/>
      <c r="T1006" s="12" t="s">
        <v>859</v>
      </c>
      <c r="U1006" s="22"/>
      <c r="V1006" s="12">
        <v>150</v>
      </c>
      <c r="W1006" s="12"/>
      <c r="X1006" s="12" t="s">
        <v>897</v>
      </c>
      <c r="Y1006" s="12" t="s">
        <v>897</v>
      </c>
      <c r="Z1006" s="12" t="s">
        <v>897</v>
      </c>
      <c r="AA1006" s="12" t="s">
        <v>897</v>
      </c>
      <c r="AB1006" s="12" t="s">
        <v>897</v>
      </c>
      <c r="AC1006" s="12" t="s">
        <v>897</v>
      </c>
      <c r="AD1006" s="12" t="s">
        <v>897</v>
      </c>
      <c r="AE1006" s="12"/>
      <c r="AF1006" s="12" t="s">
        <v>881</v>
      </c>
      <c r="AG1006" s="12" t="s">
        <v>881</v>
      </c>
      <c r="AH1006" s="12">
        <v>0.12</v>
      </c>
      <c r="AI1006" s="12" t="s">
        <v>882</v>
      </c>
      <c r="AJ1006" s="12" t="s">
        <v>883</v>
      </c>
      <c r="AK1006" s="12" t="s">
        <v>881</v>
      </c>
      <c r="AL1006" s="16" t="s">
        <v>898</v>
      </c>
      <c r="AM1006" s="12" t="s">
        <v>1500</v>
      </c>
      <c r="AN1006" s="27">
        <f>VLOOKUP(Table24[[#This Row],[USD conversion]],Sheet2!A:B,2,FALSE)</f>
        <v>1</v>
      </c>
      <c r="AO1006" s="28">
        <f>Table24[[#This Row],[Min Charge]]*Table24[[#This Row],[Conversion Rate]]</f>
        <v>150</v>
      </c>
      <c r="AP1006" s="28">
        <f>Table24[[#This Row],[45]]*Table24[[#This Row],[Conversion Rate]]</f>
        <v>0</v>
      </c>
      <c r="AQ1006" s="28">
        <f>Table24[[#This Row],[100]]*Table24[[#This Row],[Conversion Rate]]</f>
        <v>2.25</v>
      </c>
      <c r="AR1006" s="28">
        <f>Table24[[#This Row],[200]]*Table24[[#This Row],[Conversion Rate]]</f>
        <v>2.25</v>
      </c>
      <c r="AS1006" s="28">
        <f>Table24[[#This Row],[300]]*Table24[[#This Row],[Conversion Rate]]</f>
        <v>2.25</v>
      </c>
      <c r="AT1006" s="28">
        <f>Table24[[#This Row],[500]]*Table24[[#This Row],[Conversion Rate]]</f>
        <v>2.25</v>
      </c>
      <c r="AU1006" s="28">
        <f>Table24[[#This Row],[1000]]*Table24[[#This Row],[Conversion Rate]]</f>
        <v>2.25</v>
      </c>
      <c r="AV1006" s="28">
        <f>Table24[[#This Row],[2500]]*Table24[[#This Row],[Conversion Rate]]</f>
        <v>2.25</v>
      </c>
      <c r="AW1006" s="28">
        <f>Table24[[#This Row],[5000]]*Table24[[#This Row],[Conversion Rate]]</f>
        <v>2.25</v>
      </c>
      <c r="AX1006" s="28">
        <f>Table24[[#This Row],[All In/ ++]]</f>
        <v>0</v>
      </c>
      <c r="AY1006" s="28" t="e">
        <f>Table24[[#This Row],[FSC]]*Table24[[#This Row],[Conversion Rate]]</f>
        <v>#VALUE!</v>
      </c>
      <c r="AZ1006" s="28" t="e">
        <f>Table24[[#This Row],[SSC]]*Table24[[#This Row],[Conversion Rate]]</f>
        <v>#VALUE!</v>
      </c>
      <c r="BA1006" s="28">
        <f>Table24[[#This Row],[Screening]]*Table24[[#This Row],[Conversion Rate]]</f>
        <v>0.12</v>
      </c>
      <c r="BB1006" s="28" t="e">
        <f>Table24[[#This Row],[Other Charges]]*Table24[[#This Row],[Conversion Rate]]</f>
        <v>#VALUE!</v>
      </c>
      <c r="BC1006" s="28" t="e">
        <f>Table24[[#This Row],[Dry Ice Charge]]*Table24[[#This Row],[Conversion Rate]]</f>
        <v>#VALUE!</v>
      </c>
      <c r="BD1006" s="28" t="e">
        <f>Table24[[#This Row],[SAF/kg]]*Table24[[#This Row],[Conversion Rate]]</f>
        <v>#VALUE!</v>
      </c>
      <c r="BE1006" s="30" cm="1">
        <f t="array" ref="BE1006">IF(COUNTIFS(F$20:F$1213,F1006,G$20:G$1213,G1006)&gt;1,
    _xlfn.PERCENTRANK.INC(
        _xlfn._xlws.FILTER(AO$20:AO$1213, (F$20:F$1213=F1006)*(G$20:G$1213=G1006)*ISNUMBER(AO$20:AO$1213)),
        AO1006
    ),
    0
)</f>
        <v>0.75</v>
      </c>
      <c r="BF1006" s="28" t="str">
        <f t="shared" si="15"/>
        <v>Red</v>
      </c>
    </row>
    <row r="1007" spans="3:58" hidden="1">
      <c r="C1007" s="6" t="s">
        <v>20</v>
      </c>
      <c r="D1007" s="4" t="s">
        <v>472</v>
      </c>
      <c r="E1007" s="4" t="s">
        <v>22</v>
      </c>
      <c r="F1007" s="4" t="s">
        <v>37</v>
      </c>
      <c r="G1007" s="4" t="s">
        <v>27</v>
      </c>
      <c r="H1007" s="4" t="s">
        <v>799</v>
      </c>
      <c r="I1007" s="4" t="s">
        <v>810</v>
      </c>
      <c r="J1007" s="4" t="s">
        <v>776</v>
      </c>
      <c r="K1007" s="4" t="s">
        <v>777</v>
      </c>
      <c r="L10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PharmaYesExpressLAXSINUSSGAMERICASAPAC</v>
      </c>
      <c r="M1007" s="7">
        <v>9787.5968860000012</v>
      </c>
      <c r="N1007" s="4">
        <v>503</v>
      </c>
      <c r="O1007" s="13">
        <v>19.458443113320083</v>
      </c>
      <c r="P1007" s="8" t="s">
        <v>909</v>
      </c>
      <c r="Q1007" s="12" t="s">
        <v>472</v>
      </c>
      <c r="R1007" s="12" t="s">
        <v>792</v>
      </c>
      <c r="S1007" s="12" t="s">
        <v>49</v>
      </c>
      <c r="T1007" s="12" t="s">
        <v>859</v>
      </c>
      <c r="U1007" s="22"/>
      <c r="V1007" s="12">
        <v>150</v>
      </c>
      <c r="W1007" s="12"/>
      <c r="X1007" s="12">
        <v>3.75</v>
      </c>
      <c r="Y1007" s="12">
        <v>3.75</v>
      </c>
      <c r="Z1007" s="12">
        <v>3.75</v>
      </c>
      <c r="AA1007" s="12">
        <v>3.75</v>
      </c>
      <c r="AB1007" s="12">
        <v>3.75</v>
      </c>
      <c r="AC1007" s="12">
        <v>3.75</v>
      </c>
      <c r="AD1007" s="12">
        <v>3.75</v>
      </c>
      <c r="AE1007" s="12"/>
      <c r="AF1007" s="12" t="s">
        <v>881</v>
      </c>
      <c r="AG1007" s="12" t="s">
        <v>881</v>
      </c>
      <c r="AH1007" s="12">
        <v>0.12</v>
      </c>
      <c r="AI1007" s="12" t="s">
        <v>882</v>
      </c>
      <c r="AJ1007" s="12" t="s">
        <v>883</v>
      </c>
      <c r="AK1007" s="12" t="s">
        <v>881</v>
      </c>
      <c r="AL1007" s="16" t="s">
        <v>898</v>
      </c>
      <c r="AM1007" s="12" t="s">
        <v>1500</v>
      </c>
      <c r="AN1007" s="27">
        <f>VLOOKUP(Table24[[#This Row],[USD conversion]],Sheet2!A:B,2,FALSE)</f>
        <v>1</v>
      </c>
      <c r="AO1007" s="28">
        <f>Table24[[#This Row],[Min Charge]]*Table24[[#This Row],[Conversion Rate]]</f>
        <v>150</v>
      </c>
      <c r="AP1007" s="28">
        <f>Table24[[#This Row],[45]]*Table24[[#This Row],[Conversion Rate]]</f>
        <v>0</v>
      </c>
      <c r="AQ1007" s="28">
        <f>Table24[[#This Row],[100]]*Table24[[#This Row],[Conversion Rate]]</f>
        <v>3.75</v>
      </c>
      <c r="AR1007" s="28">
        <f>Table24[[#This Row],[200]]*Table24[[#This Row],[Conversion Rate]]</f>
        <v>3.75</v>
      </c>
      <c r="AS1007" s="28">
        <f>Table24[[#This Row],[300]]*Table24[[#This Row],[Conversion Rate]]</f>
        <v>3.75</v>
      </c>
      <c r="AT1007" s="28">
        <f>Table24[[#This Row],[500]]*Table24[[#This Row],[Conversion Rate]]</f>
        <v>3.75</v>
      </c>
      <c r="AU1007" s="28">
        <f>Table24[[#This Row],[1000]]*Table24[[#This Row],[Conversion Rate]]</f>
        <v>3.75</v>
      </c>
      <c r="AV1007" s="28">
        <f>Table24[[#This Row],[2500]]*Table24[[#This Row],[Conversion Rate]]</f>
        <v>3.75</v>
      </c>
      <c r="AW1007" s="28">
        <f>Table24[[#This Row],[5000]]*Table24[[#This Row],[Conversion Rate]]</f>
        <v>3.75</v>
      </c>
      <c r="AX1007" s="28">
        <f>Table24[[#This Row],[All In/ ++]]</f>
        <v>0</v>
      </c>
      <c r="AY1007" s="28" t="e">
        <f>Table24[[#This Row],[FSC]]*Table24[[#This Row],[Conversion Rate]]</f>
        <v>#VALUE!</v>
      </c>
      <c r="AZ1007" s="28" t="e">
        <f>Table24[[#This Row],[SSC]]*Table24[[#This Row],[Conversion Rate]]</f>
        <v>#VALUE!</v>
      </c>
      <c r="BA1007" s="28">
        <f>Table24[[#This Row],[Screening]]*Table24[[#This Row],[Conversion Rate]]</f>
        <v>0.12</v>
      </c>
      <c r="BB1007" s="28" t="e">
        <f>Table24[[#This Row],[Other Charges]]*Table24[[#This Row],[Conversion Rate]]</f>
        <v>#VALUE!</v>
      </c>
      <c r="BC1007" s="28" t="e">
        <f>Table24[[#This Row],[Dry Ice Charge]]*Table24[[#This Row],[Conversion Rate]]</f>
        <v>#VALUE!</v>
      </c>
      <c r="BD1007" s="28" t="e">
        <f>Table24[[#This Row],[SAF/kg]]*Table24[[#This Row],[Conversion Rate]]</f>
        <v>#VALUE!</v>
      </c>
      <c r="BE1007" s="30" cm="1">
        <f t="array" ref="BE1007">IF(COUNTIFS(F$20:F$1213,F1007,G$20:G$1213,G1007)&gt;1,
    _xlfn.PERCENTRANK.INC(
        _xlfn._xlws.FILTER(AO$20:AO$1213, (F$20:F$1213=F1007)*(G$20:G$1213=G1007)*ISNUMBER(AO$20:AO$1213)),
        AO1007
    ),
    0
)</f>
        <v>0.33300000000000002</v>
      </c>
      <c r="BF1007" s="28" t="str">
        <f t="shared" si="15"/>
        <v>Orange</v>
      </c>
    </row>
    <row r="1008" spans="3:58" hidden="1">
      <c r="C1008" s="6" t="s">
        <v>20</v>
      </c>
      <c r="D1008" s="4" t="s">
        <v>21</v>
      </c>
      <c r="E1008" s="4" t="s">
        <v>22</v>
      </c>
      <c r="F1008" s="4" t="s">
        <v>37</v>
      </c>
      <c r="G1008" s="4" t="s">
        <v>107</v>
      </c>
      <c r="H1008" s="4" t="s">
        <v>799</v>
      </c>
      <c r="I1008" s="4" t="s">
        <v>799</v>
      </c>
      <c r="J1008" s="4" t="s">
        <v>776</v>
      </c>
      <c r="K1008" s="4" t="s">
        <v>776</v>
      </c>
      <c r="L10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PharmaNoExpressLAXSLCUSUSAMERICASAMERICAS</v>
      </c>
      <c r="M1008" s="7">
        <v>848.7</v>
      </c>
      <c r="N1008" s="4">
        <v>259</v>
      </c>
      <c r="O1008" s="13">
        <v>3.2768339768339771</v>
      </c>
      <c r="P1008" s="8" t="s">
        <v>909</v>
      </c>
      <c r="Q1008" s="12" t="s">
        <v>472</v>
      </c>
      <c r="R1008" s="12" t="s">
        <v>791</v>
      </c>
      <c r="S1008" s="12"/>
      <c r="T1008" s="12" t="s">
        <v>859</v>
      </c>
      <c r="U1008" s="22"/>
      <c r="V1008" s="12">
        <v>150</v>
      </c>
      <c r="W1008" s="12"/>
      <c r="X1008" s="12">
        <v>2.5</v>
      </c>
      <c r="Y1008" s="12">
        <v>2.5</v>
      </c>
      <c r="Z1008" s="12">
        <v>2.5</v>
      </c>
      <c r="AA1008" s="12">
        <v>2.5</v>
      </c>
      <c r="AB1008" s="12">
        <v>2.5</v>
      </c>
      <c r="AC1008" s="12">
        <v>2.5</v>
      </c>
      <c r="AD1008" s="12">
        <v>2.5</v>
      </c>
      <c r="AE1008" s="12"/>
      <c r="AF1008" s="12" t="s">
        <v>881</v>
      </c>
      <c r="AG1008" s="12" t="s">
        <v>881</v>
      </c>
      <c r="AH1008" s="12">
        <v>0.12</v>
      </c>
      <c r="AI1008" s="12" t="s">
        <v>882</v>
      </c>
      <c r="AJ1008" s="12" t="s">
        <v>883</v>
      </c>
      <c r="AK1008" s="12" t="s">
        <v>881</v>
      </c>
      <c r="AL1008" s="16" t="s">
        <v>885</v>
      </c>
      <c r="AM1008" s="12" t="s">
        <v>1500</v>
      </c>
      <c r="AN1008" s="27">
        <f>VLOOKUP(Table24[[#This Row],[USD conversion]],Sheet2!A:B,2,FALSE)</f>
        <v>1</v>
      </c>
      <c r="AO1008" s="28">
        <f>Table24[[#This Row],[Min Charge]]*Table24[[#This Row],[Conversion Rate]]</f>
        <v>150</v>
      </c>
      <c r="AP1008" s="28">
        <f>Table24[[#This Row],[45]]*Table24[[#This Row],[Conversion Rate]]</f>
        <v>0</v>
      </c>
      <c r="AQ1008" s="28">
        <f>Table24[[#This Row],[100]]*Table24[[#This Row],[Conversion Rate]]</f>
        <v>2.5</v>
      </c>
      <c r="AR1008" s="28">
        <f>Table24[[#This Row],[200]]*Table24[[#This Row],[Conversion Rate]]</f>
        <v>2.5</v>
      </c>
      <c r="AS1008" s="28">
        <f>Table24[[#This Row],[300]]*Table24[[#This Row],[Conversion Rate]]</f>
        <v>2.5</v>
      </c>
      <c r="AT1008" s="28">
        <f>Table24[[#This Row],[500]]*Table24[[#This Row],[Conversion Rate]]</f>
        <v>2.5</v>
      </c>
      <c r="AU1008" s="28">
        <f>Table24[[#This Row],[1000]]*Table24[[#This Row],[Conversion Rate]]</f>
        <v>2.5</v>
      </c>
      <c r="AV1008" s="28">
        <f>Table24[[#This Row],[2500]]*Table24[[#This Row],[Conversion Rate]]</f>
        <v>2.5</v>
      </c>
      <c r="AW1008" s="28">
        <f>Table24[[#This Row],[5000]]*Table24[[#This Row],[Conversion Rate]]</f>
        <v>2.5</v>
      </c>
      <c r="AX1008" s="28">
        <f>Table24[[#This Row],[All In/ ++]]</f>
        <v>0</v>
      </c>
      <c r="AY1008" s="28" t="e">
        <f>Table24[[#This Row],[FSC]]*Table24[[#This Row],[Conversion Rate]]</f>
        <v>#VALUE!</v>
      </c>
      <c r="AZ1008" s="28" t="e">
        <f>Table24[[#This Row],[SSC]]*Table24[[#This Row],[Conversion Rate]]</f>
        <v>#VALUE!</v>
      </c>
      <c r="BA1008" s="28">
        <f>Table24[[#This Row],[Screening]]*Table24[[#This Row],[Conversion Rate]]</f>
        <v>0.12</v>
      </c>
      <c r="BB1008" s="28" t="e">
        <f>Table24[[#This Row],[Other Charges]]*Table24[[#This Row],[Conversion Rate]]</f>
        <v>#VALUE!</v>
      </c>
      <c r="BC1008" s="28" t="e">
        <f>Table24[[#This Row],[Dry Ice Charge]]*Table24[[#This Row],[Conversion Rate]]</f>
        <v>#VALUE!</v>
      </c>
      <c r="BD1008" s="28" t="e">
        <f>Table24[[#This Row],[SAF/kg]]*Table24[[#This Row],[Conversion Rate]]</f>
        <v>#VALUE!</v>
      </c>
      <c r="BE1008" s="30" cm="1">
        <f t="array" ref="BE1008">IF(COUNTIFS(F$20:F$1213,F1008,G$20:G$1213,G1008)&gt;1,
    _xlfn.PERCENTRANK.INC(
        _xlfn._xlws.FILTER(AO$20:AO$1213, (F$20:F$1213=F1008)*(G$20:G$1213=G1008)*ISNUMBER(AO$20:AO$1213)),
        AO1008
    ),
    0
)</f>
        <v>0.66600000000000004</v>
      </c>
      <c r="BF1008" s="28" t="str">
        <f t="shared" si="15"/>
        <v>Orange</v>
      </c>
    </row>
    <row r="1009" spans="3:58" hidden="1">
      <c r="C1009" s="6" t="s">
        <v>20</v>
      </c>
      <c r="D1009" s="4" t="s">
        <v>472</v>
      </c>
      <c r="E1009" s="4" t="s">
        <v>22</v>
      </c>
      <c r="F1009" s="4" t="s">
        <v>37</v>
      </c>
      <c r="G1009" s="4" t="s">
        <v>107</v>
      </c>
      <c r="H1009" s="4" t="s">
        <v>799</v>
      </c>
      <c r="I1009" s="4" t="s">
        <v>799</v>
      </c>
      <c r="J1009" s="4" t="s">
        <v>776</v>
      </c>
      <c r="K1009" s="4" t="s">
        <v>776</v>
      </c>
      <c r="L10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PharmaYesExpressLAXSLCUSUSAMERICASAMERICAS</v>
      </c>
      <c r="M1009" s="7">
        <v>16583.840000000004</v>
      </c>
      <c r="N1009" s="4">
        <v>795</v>
      </c>
      <c r="O1009" s="13">
        <v>20.860176100628937</v>
      </c>
      <c r="P1009" s="8" t="s">
        <v>909</v>
      </c>
      <c r="Q1009" s="12" t="s">
        <v>472</v>
      </c>
      <c r="R1009" s="12" t="s">
        <v>791</v>
      </c>
      <c r="S1009" s="12"/>
      <c r="T1009" s="12" t="s">
        <v>859</v>
      </c>
      <c r="U1009" s="22"/>
      <c r="V1009" s="12">
        <v>150</v>
      </c>
      <c r="W1009" s="12"/>
      <c r="X1009" s="12" t="s">
        <v>897</v>
      </c>
      <c r="Y1009" s="12" t="s">
        <v>897</v>
      </c>
      <c r="Z1009" s="12" t="s">
        <v>897</v>
      </c>
      <c r="AA1009" s="12" t="s">
        <v>897</v>
      </c>
      <c r="AB1009" s="12" t="s">
        <v>897</v>
      </c>
      <c r="AC1009" s="12" t="s">
        <v>897</v>
      </c>
      <c r="AD1009" s="12" t="s">
        <v>897</v>
      </c>
      <c r="AE1009" s="12"/>
      <c r="AF1009" s="12" t="s">
        <v>881</v>
      </c>
      <c r="AG1009" s="12" t="s">
        <v>881</v>
      </c>
      <c r="AH1009" s="12">
        <v>0.12</v>
      </c>
      <c r="AI1009" s="12" t="s">
        <v>882</v>
      </c>
      <c r="AJ1009" s="12" t="s">
        <v>883</v>
      </c>
      <c r="AK1009" s="12" t="s">
        <v>881</v>
      </c>
      <c r="AL1009" s="16" t="s">
        <v>898</v>
      </c>
      <c r="AM1009" s="12" t="s">
        <v>1500</v>
      </c>
      <c r="AN1009" s="27">
        <f>VLOOKUP(Table24[[#This Row],[USD conversion]],Sheet2!A:B,2,FALSE)</f>
        <v>1</v>
      </c>
      <c r="AO1009" s="28">
        <f>Table24[[#This Row],[Min Charge]]*Table24[[#This Row],[Conversion Rate]]</f>
        <v>150</v>
      </c>
      <c r="AP1009" s="28">
        <f>Table24[[#This Row],[45]]*Table24[[#This Row],[Conversion Rate]]</f>
        <v>0</v>
      </c>
      <c r="AQ1009" s="28">
        <f>Table24[[#This Row],[100]]*Table24[[#This Row],[Conversion Rate]]</f>
        <v>2.25</v>
      </c>
      <c r="AR1009" s="28">
        <f>Table24[[#This Row],[200]]*Table24[[#This Row],[Conversion Rate]]</f>
        <v>2.25</v>
      </c>
      <c r="AS1009" s="28">
        <f>Table24[[#This Row],[300]]*Table24[[#This Row],[Conversion Rate]]</f>
        <v>2.25</v>
      </c>
      <c r="AT1009" s="28">
        <f>Table24[[#This Row],[500]]*Table24[[#This Row],[Conversion Rate]]</f>
        <v>2.25</v>
      </c>
      <c r="AU1009" s="28">
        <f>Table24[[#This Row],[1000]]*Table24[[#This Row],[Conversion Rate]]</f>
        <v>2.25</v>
      </c>
      <c r="AV1009" s="28">
        <f>Table24[[#This Row],[2500]]*Table24[[#This Row],[Conversion Rate]]</f>
        <v>2.25</v>
      </c>
      <c r="AW1009" s="28">
        <f>Table24[[#This Row],[5000]]*Table24[[#This Row],[Conversion Rate]]</f>
        <v>2.25</v>
      </c>
      <c r="AX1009" s="28">
        <f>Table24[[#This Row],[All In/ ++]]</f>
        <v>0</v>
      </c>
      <c r="AY1009" s="28" t="e">
        <f>Table24[[#This Row],[FSC]]*Table24[[#This Row],[Conversion Rate]]</f>
        <v>#VALUE!</v>
      </c>
      <c r="AZ1009" s="28" t="e">
        <f>Table24[[#This Row],[SSC]]*Table24[[#This Row],[Conversion Rate]]</f>
        <v>#VALUE!</v>
      </c>
      <c r="BA1009" s="28">
        <f>Table24[[#This Row],[Screening]]*Table24[[#This Row],[Conversion Rate]]</f>
        <v>0.12</v>
      </c>
      <c r="BB1009" s="28" t="e">
        <f>Table24[[#This Row],[Other Charges]]*Table24[[#This Row],[Conversion Rate]]</f>
        <v>#VALUE!</v>
      </c>
      <c r="BC1009" s="28" t="e">
        <f>Table24[[#This Row],[Dry Ice Charge]]*Table24[[#This Row],[Conversion Rate]]</f>
        <v>#VALUE!</v>
      </c>
      <c r="BD1009" s="28" t="e">
        <f>Table24[[#This Row],[SAF/kg]]*Table24[[#This Row],[Conversion Rate]]</f>
        <v>#VALUE!</v>
      </c>
      <c r="BE1009" s="30" cm="1">
        <f t="array" ref="BE1009">IF(COUNTIFS(F$20:F$1213,F1009,G$20:G$1213,G1009)&gt;1,
    _xlfn.PERCENTRANK.INC(
        _xlfn._xlws.FILTER(AO$20:AO$1213, (F$20:F$1213=F1009)*(G$20:G$1213=G1009)*ISNUMBER(AO$20:AO$1213)),
        AO1009
    ),
    0
)</f>
        <v>0.66600000000000004</v>
      </c>
      <c r="BF1009" s="28" t="str">
        <f t="shared" si="15"/>
        <v>Orange</v>
      </c>
    </row>
    <row r="1010" spans="3:58" hidden="1">
      <c r="C1010" s="6" t="s">
        <v>20</v>
      </c>
      <c r="D1010" s="4" t="s">
        <v>472</v>
      </c>
      <c r="E1010" s="4" t="s">
        <v>22</v>
      </c>
      <c r="F1010" s="4" t="s">
        <v>37</v>
      </c>
      <c r="G1010" s="4" t="s">
        <v>132</v>
      </c>
      <c r="H1010" s="4" t="s">
        <v>799</v>
      </c>
      <c r="I1010" s="4" t="s">
        <v>799</v>
      </c>
      <c r="J1010" s="4" t="s">
        <v>776</v>
      </c>
      <c r="K1010" s="4" t="s">
        <v>776</v>
      </c>
      <c r="L10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PharmaYesExpressLAXSTLUSUSAMERICASAMERICAS</v>
      </c>
      <c r="M1010" s="7">
        <v>6723.1400000000021</v>
      </c>
      <c r="N1010" s="4">
        <v>266</v>
      </c>
      <c r="O1010" s="13">
        <v>25.274962406015046</v>
      </c>
      <c r="P1010" s="8" t="s">
        <v>909</v>
      </c>
      <c r="Q1010" s="12" t="s">
        <v>472</v>
      </c>
      <c r="R1010" s="12" t="s">
        <v>792</v>
      </c>
      <c r="S1010" s="12" t="s">
        <v>48</v>
      </c>
      <c r="T1010" s="12" t="s">
        <v>859</v>
      </c>
      <c r="U1010" s="22"/>
      <c r="V1010" s="12">
        <v>150</v>
      </c>
      <c r="W1010" s="12"/>
      <c r="X1010" s="12" t="s">
        <v>897</v>
      </c>
      <c r="Y1010" s="12" t="s">
        <v>897</v>
      </c>
      <c r="Z1010" s="12" t="s">
        <v>897</v>
      </c>
      <c r="AA1010" s="12" t="s">
        <v>897</v>
      </c>
      <c r="AB1010" s="12" t="s">
        <v>897</v>
      </c>
      <c r="AC1010" s="12" t="s">
        <v>897</v>
      </c>
      <c r="AD1010" s="12" t="s">
        <v>897</v>
      </c>
      <c r="AE1010" s="12"/>
      <c r="AF1010" s="12" t="s">
        <v>881</v>
      </c>
      <c r="AG1010" s="12" t="s">
        <v>881</v>
      </c>
      <c r="AH1010" s="12">
        <v>0.12</v>
      </c>
      <c r="AI1010" s="12" t="s">
        <v>882</v>
      </c>
      <c r="AJ1010" s="12" t="s">
        <v>883</v>
      </c>
      <c r="AK1010" s="12" t="s">
        <v>881</v>
      </c>
      <c r="AL1010" s="16" t="s">
        <v>898</v>
      </c>
      <c r="AM1010" s="12" t="s">
        <v>1500</v>
      </c>
      <c r="AN1010" s="27">
        <f>VLOOKUP(Table24[[#This Row],[USD conversion]],Sheet2!A:B,2,FALSE)</f>
        <v>1</v>
      </c>
      <c r="AO1010" s="28">
        <f>Table24[[#This Row],[Min Charge]]*Table24[[#This Row],[Conversion Rate]]</f>
        <v>150</v>
      </c>
      <c r="AP1010" s="28">
        <f>Table24[[#This Row],[45]]*Table24[[#This Row],[Conversion Rate]]</f>
        <v>0</v>
      </c>
      <c r="AQ1010" s="28">
        <f>Table24[[#This Row],[100]]*Table24[[#This Row],[Conversion Rate]]</f>
        <v>2.25</v>
      </c>
      <c r="AR1010" s="28">
        <f>Table24[[#This Row],[200]]*Table24[[#This Row],[Conversion Rate]]</f>
        <v>2.25</v>
      </c>
      <c r="AS1010" s="28">
        <f>Table24[[#This Row],[300]]*Table24[[#This Row],[Conversion Rate]]</f>
        <v>2.25</v>
      </c>
      <c r="AT1010" s="28">
        <f>Table24[[#This Row],[500]]*Table24[[#This Row],[Conversion Rate]]</f>
        <v>2.25</v>
      </c>
      <c r="AU1010" s="28">
        <f>Table24[[#This Row],[1000]]*Table24[[#This Row],[Conversion Rate]]</f>
        <v>2.25</v>
      </c>
      <c r="AV1010" s="28">
        <f>Table24[[#This Row],[2500]]*Table24[[#This Row],[Conversion Rate]]</f>
        <v>2.25</v>
      </c>
      <c r="AW1010" s="28">
        <f>Table24[[#This Row],[5000]]*Table24[[#This Row],[Conversion Rate]]</f>
        <v>2.25</v>
      </c>
      <c r="AX1010" s="28">
        <f>Table24[[#This Row],[All In/ ++]]</f>
        <v>0</v>
      </c>
      <c r="AY1010" s="28" t="e">
        <f>Table24[[#This Row],[FSC]]*Table24[[#This Row],[Conversion Rate]]</f>
        <v>#VALUE!</v>
      </c>
      <c r="AZ1010" s="28" t="e">
        <f>Table24[[#This Row],[SSC]]*Table24[[#This Row],[Conversion Rate]]</f>
        <v>#VALUE!</v>
      </c>
      <c r="BA1010" s="28">
        <f>Table24[[#This Row],[Screening]]*Table24[[#This Row],[Conversion Rate]]</f>
        <v>0.12</v>
      </c>
      <c r="BB1010" s="28" t="e">
        <f>Table24[[#This Row],[Other Charges]]*Table24[[#This Row],[Conversion Rate]]</f>
        <v>#VALUE!</v>
      </c>
      <c r="BC1010" s="28" t="e">
        <f>Table24[[#This Row],[Dry Ice Charge]]*Table24[[#This Row],[Conversion Rate]]</f>
        <v>#VALUE!</v>
      </c>
      <c r="BD1010" s="28" t="e">
        <f>Table24[[#This Row],[SAF/kg]]*Table24[[#This Row],[Conversion Rate]]</f>
        <v>#VALUE!</v>
      </c>
      <c r="BE1010" s="30" cm="1">
        <f t="array" ref="BE1010">IF(COUNTIFS(F$20:F$1213,F1010,G$20:G$1213,G1010)&gt;1,
    _xlfn.PERCENTRANK.INC(
        _xlfn._xlws.FILTER(AO$20:AO$1213, (F$20:F$1213=F1010)*(G$20:G$1213=G1010)*ISNUMBER(AO$20:AO$1213)),
        AO1010
    ),
    0
)</f>
        <v>0</v>
      </c>
      <c r="BF1010" s="28" t="str">
        <f t="shared" si="15"/>
        <v>Green</v>
      </c>
    </row>
    <row r="1011" spans="3:58" hidden="1">
      <c r="C1011" s="6" t="s">
        <v>20</v>
      </c>
      <c r="D1011" s="4" t="s">
        <v>21</v>
      </c>
      <c r="E1011" s="4" t="s">
        <v>22</v>
      </c>
      <c r="F1011" s="4" t="s">
        <v>37</v>
      </c>
      <c r="G1011" s="4" t="s">
        <v>106</v>
      </c>
      <c r="H1011" s="4" t="s">
        <v>799</v>
      </c>
      <c r="I1011" s="4" t="s">
        <v>816</v>
      </c>
      <c r="J1011" s="4" t="s">
        <v>776</v>
      </c>
      <c r="K1011" s="4" t="s">
        <v>777</v>
      </c>
      <c r="L10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1011" s="7">
        <v>1380.5500000000002</v>
      </c>
      <c r="N1011" s="4">
        <v>309</v>
      </c>
      <c r="O1011" s="13">
        <v>4.4677993527508093</v>
      </c>
      <c r="P1011" s="8" t="s">
        <v>909</v>
      </c>
      <c r="Q1011" s="12" t="s">
        <v>472</v>
      </c>
      <c r="R1011" s="12" t="s">
        <v>791</v>
      </c>
      <c r="S1011" s="12"/>
      <c r="T1011" s="12" t="s">
        <v>859</v>
      </c>
      <c r="U1011" s="22"/>
      <c r="V1011" s="12">
        <v>150</v>
      </c>
      <c r="W1011" s="12"/>
      <c r="X1011" s="12">
        <v>5</v>
      </c>
      <c r="Y1011" s="12">
        <v>5</v>
      </c>
      <c r="Z1011" s="12">
        <v>5</v>
      </c>
      <c r="AA1011" s="12">
        <v>5</v>
      </c>
      <c r="AB1011" s="12">
        <v>5</v>
      </c>
      <c r="AC1011" s="12">
        <v>5</v>
      </c>
      <c r="AD1011" s="12">
        <v>5</v>
      </c>
      <c r="AE1011" s="12"/>
      <c r="AF1011" s="12" t="s">
        <v>881</v>
      </c>
      <c r="AG1011" s="12" t="s">
        <v>881</v>
      </c>
      <c r="AH1011" s="12">
        <v>0.12</v>
      </c>
      <c r="AI1011" s="12" t="s">
        <v>882</v>
      </c>
      <c r="AJ1011" s="12" t="s">
        <v>883</v>
      </c>
      <c r="AK1011" s="12" t="s">
        <v>881</v>
      </c>
      <c r="AL1011" s="16" t="s">
        <v>885</v>
      </c>
      <c r="AM1011" s="12" t="s">
        <v>1500</v>
      </c>
      <c r="AN1011" s="27">
        <f>VLOOKUP(Table24[[#This Row],[USD conversion]],Sheet2!A:B,2,FALSE)</f>
        <v>1</v>
      </c>
      <c r="AO1011" s="28">
        <f>Table24[[#This Row],[Min Charge]]*Table24[[#This Row],[Conversion Rate]]</f>
        <v>150</v>
      </c>
      <c r="AP1011" s="28">
        <f>Table24[[#This Row],[45]]*Table24[[#This Row],[Conversion Rate]]</f>
        <v>0</v>
      </c>
      <c r="AQ1011" s="28">
        <f>Table24[[#This Row],[100]]*Table24[[#This Row],[Conversion Rate]]</f>
        <v>5</v>
      </c>
      <c r="AR1011" s="28">
        <f>Table24[[#This Row],[200]]*Table24[[#This Row],[Conversion Rate]]</f>
        <v>5</v>
      </c>
      <c r="AS1011" s="28">
        <f>Table24[[#This Row],[300]]*Table24[[#This Row],[Conversion Rate]]</f>
        <v>5</v>
      </c>
      <c r="AT1011" s="28">
        <f>Table24[[#This Row],[500]]*Table24[[#This Row],[Conversion Rate]]</f>
        <v>5</v>
      </c>
      <c r="AU1011" s="28">
        <f>Table24[[#This Row],[1000]]*Table24[[#This Row],[Conversion Rate]]</f>
        <v>5</v>
      </c>
      <c r="AV1011" s="28">
        <f>Table24[[#This Row],[2500]]*Table24[[#This Row],[Conversion Rate]]</f>
        <v>5</v>
      </c>
      <c r="AW1011" s="28">
        <f>Table24[[#This Row],[5000]]*Table24[[#This Row],[Conversion Rate]]</f>
        <v>5</v>
      </c>
      <c r="AX1011" s="28">
        <f>Table24[[#This Row],[All In/ ++]]</f>
        <v>0</v>
      </c>
      <c r="AY1011" s="28" t="e">
        <f>Table24[[#This Row],[FSC]]*Table24[[#This Row],[Conversion Rate]]</f>
        <v>#VALUE!</v>
      </c>
      <c r="AZ1011" s="28" t="e">
        <f>Table24[[#This Row],[SSC]]*Table24[[#This Row],[Conversion Rate]]</f>
        <v>#VALUE!</v>
      </c>
      <c r="BA1011" s="28">
        <f>Table24[[#This Row],[Screening]]*Table24[[#This Row],[Conversion Rate]]</f>
        <v>0.12</v>
      </c>
      <c r="BB1011" s="28" t="e">
        <f>Table24[[#This Row],[Other Charges]]*Table24[[#This Row],[Conversion Rate]]</f>
        <v>#VALUE!</v>
      </c>
      <c r="BC1011" s="28" t="e">
        <f>Table24[[#This Row],[Dry Ice Charge]]*Table24[[#This Row],[Conversion Rate]]</f>
        <v>#VALUE!</v>
      </c>
      <c r="BD1011" s="28" t="e">
        <f>Table24[[#This Row],[SAF/kg]]*Table24[[#This Row],[Conversion Rate]]</f>
        <v>#VALUE!</v>
      </c>
      <c r="BE1011" s="30" cm="1">
        <f t="array" ref="BE1011">IF(COUNTIFS(F$20:F$1213,F1011,G$20:G$1213,G1011)&gt;1,
    _xlfn.PERCENTRANK.INC(
        _xlfn._xlws.FILTER(AO$20:AO$1213, (F$20:F$1213=F1011)*(G$20:G$1213=G1011)*ISNUMBER(AO$20:AO$1213)),
        AO1011
    ),
    0
)</f>
        <v>0</v>
      </c>
      <c r="BF1011" s="28" t="str">
        <f t="shared" si="15"/>
        <v>Green</v>
      </c>
    </row>
    <row r="1012" spans="3:58" hidden="1">
      <c r="C1012" s="6" t="s">
        <v>20</v>
      </c>
      <c r="D1012" s="4" t="s">
        <v>472</v>
      </c>
      <c r="E1012" s="4" t="s">
        <v>22</v>
      </c>
      <c r="F1012" s="4" t="s">
        <v>37</v>
      </c>
      <c r="G1012" s="4" t="s">
        <v>106</v>
      </c>
      <c r="H1012" s="4" t="s">
        <v>799</v>
      </c>
      <c r="I1012" s="4" t="s">
        <v>816</v>
      </c>
      <c r="J1012" s="4" t="s">
        <v>776</v>
      </c>
      <c r="K1012" s="4" t="s">
        <v>777</v>
      </c>
      <c r="L10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1012" s="7">
        <v>13016.547497200025</v>
      </c>
      <c r="N1012" s="4">
        <v>529</v>
      </c>
      <c r="O1012" s="13">
        <v>24.605949900189081</v>
      </c>
      <c r="P1012" s="8" t="s">
        <v>909</v>
      </c>
      <c r="Q1012" s="12" t="s">
        <v>472</v>
      </c>
      <c r="R1012" s="12" t="s">
        <v>791</v>
      </c>
      <c r="S1012" s="12"/>
      <c r="T1012" s="12" t="s">
        <v>859</v>
      </c>
      <c r="U1012" s="22"/>
      <c r="V1012" s="12">
        <v>150</v>
      </c>
      <c r="W1012" s="12"/>
      <c r="X1012" s="12">
        <v>5</v>
      </c>
      <c r="Y1012" s="12">
        <v>5</v>
      </c>
      <c r="Z1012" s="12">
        <v>5</v>
      </c>
      <c r="AA1012" s="12">
        <v>5</v>
      </c>
      <c r="AB1012" s="12">
        <v>5</v>
      </c>
      <c r="AC1012" s="12">
        <v>5</v>
      </c>
      <c r="AD1012" s="12">
        <v>5</v>
      </c>
      <c r="AE1012" s="12"/>
      <c r="AF1012" s="12" t="s">
        <v>881</v>
      </c>
      <c r="AG1012" s="12" t="s">
        <v>881</v>
      </c>
      <c r="AH1012" s="12">
        <v>0.12</v>
      </c>
      <c r="AI1012" s="12" t="s">
        <v>882</v>
      </c>
      <c r="AJ1012" s="12" t="s">
        <v>883</v>
      </c>
      <c r="AK1012" s="12" t="s">
        <v>881</v>
      </c>
      <c r="AL1012" s="16" t="s">
        <v>898</v>
      </c>
      <c r="AM1012" s="12" t="s">
        <v>1500</v>
      </c>
      <c r="AN1012" s="27">
        <f>VLOOKUP(Table24[[#This Row],[USD conversion]],Sheet2!A:B,2,FALSE)</f>
        <v>1</v>
      </c>
      <c r="AO1012" s="28">
        <f>Table24[[#This Row],[Min Charge]]*Table24[[#This Row],[Conversion Rate]]</f>
        <v>150</v>
      </c>
      <c r="AP1012" s="28">
        <f>Table24[[#This Row],[45]]*Table24[[#This Row],[Conversion Rate]]</f>
        <v>0</v>
      </c>
      <c r="AQ1012" s="28">
        <f>Table24[[#This Row],[100]]*Table24[[#This Row],[Conversion Rate]]</f>
        <v>5</v>
      </c>
      <c r="AR1012" s="28">
        <f>Table24[[#This Row],[200]]*Table24[[#This Row],[Conversion Rate]]</f>
        <v>5</v>
      </c>
      <c r="AS1012" s="28">
        <f>Table24[[#This Row],[300]]*Table24[[#This Row],[Conversion Rate]]</f>
        <v>5</v>
      </c>
      <c r="AT1012" s="28">
        <f>Table24[[#This Row],[500]]*Table24[[#This Row],[Conversion Rate]]</f>
        <v>5</v>
      </c>
      <c r="AU1012" s="28">
        <f>Table24[[#This Row],[1000]]*Table24[[#This Row],[Conversion Rate]]</f>
        <v>5</v>
      </c>
      <c r="AV1012" s="28">
        <f>Table24[[#This Row],[2500]]*Table24[[#This Row],[Conversion Rate]]</f>
        <v>5</v>
      </c>
      <c r="AW1012" s="28">
        <f>Table24[[#This Row],[5000]]*Table24[[#This Row],[Conversion Rate]]</f>
        <v>5</v>
      </c>
      <c r="AX1012" s="28">
        <f>Table24[[#This Row],[All In/ ++]]</f>
        <v>0</v>
      </c>
      <c r="AY1012" s="28" t="e">
        <f>Table24[[#This Row],[FSC]]*Table24[[#This Row],[Conversion Rate]]</f>
        <v>#VALUE!</v>
      </c>
      <c r="AZ1012" s="28" t="e">
        <f>Table24[[#This Row],[SSC]]*Table24[[#This Row],[Conversion Rate]]</f>
        <v>#VALUE!</v>
      </c>
      <c r="BA1012" s="28">
        <f>Table24[[#This Row],[Screening]]*Table24[[#This Row],[Conversion Rate]]</f>
        <v>0.12</v>
      </c>
      <c r="BB1012" s="28" t="e">
        <f>Table24[[#This Row],[Other Charges]]*Table24[[#This Row],[Conversion Rate]]</f>
        <v>#VALUE!</v>
      </c>
      <c r="BC1012" s="28" t="e">
        <f>Table24[[#This Row],[Dry Ice Charge]]*Table24[[#This Row],[Conversion Rate]]</f>
        <v>#VALUE!</v>
      </c>
      <c r="BD1012" s="28" t="e">
        <f>Table24[[#This Row],[SAF/kg]]*Table24[[#This Row],[Conversion Rate]]</f>
        <v>#VALUE!</v>
      </c>
      <c r="BE1012" s="30" cm="1">
        <f t="array" ref="BE1012">IF(COUNTIFS(F$20:F$1213,F1012,G$20:G$1213,G1012)&gt;1,
    _xlfn.PERCENTRANK.INC(
        _xlfn._xlws.FILTER(AO$20:AO$1213, (F$20:F$1213=F1012)*(G$20:G$1213=G1012)*ISNUMBER(AO$20:AO$1213)),
        AO1012
    ),
    0
)</f>
        <v>0</v>
      </c>
      <c r="BF1012" s="28" t="str">
        <f t="shared" si="15"/>
        <v>Green</v>
      </c>
    </row>
    <row r="1013" spans="3:58" hidden="1">
      <c r="C1013" s="6" t="s">
        <v>20</v>
      </c>
      <c r="D1013" s="4" t="s">
        <v>21</v>
      </c>
      <c r="E1013" s="4" t="s">
        <v>22</v>
      </c>
      <c r="F1013" s="4" t="s">
        <v>37</v>
      </c>
      <c r="G1013" s="4" t="s">
        <v>43</v>
      </c>
      <c r="H1013" s="4" t="s">
        <v>799</v>
      </c>
      <c r="I1013" s="4" t="s">
        <v>799</v>
      </c>
      <c r="J1013" s="4" t="s">
        <v>776</v>
      </c>
      <c r="K1013" s="4" t="s">
        <v>776</v>
      </c>
      <c r="L10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PharmaNoExpressLAXTPAUSUSAMERICASAMERICAS</v>
      </c>
      <c r="M1013" s="7">
        <v>746.36352900000099</v>
      </c>
      <c r="N1013" s="4">
        <v>229</v>
      </c>
      <c r="O1013" s="13">
        <v>3.2592293842794802</v>
      </c>
      <c r="P1013" s="8" t="s">
        <v>909</v>
      </c>
      <c r="Q1013" s="12" t="s">
        <v>472</v>
      </c>
      <c r="R1013" s="12" t="s">
        <v>791</v>
      </c>
      <c r="S1013" s="12"/>
      <c r="T1013" s="12" t="s">
        <v>859</v>
      </c>
      <c r="U1013" s="22"/>
      <c r="V1013" s="12">
        <v>150</v>
      </c>
      <c r="W1013" s="12"/>
      <c r="X1013" s="12">
        <v>2.5</v>
      </c>
      <c r="Y1013" s="12">
        <v>2.5</v>
      </c>
      <c r="Z1013" s="12">
        <v>2.5</v>
      </c>
      <c r="AA1013" s="12">
        <v>2.5</v>
      </c>
      <c r="AB1013" s="12">
        <v>2.5</v>
      </c>
      <c r="AC1013" s="12">
        <v>2.5</v>
      </c>
      <c r="AD1013" s="12">
        <v>2.5</v>
      </c>
      <c r="AE1013" s="12"/>
      <c r="AF1013" s="12" t="s">
        <v>881</v>
      </c>
      <c r="AG1013" s="12" t="s">
        <v>881</v>
      </c>
      <c r="AH1013" s="12">
        <v>0.12</v>
      </c>
      <c r="AI1013" s="12" t="s">
        <v>882</v>
      </c>
      <c r="AJ1013" s="12" t="s">
        <v>883</v>
      </c>
      <c r="AK1013" s="12" t="s">
        <v>881</v>
      </c>
      <c r="AL1013" s="16" t="s">
        <v>885</v>
      </c>
      <c r="AM1013" s="12" t="s">
        <v>1500</v>
      </c>
      <c r="AN1013" s="27">
        <f>VLOOKUP(Table24[[#This Row],[USD conversion]],Sheet2!A:B,2,FALSE)</f>
        <v>1</v>
      </c>
      <c r="AO1013" s="28">
        <f>Table24[[#This Row],[Min Charge]]*Table24[[#This Row],[Conversion Rate]]</f>
        <v>150</v>
      </c>
      <c r="AP1013" s="28">
        <f>Table24[[#This Row],[45]]*Table24[[#This Row],[Conversion Rate]]</f>
        <v>0</v>
      </c>
      <c r="AQ1013" s="28">
        <f>Table24[[#This Row],[100]]*Table24[[#This Row],[Conversion Rate]]</f>
        <v>2.5</v>
      </c>
      <c r="AR1013" s="28">
        <f>Table24[[#This Row],[200]]*Table24[[#This Row],[Conversion Rate]]</f>
        <v>2.5</v>
      </c>
      <c r="AS1013" s="28">
        <f>Table24[[#This Row],[300]]*Table24[[#This Row],[Conversion Rate]]</f>
        <v>2.5</v>
      </c>
      <c r="AT1013" s="28">
        <f>Table24[[#This Row],[500]]*Table24[[#This Row],[Conversion Rate]]</f>
        <v>2.5</v>
      </c>
      <c r="AU1013" s="28">
        <f>Table24[[#This Row],[1000]]*Table24[[#This Row],[Conversion Rate]]</f>
        <v>2.5</v>
      </c>
      <c r="AV1013" s="28">
        <f>Table24[[#This Row],[2500]]*Table24[[#This Row],[Conversion Rate]]</f>
        <v>2.5</v>
      </c>
      <c r="AW1013" s="28">
        <f>Table24[[#This Row],[5000]]*Table24[[#This Row],[Conversion Rate]]</f>
        <v>2.5</v>
      </c>
      <c r="AX1013" s="28">
        <f>Table24[[#This Row],[All In/ ++]]</f>
        <v>0</v>
      </c>
      <c r="AY1013" s="28" t="e">
        <f>Table24[[#This Row],[FSC]]*Table24[[#This Row],[Conversion Rate]]</f>
        <v>#VALUE!</v>
      </c>
      <c r="AZ1013" s="28" t="e">
        <f>Table24[[#This Row],[SSC]]*Table24[[#This Row],[Conversion Rate]]</f>
        <v>#VALUE!</v>
      </c>
      <c r="BA1013" s="28">
        <f>Table24[[#This Row],[Screening]]*Table24[[#This Row],[Conversion Rate]]</f>
        <v>0.12</v>
      </c>
      <c r="BB1013" s="28" t="e">
        <f>Table24[[#This Row],[Other Charges]]*Table24[[#This Row],[Conversion Rate]]</f>
        <v>#VALUE!</v>
      </c>
      <c r="BC1013" s="28" t="e">
        <f>Table24[[#This Row],[Dry Ice Charge]]*Table24[[#This Row],[Conversion Rate]]</f>
        <v>#VALUE!</v>
      </c>
      <c r="BD1013" s="28" t="e">
        <f>Table24[[#This Row],[SAF/kg]]*Table24[[#This Row],[Conversion Rate]]</f>
        <v>#VALUE!</v>
      </c>
      <c r="BE1013" s="30" cm="1">
        <f t="array" ref="BE1013">IF(COUNTIFS(F$20:F$1213,F1013,G$20:G$1213,G1013)&gt;1,
    _xlfn.PERCENTRANK.INC(
        _xlfn._xlws.FILTER(AO$20:AO$1213, (F$20:F$1213=F1013)*(G$20:G$1213=G1013)*ISNUMBER(AO$20:AO$1213)),
        AO1013
    ),
    0
)</f>
        <v>1</v>
      </c>
      <c r="BF1013" s="28" t="str">
        <f t="shared" si="15"/>
        <v>Red</v>
      </c>
    </row>
    <row r="1014" spans="3:58" hidden="1">
      <c r="C1014" s="6" t="s">
        <v>20</v>
      </c>
      <c r="D1014" s="4" t="s">
        <v>472</v>
      </c>
      <c r="E1014" s="4" t="s">
        <v>22</v>
      </c>
      <c r="F1014" s="4" t="s">
        <v>37</v>
      </c>
      <c r="G1014" s="4" t="s">
        <v>29</v>
      </c>
      <c r="H1014" s="4" t="s">
        <v>799</v>
      </c>
      <c r="I1014" s="4" t="s">
        <v>811</v>
      </c>
      <c r="J1014" s="4" t="s">
        <v>776</v>
      </c>
      <c r="K1014" s="4" t="s">
        <v>777</v>
      </c>
      <c r="L10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PharmaYesExpressLAXTPEUSTWAMERICASAPAC</v>
      </c>
      <c r="M1014" s="7">
        <v>7398.9500000000016</v>
      </c>
      <c r="N1014" s="4">
        <v>318</v>
      </c>
      <c r="O1014" s="13">
        <v>23.267138364779878</v>
      </c>
      <c r="P1014" s="8" t="s">
        <v>909</v>
      </c>
      <c r="Q1014" s="12" t="s">
        <v>472</v>
      </c>
      <c r="R1014" s="12" t="s">
        <v>792</v>
      </c>
      <c r="S1014" s="12" t="s">
        <v>49</v>
      </c>
      <c r="T1014" s="12" t="s">
        <v>859</v>
      </c>
      <c r="U1014" s="22"/>
      <c r="V1014" s="12">
        <v>150</v>
      </c>
      <c r="W1014" s="12"/>
      <c r="X1014" s="12">
        <v>3.5</v>
      </c>
      <c r="Y1014" s="12">
        <v>3.5</v>
      </c>
      <c r="Z1014" s="12">
        <v>3.5</v>
      </c>
      <c r="AA1014" s="12">
        <v>3.5</v>
      </c>
      <c r="AB1014" s="12">
        <v>3.5</v>
      </c>
      <c r="AC1014" s="12">
        <v>3.5</v>
      </c>
      <c r="AD1014" s="12">
        <v>3.5</v>
      </c>
      <c r="AE1014" s="12"/>
      <c r="AF1014" s="12" t="s">
        <v>881</v>
      </c>
      <c r="AG1014" s="12" t="s">
        <v>881</v>
      </c>
      <c r="AH1014" s="12">
        <v>0.12</v>
      </c>
      <c r="AI1014" s="12" t="s">
        <v>882</v>
      </c>
      <c r="AJ1014" s="12" t="s">
        <v>883</v>
      </c>
      <c r="AK1014" s="12" t="s">
        <v>881</v>
      </c>
      <c r="AL1014" s="16" t="s">
        <v>898</v>
      </c>
      <c r="AM1014" s="12" t="s">
        <v>1500</v>
      </c>
      <c r="AN1014" s="27">
        <f>VLOOKUP(Table24[[#This Row],[USD conversion]],Sheet2!A:B,2,FALSE)</f>
        <v>1</v>
      </c>
      <c r="AO1014" s="28">
        <f>Table24[[#This Row],[Min Charge]]*Table24[[#This Row],[Conversion Rate]]</f>
        <v>150</v>
      </c>
      <c r="AP1014" s="28">
        <f>Table24[[#This Row],[45]]*Table24[[#This Row],[Conversion Rate]]</f>
        <v>0</v>
      </c>
      <c r="AQ1014" s="28">
        <f>Table24[[#This Row],[100]]*Table24[[#This Row],[Conversion Rate]]</f>
        <v>3.5</v>
      </c>
      <c r="AR1014" s="28">
        <f>Table24[[#This Row],[200]]*Table24[[#This Row],[Conversion Rate]]</f>
        <v>3.5</v>
      </c>
      <c r="AS1014" s="28">
        <f>Table24[[#This Row],[300]]*Table24[[#This Row],[Conversion Rate]]</f>
        <v>3.5</v>
      </c>
      <c r="AT1014" s="28">
        <f>Table24[[#This Row],[500]]*Table24[[#This Row],[Conversion Rate]]</f>
        <v>3.5</v>
      </c>
      <c r="AU1014" s="28">
        <f>Table24[[#This Row],[1000]]*Table24[[#This Row],[Conversion Rate]]</f>
        <v>3.5</v>
      </c>
      <c r="AV1014" s="28">
        <f>Table24[[#This Row],[2500]]*Table24[[#This Row],[Conversion Rate]]</f>
        <v>3.5</v>
      </c>
      <c r="AW1014" s="28">
        <f>Table24[[#This Row],[5000]]*Table24[[#This Row],[Conversion Rate]]</f>
        <v>3.5</v>
      </c>
      <c r="AX1014" s="28">
        <f>Table24[[#This Row],[All In/ ++]]</f>
        <v>0</v>
      </c>
      <c r="AY1014" s="28" t="e">
        <f>Table24[[#This Row],[FSC]]*Table24[[#This Row],[Conversion Rate]]</f>
        <v>#VALUE!</v>
      </c>
      <c r="AZ1014" s="28" t="e">
        <f>Table24[[#This Row],[SSC]]*Table24[[#This Row],[Conversion Rate]]</f>
        <v>#VALUE!</v>
      </c>
      <c r="BA1014" s="28">
        <f>Table24[[#This Row],[Screening]]*Table24[[#This Row],[Conversion Rate]]</f>
        <v>0.12</v>
      </c>
      <c r="BB1014" s="28" t="e">
        <f>Table24[[#This Row],[Other Charges]]*Table24[[#This Row],[Conversion Rate]]</f>
        <v>#VALUE!</v>
      </c>
      <c r="BC1014" s="28" t="e">
        <f>Table24[[#This Row],[Dry Ice Charge]]*Table24[[#This Row],[Conversion Rate]]</f>
        <v>#VALUE!</v>
      </c>
      <c r="BD1014" s="28" t="e">
        <f>Table24[[#This Row],[SAF/kg]]*Table24[[#This Row],[Conversion Rate]]</f>
        <v>#VALUE!</v>
      </c>
      <c r="BE1014" s="30" cm="1">
        <f t="array" ref="BE1014">IF(COUNTIFS(F$20:F$1213,F1014,G$20:G$1213,G1014)&gt;1,
    _xlfn.PERCENTRANK.INC(
        _xlfn._xlws.FILTER(AO$20:AO$1213, (F$20:F$1213=F1014)*(G$20:G$1213=G1014)*ISNUMBER(AO$20:AO$1213)),
        AO1014
    ),
    0
)</f>
        <v>0.33300000000000002</v>
      </c>
      <c r="BF1014" s="28" t="str">
        <f t="shared" si="15"/>
        <v>Orange</v>
      </c>
    </row>
    <row r="1015" spans="3:58" hidden="1">
      <c r="C1015" s="6" t="s">
        <v>20</v>
      </c>
      <c r="D1015" s="4" t="s">
        <v>21</v>
      </c>
      <c r="E1015" s="4" t="s">
        <v>22</v>
      </c>
      <c r="F1015" s="4" t="s">
        <v>37</v>
      </c>
      <c r="G1015" s="4" t="s">
        <v>177</v>
      </c>
      <c r="H1015" s="4" t="s">
        <v>799</v>
      </c>
      <c r="I1015" s="4" t="s">
        <v>799</v>
      </c>
      <c r="J1015" s="4" t="s">
        <v>776</v>
      </c>
      <c r="K1015" s="4" t="s">
        <v>776</v>
      </c>
      <c r="L10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PharmaNoExpressLAXTUSUSUSAMERICASAMERICAS</v>
      </c>
      <c r="M1015" s="7">
        <v>2194.5</v>
      </c>
      <c r="N1015" s="4">
        <v>642</v>
      </c>
      <c r="O1015" s="13">
        <v>3.4182242990654204</v>
      </c>
      <c r="P1015" s="8" t="s">
        <v>909</v>
      </c>
      <c r="Q1015" s="12" t="s">
        <v>472</v>
      </c>
      <c r="R1015" s="12" t="s">
        <v>792</v>
      </c>
      <c r="S1015" s="12" t="s">
        <v>48</v>
      </c>
      <c r="T1015" s="12" t="s">
        <v>859</v>
      </c>
      <c r="U1015" s="22"/>
      <c r="V1015" s="12">
        <v>150</v>
      </c>
      <c r="W1015" s="12"/>
      <c r="X1015" s="12">
        <v>2.5</v>
      </c>
      <c r="Y1015" s="12">
        <v>2.5</v>
      </c>
      <c r="Z1015" s="12">
        <v>2.5</v>
      </c>
      <c r="AA1015" s="12">
        <v>2.5</v>
      </c>
      <c r="AB1015" s="12">
        <v>2.5</v>
      </c>
      <c r="AC1015" s="12">
        <v>2.5</v>
      </c>
      <c r="AD1015" s="12">
        <v>2.5</v>
      </c>
      <c r="AE1015" s="12"/>
      <c r="AF1015" s="12" t="s">
        <v>881</v>
      </c>
      <c r="AG1015" s="12" t="s">
        <v>881</v>
      </c>
      <c r="AH1015" s="12">
        <v>0.12</v>
      </c>
      <c r="AI1015" s="12" t="s">
        <v>882</v>
      </c>
      <c r="AJ1015" s="12" t="s">
        <v>883</v>
      </c>
      <c r="AK1015" s="12" t="s">
        <v>881</v>
      </c>
      <c r="AL1015" s="16" t="s">
        <v>885</v>
      </c>
      <c r="AM1015" s="12" t="s">
        <v>1500</v>
      </c>
      <c r="AN1015" s="27">
        <f>VLOOKUP(Table24[[#This Row],[USD conversion]],Sheet2!A:B,2,FALSE)</f>
        <v>1</v>
      </c>
      <c r="AO1015" s="28">
        <f>Table24[[#This Row],[Min Charge]]*Table24[[#This Row],[Conversion Rate]]</f>
        <v>150</v>
      </c>
      <c r="AP1015" s="28">
        <f>Table24[[#This Row],[45]]*Table24[[#This Row],[Conversion Rate]]</f>
        <v>0</v>
      </c>
      <c r="AQ1015" s="28">
        <f>Table24[[#This Row],[100]]*Table24[[#This Row],[Conversion Rate]]</f>
        <v>2.5</v>
      </c>
      <c r="AR1015" s="28">
        <f>Table24[[#This Row],[200]]*Table24[[#This Row],[Conversion Rate]]</f>
        <v>2.5</v>
      </c>
      <c r="AS1015" s="28">
        <f>Table24[[#This Row],[300]]*Table24[[#This Row],[Conversion Rate]]</f>
        <v>2.5</v>
      </c>
      <c r="AT1015" s="28">
        <f>Table24[[#This Row],[500]]*Table24[[#This Row],[Conversion Rate]]</f>
        <v>2.5</v>
      </c>
      <c r="AU1015" s="28">
        <f>Table24[[#This Row],[1000]]*Table24[[#This Row],[Conversion Rate]]</f>
        <v>2.5</v>
      </c>
      <c r="AV1015" s="28">
        <f>Table24[[#This Row],[2500]]*Table24[[#This Row],[Conversion Rate]]</f>
        <v>2.5</v>
      </c>
      <c r="AW1015" s="28">
        <f>Table24[[#This Row],[5000]]*Table24[[#This Row],[Conversion Rate]]</f>
        <v>2.5</v>
      </c>
      <c r="AX1015" s="28">
        <f>Table24[[#This Row],[All In/ ++]]</f>
        <v>0</v>
      </c>
      <c r="AY1015" s="28" t="e">
        <f>Table24[[#This Row],[FSC]]*Table24[[#This Row],[Conversion Rate]]</f>
        <v>#VALUE!</v>
      </c>
      <c r="AZ1015" s="28" t="e">
        <f>Table24[[#This Row],[SSC]]*Table24[[#This Row],[Conversion Rate]]</f>
        <v>#VALUE!</v>
      </c>
      <c r="BA1015" s="28">
        <f>Table24[[#This Row],[Screening]]*Table24[[#This Row],[Conversion Rate]]</f>
        <v>0.12</v>
      </c>
      <c r="BB1015" s="28" t="e">
        <f>Table24[[#This Row],[Other Charges]]*Table24[[#This Row],[Conversion Rate]]</f>
        <v>#VALUE!</v>
      </c>
      <c r="BC1015" s="28" t="e">
        <f>Table24[[#This Row],[Dry Ice Charge]]*Table24[[#This Row],[Conversion Rate]]</f>
        <v>#VALUE!</v>
      </c>
      <c r="BD1015" s="28" t="e">
        <f>Table24[[#This Row],[SAF/kg]]*Table24[[#This Row],[Conversion Rate]]</f>
        <v>#VALUE!</v>
      </c>
      <c r="BE1015" s="30" cm="1">
        <f t="array" ref="BE1015">IF(COUNTIFS(F$20:F$1213,F1015,G$20:G$1213,G1015)&gt;1,
    _xlfn.PERCENTRANK.INC(
        _xlfn._xlws.FILTER(AO$20:AO$1213, (F$20:F$1213=F1015)*(G$20:G$1213=G1015)*ISNUMBER(AO$20:AO$1213)),
        AO1015
    ),
    0
)</f>
        <v>0.5</v>
      </c>
      <c r="BF1015" s="28" t="str">
        <f t="shared" si="15"/>
        <v>Orange</v>
      </c>
    </row>
    <row r="1016" spans="3:58" hidden="1">
      <c r="C1016" s="6" t="s">
        <v>20</v>
      </c>
      <c r="D1016" s="4" t="s">
        <v>472</v>
      </c>
      <c r="E1016" s="4" t="s">
        <v>22</v>
      </c>
      <c r="F1016" s="4" t="s">
        <v>37</v>
      </c>
      <c r="G1016" s="4" t="s">
        <v>177</v>
      </c>
      <c r="H1016" s="4" t="s">
        <v>799</v>
      </c>
      <c r="I1016" s="4" t="s">
        <v>799</v>
      </c>
      <c r="J1016" s="4" t="s">
        <v>776</v>
      </c>
      <c r="K1016" s="4" t="s">
        <v>776</v>
      </c>
      <c r="L10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PharmaYesExpressLAXTUSUSUSAMERICASAMERICAS</v>
      </c>
      <c r="M1016" s="7">
        <v>15379.31</v>
      </c>
      <c r="N1016" s="4">
        <v>648</v>
      </c>
      <c r="O1016" s="13">
        <v>23.733503086419752</v>
      </c>
      <c r="P1016" s="8" t="s">
        <v>909</v>
      </c>
      <c r="Q1016" s="12" t="s">
        <v>472</v>
      </c>
      <c r="R1016" s="12" t="s">
        <v>792</v>
      </c>
      <c r="S1016" s="12" t="s">
        <v>48</v>
      </c>
      <c r="T1016" s="12" t="s">
        <v>859</v>
      </c>
      <c r="U1016" s="22"/>
      <c r="V1016" s="12">
        <v>150</v>
      </c>
      <c r="W1016" s="12"/>
      <c r="X1016" s="12" t="s">
        <v>897</v>
      </c>
      <c r="Y1016" s="12" t="s">
        <v>897</v>
      </c>
      <c r="Z1016" s="12" t="s">
        <v>897</v>
      </c>
      <c r="AA1016" s="12" t="s">
        <v>897</v>
      </c>
      <c r="AB1016" s="12" t="s">
        <v>897</v>
      </c>
      <c r="AC1016" s="12" t="s">
        <v>897</v>
      </c>
      <c r="AD1016" s="12" t="s">
        <v>897</v>
      </c>
      <c r="AE1016" s="12"/>
      <c r="AF1016" s="12" t="s">
        <v>881</v>
      </c>
      <c r="AG1016" s="12" t="s">
        <v>881</v>
      </c>
      <c r="AH1016" s="12">
        <v>0.12</v>
      </c>
      <c r="AI1016" s="12" t="s">
        <v>882</v>
      </c>
      <c r="AJ1016" s="12" t="s">
        <v>883</v>
      </c>
      <c r="AK1016" s="12" t="s">
        <v>881</v>
      </c>
      <c r="AL1016" s="16" t="s">
        <v>898</v>
      </c>
      <c r="AM1016" s="12" t="s">
        <v>1500</v>
      </c>
      <c r="AN1016" s="27">
        <f>VLOOKUP(Table24[[#This Row],[USD conversion]],Sheet2!A:B,2,FALSE)</f>
        <v>1</v>
      </c>
      <c r="AO1016" s="28">
        <f>Table24[[#This Row],[Min Charge]]*Table24[[#This Row],[Conversion Rate]]</f>
        <v>150</v>
      </c>
      <c r="AP1016" s="28">
        <f>Table24[[#This Row],[45]]*Table24[[#This Row],[Conversion Rate]]</f>
        <v>0</v>
      </c>
      <c r="AQ1016" s="28">
        <f>Table24[[#This Row],[100]]*Table24[[#This Row],[Conversion Rate]]</f>
        <v>2.25</v>
      </c>
      <c r="AR1016" s="28">
        <f>Table24[[#This Row],[200]]*Table24[[#This Row],[Conversion Rate]]</f>
        <v>2.25</v>
      </c>
      <c r="AS1016" s="28">
        <f>Table24[[#This Row],[300]]*Table24[[#This Row],[Conversion Rate]]</f>
        <v>2.25</v>
      </c>
      <c r="AT1016" s="28">
        <f>Table24[[#This Row],[500]]*Table24[[#This Row],[Conversion Rate]]</f>
        <v>2.25</v>
      </c>
      <c r="AU1016" s="28">
        <f>Table24[[#This Row],[1000]]*Table24[[#This Row],[Conversion Rate]]</f>
        <v>2.25</v>
      </c>
      <c r="AV1016" s="28">
        <f>Table24[[#This Row],[2500]]*Table24[[#This Row],[Conversion Rate]]</f>
        <v>2.25</v>
      </c>
      <c r="AW1016" s="28">
        <f>Table24[[#This Row],[5000]]*Table24[[#This Row],[Conversion Rate]]</f>
        <v>2.25</v>
      </c>
      <c r="AX1016" s="28">
        <f>Table24[[#This Row],[All In/ ++]]</f>
        <v>0</v>
      </c>
      <c r="AY1016" s="28" t="e">
        <f>Table24[[#This Row],[FSC]]*Table24[[#This Row],[Conversion Rate]]</f>
        <v>#VALUE!</v>
      </c>
      <c r="AZ1016" s="28" t="e">
        <f>Table24[[#This Row],[SSC]]*Table24[[#This Row],[Conversion Rate]]</f>
        <v>#VALUE!</v>
      </c>
      <c r="BA1016" s="28">
        <f>Table24[[#This Row],[Screening]]*Table24[[#This Row],[Conversion Rate]]</f>
        <v>0.12</v>
      </c>
      <c r="BB1016" s="28" t="e">
        <f>Table24[[#This Row],[Other Charges]]*Table24[[#This Row],[Conversion Rate]]</f>
        <v>#VALUE!</v>
      </c>
      <c r="BC1016" s="28" t="e">
        <f>Table24[[#This Row],[Dry Ice Charge]]*Table24[[#This Row],[Conversion Rate]]</f>
        <v>#VALUE!</v>
      </c>
      <c r="BD1016" s="28" t="e">
        <f>Table24[[#This Row],[SAF/kg]]*Table24[[#This Row],[Conversion Rate]]</f>
        <v>#VALUE!</v>
      </c>
      <c r="BE1016" s="30" cm="1">
        <f t="array" ref="BE1016">IF(COUNTIFS(F$20:F$1213,F1016,G$20:G$1213,G1016)&gt;1,
    _xlfn.PERCENTRANK.INC(
        _xlfn._xlws.FILTER(AO$20:AO$1213, (F$20:F$1213=F1016)*(G$20:G$1213=G1016)*ISNUMBER(AO$20:AO$1213)),
        AO1016
    ),
    0
)</f>
        <v>0.5</v>
      </c>
      <c r="BF1016" s="28" t="str">
        <f t="shared" si="15"/>
        <v>Orange</v>
      </c>
    </row>
    <row r="1017" spans="3:58" hidden="1">
      <c r="C1017" s="6" t="s">
        <v>20</v>
      </c>
      <c r="D1017" s="4" t="s">
        <v>21</v>
      </c>
      <c r="E1017" s="4" t="s">
        <v>22</v>
      </c>
      <c r="F1017" s="4" t="s">
        <v>72</v>
      </c>
      <c r="G1017" s="4" t="s">
        <v>24</v>
      </c>
      <c r="H1017" s="4" t="s">
        <v>799</v>
      </c>
      <c r="I1017" s="4" t="s">
        <v>799</v>
      </c>
      <c r="J1017" s="4" t="s">
        <v>776</v>
      </c>
      <c r="K1017" s="4" t="s">
        <v>776</v>
      </c>
      <c r="L10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PharmaNoExpressLGACVGUSUSAMERICASAMERICAS</v>
      </c>
      <c r="M1017" s="7">
        <v>694.99978299999952</v>
      </c>
      <c r="N1017" s="4">
        <v>283</v>
      </c>
      <c r="O1017" s="13">
        <v>2.4558296219081255</v>
      </c>
      <c r="P1017" s="8" t="s">
        <v>909</v>
      </c>
      <c r="Q1017" s="12" t="s">
        <v>472</v>
      </c>
      <c r="R1017" s="12" t="s">
        <v>792</v>
      </c>
      <c r="S1017" s="12" t="s">
        <v>57</v>
      </c>
      <c r="T1017" s="12" t="s">
        <v>859</v>
      </c>
      <c r="U1017" s="22"/>
      <c r="V1017" s="12">
        <v>150</v>
      </c>
      <c r="W1017" s="12"/>
      <c r="X1017" s="12">
        <v>2.5</v>
      </c>
      <c r="Y1017" s="12">
        <v>2.5</v>
      </c>
      <c r="Z1017" s="12">
        <v>2.5</v>
      </c>
      <c r="AA1017" s="12">
        <v>2.5</v>
      </c>
      <c r="AB1017" s="12">
        <v>2.5</v>
      </c>
      <c r="AC1017" s="12">
        <v>2.5</v>
      </c>
      <c r="AD1017" s="12">
        <v>2.5</v>
      </c>
      <c r="AE1017" s="12"/>
      <c r="AF1017" s="12" t="s">
        <v>881</v>
      </c>
      <c r="AG1017" s="12" t="s">
        <v>881</v>
      </c>
      <c r="AH1017" s="12">
        <v>0.12</v>
      </c>
      <c r="AI1017" s="12" t="s">
        <v>882</v>
      </c>
      <c r="AJ1017" s="12" t="s">
        <v>883</v>
      </c>
      <c r="AK1017" s="12" t="s">
        <v>881</v>
      </c>
      <c r="AL1017" s="16" t="s">
        <v>885</v>
      </c>
      <c r="AM1017" s="12" t="s">
        <v>1500</v>
      </c>
      <c r="AN1017" s="27">
        <f>VLOOKUP(Table24[[#This Row],[USD conversion]],Sheet2!A:B,2,FALSE)</f>
        <v>1</v>
      </c>
      <c r="AO1017" s="28">
        <f>Table24[[#This Row],[Min Charge]]*Table24[[#This Row],[Conversion Rate]]</f>
        <v>150</v>
      </c>
      <c r="AP1017" s="28">
        <f>Table24[[#This Row],[45]]*Table24[[#This Row],[Conversion Rate]]</f>
        <v>0</v>
      </c>
      <c r="AQ1017" s="28">
        <f>Table24[[#This Row],[100]]*Table24[[#This Row],[Conversion Rate]]</f>
        <v>2.5</v>
      </c>
      <c r="AR1017" s="28">
        <f>Table24[[#This Row],[200]]*Table24[[#This Row],[Conversion Rate]]</f>
        <v>2.5</v>
      </c>
      <c r="AS1017" s="28">
        <f>Table24[[#This Row],[300]]*Table24[[#This Row],[Conversion Rate]]</f>
        <v>2.5</v>
      </c>
      <c r="AT1017" s="28">
        <f>Table24[[#This Row],[500]]*Table24[[#This Row],[Conversion Rate]]</f>
        <v>2.5</v>
      </c>
      <c r="AU1017" s="28">
        <f>Table24[[#This Row],[1000]]*Table24[[#This Row],[Conversion Rate]]</f>
        <v>2.5</v>
      </c>
      <c r="AV1017" s="28">
        <f>Table24[[#This Row],[2500]]*Table24[[#This Row],[Conversion Rate]]</f>
        <v>2.5</v>
      </c>
      <c r="AW1017" s="28">
        <f>Table24[[#This Row],[5000]]*Table24[[#This Row],[Conversion Rate]]</f>
        <v>2.5</v>
      </c>
      <c r="AX1017" s="28">
        <f>Table24[[#This Row],[All In/ ++]]</f>
        <v>0</v>
      </c>
      <c r="AY1017" s="28" t="e">
        <f>Table24[[#This Row],[FSC]]*Table24[[#This Row],[Conversion Rate]]</f>
        <v>#VALUE!</v>
      </c>
      <c r="AZ1017" s="28" t="e">
        <f>Table24[[#This Row],[SSC]]*Table24[[#This Row],[Conversion Rate]]</f>
        <v>#VALUE!</v>
      </c>
      <c r="BA1017" s="28">
        <f>Table24[[#This Row],[Screening]]*Table24[[#This Row],[Conversion Rate]]</f>
        <v>0.12</v>
      </c>
      <c r="BB1017" s="28" t="e">
        <f>Table24[[#This Row],[Other Charges]]*Table24[[#This Row],[Conversion Rate]]</f>
        <v>#VALUE!</v>
      </c>
      <c r="BC1017" s="28" t="e">
        <f>Table24[[#This Row],[Dry Ice Charge]]*Table24[[#This Row],[Conversion Rate]]</f>
        <v>#VALUE!</v>
      </c>
      <c r="BD1017" s="28" t="e">
        <f>Table24[[#This Row],[SAF/kg]]*Table24[[#This Row],[Conversion Rate]]</f>
        <v>#VALUE!</v>
      </c>
      <c r="BE1017" s="30" cm="1">
        <f t="array" ref="BE1017">IF(COUNTIFS(F$20:F$1213,F1017,G$20:G$1213,G1017)&gt;1,
    _xlfn.PERCENTRANK.INC(
        _xlfn._xlws.FILTER(AO$20:AO$1213, (F$20:F$1213=F1017)*(G$20:G$1213=G1017)*ISNUMBER(AO$20:AO$1213)),
        AO1017
    ),
    0
)</f>
        <v>1</v>
      </c>
      <c r="BF1017" s="28" t="str">
        <f t="shared" si="15"/>
        <v>Red</v>
      </c>
    </row>
    <row r="1018" spans="3:58" hidden="1">
      <c r="C1018" s="6" t="s">
        <v>20</v>
      </c>
      <c r="D1018" s="4" t="s">
        <v>21</v>
      </c>
      <c r="E1018" s="4" t="s">
        <v>22</v>
      </c>
      <c r="F1018" s="4" t="s">
        <v>192</v>
      </c>
      <c r="G1018" s="4" t="s">
        <v>85</v>
      </c>
      <c r="H1018" s="4" t="s">
        <v>828</v>
      </c>
      <c r="I1018" s="4" t="s">
        <v>799</v>
      </c>
      <c r="J1018" s="4" t="s">
        <v>776</v>
      </c>
      <c r="K1018" s="4" t="s">
        <v>776</v>
      </c>
      <c r="L10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PharmaNoExpressLIMMIAPEUSAMERICASAMERICAS</v>
      </c>
      <c r="M1018" s="7">
        <v>4297.5074339999883</v>
      </c>
      <c r="N1018" s="4">
        <v>321</v>
      </c>
      <c r="O1018" s="13">
        <v>13.387873626168188</v>
      </c>
      <c r="P1018" s="8" t="s">
        <v>909</v>
      </c>
      <c r="Q1018" s="12" t="s">
        <v>472</v>
      </c>
      <c r="R1018" s="12" t="s">
        <v>792</v>
      </c>
      <c r="S1018" s="12" t="s">
        <v>33</v>
      </c>
      <c r="T1018" s="12" t="s">
        <v>859</v>
      </c>
      <c r="U1018" s="22"/>
      <c r="V1018" s="12">
        <v>150</v>
      </c>
      <c r="W1018" s="12"/>
      <c r="X1018" s="12">
        <v>3</v>
      </c>
      <c r="Y1018" s="12">
        <v>3</v>
      </c>
      <c r="Z1018" s="12">
        <v>3</v>
      </c>
      <c r="AA1018" s="12">
        <v>3</v>
      </c>
      <c r="AB1018" s="12">
        <v>3</v>
      </c>
      <c r="AC1018" s="12">
        <v>3</v>
      </c>
      <c r="AD1018" s="12">
        <v>3</v>
      </c>
      <c r="AE1018" s="12"/>
      <c r="AF1018" s="12" t="s">
        <v>881</v>
      </c>
      <c r="AG1018" s="12" t="s">
        <v>881</v>
      </c>
      <c r="AH1018" s="12">
        <v>0.12</v>
      </c>
      <c r="AI1018" s="12" t="s">
        <v>882</v>
      </c>
      <c r="AJ1018" s="12" t="s">
        <v>883</v>
      </c>
      <c r="AK1018" s="12" t="s">
        <v>881</v>
      </c>
      <c r="AL1018" s="16" t="s">
        <v>885</v>
      </c>
      <c r="AM1018" s="12" t="s">
        <v>1500</v>
      </c>
      <c r="AN1018" s="27">
        <f>VLOOKUP(Table24[[#This Row],[USD conversion]],Sheet2!A:B,2,FALSE)</f>
        <v>1</v>
      </c>
      <c r="AO1018" s="28">
        <f>Table24[[#This Row],[Min Charge]]*Table24[[#This Row],[Conversion Rate]]</f>
        <v>150</v>
      </c>
      <c r="AP1018" s="28">
        <f>Table24[[#This Row],[45]]*Table24[[#This Row],[Conversion Rate]]</f>
        <v>0</v>
      </c>
      <c r="AQ1018" s="28">
        <f>Table24[[#This Row],[100]]*Table24[[#This Row],[Conversion Rate]]</f>
        <v>3</v>
      </c>
      <c r="AR1018" s="28">
        <f>Table24[[#This Row],[200]]*Table24[[#This Row],[Conversion Rate]]</f>
        <v>3</v>
      </c>
      <c r="AS1018" s="28">
        <f>Table24[[#This Row],[300]]*Table24[[#This Row],[Conversion Rate]]</f>
        <v>3</v>
      </c>
      <c r="AT1018" s="28">
        <f>Table24[[#This Row],[500]]*Table24[[#This Row],[Conversion Rate]]</f>
        <v>3</v>
      </c>
      <c r="AU1018" s="28">
        <f>Table24[[#This Row],[1000]]*Table24[[#This Row],[Conversion Rate]]</f>
        <v>3</v>
      </c>
      <c r="AV1018" s="28">
        <f>Table24[[#This Row],[2500]]*Table24[[#This Row],[Conversion Rate]]</f>
        <v>3</v>
      </c>
      <c r="AW1018" s="28">
        <f>Table24[[#This Row],[5000]]*Table24[[#This Row],[Conversion Rate]]</f>
        <v>3</v>
      </c>
      <c r="AX1018" s="28">
        <f>Table24[[#This Row],[All In/ ++]]</f>
        <v>0</v>
      </c>
      <c r="AY1018" s="28" t="e">
        <f>Table24[[#This Row],[FSC]]*Table24[[#This Row],[Conversion Rate]]</f>
        <v>#VALUE!</v>
      </c>
      <c r="AZ1018" s="28" t="e">
        <f>Table24[[#This Row],[SSC]]*Table24[[#This Row],[Conversion Rate]]</f>
        <v>#VALUE!</v>
      </c>
      <c r="BA1018" s="28">
        <f>Table24[[#This Row],[Screening]]*Table24[[#This Row],[Conversion Rate]]</f>
        <v>0.12</v>
      </c>
      <c r="BB1018" s="28" t="e">
        <f>Table24[[#This Row],[Other Charges]]*Table24[[#This Row],[Conversion Rate]]</f>
        <v>#VALUE!</v>
      </c>
      <c r="BC1018" s="28" t="e">
        <f>Table24[[#This Row],[Dry Ice Charge]]*Table24[[#This Row],[Conversion Rate]]</f>
        <v>#VALUE!</v>
      </c>
      <c r="BD1018" s="28" t="e">
        <f>Table24[[#This Row],[SAF/kg]]*Table24[[#This Row],[Conversion Rate]]</f>
        <v>#VALUE!</v>
      </c>
      <c r="BE1018" s="30" cm="1">
        <f t="array" ref="BE1018">IF(COUNTIFS(F$20:F$1213,F1018,G$20:G$1213,G1018)&gt;1,
    _xlfn.PERCENTRANK.INC(
        _xlfn._xlws.FILTER(AO$20:AO$1213, (F$20:F$1213=F1018)*(G$20:G$1213=G1018)*ISNUMBER(AO$20:AO$1213)),
        AO1018
    ),
    0
)</f>
        <v>0</v>
      </c>
      <c r="BF1018" s="28" t="str">
        <f t="shared" si="15"/>
        <v>Green</v>
      </c>
    </row>
    <row r="1019" spans="3:58" hidden="1">
      <c r="C1019" s="6" t="s">
        <v>20</v>
      </c>
      <c r="D1019" s="4" t="s">
        <v>472</v>
      </c>
      <c r="E1019" s="4" t="s">
        <v>22</v>
      </c>
      <c r="F1019" s="4" t="s">
        <v>192</v>
      </c>
      <c r="G1019" s="4" t="s">
        <v>85</v>
      </c>
      <c r="H1019" s="4" t="s">
        <v>828</v>
      </c>
      <c r="I1019" s="4" t="s">
        <v>799</v>
      </c>
      <c r="J1019" s="4" t="s">
        <v>776</v>
      </c>
      <c r="K1019" s="4" t="s">
        <v>776</v>
      </c>
      <c r="L10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PharmaYesExpressLIMMIAPEUSAMERICASAMERICAS</v>
      </c>
      <c r="M1019" s="7">
        <v>28787.702334400012</v>
      </c>
      <c r="N1019" s="4">
        <v>332</v>
      </c>
      <c r="O1019" s="13">
        <v>86.709946790361485</v>
      </c>
      <c r="P1019" s="8" t="s">
        <v>909</v>
      </c>
      <c r="Q1019" s="12" t="s">
        <v>472</v>
      </c>
      <c r="R1019" s="12" t="s">
        <v>792</v>
      </c>
      <c r="S1019" s="12" t="s">
        <v>33</v>
      </c>
      <c r="T1019" s="12" t="s">
        <v>859</v>
      </c>
      <c r="U1019" s="22"/>
      <c r="V1019" s="12">
        <v>150</v>
      </c>
      <c r="W1019" s="12"/>
      <c r="X1019" s="12">
        <v>2.5</v>
      </c>
      <c r="Y1019" s="12">
        <v>2.5</v>
      </c>
      <c r="Z1019" s="12">
        <v>2.5</v>
      </c>
      <c r="AA1019" s="12">
        <v>2.5</v>
      </c>
      <c r="AB1019" s="12">
        <v>2.5</v>
      </c>
      <c r="AC1019" s="12">
        <v>2.5</v>
      </c>
      <c r="AD1019" s="12">
        <v>2.5</v>
      </c>
      <c r="AE1019" s="12"/>
      <c r="AF1019" s="12" t="s">
        <v>881</v>
      </c>
      <c r="AG1019" s="12" t="s">
        <v>881</v>
      </c>
      <c r="AH1019" s="12">
        <v>0.12</v>
      </c>
      <c r="AI1019" s="12" t="s">
        <v>882</v>
      </c>
      <c r="AJ1019" s="12" t="s">
        <v>883</v>
      </c>
      <c r="AK1019" s="12" t="s">
        <v>881</v>
      </c>
      <c r="AL1019" s="16" t="s">
        <v>898</v>
      </c>
      <c r="AM1019" s="12" t="s">
        <v>1500</v>
      </c>
      <c r="AN1019" s="27">
        <f>VLOOKUP(Table24[[#This Row],[USD conversion]],Sheet2!A:B,2,FALSE)</f>
        <v>1</v>
      </c>
      <c r="AO1019" s="28">
        <f>Table24[[#This Row],[Min Charge]]*Table24[[#This Row],[Conversion Rate]]</f>
        <v>150</v>
      </c>
      <c r="AP1019" s="28">
        <f>Table24[[#This Row],[45]]*Table24[[#This Row],[Conversion Rate]]</f>
        <v>0</v>
      </c>
      <c r="AQ1019" s="28">
        <f>Table24[[#This Row],[100]]*Table24[[#This Row],[Conversion Rate]]</f>
        <v>2.5</v>
      </c>
      <c r="AR1019" s="28">
        <f>Table24[[#This Row],[200]]*Table24[[#This Row],[Conversion Rate]]</f>
        <v>2.5</v>
      </c>
      <c r="AS1019" s="28">
        <f>Table24[[#This Row],[300]]*Table24[[#This Row],[Conversion Rate]]</f>
        <v>2.5</v>
      </c>
      <c r="AT1019" s="28">
        <f>Table24[[#This Row],[500]]*Table24[[#This Row],[Conversion Rate]]</f>
        <v>2.5</v>
      </c>
      <c r="AU1019" s="28">
        <f>Table24[[#This Row],[1000]]*Table24[[#This Row],[Conversion Rate]]</f>
        <v>2.5</v>
      </c>
      <c r="AV1019" s="28">
        <f>Table24[[#This Row],[2500]]*Table24[[#This Row],[Conversion Rate]]</f>
        <v>2.5</v>
      </c>
      <c r="AW1019" s="28">
        <f>Table24[[#This Row],[5000]]*Table24[[#This Row],[Conversion Rate]]</f>
        <v>2.5</v>
      </c>
      <c r="AX1019" s="28">
        <f>Table24[[#This Row],[All In/ ++]]</f>
        <v>0</v>
      </c>
      <c r="AY1019" s="28" t="e">
        <f>Table24[[#This Row],[FSC]]*Table24[[#This Row],[Conversion Rate]]</f>
        <v>#VALUE!</v>
      </c>
      <c r="AZ1019" s="28" t="e">
        <f>Table24[[#This Row],[SSC]]*Table24[[#This Row],[Conversion Rate]]</f>
        <v>#VALUE!</v>
      </c>
      <c r="BA1019" s="28">
        <f>Table24[[#This Row],[Screening]]*Table24[[#This Row],[Conversion Rate]]</f>
        <v>0.12</v>
      </c>
      <c r="BB1019" s="28" t="e">
        <f>Table24[[#This Row],[Other Charges]]*Table24[[#This Row],[Conversion Rate]]</f>
        <v>#VALUE!</v>
      </c>
      <c r="BC1019" s="28" t="e">
        <f>Table24[[#This Row],[Dry Ice Charge]]*Table24[[#This Row],[Conversion Rate]]</f>
        <v>#VALUE!</v>
      </c>
      <c r="BD1019" s="28" t="e">
        <f>Table24[[#This Row],[SAF/kg]]*Table24[[#This Row],[Conversion Rate]]</f>
        <v>#VALUE!</v>
      </c>
      <c r="BE1019" s="30" cm="1">
        <f t="array" ref="BE1019">IF(COUNTIFS(F$20:F$1213,F1019,G$20:G$1213,G1019)&gt;1,
    _xlfn.PERCENTRANK.INC(
        _xlfn._xlws.FILTER(AO$20:AO$1213, (F$20:F$1213=F1019)*(G$20:G$1213=G1019)*ISNUMBER(AO$20:AO$1213)),
        AO1019
    ),
    0
)</f>
        <v>0</v>
      </c>
      <c r="BF1019" s="28" t="str">
        <f t="shared" si="15"/>
        <v>Green</v>
      </c>
    </row>
    <row r="1020" spans="3:58" hidden="1">
      <c r="C1020" s="6" t="s">
        <v>20</v>
      </c>
      <c r="D1020" s="4" t="s">
        <v>21</v>
      </c>
      <c r="E1020" s="4" t="s">
        <v>22</v>
      </c>
      <c r="F1020" s="4" t="s">
        <v>77</v>
      </c>
      <c r="G1020" s="4" t="s">
        <v>69</v>
      </c>
      <c r="H1020" s="4" t="s">
        <v>799</v>
      </c>
      <c r="I1020" s="4" t="s">
        <v>799</v>
      </c>
      <c r="J1020" s="4" t="s">
        <v>776</v>
      </c>
      <c r="K1020" s="4" t="s">
        <v>776</v>
      </c>
      <c r="L10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PharmaNoExpressMCIMSPUSUSAMERICASAMERICAS</v>
      </c>
      <c r="M1020" s="7">
        <v>14069.036256999978</v>
      </c>
      <c r="N1020" s="4">
        <v>259</v>
      </c>
      <c r="O1020" s="13">
        <v>54.320603308880223</v>
      </c>
      <c r="P1020" s="8" t="s">
        <v>909</v>
      </c>
      <c r="Q1020" s="12" t="s">
        <v>472</v>
      </c>
      <c r="R1020" s="12" t="s">
        <v>792</v>
      </c>
      <c r="S1020" s="12" t="s">
        <v>32</v>
      </c>
      <c r="T1020" s="12" t="s">
        <v>859</v>
      </c>
      <c r="U1020" s="22"/>
      <c r="V1020" s="12">
        <v>150</v>
      </c>
      <c r="W1020" s="12"/>
      <c r="X1020" s="12">
        <v>2.5</v>
      </c>
      <c r="Y1020" s="12">
        <v>2.5</v>
      </c>
      <c r="Z1020" s="12">
        <v>2.5</v>
      </c>
      <c r="AA1020" s="12">
        <v>2.5</v>
      </c>
      <c r="AB1020" s="12">
        <v>2.5</v>
      </c>
      <c r="AC1020" s="12">
        <v>2.5</v>
      </c>
      <c r="AD1020" s="12">
        <v>2.5</v>
      </c>
      <c r="AE1020" s="12"/>
      <c r="AF1020" s="12" t="s">
        <v>881</v>
      </c>
      <c r="AG1020" s="12" t="s">
        <v>881</v>
      </c>
      <c r="AH1020" s="12">
        <v>0.12</v>
      </c>
      <c r="AI1020" s="12" t="s">
        <v>882</v>
      </c>
      <c r="AJ1020" s="12" t="s">
        <v>883</v>
      </c>
      <c r="AK1020" s="12" t="s">
        <v>881</v>
      </c>
      <c r="AL1020" s="16" t="s">
        <v>885</v>
      </c>
      <c r="AM1020" s="12" t="s">
        <v>1500</v>
      </c>
      <c r="AN1020" s="27">
        <f>VLOOKUP(Table24[[#This Row],[USD conversion]],Sheet2!A:B,2,FALSE)</f>
        <v>1</v>
      </c>
      <c r="AO1020" s="28">
        <f>Table24[[#This Row],[Min Charge]]*Table24[[#This Row],[Conversion Rate]]</f>
        <v>150</v>
      </c>
      <c r="AP1020" s="28">
        <f>Table24[[#This Row],[45]]*Table24[[#This Row],[Conversion Rate]]</f>
        <v>0</v>
      </c>
      <c r="AQ1020" s="28">
        <f>Table24[[#This Row],[100]]*Table24[[#This Row],[Conversion Rate]]</f>
        <v>2.5</v>
      </c>
      <c r="AR1020" s="28">
        <f>Table24[[#This Row],[200]]*Table24[[#This Row],[Conversion Rate]]</f>
        <v>2.5</v>
      </c>
      <c r="AS1020" s="28">
        <f>Table24[[#This Row],[300]]*Table24[[#This Row],[Conversion Rate]]</f>
        <v>2.5</v>
      </c>
      <c r="AT1020" s="28">
        <f>Table24[[#This Row],[500]]*Table24[[#This Row],[Conversion Rate]]</f>
        <v>2.5</v>
      </c>
      <c r="AU1020" s="28">
        <f>Table24[[#This Row],[1000]]*Table24[[#This Row],[Conversion Rate]]</f>
        <v>2.5</v>
      </c>
      <c r="AV1020" s="28">
        <f>Table24[[#This Row],[2500]]*Table24[[#This Row],[Conversion Rate]]</f>
        <v>2.5</v>
      </c>
      <c r="AW1020" s="28">
        <f>Table24[[#This Row],[5000]]*Table24[[#This Row],[Conversion Rate]]</f>
        <v>2.5</v>
      </c>
      <c r="AX1020" s="28">
        <f>Table24[[#This Row],[All In/ ++]]</f>
        <v>0</v>
      </c>
      <c r="AY1020" s="28" t="e">
        <f>Table24[[#This Row],[FSC]]*Table24[[#This Row],[Conversion Rate]]</f>
        <v>#VALUE!</v>
      </c>
      <c r="AZ1020" s="28" t="e">
        <f>Table24[[#This Row],[SSC]]*Table24[[#This Row],[Conversion Rate]]</f>
        <v>#VALUE!</v>
      </c>
      <c r="BA1020" s="28">
        <f>Table24[[#This Row],[Screening]]*Table24[[#This Row],[Conversion Rate]]</f>
        <v>0.12</v>
      </c>
      <c r="BB1020" s="28" t="e">
        <f>Table24[[#This Row],[Other Charges]]*Table24[[#This Row],[Conversion Rate]]</f>
        <v>#VALUE!</v>
      </c>
      <c r="BC1020" s="28" t="e">
        <f>Table24[[#This Row],[Dry Ice Charge]]*Table24[[#This Row],[Conversion Rate]]</f>
        <v>#VALUE!</v>
      </c>
      <c r="BD1020" s="28" t="e">
        <f>Table24[[#This Row],[SAF/kg]]*Table24[[#This Row],[Conversion Rate]]</f>
        <v>#VALUE!</v>
      </c>
      <c r="BE1020" s="30" cm="1">
        <f t="array" ref="BE1020">IF(COUNTIFS(F$20:F$1213,F1020,G$20:G$1213,G1020)&gt;1,
    _xlfn.PERCENTRANK.INC(
        _xlfn._xlws.FILTER(AO$20:AO$1213, (F$20:F$1213=F1020)*(G$20:G$1213=G1020)*ISNUMBER(AO$20:AO$1213)),
        AO1020
    ),
    0
)</f>
        <v>1</v>
      </c>
      <c r="BF1020" s="28" t="str">
        <f t="shared" si="15"/>
        <v>Red</v>
      </c>
    </row>
    <row r="1021" spans="3:58" hidden="1">
      <c r="C1021" s="6" t="s">
        <v>20</v>
      </c>
      <c r="D1021" s="4" t="s">
        <v>21</v>
      </c>
      <c r="E1021" s="4" t="s">
        <v>22</v>
      </c>
      <c r="F1021" s="4" t="s">
        <v>50</v>
      </c>
      <c r="G1021" s="4" t="s">
        <v>23</v>
      </c>
      <c r="H1021" s="4" t="s">
        <v>799</v>
      </c>
      <c r="I1021" s="4" t="s">
        <v>799</v>
      </c>
      <c r="J1021" s="4" t="s">
        <v>776</v>
      </c>
      <c r="K1021" s="4" t="s">
        <v>776</v>
      </c>
      <c r="L10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PharmaNoExpressMCOATLUSUSAMERICASAMERICAS</v>
      </c>
      <c r="M1021" s="7">
        <v>2892.7271610000075</v>
      </c>
      <c r="N1021" s="4">
        <v>236</v>
      </c>
      <c r="O1021" s="13">
        <v>12.257318478813591</v>
      </c>
      <c r="P1021" s="8" t="s">
        <v>909</v>
      </c>
      <c r="Q1021" s="12" t="s">
        <v>472</v>
      </c>
      <c r="R1021" s="12" t="s">
        <v>792</v>
      </c>
      <c r="S1021" s="12" t="s">
        <v>57</v>
      </c>
      <c r="T1021" s="12" t="s">
        <v>859</v>
      </c>
      <c r="U1021" s="22"/>
      <c r="V1021" s="12">
        <v>150</v>
      </c>
      <c r="W1021" s="12"/>
      <c r="X1021" s="12">
        <v>2.5</v>
      </c>
      <c r="Y1021" s="12">
        <v>2.5</v>
      </c>
      <c r="Z1021" s="12">
        <v>2.5</v>
      </c>
      <c r="AA1021" s="12">
        <v>2.5</v>
      </c>
      <c r="AB1021" s="12">
        <v>2.5</v>
      </c>
      <c r="AC1021" s="12">
        <v>2.5</v>
      </c>
      <c r="AD1021" s="12">
        <v>2.5</v>
      </c>
      <c r="AE1021" s="12"/>
      <c r="AF1021" s="12" t="s">
        <v>881</v>
      </c>
      <c r="AG1021" s="12" t="s">
        <v>881</v>
      </c>
      <c r="AH1021" s="12">
        <v>0.12</v>
      </c>
      <c r="AI1021" s="12" t="s">
        <v>882</v>
      </c>
      <c r="AJ1021" s="12" t="s">
        <v>883</v>
      </c>
      <c r="AK1021" s="12" t="s">
        <v>881</v>
      </c>
      <c r="AL1021" s="16" t="s">
        <v>885</v>
      </c>
      <c r="AM1021" s="12" t="s">
        <v>1500</v>
      </c>
      <c r="AN1021" s="27">
        <f>VLOOKUP(Table24[[#This Row],[USD conversion]],Sheet2!A:B,2,FALSE)</f>
        <v>1</v>
      </c>
      <c r="AO1021" s="28">
        <f>Table24[[#This Row],[Min Charge]]*Table24[[#This Row],[Conversion Rate]]</f>
        <v>150</v>
      </c>
      <c r="AP1021" s="28">
        <f>Table24[[#This Row],[45]]*Table24[[#This Row],[Conversion Rate]]</f>
        <v>0</v>
      </c>
      <c r="AQ1021" s="28">
        <f>Table24[[#This Row],[100]]*Table24[[#This Row],[Conversion Rate]]</f>
        <v>2.5</v>
      </c>
      <c r="AR1021" s="28">
        <f>Table24[[#This Row],[200]]*Table24[[#This Row],[Conversion Rate]]</f>
        <v>2.5</v>
      </c>
      <c r="AS1021" s="28">
        <f>Table24[[#This Row],[300]]*Table24[[#This Row],[Conversion Rate]]</f>
        <v>2.5</v>
      </c>
      <c r="AT1021" s="28">
        <f>Table24[[#This Row],[500]]*Table24[[#This Row],[Conversion Rate]]</f>
        <v>2.5</v>
      </c>
      <c r="AU1021" s="28">
        <f>Table24[[#This Row],[1000]]*Table24[[#This Row],[Conversion Rate]]</f>
        <v>2.5</v>
      </c>
      <c r="AV1021" s="28">
        <f>Table24[[#This Row],[2500]]*Table24[[#This Row],[Conversion Rate]]</f>
        <v>2.5</v>
      </c>
      <c r="AW1021" s="28">
        <f>Table24[[#This Row],[5000]]*Table24[[#This Row],[Conversion Rate]]</f>
        <v>2.5</v>
      </c>
      <c r="AX1021" s="28">
        <f>Table24[[#This Row],[All In/ ++]]</f>
        <v>0</v>
      </c>
      <c r="AY1021" s="28" t="e">
        <f>Table24[[#This Row],[FSC]]*Table24[[#This Row],[Conversion Rate]]</f>
        <v>#VALUE!</v>
      </c>
      <c r="AZ1021" s="28" t="e">
        <f>Table24[[#This Row],[SSC]]*Table24[[#This Row],[Conversion Rate]]</f>
        <v>#VALUE!</v>
      </c>
      <c r="BA1021" s="28">
        <f>Table24[[#This Row],[Screening]]*Table24[[#This Row],[Conversion Rate]]</f>
        <v>0.12</v>
      </c>
      <c r="BB1021" s="28" t="e">
        <f>Table24[[#This Row],[Other Charges]]*Table24[[#This Row],[Conversion Rate]]</f>
        <v>#VALUE!</v>
      </c>
      <c r="BC1021" s="28" t="e">
        <f>Table24[[#This Row],[Dry Ice Charge]]*Table24[[#This Row],[Conversion Rate]]</f>
        <v>#VALUE!</v>
      </c>
      <c r="BD1021" s="28" t="e">
        <f>Table24[[#This Row],[SAF/kg]]*Table24[[#This Row],[Conversion Rate]]</f>
        <v>#VALUE!</v>
      </c>
      <c r="BE1021" s="30" cm="1">
        <f t="array" ref="BE1021">IF(COUNTIFS(F$20:F$1213,F1021,G$20:G$1213,G1021)&gt;1,
    _xlfn.PERCENTRANK.INC(
        _xlfn._xlws.FILTER(AO$20:AO$1213, (F$20:F$1213=F1021)*(G$20:G$1213=G1021)*ISNUMBER(AO$20:AO$1213)),
        AO1021
    ),
    0
)</f>
        <v>1</v>
      </c>
      <c r="BF1021" s="28" t="str">
        <f t="shared" si="15"/>
        <v>Red</v>
      </c>
    </row>
    <row r="1022" spans="3:58" hidden="1">
      <c r="C1022" s="6" t="s">
        <v>20</v>
      </c>
      <c r="D1022" s="4" t="s">
        <v>472</v>
      </c>
      <c r="E1022" s="4" t="s">
        <v>22</v>
      </c>
      <c r="F1022" s="4" t="s">
        <v>116</v>
      </c>
      <c r="G1022" s="4" t="s">
        <v>432</v>
      </c>
      <c r="H1022" s="4" t="s">
        <v>815</v>
      </c>
      <c r="I1022" s="4" t="s">
        <v>815</v>
      </c>
      <c r="J1022" s="4" t="s">
        <v>776</v>
      </c>
      <c r="K1022" s="4" t="s">
        <v>776</v>
      </c>
      <c r="L10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PharmaYesExpressMEXGDLMXMXAMERICASAMERICAS</v>
      </c>
      <c r="M1022" s="7">
        <v>6752.3950109999996</v>
      </c>
      <c r="N1022" s="4">
        <v>296</v>
      </c>
      <c r="O1022" s="13">
        <v>22.812145307432431</v>
      </c>
      <c r="P1022" s="8" t="s">
        <v>909</v>
      </c>
      <c r="Q1022" s="12" t="s">
        <v>472</v>
      </c>
      <c r="R1022" s="12" t="s">
        <v>792</v>
      </c>
      <c r="S1022" s="12" t="s">
        <v>33</v>
      </c>
      <c r="T1022" s="12" t="s">
        <v>859</v>
      </c>
      <c r="U1022" s="22"/>
      <c r="V1022" s="12">
        <v>150</v>
      </c>
      <c r="W1022" s="12"/>
      <c r="X1022" s="12">
        <v>2.75</v>
      </c>
      <c r="Y1022" s="12">
        <v>2.75</v>
      </c>
      <c r="Z1022" s="12">
        <v>2.75</v>
      </c>
      <c r="AA1022" s="12">
        <v>2.75</v>
      </c>
      <c r="AB1022" s="12">
        <v>2.75</v>
      </c>
      <c r="AC1022" s="12">
        <v>2.75</v>
      </c>
      <c r="AD1022" s="12">
        <v>2.75</v>
      </c>
      <c r="AE1022" s="12"/>
      <c r="AF1022" s="12" t="s">
        <v>881</v>
      </c>
      <c r="AG1022" s="12" t="s">
        <v>881</v>
      </c>
      <c r="AH1022" s="12">
        <v>0.12</v>
      </c>
      <c r="AI1022" s="12" t="s">
        <v>882</v>
      </c>
      <c r="AJ1022" s="12" t="s">
        <v>883</v>
      </c>
      <c r="AK1022" s="12" t="s">
        <v>881</v>
      </c>
      <c r="AL1022" s="16" t="s">
        <v>898</v>
      </c>
      <c r="AM1022" s="12" t="s">
        <v>1500</v>
      </c>
      <c r="AN1022" s="27">
        <f>VLOOKUP(Table24[[#This Row],[USD conversion]],Sheet2!A:B,2,FALSE)</f>
        <v>1</v>
      </c>
      <c r="AO1022" s="28">
        <f>Table24[[#This Row],[Min Charge]]*Table24[[#This Row],[Conversion Rate]]</f>
        <v>150</v>
      </c>
      <c r="AP1022" s="28">
        <f>Table24[[#This Row],[45]]*Table24[[#This Row],[Conversion Rate]]</f>
        <v>0</v>
      </c>
      <c r="AQ1022" s="28">
        <f>Table24[[#This Row],[100]]*Table24[[#This Row],[Conversion Rate]]</f>
        <v>2.75</v>
      </c>
      <c r="AR1022" s="28">
        <f>Table24[[#This Row],[200]]*Table24[[#This Row],[Conversion Rate]]</f>
        <v>2.75</v>
      </c>
      <c r="AS1022" s="28">
        <f>Table24[[#This Row],[300]]*Table24[[#This Row],[Conversion Rate]]</f>
        <v>2.75</v>
      </c>
      <c r="AT1022" s="28">
        <f>Table24[[#This Row],[500]]*Table24[[#This Row],[Conversion Rate]]</f>
        <v>2.75</v>
      </c>
      <c r="AU1022" s="28">
        <f>Table24[[#This Row],[1000]]*Table24[[#This Row],[Conversion Rate]]</f>
        <v>2.75</v>
      </c>
      <c r="AV1022" s="28">
        <f>Table24[[#This Row],[2500]]*Table24[[#This Row],[Conversion Rate]]</f>
        <v>2.75</v>
      </c>
      <c r="AW1022" s="28">
        <f>Table24[[#This Row],[5000]]*Table24[[#This Row],[Conversion Rate]]</f>
        <v>2.75</v>
      </c>
      <c r="AX1022" s="28">
        <f>Table24[[#This Row],[All In/ ++]]</f>
        <v>0</v>
      </c>
      <c r="AY1022" s="28" t="e">
        <f>Table24[[#This Row],[FSC]]*Table24[[#This Row],[Conversion Rate]]</f>
        <v>#VALUE!</v>
      </c>
      <c r="AZ1022" s="28" t="e">
        <f>Table24[[#This Row],[SSC]]*Table24[[#This Row],[Conversion Rate]]</f>
        <v>#VALUE!</v>
      </c>
      <c r="BA1022" s="28">
        <f>Table24[[#This Row],[Screening]]*Table24[[#This Row],[Conversion Rate]]</f>
        <v>0.12</v>
      </c>
      <c r="BB1022" s="28" t="e">
        <f>Table24[[#This Row],[Other Charges]]*Table24[[#This Row],[Conversion Rate]]</f>
        <v>#VALUE!</v>
      </c>
      <c r="BC1022" s="28" t="e">
        <f>Table24[[#This Row],[Dry Ice Charge]]*Table24[[#This Row],[Conversion Rate]]</f>
        <v>#VALUE!</v>
      </c>
      <c r="BD1022" s="28" t="e">
        <f>Table24[[#This Row],[SAF/kg]]*Table24[[#This Row],[Conversion Rate]]</f>
        <v>#VALUE!</v>
      </c>
      <c r="BE1022" s="30" cm="1">
        <f t="array" ref="BE1022">IF(COUNTIFS(F$20:F$1213,F1022,G$20:G$1213,G1022)&gt;1,
    _xlfn.PERCENTRANK.INC(
        _xlfn._xlws.FILTER(AO$20:AO$1213, (F$20:F$1213=F1022)*(G$20:G$1213=G1022)*ISNUMBER(AO$20:AO$1213)),
        AO1022
    ),
    0
)</f>
        <v>0</v>
      </c>
      <c r="BF1022" s="28" t="str">
        <f t="shared" si="15"/>
        <v>Green</v>
      </c>
    </row>
    <row r="1023" spans="3:58" hidden="1">
      <c r="C1023" s="6" t="s">
        <v>20</v>
      </c>
      <c r="D1023" s="4" t="s">
        <v>21</v>
      </c>
      <c r="E1023" s="4" t="s">
        <v>22</v>
      </c>
      <c r="F1023" s="4" t="s">
        <v>116</v>
      </c>
      <c r="G1023" s="4" t="s">
        <v>37</v>
      </c>
      <c r="H1023" s="4" t="s">
        <v>815</v>
      </c>
      <c r="I1023" s="4" t="s">
        <v>799</v>
      </c>
      <c r="J1023" s="4" t="s">
        <v>776</v>
      </c>
      <c r="K1023" s="4" t="s">
        <v>776</v>
      </c>
      <c r="L10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PharmaNoExpressMEXLAXMXUSAMERICASAMERICAS</v>
      </c>
      <c r="M1023" s="7">
        <v>1388.2777373999952</v>
      </c>
      <c r="N1023" s="4">
        <v>404</v>
      </c>
      <c r="O1023" s="13">
        <v>3.436331033168305</v>
      </c>
      <c r="P1023" s="8" t="s">
        <v>909</v>
      </c>
      <c r="Q1023" s="12" t="s">
        <v>472</v>
      </c>
      <c r="R1023" s="12" t="s">
        <v>791</v>
      </c>
      <c r="S1023" s="12"/>
      <c r="T1023" s="12" t="s">
        <v>859</v>
      </c>
      <c r="U1023" s="22"/>
      <c r="V1023" s="12">
        <v>150</v>
      </c>
      <c r="W1023" s="12"/>
      <c r="X1023" s="12">
        <v>3</v>
      </c>
      <c r="Y1023" s="12">
        <v>3</v>
      </c>
      <c r="Z1023" s="12">
        <v>3</v>
      </c>
      <c r="AA1023" s="12">
        <v>3</v>
      </c>
      <c r="AB1023" s="12">
        <v>3</v>
      </c>
      <c r="AC1023" s="12">
        <v>3</v>
      </c>
      <c r="AD1023" s="12">
        <v>3</v>
      </c>
      <c r="AE1023" s="12"/>
      <c r="AF1023" s="12" t="s">
        <v>881</v>
      </c>
      <c r="AG1023" s="12" t="s">
        <v>881</v>
      </c>
      <c r="AH1023" s="12">
        <v>0.12</v>
      </c>
      <c r="AI1023" s="12" t="s">
        <v>882</v>
      </c>
      <c r="AJ1023" s="12" t="s">
        <v>883</v>
      </c>
      <c r="AK1023" s="12" t="s">
        <v>881</v>
      </c>
      <c r="AL1023" s="16" t="s">
        <v>885</v>
      </c>
      <c r="AM1023" s="12" t="s">
        <v>1500</v>
      </c>
      <c r="AN1023" s="27">
        <f>VLOOKUP(Table24[[#This Row],[USD conversion]],Sheet2!A:B,2,FALSE)</f>
        <v>1</v>
      </c>
      <c r="AO1023" s="28">
        <f>Table24[[#This Row],[Min Charge]]*Table24[[#This Row],[Conversion Rate]]</f>
        <v>150</v>
      </c>
      <c r="AP1023" s="28">
        <f>Table24[[#This Row],[45]]*Table24[[#This Row],[Conversion Rate]]</f>
        <v>0</v>
      </c>
      <c r="AQ1023" s="28">
        <f>Table24[[#This Row],[100]]*Table24[[#This Row],[Conversion Rate]]</f>
        <v>3</v>
      </c>
      <c r="AR1023" s="28">
        <f>Table24[[#This Row],[200]]*Table24[[#This Row],[Conversion Rate]]</f>
        <v>3</v>
      </c>
      <c r="AS1023" s="28">
        <f>Table24[[#This Row],[300]]*Table24[[#This Row],[Conversion Rate]]</f>
        <v>3</v>
      </c>
      <c r="AT1023" s="28">
        <f>Table24[[#This Row],[500]]*Table24[[#This Row],[Conversion Rate]]</f>
        <v>3</v>
      </c>
      <c r="AU1023" s="28">
        <f>Table24[[#This Row],[1000]]*Table24[[#This Row],[Conversion Rate]]</f>
        <v>3</v>
      </c>
      <c r="AV1023" s="28">
        <f>Table24[[#This Row],[2500]]*Table24[[#This Row],[Conversion Rate]]</f>
        <v>3</v>
      </c>
      <c r="AW1023" s="28">
        <f>Table24[[#This Row],[5000]]*Table24[[#This Row],[Conversion Rate]]</f>
        <v>3</v>
      </c>
      <c r="AX1023" s="28">
        <f>Table24[[#This Row],[All In/ ++]]</f>
        <v>0</v>
      </c>
      <c r="AY1023" s="28" t="e">
        <f>Table24[[#This Row],[FSC]]*Table24[[#This Row],[Conversion Rate]]</f>
        <v>#VALUE!</v>
      </c>
      <c r="AZ1023" s="28" t="e">
        <f>Table24[[#This Row],[SSC]]*Table24[[#This Row],[Conversion Rate]]</f>
        <v>#VALUE!</v>
      </c>
      <c r="BA1023" s="28">
        <f>Table24[[#This Row],[Screening]]*Table24[[#This Row],[Conversion Rate]]</f>
        <v>0.12</v>
      </c>
      <c r="BB1023" s="28" t="e">
        <f>Table24[[#This Row],[Other Charges]]*Table24[[#This Row],[Conversion Rate]]</f>
        <v>#VALUE!</v>
      </c>
      <c r="BC1023" s="28" t="e">
        <f>Table24[[#This Row],[Dry Ice Charge]]*Table24[[#This Row],[Conversion Rate]]</f>
        <v>#VALUE!</v>
      </c>
      <c r="BD1023" s="28" t="e">
        <f>Table24[[#This Row],[SAF/kg]]*Table24[[#This Row],[Conversion Rate]]</f>
        <v>#VALUE!</v>
      </c>
      <c r="BE1023" s="30" cm="1">
        <f t="array" ref="BE1023">IF(COUNTIFS(F$20:F$1213,F1023,G$20:G$1213,G1023)&gt;1,
    _xlfn.PERCENTRANK.INC(
        _xlfn._xlws.FILTER(AO$20:AO$1213, (F$20:F$1213=F1023)*(G$20:G$1213=G1023)*ISNUMBER(AO$20:AO$1213)),
        AO1023
    ),
    0
)</f>
        <v>0.4</v>
      </c>
      <c r="BF1023" s="28" t="str">
        <f t="shared" si="15"/>
        <v>Orange</v>
      </c>
    </row>
    <row r="1024" spans="3:58" hidden="1">
      <c r="C1024" s="6" t="s">
        <v>20</v>
      </c>
      <c r="D1024" s="4" t="s">
        <v>472</v>
      </c>
      <c r="E1024" s="4" t="s">
        <v>22</v>
      </c>
      <c r="F1024" s="4" t="s">
        <v>116</v>
      </c>
      <c r="G1024" s="4" t="s">
        <v>37</v>
      </c>
      <c r="H1024" s="4" t="s">
        <v>815</v>
      </c>
      <c r="I1024" s="4" t="s">
        <v>799</v>
      </c>
      <c r="J1024" s="4" t="s">
        <v>776</v>
      </c>
      <c r="K1024" s="4" t="s">
        <v>776</v>
      </c>
      <c r="L10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PharmaYesExpressMEXLAXMXUSAMERICASAMERICAS</v>
      </c>
      <c r="M1024" s="7">
        <v>11207.509819200013</v>
      </c>
      <c r="N1024" s="4">
        <v>508</v>
      </c>
      <c r="O1024" s="13">
        <v>22.062027203149633</v>
      </c>
      <c r="P1024" s="8" t="s">
        <v>909</v>
      </c>
      <c r="Q1024" s="12" t="s">
        <v>472</v>
      </c>
      <c r="R1024" s="12" t="s">
        <v>791</v>
      </c>
      <c r="S1024" s="12" t="s">
        <v>33</v>
      </c>
      <c r="T1024" s="12" t="s">
        <v>859</v>
      </c>
      <c r="U1024" s="22"/>
      <c r="V1024" s="12">
        <v>150</v>
      </c>
      <c r="W1024" s="12"/>
      <c r="X1024" s="12">
        <v>2.5</v>
      </c>
      <c r="Y1024" s="12">
        <v>2.5</v>
      </c>
      <c r="Z1024" s="12">
        <v>2.5</v>
      </c>
      <c r="AA1024" s="12">
        <v>2.5</v>
      </c>
      <c r="AB1024" s="12">
        <v>2.5</v>
      </c>
      <c r="AC1024" s="12">
        <v>2.5</v>
      </c>
      <c r="AD1024" s="12">
        <v>2.5</v>
      </c>
      <c r="AE1024" s="12"/>
      <c r="AF1024" s="12" t="s">
        <v>881</v>
      </c>
      <c r="AG1024" s="12" t="s">
        <v>881</v>
      </c>
      <c r="AH1024" s="12">
        <v>0.12</v>
      </c>
      <c r="AI1024" s="12" t="s">
        <v>882</v>
      </c>
      <c r="AJ1024" s="12" t="s">
        <v>883</v>
      </c>
      <c r="AK1024" s="12" t="s">
        <v>881</v>
      </c>
      <c r="AL1024" s="16" t="s">
        <v>898</v>
      </c>
      <c r="AM1024" s="12" t="s">
        <v>1500</v>
      </c>
      <c r="AN1024" s="27">
        <f>VLOOKUP(Table24[[#This Row],[USD conversion]],Sheet2!A:B,2,FALSE)</f>
        <v>1</v>
      </c>
      <c r="AO1024" s="28">
        <f>Table24[[#This Row],[Min Charge]]*Table24[[#This Row],[Conversion Rate]]</f>
        <v>150</v>
      </c>
      <c r="AP1024" s="28">
        <f>Table24[[#This Row],[45]]*Table24[[#This Row],[Conversion Rate]]</f>
        <v>0</v>
      </c>
      <c r="AQ1024" s="28">
        <f>Table24[[#This Row],[100]]*Table24[[#This Row],[Conversion Rate]]</f>
        <v>2.5</v>
      </c>
      <c r="AR1024" s="28">
        <f>Table24[[#This Row],[200]]*Table24[[#This Row],[Conversion Rate]]</f>
        <v>2.5</v>
      </c>
      <c r="AS1024" s="28">
        <f>Table24[[#This Row],[300]]*Table24[[#This Row],[Conversion Rate]]</f>
        <v>2.5</v>
      </c>
      <c r="AT1024" s="28">
        <f>Table24[[#This Row],[500]]*Table24[[#This Row],[Conversion Rate]]</f>
        <v>2.5</v>
      </c>
      <c r="AU1024" s="28">
        <f>Table24[[#This Row],[1000]]*Table24[[#This Row],[Conversion Rate]]</f>
        <v>2.5</v>
      </c>
      <c r="AV1024" s="28">
        <f>Table24[[#This Row],[2500]]*Table24[[#This Row],[Conversion Rate]]</f>
        <v>2.5</v>
      </c>
      <c r="AW1024" s="28">
        <f>Table24[[#This Row],[5000]]*Table24[[#This Row],[Conversion Rate]]</f>
        <v>2.5</v>
      </c>
      <c r="AX1024" s="28">
        <f>Table24[[#This Row],[All In/ ++]]</f>
        <v>0</v>
      </c>
      <c r="AY1024" s="28" t="e">
        <f>Table24[[#This Row],[FSC]]*Table24[[#This Row],[Conversion Rate]]</f>
        <v>#VALUE!</v>
      </c>
      <c r="AZ1024" s="28" t="e">
        <f>Table24[[#This Row],[SSC]]*Table24[[#This Row],[Conversion Rate]]</f>
        <v>#VALUE!</v>
      </c>
      <c r="BA1024" s="28">
        <f>Table24[[#This Row],[Screening]]*Table24[[#This Row],[Conversion Rate]]</f>
        <v>0.12</v>
      </c>
      <c r="BB1024" s="28" t="e">
        <f>Table24[[#This Row],[Other Charges]]*Table24[[#This Row],[Conversion Rate]]</f>
        <v>#VALUE!</v>
      </c>
      <c r="BC1024" s="28" t="e">
        <f>Table24[[#This Row],[Dry Ice Charge]]*Table24[[#This Row],[Conversion Rate]]</f>
        <v>#VALUE!</v>
      </c>
      <c r="BD1024" s="28" t="e">
        <f>Table24[[#This Row],[SAF/kg]]*Table24[[#This Row],[Conversion Rate]]</f>
        <v>#VALUE!</v>
      </c>
      <c r="BE1024" s="30" cm="1">
        <f t="array" ref="BE1024">IF(COUNTIFS(F$20:F$1213,F1024,G$20:G$1213,G1024)&gt;1,
    _xlfn.PERCENTRANK.INC(
        _xlfn._xlws.FILTER(AO$20:AO$1213, (F$20:F$1213=F1024)*(G$20:G$1213=G1024)*ISNUMBER(AO$20:AO$1213)),
        AO1024
    ),
    0
)</f>
        <v>0.4</v>
      </c>
      <c r="BF1024" s="28" t="str">
        <f t="shared" si="15"/>
        <v>Orange</v>
      </c>
    </row>
    <row r="1025" spans="3:58" hidden="1">
      <c r="C1025" s="6" t="s">
        <v>20</v>
      </c>
      <c r="D1025" s="4" t="s">
        <v>21</v>
      </c>
      <c r="E1025" s="4" t="s">
        <v>22</v>
      </c>
      <c r="F1025" s="4" t="s">
        <v>116</v>
      </c>
      <c r="G1025" s="4" t="s">
        <v>85</v>
      </c>
      <c r="H1025" s="4" t="s">
        <v>815</v>
      </c>
      <c r="I1025" s="4" t="s">
        <v>799</v>
      </c>
      <c r="J1025" s="4" t="s">
        <v>776</v>
      </c>
      <c r="K1025" s="4" t="s">
        <v>776</v>
      </c>
      <c r="L10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PharmaNoExpressMEXMIAMXUSAMERICASAMERICAS</v>
      </c>
      <c r="M1025" s="7">
        <v>11796.950677000119</v>
      </c>
      <c r="N1025" s="4">
        <v>1345</v>
      </c>
      <c r="O1025" s="13">
        <v>8.770967046096743</v>
      </c>
      <c r="P1025" s="8" t="s">
        <v>909</v>
      </c>
      <c r="Q1025" s="12" t="s">
        <v>472</v>
      </c>
      <c r="R1025" s="12" t="s">
        <v>792</v>
      </c>
      <c r="S1025" s="12" t="s">
        <v>33</v>
      </c>
      <c r="T1025" s="12" t="s">
        <v>859</v>
      </c>
      <c r="U1025" s="22"/>
      <c r="V1025" s="12">
        <v>150</v>
      </c>
      <c r="W1025" s="12"/>
      <c r="X1025" s="12">
        <v>3</v>
      </c>
      <c r="Y1025" s="12">
        <v>3</v>
      </c>
      <c r="Z1025" s="12">
        <v>3</v>
      </c>
      <c r="AA1025" s="12">
        <v>3</v>
      </c>
      <c r="AB1025" s="12">
        <v>3</v>
      </c>
      <c r="AC1025" s="12">
        <v>3</v>
      </c>
      <c r="AD1025" s="12">
        <v>3</v>
      </c>
      <c r="AE1025" s="12"/>
      <c r="AF1025" s="12" t="s">
        <v>881</v>
      </c>
      <c r="AG1025" s="12" t="s">
        <v>881</v>
      </c>
      <c r="AH1025" s="12">
        <v>0.12</v>
      </c>
      <c r="AI1025" s="12" t="s">
        <v>882</v>
      </c>
      <c r="AJ1025" s="12" t="s">
        <v>883</v>
      </c>
      <c r="AK1025" s="12" t="s">
        <v>881</v>
      </c>
      <c r="AL1025" s="16" t="s">
        <v>885</v>
      </c>
      <c r="AM1025" s="12" t="s">
        <v>1500</v>
      </c>
      <c r="AN1025" s="27">
        <f>VLOOKUP(Table24[[#This Row],[USD conversion]],Sheet2!A:B,2,FALSE)</f>
        <v>1</v>
      </c>
      <c r="AO1025" s="28">
        <f>Table24[[#This Row],[Min Charge]]*Table24[[#This Row],[Conversion Rate]]</f>
        <v>150</v>
      </c>
      <c r="AP1025" s="28">
        <f>Table24[[#This Row],[45]]*Table24[[#This Row],[Conversion Rate]]</f>
        <v>0</v>
      </c>
      <c r="AQ1025" s="28">
        <f>Table24[[#This Row],[100]]*Table24[[#This Row],[Conversion Rate]]</f>
        <v>3</v>
      </c>
      <c r="AR1025" s="28">
        <f>Table24[[#This Row],[200]]*Table24[[#This Row],[Conversion Rate]]</f>
        <v>3</v>
      </c>
      <c r="AS1025" s="28">
        <f>Table24[[#This Row],[300]]*Table24[[#This Row],[Conversion Rate]]</f>
        <v>3</v>
      </c>
      <c r="AT1025" s="28">
        <f>Table24[[#This Row],[500]]*Table24[[#This Row],[Conversion Rate]]</f>
        <v>3</v>
      </c>
      <c r="AU1025" s="28">
        <f>Table24[[#This Row],[1000]]*Table24[[#This Row],[Conversion Rate]]</f>
        <v>3</v>
      </c>
      <c r="AV1025" s="28">
        <f>Table24[[#This Row],[2500]]*Table24[[#This Row],[Conversion Rate]]</f>
        <v>3</v>
      </c>
      <c r="AW1025" s="28">
        <f>Table24[[#This Row],[5000]]*Table24[[#This Row],[Conversion Rate]]</f>
        <v>3</v>
      </c>
      <c r="AX1025" s="28">
        <f>Table24[[#This Row],[All In/ ++]]</f>
        <v>0</v>
      </c>
      <c r="AY1025" s="28" t="e">
        <f>Table24[[#This Row],[FSC]]*Table24[[#This Row],[Conversion Rate]]</f>
        <v>#VALUE!</v>
      </c>
      <c r="AZ1025" s="28" t="e">
        <f>Table24[[#This Row],[SSC]]*Table24[[#This Row],[Conversion Rate]]</f>
        <v>#VALUE!</v>
      </c>
      <c r="BA1025" s="28">
        <f>Table24[[#This Row],[Screening]]*Table24[[#This Row],[Conversion Rate]]</f>
        <v>0.12</v>
      </c>
      <c r="BB1025" s="28" t="e">
        <f>Table24[[#This Row],[Other Charges]]*Table24[[#This Row],[Conversion Rate]]</f>
        <v>#VALUE!</v>
      </c>
      <c r="BC1025" s="28" t="e">
        <f>Table24[[#This Row],[Dry Ice Charge]]*Table24[[#This Row],[Conversion Rate]]</f>
        <v>#VALUE!</v>
      </c>
      <c r="BD1025" s="28" t="e">
        <f>Table24[[#This Row],[SAF/kg]]*Table24[[#This Row],[Conversion Rate]]</f>
        <v>#VALUE!</v>
      </c>
      <c r="BE1025" s="30" cm="1">
        <f t="array" ref="BE1025">IF(COUNTIFS(F$20:F$1213,F1025,G$20:G$1213,G1025)&gt;1,
    _xlfn.PERCENTRANK.INC(
        _xlfn._xlws.FILTER(AO$20:AO$1213, (F$20:F$1213=F1025)*(G$20:G$1213=G1025)*ISNUMBER(AO$20:AO$1213)),
        AO1025
    ),
    0
)</f>
        <v>0.33300000000000002</v>
      </c>
      <c r="BF1025" s="28" t="str">
        <f t="shared" si="15"/>
        <v>Orange</v>
      </c>
    </row>
    <row r="1026" spans="3:58" hidden="1">
      <c r="C1026" s="6" t="s">
        <v>20</v>
      </c>
      <c r="D1026" s="4" t="s">
        <v>472</v>
      </c>
      <c r="E1026" s="4" t="s">
        <v>22</v>
      </c>
      <c r="F1026" s="4" t="s">
        <v>116</v>
      </c>
      <c r="G1026" s="4" t="s">
        <v>85</v>
      </c>
      <c r="H1026" s="4" t="s">
        <v>815</v>
      </c>
      <c r="I1026" s="4" t="s">
        <v>799</v>
      </c>
      <c r="J1026" s="4" t="s">
        <v>776</v>
      </c>
      <c r="K1026" s="4" t="s">
        <v>776</v>
      </c>
      <c r="L10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PharmaYesExpressMEXMIAMXUSAMERICASAMERICAS</v>
      </c>
      <c r="M1026" s="7">
        <v>96506.506937600236</v>
      </c>
      <c r="N1026" s="4">
        <v>1389</v>
      </c>
      <c r="O1026" s="13">
        <v>69.479126664938974</v>
      </c>
      <c r="P1026" s="8" t="s">
        <v>909</v>
      </c>
      <c r="Q1026" s="12" t="s">
        <v>472</v>
      </c>
      <c r="R1026" s="12" t="s">
        <v>792</v>
      </c>
      <c r="S1026" s="12" t="s">
        <v>33</v>
      </c>
      <c r="T1026" s="12" t="s">
        <v>859</v>
      </c>
      <c r="U1026" s="22"/>
      <c r="V1026" s="12">
        <v>150</v>
      </c>
      <c r="W1026" s="12"/>
      <c r="X1026" s="12">
        <v>2.5</v>
      </c>
      <c r="Y1026" s="12">
        <v>2.5</v>
      </c>
      <c r="Z1026" s="12">
        <v>2.5</v>
      </c>
      <c r="AA1026" s="12">
        <v>2.5</v>
      </c>
      <c r="AB1026" s="12">
        <v>2.5</v>
      </c>
      <c r="AC1026" s="12">
        <v>2.5</v>
      </c>
      <c r="AD1026" s="12">
        <v>2.5</v>
      </c>
      <c r="AE1026" s="12"/>
      <c r="AF1026" s="12" t="s">
        <v>881</v>
      </c>
      <c r="AG1026" s="12" t="s">
        <v>881</v>
      </c>
      <c r="AH1026" s="12">
        <v>0.12</v>
      </c>
      <c r="AI1026" s="12" t="s">
        <v>882</v>
      </c>
      <c r="AJ1026" s="12" t="s">
        <v>883</v>
      </c>
      <c r="AK1026" s="12" t="s">
        <v>881</v>
      </c>
      <c r="AL1026" s="16" t="s">
        <v>898</v>
      </c>
      <c r="AM1026" s="12" t="s">
        <v>1500</v>
      </c>
      <c r="AN1026" s="27">
        <f>VLOOKUP(Table24[[#This Row],[USD conversion]],Sheet2!A:B,2,FALSE)</f>
        <v>1</v>
      </c>
      <c r="AO1026" s="28">
        <f>Table24[[#This Row],[Min Charge]]*Table24[[#This Row],[Conversion Rate]]</f>
        <v>150</v>
      </c>
      <c r="AP1026" s="28">
        <f>Table24[[#This Row],[45]]*Table24[[#This Row],[Conversion Rate]]</f>
        <v>0</v>
      </c>
      <c r="AQ1026" s="28">
        <f>Table24[[#This Row],[100]]*Table24[[#This Row],[Conversion Rate]]</f>
        <v>2.5</v>
      </c>
      <c r="AR1026" s="28">
        <f>Table24[[#This Row],[200]]*Table24[[#This Row],[Conversion Rate]]</f>
        <v>2.5</v>
      </c>
      <c r="AS1026" s="28">
        <f>Table24[[#This Row],[300]]*Table24[[#This Row],[Conversion Rate]]</f>
        <v>2.5</v>
      </c>
      <c r="AT1026" s="28">
        <f>Table24[[#This Row],[500]]*Table24[[#This Row],[Conversion Rate]]</f>
        <v>2.5</v>
      </c>
      <c r="AU1026" s="28">
        <f>Table24[[#This Row],[1000]]*Table24[[#This Row],[Conversion Rate]]</f>
        <v>2.5</v>
      </c>
      <c r="AV1026" s="28">
        <f>Table24[[#This Row],[2500]]*Table24[[#This Row],[Conversion Rate]]</f>
        <v>2.5</v>
      </c>
      <c r="AW1026" s="28">
        <f>Table24[[#This Row],[5000]]*Table24[[#This Row],[Conversion Rate]]</f>
        <v>2.5</v>
      </c>
      <c r="AX1026" s="28">
        <f>Table24[[#This Row],[All In/ ++]]</f>
        <v>0</v>
      </c>
      <c r="AY1026" s="28" t="e">
        <f>Table24[[#This Row],[FSC]]*Table24[[#This Row],[Conversion Rate]]</f>
        <v>#VALUE!</v>
      </c>
      <c r="AZ1026" s="28" t="e">
        <f>Table24[[#This Row],[SSC]]*Table24[[#This Row],[Conversion Rate]]</f>
        <v>#VALUE!</v>
      </c>
      <c r="BA1026" s="28">
        <f>Table24[[#This Row],[Screening]]*Table24[[#This Row],[Conversion Rate]]</f>
        <v>0.12</v>
      </c>
      <c r="BB1026" s="28" t="e">
        <f>Table24[[#This Row],[Other Charges]]*Table24[[#This Row],[Conversion Rate]]</f>
        <v>#VALUE!</v>
      </c>
      <c r="BC1026" s="28" t="e">
        <f>Table24[[#This Row],[Dry Ice Charge]]*Table24[[#This Row],[Conversion Rate]]</f>
        <v>#VALUE!</v>
      </c>
      <c r="BD1026" s="28" t="e">
        <f>Table24[[#This Row],[SAF/kg]]*Table24[[#This Row],[Conversion Rate]]</f>
        <v>#VALUE!</v>
      </c>
      <c r="BE1026" s="30" cm="1">
        <f t="array" ref="BE1026">IF(COUNTIFS(F$20:F$1213,F1026,G$20:G$1213,G1026)&gt;1,
    _xlfn.PERCENTRANK.INC(
        _xlfn._xlws.FILTER(AO$20:AO$1213, (F$20:F$1213=F1026)*(G$20:G$1213=G1026)*ISNUMBER(AO$20:AO$1213)),
        AO1026
    ),
    0
)</f>
        <v>0.33300000000000002</v>
      </c>
      <c r="BF1026" s="28" t="str">
        <f t="shared" si="15"/>
        <v>Orange</v>
      </c>
    </row>
    <row r="1027" spans="3:58" hidden="1">
      <c r="C1027" s="6" t="s">
        <v>20</v>
      </c>
      <c r="D1027" s="4" t="s">
        <v>472</v>
      </c>
      <c r="E1027" s="4" t="s">
        <v>22</v>
      </c>
      <c r="F1027" s="4" t="s">
        <v>116</v>
      </c>
      <c r="G1027" s="4" t="s">
        <v>480</v>
      </c>
      <c r="H1027" s="4" t="s">
        <v>815</v>
      </c>
      <c r="I1027" s="4" t="s">
        <v>815</v>
      </c>
      <c r="J1027" s="4" t="s">
        <v>776</v>
      </c>
      <c r="K1027" s="4" t="s">
        <v>776</v>
      </c>
      <c r="L10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PharmaYesExpressMEXMIDMXMXAMERICASAMERICAS</v>
      </c>
      <c r="M1027" s="7">
        <v>8232.7539949999955</v>
      </c>
      <c r="N1027" s="4">
        <v>271</v>
      </c>
      <c r="O1027" s="13">
        <v>30.379166033210314</v>
      </c>
      <c r="P1027" s="8" t="s">
        <v>909</v>
      </c>
      <c r="Q1027" s="12" t="s">
        <v>472</v>
      </c>
      <c r="R1027" s="12" t="s">
        <v>792</v>
      </c>
      <c r="S1027" s="12" t="s">
        <v>33</v>
      </c>
      <c r="T1027" s="12" t="s">
        <v>859</v>
      </c>
      <c r="U1027" s="22"/>
      <c r="V1027" s="12">
        <v>150</v>
      </c>
      <c r="W1027" s="12"/>
      <c r="X1027" s="12">
        <v>2.75</v>
      </c>
      <c r="Y1027" s="12">
        <v>2.75</v>
      </c>
      <c r="Z1027" s="12">
        <v>2.75</v>
      </c>
      <c r="AA1027" s="12">
        <v>2.75</v>
      </c>
      <c r="AB1027" s="12">
        <v>2.75</v>
      </c>
      <c r="AC1027" s="12">
        <v>2.75</v>
      </c>
      <c r="AD1027" s="12">
        <v>2.75</v>
      </c>
      <c r="AE1027" s="12"/>
      <c r="AF1027" s="12" t="s">
        <v>881</v>
      </c>
      <c r="AG1027" s="12" t="s">
        <v>881</v>
      </c>
      <c r="AH1027" s="12">
        <v>0.12</v>
      </c>
      <c r="AI1027" s="12" t="s">
        <v>882</v>
      </c>
      <c r="AJ1027" s="12" t="s">
        <v>883</v>
      </c>
      <c r="AK1027" s="12" t="s">
        <v>881</v>
      </c>
      <c r="AL1027" s="16" t="s">
        <v>898</v>
      </c>
      <c r="AM1027" s="12" t="s">
        <v>1500</v>
      </c>
      <c r="AN1027" s="27">
        <f>VLOOKUP(Table24[[#This Row],[USD conversion]],Sheet2!A:B,2,FALSE)</f>
        <v>1</v>
      </c>
      <c r="AO1027" s="28">
        <f>Table24[[#This Row],[Min Charge]]*Table24[[#This Row],[Conversion Rate]]</f>
        <v>150</v>
      </c>
      <c r="AP1027" s="28">
        <f>Table24[[#This Row],[45]]*Table24[[#This Row],[Conversion Rate]]</f>
        <v>0</v>
      </c>
      <c r="AQ1027" s="28">
        <f>Table24[[#This Row],[100]]*Table24[[#This Row],[Conversion Rate]]</f>
        <v>2.75</v>
      </c>
      <c r="AR1027" s="28">
        <f>Table24[[#This Row],[200]]*Table24[[#This Row],[Conversion Rate]]</f>
        <v>2.75</v>
      </c>
      <c r="AS1027" s="28">
        <f>Table24[[#This Row],[300]]*Table24[[#This Row],[Conversion Rate]]</f>
        <v>2.75</v>
      </c>
      <c r="AT1027" s="28">
        <f>Table24[[#This Row],[500]]*Table24[[#This Row],[Conversion Rate]]</f>
        <v>2.75</v>
      </c>
      <c r="AU1027" s="28">
        <f>Table24[[#This Row],[1000]]*Table24[[#This Row],[Conversion Rate]]</f>
        <v>2.75</v>
      </c>
      <c r="AV1027" s="28">
        <f>Table24[[#This Row],[2500]]*Table24[[#This Row],[Conversion Rate]]</f>
        <v>2.75</v>
      </c>
      <c r="AW1027" s="28">
        <f>Table24[[#This Row],[5000]]*Table24[[#This Row],[Conversion Rate]]</f>
        <v>2.75</v>
      </c>
      <c r="AX1027" s="28">
        <f>Table24[[#This Row],[All In/ ++]]</f>
        <v>0</v>
      </c>
      <c r="AY1027" s="28" t="e">
        <f>Table24[[#This Row],[FSC]]*Table24[[#This Row],[Conversion Rate]]</f>
        <v>#VALUE!</v>
      </c>
      <c r="AZ1027" s="28" t="e">
        <f>Table24[[#This Row],[SSC]]*Table24[[#This Row],[Conversion Rate]]</f>
        <v>#VALUE!</v>
      </c>
      <c r="BA1027" s="28">
        <f>Table24[[#This Row],[Screening]]*Table24[[#This Row],[Conversion Rate]]</f>
        <v>0.12</v>
      </c>
      <c r="BB1027" s="28" t="e">
        <f>Table24[[#This Row],[Other Charges]]*Table24[[#This Row],[Conversion Rate]]</f>
        <v>#VALUE!</v>
      </c>
      <c r="BC1027" s="28" t="e">
        <f>Table24[[#This Row],[Dry Ice Charge]]*Table24[[#This Row],[Conversion Rate]]</f>
        <v>#VALUE!</v>
      </c>
      <c r="BD1027" s="28" t="e">
        <f>Table24[[#This Row],[SAF/kg]]*Table24[[#This Row],[Conversion Rate]]</f>
        <v>#VALUE!</v>
      </c>
      <c r="BE1027" s="30" cm="1">
        <f t="array" ref="BE1027">IF(COUNTIFS(F$20:F$1213,F1027,G$20:G$1213,G1027)&gt;1,
    _xlfn.PERCENTRANK.INC(
        _xlfn._xlws.FILTER(AO$20:AO$1213, (F$20:F$1213=F1027)*(G$20:G$1213=G1027)*ISNUMBER(AO$20:AO$1213)),
        AO1027
    ),
    0
)</f>
        <v>0</v>
      </c>
      <c r="BF1027" s="28" t="str">
        <f t="shared" si="15"/>
        <v>Green</v>
      </c>
    </row>
    <row r="1028" spans="3:58" hidden="1">
      <c r="C1028" s="6" t="s">
        <v>20</v>
      </c>
      <c r="D1028" s="4" t="s">
        <v>472</v>
      </c>
      <c r="E1028" s="4" t="s">
        <v>22</v>
      </c>
      <c r="F1028" s="4" t="s">
        <v>116</v>
      </c>
      <c r="G1028" s="4" t="s">
        <v>477</v>
      </c>
      <c r="H1028" s="4" t="s">
        <v>815</v>
      </c>
      <c r="I1028" s="4" t="s">
        <v>815</v>
      </c>
      <c r="J1028" s="4" t="s">
        <v>776</v>
      </c>
      <c r="K1028" s="4" t="s">
        <v>776</v>
      </c>
      <c r="L10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PharmaYesExpressMEXMTYMXMXAMERICASAMERICAS</v>
      </c>
      <c r="M1028" s="7">
        <v>7349.5277019999967</v>
      </c>
      <c r="N1028" s="4">
        <v>331</v>
      </c>
      <c r="O1028" s="13">
        <v>22.204011184290021</v>
      </c>
      <c r="P1028" s="8" t="s">
        <v>909</v>
      </c>
      <c r="Q1028" s="12" t="s">
        <v>472</v>
      </c>
      <c r="R1028" s="12" t="s">
        <v>792</v>
      </c>
      <c r="S1028" s="12" t="s">
        <v>33</v>
      </c>
      <c r="T1028" s="12" t="s">
        <v>859</v>
      </c>
      <c r="U1028" s="22"/>
      <c r="V1028" s="12">
        <v>150</v>
      </c>
      <c r="W1028" s="12"/>
      <c r="X1028" s="12">
        <v>2.75</v>
      </c>
      <c r="Y1028" s="12">
        <v>2.75</v>
      </c>
      <c r="Z1028" s="12">
        <v>2.75</v>
      </c>
      <c r="AA1028" s="12">
        <v>2.75</v>
      </c>
      <c r="AB1028" s="12">
        <v>2.75</v>
      </c>
      <c r="AC1028" s="12">
        <v>2.75</v>
      </c>
      <c r="AD1028" s="12">
        <v>2.75</v>
      </c>
      <c r="AE1028" s="12"/>
      <c r="AF1028" s="12" t="s">
        <v>881</v>
      </c>
      <c r="AG1028" s="12" t="s">
        <v>881</v>
      </c>
      <c r="AH1028" s="12">
        <v>0.12</v>
      </c>
      <c r="AI1028" s="12" t="s">
        <v>882</v>
      </c>
      <c r="AJ1028" s="12" t="s">
        <v>883</v>
      </c>
      <c r="AK1028" s="12" t="s">
        <v>881</v>
      </c>
      <c r="AL1028" s="16" t="s">
        <v>898</v>
      </c>
      <c r="AM1028" s="12" t="s">
        <v>1500</v>
      </c>
      <c r="AN1028" s="27">
        <f>VLOOKUP(Table24[[#This Row],[USD conversion]],Sheet2!A:B,2,FALSE)</f>
        <v>1</v>
      </c>
      <c r="AO1028" s="28">
        <f>Table24[[#This Row],[Min Charge]]*Table24[[#This Row],[Conversion Rate]]</f>
        <v>150</v>
      </c>
      <c r="AP1028" s="28">
        <f>Table24[[#This Row],[45]]*Table24[[#This Row],[Conversion Rate]]</f>
        <v>0</v>
      </c>
      <c r="AQ1028" s="28">
        <f>Table24[[#This Row],[100]]*Table24[[#This Row],[Conversion Rate]]</f>
        <v>2.75</v>
      </c>
      <c r="AR1028" s="28">
        <f>Table24[[#This Row],[200]]*Table24[[#This Row],[Conversion Rate]]</f>
        <v>2.75</v>
      </c>
      <c r="AS1028" s="28">
        <f>Table24[[#This Row],[300]]*Table24[[#This Row],[Conversion Rate]]</f>
        <v>2.75</v>
      </c>
      <c r="AT1028" s="28">
        <f>Table24[[#This Row],[500]]*Table24[[#This Row],[Conversion Rate]]</f>
        <v>2.75</v>
      </c>
      <c r="AU1028" s="28">
        <f>Table24[[#This Row],[1000]]*Table24[[#This Row],[Conversion Rate]]</f>
        <v>2.75</v>
      </c>
      <c r="AV1028" s="28">
        <f>Table24[[#This Row],[2500]]*Table24[[#This Row],[Conversion Rate]]</f>
        <v>2.75</v>
      </c>
      <c r="AW1028" s="28">
        <f>Table24[[#This Row],[5000]]*Table24[[#This Row],[Conversion Rate]]</f>
        <v>2.75</v>
      </c>
      <c r="AX1028" s="28">
        <f>Table24[[#This Row],[All In/ ++]]</f>
        <v>0</v>
      </c>
      <c r="AY1028" s="28" t="e">
        <f>Table24[[#This Row],[FSC]]*Table24[[#This Row],[Conversion Rate]]</f>
        <v>#VALUE!</v>
      </c>
      <c r="AZ1028" s="28" t="e">
        <f>Table24[[#This Row],[SSC]]*Table24[[#This Row],[Conversion Rate]]</f>
        <v>#VALUE!</v>
      </c>
      <c r="BA1028" s="28">
        <f>Table24[[#This Row],[Screening]]*Table24[[#This Row],[Conversion Rate]]</f>
        <v>0.12</v>
      </c>
      <c r="BB1028" s="28" t="e">
        <f>Table24[[#This Row],[Other Charges]]*Table24[[#This Row],[Conversion Rate]]</f>
        <v>#VALUE!</v>
      </c>
      <c r="BC1028" s="28" t="e">
        <f>Table24[[#This Row],[Dry Ice Charge]]*Table24[[#This Row],[Conversion Rate]]</f>
        <v>#VALUE!</v>
      </c>
      <c r="BD1028" s="28" t="e">
        <f>Table24[[#This Row],[SAF/kg]]*Table24[[#This Row],[Conversion Rate]]</f>
        <v>#VALUE!</v>
      </c>
      <c r="BE1028" s="30" cm="1">
        <f t="array" ref="BE1028">IF(COUNTIFS(F$20:F$1213,F1028,G$20:G$1213,G1028)&gt;1,
    _xlfn.PERCENTRANK.INC(
        _xlfn._xlws.FILTER(AO$20:AO$1213, (F$20:F$1213=F1028)*(G$20:G$1213=G1028)*ISNUMBER(AO$20:AO$1213)),
        AO1028
    ),
    0
)</f>
        <v>0</v>
      </c>
      <c r="BF1028" s="28" t="str">
        <f t="shared" si="15"/>
        <v>Green</v>
      </c>
    </row>
    <row r="1029" spans="3:58" hidden="1">
      <c r="C1029" s="6" t="s">
        <v>20</v>
      </c>
      <c r="D1029" s="4" t="s">
        <v>21</v>
      </c>
      <c r="E1029" s="4" t="s">
        <v>22</v>
      </c>
      <c r="F1029" s="4" t="s">
        <v>85</v>
      </c>
      <c r="G1029" s="4" t="s">
        <v>23</v>
      </c>
      <c r="H1029" s="4" t="s">
        <v>799</v>
      </c>
      <c r="I1029" s="4" t="s">
        <v>799</v>
      </c>
      <c r="J1029" s="4" t="s">
        <v>776</v>
      </c>
      <c r="K1029" s="4" t="s">
        <v>776</v>
      </c>
      <c r="L10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PharmaNoExpressMIAATLUSUSAMERICASAMERICAS</v>
      </c>
      <c r="M1029" s="7">
        <v>2530.0566199999935</v>
      </c>
      <c r="N1029" s="4">
        <v>331</v>
      </c>
      <c r="O1029" s="13">
        <v>7.6436755891238475</v>
      </c>
      <c r="P1029" s="8" t="s">
        <v>909</v>
      </c>
      <c r="Q1029" s="12" t="s">
        <v>472</v>
      </c>
      <c r="R1029" s="12" t="s">
        <v>792</v>
      </c>
      <c r="S1029" s="12" t="s">
        <v>57</v>
      </c>
      <c r="T1029" s="12" t="s">
        <v>859</v>
      </c>
      <c r="U1029" s="22"/>
      <c r="V1029" s="12">
        <v>150</v>
      </c>
      <c r="W1029" s="12"/>
      <c r="X1029" s="12">
        <v>2.5</v>
      </c>
      <c r="Y1029" s="12">
        <v>2.5</v>
      </c>
      <c r="Z1029" s="12">
        <v>2.5</v>
      </c>
      <c r="AA1029" s="12">
        <v>2.5</v>
      </c>
      <c r="AB1029" s="12">
        <v>2.5</v>
      </c>
      <c r="AC1029" s="12">
        <v>2.5</v>
      </c>
      <c r="AD1029" s="12">
        <v>2.5</v>
      </c>
      <c r="AE1029" s="12"/>
      <c r="AF1029" s="12" t="s">
        <v>881</v>
      </c>
      <c r="AG1029" s="12" t="s">
        <v>881</v>
      </c>
      <c r="AH1029" s="12">
        <v>0.12</v>
      </c>
      <c r="AI1029" s="12" t="s">
        <v>882</v>
      </c>
      <c r="AJ1029" s="12" t="s">
        <v>883</v>
      </c>
      <c r="AK1029" s="12" t="s">
        <v>881</v>
      </c>
      <c r="AL1029" s="16" t="s">
        <v>885</v>
      </c>
      <c r="AM1029" s="12" t="s">
        <v>1500</v>
      </c>
      <c r="AN1029" s="27">
        <f>VLOOKUP(Table24[[#This Row],[USD conversion]],Sheet2!A:B,2,FALSE)</f>
        <v>1</v>
      </c>
      <c r="AO1029" s="28">
        <f>Table24[[#This Row],[Min Charge]]*Table24[[#This Row],[Conversion Rate]]</f>
        <v>150</v>
      </c>
      <c r="AP1029" s="28">
        <f>Table24[[#This Row],[45]]*Table24[[#This Row],[Conversion Rate]]</f>
        <v>0</v>
      </c>
      <c r="AQ1029" s="28">
        <f>Table24[[#This Row],[100]]*Table24[[#This Row],[Conversion Rate]]</f>
        <v>2.5</v>
      </c>
      <c r="AR1029" s="28">
        <f>Table24[[#This Row],[200]]*Table24[[#This Row],[Conversion Rate]]</f>
        <v>2.5</v>
      </c>
      <c r="AS1029" s="28">
        <f>Table24[[#This Row],[300]]*Table24[[#This Row],[Conversion Rate]]</f>
        <v>2.5</v>
      </c>
      <c r="AT1029" s="28">
        <f>Table24[[#This Row],[500]]*Table24[[#This Row],[Conversion Rate]]</f>
        <v>2.5</v>
      </c>
      <c r="AU1029" s="28">
        <f>Table24[[#This Row],[1000]]*Table24[[#This Row],[Conversion Rate]]</f>
        <v>2.5</v>
      </c>
      <c r="AV1029" s="28">
        <f>Table24[[#This Row],[2500]]*Table24[[#This Row],[Conversion Rate]]</f>
        <v>2.5</v>
      </c>
      <c r="AW1029" s="28">
        <f>Table24[[#This Row],[5000]]*Table24[[#This Row],[Conversion Rate]]</f>
        <v>2.5</v>
      </c>
      <c r="AX1029" s="28">
        <f>Table24[[#This Row],[All In/ ++]]</f>
        <v>0</v>
      </c>
      <c r="AY1029" s="28" t="e">
        <f>Table24[[#This Row],[FSC]]*Table24[[#This Row],[Conversion Rate]]</f>
        <v>#VALUE!</v>
      </c>
      <c r="AZ1029" s="28" t="e">
        <f>Table24[[#This Row],[SSC]]*Table24[[#This Row],[Conversion Rate]]</f>
        <v>#VALUE!</v>
      </c>
      <c r="BA1029" s="28">
        <f>Table24[[#This Row],[Screening]]*Table24[[#This Row],[Conversion Rate]]</f>
        <v>0.12</v>
      </c>
      <c r="BB1029" s="28" t="e">
        <f>Table24[[#This Row],[Other Charges]]*Table24[[#This Row],[Conversion Rate]]</f>
        <v>#VALUE!</v>
      </c>
      <c r="BC1029" s="28" t="e">
        <f>Table24[[#This Row],[Dry Ice Charge]]*Table24[[#This Row],[Conversion Rate]]</f>
        <v>#VALUE!</v>
      </c>
      <c r="BD1029" s="28" t="e">
        <f>Table24[[#This Row],[SAF/kg]]*Table24[[#This Row],[Conversion Rate]]</f>
        <v>#VALUE!</v>
      </c>
      <c r="BE1029" s="30" cm="1">
        <f t="array" ref="BE1029">IF(COUNTIFS(F$20:F$1213,F1029,G$20:G$1213,G1029)&gt;1,
    _xlfn.PERCENTRANK.INC(
        _xlfn._xlws.FILTER(AO$20:AO$1213, (F$20:F$1213=F1029)*(G$20:G$1213=G1029)*ISNUMBER(AO$20:AO$1213)),
        AO1029
    ),
    0
)</f>
        <v>1</v>
      </c>
      <c r="BF1029" s="28" t="str">
        <f t="shared" si="15"/>
        <v>Red</v>
      </c>
    </row>
    <row r="1030" spans="3:58" hidden="1">
      <c r="C1030" s="6" t="s">
        <v>20</v>
      </c>
      <c r="D1030" s="4" t="s">
        <v>21</v>
      </c>
      <c r="E1030" s="4" t="s">
        <v>22</v>
      </c>
      <c r="F1030" s="4" t="s">
        <v>85</v>
      </c>
      <c r="G1030" s="4" t="s">
        <v>165</v>
      </c>
      <c r="H1030" s="4" t="s">
        <v>799</v>
      </c>
      <c r="I1030" s="4" t="s">
        <v>826</v>
      </c>
      <c r="J1030" s="4" t="s">
        <v>776</v>
      </c>
      <c r="K1030" s="4" t="s">
        <v>776</v>
      </c>
      <c r="L10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PharmaNoExpressMIABOGUSCOAMERICASAMERICAS</v>
      </c>
      <c r="M1030" s="7">
        <v>1607.1055460000023</v>
      </c>
      <c r="N1030" s="4">
        <v>350</v>
      </c>
      <c r="O1030" s="13">
        <v>4.5917301314285783</v>
      </c>
      <c r="P1030" s="8" t="s">
        <v>909</v>
      </c>
      <c r="Q1030" s="12" t="s">
        <v>472</v>
      </c>
      <c r="R1030" s="12" t="s">
        <v>792</v>
      </c>
      <c r="S1030" s="12" t="s">
        <v>33</v>
      </c>
      <c r="T1030" s="12" t="s">
        <v>859</v>
      </c>
      <c r="U1030" s="22"/>
      <c r="V1030" s="12">
        <v>150</v>
      </c>
      <c r="W1030" s="12"/>
      <c r="X1030" s="12">
        <v>3</v>
      </c>
      <c r="Y1030" s="12">
        <v>3</v>
      </c>
      <c r="Z1030" s="12">
        <v>3</v>
      </c>
      <c r="AA1030" s="12">
        <v>3</v>
      </c>
      <c r="AB1030" s="12">
        <v>3</v>
      </c>
      <c r="AC1030" s="12">
        <v>3</v>
      </c>
      <c r="AD1030" s="12">
        <v>3</v>
      </c>
      <c r="AE1030" s="12"/>
      <c r="AF1030" s="12" t="s">
        <v>881</v>
      </c>
      <c r="AG1030" s="12" t="s">
        <v>881</v>
      </c>
      <c r="AH1030" s="12">
        <v>0.12</v>
      </c>
      <c r="AI1030" s="12" t="s">
        <v>882</v>
      </c>
      <c r="AJ1030" s="12" t="s">
        <v>883</v>
      </c>
      <c r="AK1030" s="12" t="s">
        <v>881</v>
      </c>
      <c r="AL1030" s="16" t="s">
        <v>885</v>
      </c>
      <c r="AM1030" s="12" t="s">
        <v>1500</v>
      </c>
      <c r="AN1030" s="27">
        <f>VLOOKUP(Table24[[#This Row],[USD conversion]],Sheet2!A:B,2,FALSE)</f>
        <v>1</v>
      </c>
      <c r="AO1030" s="28">
        <f>Table24[[#This Row],[Min Charge]]*Table24[[#This Row],[Conversion Rate]]</f>
        <v>150</v>
      </c>
      <c r="AP1030" s="28">
        <f>Table24[[#This Row],[45]]*Table24[[#This Row],[Conversion Rate]]</f>
        <v>0</v>
      </c>
      <c r="AQ1030" s="28">
        <f>Table24[[#This Row],[100]]*Table24[[#This Row],[Conversion Rate]]</f>
        <v>3</v>
      </c>
      <c r="AR1030" s="28">
        <f>Table24[[#This Row],[200]]*Table24[[#This Row],[Conversion Rate]]</f>
        <v>3</v>
      </c>
      <c r="AS1030" s="28">
        <f>Table24[[#This Row],[300]]*Table24[[#This Row],[Conversion Rate]]</f>
        <v>3</v>
      </c>
      <c r="AT1030" s="28">
        <f>Table24[[#This Row],[500]]*Table24[[#This Row],[Conversion Rate]]</f>
        <v>3</v>
      </c>
      <c r="AU1030" s="28">
        <f>Table24[[#This Row],[1000]]*Table24[[#This Row],[Conversion Rate]]</f>
        <v>3</v>
      </c>
      <c r="AV1030" s="28">
        <f>Table24[[#This Row],[2500]]*Table24[[#This Row],[Conversion Rate]]</f>
        <v>3</v>
      </c>
      <c r="AW1030" s="28">
        <f>Table24[[#This Row],[5000]]*Table24[[#This Row],[Conversion Rate]]</f>
        <v>3</v>
      </c>
      <c r="AX1030" s="28">
        <f>Table24[[#This Row],[All In/ ++]]</f>
        <v>0</v>
      </c>
      <c r="AY1030" s="28" t="e">
        <f>Table24[[#This Row],[FSC]]*Table24[[#This Row],[Conversion Rate]]</f>
        <v>#VALUE!</v>
      </c>
      <c r="AZ1030" s="28" t="e">
        <f>Table24[[#This Row],[SSC]]*Table24[[#This Row],[Conversion Rate]]</f>
        <v>#VALUE!</v>
      </c>
      <c r="BA1030" s="28">
        <f>Table24[[#This Row],[Screening]]*Table24[[#This Row],[Conversion Rate]]</f>
        <v>0.12</v>
      </c>
      <c r="BB1030" s="28" t="e">
        <f>Table24[[#This Row],[Other Charges]]*Table24[[#This Row],[Conversion Rate]]</f>
        <v>#VALUE!</v>
      </c>
      <c r="BC1030" s="28" t="e">
        <f>Table24[[#This Row],[Dry Ice Charge]]*Table24[[#This Row],[Conversion Rate]]</f>
        <v>#VALUE!</v>
      </c>
      <c r="BD1030" s="28" t="e">
        <f>Table24[[#This Row],[SAF/kg]]*Table24[[#This Row],[Conversion Rate]]</f>
        <v>#VALUE!</v>
      </c>
      <c r="BE1030" s="30" cm="1">
        <f t="array" ref="BE1030">IF(COUNTIFS(F$20:F$1213,F1030,G$20:G$1213,G1030)&gt;1,
    _xlfn.PERCENTRANK.INC(
        _xlfn._xlws.FILTER(AO$20:AO$1213, (F$20:F$1213=F1030)*(G$20:G$1213=G1030)*ISNUMBER(AO$20:AO$1213)),
        AO1030
    ),
    0
)</f>
        <v>0.5</v>
      </c>
      <c r="BF1030" s="28" t="str">
        <f t="shared" si="15"/>
        <v>Orange</v>
      </c>
    </row>
    <row r="1031" spans="3:58" hidden="1">
      <c r="C1031" s="6" t="s">
        <v>20</v>
      </c>
      <c r="D1031" s="4" t="s">
        <v>21</v>
      </c>
      <c r="E1031" s="4" t="s">
        <v>22</v>
      </c>
      <c r="F1031" s="4" t="s">
        <v>85</v>
      </c>
      <c r="G1031" s="4" t="s">
        <v>39</v>
      </c>
      <c r="H1031" s="4" t="s">
        <v>799</v>
      </c>
      <c r="I1031" s="4" t="s">
        <v>799</v>
      </c>
      <c r="J1031" s="4" t="s">
        <v>776</v>
      </c>
      <c r="K1031" s="4" t="s">
        <v>776</v>
      </c>
      <c r="L10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PharmaNoExpressMIABOSUSUSAMERICASAMERICAS</v>
      </c>
      <c r="M1031" s="7">
        <v>2752.0557593999929</v>
      </c>
      <c r="N1031" s="4">
        <v>291</v>
      </c>
      <c r="O1031" s="13">
        <v>9.4572362865979134</v>
      </c>
      <c r="P1031" s="8" t="s">
        <v>909</v>
      </c>
      <c r="Q1031" s="12" t="s">
        <v>472</v>
      </c>
      <c r="R1031" s="12" t="s">
        <v>792</v>
      </c>
      <c r="S1031" s="12" t="s">
        <v>57</v>
      </c>
      <c r="T1031" s="12" t="s">
        <v>859</v>
      </c>
      <c r="U1031" s="22"/>
      <c r="V1031" s="12">
        <v>150</v>
      </c>
      <c r="W1031" s="12"/>
      <c r="X1031" s="12">
        <v>2.5</v>
      </c>
      <c r="Y1031" s="12">
        <v>2.5</v>
      </c>
      <c r="Z1031" s="12">
        <v>2.5</v>
      </c>
      <c r="AA1031" s="12">
        <v>2.5</v>
      </c>
      <c r="AB1031" s="12">
        <v>2.5</v>
      </c>
      <c r="AC1031" s="12">
        <v>2.5</v>
      </c>
      <c r="AD1031" s="12">
        <v>2.5</v>
      </c>
      <c r="AE1031" s="12"/>
      <c r="AF1031" s="12" t="s">
        <v>881</v>
      </c>
      <c r="AG1031" s="12" t="s">
        <v>881</v>
      </c>
      <c r="AH1031" s="12">
        <v>0.12</v>
      </c>
      <c r="AI1031" s="12" t="s">
        <v>882</v>
      </c>
      <c r="AJ1031" s="12" t="s">
        <v>883</v>
      </c>
      <c r="AK1031" s="12" t="s">
        <v>881</v>
      </c>
      <c r="AL1031" s="16" t="s">
        <v>885</v>
      </c>
      <c r="AM1031" s="12" t="s">
        <v>1500</v>
      </c>
      <c r="AN1031" s="27">
        <f>VLOOKUP(Table24[[#This Row],[USD conversion]],Sheet2!A:B,2,FALSE)</f>
        <v>1</v>
      </c>
      <c r="AO1031" s="28">
        <f>Table24[[#This Row],[Min Charge]]*Table24[[#This Row],[Conversion Rate]]</f>
        <v>150</v>
      </c>
      <c r="AP1031" s="28">
        <f>Table24[[#This Row],[45]]*Table24[[#This Row],[Conversion Rate]]</f>
        <v>0</v>
      </c>
      <c r="AQ1031" s="28">
        <f>Table24[[#This Row],[100]]*Table24[[#This Row],[Conversion Rate]]</f>
        <v>2.5</v>
      </c>
      <c r="AR1031" s="28">
        <f>Table24[[#This Row],[200]]*Table24[[#This Row],[Conversion Rate]]</f>
        <v>2.5</v>
      </c>
      <c r="AS1031" s="28">
        <f>Table24[[#This Row],[300]]*Table24[[#This Row],[Conversion Rate]]</f>
        <v>2.5</v>
      </c>
      <c r="AT1031" s="28">
        <f>Table24[[#This Row],[500]]*Table24[[#This Row],[Conversion Rate]]</f>
        <v>2.5</v>
      </c>
      <c r="AU1031" s="28">
        <f>Table24[[#This Row],[1000]]*Table24[[#This Row],[Conversion Rate]]</f>
        <v>2.5</v>
      </c>
      <c r="AV1031" s="28">
        <f>Table24[[#This Row],[2500]]*Table24[[#This Row],[Conversion Rate]]</f>
        <v>2.5</v>
      </c>
      <c r="AW1031" s="28">
        <f>Table24[[#This Row],[5000]]*Table24[[#This Row],[Conversion Rate]]</f>
        <v>2.5</v>
      </c>
      <c r="AX1031" s="28">
        <f>Table24[[#This Row],[All In/ ++]]</f>
        <v>0</v>
      </c>
      <c r="AY1031" s="28" t="e">
        <f>Table24[[#This Row],[FSC]]*Table24[[#This Row],[Conversion Rate]]</f>
        <v>#VALUE!</v>
      </c>
      <c r="AZ1031" s="28" t="e">
        <f>Table24[[#This Row],[SSC]]*Table24[[#This Row],[Conversion Rate]]</f>
        <v>#VALUE!</v>
      </c>
      <c r="BA1031" s="28">
        <f>Table24[[#This Row],[Screening]]*Table24[[#This Row],[Conversion Rate]]</f>
        <v>0.12</v>
      </c>
      <c r="BB1031" s="28" t="e">
        <f>Table24[[#This Row],[Other Charges]]*Table24[[#This Row],[Conversion Rate]]</f>
        <v>#VALUE!</v>
      </c>
      <c r="BC1031" s="28" t="e">
        <f>Table24[[#This Row],[Dry Ice Charge]]*Table24[[#This Row],[Conversion Rate]]</f>
        <v>#VALUE!</v>
      </c>
      <c r="BD1031" s="28" t="e">
        <f>Table24[[#This Row],[SAF/kg]]*Table24[[#This Row],[Conversion Rate]]</f>
        <v>#VALUE!</v>
      </c>
      <c r="BE1031" s="30" cm="1">
        <f t="array" ref="BE1031">IF(COUNTIFS(F$20:F$1213,F1031,G$20:G$1213,G1031)&gt;1,
    _xlfn.PERCENTRANK.INC(
        _xlfn._xlws.FILTER(AO$20:AO$1213, (F$20:F$1213=F1031)*(G$20:G$1213=G1031)*ISNUMBER(AO$20:AO$1213)),
        AO1031
    ),
    0
)</f>
        <v>1</v>
      </c>
      <c r="BF1031" s="28" t="str">
        <f t="shared" si="15"/>
        <v>Red</v>
      </c>
    </row>
    <row r="1032" spans="3:58">
      <c r="C1032" s="6" t="s">
        <v>20</v>
      </c>
      <c r="D1032" s="4" t="s">
        <v>472</v>
      </c>
      <c r="E1032" s="4" t="s">
        <v>22</v>
      </c>
      <c r="F1032" s="4" t="s">
        <v>85</v>
      </c>
      <c r="G1032" s="4" t="s">
        <v>112</v>
      </c>
      <c r="H1032" s="4" t="s">
        <v>799</v>
      </c>
      <c r="I1032" s="4" t="s">
        <v>803</v>
      </c>
      <c r="J1032" s="4" t="s">
        <v>776</v>
      </c>
      <c r="K1032" s="4" t="s">
        <v>778</v>
      </c>
      <c r="L10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PharmaYesExpressMIABRUUSBEAMERICASEMEA</v>
      </c>
      <c r="M1032" s="7">
        <v>9747.9323999999961</v>
      </c>
      <c r="N1032" s="4">
        <v>383</v>
      </c>
      <c r="O1032" s="13">
        <v>25.451520626631844</v>
      </c>
      <c r="P1032" s="8" t="s">
        <v>909</v>
      </c>
      <c r="Q1032" s="12" t="s">
        <v>472</v>
      </c>
      <c r="R1032" s="12" t="s">
        <v>792</v>
      </c>
      <c r="S1032" s="12" t="s">
        <v>57</v>
      </c>
      <c r="T1032" s="12" t="s">
        <v>859</v>
      </c>
      <c r="U1032" s="22"/>
      <c r="V1032" s="12">
        <v>150</v>
      </c>
      <c r="W1032" s="12"/>
      <c r="X1032" s="12">
        <v>1.65</v>
      </c>
      <c r="Y1032" s="12">
        <v>1.65</v>
      </c>
      <c r="Z1032" s="12">
        <v>1.65</v>
      </c>
      <c r="AA1032" s="12">
        <v>1.65</v>
      </c>
      <c r="AB1032" s="12">
        <v>1.65</v>
      </c>
      <c r="AC1032" s="12">
        <v>1.65</v>
      </c>
      <c r="AD1032" s="12">
        <v>1.65</v>
      </c>
      <c r="AE1032" s="12"/>
      <c r="AF1032" s="12" t="s">
        <v>881</v>
      </c>
      <c r="AG1032" s="12" t="s">
        <v>881</v>
      </c>
      <c r="AH1032" s="12">
        <v>0.12</v>
      </c>
      <c r="AI1032" s="12" t="s">
        <v>882</v>
      </c>
      <c r="AJ1032" s="12" t="s">
        <v>883</v>
      </c>
      <c r="AK1032" s="12" t="s">
        <v>881</v>
      </c>
      <c r="AL1032" s="16" t="s">
        <v>898</v>
      </c>
      <c r="AM1032" s="12" t="s">
        <v>1500</v>
      </c>
      <c r="AN1032" s="27">
        <f>VLOOKUP(Table24[[#This Row],[USD conversion]],Sheet2!A:B,2,FALSE)</f>
        <v>1</v>
      </c>
      <c r="AO1032" s="28">
        <f>Table24[[#This Row],[Min Charge]]*Table24[[#This Row],[Conversion Rate]]</f>
        <v>150</v>
      </c>
      <c r="AP1032" s="28">
        <f>Table24[[#This Row],[45]]*Table24[[#This Row],[Conversion Rate]]</f>
        <v>0</v>
      </c>
      <c r="AQ1032" s="28">
        <f>Table24[[#This Row],[100]]*Table24[[#This Row],[Conversion Rate]]</f>
        <v>1.65</v>
      </c>
      <c r="AR1032" s="28">
        <f>Table24[[#This Row],[200]]*Table24[[#This Row],[Conversion Rate]]</f>
        <v>1.65</v>
      </c>
      <c r="AS1032" s="28">
        <f>Table24[[#This Row],[300]]*Table24[[#This Row],[Conversion Rate]]</f>
        <v>1.65</v>
      </c>
      <c r="AT1032" s="28">
        <f>Table24[[#This Row],[500]]*Table24[[#This Row],[Conversion Rate]]</f>
        <v>1.65</v>
      </c>
      <c r="AU1032" s="28">
        <f>Table24[[#This Row],[1000]]*Table24[[#This Row],[Conversion Rate]]</f>
        <v>1.65</v>
      </c>
      <c r="AV1032" s="28">
        <f>Table24[[#This Row],[2500]]*Table24[[#This Row],[Conversion Rate]]</f>
        <v>1.65</v>
      </c>
      <c r="AW1032" s="28">
        <f>Table24[[#This Row],[5000]]*Table24[[#This Row],[Conversion Rate]]</f>
        <v>1.65</v>
      </c>
      <c r="AX1032" s="28">
        <f>Table24[[#This Row],[All In/ ++]]</f>
        <v>0</v>
      </c>
      <c r="AY1032" s="28" t="e">
        <f>Table24[[#This Row],[FSC]]*Table24[[#This Row],[Conversion Rate]]</f>
        <v>#VALUE!</v>
      </c>
      <c r="AZ1032" s="28" t="e">
        <f>Table24[[#This Row],[SSC]]*Table24[[#This Row],[Conversion Rate]]</f>
        <v>#VALUE!</v>
      </c>
      <c r="BA1032" s="28">
        <f>Table24[[#This Row],[Screening]]*Table24[[#This Row],[Conversion Rate]]</f>
        <v>0.12</v>
      </c>
      <c r="BB1032" s="28" t="e">
        <f>Table24[[#This Row],[Other Charges]]*Table24[[#This Row],[Conversion Rate]]</f>
        <v>#VALUE!</v>
      </c>
      <c r="BC1032" s="28" t="e">
        <f>Table24[[#This Row],[Dry Ice Charge]]*Table24[[#This Row],[Conversion Rate]]</f>
        <v>#VALUE!</v>
      </c>
      <c r="BD1032" s="28" t="e">
        <f>Table24[[#This Row],[SAF/kg]]*Table24[[#This Row],[Conversion Rate]]</f>
        <v>#VALUE!</v>
      </c>
      <c r="BE1032" s="30" cm="1">
        <f t="array" ref="BE1032">IF(COUNTIFS(F$20:F$1213,F1032,G$20:G$1213,G1032)&gt;1,
    _xlfn.PERCENTRANK.INC(
        _xlfn._xlws.FILTER(AO$20:AO$1213, (F$20:F$1213=F1032)*(G$20:G$1213=G1032)*ISNUMBER(AO$20:AO$1213)),
        AO1032
    ),
    0
)</f>
        <v>0.5</v>
      </c>
      <c r="BF1032" s="28" t="str">
        <f t="shared" si="15"/>
        <v>Orange</v>
      </c>
    </row>
    <row r="1033" spans="3:58" hidden="1">
      <c r="C1033" s="6" t="s">
        <v>20</v>
      </c>
      <c r="D1033" s="4" t="s">
        <v>21</v>
      </c>
      <c r="E1033" s="4" t="s">
        <v>22</v>
      </c>
      <c r="F1033" s="4" t="s">
        <v>85</v>
      </c>
      <c r="G1033" s="4" t="s">
        <v>24</v>
      </c>
      <c r="H1033" s="4" t="s">
        <v>799</v>
      </c>
      <c r="I1033" s="4" t="s">
        <v>799</v>
      </c>
      <c r="J1033" s="4" t="s">
        <v>776</v>
      </c>
      <c r="K1033" s="4" t="s">
        <v>776</v>
      </c>
      <c r="L10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PharmaNoExpressMIACVGUSUSAMERICASAMERICAS</v>
      </c>
      <c r="M1033" s="7">
        <v>4164.925220000001</v>
      </c>
      <c r="N1033" s="4">
        <v>304</v>
      </c>
      <c r="O1033" s="13">
        <v>13.70041190789474</v>
      </c>
      <c r="P1033" s="8" t="s">
        <v>909</v>
      </c>
      <c r="Q1033" s="12" t="s">
        <v>472</v>
      </c>
      <c r="R1033" s="12" t="s">
        <v>792</v>
      </c>
      <c r="S1033" s="12" t="s">
        <v>57</v>
      </c>
      <c r="T1033" s="12" t="s">
        <v>859</v>
      </c>
      <c r="U1033" s="22"/>
      <c r="V1033" s="12">
        <v>150</v>
      </c>
      <c r="W1033" s="12"/>
      <c r="X1033" s="12">
        <v>2.5</v>
      </c>
      <c r="Y1033" s="12">
        <v>2.5</v>
      </c>
      <c r="Z1033" s="12">
        <v>2.5</v>
      </c>
      <c r="AA1033" s="12">
        <v>2.5</v>
      </c>
      <c r="AB1033" s="12">
        <v>2.5</v>
      </c>
      <c r="AC1033" s="12">
        <v>2.5</v>
      </c>
      <c r="AD1033" s="12">
        <v>2.5</v>
      </c>
      <c r="AE1033" s="12"/>
      <c r="AF1033" s="12" t="s">
        <v>881</v>
      </c>
      <c r="AG1033" s="12" t="s">
        <v>881</v>
      </c>
      <c r="AH1033" s="12">
        <v>0.12</v>
      </c>
      <c r="AI1033" s="12" t="s">
        <v>882</v>
      </c>
      <c r="AJ1033" s="12" t="s">
        <v>883</v>
      </c>
      <c r="AK1033" s="12" t="s">
        <v>881</v>
      </c>
      <c r="AL1033" s="16" t="s">
        <v>885</v>
      </c>
      <c r="AM1033" s="12" t="s">
        <v>1500</v>
      </c>
      <c r="AN1033" s="27">
        <f>VLOOKUP(Table24[[#This Row],[USD conversion]],Sheet2!A:B,2,FALSE)</f>
        <v>1</v>
      </c>
      <c r="AO1033" s="28">
        <f>Table24[[#This Row],[Min Charge]]*Table24[[#This Row],[Conversion Rate]]</f>
        <v>150</v>
      </c>
      <c r="AP1033" s="28">
        <f>Table24[[#This Row],[45]]*Table24[[#This Row],[Conversion Rate]]</f>
        <v>0</v>
      </c>
      <c r="AQ1033" s="28">
        <f>Table24[[#This Row],[100]]*Table24[[#This Row],[Conversion Rate]]</f>
        <v>2.5</v>
      </c>
      <c r="AR1033" s="28">
        <f>Table24[[#This Row],[200]]*Table24[[#This Row],[Conversion Rate]]</f>
        <v>2.5</v>
      </c>
      <c r="AS1033" s="28">
        <f>Table24[[#This Row],[300]]*Table24[[#This Row],[Conversion Rate]]</f>
        <v>2.5</v>
      </c>
      <c r="AT1033" s="28">
        <f>Table24[[#This Row],[500]]*Table24[[#This Row],[Conversion Rate]]</f>
        <v>2.5</v>
      </c>
      <c r="AU1033" s="28">
        <f>Table24[[#This Row],[1000]]*Table24[[#This Row],[Conversion Rate]]</f>
        <v>2.5</v>
      </c>
      <c r="AV1033" s="28">
        <f>Table24[[#This Row],[2500]]*Table24[[#This Row],[Conversion Rate]]</f>
        <v>2.5</v>
      </c>
      <c r="AW1033" s="28">
        <f>Table24[[#This Row],[5000]]*Table24[[#This Row],[Conversion Rate]]</f>
        <v>2.5</v>
      </c>
      <c r="AX1033" s="28">
        <f>Table24[[#This Row],[All In/ ++]]</f>
        <v>0</v>
      </c>
      <c r="AY1033" s="28" t="e">
        <f>Table24[[#This Row],[FSC]]*Table24[[#This Row],[Conversion Rate]]</f>
        <v>#VALUE!</v>
      </c>
      <c r="AZ1033" s="28" t="e">
        <f>Table24[[#This Row],[SSC]]*Table24[[#This Row],[Conversion Rate]]</f>
        <v>#VALUE!</v>
      </c>
      <c r="BA1033" s="28">
        <f>Table24[[#This Row],[Screening]]*Table24[[#This Row],[Conversion Rate]]</f>
        <v>0.12</v>
      </c>
      <c r="BB1033" s="28" t="e">
        <f>Table24[[#This Row],[Other Charges]]*Table24[[#This Row],[Conversion Rate]]</f>
        <v>#VALUE!</v>
      </c>
      <c r="BC1033" s="28" t="e">
        <f>Table24[[#This Row],[Dry Ice Charge]]*Table24[[#This Row],[Conversion Rate]]</f>
        <v>#VALUE!</v>
      </c>
      <c r="BD1033" s="28" t="e">
        <f>Table24[[#This Row],[SAF/kg]]*Table24[[#This Row],[Conversion Rate]]</f>
        <v>#VALUE!</v>
      </c>
      <c r="BE1033" s="30" cm="1">
        <f t="array" ref="BE1033">IF(COUNTIFS(F$20:F$1213,F1033,G$20:G$1213,G1033)&gt;1,
    _xlfn.PERCENTRANK.INC(
        _xlfn._xlws.FILTER(AO$20:AO$1213, (F$20:F$1213=F1033)*(G$20:G$1213=G1033)*ISNUMBER(AO$20:AO$1213)),
        AO1033
    ),
    0
)</f>
        <v>1</v>
      </c>
      <c r="BF1033" s="28" t="str">
        <f t="shared" si="15"/>
        <v>Red</v>
      </c>
    </row>
    <row r="1034" spans="3:58">
      <c r="C1034" s="6" t="s">
        <v>20</v>
      </c>
      <c r="D1034" s="4" t="s">
        <v>472</v>
      </c>
      <c r="E1034" s="4" t="s">
        <v>22</v>
      </c>
      <c r="F1034" s="4" t="s">
        <v>85</v>
      </c>
      <c r="G1034" s="4" t="s">
        <v>153</v>
      </c>
      <c r="H1034" s="4" t="s">
        <v>799</v>
      </c>
      <c r="I1034" s="4" t="s">
        <v>819</v>
      </c>
      <c r="J1034" s="4" t="s">
        <v>776</v>
      </c>
      <c r="K1034" s="4" t="s">
        <v>778</v>
      </c>
      <c r="L10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PharmaYesExpressMIAEZEUSARAMERICASEMEA</v>
      </c>
      <c r="M1034" s="7">
        <v>73280.964255199913</v>
      </c>
      <c r="N1034" s="4">
        <v>436</v>
      </c>
      <c r="O1034" s="13">
        <v>168.07560608990806</v>
      </c>
      <c r="P1034" s="8" t="s">
        <v>909</v>
      </c>
      <c r="Q1034" s="12" t="s">
        <v>472</v>
      </c>
      <c r="R1034" s="12" t="s">
        <v>792</v>
      </c>
      <c r="S1034" s="12" t="s">
        <v>33</v>
      </c>
      <c r="T1034" s="12" t="s">
        <v>859</v>
      </c>
      <c r="U1034" s="22"/>
      <c r="V1034" s="12">
        <v>150</v>
      </c>
      <c r="W1034" s="12"/>
      <c r="X1034" s="12">
        <v>2.5</v>
      </c>
      <c r="Y1034" s="12">
        <v>2.5</v>
      </c>
      <c r="Z1034" s="12">
        <v>2.5</v>
      </c>
      <c r="AA1034" s="12">
        <v>2.5</v>
      </c>
      <c r="AB1034" s="12">
        <v>2.5</v>
      </c>
      <c r="AC1034" s="12">
        <v>2.5</v>
      </c>
      <c r="AD1034" s="12">
        <v>2.5</v>
      </c>
      <c r="AE1034" s="12"/>
      <c r="AF1034" s="12" t="s">
        <v>881</v>
      </c>
      <c r="AG1034" s="12" t="s">
        <v>881</v>
      </c>
      <c r="AH1034" s="12">
        <v>0.12</v>
      </c>
      <c r="AI1034" s="12" t="s">
        <v>882</v>
      </c>
      <c r="AJ1034" s="12" t="s">
        <v>883</v>
      </c>
      <c r="AK1034" s="12" t="s">
        <v>881</v>
      </c>
      <c r="AL1034" s="16" t="s">
        <v>898</v>
      </c>
      <c r="AM1034" s="12" t="s">
        <v>1500</v>
      </c>
      <c r="AN1034" s="27">
        <f>VLOOKUP(Table24[[#This Row],[USD conversion]],Sheet2!A:B,2,FALSE)</f>
        <v>1</v>
      </c>
      <c r="AO1034" s="28">
        <f>Table24[[#This Row],[Min Charge]]*Table24[[#This Row],[Conversion Rate]]</f>
        <v>150</v>
      </c>
      <c r="AP1034" s="28">
        <f>Table24[[#This Row],[45]]*Table24[[#This Row],[Conversion Rate]]</f>
        <v>0</v>
      </c>
      <c r="AQ1034" s="28">
        <f>Table24[[#This Row],[100]]*Table24[[#This Row],[Conversion Rate]]</f>
        <v>2.5</v>
      </c>
      <c r="AR1034" s="28">
        <f>Table24[[#This Row],[200]]*Table24[[#This Row],[Conversion Rate]]</f>
        <v>2.5</v>
      </c>
      <c r="AS1034" s="28">
        <f>Table24[[#This Row],[300]]*Table24[[#This Row],[Conversion Rate]]</f>
        <v>2.5</v>
      </c>
      <c r="AT1034" s="28">
        <f>Table24[[#This Row],[500]]*Table24[[#This Row],[Conversion Rate]]</f>
        <v>2.5</v>
      </c>
      <c r="AU1034" s="28">
        <f>Table24[[#This Row],[1000]]*Table24[[#This Row],[Conversion Rate]]</f>
        <v>2.5</v>
      </c>
      <c r="AV1034" s="28">
        <f>Table24[[#This Row],[2500]]*Table24[[#This Row],[Conversion Rate]]</f>
        <v>2.5</v>
      </c>
      <c r="AW1034" s="28">
        <f>Table24[[#This Row],[5000]]*Table24[[#This Row],[Conversion Rate]]</f>
        <v>2.5</v>
      </c>
      <c r="AX1034" s="28">
        <f>Table24[[#This Row],[All In/ ++]]</f>
        <v>0</v>
      </c>
      <c r="AY1034" s="28" t="e">
        <f>Table24[[#This Row],[FSC]]*Table24[[#This Row],[Conversion Rate]]</f>
        <v>#VALUE!</v>
      </c>
      <c r="AZ1034" s="28" t="e">
        <f>Table24[[#This Row],[SSC]]*Table24[[#This Row],[Conversion Rate]]</f>
        <v>#VALUE!</v>
      </c>
      <c r="BA1034" s="28">
        <f>Table24[[#This Row],[Screening]]*Table24[[#This Row],[Conversion Rate]]</f>
        <v>0.12</v>
      </c>
      <c r="BB1034" s="28" t="e">
        <f>Table24[[#This Row],[Other Charges]]*Table24[[#This Row],[Conversion Rate]]</f>
        <v>#VALUE!</v>
      </c>
      <c r="BC1034" s="28" t="e">
        <f>Table24[[#This Row],[Dry Ice Charge]]*Table24[[#This Row],[Conversion Rate]]</f>
        <v>#VALUE!</v>
      </c>
      <c r="BD1034" s="28" t="e">
        <f>Table24[[#This Row],[SAF/kg]]*Table24[[#This Row],[Conversion Rate]]</f>
        <v>#VALUE!</v>
      </c>
      <c r="BE1034" s="30" cm="1">
        <f t="array" ref="BE1034">IF(COUNTIFS(F$20:F$1213,F1034,G$20:G$1213,G1034)&gt;1,
    _xlfn.PERCENTRANK.INC(
        _xlfn._xlws.FILTER(AO$20:AO$1213, (F$20:F$1213=F1034)*(G$20:G$1213=G1034)*ISNUMBER(AO$20:AO$1213)),
        AO1034
    ),
    0
)</f>
        <v>0.33300000000000002</v>
      </c>
      <c r="BF1034" s="28" t="str">
        <f t="shared" si="15"/>
        <v>Orange</v>
      </c>
    </row>
    <row r="1035" spans="3:58">
      <c r="C1035" s="6" t="s">
        <v>20</v>
      </c>
      <c r="D1035" s="4" t="s">
        <v>21</v>
      </c>
      <c r="E1035" s="4" t="s">
        <v>22</v>
      </c>
      <c r="F1035" s="4" t="s">
        <v>85</v>
      </c>
      <c r="G1035" s="4" t="s">
        <v>153</v>
      </c>
      <c r="H1035" s="4" t="s">
        <v>799</v>
      </c>
      <c r="I1035" s="4" t="s">
        <v>819</v>
      </c>
      <c r="J1035" s="4" t="s">
        <v>776</v>
      </c>
      <c r="K1035" s="4" t="s">
        <v>778</v>
      </c>
      <c r="L10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PharmaNoExpressMIAEZEUSARAMERICASEMEA</v>
      </c>
      <c r="M1035" s="7">
        <v>94710.552797200027</v>
      </c>
      <c r="N1035" s="4">
        <v>885</v>
      </c>
      <c r="O1035" s="13">
        <v>107.01757378214693</v>
      </c>
      <c r="P1035" s="8" t="s">
        <v>909</v>
      </c>
      <c r="Q1035" s="12" t="s">
        <v>472</v>
      </c>
      <c r="R1035" s="12" t="s">
        <v>792</v>
      </c>
      <c r="S1035" s="12" t="s">
        <v>33</v>
      </c>
      <c r="T1035" s="12" t="s">
        <v>859</v>
      </c>
      <c r="U1035" s="22"/>
      <c r="V1035" s="12">
        <v>150</v>
      </c>
      <c r="W1035" s="12"/>
      <c r="X1035" s="12">
        <v>2.85</v>
      </c>
      <c r="Y1035" s="12">
        <v>2.85</v>
      </c>
      <c r="Z1035" s="12">
        <v>2.85</v>
      </c>
      <c r="AA1035" s="12">
        <v>2.85</v>
      </c>
      <c r="AB1035" s="12">
        <v>2.85</v>
      </c>
      <c r="AC1035" s="12">
        <v>2.85</v>
      </c>
      <c r="AD1035" s="12">
        <v>2.85</v>
      </c>
      <c r="AE1035" s="12"/>
      <c r="AF1035" s="12" t="s">
        <v>881</v>
      </c>
      <c r="AG1035" s="12" t="s">
        <v>881</v>
      </c>
      <c r="AH1035" s="12">
        <v>0.12</v>
      </c>
      <c r="AI1035" s="12" t="s">
        <v>882</v>
      </c>
      <c r="AJ1035" s="12" t="s">
        <v>883</v>
      </c>
      <c r="AK1035" s="12" t="s">
        <v>881</v>
      </c>
      <c r="AL1035" s="16" t="s">
        <v>885</v>
      </c>
      <c r="AM1035" s="12" t="s">
        <v>1500</v>
      </c>
      <c r="AN1035" s="27">
        <f>VLOOKUP(Table24[[#This Row],[USD conversion]],Sheet2!A:B,2,FALSE)</f>
        <v>1</v>
      </c>
      <c r="AO1035" s="28">
        <f>Table24[[#This Row],[Min Charge]]*Table24[[#This Row],[Conversion Rate]]</f>
        <v>150</v>
      </c>
      <c r="AP1035" s="28">
        <f>Table24[[#This Row],[45]]*Table24[[#This Row],[Conversion Rate]]</f>
        <v>0</v>
      </c>
      <c r="AQ1035" s="28">
        <f>Table24[[#This Row],[100]]*Table24[[#This Row],[Conversion Rate]]</f>
        <v>2.85</v>
      </c>
      <c r="AR1035" s="28">
        <f>Table24[[#This Row],[200]]*Table24[[#This Row],[Conversion Rate]]</f>
        <v>2.85</v>
      </c>
      <c r="AS1035" s="28">
        <f>Table24[[#This Row],[300]]*Table24[[#This Row],[Conversion Rate]]</f>
        <v>2.85</v>
      </c>
      <c r="AT1035" s="28">
        <f>Table24[[#This Row],[500]]*Table24[[#This Row],[Conversion Rate]]</f>
        <v>2.85</v>
      </c>
      <c r="AU1035" s="28">
        <f>Table24[[#This Row],[1000]]*Table24[[#This Row],[Conversion Rate]]</f>
        <v>2.85</v>
      </c>
      <c r="AV1035" s="28">
        <f>Table24[[#This Row],[2500]]*Table24[[#This Row],[Conversion Rate]]</f>
        <v>2.85</v>
      </c>
      <c r="AW1035" s="28">
        <f>Table24[[#This Row],[5000]]*Table24[[#This Row],[Conversion Rate]]</f>
        <v>2.85</v>
      </c>
      <c r="AX1035" s="28">
        <f>Table24[[#This Row],[All In/ ++]]</f>
        <v>0</v>
      </c>
      <c r="AY1035" s="28" t="e">
        <f>Table24[[#This Row],[FSC]]*Table24[[#This Row],[Conversion Rate]]</f>
        <v>#VALUE!</v>
      </c>
      <c r="AZ1035" s="28" t="e">
        <f>Table24[[#This Row],[SSC]]*Table24[[#This Row],[Conversion Rate]]</f>
        <v>#VALUE!</v>
      </c>
      <c r="BA1035" s="28">
        <f>Table24[[#This Row],[Screening]]*Table24[[#This Row],[Conversion Rate]]</f>
        <v>0.12</v>
      </c>
      <c r="BB1035" s="28" t="e">
        <f>Table24[[#This Row],[Other Charges]]*Table24[[#This Row],[Conversion Rate]]</f>
        <v>#VALUE!</v>
      </c>
      <c r="BC1035" s="28" t="e">
        <f>Table24[[#This Row],[Dry Ice Charge]]*Table24[[#This Row],[Conversion Rate]]</f>
        <v>#VALUE!</v>
      </c>
      <c r="BD1035" s="28" t="e">
        <f>Table24[[#This Row],[SAF/kg]]*Table24[[#This Row],[Conversion Rate]]</f>
        <v>#VALUE!</v>
      </c>
      <c r="BE1035" s="30" cm="1">
        <f t="array" ref="BE1035">IF(COUNTIFS(F$20:F$1213,F1035,G$20:G$1213,G1035)&gt;1,
    _xlfn.PERCENTRANK.INC(
        _xlfn._xlws.FILTER(AO$20:AO$1213, (F$20:F$1213=F1035)*(G$20:G$1213=G1035)*ISNUMBER(AO$20:AO$1213)),
        AO1035
    ),
    0
)</f>
        <v>0.33300000000000002</v>
      </c>
      <c r="BF1035" s="28" t="str">
        <f t="shared" si="15"/>
        <v>Orange</v>
      </c>
    </row>
    <row r="1036" spans="3:58">
      <c r="C1036" s="6" t="s">
        <v>20</v>
      </c>
      <c r="D1036" s="4" t="s">
        <v>472</v>
      </c>
      <c r="E1036" s="4" t="s">
        <v>22</v>
      </c>
      <c r="F1036" s="4" t="s">
        <v>85</v>
      </c>
      <c r="G1036" s="4" t="s">
        <v>51</v>
      </c>
      <c r="H1036" s="4" t="s">
        <v>799</v>
      </c>
      <c r="I1036" s="4" t="s">
        <v>800</v>
      </c>
      <c r="J1036" s="4" t="s">
        <v>776</v>
      </c>
      <c r="K1036" s="4" t="s">
        <v>778</v>
      </c>
      <c r="L10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PharmaYesExpressMIAFRAUSDEAMERICASEMEA</v>
      </c>
      <c r="M1036" s="7">
        <v>8722.6825577999971</v>
      </c>
      <c r="N1036" s="4">
        <v>260</v>
      </c>
      <c r="O1036" s="13">
        <v>33.548779068461528</v>
      </c>
      <c r="P1036" s="8" t="s">
        <v>909</v>
      </c>
      <c r="Q1036" s="12" t="s">
        <v>472</v>
      </c>
      <c r="R1036" s="12" t="s">
        <v>792</v>
      </c>
      <c r="S1036" s="12" t="s">
        <v>57</v>
      </c>
      <c r="T1036" s="12" t="s">
        <v>859</v>
      </c>
      <c r="U1036" s="22"/>
      <c r="V1036" s="12">
        <v>150</v>
      </c>
      <c r="W1036" s="12"/>
      <c r="X1036" s="12">
        <v>1.5</v>
      </c>
      <c r="Y1036" s="12">
        <v>1.5</v>
      </c>
      <c r="Z1036" s="12">
        <v>1.5</v>
      </c>
      <c r="AA1036" s="12">
        <v>1.5</v>
      </c>
      <c r="AB1036" s="12">
        <v>1.5</v>
      </c>
      <c r="AC1036" s="12">
        <v>1.5</v>
      </c>
      <c r="AD1036" s="12">
        <v>1.5</v>
      </c>
      <c r="AE1036" s="12"/>
      <c r="AF1036" s="12" t="s">
        <v>881</v>
      </c>
      <c r="AG1036" s="12" t="s">
        <v>881</v>
      </c>
      <c r="AH1036" s="12">
        <v>0.12</v>
      </c>
      <c r="AI1036" s="12" t="s">
        <v>882</v>
      </c>
      <c r="AJ1036" s="12" t="s">
        <v>883</v>
      </c>
      <c r="AK1036" s="12" t="s">
        <v>881</v>
      </c>
      <c r="AL1036" s="16" t="s">
        <v>898</v>
      </c>
      <c r="AM1036" s="12" t="s">
        <v>1500</v>
      </c>
      <c r="AN1036" s="27">
        <f>VLOOKUP(Table24[[#This Row],[USD conversion]],Sheet2!A:B,2,FALSE)</f>
        <v>1</v>
      </c>
      <c r="AO1036" s="28">
        <f>Table24[[#This Row],[Min Charge]]*Table24[[#This Row],[Conversion Rate]]</f>
        <v>150</v>
      </c>
      <c r="AP1036" s="28">
        <f>Table24[[#This Row],[45]]*Table24[[#This Row],[Conversion Rate]]</f>
        <v>0</v>
      </c>
      <c r="AQ1036" s="28">
        <f>Table24[[#This Row],[100]]*Table24[[#This Row],[Conversion Rate]]</f>
        <v>1.5</v>
      </c>
      <c r="AR1036" s="28">
        <f>Table24[[#This Row],[200]]*Table24[[#This Row],[Conversion Rate]]</f>
        <v>1.5</v>
      </c>
      <c r="AS1036" s="28">
        <f>Table24[[#This Row],[300]]*Table24[[#This Row],[Conversion Rate]]</f>
        <v>1.5</v>
      </c>
      <c r="AT1036" s="28">
        <f>Table24[[#This Row],[500]]*Table24[[#This Row],[Conversion Rate]]</f>
        <v>1.5</v>
      </c>
      <c r="AU1036" s="28">
        <f>Table24[[#This Row],[1000]]*Table24[[#This Row],[Conversion Rate]]</f>
        <v>1.5</v>
      </c>
      <c r="AV1036" s="28">
        <f>Table24[[#This Row],[2500]]*Table24[[#This Row],[Conversion Rate]]</f>
        <v>1.5</v>
      </c>
      <c r="AW1036" s="28">
        <f>Table24[[#This Row],[5000]]*Table24[[#This Row],[Conversion Rate]]</f>
        <v>1.5</v>
      </c>
      <c r="AX1036" s="28">
        <f>Table24[[#This Row],[All In/ ++]]</f>
        <v>0</v>
      </c>
      <c r="AY1036" s="28" t="e">
        <f>Table24[[#This Row],[FSC]]*Table24[[#This Row],[Conversion Rate]]</f>
        <v>#VALUE!</v>
      </c>
      <c r="AZ1036" s="28" t="e">
        <f>Table24[[#This Row],[SSC]]*Table24[[#This Row],[Conversion Rate]]</f>
        <v>#VALUE!</v>
      </c>
      <c r="BA1036" s="28">
        <f>Table24[[#This Row],[Screening]]*Table24[[#This Row],[Conversion Rate]]</f>
        <v>0.12</v>
      </c>
      <c r="BB1036" s="28" t="e">
        <f>Table24[[#This Row],[Other Charges]]*Table24[[#This Row],[Conversion Rate]]</f>
        <v>#VALUE!</v>
      </c>
      <c r="BC1036" s="28" t="e">
        <f>Table24[[#This Row],[Dry Ice Charge]]*Table24[[#This Row],[Conversion Rate]]</f>
        <v>#VALUE!</v>
      </c>
      <c r="BD1036" s="28" t="e">
        <f>Table24[[#This Row],[SAF/kg]]*Table24[[#This Row],[Conversion Rate]]</f>
        <v>#VALUE!</v>
      </c>
      <c r="BE1036" s="30" cm="1">
        <f t="array" ref="BE1036">IF(COUNTIFS(F$20:F$1213,F1036,G$20:G$1213,G1036)&gt;1,
    _xlfn.PERCENTRANK.INC(
        _xlfn._xlws.FILTER(AO$20:AO$1213, (F$20:F$1213=F1036)*(G$20:G$1213=G1036)*ISNUMBER(AO$20:AO$1213)),
        AO1036
    ),
    0
)</f>
        <v>0.66600000000000004</v>
      </c>
      <c r="BF1036" s="28" t="str">
        <f t="shared" ref="BF1036:BF1099" si="16">IF(ISNUMBER(BE1036), IF(BE1036&lt;=0.2, "Green", IF(BE1036&lt;=0.7, "Orange", "Red")), "")</f>
        <v>Orange</v>
      </c>
    </row>
    <row r="1037" spans="3:58" hidden="1">
      <c r="C1037" s="6" t="s">
        <v>20</v>
      </c>
      <c r="D1037" s="4" t="s">
        <v>472</v>
      </c>
      <c r="E1037" s="4" t="s">
        <v>22</v>
      </c>
      <c r="F1037" s="4" t="s">
        <v>85</v>
      </c>
      <c r="G1037" s="4" t="s">
        <v>122</v>
      </c>
      <c r="H1037" s="4" t="s">
        <v>799</v>
      </c>
      <c r="I1037" s="4" t="s">
        <v>812</v>
      </c>
      <c r="J1037" s="4" t="s">
        <v>776</v>
      </c>
      <c r="K1037" s="4" t="s">
        <v>776</v>
      </c>
      <c r="L10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PharmaYesExpressMIAGRUUSBRAMERICASAMERICAS</v>
      </c>
      <c r="M1037" s="7">
        <v>81817.189002199942</v>
      </c>
      <c r="N1037" s="4">
        <v>746</v>
      </c>
      <c r="O1037" s="13">
        <v>109.67451608873986</v>
      </c>
      <c r="P1037" s="8" t="s">
        <v>909</v>
      </c>
      <c r="Q1037" s="12" t="s">
        <v>472</v>
      </c>
      <c r="R1037" s="12" t="s">
        <v>792</v>
      </c>
      <c r="S1037" s="12" t="s">
        <v>57</v>
      </c>
      <c r="T1037" s="12" t="s">
        <v>859</v>
      </c>
      <c r="U1037" s="22"/>
      <c r="V1037" s="12">
        <v>150</v>
      </c>
      <c r="W1037" s="12"/>
      <c r="X1037" s="12">
        <v>2.85</v>
      </c>
      <c r="Y1037" s="12">
        <v>2.85</v>
      </c>
      <c r="Z1037" s="12">
        <v>2.85</v>
      </c>
      <c r="AA1037" s="12">
        <v>2.85</v>
      </c>
      <c r="AB1037" s="12">
        <v>2.85</v>
      </c>
      <c r="AC1037" s="12">
        <v>2.85</v>
      </c>
      <c r="AD1037" s="12">
        <v>2.85</v>
      </c>
      <c r="AE1037" s="12"/>
      <c r="AF1037" s="12" t="s">
        <v>881</v>
      </c>
      <c r="AG1037" s="12" t="s">
        <v>881</v>
      </c>
      <c r="AH1037" s="12">
        <v>0.12</v>
      </c>
      <c r="AI1037" s="12" t="s">
        <v>882</v>
      </c>
      <c r="AJ1037" s="12" t="s">
        <v>883</v>
      </c>
      <c r="AK1037" s="12" t="s">
        <v>881</v>
      </c>
      <c r="AL1037" s="16" t="s">
        <v>898</v>
      </c>
      <c r="AM1037" s="12" t="s">
        <v>1500</v>
      </c>
      <c r="AN1037" s="27">
        <f>VLOOKUP(Table24[[#This Row],[USD conversion]],Sheet2!A:B,2,FALSE)</f>
        <v>1</v>
      </c>
      <c r="AO1037" s="28">
        <f>Table24[[#This Row],[Min Charge]]*Table24[[#This Row],[Conversion Rate]]</f>
        <v>150</v>
      </c>
      <c r="AP1037" s="28">
        <f>Table24[[#This Row],[45]]*Table24[[#This Row],[Conversion Rate]]</f>
        <v>0</v>
      </c>
      <c r="AQ1037" s="28">
        <f>Table24[[#This Row],[100]]*Table24[[#This Row],[Conversion Rate]]</f>
        <v>2.85</v>
      </c>
      <c r="AR1037" s="28">
        <f>Table24[[#This Row],[200]]*Table24[[#This Row],[Conversion Rate]]</f>
        <v>2.85</v>
      </c>
      <c r="AS1037" s="28">
        <f>Table24[[#This Row],[300]]*Table24[[#This Row],[Conversion Rate]]</f>
        <v>2.85</v>
      </c>
      <c r="AT1037" s="28">
        <f>Table24[[#This Row],[500]]*Table24[[#This Row],[Conversion Rate]]</f>
        <v>2.85</v>
      </c>
      <c r="AU1037" s="28">
        <f>Table24[[#This Row],[1000]]*Table24[[#This Row],[Conversion Rate]]</f>
        <v>2.85</v>
      </c>
      <c r="AV1037" s="28">
        <f>Table24[[#This Row],[2500]]*Table24[[#This Row],[Conversion Rate]]</f>
        <v>2.85</v>
      </c>
      <c r="AW1037" s="28">
        <f>Table24[[#This Row],[5000]]*Table24[[#This Row],[Conversion Rate]]</f>
        <v>2.85</v>
      </c>
      <c r="AX1037" s="28">
        <f>Table24[[#This Row],[All In/ ++]]</f>
        <v>0</v>
      </c>
      <c r="AY1037" s="28" t="e">
        <f>Table24[[#This Row],[FSC]]*Table24[[#This Row],[Conversion Rate]]</f>
        <v>#VALUE!</v>
      </c>
      <c r="AZ1037" s="28" t="e">
        <f>Table24[[#This Row],[SSC]]*Table24[[#This Row],[Conversion Rate]]</f>
        <v>#VALUE!</v>
      </c>
      <c r="BA1037" s="28">
        <f>Table24[[#This Row],[Screening]]*Table24[[#This Row],[Conversion Rate]]</f>
        <v>0.12</v>
      </c>
      <c r="BB1037" s="28" t="e">
        <f>Table24[[#This Row],[Other Charges]]*Table24[[#This Row],[Conversion Rate]]</f>
        <v>#VALUE!</v>
      </c>
      <c r="BC1037" s="28" t="e">
        <f>Table24[[#This Row],[Dry Ice Charge]]*Table24[[#This Row],[Conversion Rate]]</f>
        <v>#VALUE!</v>
      </c>
      <c r="BD1037" s="28" t="e">
        <f>Table24[[#This Row],[SAF/kg]]*Table24[[#This Row],[Conversion Rate]]</f>
        <v>#VALUE!</v>
      </c>
      <c r="BE1037" s="30" cm="1">
        <f t="array" ref="BE1037">IF(COUNTIFS(F$20:F$1213,F1037,G$20:G$1213,G1037)&gt;1,
    _xlfn.PERCENTRANK.INC(
        _xlfn._xlws.FILTER(AO$20:AO$1213, (F$20:F$1213=F1037)*(G$20:G$1213=G1037)*ISNUMBER(AO$20:AO$1213)),
        AO1037
    ),
    0
)</f>
        <v>0.25</v>
      </c>
      <c r="BF1037" s="28" t="str">
        <f t="shared" si="16"/>
        <v>Orange</v>
      </c>
    </row>
    <row r="1038" spans="3:58" hidden="1">
      <c r="C1038" s="6" t="s">
        <v>20</v>
      </c>
      <c r="D1038" s="4" t="s">
        <v>21</v>
      </c>
      <c r="E1038" s="4" t="s">
        <v>22</v>
      </c>
      <c r="F1038" s="4" t="s">
        <v>85</v>
      </c>
      <c r="G1038" s="4" t="s">
        <v>122</v>
      </c>
      <c r="H1038" s="4" t="s">
        <v>799</v>
      </c>
      <c r="I1038" s="4" t="s">
        <v>812</v>
      </c>
      <c r="J1038" s="4" t="s">
        <v>776</v>
      </c>
      <c r="K1038" s="4" t="s">
        <v>776</v>
      </c>
      <c r="L10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PharmaNoExpressMIAGRUUSBRAMERICASAMERICAS</v>
      </c>
      <c r="M1038" s="7">
        <v>123096.94390300022</v>
      </c>
      <c r="N1038" s="4">
        <v>1715</v>
      </c>
      <c r="O1038" s="13">
        <v>71.776643675218793</v>
      </c>
      <c r="P1038" s="8" t="s">
        <v>909</v>
      </c>
      <c r="Q1038" s="12" t="s">
        <v>472</v>
      </c>
      <c r="R1038" s="12" t="s">
        <v>792</v>
      </c>
      <c r="S1038" s="12" t="s">
        <v>33</v>
      </c>
      <c r="T1038" s="12" t="s">
        <v>859</v>
      </c>
      <c r="U1038" s="22"/>
      <c r="V1038" s="12">
        <v>150</v>
      </c>
      <c r="W1038" s="12"/>
      <c r="X1038" s="12">
        <v>3</v>
      </c>
      <c r="Y1038" s="12">
        <v>3</v>
      </c>
      <c r="Z1038" s="12">
        <v>3</v>
      </c>
      <c r="AA1038" s="12">
        <v>3</v>
      </c>
      <c r="AB1038" s="12">
        <v>3</v>
      </c>
      <c r="AC1038" s="12">
        <v>3</v>
      </c>
      <c r="AD1038" s="12">
        <v>3</v>
      </c>
      <c r="AE1038" s="12"/>
      <c r="AF1038" s="12" t="s">
        <v>881</v>
      </c>
      <c r="AG1038" s="12" t="s">
        <v>881</v>
      </c>
      <c r="AH1038" s="12">
        <v>0.12</v>
      </c>
      <c r="AI1038" s="12" t="s">
        <v>882</v>
      </c>
      <c r="AJ1038" s="12" t="s">
        <v>883</v>
      </c>
      <c r="AK1038" s="12" t="s">
        <v>881</v>
      </c>
      <c r="AL1038" s="16" t="s">
        <v>885</v>
      </c>
      <c r="AM1038" s="12" t="s">
        <v>1500</v>
      </c>
      <c r="AN1038" s="27">
        <f>VLOOKUP(Table24[[#This Row],[USD conversion]],Sheet2!A:B,2,FALSE)</f>
        <v>1</v>
      </c>
      <c r="AO1038" s="28">
        <f>Table24[[#This Row],[Min Charge]]*Table24[[#This Row],[Conversion Rate]]</f>
        <v>150</v>
      </c>
      <c r="AP1038" s="28">
        <f>Table24[[#This Row],[45]]*Table24[[#This Row],[Conversion Rate]]</f>
        <v>0</v>
      </c>
      <c r="AQ1038" s="28">
        <f>Table24[[#This Row],[100]]*Table24[[#This Row],[Conversion Rate]]</f>
        <v>3</v>
      </c>
      <c r="AR1038" s="28">
        <f>Table24[[#This Row],[200]]*Table24[[#This Row],[Conversion Rate]]</f>
        <v>3</v>
      </c>
      <c r="AS1038" s="28">
        <f>Table24[[#This Row],[300]]*Table24[[#This Row],[Conversion Rate]]</f>
        <v>3</v>
      </c>
      <c r="AT1038" s="28">
        <f>Table24[[#This Row],[500]]*Table24[[#This Row],[Conversion Rate]]</f>
        <v>3</v>
      </c>
      <c r="AU1038" s="28">
        <f>Table24[[#This Row],[1000]]*Table24[[#This Row],[Conversion Rate]]</f>
        <v>3</v>
      </c>
      <c r="AV1038" s="28">
        <f>Table24[[#This Row],[2500]]*Table24[[#This Row],[Conversion Rate]]</f>
        <v>3</v>
      </c>
      <c r="AW1038" s="28">
        <f>Table24[[#This Row],[5000]]*Table24[[#This Row],[Conversion Rate]]</f>
        <v>3</v>
      </c>
      <c r="AX1038" s="28">
        <f>Table24[[#This Row],[All In/ ++]]</f>
        <v>0</v>
      </c>
      <c r="AY1038" s="28" t="e">
        <f>Table24[[#This Row],[FSC]]*Table24[[#This Row],[Conversion Rate]]</f>
        <v>#VALUE!</v>
      </c>
      <c r="AZ1038" s="28" t="e">
        <f>Table24[[#This Row],[SSC]]*Table24[[#This Row],[Conversion Rate]]</f>
        <v>#VALUE!</v>
      </c>
      <c r="BA1038" s="28">
        <f>Table24[[#This Row],[Screening]]*Table24[[#This Row],[Conversion Rate]]</f>
        <v>0.12</v>
      </c>
      <c r="BB1038" s="28" t="e">
        <f>Table24[[#This Row],[Other Charges]]*Table24[[#This Row],[Conversion Rate]]</f>
        <v>#VALUE!</v>
      </c>
      <c r="BC1038" s="28" t="e">
        <f>Table24[[#This Row],[Dry Ice Charge]]*Table24[[#This Row],[Conversion Rate]]</f>
        <v>#VALUE!</v>
      </c>
      <c r="BD1038" s="28" t="e">
        <f>Table24[[#This Row],[SAF/kg]]*Table24[[#This Row],[Conversion Rate]]</f>
        <v>#VALUE!</v>
      </c>
      <c r="BE1038" s="30" cm="1">
        <f t="array" ref="BE1038">IF(COUNTIFS(F$20:F$1213,F1038,G$20:G$1213,G1038)&gt;1,
    _xlfn.PERCENTRANK.INC(
        _xlfn._xlws.FILTER(AO$20:AO$1213, (F$20:F$1213=F1038)*(G$20:G$1213=G1038)*ISNUMBER(AO$20:AO$1213)),
        AO1038
    ),
    0
)</f>
        <v>0.25</v>
      </c>
      <c r="BF1038" s="28" t="str">
        <f t="shared" si="16"/>
        <v>Orange</v>
      </c>
    </row>
    <row r="1039" spans="3:58" hidden="1">
      <c r="C1039" s="6" t="s">
        <v>20</v>
      </c>
      <c r="D1039" s="4" t="s">
        <v>21</v>
      </c>
      <c r="E1039" s="4" t="s">
        <v>22</v>
      </c>
      <c r="F1039" s="4" t="s">
        <v>85</v>
      </c>
      <c r="G1039" s="4" t="s">
        <v>103</v>
      </c>
      <c r="H1039" s="4" t="s">
        <v>799</v>
      </c>
      <c r="I1039" s="4" t="s">
        <v>799</v>
      </c>
      <c r="J1039" s="4" t="s">
        <v>776</v>
      </c>
      <c r="K1039" s="4" t="s">
        <v>776</v>
      </c>
      <c r="L10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PharmaNoExpressMIAINDUSUSAMERICASAMERICAS</v>
      </c>
      <c r="M1039" s="7">
        <v>20614.637924000021</v>
      </c>
      <c r="N1039" s="4">
        <v>485</v>
      </c>
      <c r="O1039" s="13">
        <v>42.504408090721689</v>
      </c>
      <c r="P1039" s="8" t="s">
        <v>909</v>
      </c>
      <c r="Q1039" s="12" t="s">
        <v>472</v>
      </c>
      <c r="R1039" s="12" t="s">
        <v>792</v>
      </c>
      <c r="S1039" s="12" t="s">
        <v>32</v>
      </c>
      <c r="T1039" s="12" t="s">
        <v>859</v>
      </c>
      <c r="U1039" s="22"/>
      <c r="V1039" s="12">
        <v>150</v>
      </c>
      <c r="W1039" s="12"/>
      <c r="X1039" s="12">
        <v>2.5</v>
      </c>
      <c r="Y1039" s="12">
        <v>2.5</v>
      </c>
      <c r="Z1039" s="12">
        <v>2.5</v>
      </c>
      <c r="AA1039" s="12">
        <v>2.5</v>
      </c>
      <c r="AB1039" s="12">
        <v>2.5</v>
      </c>
      <c r="AC1039" s="12">
        <v>2.5</v>
      </c>
      <c r="AD1039" s="12">
        <v>2.5</v>
      </c>
      <c r="AE1039" s="12"/>
      <c r="AF1039" s="12" t="s">
        <v>881</v>
      </c>
      <c r="AG1039" s="12" t="s">
        <v>881</v>
      </c>
      <c r="AH1039" s="12">
        <v>0.12</v>
      </c>
      <c r="AI1039" s="12" t="s">
        <v>882</v>
      </c>
      <c r="AJ1039" s="12" t="s">
        <v>883</v>
      </c>
      <c r="AK1039" s="12" t="s">
        <v>881</v>
      </c>
      <c r="AL1039" s="16" t="s">
        <v>885</v>
      </c>
      <c r="AM1039" s="12" t="s">
        <v>1500</v>
      </c>
      <c r="AN1039" s="27">
        <f>VLOOKUP(Table24[[#This Row],[USD conversion]],Sheet2!A:B,2,FALSE)</f>
        <v>1</v>
      </c>
      <c r="AO1039" s="28">
        <f>Table24[[#This Row],[Min Charge]]*Table24[[#This Row],[Conversion Rate]]</f>
        <v>150</v>
      </c>
      <c r="AP1039" s="28">
        <f>Table24[[#This Row],[45]]*Table24[[#This Row],[Conversion Rate]]</f>
        <v>0</v>
      </c>
      <c r="AQ1039" s="28">
        <f>Table24[[#This Row],[100]]*Table24[[#This Row],[Conversion Rate]]</f>
        <v>2.5</v>
      </c>
      <c r="AR1039" s="28">
        <f>Table24[[#This Row],[200]]*Table24[[#This Row],[Conversion Rate]]</f>
        <v>2.5</v>
      </c>
      <c r="AS1039" s="28">
        <f>Table24[[#This Row],[300]]*Table24[[#This Row],[Conversion Rate]]</f>
        <v>2.5</v>
      </c>
      <c r="AT1039" s="28">
        <f>Table24[[#This Row],[500]]*Table24[[#This Row],[Conversion Rate]]</f>
        <v>2.5</v>
      </c>
      <c r="AU1039" s="28">
        <f>Table24[[#This Row],[1000]]*Table24[[#This Row],[Conversion Rate]]</f>
        <v>2.5</v>
      </c>
      <c r="AV1039" s="28">
        <f>Table24[[#This Row],[2500]]*Table24[[#This Row],[Conversion Rate]]</f>
        <v>2.5</v>
      </c>
      <c r="AW1039" s="28">
        <f>Table24[[#This Row],[5000]]*Table24[[#This Row],[Conversion Rate]]</f>
        <v>2.5</v>
      </c>
      <c r="AX1039" s="28">
        <f>Table24[[#This Row],[All In/ ++]]</f>
        <v>0</v>
      </c>
      <c r="AY1039" s="28" t="e">
        <f>Table24[[#This Row],[FSC]]*Table24[[#This Row],[Conversion Rate]]</f>
        <v>#VALUE!</v>
      </c>
      <c r="AZ1039" s="28" t="e">
        <f>Table24[[#This Row],[SSC]]*Table24[[#This Row],[Conversion Rate]]</f>
        <v>#VALUE!</v>
      </c>
      <c r="BA1039" s="28">
        <f>Table24[[#This Row],[Screening]]*Table24[[#This Row],[Conversion Rate]]</f>
        <v>0.12</v>
      </c>
      <c r="BB1039" s="28" t="e">
        <f>Table24[[#This Row],[Other Charges]]*Table24[[#This Row],[Conversion Rate]]</f>
        <v>#VALUE!</v>
      </c>
      <c r="BC1039" s="28" t="e">
        <f>Table24[[#This Row],[Dry Ice Charge]]*Table24[[#This Row],[Conversion Rate]]</f>
        <v>#VALUE!</v>
      </c>
      <c r="BD1039" s="28" t="e">
        <f>Table24[[#This Row],[SAF/kg]]*Table24[[#This Row],[Conversion Rate]]</f>
        <v>#VALUE!</v>
      </c>
      <c r="BE1039" s="30" cm="1">
        <f t="array" ref="BE1039">IF(COUNTIFS(F$20:F$1213,F1039,G$20:G$1213,G1039)&gt;1,
    _xlfn.PERCENTRANK.INC(
        _xlfn._xlws.FILTER(AO$20:AO$1213, (F$20:F$1213=F1039)*(G$20:G$1213=G1039)*ISNUMBER(AO$20:AO$1213)),
        AO1039
    ),
    0
)</f>
        <v>1</v>
      </c>
      <c r="BF1039" s="28" t="str">
        <f t="shared" si="16"/>
        <v>Red</v>
      </c>
    </row>
    <row r="1040" spans="3:58" hidden="1">
      <c r="C1040" s="6" t="s">
        <v>20</v>
      </c>
      <c r="D1040" s="4" t="s">
        <v>21</v>
      </c>
      <c r="E1040" s="4" t="s">
        <v>22</v>
      </c>
      <c r="F1040" s="4" t="s">
        <v>85</v>
      </c>
      <c r="G1040" s="4" t="s">
        <v>37</v>
      </c>
      <c r="H1040" s="4" t="s">
        <v>799</v>
      </c>
      <c r="I1040" s="4" t="s">
        <v>799</v>
      </c>
      <c r="J1040" s="4" t="s">
        <v>776</v>
      </c>
      <c r="K1040" s="4" t="s">
        <v>776</v>
      </c>
      <c r="L10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PharmaNoExpressMIALAXUSUSAMERICASAMERICAS</v>
      </c>
      <c r="M1040" s="7">
        <v>12906.127687600056</v>
      </c>
      <c r="N1040" s="4">
        <v>1375</v>
      </c>
      <c r="O1040" s="13">
        <v>9.3862746818909493</v>
      </c>
      <c r="P1040" s="8" t="s">
        <v>909</v>
      </c>
      <c r="Q1040" s="12" t="s">
        <v>472</v>
      </c>
      <c r="R1040" s="12" t="s">
        <v>791</v>
      </c>
      <c r="S1040" s="12"/>
      <c r="T1040" s="12" t="s">
        <v>859</v>
      </c>
      <c r="U1040" s="22"/>
      <c r="V1040" s="12">
        <v>150</v>
      </c>
      <c r="W1040" s="12"/>
      <c r="X1040" s="12">
        <v>2.5</v>
      </c>
      <c r="Y1040" s="12">
        <v>2.5</v>
      </c>
      <c r="Z1040" s="12">
        <v>2.5</v>
      </c>
      <c r="AA1040" s="12">
        <v>2.5</v>
      </c>
      <c r="AB1040" s="12">
        <v>2.5</v>
      </c>
      <c r="AC1040" s="12">
        <v>2.5</v>
      </c>
      <c r="AD1040" s="12">
        <v>2.5</v>
      </c>
      <c r="AE1040" s="12"/>
      <c r="AF1040" s="12" t="s">
        <v>881</v>
      </c>
      <c r="AG1040" s="12" t="s">
        <v>881</v>
      </c>
      <c r="AH1040" s="12">
        <v>0.12</v>
      </c>
      <c r="AI1040" s="12" t="s">
        <v>882</v>
      </c>
      <c r="AJ1040" s="12" t="s">
        <v>883</v>
      </c>
      <c r="AK1040" s="12" t="s">
        <v>881</v>
      </c>
      <c r="AL1040" s="16" t="s">
        <v>885</v>
      </c>
      <c r="AM1040" s="12" t="s">
        <v>1500</v>
      </c>
      <c r="AN1040" s="27">
        <f>VLOOKUP(Table24[[#This Row],[USD conversion]],Sheet2!A:B,2,FALSE)</f>
        <v>1</v>
      </c>
      <c r="AO1040" s="28">
        <f>Table24[[#This Row],[Min Charge]]*Table24[[#This Row],[Conversion Rate]]</f>
        <v>150</v>
      </c>
      <c r="AP1040" s="28">
        <f>Table24[[#This Row],[45]]*Table24[[#This Row],[Conversion Rate]]</f>
        <v>0</v>
      </c>
      <c r="AQ1040" s="28">
        <f>Table24[[#This Row],[100]]*Table24[[#This Row],[Conversion Rate]]</f>
        <v>2.5</v>
      </c>
      <c r="AR1040" s="28">
        <f>Table24[[#This Row],[200]]*Table24[[#This Row],[Conversion Rate]]</f>
        <v>2.5</v>
      </c>
      <c r="AS1040" s="28">
        <f>Table24[[#This Row],[300]]*Table24[[#This Row],[Conversion Rate]]</f>
        <v>2.5</v>
      </c>
      <c r="AT1040" s="28">
        <f>Table24[[#This Row],[500]]*Table24[[#This Row],[Conversion Rate]]</f>
        <v>2.5</v>
      </c>
      <c r="AU1040" s="28">
        <f>Table24[[#This Row],[1000]]*Table24[[#This Row],[Conversion Rate]]</f>
        <v>2.5</v>
      </c>
      <c r="AV1040" s="28">
        <f>Table24[[#This Row],[2500]]*Table24[[#This Row],[Conversion Rate]]</f>
        <v>2.5</v>
      </c>
      <c r="AW1040" s="28">
        <f>Table24[[#This Row],[5000]]*Table24[[#This Row],[Conversion Rate]]</f>
        <v>2.5</v>
      </c>
      <c r="AX1040" s="28">
        <f>Table24[[#This Row],[All In/ ++]]</f>
        <v>0</v>
      </c>
      <c r="AY1040" s="28" t="e">
        <f>Table24[[#This Row],[FSC]]*Table24[[#This Row],[Conversion Rate]]</f>
        <v>#VALUE!</v>
      </c>
      <c r="AZ1040" s="28" t="e">
        <f>Table24[[#This Row],[SSC]]*Table24[[#This Row],[Conversion Rate]]</f>
        <v>#VALUE!</v>
      </c>
      <c r="BA1040" s="28">
        <f>Table24[[#This Row],[Screening]]*Table24[[#This Row],[Conversion Rate]]</f>
        <v>0.12</v>
      </c>
      <c r="BB1040" s="28" t="e">
        <f>Table24[[#This Row],[Other Charges]]*Table24[[#This Row],[Conversion Rate]]</f>
        <v>#VALUE!</v>
      </c>
      <c r="BC1040" s="28" t="e">
        <f>Table24[[#This Row],[Dry Ice Charge]]*Table24[[#This Row],[Conversion Rate]]</f>
        <v>#VALUE!</v>
      </c>
      <c r="BD1040" s="28" t="e">
        <f>Table24[[#This Row],[SAF/kg]]*Table24[[#This Row],[Conversion Rate]]</f>
        <v>#VALUE!</v>
      </c>
      <c r="BE1040" s="30" cm="1">
        <f t="array" ref="BE1040">IF(COUNTIFS(F$20:F$1213,F1040,G$20:G$1213,G1040)&gt;1,
    _xlfn.PERCENTRANK.INC(
        _xlfn._xlws.FILTER(AO$20:AO$1213, (F$20:F$1213=F1040)*(G$20:G$1213=G1040)*ISNUMBER(AO$20:AO$1213)),
        AO1040
    ),
    0
)</f>
        <v>0.75</v>
      </c>
      <c r="BF1040" s="28" t="str">
        <f t="shared" si="16"/>
        <v>Red</v>
      </c>
    </row>
    <row r="1041" spans="3:58" hidden="1">
      <c r="C1041" s="6" t="s">
        <v>20</v>
      </c>
      <c r="D1041" s="4" t="s">
        <v>472</v>
      </c>
      <c r="E1041" s="4" t="s">
        <v>22</v>
      </c>
      <c r="F1041" s="4" t="s">
        <v>85</v>
      </c>
      <c r="G1041" s="4" t="s">
        <v>37</v>
      </c>
      <c r="H1041" s="4" t="s">
        <v>799</v>
      </c>
      <c r="I1041" s="4" t="s">
        <v>799</v>
      </c>
      <c r="J1041" s="4" t="s">
        <v>776</v>
      </c>
      <c r="K1041" s="4" t="s">
        <v>776</v>
      </c>
      <c r="L10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PharmaYesExpressMIALAXUSUSAMERICASAMERICAS</v>
      </c>
      <c r="M1041" s="7">
        <v>69888.497916200096</v>
      </c>
      <c r="N1041" s="4">
        <v>1758</v>
      </c>
      <c r="O1041" s="13">
        <v>39.75454944038686</v>
      </c>
      <c r="P1041" s="8" t="s">
        <v>909</v>
      </c>
      <c r="Q1041" s="12" t="s">
        <v>472</v>
      </c>
      <c r="R1041" s="12" t="s">
        <v>792</v>
      </c>
      <c r="S1041" s="12" t="s">
        <v>57</v>
      </c>
      <c r="T1041" s="12" t="s">
        <v>859</v>
      </c>
      <c r="U1041" s="22"/>
      <c r="V1041" s="12">
        <v>150</v>
      </c>
      <c r="W1041" s="12"/>
      <c r="X1041" s="12" t="s">
        <v>897</v>
      </c>
      <c r="Y1041" s="12" t="s">
        <v>897</v>
      </c>
      <c r="Z1041" s="12" t="s">
        <v>897</v>
      </c>
      <c r="AA1041" s="12" t="s">
        <v>897</v>
      </c>
      <c r="AB1041" s="12" t="s">
        <v>897</v>
      </c>
      <c r="AC1041" s="12" t="s">
        <v>897</v>
      </c>
      <c r="AD1041" s="12" t="s">
        <v>897</v>
      </c>
      <c r="AE1041" s="12"/>
      <c r="AF1041" s="12" t="s">
        <v>881</v>
      </c>
      <c r="AG1041" s="12" t="s">
        <v>881</v>
      </c>
      <c r="AH1041" s="12">
        <v>0.12</v>
      </c>
      <c r="AI1041" s="12" t="s">
        <v>882</v>
      </c>
      <c r="AJ1041" s="12" t="s">
        <v>883</v>
      </c>
      <c r="AK1041" s="12" t="s">
        <v>881</v>
      </c>
      <c r="AL1041" s="16" t="s">
        <v>898</v>
      </c>
      <c r="AM1041" s="12" t="s">
        <v>1500</v>
      </c>
      <c r="AN1041" s="27">
        <f>VLOOKUP(Table24[[#This Row],[USD conversion]],Sheet2!A:B,2,FALSE)</f>
        <v>1</v>
      </c>
      <c r="AO1041" s="28">
        <f>Table24[[#This Row],[Min Charge]]*Table24[[#This Row],[Conversion Rate]]</f>
        <v>150</v>
      </c>
      <c r="AP1041" s="28">
        <f>Table24[[#This Row],[45]]*Table24[[#This Row],[Conversion Rate]]</f>
        <v>0</v>
      </c>
      <c r="AQ1041" s="28">
        <f>Table24[[#This Row],[100]]*Table24[[#This Row],[Conversion Rate]]</f>
        <v>2.25</v>
      </c>
      <c r="AR1041" s="28">
        <f>Table24[[#This Row],[200]]*Table24[[#This Row],[Conversion Rate]]</f>
        <v>2.25</v>
      </c>
      <c r="AS1041" s="28">
        <f>Table24[[#This Row],[300]]*Table24[[#This Row],[Conversion Rate]]</f>
        <v>2.25</v>
      </c>
      <c r="AT1041" s="28">
        <f>Table24[[#This Row],[500]]*Table24[[#This Row],[Conversion Rate]]</f>
        <v>2.25</v>
      </c>
      <c r="AU1041" s="28">
        <f>Table24[[#This Row],[1000]]*Table24[[#This Row],[Conversion Rate]]</f>
        <v>2.25</v>
      </c>
      <c r="AV1041" s="28">
        <f>Table24[[#This Row],[2500]]*Table24[[#This Row],[Conversion Rate]]</f>
        <v>2.25</v>
      </c>
      <c r="AW1041" s="28">
        <f>Table24[[#This Row],[5000]]*Table24[[#This Row],[Conversion Rate]]</f>
        <v>2.25</v>
      </c>
      <c r="AX1041" s="28">
        <f>Table24[[#This Row],[All In/ ++]]</f>
        <v>0</v>
      </c>
      <c r="AY1041" s="28" t="e">
        <f>Table24[[#This Row],[FSC]]*Table24[[#This Row],[Conversion Rate]]</f>
        <v>#VALUE!</v>
      </c>
      <c r="AZ1041" s="28" t="e">
        <f>Table24[[#This Row],[SSC]]*Table24[[#This Row],[Conversion Rate]]</f>
        <v>#VALUE!</v>
      </c>
      <c r="BA1041" s="28">
        <f>Table24[[#This Row],[Screening]]*Table24[[#This Row],[Conversion Rate]]</f>
        <v>0.12</v>
      </c>
      <c r="BB1041" s="28" t="e">
        <f>Table24[[#This Row],[Other Charges]]*Table24[[#This Row],[Conversion Rate]]</f>
        <v>#VALUE!</v>
      </c>
      <c r="BC1041" s="28" t="e">
        <f>Table24[[#This Row],[Dry Ice Charge]]*Table24[[#This Row],[Conversion Rate]]</f>
        <v>#VALUE!</v>
      </c>
      <c r="BD1041" s="28" t="e">
        <f>Table24[[#This Row],[SAF/kg]]*Table24[[#This Row],[Conversion Rate]]</f>
        <v>#VALUE!</v>
      </c>
      <c r="BE1041" s="30" cm="1">
        <f t="array" ref="BE1041">IF(COUNTIFS(F$20:F$1213,F1041,G$20:G$1213,G1041)&gt;1,
    _xlfn.PERCENTRANK.INC(
        _xlfn._xlws.FILTER(AO$20:AO$1213, (F$20:F$1213=F1041)*(G$20:G$1213=G1041)*ISNUMBER(AO$20:AO$1213)),
        AO1041
    ),
    0
)</f>
        <v>0.75</v>
      </c>
      <c r="BF1041" s="28" t="str">
        <f t="shared" si="16"/>
        <v>Red</v>
      </c>
    </row>
    <row r="1042" spans="3:58" hidden="1">
      <c r="C1042" s="6" t="s">
        <v>20</v>
      </c>
      <c r="D1042" s="4" t="s">
        <v>21</v>
      </c>
      <c r="E1042" s="4" t="s">
        <v>22</v>
      </c>
      <c r="F1042" s="4" t="s">
        <v>85</v>
      </c>
      <c r="G1042" s="4" t="s">
        <v>72</v>
      </c>
      <c r="H1042" s="4" t="s">
        <v>799</v>
      </c>
      <c r="I1042" s="4" t="s">
        <v>799</v>
      </c>
      <c r="J1042" s="4" t="s">
        <v>776</v>
      </c>
      <c r="K1042" s="4" t="s">
        <v>776</v>
      </c>
      <c r="L10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PharmaNoExpressMIALGAUSUSAMERICASAMERICAS</v>
      </c>
      <c r="M1042" s="7">
        <v>521.56929999999977</v>
      </c>
      <c r="N1042" s="4">
        <v>268</v>
      </c>
      <c r="O1042" s="13">
        <v>1.9461541044776112</v>
      </c>
      <c r="P1042" s="8" t="s">
        <v>909</v>
      </c>
      <c r="Q1042" s="12" t="s">
        <v>472</v>
      </c>
      <c r="R1042" s="12" t="s">
        <v>792</v>
      </c>
      <c r="S1042" s="12" t="s">
        <v>57</v>
      </c>
      <c r="T1042" s="12" t="s">
        <v>859</v>
      </c>
      <c r="U1042" s="22"/>
      <c r="V1042" s="12">
        <v>150</v>
      </c>
      <c r="W1042" s="12"/>
      <c r="X1042" s="12">
        <v>2.5</v>
      </c>
      <c r="Y1042" s="12">
        <v>2.5</v>
      </c>
      <c r="Z1042" s="12">
        <v>2.5</v>
      </c>
      <c r="AA1042" s="12">
        <v>2.5</v>
      </c>
      <c r="AB1042" s="12">
        <v>2.5</v>
      </c>
      <c r="AC1042" s="12">
        <v>2.5</v>
      </c>
      <c r="AD1042" s="12">
        <v>2.5</v>
      </c>
      <c r="AE1042" s="12"/>
      <c r="AF1042" s="12" t="s">
        <v>881</v>
      </c>
      <c r="AG1042" s="12" t="s">
        <v>881</v>
      </c>
      <c r="AH1042" s="12">
        <v>0.12</v>
      </c>
      <c r="AI1042" s="12" t="s">
        <v>882</v>
      </c>
      <c r="AJ1042" s="12" t="s">
        <v>883</v>
      </c>
      <c r="AK1042" s="12" t="s">
        <v>881</v>
      </c>
      <c r="AL1042" s="16" t="s">
        <v>885</v>
      </c>
      <c r="AM1042" s="12" t="s">
        <v>1500</v>
      </c>
      <c r="AN1042" s="27">
        <f>VLOOKUP(Table24[[#This Row],[USD conversion]],Sheet2!A:B,2,FALSE)</f>
        <v>1</v>
      </c>
      <c r="AO1042" s="28">
        <f>Table24[[#This Row],[Min Charge]]*Table24[[#This Row],[Conversion Rate]]</f>
        <v>150</v>
      </c>
      <c r="AP1042" s="28">
        <f>Table24[[#This Row],[45]]*Table24[[#This Row],[Conversion Rate]]</f>
        <v>0</v>
      </c>
      <c r="AQ1042" s="28">
        <f>Table24[[#This Row],[100]]*Table24[[#This Row],[Conversion Rate]]</f>
        <v>2.5</v>
      </c>
      <c r="AR1042" s="28">
        <f>Table24[[#This Row],[200]]*Table24[[#This Row],[Conversion Rate]]</f>
        <v>2.5</v>
      </c>
      <c r="AS1042" s="28">
        <f>Table24[[#This Row],[300]]*Table24[[#This Row],[Conversion Rate]]</f>
        <v>2.5</v>
      </c>
      <c r="AT1042" s="28">
        <f>Table24[[#This Row],[500]]*Table24[[#This Row],[Conversion Rate]]</f>
        <v>2.5</v>
      </c>
      <c r="AU1042" s="28">
        <f>Table24[[#This Row],[1000]]*Table24[[#This Row],[Conversion Rate]]</f>
        <v>2.5</v>
      </c>
      <c r="AV1042" s="28">
        <f>Table24[[#This Row],[2500]]*Table24[[#This Row],[Conversion Rate]]</f>
        <v>2.5</v>
      </c>
      <c r="AW1042" s="28">
        <f>Table24[[#This Row],[5000]]*Table24[[#This Row],[Conversion Rate]]</f>
        <v>2.5</v>
      </c>
      <c r="AX1042" s="28">
        <f>Table24[[#This Row],[All In/ ++]]</f>
        <v>0</v>
      </c>
      <c r="AY1042" s="28" t="e">
        <f>Table24[[#This Row],[FSC]]*Table24[[#This Row],[Conversion Rate]]</f>
        <v>#VALUE!</v>
      </c>
      <c r="AZ1042" s="28" t="e">
        <f>Table24[[#This Row],[SSC]]*Table24[[#This Row],[Conversion Rate]]</f>
        <v>#VALUE!</v>
      </c>
      <c r="BA1042" s="28">
        <f>Table24[[#This Row],[Screening]]*Table24[[#This Row],[Conversion Rate]]</f>
        <v>0.12</v>
      </c>
      <c r="BB1042" s="28" t="e">
        <f>Table24[[#This Row],[Other Charges]]*Table24[[#This Row],[Conversion Rate]]</f>
        <v>#VALUE!</v>
      </c>
      <c r="BC1042" s="28" t="e">
        <f>Table24[[#This Row],[Dry Ice Charge]]*Table24[[#This Row],[Conversion Rate]]</f>
        <v>#VALUE!</v>
      </c>
      <c r="BD1042" s="28" t="e">
        <f>Table24[[#This Row],[SAF/kg]]*Table24[[#This Row],[Conversion Rate]]</f>
        <v>#VALUE!</v>
      </c>
      <c r="BE1042" s="30" cm="1">
        <f t="array" ref="BE1042">IF(COUNTIFS(F$20:F$1213,F1042,G$20:G$1213,G1042)&gt;1,
    _xlfn.PERCENTRANK.INC(
        _xlfn._xlws.FILTER(AO$20:AO$1213, (F$20:F$1213=F1042)*(G$20:G$1213=G1042)*ISNUMBER(AO$20:AO$1213)),
        AO1042
    ),
    0
)</f>
        <v>0.5</v>
      </c>
      <c r="BF1042" s="28" t="str">
        <f t="shared" si="16"/>
        <v>Orange</v>
      </c>
    </row>
    <row r="1043" spans="3:58" hidden="1">
      <c r="C1043" s="6" t="s">
        <v>20</v>
      </c>
      <c r="D1043" s="4" t="s">
        <v>472</v>
      </c>
      <c r="E1043" s="4" t="s">
        <v>22</v>
      </c>
      <c r="F1043" s="4" t="s">
        <v>85</v>
      </c>
      <c r="G1043" s="4" t="s">
        <v>72</v>
      </c>
      <c r="H1043" s="4" t="s">
        <v>799</v>
      </c>
      <c r="I1043" s="4" t="s">
        <v>799</v>
      </c>
      <c r="J1043" s="4" t="s">
        <v>776</v>
      </c>
      <c r="K1043" s="4" t="s">
        <v>776</v>
      </c>
      <c r="L10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PharmaYesExpressMIALGAUSUSAMERICASAMERICAS</v>
      </c>
      <c r="M1043" s="7">
        <v>5314.8273400000026</v>
      </c>
      <c r="N1043" s="4">
        <v>330</v>
      </c>
      <c r="O1043" s="13">
        <v>16.1055373939394</v>
      </c>
      <c r="P1043" s="8" t="s">
        <v>909</v>
      </c>
      <c r="Q1043" s="12" t="s">
        <v>472</v>
      </c>
      <c r="R1043" s="12" t="s">
        <v>792</v>
      </c>
      <c r="S1043" s="12" t="s">
        <v>57</v>
      </c>
      <c r="T1043" s="12" t="s">
        <v>859</v>
      </c>
      <c r="U1043" s="22"/>
      <c r="V1043" s="12">
        <v>150</v>
      </c>
      <c r="W1043" s="12"/>
      <c r="X1043" s="12" t="s">
        <v>897</v>
      </c>
      <c r="Y1043" s="12" t="s">
        <v>897</v>
      </c>
      <c r="Z1043" s="12" t="s">
        <v>897</v>
      </c>
      <c r="AA1043" s="12" t="s">
        <v>897</v>
      </c>
      <c r="AB1043" s="12" t="s">
        <v>897</v>
      </c>
      <c r="AC1043" s="12" t="s">
        <v>897</v>
      </c>
      <c r="AD1043" s="12" t="s">
        <v>897</v>
      </c>
      <c r="AE1043" s="12"/>
      <c r="AF1043" s="12" t="s">
        <v>881</v>
      </c>
      <c r="AG1043" s="12" t="s">
        <v>881</v>
      </c>
      <c r="AH1043" s="12">
        <v>0.12</v>
      </c>
      <c r="AI1043" s="12" t="s">
        <v>882</v>
      </c>
      <c r="AJ1043" s="12" t="s">
        <v>883</v>
      </c>
      <c r="AK1043" s="12" t="s">
        <v>881</v>
      </c>
      <c r="AL1043" s="16" t="s">
        <v>898</v>
      </c>
      <c r="AM1043" s="12" t="s">
        <v>1500</v>
      </c>
      <c r="AN1043" s="27">
        <f>VLOOKUP(Table24[[#This Row],[USD conversion]],Sheet2!A:B,2,FALSE)</f>
        <v>1</v>
      </c>
      <c r="AO1043" s="28">
        <f>Table24[[#This Row],[Min Charge]]*Table24[[#This Row],[Conversion Rate]]</f>
        <v>150</v>
      </c>
      <c r="AP1043" s="28">
        <f>Table24[[#This Row],[45]]*Table24[[#This Row],[Conversion Rate]]</f>
        <v>0</v>
      </c>
      <c r="AQ1043" s="28">
        <f>Table24[[#This Row],[100]]*Table24[[#This Row],[Conversion Rate]]</f>
        <v>2.25</v>
      </c>
      <c r="AR1043" s="28">
        <f>Table24[[#This Row],[200]]*Table24[[#This Row],[Conversion Rate]]</f>
        <v>2.25</v>
      </c>
      <c r="AS1043" s="28">
        <f>Table24[[#This Row],[300]]*Table24[[#This Row],[Conversion Rate]]</f>
        <v>2.25</v>
      </c>
      <c r="AT1043" s="28">
        <f>Table24[[#This Row],[500]]*Table24[[#This Row],[Conversion Rate]]</f>
        <v>2.25</v>
      </c>
      <c r="AU1043" s="28">
        <f>Table24[[#This Row],[1000]]*Table24[[#This Row],[Conversion Rate]]</f>
        <v>2.25</v>
      </c>
      <c r="AV1043" s="28">
        <f>Table24[[#This Row],[2500]]*Table24[[#This Row],[Conversion Rate]]</f>
        <v>2.25</v>
      </c>
      <c r="AW1043" s="28">
        <f>Table24[[#This Row],[5000]]*Table24[[#This Row],[Conversion Rate]]</f>
        <v>2.25</v>
      </c>
      <c r="AX1043" s="28">
        <f>Table24[[#This Row],[All In/ ++]]</f>
        <v>0</v>
      </c>
      <c r="AY1043" s="28" t="e">
        <f>Table24[[#This Row],[FSC]]*Table24[[#This Row],[Conversion Rate]]</f>
        <v>#VALUE!</v>
      </c>
      <c r="AZ1043" s="28" t="e">
        <f>Table24[[#This Row],[SSC]]*Table24[[#This Row],[Conversion Rate]]</f>
        <v>#VALUE!</v>
      </c>
      <c r="BA1043" s="28">
        <f>Table24[[#This Row],[Screening]]*Table24[[#This Row],[Conversion Rate]]</f>
        <v>0.12</v>
      </c>
      <c r="BB1043" s="28" t="e">
        <f>Table24[[#This Row],[Other Charges]]*Table24[[#This Row],[Conversion Rate]]</f>
        <v>#VALUE!</v>
      </c>
      <c r="BC1043" s="28" t="e">
        <f>Table24[[#This Row],[Dry Ice Charge]]*Table24[[#This Row],[Conversion Rate]]</f>
        <v>#VALUE!</v>
      </c>
      <c r="BD1043" s="28" t="e">
        <f>Table24[[#This Row],[SAF/kg]]*Table24[[#This Row],[Conversion Rate]]</f>
        <v>#VALUE!</v>
      </c>
      <c r="BE1043" s="30" cm="1">
        <f t="array" ref="BE1043">IF(COUNTIFS(F$20:F$1213,F1043,G$20:G$1213,G1043)&gt;1,
    _xlfn.PERCENTRANK.INC(
        _xlfn._xlws.FILTER(AO$20:AO$1213, (F$20:F$1213=F1043)*(G$20:G$1213=G1043)*ISNUMBER(AO$20:AO$1213)),
        AO1043
    ),
    0
)</f>
        <v>0.5</v>
      </c>
      <c r="BF1043" s="28" t="str">
        <f t="shared" si="16"/>
        <v>Orange</v>
      </c>
    </row>
    <row r="1044" spans="3:58">
      <c r="C1044" s="6" t="s">
        <v>20</v>
      </c>
      <c r="D1044" s="4" t="s">
        <v>21</v>
      </c>
      <c r="E1044" s="4" t="s">
        <v>22</v>
      </c>
      <c r="F1044" s="4" t="s">
        <v>85</v>
      </c>
      <c r="G1044" s="4" t="s">
        <v>86</v>
      </c>
      <c r="H1044" s="4" t="s">
        <v>799</v>
      </c>
      <c r="I1044" s="4" t="s">
        <v>795</v>
      </c>
      <c r="J1044" s="4" t="s">
        <v>776</v>
      </c>
      <c r="K1044" s="4" t="s">
        <v>778</v>
      </c>
      <c r="L10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PharmaNoExpressMIALHRUSGBAMERICASEMEA</v>
      </c>
      <c r="M1044" s="7">
        <v>1203.9099999999992</v>
      </c>
      <c r="N1044" s="4">
        <v>260</v>
      </c>
      <c r="O1044" s="13">
        <v>4.6304230769230736</v>
      </c>
      <c r="P1044" s="8" t="s">
        <v>909</v>
      </c>
      <c r="Q1044" s="12" t="s">
        <v>472</v>
      </c>
      <c r="R1044" s="12" t="s">
        <v>792</v>
      </c>
      <c r="S1044" s="12" t="s">
        <v>57</v>
      </c>
      <c r="T1044" s="12" t="s">
        <v>859</v>
      </c>
      <c r="U1044" s="22"/>
      <c r="V1044" s="12">
        <v>150</v>
      </c>
      <c r="W1044" s="12"/>
      <c r="X1044" s="12">
        <v>1.5</v>
      </c>
      <c r="Y1044" s="12">
        <v>1.5</v>
      </c>
      <c r="Z1044" s="12">
        <v>1.5</v>
      </c>
      <c r="AA1044" s="12">
        <v>1.5</v>
      </c>
      <c r="AB1044" s="12">
        <v>1.5</v>
      </c>
      <c r="AC1044" s="12">
        <v>1.5</v>
      </c>
      <c r="AD1044" s="12">
        <v>1.5</v>
      </c>
      <c r="AE1044" s="12"/>
      <c r="AF1044" s="12" t="s">
        <v>881</v>
      </c>
      <c r="AG1044" s="12" t="s">
        <v>881</v>
      </c>
      <c r="AH1044" s="12">
        <v>0.12</v>
      </c>
      <c r="AI1044" s="12" t="s">
        <v>882</v>
      </c>
      <c r="AJ1044" s="12" t="s">
        <v>883</v>
      </c>
      <c r="AK1044" s="12" t="s">
        <v>881</v>
      </c>
      <c r="AL1044" s="16" t="s">
        <v>885</v>
      </c>
      <c r="AM1044" s="12" t="s">
        <v>1500</v>
      </c>
      <c r="AN1044" s="27">
        <f>VLOOKUP(Table24[[#This Row],[USD conversion]],Sheet2!A:B,2,FALSE)</f>
        <v>1</v>
      </c>
      <c r="AO1044" s="28">
        <f>Table24[[#This Row],[Min Charge]]*Table24[[#This Row],[Conversion Rate]]</f>
        <v>150</v>
      </c>
      <c r="AP1044" s="28">
        <f>Table24[[#This Row],[45]]*Table24[[#This Row],[Conversion Rate]]</f>
        <v>0</v>
      </c>
      <c r="AQ1044" s="28">
        <f>Table24[[#This Row],[100]]*Table24[[#This Row],[Conversion Rate]]</f>
        <v>1.5</v>
      </c>
      <c r="AR1044" s="28">
        <f>Table24[[#This Row],[200]]*Table24[[#This Row],[Conversion Rate]]</f>
        <v>1.5</v>
      </c>
      <c r="AS1044" s="28">
        <f>Table24[[#This Row],[300]]*Table24[[#This Row],[Conversion Rate]]</f>
        <v>1.5</v>
      </c>
      <c r="AT1044" s="28">
        <f>Table24[[#This Row],[500]]*Table24[[#This Row],[Conversion Rate]]</f>
        <v>1.5</v>
      </c>
      <c r="AU1044" s="28">
        <f>Table24[[#This Row],[1000]]*Table24[[#This Row],[Conversion Rate]]</f>
        <v>1.5</v>
      </c>
      <c r="AV1044" s="28">
        <f>Table24[[#This Row],[2500]]*Table24[[#This Row],[Conversion Rate]]</f>
        <v>1.5</v>
      </c>
      <c r="AW1044" s="28">
        <f>Table24[[#This Row],[5000]]*Table24[[#This Row],[Conversion Rate]]</f>
        <v>1.5</v>
      </c>
      <c r="AX1044" s="28">
        <f>Table24[[#This Row],[All In/ ++]]</f>
        <v>0</v>
      </c>
      <c r="AY1044" s="28" t="e">
        <f>Table24[[#This Row],[FSC]]*Table24[[#This Row],[Conversion Rate]]</f>
        <v>#VALUE!</v>
      </c>
      <c r="AZ1044" s="28" t="e">
        <f>Table24[[#This Row],[SSC]]*Table24[[#This Row],[Conversion Rate]]</f>
        <v>#VALUE!</v>
      </c>
      <c r="BA1044" s="28">
        <f>Table24[[#This Row],[Screening]]*Table24[[#This Row],[Conversion Rate]]</f>
        <v>0.12</v>
      </c>
      <c r="BB1044" s="28" t="e">
        <f>Table24[[#This Row],[Other Charges]]*Table24[[#This Row],[Conversion Rate]]</f>
        <v>#VALUE!</v>
      </c>
      <c r="BC1044" s="28" t="e">
        <f>Table24[[#This Row],[Dry Ice Charge]]*Table24[[#This Row],[Conversion Rate]]</f>
        <v>#VALUE!</v>
      </c>
      <c r="BD1044" s="28" t="e">
        <f>Table24[[#This Row],[SAF/kg]]*Table24[[#This Row],[Conversion Rate]]</f>
        <v>#VALUE!</v>
      </c>
      <c r="BE1044" s="30" cm="1">
        <f t="array" ref="BE1044">IF(COUNTIFS(F$20:F$1213,F1044,G$20:G$1213,G1044)&gt;1,
    _xlfn.PERCENTRANK.INC(
        _xlfn._xlws.FILTER(AO$20:AO$1213, (F$20:F$1213=F1044)*(G$20:G$1213=G1044)*ISNUMBER(AO$20:AO$1213)),
        AO1044
    ),
    0
)</f>
        <v>0.44400000000000001</v>
      </c>
      <c r="BF1044" s="28" t="str">
        <f t="shared" si="16"/>
        <v>Orange</v>
      </c>
    </row>
    <row r="1045" spans="3:58">
      <c r="C1045" s="6" t="s">
        <v>20</v>
      </c>
      <c r="D1045" s="4" t="s">
        <v>472</v>
      </c>
      <c r="E1045" s="4" t="s">
        <v>22</v>
      </c>
      <c r="F1045" s="4" t="s">
        <v>85</v>
      </c>
      <c r="G1045" s="4" t="s">
        <v>86</v>
      </c>
      <c r="H1045" s="4" t="s">
        <v>799</v>
      </c>
      <c r="I1045" s="4" t="s">
        <v>795</v>
      </c>
      <c r="J1045" s="4" t="s">
        <v>776</v>
      </c>
      <c r="K1045" s="4" t="s">
        <v>778</v>
      </c>
      <c r="L10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PharmaYesExpressMIALHRUSGBAMERICASEMEA</v>
      </c>
      <c r="M1045" s="7">
        <v>16658.228547999992</v>
      </c>
      <c r="N1045" s="4">
        <v>485</v>
      </c>
      <c r="O1045" s="13">
        <v>34.346862985566993</v>
      </c>
      <c r="P1045" s="8" t="s">
        <v>909</v>
      </c>
      <c r="Q1045" s="12" t="s">
        <v>472</v>
      </c>
      <c r="R1045" s="12" t="s">
        <v>792</v>
      </c>
      <c r="S1045" s="12" t="s">
        <v>57</v>
      </c>
      <c r="T1045" s="12" t="s">
        <v>859</v>
      </c>
      <c r="U1045" s="22"/>
      <c r="V1045" s="12">
        <v>150</v>
      </c>
      <c r="W1045" s="12"/>
      <c r="X1045" s="12">
        <v>1.25</v>
      </c>
      <c r="Y1045" s="12">
        <v>1.25</v>
      </c>
      <c r="Z1045" s="12">
        <v>1.25</v>
      </c>
      <c r="AA1045" s="12">
        <v>1.25</v>
      </c>
      <c r="AB1045" s="12">
        <v>1.25</v>
      </c>
      <c r="AC1045" s="12">
        <v>1.25</v>
      </c>
      <c r="AD1045" s="12">
        <v>1.25</v>
      </c>
      <c r="AE1045" s="12"/>
      <c r="AF1045" s="12" t="s">
        <v>881</v>
      </c>
      <c r="AG1045" s="12" t="s">
        <v>881</v>
      </c>
      <c r="AH1045" s="12">
        <v>0.12</v>
      </c>
      <c r="AI1045" s="12" t="s">
        <v>882</v>
      </c>
      <c r="AJ1045" s="12" t="s">
        <v>883</v>
      </c>
      <c r="AK1045" s="12" t="s">
        <v>881</v>
      </c>
      <c r="AL1045" s="16" t="s">
        <v>898</v>
      </c>
      <c r="AM1045" s="12" t="s">
        <v>1500</v>
      </c>
      <c r="AN1045" s="27">
        <f>VLOOKUP(Table24[[#This Row],[USD conversion]],Sheet2!A:B,2,FALSE)</f>
        <v>1</v>
      </c>
      <c r="AO1045" s="28">
        <f>Table24[[#This Row],[Min Charge]]*Table24[[#This Row],[Conversion Rate]]</f>
        <v>150</v>
      </c>
      <c r="AP1045" s="28">
        <f>Table24[[#This Row],[45]]*Table24[[#This Row],[Conversion Rate]]</f>
        <v>0</v>
      </c>
      <c r="AQ1045" s="28">
        <f>Table24[[#This Row],[100]]*Table24[[#This Row],[Conversion Rate]]</f>
        <v>1.25</v>
      </c>
      <c r="AR1045" s="28">
        <f>Table24[[#This Row],[200]]*Table24[[#This Row],[Conversion Rate]]</f>
        <v>1.25</v>
      </c>
      <c r="AS1045" s="28">
        <f>Table24[[#This Row],[300]]*Table24[[#This Row],[Conversion Rate]]</f>
        <v>1.25</v>
      </c>
      <c r="AT1045" s="28">
        <f>Table24[[#This Row],[500]]*Table24[[#This Row],[Conversion Rate]]</f>
        <v>1.25</v>
      </c>
      <c r="AU1045" s="28">
        <f>Table24[[#This Row],[1000]]*Table24[[#This Row],[Conversion Rate]]</f>
        <v>1.25</v>
      </c>
      <c r="AV1045" s="28">
        <f>Table24[[#This Row],[2500]]*Table24[[#This Row],[Conversion Rate]]</f>
        <v>1.25</v>
      </c>
      <c r="AW1045" s="28">
        <f>Table24[[#This Row],[5000]]*Table24[[#This Row],[Conversion Rate]]</f>
        <v>1.25</v>
      </c>
      <c r="AX1045" s="28">
        <f>Table24[[#This Row],[All In/ ++]]</f>
        <v>0</v>
      </c>
      <c r="AY1045" s="28" t="e">
        <f>Table24[[#This Row],[FSC]]*Table24[[#This Row],[Conversion Rate]]</f>
        <v>#VALUE!</v>
      </c>
      <c r="AZ1045" s="28" t="e">
        <f>Table24[[#This Row],[SSC]]*Table24[[#This Row],[Conversion Rate]]</f>
        <v>#VALUE!</v>
      </c>
      <c r="BA1045" s="28">
        <f>Table24[[#This Row],[Screening]]*Table24[[#This Row],[Conversion Rate]]</f>
        <v>0.12</v>
      </c>
      <c r="BB1045" s="28" t="e">
        <f>Table24[[#This Row],[Other Charges]]*Table24[[#This Row],[Conversion Rate]]</f>
        <v>#VALUE!</v>
      </c>
      <c r="BC1045" s="28" t="e">
        <f>Table24[[#This Row],[Dry Ice Charge]]*Table24[[#This Row],[Conversion Rate]]</f>
        <v>#VALUE!</v>
      </c>
      <c r="BD1045" s="28" t="e">
        <f>Table24[[#This Row],[SAF/kg]]*Table24[[#This Row],[Conversion Rate]]</f>
        <v>#VALUE!</v>
      </c>
      <c r="BE1045" s="30" cm="1">
        <f t="array" ref="BE1045">IF(COUNTIFS(F$20:F$1213,F1045,G$20:G$1213,G1045)&gt;1,
    _xlfn.PERCENTRANK.INC(
        _xlfn._xlws.FILTER(AO$20:AO$1213, (F$20:F$1213=F1045)*(G$20:G$1213=G1045)*ISNUMBER(AO$20:AO$1213)),
        AO1045
    ),
    0
)</f>
        <v>0.44400000000000001</v>
      </c>
      <c r="BF1045" s="28" t="str">
        <f t="shared" si="16"/>
        <v>Orange</v>
      </c>
    </row>
    <row r="1046" spans="3:58" hidden="1">
      <c r="C1046" s="6" t="s">
        <v>20</v>
      </c>
      <c r="D1046" s="4" t="s">
        <v>21</v>
      </c>
      <c r="E1046" s="4" t="s">
        <v>22</v>
      </c>
      <c r="F1046" s="4" t="s">
        <v>85</v>
      </c>
      <c r="G1046" s="4" t="s">
        <v>192</v>
      </c>
      <c r="H1046" s="4" t="s">
        <v>799</v>
      </c>
      <c r="I1046" s="4" t="s">
        <v>828</v>
      </c>
      <c r="J1046" s="4" t="s">
        <v>776</v>
      </c>
      <c r="K1046" s="4" t="s">
        <v>776</v>
      </c>
      <c r="L10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PharmaNoExpressMIALIMUSPEAMERICASAMERICAS</v>
      </c>
      <c r="M1046" s="7">
        <v>5885.8899559999991</v>
      </c>
      <c r="N1046" s="4">
        <v>282</v>
      </c>
      <c r="O1046" s="13">
        <v>20.871950198581558</v>
      </c>
      <c r="P1046" s="8" t="s">
        <v>909</v>
      </c>
      <c r="Q1046" s="12" t="s">
        <v>472</v>
      </c>
      <c r="R1046" s="12" t="s">
        <v>792</v>
      </c>
      <c r="S1046" s="12" t="s">
        <v>33</v>
      </c>
      <c r="T1046" s="12" t="s">
        <v>859</v>
      </c>
      <c r="U1046" s="22"/>
      <c r="V1046" s="12">
        <v>150</v>
      </c>
      <c r="W1046" s="12"/>
      <c r="X1046" s="12">
        <v>3</v>
      </c>
      <c r="Y1046" s="12">
        <v>3</v>
      </c>
      <c r="Z1046" s="12">
        <v>3</v>
      </c>
      <c r="AA1046" s="12">
        <v>3</v>
      </c>
      <c r="AB1046" s="12">
        <v>3</v>
      </c>
      <c r="AC1046" s="12">
        <v>3</v>
      </c>
      <c r="AD1046" s="12">
        <v>3</v>
      </c>
      <c r="AE1046" s="12"/>
      <c r="AF1046" s="12" t="s">
        <v>881</v>
      </c>
      <c r="AG1046" s="12" t="s">
        <v>881</v>
      </c>
      <c r="AH1046" s="12">
        <v>0.12</v>
      </c>
      <c r="AI1046" s="12" t="s">
        <v>882</v>
      </c>
      <c r="AJ1046" s="12" t="s">
        <v>883</v>
      </c>
      <c r="AK1046" s="12" t="s">
        <v>881</v>
      </c>
      <c r="AL1046" s="16" t="s">
        <v>885</v>
      </c>
      <c r="AM1046" s="12" t="s">
        <v>1500</v>
      </c>
      <c r="AN1046" s="27">
        <f>VLOOKUP(Table24[[#This Row],[USD conversion]],Sheet2!A:B,2,FALSE)</f>
        <v>1</v>
      </c>
      <c r="AO1046" s="28">
        <f>Table24[[#This Row],[Min Charge]]*Table24[[#This Row],[Conversion Rate]]</f>
        <v>150</v>
      </c>
      <c r="AP1046" s="28">
        <f>Table24[[#This Row],[45]]*Table24[[#This Row],[Conversion Rate]]</f>
        <v>0</v>
      </c>
      <c r="AQ1046" s="28">
        <f>Table24[[#This Row],[100]]*Table24[[#This Row],[Conversion Rate]]</f>
        <v>3</v>
      </c>
      <c r="AR1046" s="28">
        <f>Table24[[#This Row],[200]]*Table24[[#This Row],[Conversion Rate]]</f>
        <v>3</v>
      </c>
      <c r="AS1046" s="28">
        <f>Table24[[#This Row],[300]]*Table24[[#This Row],[Conversion Rate]]</f>
        <v>3</v>
      </c>
      <c r="AT1046" s="28">
        <f>Table24[[#This Row],[500]]*Table24[[#This Row],[Conversion Rate]]</f>
        <v>3</v>
      </c>
      <c r="AU1046" s="28">
        <f>Table24[[#This Row],[1000]]*Table24[[#This Row],[Conversion Rate]]</f>
        <v>3</v>
      </c>
      <c r="AV1046" s="28">
        <f>Table24[[#This Row],[2500]]*Table24[[#This Row],[Conversion Rate]]</f>
        <v>3</v>
      </c>
      <c r="AW1046" s="28">
        <f>Table24[[#This Row],[5000]]*Table24[[#This Row],[Conversion Rate]]</f>
        <v>3</v>
      </c>
      <c r="AX1046" s="28">
        <f>Table24[[#This Row],[All In/ ++]]</f>
        <v>0</v>
      </c>
      <c r="AY1046" s="28" t="e">
        <f>Table24[[#This Row],[FSC]]*Table24[[#This Row],[Conversion Rate]]</f>
        <v>#VALUE!</v>
      </c>
      <c r="AZ1046" s="28" t="e">
        <f>Table24[[#This Row],[SSC]]*Table24[[#This Row],[Conversion Rate]]</f>
        <v>#VALUE!</v>
      </c>
      <c r="BA1046" s="28">
        <f>Table24[[#This Row],[Screening]]*Table24[[#This Row],[Conversion Rate]]</f>
        <v>0.12</v>
      </c>
      <c r="BB1046" s="28" t="e">
        <f>Table24[[#This Row],[Other Charges]]*Table24[[#This Row],[Conversion Rate]]</f>
        <v>#VALUE!</v>
      </c>
      <c r="BC1046" s="28" t="e">
        <f>Table24[[#This Row],[Dry Ice Charge]]*Table24[[#This Row],[Conversion Rate]]</f>
        <v>#VALUE!</v>
      </c>
      <c r="BD1046" s="28" t="e">
        <f>Table24[[#This Row],[SAF/kg]]*Table24[[#This Row],[Conversion Rate]]</f>
        <v>#VALUE!</v>
      </c>
      <c r="BE1046" s="30" cm="1">
        <f t="array" ref="BE1046">IF(COUNTIFS(F$20:F$1213,F1046,G$20:G$1213,G1046)&gt;1,
    _xlfn.PERCENTRANK.INC(
        _xlfn._xlws.FILTER(AO$20:AO$1213, (F$20:F$1213=F1046)*(G$20:G$1213=G1046)*ISNUMBER(AO$20:AO$1213)),
        AO1046
    ),
    0
)</f>
        <v>0.33300000000000002</v>
      </c>
      <c r="BF1046" s="28" t="str">
        <f t="shared" si="16"/>
        <v>Orange</v>
      </c>
    </row>
    <row r="1047" spans="3:58" hidden="1">
      <c r="C1047" s="6" t="s">
        <v>20</v>
      </c>
      <c r="D1047" s="4" t="s">
        <v>472</v>
      </c>
      <c r="E1047" s="4" t="s">
        <v>22</v>
      </c>
      <c r="F1047" s="4" t="s">
        <v>85</v>
      </c>
      <c r="G1047" s="4" t="s">
        <v>116</v>
      </c>
      <c r="H1047" s="4" t="s">
        <v>799</v>
      </c>
      <c r="I1047" s="4" t="s">
        <v>815</v>
      </c>
      <c r="J1047" s="4" t="s">
        <v>776</v>
      </c>
      <c r="K1047" s="4" t="s">
        <v>776</v>
      </c>
      <c r="L10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PharmaYesExpressMIAMEXUSMXAMERICASAMERICAS</v>
      </c>
      <c r="M1047" s="7">
        <v>42006.854296400015</v>
      </c>
      <c r="N1047" s="4">
        <v>384</v>
      </c>
      <c r="O1047" s="13">
        <v>109.39284973020837</v>
      </c>
      <c r="P1047" s="8" t="s">
        <v>909</v>
      </c>
      <c r="Q1047" s="12" t="s">
        <v>472</v>
      </c>
      <c r="R1047" s="12" t="s">
        <v>792</v>
      </c>
      <c r="S1047" s="12" t="s">
        <v>33</v>
      </c>
      <c r="T1047" s="12" t="s">
        <v>859</v>
      </c>
      <c r="U1047" s="22"/>
      <c r="V1047" s="12">
        <v>150</v>
      </c>
      <c r="W1047" s="12"/>
      <c r="X1047" s="12">
        <v>2.75</v>
      </c>
      <c r="Y1047" s="12">
        <v>2.75</v>
      </c>
      <c r="Z1047" s="12">
        <v>2.75</v>
      </c>
      <c r="AA1047" s="12">
        <v>2.75</v>
      </c>
      <c r="AB1047" s="12">
        <v>2.75</v>
      </c>
      <c r="AC1047" s="12">
        <v>2.75</v>
      </c>
      <c r="AD1047" s="12">
        <v>2.75</v>
      </c>
      <c r="AE1047" s="12"/>
      <c r="AF1047" s="12" t="s">
        <v>881</v>
      </c>
      <c r="AG1047" s="12" t="s">
        <v>881</v>
      </c>
      <c r="AH1047" s="12">
        <v>0.12</v>
      </c>
      <c r="AI1047" s="12" t="s">
        <v>882</v>
      </c>
      <c r="AJ1047" s="12" t="s">
        <v>883</v>
      </c>
      <c r="AK1047" s="12" t="s">
        <v>881</v>
      </c>
      <c r="AL1047" s="16" t="s">
        <v>898</v>
      </c>
      <c r="AM1047" s="12" t="s">
        <v>1500</v>
      </c>
      <c r="AN1047" s="27">
        <f>VLOOKUP(Table24[[#This Row],[USD conversion]],Sheet2!A:B,2,FALSE)</f>
        <v>1</v>
      </c>
      <c r="AO1047" s="28">
        <f>Table24[[#This Row],[Min Charge]]*Table24[[#This Row],[Conversion Rate]]</f>
        <v>150</v>
      </c>
      <c r="AP1047" s="28">
        <f>Table24[[#This Row],[45]]*Table24[[#This Row],[Conversion Rate]]</f>
        <v>0</v>
      </c>
      <c r="AQ1047" s="28">
        <f>Table24[[#This Row],[100]]*Table24[[#This Row],[Conversion Rate]]</f>
        <v>2.75</v>
      </c>
      <c r="AR1047" s="28">
        <f>Table24[[#This Row],[200]]*Table24[[#This Row],[Conversion Rate]]</f>
        <v>2.75</v>
      </c>
      <c r="AS1047" s="28">
        <f>Table24[[#This Row],[300]]*Table24[[#This Row],[Conversion Rate]]</f>
        <v>2.75</v>
      </c>
      <c r="AT1047" s="28">
        <f>Table24[[#This Row],[500]]*Table24[[#This Row],[Conversion Rate]]</f>
        <v>2.75</v>
      </c>
      <c r="AU1047" s="28">
        <f>Table24[[#This Row],[1000]]*Table24[[#This Row],[Conversion Rate]]</f>
        <v>2.75</v>
      </c>
      <c r="AV1047" s="28">
        <f>Table24[[#This Row],[2500]]*Table24[[#This Row],[Conversion Rate]]</f>
        <v>2.75</v>
      </c>
      <c r="AW1047" s="28">
        <f>Table24[[#This Row],[5000]]*Table24[[#This Row],[Conversion Rate]]</f>
        <v>2.75</v>
      </c>
      <c r="AX1047" s="28">
        <f>Table24[[#This Row],[All In/ ++]]</f>
        <v>0</v>
      </c>
      <c r="AY1047" s="28" t="e">
        <f>Table24[[#This Row],[FSC]]*Table24[[#This Row],[Conversion Rate]]</f>
        <v>#VALUE!</v>
      </c>
      <c r="AZ1047" s="28" t="e">
        <f>Table24[[#This Row],[SSC]]*Table24[[#This Row],[Conversion Rate]]</f>
        <v>#VALUE!</v>
      </c>
      <c r="BA1047" s="28">
        <f>Table24[[#This Row],[Screening]]*Table24[[#This Row],[Conversion Rate]]</f>
        <v>0.12</v>
      </c>
      <c r="BB1047" s="28" t="e">
        <f>Table24[[#This Row],[Other Charges]]*Table24[[#This Row],[Conversion Rate]]</f>
        <v>#VALUE!</v>
      </c>
      <c r="BC1047" s="28" t="e">
        <f>Table24[[#This Row],[Dry Ice Charge]]*Table24[[#This Row],[Conversion Rate]]</f>
        <v>#VALUE!</v>
      </c>
      <c r="BD1047" s="28" t="e">
        <f>Table24[[#This Row],[SAF/kg]]*Table24[[#This Row],[Conversion Rate]]</f>
        <v>#VALUE!</v>
      </c>
      <c r="BE1047" s="30" cm="1">
        <f t="array" ref="BE1047">IF(COUNTIFS(F$20:F$1213,F1047,G$20:G$1213,G1047)&gt;1,
    _xlfn.PERCENTRANK.INC(
        _xlfn._xlws.FILTER(AO$20:AO$1213, (F$20:F$1213=F1047)*(G$20:G$1213=G1047)*ISNUMBER(AO$20:AO$1213)),
        AO1047
    ),
    0
)</f>
        <v>0.33300000000000002</v>
      </c>
      <c r="BF1047" s="28" t="str">
        <f t="shared" si="16"/>
        <v>Orange</v>
      </c>
    </row>
    <row r="1048" spans="3:58" hidden="1">
      <c r="C1048" s="6" t="s">
        <v>20</v>
      </c>
      <c r="D1048" s="4" t="s">
        <v>21</v>
      </c>
      <c r="E1048" s="4" t="s">
        <v>22</v>
      </c>
      <c r="F1048" s="4" t="s">
        <v>85</v>
      </c>
      <c r="G1048" s="4" t="s">
        <v>116</v>
      </c>
      <c r="H1048" s="4" t="s">
        <v>799</v>
      </c>
      <c r="I1048" s="4" t="s">
        <v>815</v>
      </c>
      <c r="J1048" s="4" t="s">
        <v>776</v>
      </c>
      <c r="K1048" s="4" t="s">
        <v>776</v>
      </c>
      <c r="L10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PharmaNoExpressMIAMEXUSMXAMERICASAMERICAS</v>
      </c>
      <c r="M1048" s="7">
        <v>52342.047039000026</v>
      </c>
      <c r="N1048" s="4">
        <v>377</v>
      </c>
      <c r="O1048" s="13">
        <v>138.83832105835552</v>
      </c>
      <c r="P1048" s="8" t="s">
        <v>909</v>
      </c>
      <c r="Q1048" s="12" t="s">
        <v>472</v>
      </c>
      <c r="R1048" s="12" t="s">
        <v>792</v>
      </c>
      <c r="S1048" s="12" t="s">
        <v>33</v>
      </c>
      <c r="T1048" s="12" t="s">
        <v>859</v>
      </c>
      <c r="U1048" s="22"/>
      <c r="V1048" s="12">
        <v>150</v>
      </c>
      <c r="W1048" s="12"/>
      <c r="X1048" s="12">
        <v>3</v>
      </c>
      <c r="Y1048" s="12">
        <v>3</v>
      </c>
      <c r="Z1048" s="12">
        <v>3</v>
      </c>
      <c r="AA1048" s="12">
        <v>3</v>
      </c>
      <c r="AB1048" s="12">
        <v>3</v>
      </c>
      <c r="AC1048" s="12">
        <v>3</v>
      </c>
      <c r="AD1048" s="12">
        <v>3</v>
      </c>
      <c r="AE1048" s="12"/>
      <c r="AF1048" s="12" t="s">
        <v>881</v>
      </c>
      <c r="AG1048" s="12" t="s">
        <v>881</v>
      </c>
      <c r="AH1048" s="12">
        <v>0.12</v>
      </c>
      <c r="AI1048" s="12" t="s">
        <v>882</v>
      </c>
      <c r="AJ1048" s="12" t="s">
        <v>883</v>
      </c>
      <c r="AK1048" s="12" t="s">
        <v>881</v>
      </c>
      <c r="AL1048" s="16" t="s">
        <v>885</v>
      </c>
      <c r="AM1048" s="12" t="s">
        <v>1500</v>
      </c>
      <c r="AN1048" s="27">
        <f>VLOOKUP(Table24[[#This Row],[USD conversion]],Sheet2!A:B,2,FALSE)</f>
        <v>1</v>
      </c>
      <c r="AO1048" s="28">
        <f>Table24[[#This Row],[Min Charge]]*Table24[[#This Row],[Conversion Rate]]</f>
        <v>150</v>
      </c>
      <c r="AP1048" s="28">
        <f>Table24[[#This Row],[45]]*Table24[[#This Row],[Conversion Rate]]</f>
        <v>0</v>
      </c>
      <c r="AQ1048" s="28">
        <f>Table24[[#This Row],[100]]*Table24[[#This Row],[Conversion Rate]]</f>
        <v>3</v>
      </c>
      <c r="AR1048" s="28">
        <f>Table24[[#This Row],[200]]*Table24[[#This Row],[Conversion Rate]]</f>
        <v>3</v>
      </c>
      <c r="AS1048" s="28">
        <f>Table24[[#This Row],[300]]*Table24[[#This Row],[Conversion Rate]]</f>
        <v>3</v>
      </c>
      <c r="AT1048" s="28">
        <f>Table24[[#This Row],[500]]*Table24[[#This Row],[Conversion Rate]]</f>
        <v>3</v>
      </c>
      <c r="AU1048" s="28">
        <f>Table24[[#This Row],[1000]]*Table24[[#This Row],[Conversion Rate]]</f>
        <v>3</v>
      </c>
      <c r="AV1048" s="28">
        <f>Table24[[#This Row],[2500]]*Table24[[#This Row],[Conversion Rate]]</f>
        <v>3</v>
      </c>
      <c r="AW1048" s="28">
        <f>Table24[[#This Row],[5000]]*Table24[[#This Row],[Conversion Rate]]</f>
        <v>3</v>
      </c>
      <c r="AX1048" s="28">
        <f>Table24[[#This Row],[All In/ ++]]</f>
        <v>0</v>
      </c>
      <c r="AY1048" s="28" t="e">
        <f>Table24[[#This Row],[FSC]]*Table24[[#This Row],[Conversion Rate]]</f>
        <v>#VALUE!</v>
      </c>
      <c r="AZ1048" s="28" t="e">
        <f>Table24[[#This Row],[SSC]]*Table24[[#This Row],[Conversion Rate]]</f>
        <v>#VALUE!</v>
      </c>
      <c r="BA1048" s="28">
        <f>Table24[[#This Row],[Screening]]*Table24[[#This Row],[Conversion Rate]]</f>
        <v>0.12</v>
      </c>
      <c r="BB1048" s="28" t="e">
        <f>Table24[[#This Row],[Other Charges]]*Table24[[#This Row],[Conversion Rate]]</f>
        <v>#VALUE!</v>
      </c>
      <c r="BC1048" s="28" t="e">
        <f>Table24[[#This Row],[Dry Ice Charge]]*Table24[[#This Row],[Conversion Rate]]</f>
        <v>#VALUE!</v>
      </c>
      <c r="BD1048" s="28" t="e">
        <f>Table24[[#This Row],[SAF/kg]]*Table24[[#This Row],[Conversion Rate]]</f>
        <v>#VALUE!</v>
      </c>
      <c r="BE1048" s="30" cm="1">
        <f t="array" ref="BE1048">IF(COUNTIFS(F$20:F$1213,F1048,G$20:G$1213,G1048)&gt;1,
    _xlfn.PERCENTRANK.INC(
        _xlfn._xlws.FILTER(AO$20:AO$1213, (F$20:F$1213=F1048)*(G$20:G$1213=G1048)*ISNUMBER(AO$20:AO$1213)),
        AO1048
    ),
    0
)</f>
        <v>0.33300000000000002</v>
      </c>
      <c r="BF1048" s="28" t="str">
        <f t="shared" si="16"/>
        <v>Orange</v>
      </c>
    </row>
    <row r="1049" spans="3:58" hidden="1">
      <c r="C1049" s="6" t="s">
        <v>20</v>
      </c>
      <c r="D1049" s="4" t="s">
        <v>21</v>
      </c>
      <c r="E1049" s="4" t="s">
        <v>22</v>
      </c>
      <c r="F1049" s="4" t="s">
        <v>85</v>
      </c>
      <c r="G1049" s="4" t="s">
        <v>32</v>
      </c>
      <c r="H1049" s="4" t="s">
        <v>799</v>
      </c>
      <c r="I1049" s="4" t="s">
        <v>799</v>
      </c>
      <c r="J1049" s="4" t="s">
        <v>776</v>
      </c>
      <c r="K1049" s="4" t="s">
        <v>776</v>
      </c>
      <c r="L10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PharmaNoExpressMIAORDUSUSAMERICASAMERICAS</v>
      </c>
      <c r="M1049" s="7">
        <v>3311.6568445999915</v>
      </c>
      <c r="N1049" s="4">
        <v>316</v>
      </c>
      <c r="O1049" s="13">
        <v>10.479926723417694</v>
      </c>
      <c r="P1049" s="8" t="s">
        <v>909</v>
      </c>
      <c r="Q1049" s="12" t="s">
        <v>472</v>
      </c>
      <c r="R1049" s="12" t="s">
        <v>791</v>
      </c>
      <c r="S1049" s="12"/>
      <c r="T1049" s="12" t="s">
        <v>859</v>
      </c>
      <c r="U1049" s="22"/>
      <c r="V1049" s="12">
        <v>150</v>
      </c>
      <c r="W1049" s="12"/>
      <c r="X1049" s="12">
        <v>2.5</v>
      </c>
      <c r="Y1049" s="12">
        <v>2.5</v>
      </c>
      <c r="Z1049" s="12">
        <v>2.5</v>
      </c>
      <c r="AA1049" s="12">
        <v>2.5</v>
      </c>
      <c r="AB1049" s="12">
        <v>2.5</v>
      </c>
      <c r="AC1049" s="12">
        <v>2.5</v>
      </c>
      <c r="AD1049" s="12">
        <v>2.5</v>
      </c>
      <c r="AE1049" s="12"/>
      <c r="AF1049" s="12" t="s">
        <v>881</v>
      </c>
      <c r="AG1049" s="12" t="s">
        <v>881</v>
      </c>
      <c r="AH1049" s="12">
        <v>0.12</v>
      </c>
      <c r="AI1049" s="12" t="s">
        <v>882</v>
      </c>
      <c r="AJ1049" s="12" t="s">
        <v>883</v>
      </c>
      <c r="AK1049" s="12" t="s">
        <v>881</v>
      </c>
      <c r="AL1049" s="16" t="s">
        <v>885</v>
      </c>
      <c r="AM1049" s="12" t="s">
        <v>1500</v>
      </c>
      <c r="AN1049" s="27">
        <f>VLOOKUP(Table24[[#This Row],[USD conversion]],Sheet2!A:B,2,FALSE)</f>
        <v>1</v>
      </c>
      <c r="AO1049" s="28">
        <f>Table24[[#This Row],[Min Charge]]*Table24[[#This Row],[Conversion Rate]]</f>
        <v>150</v>
      </c>
      <c r="AP1049" s="28">
        <f>Table24[[#This Row],[45]]*Table24[[#This Row],[Conversion Rate]]</f>
        <v>0</v>
      </c>
      <c r="AQ1049" s="28">
        <f>Table24[[#This Row],[100]]*Table24[[#This Row],[Conversion Rate]]</f>
        <v>2.5</v>
      </c>
      <c r="AR1049" s="28">
        <f>Table24[[#This Row],[200]]*Table24[[#This Row],[Conversion Rate]]</f>
        <v>2.5</v>
      </c>
      <c r="AS1049" s="28">
        <f>Table24[[#This Row],[300]]*Table24[[#This Row],[Conversion Rate]]</f>
        <v>2.5</v>
      </c>
      <c r="AT1049" s="28">
        <f>Table24[[#This Row],[500]]*Table24[[#This Row],[Conversion Rate]]</f>
        <v>2.5</v>
      </c>
      <c r="AU1049" s="28">
        <f>Table24[[#This Row],[1000]]*Table24[[#This Row],[Conversion Rate]]</f>
        <v>2.5</v>
      </c>
      <c r="AV1049" s="28">
        <f>Table24[[#This Row],[2500]]*Table24[[#This Row],[Conversion Rate]]</f>
        <v>2.5</v>
      </c>
      <c r="AW1049" s="28">
        <f>Table24[[#This Row],[5000]]*Table24[[#This Row],[Conversion Rate]]</f>
        <v>2.5</v>
      </c>
      <c r="AX1049" s="28">
        <f>Table24[[#This Row],[All In/ ++]]</f>
        <v>0</v>
      </c>
      <c r="AY1049" s="28" t="e">
        <f>Table24[[#This Row],[FSC]]*Table24[[#This Row],[Conversion Rate]]</f>
        <v>#VALUE!</v>
      </c>
      <c r="AZ1049" s="28" t="e">
        <f>Table24[[#This Row],[SSC]]*Table24[[#This Row],[Conversion Rate]]</f>
        <v>#VALUE!</v>
      </c>
      <c r="BA1049" s="28">
        <f>Table24[[#This Row],[Screening]]*Table24[[#This Row],[Conversion Rate]]</f>
        <v>0.12</v>
      </c>
      <c r="BB1049" s="28" t="e">
        <f>Table24[[#This Row],[Other Charges]]*Table24[[#This Row],[Conversion Rate]]</f>
        <v>#VALUE!</v>
      </c>
      <c r="BC1049" s="28" t="e">
        <f>Table24[[#This Row],[Dry Ice Charge]]*Table24[[#This Row],[Conversion Rate]]</f>
        <v>#VALUE!</v>
      </c>
      <c r="BD1049" s="28" t="e">
        <f>Table24[[#This Row],[SAF/kg]]*Table24[[#This Row],[Conversion Rate]]</f>
        <v>#VALUE!</v>
      </c>
      <c r="BE1049" s="30" cm="1">
        <f t="array" ref="BE1049">IF(COUNTIFS(F$20:F$1213,F1049,G$20:G$1213,G1049)&gt;1,
    _xlfn.PERCENTRANK.INC(
        _xlfn._xlws.FILTER(AO$20:AO$1213, (F$20:F$1213=F1049)*(G$20:G$1213=G1049)*ISNUMBER(AO$20:AO$1213)),
        AO1049
    ),
    0
)</f>
        <v>0.75</v>
      </c>
      <c r="BF1049" s="28" t="str">
        <f t="shared" si="16"/>
        <v>Red</v>
      </c>
    </row>
    <row r="1050" spans="3:58" hidden="1">
      <c r="C1050" s="6" t="s">
        <v>20</v>
      </c>
      <c r="D1050" s="4" t="s">
        <v>472</v>
      </c>
      <c r="E1050" s="4" t="s">
        <v>22</v>
      </c>
      <c r="F1050" s="4" t="s">
        <v>85</v>
      </c>
      <c r="G1050" s="4" t="s">
        <v>32</v>
      </c>
      <c r="H1050" s="4" t="s">
        <v>799</v>
      </c>
      <c r="I1050" s="4" t="s">
        <v>799</v>
      </c>
      <c r="J1050" s="4" t="s">
        <v>776</v>
      </c>
      <c r="K1050" s="4" t="s">
        <v>776</v>
      </c>
      <c r="L10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PharmaYesExpressMIAORDUSUSAMERICASAMERICAS</v>
      </c>
      <c r="M1050" s="7">
        <v>7316.7044639999986</v>
      </c>
      <c r="N1050" s="4">
        <v>300</v>
      </c>
      <c r="O1050" s="13">
        <v>24.389014879999994</v>
      </c>
      <c r="P1050" s="8" t="s">
        <v>909</v>
      </c>
      <c r="Q1050" s="12" t="s">
        <v>472</v>
      </c>
      <c r="R1050" s="12" t="s">
        <v>791</v>
      </c>
      <c r="S1050" s="12"/>
      <c r="T1050" s="12" t="s">
        <v>859</v>
      </c>
      <c r="U1050" s="22"/>
      <c r="V1050" s="12">
        <v>150</v>
      </c>
      <c r="W1050" s="12"/>
      <c r="X1050" s="12" t="s">
        <v>897</v>
      </c>
      <c r="Y1050" s="12" t="s">
        <v>897</v>
      </c>
      <c r="Z1050" s="12" t="s">
        <v>897</v>
      </c>
      <c r="AA1050" s="12" t="s">
        <v>897</v>
      </c>
      <c r="AB1050" s="12" t="s">
        <v>897</v>
      </c>
      <c r="AC1050" s="12" t="s">
        <v>897</v>
      </c>
      <c r="AD1050" s="12" t="s">
        <v>897</v>
      </c>
      <c r="AE1050" s="12"/>
      <c r="AF1050" s="12" t="s">
        <v>881</v>
      </c>
      <c r="AG1050" s="12" t="s">
        <v>881</v>
      </c>
      <c r="AH1050" s="12">
        <v>0.12</v>
      </c>
      <c r="AI1050" s="12" t="s">
        <v>882</v>
      </c>
      <c r="AJ1050" s="12" t="s">
        <v>883</v>
      </c>
      <c r="AK1050" s="12" t="s">
        <v>881</v>
      </c>
      <c r="AL1050" s="16" t="s">
        <v>898</v>
      </c>
      <c r="AM1050" s="12" t="s">
        <v>1500</v>
      </c>
      <c r="AN1050" s="27">
        <f>VLOOKUP(Table24[[#This Row],[USD conversion]],Sheet2!A:B,2,FALSE)</f>
        <v>1</v>
      </c>
      <c r="AO1050" s="28">
        <f>Table24[[#This Row],[Min Charge]]*Table24[[#This Row],[Conversion Rate]]</f>
        <v>150</v>
      </c>
      <c r="AP1050" s="28">
        <f>Table24[[#This Row],[45]]*Table24[[#This Row],[Conversion Rate]]</f>
        <v>0</v>
      </c>
      <c r="AQ1050" s="28">
        <f>Table24[[#This Row],[100]]*Table24[[#This Row],[Conversion Rate]]</f>
        <v>2.25</v>
      </c>
      <c r="AR1050" s="28">
        <f>Table24[[#This Row],[200]]*Table24[[#This Row],[Conversion Rate]]</f>
        <v>2.25</v>
      </c>
      <c r="AS1050" s="28">
        <f>Table24[[#This Row],[300]]*Table24[[#This Row],[Conversion Rate]]</f>
        <v>2.25</v>
      </c>
      <c r="AT1050" s="28">
        <f>Table24[[#This Row],[500]]*Table24[[#This Row],[Conversion Rate]]</f>
        <v>2.25</v>
      </c>
      <c r="AU1050" s="28">
        <f>Table24[[#This Row],[1000]]*Table24[[#This Row],[Conversion Rate]]</f>
        <v>2.25</v>
      </c>
      <c r="AV1050" s="28">
        <f>Table24[[#This Row],[2500]]*Table24[[#This Row],[Conversion Rate]]</f>
        <v>2.25</v>
      </c>
      <c r="AW1050" s="28">
        <f>Table24[[#This Row],[5000]]*Table24[[#This Row],[Conversion Rate]]</f>
        <v>2.25</v>
      </c>
      <c r="AX1050" s="28">
        <f>Table24[[#This Row],[All In/ ++]]</f>
        <v>0</v>
      </c>
      <c r="AY1050" s="28" t="e">
        <f>Table24[[#This Row],[FSC]]*Table24[[#This Row],[Conversion Rate]]</f>
        <v>#VALUE!</v>
      </c>
      <c r="AZ1050" s="28" t="e">
        <f>Table24[[#This Row],[SSC]]*Table24[[#This Row],[Conversion Rate]]</f>
        <v>#VALUE!</v>
      </c>
      <c r="BA1050" s="28">
        <f>Table24[[#This Row],[Screening]]*Table24[[#This Row],[Conversion Rate]]</f>
        <v>0.12</v>
      </c>
      <c r="BB1050" s="28" t="e">
        <f>Table24[[#This Row],[Other Charges]]*Table24[[#This Row],[Conversion Rate]]</f>
        <v>#VALUE!</v>
      </c>
      <c r="BC1050" s="28" t="e">
        <f>Table24[[#This Row],[Dry Ice Charge]]*Table24[[#This Row],[Conversion Rate]]</f>
        <v>#VALUE!</v>
      </c>
      <c r="BD1050" s="28" t="e">
        <f>Table24[[#This Row],[SAF/kg]]*Table24[[#This Row],[Conversion Rate]]</f>
        <v>#VALUE!</v>
      </c>
      <c r="BE1050" s="30" cm="1">
        <f t="array" ref="BE1050">IF(COUNTIFS(F$20:F$1213,F1050,G$20:G$1213,G1050)&gt;1,
    _xlfn.PERCENTRANK.INC(
        _xlfn._xlws.FILTER(AO$20:AO$1213, (F$20:F$1213=F1050)*(G$20:G$1213=G1050)*ISNUMBER(AO$20:AO$1213)),
        AO1050
    ),
    0
)</f>
        <v>0.75</v>
      </c>
      <c r="BF1050" s="28" t="str">
        <f t="shared" si="16"/>
        <v>Red</v>
      </c>
    </row>
    <row r="1051" spans="3:58" hidden="1">
      <c r="C1051" s="6" t="s">
        <v>20</v>
      </c>
      <c r="D1051" s="4" t="s">
        <v>472</v>
      </c>
      <c r="E1051" s="4" t="s">
        <v>22</v>
      </c>
      <c r="F1051" s="4" t="s">
        <v>85</v>
      </c>
      <c r="G1051" s="4" t="s">
        <v>312</v>
      </c>
      <c r="H1051" s="4" t="s">
        <v>799</v>
      </c>
      <c r="I1051" s="4" t="s">
        <v>806</v>
      </c>
      <c r="J1051" s="4" t="s">
        <v>776</v>
      </c>
      <c r="K1051" s="4" t="s">
        <v>776</v>
      </c>
      <c r="L10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PharmaYesExpressMIAYULUSCAAMERICASAMERICAS</v>
      </c>
      <c r="M1051" s="7">
        <v>8408.5934599999982</v>
      </c>
      <c r="N1051" s="4">
        <v>369</v>
      </c>
      <c r="O1051" s="13">
        <v>22.787516151761512</v>
      </c>
      <c r="P1051" s="8" t="s">
        <v>909</v>
      </c>
      <c r="Q1051" s="12" t="s">
        <v>472</v>
      </c>
      <c r="R1051" s="12" t="s">
        <v>792</v>
      </c>
      <c r="S1051" s="12" t="s">
        <v>57</v>
      </c>
      <c r="T1051" s="12" t="s">
        <v>859</v>
      </c>
      <c r="U1051" s="22"/>
      <c r="V1051" s="12">
        <v>150</v>
      </c>
      <c r="W1051" s="12"/>
      <c r="X1051" s="12">
        <v>2.75</v>
      </c>
      <c r="Y1051" s="12">
        <v>2.75</v>
      </c>
      <c r="Z1051" s="12">
        <v>2.75</v>
      </c>
      <c r="AA1051" s="12">
        <v>2.75</v>
      </c>
      <c r="AB1051" s="12">
        <v>2.75</v>
      </c>
      <c r="AC1051" s="12">
        <v>2.75</v>
      </c>
      <c r="AD1051" s="12">
        <v>2.75</v>
      </c>
      <c r="AE1051" s="12"/>
      <c r="AF1051" s="12" t="s">
        <v>881</v>
      </c>
      <c r="AG1051" s="12" t="s">
        <v>881</v>
      </c>
      <c r="AH1051" s="12">
        <v>0.12</v>
      </c>
      <c r="AI1051" s="12" t="s">
        <v>882</v>
      </c>
      <c r="AJ1051" s="12" t="s">
        <v>883</v>
      </c>
      <c r="AK1051" s="12" t="s">
        <v>881</v>
      </c>
      <c r="AL1051" s="16" t="s">
        <v>898</v>
      </c>
      <c r="AM1051" s="12" t="s">
        <v>1500</v>
      </c>
      <c r="AN1051" s="27">
        <f>VLOOKUP(Table24[[#This Row],[USD conversion]],Sheet2!A:B,2,FALSE)</f>
        <v>1</v>
      </c>
      <c r="AO1051" s="28">
        <f>Table24[[#This Row],[Min Charge]]*Table24[[#This Row],[Conversion Rate]]</f>
        <v>150</v>
      </c>
      <c r="AP1051" s="28">
        <f>Table24[[#This Row],[45]]*Table24[[#This Row],[Conversion Rate]]</f>
        <v>0</v>
      </c>
      <c r="AQ1051" s="28">
        <f>Table24[[#This Row],[100]]*Table24[[#This Row],[Conversion Rate]]</f>
        <v>2.75</v>
      </c>
      <c r="AR1051" s="28">
        <f>Table24[[#This Row],[200]]*Table24[[#This Row],[Conversion Rate]]</f>
        <v>2.75</v>
      </c>
      <c r="AS1051" s="28">
        <f>Table24[[#This Row],[300]]*Table24[[#This Row],[Conversion Rate]]</f>
        <v>2.75</v>
      </c>
      <c r="AT1051" s="28">
        <f>Table24[[#This Row],[500]]*Table24[[#This Row],[Conversion Rate]]</f>
        <v>2.75</v>
      </c>
      <c r="AU1051" s="28">
        <f>Table24[[#This Row],[1000]]*Table24[[#This Row],[Conversion Rate]]</f>
        <v>2.75</v>
      </c>
      <c r="AV1051" s="28">
        <f>Table24[[#This Row],[2500]]*Table24[[#This Row],[Conversion Rate]]</f>
        <v>2.75</v>
      </c>
      <c r="AW1051" s="28">
        <f>Table24[[#This Row],[5000]]*Table24[[#This Row],[Conversion Rate]]</f>
        <v>2.75</v>
      </c>
      <c r="AX1051" s="28">
        <f>Table24[[#This Row],[All In/ ++]]</f>
        <v>0</v>
      </c>
      <c r="AY1051" s="28" t="e">
        <f>Table24[[#This Row],[FSC]]*Table24[[#This Row],[Conversion Rate]]</f>
        <v>#VALUE!</v>
      </c>
      <c r="AZ1051" s="28" t="e">
        <f>Table24[[#This Row],[SSC]]*Table24[[#This Row],[Conversion Rate]]</f>
        <v>#VALUE!</v>
      </c>
      <c r="BA1051" s="28">
        <f>Table24[[#This Row],[Screening]]*Table24[[#This Row],[Conversion Rate]]</f>
        <v>0.12</v>
      </c>
      <c r="BB1051" s="28" t="e">
        <f>Table24[[#This Row],[Other Charges]]*Table24[[#This Row],[Conversion Rate]]</f>
        <v>#VALUE!</v>
      </c>
      <c r="BC1051" s="28" t="e">
        <f>Table24[[#This Row],[Dry Ice Charge]]*Table24[[#This Row],[Conversion Rate]]</f>
        <v>#VALUE!</v>
      </c>
      <c r="BD1051" s="28" t="e">
        <f>Table24[[#This Row],[SAF/kg]]*Table24[[#This Row],[Conversion Rate]]</f>
        <v>#VALUE!</v>
      </c>
      <c r="BE1051" s="30" cm="1">
        <f t="array" ref="BE1051">IF(COUNTIFS(F$20:F$1213,F1051,G$20:G$1213,G1051)&gt;1,
    _xlfn.PERCENTRANK.INC(
        _xlfn._xlws.FILTER(AO$20:AO$1213, (F$20:F$1213=F1051)*(G$20:G$1213=G1051)*ISNUMBER(AO$20:AO$1213)),
        AO1051
    ),
    0
)</f>
        <v>1</v>
      </c>
      <c r="BF1051" s="28" t="str">
        <f t="shared" si="16"/>
        <v>Red</v>
      </c>
    </row>
    <row r="1052" spans="3:58" hidden="1">
      <c r="C1052" s="6" t="s">
        <v>20</v>
      </c>
      <c r="D1052" s="4" t="s">
        <v>472</v>
      </c>
      <c r="E1052" s="4" t="s">
        <v>22</v>
      </c>
      <c r="F1052" s="4" t="s">
        <v>480</v>
      </c>
      <c r="G1052" s="4" t="s">
        <v>116</v>
      </c>
      <c r="H1052" s="4" t="s">
        <v>815</v>
      </c>
      <c r="I1052" s="4" t="s">
        <v>815</v>
      </c>
      <c r="J1052" s="4" t="s">
        <v>776</v>
      </c>
      <c r="K1052" s="4" t="s">
        <v>776</v>
      </c>
      <c r="L10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PharmaYesExpressMIDMEXMXMXAMERICASAMERICAS</v>
      </c>
      <c r="M1052" s="7">
        <v>16851.337543999995</v>
      </c>
      <c r="N1052" s="4">
        <v>293</v>
      </c>
      <c r="O1052" s="13">
        <v>57.513097419795201</v>
      </c>
      <c r="P1052" s="8" t="s">
        <v>909</v>
      </c>
      <c r="Q1052" s="12" t="s">
        <v>472</v>
      </c>
      <c r="R1052" s="12" t="s">
        <v>792</v>
      </c>
      <c r="S1052" s="12" t="s">
        <v>33</v>
      </c>
      <c r="T1052" s="12" t="s">
        <v>859</v>
      </c>
      <c r="U1052" s="22"/>
      <c r="V1052" s="12">
        <v>150</v>
      </c>
      <c r="W1052" s="12"/>
      <c r="X1052" s="12">
        <v>2.75</v>
      </c>
      <c r="Y1052" s="12">
        <v>2.75</v>
      </c>
      <c r="Z1052" s="12">
        <v>2.75</v>
      </c>
      <c r="AA1052" s="12">
        <v>2.75</v>
      </c>
      <c r="AB1052" s="12">
        <v>2.75</v>
      </c>
      <c r="AC1052" s="12">
        <v>2.75</v>
      </c>
      <c r="AD1052" s="12">
        <v>2.75</v>
      </c>
      <c r="AE1052" s="12"/>
      <c r="AF1052" s="12" t="s">
        <v>881</v>
      </c>
      <c r="AG1052" s="12" t="s">
        <v>881</v>
      </c>
      <c r="AH1052" s="12">
        <v>0.12</v>
      </c>
      <c r="AI1052" s="12" t="s">
        <v>882</v>
      </c>
      <c r="AJ1052" s="12" t="s">
        <v>883</v>
      </c>
      <c r="AK1052" s="12" t="s">
        <v>881</v>
      </c>
      <c r="AL1052" s="16" t="s">
        <v>898</v>
      </c>
      <c r="AM1052" s="12" t="s">
        <v>1500</v>
      </c>
      <c r="AN1052" s="27">
        <f>VLOOKUP(Table24[[#This Row],[USD conversion]],Sheet2!A:B,2,FALSE)</f>
        <v>1</v>
      </c>
      <c r="AO1052" s="28">
        <f>Table24[[#This Row],[Min Charge]]*Table24[[#This Row],[Conversion Rate]]</f>
        <v>150</v>
      </c>
      <c r="AP1052" s="28">
        <f>Table24[[#This Row],[45]]*Table24[[#This Row],[Conversion Rate]]</f>
        <v>0</v>
      </c>
      <c r="AQ1052" s="28">
        <f>Table24[[#This Row],[100]]*Table24[[#This Row],[Conversion Rate]]</f>
        <v>2.75</v>
      </c>
      <c r="AR1052" s="28">
        <f>Table24[[#This Row],[200]]*Table24[[#This Row],[Conversion Rate]]</f>
        <v>2.75</v>
      </c>
      <c r="AS1052" s="28">
        <f>Table24[[#This Row],[300]]*Table24[[#This Row],[Conversion Rate]]</f>
        <v>2.75</v>
      </c>
      <c r="AT1052" s="28">
        <f>Table24[[#This Row],[500]]*Table24[[#This Row],[Conversion Rate]]</f>
        <v>2.75</v>
      </c>
      <c r="AU1052" s="28">
        <f>Table24[[#This Row],[1000]]*Table24[[#This Row],[Conversion Rate]]</f>
        <v>2.75</v>
      </c>
      <c r="AV1052" s="28">
        <f>Table24[[#This Row],[2500]]*Table24[[#This Row],[Conversion Rate]]</f>
        <v>2.75</v>
      </c>
      <c r="AW1052" s="28">
        <f>Table24[[#This Row],[5000]]*Table24[[#This Row],[Conversion Rate]]</f>
        <v>2.75</v>
      </c>
      <c r="AX1052" s="28">
        <f>Table24[[#This Row],[All In/ ++]]</f>
        <v>0</v>
      </c>
      <c r="AY1052" s="28" t="e">
        <f>Table24[[#This Row],[FSC]]*Table24[[#This Row],[Conversion Rate]]</f>
        <v>#VALUE!</v>
      </c>
      <c r="AZ1052" s="28" t="e">
        <f>Table24[[#This Row],[SSC]]*Table24[[#This Row],[Conversion Rate]]</f>
        <v>#VALUE!</v>
      </c>
      <c r="BA1052" s="28">
        <f>Table24[[#This Row],[Screening]]*Table24[[#This Row],[Conversion Rate]]</f>
        <v>0.12</v>
      </c>
      <c r="BB1052" s="28" t="e">
        <f>Table24[[#This Row],[Other Charges]]*Table24[[#This Row],[Conversion Rate]]</f>
        <v>#VALUE!</v>
      </c>
      <c r="BC1052" s="28" t="e">
        <f>Table24[[#This Row],[Dry Ice Charge]]*Table24[[#This Row],[Conversion Rate]]</f>
        <v>#VALUE!</v>
      </c>
      <c r="BD1052" s="28" t="e">
        <f>Table24[[#This Row],[SAF/kg]]*Table24[[#This Row],[Conversion Rate]]</f>
        <v>#VALUE!</v>
      </c>
      <c r="BE1052" s="30" cm="1">
        <f t="array" ref="BE1052">IF(COUNTIFS(F$20:F$1213,F1052,G$20:G$1213,G1052)&gt;1,
    _xlfn.PERCENTRANK.INC(
        _xlfn._xlws.FILTER(AO$20:AO$1213, (F$20:F$1213=F1052)*(G$20:G$1213=G1052)*ISNUMBER(AO$20:AO$1213)),
        AO1052
    ),
    0
)</f>
        <v>0</v>
      </c>
      <c r="BF1052" s="28" t="str">
        <f t="shared" si="16"/>
        <v>Green</v>
      </c>
    </row>
    <row r="1053" spans="3:58" hidden="1">
      <c r="C1053" s="6" t="s">
        <v>20</v>
      </c>
      <c r="D1053" s="4" t="s">
        <v>21</v>
      </c>
      <c r="E1053" s="4" t="s">
        <v>22</v>
      </c>
      <c r="F1053" s="4" t="s">
        <v>477</v>
      </c>
      <c r="G1053" s="4" t="s">
        <v>116</v>
      </c>
      <c r="H1053" s="4" t="s">
        <v>815</v>
      </c>
      <c r="I1053" s="4" t="s">
        <v>815</v>
      </c>
      <c r="J1053" s="4" t="s">
        <v>776</v>
      </c>
      <c r="K1053" s="4" t="s">
        <v>776</v>
      </c>
      <c r="L10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PharmaNoExpressMTYMEXMXMXAMERICASAMERICAS</v>
      </c>
      <c r="M1053" s="7">
        <v>5169.0067100000015</v>
      </c>
      <c r="N1053" s="4">
        <v>265</v>
      </c>
      <c r="O1053" s="13">
        <v>19.505685698113211</v>
      </c>
      <c r="P1053" s="8" t="s">
        <v>909</v>
      </c>
      <c r="Q1053" s="12" t="s">
        <v>472</v>
      </c>
      <c r="R1053" s="12" t="s">
        <v>792</v>
      </c>
      <c r="S1053" s="12" t="s">
        <v>33</v>
      </c>
      <c r="T1053" s="12" t="s">
        <v>859</v>
      </c>
      <c r="U1053" s="22"/>
      <c r="V1053" s="12">
        <v>150</v>
      </c>
      <c r="W1053" s="12"/>
      <c r="X1053" s="12">
        <v>3</v>
      </c>
      <c r="Y1053" s="12">
        <v>3</v>
      </c>
      <c r="Z1053" s="12">
        <v>3</v>
      </c>
      <c r="AA1053" s="12">
        <v>3</v>
      </c>
      <c r="AB1053" s="12">
        <v>3</v>
      </c>
      <c r="AC1053" s="12">
        <v>3</v>
      </c>
      <c r="AD1053" s="12">
        <v>3</v>
      </c>
      <c r="AE1053" s="12"/>
      <c r="AF1053" s="12" t="s">
        <v>881</v>
      </c>
      <c r="AG1053" s="12" t="s">
        <v>881</v>
      </c>
      <c r="AH1053" s="12">
        <v>0.12</v>
      </c>
      <c r="AI1053" s="12" t="s">
        <v>882</v>
      </c>
      <c r="AJ1053" s="12" t="s">
        <v>883</v>
      </c>
      <c r="AK1053" s="12" t="s">
        <v>881</v>
      </c>
      <c r="AL1053" s="16" t="s">
        <v>885</v>
      </c>
      <c r="AM1053" s="12" t="s">
        <v>1500</v>
      </c>
      <c r="AN1053" s="27">
        <f>VLOOKUP(Table24[[#This Row],[USD conversion]],Sheet2!A:B,2,FALSE)</f>
        <v>1</v>
      </c>
      <c r="AO1053" s="28">
        <f>Table24[[#This Row],[Min Charge]]*Table24[[#This Row],[Conversion Rate]]</f>
        <v>150</v>
      </c>
      <c r="AP1053" s="28">
        <f>Table24[[#This Row],[45]]*Table24[[#This Row],[Conversion Rate]]</f>
        <v>0</v>
      </c>
      <c r="AQ1053" s="28">
        <f>Table24[[#This Row],[100]]*Table24[[#This Row],[Conversion Rate]]</f>
        <v>3</v>
      </c>
      <c r="AR1053" s="28">
        <f>Table24[[#This Row],[200]]*Table24[[#This Row],[Conversion Rate]]</f>
        <v>3</v>
      </c>
      <c r="AS1053" s="28">
        <f>Table24[[#This Row],[300]]*Table24[[#This Row],[Conversion Rate]]</f>
        <v>3</v>
      </c>
      <c r="AT1053" s="28">
        <f>Table24[[#This Row],[500]]*Table24[[#This Row],[Conversion Rate]]</f>
        <v>3</v>
      </c>
      <c r="AU1053" s="28">
        <f>Table24[[#This Row],[1000]]*Table24[[#This Row],[Conversion Rate]]</f>
        <v>3</v>
      </c>
      <c r="AV1053" s="28">
        <f>Table24[[#This Row],[2500]]*Table24[[#This Row],[Conversion Rate]]</f>
        <v>3</v>
      </c>
      <c r="AW1053" s="28">
        <f>Table24[[#This Row],[5000]]*Table24[[#This Row],[Conversion Rate]]</f>
        <v>3</v>
      </c>
      <c r="AX1053" s="28">
        <f>Table24[[#This Row],[All In/ ++]]</f>
        <v>0</v>
      </c>
      <c r="AY1053" s="28" t="e">
        <f>Table24[[#This Row],[FSC]]*Table24[[#This Row],[Conversion Rate]]</f>
        <v>#VALUE!</v>
      </c>
      <c r="AZ1053" s="28" t="e">
        <f>Table24[[#This Row],[SSC]]*Table24[[#This Row],[Conversion Rate]]</f>
        <v>#VALUE!</v>
      </c>
      <c r="BA1053" s="28">
        <f>Table24[[#This Row],[Screening]]*Table24[[#This Row],[Conversion Rate]]</f>
        <v>0.12</v>
      </c>
      <c r="BB1053" s="28" t="e">
        <f>Table24[[#This Row],[Other Charges]]*Table24[[#This Row],[Conversion Rate]]</f>
        <v>#VALUE!</v>
      </c>
      <c r="BC1053" s="28" t="e">
        <f>Table24[[#This Row],[Dry Ice Charge]]*Table24[[#This Row],[Conversion Rate]]</f>
        <v>#VALUE!</v>
      </c>
      <c r="BD1053" s="28" t="e">
        <f>Table24[[#This Row],[SAF/kg]]*Table24[[#This Row],[Conversion Rate]]</f>
        <v>#VALUE!</v>
      </c>
      <c r="BE1053" s="30" cm="1">
        <f t="array" ref="BE1053">IF(COUNTIFS(F$20:F$1213,F1053,G$20:G$1213,G1053)&gt;1,
    _xlfn.PERCENTRANK.INC(
        _xlfn._xlws.FILTER(AO$20:AO$1213, (F$20:F$1213=F1053)*(G$20:G$1213=G1053)*ISNUMBER(AO$20:AO$1213)),
        AO1053
    ),
    0
)</f>
        <v>0</v>
      </c>
      <c r="BF1053" s="28" t="str">
        <f t="shared" si="16"/>
        <v>Green</v>
      </c>
    </row>
    <row r="1054" spans="3:58" hidden="1">
      <c r="C1054" s="6" t="s">
        <v>20</v>
      </c>
      <c r="D1054" s="4" t="s">
        <v>472</v>
      </c>
      <c r="E1054" s="4" t="s">
        <v>22</v>
      </c>
      <c r="F1054" s="4" t="s">
        <v>477</v>
      </c>
      <c r="G1054" s="4" t="s">
        <v>116</v>
      </c>
      <c r="H1054" s="4" t="s">
        <v>815</v>
      </c>
      <c r="I1054" s="4" t="s">
        <v>815</v>
      </c>
      <c r="J1054" s="4" t="s">
        <v>776</v>
      </c>
      <c r="K1054" s="4" t="s">
        <v>776</v>
      </c>
      <c r="L10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PharmaYesExpressMTYMEXMXMXAMERICASAMERICAS</v>
      </c>
      <c r="M1054" s="7">
        <v>34128.462358400007</v>
      </c>
      <c r="N1054" s="4">
        <v>329</v>
      </c>
      <c r="O1054" s="13">
        <v>103.73392814103346</v>
      </c>
      <c r="P1054" s="8" t="s">
        <v>909</v>
      </c>
      <c r="Q1054" s="12" t="s">
        <v>472</v>
      </c>
      <c r="R1054" s="12" t="s">
        <v>792</v>
      </c>
      <c r="S1054" s="12" t="s">
        <v>33</v>
      </c>
      <c r="T1054" s="12" t="s">
        <v>859</v>
      </c>
      <c r="U1054" s="22"/>
      <c r="V1054" s="12">
        <v>150</v>
      </c>
      <c r="W1054" s="12"/>
      <c r="X1054" s="12">
        <v>2.75</v>
      </c>
      <c r="Y1054" s="12">
        <v>2.75</v>
      </c>
      <c r="Z1054" s="12">
        <v>2.75</v>
      </c>
      <c r="AA1054" s="12">
        <v>2.75</v>
      </c>
      <c r="AB1054" s="12">
        <v>2.75</v>
      </c>
      <c r="AC1054" s="12">
        <v>2.75</v>
      </c>
      <c r="AD1054" s="12">
        <v>2.75</v>
      </c>
      <c r="AE1054" s="12"/>
      <c r="AF1054" s="12" t="s">
        <v>881</v>
      </c>
      <c r="AG1054" s="12" t="s">
        <v>881</v>
      </c>
      <c r="AH1054" s="12">
        <v>0.12</v>
      </c>
      <c r="AI1054" s="12" t="s">
        <v>882</v>
      </c>
      <c r="AJ1054" s="12" t="s">
        <v>883</v>
      </c>
      <c r="AK1054" s="12" t="s">
        <v>881</v>
      </c>
      <c r="AL1054" s="16" t="s">
        <v>898</v>
      </c>
      <c r="AM1054" s="12" t="s">
        <v>1500</v>
      </c>
      <c r="AN1054" s="27">
        <f>VLOOKUP(Table24[[#This Row],[USD conversion]],Sheet2!A:B,2,FALSE)</f>
        <v>1</v>
      </c>
      <c r="AO1054" s="28">
        <f>Table24[[#This Row],[Min Charge]]*Table24[[#This Row],[Conversion Rate]]</f>
        <v>150</v>
      </c>
      <c r="AP1054" s="28">
        <f>Table24[[#This Row],[45]]*Table24[[#This Row],[Conversion Rate]]</f>
        <v>0</v>
      </c>
      <c r="AQ1054" s="28">
        <f>Table24[[#This Row],[100]]*Table24[[#This Row],[Conversion Rate]]</f>
        <v>2.75</v>
      </c>
      <c r="AR1054" s="28">
        <f>Table24[[#This Row],[200]]*Table24[[#This Row],[Conversion Rate]]</f>
        <v>2.75</v>
      </c>
      <c r="AS1054" s="28">
        <f>Table24[[#This Row],[300]]*Table24[[#This Row],[Conversion Rate]]</f>
        <v>2.75</v>
      </c>
      <c r="AT1054" s="28">
        <f>Table24[[#This Row],[500]]*Table24[[#This Row],[Conversion Rate]]</f>
        <v>2.75</v>
      </c>
      <c r="AU1054" s="28">
        <f>Table24[[#This Row],[1000]]*Table24[[#This Row],[Conversion Rate]]</f>
        <v>2.75</v>
      </c>
      <c r="AV1054" s="28">
        <f>Table24[[#This Row],[2500]]*Table24[[#This Row],[Conversion Rate]]</f>
        <v>2.75</v>
      </c>
      <c r="AW1054" s="28">
        <f>Table24[[#This Row],[5000]]*Table24[[#This Row],[Conversion Rate]]</f>
        <v>2.75</v>
      </c>
      <c r="AX1054" s="28">
        <f>Table24[[#This Row],[All In/ ++]]</f>
        <v>0</v>
      </c>
      <c r="AY1054" s="28" t="e">
        <f>Table24[[#This Row],[FSC]]*Table24[[#This Row],[Conversion Rate]]</f>
        <v>#VALUE!</v>
      </c>
      <c r="AZ1054" s="28" t="e">
        <f>Table24[[#This Row],[SSC]]*Table24[[#This Row],[Conversion Rate]]</f>
        <v>#VALUE!</v>
      </c>
      <c r="BA1054" s="28">
        <f>Table24[[#This Row],[Screening]]*Table24[[#This Row],[Conversion Rate]]</f>
        <v>0.12</v>
      </c>
      <c r="BB1054" s="28" t="e">
        <f>Table24[[#This Row],[Other Charges]]*Table24[[#This Row],[Conversion Rate]]</f>
        <v>#VALUE!</v>
      </c>
      <c r="BC1054" s="28" t="e">
        <f>Table24[[#This Row],[Dry Ice Charge]]*Table24[[#This Row],[Conversion Rate]]</f>
        <v>#VALUE!</v>
      </c>
      <c r="BD1054" s="28" t="e">
        <f>Table24[[#This Row],[SAF/kg]]*Table24[[#This Row],[Conversion Rate]]</f>
        <v>#VALUE!</v>
      </c>
      <c r="BE1054" s="30" cm="1">
        <f t="array" ref="BE1054">IF(COUNTIFS(F$20:F$1213,F1054,G$20:G$1213,G1054)&gt;1,
    _xlfn.PERCENTRANK.INC(
        _xlfn._xlws.FILTER(AO$20:AO$1213, (F$20:F$1213=F1054)*(G$20:G$1213=G1054)*ISNUMBER(AO$20:AO$1213)),
        AO1054
    ),
    0
)</f>
        <v>0</v>
      </c>
      <c r="BF1054" s="28" t="str">
        <f t="shared" si="16"/>
        <v>Green</v>
      </c>
    </row>
    <row r="1055" spans="3:58" hidden="1">
      <c r="C1055" s="6" t="s">
        <v>20</v>
      </c>
      <c r="D1055" s="4" t="s">
        <v>21</v>
      </c>
      <c r="E1055" s="4" t="s">
        <v>22</v>
      </c>
      <c r="F1055" s="4" t="s">
        <v>478</v>
      </c>
      <c r="G1055" s="4" t="s">
        <v>116</v>
      </c>
      <c r="H1055" s="4" t="s">
        <v>815</v>
      </c>
      <c r="I1055" s="4" t="s">
        <v>815</v>
      </c>
      <c r="J1055" s="4" t="s">
        <v>776</v>
      </c>
      <c r="K1055" s="4" t="s">
        <v>776</v>
      </c>
      <c r="L10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PharmaNoExpressOAXMEXMXMXAMERICASAMERICAS</v>
      </c>
      <c r="M1055" s="7">
        <v>1223.0141247999984</v>
      </c>
      <c r="N1055" s="4">
        <v>322</v>
      </c>
      <c r="O1055" s="13">
        <v>3.7981805118012373</v>
      </c>
      <c r="P1055" s="8" t="s">
        <v>909</v>
      </c>
      <c r="Q1055" s="12" t="s">
        <v>472</v>
      </c>
      <c r="R1055" s="12" t="s">
        <v>792</v>
      </c>
      <c r="S1055" s="12" t="s">
        <v>33</v>
      </c>
      <c r="T1055" s="12" t="s">
        <v>859</v>
      </c>
      <c r="U1055" s="22"/>
      <c r="V1055" s="12">
        <v>150</v>
      </c>
      <c r="W1055" s="12"/>
      <c r="X1055" s="12">
        <v>3</v>
      </c>
      <c r="Y1055" s="12">
        <v>3</v>
      </c>
      <c r="Z1055" s="12">
        <v>3</v>
      </c>
      <c r="AA1055" s="12">
        <v>3</v>
      </c>
      <c r="AB1055" s="12">
        <v>3</v>
      </c>
      <c r="AC1055" s="12">
        <v>3</v>
      </c>
      <c r="AD1055" s="12">
        <v>3</v>
      </c>
      <c r="AE1055" s="12"/>
      <c r="AF1055" s="12" t="s">
        <v>881</v>
      </c>
      <c r="AG1055" s="12" t="s">
        <v>881</v>
      </c>
      <c r="AH1055" s="12">
        <v>0.12</v>
      </c>
      <c r="AI1055" s="12" t="s">
        <v>882</v>
      </c>
      <c r="AJ1055" s="12" t="s">
        <v>883</v>
      </c>
      <c r="AK1055" s="12" t="s">
        <v>881</v>
      </c>
      <c r="AL1055" s="16" t="s">
        <v>885</v>
      </c>
      <c r="AM1055" s="12" t="s">
        <v>1500</v>
      </c>
      <c r="AN1055" s="27">
        <f>VLOOKUP(Table24[[#This Row],[USD conversion]],Sheet2!A:B,2,FALSE)</f>
        <v>1</v>
      </c>
      <c r="AO1055" s="28">
        <f>Table24[[#This Row],[Min Charge]]*Table24[[#This Row],[Conversion Rate]]</f>
        <v>150</v>
      </c>
      <c r="AP1055" s="28">
        <f>Table24[[#This Row],[45]]*Table24[[#This Row],[Conversion Rate]]</f>
        <v>0</v>
      </c>
      <c r="AQ1055" s="28">
        <f>Table24[[#This Row],[100]]*Table24[[#This Row],[Conversion Rate]]</f>
        <v>3</v>
      </c>
      <c r="AR1055" s="28">
        <f>Table24[[#This Row],[200]]*Table24[[#This Row],[Conversion Rate]]</f>
        <v>3</v>
      </c>
      <c r="AS1055" s="28">
        <f>Table24[[#This Row],[300]]*Table24[[#This Row],[Conversion Rate]]</f>
        <v>3</v>
      </c>
      <c r="AT1055" s="28">
        <f>Table24[[#This Row],[500]]*Table24[[#This Row],[Conversion Rate]]</f>
        <v>3</v>
      </c>
      <c r="AU1055" s="28">
        <f>Table24[[#This Row],[1000]]*Table24[[#This Row],[Conversion Rate]]</f>
        <v>3</v>
      </c>
      <c r="AV1055" s="28">
        <f>Table24[[#This Row],[2500]]*Table24[[#This Row],[Conversion Rate]]</f>
        <v>3</v>
      </c>
      <c r="AW1055" s="28">
        <f>Table24[[#This Row],[5000]]*Table24[[#This Row],[Conversion Rate]]</f>
        <v>3</v>
      </c>
      <c r="AX1055" s="28">
        <f>Table24[[#This Row],[All In/ ++]]</f>
        <v>0</v>
      </c>
      <c r="AY1055" s="28" t="e">
        <f>Table24[[#This Row],[FSC]]*Table24[[#This Row],[Conversion Rate]]</f>
        <v>#VALUE!</v>
      </c>
      <c r="AZ1055" s="28" t="e">
        <f>Table24[[#This Row],[SSC]]*Table24[[#This Row],[Conversion Rate]]</f>
        <v>#VALUE!</v>
      </c>
      <c r="BA1055" s="28">
        <f>Table24[[#This Row],[Screening]]*Table24[[#This Row],[Conversion Rate]]</f>
        <v>0.12</v>
      </c>
      <c r="BB1055" s="28" t="e">
        <f>Table24[[#This Row],[Other Charges]]*Table24[[#This Row],[Conversion Rate]]</f>
        <v>#VALUE!</v>
      </c>
      <c r="BC1055" s="28" t="e">
        <f>Table24[[#This Row],[Dry Ice Charge]]*Table24[[#This Row],[Conversion Rate]]</f>
        <v>#VALUE!</v>
      </c>
      <c r="BD1055" s="28" t="e">
        <f>Table24[[#This Row],[SAF/kg]]*Table24[[#This Row],[Conversion Rate]]</f>
        <v>#VALUE!</v>
      </c>
      <c r="BE1055" s="30" cm="1">
        <f t="array" ref="BE1055">IF(COUNTIFS(F$20:F$1213,F1055,G$20:G$1213,G1055)&gt;1,
    _xlfn.PERCENTRANK.INC(
        _xlfn._xlws.FILTER(AO$20:AO$1213, (F$20:F$1213=F1055)*(G$20:G$1213=G1055)*ISNUMBER(AO$20:AO$1213)),
        AO1055
    ),
    0
)</f>
        <v>0</v>
      </c>
      <c r="BF1055" s="28" t="str">
        <f t="shared" si="16"/>
        <v>Green</v>
      </c>
    </row>
    <row r="1056" spans="3:58">
      <c r="C1056" s="6" t="s">
        <v>20</v>
      </c>
      <c r="D1056" s="4" t="s">
        <v>472</v>
      </c>
      <c r="E1056" s="4" t="s">
        <v>22</v>
      </c>
      <c r="F1056" s="4" t="s">
        <v>32</v>
      </c>
      <c r="G1056" s="4" t="s">
        <v>112</v>
      </c>
      <c r="H1056" s="4" t="s">
        <v>799</v>
      </c>
      <c r="I1056" s="4" t="s">
        <v>803</v>
      </c>
      <c r="J1056" s="4" t="s">
        <v>776</v>
      </c>
      <c r="K1056" s="4" t="s">
        <v>778</v>
      </c>
      <c r="L10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PharmaYesExpressORDBRUUSBEAMERICASEMEA</v>
      </c>
      <c r="M1056" s="7">
        <v>5545.8999999999978</v>
      </c>
      <c r="N1056" s="4">
        <v>271</v>
      </c>
      <c r="O1056" s="13">
        <v>20.464575645756451</v>
      </c>
      <c r="P1056" s="8" t="s">
        <v>909</v>
      </c>
      <c r="Q1056" s="12" t="s">
        <v>472</v>
      </c>
      <c r="R1056" s="12" t="s">
        <v>791</v>
      </c>
      <c r="S1056" s="12"/>
      <c r="T1056" s="12" t="s">
        <v>859</v>
      </c>
      <c r="U1056" s="22"/>
      <c r="V1056" s="12">
        <v>150</v>
      </c>
      <c r="W1056" s="12"/>
      <c r="X1056" s="12">
        <v>1.1499999999999999</v>
      </c>
      <c r="Y1056" s="12">
        <v>1.1499999999999999</v>
      </c>
      <c r="Z1056" s="12">
        <v>1.1499999999999999</v>
      </c>
      <c r="AA1056" s="12">
        <v>1.1499999999999999</v>
      </c>
      <c r="AB1056" s="12">
        <v>1.1499999999999999</v>
      </c>
      <c r="AC1056" s="12">
        <v>1.1499999999999999</v>
      </c>
      <c r="AD1056" s="12">
        <v>1.1499999999999999</v>
      </c>
      <c r="AE1056" s="12"/>
      <c r="AF1056" s="12" t="s">
        <v>881</v>
      </c>
      <c r="AG1056" s="12" t="s">
        <v>881</v>
      </c>
      <c r="AH1056" s="12">
        <v>0.12</v>
      </c>
      <c r="AI1056" s="12" t="s">
        <v>882</v>
      </c>
      <c r="AJ1056" s="12" t="s">
        <v>883</v>
      </c>
      <c r="AK1056" s="12" t="s">
        <v>881</v>
      </c>
      <c r="AL1056" s="16" t="s">
        <v>898</v>
      </c>
      <c r="AM1056" s="12" t="s">
        <v>1500</v>
      </c>
      <c r="AN1056" s="27">
        <f>VLOOKUP(Table24[[#This Row],[USD conversion]],Sheet2!A:B,2,FALSE)</f>
        <v>1</v>
      </c>
      <c r="AO1056" s="28">
        <f>Table24[[#This Row],[Min Charge]]*Table24[[#This Row],[Conversion Rate]]</f>
        <v>150</v>
      </c>
      <c r="AP1056" s="28">
        <f>Table24[[#This Row],[45]]*Table24[[#This Row],[Conversion Rate]]</f>
        <v>0</v>
      </c>
      <c r="AQ1056" s="28">
        <f>Table24[[#This Row],[100]]*Table24[[#This Row],[Conversion Rate]]</f>
        <v>1.1499999999999999</v>
      </c>
      <c r="AR1056" s="28">
        <f>Table24[[#This Row],[200]]*Table24[[#This Row],[Conversion Rate]]</f>
        <v>1.1499999999999999</v>
      </c>
      <c r="AS1056" s="28">
        <f>Table24[[#This Row],[300]]*Table24[[#This Row],[Conversion Rate]]</f>
        <v>1.1499999999999999</v>
      </c>
      <c r="AT1056" s="28">
        <f>Table24[[#This Row],[500]]*Table24[[#This Row],[Conversion Rate]]</f>
        <v>1.1499999999999999</v>
      </c>
      <c r="AU1056" s="28">
        <f>Table24[[#This Row],[1000]]*Table24[[#This Row],[Conversion Rate]]</f>
        <v>1.1499999999999999</v>
      </c>
      <c r="AV1056" s="28">
        <f>Table24[[#This Row],[2500]]*Table24[[#This Row],[Conversion Rate]]</f>
        <v>1.1499999999999999</v>
      </c>
      <c r="AW1056" s="28">
        <f>Table24[[#This Row],[5000]]*Table24[[#This Row],[Conversion Rate]]</f>
        <v>1.1499999999999999</v>
      </c>
      <c r="AX1056" s="28">
        <f>Table24[[#This Row],[All In/ ++]]</f>
        <v>0</v>
      </c>
      <c r="AY1056" s="28" t="e">
        <f>Table24[[#This Row],[FSC]]*Table24[[#This Row],[Conversion Rate]]</f>
        <v>#VALUE!</v>
      </c>
      <c r="AZ1056" s="28" t="e">
        <f>Table24[[#This Row],[SSC]]*Table24[[#This Row],[Conversion Rate]]</f>
        <v>#VALUE!</v>
      </c>
      <c r="BA1056" s="28">
        <f>Table24[[#This Row],[Screening]]*Table24[[#This Row],[Conversion Rate]]</f>
        <v>0.12</v>
      </c>
      <c r="BB1056" s="28" t="e">
        <f>Table24[[#This Row],[Other Charges]]*Table24[[#This Row],[Conversion Rate]]</f>
        <v>#VALUE!</v>
      </c>
      <c r="BC1056" s="28" t="e">
        <f>Table24[[#This Row],[Dry Ice Charge]]*Table24[[#This Row],[Conversion Rate]]</f>
        <v>#VALUE!</v>
      </c>
      <c r="BD1056" s="28" t="e">
        <f>Table24[[#This Row],[SAF/kg]]*Table24[[#This Row],[Conversion Rate]]</f>
        <v>#VALUE!</v>
      </c>
      <c r="BE1056" s="30" cm="1">
        <f t="array" ref="BE1056">IF(COUNTIFS(F$20:F$1213,F1056,G$20:G$1213,G1056)&gt;1,
    _xlfn.PERCENTRANK.INC(
        _xlfn._xlws.FILTER(AO$20:AO$1213, (F$20:F$1213=F1056)*(G$20:G$1213=G1056)*ISNUMBER(AO$20:AO$1213)),
        AO1056
    ),
    0
)</f>
        <v>0.5</v>
      </c>
      <c r="BF1056" s="28" t="str">
        <f t="shared" si="16"/>
        <v>Orange</v>
      </c>
    </row>
    <row r="1057" spans="3:58">
      <c r="C1057" s="6" t="s">
        <v>20</v>
      </c>
      <c r="D1057" s="4" t="s">
        <v>472</v>
      </c>
      <c r="E1057" s="4" t="s">
        <v>22</v>
      </c>
      <c r="F1057" s="4" t="s">
        <v>32</v>
      </c>
      <c r="G1057" s="4" t="s">
        <v>51</v>
      </c>
      <c r="H1057" s="4" t="s">
        <v>799</v>
      </c>
      <c r="I1057" s="4" t="s">
        <v>800</v>
      </c>
      <c r="J1057" s="4" t="s">
        <v>776</v>
      </c>
      <c r="K1057" s="4" t="s">
        <v>778</v>
      </c>
      <c r="L10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PharmaYesExpressORDFRAUSDEAMERICASEMEA</v>
      </c>
      <c r="M1057" s="7">
        <v>74538.45</v>
      </c>
      <c r="N1057" s="4">
        <v>339</v>
      </c>
      <c r="O1057" s="13">
        <v>219.87743362831858</v>
      </c>
      <c r="P1057" s="8" t="s">
        <v>909</v>
      </c>
      <c r="Q1057" s="12" t="s">
        <v>472</v>
      </c>
      <c r="R1057" s="12" t="s">
        <v>791</v>
      </c>
      <c r="S1057" s="12"/>
      <c r="T1057" s="12" t="s">
        <v>859</v>
      </c>
      <c r="U1057" s="22"/>
      <c r="V1057" s="12">
        <v>150</v>
      </c>
      <c r="W1057" s="12"/>
      <c r="X1057" s="12">
        <v>1.1499999999999999</v>
      </c>
      <c r="Y1057" s="12">
        <v>1.1499999999999999</v>
      </c>
      <c r="Z1057" s="12">
        <v>1.1499999999999999</v>
      </c>
      <c r="AA1057" s="12">
        <v>1.1499999999999999</v>
      </c>
      <c r="AB1057" s="12">
        <v>1.1499999999999999</v>
      </c>
      <c r="AC1057" s="12">
        <v>1.1499999999999999</v>
      </c>
      <c r="AD1057" s="12">
        <v>1.1499999999999999</v>
      </c>
      <c r="AE1057" s="12"/>
      <c r="AF1057" s="12" t="s">
        <v>881</v>
      </c>
      <c r="AG1057" s="12" t="s">
        <v>881</v>
      </c>
      <c r="AH1057" s="12">
        <v>0.12</v>
      </c>
      <c r="AI1057" s="12" t="s">
        <v>882</v>
      </c>
      <c r="AJ1057" s="12" t="s">
        <v>883</v>
      </c>
      <c r="AK1057" s="12" t="s">
        <v>881</v>
      </c>
      <c r="AL1057" s="16" t="s">
        <v>898</v>
      </c>
      <c r="AM1057" s="12" t="s">
        <v>1500</v>
      </c>
      <c r="AN1057" s="27">
        <f>VLOOKUP(Table24[[#This Row],[USD conversion]],Sheet2!A:B,2,FALSE)</f>
        <v>1</v>
      </c>
      <c r="AO1057" s="28">
        <f>Table24[[#This Row],[Min Charge]]*Table24[[#This Row],[Conversion Rate]]</f>
        <v>150</v>
      </c>
      <c r="AP1057" s="28">
        <f>Table24[[#This Row],[45]]*Table24[[#This Row],[Conversion Rate]]</f>
        <v>0</v>
      </c>
      <c r="AQ1057" s="28">
        <f>Table24[[#This Row],[100]]*Table24[[#This Row],[Conversion Rate]]</f>
        <v>1.1499999999999999</v>
      </c>
      <c r="AR1057" s="28">
        <f>Table24[[#This Row],[200]]*Table24[[#This Row],[Conversion Rate]]</f>
        <v>1.1499999999999999</v>
      </c>
      <c r="AS1057" s="28">
        <f>Table24[[#This Row],[300]]*Table24[[#This Row],[Conversion Rate]]</f>
        <v>1.1499999999999999</v>
      </c>
      <c r="AT1057" s="28">
        <f>Table24[[#This Row],[500]]*Table24[[#This Row],[Conversion Rate]]</f>
        <v>1.1499999999999999</v>
      </c>
      <c r="AU1057" s="28">
        <f>Table24[[#This Row],[1000]]*Table24[[#This Row],[Conversion Rate]]</f>
        <v>1.1499999999999999</v>
      </c>
      <c r="AV1057" s="28">
        <f>Table24[[#This Row],[2500]]*Table24[[#This Row],[Conversion Rate]]</f>
        <v>1.1499999999999999</v>
      </c>
      <c r="AW1057" s="28">
        <f>Table24[[#This Row],[5000]]*Table24[[#This Row],[Conversion Rate]]</f>
        <v>1.1499999999999999</v>
      </c>
      <c r="AX1057" s="28">
        <f>Table24[[#This Row],[All In/ ++]]</f>
        <v>0</v>
      </c>
      <c r="AY1057" s="28" t="e">
        <f>Table24[[#This Row],[FSC]]*Table24[[#This Row],[Conversion Rate]]</f>
        <v>#VALUE!</v>
      </c>
      <c r="AZ1057" s="28" t="e">
        <f>Table24[[#This Row],[SSC]]*Table24[[#This Row],[Conversion Rate]]</f>
        <v>#VALUE!</v>
      </c>
      <c r="BA1057" s="28">
        <f>Table24[[#This Row],[Screening]]*Table24[[#This Row],[Conversion Rate]]</f>
        <v>0.12</v>
      </c>
      <c r="BB1057" s="28" t="e">
        <f>Table24[[#This Row],[Other Charges]]*Table24[[#This Row],[Conversion Rate]]</f>
        <v>#VALUE!</v>
      </c>
      <c r="BC1057" s="28" t="e">
        <f>Table24[[#This Row],[Dry Ice Charge]]*Table24[[#This Row],[Conversion Rate]]</f>
        <v>#VALUE!</v>
      </c>
      <c r="BD1057" s="28" t="e">
        <f>Table24[[#This Row],[SAF/kg]]*Table24[[#This Row],[Conversion Rate]]</f>
        <v>#VALUE!</v>
      </c>
      <c r="BE1057" s="30" cm="1">
        <f t="array" ref="BE1057">IF(COUNTIFS(F$20:F$1213,F1057,G$20:G$1213,G1057)&gt;1,
    _xlfn.PERCENTRANK.INC(
        _xlfn._xlws.FILTER(AO$20:AO$1213, (F$20:F$1213=F1057)*(G$20:G$1213=G1057)*ISNUMBER(AO$20:AO$1213)),
        AO1057
    ),
    0
)</f>
        <v>0.4</v>
      </c>
      <c r="BF1057" s="28" t="str">
        <f t="shared" si="16"/>
        <v>Orange</v>
      </c>
    </row>
    <row r="1058" spans="3:58" hidden="1">
      <c r="C1058" s="6" t="s">
        <v>20</v>
      </c>
      <c r="D1058" s="4" t="s">
        <v>472</v>
      </c>
      <c r="E1058" s="4" t="s">
        <v>22</v>
      </c>
      <c r="F1058" s="4" t="s">
        <v>32</v>
      </c>
      <c r="G1058" s="4" t="s">
        <v>110</v>
      </c>
      <c r="H1058" s="4" t="s">
        <v>799</v>
      </c>
      <c r="I1058" s="4" t="s">
        <v>809</v>
      </c>
      <c r="J1058" s="4" t="s">
        <v>776</v>
      </c>
      <c r="K1058" s="4" t="s">
        <v>777</v>
      </c>
      <c r="L10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1058" s="7">
        <v>8659.8500000000022</v>
      </c>
      <c r="N1058" s="4">
        <v>463</v>
      </c>
      <c r="O1058" s="13">
        <v>18.703779697624196</v>
      </c>
      <c r="P1058" s="8" t="s">
        <v>909</v>
      </c>
      <c r="Q1058" s="12" t="s">
        <v>472</v>
      </c>
      <c r="R1058" s="12" t="s">
        <v>792</v>
      </c>
      <c r="S1058" s="12" t="s">
        <v>49</v>
      </c>
      <c r="T1058" s="12" t="s">
        <v>859</v>
      </c>
      <c r="U1058" s="22"/>
      <c r="V1058" s="12">
        <v>150</v>
      </c>
      <c r="W1058" s="12"/>
      <c r="X1058" s="12">
        <v>2.35</v>
      </c>
      <c r="Y1058" s="12">
        <v>2.35</v>
      </c>
      <c r="Z1058" s="12">
        <v>2.35</v>
      </c>
      <c r="AA1058" s="12">
        <v>2.35</v>
      </c>
      <c r="AB1058" s="12">
        <v>2.35</v>
      </c>
      <c r="AC1058" s="12">
        <v>2.35</v>
      </c>
      <c r="AD1058" s="12">
        <v>2.35</v>
      </c>
      <c r="AE1058" s="12"/>
      <c r="AF1058" s="12" t="s">
        <v>881</v>
      </c>
      <c r="AG1058" s="12" t="s">
        <v>881</v>
      </c>
      <c r="AH1058" s="12">
        <v>0.12</v>
      </c>
      <c r="AI1058" s="12" t="s">
        <v>882</v>
      </c>
      <c r="AJ1058" s="12" t="s">
        <v>883</v>
      </c>
      <c r="AK1058" s="12" t="s">
        <v>881</v>
      </c>
      <c r="AL1058" s="16" t="s">
        <v>898</v>
      </c>
      <c r="AM1058" s="12" t="s">
        <v>1500</v>
      </c>
      <c r="AN1058" s="27">
        <f>VLOOKUP(Table24[[#This Row],[USD conversion]],Sheet2!A:B,2,FALSE)</f>
        <v>1</v>
      </c>
      <c r="AO1058" s="28">
        <f>Table24[[#This Row],[Min Charge]]*Table24[[#This Row],[Conversion Rate]]</f>
        <v>150</v>
      </c>
      <c r="AP1058" s="28">
        <f>Table24[[#This Row],[45]]*Table24[[#This Row],[Conversion Rate]]</f>
        <v>0</v>
      </c>
      <c r="AQ1058" s="28">
        <f>Table24[[#This Row],[100]]*Table24[[#This Row],[Conversion Rate]]</f>
        <v>2.35</v>
      </c>
      <c r="AR1058" s="28">
        <f>Table24[[#This Row],[200]]*Table24[[#This Row],[Conversion Rate]]</f>
        <v>2.35</v>
      </c>
      <c r="AS1058" s="28">
        <f>Table24[[#This Row],[300]]*Table24[[#This Row],[Conversion Rate]]</f>
        <v>2.35</v>
      </c>
      <c r="AT1058" s="28">
        <f>Table24[[#This Row],[500]]*Table24[[#This Row],[Conversion Rate]]</f>
        <v>2.35</v>
      </c>
      <c r="AU1058" s="28">
        <f>Table24[[#This Row],[1000]]*Table24[[#This Row],[Conversion Rate]]</f>
        <v>2.35</v>
      </c>
      <c r="AV1058" s="28">
        <f>Table24[[#This Row],[2500]]*Table24[[#This Row],[Conversion Rate]]</f>
        <v>2.35</v>
      </c>
      <c r="AW1058" s="28">
        <f>Table24[[#This Row],[5000]]*Table24[[#This Row],[Conversion Rate]]</f>
        <v>2.35</v>
      </c>
      <c r="AX1058" s="28">
        <f>Table24[[#This Row],[All In/ ++]]</f>
        <v>0</v>
      </c>
      <c r="AY1058" s="28" t="e">
        <f>Table24[[#This Row],[FSC]]*Table24[[#This Row],[Conversion Rate]]</f>
        <v>#VALUE!</v>
      </c>
      <c r="AZ1058" s="28" t="e">
        <f>Table24[[#This Row],[SSC]]*Table24[[#This Row],[Conversion Rate]]</f>
        <v>#VALUE!</v>
      </c>
      <c r="BA1058" s="28">
        <f>Table24[[#This Row],[Screening]]*Table24[[#This Row],[Conversion Rate]]</f>
        <v>0.12</v>
      </c>
      <c r="BB1058" s="28" t="e">
        <f>Table24[[#This Row],[Other Charges]]*Table24[[#This Row],[Conversion Rate]]</f>
        <v>#VALUE!</v>
      </c>
      <c r="BC1058" s="28" t="e">
        <f>Table24[[#This Row],[Dry Ice Charge]]*Table24[[#This Row],[Conversion Rate]]</f>
        <v>#VALUE!</v>
      </c>
      <c r="BD1058" s="28" t="e">
        <f>Table24[[#This Row],[SAF/kg]]*Table24[[#This Row],[Conversion Rate]]</f>
        <v>#VALUE!</v>
      </c>
      <c r="BE1058" s="30" cm="1">
        <f t="array" ref="BE1058">IF(COUNTIFS(F$20:F$1213,F1058,G$20:G$1213,G1058)&gt;1,
    _xlfn.PERCENTRANK.INC(
        _xlfn._xlws.FILTER(AO$20:AO$1213, (F$20:F$1213=F1058)*(G$20:G$1213=G1058)*ISNUMBER(AO$20:AO$1213)),
        AO1058
    ),
    0
)</f>
        <v>0.4</v>
      </c>
      <c r="BF1058" s="28" t="str">
        <f t="shared" si="16"/>
        <v>Orange</v>
      </c>
    </row>
    <row r="1059" spans="3:58" hidden="1">
      <c r="C1059" s="6" t="s">
        <v>20</v>
      </c>
      <c r="D1059" s="4" t="s">
        <v>472</v>
      </c>
      <c r="E1059" s="4" t="s">
        <v>22</v>
      </c>
      <c r="F1059" s="4" t="s">
        <v>32</v>
      </c>
      <c r="G1059" s="4" t="s">
        <v>44</v>
      </c>
      <c r="H1059" s="4" t="s">
        <v>799</v>
      </c>
      <c r="I1059" s="4" t="s">
        <v>816</v>
      </c>
      <c r="J1059" s="4" t="s">
        <v>776</v>
      </c>
      <c r="K1059" s="4" t="s">
        <v>777</v>
      </c>
      <c r="L10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PharmaYesExpressORDMELUSAUAMERICASAPAC</v>
      </c>
      <c r="M1059" s="7">
        <v>10380.670000000002</v>
      </c>
      <c r="N1059" s="4">
        <v>621</v>
      </c>
      <c r="O1059" s="13">
        <v>16.716054750402581</v>
      </c>
      <c r="P1059" s="8" t="s">
        <v>909</v>
      </c>
      <c r="Q1059" s="12" t="s">
        <v>472</v>
      </c>
      <c r="R1059" s="12" t="s">
        <v>792</v>
      </c>
      <c r="S1059" s="12" t="s">
        <v>49</v>
      </c>
      <c r="T1059" s="12" t="s">
        <v>859</v>
      </c>
      <c r="U1059" s="22"/>
      <c r="V1059" s="12">
        <v>150</v>
      </c>
      <c r="W1059" s="12"/>
      <c r="X1059" s="12">
        <v>6</v>
      </c>
      <c r="Y1059" s="12">
        <v>6</v>
      </c>
      <c r="Z1059" s="12">
        <v>6</v>
      </c>
      <c r="AA1059" s="12">
        <v>6</v>
      </c>
      <c r="AB1059" s="12">
        <v>6</v>
      </c>
      <c r="AC1059" s="12">
        <v>6</v>
      </c>
      <c r="AD1059" s="12">
        <v>6</v>
      </c>
      <c r="AE1059" s="12"/>
      <c r="AF1059" s="12" t="s">
        <v>881</v>
      </c>
      <c r="AG1059" s="12" t="s">
        <v>881</v>
      </c>
      <c r="AH1059" s="12">
        <v>0.12</v>
      </c>
      <c r="AI1059" s="12" t="s">
        <v>882</v>
      </c>
      <c r="AJ1059" s="12" t="s">
        <v>883</v>
      </c>
      <c r="AK1059" s="12" t="s">
        <v>881</v>
      </c>
      <c r="AL1059" s="16" t="s">
        <v>898</v>
      </c>
      <c r="AM1059" s="12" t="s">
        <v>1500</v>
      </c>
      <c r="AN1059" s="27">
        <f>VLOOKUP(Table24[[#This Row],[USD conversion]],Sheet2!A:B,2,FALSE)</f>
        <v>1</v>
      </c>
      <c r="AO1059" s="28">
        <f>Table24[[#This Row],[Min Charge]]*Table24[[#This Row],[Conversion Rate]]</f>
        <v>150</v>
      </c>
      <c r="AP1059" s="28">
        <f>Table24[[#This Row],[45]]*Table24[[#This Row],[Conversion Rate]]</f>
        <v>0</v>
      </c>
      <c r="AQ1059" s="28">
        <f>Table24[[#This Row],[100]]*Table24[[#This Row],[Conversion Rate]]</f>
        <v>6</v>
      </c>
      <c r="AR1059" s="28">
        <f>Table24[[#This Row],[200]]*Table24[[#This Row],[Conversion Rate]]</f>
        <v>6</v>
      </c>
      <c r="AS1059" s="28">
        <f>Table24[[#This Row],[300]]*Table24[[#This Row],[Conversion Rate]]</f>
        <v>6</v>
      </c>
      <c r="AT1059" s="28">
        <f>Table24[[#This Row],[500]]*Table24[[#This Row],[Conversion Rate]]</f>
        <v>6</v>
      </c>
      <c r="AU1059" s="28">
        <f>Table24[[#This Row],[1000]]*Table24[[#This Row],[Conversion Rate]]</f>
        <v>6</v>
      </c>
      <c r="AV1059" s="28">
        <f>Table24[[#This Row],[2500]]*Table24[[#This Row],[Conversion Rate]]</f>
        <v>6</v>
      </c>
      <c r="AW1059" s="28">
        <f>Table24[[#This Row],[5000]]*Table24[[#This Row],[Conversion Rate]]</f>
        <v>6</v>
      </c>
      <c r="AX1059" s="28">
        <f>Table24[[#This Row],[All In/ ++]]</f>
        <v>0</v>
      </c>
      <c r="AY1059" s="28" t="e">
        <f>Table24[[#This Row],[FSC]]*Table24[[#This Row],[Conversion Rate]]</f>
        <v>#VALUE!</v>
      </c>
      <c r="AZ1059" s="28" t="e">
        <f>Table24[[#This Row],[SSC]]*Table24[[#This Row],[Conversion Rate]]</f>
        <v>#VALUE!</v>
      </c>
      <c r="BA1059" s="28">
        <f>Table24[[#This Row],[Screening]]*Table24[[#This Row],[Conversion Rate]]</f>
        <v>0.12</v>
      </c>
      <c r="BB1059" s="28" t="e">
        <f>Table24[[#This Row],[Other Charges]]*Table24[[#This Row],[Conversion Rate]]</f>
        <v>#VALUE!</v>
      </c>
      <c r="BC1059" s="28" t="e">
        <f>Table24[[#This Row],[Dry Ice Charge]]*Table24[[#This Row],[Conversion Rate]]</f>
        <v>#VALUE!</v>
      </c>
      <c r="BD1059" s="28" t="e">
        <f>Table24[[#This Row],[SAF/kg]]*Table24[[#This Row],[Conversion Rate]]</f>
        <v>#VALUE!</v>
      </c>
      <c r="BE1059" s="30" cm="1">
        <f t="array" ref="BE1059">IF(COUNTIFS(F$20:F$1213,F1059,G$20:G$1213,G1059)&gt;1,
    _xlfn.PERCENTRANK.INC(
        _xlfn._xlws.FILTER(AO$20:AO$1213, (F$20:F$1213=F1059)*(G$20:G$1213=G1059)*ISNUMBER(AO$20:AO$1213)),
        AO1059
    ),
    0
)</f>
        <v>0.28499999999999998</v>
      </c>
      <c r="BF1059" s="28" t="str">
        <f t="shared" si="16"/>
        <v>Orange</v>
      </c>
    </row>
    <row r="1060" spans="3:58" hidden="1">
      <c r="C1060" s="6" t="s">
        <v>20</v>
      </c>
      <c r="D1060" s="4" t="s">
        <v>472</v>
      </c>
      <c r="E1060" s="4" t="s">
        <v>22</v>
      </c>
      <c r="F1060" s="4" t="s">
        <v>32</v>
      </c>
      <c r="G1060" s="4" t="s">
        <v>106</v>
      </c>
      <c r="H1060" s="4" t="s">
        <v>799</v>
      </c>
      <c r="I1060" s="4" t="s">
        <v>816</v>
      </c>
      <c r="J1060" s="4" t="s">
        <v>776</v>
      </c>
      <c r="K1060" s="4" t="s">
        <v>777</v>
      </c>
      <c r="L10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1060" s="7">
        <v>8835.8500000000076</v>
      </c>
      <c r="N1060" s="4">
        <v>620</v>
      </c>
      <c r="O1060" s="13">
        <v>14.251370967741948</v>
      </c>
      <c r="P1060" s="8" t="s">
        <v>909</v>
      </c>
      <c r="Q1060" s="12" t="s">
        <v>472</v>
      </c>
      <c r="R1060" s="12" t="s">
        <v>792</v>
      </c>
      <c r="S1060" s="12" t="s">
        <v>49</v>
      </c>
      <c r="T1060" s="12" t="s">
        <v>859</v>
      </c>
      <c r="U1060" s="22"/>
      <c r="V1060" s="12">
        <v>150</v>
      </c>
      <c r="W1060" s="12"/>
      <c r="X1060" s="12">
        <v>6</v>
      </c>
      <c r="Y1060" s="12">
        <v>6</v>
      </c>
      <c r="Z1060" s="12">
        <v>6</v>
      </c>
      <c r="AA1060" s="12">
        <v>6</v>
      </c>
      <c r="AB1060" s="12">
        <v>6</v>
      </c>
      <c r="AC1060" s="12">
        <v>6</v>
      </c>
      <c r="AD1060" s="12">
        <v>6</v>
      </c>
      <c r="AE1060" s="12"/>
      <c r="AF1060" s="12" t="s">
        <v>881</v>
      </c>
      <c r="AG1060" s="12" t="s">
        <v>881</v>
      </c>
      <c r="AH1060" s="12">
        <v>0.12</v>
      </c>
      <c r="AI1060" s="12" t="s">
        <v>882</v>
      </c>
      <c r="AJ1060" s="12" t="s">
        <v>883</v>
      </c>
      <c r="AK1060" s="12" t="s">
        <v>881</v>
      </c>
      <c r="AL1060" s="16" t="s">
        <v>898</v>
      </c>
      <c r="AM1060" s="12" t="s">
        <v>1500</v>
      </c>
      <c r="AN1060" s="27">
        <f>VLOOKUP(Table24[[#This Row],[USD conversion]],Sheet2!A:B,2,FALSE)</f>
        <v>1</v>
      </c>
      <c r="AO1060" s="28">
        <f>Table24[[#This Row],[Min Charge]]*Table24[[#This Row],[Conversion Rate]]</f>
        <v>150</v>
      </c>
      <c r="AP1060" s="28">
        <f>Table24[[#This Row],[45]]*Table24[[#This Row],[Conversion Rate]]</f>
        <v>0</v>
      </c>
      <c r="AQ1060" s="28">
        <f>Table24[[#This Row],[100]]*Table24[[#This Row],[Conversion Rate]]</f>
        <v>6</v>
      </c>
      <c r="AR1060" s="28">
        <f>Table24[[#This Row],[200]]*Table24[[#This Row],[Conversion Rate]]</f>
        <v>6</v>
      </c>
      <c r="AS1060" s="28">
        <f>Table24[[#This Row],[300]]*Table24[[#This Row],[Conversion Rate]]</f>
        <v>6</v>
      </c>
      <c r="AT1060" s="28">
        <f>Table24[[#This Row],[500]]*Table24[[#This Row],[Conversion Rate]]</f>
        <v>6</v>
      </c>
      <c r="AU1060" s="28">
        <f>Table24[[#This Row],[1000]]*Table24[[#This Row],[Conversion Rate]]</f>
        <v>6</v>
      </c>
      <c r="AV1060" s="28">
        <f>Table24[[#This Row],[2500]]*Table24[[#This Row],[Conversion Rate]]</f>
        <v>6</v>
      </c>
      <c r="AW1060" s="28">
        <f>Table24[[#This Row],[5000]]*Table24[[#This Row],[Conversion Rate]]</f>
        <v>6</v>
      </c>
      <c r="AX1060" s="28">
        <f>Table24[[#This Row],[All In/ ++]]</f>
        <v>0</v>
      </c>
      <c r="AY1060" s="28" t="e">
        <f>Table24[[#This Row],[FSC]]*Table24[[#This Row],[Conversion Rate]]</f>
        <v>#VALUE!</v>
      </c>
      <c r="AZ1060" s="28" t="e">
        <f>Table24[[#This Row],[SSC]]*Table24[[#This Row],[Conversion Rate]]</f>
        <v>#VALUE!</v>
      </c>
      <c r="BA1060" s="28">
        <f>Table24[[#This Row],[Screening]]*Table24[[#This Row],[Conversion Rate]]</f>
        <v>0.12</v>
      </c>
      <c r="BB1060" s="28" t="e">
        <f>Table24[[#This Row],[Other Charges]]*Table24[[#This Row],[Conversion Rate]]</f>
        <v>#VALUE!</v>
      </c>
      <c r="BC1060" s="28" t="e">
        <f>Table24[[#This Row],[Dry Ice Charge]]*Table24[[#This Row],[Conversion Rate]]</f>
        <v>#VALUE!</v>
      </c>
      <c r="BD1060" s="28" t="e">
        <f>Table24[[#This Row],[SAF/kg]]*Table24[[#This Row],[Conversion Rate]]</f>
        <v>#VALUE!</v>
      </c>
      <c r="BE1060" s="30" cm="1">
        <f t="array" ref="BE1060">IF(COUNTIFS(F$20:F$1213,F1060,G$20:G$1213,G1060)&gt;1,
    _xlfn.PERCENTRANK.INC(
        _xlfn._xlws.FILTER(AO$20:AO$1213, (F$20:F$1213=F1060)*(G$20:G$1213=G1060)*ISNUMBER(AO$20:AO$1213)),
        AO1060
    ),
    0
)</f>
        <v>0.2</v>
      </c>
      <c r="BF1060" s="28" t="str">
        <f t="shared" si="16"/>
        <v>Green</v>
      </c>
    </row>
    <row r="1061" spans="3:58" hidden="1">
      <c r="C1061" s="6" t="s">
        <v>20</v>
      </c>
      <c r="D1061" s="4" t="s">
        <v>472</v>
      </c>
      <c r="E1061" s="4" t="s">
        <v>22</v>
      </c>
      <c r="F1061" s="4" t="s">
        <v>32</v>
      </c>
      <c r="G1061" s="4" t="s">
        <v>29</v>
      </c>
      <c r="H1061" s="4" t="s">
        <v>799</v>
      </c>
      <c r="I1061" s="4" t="s">
        <v>811</v>
      </c>
      <c r="J1061" s="4" t="s">
        <v>776</v>
      </c>
      <c r="K1061" s="4" t="s">
        <v>777</v>
      </c>
      <c r="L10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PharmaYesExpressORDTPEUSTWAMERICASAPAC</v>
      </c>
      <c r="M1061" s="7">
        <v>5365.61</v>
      </c>
      <c r="N1061" s="4">
        <v>313</v>
      </c>
      <c r="O1061" s="13">
        <v>17.14252396166134</v>
      </c>
      <c r="P1061" s="8" t="s">
        <v>909</v>
      </c>
      <c r="Q1061" s="12" t="s">
        <v>472</v>
      </c>
      <c r="R1061" s="12" t="s">
        <v>792</v>
      </c>
      <c r="S1061" s="12" t="s">
        <v>49</v>
      </c>
      <c r="T1061" s="12" t="s">
        <v>859</v>
      </c>
      <c r="U1061" s="22"/>
      <c r="V1061" s="12">
        <v>150</v>
      </c>
      <c r="W1061" s="12"/>
      <c r="X1061" s="12">
        <v>3.85</v>
      </c>
      <c r="Y1061" s="12">
        <v>3.85</v>
      </c>
      <c r="Z1061" s="12">
        <v>3.85</v>
      </c>
      <c r="AA1061" s="12">
        <v>3.85</v>
      </c>
      <c r="AB1061" s="12">
        <v>3.85</v>
      </c>
      <c r="AC1061" s="12">
        <v>3.85</v>
      </c>
      <c r="AD1061" s="12">
        <v>3.85</v>
      </c>
      <c r="AE1061" s="12"/>
      <c r="AF1061" s="12" t="s">
        <v>881</v>
      </c>
      <c r="AG1061" s="12" t="s">
        <v>881</v>
      </c>
      <c r="AH1061" s="12">
        <v>0.12</v>
      </c>
      <c r="AI1061" s="12" t="s">
        <v>882</v>
      </c>
      <c r="AJ1061" s="12" t="s">
        <v>883</v>
      </c>
      <c r="AK1061" s="12" t="s">
        <v>881</v>
      </c>
      <c r="AL1061" s="16" t="s">
        <v>898</v>
      </c>
      <c r="AM1061" s="12" t="s">
        <v>1500</v>
      </c>
      <c r="AN1061" s="27">
        <f>VLOOKUP(Table24[[#This Row],[USD conversion]],Sheet2!A:B,2,FALSE)</f>
        <v>1</v>
      </c>
      <c r="AO1061" s="28">
        <f>Table24[[#This Row],[Min Charge]]*Table24[[#This Row],[Conversion Rate]]</f>
        <v>150</v>
      </c>
      <c r="AP1061" s="28">
        <f>Table24[[#This Row],[45]]*Table24[[#This Row],[Conversion Rate]]</f>
        <v>0</v>
      </c>
      <c r="AQ1061" s="28">
        <f>Table24[[#This Row],[100]]*Table24[[#This Row],[Conversion Rate]]</f>
        <v>3.85</v>
      </c>
      <c r="AR1061" s="28">
        <f>Table24[[#This Row],[200]]*Table24[[#This Row],[Conversion Rate]]</f>
        <v>3.85</v>
      </c>
      <c r="AS1061" s="28">
        <f>Table24[[#This Row],[300]]*Table24[[#This Row],[Conversion Rate]]</f>
        <v>3.85</v>
      </c>
      <c r="AT1061" s="28">
        <f>Table24[[#This Row],[500]]*Table24[[#This Row],[Conversion Rate]]</f>
        <v>3.85</v>
      </c>
      <c r="AU1061" s="28">
        <f>Table24[[#This Row],[1000]]*Table24[[#This Row],[Conversion Rate]]</f>
        <v>3.85</v>
      </c>
      <c r="AV1061" s="28">
        <f>Table24[[#This Row],[2500]]*Table24[[#This Row],[Conversion Rate]]</f>
        <v>3.85</v>
      </c>
      <c r="AW1061" s="28">
        <f>Table24[[#This Row],[5000]]*Table24[[#This Row],[Conversion Rate]]</f>
        <v>3.85</v>
      </c>
      <c r="AX1061" s="28">
        <f>Table24[[#This Row],[All In/ ++]]</f>
        <v>0</v>
      </c>
      <c r="AY1061" s="28" t="e">
        <f>Table24[[#This Row],[FSC]]*Table24[[#This Row],[Conversion Rate]]</f>
        <v>#VALUE!</v>
      </c>
      <c r="AZ1061" s="28" t="e">
        <f>Table24[[#This Row],[SSC]]*Table24[[#This Row],[Conversion Rate]]</f>
        <v>#VALUE!</v>
      </c>
      <c r="BA1061" s="28">
        <f>Table24[[#This Row],[Screening]]*Table24[[#This Row],[Conversion Rate]]</f>
        <v>0.12</v>
      </c>
      <c r="BB1061" s="28" t="e">
        <f>Table24[[#This Row],[Other Charges]]*Table24[[#This Row],[Conversion Rate]]</f>
        <v>#VALUE!</v>
      </c>
      <c r="BC1061" s="28" t="e">
        <f>Table24[[#This Row],[Dry Ice Charge]]*Table24[[#This Row],[Conversion Rate]]</f>
        <v>#VALUE!</v>
      </c>
      <c r="BD1061" s="28" t="e">
        <f>Table24[[#This Row],[SAF/kg]]*Table24[[#This Row],[Conversion Rate]]</f>
        <v>#VALUE!</v>
      </c>
      <c r="BE1061" s="30" cm="1">
        <f t="array" ref="BE1061">IF(COUNTIFS(F$20:F$1213,F1061,G$20:G$1213,G1061)&gt;1,
    _xlfn.PERCENTRANK.INC(
        _xlfn._xlws.FILTER(AO$20:AO$1213, (F$20:F$1213=F1061)*(G$20:G$1213=G1061)*ISNUMBER(AO$20:AO$1213)),
        AO1061
    ),
    0
)</f>
        <v>0.28499999999999998</v>
      </c>
      <c r="BF1061" s="28" t="str">
        <f t="shared" si="16"/>
        <v>Orange</v>
      </c>
    </row>
    <row r="1062" spans="3:58">
      <c r="C1062" s="6" t="s">
        <v>20</v>
      </c>
      <c r="D1062" s="4" t="s">
        <v>472</v>
      </c>
      <c r="E1062" s="4" t="s">
        <v>22</v>
      </c>
      <c r="F1062" s="4" t="s">
        <v>123</v>
      </c>
      <c r="G1062" s="4" t="s">
        <v>86</v>
      </c>
      <c r="H1062" s="4" t="s">
        <v>799</v>
      </c>
      <c r="I1062" s="4" t="s">
        <v>795</v>
      </c>
      <c r="J1062" s="4" t="s">
        <v>776</v>
      </c>
      <c r="K1062" s="4" t="s">
        <v>778</v>
      </c>
      <c r="L10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PharmaYesExpressPHLLHRUSGBAMERICASEMEA</v>
      </c>
      <c r="M1062" s="7">
        <v>27841.61</v>
      </c>
      <c r="N1062" s="4">
        <v>291</v>
      </c>
      <c r="O1062" s="13">
        <v>95.675635738831616</v>
      </c>
      <c r="P1062" s="8" t="s">
        <v>909</v>
      </c>
      <c r="Q1062" s="12" t="s">
        <v>472</v>
      </c>
      <c r="R1062" s="12" t="s">
        <v>792</v>
      </c>
      <c r="S1062" s="12" t="s">
        <v>31</v>
      </c>
      <c r="T1062" s="12" t="s">
        <v>859</v>
      </c>
      <c r="U1062" s="22"/>
      <c r="V1062" s="12">
        <v>150</v>
      </c>
      <c r="W1062" s="12"/>
      <c r="X1062" s="12">
        <v>1.1499999999999999</v>
      </c>
      <c r="Y1062" s="12">
        <v>1.1499999999999999</v>
      </c>
      <c r="Z1062" s="12">
        <v>1.1499999999999999</v>
      </c>
      <c r="AA1062" s="12">
        <v>1.1499999999999999</v>
      </c>
      <c r="AB1062" s="12">
        <v>1.1499999999999999</v>
      </c>
      <c r="AC1062" s="12">
        <v>1.1499999999999999</v>
      </c>
      <c r="AD1062" s="12">
        <v>1.1499999999999999</v>
      </c>
      <c r="AE1062" s="12"/>
      <c r="AF1062" s="12" t="s">
        <v>881</v>
      </c>
      <c r="AG1062" s="12" t="s">
        <v>881</v>
      </c>
      <c r="AH1062" s="12">
        <v>0.12</v>
      </c>
      <c r="AI1062" s="12" t="s">
        <v>882</v>
      </c>
      <c r="AJ1062" s="12" t="s">
        <v>883</v>
      </c>
      <c r="AK1062" s="12" t="s">
        <v>881</v>
      </c>
      <c r="AL1062" s="16" t="s">
        <v>898</v>
      </c>
      <c r="AM1062" s="12" t="s">
        <v>1500</v>
      </c>
      <c r="AN1062" s="27">
        <f>VLOOKUP(Table24[[#This Row],[USD conversion]],Sheet2!A:B,2,FALSE)</f>
        <v>1</v>
      </c>
      <c r="AO1062" s="28">
        <f>Table24[[#This Row],[Min Charge]]*Table24[[#This Row],[Conversion Rate]]</f>
        <v>150</v>
      </c>
      <c r="AP1062" s="28">
        <f>Table24[[#This Row],[45]]*Table24[[#This Row],[Conversion Rate]]</f>
        <v>0</v>
      </c>
      <c r="AQ1062" s="28">
        <f>Table24[[#This Row],[100]]*Table24[[#This Row],[Conversion Rate]]</f>
        <v>1.1499999999999999</v>
      </c>
      <c r="AR1062" s="28">
        <f>Table24[[#This Row],[200]]*Table24[[#This Row],[Conversion Rate]]</f>
        <v>1.1499999999999999</v>
      </c>
      <c r="AS1062" s="28">
        <f>Table24[[#This Row],[300]]*Table24[[#This Row],[Conversion Rate]]</f>
        <v>1.1499999999999999</v>
      </c>
      <c r="AT1062" s="28">
        <f>Table24[[#This Row],[500]]*Table24[[#This Row],[Conversion Rate]]</f>
        <v>1.1499999999999999</v>
      </c>
      <c r="AU1062" s="28">
        <f>Table24[[#This Row],[1000]]*Table24[[#This Row],[Conversion Rate]]</f>
        <v>1.1499999999999999</v>
      </c>
      <c r="AV1062" s="28">
        <f>Table24[[#This Row],[2500]]*Table24[[#This Row],[Conversion Rate]]</f>
        <v>1.1499999999999999</v>
      </c>
      <c r="AW1062" s="28">
        <f>Table24[[#This Row],[5000]]*Table24[[#This Row],[Conversion Rate]]</f>
        <v>1.1499999999999999</v>
      </c>
      <c r="AX1062" s="28">
        <f>Table24[[#This Row],[All In/ ++]]</f>
        <v>0</v>
      </c>
      <c r="AY1062" s="28" t="e">
        <f>Table24[[#This Row],[FSC]]*Table24[[#This Row],[Conversion Rate]]</f>
        <v>#VALUE!</v>
      </c>
      <c r="AZ1062" s="28" t="e">
        <f>Table24[[#This Row],[SSC]]*Table24[[#This Row],[Conversion Rate]]</f>
        <v>#VALUE!</v>
      </c>
      <c r="BA1062" s="28">
        <f>Table24[[#This Row],[Screening]]*Table24[[#This Row],[Conversion Rate]]</f>
        <v>0.12</v>
      </c>
      <c r="BB1062" s="28" t="e">
        <f>Table24[[#This Row],[Other Charges]]*Table24[[#This Row],[Conversion Rate]]</f>
        <v>#VALUE!</v>
      </c>
      <c r="BC1062" s="28" t="e">
        <f>Table24[[#This Row],[Dry Ice Charge]]*Table24[[#This Row],[Conversion Rate]]</f>
        <v>#VALUE!</v>
      </c>
      <c r="BD1062" s="28" t="e">
        <f>Table24[[#This Row],[SAF/kg]]*Table24[[#This Row],[Conversion Rate]]</f>
        <v>#VALUE!</v>
      </c>
      <c r="BE1062" s="30" cm="1">
        <f t="array" ref="BE1062">IF(COUNTIFS(F$20:F$1213,F1062,G$20:G$1213,G1062)&gt;1,
    _xlfn.PERCENTRANK.INC(
        _xlfn._xlws.FILTER(AO$20:AO$1213, (F$20:F$1213=F1062)*(G$20:G$1213=G1062)*ISNUMBER(AO$20:AO$1213)),
        AO1062
    ),
    0
)</f>
        <v>0.4</v>
      </c>
      <c r="BF1062" s="28" t="str">
        <f t="shared" si="16"/>
        <v>Orange</v>
      </c>
    </row>
    <row r="1063" spans="3:58" hidden="1">
      <c r="C1063" s="6" t="s">
        <v>20</v>
      </c>
      <c r="D1063" s="4" t="s">
        <v>472</v>
      </c>
      <c r="E1063" s="4" t="s">
        <v>22</v>
      </c>
      <c r="F1063" s="4" t="s">
        <v>89</v>
      </c>
      <c r="G1063" s="4" t="s">
        <v>123</v>
      </c>
      <c r="H1063" s="4" t="s">
        <v>799</v>
      </c>
      <c r="I1063" s="4" t="s">
        <v>799</v>
      </c>
      <c r="J1063" s="4" t="s">
        <v>776</v>
      </c>
      <c r="K1063" s="4" t="s">
        <v>776</v>
      </c>
      <c r="L10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PharmaYesExpressRDUPHLUSUSAMERICASAMERICAS</v>
      </c>
      <c r="M1063" s="7">
        <v>11673.569999999996</v>
      </c>
      <c r="N1063" s="4">
        <v>344</v>
      </c>
      <c r="O1063" s="13">
        <v>33.934796511627894</v>
      </c>
      <c r="P1063" s="8" t="s">
        <v>909</v>
      </c>
      <c r="Q1063" s="12" t="s">
        <v>472</v>
      </c>
      <c r="R1063" s="12" t="s">
        <v>792</v>
      </c>
      <c r="S1063" s="12" t="s">
        <v>32</v>
      </c>
      <c r="T1063" s="12" t="s">
        <v>859</v>
      </c>
      <c r="U1063" s="22"/>
      <c r="V1063" s="12">
        <v>150</v>
      </c>
      <c r="W1063" s="12"/>
      <c r="X1063" s="12" t="s">
        <v>897</v>
      </c>
      <c r="Y1063" s="12" t="s">
        <v>897</v>
      </c>
      <c r="Z1063" s="12" t="s">
        <v>897</v>
      </c>
      <c r="AA1063" s="12" t="s">
        <v>897</v>
      </c>
      <c r="AB1063" s="12" t="s">
        <v>897</v>
      </c>
      <c r="AC1063" s="12" t="s">
        <v>897</v>
      </c>
      <c r="AD1063" s="12" t="s">
        <v>897</v>
      </c>
      <c r="AE1063" s="12"/>
      <c r="AF1063" s="12" t="s">
        <v>881</v>
      </c>
      <c r="AG1063" s="12" t="s">
        <v>881</v>
      </c>
      <c r="AH1063" s="12">
        <v>0.12</v>
      </c>
      <c r="AI1063" s="12" t="s">
        <v>882</v>
      </c>
      <c r="AJ1063" s="12" t="s">
        <v>883</v>
      </c>
      <c r="AK1063" s="12" t="s">
        <v>881</v>
      </c>
      <c r="AL1063" s="16" t="s">
        <v>898</v>
      </c>
      <c r="AM1063" s="12" t="s">
        <v>1500</v>
      </c>
      <c r="AN1063" s="27">
        <f>VLOOKUP(Table24[[#This Row],[USD conversion]],Sheet2!A:B,2,FALSE)</f>
        <v>1</v>
      </c>
      <c r="AO1063" s="28">
        <f>Table24[[#This Row],[Min Charge]]*Table24[[#This Row],[Conversion Rate]]</f>
        <v>150</v>
      </c>
      <c r="AP1063" s="28">
        <f>Table24[[#This Row],[45]]*Table24[[#This Row],[Conversion Rate]]</f>
        <v>0</v>
      </c>
      <c r="AQ1063" s="28">
        <f>Table24[[#This Row],[100]]*Table24[[#This Row],[Conversion Rate]]</f>
        <v>2.25</v>
      </c>
      <c r="AR1063" s="28">
        <f>Table24[[#This Row],[200]]*Table24[[#This Row],[Conversion Rate]]</f>
        <v>2.25</v>
      </c>
      <c r="AS1063" s="28">
        <f>Table24[[#This Row],[300]]*Table24[[#This Row],[Conversion Rate]]</f>
        <v>2.25</v>
      </c>
      <c r="AT1063" s="28">
        <f>Table24[[#This Row],[500]]*Table24[[#This Row],[Conversion Rate]]</f>
        <v>2.25</v>
      </c>
      <c r="AU1063" s="28">
        <f>Table24[[#This Row],[1000]]*Table24[[#This Row],[Conversion Rate]]</f>
        <v>2.25</v>
      </c>
      <c r="AV1063" s="28">
        <f>Table24[[#This Row],[2500]]*Table24[[#This Row],[Conversion Rate]]</f>
        <v>2.25</v>
      </c>
      <c r="AW1063" s="28">
        <f>Table24[[#This Row],[5000]]*Table24[[#This Row],[Conversion Rate]]</f>
        <v>2.25</v>
      </c>
      <c r="AX1063" s="28">
        <f>Table24[[#This Row],[All In/ ++]]</f>
        <v>0</v>
      </c>
      <c r="AY1063" s="28" t="e">
        <f>Table24[[#This Row],[FSC]]*Table24[[#This Row],[Conversion Rate]]</f>
        <v>#VALUE!</v>
      </c>
      <c r="AZ1063" s="28" t="e">
        <f>Table24[[#This Row],[SSC]]*Table24[[#This Row],[Conversion Rate]]</f>
        <v>#VALUE!</v>
      </c>
      <c r="BA1063" s="28">
        <f>Table24[[#This Row],[Screening]]*Table24[[#This Row],[Conversion Rate]]</f>
        <v>0.12</v>
      </c>
      <c r="BB1063" s="28" t="e">
        <f>Table24[[#This Row],[Other Charges]]*Table24[[#This Row],[Conversion Rate]]</f>
        <v>#VALUE!</v>
      </c>
      <c r="BC1063" s="28" t="e">
        <f>Table24[[#This Row],[Dry Ice Charge]]*Table24[[#This Row],[Conversion Rate]]</f>
        <v>#VALUE!</v>
      </c>
      <c r="BD1063" s="28" t="e">
        <f>Table24[[#This Row],[SAF/kg]]*Table24[[#This Row],[Conversion Rate]]</f>
        <v>#VALUE!</v>
      </c>
      <c r="BE1063" s="30" cm="1">
        <f t="array" ref="BE1063">IF(COUNTIFS(F$20:F$1213,F1063,G$20:G$1213,G1063)&gt;1,
    _xlfn.PERCENTRANK.INC(
        _xlfn._xlws.FILTER(AO$20:AO$1213, (F$20:F$1213=F1063)*(G$20:G$1213=G1063)*ISNUMBER(AO$20:AO$1213)),
        AO1063
    ),
    0
)</f>
        <v>1</v>
      </c>
      <c r="BF1063" s="28" t="str">
        <f t="shared" si="16"/>
        <v>Red</v>
      </c>
    </row>
    <row r="1064" spans="3:58" hidden="1">
      <c r="C1064" s="6" t="s">
        <v>20</v>
      </c>
      <c r="D1064" s="4" t="s">
        <v>21</v>
      </c>
      <c r="E1064" s="4" t="s">
        <v>22</v>
      </c>
      <c r="F1064" s="4" t="s">
        <v>152</v>
      </c>
      <c r="G1064" s="4" t="s">
        <v>85</v>
      </c>
      <c r="H1064" s="4" t="s">
        <v>829</v>
      </c>
      <c r="I1064" s="4" t="s">
        <v>799</v>
      </c>
      <c r="J1064" s="4" t="s">
        <v>776</v>
      </c>
      <c r="K1064" s="4" t="s">
        <v>776</v>
      </c>
      <c r="L10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PharmaNoExpressSCLMIACLUSAMERICASAMERICAS</v>
      </c>
      <c r="M1064" s="7">
        <v>8609.068657200005</v>
      </c>
      <c r="N1064" s="4">
        <v>284</v>
      </c>
      <c r="O1064" s="13">
        <v>30.313622032394385</v>
      </c>
      <c r="P1064" s="8" t="s">
        <v>909</v>
      </c>
      <c r="Q1064" s="12" t="s">
        <v>472</v>
      </c>
      <c r="R1064" s="12" t="s">
        <v>792</v>
      </c>
      <c r="S1064" s="12" t="s">
        <v>33</v>
      </c>
      <c r="T1064" s="12" t="s">
        <v>859</v>
      </c>
      <c r="U1064" s="22"/>
      <c r="V1064" s="12">
        <v>150</v>
      </c>
      <c r="W1064" s="12"/>
      <c r="X1064" s="12">
        <v>3</v>
      </c>
      <c r="Y1064" s="12">
        <v>3</v>
      </c>
      <c r="Z1064" s="12">
        <v>3</v>
      </c>
      <c r="AA1064" s="12">
        <v>3</v>
      </c>
      <c r="AB1064" s="12">
        <v>3</v>
      </c>
      <c r="AC1064" s="12">
        <v>3</v>
      </c>
      <c r="AD1064" s="12">
        <v>3</v>
      </c>
      <c r="AE1064" s="12"/>
      <c r="AF1064" s="12" t="s">
        <v>881</v>
      </c>
      <c r="AG1064" s="12" t="s">
        <v>881</v>
      </c>
      <c r="AH1064" s="12">
        <v>0.12</v>
      </c>
      <c r="AI1064" s="12" t="s">
        <v>882</v>
      </c>
      <c r="AJ1064" s="12" t="s">
        <v>883</v>
      </c>
      <c r="AK1064" s="12" t="s">
        <v>881</v>
      </c>
      <c r="AL1064" s="16" t="s">
        <v>885</v>
      </c>
      <c r="AM1064" s="12" t="s">
        <v>1500</v>
      </c>
      <c r="AN1064" s="27">
        <f>VLOOKUP(Table24[[#This Row],[USD conversion]],Sheet2!A:B,2,FALSE)</f>
        <v>1</v>
      </c>
      <c r="AO1064" s="28">
        <f>Table24[[#This Row],[Min Charge]]*Table24[[#This Row],[Conversion Rate]]</f>
        <v>150</v>
      </c>
      <c r="AP1064" s="28">
        <f>Table24[[#This Row],[45]]*Table24[[#This Row],[Conversion Rate]]</f>
        <v>0</v>
      </c>
      <c r="AQ1064" s="28">
        <f>Table24[[#This Row],[100]]*Table24[[#This Row],[Conversion Rate]]</f>
        <v>3</v>
      </c>
      <c r="AR1064" s="28">
        <f>Table24[[#This Row],[200]]*Table24[[#This Row],[Conversion Rate]]</f>
        <v>3</v>
      </c>
      <c r="AS1064" s="28">
        <f>Table24[[#This Row],[300]]*Table24[[#This Row],[Conversion Rate]]</f>
        <v>3</v>
      </c>
      <c r="AT1064" s="28">
        <f>Table24[[#This Row],[500]]*Table24[[#This Row],[Conversion Rate]]</f>
        <v>3</v>
      </c>
      <c r="AU1064" s="28">
        <f>Table24[[#This Row],[1000]]*Table24[[#This Row],[Conversion Rate]]</f>
        <v>3</v>
      </c>
      <c r="AV1064" s="28">
        <f>Table24[[#This Row],[2500]]*Table24[[#This Row],[Conversion Rate]]</f>
        <v>3</v>
      </c>
      <c r="AW1064" s="28">
        <f>Table24[[#This Row],[5000]]*Table24[[#This Row],[Conversion Rate]]</f>
        <v>3</v>
      </c>
      <c r="AX1064" s="28">
        <f>Table24[[#This Row],[All In/ ++]]</f>
        <v>0</v>
      </c>
      <c r="AY1064" s="28" t="e">
        <f>Table24[[#This Row],[FSC]]*Table24[[#This Row],[Conversion Rate]]</f>
        <v>#VALUE!</v>
      </c>
      <c r="AZ1064" s="28" t="e">
        <f>Table24[[#This Row],[SSC]]*Table24[[#This Row],[Conversion Rate]]</f>
        <v>#VALUE!</v>
      </c>
      <c r="BA1064" s="28">
        <f>Table24[[#This Row],[Screening]]*Table24[[#This Row],[Conversion Rate]]</f>
        <v>0.12</v>
      </c>
      <c r="BB1064" s="28" t="e">
        <f>Table24[[#This Row],[Other Charges]]*Table24[[#This Row],[Conversion Rate]]</f>
        <v>#VALUE!</v>
      </c>
      <c r="BC1064" s="28" t="e">
        <f>Table24[[#This Row],[Dry Ice Charge]]*Table24[[#This Row],[Conversion Rate]]</f>
        <v>#VALUE!</v>
      </c>
      <c r="BD1064" s="28" t="e">
        <f>Table24[[#This Row],[SAF/kg]]*Table24[[#This Row],[Conversion Rate]]</f>
        <v>#VALUE!</v>
      </c>
      <c r="BE1064" s="30" cm="1">
        <f t="array" ref="BE1064">IF(COUNTIFS(F$20:F$1213,F1064,G$20:G$1213,G1064)&gt;1,
    _xlfn.PERCENTRANK.INC(
        _xlfn._xlws.FILTER(AO$20:AO$1213, (F$20:F$1213=F1064)*(G$20:G$1213=G1064)*ISNUMBER(AO$20:AO$1213)),
        AO1064
    ),
    0
)</f>
        <v>0</v>
      </c>
      <c r="BF1064" s="28" t="str">
        <f t="shared" si="16"/>
        <v>Green</v>
      </c>
    </row>
    <row r="1065" spans="3:58" hidden="1">
      <c r="C1065" s="6" t="s">
        <v>20</v>
      </c>
      <c r="D1065" s="4" t="s">
        <v>472</v>
      </c>
      <c r="E1065" s="4" t="s">
        <v>22</v>
      </c>
      <c r="F1065" s="4" t="s">
        <v>152</v>
      </c>
      <c r="G1065" s="4" t="s">
        <v>85</v>
      </c>
      <c r="H1065" s="4" t="s">
        <v>829</v>
      </c>
      <c r="I1065" s="4" t="s">
        <v>799</v>
      </c>
      <c r="J1065" s="4" t="s">
        <v>776</v>
      </c>
      <c r="K1065" s="4" t="s">
        <v>776</v>
      </c>
      <c r="L10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PharmaYesExpressSCLMIACLUSAMERICASAMERICAS</v>
      </c>
      <c r="M1065" s="7">
        <v>43635.202035199967</v>
      </c>
      <c r="N1065" s="4">
        <v>272</v>
      </c>
      <c r="O1065" s="13">
        <v>160.42353689411752</v>
      </c>
      <c r="P1065" s="8" t="s">
        <v>909</v>
      </c>
      <c r="Q1065" s="12" t="s">
        <v>472</v>
      </c>
      <c r="R1065" s="12" t="s">
        <v>792</v>
      </c>
      <c r="S1065" s="12" t="s">
        <v>33</v>
      </c>
      <c r="T1065" s="12" t="s">
        <v>859</v>
      </c>
      <c r="U1065" s="22"/>
      <c r="V1065" s="12">
        <v>150</v>
      </c>
      <c r="W1065" s="12"/>
      <c r="X1065" s="12">
        <v>2.5</v>
      </c>
      <c r="Y1065" s="12">
        <v>2.5</v>
      </c>
      <c r="Z1065" s="12">
        <v>2.5</v>
      </c>
      <c r="AA1065" s="12">
        <v>2.5</v>
      </c>
      <c r="AB1065" s="12">
        <v>2.5</v>
      </c>
      <c r="AC1065" s="12">
        <v>2.5</v>
      </c>
      <c r="AD1065" s="12">
        <v>2.5</v>
      </c>
      <c r="AE1065" s="12"/>
      <c r="AF1065" s="12" t="s">
        <v>881</v>
      </c>
      <c r="AG1065" s="12" t="s">
        <v>881</v>
      </c>
      <c r="AH1065" s="12">
        <v>0.12</v>
      </c>
      <c r="AI1065" s="12" t="s">
        <v>882</v>
      </c>
      <c r="AJ1065" s="12" t="s">
        <v>883</v>
      </c>
      <c r="AK1065" s="12" t="s">
        <v>881</v>
      </c>
      <c r="AL1065" s="16" t="s">
        <v>898</v>
      </c>
      <c r="AM1065" s="12" t="s">
        <v>1500</v>
      </c>
      <c r="AN1065" s="27">
        <f>VLOOKUP(Table24[[#This Row],[USD conversion]],Sheet2!A:B,2,FALSE)</f>
        <v>1</v>
      </c>
      <c r="AO1065" s="28">
        <f>Table24[[#This Row],[Min Charge]]*Table24[[#This Row],[Conversion Rate]]</f>
        <v>150</v>
      </c>
      <c r="AP1065" s="28">
        <f>Table24[[#This Row],[45]]*Table24[[#This Row],[Conversion Rate]]</f>
        <v>0</v>
      </c>
      <c r="AQ1065" s="28">
        <f>Table24[[#This Row],[100]]*Table24[[#This Row],[Conversion Rate]]</f>
        <v>2.5</v>
      </c>
      <c r="AR1065" s="28">
        <f>Table24[[#This Row],[200]]*Table24[[#This Row],[Conversion Rate]]</f>
        <v>2.5</v>
      </c>
      <c r="AS1065" s="28">
        <f>Table24[[#This Row],[300]]*Table24[[#This Row],[Conversion Rate]]</f>
        <v>2.5</v>
      </c>
      <c r="AT1065" s="28">
        <f>Table24[[#This Row],[500]]*Table24[[#This Row],[Conversion Rate]]</f>
        <v>2.5</v>
      </c>
      <c r="AU1065" s="28">
        <f>Table24[[#This Row],[1000]]*Table24[[#This Row],[Conversion Rate]]</f>
        <v>2.5</v>
      </c>
      <c r="AV1065" s="28">
        <f>Table24[[#This Row],[2500]]*Table24[[#This Row],[Conversion Rate]]</f>
        <v>2.5</v>
      </c>
      <c r="AW1065" s="28">
        <f>Table24[[#This Row],[5000]]*Table24[[#This Row],[Conversion Rate]]</f>
        <v>2.5</v>
      </c>
      <c r="AX1065" s="28">
        <f>Table24[[#This Row],[All In/ ++]]</f>
        <v>0</v>
      </c>
      <c r="AY1065" s="28" t="e">
        <f>Table24[[#This Row],[FSC]]*Table24[[#This Row],[Conversion Rate]]</f>
        <v>#VALUE!</v>
      </c>
      <c r="AZ1065" s="28" t="e">
        <f>Table24[[#This Row],[SSC]]*Table24[[#This Row],[Conversion Rate]]</f>
        <v>#VALUE!</v>
      </c>
      <c r="BA1065" s="28">
        <f>Table24[[#This Row],[Screening]]*Table24[[#This Row],[Conversion Rate]]</f>
        <v>0.12</v>
      </c>
      <c r="BB1065" s="28" t="e">
        <f>Table24[[#This Row],[Other Charges]]*Table24[[#This Row],[Conversion Rate]]</f>
        <v>#VALUE!</v>
      </c>
      <c r="BC1065" s="28" t="e">
        <f>Table24[[#This Row],[Dry Ice Charge]]*Table24[[#This Row],[Conversion Rate]]</f>
        <v>#VALUE!</v>
      </c>
      <c r="BD1065" s="28" t="e">
        <f>Table24[[#This Row],[SAF/kg]]*Table24[[#This Row],[Conversion Rate]]</f>
        <v>#VALUE!</v>
      </c>
      <c r="BE1065" s="30" cm="1">
        <f t="array" ref="BE1065">IF(COUNTIFS(F$20:F$1213,F1065,G$20:G$1213,G1065)&gt;1,
    _xlfn.PERCENTRANK.INC(
        _xlfn._xlws.FILTER(AO$20:AO$1213, (F$20:F$1213=F1065)*(G$20:G$1213=G1065)*ISNUMBER(AO$20:AO$1213)),
        AO1065
    ),
    0
)</f>
        <v>0</v>
      </c>
      <c r="BF1065" s="28" t="str">
        <f t="shared" si="16"/>
        <v>Green</v>
      </c>
    </row>
    <row r="1066" spans="3:58">
      <c r="C1066" s="6" t="s">
        <v>20</v>
      </c>
      <c r="D1066" s="4" t="s">
        <v>472</v>
      </c>
      <c r="E1066" s="4" t="s">
        <v>22</v>
      </c>
      <c r="F1066" s="4" t="s">
        <v>59</v>
      </c>
      <c r="G1066" s="4" t="s">
        <v>51</v>
      </c>
      <c r="H1066" s="4" t="s">
        <v>799</v>
      </c>
      <c r="I1066" s="4" t="s">
        <v>800</v>
      </c>
      <c r="J1066" s="4" t="s">
        <v>776</v>
      </c>
      <c r="K1066" s="4" t="s">
        <v>778</v>
      </c>
      <c r="L10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PharmaYesExpressSEAFRAUSDEAMERICASEMEA</v>
      </c>
      <c r="M1066" s="7">
        <v>17802</v>
      </c>
      <c r="N1066" s="4">
        <v>468</v>
      </c>
      <c r="O1066" s="13">
        <v>38.03846153846154</v>
      </c>
      <c r="P1066" s="8" t="s">
        <v>909</v>
      </c>
      <c r="Q1066" s="12" t="s">
        <v>472</v>
      </c>
      <c r="R1066" s="12" t="s">
        <v>792</v>
      </c>
      <c r="S1066" s="12" t="s">
        <v>49</v>
      </c>
      <c r="T1066" s="12" t="s">
        <v>859</v>
      </c>
      <c r="U1066" s="22"/>
      <c r="V1066" s="12">
        <v>150</v>
      </c>
      <c r="W1066" s="12"/>
      <c r="X1066" s="12">
        <v>3</v>
      </c>
      <c r="Y1066" s="12">
        <v>3</v>
      </c>
      <c r="Z1066" s="12">
        <v>3</v>
      </c>
      <c r="AA1066" s="12">
        <v>3</v>
      </c>
      <c r="AB1066" s="12">
        <v>3</v>
      </c>
      <c r="AC1066" s="12">
        <v>3</v>
      </c>
      <c r="AD1066" s="12">
        <v>3</v>
      </c>
      <c r="AE1066" s="12"/>
      <c r="AF1066" s="12" t="s">
        <v>881</v>
      </c>
      <c r="AG1066" s="12" t="s">
        <v>881</v>
      </c>
      <c r="AH1066" s="12">
        <v>0.12</v>
      </c>
      <c r="AI1066" s="12" t="s">
        <v>882</v>
      </c>
      <c r="AJ1066" s="12" t="s">
        <v>883</v>
      </c>
      <c r="AK1066" s="12" t="s">
        <v>881</v>
      </c>
      <c r="AL1066" s="16" t="s">
        <v>898</v>
      </c>
      <c r="AM1066" s="12" t="s">
        <v>1500</v>
      </c>
      <c r="AN1066" s="27">
        <f>VLOOKUP(Table24[[#This Row],[USD conversion]],Sheet2!A:B,2,FALSE)</f>
        <v>1</v>
      </c>
      <c r="AO1066" s="28">
        <f>Table24[[#This Row],[Min Charge]]*Table24[[#This Row],[Conversion Rate]]</f>
        <v>150</v>
      </c>
      <c r="AP1066" s="28">
        <f>Table24[[#This Row],[45]]*Table24[[#This Row],[Conversion Rate]]</f>
        <v>0</v>
      </c>
      <c r="AQ1066" s="28">
        <f>Table24[[#This Row],[100]]*Table24[[#This Row],[Conversion Rate]]</f>
        <v>3</v>
      </c>
      <c r="AR1066" s="28">
        <f>Table24[[#This Row],[200]]*Table24[[#This Row],[Conversion Rate]]</f>
        <v>3</v>
      </c>
      <c r="AS1066" s="28">
        <f>Table24[[#This Row],[300]]*Table24[[#This Row],[Conversion Rate]]</f>
        <v>3</v>
      </c>
      <c r="AT1066" s="28">
        <f>Table24[[#This Row],[500]]*Table24[[#This Row],[Conversion Rate]]</f>
        <v>3</v>
      </c>
      <c r="AU1066" s="28">
        <f>Table24[[#This Row],[1000]]*Table24[[#This Row],[Conversion Rate]]</f>
        <v>3</v>
      </c>
      <c r="AV1066" s="28">
        <f>Table24[[#This Row],[2500]]*Table24[[#This Row],[Conversion Rate]]</f>
        <v>3</v>
      </c>
      <c r="AW1066" s="28">
        <f>Table24[[#This Row],[5000]]*Table24[[#This Row],[Conversion Rate]]</f>
        <v>3</v>
      </c>
      <c r="AX1066" s="28">
        <f>Table24[[#This Row],[All In/ ++]]</f>
        <v>0</v>
      </c>
      <c r="AY1066" s="28" t="e">
        <f>Table24[[#This Row],[FSC]]*Table24[[#This Row],[Conversion Rate]]</f>
        <v>#VALUE!</v>
      </c>
      <c r="AZ1066" s="28" t="e">
        <f>Table24[[#This Row],[SSC]]*Table24[[#This Row],[Conversion Rate]]</f>
        <v>#VALUE!</v>
      </c>
      <c r="BA1066" s="28">
        <f>Table24[[#This Row],[Screening]]*Table24[[#This Row],[Conversion Rate]]</f>
        <v>0.12</v>
      </c>
      <c r="BB1066" s="28" t="e">
        <f>Table24[[#This Row],[Other Charges]]*Table24[[#This Row],[Conversion Rate]]</f>
        <v>#VALUE!</v>
      </c>
      <c r="BC1066" s="28" t="e">
        <f>Table24[[#This Row],[Dry Ice Charge]]*Table24[[#This Row],[Conversion Rate]]</f>
        <v>#VALUE!</v>
      </c>
      <c r="BD1066" s="28" t="e">
        <f>Table24[[#This Row],[SAF/kg]]*Table24[[#This Row],[Conversion Rate]]</f>
        <v>#VALUE!</v>
      </c>
      <c r="BE1066" s="30" cm="1">
        <f t="array" ref="BE1066">IF(COUNTIFS(F$20:F$1213,F1066,G$20:G$1213,G1066)&gt;1,
    _xlfn.PERCENTRANK.INC(
        _xlfn._xlws.FILTER(AO$20:AO$1213, (F$20:F$1213=F1066)*(G$20:G$1213=G1066)*ISNUMBER(AO$20:AO$1213)),
        AO1066
    ),
    0
)</f>
        <v>0.5</v>
      </c>
      <c r="BF1066" s="28" t="str">
        <f t="shared" si="16"/>
        <v>Orange</v>
      </c>
    </row>
    <row r="1067" spans="3:58" hidden="1">
      <c r="C1067" s="6" t="s">
        <v>20</v>
      </c>
      <c r="D1067" s="4" t="s">
        <v>472</v>
      </c>
      <c r="E1067" s="4" t="s">
        <v>22</v>
      </c>
      <c r="F1067" s="4" t="s">
        <v>49</v>
      </c>
      <c r="G1067" s="4" t="s">
        <v>37</v>
      </c>
      <c r="H1067" s="4" t="s">
        <v>799</v>
      </c>
      <c r="I1067" s="4" t="s">
        <v>799</v>
      </c>
      <c r="J1067" s="4" t="s">
        <v>776</v>
      </c>
      <c r="K1067" s="4" t="s">
        <v>776</v>
      </c>
      <c r="L10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PharmaYesExpressSFOLAXUSUSAMERICASAMERICAS</v>
      </c>
      <c r="M1067" s="7">
        <v>12208.500000000009</v>
      </c>
      <c r="N1067" s="4">
        <v>458</v>
      </c>
      <c r="O1067" s="13">
        <v>26.656113537117925</v>
      </c>
      <c r="P1067" s="8" t="s">
        <v>909</v>
      </c>
      <c r="Q1067" s="12" t="s">
        <v>472</v>
      </c>
      <c r="R1067" s="12" t="s">
        <v>791</v>
      </c>
      <c r="S1067" s="12"/>
      <c r="T1067" s="12" t="s">
        <v>859</v>
      </c>
      <c r="U1067" s="22"/>
      <c r="V1067" s="12">
        <v>150</v>
      </c>
      <c r="W1067" s="12"/>
      <c r="X1067" s="12" t="s">
        <v>897</v>
      </c>
      <c r="Y1067" s="12" t="s">
        <v>897</v>
      </c>
      <c r="Z1067" s="12" t="s">
        <v>897</v>
      </c>
      <c r="AA1067" s="12" t="s">
        <v>897</v>
      </c>
      <c r="AB1067" s="12" t="s">
        <v>897</v>
      </c>
      <c r="AC1067" s="12" t="s">
        <v>897</v>
      </c>
      <c r="AD1067" s="12" t="s">
        <v>897</v>
      </c>
      <c r="AE1067" s="12"/>
      <c r="AF1067" s="12" t="s">
        <v>881</v>
      </c>
      <c r="AG1067" s="12" t="s">
        <v>881</v>
      </c>
      <c r="AH1067" s="12">
        <v>0.12</v>
      </c>
      <c r="AI1067" s="12" t="s">
        <v>882</v>
      </c>
      <c r="AJ1067" s="12" t="s">
        <v>883</v>
      </c>
      <c r="AK1067" s="12" t="s">
        <v>881</v>
      </c>
      <c r="AL1067" s="16" t="s">
        <v>898</v>
      </c>
      <c r="AM1067" s="12" t="s">
        <v>1500</v>
      </c>
      <c r="AN1067" s="27">
        <f>VLOOKUP(Table24[[#This Row],[USD conversion]],Sheet2!A:B,2,FALSE)</f>
        <v>1</v>
      </c>
      <c r="AO1067" s="28">
        <f>Table24[[#This Row],[Min Charge]]*Table24[[#This Row],[Conversion Rate]]</f>
        <v>150</v>
      </c>
      <c r="AP1067" s="28">
        <f>Table24[[#This Row],[45]]*Table24[[#This Row],[Conversion Rate]]</f>
        <v>0</v>
      </c>
      <c r="AQ1067" s="28">
        <f>Table24[[#This Row],[100]]*Table24[[#This Row],[Conversion Rate]]</f>
        <v>2.25</v>
      </c>
      <c r="AR1067" s="28">
        <f>Table24[[#This Row],[200]]*Table24[[#This Row],[Conversion Rate]]</f>
        <v>2.25</v>
      </c>
      <c r="AS1067" s="28">
        <f>Table24[[#This Row],[300]]*Table24[[#This Row],[Conversion Rate]]</f>
        <v>2.25</v>
      </c>
      <c r="AT1067" s="28">
        <f>Table24[[#This Row],[500]]*Table24[[#This Row],[Conversion Rate]]</f>
        <v>2.25</v>
      </c>
      <c r="AU1067" s="28">
        <f>Table24[[#This Row],[1000]]*Table24[[#This Row],[Conversion Rate]]</f>
        <v>2.25</v>
      </c>
      <c r="AV1067" s="28">
        <f>Table24[[#This Row],[2500]]*Table24[[#This Row],[Conversion Rate]]</f>
        <v>2.25</v>
      </c>
      <c r="AW1067" s="28">
        <f>Table24[[#This Row],[5000]]*Table24[[#This Row],[Conversion Rate]]</f>
        <v>2.25</v>
      </c>
      <c r="AX1067" s="28">
        <f>Table24[[#This Row],[All In/ ++]]</f>
        <v>0</v>
      </c>
      <c r="AY1067" s="28" t="e">
        <f>Table24[[#This Row],[FSC]]*Table24[[#This Row],[Conversion Rate]]</f>
        <v>#VALUE!</v>
      </c>
      <c r="AZ1067" s="28" t="e">
        <f>Table24[[#This Row],[SSC]]*Table24[[#This Row],[Conversion Rate]]</f>
        <v>#VALUE!</v>
      </c>
      <c r="BA1067" s="28">
        <f>Table24[[#This Row],[Screening]]*Table24[[#This Row],[Conversion Rate]]</f>
        <v>0.12</v>
      </c>
      <c r="BB1067" s="28" t="e">
        <f>Table24[[#This Row],[Other Charges]]*Table24[[#This Row],[Conversion Rate]]</f>
        <v>#VALUE!</v>
      </c>
      <c r="BC1067" s="28" t="e">
        <f>Table24[[#This Row],[Dry Ice Charge]]*Table24[[#This Row],[Conversion Rate]]</f>
        <v>#VALUE!</v>
      </c>
      <c r="BD1067" s="28" t="e">
        <f>Table24[[#This Row],[SAF/kg]]*Table24[[#This Row],[Conversion Rate]]</f>
        <v>#VALUE!</v>
      </c>
      <c r="BE1067" s="30" cm="1">
        <f t="array" ref="BE1067">IF(COUNTIFS(F$20:F$1213,F1067,G$20:G$1213,G1067)&gt;1,
    _xlfn.PERCENTRANK.INC(
        _xlfn._xlws.FILTER(AO$20:AO$1213, (F$20:F$1213=F1067)*(G$20:G$1213=G1067)*ISNUMBER(AO$20:AO$1213)),
        AO1067
    ),
    0
)</f>
        <v>1</v>
      </c>
      <c r="BF1067" s="28" t="str">
        <f t="shared" si="16"/>
        <v>Red</v>
      </c>
    </row>
    <row r="1068" spans="3:58" hidden="1">
      <c r="C1068" s="6" t="s">
        <v>20</v>
      </c>
      <c r="D1068" s="4" t="s">
        <v>472</v>
      </c>
      <c r="E1068" s="4" t="s">
        <v>22</v>
      </c>
      <c r="F1068" s="4" t="s">
        <v>483</v>
      </c>
      <c r="G1068" s="4" t="s">
        <v>116</v>
      </c>
      <c r="H1068" s="4" t="s">
        <v>815</v>
      </c>
      <c r="I1068" s="4" t="s">
        <v>815</v>
      </c>
      <c r="J1068" s="4" t="s">
        <v>776</v>
      </c>
      <c r="K1068" s="4" t="s">
        <v>776</v>
      </c>
      <c r="L10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PharmaYesExpressVERMEXMXMXAMERICASAMERICAS</v>
      </c>
      <c r="M1068" s="7">
        <v>12482.719854800009</v>
      </c>
      <c r="N1068" s="4">
        <v>280</v>
      </c>
      <c r="O1068" s="13">
        <v>44.58114233857146</v>
      </c>
      <c r="P1068" s="8" t="s">
        <v>909</v>
      </c>
      <c r="Q1068" s="12" t="s">
        <v>472</v>
      </c>
      <c r="R1068" s="12" t="s">
        <v>792</v>
      </c>
      <c r="S1068" s="12" t="s">
        <v>57</v>
      </c>
      <c r="T1068" s="12" t="s">
        <v>859</v>
      </c>
      <c r="U1068" s="22"/>
      <c r="V1068" s="12">
        <v>150</v>
      </c>
      <c r="W1068" s="12"/>
      <c r="X1068" s="12">
        <v>2.75</v>
      </c>
      <c r="Y1068" s="12">
        <v>2.75</v>
      </c>
      <c r="Z1068" s="12">
        <v>2.75</v>
      </c>
      <c r="AA1068" s="12">
        <v>2.75</v>
      </c>
      <c r="AB1068" s="12">
        <v>2.75</v>
      </c>
      <c r="AC1068" s="12">
        <v>2.75</v>
      </c>
      <c r="AD1068" s="12">
        <v>2.75</v>
      </c>
      <c r="AE1068" s="12"/>
      <c r="AF1068" s="12" t="s">
        <v>881</v>
      </c>
      <c r="AG1068" s="12" t="s">
        <v>881</v>
      </c>
      <c r="AH1068" s="12">
        <v>0.12</v>
      </c>
      <c r="AI1068" s="12" t="s">
        <v>882</v>
      </c>
      <c r="AJ1068" s="12" t="s">
        <v>883</v>
      </c>
      <c r="AK1068" s="12" t="s">
        <v>881</v>
      </c>
      <c r="AL1068" s="16" t="s">
        <v>898</v>
      </c>
      <c r="AM1068" s="12" t="s">
        <v>1500</v>
      </c>
      <c r="AN1068" s="27">
        <f>VLOOKUP(Table24[[#This Row],[USD conversion]],Sheet2!A:B,2,FALSE)</f>
        <v>1</v>
      </c>
      <c r="AO1068" s="28">
        <f>Table24[[#This Row],[Min Charge]]*Table24[[#This Row],[Conversion Rate]]</f>
        <v>150</v>
      </c>
      <c r="AP1068" s="28">
        <f>Table24[[#This Row],[45]]*Table24[[#This Row],[Conversion Rate]]</f>
        <v>0</v>
      </c>
      <c r="AQ1068" s="28">
        <f>Table24[[#This Row],[100]]*Table24[[#This Row],[Conversion Rate]]</f>
        <v>2.75</v>
      </c>
      <c r="AR1068" s="28">
        <f>Table24[[#This Row],[200]]*Table24[[#This Row],[Conversion Rate]]</f>
        <v>2.75</v>
      </c>
      <c r="AS1068" s="28">
        <f>Table24[[#This Row],[300]]*Table24[[#This Row],[Conversion Rate]]</f>
        <v>2.75</v>
      </c>
      <c r="AT1068" s="28">
        <f>Table24[[#This Row],[500]]*Table24[[#This Row],[Conversion Rate]]</f>
        <v>2.75</v>
      </c>
      <c r="AU1068" s="28">
        <f>Table24[[#This Row],[1000]]*Table24[[#This Row],[Conversion Rate]]</f>
        <v>2.75</v>
      </c>
      <c r="AV1068" s="28">
        <f>Table24[[#This Row],[2500]]*Table24[[#This Row],[Conversion Rate]]</f>
        <v>2.75</v>
      </c>
      <c r="AW1068" s="28">
        <f>Table24[[#This Row],[5000]]*Table24[[#This Row],[Conversion Rate]]</f>
        <v>2.75</v>
      </c>
      <c r="AX1068" s="28">
        <f>Table24[[#This Row],[All In/ ++]]</f>
        <v>0</v>
      </c>
      <c r="AY1068" s="28" t="e">
        <f>Table24[[#This Row],[FSC]]*Table24[[#This Row],[Conversion Rate]]</f>
        <v>#VALUE!</v>
      </c>
      <c r="AZ1068" s="28" t="e">
        <f>Table24[[#This Row],[SSC]]*Table24[[#This Row],[Conversion Rate]]</f>
        <v>#VALUE!</v>
      </c>
      <c r="BA1068" s="28">
        <f>Table24[[#This Row],[Screening]]*Table24[[#This Row],[Conversion Rate]]</f>
        <v>0.12</v>
      </c>
      <c r="BB1068" s="28" t="e">
        <f>Table24[[#This Row],[Other Charges]]*Table24[[#This Row],[Conversion Rate]]</f>
        <v>#VALUE!</v>
      </c>
      <c r="BC1068" s="28" t="e">
        <f>Table24[[#This Row],[Dry Ice Charge]]*Table24[[#This Row],[Conversion Rate]]</f>
        <v>#VALUE!</v>
      </c>
      <c r="BD1068" s="28" t="e">
        <f>Table24[[#This Row],[SAF/kg]]*Table24[[#This Row],[Conversion Rate]]</f>
        <v>#VALUE!</v>
      </c>
      <c r="BE1068" s="30" cm="1">
        <f t="array" ref="BE1068">IF(COUNTIFS(F$20:F$1213,F1068,G$20:G$1213,G1068)&gt;1,
    _xlfn.PERCENTRANK.INC(
        _xlfn._xlws.FILTER(AO$20:AO$1213, (F$20:F$1213=F1068)*(G$20:G$1213=G1068)*ISNUMBER(AO$20:AO$1213)),
        AO1068
    ),
    0
)</f>
        <v>0</v>
      </c>
      <c r="BF1068" s="28" t="str">
        <f t="shared" si="16"/>
        <v>Green</v>
      </c>
    </row>
    <row r="1069" spans="3:58" hidden="1">
      <c r="C1069" s="6" t="s">
        <v>20</v>
      </c>
      <c r="D1069" s="4" t="s">
        <v>472</v>
      </c>
      <c r="E1069" s="4" t="s">
        <v>22</v>
      </c>
      <c r="F1069" s="4" t="s">
        <v>97</v>
      </c>
      <c r="G1069" s="4" t="s">
        <v>37</v>
      </c>
      <c r="H1069" s="4" t="s">
        <v>808</v>
      </c>
      <c r="I1069" s="4" t="s">
        <v>799</v>
      </c>
      <c r="J1069" s="4" t="s">
        <v>777</v>
      </c>
      <c r="K1069" s="4" t="s">
        <v>776</v>
      </c>
      <c r="L10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PharmaYesExpressHNDLAXJPUSAPACAMERICAS</v>
      </c>
      <c r="M1069" s="7">
        <v>36561.629999999925</v>
      </c>
      <c r="N1069" s="4">
        <v>1233</v>
      </c>
      <c r="O1069" s="13">
        <v>29.652579075425731</v>
      </c>
      <c r="P1069" s="8" t="s">
        <v>909</v>
      </c>
      <c r="Q1069" s="12" t="s">
        <v>472</v>
      </c>
      <c r="R1069" s="12" t="s">
        <v>791</v>
      </c>
      <c r="S1069" s="12"/>
      <c r="T1069" s="12" t="s">
        <v>866</v>
      </c>
      <c r="U1069" s="22"/>
      <c r="V1069" s="12">
        <v>15000</v>
      </c>
      <c r="W1069" s="12"/>
      <c r="X1069" s="12">
        <v>1620</v>
      </c>
      <c r="Y1069" s="12"/>
      <c r="Z1069" s="12"/>
      <c r="AA1069" s="12"/>
      <c r="AB1069" s="12"/>
      <c r="AC1069" s="12"/>
      <c r="AD1069" s="12"/>
      <c r="AE1069" s="12" t="s">
        <v>838</v>
      </c>
      <c r="AF1069" s="12">
        <v>71</v>
      </c>
      <c r="AG1069" s="12">
        <v>10</v>
      </c>
      <c r="AH1069" s="12"/>
      <c r="AI1069" s="12"/>
      <c r="AJ1069" s="12" t="s">
        <v>895</v>
      </c>
      <c r="AK1069" s="12"/>
      <c r="AL1069" s="16" t="s">
        <v>902</v>
      </c>
      <c r="AM1069" s="12" t="s">
        <v>1501</v>
      </c>
      <c r="AN1069" s="27">
        <f>VLOOKUP(Table24[[#This Row],[USD conversion]],Sheet2!A:B,2,FALSE)</f>
        <v>6.8230000000000001E-3</v>
      </c>
      <c r="AO1069" s="28">
        <f>Table24[[#This Row],[Min Charge]]*Table24[[#This Row],[Conversion Rate]]</f>
        <v>102.345</v>
      </c>
      <c r="AP1069" s="28">
        <f>Table24[[#This Row],[45]]*Table24[[#This Row],[Conversion Rate]]</f>
        <v>0</v>
      </c>
      <c r="AQ1069" s="28">
        <f>Table24[[#This Row],[100]]*Table24[[#This Row],[Conversion Rate]]</f>
        <v>11.05326</v>
      </c>
      <c r="AR1069" s="28">
        <f>Table24[[#This Row],[200]]*Table24[[#This Row],[Conversion Rate]]</f>
        <v>0</v>
      </c>
      <c r="AS1069" s="28">
        <f>Table24[[#This Row],[300]]*Table24[[#This Row],[Conversion Rate]]</f>
        <v>0</v>
      </c>
      <c r="AT1069" s="28">
        <f>Table24[[#This Row],[500]]*Table24[[#This Row],[Conversion Rate]]</f>
        <v>0</v>
      </c>
      <c r="AU1069" s="28">
        <f>Table24[[#This Row],[1000]]*Table24[[#This Row],[Conversion Rate]]</f>
        <v>0</v>
      </c>
      <c r="AV1069" s="28">
        <f>Table24[[#This Row],[2500]]*Table24[[#This Row],[Conversion Rate]]</f>
        <v>0</v>
      </c>
      <c r="AW1069" s="28">
        <f>Table24[[#This Row],[5000]]*Table24[[#This Row],[Conversion Rate]]</f>
        <v>0</v>
      </c>
      <c r="AX1069" s="28" t="str">
        <f>Table24[[#This Row],[All In/ ++]]</f>
        <v>++</v>
      </c>
      <c r="AY1069" s="28">
        <f>Table24[[#This Row],[FSC]]*Table24[[#This Row],[Conversion Rate]]</f>
        <v>0.484433</v>
      </c>
      <c r="AZ1069" s="28">
        <f>Table24[[#This Row],[SSC]]*Table24[[#This Row],[Conversion Rate]]</f>
        <v>6.8229999999999999E-2</v>
      </c>
      <c r="BA1069" s="28">
        <f>Table24[[#This Row],[Screening]]*Table24[[#This Row],[Conversion Rate]]</f>
        <v>0</v>
      </c>
      <c r="BB1069" s="28">
        <f>Table24[[#This Row],[Other Charges]]*Table24[[#This Row],[Conversion Rate]]</f>
        <v>0</v>
      </c>
      <c r="BC1069" s="28" t="e">
        <f>Table24[[#This Row],[Dry Ice Charge]]*Table24[[#This Row],[Conversion Rate]]</f>
        <v>#VALUE!</v>
      </c>
      <c r="BD1069" s="28">
        <f>Table24[[#This Row],[SAF/kg]]*Table24[[#This Row],[Conversion Rate]]</f>
        <v>0</v>
      </c>
      <c r="BE1069" s="30" cm="1">
        <f t="array" ref="BE1069">IF(COUNTIFS(F$20:F$1213,F1069,G$20:G$1213,G1069)&gt;1,
    _xlfn.PERCENTRANK.INC(
        _xlfn._xlws.FILTER(AO$20:AO$1213, (F$20:F$1213=F1069)*(G$20:G$1213=G1069)*ISNUMBER(AO$20:AO$1213)),
        AO1069
    ),
    0
)</f>
        <v>0.57099999999999995</v>
      </c>
      <c r="BF1069" s="28" t="str">
        <f t="shared" si="16"/>
        <v>Orange</v>
      </c>
    </row>
    <row r="1070" spans="3:58" hidden="1">
      <c r="C1070" s="6" t="s">
        <v>20</v>
      </c>
      <c r="D1070" s="4" t="s">
        <v>472</v>
      </c>
      <c r="E1070" s="4" t="s">
        <v>22</v>
      </c>
      <c r="F1070" s="4" t="s">
        <v>110</v>
      </c>
      <c r="G1070" s="4" t="s">
        <v>66</v>
      </c>
      <c r="H1070" s="4" t="s">
        <v>809</v>
      </c>
      <c r="I1070" s="4" t="s">
        <v>799</v>
      </c>
      <c r="J1070" s="4" t="s">
        <v>777</v>
      </c>
      <c r="K1070" s="4" t="s">
        <v>776</v>
      </c>
      <c r="L10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PharmaYesExpressICNJFKKRUSAPACAMERICAS</v>
      </c>
      <c r="M1070" s="7">
        <v>48394.9</v>
      </c>
      <c r="N1070" s="4">
        <v>285</v>
      </c>
      <c r="O1070" s="13">
        <v>169.80666666666667</v>
      </c>
      <c r="P1070" s="8" t="s">
        <v>909</v>
      </c>
      <c r="Q1070" s="12" t="s">
        <v>472</v>
      </c>
      <c r="R1070" s="12" t="s">
        <v>792</v>
      </c>
      <c r="S1070" s="12" t="s">
        <v>903</v>
      </c>
      <c r="T1070" s="12" t="s">
        <v>840</v>
      </c>
      <c r="U1070" s="22">
        <v>45</v>
      </c>
      <c r="V1070" s="12">
        <v>15000</v>
      </c>
      <c r="W1070" s="12"/>
      <c r="X1070" s="12">
        <v>11000</v>
      </c>
      <c r="Y1070" s="12">
        <v>11000</v>
      </c>
      <c r="Z1070" s="12">
        <v>10500</v>
      </c>
      <c r="AA1070" s="12">
        <v>10000</v>
      </c>
      <c r="AB1070" s="12">
        <v>9500</v>
      </c>
      <c r="AC1070" s="12">
        <v>9500</v>
      </c>
      <c r="AD1070" s="12">
        <v>9500</v>
      </c>
      <c r="AE1070" s="12" t="s">
        <v>889</v>
      </c>
      <c r="AF1070" s="12"/>
      <c r="AG1070" s="12"/>
      <c r="AH1070" s="12"/>
      <c r="AI1070" s="12"/>
      <c r="AJ1070" s="12">
        <v>35000</v>
      </c>
      <c r="AK1070" s="12"/>
      <c r="AL1070" s="16" t="s">
        <v>904</v>
      </c>
      <c r="AM1070" s="12" t="s">
        <v>1509</v>
      </c>
      <c r="AN1070" s="27">
        <f>VLOOKUP(Table24[[#This Row],[USD conversion]],Sheet2!A:B,2,FALSE)</f>
        <v>7.2659999999999999E-4</v>
      </c>
      <c r="AO1070" s="28">
        <f>Table24[[#This Row],[Min Charge]]*Table24[[#This Row],[Conversion Rate]]</f>
        <v>10.898999999999999</v>
      </c>
      <c r="AP1070" s="28">
        <f>Table24[[#This Row],[45]]*Table24[[#This Row],[Conversion Rate]]</f>
        <v>0</v>
      </c>
      <c r="AQ1070" s="28">
        <f>Table24[[#This Row],[100]]*Table24[[#This Row],[Conversion Rate]]</f>
        <v>7.9925999999999995</v>
      </c>
      <c r="AR1070" s="28">
        <f>Table24[[#This Row],[200]]*Table24[[#This Row],[Conversion Rate]]</f>
        <v>7.9925999999999995</v>
      </c>
      <c r="AS1070" s="28">
        <f>Table24[[#This Row],[300]]*Table24[[#This Row],[Conversion Rate]]</f>
        <v>7.6292999999999997</v>
      </c>
      <c r="AT1070" s="28">
        <f>Table24[[#This Row],[500]]*Table24[[#This Row],[Conversion Rate]]</f>
        <v>7.266</v>
      </c>
      <c r="AU1070" s="28">
        <f>Table24[[#This Row],[1000]]*Table24[[#This Row],[Conversion Rate]]</f>
        <v>6.9027000000000003</v>
      </c>
      <c r="AV1070" s="28">
        <f>Table24[[#This Row],[2500]]*Table24[[#This Row],[Conversion Rate]]</f>
        <v>6.9027000000000003</v>
      </c>
      <c r="AW1070" s="28">
        <f>Table24[[#This Row],[5000]]*Table24[[#This Row],[Conversion Rate]]</f>
        <v>6.9027000000000003</v>
      </c>
      <c r="AX1070" s="28" t="str">
        <f>Table24[[#This Row],[All In/ ++]]</f>
        <v>All in</v>
      </c>
      <c r="AY1070" s="28">
        <f>Table24[[#This Row],[FSC]]*Table24[[#This Row],[Conversion Rate]]</f>
        <v>0</v>
      </c>
      <c r="AZ1070" s="28">
        <f>Table24[[#This Row],[SSC]]*Table24[[#This Row],[Conversion Rate]]</f>
        <v>0</v>
      </c>
      <c r="BA1070" s="28">
        <f>Table24[[#This Row],[Screening]]*Table24[[#This Row],[Conversion Rate]]</f>
        <v>0</v>
      </c>
      <c r="BB1070" s="28">
        <f>Table24[[#This Row],[Other Charges]]*Table24[[#This Row],[Conversion Rate]]</f>
        <v>0</v>
      </c>
      <c r="BC1070" s="28">
        <f>Table24[[#This Row],[Dry Ice Charge]]*Table24[[#This Row],[Conversion Rate]]</f>
        <v>25.431000000000001</v>
      </c>
      <c r="BD1070" s="28">
        <f>Table24[[#This Row],[SAF/kg]]*Table24[[#This Row],[Conversion Rate]]</f>
        <v>0</v>
      </c>
      <c r="BE1070" s="30" cm="1">
        <f t="array" ref="BE1070">IF(COUNTIFS(F$20:F$1213,F1070,G$20:G$1213,G1070)&gt;1,
    _xlfn.PERCENTRANK.INC(
        _xlfn._xlws.FILTER(AO$20:AO$1213, (F$20:F$1213=F1070)*(G$20:G$1213=G1070)*ISNUMBER(AO$20:AO$1213)),
        AO1070
    ),
    0
)</f>
        <v>0.33300000000000002</v>
      </c>
      <c r="BF1070" s="28" t="str">
        <f t="shared" si="16"/>
        <v>Orange</v>
      </c>
    </row>
    <row r="1071" spans="3:58" hidden="1">
      <c r="C1071" s="6" t="s">
        <v>20</v>
      </c>
      <c r="D1071" s="4" t="s">
        <v>21</v>
      </c>
      <c r="E1071" s="4" t="s">
        <v>22</v>
      </c>
      <c r="F1071" s="4" t="s">
        <v>110</v>
      </c>
      <c r="G1071" s="4" t="s">
        <v>37</v>
      </c>
      <c r="H1071" s="4" t="s">
        <v>809</v>
      </c>
      <c r="I1071" s="4" t="s">
        <v>799</v>
      </c>
      <c r="J1071" s="4" t="s">
        <v>777</v>
      </c>
      <c r="K1071" s="4" t="s">
        <v>776</v>
      </c>
      <c r="L10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PharmaNoExpressICNLAXKRUSAPACAMERICAS</v>
      </c>
      <c r="M1071" s="7">
        <v>4870.3</v>
      </c>
      <c r="N1071" s="4">
        <v>1927</v>
      </c>
      <c r="O1071" s="13">
        <v>2.5274001037882718</v>
      </c>
      <c r="P1071" s="8" t="s">
        <v>909</v>
      </c>
      <c r="Q1071" s="12" t="s">
        <v>472</v>
      </c>
      <c r="R1071" s="12" t="s">
        <v>792</v>
      </c>
      <c r="S1071" s="12" t="s">
        <v>49</v>
      </c>
      <c r="T1071" s="12" t="s">
        <v>840</v>
      </c>
      <c r="U1071" s="22">
        <v>45</v>
      </c>
      <c r="V1071" s="12">
        <v>9000</v>
      </c>
      <c r="W1071" s="12"/>
      <c r="X1071" s="12">
        <v>8700</v>
      </c>
      <c r="Y1071" s="12">
        <v>8500</v>
      </c>
      <c r="Z1071" s="12">
        <v>8500</v>
      </c>
      <c r="AA1071" s="12">
        <v>8000</v>
      </c>
      <c r="AB1071" s="12">
        <v>8000</v>
      </c>
      <c r="AC1071" s="12">
        <v>8000</v>
      </c>
      <c r="AD1071" s="12">
        <v>8000</v>
      </c>
      <c r="AE1071" s="12" t="s">
        <v>889</v>
      </c>
      <c r="AF1071" s="12"/>
      <c r="AG1071" s="12"/>
      <c r="AH1071" s="12"/>
      <c r="AI1071" s="12"/>
      <c r="AJ1071" s="12"/>
      <c r="AK1071" s="12"/>
      <c r="AL1071" s="16" t="s">
        <v>890</v>
      </c>
      <c r="AM1071" s="12" t="s">
        <v>1509</v>
      </c>
      <c r="AN1071" s="27">
        <f>VLOOKUP(Table24[[#This Row],[USD conversion]],Sheet2!A:B,2,FALSE)</f>
        <v>7.2659999999999999E-4</v>
      </c>
      <c r="AO1071" s="28">
        <f>Table24[[#This Row],[Min Charge]]*Table24[[#This Row],[Conversion Rate]]</f>
        <v>6.5393999999999997</v>
      </c>
      <c r="AP1071" s="28">
        <f>Table24[[#This Row],[45]]*Table24[[#This Row],[Conversion Rate]]</f>
        <v>0</v>
      </c>
      <c r="AQ1071" s="28">
        <f>Table24[[#This Row],[100]]*Table24[[#This Row],[Conversion Rate]]</f>
        <v>6.3214199999999998</v>
      </c>
      <c r="AR1071" s="28">
        <f>Table24[[#This Row],[200]]*Table24[[#This Row],[Conversion Rate]]</f>
        <v>6.1760999999999999</v>
      </c>
      <c r="AS1071" s="28">
        <f>Table24[[#This Row],[300]]*Table24[[#This Row],[Conversion Rate]]</f>
        <v>6.1760999999999999</v>
      </c>
      <c r="AT1071" s="28">
        <f>Table24[[#This Row],[500]]*Table24[[#This Row],[Conversion Rate]]</f>
        <v>5.8128000000000002</v>
      </c>
      <c r="AU1071" s="28">
        <f>Table24[[#This Row],[1000]]*Table24[[#This Row],[Conversion Rate]]</f>
        <v>5.8128000000000002</v>
      </c>
      <c r="AV1071" s="28">
        <f>Table24[[#This Row],[2500]]*Table24[[#This Row],[Conversion Rate]]</f>
        <v>5.8128000000000002</v>
      </c>
      <c r="AW1071" s="28">
        <f>Table24[[#This Row],[5000]]*Table24[[#This Row],[Conversion Rate]]</f>
        <v>5.8128000000000002</v>
      </c>
      <c r="AX1071" s="28" t="str">
        <f>Table24[[#This Row],[All In/ ++]]</f>
        <v>All in</v>
      </c>
      <c r="AY1071" s="28">
        <f>Table24[[#This Row],[FSC]]*Table24[[#This Row],[Conversion Rate]]</f>
        <v>0</v>
      </c>
      <c r="AZ1071" s="28">
        <f>Table24[[#This Row],[SSC]]*Table24[[#This Row],[Conversion Rate]]</f>
        <v>0</v>
      </c>
      <c r="BA1071" s="28">
        <f>Table24[[#This Row],[Screening]]*Table24[[#This Row],[Conversion Rate]]</f>
        <v>0</v>
      </c>
      <c r="BB1071" s="28">
        <f>Table24[[#This Row],[Other Charges]]*Table24[[#This Row],[Conversion Rate]]</f>
        <v>0</v>
      </c>
      <c r="BC1071" s="28">
        <f>Table24[[#This Row],[Dry Ice Charge]]*Table24[[#This Row],[Conversion Rate]]</f>
        <v>0</v>
      </c>
      <c r="BD1071" s="28">
        <f>Table24[[#This Row],[SAF/kg]]*Table24[[#This Row],[Conversion Rate]]</f>
        <v>0</v>
      </c>
      <c r="BE1071" s="30" cm="1">
        <f t="array" ref="BE1071">IF(COUNTIFS(F$20:F$1213,F1071,G$20:G$1213,G1071)&gt;1,
    _xlfn.PERCENTRANK.INC(
        _xlfn._xlws.FILTER(AO$20:AO$1213, (F$20:F$1213=F1071)*(G$20:G$1213=G1071)*ISNUMBER(AO$20:AO$1213)),
        AO1071
    ),
    0
)</f>
        <v>0.222</v>
      </c>
      <c r="BF1071" s="28" t="str">
        <f t="shared" si="16"/>
        <v>Orange</v>
      </c>
    </row>
    <row r="1072" spans="3:58" hidden="1">
      <c r="C1072" s="6" t="s">
        <v>20</v>
      </c>
      <c r="D1072" s="4" t="s">
        <v>472</v>
      </c>
      <c r="E1072" s="4" t="s">
        <v>22</v>
      </c>
      <c r="F1072" s="4" t="s">
        <v>110</v>
      </c>
      <c r="G1072" s="4" t="s">
        <v>37</v>
      </c>
      <c r="H1072" s="4" t="s">
        <v>809</v>
      </c>
      <c r="I1072" s="4" t="s">
        <v>799</v>
      </c>
      <c r="J1072" s="4" t="s">
        <v>777</v>
      </c>
      <c r="K1072" s="4" t="s">
        <v>776</v>
      </c>
      <c r="L10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PharmaYesExpressICNLAXKRUSAPACAMERICAS</v>
      </c>
      <c r="M1072" s="7">
        <v>238987.31632000007</v>
      </c>
      <c r="N1072" s="4">
        <v>1185</v>
      </c>
      <c r="O1072" s="13">
        <v>201.67706018565406</v>
      </c>
      <c r="P1072" s="8" t="s">
        <v>909</v>
      </c>
      <c r="Q1072" s="12" t="s">
        <v>472</v>
      </c>
      <c r="R1072" s="12" t="s">
        <v>792</v>
      </c>
      <c r="S1072" s="12" t="s">
        <v>49</v>
      </c>
      <c r="T1072" s="12" t="s">
        <v>840</v>
      </c>
      <c r="U1072" s="22">
        <v>45</v>
      </c>
      <c r="V1072" s="12">
        <v>14500</v>
      </c>
      <c r="W1072" s="12"/>
      <c r="X1072" s="12">
        <v>10500</v>
      </c>
      <c r="Y1072" s="12">
        <v>10500</v>
      </c>
      <c r="Z1072" s="12">
        <v>10000</v>
      </c>
      <c r="AA1072" s="12">
        <v>9500</v>
      </c>
      <c r="AB1072" s="12">
        <v>9000</v>
      </c>
      <c r="AC1072" s="12">
        <v>9000</v>
      </c>
      <c r="AD1072" s="12">
        <v>9000</v>
      </c>
      <c r="AE1072" s="12" t="s">
        <v>889</v>
      </c>
      <c r="AF1072" s="12"/>
      <c r="AG1072" s="12"/>
      <c r="AH1072" s="12"/>
      <c r="AI1072" s="12"/>
      <c r="AJ1072" s="12">
        <v>35000</v>
      </c>
      <c r="AK1072" s="12"/>
      <c r="AL1072" s="16" t="s">
        <v>904</v>
      </c>
      <c r="AM1072" s="12" t="s">
        <v>1509</v>
      </c>
      <c r="AN1072" s="27">
        <f>VLOOKUP(Table24[[#This Row],[USD conversion]],Sheet2!A:B,2,FALSE)</f>
        <v>7.2659999999999999E-4</v>
      </c>
      <c r="AO1072" s="28">
        <f>Table24[[#This Row],[Min Charge]]*Table24[[#This Row],[Conversion Rate]]</f>
        <v>10.5357</v>
      </c>
      <c r="AP1072" s="28">
        <f>Table24[[#This Row],[45]]*Table24[[#This Row],[Conversion Rate]]</f>
        <v>0</v>
      </c>
      <c r="AQ1072" s="28">
        <f>Table24[[#This Row],[100]]*Table24[[#This Row],[Conversion Rate]]</f>
        <v>7.6292999999999997</v>
      </c>
      <c r="AR1072" s="28">
        <f>Table24[[#This Row],[200]]*Table24[[#This Row],[Conversion Rate]]</f>
        <v>7.6292999999999997</v>
      </c>
      <c r="AS1072" s="28">
        <f>Table24[[#This Row],[300]]*Table24[[#This Row],[Conversion Rate]]</f>
        <v>7.266</v>
      </c>
      <c r="AT1072" s="28">
        <f>Table24[[#This Row],[500]]*Table24[[#This Row],[Conversion Rate]]</f>
        <v>6.9027000000000003</v>
      </c>
      <c r="AU1072" s="28">
        <f>Table24[[#This Row],[1000]]*Table24[[#This Row],[Conversion Rate]]</f>
        <v>6.5393999999999997</v>
      </c>
      <c r="AV1072" s="28">
        <f>Table24[[#This Row],[2500]]*Table24[[#This Row],[Conversion Rate]]</f>
        <v>6.5393999999999997</v>
      </c>
      <c r="AW1072" s="28">
        <f>Table24[[#This Row],[5000]]*Table24[[#This Row],[Conversion Rate]]</f>
        <v>6.5393999999999997</v>
      </c>
      <c r="AX1072" s="28" t="str">
        <f>Table24[[#This Row],[All In/ ++]]</f>
        <v>All in</v>
      </c>
      <c r="AY1072" s="28">
        <f>Table24[[#This Row],[FSC]]*Table24[[#This Row],[Conversion Rate]]</f>
        <v>0</v>
      </c>
      <c r="AZ1072" s="28">
        <f>Table24[[#This Row],[SSC]]*Table24[[#This Row],[Conversion Rate]]</f>
        <v>0</v>
      </c>
      <c r="BA1072" s="28">
        <f>Table24[[#This Row],[Screening]]*Table24[[#This Row],[Conversion Rate]]</f>
        <v>0</v>
      </c>
      <c r="BB1072" s="28">
        <f>Table24[[#This Row],[Other Charges]]*Table24[[#This Row],[Conversion Rate]]</f>
        <v>0</v>
      </c>
      <c r="BC1072" s="28">
        <f>Table24[[#This Row],[Dry Ice Charge]]*Table24[[#This Row],[Conversion Rate]]</f>
        <v>25.431000000000001</v>
      </c>
      <c r="BD1072" s="28">
        <f>Table24[[#This Row],[SAF/kg]]*Table24[[#This Row],[Conversion Rate]]</f>
        <v>0</v>
      </c>
      <c r="BE1072" s="30" cm="1">
        <f t="array" ref="BE1072">IF(COUNTIFS(F$20:F$1213,F1072,G$20:G$1213,G1072)&gt;1,
    _xlfn.PERCENTRANK.INC(
        _xlfn._xlws.FILTER(AO$20:AO$1213, (F$20:F$1213=F1072)*(G$20:G$1213=G1072)*ISNUMBER(AO$20:AO$1213)),
        AO1072
    ),
    0
)</f>
        <v>0.33300000000000002</v>
      </c>
      <c r="BF1072" s="28" t="str">
        <f t="shared" si="16"/>
        <v>Orange</v>
      </c>
    </row>
    <row r="1073" spans="3:58" hidden="1">
      <c r="C1073" s="6" t="s">
        <v>20</v>
      </c>
      <c r="D1073" s="4" t="s">
        <v>21</v>
      </c>
      <c r="E1073" s="4" t="s">
        <v>22</v>
      </c>
      <c r="F1073" s="4" t="s">
        <v>181</v>
      </c>
      <c r="G1073" s="4" t="s">
        <v>37</v>
      </c>
      <c r="H1073" s="4" t="s">
        <v>808</v>
      </c>
      <c r="I1073" s="4" t="s">
        <v>799</v>
      </c>
      <c r="J1073" s="4" t="s">
        <v>777</v>
      </c>
      <c r="K1073" s="4" t="s">
        <v>776</v>
      </c>
      <c r="L10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PharmaNoExpressNRTLAXJPUSAPACAMERICAS</v>
      </c>
      <c r="M1073" s="7">
        <v>5181.3900000000003</v>
      </c>
      <c r="N1073" s="4">
        <v>586</v>
      </c>
      <c r="O1073" s="13">
        <v>8.8419624573378837</v>
      </c>
      <c r="P1073" s="8" t="s">
        <v>909</v>
      </c>
      <c r="Q1073" s="12" t="s">
        <v>472</v>
      </c>
      <c r="R1073" s="12" t="s">
        <v>791</v>
      </c>
      <c r="S1073" s="12"/>
      <c r="T1073" s="12" t="s">
        <v>866</v>
      </c>
      <c r="U1073" s="22"/>
      <c r="V1073" s="12">
        <v>15000</v>
      </c>
      <c r="W1073" s="12"/>
      <c r="X1073" s="12">
        <v>1620</v>
      </c>
      <c r="Y1073" s="12"/>
      <c r="Z1073" s="12"/>
      <c r="AA1073" s="12"/>
      <c r="AB1073" s="12"/>
      <c r="AC1073" s="12"/>
      <c r="AD1073" s="12"/>
      <c r="AE1073" s="12" t="s">
        <v>838</v>
      </c>
      <c r="AF1073" s="12">
        <v>71</v>
      </c>
      <c r="AG1073" s="12">
        <v>10</v>
      </c>
      <c r="AH1073" s="12"/>
      <c r="AI1073" s="12"/>
      <c r="AJ1073" s="12" t="s">
        <v>895</v>
      </c>
      <c r="AK1073" s="12"/>
      <c r="AL1073" s="16" t="s">
        <v>896</v>
      </c>
      <c r="AM1073" s="12" t="s">
        <v>1501</v>
      </c>
      <c r="AN1073" s="27">
        <f>VLOOKUP(Table24[[#This Row],[USD conversion]],Sheet2!A:B,2,FALSE)</f>
        <v>6.8230000000000001E-3</v>
      </c>
      <c r="AO1073" s="28">
        <f>Table24[[#This Row],[Min Charge]]*Table24[[#This Row],[Conversion Rate]]</f>
        <v>102.345</v>
      </c>
      <c r="AP1073" s="28">
        <f>Table24[[#This Row],[45]]*Table24[[#This Row],[Conversion Rate]]</f>
        <v>0</v>
      </c>
      <c r="AQ1073" s="28">
        <f>Table24[[#This Row],[100]]*Table24[[#This Row],[Conversion Rate]]</f>
        <v>11.05326</v>
      </c>
      <c r="AR1073" s="28">
        <f>Table24[[#This Row],[200]]*Table24[[#This Row],[Conversion Rate]]</f>
        <v>0</v>
      </c>
      <c r="AS1073" s="28">
        <f>Table24[[#This Row],[300]]*Table24[[#This Row],[Conversion Rate]]</f>
        <v>0</v>
      </c>
      <c r="AT1073" s="28">
        <f>Table24[[#This Row],[500]]*Table24[[#This Row],[Conversion Rate]]</f>
        <v>0</v>
      </c>
      <c r="AU1073" s="28">
        <f>Table24[[#This Row],[1000]]*Table24[[#This Row],[Conversion Rate]]</f>
        <v>0</v>
      </c>
      <c r="AV1073" s="28">
        <f>Table24[[#This Row],[2500]]*Table24[[#This Row],[Conversion Rate]]</f>
        <v>0</v>
      </c>
      <c r="AW1073" s="28">
        <f>Table24[[#This Row],[5000]]*Table24[[#This Row],[Conversion Rate]]</f>
        <v>0</v>
      </c>
      <c r="AX1073" s="28" t="str">
        <f>Table24[[#This Row],[All In/ ++]]</f>
        <v>++</v>
      </c>
      <c r="AY1073" s="28">
        <f>Table24[[#This Row],[FSC]]*Table24[[#This Row],[Conversion Rate]]</f>
        <v>0.484433</v>
      </c>
      <c r="AZ1073" s="28">
        <f>Table24[[#This Row],[SSC]]*Table24[[#This Row],[Conversion Rate]]</f>
        <v>6.8229999999999999E-2</v>
      </c>
      <c r="BA1073" s="28">
        <f>Table24[[#This Row],[Screening]]*Table24[[#This Row],[Conversion Rate]]</f>
        <v>0</v>
      </c>
      <c r="BB1073" s="28">
        <f>Table24[[#This Row],[Other Charges]]*Table24[[#This Row],[Conversion Rate]]</f>
        <v>0</v>
      </c>
      <c r="BC1073" s="28" t="e">
        <f>Table24[[#This Row],[Dry Ice Charge]]*Table24[[#This Row],[Conversion Rate]]</f>
        <v>#VALUE!</v>
      </c>
      <c r="BD1073" s="28">
        <f>Table24[[#This Row],[SAF/kg]]*Table24[[#This Row],[Conversion Rate]]</f>
        <v>0</v>
      </c>
      <c r="BE1073" s="30" cm="1">
        <f t="array" ref="BE1073">IF(COUNTIFS(F$20:F$1213,F1073,G$20:G$1213,G1073)&gt;1,
    _xlfn.PERCENTRANK.INC(
        _xlfn._xlws.FILTER(AO$20:AO$1213, (F$20:F$1213=F1073)*(G$20:G$1213=G1073)*ISNUMBER(AO$20:AO$1213)),
        AO1073
    ),
    0
)</f>
        <v>0.56200000000000006</v>
      </c>
      <c r="BF1073" s="28" t="str">
        <f t="shared" si="16"/>
        <v>Orange</v>
      </c>
    </row>
    <row r="1074" spans="3:58" hidden="1">
      <c r="C1074" s="6" t="s">
        <v>20</v>
      </c>
      <c r="D1074" s="4" t="s">
        <v>472</v>
      </c>
      <c r="E1074" s="4" t="s">
        <v>22</v>
      </c>
      <c r="F1074" s="4" t="s">
        <v>181</v>
      </c>
      <c r="G1074" s="4" t="s">
        <v>37</v>
      </c>
      <c r="H1074" s="4" t="s">
        <v>808</v>
      </c>
      <c r="I1074" s="4" t="s">
        <v>799</v>
      </c>
      <c r="J1074" s="4" t="s">
        <v>777</v>
      </c>
      <c r="K1074" s="4" t="s">
        <v>776</v>
      </c>
      <c r="L10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PharmaYesExpressNRTLAXJPUSAPACAMERICAS</v>
      </c>
      <c r="M1074" s="7">
        <v>65941.231</v>
      </c>
      <c r="N1074" s="4">
        <v>606</v>
      </c>
      <c r="O1074" s="13">
        <v>108.81391254125413</v>
      </c>
      <c r="P1074" s="8" t="s">
        <v>909</v>
      </c>
      <c r="Q1074" s="12" t="s">
        <v>472</v>
      </c>
      <c r="R1074" s="12" t="s">
        <v>791</v>
      </c>
      <c r="S1074" s="12"/>
      <c r="T1074" s="12" t="s">
        <v>866</v>
      </c>
      <c r="U1074" s="22"/>
      <c r="V1074" s="12">
        <v>15000</v>
      </c>
      <c r="W1074" s="12"/>
      <c r="X1074" s="12">
        <v>1620</v>
      </c>
      <c r="Y1074" s="12"/>
      <c r="Z1074" s="12"/>
      <c r="AA1074" s="12"/>
      <c r="AB1074" s="12"/>
      <c r="AC1074" s="12"/>
      <c r="AD1074" s="12"/>
      <c r="AE1074" s="12" t="s">
        <v>838</v>
      </c>
      <c r="AF1074" s="12">
        <v>71</v>
      </c>
      <c r="AG1074" s="12">
        <v>10</v>
      </c>
      <c r="AH1074" s="12"/>
      <c r="AI1074" s="12"/>
      <c r="AJ1074" s="12" t="s">
        <v>895</v>
      </c>
      <c r="AK1074" s="12"/>
      <c r="AL1074" s="16" t="s">
        <v>902</v>
      </c>
      <c r="AM1074" s="12" t="s">
        <v>1501</v>
      </c>
      <c r="AN1074" s="27">
        <f>VLOOKUP(Table24[[#This Row],[USD conversion]],Sheet2!A:B,2,FALSE)</f>
        <v>6.8230000000000001E-3</v>
      </c>
      <c r="AO1074" s="28">
        <f>Table24[[#This Row],[Min Charge]]*Table24[[#This Row],[Conversion Rate]]</f>
        <v>102.345</v>
      </c>
      <c r="AP1074" s="28">
        <f>Table24[[#This Row],[45]]*Table24[[#This Row],[Conversion Rate]]</f>
        <v>0</v>
      </c>
      <c r="AQ1074" s="28">
        <f>Table24[[#This Row],[100]]*Table24[[#This Row],[Conversion Rate]]</f>
        <v>11.05326</v>
      </c>
      <c r="AR1074" s="28">
        <f>Table24[[#This Row],[200]]*Table24[[#This Row],[Conversion Rate]]</f>
        <v>0</v>
      </c>
      <c r="AS1074" s="28">
        <f>Table24[[#This Row],[300]]*Table24[[#This Row],[Conversion Rate]]</f>
        <v>0</v>
      </c>
      <c r="AT1074" s="28">
        <f>Table24[[#This Row],[500]]*Table24[[#This Row],[Conversion Rate]]</f>
        <v>0</v>
      </c>
      <c r="AU1074" s="28">
        <f>Table24[[#This Row],[1000]]*Table24[[#This Row],[Conversion Rate]]</f>
        <v>0</v>
      </c>
      <c r="AV1074" s="28">
        <f>Table24[[#This Row],[2500]]*Table24[[#This Row],[Conversion Rate]]</f>
        <v>0</v>
      </c>
      <c r="AW1074" s="28">
        <f>Table24[[#This Row],[5000]]*Table24[[#This Row],[Conversion Rate]]</f>
        <v>0</v>
      </c>
      <c r="AX1074" s="28" t="str">
        <f>Table24[[#This Row],[All In/ ++]]</f>
        <v>++</v>
      </c>
      <c r="AY1074" s="28">
        <f>Table24[[#This Row],[FSC]]*Table24[[#This Row],[Conversion Rate]]</f>
        <v>0.484433</v>
      </c>
      <c r="AZ1074" s="28">
        <f>Table24[[#This Row],[SSC]]*Table24[[#This Row],[Conversion Rate]]</f>
        <v>6.8229999999999999E-2</v>
      </c>
      <c r="BA1074" s="28">
        <f>Table24[[#This Row],[Screening]]*Table24[[#This Row],[Conversion Rate]]</f>
        <v>0</v>
      </c>
      <c r="BB1074" s="28">
        <f>Table24[[#This Row],[Other Charges]]*Table24[[#This Row],[Conversion Rate]]</f>
        <v>0</v>
      </c>
      <c r="BC1074" s="28" t="e">
        <f>Table24[[#This Row],[Dry Ice Charge]]*Table24[[#This Row],[Conversion Rate]]</f>
        <v>#VALUE!</v>
      </c>
      <c r="BD1074" s="28">
        <f>Table24[[#This Row],[SAF/kg]]*Table24[[#This Row],[Conversion Rate]]</f>
        <v>0</v>
      </c>
      <c r="BE1074" s="30" cm="1">
        <f t="array" ref="BE1074">IF(COUNTIFS(F$20:F$1213,F1074,G$20:G$1213,G1074)&gt;1,
    _xlfn.PERCENTRANK.INC(
        _xlfn._xlws.FILTER(AO$20:AO$1213, (F$20:F$1213=F1074)*(G$20:G$1213=G1074)*ISNUMBER(AO$20:AO$1213)),
        AO1074
    ),
    0
)</f>
        <v>0.56200000000000006</v>
      </c>
      <c r="BF1074" s="28" t="str">
        <f t="shared" si="16"/>
        <v>Orange</v>
      </c>
    </row>
    <row r="1075" spans="3:58" hidden="1">
      <c r="C1075" s="6" t="s">
        <v>20</v>
      </c>
      <c r="D1075" s="4" t="s">
        <v>472</v>
      </c>
      <c r="E1075" s="4" t="s">
        <v>22</v>
      </c>
      <c r="F1075" s="4" t="s">
        <v>210</v>
      </c>
      <c r="G1075" s="4" t="s">
        <v>66</v>
      </c>
      <c r="H1075" s="4" t="s">
        <v>805</v>
      </c>
      <c r="I1075" s="4" t="s">
        <v>799</v>
      </c>
      <c r="J1075" s="4" t="s">
        <v>778</v>
      </c>
      <c r="K1075" s="4" t="s">
        <v>776</v>
      </c>
      <c r="L10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PharmaYesExpressBCNJFKESUSEMEAAMERICAS</v>
      </c>
      <c r="M1075" s="7">
        <v>2523.1386000000002</v>
      </c>
      <c r="N1075" s="4">
        <v>133</v>
      </c>
      <c r="O1075" s="13">
        <v>18.970966917293236</v>
      </c>
      <c r="P1075" s="8" t="s">
        <v>909</v>
      </c>
      <c r="Q1075" s="12" t="s">
        <v>472</v>
      </c>
      <c r="R1075" s="12" t="s">
        <v>792</v>
      </c>
      <c r="S1075" s="12" t="s">
        <v>31</v>
      </c>
      <c r="T1075" s="12" t="s">
        <v>837</v>
      </c>
      <c r="U1075" s="22"/>
      <c r="V1075" s="12">
        <v>180</v>
      </c>
      <c r="W1075" s="12"/>
      <c r="X1075" s="12">
        <v>3.45</v>
      </c>
      <c r="Y1075" s="12">
        <v>3.45</v>
      </c>
      <c r="Z1075" s="12">
        <v>3.35</v>
      </c>
      <c r="AA1075" s="12">
        <v>3.2</v>
      </c>
      <c r="AB1075" s="12">
        <v>3.2</v>
      </c>
      <c r="AC1075" s="12">
        <v>3.2</v>
      </c>
      <c r="AD1075" s="12">
        <v>3.2</v>
      </c>
      <c r="AE1075" s="12" t="s">
        <v>891</v>
      </c>
      <c r="AF1075" s="12"/>
      <c r="AG1075" s="12"/>
      <c r="AH1075" s="12"/>
      <c r="AI1075" s="12"/>
      <c r="AJ1075" s="12"/>
      <c r="AK1075" s="12"/>
      <c r="AL1075" s="16"/>
      <c r="AM1075" s="12" t="s">
        <v>1503</v>
      </c>
      <c r="AN1075" s="27">
        <f>VLOOKUP(Table24[[#This Row],[USD conversion]],Sheet2!A:B,2,FALSE)</f>
        <v>1.1715</v>
      </c>
      <c r="AO1075" s="28">
        <f>Table24[[#This Row],[Min Charge]]*Table24[[#This Row],[Conversion Rate]]</f>
        <v>210.87</v>
      </c>
      <c r="AP1075" s="28">
        <f>Table24[[#This Row],[45]]*Table24[[#This Row],[Conversion Rate]]</f>
        <v>0</v>
      </c>
      <c r="AQ1075" s="28">
        <f>Table24[[#This Row],[100]]*Table24[[#This Row],[Conversion Rate]]</f>
        <v>4.0416750000000006</v>
      </c>
      <c r="AR1075" s="28">
        <f>Table24[[#This Row],[200]]*Table24[[#This Row],[Conversion Rate]]</f>
        <v>4.0416750000000006</v>
      </c>
      <c r="AS1075" s="28">
        <f>Table24[[#This Row],[300]]*Table24[[#This Row],[Conversion Rate]]</f>
        <v>3.924525</v>
      </c>
      <c r="AT1075" s="28">
        <f>Table24[[#This Row],[500]]*Table24[[#This Row],[Conversion Rate]]</f>
        <v>3.7488000000000001</v>
      </c>
      <c r="AU1075" s="28">
        <f>Table24[[#This Row],[1000]]*Table24[[#This Row],[Conversion Rate]]</f>
        <v>3.7488000000000001</v>
      </c>
      <c r="AV1075" s="28">
        <f>Table24[[#This Row],[2500]]*Table24[[#This Row],[Conversion Rate]]</f>
        <v>3.7488000000000001</v>
      </c>
      <c r="AW1075" s="28">
        <f>Table24[[#This Row],[5000]]*Table24[[#This Row],[Conversion Rate]]</f>
        <v>3.7488000000000001</v>
      </c>
      <c r="AX1075" s="28" t="str">
        <f>Table24[[#This Row],[All In/ ++]]</f>
        <v>All In</v>
      </c>
      <c r="AY1075" s="28">
        <f>Table24[[#This Row],[FSC]]*Table24[[#This Row],[Conversion Rate]]</f>
        <v>0</v>
      </c>
      <c r="AZ1075" s="28">
        <f>Table24[[#This Row],[SSC]]*Table24[[#This Row],[Conversion Rate]]</f>
        <v>0</v>
      </c>
      <c r="BA1075" s="28">
        <f>Table24[[#This Row],[Screening]]*Table24[[#This Row],[Conversion Rate]]</f>
        <v>0</v>
      </c>
      <c r="BB1075" s="28">
        <f>Table24[[#This Row],[Other Charges]]*Table24[[#This Row],[Conversion Rate]]</f>
        <v>0</v>
      </c>
      <c r="BC1075" s="28">
        <f>Table24[[#This Row],[Dry Ice Charge]]*Table24[[#This Row],[Conversion Rate]]</f>
        <v>0</v>
      </c>
      <c r="BD1075" s="28">
        <f>Table24[[#This Row],[SAF/kg]]*Table24[[#This Row],[Conversion Rate]]</f>
        <v>0</v>
      </c>
      <c r="BE1075" s="30" cm="1">
        <f t="array" ref="BE1075">IF(COUNTIFS(F$20:F$1213,F1075,G$20:G$1213,G1075)&gt;1,
    _xlfn.PERCENTRANK.INC(
        _xlfn._xlws.FILTER(AO$20:AO$1213, (F$20:F$1213=F1075)*(G$20:G$1213=G1075)*ISNUMBER(AO$20:AO$1213)),
        AO1075
    ),
    0
)</f>
        <v>0.25</v>
      </c>
      <c r="BF1075" s="28" t="str">
        <f t="shared" si="16"/>
        <v>Orange</v>
      </c>
    </row>
    <row r="1076" spans="3:58" hidden="1">
      <c r="C1076" s="6" t="s">
        <v>20</v>
      </c>
      <c r="D1076" s="4" t="s">
        <v>472</v>
      </c>
      <c r="E1076" s="4" t="s">
        <v>22</v>
      </c>
      <c r="F1076" s="4" t="s">
        <v>210</v>
      </c>
      <c r="G1076" s="4" t="s">
        <v>216</v>
      </c>
      <c r="H1076" s="4" t="s">
        <v>805</v>
      </c>
      <c r="I1076" s="4" t="s">
        <v>806</v>
      </c>
      <c r="J1076" s="4" t="s">
        <v>778</v>
      </c>
      <c r="K1076" s="4" t="s">
        <v>776</v>
      </c>
      <c r="L10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PharmaYesExpressBCNYYZESCAEMEAAMERICAS</v>
      </c>
      <c r="M1076" s="7">
        <v>4941</v>
      </c>
      <c r="N1076" s="4">
        <v>3</v>
      </c>
      <c r="O1076" s="13">
        <v>1647</v>
      </c>
      <c r="P1076" s="8" t="s">
        <v>909</v>
      </c>
      <c r="Q1076" s="12" t="s">
        <v>472</v>
      </c>
      <c r="R1076" s="12" t="s">
        <v>792</v>
      </c>
      <c r="S1076" s="12" t="s">
        <v>31</v>
      </c>
      <c r="T1076" s="12" t="s">
        <v>837</v>
      </c>
      <c r="U1076" s="22"/>
      <c r="V1076" s="12">
        <v>150</v>
      </c>
      <c r="W1076" s="12"/>
      <c r="X1076" s="12">
        <v>4.2</v>
      </c>
      <c r="Y1076" s="12">
        <v>4.2</v>
      </c>
      <c r="Z1076" s="12">
        <v>4.05</v>
      </c>
      <c r="AA1076" s="12">
        <v>3.9</v>
      </c>
      <c r="AB1076" s="12">
        <v>3.9</v>
      </c>
      <c r="AC1076" s="12">
        <v>3.9</v>
      </c>
      <c r="AD1076" s="12">
        <v>3.9</v>
      </c>
      <c r="AE1076" s="12" t="s">
        <v>891</v>
      </c>
      <c r="AF1076" s="12"/>
      <c r="AG1076" s="12"/>
      <c r="AH1076" s="12"/>
      <c r="AI1076" s="12"/>
      <c r="AJ1076" s="12"/>
      <c r="AK1076" s="12"/>
      <c r="AL1076" s="16"/>
      <c r="AM1076" s="12" t="s">
        <v>1503</v>
      </c>
      <c r="AN1076" s="27">
        <f>VLOOKUP(Table24[[#This Row],[USD conversion]],Sheet2!A:B,2,FALSE)</f>
        <v>1.1715</v>
      </c>
      <c r="AO1076" s="28">
        <f>Table24[[#This Row],[Min Charge]]*Table24[[#This Row],[Conversion Rate]]</f>
        <v>175.72499999999999</v>
      </c>
      <c r="AP1076" s="28">
        <f>Table24[[#This Row],[45]]*Table24[[#This Row],[Conversion Rate]]</f>
        <v>0</v>
      </c>
      <c r="AQ1076" s="28">
        <f>Table24[[#This Row],[100]]*Table24[[#This Row],[Conversion Rate]]</f>
        <v>4.9203000000000001</v>
      </c>
      <c r="AR1076" s="28">
        <f>Table24[[#This Row],[200]]*Table24[[#This Row],[Conversion Rate]]</f>
        <v>4.9203000000000001</v>
      </c>
      <c r="AS1076" s="28">
        <f>Table24[[#This Row],[300]]*Table24[[#This Row],[Conversion Rate]]</f>
        <v>4.7445749999999993</v>
      </c>
      <c r="AT1076" s="28">
        <f>Table24[[#This Row],[500]]*Table24[[#This Row],[Conversion Rate]]</f>
        <v>4.5688499999999994</v>
      </c>
      <c r="AU1076" s="28">
        <f>Table24[[#This Row],[1000]]*Table24[[#This Row],[Conversion Rate]]</f>
        <v>4.5688499999999994</v>
      </c>
      <c r="AV1076" s="28">
        <f>Table24[[#This Row],[2500]]*Table24[[#This Row],[Conversion Rate]]</f>
        <v>4.5688499999999994</v>
      </c>
      <c r="AW1076" s="28">
        <f>Table24[[#This Row],[5000]]*Table24[[#This Row],[Conversion Rate]]</f>
        <v>4.5688499999999994</v>
      </c>
      <c r="AX1076" s="28" t="str">
        <f>Table24[[#This Row],[All In/ ++]]</f>
        <v>All In</v>
      </c>
      <c r="AY1076" s="28">
        <f>Table24[[#This Row],[FSC]]*Table24[[#This Row],[Conversion Rate]]</f>
        <v>0</v>
      </c>
      <c r="AZ1076" s="28">
        <f>Table24[[#This Row],[SSC]]*Table24[[#This Row],[Conversion Rate]]</f>
        <v>0</v>
      </c>
      <c r="BA1076" s="28">
        <f>Table24[[#This Row],[Screening]]*Table24[[#This Row],[Conversion Rate]]</f>
        <v>0</v>
      </c>
      <c r="BB1076" s="28">
        <f>Table24[[#This Row],[Other Charges]]*Table24[[#This Row],[Conversion Rate]]</f>
        <v>0</v>
      </c>
      <c r="BC1076" s="28">
        <f>Table24[[#This Row],[Dry Ice Charge]]*Table24[[#This Row],[Conversion Rate]]</f>
        <v>0</v>
      </c>
      <c r="BD1076" s="28">
        <f>Table24[[#This Row],[SAF/kg]]*Table24[[#This Row],[Conversion Rate]]</f>
        <v>0</v>
      </c>
      <c r="BE1076" s="30" cm="1">
        <f t="array" ref="BE1076">IF(COUNTIFS(F$20:F$1213,F1076,G$20:G$1213,G1076)&gt;1,
    _xlfn.PERCENTRANK.INC(
        _xlfn._xlws.FILTER(AO$20:AO$1213, (F$20:F$1213=F1076)*(G$20:G$1213=G1076)*ISNUMBER(AO$20:AO$1213)),
        AO1076
    ),
    0
)</f>
        <v>0</v>
      </c>
      <c r="BF1076" s="28" t="str">
        <f t="shared" si="16"/>
        <v>Green</v>
      </c>
    </row>
    <row r="1077" spans="3:58" hidden="1">
      <c r="C1077" s="6" t="s">
        <v>20</v>
      </c>
      <c r="D1077" s="4" t="s">
        <v>472</v>
      </c>
      <c r="E1077" s="4" t="s">
        <v>22</v>
      </c>
      <c r="F1077" s="4" t="s">
        <v>112</v>
      </c>
      <c r="G1077" s="4" t="s">
        <v>31</v>
      </c>
      <c r="H1077" s="4" t="s">
        <v>803</v>
      </c>
      <c r="I1077" s="4" t="s">
        <v>799</v>
      </c>
      <c r="J1077" s="4" t="s">
        <v>778</v>
      </c>
      <c r="K1077" s="4" t="s">
        <v>776</v>
      </c>
      <c r="L10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PharmaYesExpressBRUEWRBEUSEMEAAMERICAS</v>
      </c>
      <c r="M1077" s="7">
        <v>6826.2300000000005</v>
      </c>
      <c r="N1077" s="4">
        <v>448</v>
      </c>
      <c r="O1077" s="13">
        <v>15.237120535714286</v>
      </c>
      <c r="P1077" s="8" t="s">
        <v>909</v>
      </c>
      <c r="Q1077" s="12" t="s">
        <v>472</v>
      </c>
      <c r="R1077" s="12" t="s">
        <v>791</v>
      </c>
      <c r="S1077" s="12"/>
      <c r="T1077" s="12" t="s">
        <v>837</v>
      </c>
      <c r="U1077" s="22"/>
      <c r="V1077" s="12">
        <v>200</v>
      </c>
      <c r="W1077" s="12"/>
      <c r="X1077" s="12">
        <v>2.8</v>
      </c>
      <c r="Y1077" s="12">
        <v>2.8</v>
      </c>
      <c r="Z1077" s="12">
        <v>2.8</v>
      </c>
      <c r="AA1077" s="12">
        <v>2.8</v>
      </c>
      <c r="AB1077" s="12"/>
      <c r="AC1077" s="12"/>
      <c r="AD1077" s="12"/>
      <c r="AE1077" s="12" t="s">
        <v>891</v>
      </c>
      <c r="AF1077" s="12"/>
      <c r="AG1077" s="12"/>
      <c r="AH1077" s="12"/>
      <c r="AI1077" s="12"/>
      <c r="AJ1077" s="12"/>
      <c r="AK1077" s="12"/>
      <c r="AL1077" s="16"/>
      <c r="AM1077" s="12" t="s">
        <v>1503</v>
      </c>
      <c r="AN1077" s="27">
        <f>VLOOKUP(Table24[[#This Row],[USD conversion]],Sheet2!A:B,2,FALSE)</f>
        <v>1.1715</v>
      </c>
      <c r="AO1077" s="28">
        <f>Table24[[#This Row],[Min Charge]]*Table24[[#This Row],[Conversion Rate]]</f>
        <v>234.3</v>
      </c>
      <c r="AP1077" s="28">
        <f>Table24[[#This Row],[45]]*Table24[[#This Row],[Conversion Rate]]</f>
        <v>0</v>
      </c>
      <c r="AQ1077" s="28">
        <f>Table24[[#This Row],[100]]*Table24[[#This Row],[Conversion Rate]]</f>
        <v>3.2801999999999998</v>
      </c>
      <c r="AR1077" s="28">
        <f>Table24[[#This Row],[200]]*Table24[[#This Row],[Conversion Rate]]</f>
        <v>3.2801999999999998</v>
      </c>
      <c r="AS1077" s="28">
        <f>Table24[[#This Row],[300]]*Table24[[#This Row],[Conversion Rate]]</f>
        <v>3.2801999999999998</v>
      </c>
      <c r="AT1077" s="28">
        <f>Table24[[#This Row],[500]]*Table24[[#This Row],[Conversion Rate]]</f>
        <v>3.2801999999999998</v>
      </c>
      <c r="AU1077" s="28">
        <f>Table24[[#This Row],[1000]]*Table24[[#This Row],[Conversion Rate]]</f>
        <v>0</v>
      </c>
      <c r="AV1077" s="28">
        <f>Table24[[#This Row],[2500]]*Table24[[#This Row],[Conversion Rate]]</f>
        <v>0</v>
      </c>
      <c r="AW1077" s="28">
        <f>Table24[[#This Row],[5000]]*Table24[[#This Row],[Conversion Rate]]</f>
        <v>0</v>
      </c>
      <c r="AX1077" s="28" t="str">
        <f>Table24[[#This Row],[All In/ ++]]</f>
        <v>All In</v>
      </c>
      <c r="AY1077" s="28">
        <f>Table24[[#This Row],[FSC]]*Table24[[#This Row],[Conversion Rate]]</f>
        <v>0</v>
      </c>
      <c r="AZ1077" s="28">
        <f>Table24[[#This Row],[SSC]]*Table24[[#This Row],[Conversion Rate]]</f>
        <v>0</v>
      </c>
      <c r="BA1077" s="28">
        <f>Table24[[#This Row],[Screening]]*Table24[[#This Row],[Conversion Rate]]</f>
        <v>0</v>
      </c>
      <c r="BB1077" s="28">
        <f>Table24[[#This Row],[Other Charges]]*Table24[[#This Row],[Conversion Rate]]</f>
        <v>0</v>
      </c>
      <c r="BC1077" s="28">
        <f>Table24[[#This Row],[Dry Ice Charge]]*Table24[[#This Row],[Conversion Rate]]</f>
        <v>0</v>
      </c>
      <c r="BD1077" s="28">
        <f>Table24[[#This Row],[SAF/kg]]*Table24[[#This Row],[Conversion Rate]]</f>
        <v>0</v>
      </c>
      <c r="BE1077" s="30" cm="1">
        <f t="array" ref="BE1077">IF(COUNTIFS(F$20:F$1213,F1077,G$20:G$1213,G1077)&gt;1,
    _xlfn.PERCENTRANK.INC(
        _xlfn._xlws.FILTER(AO$20:AO$1213, (F$20:F$1213=F1077)*(G$20:G$1213=G1077)*ISNUMBER(AO$20:AO$1213)),
        AO1077
    ),
    0
)</f>
        <v>0.5</v>
      </c>
      <c r="BF1077" s="28" t="str">
        <f t="shared" si="16"/>
        <v>Orange</v>
      </c>
    </row>
    <row r="1078" spans="3:58" hidden="1">
      <c r="C1078" s="6" t="s">
        <v>20</v>
      </c>
      <c r="D1078" s="4" t="s">
        <v>472</v>
      </c>
      <c r="E1078" s="4" t="s">
        <v>22</v>
      </c>
      <c r="F1078" s="4" t="s">
        <v>112</v>
      </c>
      <c r="G1078" s="4" t="s">
        <v>66</v>
      </c>
      <c r="H1078" s="4" t="s">
        <v>803</v>
      </c>
      <c r="I1078" s="4" t="s">
        <v>799</v>
      </c>
      <c r="J1078" s="4" t="s">
        <v>778</v>
      </c>
      <c r="K1078" s="4" t="s">
        <v>776</v>
      </c>
      <c r="L10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PharmaYesExpressBRUJFKBEUSEMEAAMERICAS</v>
      </c>
      <c r="M1078" s="7">
        <v>11058.310000000001</v>
      </c>
      <c r="N1078" s="4">
        <v>382</v>
      </c>
      <c r="O1078" s="13">
        <v>28.948455497382202</v>
      </c>
      <c r="P1078" s="8" t="s">
        <v>909</v>
      </c>
      <c r="Q1078" s="12" t="s">
        <v>472</v>
      </c>
      <c r="R1078" s="12" t="s">
        <v>792</v>
      </c>
      <c r="S1078" s="12" t="s">
        <v>31</v>
      </c>
      <c r="T1078" s="12" t="s">
        <v>837</v>
      </c>
      <c r="U1078" s="22"/>
      <c r="V1078" s="12">
        <v>200</v>
      </c>
      <c r="W1078" s="12"/>
      <c r="X1078" s="12">
        <v>2.8</v>
      </c>
      <c r="Y1078" s="12">
        <v>2.8</v>
      </c>
      <c r="Z1078" s="12">
        <v>2.8</v>
      </c>
      <c r="AA1078" s="12">
        <v>2.8</v>
      </c>
      <c r="AB1078" s="12"/>
      <c r="AC1078" s="12"/>
      <c r="AD1078" s="12"/>
      <c r="AE1078" s="12" t="s">
        <v>891</v>
      </c>
      <c r="AF1078" s="12"/>
      <c r="AG1078" s="12"/>
      <c r="AH1078" s="12"/>
      <c r="AI1078" s="12"/>
      <c r="AJ1078" s="12"/>
      <c r="AK1078" s="12"/>
      <c r="AL1078" s="16"/>
      <c r="AM1078" s="12" t="s">
        <v>1503</v>
      </c>
      <c r="AN1078" s="27">
        <f>VLOOKUP(Table24[[#This Row],[USD conversion]],Sheet2!A:B,2,FALSE)</f>
        <v>1.1715</v>
      </c>
      <c r="AO1078" s="28">
        <f>Table24[[#This Row],[Min Charge]]*Table24[[#This Row],[Conversion Rate]]</f>
        <v>234.3</v>
      </c>
      <c r="AP1078" s="28">
        <f>Table24[[#This Row],[45]]*Table24[[#This Row],[Conversion Rate]]</f>
        <v>0</v>
      </c>
      <c r="AQ1078" s="28">
        <f>Table24[[#This Row],[100]]*Table24[[#This Row],[Conversion Rate]]</f>
        <v>3.2801999999999998</v>
      </c>
      <c r="AR1078" s="28">
        <f>Table24[[#This Row],[200]]*Table24[[#This Row],[Conversion Rate]]</f>
        <v>3.2801999999999998</v>
      </c>
      <c r="AS1078" s="28">
        <f>Table24[[#This Row],[300]]*Table24[[#This Row],[Conversion Rate]]</f>
        <v>3.2801999999999998</v>
      </c>
      <c r="AT1078" s="28">
        <f>Table24[[#This Row],[500]]*Table24[[#This Row],[Conversion Rate]]</f>
        <v>3.2801999999999998</v>
      </c>
      <c r="AU1078" s="28">
        <f>Table24[[#This Row],[1000]]*Table24[[#This Row],[Conversion Rate]]</f>
        <v>0</v>
      </c>
      <c r="AV1078" s="28">
        <f>Table24[[#This Row],[2500]]*Table24[[#This Row],[Conversion Rate]]</f>
        <v>0</v>
      </c>
      <c r="AW1078" s="28">
        <f>Table24[[#This Row],[5000]]*Table24[[#This Row],[Conversion Rate]]</f>
        <v>0</v>
      </c>
      <c r="AX1078" s="28" t="str">
        <f>Table24[[#This Row],[All In/ ++]]</f>
        <v>All In</v>
      </c>
      <c r="AY1078" s="28">
        <f>Table24[[#This Row],[FSC]]*Table24[[#This Row],[Conversion Rate]]</f>
        <v>0</v>
      </c>
      <c r="AZ1078" s="28">
        <f>Table24[[#This Row],[SSC]]*Table24[[#This Row],[Conversion Rate]]</f>
        <v>0</v>
      </c>
      <c r="BA1078" s="28">
        <f>Table24[[#This Row],[Screening]]*Table24[[#This Row],[Conversion Rate]]</f>
        <v>0</v>
      </c>
      <c r="BB1078" s="28">
        <f>Table24[[#This Row],[Other Charges]]*Table24[[#This Row],[Conversion Rate]]</f>
        <v>0</v>
      </c>
      <c r="BC1078" s="28">
        <f>Table24[[#This Row],[Dry Ice Charge]]*Table24[[#This Row],[Conversion Rate]]</f>
        <v>0</v>
      </c>
      <c r="BD1078" s="28">
        <f>Table24[[#This Row],[SAF/kg]]*Table24[[#This Row],[Conversion Rate]]</f>
        <v>0</v>
      </c>
      <c r="BE1078" s="30" cm="1">
        <f t="array" ref="BE1078">IF(COUNTIFS(F$20:F$1213,F1078,G$20:G$1213,G1078)&gt;1,
    _xlfn.PERCENTRANK.INC(
        _xlfn._xlws.FILTER(AO$20:AO$1213, (F$20:F$1213=F1078)*(G$20:G$1213=G1078)*ISNUMBER(AO$20:AO$1213)),
        AO1078
    ),
    0
)</f>
        <v>0.4</v>
      </c>
      <c r="BF1078" s="28" t="str">
        <f t="shared" si="16"/>
        <v>Orange</v>
      </c>
    </row>
    <row r="1079" spans="3:58" hidden="1">
      <c r="C1079" s="6" t="s">
        <v>20</v>
      </c>
      <c r="D1079" s="4" t="s">
        <v>472</v>
      </c>
      <c r="E1079" s="4" t="s">
        <v>22</v>
      </c>
      <c r="F1079" s="4" t="s">
        <v>112</v>
      </c>
      <c r="G1079" s="4" t="s">
        <v>37</v>
      </c>
      <c r="H1079" s="4" t="s">
        <v>803</v>
      </c>
      <c r="I1079" s="4" t="s">
        <v>799</v>
      </c>
      <c r="J1079" s="4" t="s">
        <v>778</v>
      </c>
      <c r="K1079" s="4" t="s">
        <v>776</v>
      </c>
      <c r="L10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PharmaYesExpressBRULAXBEUSEMEAAMERICAS</v>
      </c>
      <c r="M1079" s="7">
        <v>4447.5</v>
      </c>
      <c r="N1079" s="4">
        <v>341</v>
      </c>
      <c r="O1079" s="13">
        <v>13.042521994134898</v>
      </c>
      <c r="P1079" s="8" t="s">
        <v>909</v>
      </c>
      <c r="Q1079" s="12" t="s">
        <v>472</v>
      </c>
      <c r="R1079" s="12" t="s">
        <v>792</v>
      </c>
      <c r="S1079" s="12" t="s">
        <v>31</v>
      </c>
      <c r="T1079" s="12" t="s">
        <v>837</v>
      </c>
      <c r="U1079" s="22"/>
      <c r="V1079" s="12">
        <v>200</v>
      </c>
      <c r="W1079" s="12"/>
      <c r="X1079" s="12">
        <v>2.8</v>
      </c>
      <c r="Y1079" s="12">
        <v>2.8</v>
      </c>
      <c r="Z1079" s="12">
        <v>2.8</v>
      </c>
      <c r="AA1079" s="12">
        <v>2.8</v>
      </c>
      <c r="AB1079" s="12"/>
      <c r="AC1079" s="12"/>
      <c r="AD1079" s="12"/>
      <c r="AE1079" s="12" t="s">
        <v>891</v>
      </c>
      <c r="AF1079" s="12"/>
      <c r="AG1079" s="12"/>
      <c r="AH1079" s="12"/>
      <c r="AI1079" s="12"/>
      <c r="AJ1079" s="12"/>
      <c r="AK1079" s="12"/>
      <c r="AL1079" s="16"/>
      <c r="AM1079" s="12" t="s">
        <v>1503</v>
      </c>
      <c r="AN1079" s="27">
        <f>VLOOKUP(Table24[[#This Row],[USD conversion]],Sheet2!A:B,2,FALSE)</f>
        <v>1.1715</v>
      </c>
      <c r="AO1079" s="28">
        <f>Table24[[#This Row],[Min Charge]]*Table24[[#This Row],[Conversion Rate]]</f>
        <v>234.3</v>
      </c>
      <c r="AP1079" s="28">
        <f>Table24[[#This Row],[45]]*Table24[[#This Row],[Conversion Rate]]</f>
        <v>0</v>
      </c>
      <c r="AQ1079" s="28">
        <f>Table24[[#This Row],[100]]*Table24[[#This Row],[Conversion Rate]]</f>
        <v>3.2801999999999998</v>
      </c>
      <c r="AR1079" s="28">
        <f>Table24[[#This Row],[200]]*Table24[[#This Row],[Conversion Rate]]</f>
        <v>3.2801999999999998</v>
      </c>
      <c r="AS1079" s="28">
        <f>Table24[[#This Row],[300]]*Table24[[#This Row],[Conversion Rate]]</f>
        <v>3.2801999999999998</v>
      </c>
      <c r="AT1079" s="28">
        <f>Table24[[#This Row],[500]]*Table24[[#This Row],[Conversion Rate]]</f>
        <v>3.2801999999999998</v>
      </c>
      <c r="AU1079" s="28">
        <f>Table24[[#This Row],[1000]]*Table24[[#This Row],[Conversion Rate]]</f>
        <v>0</v>
      </c>
      <c r="AV1079" s="28">
        <f>Table24[[#This Row],[2500]]*Table24[[#This Row],[Conversion Rate]]</f>
        <v>0</v>
      </c>
      <c r="AW1079" s="28">
        <f>Table24[[#This Row],[5000]]*Table24[[#This Row],[Conversion Rate]]</f>
        <v>0</v>
      </c>
      <c r="AX1079" s="28" t="str">
        <f>Table24[[#This Row],[All In/ ++]]</f>
        <v>All In</v>
      </c>
      <c r="AY1079" s="28">
        <f>Table24[[#This Row],[FSC]]*Table24[[#This Row],[Conversion Rate]]</f>
        <v>0</v>
      </c>
      <c r="AZ1079" s="28">
        <f>Table24[[#This Row],[SSC]]*Table24[[#This Row],[Conversion Rate]]</f>
        <v>0</v>
      </c>
      <c r="BA1079" s="28">
        <f>Table24[[#This Row],[Screening]]*Table24[[#This Row],[Conversion Rate]]</f>
        <v>0</v>
      </c>
      <c r="BB1079" s="28">
        <f>Table24[[#This Row],[Other Charges]]*Table24[[#This Row],[Conversion Rate]]</f>
        <v>0</v>
      </c>
      <c r="BC1079" s="28">
        <f>Table24[[#This Row],[Dry Ice Charge]]*Table24[[#This Row],[Conversion Rate]]</f>
        <v>0</v>
      </c>
      <c r="BD1079" s="28">
        <f>Table24[[#This Row],[SAF/kg]]*Table24[[#This Row],[Conversion Rate]]</f>
        <v>0</v>
      </c>
      <c r="BE1079" s="30" cm="1">
        <f t="array" ref="BE1079">IF(COUNTIFS(F$20:F$1213,F1079,G$20:G$1213,G1079)&gt;1,
    _xlfn.PERCENTRANK.INC(
        _xlfn._xlws.FILTER(AO$20:AO$1213, (F$20:F$1213=F1079)*(G$20:G$1213=G1079)*ISNUMBER(AO$20:AO$1213)),
        AO1079
    ),
    0
)</f>
        <v>0.4</v>
      </c>
      <c r="BF1079" s="28" t="str">
        <f t="shared" si="16"/>
        <v>Orange</v>
      </c>
    </row>
    <row r="1080" spans="3:58" hidden="1">
      <c r="C1080" s="6" t="s">
        <v>20</v>
      </c>
      <c r="D1080" s="4" t="s">
        <v>472</v>
      </c>
      <c r="E1080" s="4" t="s">
        <v>22</v>
      </c>
      <c r="F1080" s="4" t="s">
        <v>171</v>
      </c>
      <c r="G1080" s="4" t="s">
        <v>122</v>
      </c>
      <c r="H1080" s="4" t="s">
        <v>798</v>
      </c>
      <c r="I1080" s="4" t="s">
        <v>812</v>
      </c>
      <c r="J1080" s="4" t="s">
        <v>778</v>
      </c>
      <c r="K1080" s="4" t="s">
        <v>776</v>
      </c>
      <c r="L10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PharmaYesExpressDUBGRUIEBREMEAAMERICAS</v>
      </c>
      <c r="M1080" s="7">
        <v>7178.3199999999988</v>
      </c>
      <c r="N1080" s="4">
        <v>431</v>
      </c>
      <c r="O1080" s="13">
        <v>16.655034802784218</v>
      </c>
      <c r="P1080" s="8" t="s">
        <v>909</v>
      </c>
      <c r="Q1080" s="12" t="s">
        <v>472</v>
      </c>
      <c r="R1080" s="12" t="s">
        <v>792</v>
      </c>
      <c r="S1080" s="12" t="s">
        <v>31</v>
      </c>
      <c r="T1080" s="12" t="s">
        <v>837</v>
      </c>
      <c r="U1080" s="22"/>
      <c r="V1080" s="12">
        <v>350</v>
      </c>
      <c r="W1080" s="12"/>
      <c r="X1080" s="12">
        <v>12.9</v>
      </c>
      <c r="Y1080" s="12">
        <v>12.75</v>
      </c>
      <c r="Z1080" s="12">
        <v>12.75</v>
      </c>
      <c r="AA1080" s="12">
        <v>12.6</v>
      </c>
      <c r="AB1080" s="12">
        <v>12</v>
      </c>
      <c r="AC1080" s="12">
        <v>12</v>
      </c>
      <c r="AD1080" s="12">
        <v>12</v>
      </c>
      <c r="AE1080" s="12" t="s">
        <v>899</v>
      </c>
      <c r="AF1080" s="12"/>
      <c r="AG1080" s="12"/>
      <c r="AH1080" s="12">
        <v>0.23499999999999999</v>
      </c>
      <c r="AI1080" s="12"/>
      <c r="AJ1080" s="12"/>
      <c r="AK1080" s="12"/>
      <c r="AL1080" s="16"/>
      <c r="AM1080" s="12" t="s">
        <v>1503</v>
      </c>
      <c r="AN1080" s="27">
        <f>VLOOKUP(Table24[[#This Row],[USD conversion]],Sheet2!A:B,2,FALSE)</f>
        <v>1.1715</v>
      </c>
      <c r="AO1080" s="28">
        <f>Table24[[#This Row],[Min Charge]]*Table24[[#This Row],[Conversion Rate]]</f>
        <v>410.02499999999998</v>
      </c>
      <c r="AP1080" s="28">
        <f>Table24[[#This Row],[45]]*Table24[[#This Row],[Conversion Rate]]</f>
        <v>0</v>
      </c>
      <c r="AQ1080" s="28">
        <f>Table24[[#This Row],[100]]*Table24[[#This Row],[Conversion Rate]]</f>
        <v>15.112350000000001</v>
      </c>
      <c r="AR1080" s="28">
        <f>Table24[[#This Row],[200]]*Table24[[#This Row],[Conversion Rate]]</f>
        <v>14.936624999999999</v>
      </c>
      <c r="AS1080" s="28">
        <f>Table24[[#This Row],[300]]*Table24[[#This Row],[Conversion Rate]]</f>
        <v>14.936624999999999</v>
      </c>
      <c r="AT1080" s="28">
        <f>Table24[[#This Row],[500]]*Table24[[#This Row],[Conversion Rate]]</f>
        <v>14.760899999999999</v>
      </c>
      <c r="AU1080" s="28">
        <f>Table24[[#This Row],[1000]]*Table24[[#This Row],[Conversion Rate]]</f>
        <v>14.058</v>
      </c>
      <c r="AV1080" s="28">
        <f>Table24[[#This Row],[2500]]*Table24[[#This Row],[Conversion Rate]]</f>
        <v>14.058</v>
      </c>
      <c r="AW1080" s="28">
        <f>Table24[[#This Row],[5000]]*Table24[[#This Row],[Conversion Rate]]</f>
        <v>14.058</v>
      </c>
      <c r="AX1080" s="28" t="str">
        <f>Table24[[#This Row],[All In/ ++]]</f>
        <v xml:space="preserve">All in </v>
      </c>
      <c r="AY1080" s="28">
        <f>Table24[[#This Row],[FSC]]*Table24[[#This Row],[Conversion Rate]]</f>
        <v>0</v>
      </c>
      <c r="AZ1080" s="28">
        <f>Table24[[#This Row],[SSC]]*Table24[[#This Row],[Conversion Rate]]</f>
        <v>0</v>
      </c>
      <c r="BA1080" s="28">
        <f>Table24[[#This Row],[Screening]]*Table24[[#This Row],[Conversion Rate]]</f>
        <v>0.27530250000000001</v>
      </c>
      <c r="BB1080" s="28">
        <f>Table24[[#This Row],[Other Charges]]*Table24[[#This Row],[Conversion Rate]]</f>
        <v>0</v>
      </c>
      <c r="BC1080" s="28">
        <f>Table24[[#This Row],[Dry Ice Charge]]*Table24[[#This Row],[Conversion Rate]]</f>
        <v>0</v>
      </c>
      <c r="BD1080" s="28">
        <f>Table24[[#This Row],[SAF/kg]]*Table24[[#This Row],[Conversion Rate]]</f>
        <v>0</v>
      </c>
      <c r="BE1080" s="30" cm="1">
        <f t="array" ref="BE1080">IF(COUNTIFS(F$20:F$1213,F1080,G$20:G$1213,G1080)&gt;1,
    _xlfn.PERCENTRANK.INC(
        _xlfn._xlws.FILTER(AO$20:AO$1213, (F$20:F$1213=F1080)*(G$20:G$1213=G1080)*ISNUMBER(AO$20:AO$1213)),
        AO1080
    ),
    0
)</f>
        <v>0.6</v>
      </c>
      <c r="BF1080" s="28" t="str">
        <f t="shared" si="16"/>
        <v>Orange</v>
      </c>
    </row>
    <row r="1081" spans="3:58" hidden="1">
      <c r="C1081" s="6" t="s">
        <v>20</v>
      </c>
      <c r="D1081" s="4" t="s">
        <v>472</v>
      </c>
      <c r="E1081" s="4" t="s">
        <v>22</v>
      </c>
      <c r="F1081" s="4" t="s">
        <v>171</v>
      </c>
      <c r="G1081" s="4" t="s">
        <v>66</v>
      </c>
      <c r="H1081" s="4" t="s">
        <v>798</v>
      </c>
      <c r="I1081" s="4" t="s">
        <v>799</v>
      </c>
      <c r="J1081" s="4" t="s">
        <v>778</v>
      </c>
      <c r="K1081" s="4" t="s">
        <v>776</v>
      </c>
      <c r="L10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PharmaYesExpressDUBJFKIEUSEMEAAMERICAS</v>
      </c>
      <c r="M1081" s="7">
        <v>19474.140000000007</v>
      </c>
      <c r="N1081" s="4">
        <v>1176</v>
      </c>
      <c r="O1081" s="13">
        <v>16.559642857142862</v>
      </c>
      <c r="P1081" s="8" t="s">
        <v>909</v>
      </c>
      <c r="Q1081" s="12" t="s">
        <v>472</v>
      </c>
      <c r="R1081" s="12" t="s">
        <v>792</v>
      </c>
      <c r="S1081" s="12" t="s">
        <v>31</v>
      </c>
      <c r="T1081" s="12" t="s">
        <v>837</v>
      </c>
      <c r="U1081" s="22"/>
      <c r="V1081" s="12">
        <v>150</v>
      </c>
      <c r="W1081" s="12"/>
      <c r="X1081" s="12">
        <v>2.25</v>
      </c>
      <c r="Y1081" s="12">
        <v>2.25</v>
      </c>
      <c r="Z1081" s="12">
        <v>2.2000000000000002</v>
      </c>
      <c r="AA1081" s="12">
        <v>2.1</v>
      </c>
      <c r="AB1081" s="12">
        <v>2</v>
      </c>
      <c r="AC1081" s="12">
        <v>2</v>
      </c>
      <c r="AD1081" s="12">
        <v>2</v>
      </c>
      <c r="AE1081" s="12" t="s">
        <v>899</v>
      </c>
      <c r="AF1081" s="12"/>
      <c r="AG1081" s="12"/>
      <c r="AH1081" s="12">
        <v>0.23499999999999999</v>
      </c>
      <c r="AI1081" s="12"/>
      <c r="AJ1081" s="12"/>
      <c r="AK1081" s="12"/>
      <c r="AL1081" s="16"/>
      <c r="AM1081" s="12" t="s">
        <v>1503</v>
      </c>
      <c r="AN1081" s="27">
        <f>VLOOKUP(Table24[[#This Row],[USD conversion]],Sheet2!A:B,2,FALSE)</f>
        <v>1.1715</v>
      </c>
      <c r="AO1081" s="28">
        <f>Table24[[#This Row],[Min Charge]]*Table24[[#This Row],[Conversion Rate]]</f>
        <v>175.72499999999999</v>
      </c>
      <c r="AP1081" s="28">
        <f>Table24[[#This Row],[45]]*Table24[[#This Row],[Conversion Rate]]</f>
        <v>0</v>
      </c>
      <c r="AQ1081" s="28">
        <f>Table24[[#This Row],[100]]*Table24[[#This Row],[Conversion Rate]]</f>
        <v>2.635875</v>
      </c>
      <c r="AR1081" s="28">
        <f>Table24[[#This Row],[200]]*Table24[[#This Row],[Conversion Rate]]</f>
        <v>2.635875</v>
      </c>
      <c r="AS1081" s="28">
        <f>Table24[[#This Row],[300]]*Table24[[#This Row],[Conversion Rate]]</f>
        <v>2.5773000000000001</v>
      </c>
      <c r="AT1081" s="28">
        <f>Table24[[#This Row],[500]]*Table24[[#This Row],[Conversion Rate]]</f>
        <v>2.4601500000000001</v>
      </c>
      <c r="AU1081" s="28">
        <f>Table24[[#This Row],[1000]]*Table24[[#This Row],[Conversion Rate]]</f>
        <v>2.343</v>
      </c>
      <c r="AV1081" s="28">
        <f>Table24[[#This Row],[2500]]*Table24[[#This Row],[Conversion Rate]]</f>
        <v>2.343</v>
      </c>
      <c r="AW1081" s="28">
        <f>Table24[[#This Row],[5000]]*Table24[[#This Row],[Conversion Rate]]</f>
        <v>2.343</v>
      </c>
      <c r="AX1081" s="28" t="str">
        <f>Table24[[#This Row],[All In/ ++]]</f>
        <v xml:space="preserve">All in </v>
      </c>
      <c r="AY1081" s="28">
        <f>Table24[[#This Row],[FSC]]*Table24[[#This Row],[Conversion Rate]]</f>
        <v>0</v>
      </c>
      <c r="AZ1081" s="28">
        <f>Table24[[#This Row],[SSC]]*Table24[[#This Row],[Conversion Rate]]</f>
        <v>0</v>
      </c>
      <c r="BA1081" s="28">
        <f>Table24[[#This Row],[Screening]]*Table24[[#This Row],[Conversion Rate]]</f>
        <v>0.27530250000000001</v>
      </c>
      <c r="BB1081" s="28">
        <f>Table24[[#This Row],[Other Charges]]*Table24[[#This Row],[Conversion Rate]]</f>
        <v>0</v>
      </c>
      <c r="BC1081" s="28">
        <f>Table24[[#This Row],[Dry Ice Charge]]*Table24[[#This Row],[Conversion Rate]]</f>
        <v>0</v>
      </c>
      <c r="BD1081" s="28">
        <f>Table24[[#This Row],[SAF/kg]]*Table24[[#This Row],[Conversion Rate]]</f>
        <v>0</v>
      </c>
      <c r="BE1081" s="30" cm="1">
        <f t="array" ref="BE1081">IF(COUNTIFS(F$20:F$1213,F1081,G$20:G$1213,G1081)&gt;1,
    _xlfn.PERCENTRANK.INC(
        _xlfn._xlws.FILTER(AO$20:AO$1213, (F$20:F$1213=F1081)*(G$20:G$1213=G1081)*ISNUMBER(AO$20:AO$1213)),
        AO1081
    ),
    0
)</f>
        <v>0.4</v>
      </c>
      <c r="BF1081" s="28" t="str">
        <f t="shared" si="16"/>
        <v>Orange</v>
      </c>
    </row>
    <row r="1082" spans="3:58" hidden="1">
      <c r="C1082" s="6" t="s">
        <v>20</v>
      </c>
      <c r="D1082" s="4" t="s">
        <v>472</v>
      </c>
      <c r="E1082" s="4" t="s">
        <v>22</v>
      </c>
      <c r="F1082" s="4" t="s">
        <v>171</v>
      </c>
      <c r="G1082" s="4" t="s">
        <v>37</v>
      </c>
      <c r="H1082" s="4" t="s">
        <v>798</v>
      </c>
      <c r="I1082" s="4" t="s">
        <v>799</v>
      </c>
      <c r="J1082" s="4" t="s">
        <v>778</v>
      </c>
      <c r="K1082" s="4" t="s">
        <v>776</v>
      </c>
      <c r="L10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PharmaYesExpressDUBLAXIEUSEMEAAMERICAS</v>
      </c>
      <c r="M1082" s="7">
        <v>11410</v>
      </c>
      <c r="N1082" s="4">
        <v>464</v>
      </c>
      <c r="O1082" s="13">
        <v>24.59051724137931</v>
      </c>
      <c r="P1082" s="8" t="s">
        <v>909</v>
      </c>
      <c r="Q1082" s="12" t="s">
        <v>472</v>
      </c>
      <c r="R1082" s="12" t="s">
        <v>792</v>
      </c>
      <c r="S1082" s="12" t="s">
        <v>31</v>
      </c>
      <c r="T1082" s="12" t="s">
        <v>837</v>
      </c>
      <c r="U1082" s="22"/>
      <c r="V1082" s="12">
        <v>150</v>
      </c>
      <c r="W1082" s="12"/>
      <c r="X1082" s="12">
        <v>2.25</v>
      </c>
      <c r="Y1082" s="12">
        <v>2.25</v>
      </c>
      <c r="Z1082" s="12">
        <v>2.2000000000000002</v>
      </c>
      <c r="AA1082" s="12">
        <v>2.1</v>
      </c>
      <c r="AB1082" s="12">
        <v>2</v>
      </c>
      <c r="AC1082" s="12">
        <v>2</v>
      </c>
      <c r="AD1082" s="12">
        <v>2</v>
      </c>
      <c r="AE1082" s="12" t="s">
        <v>899</v>
      </c>
      <c r="AF1082" s="12"/>
      <c r="AG1082" s="12"/>
      <c r="AH1082" s="12">
        <v>0.23499999999999999</v>
      </c>
      <c r="AI1082" s="12"/>
      <c r="AJ1082" s="12"/>
      <c r="AK1082" s="12"/>
      <c r="AL1082" s="16"/>
      <c r="AM1082" s="12" t="s">
        <v>1503</v>
      </c>
      <c r="AN1082" s="27">
        <f>VLOOKUP(Table24[[#This Row],[USD conversion]],Sheet2!A:B,2,FALSE)</f>
        <v>1.1715</v>
      </c>
      <c r="AO1082" s="28">
        <f>Table24[[#This Row],[Min Charge]]*Table24[[#This Row],[Conversion Rate]]</f>
        <v>175.72499999999999</v>
      </c>
      <c r="AP1082" s="28">
        <f>Table24[[#This Row],[45]]*Table24[[#This Row],[Conversion Rate]]</f>
        <v>0</v>
      </c>
      <c r="AQ1082" s="28">
        <f>Table24[[#This Row],[100]]*Table24[[#This Row],[Conversion Rate]]</f>
        <v>2.635875</v>
      </c>
      <c r="AR1082" s="28">
        <f>Table24[[#This Row],[200]]*Table24[[#This Row],[Conversion Rate]]</f>
        <v>2.635875</v>
      </c>
      <c r="AS1082" s="28">
        <f>Table24[[#This Row],[300]]*Table24[[#This Row],[Conversion Rate]]</f>
        <v>2.5773000000000001</v>
      </c>
      <c r="AT1082" s="28">
        <f>Table24[[#This Row],[500]]*Table24[[#This Row],[Conversion Rate]]</f>
        <v>2.4601500000000001</v>
      </c>
      <c r="AU1082" s="28">
        <f>Table24[[#This Row],[1000]]*Table24[[#This Row],[Conversion Rate]]</f>
        <v>2.343</v>
      </c>
      <c r="AV1082" s="28">
        <f>Table24[[#This Row],[2500]]*Table24[[#This Row],[Conversion Rate]]</f>
        <v>2.343</v>
      </c>
      <c r="AW1082" s="28">
        <f>Table24[[#This Row],[5000]]*Table24[[#This Row],[Conversion Rate]]</f>
        <v>2.343</v>
      </c>
      <c r="AX1082" s="28" t="str">
        <f>Table24[[#This Row],[All In/ ++]]</f>
        <v xml:space="preserve">All in </v>
      </c>
      <c r="AY1082" s="28">
        <f>Table24[[#This Row],[FSC]]*Table24[[#This Row],[Conversion Rate]]</f>
        <v>0</v>
      </c>
      <c r="AZ1082" s="28">
        <f>Table24[[#This Row],[SSC]]*Table24[[#This Row],[Conversion Rate]]</f>
        <v>0</v>
      </c>
      <c r="BA1082" s="28">
        <f>Table24[[#This Row],[Screening]]*Table24[[#This Row],[Conversion Rate]]</f>
        <v>0.27530250000000001</v>
      </c>
      <c r="BB1082" s="28">
        <f>Table24[[#This Row],[Other Charges]]*Table24[[#This Row],[Conversion Rate]]</f>
        <v>0</v>
      </c>
      <c r="BC1082" s="28">
        <f>Table24[[#This Row],[Dry Ice Charge]]*Table24[[#This Row],[Conversion Rate]]</f>
        <v>0</v>
      </c>
      <c r="BD1082" s="28">
        <f>Table24[[#This Row],[SAF/kg]]*Table24[[#This Row],[Conversion Rate]]</f>
        <v>0</v>
      </c>
      <c r="BE1082" s="30" cm="1">
        <f t="array" ref="BE1082">IF(COUNTIFS(F$20:F$1213,F1082,G$20:G$1213,G1082)&gt;1,
    _xlfn.PERCENTRANK.INC(
        _xlfn._xlws.FILTER(AO$20:AO$1213, (F$20:F$1213=F1082)*(G$20:G$1213=G1082)*ISNUMBER(AO$20:AO$1213)),
        AO1082
    ),
    0
)</f>
        <v>0.25</v>
      </c>
      <c r="BF1082" s="28" t="str">
        <f t="shared" si="16"/>
        <v>Orange</v>
      </c>
    </row>
    <row r="1083" spans="3:58" hidden="1">
      <c r="C1083" s="6" t="s">
        <v>20</v>
      </c>
      <c r="D1083" s="4" t="s">
        <v>472</v>
      </c>
      <c r="E1083" s="4" t="s">
        <v>22</v>
      </c>
      <c r="F1083" s="4" t="s">
        <v>51</v>
      </c>
      <c r="G1083" s="4" t="s">
        <v>31</v>
      </c>
      <c r="H1083" s="4" t="s">
        <v>800</v>
      </c>
      <c r="I1083" s="4" t="s">
        <v>799</v>
      </c>
      <c r="J1083" s="4" t="s">
        <v>778</v>
      </c>
      <c r="K1083" s="4" t="s">
        <v>776</v>
      </c>
      <c r="L10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PharmaYesExpressFRAEWRDEUSEMEAAMERICAS</v>
      </c>
      <c r="M1083" s="7">
        <v>50197.51</v>
      </c>
      <c r="N1083" s="4">
        <v>1131</v>
      </c>
      <c r="O1083" s="13">
        <v>44.383297966401415</v>
      </c>
      <c r="P1083" s="8" t="s">
        <v>909</v>
      </c>
      <c r="Q1083" s="12" t="s">
        <v>472</v>
      </c>
      <c r="R1083" s="12" t="s">
        <v>791</v>
      </c>
      <c r="S1083" s="12"/>
      <c r="T1083" s="12" t="s">
        <v>837</v>
      </c>
      <c r="U1083" s="22"/>
      <c r="V1083" s="12">
        <v>200</v>
      </c>
      <c r="W1083" s="12"/>
      <c r="X1083" s="12">
        <v>3.5</v>
      </c>
      <c r="Y1083" s="12">
        <v>3.5</v>
      </c>
      <c r="Z1083" s="12">
        <v>3.5</v>
      </c>
      <c r="AA1083" s="12">
        <v>3.5</v>
      </c>
      <c r="AB1083" s="12">
        <v>3.5</v>
      </c>
      <c r="AC1083" s="12">
        <v>3.5</v>
      </c>
      <c r="AD1083" s="12">
        <v>3.5</v>
      </c>
      <c r="AE1083" s="12" t="s">
        <v>900</v>
      </c>
      <c r="AF1083" s="12">
        <v>0</v>
      </c>
      <c r="AG1083" s="12">
        <v>0</v>
      </c>
      <c r="AH1083" s="12">
        <v>0.1</v>
      </c>
      <c r="AI1083" s="12" t="s">
        <v>901</v>
      </c>
      <c r="AJ1083" s="12">
        <v>55</v>
      </c>
      <c r="AK1083" s="12"/>
      <c r="AL1083" s="16"/>
      <c r="AM1083" s="12" t="s">
        <v>1503</v>
      </c>
      <c r="AN1083" s="27">
        <f>VLOOKUP(Table24[[#This Row],[USD conversion]],Sheet2!A:B,2,FALSE)</f>
        <v>1.1715</v>
      </c>
      <c r="AO1083" s="28">
        <f>Table24[[#This Row],[Min Charge]]*Table24[[#This Row],[Conversion Rate]]</f>
        <v>234.3</v>
      </c>
      <c r="AP1083" s="28">
        <f>Table24[[#This Row],[45]]*Table24[[#This Row],[Conversion Rate]]</f>
        <v>0</v>
      </c>
      <c r="AQ1083" s="28">
        <f>Table24[[#This Row],[100]]*Table24[[#This Row],[Conversion Rate]]</f>
        <v>4.10025</v>
      </c>
      <c r="AR1083" s="28">
        <f>Table24[[#This Row],[200]]*Table24[[#This Row],[Conversion Rate]]</f>
        <v>4.10025</v>
      </c>
      <c r="AS1083" s="28">
        <f>Table24[[#This Row],[300]]*Table24[[#This Row],[Conversion Rate]]</f>
        <v>4.10025</v>
      </c>
      <c r="AT1083" s="28">
        <f>Table24[[#This Row],[500]]*Table24[[#This Row],[Conversion Rate]]</f>
        <v>4.10025</v>
      </c>
      <c r="AU1083" s="28">
        <f>Table24[[#This Row],[1000]]*Table24[[#This Row],[Conversion Rate]]</f>
        <v>4.10025</v>
      </c>
      <c r="AV1083" s="28">
        <f>Table24[[#This Row],[2500]]*Table24[[#This Row],[Conversion Rate]]</f>
        <v>4.10025</v>
      </c>
      <c r="AW1083" s="28">
        <f>Table24[[#This Row],[5000]]*Table24[[#This Row],[Conversion Rate]]</f>
        <v>4.10025</v>
      </c>
      <c r="AX1083" s="28" t="str">
        <f>Table24[[#This Row],[All In/ ++]]</f>
        <v>all in</v>
      </c>
      <c r="AY1083" s="28">
        <f>Table24[[#This Row],[FSC]]*Table24[[#This Row],[Conversion Rate]]</f>
        <v>0</v>
      </c>
      <c r="AZ1083" s="28">
        <f>Table24[[#This Row],[SSC]]*Table24[[#This Row],[Conversion Rate]]</f>
        <v>0</v>
      </c>
      <c r="BA1083" s="28">
        <f>Table24[[#This Row],[Screening]]*Table24[[#This Row],[Conversion Rate]]</f>
        <v>0.11715</v>
      </c>
      <c r="BB1083" s="28" t="e">
        <f>Table24[[#This Row],[Other Charges]]*Table24[[#This Row],[Conversion Rate]]</f>
        <v>#VALUE!</v>
      </c>
      <c r="BC1083" s="28">
        <f>Table24[[#This Row],[Dry Ice Charge]]*Table24[[#This Row],[Conversion Rate]]</f>
        <v>64.432500000000005</v>
      </c>
      <c r="BD1083" s="28">
        <f>Table24[[#This Row],[SAF/kg]]*Table24[[#This Row],[Conversion Rate]]</f>
        <v>0</v>
      </c>
      <c r="BE1083" s="30" cm="1">
        <f t="array" ref="BE1083">IF(COUNTIFS(F$20:F$1213,F1083,G$20:G$1213,G1083)&gt;1,
    _xlfn.PERCENTRANK.INC(
        _xlfn._xlws.FILTER(AO$20:AO$1213, (F$20:F$1213=F1083)*(G$20:G$1213=G1083)*ISNUMBER(AO$20:AO$1213)),
        AO1083
    ),
    0
)</f>
        <v>0.5</v>
      </c>
      <c r="BF1083" s="28" t="str">
        <f t="shared" si="16"/>
        <v>Orange</v>
      </c>
    </row>
    <row r="1084" spans="3:58" hidden="1">
      <c r="C1084" s="6" t="s">
        <v>20</v>
      </c>
      <c r="D1084" s="4" t="s">
        <v>472</v>
      </c>
      <c r="E1084" s="4" t="s">
        <v>22</v>
      </c>
      <c r="F1084" s="4" t="s">
        <v>51</v>
      </c>
      <c r="G1084" s="4" t="s">
        <v>122</v>
      </c>
      <c r="H1084" s="4" t="s">
        <v>800</v>
      </c>
      <c r="I1084" s="4" t="s">
        <v>812</v>
      </c>
      <c r="J1084" s="4" t="s">
        <v>778</v>
      </c>
      <c r="K1084" s="4" t="s">
        <v>776</v>
      </c>
      <c r="L10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PharmaYesExpressFRAGRUDEBREMEAAMERICAS</v>
      </c>
      <c r="M1084" s="7">
        <v>14147.979999999996</v>
      </c>
      <c r="N1084" s="4">
        <v>310</v>
      </c>
      <c r="O1084" s="13">
        <v>45.638645161290306</v>
      </c>
      <c r="P1084" s="8" t="s">
        <v>909</v>
      </c>
      <c r="Q1084" s="12" t="s">
        <v>472</v>
      </c>
      <c r="R1084" s="12" t="s">
        <v>792</v>
      </c>
      <c r="S1084" s="12" t="s">
        <v>31</v>
      </c>
      <c r="T1084" s="12" t="s">
        <v>837</v>
      </c>
      <c r="U1084" s="22"/>
      <c r="V1084" s="12">
        <v>400</v>
      </c>
      <c r="W1084" s="12"/>
      <c r="X1084" s="12">
        <v>4.5</v>
      </c>
      <c r="Y1084" s="12">
        <v>4.5</v>
      </c>
      <c r="Z1084" s="12">
        <v>4.5</v>
      </c>
      <c r="AA1084" s="12">
        <v>4.5</v>
      </c>
      <c r="AB1084" s="12">
        <v>4.5</v>
      </c>
      <c r="AC1084" s="12">
        <v>4.5</v>
      </c>
      <c r="AD1084" s="12">
        <v>4.5</v>
      </c>
      <c r="AE1084" s="12" t="s">
        <v>900</v>
      </c>
      <c r="AF1084" s="12">
        <v>0</v>
      </c>
      <c r="AG1084" s="12">
        <v>0</v>
      </c>
      <c r="AH1084" s="12">
        <v>0.1</v>
      </c>
      <c r="AI1084" s="12" t="s">
        <v>901</v>
      </c>
      <c r="AJ1084" s="12">
        <v>55</v>
      </c>
      <c r="AK1084" s="12"/>
      <c r="AL1084" s="16"/>
      <c r="AM1084" s="12" t="s">
        <v>1503</v>
      </c>
      <c r="AN1084" s="27">
        <f>VLOOKUP(Table24[[#This Row],[USD conversion]],Sheet2!A:B,2,FALSE)</f>
        <v>1.1715</v>
      </c>
      <c r="AO1084" s="28">
        <f>Table24[[#This Row],[Min Charge]]*Table24[[#This Row],[Conversion Rate]]</f>
        <v>468.6</v>
      </c>
      <c r="AP1084" s="28">
        <f>Table24[[#This Row],[45]]*Table24[[#This Row],[Conversion Rate]]</f>
        <v>0</v>
      </c>
      <c r="AQ1084" s="28">
        <f>Table24[[#This Row],[100]]*Table24[[#This Row],[Conversion Rate]]</f>
        <v>5.2717499999999999</v>
      </c>
      <c r="AR1084" s="28">
        <f>Table24[[#This Row],[200]]*Table24[[#This Row],[Conversion Rate]]</f>
        <v>5.2717499999999999</v>
      </c>
      <c r="AS1084" s="28">
        <f>Table24[[#This Row],[300]]*Table24[[#This Row],[Conversion Rate]]</f>
        <v>5.2717499999999999</v>
      </c>
      <c r="AT1084" s="28">
        <f>Table24[[#This Row],[500]]*Table24[[#This Row],[Conversion Rate]]</f>
        <v>5.2717499999999999</v>
      </c>
      <c r="AU1084" s="28">
        <f>Table24[[#This Row],[1000]]*Table24[[#This Row],[Conversion Rate]]</f>
        <v>5.2717499999999999</v>
      </c>
      <c r="AV1084" s="28">
        <f>Table24[[#This Row],[2500]]*Table24[[#This Row],[Conversion Rate]]</f>
        <v>5.2717499999999999</v>
      </c>
      <c r="AW1084" s="28">
        <f>Table24[[#This Row],[5000]]*Table24[[#This Row],[Conversion Rate]]</f>
        <v>5.2717499999999999</v>
      </c>
      <c r="AX1084" s="28" t="str">
        <f>Table24[[#This Row],[All In/ ++]]</f>
        <v>all in</v>
      </c>
      <c r="AY1084" s="28">
        <f>Table24[[#This Row],[FSC]]*Table24[[#This Row],[Conversion Rate]]</f>
        <v>0</v>
      </c>
      <c r="AZ1084" s="28">
        <f>Table24[[#This Row],[SSC]]*Table24[[#This Row],[Conversion Rate]]</f>
        <v>0</v>
      </c>
      <c r="BA1084" s="28">
        <f>Table24[[#This Row],[Screening]]*Table24[[#This Row],[Conversion Rate]]</f>
        <v>0.11715</v>
      </c>
      <c r="BB1084" s="28" t="e">
        <f>Table24[[#This Row],[Other Charges]]*Table24[[#This Row],[Conversion Rate]]</f>
        <v>#VALUE!</v>
      </c>
      <c r="BC1084" s="28">
        <f>Table24[[#This Row],[Dry Ice Charge]]*Table24[[#This Row],[Conversion Rate]]</f>
        <v>64.432500000000005</v>
      </c>
      <c r="BD1084" s="28">
        <f>Table24[[#This Row],[SAF/kg]]*Table24[[#This Row],[Conversion Rate]]</f>
        <v>0</v>
      </c>
      <c r="BE1084" s="30" cm="1">
        <f t="array" ref="BE1084">IF(COUNTIFS(F$20:F$1213,F1084,G$20:G$1213,G1084)&gt;1,
    _xlfn.PERCENTRANK.INC(
        _xlfn._xlws.FILTER(AO$20:AO$1213, (F$20:F$1213=F1084)*(G$20:G$1213=G1084)*ISNUMBER(AO$20:AO$1213)),
        AO1084
    ),
    0
)</f>
        <v>0.6</v>
      </c>
      <c r="BF1084" s="28" t="str">
        <f t="shared" si="16"/>
        <v>Orange</v>
      </c>
    </row>
    <row r="1085" spans="3:58" hidden="1">
      <c r="C1085" s="6" t="s">
        <v>20</v>
      </c>
      <c r="D1085" s="4" t="s">
        <v>472</v>
      </c>
      <c r="E1085" s="4" t="s">
        <v>22</v>
      </c>
      <c r="F1085" s="4" t="s">
        <v>51</v>
      </c>
      <c r="G1085" s="4" t="s">
        <v>66</v>
      </c>
      <c r="H1085" s="4" t="s">
        <v>800</v>
      </c>
      <c r="I1085" s="4" t="s">
        <v>799</v>
      </c>
      <c r="J1085" s="4" t="s">
        <v>778</v>
      </c>
      <c r="K1085" s="4" t="s">
        <v>776</v>
      </c>
      <c r="L10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PharmaYesExpressFRAJFKDEUSEMEAAMERICAS</v>
      </c>
      <c r="M1085" s="7">
        <v>32078.757200000004</v>
      </c>
      <c r="N1085" s="4">
        <v>501</v>
      </c>
      <c r="O1085" s="13">
        <v>64.02945548902197</v>
      </c>
      <c r="P1085" s="8" t="s">
        <v>909</v>
      </c>
      <c r="Q1085" s="12" t="s">
        <v>472</v>
      </c>
      <c r="R1085" s="12" t="s">
        <v>792</v>
      </c>
      <c r="S1085" s="12" t="s">
        <v>31</v>
      </c>
      <c r="T1085" s="12" t="s">
        <v>837</v>
      </c>
      <c r="U1085" s="22"/>
      <c r="V1085" s="12">
        <v>200</v>
      </c>
      <c r="W1085" s="12"/>
      <c r="X1085" s="12">
        <v>3.5</v>
      </c>
      <c r="Y1085" s="12">
        <v>3.5</v>
      </c>
      <c r="Z1085" s="12">
        <v>3.5</v>
      </c>
      <c r="AA1085" s="12">
        <v>3.5</v>
      </c>
      <c r="AB1085" s="12">
        <v>3.5</v>
      </c>
      <c r="AC1085" s="12">
        <v>3.5</v>
      </c>
      <c r="AD1085" s="12">
        <v>3.5</v>
      </c>
      <c r="AE1085" s="12" t="s">
        <v>900</v>
      </c>
      <c r="AF1085" s="12">
        <v>0</v>
      </c>
      <c r="AG1085" s="12">
        <v>0</v>
      </c>
      <c r="AH1085" s="12">
        <v>0.1</v>
      </c>
      <c r="AI1085" s="12" t="s">
        <v>901</v>
      </c>
      <c r="AJ1085" s="12">
        <v>55</v>
      </c>
      <c r="AK1085" s="12"/>
      <c r="AL1085" s="16"/>
      <c r="AM1085" s="12" t="s">
        <v>1503</v>
      </c>
      <c r="AN1085" s="27">
        <f>VLOOKUP(Table24[[#This Row],[USD conversion]],Sheet2!A:B,2,FALSE)</f>
        <v>1.1715</v>
      </c>
      <c r="AO1085" s="28">
        <f>Table24[[#This Row],[Min Charge]]*Table24[[#This Row],[Conversion Rate]]</f>
        <v>234.3</v>
      </c>
      <c r="AP1085" s="28">
        <f>Table24[[#This Row],[45]]*Table24[[#This Row],[Conversion Rate]]</f>
        <v>0</v>
      </c>
      <c r="AQ1085" s="28">
        <f>Table24[[#This Row],[100]]*Table24[[#This Row],[Conversion Rate]]</f>
        <v>4.10025</v>
      </c>
      <c r="AR1085" s="28">
        <f>Table24[[#This Row],[200]]*Table24[[#This Row],[Conversion Rate]]</f>
        <v>4.10025</v>
      </c>
      <c r="AS1085" s="28">
        <f>Table24[[#This Row],[300]]*Table24[[#This Row],[Conversion Rate]]</f>
        <v>4.10025</v>
      </c>
      <c r="AT1085" s="28">
        <f>Table24[[#This Row],[500]]*Table24[[#This Row],[Conversion Rate]]</f>
        <v>4.10025</v>
      </c>
      <c r="AU1085" s="28">
        <f>Table24[[#This Row],[1000]]*Table24[[#This Row],[Conversion Rate]]</f>
        <v>4.10025</v>
      </c>
      <c r="AV1085" s="28">
        <f>Table24[[#This Row],[2500]]*Table24[[#This Row],[Conversion Rate]]</f>
        <v>4.10025</v>
      </c>
      <c r="AW1085" s="28">
        <f>Table24[[#This Row],[5000]]*Table24[[#This Row],[Conversion Rate]]</f>
        <v>4.10025</v>
      </c>
      <c r="AX1085" s="28" t="str">
        <f>Table24[[#This Row],[All In/ ++]]</f>
        <v>all in</v>
      </c>
      <c r="AY1085" s="28">
        <f>Table24[[#This Row],[FSC]]*Table24[[#This Row],[Conversion Rate]]</f>
        <v>0</v>
      </c>
      <c r="AZ1085" s="28">
        <f>Table24[[#This Row],[SSC]]*Table24[[#This Row],[Conversion Rate]]</f>
        <v>0</v>
      </c>
      <c r="BA1085" s="28">
        <f>Table24[[#This Row],[Screening]]*Table24[[#This Row],[Conversion Rate]]</f>
        <v>0.11715</v>
      </c>
      <c r="BB1085" s="28" t="e">
        <f>Table24[[#This Row],[Other Charges]]*Table24[[#This Row],[Conversion Rate]]</f>
        <v>#VALUE!</v>
      </c>
      <c r="BC1085" s="28">
        <f>Table24[[#This Row],[Dry Ice Charge]]*Table24[[#This Row],[Conversion Rate]]</f>
        <v>64.432500000000005</v>
      </c>
      <c r="BD1085" s="28">
        <f>Table24[[#This Row],[SAF/kg]]*Table24[[#This Row],[Conversion Rate]]</f>
        <v>0</v>
      </c>
      <c r="BE1085" s="30" cm="1">
        <f t="array" ref="BE1085">IF(COUNTIFS(F$20:F$1213,F1085,G$20:G$1213,G1085)&gt;1,
    _xlfn.PERCENTRANK.INC(
        _xlfn._xlws.FILTER(AO$20:AO$1213, (F$20:F$1213=F1085)*(G$20:G$1213=G1085)*ISNUMBER(AO$20:AO$1213)),
        AO1085
    ),
    0
)</f>
        <v>0.66600000000000004</v>
      </c>
      <c r="BF1085" s="28" t="str">
        <f t="shared" si="16"/>
        <v>Orange</v>
      </c>
    </row>
    <row r="1086" spans="3:58" hidden="1">
      <c r="C1086" s="6" t="s">
        <v>20</v>
      </c>
      <c r="D1086" s="4" t="s">
        <v>472</v>
      </c>
      <c r="E1086" s="4" t="s">
        <v>22</v>
      </c>
      <c r="F1086" s="4" t="s">
        <v>51</v>
      </c>
      <c r="G1086" s="4" t="s">
        <v>37</v>
      </c>
      <c r="H1086" s="4" t="s">
        <v>800</v>
      </c>
      <c r="I1086" s="4" t="s">
        <v>799</v>
      </c>
      <c r="J1086" s="4" t="s">
        <v>778</v>
      </c>
      <c r="K1086" s="4" t="s">
        <v>776</v>
      </c>
      <c r="L10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PharmaYesExpressFRALAXDEUSEMEAAMERICAS</v>
      </c>
      <c r="M1086" s="7">
        <v>22361.434500000003</v>
      </c>
      <c r="N1086" s="4">
        <v>577</v>
      </c>
      <c r="O1086" s="13">
        <v>38.75465251299827</v>
      </c>
      <c r="P1086" s="8" t="s">
        <v>909</v>
      </c>
      <c r="Q1086" s="12" t="s">
        <v>472</v>
      </c>
      <c r="R1086" s="12" t="s">
        <v>792</v>
      </c>
      <c r="S1086" s="12" t="s">
        <v>49</v>
      </c>
      <c r="T1086" s="12" t="s">
        <v>837</v>
      </c>
      <c r="U1086" s="22"/>
      <c r="V1086" s="12">
        <v>200</v>
      </c>
      <c r="W1086" s="12"/>
      <c r="X1086" s="12">
        <v>3.2</v>
      </c>
      <c r="Y1086" s="12">
        <v>3.2</v>
      </c>
      <c r="Z1086" s="12">
        <v>3.2</v>
      </c>
      <c r="AA1086" s="12">
        <v>3.2</v>
      </c>
      <c r="AB1086" s="12">
        <v>3.2</v>
      </c>
      <c r="AC1086" s="12">
        <v>3.2</v>
      </c>
      <c r="AD1086" s="12">
        <v>3.2</v>
      </c>
      <c r="AE1086" s="12" t="s">
        <v>900</v>
      </c>
      <c r="AF1086" s="12">
        <v>0</v>
      </c>
      <c r="AG1086" s="12">
        <v>0</v>
      </c>
      <c r="AH1086" s="12">
        <v>0.1</v>
      </c>
      <c r="AI1086" s="12" t="s">
        <v>901</v>
      </c>
      <c r="AJ1086" s="12">
        <v>55</v>
      </c>
      <c r="AK1086" s="12"/>
      <c r="AL1086" s="16"/>
      <c r="AM1086" s="12" t="s">
        <v>1503</v>
      </c>
      <c r="AN1086" s="27">
        <f>VLOOKUP(Table24[[#This Row],[USD conversion]],Sheet2!A:B,2,FALSE)</f>
        <v>1.1715</v>
      </c>
      <c r="AO1086" s="28">
        <f>Table24[[#This Row],[Min Charge]]*Table24[[#This Row],[Conversion Rate]]</f>
        <v>234.3</v>
      </c>
      <c r="AP1086" s="28">
        <f>Table24[[#This Row],[45]]*Table24[[#This Row],[Conversion Rate]]</f>
        <v>0</v>
      </c>
      <c r="AQ1086" s="28">
        <f>Table24[[#This Row],[100]]*Table24[[#This Row],[Conversion Rate]]</f>
        <v>3.7488000000000001</v>
      </c>
      <c r="AR1086" s="28">
        <f>Table24[[#This Row],[200]]*Table24[[#This Row],[Conversion Rate]]</f>
        <v>3.7488000000000001</v>
      </c>
      <c r="AS1086" s="28">
        <f>Table24[[#This Row],[300]]*Table24[[#This Row],[Conversion Rate]]</f>
        <v>3.7488000000000001</v>
      </c>
      <c r="AT1086" s="28">
        <f>Table24[[#This Row],[500]]*Table24[[#This Row],[Conversion Rate]]</f>
        <v>3.7488000000000001</v>
      </c>
      <c r="AU1086" s="28">
        <f>Table24[[#This Row],[1000]]*Table24[[#This Row],[Conversion Rate]]</f>
        <v>3.7488000000000001</v>
      </c>
      <c r="AV1086" s="28">
        <f>Table24[[#This Row],[2500]]*Table24[[#This Row],[Conversion Rate]]</f>
        <v>3.7488000000000001</v>
      </c>
      <c r="AW1086" s="28">
        <f>Table24[[#This Row],[5000]]*Table24[[#This Row],[Conversion Rate]]</f>
        <v>3.7488000000000001</v>
      </c>
      <c r="AX1086" s="28" t="str">
        <f>Table24[[#This Row],[All In/ ++]]</f>
        <v>all in</v>
      </c>
      <c r="AY1086" s="28">
        <f>Table24[[#This Row],[FSC]]*Table24[[#This Row],[Conversion Rate]]</f>
        <v>0</v>
      </c>
      <c r="AZ1086" s="28">
        <f>Table24[[#This Row],[SSC]]*Table24[[#This Row],[Conversion Rate]]</f>
        <v>0</v>
      </c>
      <c r="BA1086" s="28">
        <f>Table24[[#This Row],[Screening]]*Table24[[#This Row],[Conversion Rate]]</f>
        <v>0.11715</v>
      </c>
      <c r="BB1086" s="28" t="e">
        <f>Table24[[#This Row],[Other Charges]]*Table24[[#This Row],[Conversion Rate]]</f>
        <v>#VALUE!</v>
      </c>
      <c r="BC1086" s="28">
        <f>Table24[[#This Row],[Dry Ice Charge]]*Table24[[#This Row],[Conversion Rate]]</f>
        <v>64.432500000000005</v>
      </c>
      <c r="BD1086" s="28">
        <f>Table24[[#This Row],[SAF/kg]]*Table24[[#This Row],[Conversion Rate]]</f>
        <v>0</v>
      </c>
      <c r="BE1086" s="30" cm="1">
        <f t="array" ref="BE1086">IF(COUNTIFS(F$20:F$1213,F1086,G$20:G$1213,G1086)&gt;1,
    _xlfn.PERCENTRANK.INC(
        _xlfn._xlws.FILTER(AO$20:AO$1213, (F$20:F$1213=F1086)*(G$20:G$1213=G1086)*ISNUMBER(AO$20:AO$1213)),
        AO1086
    ),
    0
)</f>
        <v>0.66600000000000004</v>
      </c>
      <c r="BF1086" s="28" t="str">
        <f t="shared" si="16"/>
        <v>Orange</v>
      </c>
    </row>
    <row r="1087" spans="3:58" hidden="1">
      <c r="C1087" s="6" t="s">
        <v>20</v>
      </c>
      <c r="D1087" s="4" t="s">
        <v>472</v>
      </c>
      <c r="E1087" s="4" t="s">
        <v>22</v>
      </c>
      <c r="F1087" s="4" t="s">
        <v>51</v>
      </c>
      <c r="G1087" s="4" t="s">
        <v>32</v>
      </c>
      <c r="H1087" s="4" t="s">
        <v>800</v>
      </c>
      <c r="I1087" s="4" t="s">
        <v>799</v>
      </c>
      <c r="J1087" s="4" t="s">
        <v>778</v>
      </c>
      <c r="K1087" s="4" t="s">
        <v>776</v>
      </c>
      <c r="L10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PharmaYesExpressFRAORDDEUSEMEAAMERICAS</v>
      </c>
      <c r="M1087" s="7">
        <v>66255.228900000016</v>
      </c>
      <c r="N1087" s="4">
        <v>576</v>
      </c>
      <c r="O1087" s="13">
        <v>115.02643906250003</v>
      </c>
      <c r="P1087" s="8" t="s">
        <v>909</v>
      </c>
      <c r="Q1087" s="12" t="s">
        <v>472</v>
      </c>
      <c r="R1087" s="12" t="s">
        <v>791</v>
      </c>
      <c r="S1087" s="12"/>
      <c r="T1087" s="12" t="s">
        <v>837</v>
      </c>
      <c r="U1087" s="22"/>
      <c r="V1087" s="12">
        <v>200</v>
      </c>
      <c r="W1087" s="12"/>
      <c r="X1087" s="12">
        <v>3.5</v>
      </c>
      <c r="Y1087" s="12">
        <v>3.5</v>
      </c>
      <c r="Z1087" s="12">
        <v>3.5</v>
      </c>
      <c r="AA1087" s="12">
        <v>3.5</v>
      </c>
      <c r="AB1087" s="12">
        <v>3.5</v>
      </c>
      <c r="AC1087" s="12">
        <v>3.5</v>
      </c>
      <c r="AD1087" s="12">
        <v>3.5</v>
      </c>
      <c r="AE1087" s="12" t="s">
        <v>900</v>
      </c>
      <c r="AF1087" s="12">
        <v>0</v>
      </c>
      <c r="AG1087" s="12">
        <v>0</v>
      </c>
      <c r="AH1087" s="12">
        <v>0.1</v>
      </c>
      <c r="AI1087" s="12" t="s">
        <v>901</v>
      </c>
      <c r="AJ1087" s="12">
        <v>55</v>
      </c>
      <c r="AK1087" s="12"/>
      <c r="AL1087" s="16"/>
      <c r="AM1087" s="12" t="s">
        <v>1503</v>
      </c>
      <c r="AN1087" s="27">
        <f>VLOOKUP(Table24[[#This Row],[USD conversion]],Sheet2!A:B,2,FALSE)</f>
        <v>1.1715</v>
      </c>
      <c r="AO1087" s="28">
        <f>Table24[[#This Row],[Min Charge]]*Table24[[#This Row],[Conversion Rate]]</f>
        <v>234.3</v>
      </c>
      <c r="AP1087" s="28">
        <f>Table24[[#This Row],[45]]*Table24[[#This Row],[Conversion Rate]]</f>
        <v>0</v>
      </c>
      <c r="AQ1087" s="28">
        <f>Table24[[#This Row],[100]]*Table24[[#This Row],[Conversion Rate]]</f>
        <v>4.10025</v>
      </c>
      <c r="AR1087" s="28">
        <f>Table24[[#This Row],[200]]*Table24[[#This Row],[Conversion Rate]]</f>
        <v>4.10025</v>
      </c>
      <c r="AS1087" s="28">
        <f>Table24[[#This Row],[300]]*Table24[[#This Row],[Conversion Rate]]</f>
        <v>4.10025</v>
      </c>
      <c r="AT1087" s="28">
        <f>Table24[[#This Row],[500]]*Table24[[#This Row],[Conversion Rate]]</f>
        <v>4.10025</v>
      </c>
      <c r="AU1087" s="28">
        <f>Table24[[#This Row],[1000]]*Table24[[#This Row],[Conversion Rate]]</f>
        <v>4.10025</v>
      </c>
      <c r="AV1087" s="28">
        <f>Table24[[#This Row],[2500]]*Table24[[#This Row],[Conversion Rate]]</f>
        <v>4.10025</v>
      </c>
      <c r="AW1087" s="28">
        <f>Table24[[#This Row],[5000]]*Table24[[#This Row],[Conversion Rate]]</f>
        <v>4.10025</v>
      </c>
      <c r="AX1087" s="28" t="str">
        <f>Table24[[#This Row],[All In/ ++]]</f>
        <v>all in</v>
      </c>
      <c r="AY1087" s="28">
        <f>Table24[[#This Row],[FSC]]*Table24[[#This Row],[Conversion Rate]]</f>
        <v>0</v>
      </c>
      <c r="AZ1087" s="28">
        <f>Table24[[#This Row],[SSC]]*Table24[[#This Row],[Conversion Rate]]</f>
        <v>0</v>
      </c>
      <c r="BA1087" s="28">
        <f>Table24[[#This Row],[Screening]]*Table24[[#This Row],[Conversion Rate]]</f>
        <v>0.11715</v>
      </c>
      <c r="BB1087" s="28" t="e">
        <f>Table24[[#This Row],[Other Charges]]*Table24[[#This Row],[Conversion Rate]]</f>
        <v>#VALUE!</v>
      </c>
      <c r="BC1087" s="28">
        <f>Table24[[#This Row],[Dry Ice Charge]]*Table24[[#This Row],[Conversion Rate]]</f>
        <v>64.432500000000005</v>
      </c>
      <c r="BD1087" s="28">
        <f>Table24[[#This Row],[SAF/kg]]*Table24[[#This Row],[Conversion Rate]]</f>
        <v>0</v>
      </c>
      <c r="BE1087" s="30" cm="1">
        <f t="array" ref="BE1087">IF(COUNTIFS(F$20:F$1213,F1087,G$20:G$1213,G1087)&gt;1,
    _xlfn.PERCENTRANK.INC(
        _xlfn._xlws.FILTER(AO$20:AO$1213, (F$20:F$1213=F1087)*(G$20:G$1213=G1087)*ISNUMBER(AO$20:AO$1213)),
        AO1087
    ),
    0
)</f>
        <v>0.5</v>
      </c>
      <c r="BF1087" s="28" t="str">
        <f t="shared" si="16"/>
        <v>Orange</v>
      </c>
    </row>
    <row r="1088" spans="3:58" hidden="1">
      <c r="C1088" s="6" t="s">
        <v>20</v>
      </c>
      <c r="D1088" s="4" t="s">
        <v>472</v>
      </c>
      <c r="E1088" s="4" t="s">
        <v>22</v>
      </c>
      <c r="F1088" s="4" t="s">
        <v>51</v>
      </c>
      <c r="G1088" s="4" t="s">
        <v>59</v>
      </c>
      <c r="H1088" s="4" t="s">
        <v>800</v>
      </c>
      <c r="I1088" s="4" t="s">
        <v>799</v>
      </c>
      <c r="J1088" s="4" t="s">
        <v>778</v>
      </c>
      <c r="K1088" s="4" t="s">
        <v>776</v>
      </c>
      <c r="L10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PharmaYesExpressFRASEADEUSEMEAAMERICAS</v>
      </c>
      <c r="M1088" s="7">
        <v>19984</v>
      </c>
      <c r="N1088" s="4">
        <v>527</v>
      </c>
      <c r="O1088" s="13">
        <v>37.920303605313094</v>
      </c>
      <c r="P1088" s="8" t="s">
        <v>909</v>
      </c>
      <c r="Q1088" s="12" t="s">
        <v>472</v>
      </c>
      <c r="R1088" s="12" t="s">
        <v>792</v>
      </c>
      <c r="S1088" s="12" t="s">
        <v>48</v>
      </c>
      <c r="T1088" s="12" t="s">
        <v>837</v>
      </c>
      <c r="U1088" s="22"/>
      <c r="V1088" s="12">
        <v>200</v>
      </c>
      <c r="W1088" s="12"/>
      <c r="X1088" s="12">
        <v>3.5</v>
      </c>
      <c r="Y1088" s="12">
        <v>3.5</v>
      </c>
      <c r="Z1088" s="12">
        <v>3.5</v>
      </c>
      <c r="AA1088" s="12">
        <v>3.5</v>
      </c>
      <c r="AB1088" s="12">
        <v>3.5</v>
      </c>
      <c r="AC1088" s="12">
        <v>3.5</v>
      </c>
      <c r="AD1088" s="12">
        <v>3.5</v>
      </c>
      <c r="AE1088" s="12" t="s">
        <v>900</v>
      </c>
      <c r="AF1088" s="12">
        <v>0</v>
      </c>
      <c r="AG1088" s="12">
        <v>0</v>
      </c>
      <c r="AH1088" s="12">
        <v>0.1</v>
      </c>
      <c r="AI1088" s="12" t="s">
        <v>901</v>
      </c>
      <c r="AJ1088" s="12">
        <v>55</v>
      </c>
      <c r="AK1088" s="12"/>
      <c r="AL1088" s="16"/>
      <c r="AM1088" s="12" t="s">
        <v>1503</v>
      </c>
      <c r="AN1088" s="27">
        <f>VLOOKUP(Table24[[#This Row],[USD conversion]],Sheet2!A:B,2,FALSE)</f>
        <v>1.1715</v>
      </c>
      <c r="AO1088" s="28">
        <f>Table24[[#This Row],[Min Charge]]*Table24[[#This Row],[Conversion Rate]]</f>
        <v>234.3</v>
      </c>
      <c r="AP1088" s="28">
        <f>Table24[[#This Row],[45]]*Table24[[#This Row],[Conversion Rate]]</f>
        <v>0</v>
      </c>
      <c r="AQ1088" s="28">
        <f>Table24[[#This Row],[100]]*Table24[[#This Row],[Conversion Rate]]</f>
        <v>4.10025</v>
      </c>
      <c r="AR1088" s="28">
        <f>Table24[[#This Row],[200]]*Table24[[#This Row],[Conversion Rate]]</f>
        <v>4.10025</v>
      </c>
      <c r="AS1088" s="28">
        <f>Table24[[#This Row],[300]]*Table24[[#This Row],[Conversion Rate]]</f>
        <v>4.10025</v>
      </c>
      <c r="AT1088" s="28">
        <f>Table24[[#This Row],[500]]*Table24[[#This Row],[Conversion Rate]]</f>
        <v>4.10025</v>
      </c>
      <c r="AU1088" s="28">
        <f>Table24[[#This Row],[1000]]*Table24[[#This Row],[Conversion Rate]]</f>
        <v>4.10025</v>
      </c>
      <c r="AV1088" s="28">
        <f>Table24[[#This Row],[2500]]*Table24[[#This Row],[Conversion Rate]]</f>
        <v>4.10025</v>
      </c>
      <c r="AW1088" s="28">
        <f>Table24[[#This Row],[5000]]*Table24[[#This Row],[Conversion Rate]]</f>
        <v>4.10025</v>
      </c>
      <c r="AX1088" s="28" t="str">
        <f>Table24[[#This Row],[All In/ ++]]</f>
        <v>all in</v>
      </c>
      <c r="AY1088" s="28">
        <f>Table24[[#This Row],[FSC]]*Table24[[#This Row],[Conversion Rate]]</f>
        <v>0</v>
      </c>
      <c r="AZ1088" s="28">
        <f>Table24[[#This Row],[SSC]]*Table24[[#This Row],[Conversion Rate]]</f>
        <v>0</v>
      </c>
      <c r="BA1088" s="28">
        <f>Table24[[#This Row],[Screening]]*Table24[[#This Row],[Conversion Rate]]</f>
        <v>0.11715</v>
      </c>
      <c r="BB1088" s="28" t="e">
        <f>Table24[[#This Row],[Other Charges]]*Table24[[#This Row],[Conversion Rate]]</f>
        <v>#VALUE!</v>
      </c>
      <c r="BC1088" s="28">
        <f>Table24[[#This Row],[Dry Ice Charge]]*Table24[[#This Row],[Conversion Rate]]</f>
        <v>64.432500000000005</v>
      </c>
      <c r="BD1088" s="28">
        <f>Table24[[#This Row],[SAF/kg]]*Table24[[#This Row],[Conversion Rate]]</f>
        <v>0</v>
      </c>
      <c r="BE1088" s="30" cm="1">
        <f t="array" ref="BE1088">IF(COUNTIFS(F$20:F$1213,F1088,G$20:G$1213,G1088)&gt;1,
    _xlfn.PERCENTRANK.INC(
        _xlfn._xlws.FILTER(AO$20:AO$1213, (F$20:F$1213=F1088)*(G$20:G$1213=G1088)*ISNUMBER(AO$20:AO$1213)),
        AO1088
    ),
    0
)</f>
        <v>0.5</v>
      </c>
      <c r="BF1088" s="28" t="str">
        <f t="shared" si="16"/>
        <v>Orange</v>
      </c>
    </row>
    <row r="1089" spans="3:58" hidden="1">
      <c r="C1089" s="6" t="s">
        <v>20</v>
      </c>
      <c r="D1089" s="4" t="s">
        <v>472</v>
      </c>
      <c r="E1089" s="4" t="s">
        <v>22</v>
      </c>
      <c r="F1089" s="4" t="s">
        <v>51</v>
      </c>
      <c r="G1089" s="4" t="s">
        <v>106</v>
      </c>
      <c r="H1089" s="4" t="s">
        <v>800</v>
      </c>
      <c r="I1089" s="4" t="s">
        <v>816</v>
      </c>
      <c r="J1089" s="4" t="s">
        <v>778</v>
      </c>
      <c r="K1089" s="4" t="s">
        <v>777</v>
      </c>
      <c r="L10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1089" s="7">
        <v>7158.7599999999984</v>
      </c>
      <c r="N1089" s="4">
        <v>314</v>
      </c>
      <c r="O1089" s="13">
        <v>22.798598726114644</v>
      </c>
      <c r="P1089" s="8" t="s">
        <v>909</v>
      </c>
      <c r="Q1089" s="12" t="s">
        <v>472</v>
      </c>
      <c r="R1089" s="12" t="s">
        <v>792</v>
      </c>
      <c r="S1089" s="12" t="s">
        <v>49</v>
      </c>
      <c r="T1089" s="12" t="s">
        <v>837</v>
      </c>
      <c r="U1089" s="22"/>
      <c r="V1089" s="12">
        <v>400</v>
      </c>
      <c r="W1089" s="12"/>
      <c r="X1089" s="12">
        <v>8.5</v>
      </c>
      <c r="Y1089" s="12">
        <v>8.5</v>
      </c>
      <c r="Z1089" s="12">
        <v>8.5</v>
      </c>
      <c r="AA1089" s="12">
        <v>8.5</v>
      </c>
      <c r="AB1089" s="12">
        <v>8.5</v>
      </c>
      <c r="AC1089" s="12">
        <v>8.5</v>
      </c>
      <c r="AD1089" s="12">
        <v>8.5</v>
      </c>
      <c r="AE1089" s="12" t="s">
        <v>900</v>
      </c>
      <c r="AF1089" s="12">
        <v>0</v>
      </c>
      <c r="AG1089" s="12">
        <v>0</v>
      </c>
      <c r="AH1089" s="12">
        <v>0.1</v>
      </c>
      <c r="AI1089" s="12" t="s">
        <v>901</v>
      </c>
      <c r="AJ1089" s="12">
        <v>55</v>
      </c>
      <c r="AK1089" s="12"/>
      <c r="AL1089" s="16"/>
      <c r="AM1089" s="12" t="s">
        <v>1503</v>
      </c>
      <c r="AN1089" s="27">
        <f>VLOOKUP(Table24[[#This Row],[USD conversion]],Sheet2!A:B,2,FALSE)</f>
        <v>1.1715</v>
      </c>
      <c r="AO1089" s="28">
        <f>Table24[[#This Row],[Min Charge]]*Table24[[#This Row],[Conversion Rate]]</f>
        <v>468.6</v>
      </c>
      <c r="AP1089" s="28">
        <f>Table24[[#This Row],[45]]*Table24[[#This Row],[Conversion Rate]]</f>
        <v>0</v>
      </c>
      <c r="AQ1089" s="28">
        <f>Table24[[#This Row],[100]]*Table24[[#This Row],[Conversion Rate]]</f>
        <v>9.9577500000000008</v>
      </c>
      <c r="AR1089" s="28">
        <f>Table24[[#This Row],[200]]*Table24[[#This Row],[Conversion Rate]]</f>
        <v>9.9577500000000008</v>
      </c>
      <c r="AS1089" s="28">
        <f>Table24[[#This Row],[300]]*Table24[[#This Row],[Conversion Rate]]</f>
        <v>9.9577500000000008</v>
      </c>
      <c r="AT1089" s="28">
        <f>Table24[[#This Row],[500]]*Table24[[#This Row],[Conversion Rate]]</f>
        <v>9.9577500000000008</v>
      </c>
      <c r="AU1089" s="28">
        <f>Table24[[#This Row],[1000]]*Table24[[#This Row],[Conversion Rate]]</f>
        <v>9.9577500000000008</v>
      </c>
      <c r="AV1089" s="28">
        <f>Table24[[#This Row],[2500]]*Table24[[#This Row],[Conversion Rate]]</f>
        <v>9.9577500000000008</v>
      </c>
      <c r="AW1089" s="28">
        <f>Table24[[#This Row],[5000]]*Table24[[#This Row],[Conversion Rate]]</f>
        <v>9.9577500000000008</v>
      </c>
      <c r="AX1089" s="28" t="str">
        <f>Table24[[#This Row],[All In/ ++]]</f>
        <v>all in</v>
      </c>
      <c r="AY1089" s="28">
        <f>Table24[[#This Row],[FSC]]*Table24[[#This Row],[Conversion Rate]]</f>
        <v>0</v>
      </c>
      <c r="AZ1089" s="28">
        <f>Table24[[#This Row],[SSC]]*Table24[[#This Row],[Conversion Rate]]</f>
        <v>0</v>
      </c>
      <c r="BA1089" s="28">
        <f>Table24[[#This Row],[Screening]]*Table24[[#This Row],[Conversion Rate]]</f>
        <v>0.11715</v>
      </c>
      <c r="BB1089" s="28" t="e">
        <f>Table24[[#This Row],[Other Charges]]*Table24[[#This Row],[Conversion Rate]]</f>
        <v>#VALUE!</v>
      </c>
      <c r="BC1089" s="28">
        <f>Table24[[#This Row],[Dry Ice Charge]]*Table24[[#This Row],[Conversion Rate]]</f>
        <v>64.432500000000005</v>
      </c>
      <c r="BD1089" s="28">
        <f>Table24[[#This Row],[SAF/kg]]*Table24[[#This Row],[Conversion Rate]]</f>
        <v>0</v>
      </c>
      <c r="BE1089" s="30" cm="1">
        <f t="array" ref="BE1089">IF(COUNTIFS(F$20:F$1213,F1089,G$20:G$1213,G1089)&gt;1,
    _xlfn.PERCENTRANK.INC(
        _xlfn._xlws.FILTER(AO$20:AO$1213, (F$20:F$1213=F1089)*(G$20:G$1213=G1089)*ISNUMBER(AO$20:AO$1213)),
        AO1089
    ),
    0
)</f>
        <v>0.71399999999999997</v>
      </c>
      <c r="BF1089" s="28" t="str">
        <f t="shared" si="16"/>
        <v>Red</v>
      </c>
    </row>
    <row r="1090" spans="3:58" hidden="1">
      <c r="C1090" s="6" t="s">
        <v>20</v>
      </c>
      <c r="D1090" s="4" t="s">
        <v>472</v>
      </c>
      <c r="E1090" s="4" t="s">
        <v>22</v>
      </c>
      <c r="F1090" s="4" t="s">
        <v>51</v>
      </c>
      <c r="G1090" s="4" t="s">
        <v>216</v>
      </c>
      <c r="H1090" s="4" t="s">
        <v>800</v>
      </c>
      <c r="I1090" s="4" t="s">
        <v>806</v>
      </c>
      <c r="J1090" s="4" t="s">
        <v>778</v>
      </c>
      <c r="K1090" s="4" t="s">
        <v>776</v>
      </c>
      <c r="L10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PharmaYesExpressFRAYYZDECAEMEAAMERICAS</v>
      </c>
      <c r="M1090" s="7">
        <v>11579.029999999999</v>
      </c>
      <c r="N1090" s="4">
        <v>441</v>
      </c>
      <c r="O1090" s="13">
        <v>26.256303854875281</v>
      </c>
      <c r="P1090" s="8" t="s">
        <v>909</v>
      </c>
      <c r="Q1090" s="12" t="s">
        <v>472</v>
      </c>
      <c r="R1090" s="12" t="s">
        <v>792</v>
      </c>
      <c r="S1090" s="12" t="s">
        <v>31</v>
      </c>
      <c r="T1090" s="12" t="s">
        <v>837</v>
      </c>
      <c r="U1090" s="22"/>
      <c r="V1090" s="12">
        <v>350</v>
      </c>
      <c r="W1090" s="12"/>
      <c r="X1090" s="12">
        <v>3.15</v>
      </c>
      <c r="Y1090" s="12">
        <v>3.15</v>
      </c>
      <c r="Z1090" s="12">
        <v>3.15</v>
      </c>
      <c r="AA1090" s="12">
        <v>3.15</v>
      </c>
      <c r="AB1090" s="12">
        <v>3.15</v>
      </c>
      <c r="AC1090" s="12">
        <v>3.15</v>
      </c>
      <c r="AD1090" s="12">
        <v>3.15</v>
      </c>
      <c r="AE1090" s="12" t="s">
        <v>900</v>
      </c>
      <c r="AF1090" s="12">
        <v>0</v>
      </c>
      <c r="AG1090" s="12">
        <v>0</v>
      </c>
      <c r="AH1090" s="12">
        <v>0.1</v>
      </c>
      <c r="AI1090" s="12" t="s">
        <v>901</v>
      </c>
      <c r="AJ1090" s="12">
        <v>55</v>
      </c>
      <c r="AK1090" s="12"/>
      <c r="AL1090" s="16"/>
      <c r="AM1090" s="12" t="s">
        <v>1503</v>
      </c>
      <c r="AN1090" s="27">
        <f>VLOOKUP(Table24[[#This Row],[USD conversion]],Sheet2!A:B,2,FALSE)</f>
        <v>1.1715</v>
      </c>
      <c r="AO1090" s="28">
        <f>Table24[[#This Row],[Min Charge]]*Table24[[#This Row],[Conversion Rate]]</f>
        <v>410.02499999999998</v>
      </c>
      <c r="AP1090" s="28">
        <f>Table24[[#This Row],[45]]*Table24[[#This Row],[Conversion Rate]]</f>
        <v>0</v>
      </c>
      <c r="AQ1090" s="28">
        <f>Table24[[#This Row],[100]]*Table24[[#This Row],[Conversion Rate]]</f>
        <v>3.6902249999999999</v>
      </c>
      <c r="AR1090" s="28">
        <f>Table24[[#This Row],[200]]*Table24[[#This Row],[Conversion Rate]]</f>
        <v>3.6902249999999999</v>
      </c>
      <c r="AS1090" s="28">
        <f>Table24[[#This Row],[300]]*Table24[[#This Row],[Conversion Rate]]</f>
        <v>3.6902249999999999</v>
      </c>
      <c r="AT1090" s="28">
        <f>Table24[[#This Row],[500]]*Table24[[#This Row],[Conversion Rate]]</f>
        <v>3.6902249999999999</v>
      </c>
      <c r="AU1090" s="28">
        <f>Table24[[#This Row],[1000]]*Table24[[#This Row],[Conversion Rate]]</f>
        <v>3.6902249999999999</v>
      </c>
      <c r="AV1090" s="28">
        <f>Table24[[#This Row],[2500]]*Table24[[#This Row],[Conversion Rate]]</f>
        <v>3.6902249999999999</v>
      </c>
      <c r="AW1090" s="28">
        <f>Table24[[#This Row],[5000]]*Table24[[#This Row],[Conversion Rate]]</f>
        <v>3.6902249999999999</v>
      </c>
      <c r="AX1090" s="28" t="str">
        <f>Table24[[#This Row],[All In/ ++]]</f>
        <v>all in</v>
      </c>
      <c r="AY1090" s="28">
        <f>Table24[[#This Row],[FSC]]*Table24[[#This Row],[Conversion Rate]]</f>
        <v>0</v>
      </c>
      <c r="AZ1090" s="28">
        <f>Table24[[#This Row],[SSC]]*Table24[[#This Row],[Conversion Rate]]</f>
        <v>0</v>
      </c>
      <c r="BA1090" s="28">
        <f>Table24[[#This Row],[Screening]]*Table24[[#This Row],[Conversion Rate]]</f>
        <v>0.11715</v>
      </c>
      <c r="BB1090" s="28" t="e">
        <f>Table24[[#This Row],[Other Charges]]*Table24[[#This Row],[Conversion Rate]]</f>
        <v>#VALUE!</v>
      </c>
      <c r="BC1090" s="28">
        <f>Table24[[#This Row],[Dry Ice Charge]]*Table24[[#This Row],[Conversion Rate]]</f>
        <v>64.432500000000005</v>
      </c>
      <c r="BD1090" s="28">
        <f>Table24[[#This Row],[SAF/kg]]*Table24[[#This Row],[Conversion Rate]]</f>
        <v>0</v>
      </c>
      <c r="BE1090" s="30" cm="1">
        <f t="array" ref="BE1090">IF(COUNTIFS(F$20:F$1213,F1090,G$20:G$1213,G1090)&gt;1,
    _xlfn.PERCENTRANK.INC(
        _xlfn._xlws.FILTER(AO$20:AO$1213, (F$20:F$1213=F1090)*(G$20:G$1213=G1090)*ISNUMBER(AO$20:AO$1213)),
        AO1090
    ),
    0
)</f>
        <v>0.5</v>
      </c>
      <c r="BF1090" s="28" t="str">
        <f t="shared" si="16"/>
        <v>Orange</v>
      </c>
    </row>
    <row r="1091" spans="3:58" hidden="1">
      <c r="C1091" s="6" t="s">
        <v>20</v>
      </c>
      <c r="D1091" s="4" t="s">
        <v>21</v>
      </c>
      <c r="E1091" s="4" t="s">
        <v>22</v>
      </c>
      <c r="F1091" s="4" t="s">
        <v>269</v>
      </c>
      <c r="G1091" s="4" t="s">
        <v>66</v>
      </c>
      <c r="H1091" s="4" t="s">
        <v>807</v>
      </c>
      <c r="I1091" s="4" t="s">
        <v>799</v>
      </c>
      <c r="J1091" s="4" t="s">
        <v>778</v>
      </c>
      <c r="K1091" s="4" t="s">
        <v>776</v>
      </c>
      <c r="L10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PharmaNoExpressGVAJFKCHUSEMEAAMERICAS</v>
      </c>
      <c r="M1091" s="7">
        <v>2022</v>
      </c>
      <c r="N1091" s="4">
        <v>405</v>
      </c>
      <c r="O1091" s="13">
        <v>4.9925925925925929</v>
      </c>
      <c r="P1091" s="8" t="s">
        <v>909</v>
      </c>
      <c r="Q1091" s="12" t="s">
        <v>472</v>
      </c>
      <c r="R1091" s="12" t="s">
        <v>792</v>
      </c>
      <c r="S1091" s="12" t="s">
        <v>31</v>
      </c>
      <c r="T1091" s="12" t="s">
        <v>887</v>
      </c>
      <c r="U1091" s="22"/>
      <c r="V1091" s="12">
        <v>150</v>
      </c>
      <c r="W1091" s="12"/>
      <c r="X1091" s="12">
        <v>2.9</v>
      </c>
      <c r="Y1091" s="12">
        <v>2.9</v>
      </c>
      <c r="Z1091" s="12">
        <v>2.9</v>
      </c>
      <c r="AA1091" s="12">
        <v>2.9</v>
      </c>
      <c r="AB1091" s="12"/>
      <c r="AC1091" s="12"/>
      <c r="AD1091" s="12"/>
      <c r="AE1091" s="12" t="s">
        <v>888</v>
      </c>
      <c r="AF1091" s="12"/>
      <c r="AG1091" s="12"/>
      <c r="AH1091" s="12"/>
      <c r="AI1091" s="12"/>
      <c r="AJ1091" s="12"/>
      <c r="AK1091" s="12"/>
      <c r="AL1091" s="16"/>
      <c r="AM1091" s="12" t="s">
        <v>1505</v>
      </c>
      <c r="AN1091" s="27">
        <f>VLOOKUP(Table24[[#This Row],[USD conversion]],Sheet2!A:B,2,FALSE)</f>
        <v>1.256</v>
      </c>
      <c r="AO1091" s="28">
        <f>Table24[[#This Row],[Min Charge]]*Table24[[#This Row],[Conversion Rate]]</f>
        <v>188.4</v>
      </c>
      <c r="AP1091" s="28">
        <f>Table24[[#This Row],[45]]*Table24[[#This Row],[Conversion Rate]]</f>
        <v>0</v>
      </c>
      <c r="AQ1091" s="28">
        <f>Table24[[#This Row],[100]]*Table24[[#This Row],[Conversion Rate]]</f>
        <v>3.6423999999999999</v>
      </c>
      <c r="AR1091" s="28">
        <f>Table24[[#This Row],[200]]*Table24[[#This Row],[Conversion Rate]]</f>
        <v>3.6423999999999999</v>
      </c>
      <c r="AS1091" s="28">
        <f>Table24[[#This Row],[300]]*Table24[[#This Row],[Conversion Rate]]</f>
        <v>3.6423999999999999</v>
      </c>
      <c r="AT1091" s="28">
        <f>Table24[[#This Row],[500]]*Table24[[#This Row],[Conversion Rate]]</f>
        <v>3.6423999999999999</v>
      </c>
      <c r="AU1091" s="28">
        <f>Table24[[#This Row],[1000]]*Table24[[#This Row],[Conversion Rate]]</f>
        <v>0</v>
      </c>
      <c r="AV1091" s="28">
        <f>Table24[[#This Row],[2500]]*Table24[[#This Row],[Conversion Rate]]</f>
        <v>0</v>
      </c>
      <c r="AW1091" s="28">
        <f>Table24[[#This Row],[5000]]*Table24[[#This Row],[Conversion Rate]]</f>
        <v>0</v>
      </c>
      <c r="AX1091" s="28" t="str">
        <f>Table24[[#This Row],[All In/ ++]]</f>
        <v>All-in</v>
      </c>
      <c r="AY1091" s="28">
        <f>Table24[[#This Row],[FSC]]*Table24[[#This Row],[Conversion Rate]]</f>
        <v>0</v>
      </c>
      <c r="AZ1091" s="28">
        <f>Table24[[#This Row],[SSC]]*Table24[[#This Row],[Conversion Rate]]</f>
        <v>0</v>
      </c>
      <c r="BA1091" s="28">
        <f>Table24[[#This Row],[Screening]]*Table24[[#This Row],[Conversion Rate]]</f>
        <v>0</v>
      </c>
      <c r="BB1091" s="28">
        <f>Table24[[#This Row],[Other Charges]]*Table24[[#This Row],[Conversion Rate]]</f>
        <v>0</v>
      </c>
      <c r="BC1091" s="28">
        <f>Table24[[#This Row],[Dry Ice Charge]]*Table24[[#This Row],[Conversion Rate]]</f>
        <v>0</v>
      </c>
      <c r="BD1091" s="28">
        <f>Table24[[#This Row],[SAF/kg]]*Table24[[#This Row],[Conversion Rate]]</f>
        <v>0</v>
      </c>
      <c r="BE1091" s="30" cm="1">
        <f t="array" ref="BE1091">IF(COUNTIFS(F$20:F$1213,F1091,G$20:G$1213,G1091)&gt;1,
    _xlfn.PERCENTRANK.INC(
        _xlfn._xlws.FILTER(AO$20:AO$1213, (F$20:F$1213=F1091)*(G$20:G$1213=G1091)*ISNUMBER(AO$20:AO$1213)),
        AO1091
    ),
    0
)</f>
        <v>0</v>
      </c>
      <c r="BF1091" s="28" t="str">
        <f t="shared" si="16"/>
        <v>Green</v>
      </c>
    </row>
    <row r="1092" spans="3:58" hidden="1">
      <c r="C1092" s="6" t="s">
        <v>20</v>
      </c>
      <c r="D1092" s="4" t="s">
        <v>472</v>
      </c>
      <c r="E1092" s="4" t="s">
        <v>22</v>
      </c>
      <c r="F1092" s="4" t="s">
        <v>269</v>
      </c>
      <c r="G1092" s="4" t="s">
        <v>66</v>
      </c>
      <c r="H1092" s="4" t="s">
        <v>807</v>
      </c>
      <c r="I1092" s="4" t="s">
        <v>799</v>
      </c>
      <c r="J1092" s="4" t="s">
        <v>778</v>
      </c>
      <c r="K1092" s="4" t="s">
        <v>776</v>
      </c>
      <c r="L10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PharmaYesExpressGVAJFKCHUSEMEAAMERICAS</v>
      </c>
      <c r="M1092" s="7">
        <v>16257.1</v>
      </c>
      <c r="N1092" s="4">
        <v>407</v>
      </c>
      <c r="O1092" s="13">
        <v>39.943734643734643</v>
      </c>
      <c r="P1092" s="8" t="s">
        <v>909</v>
      </c>
      <c r="Q1092" s="12" t="s">
        <v>472</v>
      </c>
      <c r="R1092" s="12" t="s">
        <v>792</v>
      </c>
      <c r="S1092" s="12" t="s">
        <v>31</v>
      </c>
      <c r="T1092" s="12" t="s">
        <v>887</v>
      </c>
      <c r="U1092" s="22"/>
      <c r="V1092" s="12">
        <v>150</v>
      </c>
      <c r="W1092" s="12"/>
      <c r="X1092" s="12">
        <v>2.9</v>
      </c>
      <c r="Y1092" s="12">
        <v>2.9</v>
      </c>
      <c r="Z1092" s="12">
        <v>2.9</v>
      </c>
      <c r="AA1092" s="12">
        <v>2.9</v>
      </c>
      <c r="AB1092" s="12"/>
      <c r="AC1092" s="12"/>
      <c r="AD1092" s="12"/>
      <c r="AE1092" s="12" t="s">
        <v>888</v>
      </c>
      <c r="AF1092" s="12"/>
      <c r="AG1092" s="12"/>
      <c r="AH1092" s="12"/>
      <c r="AI1092" s="12"/>
      <c r="AJ1092" s="12"/>
      <c r="AK1092" s="12"/>
      <c r="AL1092" s="16"/>
      <c r="AM1092" s="12" t="s">
        <v>1505</v>
      </c>
      <c r="AN1092" s="27">
        <f>VLOOKUP(Table24[[#This Row],[USD conversion]],Sheet2!A:B,2,FALSE)</f>
        <v>1.256</v>
      </c>
      <c r="AO1092" s="28">
        <f>Table24[[#This Row],[Min Charge]]*Table24[[#This Row],[Conversion Rate]]</f>
        <v>188.4</v>
      </c>
      <c r="AP1092" s="28">
        <f>Table24[[#This Row],[45]]*Table24[[#This Row],[Conversion Rate]]</f>
        <v>0</v>
      </c>
      <c r="AQ1092" s="28">
        <f>Table24[[#This Row],[100]]*Table24[[#This Row],[Conversion Rate]]</f>
        <v>3.6423999999999999</v>
      </c>
      <c r="AR1092" s="28">
        <f>Table24[[#This Row],[200]]*Table24[[#This Row],[Conversion Rate]]</f>
        <v>3.6423999999999999</v>
      </c>
      <c r="AS1092" s="28">
        <f>Table24[[#This Row],[300]]*Table24[[#This Row],[Conversion Rate]]</f>
        <v>3.6423999999999999</v>
      </c>
      <c r="AT1092" s="28">
        <f>Table24[[#This Row],[500]]*Table24[[#This Row],[Conversion Rate]]</f>
        <v>3.6423999999999999</v>
      </c>
      <c r="AU1092" s="28">
        <f>Table24[[#This Row],[1000]]*Table24[[#This Row],[Conversion Rate]]</f>
        <v>0</v>
      </c>
      <c r="AV1092" s="28">
        <f>Table24[[#This Row],[2500]]*Table24[[#This Row],[Conversion Rate]]</f>
        <v>0</v>
      </c>
      <c r="AW1092" s="28">
        <f>Table24[[#This Row],[5000]]*Table24[[#This Row],[Conversion Rate]]</f>
        <v>0</v>
      </c>
      <c r="AX1092" s="28" t="str">
        <f>Table24[[#This Row],[All In/ ++]]</f>
        <v>All-in</v>
      </c>
      <c r="AY1092" s="28">
        <f>Table24[[#This Row],[FSC]]*Table24[[#This Row],[Conversion Rate]]</f>
        <v>0</v>
      </c>
      <c r="AZ1092" s="28">
        <f>Table24[[#This Row],[SSC]]*Table24[[#This Row],[Conversion Rate]]</f>
        <v>0</v>
      </c>
      <c r="BA1092" s="28">
        <f>Table24[[#This Row],[Screening]]*Table24[[#This Row],[Conversion Rate]]</f>
        <v>0</v>
      </c>
      <c r="BB1092" s="28">
        <f>Table24[[#This Row],[Other Charges]]*Table24[[#This Row],[Conversion Rate]]</f>
        <v>0</v>
      </c>
      <c r="BC1092" s="28">
        <f>Table24[[#This Row],[Dry Ice Charge]]*Table24[[#This Row],[Conversion Rate]]</f>
        <v>0</v>
      </c>
      <c r="BD1092" s="28">
        <f>Table24[[#This Row],[SAF/kg]]*Table24[[#This Row],[Conversion Rate]]</f>
        <v>0</v>
      </c>
      <c r="BE1092" s="30" cm="1">
        <f t="array" ref="BE1092">IF(COUNTIFS(F$20:F$1213,F1092,G$20:G$1213,G1092)&gt;1,
    _xlfn.PERCENTRANK.INC(
        _xlfn._xlws.FILTER(AO$20:AO$1213, (F$20:F$1213=F1092)*(G$20:G$1213=G1092)*ISNUMBER(AO$20:AO$1213)),
        AO1092
    ),
    0
)</f>
        <v>0</v>
      </c>
      <c r="BF1092" s="28" t="str">
        <f t="shared" si="16"/>
        <v>Green</v>
      </c>
    </row>
    <row r="1093" spans="3:58" hidden="1">
      <c r="C1093" s="6" t="s">
        <v>20</v>
      </c>
      <c r="D1093" s="4" t="s">
        <v>21</v>
      </c>
      <c r="E1093" s="4" t="s">
        <v>22</v>
      </c>
      <c r="F1093" s="4" t="s">
        <v>86</v>
      </c>
      <c r="G1093" s="4" t="s">
        <v>66</v>
      </c>
      <c r="H1093" s="4" t="s">
        <v>795</v>
      </c>
      <c r="I1093" s="4" t="s">
        <v>799</v>
      </c>
      <c r="J1093" s="4" t="s">
        <v>778</v>
      </c>
      <c r="K1093" s="4" t="s">
        <v>776</v>
      </c>
      <c r="L10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PharmaNoExpressLHRJFKGBUSEMEAAMERICAS</v>
      </c>
      <c r="M1093" s="7">
        <v>2107.6646199999996</v>
      </c>
      <c r="N1093" s="4">
        <v>381</v>
      </c>
      <c r="O1093" s="13">
        <v>5.5319281364829385</v>
      </c>
      <c r="P1093" s="8" t="s">
        <v>909</v>
      </c>
      <c r="Q1093" s="12" t="s">
        <v>472</v>
      </c>
      <c r="R1093" s="12" t="s">
        <v>792</v>
      </c>
      <c r="S1093" s="12" t="s">
        <v>31</v>
      </c>
      <c r="T1093" s="12" t="s">
        <v>861</v>
      </c>
      <c r="U1093" s="22">
        <v>1</v>
      </c>
      <c r="V1093" s="12">
        <v>80</v>
      </c>
      <c r="W1093" s="12"/>
      <c r="X1093" s="12">
        <v>2.0499999999999998</v>
      </c>
      <c r="Y1093" s="12">
        <v>2.0499999999999998</v>
      </c>
      <c r="Z1093" s="12">
        <v>2</v>
      </c>
      <c r="AA1093" s="12">
        <v>1.9</v>
      </c>
      <c r="AB1093" s="12">
        <v>1.85</v>
      </c>
      <c r="AC1093" s="12">
        <v>1.85</v>
      </c>
      <c r="AD1093" s="12">
        <v>1.85</v>
      </c>
      <c r="AE1093" s="12" t="s">
        <v>891</v>
      </c>
      <c r="AF1093" s="12"/>
      <c r="AG1093" s="12"/>
      <c r="AH1093" s="12" t="s">
        <v>892</v>
      </c>
      <c r="AI1093" s="12" t="s">
        <v>893</v>
      </c>
      <c r="AJ1093" s="12">
        <v>45.83</v>
      </c>
      <c r="AK1093" s="12"/>
      <c r="AL1093" s="16" t="s">
        <v>894</v>
      </c>
      <c r="AM1093" s="12" t="s">
        <v>1504</v>
      </c>
      <c r="AN1093" s="27">
        <f>VLOOKUP(Table24[[#This Row],[USD conversion]],Sheet2!A:B,2,FALSE)</f>
        <v>1.3593999999999999</v>
      </c>
      <c r="AO1093" s="28">
        <f>Table24[[#This Row],[Min Charge]]*Table24[[#This Row],[Conversion Rate]]</f>
        <v>108.752</v>
      </c>
      <c r="AP1093" s="28">
        <f>Table24[[#This Row],[45]]*Table24[[#This Row],[Conversion Rate]]</f>
        <v>0</v>
      </c>
      <c r="AQ1093" s="28">
        <f>Table24[[#This Row],[100]]*Table24[[#This Row],[Conversion Rate]]</f>
        <v>2.7867699999999997</v>
      </c>
      <c r="AR1093" s="28">
        <f>Table24[[#This Row],[200]]*Table24[[#This Row],[Conversion Rate]]</f>
        <v>2.7867699999999997</v>
      </c>
      <c r="AS1093" s="28">
        <f>Table24[[#This Row],[300]]*Table24[[#This Row],[Conversion Rate]]</f>
        <v>2.7187999999999999</v>
      </c>
      <c r="AT1093" s="28">
        <f>Table24[[#This Row],[500]]*Table24[[#This Row],[Conversion Rate]]</f>
        <v>2.5828599999999997</v>
      </c>
      <c r="AU1093" s="28">
        <f>Table24[[#This Row],[1000]]*Table24[[#This Row],[Conversion Rate]]</f>
        <v>2.5148899999999998</v>
      </c>
      <c r="AV1093" s="28">
        <f>Table24[[#This Row],[2500]]*Table24[[#This Row],[Conversion Rate]]</f>
        <v>2.5148899999999998</v>
      </c>
      <c r="AW1093" s="28">
        <f>Table24[[#This Row],[5000]]*Table24[[#This Row],[Conversion Rate]]</f>
        <v>2.5148899999999998</v>
      </c>
      <c r="AX1093" s="28" t="str">
        <f>Table24[[#This Row],[All In/ ++]]</f>
        <v>All In</v>
      </c>
      <c r="AY1093" s="28">
        <f>Table24[[#This Row],[FSC]]*Table24[[#This Row],[Conversion Rate]]</f>
        <v>0</v>
      </c>
      <c r="AZ1093" s="28">
        <f>Table24[[#This Row],[SSC]]*Table24[[#This Row],[Conversion Rate]]</f>
        <v>0</v>
      </c>
      <c r="BA1093" s="28" t="e">
        <f>Table24[[#This Row],[Screening]]*Table24[[#This Row],[Conversion Rate]]</f>
        <v>#VALUE!</v>
      </c>
      <c r="BB1093" s="28" t="e">
        <f>Table24[[#This Row],[Other Charges]]*Table24[[#This Row],[Conversion Rate]]</f>
        <v>#VALUE!</v>
      </c>
      <c r="BC1093" s="28">
        <f>Table24[[#This Row],[Dry Ice Charge]]*Table24[[#This Row],[Conversion Rate]]</f>
        <v>62.301301999999993</v>
      </c>
      <c r="BD1093" s="28">
        <f>Table24[[#This Row],[SAF/kg]]*Table24[[#This Row],[Conversion Rate]]</f>
        <v>0</v>
      </c>
      <c r="BE1093" s="30" cm="1">
        <f t="array" ref="BE1093">IF(COUNTIFS(F$20:F$1213,F1093,G$20:G$1213,G1093)&gt;1,
    _xlfn.PERCENTRANK.INC(
        _xlfn._xlws.FILTER(AO$20:AO$1213, (F$20:F$1213=F1093)*(G$20:G$1213=G1093)*ISNUMBER(AO$20:AO$1213)),
        AO1093
    ),
    0
)</f>
        <v>0.09</v>
      </c>
      <c r="BF1093" s="28" t="str">
        <f t="shared" si="16"/>
        <v>Green</v>
      </c>
    </row>
    <row r="1094" spans="3:58" hidden="1">
      <c r="C1094" s="6" t="s">
        <v>20</v>
      </c>
      <c r="D1094" s="4" t="s">
        <v>472</v>
      </c>
      <c r="E1094" s="4" t="s">
        <v>22</v>
      </c>
      <c r="F1094" s="4" t="s">
        <v>86</v>
      </c>
      <c r="G1094" s="4" t="s">
        <v>66</v>
      </c>
      <c r="H1094" s="4" t="s">
        <v>795</v>
      </c>
      <c r="I1094" s="4" t="s">
        <v>799</v>
      </c>
      <c r="J1094" s="4" t="s">
        <v>778</v>
      </c>
      <c r="K1094" s="4" t="s">
        <v>776</v>
      </c>
      <c r="L10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PharmaYesExpressLHRJFKGBUSEMEAAMERICAS</v>
      </c>
      <c r="M1094" s="7">
        <v>125201.32741999996</v>
      </c>
      <c r="N1094" s="4">
        <v>1043</v>
      </c>
      <c r="O1094" s="13">
        <v>120.03962360498558</v>
      </c>
      <c r="P1094" s="8" t="s">
        <v>909</v>
      </c>
      <c r="Q1094" s="12" t="s">
        <v>472</v>
      </c>
      <c r="R1094" s="12" t="s">
        <v>792</v>
      </c>
      <c r="S1094" s="12" t="s">
        <v>31</v>
      </c>
      <c r="T1094" s="12" t="s">
        <v>861</v>
      </c>
      <c r="U1094" s="22">
        <v>1</v>
      </c>
      <c r="V1094" s="12">
        <v>70</v>
      </c>
      <c r="W1094" s="12"/>
      <c r="X1094" s="12">
        <v>1.8</v>
      </c>
      <c r="Y1094" s="12">
        <v>1.8</v>
      </c>
      <c r="Z1094" s="12">
        <v>1.7</v>
      </c>
      <c r="AA1094" s="12">
        <v>1.6</v>
      </c>
      <c r="AB1094" s="12">
        <v>1.5</v>
      </c>
      <c r="AC1094" s="12">
        <v>1.5</v>
      </c>
      <c r="AD1094" s="12">
        <v>1.5</v>
      </c>
      <c r="AE1094" s="12" t="s">
        <v>891</v>
      </c>
      <c r="AF1094" s="12"/>
      <c r="AG1094" s="12"/>
      <c r="AH1094" s="12" t="s">
        <v>892</v>
      </c>
      <c r="AI1094" s="12" t="s">
        <v>893</v>
      </c>
      <c r="AJ1094" s="12">
        <v>45.83</v>
      </c>
      <c r="AK1094" s="12"/>
      <c r="AL1094" s="16" t="s">
        <v>905</v>
      </c>
      <c r="AM1094" s="12" t="s">
        <v>1504</v>
      </c>
      <c r="AN1094" s="27">
        <f>VLOOKUP(Table24[[#This Row],[USD conversion]],Sheet2!A:B,2,FALSE)</f>
        <v>1.3593999999999999</v>
      </c>
      <c r="AO1094" s="28">
        <f>Table24[[#This Row],[Min Charge]]*Table24[[#This Row],[Conversion Rate]]</f>
        <v>95.158000000000001</v>
      </c>
      <c r="AP1094" s="28">
        <f>Table24[[#This Row],[45]]*Table24[[#This Row],[Conversion Rate]]</f>
        <v>0</v>
      </c>
      <c r="AQ1094" s="28">
        <f>Table24[[#This Row],[100]]*Table24[[#This Row],[Conversion Rate]]</f>
        <v>2.44692</v>
      </c>
      <c r="AR1094" s="28">
        <f>Table24[[#This Row],[200]]*Table24[[#This Row],[Conversion Rate]]</f>
        <v>2.44692</v>
      </c>
      <c r="AS1094" s="28">
        <f>Table24[[#This Row],[300]]*Table24[[#This Row],[Conversion Rate]]</f>
        <v>2.3109799999999998</v>
      </c>
      <c r="AT1094" s="28">
        <f>Table24[[#This Row],[500]]*Table24[[#This Row],[Conversion Rate]]</f>
        <v>2.1750400000000001</v>
      </c>
      <c r="AU1094" s="28">
        <f>Table24[[#This Row],[1000]]*Table24[[#This Row],[Conversion Rate]]</f>
        <v>2.0390999999999999</v>
      </c>
      <c r="AV1094" s="28">
        <f>Table24[[#This Row],[2500]]*Table24[[#This Row],[Conversion Rate]]</f>
        <v>2.0390999999999999</v>
      </c>
      <c r="AW1094" s="28">
        <f>Table24[[#This Row],[5000]]*Table24[[#This Row],[Conversion Rate]]</f>
        <v>2.0390999999999999</v>
      </c>
      <c r="AX1094" s="28" t="str">
        <f>Table24[[#This Row],[All In/ ++]]</f>
        <v>All In</v>
      </c>
      <c r="AY1094" s="28">
        <f>Table24[[#This Row],[FSC]]*Table24[[#This Row],[Conversion Rate]]</f>
        <v>0</v>
      </c>
      <c r="AZ1094" s="28">
        <f>Table24[[#This Row],[SSC]]*Table24[[#This Row],[Conversion Rate]]</f>
        <v>0</v>
      </c>
      <c r="BA1094" s="28" t="e">
        <f>Table24[[#This Row],[Screening]]*Table24[[#This Row],[Conversion Rate]]</f>
        <v>#VALUE!</v>
      </c>
      <c r="BB1094" s="28" t="e">
        <f>Table24[[#This Row],[Other Charges]]*Table24[[#This Row],[Conversion Rate]]</f>
        <v>#VALUE!</v>
      </c>
      <c r="BC1094" s="28">
        <f>Table24[[#This Row],[Dry Ice Charge]]*Table24[[#This Row],[Conversion Rate]]</f>
        <v>62.301301999999993</v>
      </c>
      <c r="BD1094" s="28">
        <f>Table24[[#This Row],[SAF/kg]]*Table24[[#This Row],[Conversion Rate]]</f>
        <v>0</v>
      </c>
      <c r="BE1094" s="30" cm="1">
        <f t="array" ref="BE1094">IF(COUNTIFS(F$20:F$1213,F1094,G$20:G$1213,G1094)&gt;1,
    _xlfn.PERCENTRANK.INC(
        _xlfn._xlws.FILTER(AO$20:AO$1213, (F$20:F$1213=F1094)*(G$20:G$1213=G1094)*ISNUMBER(AO$20:AO$1213)),
        AO1094
    ),
    0
)</f>
        <v>0</v>
      </c>
      <c r="BF1094" s="28" t="str">
        <f t="shared" si="16"/>
        <v>Green</v>
      </c>
    </row>
    <row r="1095" spans="3:58" hidden="1">
      <c r="C1095" s="6" t="s">
        <v>20</v>
      </c>
      <c r="D1095" s="4" t="s">
        <v>21</v>
      </c>
      <c r="E1095" s="4" t="s">
        <v>22</v>
      </c>
      <c r="F1095" s="4" t="s">
        <v>86</v>
      </c>
      <c r="G1095" s="4" t="s">
        <v>37</v>
      </c>
      <c r="H1095" s="4" t="s">
        <v>795</v>
      </c>
      <c r="I1095" s="4" t="s">
        <v>799</v>
      </c>
      <c r="J1095" s="4" t="s">
        <v>778</v>
      </c>
      <c r="K1095" s="4" t="s">
        <v>776</v>
      </c>
      <c r="L10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PharmaNoExpressLHRLAXGBUSEMEAAMERICAS</v>
      </c>
      <c r="M1095" s="7">
        <v>1924.0092399999999</v>
      </c>
      <c r="N1095" s="4">
        <v>523</v>
      </c>
      <c r="O1095" s="13">
        <v>3.6787939579349902</v>
      </c>
      <c r="P1095" s="8" t="s">
        <v>909</v>
      </c>
      <c r="Q1095" s="12" t="s">
        <v>472</v>
      </c>
      <c r="R1095" s="12" t="s">
        <v>791</v>
      </c>
      <c r="S1095" s="12"/>
      <c r="T1095" s="12" t="s">
        <v>861</v>
      </c>
      <c r="U1095" s="22">
        <v>1</v>
      </c>
      <c r="V1095" s="12">
        <v>80</v>
      </c>
      <c r="W1095" s="12"/>
      <c r="X1095" s="12">
        <v>2.2999999999999998</v>
      </c>
      <c r="Y1095" s="12">
        <v>2.2999999999999998</v>
      </c>
      <c r="Z1095" s="12">
        <v>2.2000000000000002</v>
      </c>
      <c r="AA1095" s="12">
        <v>2.15</v>
      </c>
      <c r="AB1095" s="12">
        <v>2.1</v>
      </c>
      <c r="AC1095" s="12">
        <v>2.1</v>
      </c>
      <c r="AD1095" s="12">
        <v>2.1</v>
      </c>
      <c r="AE1095" s="12" t="s">
        <v>891</v>
      </c>
      <c r="AF1095" s="12"/>
      <c r="AG1095" s="12"/>
      <c r="AH1095" s="12" t="s">
        <v>892</v>
      </c>
      <c r="AI1095" s="12" t="s">
        <v>893</v>
      </c>
      <c r="AJ1095" s="12">
        <v>45.83</v>
      </c>
      <c r="AK1095" s="12"/>
      <c r="AL1095" s="16" t="s">
        <v>894</v>
      </c>
      <c r="AM1095" s="12" t="s">
        <v>1504</v>
      </c>
      <c r="AN1095" s="27">
        <f>VLOOKUP(Table24[[#This Row],[USD conversion]],Sheet2!A:B,2,FALSE)</f>
        <v>1.3593999999999999</v>
      </c>
      <c r="AO1095" s="28">
        <f>Table24[[#This Row],[Min Charge]]*Table24[[#This Row],[Conversion Rate]]</f>
        <v>108.752</v>
      </c>
      <c r="AP1095" s="28">
        <f>Table24[[#This Row],[45]]*Table24[[#This Row],[Conversion Rate]]</f>
        <v>0</v>
      </c>
      <c r="AQ1095" s="28">
        <f>Table24[[#This Row],[100]]*Table24[[#This Row],[Conversion Rate]]</f>
        <v>3.1266199999999995</v>
      </c>
      <c r="AR1095" s="28">
        <f>Table24[[#This Row],[200]]*Table24[[#This Row],[Conversion Rate]]</f>
        <v>3.1266199999999995</v>
      </c>
      <c r="AS1095" s="28">
        <f>Table24[[#This Row],[300]]*Table24[[#This Row],[Conversion Rate]]</f>
        <v>2.9906800000000002</v>
      </c>
      <c r="AT1095" s="28">
        <f>Table24[[#This Row],[500]]*Table24[[#This Row],[Conversion Rate]]</f>
        <v>2.9227099999999999</v>
      </c>
      <c r="AU1095" s="28">
        <f>Table24[[#This Row],[1000]]*Table24[[#This Row],[Conversion Rate]]</f>
        <v>2.8547400000000001</v>
      </c>
      <c r="AV1095" s="28">
        <f>Table24[[#This Row],[2500]]*Table24[[#This Row],[Conversion Rate]]</f>
        <v>2.8547400000000001</v>
      </c>
      <c r="AW1095" s="28">
        <f>Table24[[#This Row],[5000]]*Table24[[#This Row],[Conversion Rate]]</f>
        <v>2.8547400000000001</v>
      </c>
      <c r="AX1095" s="28" t="str">
        <f>Table24[[#This Row],[All In/ ++]]</f>
        <v>All In</v>
      </c>
      <c r="AY1095" s="28">
        <f>Table24[[#This Row],[FSC]]*Table24[[#This Row],[Conversion Rate]]</f>
        <v>0</v>
      </c>
      <c r="AZ1095" s="28">
        <f>Table24[[#This Row],[SSC]]*Table24[[#This Row],[Conversion Rate]]</f>
        <v>0</v>
      </c>
      <c r="BA1095" s="28" t="e">
        <f>Table24[[#This Row],[Screening]]*Table24[[#This Row],[Conversion Rate]]</f>
        <v>#VALUE!</v>
      </c>
      <c r="BB1095" s="28" t="e">
        <f>Table24[[#This Row],[Other Charges]]*Table24[[#This Row],[Conversion Rate]]</f>
        <v>#VALUE!</v>
      </c>
      <c r="BC1095" s="28">
        <f>Table24[[#This Row],[Dry Ice Charge]]*Table24[[#This Row],[Conversion Rate]]</f>
        <v>62.301301999999993</v>
      </c>
      <c r="BD1095" s="28">
        <f>Table24[[#This Row],[SAF/kg]]*Table24[[#This Row],[Conversion Rate]]</f>
        <v>0</v>
      </c>
      <c r="BE1095" s="30" cm="1">
        <f t="array" ref="BE1095">IF(COUNTIFS(F$20:F$1213,F1095,G$20:G$1213,G1095)&gt;1,
    _xlfn.PERCENTRANK.INC(
        _xlfn._xlws.FILTER(AO$20:AO$1213, (F$20:F$1213=F1095)*(G$20:G$1213=G1095)*ISNUMBER(AO$20:AO$1213)),
        AO1095
    ),
    0
)</f>
        <v>0.09</v>
      </c>
      <c r="BF1095" s="28" t="str">
        <f t="shared" si="16"/>
        <v>Green</v>
      </c>
    </row>
    <row r="1096" spans="3:58" hidden="1">
      <c r="C1096" s="6" t="s">
        <v>20</v>
      </c>
      <c r="D1096" s="4" t="s">
        <v>472</v>
      </c>
      <c r="E1096" s="4" t="s">
        <v>22</v>
      </c>
      <c r="F1096" s="4" t="s">
        <v>86</v>
      </c>
      <c r="G1096" s="4" t="s">
        <v>37</v>
      </c>
      <c r="H1096" s="4" t="s">
        <v>795</v>
      </c>
      <c r="I1096" s="4" t="s">
        <v>799</v>
      </c>
      <c r="J1096" s="4" t="s">
        <v>778</v>
      </c>
      <c r="K1096" s="4" t="s">
        <v>776</v>
      </c>
      <c r="L10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PharmaYesExpressLHRLAXGBUSEMEAAMERICAS</v>
      </c>
      <c r="M1096" s="7">
        <v>29857.937080000003</v>
      </c>
      <c r="N1096" s="4">
        <v>819</v>
      </c>
      <c r="O1096" s="13">
        <v>36.456577631257638</v>
      </c>
      <c r="P1096" s="8" t="s">
        <v>909</v>
      </c>
      <c r="Q1096" s="12" t="s">
        <v>472</v>
      </c>
      <c r="R1096" s="12" t="s">
        <v>791</v>
      </c>
      <c r="S1096" s="12"/>
      <c r="T1096" s="12" t="s">
        <v>861</v>
      </c>
      <c r="U1096" s="22">
        <v>1</v>
      </c>
      <c r="V1096" s="12">
        <v>70</v>
      </c>
      <c r="W1096" s="12"/>
      <c r="X1096" s="12">
        <v>2.0499999999999998</v>
      </c>
      <c r="Y1096" s="12">
        <v>2.0499999999999998</v>
      </c>
      <c r="Z1096" s="12">
        <v>1.95</v>
      </c>
      <c r="AA1096" s="12">
        <v>1.85</v>
      </c>
      <c r="AB1096" s="12">
        <v>1.75</v>
      </c>
      <c r="AC1096" s="12">
        <v>1.75</v>
      </c>
      <c r="AD1096" s="12">
        <v>1.75</v>
      </c>
      <c r="AE1096" s="12" t="s">
        <v>891</v>
      </c>
      <c r="AF1096" s="12"/>
      <c r="AG1096" s="12"/>
      <c r="AH1096" s="12" t="s">
        <v>892</v>
      </c>
      <c r="AI1096" s="12" t="s">
        <v>893</v>
      </c>
      <c r="AJ1096" s="12">
        <v>45.83</v>
      </c>
      <c r="AK1096" s="12"/>
      <c r="AL1096" s="16" t="s">
        <v>905</v>
      </c>
      <c r="AM1096" s="12" t="s">
        <v>1504</v>
      </c>
      <c r="AN1096" s="27">
        <f>VLOOKUP(Table24[[#This Row],[USD conversion]],Sheet2!A:B,2,FALSE)</f>
        <v>1.3593999999999999</v>
      </c>
      <c r="AO1096" s="28">
        <f>Table24[[#This Row],[Min Charge]]*Table24[[#This Row],[Conversion Rate]]</f>
        <v>95.158000000000001</v>
      </c>
      <c r="AP1096" s="28">
        <f>Table24[[#This Row],[45]]*Table24[[#This Row],[Conversion Rate]]</f>
        <v>0</v>
      </c>
      <c r="AQ1096" s="28">
        <f>Table24[[#This Row],[100]]*Table24[[#This Row],[Conversion Rate]]</f>
        <v>2.7867699999999997</v>
      </c>
      <c r="AR1096" s="28">
        <f>Table24[[#This Row],[200]]*Table24[[#This Row],[Conversion Rate]]</f>
        <v>2.7867699999999997</v>
      </c>
      <c r="AS1096" s="28">
        <f>Table24[[#This Row],[300]]*Table24[[#This Row],[Conversion Rate]]</f>
        <v>2.65083</v>
      </c>
      <c r="AT1096" s="28">
        <f>Table24[[#This Row],[500]]*Table24[[#This Row],[Conversion Rate]]</f>
        <v>2.5148899999999998</v>
      </c>
      <c r="AU1096" s="28">
        <f>Table24[[#This Row],[1000]]*Table24[[#This Row],[Conversion Rate]]</f>
        <v>2.3789499999999997</v>
      </c>
      <c r="AV1096" s="28">
        <f>Table24[[#This Row],[2500]]*Table24[[#This Row],[Conversion Rate]]</f>
        <v>2.3789499999999997</v>
      </c>
      <c r="AW1096" s="28">
        <f>Table24[[#This Row],[5000]]*Table24[[#This Row],[Conversion Rate]]</f>
        <v>2.3789499999999997</v>
      </c>
      <c r="AX1096" s="28" t="str">
        <f>Table24[[#This Row],[All In/ ++]]</f>
        <v>All In</v>
      </c>
      <c r="AY1096" s="28">
        <f>Table24[[#This Row],[FSC]]*Table24[[#This Row],[Conversion Rate]]</f>
        <v>0</v>
      </c>
      <c r="AZ1096" s="28">
        <f>Table24[[#This Row],[SSC]]*Table24[[#This Row],[Conversion Rate]]</f>
        <v>0</v>
      </c>
      <c r="BA1096" s="28" t="e">
        <f>Table24[[#This Row],[Screening]]*Table24[[#This Row],[Conversion Rate]]</f>
        <v>#VALUE!</v>
      </c>
      <c r="BB1096" s="28" t="e">
        <f>Table24[[#This Row],[Other Charges]]*Table24[[#This Row],[Conversion Rate]]</f>
        <v>#VALUE!</v>
      </c>
      <c r="BC1096" s="28">
        <f>Table24[[#This Row],[Dry Ice Charge]]*Table24[[#This Row],[Conversion Rate]]</f>
        <v>62.301301999999993</v>
      </c>
      <c r="BD1096" s="28">
        <f>Table24[[#This Row],[SAF/kg]]*Table24[[#This Row],[Conversion Rate]]</f>
        <v>0</v>
      </c>
      <c r="BE1096" s="30" cm="1">
        <f t="array" ref="BE1096">IF(COUNTIFS(F$20:F$1213,F1096,G$20:G$1213,G1096)&gt;1,
    _xlfn.PERCENTRANK.INC(
        _xlfn._xlws.FILTER(AO$20:AO$1213, (F$20:F$1213=F1096)*(G$20:G$1213=G1096)*ISNUMBER(AO$20:AO$1213)),
        AO1096
    ),
    0
)</f>
        <v>0</v>
      </c>
      <c r="BF1096" s="28" t="str">
        <f t="shared" si="16"/>
        <v>Green</v>
      </c>
    </row>
    <row r="1097" spans="3:58" hidden="1">
      <c r="C1097" s="6" t="s">
        <v>20</v>
      </c>
      <c r="D1097" s="4" t="s">
        <v>472</v>
      </c>
      <c r="E1097" s="4" t="s">
        <v>22</v>
      </c>
      <c r="F1097" s="4" t="s">
        <v>86</v>
      </c>
      <c r="G1097" s="4" t="s">
        <v>123</v>
      </c>
      <c r="H1097" s="4" t="s">
        <v>795</v>
      </c>
      <c r="I1097" s="4" t="s">
        <v>799</v>
      </c>
      <c r="J1097" s="4" t="s">
        <v>778</v>
      </c>
      <c r="K1097" s="4" t="s">
        <v>776</v>
      </c>
      <c r="L10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PharmaYesExpressLHRPHLGBUSEMEAAMERICAS</v>
      </c>
      <c r="M1097" s="7">
        <v>92076.410000000018</v>
      </c>
      <c r="N1097" s="4">
        <v>650</v>
      </c>
      <c r="O1097" s="13">
        <v>141.65601538461542</v>
      </c>
      <c r="P1097" s="8" t="s">
        <v>909</v>
      </c>
      <c r="Q1097" s="12" t="s">
        <v>472</v>
      </c>
      <c r="R1097" s="12" t="s">
        <v>792</v>
      </c>
      <c r="S1097" s="12" t="s">
        <v>57</v>
      </c>
      <c r="T1097" s="12" t="s">
        <v>861</v>
      </c>
      <c r="U1097" s="22">
        <v>1</v>
      </c>
      <c r="V1097" s="12">
        <v>70</v>
      </c>
      <c r="W1097" s="12"/>
      <c r="X1097" s="12">
        <v>2.15</v>
      </c>
      <c r="Y1097" s="12">
        <v>2.15</v>
      </c>
      <c r="Z1097" s="12">
        <v>2.0499999999999998</v>
      </c>
      <c r="AA1097" s="12">
        <v>1.95</v>
      </c>
      <c r="AB1097" s="12">
        <v>1.85</v>
      </c>
      <c r="AC1097" s="12">
        <v>1.85</v>
      </c>
      <c r="AD1097" s="12">
        <v>1.85</v>
      </c>
      <c r="AE1097" s="12" t="s">
        <v>891</v>
      </c>
      <c r="AF1097" s="12"/>
      <c r="AG1097" s="12"/>
      <c r="AH1097" s="12" t="s">
        <v>892</v>
      </c>
      <c r="AI1097" s="12" t="s">
        <v>893</v>
      </c>
      <c r="AJ1097" s="12">
        <v>45.83</v>
      </c>
      <c r="AK1097" s="12"/>
      <c r="AL1097" s="16" t="s">
        <v>905</v>
      </c>
      <c r="AM1097" s="12" t="s">
        <v>1504</v>
      </c>
      <c r="AN1097" s="27">
        <f>VLOOKUP(Table24[[#This Row],[USD conversion]],Sheet2!A:B,2,FALSE)</f>
        <v>1.3593999999999999</v>
      </c>
      <c r="AO1097" s="28">
        <f>Table24[[#This Row],[Min Charge]]*Table24[[#This Row],[Conversion Rate]]</f>
        <v>95.158000000000001</v>
      </c>
      <c r="AP1097" s="28">
        <f>Table24[[#This Row],[45]]*Table24[[#This Row],[Conversion Rate]]</f>
        <v>0</v>
      </c>
      <c r="AQ1097" s="28">
        <f>Table24[[#This Row],[100]]*Table24[[#This Row],[Conversion Rate]]</f>
        <v>2.9227099999999999</v>
      </c>
      <c r="AR1097" s="28">
        <f>Table24[[#This Row],[200]]*Table24[[#This Row],[Conversion Rate]]</f>
        <v>2.9227099999999999</v>
      </c>
      <c r="AS1097" s="28">
        <f>Table24[[#This Row],[300]]*Table24[[#This Row],[Conversion Rate]]</f>
        <v>2.7867699999999997</v>
      </c>
      <c r="AT1097" s="28">
        <f>Table24[[#This Row],[500]]*Table24[[#This Row],[Conversion Rate]]</f>
        <v>2.65083</v>
      </c>
      <c r="AU1097" s="28">
        <f>Table24[[#This Row],[1000]]*Table24[[#This Row],[Conversion Rate]]</f>
        <v>2.5148899999999998</v>
      </c>
      <c r="AV1097" s="28">
        <f>Table24[[#This Row],[2500]]*Table24[[#This Row],[Conversion Rate]]</f>
        <v>2.5148899999999998</v>
      </c>
      <c r="AW1097" s="28">
        <f>Table24[[#This Row],[5000]]*Table24[[#This Row],[Conversion Rate]]</f>
        <v>2.5148899999999998</v>
      </c>
      <c r="AX1097" s="28" t="str">
        <f>Table24[[#This Row],[All In/ ++]]</f>
        <v>All In</v>
      </c>
      <c r="AY1097" s="28">
        <f>Table24[[#This Row],[FSC]]*Table24[[#This Row],[Conversion Rate]]</f>
        <v>0</v>
      </c>
      <c r="AZ1097" s="28">
        <f>Table24[[#This Row],[SSC]]*Table24[[#This Row],[Conversion Rate]]</f>
        <v>0</v>
      </c>
      <c r="BA1097" s="28" t="e">
        <f>Table24[[#This Row],[Screening]]*Table24[[#This Row],[Conversion Rate]]</f>
        <v>#VALUE!</v>
      </c>
      <c r="BB1097" s="28" t="e">
        <f>Table24[[#This Row],[Other Charges]]*Table24[[#This Row],[Conversion Rate]]</f>
        <v>#VALUE!</v>
      </c>
      <c r="BC1097" s="28">
        <f>Table24[[#This Row],[Dry Ice Charge]]*Table24[[#This Row],[Conversion Rate]]</f>
        <v>62.301301999999993</v>
      </c>
      <c r="BD1097" s="28">
        <f>Table24[[#This Row],[SAF/kg]]*Table24[[#This Row],[Conversion Rate]]</f>
        <v>0</v>
      </c>
      <c r="BE1097" s="30" cm="1">
        <f t="array" ref="BE1097">IF(COUNTIFS(F$20:F$1213,F1097,G$20:G$1213,G1097)&gt;1,
    _xlfn.PERCENTRANK.INC(
        _xlfn._xlws.FILTER(AO$20:AO$1213, (F$20:F$1213=F1097)*(G$20:G$1213=G1097)*ISNUMBER(AO$20:AO$1213)),
        AO1097
    ),
    0
)</f>
        <v>0</v>
      </c>
      <c r="BF1097" s="28" t="str">
        <f t="shared" si="16"/>
        <v>Green</v>
      </c>
    </row>
    <row r="1098" spans="3:58" hidden="1">
      <c r="C1098" s="6" t="s">
        <v>20</v>
      </c>
      <c r="D1098" s="4" t="s">
        <v>472</v>
      </c>
      <c r="E1098" s="4" t="s">
        <v>22</v>
      </c>
      <c r="F1098" s="4" t="s">
        <v>90</v>
      </c>
      <c r="G1098" s="4" t="s">
        <v>66</v>
      </c>
      <c r="H1098" s="4" t="s">
        <v>805</v>
      </c>
      <c r="I1098" s="4" t="s">
        <v>799</v>
      </c>
      <c r="J1098" s="4" t="s">
        <v>778</v>
      </c>
      <c r="K1098" s="4" t="s">
        <v>776</v>
      </c>
      <c r="L10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PharmaYesExpressMADJFKESUSEMEAAMERICAS</v>
      </c>
      <c r="M1098" s="7">
        <v>4449.1386000000002</v>
      </c>
      <c r="N1098" s="4">
        <v>246</v>
      </c>
      <c r="O1098" s="13">
        <v>18.085929268292684</v>
      </c>
      <c r="P1098" s="8" t="s">
        <v>909</v>
      </c>
      <c r="Q1098" s="12" t="s">
        <v>472</v>
      </c>
      <c r="R1098" s="12" t="s">
        <v>791</v>
      </c>
      <c r="S1098" s="12"/>
      <c r="T1098" s="12" t="s">
        <v>837</v>
      </c>
      <c r="U1098" s="22"/>
      <c r="V1098" s="12">
        <v>180</v>
      </c>
      <c r="W1098" s="12"/>
      <c r="X1098" s="12">
        <v>3.45</v>
      </c>
      <c r="Y1098" s="12">
        <v>3.45</v>
      </c>
      <c r="Z1098" s="12">
        <v>3.35</v>
      </c>
      <c r="AA1098" s="12">
        <v>3.2</v>
      </c>
      <c r="AB1098" s="12">
        <v>3.2</v>
      </c>
      <c r="AC1098" s="12">
        <v>3.2</v>
      </c>
      <c r="AD1098" s="12">
        <v>3.2</v>
      </c>
      <c r="AE1098" s="12" t="s">
        <v>891</v>
      </c>
      <c r="AF1098" s="12"/>
      <c r="AG1098" s="12"/>
      <c r="AH1098" s="12"/>
      <c r="AI1098" s="12"/>
      <c r="AJ1098" s="12"/>
      <c r="AK1098" s="12"/>
      <c r="AL1098" s="16" t="s">
        <v>906</v>
      </c>
      <c r="AM1098" s="12" t="s">
        <v>1503</v>
      </c>
      <c r="AN1098" s="27">
        <f>VLOOKUP(Table24[[#This Row],[USD conversion]],Sheet2!A:B,2,FALSE)</f>
        <v>1.1715</v>
      </c>
      <c r="AO1098" s="28">
        <f>Table24[[#This Row],[Min Charge]]*Table24[[#This Row],[Conversion Rate]]</f>
        <v>210.87</v>
      </c>
      <c r="AP1098" s="28">
        <f>Table24[[#This Row],[45]]*Table24[[#This Row],[Conversion Rate]]</f>
        <v>0</v>
      </c>
      <c r="AQ1098" s="28">
        <f>Table24[[#This Row],[100]]*Table24[[#This Row],[Conversion Rate]]</f>
        <v>4.0416750000000006</v>
      </c>
      <c r="AR1098" s="28">
        <f>Table24[[#This Row],[200]]*Table24[[#This Row],[Conversion Rate]]</f>
        <v>4.0416750000000006</v>
      </c>
      <c r="AS1098" s="28">
        <f>Table24[[#This Row],[300]]*Table24[[#This Row],[Conversion Rate]]</f>
        <v>3.924525</v>
      </c>
      <c r="AT1098" s="28">
        <f>Table24[[#This Row],[500]]*Table24[[#This Row],[Conversion Rate]]</f>
        <v>3.7488000000000001</v>
      </c>
      <c r="AU1098" s="28">
        <f>Table24[[#This Row],[1000]]*Table24[[#This Row],[Conversion Rate]]</f>
        <v>3.7488000000000001</v>
      </c>
      <c r="AV1098" s="28">
        <f>Table24[[#This Row],[2500]]*Table24[[#This Row],[Conversion Rate]]</f>
        <v>3.7488000000000001</v>
      </c>
      <c r="AW1098" s="28">
        <f>Table24[[#This Row],[5000]]*Table24[[#This Row],[Conversion Rate]]</f>
        <v>3.7488000000000001</v>
      </c>
      <c r="AX1098" s="28" t="str">
        <f>Table24[[#This Row],[All In/ ++]]</f>
        <v>All In</v>
      </c>
      <c r="AY1098" s="28">
        <f>Table24[[#This Row],[FSC]]*Table24[[#This Row],[Conversion Rate]]</f>
        <v>0</v>
      </c>
      <c r="AZ1098" s="28">
        <f>Table24[[#This Row],[SSC]]*Table24[[#This Row],[Conversion Rate]]</f>
        <v>0</v>
      </c>
      <c r="BA1098" s="28">
        <f>Table24[[#This Row],[Screening]]*Table24[[#This Row],[Conversion Rate]]</f>
        <v>0</v>
      </c>
      <c r="BB1098" s="28">
        <f>Table24[[#This Row],[Other Charges]]*Table24[[#This Row],[Conversion Rate]]</f>
        <v>0</v>
      </c>
      <c r="BC1098" s="28">
        <f>Table24[[#This Row],[Dry Ice Charge]]*Table24[[#This Row],[Conversion Rate]]</f>
        <v>0</v>
      </c>
      <c r="BD1098" s="28">
        <f>Table24[[#This Row],[SAF/kg]]*Table24[[#This Row],[Conversion Rate]]</f>
        <v>0</v>
      </c>
      <c r="BE1098" s="30" cm="1">
        <f t="array" ref="BE1098">IF(COUNTIFS(F$20:F$1213,F1098,G$20:G$1213,G1098)&gt;1,
    _xlfn.PERCENTRANK.INC(
        _xlfn._xlws.FILTER(AO$20:AO$1213, (F$20:F$1213=F1098)*(G$20:G$1213=G1098)*ISNUMBER(AO$20:AO$1213)),
        AO1098
    ),
    0
)</f>
        <v>0.2</v>
      </c>
      <c r="BF1098" s="28" t="str">
        <f t="shared" si="16"/>
        <v>Green</v>
      </c>
    </row>
    <row r="1099" spans="3:58" hidden="1">
      <c r="C1099" s="6" t="s">
        <v>20</v>
      </c>
      <c r="D1099" s="4" t="s">
        <v>21</v>
      </c>
      <c r="E1099" s="4" t="s">
        <v>22</v>
      </c>
      <c r="F1099" s="4" t="s">
        <v>90</v>
      </c>
      <c r="G1099" s="4" t="s">
        <v>37</v>
      </c>
      <c r="H1099" s="4" t="s">
        <v>805</v>
      </c>
      <c r="I1099" s="4" t="s">
        <v>799</v>
      </c>
      <c r="J1099" s="4" t="s">
        <v>778</v>
      </c>
      <c r="K1099" s="4" t="s">
        <v>776</v>
      </c>
      <c r="L10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PharmaNoExpressMADLAXESUSEMEAAMERICAS</v>
      </c>
      <c r="M1099" s="7">
        <v>644</v>
      </c>
      <c r="N1099" s="4">
        <v>335</v>
      </c>
      <c r="O1099" s="13">
        <v>1.9223880597014926</v>
      </c>
      <c r="P1099" s="8" t="s">
        <v>909</v>
      </c>
      <c r="Q1099" s="12" t="s">
        <v>472</v>
      </c>
      <c r="R1099" s="12" t="s">
        <v>792</v>
      </c>
      <c r="S1099" s="12" t="s">
        <v>31</v>
      </c>
      <c r="T1099" s="12" t="s">
        <v>837</v>
      </c>
      <c r="U1099" s="22"/>
      <c r="V1099" s="12">
        <v>150</v>
      </c>
      <c r="W1099" s="12"/>
      <c r="X1099" s="12">
        <v>4.2</v>
      </c>
      <c r="Y1099" s="12">
        <v>4.2</v>
      </c>
      <c r="Z1099" s="12">
        <v>4.05</v>
      </c>
      <c r="AA1099" s="12">
        <v>3.9</v>
      </c>
      <c r="AB1099" s="12">
        <v>3.9</v>
      </c>
      <c r="AC1099" s="12">
        <v>3.9</v>
      </c>
      <c r="AD1099" s="12">
        <v>3.9</v>
      </c>
      <c r="AE1099" s="12" t="s">
        <v>891</v>
      </c>
      <c r="AF1099" s="12"/>
      <c r="AG1099" s="12"/>
      <c r="AH1099" s="12"/>
      <c r="AI1099" s="12"/>
      <c r="AJ1099" s="12"/>
      <c r="AK1099" s="12"/>
      <c r="AL1099" s="16"/>
      <c r="AM1099" s="12" t="s">
        <v>1503</v>
      </c>
      <c r="AN1099" s="27">
        <f>VLOOKUP(Table24[[#This Row],[USD conversion]],Sheet2!A:B,2,FALSE)</f>
        <v>1.1715</v>
      </c>
      <c r="AO1099" s="28">
        <f>Table24[[#This Row],[Min Charge]]*Table24[[#This Row],[Conversion Rate]]</f>
        <v>175.72499999999999</v>
      </c>
      <c r="AP1099" s="28">
        <f>Table24[[#This Row],[45]]*Table24[[#This Row],[Conversion Rate]]</f>
        <v>0</v>
      </c>
      <c r="AQ1099" s="28">
        <f>Table24[[#This Row],[100]]*Table24[[#This Row],[Conversion Rate]]</f>
        <v>4.9203000000000001</v>
      </c>
      <c r="AR1099" s="28">
        <f>Table24[[#This Row],[200]]*Table24[[#This Row],[Conversion Rate]]</f>
        <v>4.9203000000000001</v>
      </c>
      <c r="AS1099" s="28">
        <f>Table24[[#This Row],[300]]*Table24[[#This Row],[Conversion Rate]]</f>
        <v>4.7445749999999993</v>
      </c>
      <c r="AT1099" s="28">
        <f>Table24[[#This Row],[500]]*Table24[[#This Row],[Conversion Rate]]</f>
        <v>4.5688499999999994</v>
      </c>
      <c r="AU1099" s="28">
        <f>Table24[[#This Row],[1000]]*Table24[[#This Row],[Conversion Rate]]</f>
        <v>4.5688499999999994</v>
      </c>
      <c r="AV1099" s="28">
        <f>Table24[[#This Row],[2500]]*Table24[[#This Row],[Conversion Rate]]</f>
        <v>4.5688499999999994</v>
      </c>
      <c r="AW1099" s="28">
        <f>Table24[[#This Row],[5000]]*Table24[[#This Row],[Conversion Rate]]</f>
        <v>4.5688499999999994</v>
      </c>
      <c r="AX1099" s="28" t="str">
        <f>Table24[[#This Row],[All In/ ++]]</f>
        <v>All In</v>
      </c>
      <c r="AY1099" s="28">
        <f>Table24[[#This Row],[FSC]]*Table24[[#This Row],[Conversion Rate]]</f>
        <v>0</v>
      </c>
      <c r="AZ1099" s="28">
        <f>Table24[[#This Row],[SSC]]*Table24[[#This Row],[Conversion Rate]]</f>
        <v>0</v>
      </c>
      <c r="BA1099" s="28">
        <f>Table24[[#This Row],[Screening]]*Table24[[#This Row],[Conversion Rate]]</f>
        <v>0</v>
      </c>
      <c r="BB1099" s="28">
        <f>Table24[[#This Row],[Other Charges]]*Table24[[#This Row],[Conversion Rate]]</f>
        <v>0</v>
      </c>
      <c r="BC1099" s="28">
        <f>Table24[[#This Row],[Dry Ice Charge]]*Table24[[#This Row],[Conversion Rate]]</f>
        <v>0</v>
      </c>
      <c r="BD1099" s="28">
        <f>Table24[[#This Row],[SAF/kg]]*Table24[[#This Row],[Conversion Rate]]</f>
        <v>0</v>
      </c>
      <c r="BE1099" s="30" cm="1">
        <f t="array" ref="BE1099">IF(COUNTIFS(F$20:F$1213,F1099,G$20:G$1213,G1099)&gt;1,
    _xlfn.PERCENTRANK.INC(
        _xlfn._xlws.FILTER(AO$20:AO$1213, (F$20:F$1213=F1099)*(G$20:G$1213=G1099)*ISNUMBER(AO$20:AO$1213)),
        AO1099
    ),
    0
)</f>
        <v>0</v>
      </c>
      <c r="BF1099" s="28" t="str">
        <f t="shared" si="16"/>
        <v>Green</v>
      </c>
    </row>
    <row r="1100" spans="3:58" hidden="1">
      <c r="C1100" s="6" t="s">
        <v>20</v>
      </c>
      <c r="D1100" s="4" t="s">
        <v>472</v>
      </c>
      <c r="E1100" s="4" t="s">
        <v>22</v>
      </c>
      <c r="F1100" s="4" t="s">
        <v>267</v>
      </c>
      <c r="G1100" s="4" t="s">
        <v>66</v>
      </c>
      <c r="H1100" s="4" t="s">
        <v>824</v>
      </c>
      <c r="I1100" s="4" t="s">
        <v>799</v>
      </c>
      <c r="J1100" s="4" t="s">
        <v>778</v>
      </c>
      <c r="K1100" s="4" t="s">
        <v>776</v>
      </c>
      <c r="L11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PharmaYesExpressMXPJFKITUSEMEAAMERICAS</v>
      </c>
      <c r="M1100" s="7">
        <v>12967.689999999999</v>
      </c>
      <c r="N1100" s="4">
        <v>318</v>
      </c>
      <c r="O1100" s="13">
        <v>40.77889937106918</v>
      </c>
      <c r="P1100" s="8" t="s">
        <v>909</v>
      </c>
      <c r="Q1100" s="12" t="s">
        <v>472</v>
      </c>
      <c r="R1100" s="12" t="s">
        <v>792</v>
      </c>
      <c r="S1100" s="12" t="s">
        <v>31</v>
      </c>
      <c r="T1100" s="12" t="s">
        <v>837</v>
      </c>
      <c r="U1100" s="22"/>
      <c r="V1100" s="12">
        <v>100</v>
      </c>
      <c r="W1100" s="12"/>
      <c r="X1100" s="12">
        <v>2.8</v>
      </c>
      <c r="Y1100" s="12">
        <v>2.8</v>
      </c>
      <c r="Z1100" s="12">
        <v>2.8</v>
      </c>
      <c r="AA1100" s="12">
        <v>2.8</v>
      </c>
      <c r="AB1100" s="12"/>
      <c r="AC1100" s="12"/>
      <c r="AD1100" s="12"/>
      <c r="AE1100" s="12" t="s">
        <v>907</v>
      </c>
      <c r="AF1100" s="12"/>
      <c r="AG1100" s="12"/>
      <c r="AH1100" s="12"/>
      <c r="AI1100" s="12"/>
      <c r="AJ1100" s="12"/>
      <c r="AK1100" s="12"/>
      <c r="AL1100" s="16"/>
      <c r="AM1100" s="12" t="s">
        <v>1503</v>
      </c>
      <c r="AN1100" s="27">
        <f>VLOOKUP(Table24[[#This Row],[USD conversion]],Sheet2!A:B,2,FALSE)</f>
        <v>1.1715</v>
      </c>
      <c r="AO1100" s="28">
        <f>Table24[[#This Row],[Min Charge]]*Table24[[#This Row],[Conversion Rate]]</f>
        <v>117.15</v>
      </c>
      <c r="AP1100" s="28">
        <f>Table24[[#This Row],[45]]*Table24[[#This Row],[Conversion Rate]]</f>
        <v>0</v>
      </c>
      <c r="AQ1100" s="28">
        <f>Table24[[#This Row],[100]]*Table24[[#This Row],[Conversion Rate]]</f>
        <v>3.2801999999999998</v>
      </c>
      <c r="AR1100" s="28">
        <f>Table24[[#This Row],[200]]*Table24[[#This Row],[Conversion Rate]]</f>
        <v>3.2801999999999998</v>
      </c>
      <c r="AS1100" s="28">
        <f>Table24[[#This Row],[300]]*Table24[[#This Row],[Conversion Rate]]</f>
        <v>3.2801999999999998</v>
      </c>
      <c r="AT1100" s="28">
        <f>Table24[[#This Row],[500]]*Table24[[#This Row],[Conversion Rate]]</f>
        <v>3.2801999999999998</v>
      </c>
      <c r="AU1100" s="28">
        <f>Table24[[#This Row],[1000]]*Table24[[#This Row],[Conversion Rate]]</f>
        <v>0</v>
      </c>
      <c r="AV1100" s="28">
        <f>Table24[[#This Row],[2500]]*Table24[[#This Row],[Conversion Rate]]</f>
        <v>0</v>
      </c>
      <c r="AW1100" s="28">
        <f>Table24[[#This Row],[5000]]*Table24[[#This Row],[Conversion Rate]]</f>
        <v>0</v>
      </c>
      <c r="AX1100" s="28" t="str">
        <f>Table24[[#This Row],[All In/ ++]]</f>
        <v>All-IN</v>
      </c>
      <c r="AY1100" s="28">
        <f>Table24[[#This Row],[FSC]]*Table24[[#This Row],[Conversion Rate]]</f>
        <v>0</v>
      </c>
      <c r="AZ1100" s="28">
        <f>Table24[[#This Row],[SSC]]*Table24[[#This Row],[Conversion Rate]]</f>
        <v>0</v>
      </c>
      <c r="BA1100" s="28">
        <f>Table24[[#This Row],[Screening]]*Table24[[#This Row],[Conversion Rate]]</f>
        <v>0</v>
      </c>
      <c r="BB1100" s="28">
        <f>Table24[[#This Row],[Other Charges]]*Table24[[#This Row],[Conversion Rate]]</f>
        <v>0</v>
      </c>
      <c r="BC1100" s="28">
        <f>Table24[[#This Row],[Dry Ice Charge]]*Table24[[#This Row],[Conversion Rate]]</f>
        <v>0</v>
      </c>
      <c r="BD1100" s="28">
        <f>Table24[[#This Row],[SAF/kg]]*Table24[[#This Row],[Conversion Rate]]</f>
        <v>0</v>
      </c>
      <c r="BE1100" s="30" cm="1">
        <f t="array" ref="BE1100">IF(COUNTIFS(F$20:F$1213,F1100,G$20:G$1213,G1100)&gt;1,
    _xlfn.PERCENTRANK.INC(
        _xlfn._xlws.FILTER(AO$20:AO$1213, (F$20:F$1213=F1100)*(G$20:G$1213=G1100)*ISNUMBER(AO$20:AO$1213)),
        AO1100
    ),
    0
)</f>
        <v>0</v>
      </c>
      <c r="BF1100" s="28" t="str">
        <f t="shared" ref="BF1100:BF1163" si="17">IF(ISNUMBER(BE1100), IF(BE1100&lt;=0.2, "Green", IF(BE1100&lt;=0.7, "Orange", "Red")), "")</f>
        <v>Green</v>
      </c>
    </row>
    <row r="1101" spans="3:58" hidden="1">
      <c r="C1101" s="6" t="s">
        <v>20</v>
      </c>
      <c r="D1101" s="4" t="s">
        <v>472</v>
      </c>
      <c r="E1101" s="4" t="s">
        <v>22</v>
      </c>
      <c r="F1101" s="4" t="s">
        <v>124</v>
      </c>
      <c r="G1101" s="4" t="s">
        <v>123</v>
      </c>
      <c r="H1101" s="4" t="s">
        <v>807</v>
      </c>
      <c r="I1101" s="4" t="s">
        <v>799</v>
      </c>
      <c r="J1101" s="4" t="s">
        <v>778</v>
      </c>
      <c r="K1101" s="4" t="s">
        <v>776</v>
      </c>
      <c r="L11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PharmaYesExpressZRHPHLCHUSEMEAAMERICAS</v>
      </c>
      <c r="M1101" s="7">
        <v>73083.940000000031</v>
      </c>
      <c r="N1101" s="4">
        <v>317</v>
      </c>
      <c r="O1101" s="13">
        <v>230.54870662460579</v>
      </c>
      <c r="P1101" s="8" t="s">
        <v>909</v>
      </c>
      <c r="Q1101" s="12" t="s">
        <v>472</v>
      </c>
      <c r="R1101" s="12" t="s">
        <v>792</v>
      </c>
      <c r="S1101" s="12" t="s">
        <v>31</v>
      </c>
      <c r="T1101" s="12" t="s">
        <v>887</v>
      </c>
      <c r="U1101" s="22"/>
      <c r="V1101" s="12">
        <v>150</v>
      </c>
      <c r="W1101" s="12"/>
      <c r="X1101" s="12">
        <v>3.1</v>
      </c>
      <c r="Y1101" s="12">
        <v>3.1</v>
      </c>
      <c r="Z1101" s="12">
        <v>3.1</v>
      </c>
      <c r="AA1101" s="12">
        <v>3.1</v>
      </c>
      <c r="AB1101" s="12"/>
      <c r="AC1101" s="12"/>
      <c r="AD1101" s="12"/>
      <c r="AE1101" s="12" t="s">
        <v>888</v>
      </c>
      <c r="AF1101" s="12"/>
      <c r="AG1101" s="12"/>
      <c r="AH1101" s="12"/>
      <c r="AI1101" s="12"/>
      <c r="AJ1101" s="12"/>
      <c r="AK1101" s="12"/>
      <c r="AL1101" s="16"/>
      <c r="AM1101" s="12" t="s">
        <v>1505</v>
      </c>
      <c r="AN1101" s="27">
        <f>VLOOKUP(Table24[[#This Row],[USD conversion]],Sheet2!A:B,2,FALSE)</f>
        <v>1.256</v>
      </c>
      <c r="AO1101" s="28">
        <f>Table24[[#This Row],[Min Charge]]*Table24[[#This Row],[Conversion Rate]]</f>
        <v>188.4</v>
      </c>
      <c r="AP1101" s="28">
        <f>Table24[[#This Row],[45]]*Table24[[#This Row],[Conversion Rate]]</f>
        <v>0</v>
      </c>
      <c r="AQ1101" s="28">
        <f>Table24[[#This Row],[100]]*Table24[[#This Row],[Conversion Rate]]</f>
        <v>3.8936000000000002</v>
      </c>
      <c r="AR1101" s="28">
        <f>Table24[[#This Row],[200]]*Table24[[#This Row],[Conversion Rate]]</f>
        <v>3.8936000000000002</v>
      </c>
      <c r="AS1101" s="28">
        <f>Table24[[#This Row],[300]]*Table24[[#This Row],[Conversion Rate]]</f>
        <v>3.8936000000000002</v>
      </c>
      <c r="AT1101" s="28">
        <f>Table24[[#This Row],[500]]*Table24[[#This Row],[Conversion Rate]]</f>
        <v>3.8936000000000002</v>
      </c>
      <c r="AU1101" s="28">
        <f>Table24[[#This Row],[1000]]*Table24[[#This Row],[Conversion Rate]]</f>
        <v>0</v>
      </c>
      <c r="AV1101" s="28">
        <f>Table24[[#This Row],[2500]]*Table24[[#This Row],[Conversion Rate]]</f>
        <v>0</v>
      </c>
      <c r="AW1101" s="28">
        <f>Table24[[#This Row],[5000]]*Table24[[#This Row],[Conversion Rate]]</f>
        <v>0</v>
      </c>
      <c r="AX1101" s="28" t="str">
        <f>Table24[[#This Row],[All In/ ++]]</f>
        <v>All-in</v>
      </c>
      <c r="AY1101" s="28">
        <f>Table24[[#This Row],[FSC]]*Table24[[#This Row],[Conversion Rate]]</f>
        <v>0</v>
      </c>
      <c r="AZ1101" s="28">
        <f>Table24[[#This Row],[SSC]]*Table24[[#This Row],[Conversion Rate]]</f>
        <v>0</v>
      </c>
      <c r="BA1101" s="28">
        <f>Table24[[#This Row],[Screening]]*Table24[[#This Row],[Conversion Rate]]</f>
        <v>0</v>
      </c>
      <c r="BB1101" s="28">
        <f>Table24[[#This Row],[Other Charges]]*Table24[[#This Row],[Conversion Rate]]</f>
        <v>0</v>
      </c>
      <c r="BC1101" s="28">
        <f>Table24[[#This Row],[Dry Ice Charge]]*Table24[[#This Row],[Conversion Rate]]</f>
        <v>0</v>
      </c>
      <c r="BD1101" s="28">
        <f>Table24[[#This Row],[SAF/kg]]*Table24[[#This Row],[Conversion Rate]]</f>
        <v>0</v>
      </c>
      <c r="BE1101" s="30" cm="1">
        <f t="array" ref="BE1101">IF(COUNTIFS(F$20:F$1213,F1101,G$20:G$1213,G1101)&gt;1,
    _xlfn.PERCENTRANK.INC(
        _xlfn._xlws.FILTER(AO$20:AO$1213, (F$20:F$1213=F1101)*(G$20:G$1213=G1101)*ISNUMBER(AO$20:AO$1213)),
        AO1101
    ),
    0
)</f>
        <v>0</v>
      </c>
      <c r="BF1101" s="28" t="str">
        <f t="shared" si="17"/>
        <v>Green</v>
      </c>
    </row>
    <row r="1102" spans="3:58" hidden="1">
      <c r="C1102" s="6" t="s">
        <v>35</v>
      </c>
      <c r="D1102" s="4" t="s">
        <v>21</v>
      </c>
      <c r="E1102" s="4" t="s">
        <v>36</v>
      </c>
      <c r="F1102" s="4" t="s">
        <v>37</v>
      </c>
      <c r="G1102" s="4" t="s">
        <v>38</v>
      </c>
      <c r="H1102" s="4" t="s">
        <v>799</v>
      </c>
      <c r="I1102" s="4" t="s">
        <v>814</v>
      </c>
      <c r="J1102" s="4" t="s">
        <v>776</v>
      </c>
      <c r="K1102" s="4" t="s">
        <v>777</v>
      </c>
      <c r="L11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GCNoStandardLAXAKLUSNZAMERICASAPAC</v>
      </c>
      <c r="M1102" s="7">
        <v>100881.03636200004</v>
      </c>
      <c r="N1102" s="4">
        <v>1134</v>
      </c>
      <c r="O1102" s="13">
        <v>88.960349525573235</v>
      </c>
      <c r="P1102" s="8" t="s">
        <v>1100</v>
      </c>
      <c r="Q1102" s="12" t="s">
        <v>472</v>
      </c>
      <c r="R1102" s="12" t="s">
        <v>792</v>
      </c>
      <c r="S1102" s="12" t="s">
        <v>152</v>
      </c>
      <c r="T1102" s="12" t="s">
        <v>859</v>
      </c>
      <c r="U1102" s="22"/>
      <c r="V1102" s="12">
        <v>130</v>
      </c>
      <c r="W1102" s="12">
        <v>8.6999999999999993</v>
      </c>
      <c r="X1102" s="12">
        <v>5.8</v>
      </c>
      <c r="Y1102" s="12">
        <v>3.9</v>
      </c>
      <c r="Z1102" s="12">
        <v>3.7</v>
      </c>
      <c r="AA1102" s="12">
        <v>3.5</v>
      </c>
      <c r="AB1102" s="12">
        <v>3.5</v>
      </c>
      <c r="AC1102" s="12">
        <v>3.5</v>
      </c>
      <c r="AD1102" s="12" t="s">
        <v>1084</v>
      </c>
      <c r="AE1102" s="12">
        <v>0</v>
      </c>
      <c r="AF1102" s="12" t="s">
        <v>881</v>
      </c>
      <c r="AG1102" s="12">
        <v>0</v>
      </c>
      <c r="AH1102" s="12"/>
      <c r="AI1102" s="12"/>
      <c r="AJ1102" s="12"/>
      <c r="AK1102" s="12"/>
      <c r="AL1102" s="16"/>
      <c r="AM1102" s="12" t="s">
        <v>1500</v>
      </c>
      <c r="AN1102" s="27">
        <f>VLOOKUP(Table24[[#This Row],[USD conversion]],Sheet2!A:B,2,FALSE)</f>
        <v>1</v>
      </c>
      <c r="AO1102" s="28">
        <f>Table24[[#This Row],[Min Charge]]*Table24[[#This Row],[Conversion Rate]]</f>
        <v>130</v>
      </c>
      <c r="AP1102" s="28">
        <f>Table24[[#This Row],[45]]*Table24[[#This Row],[Conversion Rate]]</f>
        <v>8.6999999999999993</v>
      </c>
      <c r="AQ1102" s="28">
        <f>Table24[[#This Row],[100]]*Table24[[#This Row],[Conversion Rate]]</f>
        <v>5.8</v>
      </c>
      <c r="AR1102" s="28">
        <f>Table24[[#This Row],[200]]*Table24[[#This Row],[Conversion Rate]]</f>
        <v>3.9</v>
      </c>
      <c r="AS1102" s="28">
        <f>Table24[[#This Row],[300]]*Table24[[#This Row],[Conversion Rate]]</f>
        <v>3.7</v>
      </c>
      <c r="AT1102" s="28">
        <f>Table24[[#This Row],[500]]*Table24[[#This Row],[Conversion Rate]]</f>
        <v>3.5</v>
      </c>
      <c r="AU1102" s="28">
        <f>Table24[[#This Row],[1000]]*Table24[[#This Row],[Conversion Rate]]</f>
        <v>3.5</v>
      </c>
      <c r="AV1102" s="28">
        <f>Table24[[#This Row],[2500]]*Table24[[#This Row],[Conversion Rate]]</f>
        <v>3.5</v>
      </c>
      <c r="AW1102" s="28" t="e">
        <f>Table24[[#This Row],[5000]]*Table24[[#This Row],[Conversion Rate]]</f>
        <v>#VALUE!</v>
      </c>
      <c r="AX1102" s="28">
        <f>Table24[[#This Row],[All In/ ++]]</f>
        <v>0</v>
      </c>
      <c r="AY1102" s="28" t="e">
        <f>Table24[[#This Row],[FSC]]*Table24[[#This Row],[Conversion Rate]]</f>
        <v>#VALUE!</v>
      </c>
      <c r="AZ1102" s="28">
        <f>Table24[[#This Row],[SSC]]*Table24[[#This Row],[Conversion Rate]]</f>
        <v>0</v>
      </c>
      <c r="BA1102" s="28">
        <f>Table24[[#This Row],[Screening]]*Table24[[#This Row],[Conversion Rate]]</f>
        <v>0</v>
      </c>
      <c r="BB1102" s="28">
        <f>Table24[[#This Row],[Other Charges]]*Table24[[#This Row],[Conversion Rate]]</f>
        <v>0</v>
      </c>
      <c r="BC1102" s="28">
        <f>Table24[[#This Row],[Dry Ice Charge]]*Table24[[#This Row],[Conversion Rate]]</f>
        <v>0</v>
      </c>
      <c r="BD1102" s="28">
        <f>Table24[[#This Row],[SAF/kg]]*Table24[[#This Row],[Conversion Rate]]</f>
        <v>0</v>
      </c>
      <c r="BE1102" s="30" cm="1">
        <f t="array" ref="BE1102">IF(COUNTIFS(F$20:F$1213,F1102,G$20:G$1213,G1102)&gt;1,
    _xlfn.PERCENTRANK.INC(
        _xlfn._xlws.FILTER(AO$20:AO$1213, (F$20:F$1213=F1102)*(G$20:G$1213=G1102)*ISNUMBER(AO$20:AO$1213)),
        AO1102
    ),
    0
)</f>
        <v>0.4</v>
      </c>
      <c r="BF1102" s="28" t="str">
        <f t="shared" si="17"/>
        <v>Orange</v>
      </c>
    </row>
    <row r="1103" spans="3:58" hidden="1">
      <c r="C1103" s="6" t="s">
        <v>20</v>
      </c>
      <c r="D1103" s="4" t="s">
        <v>21</v>
      </c>
      <c r="E1103" s="4" t="s">
        <v>22</v>
      </c>
      <c r="F1103" s="4" t="s">
        <v>165</v>
      </c>
      <c r="G1103" s="4" t="s">
        <v>85</v>
      </c>
      <c r="H1103" s="4" t="s">
        <v>826</v>
      </c>
      <c r="I1103" s="4" t="s">
        <v>799</v>
      </c>
      <c r="J1103" s="4" t="s">
        <v>776</v>
      </c>
      <c r="K1103" s="4" t="s">
        <v>776</v>
      </c>
      <c r="L11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PharmaNoExpressBOGMIACOUSAMERICASAMERICAS</v>
      </c>
      <c r="M1103" s="7">
        <v>12304.262462800001</v>
      </c>
      <c r="N1103" s="4">
        <v>364</v>
      </c>
      <c r="O1103" s="13">
        <v>33.802918853846158</v>
      </c>
      <c r="P1103" s="8" t="s">
        <v>1100</v>
      </c>
      <c r="Q1103" s="12" t="s">
        <v>472</v>
      </c>
      <c r="R1103" s="12" t="s">
        <v>791</v>
      </c>
      <c r="S1103" s="12"/>
      <c r="T1103" s="12" t="s">
        <v>859</v>
      </c>
      <c r="U1103" s="22">
        <v>150</v>
      </c>
      <c r="V1103" s="12">
        <v>250</v>
      </c>
      <c r="W1103" s="12">
        <v>1.6</v>
      </c>
      <c r="X1103" s="12">
        <v>1.6</v>
      </c>
      <c r="Y1103" s="12">
        <v>1.6</v>
      </c>
      <c r="Z1103" s="12">
        <v>1.6</v>
      </c>
      <c r="AA1103" s="12">
        <v>1.6</v>
      </c>
      <c r="AB1103" s="12">
        <v>1.6</v>
      </c>
      <c r="AC1103" s="12">
        <v>1.6</v>
      </c>
      <c r="AD1103" s="12" t="s">
        <v>889</v>
      </c>
      <c r="AE1103" s="12">
        <v>0</v>
      </c>
      <c r="AF1103" s="12">
        <v>0</v>
      </c>
      <c r="AG1103" s="12">
        <v>0</v>
      </c>
      <c r="AH1103" s="12" t="s">
        <v>1085</v>
      </c>
      <c r="AI1103" s="12"/>
      <c r="AJ1103" s="12"/>
      <c r="AK1103" s="12"/>
      <c r="AL1103" s="16"/>
      <c r="AM1103" s="12" t="s">
        <v>1500</v>
      </c>
      <c r="AN1103" s="27">
        <f>VLOOKUP(Table24[[#This Row],[USD conversion]],Sheet2!A:B,2,FALSE)</f>
        <v>1</v>
      </c>
      <c r="AO1103" s="28">
        <f>Table24[[#This Row],[Min Charge]]*Table24[[#This Row],[Conversion Rate]]</f>
        <v>250</v>
      </c>
      <c r="AP1103" s="28">
        <f>Table24[[#This Row],[45]]*Table24[[#This Row],[Conversion Rate]]</f>
        <v>1.6</v>
      </c>
      <c r="AQ1103" s="28">
        <f>Table24[[#This Row],[100]]*Table24[[#This Row],[Conversion Rate]]</f>
        <v>1.6</v>
      </c>
      <c r="AR1103" s="28">
        <f>Table24[[#This Row],[200]]*Table24[[#This Row],[Conversion Rate]]</f>
        <v>1.6</v>
      </c>
      <c r="AS1103" s="28">
        <f>Table24[[#This Row],[300]]*Table24[[#This Row],[Conversion Rate]]</f>
        <v>1.6</v>
      </c>
      <c r="AT1103" s="28">
        <f>Table24[[#This Row],[500]]*Table24[[#This Row],[Conversion Rate]]</f>
        <v>1.6</v>
      </c>
      <c r="AU1103" s="28">
        <f>Table24[[#This Row],[1000]]*Table24[[#This Row],[Conversion Rate]]</f>
        <v>1.6</v>
      </c>
      <c r="AV1103" s="28">
        <f>Table24[[#This Row],[2500]]*Table24[[#This Row],[Conversion Rate]]</f>
        <v>1.6</v>
      </c>
      <c r="AW1103" s="28" t="e">
        <f>Table24[[#This Row],[5000]]*Table24[[#This Row],[Conversion Rate]]</f>
        <v>#VALUE!</v>
      </c>
      <c r="AX1103" s="28">
        <f>Table24[[#This Row],[All In/ ++]]</f>
        <v>0</v>
      </c>
      <c r="AY1103" s="28">
        <f>Table24[[#This Row],[FSC]]*Table24[[#This Row],[Conversion Rate]]</f>
        <v>0</v>
      </c>
      <c r="AZ1103" s="28">
        <f>Table24[[#This Row],[SSC]]*Table24[[#This Row],[Conversion Rate]]</f>
        <v>0</v>
      </c>
      <c r="BA1103" s="28" t="e">
        <f>Table24[[#This Row],[Screening]]*Table24[[#This Row],[Conversion Rate]]</f>
        <v>#VALUE!</v>
      </c>
      <c r="BB1103" s="28">
        <f>Table24[[#This Row],[Other Charges]]*Table24[[#This Row],[Conversion Rate]]</f>
        <v>0</v>
      </c>
      <c r="BC1103" s="28">
        <f>Table24[[#This Row],[Dry Ice Charge]]*Table24[[#This Row],[Conversion Rate]]</f>
        <v>0</v>
      </c>
      <c r="BD1103" s="28">
        <f>Table24[[#This Row],[SAF/kg]]*Table24[[#This Row],[Conversion Rate]]</f>
        <v>0</v>
      </c>
      <c r="BE1103" s="30" cm="1">
        <f t="array" ref="BE1103">IF(COUNTIFS(F$20:F$1213,F1103,G$20:G$1213,G1103)&gt;1,
    _xlfn.PERCENTRANK.INC(
        _xlfn._xlws.FILTER(AO$20:AO$1213, (F$20:F$1213=F1103)*(G$20:G$1213=G1103)*ISNUMBER(AO$20:AO$1213)),
        AO1103
    ),
    0
)</f>
        <v>1</v>
      </c>
      <c r="BF1103" s="28" t="str">
        <f t="shared" si="17"/>
        <v>Red</v>
      </c>
    </row>
    <row r="1104" spans="3:58" hidden="1">
      <c r="C1104" s="6" t="s">
        <v>20</v>
      </c>
      <c r="D1104" s="4" t="s">
        <v>21</v>
      </c>
      <c r="E1104" s="4" t="s">
        <v>22</v>
      </c>
      <c r="F1104" s="4" t="s">
        <v>153</v>
      </c>
      <c r="G1104" s="4" t="s">
        <v>85</v>
      </c>
      <c r="H1104" s="4" t="s">
        <v>819</v>
      </c>
      <c r="I1104" s="4" t="s">
        <v>799</v>
      </c>
      <c r="J1104" s="4" t="s">
        <v>778</v>
      </c>
      <c r="K1104" s="4" t="s">
        <v>776</v>
      </c>
      <c r="L11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PharmaNoExpressEZEMIAARUSEMEAAMERICAS</v>
      </c>
      <c r="M1104" s="7">
        <v>12927.920983000013</v>
      </c>
      <c r="N1104" s="4">
        <v>351</v>
      </c>
      <c r="O1104" s="13">
        <v>36.831683712250751</v>
      </c>
      <c r="P1104" s="8" t="s">
        <v>1100</v>
      </c>
      <c r="Q1104" s="12" t="s">
        <v>472</v>
      </c>
      <c r="R1104" s="12" t="s">
        <v>792</v>
      </c>
      <c r="S1104" s="12" t="s">
        <v>152</v>
      </c>
      <c r="T1104" s="12" t="s">
        <v>859</v>
      </c>
      <c r="U1104" s="22"/>
      <c r="V1104" s="12">
        <v>300</v>
      </c>
      <c r="W1104" s="12">
        <v>3</v>
      </c>
      <c r="X1104" s="12">
        <v>3</v>
      </c>
      <c r="Y1104" s="12">
        <v>3</v>
      </c>
      <c r="Z1104" s="12">
        <v>3</v>
      </c>
      <c r="AA1104" s="12">
        <v>3</v>
      </c>
      <c r="AB1104" s="12">
        <v>3</v>
      </c>
      <c r="AC1104" s="12">
        <v>3</v>
      </c>
      <c r="AD1104" s="12"/>
      <c r="AE1104" s="12">
        <v>0</v>
      </c>
      <c r="AF1104" s="12">
        <v>0</v>
      </c>
      <c r="AG1104" s="12">
        <v>0</v>
      </c>
      <c r="AH1104" s="12" t="s">
        <v>1086</v>
      </c>
      <c r="AI1104" s="12" t="s">
        <v>21</v>
      </c>
      <c r="AJ1104" s="12"/>
      <c r="AK1104" s="12" t="s">
        <v>1087</v>
      </c>
      <c r="AL1104" s="16"/>
      <c r="AM1104" s="12" t="s">
        <v>1500</v>
      </c>
      <c r="AN1104" s="27">
        <f>VLOOKUP(Table24[[#This Row],[USD conversion]],Sheet2!A:B,2,FALSE)</f>
        <v>1</v>
      </c>
      <c r="AO1104" s="28">
        <f>Table24[[#This Row],[Min Charge]]*Table24[[#This Row],[Conversion Rate]]</f>
        <v>300</v>
      </c>
      <c r="AP1104" s="28">
        <f>Table24[[#This Row],[45]]*Table24[[#This Row],[Conversion Rate]]</f>
        <v>3</v>
      </c>
      <c r="AQ1104" s="28">
        <f>Table24[[#This Row],[100]]*Table24[[#This Row],[Conversion Rate]]</f>
        <v>3</v>
      </c>
      <c r="AR1104" s="28">
        <f>Table24[[#This Row],[200]]*Table24[[#This Row],[Conversion Rate]]</f>
        <v>3</v>
      </c>
      <c r="AS1104" s="28">
        <f>Table24[[#This Row],[300]]*Table24[[#This Row],[Conversion Rate]]</f>
        <v>3</v>
      </c>
      <c r="AT1104" s="28">
        <f>Table24[[#This Row],[500]]*Table24[[#This Row],[Conversion Rate]]</f>
        <v>3</v>
      </c>
      <c r="AU1104" s="28">
        <f>Table24[[#This Row],[1000]]*Table24[[#This Row],[Conversion Rate]]</f>
        <v>3</v>
      </c>
      <c r="AV1104" s="28">
        <f>Table24[[#This Row],[2500]]*Table24[[#This Row],[Conversion Rate]]</f>
        <v>3</v>
      </c>
      <c r="AW1104" s="28">
        <f>Table24[[#This Row],[5000]]*Table24[[#This Row],[Conversion Rate]]</f>
        <v>0</v>
      </c>
      <c r="AX1104" s="28">
        <f>Table24[[#This Row],[All In/ ++]]</f>
        <v>0</v>
      </c>
      <c r="AY1104" s="28">
        <f>Table24[[#This Row],[FSC]]*Table24[[#This Row],[Conversion Rate]]</f>
        <v>0</v>
      </c>
      <c r="AZ1104" s="28">
        <f>Table24[[#This Row],[SSC]]*Table24[[#This Row],[Conversion Rate]]</f>
        <v>0</v>
      </c>
      <c r="BA1104" s="28" t="e">
        <f>Table24[[#This Row],[Screening]]*Table24[[#This Row],[Conversion Rate]]</f>
        <v>#VALUE!</v>
      </c>
      <c r="BB1104" s="28" t="e">
        <f>Table24[[#This Row],[Other Charges]]*Table24[[#This Row],[Conversion Rate]]</f>
        <v>#VALUE!</v>
      </c>
      <c r="BC1104" s="28">
        <f>Table24[[#This Row],[Dry Ice Charge]]*Table24[[#This Row],[Conversion Rate]]</f>
        <v>0</v>
      </c>
      <c r="BD1104" s="28" t="e">
        <f>Table24[[#This Row],[SAF/kg]]*Table24[[#This Row],[Conversion Rate]]</f>
        <v>#VALUE!</v>
      </c>
      <c r="BE1104" s="30" cm="1">
        <f t="array" ref="BE1104">IF(COUNTIFS(F$20:F$1213,F1104,G$20:G$1213,G1104)&gt;1,
    _xlfn.PERCENTRANK.INC(
        _xlfn._xlws.FILTER(AO$20:AO$1213, (F$20:F$1213=F1104)*(G$20:G$1213=G1104)*ISNUMBER(AO$20:AO$1213)),
        AO1104
    ),
    0
)</f>
        <v>0.4</v>
      </c>
      <c r="BF1104" s="28" t="str">
        <f t="shared" si="17"/>
        <v>Orange</v>
      </c>
    </row>
    <row r="1105" spans="3:58" hidden="1">
      <c r="C1105" s="6" t="s">
        <v>20</v>
      </c>
      <c r="D1105" s="4" t="s">
        <v>21</v>
      </c>
      <c r="E1105" s="4" t="s">
        <v>22</v>
      </c>
      <c r="F1105" s="4" t="s">
        <v>122</v>
      </c>
      <c r="G1105" s="4" t="s">
        <v>85</v>
      </c>
      <c r="H1105" s="4" t="s">
        <v>812</v>
      </c>
      <c r="I1105" s="4" t="s">
        <v>799</v>
      </c>
      <c r="J1105" s="4" t="s">
        <v>776</v>
      </c>
      <c r="K1105" s="4" t="s">
        <v>776</v>
      </c>
      <c r="L11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PharmaNoExpressGRUMIABRUSAMERICASAMERICAS</v>
      </c>
      <c r="M1105" s="7">
        <v>63372.461268799998</v>
      </c>
      <c r="N1105" s="4">
        <v>840</v>
      </c>
      <c r="O1105" s="13">
        <v>75.443406272380955</v>
      </c>
      <c r="P1105" s="8" t="s">
        <v>1100</v>
      </c>
      <c r="Q1105" s="12" t="s">
        <v>472</v>
      </c>
      <c r="R1105" s="12" t="s">
        <v>791</v>
      </c>
      <c r="S1105" s="12"/>
      <c r="T1105" s="12" t="s">
        <v>859</v>
      </c>
      <c r="U1105" s="22"/>
      <c r="V1105" s="12">
        <v>120</v>
      </c>
      <c r="W1105" s="12">
        <v>4.5</v>
      </c>
      <c r="X1105" s="12">
        <v>3.4</v>
      </c>
      <c r="Y1105" s="12">
        <v>3</v>
      </c>
      <c r="Z1105" s="12">
        <v>3</v>
      </c>
      <c r="AA1105" s="12">
        <v>3</v>
      </c>
      <c r="AB1105" s="12">
        <v>2.8</v>
      </c>
      <c r="AC1105" s="12">
        <v>2.5</v>
      </c>
      <c r="AD1105" s="12" t="s">
        <v>889</v>
      </c>
      <c r="AE1105" s="12">
        <v>0</v>
      </c>
      <c r="AF1105" s="12">
        <v>0</v>
      </c>
      <c r="AG1105" s="12">
        <v>0</v>
      </c>
      <c r="AH1105" s="12" t="s">
        <v>1088</v>
      </c>
      <c r="AI1105" s="12"/>
      <c r="AJ1105" s="12"/>
      <c r="AK1105" s="12"/>
      <c r="AL1105" s="16"/>
      <c r="AM1105" s="12" t="s">
        <v>1500</v>
      </c>
      <c r="AN1105" s="27">
        <f>VLOOKUP(Table24[[#This Row],[USD conversion]],Sheet2!A:B,2,FALSE)</f>
        <v>1</v>
      </c>
      <c r="AO1105" s="28">
        <f>Table24[[#This Row],[Min Charge]]*Table24[[#This Row],[Conversion Rate]]</f>
        <v>120</v>
      </c>
      <c r="AP1105" s="28">
        <f>Table24[[#This Row],[45]]*Table24[[#This Row],[Conversion Rate]]</f>
        <v>4.5</v>
      </c>
      <c r="AQ1105" s="28">
        <f>Table24[[#This Row],[100]]*Table24[[#This Row],[Conversion Rate]]</f>
        <v>3.4</v>
      </c>
      <c r="AR1105" s="28">
        <f>Table24[[#This Row],[200]]*Table24[[#This Row],[Conversion Rate]]</f>
        <v>3</v>
      </c>
      <c r="AS1105" s="28">
        <f>Table24[[#This Row],[300]]*Table24[[#This Row],[Conversion Rate]]</f>
        <v>3</v>
      </c>
      <c r="AT1105" s="28">
        <f>Table24[[#This Row],[500]]*Table24[[#This Row],[Conversion Rate]]</f>
        <v>3</v>
      </c>
      <c r="AU1105" s="28">
        <f>Table24[[#This Row],[1000]]*Table24[[#This Row],[Conversion Rate]]</f>
        <v>2.8</v>
      </c>
      <c r="AV1105" s="28">
        <f>Table24[[#This Row],[2500]]*Table24[[#This Row],[Conversion Rate]]</f>
        <v>2.5</v>
      </c>
      <c r="AW1105" s="28" t="e">
        <f>Table24[[#This Row],[5000]]*Table24[[#This Row],[Conversion Rate]]</f>
        <v>#VALUE!</v>
      </c>
      <c r="AX1105" s="28">
        <f>Table24[[#This Row],[All In/ ++]]</f>
        <v>0</v>
      </c>
      <c r="AY1105" s="28">
        <f>Table24[[#This Row],[FSC]]*Table24[[#This Row],[Conversion Rate]]</f>
        <v>0</v>
      </c>
      <c r="AZ1105" s="28">
        <f>Table24[[#This Row],[SSC]]*Table24[[#This Row],[Conversion Rate]]</f>
        <v>0</v>
      </c>
      <c r="BA1105" s="28" t="e">
        <f>Table24[[#This Row],[Screening]]*Table24[[#This Row],[Conversion Rate]]</f>
        <v>#VALUE!</v>
      </c>
      <c r="BB1105" s="28">
        <f>Table24[[#This Row],[Other Charges]]*Table24[[#This Row],[Conversion Rate]]</f>
        <v>0</v>
      </c>
      <c r="BC1105" s="28">
        <f>Table24[[#This Row],[Dry Ice Charge]]*Table24[[#This Row],[Conversion Rate]]</f>
        <v>0</v>
      </c>
      <c r="BD1105" s="28">
        <f>Table24[[#This Row],[SAF/kg]]*Table24[[#This Row],[Conversion Rate]]</f>
        <v>0</v>
      </c>
      <c r="BE1105" s="30" cm="1">
        <f t="array" ref="BE1105">IF(COUNTIFS(F$20:F$1213,F1105,G$20:G$1213,G1105)&gt;1,
    _xlfn.PERCENTRANK.INC(
        _xlfn._xlws.FILTER(AO$20:AO$1213, (F$20:F$1213=F1105)*(G$20:G$1213=G1105)*ISNUMBER(AO$20:AO$1213)),
        AO1105
    ),
    0
)</f>
        <v>0</v>
      </c>
      <c r="BF1105" s="28" t="str">
        <f t="shared" si="17"/>
        <v>Green</v>
      </c>
    </row>
    <row r="1106" spans="3:58" hidden="1">
      <c r="C1106" s="6" t="s">
        <v>20</v>
      </c>
      <c r="D1106" s="4" t="s">
        <v>21</v>
      </c>
      <c r="E1106" s="4" t="s">
        <v>22</v>
      </c>
      <c r="F1106" s="4" t="s">
        <v>192</v>
      </c>
      <c r="G1106" s="4" t="s">
        <v>85</v>
      </c>
      <c r="H1106" s="4" t="s">
        <v>828</v>
      </c>
      <c r="I1106" s="4" t="s">
        <v>799</v>
      </c>
      <c r="J1106" s="4" t="s">
        <v>776</v>
      </c>
      <c r="K1106" s="4" t="s">
        <v>776</v>
      </c>
      <c r="L11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PharmaNoExpressLIMMIAPEUSAMERICASAMERICAS</v>
      </c>
      <c r="M1106" s="7">
        <v>4297.5074339999883</v>
      </c>
      <c r="N1106" s="4">
        <v>321</v>
      </c>
      <c r="O1106" s="13">
        <v>13.387873626168188</v>
      </c>
      <c r="P1106" s="8" t="s">
        <v>1100</v>
      </c>
      <c r="Q1106" s="12" t="s">
        <v>472</v>
      </c>
      <c r="R1106" s="12" t="s">
        <v>791</v>
      </c>
      <c r="S1106" s="12"/>
      <c r="T1106" s="12" t="s">
        <v>859</v>
      </c>
      <c r="U1106" s="22"/>
      <c r="V1106" s="12">
        <v>200</v>
      </c>
      <c r="W1106" s="12">
        <v>2.5</v>
      </c>
      <c r="X1106" s="12">
        <v>2.5</v>
      </c>
      <c r="Y1106" s="12">
        <v>2.5</v>
      </c>
      <c r="Z1106" s="12">
        <v>2.5</v>
      </c>
      <c r="AA1106" s="12">
        <v>2.5</v>
      </c>
      <c r="AB1106" s="12">
        <v>2.5</v>
      </c>
      <c r="AC1106" s="12">
        <v>2.5</v>
      </c>
      <c r="AD1106" s="12" t="s">
        <v>889</v>
      </c>
      <c r="AE1106" s="12">
        <v>0</v>
      </c>
      <c r="AF1106" s="12">
        <v>0</v>
      </c>
      <c r="AG1106" s="12">
        <v>0</v>
      </c>
      <c r="AH1106" s="12"/>
      <c r="AI1106" s="12"/>
      <c r="AJ1106" s="12"/>
      <c r="AK1106" s="12"/>
      <c r="AL1106" s="16"/>
      <c r="AM1106" s="12" t="s">
        <v>1500</v>
      </c>
      <c r="AN1106" s="27">
        <f>VLOOKUP(Table24[[#This Row],[USD conversion]],Sheet2!A:B,2,FALSE)</f>
        <v>1</v>
      </c>
      <c r="AO1106" s="28">
        <f>Table24[[#This Row],[Min Charge]]*Table24[[#This Row],[Conversion Rate]]</f>
        <v>200</v>
      </c>
      <c r="AP1106" s="28">
        <f>Table24[[#This Row],[45]]*Table24[[#This Row],[Conversion Rate]]</f>
        <v>2.5</v>
      </c>
      <c r="AQ1106" s="28">
        <f>Table24[[#This Row],[100]]*Table24[[#This Row],[Conversion Rate]]</f>
        <v>2.5</v>
      </c>
      <c r="AR1106" s="28">
        <f>Table24[[#This Row],[200]]*Table24[[#This Row],[Conversion Rate]]</f>
        <v>2.5</v>
      </c>
      <c r="AS1106" s="28">
        <f>Table24[[#This Row],[300]]*Table24[[#This Row],[Conversion Rate]]</f>
        <v>2.5</v>
      </c>
      <c r="AT1106" s="28">
        <f>Table24[[#This Row],[500]]*Table24[[#This Row],[Conversion Rate]]</f>
        <v>2.5</v>
      </c>
      <c r="AU1106" s="28">
        <f>Table24[[#This Row],[1000]]*Table24[[#This Row],[Conversion Rate]]</f>
        <v>2.5</v>
      </c>
      <c r="AV1106" s="28">
        <f>Table24[[#This Row],[2500]]*Table24[[#This Row],[Conversion Rate]]</f>
        <v>2.5</v>
      </c>
      <c r="AW1106" s="28" t="e">
        <f>Table24[[#This Row],[5000]]*Table24[[#This Row],[Conversion Rate]]</f>
        <v>#VALUE!</v>
      </c>
      <c r="AX1106" s="28">
        <f>Table24[[#This Row],[All In/ ++]]</f>
        <v>0</v>
      </c>
      <c r="AY1106" s="28">
        <f>Table24[[#This Row],[FSC]]*Table24[[#This Row],[Conversion Rate]]</f>
        <v>0</v>
      </c>
      <c r="AZ1106" s="28">
        <f>Table24[[#This Row],[SSC]]*Table24[[#This Row],[Conversion Rate]]</f>
        <v>0</v>
      </c>
      <c r="BA1106" s="28">
        <f>Table24[[#This Row],[Screening]]*Table24[[#This Row],[Conversion Rate]]</f>
        <v>0</v>
      </c>
      <c r="BB1106" s="28">
        <f>Table24[[#This Row],[Other Charges]]*Table24[[#This Row],[Conversion Rate]]</f>
        <v>0</v>
      </c>
      <c r="BC1106" s="28">
        <f>Table24[[#This Row],[Dry Ice Charge]]*Table24[[#This Row],[Conversion Rate]]</f>
        <v>0</v>
      </c>
      <c r="BD1106" s="28">
        <f>Table24[[#This Row],[SAF/kg]]*Table24[[#This Row],[Conversion Rate]]</f>
        <v>0</v>
      </c>
      <c r="BE1106" s="30" cm="1">
        <f t="array" ref="BE1106">IF(COUNTIFS(F$20:F$1213,F1106,G$20:G$1213,G1106)&gt;1,
    _xlfn.PERCENTRANK.INC(
        _xlfn._xlws.FILTER(AO$20:AO$1213, (F$20:F$1213=F1106)*(G$20:G$1213=G1106)*ISNUMBER(AO$20:AO$1213)),
        AO1106
    ),
    0
)</f>
        <v>0.66600000000000004</v>
      </c>
      <c r="BF1106" s="28" t="str">
        <f t="shared" si="17"/>
        <v>Orange</v>
      </c>
    </row>
    <row r="1107" spans="3:58" hidden="1">
      <c r="C1107" s="6" t="s">
        <v>20</v>
      </c>
      <c r="D1107" s="4" t="s">
        <v>21</v>
      </c>
      <c r="E1107" s="4" t="s">
        <v>22</v>
      </c>
      <c r="F1107" s="4" t="s">
        <v>85</v>
      </c>
      <c r="G1107" s="4" t="s">
        <v>165</v>
      </c>
      <c r="H1107" s="4" t="s">
        <v>799</v>
      </c>
      <c r="I1107" s="4" t="s">
        <v>826</v>
      </c>
      <c r="J1107" s="4" t="s">
        <v>776</v>
      </c>
      <c r="K1107" s="4" t="s">
        <v>776</v>
      </c>
      <c r="L11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PharmaNoExpressMIABOGUSCOAMERICASAMERICAS</v>
      </c>
      <c r="M1107" s="7">
        <v>1607.1055460000023</v>
      </c>
      <c r="N1107" s="4">
        <v>350</v>
      </c>
      <c r="O1107" s="13">
        <v>4.5917301314285783</v>
      </c>
      <c r="P1107" s="8" t="s">
        <v>1100</v>
      </c>
      <c r="Q1107" s="12" t="s">
        <v>472</v>
      </c>
      <c r="R1107" s="12" t="s">
        <v>791</v>
      </c>
      <c r="S1107" s="12"/>
      <c r="T1107" s="12" t="s">
        <v>859</v>
      </c>
      <c r="U1107" s="22"/>
      <c r="V1107" s="12">
        <v>230</v>
      </c>
      <c r="W1107" s="12">
        <v>2.6</v>
      </c>
      <c r="X1107" s="12">
        <v>1.75</v>
      </c>
      <c r="Y1107" s="12">
        <v>1.65</v>
      </c>
      <c r="Z1107" s="12">
        <v>1.55</v>
      </c>
      <c r="AA1107" s="12">
        <v>1.5</v>
      </c>
      <c r="AB1107" s="12">
        <v>1.5</v>
      </c>
      <c r="AC1107" s="12">
        <v>1.5</v>
      </c>
      <c r="AD1107" s="12" t="s">
        <v>1084</v>
      </c>
      <c r="AE1107" s="12">
        <v>0</v>
      </c>
      <c r="AF1107" s="12" t="s">
        <v>881</v>
      </c>
      <c r="AG1107" s="12">
        <v>7.0000000000000007E-2</v>
      </c>
      <c r="AH1107" s="12"/>
      <c r="AI1107" s="12"/>
      <c r="AJ1107" s="12"/>
      <c r="AK1107" s="12"/>
      <c r="AL1107" s="16"/>
      <c r="AM1107" s="12" t="s">
        <v>1500</v>
      </c>
      <c r="AN1107" s="27">
        <f>VLOOKUP(Table24[[#This Row],[USD conversion]],Sheet2!A:B,2,FALSE)</f>
        <v>1</v>
      </c>
      <c r="AO1107" s="28">
        <f>Table24[[#This Row],[Min Charge]]*Table24[[#This Row],[Conversion Rate]]</f>
        <v>230</v>
      </c>
      <c r="AP1107" s="28">
        <f>Table24[[#This Row],[45]]*Table24[[#This Row],[Conversion Rate]]</f>
        <v>2.6</v>
      </c>
      <c r="AQ1107" s="28">
        <f>Table24[[#This Row],[100]]*Table24[[#This Row],[Conversion Rate]]</f>
        <v>1.75</v>
      </c>
      <c r="AR1107" s="28">
        <f>Table24[[#This Row],[200]]*Table24[[#This Row],[Conversion Rate]]</f>
        <v>1.65</v>
      </c>
      <c r="AS1107" s="28">
        <f>Table24[[#This Row],[300]]*Table24[[#This Row],[Conversion Rate]]</f>
        <v>1.55</v>
      </c>
      <c r="AT1107" s="28">
        <f>Table24[[#This Row],[500]]*Table24[[#This Row],[Conversion Rate]]</f>
        <v>1.5</v>
      </c>
      <c r="AU1107" s="28">
        <f>Table24[[#This Row],[1000]]*Table24[[#This Row],[Conversion Rate]]</f>
        <v>1.5</v>
      </c>
      <c r="AV1107" s="28">
        <f>Table24[[#This Row],[2500]]*Table24[[#This Row],[Conversion Rate]]</f>
        <v>1.5</v>
      </c>
      <c r="AW1107" s="28" t="e">
        <f>Table24[[#This Row],[5000]]*Table24[[#This Row],[Conversion Rate]]</f>
        <v>#VALUE!</v>
      </c>
      <c r="AX1107" s="28">
        <f>Table24[[#This Row],[All In/ ++]]</f>
        <v>0</v>
      </c>
      <c r="AY1107" s="28" t="e">
        <f>Table24[[#This Row],[FSC]]*Table24[[#This Row],[Conversion Rate]]</f>
        <v>#VALUE!</v>
      </c>
      <c r="AZ1107" s="28">
        <f>Table24[[#This Row],[SSC]]*Table24[[#This Row],[Conversion Rate]]</f>
        <v>7.0000000000000007E-2</v>
      </c>
      <c r="BA1107" s="28">
        <f>Table24[[#This Row],[Screening]]*Table24[[#This Row],[Conversion Rate]]</f>
        <v>0</v>
      </c>
      <c r="BB1107" s="28">
        <f>Table24[[#This Row],[Other Charges]]*Table24[[#This Row],[Conversion Rate]]</f>
        <v>0</v>
      </c>
      <c r="BC1107" s="28">
        <f>Table24[[#This Row],[Dry Ice Charge]]*Table24[[#This Row],[Conversion Rate]]</f>
        <v>0</v>
      </c>
      <c r="BD1107" s="28">
        <f>Table24[[#This Row],[SAF/kg]]*Table24[[#This Row],[Conversion Rate]]</f>
        <v>0</v>
      </c>
      <c r="BE1107" s="30" cm="1">
        <f t="array" ref="BE1107">IF(COUNTIFS(F$20:F$1213,F1107,G$20:G$1213,G1107)&gt;1,
    _xlfn.PERCENTRANK.INC(
        _xlfn._xlws.FILTER(AO$20:AO$1213, (F$20:F$1213=F1107)*(G$20:G$1213=G1107)*ISNUMBER(AO$20:AO$1213)),
        AO1107
    ),
    0
)</f>
        <v>1</v>
      </c>
      <c r="BF1107" s="28" t="str">
        <f t="shared" si="17"/>
        <v>Red</v>
      </c>
    </row>
    <row r="1108" spans="3:58">
      <c r="C1108" s="6" t="s">
        <v>20</v>
      </c>
      <c r="D1108" s="4" t="s">
        <v>21</v>
      </c>
      <c r="E1108" s="4" t="s">
        <v>22</v>
      </c>
      <c r="F1108" s="4" t="s">
        <v>85</v>
      </c>
      <c r="G1108" s="4" t="s">
        <v>153</v>
      </c>
      <c r="H1108" s="4" t="s">
        <v>799</v>
      </c>
      <c r="I1108" s="4" t="s">
        <v>819</v>
      </c>
      <c r="J1108" s="4" t="s">
        <v>776</v>
      </c>
      <c r="K1108" s="4" t="s">
        <v>778</v>
      </c>
      <c r="L11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PharmaNoExpressMIAEZEUSARAMERICASEMEA</v>
      </c>
      <c r="M1108" s="7">
        <v>94710.552797200027</v>
      </c>
      <c r="N1108" s="4">
        <v>885</v>
      </c>
      <c r="O1108" s="13">
        <v>107.01757378214693</v>
      </c>
      <c r="P1108" s="8" t="s">
        <v>1100</v>
      </c>
      <c r="Q1108" s="12" t="s">
        <v>472</v>
      </c>
      <c r="R1108" s="12" t="s">
        <v>791</v>
      </c>
      <c r="S1108" s="12"/>
      <c r="T1108" s="12" t="s">
        <v>859</v>
      </c>
      <c r="U1108" s="22"/>
      <c r="V1108" s="12">
        <v>230</v>
      </c>
      <c r="W1108" s="12">
        <v>9.35</v>
      </c>
      <c r="X1108" s="12">
        <v>6.25</v>
      </c>
      <c r="Y1108" s="12">
        <v>5.95</v>
      </c>
      <c r="Z1108" s="12">
        <v>5.65</v>
      </c>
      <c r="AA1108" s="12">
        <v>5.4</v>
      </c>
      <c r="AB1108" s="12">
        <v>5.4</v>
      </c>
      <c r="AC1108" s="12">
        <v>5.4</v>
      </c>
      <c r="AD1108" s="12" t="s">
        <v>1084</v>
      </c>
      <c r="AE1108" s="12">
        <v>0.5</v>
      </c>
      <c r="AF1108" s="12" t="s">
        <v>881</v>
      </c>
      <c r="AG1108" s="12">
        <v>7.0000000000000007E-2</v>
      </c>
      <c r="AH1108" s="12"/>
      <c r="AI1108" s="12"/>
      <c r="AJ1108" s="12"/>
      <c r="AK1108" s="12"/>
      <c r="AL1108" s="16"/>
      <c r="AM1108" s="12" t="s">
        <v>1500</v>
      </c>
      <c r="AN1108" s="27">
        <f>VLOOKUP(Table24[[#This Row],[USD conversion]],Sheet2!A:B,2,FALSE)</f>
        <v>1</v>
      </c>
      <c r="AO1108" s="28">
        <f>Table24[[#This Row],[Min Charge]]*Table24[[#This Row],[Conversion Rate]]</f>
        <v>230</v>
      </c>
      <c r="AP1108" s="28">
        <f>Table24[[#This Row],[45]]*Table24[[#This Row],[Conversion Rate]]</f>
        <v>9.35</v>
      </c>
      <c r="AQ1108" s="28">
        <f>Table24[[#This Row],[100]]*Table24[[#This Row],[Conversion Rate]]</f>
        <v>6.25</v>
      </c>
      <c r="AR1108" s="28">
        <f>Table24[[#This Row],[200]]*Table24[[#This Row],[Conversion Rate]]</f>
        <v>5.95</v>
      </c>
      <c r="AS1108" s="28">
        <f>Table24[[#This Row],[300]]*Table24[[#This Row],[Conversion Rate]]</f>
        <v>5.65</v>
      </c>
      <c r="AT1108" s="28">
        <f>Table24[[#This Row],[500]]*Table24[[#This Row],[Conversion Rate]]</f>
        <v>5.4</v>
      </c>
      <c r="AU1108" s="28">
        <f>Table24[[#This Row],[1000]]*Table24[[#This Row],[Conversion Rate]]</f>
        <v>5.4</v>
      </c>
      <c r="AV1108" s="28">
        <f>Table24[[#This Row],[2500]]*Table24[[#This Row],[Conversion Rate]]</f>
        <v>5.4</v>
      </c>
      <c r="AW1108" s="28" t="e">
        <f>Table24[[#This Row],[5000]]*Table24[[#This Row],[Conversion Rate]]</f>
        <v>#VALUE!</v>
      </c>
      <c r="AX1108" s="28">
        <f>Table24[[#This Row],[All In/ ++]]</f>
        <v>0.5</v>
      </c>
      <c r="AY1108" s="28" t="e">
        <f>Table24[[#This Row],[FSC]]*Table24[[#This Row],[Conversion Rate]]</f>
        <v>#VALUE!</v>
      </c>
      <c r="AZ1108" s="28">
        <f>Table24[[#This Row],[SSC]]*Table24[[#This Row],[Conversion Rate]]</f>
        <v>7.0000000000000007E-2</v>
      </c>
      <c r="BA1108" s="28">
        <f>Table24[[#This Row],[Screening]]*Table24[[#This Row],[Conversion Rate]]</f>
        <v>0</v>
      </c>
      <c r="BB1108" s="28">
        <f>Table24[[#This Row],[Other Charges]]*Table24[[#This Row],[Conversion Rate]]</f>
        <v>0</v>
      </c>
      <c r="BC1108" s="28">
        <f>Table24[[#This Row],[Dry Ice Charge]]*Table24[[#This Row],[Conversion Rate]]</f>
        <v>0</v>
      </c>
      <c r="BD1108" s="28">
        <f>Table24[[#This Row],[SAF/kg]]*Table24[[#This Row],[Conversion Rate]]</f>
        <v>0</v>
      </c>
      <c r="BE1108" s="30" cm="1">
        <f t="array" ref="BE1108">IF(COUNTIFS(F$20:F$1213,F1108,G$20:G$1213,G1108)&gt;1,
    _xlfn.PERCENTRANK.INC(
        _xlfn._xlws.FILTER(AO$20:AO$1213, (F$20:F$1213=F1108)*(G$20:G$1213=G1108)*ISNUMBER(AO$20:AO$1213)),
        AO1108
    ),
    0
)</f>
        <v>0.75</v>
      </c>
      <c r="BF1108" s="28" t="str">
        <f t="shared" si="17"/>
        <v>Red</v>
      </c>
    </row>
    <row r="1109" spans="3:58" hidden="1">
      <c r="C1109" s="6" t="s">
        <v>20</v>
      </c>
      <c r="D1109" s="4" t="s">
        <v>21</v>
      </c>
      <c r="E1109" s="4" t="s">
        <v>22</v>
      </c>
      <c r="F1109" s="4" t="s">
        <v>85</v>
      </c>
      <c r="G1109" s="4" t="s">
        <v>122</v>
      </c>
      <c r="H1109" s="4" t="s">
        <v>799</v>
      </c>
      <c r="I1109" s="4" t="s">
        <v>812</v>
      </c>
      <c r="J1109" s="4" t="s">
        <v>776</v>
      </c>
      <c r="K1109" s="4" t="s">
        <v>776</v>
      </c>
      <c r="L11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PharmaNoExpressMIAGRUUSBRAMERICASAMERICAS</v>
      </c>
      <c r="M1109" s="7">
        <v>123096.94390300022</v>
      </c>
      <c r="N1109" s="4">
        <v>1715</v>
      </c>
      <c r="O1109" s="13">
        <v>71.776643675218793</v>
      </c>
      <c r="P1109" s="8" t="s">
        <v>1100</v>
      </c>
      <c r="Q1109" s="12" t="s">
        <v>472</v>
      </c>
      <c r="R1109" s="12" t="s">
        <v>791</v>
      </c>
      <c r="S1109" s="12"/>
      <c r="T1109" s="12" t="s">
        <v>859</v>
      </c>
      <c r="U1109" s="22"/>
      <c r="V1109" s="12">
        <v>230</v>
      </c>
      <c r="W1109" s="12">
        <v>4.5</v>
      </c>
      <c r="X1109" s="12">
        <v>3</v>
      </c>
      <c r="Y1109" s="12">
        <v>2.85</v>
      </c>
      <c r="Z1109" s="12">
        <v>2.75</v>
      </c>
      <c r="AA1109" s="12">
        <v>2.6</v>
      </c>
      <c r="AB1109" s="12">
        <v>2.6</v>
      </c>
      <c r="AC1109" s="12">
        <v>2.6</v>
      </c>
      <c r="AD1109" s="12" t="s">
        <v>1084</v>
      </c>
      <c r="AE1109" s="12">
        <v>0.5</v>
      </c>
      <c r="AF1109" s="12" t="s">
        <v>881</v>
      </c>
      <c r="AG1109" s="12">
        <v>7.0000000000000007E-2</v>
      </c>
      <c r="AH1109" s="12"/>
      <c r="AI1109" s="12"/>
      <c r="AJ1109" s="12"/>
      <c r="AK1109" s="12" t="s">
        <v>1089</v>
      </c>
      <c r="AL1109" s="16"/>
      <c r="AM1109" s="12" t="s">
        <v>1500</v>
      </c>
      <c r="AN1109" s="27">
        <f>VLOOKUP(Table24[[#This Row],[USD conversion]],Sheet2!A:B,2,FALSE)</f>
        <v>1</v>
      </c>
      <c r="AO1109" s="28">
        <f>Table24[[#This Row],[Min Charge]]*Table24[[#This Row],[Conversion Rate]]</f>
        <v>230</v>
      </c>
      <c r="AP1109" s="28">
        <f>Table24[[#This Row],[45]]*Table24[[#This Row],[Conversion Rate]]</f>
        <v>4.5</v>
      </c>
      <c r="AQ1109" s="28">
        <f>Table24[[#This Row],[100]]*Table24[[#This Row],[Conversion Rate]]</f>
        <v>3</v>
      </c>
      <c r="AR1109" s="28">
        <f>Table24[[#This Row],[200]]*Table24[[#This Row],[Conversion Rate]]</f>
        <v>2.85</v>
      </c>
      <c r="AS1109" s="28">
        <f>Table24[[#This Row],[300]]*Table24[[#This Row],[Conversion Rate]]</f>
        <v>2.75</v>
      </c>
      <c r="AT1109" s="28">
        <f>Table24[[#This Row],[500]]*Table24[[#This Row],[Conversion Rate]]</f>
        <v>2.6</v>
      </c>
      <c r="AU1109" s="28">
        <f>Table24[[#This Row],[1000]]*Table24[[#This Row],[Conversion Rate]]</f>
        <v>2.6</v>
      </c>
      <c r="AV1109" s="28">
        <f>Table24[[#This Row],[2500]]*Table24[[#This Row],[Conversion Rate]]</f>
        <v>2.6</v>
      </c>
      <c r="AW1109" s="28" t="e">
        <f>Table24[[#This Row],[5000]]*Table24[[#This Row],[Conversion Rate]]</f>
        <v>#VALUE!</v>
      </c>
      <c r="AX1109" s="28">
        <f>Table24[[#This Row],[All In/ ++]]</f>
        <v>0.5</v>
      </c>
      <c r="AY1109" s="28" t="e">
        <f>Table24[[#This Row],[FSC]]*Table24[[#This Row],[Conversion Rate]]</f>
        <v>#VALUE!</v>
      </c>
      <c r="AZ1109" s="28">
        <f>Table24[[#This Row],[SSC]]*Table24[[#This Row],[Conversion Rate]]</f>
        <v>7.0000000000000007E-2</v>
      </c>
      <c r="BA1109" s="28">
        <f>Table24[[#This Row],[Screening]]*Table24[[#This Row],[Conversion Rate]]</f>
        <v>0</v>
      </c>
      <c r="BB1109" s="28">
        <f>Table24[[#This Row],[Other Charges]]*Table24[[#This Row],[Conversion Rate]]</f>
        <v>0</v>
      </c>
      <c r="BC1109" s="28">
        <f>Table24[[#This Row],[Dry Ice Charge]]*Table24[[#This Row],[Conversion Rate]]</f>
        <v>0</v>
      </c>
      <c r="BD1109" s="28" t="e">
        <f>Table24[[#This Row],[SAF/kg]]*Table24[[#This Row],[Conversion Rate]]</f>
        <v>#VALUE!</v>
      </c>
      <c r="BE1109" s="30" cm="1">
        <f t="array" ref="BE1109">IF(COUNTIFS(F$20:F$1213,F1109,G$20:G$1213,G1109)&gt;1,
    _xlfn.PERCENTRANK.INC(
        _xlfn._xlws.FILTER(AO$20:AO$1213, (F$20:F$1213=F1109)*(G$20:G$1213=G1109)*ISNUMBER(AO$20:AO$1213)),
        AO1109
    ),
    0
)</f>
        <v>0.875</v>
      </c>
      <c r="BF1109" s="28" t="str">
        <f t="shared" si="17"/>
        <v>Red</v>
      </c>
    </row>
    <row r="1110" spans="3:58" hidden="1">
      <c r="C1110" s="6" t="s">
        <v>20</v>
      </c>
      <c r="D1110" s="4" t="s">
        <v>21</v>
      </c>
      <c r="E1110" s="4" t="s">
        <v>22</v>
      </c>
      <c r="F1110" s="4" t="s">
        <v>85</v>
      </c>
      <c r="G1110" s="4" t="s">
        <v>192</v>
      </c>
      <c r="H1110" s="4" t="s">
        <v>799</v>
      </c>
      <c r="I1110" s="4" t="s">
        <v>828</v>
      </c>
      <c r="J1110" s="4" t="s">
        <v>776</v>
      </c>
      <c r="K1110" s="4" t="s">
        <v>776</v>
      </c>
      <c r="L11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PharmaNoExpressMIALIMUSPEAMERICASAMERICAS</v>
      </c>
      <c r="M1110" s="7">
        <v>5885.8899559999991</v>
      </c>
      <c r="N1110" s="4">
        <v>282</v>
      </c>
      <c r="O1110" s="13">
        <v>20.871950198581558</v>
      </c>
      <c r="P1110" s="8" t="s">
        <v>1100</v>
      </c>
      <c r="Q1110" s="12" t="s">
        <v>472</v>
      </c>
      <c r="R1110" s="12" t="s">
        <v>791</v>
      </c>
      <c r="S1110" s="12"/>
      <c r="T1110" s="12" t="s">
        <v>859</v>
      </c>
      <c r="U1110" s="22"/>
      <c r="V1110" s="12">
        <v>230</v>
      </c>
      <c r="W1110" s="12">
        <v>4.8499999999999996</v>
      </c>
      <c r="X1110" s="12">
        <v>3.25</v>
      </c>
      <c r="Y1110" s="12">
        <v>3.1</v>
      </c>
      <c r="Z1110" s="12">
        <v>2.95</v>
      </c>
      <c r="AA1110" s="12">
        <v>2.8</v>
      </c>
      <c r="AB1110" s="12">
        <v>2.8</v>
      </c>
      <c r="AC1110" s="12">
        <v>2.8</v>
      </c>
      <c r="AD1110" s="12" t="s">
        <v>1084</v>
      </c>
      <c r="AE1110" s="12">
        <v>0.25</v>
      </c>
      <c r="AF1110" s="12" t="s">
        <v>881</v>
      </c>
      <c r="AG1110" s="12">
        <v>7.0000000000000007E-2</v>
      </c>
      <c r="AH1110" s="12"/>
      <c r="AI1110" s="12"/>
      <c r="AJ1110" s="12"/>
      <c r="AK1110" s="12" t="s">
        <v>1090</v>
      </c>
      <c r="AL1110" s="16"/>
      <c r="AM1110" s="12" t="s">
        <v>1500</v>
      </c>
      <c r="AN1110" s="27">
        <f>VLOOKUP(Table24[[#This Row],[USD conversion]],Sheet2!A:B,2,FALSE)</f>
        <v>1</v>
      </c>
      <c r="AO1110" s="28">
        <f>Table24[[#This Row],[Min Charge]]*Table24[[#This Row],[Conversion Rate]]</f>
        <v>230</v>
      </c>
      <c r="AP1110" s="28">
        <f>Table24[[#This Row],[45]]*Table24[[#This Row],[Conversion Rate]]</f>
        <v>4.8499999999999996</v>
      </c>
      <c r="AQ1110" s="28">
        <f>Table24[[#This Row],[100]]*Table24[[#This Row],[Conversion Rate]]</f>
        <v>3.25</v>
      </c>
      <c r="AR1110" s="28">
        <f>Table24[[#This Row],[200]]*Table24[[#This Row],[Conversion Rate]]</f>
        <v>3.1</v>
      </c>
      <c r="AS1110" s="28">
        <f>Table24[[#This Row],[300]]*Table24[[#This Row],[Conversion Rate]]</f>
        <v>2.95</v>
      </c>
      <c r="AT1110" s="28">
        <f>Table24[[#This Row],[500]]*Table24[[#This Row],[Conversion Rate]]</f>
        <v>2.8</v>
      </c>
      <c r="AU1110" s="28">
        <f>Table24[[#This Row],[1000]]*Table24[[#This Row],[Conversion Rate]]</f>
        <v>2.8</v>
      </c>
      <c r="AV1110" s="28">
        <f>Table24[[#This Row],[2500]]*Table24[[#This Row],[Conversion Rate]]</f>
        <v>2.8</v>
      </c>
      <c r="AW1110" s="28" t="e">
        <f>Table24[[#This Row],[5000]]*Table24[[#This Row],[Conversion Rate]]</f>
        <v>#VALUE!</v>
      </c>
      <c r="AX1110" s="28">
        <f>Table24[[#This Row],[All In/ ++]]</f>
        <v>0.25</v>
      </c>
      <c r="AY1110" s="28" t="e">
        <f>Table24[[#This Row],[FSC]]*Table24[[#This Row],[Conversion Rate]]</f>
        <v>#VALUE!</v>
      </c>
      <c r="AZ1110" s="28">
        <f>Table24[[#This Row],[SSC]]*Table24[[#This Row],[Conversion Rate]]</f>
        <v>7.0000000000000007E-2</v>
      </c>
      <c r="BA1110" s="28">
        <f>Table24[[#This Row],[Screening]]*Table24[[#This Row],[Conversion Rate]]</f>
        <v>0</v>
      </c>
      <c r="BB1110" s="28">
        <f>Table24[[#This Row],[Other Charges]]*Table24[[#This Row],[Conversion Rate]]</f>
        <v>0</v>
      </c>
      <c r="BC1110" s="28">
        <f>Table24[[#This Row],[Dry Ice Charge]]*Table24[[#This Row],[Conversion Rate]]</f>
        <v>0</v>
      </c>
      <c r="BD1110" s="28" t="e">
        <f>Table24[[#This Row],[SAF/kg]]*Table24[[#This Row],[Conversion Rate]]</f>
        <v>#VALUE!</v>
      </c>
      <c r="BE1110" s="30" cm="1">
        <f t="array" ref="BE1110">IF(COUNTIFS(F$20:F$1213,F1110,G$20:G$1213,G1110)&gt;1,
    _xlfn.PERCENTRANK.INC(
        _xlfn._xlws.FILTER(AO$20:AO$1213, (F$20:F$1213=F1110)*(G$20:G$1213=G1110)*ISNUMBER(AO$20:AO$1213)),
        AO1110
    ),
    0
)</f>
        <v>1</v>
      </c>
      <c r="BF1110" s="28" t="str">
        <f t="shared" si="17"/>
        <v>Red</v>
      </c>
    </row>
    <row r="1111" spans="3:58" hidden="1">
      <c r="C1111" s="6" t="s">
        <v>20</v>
      </c>
      <c r="D1111" s="4" t="s">
        <v>21</v>
      </c>
      <c r="E1111" s="4" t="s">
        <v>22</v>
      </c>
      <c r="F1111" s="4" t="s">
        <v>152</v>
      </c>
      <c r="G1111" s="4" t="s">
        <v>85</v>
      </c>
      <c r="H1111" s="4" t="s">
        <v>829</v>
      </c>
      <c r="I1111" s="4" t="s">
        <v>799</v>
      </c>
      <c r="J1111" s="4" t="s">
        <v>776</v>
      </c>
      <c r="K1111" s="4" t="s">
        <v>776</v>
      </c>
      <c r="L11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PharmaNoExpressSCLMIACLUSAMERICASAMERICAS</v>
      </c>
      <c r="M1111" s="7">
        <v>8609.068657200005</v>
      </c>
      <c r="N1111" s="4">
        <v>284</v>
      </c>
      <c r="O1111" s="13">
        <v>30.313622032394385</v>
      </c>
      <c r="P1111" s="8" t="s">
        <v>1100</v>
      </c>
      <c r="Q1111" s="12" t="s">
        <v>472</v>
      </c>
      <c r="R1111" s="12" t="s">
        <v>791</v>
      </c>
      <c r="S1111" s="12"/>
      <c r="T1111" s="12" t="s">
        <v>859</v>
      </c>
      <c r="U1111" s="22"/>
      <c r="V1111" s="12">
        <v>170</v>
      </c>
      <c r="W1111" s="12">
        <v>2.8</v>
      </c>
      <c r="X1111" s="12">
        <v>2.8</v>
      </c>
      <c r="Y1111" s="12">
        <v>2.8</v>
      </c>
      <c r="Z1111" s="12">
        <v>2.8</v>
      </c>
      <c r="AA1111" s="12">
        <v>2.8</v>
      </c>
      <c r="AB1111" s="12">
        <v>2.8</v>
      </c>
      <c r="AC1111" s="12">
        <v>2.8</v>
      </c>
      <c r="AD1111" s="12" t="s">
        <v>889</v>
      </c>
      <c r="AE1111" s="12">
        <v>0</v>
      </c>
      <c r="AF1111" s="12">
        <v>0</v>
      </c>
      <c r="AG1111" s="12">
        <v>0</v>
      </c>
      <c r="AH1111" s="12" t="s">
        <v>1091</v>
      </c>
      <c r="AI1111" s="12"/>
      <c r="AJ1111" s="12"/>
      <c r="AK1111" s="12"/>
      <c r="AL1111" s="16"/>
      <c r="AM1111" s="12" t="s">
        <v>1500</v>
      </c>
      <c r="AN1111" s="27">
        <f>VLOOKUP(Table24[[#This Row],[USD conversion]],Sheet2!A:B,2,FALSE)</f>
        <v>1</v>
      </c>
      <c r="AO1111" s="28">
        <f>Table24[[#This Row],[Min Charge]]*Table24[[#This Row],[Conversion Rate]]</f>
        <v>170</v>
      </c>
      <c r="AP1111" s="28">
        <f>Table24[[#This Row],[45]]*Table24[[#This Row],[Conversion Rate]]</f>
        <v>2.8</v>
      </c>
      <c r="AQ1111" s="28">
        <f>Table24[[#This Row],[100]]*Table24[[#This Row],[Conversion Rate]]</f>
        <v>2.8</v>
      </c>
      <c r="AR1111" s="28">
        <f>Table24[[#This Row],[200]]*Table24[[#This Row],[Conversion Rate]]</f>
        <v>2.8</v>
      </c>
      <c r="AS1111" s="28">
        <f>Table24[[#This Row],[300]]*Table24[[#This Row],[Conversion Rate]]</f>
        <v>2.8</v>
      </c>
      <c r="AT1111" s="28">
        <f>Table24[[#This Row],[500]]*Table24[[#This Row],[Conversion Rate]]</f>
        <v>2.8</v>
      </c>
      <c r="AU1111" s="28">
        <f>Table24[[#This Row],[1000]]*Table24[[#This Row],[Conversion Rate]]</f>
        <v>2.8</v>
      </c>
      <c r="AV1111" s="28">
        <f>Table24[[#This Row],[2500]]*Table24[[#This Row],[Conversion Rate]]</f>
        <v>2.8</v>
      </c>
      <c r="AW1111" s="28" t="e">
        <f>Table24[[#This Row],[5000]]*Table24[[#This Row],[Conversion Rate]]</f>
        <v>#VALUE!</v>
      </c>
      <c r="AX1111" s="28">
        <f>Table24[[#This Row],[All In/ ++]]</f>
        <v>0</v>
      </c>
      <c r="AY1111" s="28">
        <f>Table24[[#This Row],[FSC]]*Table24[[#This Row],[Conversion Rate]]</f>
        <v>0</v>
      </c>
      <c r="AZ1111" s="28">
        <f>Table24[[#This Row],[SSC]]*Table24[[#This Row],[Conversion Rate]]</f>
        <v>0</v>
      </c>
      <c r="BA1111" s="28" t="e">
        <f>Table24[[#This Row],[Screening]]*Table24[[#This Row],[Conversion Rate]]</f>
        <v>#VALUE!</v>
      </c>
      <c r="BB1111" s="28">
        <f>Table24[[#This Row],[Other Charges]]*Table24[[#This Row],[Conversion Rate]]</f>
        <v>0</v>
      </c>
      <c r="BC1111" s="28">
        <f>Table24[[#This Row],[Dry Ice Charge]]*Table24[[#This Row],[Conversion Rate]]</f>
        <v>0</v>
      </c>
      <c r="BD1111" s="28">
        <f>Table24[[#This Row],[SAF/kg]]*Table24[[#This Row],[Conversion Rate]]</f>
        <v>0</v>
      </c>
      <c r="BE1111" s="30" cm="1">
        <f t="array" ref="BE1111">IF(COUNTIFS(F$20:F$1213,F1111,G$20:G$1213,G1111)&gt;1,
    _xlfn.PERCENTRANK.INC(
        _xlfn._xlws.FILTER(AO$20:AO$1213, (F$20:F$1213=F1111)*(G$20:G$1213=G1111)*ISNUMBER(AO$20:AO$1213)),
        AO1111
    ),
    0
)</f>
        <v>0.75</v>
      </c>
      <c r="BF1111" s="28" t="str">
        <f t="shared" si="17"/>
        <v>Red</v>
      </c>
    </row>
    <row r="1112" spans="3:58" hidden="1">
      <c r="C1112" s="6" t="s">
        <v>20</v>
      </c>
      <c r="D1112" s="4" t="s">
        <v>21</v>
      </c>
      <c r="E1112" s="4" t="s">
        <v>36</v>
      </c>
      <c r="F1112" s="4" t="s">
        <v>66</v>
      </c>
      <c r="G1112" s="4" t="s">
        <v>44</v>
      </c>
      <c r="H1112" s="4" t="s">
        <v>799</v>
      </c>
      <c r="I1112" s="4" t="s">
        <v>816</v>
      </c>
      <c r="J1112" s="4" t="s">
        <v>776</v>
      </c>
      <c r="K1112" s="4" t="s">
        <v>777</v>
      </c>
      <c r="L11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PharmaNoStandardJFKMELUSAUAMERICASAPAC</v>
      </c>
      <c r="M1112" s="7">
        <v>61502.9</v>
      </c>
      <c r="N1112" s="4">
        <v>221</v>
      </c>
      <c r="O1112" s="13">
        <v>278.29366515837103</v>
      </c>
      <c r="P1112" s="8" t="s">
        <v>1100</v>
      </c>
      <c r="Q1112" s="12" t="s">
        <v>472</v>
      </c>
      <c r="R1112" s="12" t="s">
        <v>792</v>
      </c>
      <c r="S1112" s="12" t="s">
        <v>152</v>
      </c>
      <c r="T1112" s="12" t="s">
        <v>859</v>
      </c>
      <c r="U1112" s="22"/>
      <c r="V1112" s="12">
        <v>130</v>
      </c>
      <c r="W1112" s="12">
        <v>8.6999999999999993</v>
      </c>
      <c r="X1112" s="12">
        <v>5.8</v>
      </c>
      <c r="Y1112" s="12">
        <v>3.9</v>
      </c>
      <c r="Z1112" s="12">
        <v>3.7</v>
      </c>
      <c r="AA1112" s="12">
        <v>3.5</v>
      </c>
      <c r="AB1112" s="12">
        <v>3.5</v>
      </c>
      <c r="AC1112" s="12">
        <v>3.5</v>
      </c>
      <c r="AD1112" s="12" t="s">
        <v>1084</v>
      </c>
      <c r="AE1112" s="12">
        <v>0</v>
      </c>
      <c r="AF1112" s="12" t="s">
        <v>881</v>
      </c>
      <c r="AG1112" s="12">
        <v>0</v>
      </c>
      <c r="AH1112" s="12"/>
      <c r="AI1112" s="12"/>
      <c r="AJ1112" s="12"/>
      <c r="AK1112" s="12" t="s">
        <v>1092</v>
      </c>
      <c r="AL1112" s="16"/>
      <c r="AM1112" s="12" t="s">
        <v>1500</v>
      </c>
      <c r="AN1112" s="27">
        <f>VLOOKUP(Table24[[#This Row],[USD conversion]],Sheet2!A:B,2,FALSE)</f>
        <v>1</v>
      </c>
      <c r="AO1112" s="28">
        <f>Table24[[#This Row],[Min Charge]]*Table24[[#This Row],[Conversion Rate]]</f>
        <v>130</v>
      </c>
      <c r="AP1112" s="28">
        <f>Table24[[#This Row],[45]]*Table24[[#This Row],[Conversion Rate]]</f>
        <v>8.6999999999999993</v>
      </c>
      <c r="AQ1112" s="28">
        <f>Table24[[#This Row],[100]]*Table24[[#This Row],[Conversion Rate]]</f>
        <v>5.8</v>
      </c>
      <c r="AR1112" s="28">
        <f>Table24[[#This Row],[200]]*Table24[[#This Row],[Conversion Rate]]</f>
        <v>3.9</v>
      </c>
      <c r="AS1112" s="28">
        <f>Table24[[#This Row],[300]]*Table24[[#This Row],[Conversion Rate]]</f>
        <v>3.7</v>
      </c>
      <c r="AT1112" s="28">
        <f>Table24[[#This Row],[500]]*Table24[[#This Row],[Conversion Rate]]</f>
        <v>3.5</v>
      </c>
      <c r="AU1112" s="28">
        <f>Table24[[#This Row],[1000]]*Table24[[#This Row],[Conversion Rate]]</f>
        <v>3.5</v>
      </c>
      <c r="AV1112" s="28">
        <f>Table24[[#This Row],[2500]]*Table24[[#This Row],[Conversion Rate]]</f>
        <v>3.5</v>
      </c>
      <c r="AW1112" s="28" t="e">
        <f>Table24[[#This Row],[5000]]*Table24[[#This Row],[Conversion Rate]]</f>
        <v>#VALUE!</v>
      </c>
      <c r="AX1112" s="28">
        <f>Table24[[#This Row],[All In/ ++]]</f>
        <v>0</v>
      </c>
      <c r="AY1112" s="28" t="e">
        <f>Table24[[#This Row],[FSC]]*Table24[[#This Row],[Conversion Rate]]</f>
        <v>#VALUE!</v>
      </c>
      <c r="AZ1112" s="28">
        <f>Table24[[#This Row],[SSC]]*Table24[[#This Row],[Conversion Rate]]</f>
        <v>0</v>
      </c>
      <c r="BA1112" s="28">
        <f>Table24[[#This Row],[Screening]]*Table24[[#This Row],[Conversion Rate]]</f>
        <v>0</v>
      </c>
      <c r="BB1112" s="28">
        <f>Table24[[#This Row],[Other Charges]]*Table24[[#This Row],[Conversion Rate]]</f>
        <v>0</v>
      </c>
      <c r="BC1112" s="28">
        <f>Table24[[#This Row],[Dry Ice Charge]]*Table24[[#This Row],[Conversion Rate]]</f>
        <v>0</v>
      </c>
      <c r="BD1112" s="28" t="e">
        <f>Table24[[#This Row],[SAF/kg]]*Table24[[#This Row],[Conversion Rate]]</f>
        <v>#VALUE!</v>
      </c>
      <c r="BE1112" s="30" cm="1">
        <f t="array" ref="BE1112">IF(COUNTIFS(F$20:F$1213,F1112,G$20:G$1213,G1112)&gt;1,
    _xlfn.PERCENTRANK.INC(
        _xlfn._xlws.FILTER(AO$20:AO$1213, (F$20:F$1213=F1112)*(G$20:G$1213=G1112)*ISNUMBER(AO$20:AO$1213)),
        AO1112
    ),
    0
)</f>
        <v>0.111</v>
      </c>
      <c r="BF1112" s="28" t="str">
        <f t="shared" si="17"/>
        <v>Green</v>
      </c>
    </row>
    <row r="1113" spans="3:58" hidden="1">
      <c r="C1113" s="6" t="s">
        <v>20</v>
      </c>
      <c r="D1113" s="4" t="s">
        <v>21</v>
      </c>
      <c r="E1113" s="4" t="s">
        <v>36</v>
      </c>
      <c r="F1113" s="4" t="s">
        <v>37</v>
      </c>
      <c r="G1113" s="4" t="s">
        <v>38</v>
      </c>
      <c r="H1113" s="4" t="s">
        <v>799</v>
      </c>
      <c r="I1113" s="4" t="s">
        <v>814</v>
      </c>
      <c r="J1113" s="4" t="s">
        <v>776</v>
      </c>
      <c r="K1113" s="4" t="s">
        <v>777</v>
      </c>
      <c r="L11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PharmaNoStandardLAXAKLUSNZAMERICASAPAC</v>
      </c>
      <c r="M1113" s="7">
        <v>26820.481815999981</v>
      </c>
      <c r="N1113" s="4">
        <v>389</v>
      </c>
      <c r="O1113" s="13">
        <v>68.947254025706897</v>
      </c>
      <c r="P1113" s="8" t="s">
        <v>1100</v>
      </c>
      <c r="Q1113" s="12" t="s">
        <v>472</v>
      </c>
      <c r="R1113" s="12" t="s">
        <v>792</v>
      </c>
      <c r="S1113" s="12" t="s">
        <v>152</v>
      </c>
      <c r="T1113" s="12" t="s">
        <v>859</v>
      </c>
      <c r="U1113" s="22"/>
      <c r="V1113" s="12">
        <v>130</v>
      </c>
      <c r="W1113" s="12">
        <v>8.6999999999999993</v>
      </c>
      <c r="X1113" s="12">
        <v>5.8</v>
      </c>
      <c r="Y1113" s="12">
        <v>3.9</v>
      </c>
      <c r="Z1113" s="12">
        <v>3.7</v>
      </c>
      <c r="AA1113" s="12">
        <v>3.5</v>
      </c>
      <c r="AB1113" s="12">
        <v>3.5</v>
      </c>
      <c r="AC1113" s="12">
        <v>3.5</v>
      </c>
      <c r="AD1113" s="12" t="s">
        <v>1084</v>
      </c>
      <c r="AE1113" s="12">
        <v>0</v>
      </c>
      <c r="AF1113" s="12" t="s">
        <v>881</v>
      </c>
      <c r="AG1113" s="12">
        <v>0</v>
      </c>
      <c r="AH1113" s="12"/>
      <c r="AI1113" s="12"/>
      <c r="AJ1113" s="12"/>
      <c r="AK1113" s="12" t="s">
        <v>1092</v>
      </c>
      <c r="AL1113" s="16"/>
      <c r="AM1113" s="12" t="s">
        <v>1500</v>
      </c>
      <c r="AN1113" s="27">
        <f>VLOOKUP(Table24[[#This Row],[USD conversion]],Sheet2!A:B,2,FALSE)</f>
        <v>1</v>
      </c>
      <c r="AO1113" s="28">
        <f>Table24[[#This Row],[Min Charge]]*Table24[[#This Row],[Conversion Rate]]</f>
        <v>130</v>
      </c>
      <c r="AP1113" s="28">
        <f>Table24[[#This Row],[45]]*Table24[[#This Row],[Conversion Rate]]</f>
        <v>8.6999999999999993</v>
      </c>
      <c r="AQ1113" s="28">
        <f>Table24[[#This Row],[100]]*Table24[[#This Row],[Conversion Rate]]</f>
        <v>5.8</v>
      </c>
      <c r="AR1113" s="28">
        <f>Table24[[#This Row],[200]]*Table24[[#This Row],[Conversion Rate]]</f>
        <v>3.9</v>
      </c>
      <c r="AS1113" s="28">
        <f>Table24[[#This Row],[300]]*Table24[[#This Row],[Conversion Rate]]</f>
        <v>3.7</v>
      </c>
      <c r="AT1113" s="28">
        <f>Table24[[#This Row],[500]]*Table24[[#This Row],[Conversion Rate]]</f>
        <v>3.5</v>
      </c>
      <c r="AU1113" s="28">
        <f>Table24[[#This Row],[1000]]*Table24[[#This Row],[Conversion Rate]]</f>
        <v>3.5</v>
      </c>
      <c r="AV1113" s="28">
        <f>Table24[[#This Row],[2500]]*Table24[[#This Row],[Conversion Rate]]</f>
        <v>3.5</v>
      </c>
      <c r="AW1113" s="28" t="e">
        <f>Table24[[#This Row],[5000]]*Table24[[#This Row],[Conversion Rate]]</f>
        <v>#VALUE!</v>
      </c>
      <c r="AX1113" s="28">
        <f>Table24[[#This Row],[All In/ ++]]</f>
        <v>0</v>
      </c>
      <c r="AY1113" s="28" t="e">
        <f>Table24[[#This Row],[FSC]]*Table24[[#This Row],[Conversion Rate]]</f>
        <v>#VALUE!</v>
      </c>
      <c r="AZ1113" s="28">
        <f>Table24[[#This Row],[SSC]]*Table24[[#This Row],[Conversion Rate]]</f>
        <v>0</v>
      </c>
      <c r="BA1113" s="28">
        <f>Table24[[#This Row],[Screening]]*Table24[[#This Row],[Conversion Rate]]</f>
        <v>0</v>
      </c>
      <c r="BB1113" s="28">
        <f>Table24[[#This Row],[Other Charges]]*Table24[[#This Row],[Conversion Rate]]</f>
        <v>0</v>
      </c>
      <c r="BC1113" s="28">
        <f>Table24[[#This Row],[Dry Ice Charge]]*Table24[[#This Row],[Conversion Rate]]</f>
        <v>0</v>
      </c>
      <c r="BD1113" s="28" t="e">
        <f>Table24[[#This Row],[SAF/kg]]*Table24[[#This Row],[Conversion Rate]]</f>
        <v>#VALUE!</v>
      </c>
      <c r="BE1113" s="30" cm="1">
        <f t="array" ref="BE1113">IF(COUNTIFS(F$20:F$1213,F1113,G$20:G$1213,G1113)&gt;1,
    _xlfn.PERCENTRANK.INC(
        _xlfn._xlws.FILTER(AO$20:AO$1213, (F$20:F$1213=F1113)*(G$20:G$1213=G1113)*ISNUMBER(AO$20:AO$1213)),
        AO1113
    ),
    0
)</f>
        <v>0.4</v>
      </c>
      <c r="BF1113" s="28" t="str">
        <f t="shared" si="17"/>
        <v>Orange</v>
      </c>
    </row>
    <row r="1114" spans="3:58" hidden="1">
      <c r="C1114" s="6" t="s">
        <v>20</v>
      </c>
      <c r="D1114" s="4" t="s">
        <v>472</v>
      </c>
      <c r="E1114" s="4" t="s">
        <v>22</v>
      </c>
      <c r="F1114" s="4" t="s">
        <v>31</v>
      </c>
      <c r="G1114" s="4" t="s">
        <v>122</v>
      </c>
      <c r="H1114" s="4" t="s">
        <v>799</v>
      </c>
      <c r="I1114" s="4" t="s">
        <v>812</v>
      </c>
      <c r="J1114" s="4" t="s">
        <v>776</v>
      </c>
      <c r="K1114" s="4" t="s">
        <v>776</v>
      </c>
      <c r="L11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PharmaYesExpressEWRGRUUSBRAMERICASAMERICAS</v>
      </c>
      <c r="M1114" s="7">
        <v>73604.310000000012</v>
      </c>
      <c r="N1114" s="4">
        <v>350</v>
      </c>
      <c r="O1114" s="13">
        <v>210.2980285714286</v>
      </c>
      <c r="P1114" s="8" t="s">
        <v>1100</v>
      </c>
      <c r="Q1114" s="12" t="s">
        <v>472</v>
      </c>
      <c r="R1114" s="12" t="s">
        <v>791</v>
      </c>
      <c r="S1114" s="12" t="s">
        <v>66</v>
      </c>
      <c r="T1114" s="12" t="s">
        <v>859</v>
      </c>
      <c r="U1114" s="22"/>
      <c r="V1114" s="12">
        <v>230</v>
      </c>
      <c r="W1114" s="12">
        <v>4.75</v>
      </c>
      <c r="X1114" s="12">
        <v>3.1500000000000004</v>
      </c>
      <c r="Y1114" s="12">
        <v>2.1</v>
      </c>
      <c r="Z1114" s="12">
        <v>2</v>
      </c>
      <c r="AA1114" s="12">
        <v>1.9</v>
      </c>
      <c r="AB1114" s="12">
        <v>1.9</v>
      </c>
      <c r="AC1114" s="12">
        <v>1.9</v>
      </c>
      <c r="AD1114" s="12" t="s">
        <v>1084</v>
      </c>
      <c r="AE1114" s="12">
        <v>0.5</v>
      </c>
      <c r="AF1114" s="12"/>
      <c r="AG1114" s="12">
        <v>7.0000000000000007E-2</v>
      </c>
      <c r="AH1114" s="12"/>
      <c r="AI1114" s="12"/>
      <c r="AJ1114" s="12"/>
      <c r="AK1114" s="12" t="s">
        <v>1093</v>
      </c>
      <c r="AL1114" s="16"/>
      <c r="AM1114" s="12" t="s">
        <v>1500</v>
      </c>
      <c r="AN1114" s="27">
        <f>VLOOKUP(Table24[[#This Row],[USD conversion]],Sheet2!A:B,2,FALSE)</f>
        <v>1</v>
      </c>
      <c r="AO1114" s="28">
        <f>Table24[[#This Row],[Min Charge]]*Table24[[#This Row],[Conversion Rate]]</f>
        <v>230</v>
      </c>
      <c r="AP1114" s="28">
        <f>Table24[[#This Row],[45]]*Table24[[#This Row],[Conversion Rate]]</f>
        <v>4.75</v>
      </c>
      <c r="AQ1114" s="28">
        <f>Table24[[#This Row],[100]]*Table24[[#This Row],[Conversion Rate]]</f>
        <v>3.1500000000000004</v>
      </c>
      <c r="AR1114" s="28">
        <f>Table24[[#This Row],[200]]*Table24[[#This Row],[Conversion Rate]]</f>
        <v>2.1</v>
      </c>
      <c r="AS1114" s="28">
        <f>Table24[[#This Row],[300]]*Table24[[#This Row],[Conversion Rate]]</f>
        <v>2</v>
      </c>
      <c r="AT1114" s="28">
        <f>Table24[[#This Row],[500]]*Table24[[#This Row],[Conversion Rate]]</f>
        <v>1.9</v>
      </c>
      <c r="AU1114" s="28">
        <f>Table24[[#This Row],[1000]]*Table24[[#This Row],[Conversion Rate]]</f>
        <v>1.9</v>
      </c>
      <c r="AV1114" s="28">
        <f>Table24[[#This Row],[2500]]*Table24[[#This Row],[Conversion Rate]]</f>
        <v>1.9</v>
      </c>
      <c r="AW1114" s="28" t="e">
        <f>Table24[[#This Row],[5000]]*Table24[[#This Row],[Conversion Rate]]</f>
        <v>#VALUE!</v>
      </c>
      <c r="AX1114" s="28">
        <f>Table24[[#This Row],[All In/ ++]]</f>
        <v>0.5</v>
      </c>
      <c r="AY1114" s="28">
        <f>Table24[[#This Row],[FSC]]*Table24[[#This Row],[Conversion Rate]]</f>
        <v>0</v>
      </c>
      <c r="AZ1114" s="28">
        <f>Table24[[#This Row],[SSC]]*Table24[[#This Row],[Conversion Rate]]</f>
        <v>7.0000000000000007E-2</v>
      </c>
      <c r="BA1114" s="28">
        <f>Table24[[#This Row],[Screening]]*Table24[[#This Row],[Conversion Rate]]</f>
        <v>0</v>
      </c>
      <c r="BB1114" s="28">
        <f>Table24[[#This Row],[Other Charges]]*Table24[[#This Row],[Conversion Rate]]</f>
        <v>0</v>
      </c>
      <c r="BC1114" s="28">
        <f>Table24[[#This Row],[Dry Ice Charge]]*Table24[[#This Row],[Conversion Rate]]</f>
        <v>0</v>
      </c>
      <c r="BD1114" s="28" t="e">
        <f>Table24[[#This Row],[SAF/kg]]*Table24[[#This Row],[Conversion Rate]]</f>
        <v>#VALUE!</v>
      </c>
      <c r="BE1114" s="30" cm="1">
        <f t="array" ref="BE1114">IF(COUNTIFS(F$20:F$1213,F1114,G$20:G$1213,G1114)&gt;1,
    _xlfn.PERCENTRANK.INC(
        _xlfn._xlws.FILTER(AO$20:AO$1213, (F$20:F$1213=F1114)*(G$20:G$1213=G1114)*ISNUMBER(AO$20:AO$1213)),
        AO1114
    ),
    0
)</f>
        <v>1</v>
      </c>
      <c r="BF1114" s="28" t="str">
        <f t="shared" si="17"/>
        <v>Red</v>
      </c>
    </row>
    <row r="1115" spans="3:58" hidden="1">
      <c r="C1115" s="6" t="s">
        <v>20</v>
      </c>
      <c r="D1115" s="4" t="s">
        <v>472</v>
      </c>
      <c r="E1115" s="4" t="s">
        <v>22</v>
      </c>
      <c r="F1115" s="4" t="s">
        <v>153</v>
      </c>
      <c r="G1115" s="4" t="s">
        <v>85</v>
      </c>
      <c r="H1115" s="4" t="s">
        <v>819</v>
      </c>
      <c r="I1115" s="4" t="s">
        <v>799</v>
      </c>
      <c r="J1115" s="4" t="s">
        <v>778</v>
      </c>
      <c r="K1115" s="4" t="s">
        <v>776</v>
      </c>
      <c r="L11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PharmaYesExpressEZEMIAARUSEMEAAMERICAS</v>
      </c>
      <c r="M1115" s="7">
        <v>88251.952703599993</v>
      </c>
      <c r="N1115" s="4">
        <v>387</v>
      </c>
      <c r="O1115" s="13">
        <v>228.04122145633073</v>
      </c>
      <c r="P1115" s="8" t="s">
        <v>1100</v>
      </c>
      <c r="Q1115" s="12" t="s">
        <v>472</v>
      </c>
      <c r="R1115" s="12" t="s">
        <v>792</v>
      </c>
      <c r="S1115" s="12" t="s">
        <v>152</v>
      </c>
      <c r="T1115" s="12" t="s">
        <v>859</v>
      </c>
      <c r="U1115" s="22"/>
      <c r="V1115" s="12">
        <v>350</v>
      </c>
      <c r="W1115" s="12">
        <v>3.5</v>
      </c>
      <c r="X1115" s="12">
        <v>3.5</v>
      </c>
      <c r="Y1115" s="12">
        <v>3.5</v>
      </c>
      <c r="Z1115" s="12">
        <v>3.5</v>
      </c>
      <c r="AA1115" s="12">
        <v>3.5</v>
      </c>
      <c r="AB1115" s="12">
        <v>3.5</v>
      </c>
      <c r="AC1115" s="12">
        <v>3.5</v>
      </c>
      <c r="AD1115" s="12"/>
      <c r="AE1115" s="12">
        <v>0</v>
      </c>
      <c r="AF1115" s="12">
        <v>0</v>
      </c>
      <c r="AG1115" s="12">
        <v>0</v>
      </c>
      <c r="AH1115" s="12" t="s">
        <v>1086</v>
      </c>
      <c r="AI1115" s="12" t="s">
        <v>21</v>
      </c>
      <c r="AJ1115" s="12"/>
      <c r="AK1115" s="12" t="s">
        <v>1094</v>
      </c>
      <c r="AL1115" s="16"/>
      <c r="AM1115" s="12" t="s">
        <v>1500</v>
      </c>
      <c r="AN1115" s="27">
        <f>VLOOKUP(Table24[[#This Row],[USD conversion]],Sheet2!A:B,2,FALSE)</f>
        <v>1</v>
      </c>
      <c r="AO1115" s="28">
        <f>Table24[[#This Row],[Min Charge]]*Table24[[#This Row],[Conversion Rate]]</f>
        <v>350</v>
      </c>
      <c r="AP1115" s="28">
        <f>Table24[[#This Row],[45]]*Table24[[#This Row],[Conversion Rate]]</f>
        <v>3.5</v>
      </c>
      <c r="AQ1115" s="28">
        <f>Table24[[#This Row],[100]]*Table24[[#This Row],[Conversion Rate]]</f>
        <v>3.5</v>
      </c>
      <c r="AR1115" s="28">
        <f>Table24[[#This Row],[200]]*Table24[[#This Row],[Conversion Rate]]</f>
        <v>3.5</v>
      </c>
      <c r="AS1115" s="28">
        <f>Table24[[#This Row],[300]]*Table24[[#This Row],[Conversion Rate]]</f>
        <v>3.5</v>
      </c>
      <c r="AT1115" s="28">
        <f>Table24[[#This Row],[500]]*Table24[[#This Row],[Conversion Rate]]</f>
        <v>3.5</v>
      </c>
      <c r="AU1115" s="28">
        <f>Table24[[#This Row],[1000]]*Table24[[#This Row],[Conversion Rate]]</f>
        <v>3.5</v>
      </c>
      <c r="AV1115" s="28">
        <f>Table24[[#This Row],[2500]]*Table24[[#This Row],[Conversion Rate]]</f>
        <v>3.5</v>
      </c>
      <c r="AW1115" s="28">
        <f>Table24[[#This Row],[5000]]*Table24[[#This Row],[Conversion Rate]]</f>
        <v>0</v>
      </c>
      <c r="AX1115" s="28">
        <f>Table24[[#This Row],[All In/ ++]]</f>
        <v>0</v>
      </c>
      <c r="AY1115" s="28">
        <f>Table24[[#This Row],[FSC]]*Table24[[#This Row],[Conversion Rate]]</f>
        <v>0</v>
      </c>
      <c r="AZ1115" s="28">
        <f>Table24[[#This Row],[SSC]]*Table24[[#This Row],[Conversion Rate]]</f>
        <v>0</v>
      </c>
      <c r="BA1115" s="28" t="e">
        <f>Table24[[#This Row],[Screening]]*Table24[[#This Row],[Conversion Rate]]</f>
        <v>#VALUE!</v>
      </c>
      <c r="BB1115" s="28" t="e">
        <f>Table24[[#This Row],[Other Charges]]*Table24[[#This Row],[Conversion Rate]]</f>
        <v>#VALUE!</v>
      </c>
      <c r="BC1115" s="28">
        <f>Table24[[#This Row],[Dry Ice Charge]]*Table24[[#This Row],[Conversion Rate]]</f>
        <v>0</v>
      </c>
      <c r="BD1115" s="28" t="e">
        <f>Table24[[#This Row],[SAF/kg]]*Table24[[#This Row],[Conversion Rate]]</f>
        <v>#VALUE!</v>
      </c>
      <c r="BE1115" s="30" cm="1">
        <f t="array" ref="BE1115">IF(COUNTIFS(F$20:F$1213,F1115,G$20:G$1213,G1115)&gt;1,
    _xlfn.PERCENTRANK.INC(
        _xlfn._xlws.FILTER(AO$20:AO$1213, (F$20:F$1213=F1115)*(G$20:G$1213=G1115)*ISNUMBER(AO$20:AO$1213)),
        AO1115
    ),
    0
)</f>
        <v>1</v>
      </c>
      <c r="BF1115" s="28" t="str">
        <f t="shared" si="17"/>
        <v>Red</v>
      </c>
    </row>
    <row r="1116" spans="3:58" hidden="1">
      <c r="C1116" s="6" t="s">
        <v>20</v>
      </c>
      <c r="D1116" s="4" t="s">
        <v>472</v>
      </c>
      <c r="E1116" s="4" t="s">
        <v>22</v>
      </c>
      <c r="F1116" s="4" t="s">
        <v>51</v>
      </c>
      <c r="G1116" s="4" t="s">
        <v>122</v>
      </c>
      <c r="H1116" s="4" t="s">
        <v>800</v>
      </c>
      <c r="I1116" s="4" t="s">
        <v>812</v>
      </c>
      <c r="J1116" s="4" t="s">
        <v>778</v>
      </c>
      <c r="K1116" s="4" t="s">
        <v>776</v>
      </c>
      <c r="L11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PharmaYesExpressFRAGRUDEBREMEAAMERICAS</v>
      </c>
      <c r="M1116" s="7">
        <v>14147.979999999996</v>
      </c>
      <c r="N1116" s="4">
        <v>310</v>
      </c>
      <c r="O1116" s="13">
        <v>45.638645161290306</v>
      </c>
      <c r="P1116" s="8" t="s">
        <v>1100</v>
      </c>
      <c r="Q1116" s="12" t="s">
        <v>472</v>
      </c>
      <c r="R1116" s="12" t="s">
        <v>791</v>
      </c>
      <c r="S1116" s="12"/>
      <c r="T1116" s="12" t="s">
        <v>837</v>
      </c>
      <c r="U1116" s="22">
        <v>1</v>
      </c>
      <c r="V1116" s="12">
        <v>125</v>
      </c>
      <c r="W1116" s="12">
        <v>3.2</v>
      </c>
      <c r="X1116" s="12">
        <v>3.2</v>
      </c>
      <c r="Y1116" s="12">
        <v>3.2</v>
      </c>
      <c r="Z1116" s="12">
        <v>3.2</v>
      </c>
      <c r="AA1116" s="12">
        <v>3.2</v>
      </c>
      <c r="AB1116" s="12">
        <v>3.2</v>
      </c>
      <c r="AC1116" s="12">
        <v>3.2</v>
      </c>
      <c r="AD1116" s="12" t="s">
        <v>1095</v>
      </c>
      <c r="AE1116" s="12">
        <v>0.25</v>
      </c>
      <c r="AF1116" s="12">
        <v>0</v>
      </c>
      <c r="AG1116" s="12" t="s">
        <v>1096</v>
      </c>
      <c r="AH1116" s="12"/>
      <c r="AI1116" s="12" t="s">
        <v>1097</v>
      </c>
      <c r="AJ1116" s="12">
        <v>0.05</v>
      </c>
      <c r="AK1116" s="12"/>
      <c r="AL1116" s="16"/>
      <c r="AM1116" s="12" t="s">
        <v>1503</v>
      </c>
      <c r="AN1116" s="27">
        <f>VLOOKUP(Table24[[#This Row],[USD conversion]],Sheet2!A:B,2,FALSE)</f>
        <v>1.1715</v>
      </c>
      <c r="AO1116" s="28">
        <f>Table24[[#This Row],[Min Charge]]*Table24[[#This Row],[Conversion Rate]]</f>
        <v>146.4375</v>
      </c>
      <c r="AP1116" s="28">
        <f>Table24[[#This Row],[45]]*Table24[[#This Row],[Conversion Rate]]</f>
        <v>3.7488000000000001</v>
      </c>
      <c r="AQ1116" s="28">
        <f>Table24[[#This Row],[100]]*Table24[[#This Row],[Conversion Rate]]</f>
        <v>3.7488000000000001</v>
      </c>
      <c r="AR1116" s="28">
        <f>Table24[[#This Row],[200]]*Table24[[#This Row],[Conversion Rate]]</f>
        <v>3.7488000000000001</v>
      </c>
      <c r="AS1116" s="28">
        <f>Table24[[#This Row],[300]]*Table24[[#This Row],[Conversion Rate]]</f>
        <v>3.7488000000000001</v>
      </c>
      <c r="AT1116" s="28">
        <f>Table24[[#This Row],[500]]*Table24[[#This Row],[Conversion Rate]]</f>
        <v>3.7488000000000001</v>
      </c>
      <c r="AU1116" s="28">
        <f>Table24[[#This Row],[1000]]*Table24[[#This Row],[Conversion Rate]]</f>
        <v>3.7488000000000001</v>
      </c>
      <c r="AV1116" s="28">
        <f>Table24[[#This Row],[2500]]*Table24[[#This Row],[Conversion Rate]]</f>
        <v>3.7488000000000001</v>
      </c>
      <c r="AW1116" s="28" t="e">
        <f>Table24[[#This Row],[5000]]*Table24[[#This Row],[Conversion Rate]]</f>
        <v>#VALUE!</v>
      </c>
      <c r="AX1116" s="28">
        <f>Table24[[#This Row],[All In/ ++]]</f>
        <v>0.25</v>
      </c>
      <c r="AY1116" s="28">
        <f>Table24[[#This Row],[FSC]]*Table24[[#This Row],[Conversion Rate]]</f>
        <v>0</v>
      </c>
      <c r="AZ1116" s="28" t="e">
        <f>Table24[[#This Row],[SSC]]*Table24[[#This Row],[Conversion Rate]]</f>
        <v>#VALUE!</v>
      </c>
      <c r="BA1116" s="28">
        <f>Table24[[#This Row],[Screening]]*Table24[[#This Row],[Conversion Rate]]</f>
        <v>0</v>
      </c>
      <c r="BB1116" s="28" t="e">
        <f>Table24[[#This Row],[Other Charges]]*Table24[[#This Row],[Conversion Rate]]</f>
        <v>#VALUE!</v>
      </c>
      <c r="BC1116" s="28">
        <f>Table24[[#This Row],[Dry Ice Charge]]*Table24[[#This Row],[Conversion Rate]]</f>
        <v>5.8575000000000002E-2</v>
      </c>
      <c r="BD1116" s="28">
        <f>Table24[[#This Row],[SAF/kg]]*Table24[[#This Row],[Conversion Rate]]</f>
        <v>0</v>
      </c>
      <c r="BE1116" s="30" cm="1">
        <f t="array" ref="BE1116">IF(COUNTIFS(F$20:F$1213,F1116,G$20:G$1213,G1116)&gt;1,
    _xlfn.PERCENTRANK.INC(
        _xlfn._xlws.FILTER(AO$20:AO$1213, (F$20:F$1213=F1116)*(G$20:G$1213=G1116)*ISNUMBER(AO$20:AO$1213)),
        AO1116
    ),
    0
)</f>
        <v>0</v>
      </c>
      <c r="BF1116" s="28" t="str">
        <f t="shared" si="17"/>
        <v>Green</v>
      </c>
    </row>
    <row r="1117" spans="3:58" hidden="1">
      <c r="C1117" s="6" t="s">
        <v>20</v>
      </c>
      <c r="D1117" s="4" t="s">
        <v>472</v>
      </c>
      <c r="E1117" s="4" t="s">
        <v>22</v>
      </c>
      <c r="F1117" s="4" t="s">
        <v>122</v>
      </c>
      <c r="G1117" s="4" t="s">
        <v>85</v>
      </c>
      <c r="H1117" s="4" t="s">
        <v>812</v>
      </c>
      <c r="I1117" s="4" t="s">
        <v>799</v>
      </c>
      <c r="J1117" s="4" t="s">
        <v>776</v>
      </c>
      <c r="K1117" s="4" t="s">
        <v>776</v>
      </c>
      <c r="L11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PharmaYesExpressGRUMIABRUSAMERICASAMERICAS</v>
      </c>
      <c r="M1117" s="7">
        <v>289294.37210940017</v>
      </c>
      <c r="N1117" s="4">
        <v>850</v>
      </c>
      <c r="O1117" s="13">
        <v>340.34632012870605</v>
      </c>
      <c r="P1117" s="8" t="s">
        <v>1100</v>
      </c>
      <c r="Q1117" s="12" t="s">
        <v>472</v>
      </c>
      <c r="R1117" s="12" t="s">
        <v>791</v>
      </c>
      <c r="S1117" s="12"/>
      <c r="T1117" s="12" t="s">
        <v>859</v>
      </c>
      <c r="U1117" s="22"/>
      <c r="V1117" s="12">
        <v>120</v>
      </c>
      <c r="W1117" s="12">
        <v>4.5</v>
      </c>
      <c r="X1117" s="12">
        <v>3.4</v>
      </c>
      <c r="Y1117" s="12">
        <v>3</v>
      </c>
      <c r="Z1117" s="12">
        <v>3</v>
      </c>
      <c r="AA1117" s="12">
        <v>3</v>
      </c>
      <c r="AB1117" s="12">
        <v>2.8</v>
      </c>
      <c r="AC1117" s="12">
        <v>2.5</v>
      </c>
      <c r="AD1117" s="12" t="s">
        <v>889</v>
      </c>
      <c r="AE1117" s="12">
        <v>0</v>
      </c>
      <c r="AF1117" s="12">
        <v>0</v>
      </c>
      <c r="AG1117" s="12">
        <v>0</v>
      </c>
      <c r="AH1117" s="12" t="s">
        <v>1088</v>
      </c>
      <c r="AI1117" s="12"/>
      <c r="AJ1117" s="12"/>
      <c r="AK1117" s="12"/>
      <c r="AL1117" s="16"/>
      <c r="AM1117" s="12" t="s">
        <v>1500</v>
      </c>
      <c r="AN1117" s="27">
        <f>VLOOKUP(Table24[[#This Row],[USD conversion]],Sheet2!A:B,2,FALSE)</f>
        <v>1</v>
      </c>
      <c r="AO1117" s="28">
        <f>Table24[[#This Row],[Min Charge]]*Table24[[#This Row],[Conversion Rate]]</f>
        <v>120</v>
      </c>
      <c r="AP1117" s="28">
        <f>Table24[[#This Row],[45]]*Table24[[#This Row],[Conversion Rate]]</f>
        <v>4.5</v>
      </c>
      <c r="AQ1117" s="28">
        <f>Table24[[#This Row],[100]]*Table24[[#This Row],[Conversion Rate]]</f>
        <v>3.4</v>
      </c>
      <c r="AR1117" s="28">
        <f>Table24[[#This Row],[200]]*Table24[[#This Row],[Conversion Rate]]</f>
        <v>3</v>
      </c>
      <c r="AS1117" s="28">
        <f>Table24[[#This Row],[300]]*Table24[[#This Row],[Conversion Rate]]</f>
        <v>3</v>
      </c>
      <c r="AT1117" s="28">
        <f>Table24[[#This Row],[500]]*Table24[[#This Row],[Conversion Rate]]</f>
        <v>3</v>
      </c>
      <c r="AU1117" s="28">
        <f>Table24[[#This Row],[1000]]*Table24[[#This Row],[Conversion Rate]]</f>
        <v>2.8</v>
      </c>
      <c r="AV1117" s="28">
        <f>Table24[[#This Row],[2500]]*Table24[[#This Row],[Conversion Rate]]</f>
        <v>2.5</v>
      </c>
      <c r="AW1117" s="28" t="e">
        <f>Table24[[#This Row],[5000]]*Table24[[#This Row],[Conversion Rate]]</f>
        <v>#VALUE!</v>
      </c>
      <c r="AX1117" s="28">
        <f>Table24[[#This Row],[All In/ ++]]</f>
        <v>0</v>
      </c>
      <c r="AY1117" s="28">
        <f>Table24[[#This Row],[FSC]]*Table24[[#This Row],[Conversion Rate]]</f>
        <v>0</v>
      </c>
      <c r="AZ1117" s="28">
        <f>Table24[[#This Row],[SSC]]*Table24[[#This Row],[Conversion Rate]]</f>
        <v>0</v>
      </c>
      <c r="BA1117" s="28" t="e">
        <f>Table24[[#This Row],[Screening]]*Table24[[#This Row],[Conversion Rate]]</f>
        <v>#VALUE!</v>
      </c>
      <c r="BB1117" s="28">
        <f>Table24[[#This Row],[Other Charges]]*Table24[[#This Row],[Conversion Rate]]</f>
        <v>0</v>
      </c>
      <c r="BC1117" s="28">
        <f>Table24[[#This Row],[Dry Ice Charge]]*Table24[[#This Row],[Conversion Rate]]</f>
        <v>0</v>
      </c>
      <c r="BD1117" s="28">
        <f>Table24[[#This Row],[SAF/kg]]*Table24[[#This Row],[Conversion Rate]]</f>
        <v>0</v>
      </c>
      <c r="BE1117" s="30" cm="1">
        <f t="array" ref="BE1117">IF(COUNTIFS(F$20:F$1213,F1117,G$20:G$1213,G1117)&gt;1,
    _xlfn.PERCENTRANK.INC(
        _xlfn._xlws.FILTER(AO$20:AO$1213, (F$20:F$1213=F1117)*(G$20:G$1213=G1117)*ISNUMBER(AO$20:AO$1213)),
        AO1117
    ),
    0
)</f>
        <v>0</v>
      </c>
      <c r="BF1117" s="28" t="str">
        <f t="shared" si="17"/>
        <v>Green</v>
      </c>
    </row>
    <row r="1118" spans="3:58" hidden="1">
      <c r="C1118" s="6" t="s">
        <v>20</v>
      </c>
      <c r="D1118" s="4" t="s">
        <v>472</v>
      </c>
      <c r="E1118" s="4" t="s">
        <v>22</v>
      </c>
      <c r="F1118" s="4" t="s">
        <v>86</v>
      </c>
      <c r="G1118" s="4" t="s">
        <v>122</v>
      </c>
      <c r="H1118" s="4" t="s">
        <v>795</v>
      </c>
      <c r="I1118" s="4" t="s">
        <v>812</v>
      </c>
      <c r="J1118" s="4" t="s">
        <v>778</v>
      </c>
      <c r="K1118" s="4" t="s">
        <v>776</v>
      </c>
      <c r="L11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PharmaYesExpressLHRGRUGBBREMEAAMERICAS</v>
      </c>
      <c r="M1118" s="7">
        <v>8847.9599999999991</v>
      </c>
      <c r="N1118" s="4">
        <v>294</v>
      </c>
      <c r="O1118" s="13">
        <v>30.095102040816325</v>
      </c>
      <c r="P1118" s="8" t="s">
        <v>1100</v>
      </c>
      <c r="Q1118" s="12" t="s">
        <v>472</v>
      </c>
      <c r="R1118" s="12" t="s">
        <v>791</v>
      </c>
      <c r="S1118" s="12"/>
      <c r="T1118" s="12" t="s">
        <v>861</v>
      </c>
      <c r="U1118" s="22">
        <v>1</v>
      </c>
      <c r="V1118" s="12">
        <v>128</v>
      </c>
      <c r="W1118" s="12">
        <v>5.2</v>
      </c>
      <c r="X1118" s="12">
        <v>5</v>
      </c>
      <c r="Y1118" s="12">
        <v>4.9000000000000004</v>
      </c>
      <c r="Z1118" s="12">
        <v>4.8</v>
      </c>
      <c r="AA1118" s="12">
        <v>4.7</v>
      </c>
      <c r="AB1118" s="12">
        <v>4.7</v>
      </c>
      <c r="AC1118" s="12">
        <v>4.7</v>
      </c>
      <c r="AD1118" s="12" t="s">
        <v>1095</v>
      </c>
      <c r="AE1118" s="12">
        <v>0.2</v>
      </c>
      <c r="AF1118" s="12">
        <v>0</v>
      </c>
      <c r="AG1118" s="12" t="s">
        <v>1098</v>
      </c>
      <c r="AH1118" s="12"/>
      <c r="AI1118" s="12">
        <v>74.709999999999994</v>
      </c>
      <c r="AJ1118" s="12">
        <v>0.06</v>
      </c>
      <c r="AK1118" s="12" t="s">
        <v>1099</v>
      </c>
      <c r="AL1118" s="16"/>
      <c r="AM1118" s="12" t="s">
        <v>1504</v>
      </c>
      <c r="AN1118" s="27">
        <f>VLOOKUP(Table24[[#This Row],[USD conversion]],Sheet2!A:B,2,FALSE)</f>
        <v>1.3593999999999999</v>
      </c>
      <c r="AO1118" s="28">
        <f>Table24[[#This Row],[Min Charge]]*Table24[[#This Row],[Conversion Rate]]</f>
        <v>174.00319999999999</v>
      </c>
      <c r="AP1118" s="28">
        <f>Table24[[#This Row],[45]]*Table24[[#This Row],[Conversion Rate]]</f>
        <v>7.0688800000000001</v>
      </c>
      <c r="AQ1118" s="28">
        <f>Table24[[#This Row],[100]]*Table24[[#This Row],[Conversion Rate]]</f>
        <v>6.7969999999999997</v>
      </c>
      <c r="AR1118" s="28">
        <f>Table24[[#This Row],[200]]*Table24[[#This Row],[Conversion Rate]]</f>
        <v>6.66106</v>
      </c>
      <c r="AS1118" s="28">
        <f>Table24[[#This Row],[300]]*Table24[[#This Row],[Conversion Rate]]</f>
        <v>6.5251199999999994</v>
      </c>
      <c r="AT1118" s="28">
        <f>Table24[[#This Row],[500]]*Table24[[#This Row],[Conversion Rate]]</f>
        <v>6.3891799999999996</v>
      </c>
      <c r="AU1118" s="28">
        <f>Table24[[#This Row],[1000]]*Table24[[#This Row],[Conversion Rate]]</f>
        <v>6.3891799999999996</v>
      </c>
      <c r="AV1118" s="28">
        <f>Table24[[#This Row],[2500]]*Table24[[#This Row],[Conversion Rate]]</f>
        <v>6.3891799999999996</v>
      </c>
      <c r="AW1118" s="28" t="e">
        <f>Table24[[#This Row],[5000]]*Table24[[#This Row],[Conversion Rate]]</f>
        <v>#VALUE!</v>
      </c>
      <c r="AX1118" s="28">
        <f>Table24[[#This Row],[All In/ ++]]</f>
        <v>0.2</v>
      </c>
      <c r="AY1118" s="28">
        <f>Table24[[#This Row],[FSC]]*Table24[[#This Row],[Conversion Rate]]</f>
        <v>0</v>
      </c>
      <c r="AZ1118" s="28" t="e">
        <f>Table24[[#This Row],[SSC]]*Table24[[#This Row],[Conversion Rate]]</f>
        <v>#VALUE!</v>
      </c>
      <c r="BA1118" s="28">
        <f>Table24[[#This Row],[Screening]]*Table24[[#This Row],[Conversion Rate]]</f>
        <v>0</v>
      </c>
      <c r="BB1118" s="28">
        <f>Table24[[#This Row],[Other Charges]]*Table24[[#This Row],[Conversion Rate]]</f>
        <v>101.56077399999998</v>
      </c>
      <c r="BC1118" s="28">
        <f>Table24[[#This Row],[Dry Ice Charge]]*Table24[[#This Row],[Conversion Rate]]</f>
        <v>8.1563999999999998E-2</v>
      </c>
      <c r="BD1118" s="28" t="e">
        <f>Table24[[#This Row],[SAF/kg]]*Table24[[#This Row],[Conversion Rate]]</f>
        <v>#VALUE!</v>
      </c>
      <c r="BE1118" s="30" cm="1">
        <f t="array" ref="BE1118">IF(COUNTIFS(F$20:F$1213,F1118,G$20:G$1213,G1118)&gt;1,
    _xlfn.PERCENTRANK.INC(
        _xlfn._xlws.FILTER(AO$20:AO$1213, (F$20:F$1213=F1118)*(G$20:G$1213=G1118)*ISNUMBER(AO$20:AO$1213)),
        AO1118
    ),
    0
)</f>
        <v>0.25</v>
      </c>
      <c r="BF1118" s="28" t="str">
        <f t="shared" si="17"/>
        <v>Orange</v>
      </c>
    </row>
    <row r="1119" spans="3:58">
      <c r="C1119" s="6" t="s">
        <v>20</v>
      </c>
      <c r="D1119" s="4" t="s">
        <v>472</v>
      </c>
      <c r="E1119" s="4" t="s">
        <v>22</v>
      </c>
      <c r="F1119" s="4" t="s">
        <v>85</v>
      </c>
      <c r="G1119" s="4" t="s">
        <v>153</v>
      </c>
      <c r="H1119" s="4" t="s">
        <v>799</v>
      </c>
      <c r="I1119" s="4" t="s">
        <v>819</v>
      </c>
      <c r="J1119" s="4" t="s">
        <v>776</v>
      </c>
      <c r="K1119" s="4" t="s">
        <v>778</v>
      </c>
      <c r="L111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PharmaYesExpressMIAEZEUSARAMERICASEMEA</v>
      </c>
      <c r="M1119" s="7">
        <v>73280.964255199913</v>
      </c>
      <c r="N1119" s="4">
        <v>436</v>
      </c>
      <c r="O1119" s="13">
        <v>168.07560608990806</v>
      </c>
      <c r="P1119" s="8" t="s">
        <v>1100</v>
      </c>
      <c r="Q1119" s="12" t="s">
        <v>472</v>
      </c>
      <c r="R1119" s="12" t="s">
        <v>791</v>
      </c>
      <c r="S1119" s="12"/>
      <c r="T1119" s="12" t="s">
        <v>859</v>
      </c>
      <c r="U1119" s="22"/>
      <c r="V1119" s="12">
        <v>230</v>
      </c>
      <c r="W1119" s="12">
        <v>9.35</v>
      </c>
      <c r="X1119" s="12">
        <v>6.25</v>
      </c>
      <c r="Y1119" s="12">
        <v>5.95</v>
      </c>
      <c r="Z1119" s="12">
        <v>5.65</v>
      </c>
      <c r="AA1119" s="12">
        <v>5.4</v>
      </c>
      <c r="AB1119" s="12">
        <v>5.4</v>
      </c>
      <c r="AC1119" s="12">
        <v>5.4</v>
      </c>
      <c r="AD1119" s="12" t="s">
        <v>1084</v>
      </c>
      <c r="AE1119" s="12">
        <v>0.5</v>
      </c>
      <c r="AF1119" s="12" t="s">
        <v>881</v>
      </c>
      <c r="AG1119" s="12">
        <v>7.0000000000000007E-2</v>
      </c>
      <c r="AH1119" s="12"/>
      <c r="AI1119" s="12"/>
      <c r="AJ1119" s="12"/>
      <c r="AK1119" s="12"/>
      <c r="AL1119" s="16"/>
      <c r="AM1119" s="12" t="s">
        <v>1500</v>
      </c>
      <c r="AN1119" s="27">
        <f>VLOOKUP(Table24[[#This Row],[USD conversion]],Sheet2!A:B,2,FALSE)</f>
        <v>1</v>
      </c>
      <c r="AO1119" s="28">
        <f>Table24[[#This Row],[Min Charge]]*Table24[[#This Row],[Conversion Rate]]</f>
        <v>230</v>
      </c>
      <c r="AP1119" s="28">
        <f>Table24[[#This Row],[45]]*Table24[[#This Row],[Conversion Rate]]</f>
        <v>9.35</v>
      </c>
      <c r="AQ1119" s="28">
        <f>Table24[[#This Row],[100]]*Table24[[#This Row],[Conversion Rate]]</f>
        <v>6.25</v>
      </c>
      <c r="AR1119" s="28">
        <f>Table24[[#This Row],[200]]*Table24[[#This Row],[Conversion Rate]]</f>
        <v>5.95</v>
      </c>
      <c r="AS1119" s="28">
        <f>Table24[[#This Row],[300]]*Table24[[#This Row],[Conversion Rate]]</f>
        <v>5.65</v>
      </c>
      <c r="AT1119" s="28">
        <f>Table24[[#This Row],[500]]*Table24[[#This Row],[Conversion Rate]]</f>
        <v>5.4</v>
      </c>
      <c r="AU1119" s="28">
        <f>Table24[[#This Row],[1000]]*Table24[[#This Row],[Conversion Rate]]</f>
        <v>5.4</v>
      </c>
      <c r="AV1119" s="28">
        <f>Table24[[#This Row],[2500]]*Table24[[#This Row],[Conversion Rate]]</f>
        <v>5.4</v>
      </c>
      <c r="AW1119" s="28" t="e">
        <f>Table24[[#This Row],[5000]]*Table24[[#This Row],[Conversion Rate]]</f>
        <v>#VALUE!</v>
      </c>
      <c r="AX1119" s="28">
        <f>Table24[[#This Row],[All In/ ++]]</f>
        <v>0.5</v>
      </c>
      <c r="AY1119" s="28" t="e">
        <f>Table24[[#This Row],[FSC]]*Table24[[#This Row],[Conversion Rate]]</f>
        <v>#VALUE!</v>
      </c>
      <c r="AZ1119" s="28">
        <f>Table24[[#This Row],[SSC]]*Table24[[#This Row],[Conversion Rate]]</f>
        <v>7.0000000000000007E-2</v>
      </c>
      <c r="BA1119" s="28">
        <f>Table24[[#This Row],[Screening]]*Table24[[#This Row],[Conversion Rate]]</f>
        <v>0</v>
      </c>
      <c r="BB1119" s="28">
        <f>Table24[[#This Row],[Other Charges]]*Table24[[#This Row],[Conversion Rate]]</f>
        <v>0</v>
      </c>
      <c r="BC1119" s="28">
        <f>Table24[[#This Row],[Dry Ice Charge]]*Table24[[#This Row],[Conversion Rate]]</f>
        <v>0</v>
      </c>
      <c r="BD1119" s="28">
        <f>Table24[[#This Row],[SAF/kg]]*Table24[[#This Row],[Conversion Rate]]</f>
        <v>0</v>
      </c>
      <c r="BE1119" s="30" cm="1">
        <f t="array" ref="BE1119">IF(COUNTIFS(F$20:F$1213,F1119,G$20:G$1213,G1119)&gt;1,
    _xlfn.PERCENTRANK.INC(
        _xlfn._xlws.FILTER(AO$20:AO$1213, (F$20:F$1213=F1119)*(G$20:G$1213=G1119)*ISNUMBER(AO$20:AO$1213)),
        AO1119
    ),
    0
)</f>
        <v>0.75</v>
      </c>
      <c r="BF1119" s="28" t="str">
        <f t="shared" si="17"/>
        <v>Red</v>
      </c>
    </row>
    <row r="1120" spans="3:58" hidden="1">
      <c r="C1120" s="6" t="s">
        <v>20</v>
      </c>
      <c r="D1120" s="4" t="s">
        <v>472</v>
      </c>
      <c r="E1120" s="4" t="s">
        <v>22</v>
      </c>
      <c r="F1120" s="4" t="s">
        <v>85</v>
      </c>
      <c r="G1120" s="4" t="s">
        <v>122</v>
      </c>
      <c r="H1120" s="4" t="s">
        <v>799</v>
      </c>
      <c r="I1120" s="4" t="s">
        <v>812</v>
      </c>
      <c r="J1120" s="4" t="s">
        <v>776</v>
      </c>
      <c r="K1120" s="4" t="s">
        <v>776</v>
      </c>
      <c r="L112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PharmaYesExpressMIAGRUUSBRAMERICASAMERICAS</v>
      </c>
      <c r="M1120" s="7">
        <v>81817.189002199942</v>
      </c>
      <c r="N1120" s="4">
        <v>746</v>
      </c>
      <c r="O1120" s="13">
        <v>109.67451608873986</v>
      </c>
      <c r="P1120" s="8" t="s">
        <v>1100</v>
      </c>
      <c r="Q1120" s="12" t="s">
        <v>472</v>
      </c>
      <c r="R1120" s="12" t="s">
        <v>791</v>
      </c>
      <c r="S1120" s="12"/>
      <c r="T1120" s="12" t="s">
        <v>859</v>
      </c>
      <c r="U1120" s="22"/>
      <c r="V1120" s="12">
        <v>230</v>
      </c>
      <c r="W1120" s="12">
        <v>4.5</v>
      </c>
      <c r="X1120" s="12">
        <v>3</v>
      </c>
      <c r="Y1120" s="12">
        <v>2.85</v>
      </c>
      <c r="Z1120" s="12">
        <v>2.75</v>
      </c>
      <c r="AA1120" s="12">
        <v>2.6</v>
      </c>
      <c r="AB1120" s="12">
        <v>2.6</v>
      </c>
      <c r="AC1120" s="12">
        <v>2.6</v>
      </c>
      <c r="AD1120" s="12" t="s">
        <v>1084</v>
      </c>
      <c r="AE1120" s="12">
        <v>0.5</v>
      </c>
      <c r="AF1120" s="12" t="s">
        <v>881</v>
      </c>
      <c r="AG1120" s="12">
        <v>7.0000000000000007E-2</v>
      </c>
      <c r="AH1120" s="12"/>
      <c r="AI1120" s="12"/>
      <c r="AJ1120" s="12"/>
      <c r="AK1120" s="12" t="s">
        <v>1089</v>
      </c>
      <c r="AL1120" s="16"/>
      <c r="AM1120" s="12" t="s">
        <v>1500</v>
      </c>
      <c r="AN1120" s="27">
        <f>VLOOKUP(Table24[[#This Row],[USD conversion]],Sheet2!A:B,2,FALSE)</f>
        <v>1</v>
      </c>
      <c r="AO1120" s="28">
        <f>Table24[[#This Row],[Min Charge]]*Table24[[#This Row],[Conversion Rate]]</f>
        <v>230</v>
      </c>
      <c r="AP1120" s="28">
        <f>Table24[[#This Row],[45]]*Table24[[#This Row],[Conversion Rate]]</f>
        <v>4.5</v>
      </c>
      <c r="AQ1120" s="28">
        <f>Table24[[#This Row],[100]]*Table24[[#This Row],[Conversion Rate]]</f>
        <v>3</v>
      </c>
      <c r="AR1120" s="28">
        <f>Table24[[#This Row],[200]]*Table24[[#This Row],[Conversion Rate]]</f>
        <v>2.85</v>
      </c>
      <c r="AS1120" s="28">
        <f>Table24[[#This Row],[300]]*Table24[[#This Row],[Conversion Rate]]</f>
        <v>2.75</v>
      </c>
      <c r="AT1120" s="28">
        <f>Table24[[#This Row],[500]]*Table24[[#This Row],[Conversion Rate]]</f>
        <v>2.6</v>
      </c>
      <c r="AU1120" s="28">
        <f>Table24[[#This Row],[1000]]*Table24[[#This Row],[Conversion Rate]]</f>
        <v>2.6</v>
      </c>
      <c r="AV1120" s="28">
        <f>Table24[[#This Row],[2500]]*Table24[[#This Row],[Conversion Rate]]</f>
        <v>2.6</v>
      </c>
      <c r="AW1120" s="28" t="e">
        <f>Table24[[#This Row],[5000]]*Table24[[#This Row],[Conversion Rate]]</f>
        <v>#VALUE!</v>
      </c>
      <c r="AX1120" s="28">
        <f>Table24[[#This Row],[All In/ ++]]</f>
        <v>0.5</v>
      </c>
      <c r="AY1120" s="28" t="e">
        <f>Table24[[#This Row],[FSC]]*Table24[[#This Row],[Conversion Rate]]</f>
        <v>#VALUE!</v>
      </c>
      <c r="AZ1120" s="28">
        <f>Table24[[#This Row],[SSC]]*Table24[[#This Row],[Conversion Rate]]</f>
        <v>7.0000000000000007E-2</v>
      </c>
      <c r="BA1120" s="28">
        <f>Table24[[#This Row],[Screening]]*Table24[[#This Row],[Conversion Rate]]</f>
        <v>0</v>
      </c>
      <c r="BB1120" s="28">
        <f>Table24[[#This Row],[Other Charges]]*Table24[[#This Row],[Conversion Rate]]</f>
        <v>0</v>
      </c>
      <c r="BC1120" s="28">
        <f>Table24[[#This Row],[Dry Ice Charge]]*Table24[[#This Row],[Conversion Rate]]</f>
        <v>0</v>
      </c>
      <c r="BD1120" s="28" t="e">
        <f>Table24[[#This Row],[SAF/kg]]*Table24[[#This Row],[Conversion Rate]]</f>
        <v>#VALUE!</v>
      </c>
      <c r="BE1120" s="30" cm="1">
        <f t="array" ref="BE1120">IF(COUNTIFS(F$20:F$1213,F1120,G$20:G$1213,G1120)&gt;1,
    _xlfn.PERCENTRANK.INC(
        _xlfn._xlws.FILTER(AO$20:AO$1213, (F$20:F$1213=F1120)*(G$20:G$1213=G1120)*ISNUMBER(AO$20:AO$1213)),
        AO1120
    ),
    0
)</f>
        <v>0.875</v>
      </c>
      <c r="BF1120" s="28" t="str">
        <f t="shared" si="17"/>
        <v>Red</v>
      </c>
    </row>
    <row r="1121" spans="3:58">
      <c r="C1121" s="6" t="s">
        <v>28</v>
      </c>
      <c r="D1121" s="4" t="s">
        <v>21</v>
      </c>
      <c r="E1121" s="4" t="s">
        <v>36</v>
      </c>
      <c r="F1121" s="4" t="s">
        <v>37</v>
      </c>
      <c r="G1121" s="4" t="s">
        <v>51</v>
      </c>
      <c r="H1121" s="4" t="s">
        <v>799</v>
      </c>
      <c r="I1121" s="4" t="s">
        <v>800</v>
      </c>
      <c r="J1121" s="4" t="s">
        <v>776</v>
      </c>
      <c r="K1121" s="4" t="s">
        <v>778</v>
      </c>
      <c r="L112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AviationNoStandardLAXFRAUSDEAMERICASEMEA</v>
      </c>
      <c r="M1121" s="7">
        <v>2642.3817450000015</v>
      </c>
      <c r="N1121" s="4">
        <v>254</v>
      </c>
      <c r="O1121" s="13">
        <v>10.403077736220478</v>
      </c>
      <c r="P1121" s="8" t="s">
        <v>1110</v>
      </c>
      <c r="Q1121" s="12" t="s">
        <v>472</v>
      </c>
      <c r="R1121" s="12" t="s">
        <v>792</v>
      </c>
      <c r="S1121" s="12" t="s">
        <v>216</v>
      </c>
      <c r="T1121" s="12" t="s">
        <v>859</v>
      </c>
      <c r="U1121" s="22">
        <v>0</v>
      </c>
      <c r="V1121" s="12">
        <v>80</v>
      </c>
      <c r="W1121" s="12">
        <v>1</v>
      </c>
      <c r="X1121" s="12">
        <v>1</v>
      </c>
      <c r="Y1121" s="12">
        <v>0.95</v>
      </c>
      <c r="Z1121" s="12">
        <v>0.9</v>
      </c>
      <c r="AA1121" s="12">
        <v>0.85</v>
      </c>
      <c r="AB1121" s="12"/>
      <c r="AC1121" s="12"/>
      <c r="AD1121" s="12" t="s">
        <v>888</v>
      </c>
      <c r="AE1121" s="12">
        <v>0</v>
      </c>
      <c r="AF1121" s="12">
        <v>0</v>
      </c>
      <c r="AG1121" s="12" t="s">
        <v>1101</v>
      </c>
      <c r="AH1121" s="12">
        <v>0</v>
      </c>
      <c r="AI1121" s="12">
        <v>0</v>
      </c>
      <c r="AJ1121" s="12">
        <v>0</v>
      </c>
      <c r="AK1121" s="12">
        <v>0</v>
      </c>
      <c r="AL1121" s="16"/>
      <c r="AM1121" s="12" t="s">
        <v>1500</v>
      </c>
      <c r="AN1121" s="27">
        <f>VLOOKUP(Table24[[#This Row],[USD conversion]],Sheet2!A:B,2,FALSE)</f>
        <v>1</v>
      </c>
      <c r="AO1121" s="28">
        <f>Table24[[#This Row],[Min Charge]]*Table24[[#This Row],[Conversion Rate]]</f>
        <v>80</v>
      </c>
      <c r="AP1121" s="28">
        <f>Table24[[#This Row],[45]]*Table24[[#This Row],[Conversion Rate]]</f>
        <v>1</v>
      </c>
      <c r="AQ1121" s="28">
        <f>Table24[[#This Row],[100]]*Table24[[#This Row],[Conversion Rate]]</f>
        <v>1</v>
      </c>
      <c r="AR1121" s="28">
        <f>Table24[[#This Row],[200]]*Table24[[#This Row],[Conversion Rate]]</f>
        <v>0.95</v>
      </c>
      <c r="AS1121" s="28">
        <f>Table24[[#This Row],[300]]*Table24[[#This Row],[Conversion Rate]]</f>
        <v>0.9</v>
      </c>
      <c r="AT1121" s="28">
        <f>Table24[[#This Row],[500]]*Table24[[#This Row],[Conversion Rate]]</f>
        <v>0.85</v>
      </c>
      <c r="AU1121" s="28">
        <f>Table24[[#This Row],[1000]]*Table24[[#This Row],[Conversion Rate]]</f>
        <v>0</v>
      </c>
      <c r="AV1121" s="28">
        <f>Table24[[#This Row],[2500]]*Table24[[#This Row],[Conversion Rate]]</f>
        <v>0</v>
      </c>
      <c r="AW1121" s="28" t="e">
        <f>Table24[[#This Row],[5000]]*Table24[[#This Row],[Conversion Rate]]</f>
        <v>#VALUE!</v>
      </c>
      <c r="AX1121" s="28">
        <f>Table24[[#This Row],[All In/ ++]]</f>
        <v>0</v>
      </c>
      <c r="AY1121" s="28">
        <f>Table24[[#This Row],[FSC]]*Table24[[#This Row],[Conversion Rate]]</f>
        <v>0</v>
      </c>
      <c r="AZ1121" s="28" t="e">
        <f>Table24[[#This Row],[SSC]]*Table24[[#This Row],[Conversion Rate]]</f>
        <v>#VALUE!</v>
      </c>
      <c r="BA1121" s="28">
        <f>Table24[[#This Row],[Screening]]*Table24[[#This Row],[Conversion Rate]]</f>
        <v>0</v>
      </c>
      <c r="BB1121" s="28">
        <f>Table24[[#This Row],[Other Charges]]*Table24[[#This Row],[Conversion Rate]]</f>
        <v>0</v>
      </c>
      <c r="BC1121" s="28">
        <f>Table24[[#This Row],[Dry Ice Charge]]*Table24[[#This Row],[Conversion Rate]]</f>
        <v>0</v>
      </c>
      <c r="BD1121" s="28">
        <f>Table24[[#This Row],[SAF/kg]]*Table24[[#This Row],[Conversion Rate]]</f>
        <v>0</v>
      </c>
      <c r="BE1121" s="30" cm="1">
        <f t="array" ref="BE1121">IF(COUNTIFS(F$20:F$1213,F1121,G$20:G$1213,G1121)&gt;1,
    _xlfn.PERCENTRANK.INC(
        _xlfn._xlws.FILTER(AO$20:AO$1213, (F$20:F$1213=F1121)*(G$20:G$1213=G1121)*ISNUMBER(AO$20:AO$1213)),
        AO1121
    ),
    0
)</f>
        <v>0</v>
      </c>
      <c r="BF1121" s="28" t="str">
        <f t="shared" si="17"/>
        <v>Green</v>
      </c>
    </row>
    <row r="1122" spans="3:58" hidden="1">
      <c r="C1122" s="6" t="s">
        <v>20</v>
      </c>
      <c r="D1122" s="4" t="s">
        <v>21</v>
      </c>
      <c r="E1122" s="4" t="s">
        <v>22</v>
      </c>
      <c r="F1122" s="4" t="s">
        <v>165</v>
      </c>
      <c r="G1122" s="4" t="s">
        <v>85</v>
      </c>
      <c r="H1122" s="4" t="s">
        <v>826</v>
      </c>
      <c r="I1122" s="4" t="s">
        <v>799</v>
      </c>
      <c r="J1122" s="4" t="s">
        <v>776</v>
      </c>
      <c r="K1122" s="4" t="s">
        <v>776</v>
      </c>
      <c r="L112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PharmaNoExpressBOGMIACOUSAMERICASAMERICAS</v>
      </c>
      <c r="M1122" s="7">
        <v>12304.262462800001</v>
      </c>
      <c r="N1122" s="4">
        <v>364</v>
      </c>
      <c r="O1122" s="13">
        <v>33.802918853846158</v>
      </c>
      <c r="P1122" s="8" t="s">
        <v>1110</v>
      </c>
      <c r="Q1122" s="12" t="s">
        <v>472</v>
      </c>
      <c r="R1122" s="12" t="s">
        <v>792</v>
      </c>
      <c r="S1122" s="12" t="s">
        <v>1102</v>
      </c>
      <c r="T1122" s="12" t="s">
        <v>859</v>
      </c>
      <c r="U1122" s="22">
        <v>0</v>
      </c>
      <c r="V1122" s="12">
        <v>144</v>
      </c>
      <c r="W1122" s="12">
        <v>2.08</v>
      </c>
      <c r="X1122" s="12">
        <v>2.08</v>
      </c>
      <c r="Y1122" s="12">
        <v>2.08</v>
      </c>
      <c r="Z1122" s="12">
        <v>2.08</v>
      </c>
      <c r="AA1122" s="12">
        <v>2.08</v>
      </c>
      <c r="AB1122" s="12"/>
      <c r="AC1122" s="12"/>
      <c r="AD1122" s="12" t="s">
        <v>888</v>
      </c>
      <c r="AE1122" s="12">
        <v>0</v>
      </c>
      <c r="AF1122" s="12">
        <v>0</v>
      </c>
      <c r="AG1122" s="12" t="s">
        <v>1101</v>
      </c>
      <c r="AH1122" s="12">
        <v>0</v>
      </c>
      <c r="AI1122" s="12">
        <v>0</v>
      </c>
      <c r="AJ1122" s="12">
        <v>0</v>
      </c>
      <c r="AK1122" s="12">
        <v>0</v>
      </c>
      <c r="AL1122" s="16"/>
      <c r="AM1122" s="12" t="s">
        <v>1500</v>
      </c>
      <c r="AN1122" s="27">
        <f>VLOOKUP(Table24[[#This Row],[USD conversion]],Sheet2!A:B,2,FALSE)</f>
        <v>1</v>
      </c>
      <c r="AO1122" s="28">
        <f>Table24[[#This Row],[Min Charge]]*Table24[[#This Row],[Conversion Rate]]</f>
        <v>144</v>
      </c>
      <c r="AP1122" s="28">
        <f>Table24[[#This Row],[45]]*Table24[[#This Row],[Conversion Rate]]</f>
        <v>2.08</v>
      </c>
      <c r="AQ1122" s="28">
        <f>Table24[[#This Row],[100]]*Table24[[#This Row],[Conversion Rate]]</f>
        <v>2.08</v>
      </c>
      <c r="AR1122" s="28">
        <f>Table24[[#This Row],[200]]*Table24[[#This Row],[Conversion Rate]]</f>
        <v>2.08</v>
      </c>
      <c r="AS1122" s="28">
        <f>Table24[[#This Row],[300]]*Table24[[#This Row],[Conversion Rate]]</f>
        <v>2.08</v>
      </c>
      <c r="AT1122" s="28">
        <f>Table24[[#This Row],[500]]*Table24[[#This Row],[Conversion Rate]]</f>
        <v>2.08</v>
      </c>
      <c r="AU1122" s="28">
        <f>Table24[[#This Row],[1000]]*Table24[[#This Row],[Conversion Rate]]</f>
        <v>0</v>
      </c>
      <c r="AV1122" s="28">
        <f>Table24[[#This Row],[2500]]*Table24[[#This Row],[Conversion Rate]]</f>
        <v>0</v>
      </c>
      <c r="AW1122" s="28" t="e">
        <f>Table24[[#This Row],[5000]]*Table24[[#This Row],[Conversion Rate]]</f>
        <v>#VALUE!</v>
      </c>
      <c r="AX1122" s="28">
        <f>Table24[[#This Row],[All In/ ++]]</f>
        <v>0</v>
      </c>
      <c r="AY1122" s="28">
        <f>Table24[[#This Row],[FSC]]*Table24[[#This Row],[Conversion Rate]]</f>
        <v>0</v>
      </c>
      <c r="AZ1122" s="28" t="e">
        <f>Table24[[#This Row],[SSC]]*Table24[[#This Row],[Conversion Rate]]</f>
        <v>#VALUE!</v>
      </c>
      <c r="BA1122" s="28">
        <f>Table24[[#This Row],[Screening]]*Table24[[#This Row],[Conversion Rate]]</f>
        <v>0</v>
      </c>
      <c r="BB1122" s="28">
        <f>Table24[[#This Row],[Other Charges]]*Table24[[#This Row],[Conversion Rate]]</f>
        <v>0</v>
      </c>
      <c r="BC1122" s="28">
        <f>Table24[[#This Row],[Dry Ice Charge]]*Table24[[#This Row],[Conversion Rate]]</f>
        <v>0</v>
      </c>
      <c r="BD1122" s="28">
        <f>Table24[[#This Row],[SAF/kg]]*Table24[[#This Row],[Conversion Rate]]</f>
        <v>0</v>
      </c>
      <c r="BE1122" s="30" cm="1">
        <f t="array" ref="BE1122">IF(COUNTIFS(F$20:F$1213,F1122,G$20:G$1213,G1122)&gt;1,
    _xlfn.PERCENTRANK.INC(
        _xlfn._xlws.FILTER(AO$20:AO$1213, (F$20:F$1213=F1122)*(G$20:G$1213=G1122)*ISNUMBER(AO$20:AO$1213)),
        AO1122
    ),
    0
)</f>
        <v>0.28499999999999998</v>
      </c>
      <c r="BF1122" s="28" t="str">
        <f t="shared" si="17"/>
        <v>Orange</v>
      </c>
    </row>
    <row r="1123" spans="3:58" hidden="1">
      <c r="C1123" s="6" t="s">
        <v>20</v>
      </c>
      <c r="D1123" s="4" t="s">
        <v>21</v>
      </c>
      <c r="E1123" s="4" t="s">
        <v>22</v>
      </c>
      <c r="F1123" s="4" t="s">
        <v>153</v>
      </c>
      <c r="G1123" s="4" t="s">
        <v>85</v>
      </c>
      <c r="H1123" s="4" t="s">
        <v>819</v>
      </c>
      <c r="I1123" s="4" t="s">
        <v>799</v>
      </c>
      <c r="J1123" s="4" t="s">
        <v>778</v>
      </c>
      <c r="K1123" s="4" t="s">
        <v>776</v>
      </c>
      <c r="L112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PharmaNoExpressEZEMIAARUSEMEAAMERICAS</v>
      </c>
      <c r="M1123" s="7">
        <v>12927.920983000013</v>
      </c>
      <c r="N1123" s="4">
        <v>351</v>
      </c>
      <c r="O1123" s="13">
        <v>36.831683712250751</v>
      </c>
      <c r="P1123" s="8" t="s">
        <v>1110</v>
      </c>
      <c r="Q1123" s="12" t="s">
        <v>472</v>
      </c>
      <c r="R1123" s="12" t="s">
        <v>792</v>
      </c>
      <c r="S1123" s="12" t="s">
        <v>1102</v>
      </c>
      <c r="T1123" s="12" t="s">
        <v>859</v>
      </c>
      <c r="U1123" s="22">
        <v>0</v>
      </c>
      <c r="V1123" s="12">
        <v>320</v>
      </c>
      <c r="W1123" s="12">
        <v>4.8</v>
      </c>
      <c r="X1123" s="12">
        <v>4.8</v>
      </c>
      <c r="Y1123" s="12">
        <v>4</v>
      </c>
      <c r="Z1123" s="12">
        <v>3.2</v>
      </c>
      <c r="AA1123" s="12">
        <v>2.88</v>
      </c>
      <c r="AB1123" s="12"/>
      <c r="AC1123" s="12"/>
      <c r="AD1123" s="12" t="s">
        <v>888</v>
      </c>
      <c r="AE1123" s="12">
        <v>0</v>
      </c>
      <c r="AF1123" s="12">
        <v>0</v>
      </c>
      <c r="AG1123" s="12" t="s">
        <v>1101</v>
      </c>
      <c r="AH1123" s="12">
        <v>0</v>
      </c>
      <c r="AI1123" s="12">
        <v>0</v>
      </c>
      <c r="AJ1123" s="12">
        <v>0</v>
      </c>
      <c r="AK1123" s="12">
        <v>0</v>
      </c>
      <c r="AL1123" s="16"/>
      <c r="AM1123" s="12" t="s">
        <v>1500</v>
      </c>
      <c r="AN1123" s="27">
        <f>VLOOKUP(Table24[[#This Row],[USD conversion]],Sheet2!A:B,2,FALSE)</f>
        <v>1</v>
      </c>
      <c r="AO1123" s="28">
        <f>Table24[[#This Row],[Min Charge]]*Table24[[#This Row],[Conversion Rate]]</f>
        <v>320</v>
      </c>
      <c r="AP1123" s="28">
        <f>Table24[[#This Row],[45]]*Table24[[#This Row],[Conversion Rate]]</f>
        <v>4.8</v>
      </c>
      <c r="AQ1123" s="28">
        <f>Table24[[#This Row],[100]]*Table24[[#This Row],[Conversion Rate]]</f>
        <v>4.8</v>
      </c>
      <c r="AR1123" s="28">
        <f>Table24[[#This Row],[200]]*Table24[[#This Row],[Conversion Rate]]</f>
        <v>4</v>
      </c>
      <c r="AS1123" s="28">
        <f>Table24[[#This Row],[300]]*Table24[[#This Row],[Conversion Rate]]</f>
        <v>3.2</v>
      </c>
      <c r="AT1123" s="28">
        <f>Table24[[#This Row],[500]]*Table24[[#This Row],[Conversion Rate]]</f>
        <v>2.88</v>
      </c>
      <c r="AU1123" s="28">
        <f>Table24[[#This Row],[1000]]*Table24[[#This Row],[Conversion Rate]]</f>
        <v>0</v>
      </c>
      <c r="AV1123" s="28">
        <f>Table24[[#This Row],[2500]]*Table24[[#This Row],[Conversion Rate]]</f>
        <v>0</v>
      </c>
      <c r="AW1123" s="28" t="e">
        <f>Table24[[#This Row],[5000]]*Table24[[#This Row],[Conversion Rate]]</f>
        <v>#VALUE!</v>
      </c>
      <c r="AX1123" s="28">
        <f>Table24[[#This Row],[All In/ ++]]</f>
        <v>0</v>
      </c>
      <c r="AY1123" s="28">
        <f>Table24[[#This Row],[FSC]]*Table24[[#This Row],[Conversion Rate]]</f>
        <v>0</v>
      </c>
      <c r="AZ1123" s="28" t="e">
        <f>Table24[[#This Row],[SSC]]*Table24[[#This Row],[Conversion Rate]]</f>
        <v>#VALUE!</v>
      </c>
      <c r="BA1123" s="28">
        <f>Table24[[#This Row],[Screening]]*Table24[[#This Row],[Conversion Rate]]</f>
        <v>0</v>
      </c>
      <c r="BB1123" s="28">
        <f>Table24[[#This Row],[Other Charges]]*Table24[[#This Row],[Conversion Rate]]</f>
        <v>0</v>
      </c>
      <c r="BC1123" s="28">
        <f>Table24[[#This Row],[Dry Ice Charge]]*Table24[[#This Row],[Conversion Rate]]</f>
        <v>0</v>
      </c>
      <c r="BD1123" s="28">
        <f>Table24[[#This Row],[SAF/kg]]*Table24[[#This Row],[Conversion Rate]]</f>
        <v>0</v>
      </c>
      <c r="BE1123" s="30" cm="1">
        <f t="array" ref="BE1123">IF(COUNTIFS(F$20:F$1213,F1123,G$20:G$1213,G1123)&gt;1,
    _xlfn.PERCENTRANK.INC(
        _xlfn._xlws.FILTER(AO$20:AO$1213, (F$20:F$1213=F1123)*(G$20:G$1213=G1123)*ISNUMBER(AO$20:AO$1213)),
        AO1123
    ),
    0
)</f>
        <v>0.6</v>
      </c>
      <c r="BF1123" s="28" t="str">
        <f t="shared" si="17"/>
        <v>Orange</v>
      </c>
    </row>
    <row r="1124" spans="3:58" hidden="1">
      <c r="C1124" s="6" t="s">
        <v>20</v>
      </c>
      <c r="D1124" s="4" t="s">
        <v>21</v>
      </c>
      <c r="E1124" s="4" t="s">
        <v>22</v>
      </c>
      <c r="F1124" s="4" t="s">
        <v>122</v>
      </c>
      <c r="G1124" s="4" t="s">
        <v>85</v>
      </c>
      <c r="H1124" s="4" t="s">
        <v>812</v>
      </c>
      <c r="I1124" s="4" t="s">
        <v>799</v>
      </c>
      <c r="J1124" s="4" t="s">
        <v>776</v>
      </c>
      <c r="K1124" s="4" t="s">
        <v>776</v>
      </c>
      <c r="L112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PharmaNoExpressGRUMIABRUSAMERICASAMERICAS</v>
      </c>
      <c r="M1124" s="7">
        <v>63372.461268799998</v>
      </c>
      <c r="N1124" s="4">
        <v>840</v>
      </c>
      <c r="O1124" s="13">
        <v>75.443406272380955</v>
      </c>
      <c r="P1124" s="8" t="s">
        <v>1110</v>
      </c>
      <c r="Q1124" s="12" t="s">
        <v>472</v>
      </c>
      <c r="R1124" s="12" t="s">
        <v>792</v>
      </c>
      <c r="S1124" s="12" t="s">
        <v>1102</v>
      </c>
      <c r="T1124" s="12" t="s">
        <v>859</v>
      </c>
      <c r="U1124" s="22">
        <v>0</v>
      </c>
      <c r="V1124" s="12">
        <v>216</v>
      </c>
      <c r="W1124" s="12">
        <v>5.14</v>
      </c>
      <c r="X1124" s="12">
        <v>5.14</v>
      </c>
      <c r="Y1124" s="12">
        <v>4.91</v>
      </c>
      <c r="Z1124" s="12">
        <v>3.84</v>
      </c>
      <c r="AA1124" s="12">
        <v>3.68</v>
      </c>
      <c r="AB1124" s="12"/>
      <c r="AC1124" s="12"/>
      <c r="AD1124" s="12" t="s">
        <v>888</v>
      </c>
      <c r="AE1124" s="12">
        <v>0</v>
      </c>
      <c r="AF1124" s="12">
        <v>0</v>
      </c>
      <c r="AG1124" s="12" t="s">
        <v>1101</v>
      </c>
      <c r="AH1124" s="12">
        <v>0</v>
      </c>
      <c r="AI1124" s="12">
        <v>0</v>
      </c>
      <c r="AJ1124" s="12">
        <v>0</v>
      </c>
      <c r="AK1124" s="12">
        <v>0</v>
      </c>
      <c r="AL1124" s="16"/>
      <c r="AM1124" s="12" t="s">
        <v>1500</v>
      </c>
      <c r="AN1124" s="27">
        <f>VLOOKUP(Table24[[#This Row],[USD conversion]],Sheet2!A:B,2,FALSE)</f>
        <v>1</v>
      </c>
      <c r="AO1124" s="28">
        <f>Table24[[#This Row],[Min Charge]]*Table24[[#This Row],[Conversion Rate]]</f>
        <v>216</v>
      </c>
      <c r="AP1124" s="28">
        <f>Table24[[#This Row],[45]]*Table24[[#This Row],[Conversion Rate]]</f>
        <v>5.14</v>
      </c>
      <c r="AQ1124" s="28">
        <f>Table24[[#This Row],[100]]*Table24[[#This Row],[Conversion Rate]]</f>
        <v>5.14</v>
      </c>
      <c r="AR1124" s="28">
        <f>Table24[[#This Row],[200]]*Table24[[#This Row],[Conversion Rate]]</f>
        <v>4.91</v>
      </c>
      <c r="AS1124" s="28">
        <f>Table24[[#This Row],[300]]*Table24[[#This Row],[Conversion Rate]]</f>
        <v>3.84</v>
      </c>
      <c r="AT1124" s="28">
        <f>Table24[[#This Row],[500]]*Table24[[#This Row],[Conversion Rate]]</f>
        <v>3.68</v>
      </c>
      <c r="AU1124" s="28">
        <f>Table24[[#This Row],[1000]]*Table24[[#This Row],[Conversion Rate]]</f>
        <v>0</v>
      </c>
      <c r="AV1124" s="28">
        <f>Table24[[#This Row],[2500]]*Table24[[#This Row],[Conversion Rate]]</f>
        <v>0</v>
      </c>
      <c r="AW1124" s="28" t="e">
        <f>Table24[[#This Row],[5000]]*Table24[[#This Row],[Conversion Rate]]</f>
        <v>#VALUE!</v>
      </c>
      <c r="AX1124" s="28">
        <f>Table24[[#This Row],[All In/ ++]]</f>
        <v>0</v>
      </c>
      <c r="AY1124" s="28">
        <f>Table24[[#This Row],[FSC]]*Table24[[#This Row],[Conversion Rate]]</f>
        <v>0</v>
      </c>
      <c r="AZ1124" s="28" t="e">
        <f>Table24[[#This Row],[SSC]]*Table24[[#This Row],[Conversion Rate]]</f>
        <v>#VALUE!</v>
      </c>
      <c r="BA1124" s="28">
        <f>Table24[[#This Row],[Screening]]*Table24[[#This Row],[Conversion Rate]]</f>
        <v>0</v>
      </c>
      <c r="BB1124" s="28">
        <f>Table24[[#This Row],[Other Charges]]*Table24[[#This Row],[Conversion Rate]]</f>
        <v>0</v>
      </c>
      <c r="BC1124" s="28">
        <f>Table24[[#This Row],[Dry Ice Charge]]*Table24[[#This Row],[Conversion Rate]]</f>
        <v>0</v>
      </c>
      <c r="BD1124" s="28">
        <f>Table24[[#This Row],[SAF/kg]]*Table24[[#This Row],[Conversion Rate]]</f>
        <v>0</v>
      </c>
      <c r="BE1124" s="30" cm="1">
        <f t="array" ref="BE1124">IF(COUNTIFS(F$20:F$1213,F1124,G$20:G$1213,G1124)&gt;1,
    _xlfn.PERCENTRANK.INC(
        _xlfn._xlws.FILTER(AO$20:AO$1213, (F$20:F$1213=F1124)*(G$20:G$1213=G1124)*ISNUMBER(AO$20:AO$1213)),
        AO1124
    ),
    0
)</f>
        <v>0.875</v>
      </c>
      <c r="BF1124" s="28" t="str">
        <f t="shared" si="17"/>
        <v>Red</v>
      </c>
    </row>
    <row r="1125" spans="3:58" hidden="1">
      <c r="C1125" s="6" t="s">
        <v>20</v>
      </c>
      <c r="D1125" s="4" t="s">
        <v>21</v>
      </c>
      <c r="E1125" s="4" t="s">
        <v>22</v>
      </c>
      <c r="F1125" s="4" t="s">
        <v>269</v>
      </c>
      <c r="G1125" s="4" t="s">
        <v>66</v>
      </c>
      <c r="H1125" s="4" t="s">
        <v>807</v>
      </c>
      <c r="I1125" s="4" t="s">
        <v>799</v>
      </c>
      <c r="J1125" s="4" t="s">
        <v>778</v>
      </c>
      <c r="K1125" s="4" t="s">
        <v>776</v>
      </c>
      <c r="L112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PharmaNoExpressGVAJFKCHUSEMEAAMERICAS</v>
      </c>
      <c r="M1125" s="7">
        <v>2022</v>
      </c>
      <c r="N1125" s="4">
        <v>405</v>
      </c>
      <c r="O1125" s="13">
        <v>4.9925925925925929</v>
      </c>
      <c r="P1125" s="8" t="s">
        <v>1110</v>
      </c>
      <c r="Q1125" s="12" t="s">
        <v>472</v>
      </c>
      <c r="R1125" s="12" t="s">
        <v>792</v>
      </c>
      <c r="S1125" s="12" t="s">
        <v>312</v>
      </c>
      <c r="T1125" s="12" t="s">
        <v>887</v>
      </c>
      <c r="U1125" s="22">
        <v>0</v>
      </c>
      <c r="V1125" s="12">
        <v>158</v>
      </c>
      <c r="W1125" s="12">
        <v>5</v>
      </c>
      <c r="X1125" s="12">
        <v>5</v>
      </c>
      <c r="Y1125" s="12">
        <v>5</v>
      </c>
      <c r="Z1125" s="12">
        <v>5</v>
      </c>
      <c r="AA1125" s="12">
        <v>3737</v>
      </c>
      <c r="AB1125" s="12"/>
      <c r="AC1125" s="12"/>
      <c r="AD1125" s="12" t="s">
        <v>888</v>
      </c>
      <c r="AE1125" s="12">
        <v>0</v>
      </c>
      <c r="AF1125" s="12">
        <v>0</v>
      </c>
      <c r="AG1125" s="12" t="s">
        <v>1101</v>
      </c>
      <c r="AH1125" s="12">
        <v>0</v>
      </c>
      <c r="AI1125" s="12">
        <v>0</v>
      </c>
      <c r="AJ1125" s="12">
        <v>0</v>
      </c>
      <c r="AK1125" s="12">
        <v>0</v>
      </c>
      <c r="AL1125" s="16"/>
      <c r="AM1125" s="12" t="s">
        <v>1505</v>
      </c>
      <c r="AN1125" s="27">
        <f>VLOOKUP(Table24[[#This Row],[USD conversion]],Sheet2!A:B,2,FALSE)</f>
        <v>1.256</v>
      </c>
      <c r="AO1125" s="28">
        <f>Table24[[#This Row],[Min Charge]]*Table24[[#This Row],[Conversion Rate]]</f>
        <v>198.44800000000001</v>
      </c>
      <c r="AP1125" s="28">
        <f>Table24[[#This Row],[45]]*Table24[[#This Row],[Conversion Rate]]</f>
        <v>6.28</v>
      </c>
      <c r="AQ1125" s="28">
        <f>Table24[[#This Row],[100]]*Table24[[#This Row],[Conversion Rate]]</f>
        <v>6.28</v>
      </c>
      <c r="AR1125" s="28">
        <f>Table24[[#This Row],[200]]*Table24[[#This Row],[Conversion Rate]]</f>
        <v>6.28</v>
      </c>
      <c r="AS1125" s="28">
        <f>Table24[[#This Row],[300]]*Table24[[#This Row],[Conversion Rate]]</f>
        <v>6.28</v>
      </c>
      <c r="AT1125" s="28">
        <f>Table24[[#This Row],[500]]*Table24[[#This Row],[Conversion Rate]]</f>
        <v>4693.6719999999996</v>
      </c>
      <c r="AU1125" s="28">
        <f>Table24[[#This Row],[1000]]*Table24[[#This Row],[Conversion Rate]]</f>
        <v>0</v>
      </c>
      <c r="AV1125" s="28">
        <f>Table24[[#This Row],[2500]]*Table24[[#This Row],[Conversion Rate]]</f>
        <v>0</v>
      </c>
      <c r="AW1125" s="28" t="e">
        <f>Table24[[#This Row],[5000]]*Table24[[#This Row],[Conversion Rate]]</f>
        <v>#VALUE!</v>
      </c>
      <c r="AX1125" s="28">
        <f>Table24[[#This Row],[All In/ ++]]</f>
        <v>0</v>
      </c>
      <c r="AY1125" s="28">
        <f>Table24[[#This Row],[FSC]]*Table24[[#This Row],[Conversion Rate]]</f>
        <v>0</v>
      </c>
      <c r="AZ1125" s="28" t="e">
        <f>Table24[[#This Row],[SSC]]*Table24[[#This Row],[Conversion Rate]]</f>
        <v>#VALUE!</v>
      </c>
      <c r="BA1125" s="28">
        <f>Table24[[#This Row],[Screening]]*Table24[[#This Row],[Conversion Rate]]</f>
        <v>0</v>
      </c>
      <c r="BB1125" s="28">
        <f>Table24[[#This Row],[Other Charges]]*Table24[[#This Row],[Conversion Rate]]</f>
        <v>0</v>
      </c>
      <c r="BC1125" s="28">
        <f>Table24[[#This Row],[Dry Ice Charge]]*Table24[[#This Row],[Conversion Rate]]</f>
        <v>0</v>
      </c>
      <c r="BD1125" s="28">
        <f>Table24[[#This Row],[SAF/kg]]*Table24[[#This Row],[Conversion Rate]]</f>
        <v>0</v>
      </c>
      <c r="BE1125" s="30" cm="1">
        <f t="array" ref="BE1125">IF(COUNTIFS(F$20:F$1213,F1125,G$20:G$1213,G1125)&gt;1,
    _xlfn.PERCENTRANK.INC(
        _xlfn._xlws.FILTER(AO$20:AO$1213, (F$20:F$1213=F1125)*(G$20:G$1213=G1125)*ISNUMBER(AO$20:AO$1213)),
        AO1125
    ),
    0
)</f>
        <v>0.57099999999999995</v>
      </c>
      <c r="BF1125" s="28" t="str">
        <f t="shared" si="17"/>
        <v>Orange</v>
      </c>
    </row>
    <row r="1126" spans="3:58" hidden="1">
      <c r="C1126" s="6" t="s">
        <v>20</v>
      </c>
      <c r="D1126" s="4" t="s">
        <v>21</v>
      </c>
      <c r="E1126" s="4" t="s">
        <v>22</v>
      </c>
      <c r="F1126" s="4" t="s">
        <v>110</v>
      </c>
      <c r="G1126" s="4" t="s">
        <v>37</v>
      </c>
      <c r="H1126" s="4" t="s">
        <v>809</v>
      </c>
      <c r="I1126" s="4" t="s">
        <v>799</v>
      </c>
      <c r="J1126" s="4" t="s">
        <v>777</v>
      </c>
      <c r="K1126" s="4" t="s">
        <v>776</v>
      </c>
      <c r="L112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PharmaNoExpressICNLAXKRUSAPACAMERICAS</v>
      </c>
      <c r="M1126" s="7">
        <v>4870.3</v>
      </c>
      <c r="N1126" s="4">
        <v>1927</v>
      </c>
      <c r="O1126" s="13">
        <v>2.5274001037882718</v>
      </c>
      <c r="P1126" s="8" t="s">
        <v>1110</v>
      </c>
      <c r="Q1126" s="12" t="s">
        <v>472</v>
      </c>
      <c r="R1126" s="12" t="s">
        <v>792</v>
      </c>
      <c r="S1126" s="12" t="s">
        <v>216</v>
      </c>
      <c r="T1126" s="12" t="s">
        <v>840</v>
      </c>
      <c r="U1126" s="22">
        <v>45</v>
      </c>
      <c r="V1126" s="12">
        <v>382500</v>
      </c>
      <c r="W1126" s="12">
        <v>5000</v>
      </c>
      <c r="X1126" s="12">
        <v>4800</v>
      </c>
      <c r="Y1126" s="12">
        <v>4600</v>
      </c>
      <c r="Z1126" s="12">
        <v>4500</v>
      </c>
      <c r="AA1126" s="12">
        <v>4500</v>
      </c>
      <c r="AB1126" s="12"/>
      <c r="AC1126" s="12"/>
      <c r="AD1126" s="12" t="s">
        <v>1103</v>
      </c>
      <c r="AE1126" s="12">
        <v>300</v>
      </c>
      <c r="AF1126" s="12">
        <v>0</v>
      </c>
      <c r="AG1126" s="12" t="s">
        <v>1101</v>
      </c>
      <c r="AH1126" s="12" t="s">
        <v>1104</v>
      </c>
      <c r="AI1126" s="12">
        <v>0</v>
      </c>
      <c r="AJ1126" s="12">
        <v>0</v>
      </c>
      <c r="AK1126" s="12" t="s">
        <v>1105</v>
      </c>
      <c r="AL1126" s="16"/>
      <c r="AM1126" s="12" t="s">
        <v>1509</v>
      </c>
      <c r="AN1126" s="27">
        <f>VLOOKUP(Table24[[#This Row],[USD conversion]],Sheet2!A:B,2,FALSE)</f>
        <v>7.2659999999999999E-4</v>
      </c>
      <c r="AO1126" s="28">
        <f>Table24[[#This Row],[Min Charge]]*Table24[[#This Row],[Conversion Rate]]</f>
        <v>277.92450000000002</v>
      </c>
      <c r="AP1126" s="28">
        <f>Table24[[#This Row],[45]]*Table24[[#This Row],[Conversion Rate]]</f>
        <v>3.633</v>
      </c>
      <c r="AQ1126" s="28">
        <f>Table24[[#This Row],[100]]*Table24[[#This Row],[Conversion Rate]]</f>
        <v>3.4876800000000001</v>
      </c>
      <c r="AR1126" s="28">
        <f>Table24[[#This Row],[200]]*Table24[[#This Row],[Conversion Rate]]</f>
        <v>3.3423599999999998</v>
      </c>
      <c r="AS1126" s="28">
        <f>Table24[[#This Row],[300]]*Table24[[#This Row],[Conversion Rate]]</f>
        <v>3.2696999999999998</v>
      </c>
      <c r="AT1126" s="28">
        <f>Table24[[#This Row],[500]]*Table24[[#This Row],[Conversion Rate]]</f>
        <v>3.2696999999999998</v>
      </c>
      <c r="AU1126" s="28">
        <f>Table24[[#This Row],[1000]]*Table24[[#This Row],[Conversion Rate]]</f>
        <v>0</v>
      </c>
      <c r="AV1126" s="28">
        <f>Table24[[#This Row],[2500]]*Table24[[#This Row],[Conversion Rate]]</f>
        <v>0</v>
      </c>
      <c r="AW1126" s="28" t="e">
        <f>Table24[[#This Row],[5000]]*Table24[[#This Row],[Conversion Rate]]</f>
        <v>#VALUE!</v>
      </c>
      <c r="AX1126" s="28">
        <f>Table24[[#This Row],[All In/ ++]]</f>
        <v>300</v>
      </c>
      <c r="AY1126" s="28">
        <f>Table24[[#This Row],[FSC]]*Table24[[#This Row],[Conversion Rate]]</f>
        <v>0</v>
      </c>
      <c r="AZ1126" s="28" t="e">
        <f>Table24[[#This Row],[SSC]]*Table24[[#This Row],[Conversion Rate]]</f>
        <v>#VALUE!</v>
      </c>
      <c r="BA1126" s="28" t="e">
        <f>Table24[[#This Row],[Screening]]*Table24[[#This Row],[Conversion Rate]]</f>
        <v>#VALUE!</v>
      </c>
      <c r="BB1126" s="28">
        <f>Table24[[#This Row],[Other Charges]]*Table24[[#This Row],[Conversion Rate]]</f>
        <v>0</v>
      </c>
      <c r="BC1126" s="28">
        <f>Table24[[#This Row],[Dry Ice Charge]]*Table24[[#This Row],[Conversion Rate]]</f>
        <v>0</v>
      </c>
      <c r="BD1126" s="28" t="e">
        <f>Table24[[#This Row],[SAF/kg]]*Table24[[#This Row],[Conversion Rate]]</f>
        <v>#VALUE!</v>
      </c>
      <c r="BE1126" s="30" cm="1">
        <f t="array" ref="BE1126">IF(COUNTIFS(F$20:F$1213,F1126,G$20:G$1213,G1126)&gt;1,
    _xlfn.PERCENTRANK.INC(
        _xlfn._xlws.FILTER(AO$20:AO$1213, (F$20:F$1213=F1126)*(G$20:G$1213=G1126)*ISNUMBER(AO$20:AO$1213)),
        AO1126
    ),
    0
)</f>
        <v>0.88800000000000001</v>
      </c>
      <c r="BF1126" s="28" t="str">
        <f t="shared" si="17"/>
        <v>Red</v>
      </c>
    </row>
    <row r="1127" spans="3:58" hidden="1">
      <c r="C1127" s="6" t="s">
        <v>20</v>
      </c>
      <c r="D1127" s="4" t="s">
        <v>21</v>
      </c>
      <c r="E1127" s="4" t="s">
        <v>22</v>
      </c>
      <c r="F1127" s="4" t="s">
        <v>37</v>
      </c>
      <c r="G1127" s="4" t="s">
        <v>97</v>
      </c>
      <c r="H1127" s="4" t="s">
        <v>799</v>
      </c>
      <c r="I1127" s="4" t="s">
        <v>808</v>
      </c>
      <c r="J1127" s="4" t="s">
        <v>776</v>
      </c>
      <c r="K1127" s="4" t="s">
        <v>777</v>
      </c>
      <c r="L112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PharmaNoExpressLAXHNDUSJPAMERICASAPAC</v>
      </c>
      <c r="M1127" s="7">
        <v>4306.1200000000053</v>
      </c>
      <c r="N1127" s="4">
        <v>469</v>
      </c>
      <c r="O1127" s="13">
        <v>9.1814925373134439</v>
      </c>
      <c r="P1127" s="8" t="s">
        <v>1110</v>
      </c>
      <c r="Q1127" s="12" t="s">
        <v>472</v>
      </c>
      <c r="R1127" s="12" t="s">
        <v>792</v>
      </c>
      <c r="S1127" s="12" t="s">
        <v>216</v>
      </c>
      <c r="T1127" s="12" t="s">
        <v>859</v>
      </c>
      <c r="U1127" s="22">
        <v>0</v>
      </c>
      <c r="V1127" s="12">
        <v>128</v>
      </c>
      <c r="W1127" s="12">
        <v>1.84</v>
      </c>
      <c r="X1127" s="12">
        <v>1.84</v>
      </c>
      <c r="Y1127" s="12">
        <v>1.76</v>
      </c>
      <c r="Z1127" s="12">
        <v>1.68</v>
      </c>
      <c r="AA1127" s="12">
        <v>1.6</v>
      </c>
      <c r="AB1127" s="12"/>
      <c r="AC1127" s="12"/>
      <c r="AD1127" s="12" t="s">
        <v>888</v>
      </c>
      <c r="AE1127" s="12">
        <v>0</v>
      </c>
      <c r="AF1127" s="12">
        <v>0</v>
      </c>
      <c r="AG1127" s="12" t="s">
        <v>1101</v>
      </c>
      <c r="AH1127" s="12">
        <v>0</v>
      </c>
      <c r="AI1127" s="12">
        <v>0</v>
      </c>
      <c r="AJ1127" s="12">
        <v>0</v>
      </c>
      <c r="AK1127" s="12">
        <v>0</v>
      </c>
      <c r="AL1127" s="16"/>
      <c r="AM1127" s="12" t="s">
        <v>1500</v>
      </c>
      <c r="AN1127" s="27">
        <f>VLOOKUP(Table24[[#This Row],[USD conversion]],Sheet2!A:B,2,FALSE)</f>
        <v>1</v>
      </c>
      <c r="AO1127" s="28">
        <f>Table24[[#This Row],[Min Charge]]*Table24[[#This Row],[Conversion Rate]]</f>
        <v>128</v>
      </c>
      <c r="AP1127" s="28">
        <f>Table24[[#This Row],[45]]*Table24[[#This Row],[Conversion Rate]]</f>
        <v>1.84</v>
      </c>
      <c r="AQ1127" s="28">
        <f>Table24[[#This Row],[100]]*Table24[[#This Row],[Conversion Rate]]</f>
        <v>1.84</v>
      </c>
      <c r="AR1127" s="28">
        <f>Table24[[#This Row],[200]]*Table24[[#This Row],[Conversion Rate]]</f>
        <v>1.76</v>
      </c>
      <c r="AS1127" s="28">
        <f>Table24[[#This Row],[300]]*Table24[[#This Row],[Conversion Rate]]</f>
        <v>1.68</v>
      </c>
      <c r="AT1127" s="28">
        <f>Table24[[#This Row],[500]]*Table24[[#This Row],[Conversion Rate]]</f>
        <v>1.6</v>
      </c>
      <c r="AU1127" s="28">
        <f>Table24[[#This Row],[1000]]*Table24[[#This Row],[Conversion Rate]]</f>
        <v>0</v>
      </c>
      <c r="AV1127" s="28">
        <f>Table24[[#This Row],[2500]]*Table24[[#This Row],[Conversion Rate]]</f>
        <v>0</v>
      </c>
      <c r="AW1127" s="28" t="e">
        <f>Table24[[#This Row],[5000]]*Table24[[#This Row],[Conversion Rate]]</f>
        <v>#VALUE!</v>
      </c>
      <c r="AX1127" s="28">
        <f>Table24[[#This Row],[All In/ ++]]</f>
        <v>0</v>
      </c>
      <c r="AY1127" s="28">
        <f>Table24[[#This Row],[FSC]]*Table24[[#This Row],[Conversion Rate]]</f>
        <v>0</v>
      </c>
      <c r="AZ1127" s="28" t="e">
        <f>Table24[[#This Row],[SSC]]*Table24[[#This Row],[Conversion Rate]]</f>
        <v>#VALUE!</v>
      </c>
      <c r="BA1127" s="28">
        <f>Table24[[#This Row],[Screening]]*Table24[[#This Row],[Conversion Rate]]</f>
        <v>0</v>
      </c>
      <c r="BB1127" s="28">
        <f>Table24[[#This Row],[Other Charges]]*Table24[[#This Row],[Conversion Rate]]</f>
        <v>0</v>
      </c>
      <c r="BC1127" s="28">
        <f>Table24[[#This Row],[Dry Ice Charge]]*Table24[[#This Row],[Conversion Rate]]</f>
        <v>0</v>
      </c>
      <c r="BD1127" s="28">
        <f>Table24[[#This Row],[SAF/kg]]*Table24[[#This Row],[Conversion Rate]]</f>
        <v>0</v>
      </c>
      <c r="BE1127" s="30" cm="1">
        <f t="array" ref="BE1127">IF(COUNTIFS(F$20:F$1213,F1127,G$20:G$1213,G1127)&gt;1,
    _xlfn.PERCENTRANK.INC(
        _xlfn._xlws.FILTER(AO$20:AO$1213, (F$20:F$1213=F1127)*(G$20:G$1213=G1127)*ISNUMBER(AO$20:AO$1213)),
        AO1127
    ),
    0
)</f>
        <v>0.11700000000000001</v>
      </c>
      <c r="BF1127" s="28" t="str">
        <f t="shared" si="17"/>
        <v>Green</v>
      </c>
    </row>
    <row r="1128" spans="3:58" hidden="1">
      <c r="C1128" s="6" t="s">
        <v>20</v>
      </c>
      <c r="D1128" s="4" t="s">
        <v>21</v>
      </c>
      <c r="E1128" s="4" t="s">
        <v>22</v>
      </c>
      <c r="F1128" s="4" t="s">
        <v>37</v>
      </c>
      <c r="G1128" s="4" t="s">
        <v>106</v>
      </c>
      <c r="H1128" s="4" t="s">
        <v>799</v>
      </c>
      <c r="I1128" s="4" t="s">
        <v>816</v>
      </c>
      <c r="J1128" s="4" t="s">
        <v>776</v>
      </c>
      <c r="K1128" s="4" t="s">
        <v>777</v>
      </c>
      <c r="L112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PharmaNoExpressLAXSYDUSAUAMERICASAPAC</v>
      </c>
      <c r="M1128" s="7">
        <v>1380.5500000000002</v>
      </c>
      <c r="N1128" s="4">
        <v>309</v>
      </c>
      <c r="O1128" s="13">
        <v>4.4677993527508093</v>
      </c>
      <c r="P1128" s="8" t="s">
        <v>1110</v>
      </c>
      <c r="Q1128" s="12" t="s">
        <v>472</v>
      </c>
      <c r="R1128" s="12" t="s">
        <v>792</v>
      </c>
      <c r="S1128" s="12" t="s">
        <v>216</v>
      </c>
      <c r="T1128" s="12" t="s">
        <v>859</v>
      </c>
      <c r="U1128" s="22">
        <v>0</v>
      </c>
      <c r="V1128" s="12">
        <v>384</v>
      </c>
      <c r="W1128" s="12">
        <v>5.84</v>
      </c>
      <c r="X1128" s="12">
        <v>5.84</v>
      </c>
      <c r="Y1128" s="12">
        <v>5.76</v>
      </c>
      <c r="Z1128" s="12">
        <v>5.68</v>
      </c>
      <c r="AA1128" s="12">
        <v>5.6</v>
      </c>
      <c r="AB1128" s="12"/>
      <c r="AC1128" s="12"/>
      <c r="AD1128" s="12" t="s">
        <v>888</v>
      </c>
      <c r="AE1128" s="12">
        <v>0</v>
      </c>
      <c r="AF1128" s="12">
        <v>0</v>
      </c>
      <c r="AG1128" s="12" t="s">
        <v>1101</v>
      </c>
      <c r="AH1128" s="12">
        <v>0</v>
      </c>
      <c r="AI1128" s="12">
        <v>0</v>
      </c>
      <c r="AJ1128" s="12">
        <v>0</v>
      </c>
      <c r="AK1128" s="12">
        <v>0</v>
      </c>
      <c r="AL1128" s="16"/>
      <c r="AM1128" s="12" t="s">
        <v>1500</v>
      </c>
      <c r="AN1128" s="27">
        <f>VLOOKUP(Table24[[#This Row],[USD conversion]],Sheet2!A:B,2,FALSE)</f>
        <v>1</v>
      </c>
      <c r="AO1128" s="28">
        <f>Table24[[#This Row],[Min Charge]]*Table24[[#This Row],[Conversion Rate]]</f>
        <v>384</v>
      </c>
      <c r="AP1128" s="28">
        <f>Table24[[#This Row],[45]]*Table24[[#This Row],[Conversion Rate]]</f>
        <v>5.84</v>
      </c>
      <c r="AQ1128" s="28">
        <f>Table24[[#This Row],[100]]*Table24[[#This Row],[Conversion Rate]]</f>
        <v>5.84</v>
      </c>
      <c r="AR1128" s="28">
        <f>Table24[[#This Row],[200]]*Table24[[#This Row],[Conversion Rate]]</f>
        <v>5.76</v>
      </c>
      <c r="AS1128" s="28">
        <f>Table24[[#This Row],[300]]*Table24[[#This Row],[Conversion Rate]]</f>
        <v>5.68</v>
      </c>
      <c r="AT1128" s="28">
        <f>Table24[[#This Row],[500]]*Table24[[#This Row],[Conversion Rate]]</f>
        <v>5.6</v>
      </c>
      <c r="AU1128" s="28">
        <f>Table24[[#This Row],[1000]]*Table24[[#This Row],[Conversion Rate]]</f>
        <v>0</v>
      </c>
      <c r="AV1128" s="28">
        <f>Table24[[#This Row],[2500]]*Table24[[#This Row],[Conversion Rate]]</f>
        <v>0</v>
      </c>
      <c r="AW1128" s="28" t="e">
        <f>Table24[[#This Row],[5000]]*Table24[[#This Row],[Conversion Rate]]</f>
        <v>#VALUE!</v>
      </c>
      <c r="AX1128" s="28">
        <f>Table24[[#This Row],[All In/ ++]]</f>
        <v>0</v>
      </c>
      <c r="AY1128" s="28">
        <f>Table24[[#This Row],[FSC]]*Table24[[#This Row],[Conversion Rate]]</f>
        <v>0</v>
      </c>
      <c r="AZ1128" s="28" t="e">
        <f>Table24[[#This Row],[SSC]]*Table24[[#This Row],[Conversion Rate]]</f>
        <v>#VALUE!</v>
      </c>
      <c r="BA1128" s="28">
        <f>Table24[[#This Row],[Screening]]*Table24[[#This Row],[Conversion Rate]]</f>
        <v>0</v>
      </c>
      <c r="BB1128" s="28">
        <f>Table24[[#This Row],[Other Charges]]*Table24[[#This Row],[Conversion Rate]]</f>
        <v>0</v>
      </c>
      <c r="BC1128" s="28">
        <f>Table24[[#This Row],[Dry Ice Charge]]*Table24[[#This Row],[Conversion Rate]]</f>
        <v>0</v>
      </c>
      <c r="BD1128" s="28">
        <f>Table24[[#This Row],[SAF/kg]]*Table24[[#This Row],[Conversion Rate]]</f>
        <v>0</v>
      </c>
      <c r="BE1128" s="30" cm="1">
        <f t="array" ref="BE1128">IF(COUNTIFS(F$20:F$1213,F1128,G$20:G$1213,G1128)&gt;1,
    _xlfn.PERCENTRANK.INC(
        _xlfn._xlws.FILTER(AO$20:AO$1213, (F$20:F$1213=F1128)*(G$20:G$1213=G1128)*ISNUMBER(AO$20:AO$1213)),
        AO1128
    ),
    0
)</f>
        <v>0.8</v>
      </c>
      <c r="BF1128" s="28" t="str">
        <f t="shared" si="17"/>
        <v>Red</v>
      </c>
    </row>
    <row r="1129" spans="3:58" hidden="1">
      <c r="C1129" s="6" t="s">
        <v>20</v>
      </c>
      <c r="D1129" s="4" t="s">
        <v>21</v>
      </c>
      <c r="E1129" s="4" t="s">
        <v>22</v>
      </c>
      <c r="F1129" s="4" t="s">
        <v>86</v>
      </c>
      <c r="G1129" s="4" t="s">
        <v>66</v>
      </c>
      <c r="H1129" s="4" t="s">
        <v>795</v>
      </c>
      <c r="I1129" s="4" t="s">
        <v>799</v>
      </c>
      <c r="J1129" s="4" t="s">
        <v>778</v>
      </c>
      <c r="K1129" s="4" t="s">
        <v>776</v>
      </c>
      <c r="L112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PharmaNoExpressLHRJFKGBUSEMEAAMERICAS</v>
      </c>
      <c r="M1129" s="7">
        <v>2107.6646199999996</v>
      </c>
      <c r="N1129" s="4">
        <v>381</v>
      </c>
      <c r="O1129" s="13">
        <v>5.5319281364829385</v>
      </c>
      <c r="P1129" s="8" t="s">
        <v>1110</v>
      </c>
      <c r="Q1129" s="12" t="s">
        <v>472</v>
      </c>
      <c r="R1129" s="12" t="s">
        <v>792</v>
      </c>
      <c r="S1129" s="12" t="s">
        <v>1102</v>
      </c>
      <c r="T1129" s="12" t="s">
        <v>861</v>
      </c>
      <c r="U1129" s="22">
        <v>0</v>
      </c>
      <c r="V1129" s="12">
        <v>80</v>
      </c>
      <c r="W1129" s="12">
        <v>1.52</v>
      </c>
      <c r="X1129" s="12">
        <v>1.44</v>
      </c>
      <c r="Y1129" s="12">
        <v>1.44</v>
      </c>
      <c r="Z1129" s="12">
        <v>1.36</v>
      </c>
      <c r="AA1129" s="12">
        <v>1.2</v>
      </c>
      <c r="AB1129" s="12"/>
      <c r="AC1129" s="12"/>
      <c r="AD1129" s="12" t="s">
        <v>888</v>
      </c>
      <c r="AE1129" s="12">
        <v>0</v>
      </c>
      <c r="AF1129" s="12">
        <v>0</v>
      </c>
      <c r="AG1129" s="12" t="s">
        <v>1101</v>
      </c>
      <c r="AH1129" s="12">
        <v>0</v>
      </c>
      <c r="AI1129" s="12">
        <v>0</v>
      </c>
      <c r="AJ1129" s="12">
        <v>0</v>
      </c>
      <c r="AK1129" s="12">
        <v>0</v>
      </c>
      <c r="AL1129" s="16"/>
      <c r="AM1129" s="12" t="s">
        <v>1504</v>
      </c>
      <c r="AN1129" s="27">
        <f>VLOOKUP(Table24[[#This Row],[USD conversion]],Sheet2!A:B,2,FALSE)</f>
        <v>1.3593999999999999</v>
      </c>
      <c r="AO1129" s="28">
        <f>Table24[[#This Row],[Min Charge]]*Table24[[#This Row],[Conversion Rate]]</f>
        <v>108.752</v>
      </c>
      <c r="AP1129" s="28">
        <f>Table24[[#This Row],[45]]*Table24[[#This Row],[Conversion Rate]]</f>
        <v>2.0662880000000001</v>
      </c>
      <c r="AQ1129" s="28">
        <f>Table24[[#This Row],[100]]*Table24[[#This Row],[Conversion Rate]]</f>
        <v>1.9575359999999999</v>
      </c>
      <c r="AR1129" s="28">
        <f>Table24[[#This Row],[200]]*Table24[[#This Row],[Conversion Rate]]</f>
        <v>1.9575359999999999</v>
      </c>
      <c r="AS1129" s="28">
        <f>Table24[[#This Row],[300]]*Table24[[#This Row],[Conversion Rate]]</f>
        <v>1.848784</v>
      </c>
      <c r="AT1129" s="28">
        <f>Table24[[#This Row],[500]]*Table24[[#This Row],[Conversion Rate]]</f>
        <v>1.6312799999999998</v>
      </c>
      <c r="AU1129" s="28">
        <f>Table24[[#This Row],[1000]]*Table24[[#This Row],[Conversion Rate]]</f>
        <v>0</v>
      </c>
      <c r="AV1129" s="28">
        <f>Table24[[#This Row],[2500]]*Table24[[#This Row],[Conversion Rate]]</f>
        <v>0</v>
      </c>
      <c r="AW1129" s="28" t="e">
        <f>Table24[[#This Row],[5000]]*Table24[[#This Row],[Conversion Rate]]</f>
        <v>#VALUE!</v>
      </c>
      <c r="AX1129" s="28">
        <f>Table24[[#This Row],[All In/ ++]]</f>
        <v>0</v>
      </c>
      <c r="AY1129" s="28">
        <f>Table24[[#This Row],[FSC]]*Table24[[#This Row],[Conversion Rate]]</f>
        <v>0</v>
      </c>
      <c r="AZ1129" s="28" t="e">
        <f>Table24[[#This Row],[SSC]]*Table24[[#This Row],[Conversion Rate]]</f>
        <v>#VALUE!</v>
      </c>
      <c r="BA1129" s="28">
        <f>Table24[[#This Row],[Screening]]*Table24[[#This Row],[Conversion Rate]]</f>
        <v>0</v>
      </c>
      <c r="BB1129" s="28">
        <f>Table24[[#This Row],[Other Charges]]*Table24[[#This Row],[Conversion Rate]]</f>
        <v>0</v>
      </c>
      <c r="BC1129" s="28">
        <f>Table24[[#This Row],[Dry Ice Charge]]*Table24[[#This Row],[Conversion Rate]]</f>
        <v>0</v>
      </c>
      <c r="BD1129" s="28">
        <f>Table24[[#This Row],[SAF/kg]]*Table24[[#This Row],[Conversion Rate]]</f>
        <v>0</v>
      </c>
      <c r="BE1129" s="30" cm="1">
        <f t="array" ref="BE1129">IF(COUNTIFS(F$20:F$1213,F1129,G$20:G$1213,G1129)&gt;1,
    _xlfn.PERCENTRANK.INC(
        _xlfn._xlws.FILTER(AO$20:AO$1213, (F$20:F$1213=F1129)*(G$20:G$1213=G1129)*ISNUMBER(AO$20:AO$1213)),
        AO1129
    ),
    0
)</f>
        <v>0.09</v>
      </c>
      <c r="BF1129" s="28" t="str">
        <f t="shared" si="17"/>
        <v>Green</v>
      </c>
    </row>
    <row r="1130" spans="3:58" hidden="1">
      <c r="C1130" s="6" t="s">
        <v>20</v>
      </c>
      <c r="D1130" s="4" t="s">
        <v>21</v>
      </c>
      <c r="E1130" s="4" t="s">
        <v>22</v>
      </c>
      <c r="F1130" s="4" t="s">
        <v>86</v>
      </c>
      <c r="G1130" s="4" t="s">
        <v>37</v>
      </c>
      <c r="H1130" s="4" t="s">
        <v>795</v>
      </c>
      <c r="I1130" s="4" t="s">
        <v>799</v>
      </c>
      <c r="J1130" s="4" t="s">
        <v>778</v>
      </c>
      <c r="K1130" s="4" t="s">
        <v>776</v>
      </c>
      <c r="L113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PharmaNoExpressLHRLAXGBUSEMEAAMERICAS</v>
      </c>
      <c r="M1130" s="7">
        <v>1924.0092399999999</v>
      </c>
      <c r="N1130" s="4">
        <v>523</v>
      </c>
      <c r="O1130" s="13">
        <v>3.6787939579349902</v>
      </c>
      <c r="P1130" s="8" t="s">
        <v>1110</v>
      </c>
      <c r="Q1130" s="12" t="s">
        <v>472</v>
      </c>
      <c r="R1130" s="12" t="s">
        <v>792</v>
      </c>
      <c r="S1130" s="12" t="s">
        <v>1102</v>
      </c>
      <c r="T1130" s="12" t="s">
        <v>861</v>
      </c>
      <c r="U1130" s="22">
        <v>0</v>
      </c>
      <c r="V1130" s="12">
        <v>80</v>
      </c>
      <c r="W1130" s="12">
        <v>2.4</v>
      </c>
      <c r="X1130" s="12">
        <v>2.3199999999999998</v>
      </c>
      <c r="Y1130" s="12">
        <v>2.3199999999999998</v>
      </c>
      <c r="Z1130" s="12">
        <v>2.2400000000000002</v>
      </c>
      <c r="AA1130" s="12">
        <v>2.16</v>
      </c>
      <c r="AB1130" s="12"/>
      <c r="AC1130" s="12"/>
      <c r="AD1130" s="12" t="s">
        <v>888</v>
      </c>
      <c r="AE1130" s="12">
        <v>0</v>
      </c>
      <c r="AF1130" s="12">
        <v>0</v>
      </c>
      <c r="AG1130" s="12" t="s">
        <v>1101</v>
      </c>
      <c r="AH1130" s="12">
        <v>0</v>
      </c>
      <c r="AI1130" s="12">
        <v>0</v>
      </c>
      <c r="AJ1130" s="12">
        <v>0</v>
      </c>
      <c r="AK1130" s="12">
        <v>0</v>
      </c>
      <c r="AL1130" s="16"/>
      <c r="AM1130" s="12" t="s">
        <v>1504</v>
      </c>
      <c r="AN1130" s="27">
        <f>VLOOKUP(Table24[[#This Row],[USD conversion]],Sheet2!A:B,2,FALSE)</f>
        <v>1.3593999999999999</v>
      </c>
      <c r="AO1130" s="28">
        <f>Table24[[#This Row],[Min Charge]]*Table24[[#This Row],[Conversion Rate]]</f>
        <v>108.752</v>
      </c>
      <c r="AP1130" s="28">
        <f>Table24[[#This Row],[45]]*Table24[[#This Row],[Conversion Rate]]</f>
        <v>3.2625599999999997</v>
      </c>
      <c r="AQ1130" s="28">
        <f>Table24[[#This Row],[100]]*Table24[[#This Row],[Conversion Rate]]</f>
        <v>3.1538079999999997</v>
      </c>
      <c r="AR1130" s="28">
        <f>Table24[[#This Row],[200]]*Table24[[#This Row],[Conversion Rate]]</f>
        <v>3.1538079999999997</v>
      </c>
      <c r="AS1130" s="28">
        <f>Table24[[#This Row],[300]]*Table24[[#This Row],[Conversion Rate]]</f>
        <v>3.0450560000000002</v>
      </c>
      <c r="AT1130" s="28">
        <f>Table24[[#This Row],[500]]*Table24[[#This Row],[Conversion Rate]]</f>
        <v>2.9363040000000002</v>
      </c>
      <c r="AU1130" s="28">
        <f>Table24[[#This Row],[1000]]*Table24[[#This Row],[Conversion Rate]]</f>
        <v>0</v>
      </c>
      <c r="AV1130" s="28">
        <f>Table24[[#This Row],[2500]]*Table24[[#This Row],[Conversion Rate]]</f>
        <v>0</v>
      </c>
      <c r="AW1130" s="28" t="e">
        <f>Table24[[#This Row],[5000]]*Table24[[#This Row],[Conversion Rate]]</f>
        <v>#VALUE!</v>
      </c>
      <c r="AX1130" s="28">
        <f>Table24[[#This Row],[All In/ ++]]</f>
        <v>0</v>
      </c>
      <c r="AY1130" s="28">
        <f>Table24[[#This Row],[FSC]]*Table24[[#This Row],[Conversion Rate]]</f>
        <v>0</v>
      </c>
      <c r="AZ1130" s="28" t="e">
        <f>Table24[[#This Row],[SSC]]*Table24[[#This Row],[Conversion Rate]]</f>
        <v>#VALUE!</v>
      </c>
      <c r="BA1130" s="28">
        <f>Table24[[#This Row],[Screening]]*Table24[[#This Row],[Conversion Rate]]</f>
        <v>0</v>
      </c>
      <c r="BB1130" s="28">
        <f>Table24[[#This Row],[Other Charges]]*Table24[[#This Row],[Conversion Rate]]</f>
        <v>0</v>
      </c>
      <c r="BC1130" s="28">
        <f>Table24[[#This Row],[Dry Ice Charge]]*Table24[[#This Row],[Conversion Rate]]</f>
        <v>0</v>
      </c>
      <c r="BD1130" s="28">
        <f>Table24[[#This Row],[SAF/kg]]*Table24[[#This Row],[Conversion Rate]]</f>
        <v>0</v>
      </c>
      <c r="BE1130" s="30" cm="1">
        <f t="array" ref="BE1130">IF(COUNTIFS(F$20:F$1213,F1130,G$20:G$1213,G1130)&gt;1,
    _xlfn.PERCENTRANK.INC(
        _xlfn._xlws.FILTER(AO$20:AO$1213, (F$20:F$1213=F1130)*(G$20:G$1213=G1130)*ISNUMBER(AO$20:AO$1213)),
        AO1130
    ),
    0
)</f>
        <v>0.09</v>
      </c>
      <c r="BF1130" s="28" t="str">
        <f t="shared" si="17"/>
        <v>Green</v>
      </c>
    </row>
    <row r="1131" spans="3:58" hidden="1">
      <c r="C1131" s="6" t="s">
        <v>20</v>
      </c>
      <c r="D1131" s="4" t="s">
        <v>21</v>
      </c>
      <c r="E1131" s="4" t="s">
        <v>22</v>
      </c>
      <c r="F1131" s="4" t="s">
        <v>192</v>
      </c>
      <c r="G1131" s="4" t="s">
        <v>85</v>
      </c>
      <c r="H1131" s="4" t="s">
        <v>828</v>
      </c>
      <c r="I1131" s="4" t="s">
        <v>799</v>
      </c>
      <c r="J1131" s="4" t="s">
        <v>776</v>
      </c>
      <c r="K1131" s="4" t="s">
        <v>776</v>
      </c>
      <c r="L113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PharmaNoExpressLIMMIAPEUSAMERICASAMERICAS</v>
      </c>
      <c r="M1131" s="7">
        <v>4297.5074339999883</v>
      </c>
      <c r="N1131" s="4">
        <v>321</v>
      </c>
      <c r="O1131" s="13">
        <v>13.387873626168188</v>
      </c>
      <c r="P1131" s="8" t="s">
        <v>1110</v>
      </c>
      <c r="Q1131" s="12" t="s">
        <v>472</v>
      </c>
      <c r="R1131" s="12" t="s">
        <v>792</v>
      </c>
      <c r="S1131" s="12" t="s">
        <v>1102</v>
      </c>
      <c r="T1131" s="12" t="s">
        <v>859</v>
      </c>
      <c r="U1131" s="22">
        <v>45</v>
      </c>
      <c r="V1131" s="12">
        <v>320</v>
      </c>
      <c r="W1131" s="12">
        <v>3.68</v>
      </c>
      <c r="X1131" s="12">
        <v>3.68</v>
      </c>
      <c r="Y1131" s="12">
        <v>3.68</v>
      </c>
      <c r="Z1131" s="12">
        <v>3.68</v>
      </c>
      <c r="AA1131" s="12">
        <v>3.68</v>
      </c>
      <c r="AB1131" s="12"/>
      <c r="AC1131" s="12"/>
      <c r="AD1131" s="12" t="s">
        <v>888</v>
      </c>
      <c r="AE1131" s="12">
        <v>0</v>
      </c>
      <c r="AF1131" s="12">
        <v>0</v>
      </c>
      <c r="AG1131" s="12" t="s">
        <v>1101</v>
      </c>
      <c r="AH1131" s="12">
        <v>0</v>
      </c>
      <c r="AI1131" s="12">
        <v>0</v>
      </c>
      <c r="AJ1131" s="12">
        <v>0</v>
      </c>
      <c r="AK1131" s="12" t="s">
        <v>1106</v>
      </c>
      <c r="AL1131" s="16"/>
      <c r="AM1131" s="12" t="s">
        <v>1500</v>
      </c>
      <c r="AN1131" s="27">
        <f>VLOOKUP(Table24[[#This Row],[USD conversion]],Sheet2!A:B,2,FALSE)</f>
        <v>1</v>
      </c>
      <c r="AO1131" s="28">
        <f>Table24[[#This Row],[Min Charge]]*Table24[[#This Row],[Conversion Rate]]</f>
        <v>320</v>
      </c>
      <c r="AP1131" s="28">
        <f>Table24[[#This Row],[45]]*Table24[[#This Row],[Conversion Rate]]</f>
        <v>3.68</v>
      </c>
      <c r="AQ1131" s="28">
        <f>Table24[[#This Row],[100]]*Table24[[#This Row],[Conversion Rate]]</f>
        <v>3.68</v>
      </c>
      <c r="AR1131" s="28">
        <f>Table24[[#This Row],[200]]*Table24[[#This Row],[Conversion Rate]]</f>
        <v>3.68</v>
      </c>
      <c r="AS1131" s="28">
        <f>Table24[[#This Row],[300]]*Table24[[#This Row],[Conversion Rate]]</f>
        <v>3.68</v>
      </c>
      <c r="AT1131" s="28">
        <f>Table24[[#This Row],[500]]*Table24[[#This Row],[Conversion Rate]]</f>
        <v>3.68</v>
      </c>
      <c r="AU1131" s="28">
        <f>Table24[[#This Row],[1000]]*Table24[[#This Row],[Conversion Rate]]</f>
        <v>0</v>
      </c>
      <c r="AV1131" s="28">
        <f>Table24[[#This Row],[2500]]*Table24[[#This Row],[Conversion Rate]]</f>
        <v>0</v>
      </c>
      <c r="AW1131" s="28" t="e">
        <f>Table24[[#This Row],[5000]]*Table24[[#This Row],[Conversion Rate]]</f>
        <v>#VALUE!</v>
      </c>
      <c r="AX1131" s="28">
        <f>Table24[[#This Row],[All In/ ++]]</f>
        <v>0</v>
      </c>
      <c r="AY1131" s="28">
        <f>Table24[[#This Row],[FSC]]*Table24[[#This Row],[Conversion Rate]]</f>
        <v>0</v>
      </c>
      <c r="AZ1131" s="28" t="e">
        <f>Table24[[#This Row],[SSC]]*Table24[[#This Row],[Conversion Rate]]</f>
        <v>#VALUE!</v>
      </c>
      <c r="BA1131" s="28">
        <f>Table24[[#This Row],[Screening]]*Table24[[#This Row],[Conversion Rate]]</f>
        <v>0</v>
      </c>
      <c r="BB1131" s="28">
        <f>Table24[[#This Row],[Other Charges]]*Table24[[#This Row],[Conversion Rate]]</f>
        <v>0</v>
      </c>
      <c r="BC1131" s="28">
        <f>Table24[[#This Row],[Dry Ice Charge]]*Table24[[#This Row],[Conversion Rate]]</f>
        <v>0</v>
      </c>
      <c r="BD1131" s="28" t="e">
        <f>Table24[[#This Row],[SAF/kg]]*Table24[[#This Row],[Conversion Rate]]</f>
        <v>#VALUE!</v>
      </c>
      <c r="BE1131" s="30" cm="1">
        <f t="array" ref="BE1131">IF(COUNTIFS(F$20:F$1213,F1131,G$20:G$1213,G1131)&gt;1,
    _xlfn.PERCENTRANK.INC(
        _xlfn._xlws.FILTER(AO$20:AO$1213, (F$20:F$1213=F1131)*(G$20:G$1213=G1131)*ISNUMBER(AO$20:AO$1213)),
        AO1131
    ),
    0
)</f>
        <v>0.83299999999999996</v>
      </c>
      <c r="BF1131" s="28" t="str">
        <f t="shared" si="17"/>
        <v>Red</v>
      </c>
    </row>
    <row r="1132" spans="3:58" hidden="1">
      <c r="C1132" s="6" t="s">
        <v>20</v>
      </c>
      <c r="D1132" s="4" t="s">
        <v>21</v>
      </c>
      <c r="E1132" s="4" t="s">
        <v>22</v>
      </c>
      <c r="F1132" s="4" t="s">
        <v>90</v>
      </c>
      <c r="G1132" s="4" t="s">
        <v>37</v>
      </c>
      <c r="H1132" s="4" t="s">
        <v>805</v>
      </c>
      <c r="I1132" s="4" t="s">
        <v>799</v>
      </c>
      <c r="J1132" s="4" t="s">
        <v>778</v>
      </c>
      <c r="K1132" s="4" t="s">
        <v>776</v>
      </c>
      <c r="L113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PharmaNoExpressMADLAXESUSEMEAAMERICAS</v>
      </c>
      <c r="M1132" s="7">
        <v>644</v>
      </c>
      <c r="N1132" s="4">
        <v>335</v>
      </c>
      <c r="O1132" s="13">
        <v>1.9223880597014926</v>
      </c>
      <c r="P1132" s="8" t="s">
        <v>1110</v>
      </c>
      <c r="Q1132" s="12" t="s">
        <v>472</v>
      </c>
      <c r="R1132" s="12" t="s">
        <v>792</v>
      </c>
      <c r="S1132" s="12" t="s">
        <v>1102</v>
      </c>
      <c r="T1132" s="12" t="s">
        <v>837</v>
      </c>
      <c r="U1132" s="22">
        <v>0</v>
      </c>
      <c r="V1132" s="12">
        <v>180</v>
      </c>
      <c r="W1132" s="12">
        <v>4.55</v>
      </c>
      <c r="X1132" s="12">
        <v>4.55</v>
      </c>
      <c r="Y1132" s="12">
        <v>4.55</v>
      </c>
      <c r="Z1132" s="12">
        <v>4.55</v>
      </c>
      <c r="AA1132" s="12">
        <v>4.55</v>
      </c>
      <c r="AB1132" s="12"/>
      <c r="AC1132" s="12"/>
      <c r="AD1132" s="12" t="s">
        <v>888</v>
      </c>
      <c r="AE1132" s="12">
        <v>0</v>
      </c>
      <c r="AF1132" s="12">
        <v>0</v>
      </c>
      <c r="AG1132" s="12" t="s">
        <v>1101</v>
      </c>
      <c r="AH1132" s="12">
        <v>0</v>
      </c>
      <c r="AI1132" s="12">
        <v>0</v>
      </c>
      <c r="AJ1132" s="12">
        <v>0</v>
      </c>
      <c r="AK1132" s="12">
        <v>0</v>
      </c>
      <c r="AL1132" s="16"/>
      <c r="AM1132" s="12" t="s">
        <v>1503</v>
      </c>
      <c r="AN1132" s="27">
        <f>VLOOKUP(Table24[[#This Row],[USD conversion]],Sheet2!A:B,2,FALSE)</f>
        <v>1.1715</v>
      </c>
      <c r="AO1132" s="28">
        <f>Table24[[#This Row],[Min Charge]]*Table24[[#This Row],[Conversion Rate]]</f>
        <v>210.87</v>
      </c>
      <c r="AP1132" s="28">
        <f>Table24[[#This Row],[45]]*Table24[[#This Row],[Conversion Rate]]</f>
        <v>5.3303249999999993</v>
      </c>
      <c r="AQ1132" s="28">
        <f>Table24[[#This Row],[100]]*Table24[[#This Row],[Conversion Rate]]</f>
        <v>5.3303249999999993</v>
      </c>
      <c r="AR1132" s="28">
        <f>Table24[[#This Row],[200]]*Table24[[#This Row],[Conversion Rate]]</f>
        <v>5.3303249999999993</v>
      </c>
      <c r="AS1132" s="28">
        <f>Table24[[#This Row],[300]]*Table24[[#This Row],[Conversion Rate]]</f>
        <v>5.3303249999999993</v>
      </c>
      <c r="AT1132" s="28">
        <f>Table24[[#This Row],[500]]*Table24[[#This Row],[Conversion Rate]]</f>
        <v>5.3303249999999993</v>
      </c>
      <c r="AU1132" s="28">
        <f>Table24[[#This Row],[1000]]*Table24[[#This Row],[Conversion Rate]]</f>
        <v>0</v>
      </c>
      <c r="AV1132" s="28">
        <f>Table24[[#This Row],[2500]]*Table24[[#This Row],[Conversion Rate]]</f>
        <v>0</v>
      </c>
      <c r="AW1132" s="28" t="e">
        <f>Table24[[#This Row],[5000]]*Table24[[#This Row],[Conversion Rate]]</f>
        <v>#VALUE!</v>
      </c>
      <c r="AX1132" s="28">
        <f>Table24[[#This Row],[All In/ ++]]</f>
        <v>0</v>
      </c>
      <c r="AY1132" s="28">
        <f>Table24[[#This Row],[FSC]]*Table24[[#This Row],[Conversion Rate]]</f>
        <v>0</v>
      </c>
      <c r="AZ1132" s="28" t="e">
        <f>Table24[[#This Row],[SSC]]*Table24[[#This Row],[Conversion Rate]]</f>
        <v>#VALUE!</v>
      </c>
      <c r="BA1132" s="28">
        <f>Table24[[#This Row],[Screening]]*Table24[[#This Row],[Conversion Rate]]</f>
        <v>0</v>
      </c>
      <c r="BB1132" s="28">
        <f>Table24[[#This Row],[Other Charges]]*Table24[[#This Row],[Conversion Rate]]</f>
        <v>0</v>
      </c>
      <c r="BC1132" s="28">
        <f>Table24[[#This Row],[Dry Ice Charge]]*Table24[[#This Row],[Conversion Rate]]</f>
        <v>0</v>
      </c>
      <c r="BD1132" s="28">
        <f>Table24[[#This Row],[SAF/kg]]*Table24[[#This Row],[Conversion Rate]]</f>
        <v>0</v>
      </c>
      <c r="BE1132" s="30" cm="1">
        <f t="array" ref="BE1132">IF(COUNTIFS(F$20:F$1213,F1132,G$20:G$1213,G1132)&gt;1,
    _xlfn.PERCENTRANK.INC(
        _xlfn._xlws.FILTER(AO$20:AO$1213, (F$20:F$1213=F1132)*(G$20:G$1213=G1132)*ISNUMBER(AO$20:AO$1213)),
        AO1132
    ),
    0
)</f>
        <v>0.4</v>
      </c>
      <c r="BF1132" s="28" t="str">
        <f t="shared" si="17"/>
        <v>Orange</v>
      </c>
    </row>
    <row r="1133" spans="3:58" hidden="1">
      <c r="C1133" s="6" t="s">
        <v>20</v>
      </c>
      <c r="D1133" s="4" t="s">
        <v>21</v>
      </c>
      <c r="E1133" s="4" t="s">
        <v>22</v>
      </c>
      <c r="F1133" s="4" t="s">
        <v>116</v>
      </c>
      <c r="G1133" s="4" t="s">
        <v>37</v>
      </c>
      <c r="H1133" s="4" t="s">
        <v>815</v>
      </c>
      <c r="I1133" s="4" t="s">
        <v>799</v>
      </c>
      <c r="J1133" s="4" t="s">
        <v>776</v>
      </c>
      <c r="K1133" s="4" t="s">
        <v>776</v>
      </c>
      <c r="L113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PharmaNoExpressMEXLAXMXUSAMERICASAMERICAS</v>
      </c>
      <c r="M1133" s="7">
        <v>1388.2777373999952</v>
      </c>
      <c r="N1133" s="4">
        <v>404</v>
      </c>
      <c r="O1133" s="13">
        <v>3.436331033168305</v>
      </c>
      <c r="P1133" s="8" t="s">
        <v>1110</v>
      </c>
      <c r="Q1133" s="12" t="s">
        <v>472</v>
      </c>
      <c r="R1133" s="12" t="s">
        <v>792</v>
      </c>
      <c r="S1133" s="12" t="s">
        <v>1102</v>
      </c>
      <c r="T1133" s="12" t="s">
        <v>859</v>
      </c>
      <c r="U1133" s="22">
        <v>0</v>
      </c>
      <c r="V1133" s="12">
        <v>136</v>
      </c>
      <c r="W1133" s="12">
        <v>3.04</v>
      </c>
      <c r="X1133" s="12">
        <v>3.04</v>
      </c>
      <c r="Y1133" s="12">
        <v>2.56</v>
      </c>
      <c r="Z1133" s="12">
        <v>2.4</v>
      </c>
      <c r="AA1133" s="12">
        <v>2.2400000000000002</v>
      </c>
      <c r="AB1133" s="12"/>
      <c r="AC1133" s="12"/>
      <c r="AD1133" s="12" t="s">
        <v>888</v>
      </c>
      <c r="AE1133" s="12">
        <v>0</v>
      </c>
      <c r="AF1133" s="12">
        <v>0</v>
      </c>
      <c r="AG1133" s="12" t="s">
        <v>1101</v>
      </c>
      <c r="AH1133" s="12">
        <v>0</v>
      </c>
      <c r="AI1133" s="12">
        <v>0</v>
      </c>
      <c r="AJ1133" s="12">
        <v>0</v>
      </c>
      <c r="AK1133" s="12">
        <v>0</v>
      </c>
      <c r="AL1133" s="16"/>
      <c r="AM1133" s="12" t="s">
        <v>1500</v>
      </c>
      <c r="AN1133" s="27">
        <f>VLOOKUP(Table24[[#This Row],[USD conversion]],Sheet2!A:B,2,FALSE)</f>
        <v>1</v>
      </c>
      <c r="AO1133" s="28">
        <f>Table24[[#This Row],[Min Charge]]*Table24[[#This Row],[Conversion Rate]]</f>
        <v>136</v>
      </c>
      <c r="AP1133" s="28">
        <f>Table24[[#This Row],[45]]*Table24[[#This Row],[Conversion Rate]]</f>
        <v>3.04</v>
      </c>
      <c r="AQ1133" s="28">
        <f>Table24[[#This Row],[100]]*Table24[[#This Row],[Conversion Rate]]</f>
        <v>3.04</v>
      </c>
      <c r="AR1133" s="28">
        <f>Table24[[#This Row],[200]]*Table24[[#This Row],[Conversion Rate]]</f>
        <v>2.56</v>
      </c>
      <c r="AS1133" s="28">
        <f>Table24[[#This Row],[300]]*Table24[[#This Row],[Conversion Rate]]</f>
        <v>2.4</v>
      </c>
      <c r="AT1133" s="28">
        <f>Table24[[#This Row],[500]]*Table24[[#This Row],[Conversion Rate]]</f>
        <v>2.2400000000000002</v>
      </c>
      <c r="AU1133" s="28">
        <f>Table24[[#This Row],[1000]]*Table24[[#This Row],[Conversion Rate]]</f>
        <v>0</v>
      </c>
      <c r="AV1133" s="28">
        <f>Table24[[#This Row],[2500]]*Table24[[#This Row],[Conversion Rate]]</f>
        <v>0</v>
      </c>
      <c r="AW1133" s="28" t="e">
        <f>Table24[[#This Row],[5000]]*Table24[[#This Row],[Conversion Rate]]</f>
        <v>#VALUE!</v>
      </c>
      <c r="AX1133" s="28">
        <f>Table24[[#This Row],[All In/ ++]]</f>
        <v>0</v>
      </c>
      <c r="AY1133" s="28">
        <f>Table24[[#This Row],[FSC]]*Table24[[#This Row],[Conversion Rate]]</f>
        <v>0</v>
      </c>
      <c r="AZ1133" s="28" t="e">
        <f>Table24[[#This Row],[SSC]]*Table24[[#This Row],[Conversion Rate]]</f>
        <v>#VALUE!</v>
      </c>
      <c r="BA1133" s="28">
        <f>Table24[[#This Row],[Screening]]*Table24[[#This Row],[Conversion Rate]]</f>
        <v>0</v>
      </c>
      <c r="BB1133" s="28">
        <f>Table24[[#This Row],[Other Charges]]*Table24[[#This Row],[Conversion Rate]]</f>
        <v>0</v>
      </c>
      <c r="BC1133" s="28">
        <f>Table24[[#This Row],[Dry Ice Charge]]*Table24[[#This Row],[Conversion Rate]]</f>
        <v>0</v>
      </c>
      <c r="BD1133" s="28">
        <f>Table24[[#This Row],[SAF/kg]]*Table24[[#This Row],[Conversion Rate]]</f>
        <v>0</v>
      </c>
      <c r="BE1133" s="30" cm="1">
        <f t="array" ref="BE1133">IF(COUNTIFS(F$20:F$1213,F1133,G$20:G$1213,G1133)&gt;1,
    _xlfn.PERCENTRANK.INC(
        _xlfn._xlws.FILTER(AO$20:AO$1213, (F$20:F$1213=F1133)*(G$20:G$1213=G1133)*ISNUMBER(AO$20:AO$1213)),
        AO1133
    ),
    0
)</f>
        <v>0</v>
      </c>
      <c r="BF1133" s="28" t="str">
        <f t="shared" si="17"/>
        <v>Green</v>
      </c>
    </row>
    <row r="1134" spans="3:58" hidden="1">
      <c r="C1134" s="6" t="s">
        <v>20</v>
      </c>
      <c r="D1134" s="4" t="s">
        <v>21</v>
      </c>
      <c r="E1134" s="4" t="s">
        <v>22</v>
      </c>
      <c r="F1134" s="4" t="s">
        <v>116</v>
      </c>
      <c r="G1134" s="4" t="s">
        <v>85</v>
      </c>
      <c r="H1134" s="4" t="s">
        <v>815</v>
      </c>
      <c r="I1134" s="4" t="s">
        <v>799</v>
      </c>
      <c r="J1134" s="4" t="s">
        <v>776</v>
      </c>
      <c r="K1134" s="4" t="s">
        <v>776</v>
      </c>
      <c r="L113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PharmaNoExpressMEXMIAMXUSAMERICASAMERICAS</v>
      </c>
      <c r="M1134" s="7">
        <v>11796.950677000119</v>
      </c>
      <c r="N1134" s="4">
        <v>1345</v>
      </c>
      <c r="O1134" s="13">
        <v>8.770967046096743</v>
      </c>
      <c r="P1134" s="8" t="s">
        <v>1110</v>
      </c>
      <c r="Q1134" s="12" t="s">
        <v>472</v>
      </c>
      <c r="R1134" s="12" t="s">
        <v>792</v>
      </c>
      <c r="S1134" s="12" t="s">
        <v>1102</v>
      </c>
      <c r="T1134" s="12" t="s">
        <v>859</v>
      </c>
      <c r="U1134" s="22">
        <v>0</v>
      </c>
      <c r="V1134" s="12">
        <v>136</v>
      </c>
      <c r="W1134" s="12">
        <v>2.72</v>
      </c>
      <c r="X1134" s="12">
        <v>2.72</v>
      </c>
      <c r="Y1134" s="12">
        <v>2.64</v>
      </c>
      <c r="Z1134" s="12">
        <v>2.4</v>
      </c>
      <c r="AA1134" s="12">
        <v>2.3199999999999998</v>
      </c>
      <c r="AB1134" s="12"/>
      <c r="AC1134" s="12"/>
      <c r="AD1134" s="12" t="s">
        <v>888</v>
      </c>
      <c r="AE1134" s="12">
        <v>0</v>
      </c>
      <c r="AF1134" s="12">
        <v>0</v>
      </c>
      <c r="AG1134" s="12" t="s">
        <v>1101</v>
      </c>
      <c r="AH1134" s="12">
        <v>0</v>
      </c>
      <c r="AI1134" s="12">
        <v>0</v>
      </c>
      <c r="AJ1134" s="12">
        <v>0</v>
      </c>
      <c r="AK1134" s="12">
        <v>0</v>
      </c>
      <c r="AL1134" s="16"/>
      <c r="AM1134" s="12" t="s">
        <v>1500</v>
      </c>
      <c r="AN1134" s="27">
        <f>VLOOKUP(Table24[[#This Row],[USD conversion]],Sheet2!A:B,2,FALSE)</f>
        <v>1</v>
      </c>
      <c r="AO1134" s="28">
        <f>Table24[[#This Row],[Min Charge]]*Table24[[#This Row],[Conversion Rate]]</f>
        <v>136</v>
      </c>
      <c r="AP1134" s="28">
        <f>Table24[[#This Row],[45]]*Table24[[#This Row],[Conversion Rate]]</f>
        <v>2.72</v>
      </c>
      <c r="AQ1134" s="28">
        <f>Table24[[#This Row],[100]]*Table24[[#This Row],[Conversion Rate]]</f>
        <v>2.72</v>
      </c>
      <c r="AR1134" s="28">
        <f>Table24[[#This Row],[200]]*Table24[[#This Row],[Conversion Rate]]</f>
        <v>2.64</v>
      </c>
      <c r="AS1134" s="28">
        <f>Table24[[#This Row],[300]]*Table24[[#This Row],[Conversion Rate]]</f>
        <v>2.4</v>
      </c>
      <c r="AT1134" s="28">
        <f>Table24[[#This Row],[500]]*Table24[[#This Row],[Conversion Rate]]</f>
        <v>2.3199999999999998</v>
      </c>
      <c r="AU1134" s="28">
        <f>Table24[[#This Row],[1000]]*Table24[[#This Row],[Conversion Rate]]</f>
        <v>0</v>
      </c>
      <c r="AV1134" s="28">
        <f>Table24[[#This Row],[2500]]*Table24[[#This Row],[Conversion Rate]]</f>
        <v>0</v>
      </c>
      <c r="AW1134" s="28" t="e">
        <f>Table24[[#This Row],[5000]]*Table24[[#This Row],[Conversion Rate]]</f>
        <v>#VALUE!</v>
      </c>
      <c r="AX1134" s="28">
        <f>Table24[[#This Row],[All In/ ++]]</f>
        <v>0</v>
      </c>
      <c r="AY1134" s="28">
        <f>Table24[[#This Row],[FSC]]*Table24[[#This Row],[Conversion Rate]]</f>
        <v>0</v>
      </c>
      <c r="AZ1134" s="28" t="e">
        <f>Table24[[#This Row],[SSC]]*Table24[[#This Row],[Conversion Rate]]</f>
        <v>#VALUE!</v>
      </c>
      <c r="BA1134" s="28">
        <f>Table24[[#This Row],[Screening]]*Table24[[#This Row],[Conversion Rate]]</f>
        <v>0</v>
      </c>
      <c r="BB1134" s="28">
        <f>Table24[[#This Row],[Other Charges]]*Table24[[#This Row],[Conversion Rate]]</f>
        <v>0</v>
      </c>
      <c r="BC1134" s="28">
        <f>Table24[[#This Row],[Dry Ice Charge]]*Table24[[#This Row],[Conversion Rate]]</f>
        <v>0</v>
      </c>
      <c r="BD1134" s="28">
        <f>Table24[[#This Row],[SAF/kg]]*Table24[[#This Row],[Conversion Rate]]</f>
        <v>0</v>
      </c>
      <c r="BE1134" s="30" cm="1">
        <f t="array" ref="BE1134">IF(COUNTIFS(F$20:F$1213,F1134,G$20:G$1213,G1134)&gt;1,
    _xlfn.PERCENTRANK.INC(
        _xlfn._xlws.FILTER(AO$20:AO$1213, (F$20:F$1213=F1134)*(G$20:G$1213=G1134)*ISNUMBER(AO$20:AO$1213)),
        AO1134
    ),
    0
)</f>
        <v>0</v>
      </c>
      <c r="BF1134" s="28" t="str">
        <f t="shared" si="17"/>
        <v>Green</v>
      </c>
    </row>
    <row r="1135" spans="3:58" hidden="1">
      <c r="C1135" s="6" t="s">
        <v>20</v>
      </c>
      <c r="D1135" s="4" t="s">
        <v>21</v>
      </c>
      <c r="E1135" s="4" t="s">
        <v>22</v>
      </c>
      <c r="F1135" s="4" t="s">
        <v>85</v>
      </c>
      <c r="G1135" s="4" t="s">
        <v>165</v>
      </c>
      <c r="H1135" s="4" t="s">
        <v>799</v>
      </c>
      <c r="I1135" s="4" t="s">
        <v>826</v>
      </c>
      <c r="J1135" s="4" t="s">
        <v>776</v>
      </c>
      <c r="K1135" s="4" t="s">
        <v>776</v>
      </c>
      <c r="L113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PharmaNoExpressMIABOGUSCOAMERICASAMERICAS</v>
      </c>
      <c r="M1135" s="7">
        <v>1607.1055460000023</v>
      </c>
      <c r="N1135" s="4">
        <v>350</v>
      </c>
      <c r="O1135" s="13">
        <v>4.5917301314285783</v>
      </c>
      <c r="P1135" s="8" t="s">
        <v>1110</v>
      </c>
      <c r="Q1135" s="12" t="s">
        <v>472</v>
      </c>
      <c r="R1135" s="12" t="s">
        <v>792</v>
      </c>
      <c r="S1135" s="12" t="s">
        <v>1102</v>
      </c>
      <c r="T1135" s="12" t="s">
        <v>859</v>
      </c>
      <c r="U1135" s="22">
        <v>0</v>
      </c>
      <c r="V1135" s="12">
        <v>128</v>
      </c>
      <c r="W1135" s="12">
        <v>0.96</v>
      </c>
      <c r="X1135" s="12">
        <v>0.96</v>
      </c>
      <c r="Y1135" s="12">
        <v>0.96</v>
      </c>
      <c r="Z1135" s="12">
        <v>0.96</v>
      </c>
      <c r="AA1135" s="12">
        <v>0.96</v>
      </c>
      <c r="AB1135" s="12"/>
      <c r="AC1135" s="12"/>
      <c r="AD1135" s="12" t="s">
        <v>888</v>
      </c>
      <c r="AE1135" s="12">
        <v>0</v>
      </c>
      <c r="AF1135" s="12">
        <v>0</v>
      </c>
      <c r="AG1135" s="12" t="s">
        <v>1101</v>
      </c>
      <c r="AH1135" s="12">
        <v>0</v>
      </c>
      <c r="AI1135" s="12">
        <v>0</v>
      </c>
      <c r="AJ1135" s="12">
        <v>0</v>
      </c>
      <c r="AK1135" s="12">
        <v>0</v>
      </c>
      <c r="AL1135" s="16"/>
      <c r="AM1135" s="12" t="s">
        <v>1500</v>
      </c>
      <c r="AN1135" s="27">
        <f>VLOOKUP(Table24[[#This Row],[USD conversion]],Sheet2!A:B,2,FALSE)</f>
        <v>1</v>
      </c>
      <c r="AO1135" s="28">
        <f>Table24[[#This Row],[Min Charge]]*Table24[[#This Row],[Conversion Rate]]</f>
        <v>128</v>
      </c>
      <c r="AP1135" s="28">
        <f>Table24[[#This Row],[45]]*Table24[[#This Row],[Conversion Rate]]</f>
        <v>0.96</v>
      </c>
      <c r="AQ1135" s="28">
        <f>Table24[[#This Row],[100]]*Table24[[#This Row],[Conversion Rate]]</f>
        <v>0.96</v>
      </c>
      <c r="AR1135" s="28">
        <f>Table24[[#This Row],[200]]*Table24[[#This Row],[Conversion Rate]]</f>
        <v>0.96</v>
      </c>
      <c r="AS1135" s="28">
        <f>Table24[[#This Row],[300]]*Table24[[#This Row],[Conversion Rate]]</f>
        <v>0.96</v>
      </c>
      <c r="AT1135" s="28">
        <f>Table24[[#This Row],[500]]*Table24[[#This Row],[Conversion Rate]]</f>
        <v>0.96</v>
      </c>
      <c r="AU1135" s="28">
        <f>Table24[[#This Row],[1000]]*Table24[[#This Row],[Conversion Rate]]</f>
        <v>0</v>
      </c>
      <c r="AV1135" s="28">
        <f>Table24[[#This Row],[2500]]*Table24[[#This Row],[Conversion Rate]]</f>
        <v>0</v>
      </c>
      <c r="AW1135" s="28" t="e">
        <f>Table24[[#This Row],[5000]]*Table24[[#This Row],[Conversion Rate]]</f>
        <v>#VALUE!</v>
      </c>
      <c r="AX1135" s="28">
        <f>Table24[[#This Row],[All In/ ++]]</f>
        <v>0</v>
      </c>
      <c r="AY1135" s="28">
        <f>Table24[[#This Row],[FSC]]*Table24[[#This Row],[Conversion Rate]]</f>
        <v>0</v>
      </c>
      <c r="AZ1135" s="28" t="e">
        <f>Table24[[#This Row],[SSC]]*Table24[[#This Row],[Conversion Rate]]</f>
        <v>#VALUE!</v>
      </c>
      <c r="BA1135" s="28">
        <f>Table24[[#This Row],[Screening]]*Table24[[#This Row],[Conversion Rate]]</f>
        <v>0</v>
      </c>
      <c r="BB1135" s="28">
        <f>Table24[[#This Row],[Other Charges]]*Table24[[#This Row],[Conversion Rate]]</f>
        <v>0</v>
      </c>
      <c r="BC1135" s="28">
        <f>Table24[[#This Row],[Dry Ice Charge]]*Table24[[#This Row],[Conversion Rate]]</f>
        <v>0</v>
      </c>
      <c r="BD1135" s="28">
        <f>Table24[[#This Row],[SAF/kg]]*Table24[[#This Row],[Conversion Rate]]</f>
        <v>0</v>
      </c>
      <c r="BE1135" s="30" cm="1">
        <f t="array" ref="BE1135">IF(COUNTIFS(F$20:F$1213,F1135,G$20:G$1213,G1135)&gt;1,
    _xlfn.PERCENTRANK.INC(
        _xlfn._xlws.FILTER(AO$20:AO$1213, (F$20:F$1213=F1135)*(G$20:G$1213=G1135)*ISNUMBER(AO$20:AO$1213)),
        AO1135
    ),
    0
)</f>
        <v>0.25</v>
      </c>
      <c r="BF1135" s="28" t="str">
        <f t="shared" si="17"/>
        <v>Orange</v>
      </c>
    </row>
    <row r="1136" spans="3:58">
      <c r="C1136" s="6" t="s">
        <v>20</v>
      </c>
      <c r="D1136" s="4" t="s">
        <v>21</v>
      </c>
      <c r="E1136" s="4" t="s">
        <v>22</v>
      </c>
      <c r="F1136" s="4" t="s">
        <v>85</v>
      </c>
      <c r="G1136" s="4" t="s">
        <v>153</v>
      </c>
      <c r="H1136" s="4" t="s">
        <v>799</v>
      </c>
      <c r="I1136" s="4" t="s">
        <v>819</v>
      </c>
      <c r="J1136" s="4" t="s">
        <v>776</v>
      </c>
      <c r="K1136" s="4" t="s">
        <v>778</v>
      </c>
      <c r="L113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PharmaNoExpressMIAEZEUSARAMERICASEMEA</v>
      </c>
      <c r="M1136" s="7">
        <v>94710.552797200027</v>
      </c>
      <c r="N1136" s="4">
        <v>885</v>
      </c>
      <c r="O1136" s="13">
        <v>107.01757378214693</v>
      </c>
      <c r="P1136" s="8" t="s">
        <v>1110</v>
      </c>
      <c r="Q1136" s="12" t="s">
        <v>472</v>
      </c>
      <c r="R1136" s="12" t="s">
        <v>792</v>
      </c>
      <c r="S1136" s="12" t="s">
        <v>216</v>
      </c>
      <c r="T1136" s="12" t="s">
        <v>859</v>
      </c>
      <c r="U1136" s="22">
        <v>0</v>
      </c>
      <c r="V1136" s="12">
        <v>128</v>
      </c>
      <c r="W1136" s="12">
        <v>4.4000000000000004</v>
      </c>
      <c r="X1136" s="12">
        <v>4.4000000000000004</v>
      </c>
      <c r="Y1136" s="12">
        <v>4.32</v>
      </c>
      <c r="Z1136" s="12">
        <v>4.24</v>
      </c>
      <c r="AA1136" s="12">
        <v>4.16</v>
      </c>
      <c r="AB1136" s="12"/>
      <c r="AC1136" s="12"/>
      <c r="AD1136" s="12" t="s">
        <v>888</v>
      </c>
      <c r="AE1136" s="12">
        <v>0</v>
      </c>
      <c r="AF1136" s="12">
        <v>0</v>
      </c>
      <c r="AG1136" s="12" t="s">
        <v>1101</v>
      </c>
      <c r="AH1136" s="12">
        <v>0</v>
      </c>
      <c r="AI1136" s="12">
        <v>0</v>
      </c>
      <c r="AJ1136" s="12">
        <v>0</v>
      </c>
      <c r="AK1136" s="12">
        <v>0</v>
      </c>
      <c r="AL1136" s="16"/>
      <c r="AM1136" s="12" t="s">
        <v>1500</v>
      </c>
      <c r="AN1136" s="27">
        <f>VLOOKUP(Table24[[#This Row],[USD conversion]],Sheet2!A:B,2,FALSE)</f>
        <v>1</v>
      </c>
      <c r="AO1136" s="28">
        <f>Table24[[#This Row],[Min Charge]]*Table24[[#This Row],[Conversion Rate]]</f>
        <v>128</v>
      </c>
      <c r="AP1136" s="28">
        <f>Table24[[#This Row],[45]]*Table24[[#This Row],[Conversion Rate]]</f>
        <v>4.4000000000000004</v>
      </c>
      <c r="AQ1136" s="28">
        <f>Table24[[#This Row],[100]]*Table24[[#This Row],[Conversion Rate]]</f>
        <v>4.4000000000000004</v>
      </c>
      <c r="AR1136" s="28">
        <f>Table24[[#This Row],[200]]*Table24[[#This Row],[Conversion Rate]]</f>
        <v>4.32</v>
      </c>
      <c r="AS1136" s="28">
        <f>Table24[[#This Row],[300]]*Table24[[#This Row],[Conversion Rate]]</f>
        <v>4.24</v>
      </c>
      <c r="AT1136" s="28">
        <f>Table24[[#This Row],[500]]*Table24[[#This Row],[Conversion Rate]]</f>
        <v>4.16</v>
      </c>
      <c r="AU1136" s="28">
        <f>Table24[[#This Row],[1000]]*Table24[[#This Row],[Conversion Rate]]</f>
        <v>0</v>
      </c>
      <c r="AV1136" s="28">
        <f>Table24[[#This Row],[2500]]*Table24[[#This Row],[Conversion Rate]]</f>
        <v>0</v>
      </c>
      <c r="AW1136" s="28" t="e">
        <f>Table24[[#This Row],[5000]]*Table24[[#This Row],[Conversion Rate]]</f>
        <v>#VALUE!</v>
      </c>
      <c r="AX1136" s="28">
        <f>Table24[[#This Row],[All In/ ++]]</f>
        <v>0</v>
      </c>
      <c r="AY1136" s="28">
        <f>Table24[[#This Row],[FSC]]*Table24[[#This Row],[Conversion Rate]]</f>
        <v>0</v>
      </c>
      <c r="AZ1136" s="28" t="e">
        <f>Table24[[#This Row],[SSC]]*Table24[[#This Row],[Conversion Rate]]</f>
        <v>#VALUE!</v>
      </c>
      <c r="BA1136" s="28">
        <f>Table24[[#This Row],[Screening]]*Table24[[#This Row],[Conversion Rate]]</f>
        <v>0</v>
      </c>
      <c r="BB1136" s="28">
        <f>Table24[[#This Row],[Other Charges]]*Table24[[#This Row],[Conversion Rate]]</f>
        <v>0</v>
      </c>
      <c r="BC1136" s="28">
        <f>Table24[[#This Row],[Dry Ice Charge]]*Table24[[#This Row],[Conversion Rate]]</f>
        <v>0</v>
      </c>
      <c r="BD1136" s="28">
        <f>Table24[[#This Row],[SAF/kg]]*Table24[[#This Row],[Conversion Rate]]</f>
        <v>0</v>
      </c>
      <c r="BE1136" s="30" cm="1">
        <f t="array" ref="BE1136">IF(COUNTIFS(F$20:F$1213,F1136,G$20:G$1213,G1136)&gt;1,
    _xlfn.PERCENTRANK.INC(
        _xlfn._xlws.FILTER(AO$20:AO$1213, (F$20:F$1213=F1136)*(G$20:G$1213=G1136)*ISNUMBER(AO$20:AO$1213)),
        AO1136
    ),
    0
)</f>
        <v>0.16600000000000001</v>
      </c>
      <c r="BF1136" s="28" t="str">
        <f t="shared" si="17"/>
        <v>Green</v>
      </c>
    </row>
    <row r="1137" spans="3:58" hidden="1">
      <c r="C1137" s="6" t="s">
        <v>20</v>
      </c>
      <c r="D1137" s="4" t="s">
        <v>21</v>
      </c>
      <c r="E1137" s="4" t="s">
        <v>22</v>
      </c>
      <c r="F1137" s="4" t="s">
        <v>85</v>
      </c>
      <c r="G1137" s="4" t="s">
        <v>122</v>
      </c>
      <c r="H1137" s="4" t="s">
        <v>799</v>
      </c>
      <c r="I1137" s="4" t="s">
        <v>812</v>
      </c>
      <c r="J1137" s="4" t="s">
        <v>776</v>
      </c>
      <c r="K1137" s="4" t="s">
        <v>776</v>
      </c>
      <c r="L113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PharmaNoExpressMIAGRUUSBRAMERICASAMERICAS</v>
      </c>
      <c r="M1137" s="7">
        <v>123096.94390300022</v>
      </c>
      <c r="N1137" s="4">
        <v>1715</v>
      </c>
      <c r="O1137" s="13">
        <v>71.776643675218793</v>
      </c>
      <c r="P1137" s="8" t="s">
        <v>1110</v>
      </c>
      <c r="Q1137" s="12" t="s">
        <v>472</v>
      </c>
      <c r="R1137" s="12" t="s">
        <v>792</v>
      </c>
      <c r="S1137" s="12" t="s">
        <v>216</v>
      </c>
      <c r="T1137" s="12" t="s">
        <v>859</v>
      </c>
      <c r="U1137" s="22">
        <v>0</v>
      </c>
      <c r="V1137" s="12">
        <v>128</v>
      </c>
      <c r="W1137" s="12">
        <v>3.76</v>
      </c>
      <c r="X1137" s="12">
        <v>3.76</v>
      </c>
      <c r="Y1137" s="12">
        <v>3.68</v>
      </c>
      <c r="Z1137" s="12">
        <v>3.6</v>
      </c>
      <c r="AA1137" s="12">
        <v>3.52</v>
      </c>
      <c r="AB1137" s="12"/>
      <c r="AC1137" s="12"/>
      <c r="AD1137" s="12" t="s">
        <v>888</v>
      </c>
      <c r="AE1137" s="12">
        <v>0</v>
      </c>
      <c r="AF1137" s="12">
        <v>0</v>
      </c>
      <c r="AG1137" s="12" t="s">
        <v>1101</v>
      </c>
      <c r="AH1137" s="12">
        <v>0</v>
      </c>
      <c r="AI1137" s="12">
        <v>0</v>
      </c>
      <c r="AJ1137" s="12">
        <v>0</v>
      </c>
      <c r="AK1137" s="12">
        <v>0</v>
      </c>
      <c r="AL1137" s="16"/>
      <c r="AM1137" s="12" t="s">
        <v>1500</v>
      </c>
      <c r="AN1137" s="27">
        <f>VLOOKUP(Table24[[#This Row],[USD conversion]],Sheet2!A:B,2,FALSE)</f>
        <v>1</v>
      </c>
      <c r="AO1137" s="28">
        <f>Table24[[#This Row],[Min Charge]]*Table24[[#This Row],[Conversion Rate]]</f>
        <v>128</v>
      </c>
      <c r="AP1137" s="28">
        <f>Table24[[#This Row],[45]]*Table24[[#This Row],[Conversion Rate]]</f>
        <v>3.76</v>
      </c>
      <c r="AQ1137" s="28">
        <f>Table24[[#This Row],[100]]*Table24[[#This Row],[Conversion Rate]]</f>
        <v>3.76</v>
      </c>
      <c r="AR1137" s="28">
        <f>Table24[[#This Row],[200]]*Table24[[#This Row],[Conversion Rate]]</f>
        <v>3.68</v>
      </c>
      <c r="AS1137" s="28">
        <f>Table24[[#This Row],[300]]*Table24[[#This Row],[Conversion Rate]]</f>
        <v>3.6</v>
      </c>
      <c r="AT1137" s="28">
        <f>Table24[[#This Row],[500]]*Table24[[#This Row],[Conversion Rate]]</f>
        <v>3.52</v>
      </c>
      <c r="AU1137" s="28">
        <f>Table24[[#This Row],[1000]]*Table24[[#This Row],[Conversion Rate]]</f>
        <v>0</v>
      </c>
      <c r="AV1137" s="28">
        <f>Table24[[#This Row],[2500]]*Table24[[#This Row],[Conversion Rate]]</f>
        <v>0</v>
      </c>
      <c r="AW1137" s="28" t="e">
        <f>Table24[[#This Row],[5000]]*Table24[[#This Row],[Conversion Rate]]</f>
        <v>#VALUE!</v>
      </c>
      <c r="AX1137" s="28">
        <f>Table24[[#This Row],[All In/ ++]]</f>
        <v>0</v>
      </c>
      <c r="AY1137" s="28">
        <f>Table24[[#This Row],[FSC]]*Table24[[#This Row],[Conversion Rate]]</f>
        <v>0</v>
      </c>
      <c r="AZ1137" s="28" t="e">
        <f>Table24[[#This Row],[SSC]]*Table24[[#This Row],[Conversion Rate]]</f>
        <v>#VALUE!</v>
      </c>
      <c r="BA1137" s="28">
        <f>Table24[[#This Row],[Screening]]*Table24[[#This Row],[Conversion Rate]]</f>
        <v>0</v>
      </c>
      <c r="BB1137" s="28">
        <f>Table24[[#This Row],[Other Charges]]*Table24[[#This Row],[Conversion Rate]]</f>
        <v>0</v>
      </c>
      <c r="BC1137" s="28">
        <f>Table24[[#This Row],[Dry Ice Charge]]*Table24[[#This Row],[Conversion Rate]]</f>
        <v>0</v>
      </c>
      <c r="BD1137" s="28">
        <f>Table24[[#This Row],[SAF/kg]]*Table24[[#This Row],[Conversion Rate]]</f>
        <v>0</v>
      </c>
      <c r="BE1137" s="30" cm="1">
        <f t="array" ref="BE1137">IF(COUNTIFS(F$20:F$1213,F1137,G$20:G$1213,G1137)&gt;1,
    _xlfn.PERCENTRANK.INC(
        _xlfn._xlws.FILTER(AO$20:AO$1213, (F$20:F$1213=F1137)*(G$20:G$1213=G1137)*ISNUMBER(AO$20:AO$1213)),
        AO1137
    ),
    0
)</f>
        <v>0</v>
      </c>
      <c r="BF1137" s="28" t="str">
        <f t="shared" si="17"/>
        <v>Green</v>
      </c>
    </row>
    <row r="1138" spans="3:58">
      <c r="C1138" s="6" t="s">
        <v>20</v>
      </c>
      <c r="D1138" s="4" t="s">
        <v>21</v>
      </c>
      <c r="E1138" s="4" t="s">
        <v>22</v>
      </c>
      <c r="F1138" s="4" t="s">
        <v>85</v>
      </c>
      <c r="G1138" s="4" t="s">
        <v>86</v>
      </c>
      <c r="H1138" s="4" t="s">
        <v>799</v>
      </c>
      <c r="I1138" s="4" t="s">
        <v>795</v>
      </c>
      <c r="J1138" s="4" t="s">
        <v>776</v>
      </c>
      <c r="K1138" s="4" t="s">
        <v>778</v>
      </c>
      <c r="L113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PharmaNoExpressMIALHRUSGBAMERICASEMEA</v>
      </c>
      <c r="M1138" s="7">
        <v>1203.9099999999992</v>
      </c>
      <c r="N1138" s="4">
        <v>260</v>
      </c>
      <c r="O1138" s="13">
        <v>4.6304230769230736</v>
      </c>
      <c r="P1138" s="8" t="s">
        <v>1110</v>
      </c>
      <c r="Q1138" s="12" t="s">
        <v>472</v>
      </c>
      <c r="R1138" s="12" t="s">
        <v>792</v>
      </c>
      <c r="S1138" s="12" t="s">
        <v>216</v>
      </c>
      <c r="T1138" s="12" t="s">
        <v>859</v>
      </c>
      <c r="U1138" s="22">
        <v>0</v>
      </c>
      <c r="V1138" s="12">
        <v>128</v>
      </c>
      <c r="W1138" s="12">
        <v>1.39</v>
      </c>
      <c r="X1138" s="12">
        <v>1.39</v>
      </c>
      <c r="Y1138" s="12">
        <v>1.31</v>
      </c>
      <c r="Z1138" s="12">
        <v>1.23</v>
      </c>
      <c r="AA1138" s="12">
        <v>1.1499999999999999</v>
      </c>
      <c r="AB1138" s="12"/>
      <c r="AC1138" s="12"/>
      <c r="AD1138" s="12" t="s">
        <v>888</v>
      </c>
      <c r="AE1138" s="12">
        <v>0</v>
      </c>
      <c r="AF1138" s="12">
        <v>0</v>
      </c>
      <c r="AG1138" s="12" t="s">
        <v>1101</v>
      </c>
      <c r="AH1138" s="12">
        <v>0</v>
      </c>
      <c r="AI1138" s="12">
        <v>0</v>
      </c>
      <c r="AJ1138" s="12">
        <v>0</v>
      </c>
      <c r="AK1138" s="12">
        <v>0</v>
      </c>
      <c r="AL1138" s="16"/>
      <c r="AM1138" s="12" t="s">
        <v>1500</v>
      </c>
      <c r="AN1138" s="27">
        <f>VLOOKUP(Table24[[#This Row],[USD conversion]],Sheet2!A:B,2,FALSE)</f>
        <v>1</v>
      </c>
      <c r="AO1138" s="28">
        <f>Table24[[#This Row],[Min Charge]]*Table24[[#This Row],[Conversion Rate]]</f>
        <v>128</v>
      </c>
      <c r="AP1138" s="28">
        <f>Table24[[#This Row],[45]]*Table24[[#This Row],[Conversion Rate]]</f>
        <v>1.39</v>
      </c>
      <c r="AQ1138" s="28">
        <f>Table24[[#This Row],[100]]*Table24[[#This Row],[Conversion Rate]]</f>
        <v>1.39</v>
      </c>
      <c r="AR1138" s="28">
        <f>Table24[[#This Row],[200]]*Table24[[#This Row],[Conversion Rate]]</f>
        <v>1.31</v>
      </c>
      <c r="AS1138" s="28">
        <f>Table24[[#This Row],[300]]*Table24[[#This Row],[Conversion Rate]]</f>
        <v>1.23</v>
      </c>
      <c r="AT1138" s="28">
        <f>Table24[[#This Row],[500]]*Table24[[#This Row],[Conversion Rate]]</f>
        <v>1.1499999999999999</v>
      </c>
      <c r="AU1138" s="28">
        <f>Table24[[#This Row],[1000]]*Table24[[#This Row],[Conversion Rate]]</f>
        <v>0</v>
      </c>
      <c r="AV1138" s="28">
        <f>Table24[[#This Row],[2500]]*Table24[[#This Row],[Conversion Rate]]</f>
        <v>0</v>
      </c>
      <c r="AW1138" s="28" t="e">
        <f>Table24[[#This Row],[5000]]*Table24[[#This Row],[Conversion Rate]]</f>
        <v>#VALUE!</v>
      </c>
      <c r="AX1138" s="28">
        <f>Table24[[#This Row],[All In/ ++]]</f>
        <v>0</v>
      </c>
      <c r="AY1138" s="28">
        <f>Table24[[#This Row],[FSC]]*Table24[[#This Row],[Conversion Rate]]</f>
        <v>0</v>
      </c>
      <c r="AZ1138" s="28" t="e">
        <f>Table24[[#This Row],[SSC]]*Table24[[#This Row],[Conversion Rate]]</f>
        <v>#VALUE!</v>
      </c>
      <c r="BA1138" s="28">
        <f>Table24[[#This Row],[Screening]]*Table24[[#This Row],[Conversion Rate]]</f>
        <v>0</v>
      </c>
      <c r="BB1138" s="28">
        <f>Table24[[#This Row],[Other Charges]]*Table24[[#This Row],[Conversion Rate]]</f>
        <v>0</v>
      </c>
      <c r="BC1138" s="28">
        <f>Table24[[#This Row],[Dry Ice Charge]]*Table24[[#This Row],[Conversion Rate]]</f>
        <v>0</v>
      </c>
      <c r="BD1138" s="28">
        <f>Table24[[#This Row],[SAF/kg]]*Table24[[#This Row],[Conversion Rate]]</f>
        <v>0</v>
      </c>
      <c r="BE1138" s="30" cm="1">
        <f t="array" ref="BE1138">IF(COUNTIFS(F$20:F$1213,F1138,G$20:G$1213,G1138)&gt;1,
    _xlfn.PERCENTRANK.INC(
        _xlfn._xlws.FILTER(AO$20:AO$1213, (F$20:F$1213=F1138)*(G$20:G$1213=G1138)*ISNUMBER(AO$20:AO$1213)),
        AO1138
    ),
    0
)</f>
        <v>0.222</v>
      </c>
      <c r="BF1138" s="28" t="str">
        <f t="shared" si="17"/>
        <v>Orange</v>
      </c>
    </row>
    <row r="1139" spans="3:58" hidden="1">
      <c r="C1139" s="6" t="s">
        <v>20</v>
      </c>
      <c r="D1139" s="4" t="s">
        <v>21</v>
      </c>
      <c r="E1139" s="4" t="s">
        <v>22</v>
      </c>
      <c r="F1139" s="4" t="s">
        <v>85</v>
      </c>
      <c r="G1139" s="4" t="s">
        <v>192</v>
      </c>
      <c r="H1139" s="4" t="s">
        <v>799</v>
      </c>
      <c r="I1139" s="4" t="s">
        <v>828</v>
      </c>
      <c r="J1139" s="4" t="s">
        <v>776</v>
      </c>
      <c r="K1139" s="4" t="s">
        <v>776</v>
      </c>
      <c r="L113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PharmaNoExpressMIALIMUSPEAMERICASAMERICAS</v>
      </c>
      <c r="M1139" s="7">
        <v>5885.8899559999991</v>
      </c>
      <c r="N1139" s="4">
        <v>282</v>
      </c>
      <c r="O1139" s="13">
        <v>20.871950198581558</v>
      </c>
      <c r="P1139" s="8" t="s">
        <v>1110</v>
      </c>
      <c r="Q1139" s="12" t="s">
        <v>472</v>
      </c>
      <c r="R1139" s="12" t="s">
        <v>792</v>
      </c>
      <c r="S1139" s="12" t="s">
        <v>1107</v>
      </c>
      <c r="T1139" s="12" t="s">
        <v>859</v>
      </c>
      <c r="U1139" s="22">
        <v>0</v>
      </c>
      <c r="V1139" s="12">
        <v>128</v>
      </c>
      <c r="W1139" s="12">
        <v>2.2400000000000002</v>
      </c>
      <c r="X1139" s="12">
        <v>2.2400000000000002</v>
      </c>
      <c r="Y1139" s="12">
        <v>2.2400000000000002</v>
      </c>
      <c r="Z1139" s="12">
        <v>2.2400000000000002</v>
      </c>
      <c r="AA1139" s="12">
        <v>2.2400000000000002</v>
      </c>
      <c r="AB1139" s="12"/>
      <c r="AC1139" s="12"/>
      <c r="AD1139" s="12" t="s">
        <v>888</v>
      </c>
      <c r="AE1139" s="12">
        <v>0</v>
      </c>
      <c r="AF1139" s="12">
        <v>0</v>
      </c>
      <c r="AG1139" s="12" t="s">
        <v>1101</v>
      </c>
      <c r="AH1139" s="12">
        <v>0</v>
      </c>
      <c r="AI1139" s="12">
        <v>0</v>
      </c>
      <c r="AJ1139" s="12">
        <v>0</v>
      </c>
      <c r="AK1139" s="12">
        <v>0</v>
      </c>
      <c r="AL1139" s="16"/>
      <c r="AM1139" s="12" t="s">
        <v>1500</v>
      </c>
      <c r="AN1139" s="27">
        <f>VLOOKUP(Table24[[#This Row],[USD conversion]],Sheet2!A:B,2,FALSE)</f>
        <v>1</v>
      </c>
      <c r="AO1139" s="28">
        <f>Table24[[#This Row],[Min Charge]]*Table24[[#This Row],[Conversion Rate]]</f>
        <v>128</v>
      </c>
      <c r="AP1139" s="28">
        <f>Table24[[#This Row],[45]]*Table24[[#This Row],[Conversion Rate]]</f>
        <v>2.2400000000000002</v>
      </c>
      <c r="AQ1139" s="28">
        <f>Table24[[#This Row],[100]]*Table24[[#This Row],[Conversion Rate]]</f>
        <v>2.2400000000000002</v>
      </c>
      <c r="AR1139" s="28">
        <f>Table24[[#This Row],[200]]*Table24[[#This Row],[Conversion Rate]]</f>
        <v>2.2400000000000002</v>
      </c>
      <c r="AS1139" s="28">
        <f>Table24[[#This Row],[300]]*Table24[[#This Row],[Conversion Rate]]</f>
        <v>2.2400000000000002</v>
      </c>
      <c r="AT1139" s="28">
        <f>Table24[[#This Row],[500]]*Table24[[#This Row],[Conversion Rate]]</f>
        <v>2.2400000000000002</v>
      </c>
      <c r="AU1139" s="28">
        <f>Table24[[#This Row],[1000]]*Table24[[#This Row],[Conversion Rate]]</f>
        <v>0</v>
      </c>
      <c r="AV1139" s="28">
        <f>Table24[[#This Row],[2500]]*Table24[[#This Row],[Conversion Rate]]</f>
        <v>0</v>
      </c>
      <c r="AW1139" s="28" t="e">
        <f>Table24[[#This Row],[5000]]*Table24[[#This Row],[Conversion Rate]]</f>
        <v>#VALUE!</v>
      </c>
      <c r="AX1139" s="28">
        <f>Table24[[#This Row],[All In/ ++]]</f>
        <v>0</v>
      </c>
      <c r="AY1139" s="28">
        <f>Table24[[#This Row],[FSC]]*Table24[[#This Row],[Conversion Rate]]</f>
        <v>0</v>
      </c>
      <c r="AZ1139" s="28" t="e">
        <f>Table24[[#This Row],[SSC]]*Table24[[#This Row],[Conversion Rate]]</f>
        <v>#VALUE!</v>
      </c>
      <c r="BA1139" s="28">
        <f>Table24[[#This Row],[Screening]]*Table24[[#This Row],[Conversion Rate]]</f>
        <v>0</v>
      </c>
      <c r="BB1139" s="28">
        <f>Table24[[#This Row],[Other Charges]]*Table24[[#This Row],[Conversion Rate]]</f>
        <v>0</v>
      </c>
      <c r="BC1139" s="28">
        <f>Table24[[#This Row],[Dry Ice Charge]]*Table24[[#This Row],[Conversion Rate]]</f>
        <v>0</v>
      </c>
      <c r="BD1139" s="28">
        <f>Table24[[#This Row],[SAF/kg]]*Table24[[#This Row],[Conversion Rate]]</f>
        <v>0</v>
      </c>
      <c r="BE1139" s="30" cm="1">
        <f t="array" ref="BE1139">IF(COUNTIFS(F$20:F$1213,F1139,G$20:G$1213,G1139)&gt;1,
    _xlfn.PERCENTRANK.INC(
        _xlfn._xlws.FILTER(AO$20:AO$1213, (F$20:F$1213=F1139)*(G$20:G$1213=G1139)*ISNUMBER(AO$20:AO$1213)),
        AO1139
    ),
    0
)</f>
        <v>0</v>
      </c>
      <c r="BF1139" s="28" t="str">
        <f t="shared" si="17"/>
        <v>Green</v>
      </c>
    </row>
    <row r="1140" spans="3:58" hidden="1">
      <c r="C1140" s="6" t="s">
        <v>20</v>
      </c>
      <c r="D1140" s="4" t="s">
        <v>21</v>
      </c>
      <c r="E1140" s="4" t="s">
        <v>22</v>
      </c>
      <c r="F1140" s="4" t="s">
        <v>85</v>
      </c>
      <c r="G1140" s="4" t="s">
        <v>116</v>
      </c>
      <c r="H1140" s="4" t="s">
        <v>799</v>
      </c>
      <c r="I1140" s="4" t="s">
        <v>815</v>
      </c>
      <c r="J1140" s="4" t="s">
        <v>776</v>
      </c>
      <c r="K1140" s="4" t="s">
        <v>776</v>
      </c>
      <c r="L114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PharmaNoExpressMIAMEXUSMXAMERICASAMERICAS</v>
      </c>
      <c r="M1140" s="7">
        <v>52342.047039000026</v>
      </c>
      <c r="N1140" s="4">
        <v>377</v>
      </c>
      <c r="O1140" s="13">
        <v>138.83832105835552</v>
      </c>
      <c r="P1140" s="8" t="s">
        <v>1110</v>
      </c>
      <c r="Q1140" s="12" t="s">
        <v>472</v>
      </c>
      <c r="R1140" s="12" t="s">
        <v>792</v>
      </c>
      <c r="S1140" s="12" t="s">
        <v>216</v>
      </c>
      <c r="T1140" s="12" t="s">
        <v>859</v>
      </c>
      <c r="U1140" s="22">
        <v>0</v>
      </c>
      <c r="V1140" s="12">
        <v>128</v>
      </c>
      <c r="W1140" s="12">
        <v>3.44</v>
      </c>
      <c r="X1140" s="12">
        <v>3.44</v>
      </c>
      <c r="Y1140" s="12">
        <v>3.36</v>
      </c>
      <c r="Z1140" s="12">
        <v>3.28</v>
      </c>
      <c r="AA1140" s="12">
        <v>3.2</v>
      </c>
      <c r="AB1140" s="12"/>
      <c r="AC1140" s="12"/>
      <c r="AD1140" s="12" t="s">
        <v>888</v>
      </c>
      <c r="AE1140" s="12">
        <v>0</v>
      </c>
      <c r="AF1140" s="12">
        <v>0</v>
      </c>
      <c r="AG1140" s="12" t="s">
        <v>1101</v>
      </c>
      <c r="AH1140" s="12">
        <v>0</v>
      </c>
      <c r="AI1140" s="12">
        <v>0</v>
      </c>
      <c r="AJ1140" s="12">
        <v>0</v>
      </c>
      <c r="AK1140" s="12">
        <v>0</v>
      </c>
      <c r="AL1140" s="16"/>
      <c r="AM1140" s="12" t="s">
        <v>1500</v>
      </c>
      <c r="AN1140" s="27">
        <f>VLOOKUP(Table24[[#This Row],[USD conversion]],Sheet2!A:B,2,FALSE)</f>
        <v>1</v>
      </c>
      <c r="AO1140" s="28">
        <f>Table24[[#This Row],[Min Charge]]*Table24[[#This Row],[Conversion Rate]]</f>
        <v>128</v>
      </c>
      <c r="AP1140" s="28">
        <f>Table24[[#This Row],[45]]*Table24[[#This Row],[Conversion Rate]]</f>
        <v>3.44</v>
      </c>
      <c r="AQ1140" s="28">
        <f>Table24[[#This Row],[100]]*Table24[[#This Row],[Conversion Rate]]</f>
        <v>3.44</v>
      </c>
      <c r="AR1140" s="28">
        <f>Table24[[#This Row],[200]]*Table24[[#This Row],[Conversion Rate]]</f>
        <v>3.36</v>
      </c>
      <c r="AS1140" s="28">
        <f>Table24[[#This Row],[300]]*Table24[[#This Row],[Conversion Rate]]</f>
        <v>3.28</v>
      </c>
      <c r="AT1140" s="28">
        <f>Table24[[#This Row],[500]]*Table24[[#This Row],[Conversion Rate]]</f>
        <v>3.2</v>
      </c>
      <c r="AU1140" s="28">
        <f>Table24[[#This Row],[1000]]*Table24[[#This Row],[Conversion Rate]]</f>
        <v>0</v>
      </c>
      <c r="AV1140" s="28">
        <f>Table24[[#This Row],[2500]]*Table24[[#This Row],[Conversion Rate]]</f>
        <v>0</v>
      </c>
      <c r="AW1140" s="28" t="e">
        <f>Table24[[#This Row],[5000]]*Table24[[#This Row],[Conversion Rate]]</f>
        <v>#VALUE!</v>
      </c>
      <c r="AX1140" s="28">
        <f>Table24[[#This Row],[All In/ ++]]</f>
        <v>0</v>
      </c>
      <c r="AY1140" s="28">
        <f>Table24[[#This Row],[FSC]]*Table24[[#This Row],[Conversion Rate]]</f>
        <v>0</v>
      </c>
      <c r="AZ1140" s="28" t="e">
        <f>Table24[[#This Row],[SSC]]*Table24[[#This Row],[Conversion Rate]]</f>
        <v>#VALUE!</v>
      </c>
      <c r="BA1140" s="28">
        <f>Table24[[#This Row],[Screening]]*Table24[[#This Row],[Conversion Rate]]</f>
        <v>0</v>
      </c>
      <c r="BB1140" s="28">
        <f>Table24[[#This Row],[Other Charges]]*Table24[[#This Row],[Conversion Rate]]</f>
        <v>0</v>
      </c>
      <c r="BC1140" s="28">
        <f>Table24[[#This Row],[Dry Ice Charge]]*Table24[[#This Row],[Conversion Rate]]</f>
        <v>0</v>
      </c>
      <c r="BD1140" s="28">
        <f>Table24[[#This Row],[SAF/kg]]*Table24[[#This Row],[Conversion Rate]]</f>
        <v>0</v>
      </c>
      <c r="BE1140" s="30" cm="1">
        <f t="array" ref="BE1140">IF(COUNTIFS(F$20:F$1213,F1140,G$20:G$1213,G1140)&gt;1,
    _xlfn.PERCENTRANK.INC(
        _xlfn._xlws.FILTER(AO$20:AO$1213, (F$20:F$1213=F1140)*(G$20:G$1213=G1140)*ISNUMBER(AO$20:AO$1213)),
        AO1140
    ),
    0
)</f>
        <v>0</v>
      </c>
      <c r="BF1140" s="28" t="str">
        <f t="shared" si="17"/>
        <v>Green</v>
      </c>
    </row>
    <row r="1141" spans="3:58" hidden="1">
      <c r="C1141" s="6" t="s">
        <v>20</v>
      </c>
      <c r="D1141" s="4" t="s">
        <v>21</v>
      </c>
      <c r="E1141" s="4" t="s">
        <v>22</v>
      </c>
      <c r="F1141" s="4" t="s">
        <v>106</v>
      </c>
      <c r="G1141" s="4" t="s">
        <v>37</v>
      </c>
      <c r="H1141" s="4" t="s">
        <v>816</v>
      </c>
      <c r="I1141" s="4" t="s">
        <v>799</v>
      </c>
      <c r="J1141" s="4" t="s">
        <v>777</v>
      </c>
      <c r="K1141" s="4" t="s">
        <v>776</v>
      </c>
      <c r="L114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PharmaNoExpressSYDLAXAUUSAPACAMERICAS</v>
      </c>
      <c r="M1141" s="7">
        <v>1133.40924</v>
      </c>
      <c r="N1141" s="4">
        <v>454</v>
      </c>
      <c r="O1141" s="13">
        <v>2.4964961233480176</v>
      </c>
      <c r="P1141" s="8" t="s">
        <v>1110</v>
      </c>
      <c r="Q1141" s="12" t="s">
        <v>472</v>
      </c>
      <c r="R1141" s="12" t="s">
        <v>792</v>
      </c>
      <c r="S1141" s="12" t="s">
        <v>211</v>
      </c>
      <c r="T1141" s="12" t="s">
        <v>869</v>
      </c>
      <c r="U1141" s="22">
        <v>0</v>
      </c>
      <c r="V1141" s="12">
        <v>450</v>
      </c>
      <c r="W1141" s="12">
        <v>12</v>
      </c>
      <c r="X1141" s="12">
        <v>12</v>
      </c>
      <c r="Y1141" s="12">
        <v>10.5</v>
      </c>
      <c r="Z1141" s="12">
        <v>9.9</v>
      </c>
      <c r="AA1141" s="12">
        <v>9.9</v>
      </c>
      <c r="AB1141" s="12">
        <v>9.9</v>
      </c>
      <c r="AC1141" s="12">
        <v>9.9</v>
      </c>
      <c r="AD1141" s="12" t="s">
        <v>888</v>
      </c>
      <c r="AE1141" s="12">
        <v>0</v>
      </c>
      <c r="AF1141" s="12">
        <v>0</v>
      </c>
      <c r="AG1141" s="12" t="s">
        <v>1101</v>
      </c>
      <c r="AH1141" s="12" t="s">
        <v>1108</v>
      </c>
      <c r="AI1141" s="12">
        <v>0</v>
      </c>
      <c r="AJ1141" s="12">
        <v>0</v>
      </c>
      <c r="AK1141" s="12">
        <v>0</v>
      </c>
      <c r="AL1141" s="16"/>
      <c r="AM1141" s="12" t="s">
        <v>1502</v>
      </c>
      <c r="AN1141" s="27">
        <f>VLOOKUP(Table24[[#This Row],[USD conversion]],Sheet2!A:B,2,FALSE)</f>
        <v>0.65310000000000001</v>
      </c>
      <c r="AO1141" s="28">
        <f>Table24[[#This Row],[Min Charge]]*Table24[[#This Row],[Conversion Rate]]</f>
        <v>293.89499999999998</v>
      </c>
      <c r="AP1141" s="28">
        <f>Table24[[#This Row],[45]]*Table24[[#This Row],[Conversion Rate]]</f>
        <v>7.8372000000000002</v>
      </c>
      <c r="AQ1141" s="28">
        <f>Table24[[#This Row],[100]]*Table24[[#This Row],[Conversion Rate]]</f>
        <v>7.8372000000000002</v>
      </c>
      <c r="AR1141" s="28">
        <f>Table24[[#This Row],[200]]*Table24[[#This Row],[Conversion Rate]]</f>
        <v>6.8575499999999998</v>
      </c>
      <c r="AS1141" s="28">
        <f>Table24[[#This Row],[300]]*Table24[[#This Row],[Conversion Rate]]</f>
        <v>6.4656900000000004</v>
      </c>
      <c r="AT1141" s="28">
        <f>Table24[[#This Row],[500]]*Table24[[#This Row],[Conversion Rate]]</f>
        <v>6.4656900000000004</v>
      </c>
      <c r="AU1141" s="28">
        <f>Table24[[#This Row],[1000]]*Table24[[#This Row],[Conversion Rate]]</f>
        <v>6.4656900000000004</v>
      </c>
      <c r="AV1141" s="28">
        <f>Table24[[#This Row],[2500]]*Table24[[#This Row],[Conversion Rate]]</f>
        <v>6.4656900000000004</v>
      </c>
      <c r="AW1141" s="28" t="e">
        <f>Table24[[#This Row],[5000]]*Table24[[#This Row],[Conversion Rate]]</f>
        <v>#VALUE!</v>
      </c>
      <c r="AX1141" s="28">
        <f>Table24[[#This Row],[All In/ ++]]</f>
        <v>0</v>
      </c>
      <c r="AY1141" s="28">
        <f>Table24[[#This Row],[FSC]]*Table24[[#This Row],[Conversion Rate]]</f>
        <v>0</v>
      </c>
      <c r="AZ1141" s="28" t="e">
        <f>Table24[[#This Row],[SSC]]*Table24[[#This Row],[Conversion Rate]]</f>
        <v>#VALUE!</v>
      </c>
      <c r="BA1141" s="28" t="e">
        <f>Table24[[#This Row],[Screening]]*Table24[[#This Row],[Conversion Rate]]</f>
        <v>#VALUE!</v>
      </c>
      <c r="BB1141" s="28">
        <f>Table24[[#This Row],[Other Charges]]*Table24[[#This Row],[Conversion Rate]]</f>
        <v>0</v>
      </c>
      <c r="BC1141" s="28">
        <f>Table24[[#This Row],[Dry Ice Charge]]*Table24[[#This Row],[Conversion Rate]]</f>
        <v>0</v>
      </c>
      <c r="BD1141" s="28">
        <f>Table24[[#This Row],[SAF/kg]]*Table24[[#This Row],[Conversion Rate]]</f>
        <v>0</v>
      </c>
      <c r="BE1141" s="30" cm="1">
        <f t="array" ref="BE1141">IF(COUNTIFS(F$20:F$1213,F1141,G$20:G$1213,G1141)&gt;1,
    _xlfn.PERCENTRANK.INC(
        _xlfn._xlws.FILTER(AO$20:AO$1213, (F$20:F$1213=F1141)*(G$20:G$1213=G1141)*ISNUMBER(AO$20:AO$1213)),
        AO1141
    ),
    0
)</f>
        <v>0.433</v>
      </c>
      <c r="BF1141" s="28" t="str">
        <f t="shared" si="17"/>
        <v>Orange</v>
      </c>
    </row>
    <row r="1142" spans="3:58" hidden="1">
      <c r="C1142" s="6" t="s">
        <v>20</v>
      </c>
      <c r="D1142" s="4" t="s">
        <v>21</v>
      </c>
      <c r="E1142" s="4" t="s">
        <v>36</v>
      </c>
      <c r="F1142" s="4" t="s">
        <v>106</v>
      </c>
      <c r="G1142" s="4" t="s">
        <v>37</v>
      </c>
      <c r="H1142" s="4" t="s">
        <v>816</v>
      </c>
      <c r="I1142" s="4" t="s">
        <v>799</v>
      </c>
      <c r="J1142" s="4" t="s">
        <v>777</v>
      </c>
      <c r="K1142" s="4" t="s">
        <v>776</v>
      </c>
      <c r="L114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PharmaNoStandardSYDLAXAUUSAPACAMERICAS</v>
      </c>
      <c r="M1142" s="7">
        <v>1083</v>
      </c>
      <c r="N1142" s="4">
        <v>453</v>
      </c>
      <c r="O1142" s="13">
        <v>2.3907284768211921</v>
      </c>
      <c r="P1142" s="8" t="s">
        <v>1110</v>
      </c>
      <c r="Q1142" s="12" t="s">
        <v>472</v>
      </c>
      <c r="R1142" s="12" t="s">
        <v>792</v>
      </c>
      <c r="S1142" s="12" t="s">
        <v>211</v>
      </c>
      <c r="T1142" s="12" t="s">
        <v>869</v>
      </c>
      <c r="U1142" s="22">
        <v>0</v>
      </c>
      <c r="V1142" s="12">
        <v>300</v>
      </c>
      <c r="W1142" s="12">
        <v>8</v>
      </c>
      <c r="X1142" s="12">
        <v>8</v>
      </c>
      <c r="Y1142" s="12">
        <v>7</v>
      </c>
      <c r="Z1142" s="12">
        <v>6.6</v>
      </c>
      <c r="AA1142" s="12">
        <v>6.6</v>
      </c>
      <c r="AB1142" s="12">
        <v>6.6</v>
      </c>
      <c r="AC1142" s="12">
        <v>6.6</v>
      </c>
      <c r="AD1142" s="12" t="s">
        <v>888</v>
      </c>
      <c r="AE1142" s="12">
        <v>0</v>
      </c>
      <c r="AF1142" s="12">
        <v>0</v>
      </c>
      <c r="AG1142" s="12" t="s">
        <v>1101</v>
      </c>
      <c r="AH1142" s="12" t="s">
        <v>1108</v>
      </c>
      <c r="AI1142" s="12">
        <v>0</v>
      </c>
      <c r="AJ1142" s="12">
        <v>0</v>
      </c>
      <c r="AK1142" s="12">
        <v>0</v>
      </c>
      <c r="AL1142" s="16"/>
      <c r="AM1142" s="12" t="s">
        <v>1502</v>
      </c>
      <c r="AN1142" s="27">
        <f>VLOOKUP(Table24[[#This Row],[USD conversion]],Sheet2!A:B,2,FALSE)</f>
        <v>0.65310000000000001</v>
      </c>
      <c r="AO1142" s="28">
        <f>Table24[[#This Row],[Min Charge]]*Table24[[#This Row],[Conversion Rate]]</f>
        <v>195.93</v>
      </c>
      <c r="AP1142" s="28">
        <f>Table24[[#This Row],[45]]*Table24[[#This Row],[Conversion Rate]]</f>
        <v>5.2248000000000001</v>
      </c>
      <c r="AQ1142" s="28">
        <f>Table24[[#This Row],[100]]*Table24[[#This Row],[Conversion Rate]]</f>
        <v>5.2248000000000001</v>
      </c>
      <c r="AR1142" s="28">
        <f>Table24[[#This Row],[200]]*Table24[[#This Row],[Conversion Rate]]</f>
        <v>4.5716999999999999</v>
      </c>
      <c r="AS1142" s="28">
        <f>Table24[[#This Row],[300]]*Table24[[#This Row],[Conversion Rate]]</f>
        <v>4.31046</v>
      </c>
      <c r="AT1142" s="28">
        <f>Table24[[#This Row],[500]]*Table24[[#This Row],[Conversion Rate]]</f>
        <v>4.31046</v>
      </c>
      <c r="AU1142" s="28">
        <f>Table24[[#This Row],[1000]]*Table24[[#This Row],[Conversion Rate]]</f>
        <v>4.31046</v>
      </c>
      <c r="AV1142" s="28">
        <f>Table24[[#This Row],[2500]]*Table24[[#This Row],[Conversion Rate]]</f>
        <v>4.31046</v>
      </c>
      <c r="AW1142" s="28" t="e">
        <f>Table24[[#This Row],[5000]]*Table24[[#This Row],[Conversion Rate]]</f>
        <v>#VALUE!</v>
      </c>
      <c r="AX1142" s="28">
        <f>Table24[[#This Row],[All In/ ++]]</f>
        <v>0</v>
      </c>
      <c r="AY1142" s="28">
        <f>Table24[[#This Row],[FSC]]*Table24[[#This Row],[Conversion Rate]]</f>
        <v>0</v>
      </c>
      <c r="AZ1142" s="28" t="e">
        <f>Table24[[#This Row],[SSC]]*Table24[[#This Row],[Conversion Rate]]</f>
        <v>#VALUE!</v>
      </c>
      <c r="BA1142" s="28" t="e">
        <f>Table24[[#This Row],[Screening]]*Table24[[#This Row],[Conversion Rate]]</f>
        <v>#VALUE!</v>
      </c>
      <c r="BB1142" s="28">
        <f>Table24[[#This Row],[Other Charges]]*Table24[[#This Row],[Conversion Rate]]</f>
        <v>0</v>
      </c>
      <c r="BC1142" s="28">
        <f>Table24[[#This Row],[Dry Ice Charge]]*Table24[[#This Row],[Conversion Rate]]</f>
        <v>0</v>
      </c>
      <c r="BD1142" s="28">
        <f>Table24[[#This Row],[SAF/kg]]*Table24[[#This Row],[Conversion Rate]]</f>
        <v>0</v>
      </c>
      <c r="BE1142" s="30" cm="1">
        <f t="array" ref="BE1142">IF(COUNTIFS(F$20:F$1213,F1142,G$20:G$1213,G1142)&gt;1,
    _xlfn.PERCENTRANK.INC(
        _xlfn._xlws.FILTER(AO$20:AO$1213, (F$20:F$1213=F1142)*(G$20:G$1213=G1142)*ISNUMBER(AO$20:AO$1213)),
        AO1142
    ),
    0
)</f>
        <v>0.23300000000000001</v>
      </c>
      <c r="BF1142" s="28" t="str">
        <f t="shared" si="17"/>
        <v>Orange</v>
      </c>
    </row>
    <row r="1143" spans="3:58" hidden="1">
      <c r="C1143" s="6" t="s">
        <v>20</v>
      </c>
      <c r="D1143" s="4" t="s">
        <v>472</v>
      </c>
      <c r="E1143" s="4" t="s">
        <v>22</v>
      </c>
      <c r="F1143" s="4" t="s">
        <v>210</v>
      </c>
      <c r="G1143" s="4" t="s">
        <v>66</v>
      </c>
      <c r="H1143" s="4" t="s">
        <v>805</v>
      </c>
      <c r="I1143" s="4" t="s">
        <v>799</v>
      </c>
      <c r="J1143" s="4" t="s">
        <v>778</v>
      </c>
      <c r="K1143" s="4" t="s">
        <v>776</v>
      </c>
      <c r="L114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PharmaYesExpressBCNJFKESUSEMEAAMERICAS</v>
      </c>
      <c r="M1143" s="7">
        <v>2523.1386000000002</v>
      </c>
      <c r="N1143" s="4">
        <v>133</v>
      </c>
      <c r="O1143" s="13">
        <v>18.970966917293236</v>
      </c>
      <c r="P1143" s="8" t="s">
        <v>1110</v>
      </c>
      <c r="Q1143" s="12" t="s">
        <v>472</v>
      </c>
      <c r="R1143" s="12" t="s">
        <v>792</v>
      </c>
      <c r="S1143" s="12" t="s">
        <v>1102</v>
      </c>
      <c r="T1143" s="12" t="s">
        <v>837</v>
      </c>
      <c r="U1143" s="22">
        <v>0</v>
      </c>
      <c r="V1143" s="12">
        <v>180</v>
      </c>
      <c r="W1143" s="12">
        <v>4.4000000000000004</v>
      </c>
      <c r="X1143" s="12">
        <v>4.4000000000000004</v>
      </c>
      <c r="Y1143" s="12">
        <v>4.4000000000000004</v>
      </c>
      <c r="Z1143" s="12">
        <v>4.4000000000000004</v>
      </c>
      <c r="AA1143" s="12">
        <v>4.4000000000000004</v>
      </c>
      <c r="AB1143" s="12"/>
      <c r="AC1143" s="12"/>
      <c r="AD1143" s="12" t="s">
        <v>888</v>
      </c>
      <c r="AE1143" s="12">
        <v>0</v>
      </c>
      <c r="AF1143" s="12">
        <v>0</v>
      </c>
      <c r="AG1143" s="12" t="s">
        <v>1101</v>
      </c>
      <c r="AH1143" s="12">
        <v>0</v>
      </c>
      <c r="AI1143" s="12">
        <v>0</v>
      </c>
      <c r="AJ1143" s="12">
        <v>0</v>
      </c>
      <c r="AK1143" s="12">
        <v>0</v>
      </c>
      <c r="AL1143" s="16"/>
      <c r="AM1143" s="12" t="s">
        <v>1503</v>
      </c>
      <c r="AN1143" s="27">
        <f>VLOOKUP(Table24[[#This Row],[USD conversion]],Sheet2!A:B,2,FALSE)</f>
        <v>1.1715</v>
      </c>
      <c r="AO1143" s="28">
        <f>Table24[[#This Row],[Min Charge]]*Table24[[#This Row],[Conversion Rate]]</f>
        <v>210.87</v>
      </c>
      <c r="AP1143" s="28">
        <f>Table24[[#This Row],[45]]*Table24[[#This Row],[Conversion Rate]]</f>
        <v>5.1546000000000003</v>
      </c>
      <c r="AQ1143" s="28">
        <f>Table24[[#This Row],[100]]*Table24[[#This Row],[Conversion Rate]]</f>
        <v>5.1546000000000003</v>
      </c>
      <c r="AR1143" s="28">
        <f>Table24[[#This Row],[200]]*Table24[[#This Row],[Conversion Rate]]</f>
        <v>5.1546000000000003</v>
      </c>
      <c r="AS1143" s="28">
        <f>Table24[[#This Row],[300]]*Table24[[#This Row],[Conversion Rate]]</f>
        <v>5.1546000000000003</v>
      </c>
      <c r="AT1143" s="28">
        <f>Table24[[#This Row],[500]]*Table24[[#This Row],[Conversion Rate]]</f>
        <v>5.1546000000000003</v>
      </c>
      <c r="AU1143" s="28">
        <f>Table24[[#This Row],[1000]]*Table24[[#This Row],[Conversion Rate]]</f>
        <v>0</v>
      </c>
      <c r="AV1143" s="28">
        <f>Table24[[#This Row],[2500]]*Table24[[#This Row],[Conversion Rate]]</f>
        <v>0</v>
      </c>
      <c r="AW1143" s="28" t="e">
        <f>Table24[[#This Row],[5000]]*Table24[[#This Row],[Conversion Rate]]</f>
        <v>#VALUE!</v>
      </c>
      <c r="AX1143" s="28">
        <f>Table24[[#This Row],[All In/ ++]]</f>
        <v>0</v>
      </c>
      <c r="AY1143" s="28">
        <f>Table24[[#This Row],[FSC]]*Table24[[#This Row],[Conversion Rate]]</f>
        <v>0</v>
      </c>
      <c r="AZ1143" s="28" t="e">
        <f>Table24[[#This Row],[SSC]]*Table24[[#This Row],[Conversion Rate]]</f>
        <v>#VALUE!</v>
      </c>
      <c r="BA1143" s="28">
        <f>Table24[[#This Row],[Screening]]*Table24[[#This Row],[Conversion Rate]]</f>
        <v>0</v>
      </c>
      <c r="BB1143" s="28">
        <f>Table24[[#This Row],[Other Charges]]*Table24[[#This Row],[Conversion Rate]]</f>
        <v>0</v>
      </c>
      <c r="BC1143" s="28">
        <f>Table24[[#This Row],[Dry Ice Charge]]*Table24[[#This Row],[Conversion Rate]]</f>
        <v>0</v>
      </c>
      <c r="BD1143" s="28">
        <f>Table24[[#This Row],[SAF/kg]]*Table24[[#This Row],[Conversion Rate]]</f>
        <v>0</v>
      </c>
      <c r="BE1143" s="30" cm="1">
        <f t="array" ref="BE1143">IF(COUNTIFS(F$20:F$1213,F1143,G$20:G$1213,G1143)&gt;1,
    _xlfn.PERCENTRANK.INC(
        _xlfn._xlws.FILTER(AO$20:AO$1213, (F$20:F$1213=F1143)*(G$20:G$1213=G1143)*ISNUMBER(AO$20:AO$1213)),
        AO1143
    ),
    0
)</f>
        <v>0.25</v>
      </c>
      <c r="BF1143" s="28" t="str">
        <f t="shared" si="17"/>
        <v>Orange</v>
      </c>
    </row>
    <row r="1144" spans="3:58" hidden="1">
      <c r="C1144" s="6" t="s">
        <v>20</v>
      </c>
      <c r="D1144" s="4" t="s">
        <v>472</v>
      </c>
      <c r="E1144" s="4" t="s">
        <v>22</v>
      </c>
      <c r="F1144" s="4" t="s">
        <v>210</v>
      </c>
      <c r="G1144" s="4" t="s">
        <v>216</v>
      </c>
      <c r="H1144" s="4" t="s">
        <v>805</v>
      </c>
      <c r="I1144" s="4" t="s">
        <v>806</v>
      </c>
      <c r="J1144" s="4" t="s">
        <v>778</v>
      </c>
      <c r="K1144" s="4" t="s">
        <v>776</v>
      </c>
      <c r="L114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PharmaYesExpressBCNYYZESCAEMEAAMERICAS</v>
      </c>
      <c r="M1144" s="7">
        <v>4941</v>
      </c>
      <c r="N1144" s="4">
        <v>3</v>
      </c>
      <c r="O1144" s="13">
        <v>1647</v>
      </c>
      <c r="P1144" s="8" t="s">
        <v>1110</v>
      </c>
      <c r="Q1144" s="12" t="s">
        <v>472</v>
      </c>
      <c r="R1144" s="12" t="s">
        <v>791</v>
      </c>
      <c r="S1144" s="12">
        <v>0</v>
      </c>
      <c r="T1144" s="12" t="s">
        <v>837</v>
      </c>
      <c r="U1144" s="22">
        <v>0</v>
      </c>
      <c r="V1144" s="12">
        <v>180</v>
      </c>
      <c r="W1144" s="12">
        <v>4.05</v>
      </c>
      <c r="X1144" s="12">
        <v>4.05</v>
      </c>
      <c r="Y1144" s="12">
        <v>4.05</v>
      </c>
      <c r="Z1144" s="12">
        <v>4.05</v>
      </c>
      <c r="AA1144" s="12">
        <v>4.05</v>
      </c>
      <c r="AB1144" s="12"/>
      <c r="AC1144" s="12"/>
      <c r="AD1144" s="12" t="s">
        <v>888</v>
      </c>
      <c r="AE1144" s="12">
        <v>0</v>
      </c>
      <c r="AF1144" s="12">
        <v>0</v>
      </c>
      <c r="AG1144" s="12" t="s">
        <v>1101</v>
      </c>
      <c r="AH1144" s="12">
        <v>0</v>
      </c>
      <c r="AI1144" s="12">
        <v>0</v>
      </c>
      <c r="AJ1144" s="12">
        <v>0</v>
      </c>
      <c r="AK1144" s="12">
        <v>0</v>
      </c>
      <c r="AL1144" s="16"/>
      <c r="AM1144" s="12" t="s">
        <v>1503</v>
      </c>
      <c r="AN1144" s="27">
        <f>VLOOKUP(Table24[[#This Row],[USD conversion]],Sheet2!A:B,2,FALSE)</f>
        <v>1.1715</v>
      </c>
      <c r="AO1144" s="28">
        <f>Table24[[#This Row],[Min Charge]]*Table24[[#This Row],[Conversion Rate]]</f>
        <v>210.87</v>
      </c>
      <c r="AP1144" s="28">
        <f>Table24[[#This Row],[45]]*Table24[[#This Row],[Conversion Rate]]</f>
        <v>4.7445749999999993</v>
      </c>
      <c r="AQ1144" s="28">
        <f>Table24[[#This Row],[100]]*Table24[[#This Row],[Conversion Rate]]</f>
        <v>4.7445749999999993</v>
      </c>
      <c r="AR1144" s="28">
        <f>Table24[[#This Row],[200]]*Table24[[#This Row],[Conversion Rate]]</f>
        <v>4.7445749999999993</v>
      </c>
      <c r="AS1144" s="28">
        <f>Table24[[#This Row],[300]]*Table24[[#This Row],[Conversion Rate]]</f>
        <v>4.7445749999999993</v>
      </c>
      <c r="AT1144" s="28">
        <f>Table24[[#This Row],[500]]*Table24[[#This Row],[Conversion Rate]]</f>
        <v>4.7445749999999993</v>
      </c>
      <c r="AU1144" s="28">
        <f>Table24[[#This Row],[1000]]*Table24[[#This Row],[Conversion Rate]]</f>
        <v>0</v>
      </c>
      <c r="AV1144" s="28">
        <f>Table24[[#This Row],[2500]]*Table24[[#This Row],[Conversion Rate]]</f>
        <v>0</v>
      </c>
      <c r="AW1144" s="28" t="e">
        <f>Table24[[#This Row],[5000]]*Table24[[#This Row],[Conversion Rate]]</f>
        <v>#VALUE!</v>
      </c>
      <c r="AX1144" s="28">
        <f>Table24[[#This Row],[All In/ ++]]</f>
        <v>0</v>
      </c>
      <c r="AY1144" s="28">
        <f>Table24[[#This Row],[FSC]]*Table24[[#This Row],[Conversion Rate]]</f>
        <v>0</v>
      </c>
      <c r="AZ1144" s="28" t="e">
        <f>Table24[[#This Row],[SSC]]*Table24[[#This Row],[Conversion Rate]]</f>
        <v>#VALUE!</v>
      </c>
      <c r="BA1144" s="28">
        <f>Table24[[#This Row],[Screening]]*Table24[[#This Row],[Conversion Rate]]</f>
        <v>0</v>
      </c>
      <c r="BB1144" s="28">
        <f>Table24[[#This Row],[Other Charges]]*Table24[[#This Row],[Conversion Rate]]</f>
        <v>0</v>
      </c>
      <c r="BC1144" s="28">
        <f>Table24[[#This Row],[Dry Ice Charge]]*Table24[[#This Row],[Conversion Rate]]</f>
        <v>0</v>
      </c>
      <c r="BD1144" s="28">
        <f>Table24[[#This Row],[SAF/kg]]*Table24[[#This Row],[Conversion Rate]]</f>
        <v>0</v>
      </c>
      <c r="BE1144" s="30" cm="1">
        <f t="array" ref="BE1144">IF(COUNTIFS(F$20:F$1213,F1144,G$20:G$1213,G1144)&gt;1,
    _xlfn.PERCENTRANK.INC(
        _xlfn._xlws.FILTER(AO$20:AO$1213, (F$20:F$1213=F1144)*(G$20:G$1213=G1144)*ISNUMBER(AO$20:AO$1213)),
        AO1144
    ),
    0
)</f>
        <v>0.33300000000000002</v>
      </c>
      <c r="BF1144" s="28" t="str">
        <f t="shared" si="17"/>
        <v>Orange</v>
      </c>
    </row>
    <row r="1145" spans="3:58" hidden="1">
      <c r="C1145" s="6" t="s">
        <v>20</v>
      </c>
      <c r="D1145" s="4" t="s">
        <v>472</v>
      </c>
      <c r="E1145" s="4" t="s">
        <v>22</v>
      </c>
      <c r="F1145" s="4" t="s">
        <v>165</v>
      </c>
      <c r="G1145" s="4" t="s">
        <v>85</v>
      </c>
      <c r="H1145" s="4" t="s">
        <v>826</v>
      </c>
      <c r="I1145" s="4" t="s">
        <v>799</v>
      </c>
      <c r="J1145" s="4" t="s">
        <v>776</v>
      </c>
      <c r="K1145" s="4" t="s">
        <v>776</v>
      </c>
      <c r="L114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PharmaYesExpressBOGMIACOUSAMERICASAMERICAS</v>
      </c>
      <c r="M1145" s="7">
        <v>45139.56502240002</v>
      </c>
      <c r="N1145" s="4">
        <v>286</v>
      </c>
      <c r="O1145" s="13">
        <v>157.83064693146861</v>
      </c>
      <c r="P1145" s="8" t="s">
        <v>1110</v>
      </c>
      <c r="Q1145" s="12" t="s">
        <v>472</v>
      </c>
      <c r="R1145" s="12" t="s">
        <v>792</v>
      </c>
      <c r="S1145" s="12" t="s">
        <v>1102</v>
      </c>
      <c r="T1145" s="12" t="s">
        <v>859</v>
      </c>
      <c r="U1145" s="22">
        <v>0</v>
      </c>
      <c r="V1145" s="12">
        <v>144</v>
      </c>
      <c r="W1145" s="12">
        <v>2.08</v>
      </c>
      <c r="X1145" s="12">
        <v>2.08</v>
      </c>
      <c r="Y1145" s="12">
        <v>2.08</v>
      </c>
      <c r="Z1145" s="12">
        <v>2.08</v>
      </c>
      <c r="AA1145" s="12">
        <v>2.08</v>
      </c>
      <c r="AB1145" s="12"/>
      <c r="AC1145" s="12"/>
      <c r="AD1145" s="12" t="s">
        <v>888</v>
      </c>
      <c r="AE1145" s="12">
        <v>0</v>
      </c>
      <c r="AF1145" s="12">
        <v>0</v>
      </c>
      <c r="AG1145" s="12" t="s">
        <v>1101</v>
      </c>
      <c r="AH1145" s="12">
        <v>0</v>
      </c>
      <c r="AI1145" s="12">
        <v>0</v>
      </c>
      <c r="AJ1145" s="12">
        <v>0</v>
      </c>
      <c r="AK1145" s="12">
        <v>0</v>
      </c>
      <c r="AL1145" s="16"/>
      <c r="AM1145" s="12" t="s">
        <v>1500</v>
      </c>
      <c r="AN1145" s="27">
        <f>VLOOKUP(Table24[[#This Row],[USD conversion]],Sheet2!A:B,2,FALSE)</f>
        <v>1</v>
      </c>
      <c r="AO1145" s="28">
        <f>Table24[[#This Row],[Min Charge]]*Table24[[#This Row],[Conversion Rate]]</f>
        <v>144</v>
      </c>
      <c r="AP1145" s="28">
        <f>Table24[[#This Row],[45]]*Table24[[#This Row],[Conversion Rate]]</f>
        <v>2.08</v>
      </c>
      <c r="AQ1145" s="28">
        <f>Table24[[#This Row],[100]]*Table24[[#This Row],[Conversion Rate]]</f>
        <v>2.08</v>
      </c>
      <c r="AR1145" s="28">
        <f>Table24[[#This Row],[200]]*Table24[[#This Row],[Conversion Rate]]</f>
        <v>2.08</v>
      </c>
      <c r="AS1145" s="28">
        <f>Table24[[#This Row],[300]]*Table24[[#This Row],[Conversion Rate]]</f>
        <v>2.08</v>
      </c>
      <c r="AT1145" s="28">
        <f>Table24[[#This Row],[500]]*Table24[[#This Row],[Conversion Rate]]</f>
        <v>2.08</v>
      </c>
      <c r="AU1145" s="28">
        <f>Table24[[#This Row],[1000]]*Table24[[#This Row],[Conversion Rate]]</f>
        <v>0</v>
      </c>
      <c r="AV1145" s="28">
        <f>Table24[[#This Row],[2500]]*Table24[[#This Row],[Conversion Rate]]</f>
        <v>0</v>
      </c>
      <c r="AW1145" s="28" t="e">
        <f>Table24[[#This Row],[5000]]*Table24[[#This Row],[Conversion Rate]]</f>
        <v>#VALUE!</v>
      </c>
      <c r="AX1145" s="28">
        <f>Table24[[#This Row],[All In/ ++]]</f>
        <v>0</v>
      </c>
      <c r="AY1145" s="28">
        <f>Table24[[#This Row],[FSC]]*Table24[[#This Row],[Conversion Rate]]</f>
        <v>0</v>
      </c>
      <c r="AZ1145" s="28" t="e">
        <f>Table24[[#This Row],[SSC]]*Table24[[#This Row],[Conversion Rate]]</f>
        <v>#VALUE!</v>
      </c>
      <c r="BA1145" s="28">
        <f>Table24[[#This Row],[Screening]]*Table24[[#This Row],[Conversion Rate]]</f>
        <v>0</v>
      </c>
      <c r="BB1145" s="28">
        <f>Table24[[#This Row],[Other Charges]]*Table24[[#This Row],[Conversion Rate]]</f>
        <v>0</v>
      </c>
      <c r="BC1145" s="28">
        <f>Table24[[#This Row],[Dry Ice Charge]]*Table24[[#This Row],[Conversion Rate]]</f>
        <v>0</v>
      </c>
      <c r="BD1145" s="28">
        <f>Table24[[#This Row],[SAF/kg]]*Table24[[#This Row],[Conversion Rate]]</f>
        <v>0</v>
      </c>
      <c r="BE1145" s="30" cm="1">
        <f t="array" ref="BE1145">IF(COUNTIFS(F$20:F$1213,F1145,G$20:G$1213,G1145)&gt;1,
    _xlfn.PERCENTRANK.INC(
        _xlfn._xlws.FILTER(AO$20:AO$1213, (F$20:F$1213=F1145)*(G$20:G$1213=G1145)*ISNUMBER(AO$20:AO$1213)),
        AO1145
    ),
    0
)</f>
        <v>0.28499999999999998</v>
      </c>
      <c r="BF1145" s="28" t="str">
        <f t="shared" si="17"/>
        <v>Orange</v>
      </c>
    </row>
    <row r="1146" spans="3:58" hidden="1">
      <c r="C1146" s="6" t="s">
        <v>20</v>
      </c>
      <c r="D1146" s="4" t="s">
        <v>472</v>
      </c>
      <c r="E1146" s="4" t="s">
        <v>22</v>
      </c>
      <c r="F1146" s="4" t="s">
        <v>112</v>
      </c>
      <c r="G1146" s="4" t="s">
        <v>31</v>
      </c>
      <c r="H1146" s="4" t="s">
        <v>803</v>
      </c>
      <c r="I1146" s="4" t="s">
        <v>799</v>
      </c>
      <c r="J1146" s="4" t="s">
        <v>778</v>
      </c>
      <c r="K1146" s="4" t="s">
        <v>776</v>
      </c>
      <c r="L114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PharmaYesExpressBRUEWRBEUSEMEAAMERICAS</v>
      </c>
      <c r="M1146" s="7">
        <v>6826.2300000000005</v>
      </c>
      <c r="N1146" s="4">
        <v>448</v>
      </c>
      <c r="O1146" s="13">
        <v>15.237120535714286</v>
      </c>
      <c r="P1146" s="8" t="s">
        <v>1110</v>
      </c>
      <c r="Q1146" s="12" t="s">
        <v>472</v>
      </c>
      <c r="R1146" s="12" t="s">
        <v>792</v>
      </c>
      <c r="S1146" s="12" t="s">
        <v>1102</v>
      </c>
      <c r="T1146" s="12" t="s">
        <v>837</v>
      </c>
      <c r="U1146" s="22">
        <v>0</v>
      </c>
      <c r="V1146" s="12">
        <v>180</v>
      </c>
      <c r="W1146" s="12">
        <v>4.55</v>
      </c>
      <c r="X1146" s="12">
        <v>4.55</v>
      </c>
      <c r="Y1146" s="12">
        <v>4.55</v>
      </c>
      <c r="Z1146" s="12">
        <v>4.55</v>
      </c>
      <c r="AA1146" s="12">
        <v>4.55</v>
      </c>
      <c r="AB1146" s="12"/>
      <c r="AC1146" s="12"/>
      <c r="AD1146" s="12" t="s">
        <v>888</v>
      </c>
      <c r="AE1146" s="12">
        <v>0</v>
      </c>
      <c r="AF1146" s="12">
        <v>0</v>
      </c>
      <c r="AG1146" s="12" t="s">
        <v>1101</v>
      </c>
      <c r="AH1146" s="12">
        <v>0</v>
      </c>
      <c r="AI1146" s="12">
        <v>0</v>
      </c>
      <c r="AJ1146" s="12">
        <v>0</v>
      </c>
      <c r="AK1146" s="12">
        <v>0</v>
      </c>
      <c r="AL1146" s="16"/>
      <c r="AM1146" s="12" t="s">
        <v>1503</v>
      </c>
      <c r="AN1146" s="27">
        <f>VLOOKUP(Table24[[#This Row],[USD conversion]],Sheet2!A:B,2,FALSE)</f>
        <v>1.1715</v>
      </c>
      <c r="AO1146" s="28">
        <f>Table24[[#This Row],[Min Charge]]*Table24[[#This Row],[Conversion Rate]]</f>
        <v>210.87</v>
      </c>
      <c r="AP1146" s="28">
        <f>Table24[[#This Row],[45]]*Table24[[#This Row],[Conversion Rate]]</f>
        <v>5.3303249999999993</v>
      </c>
      <c r="AQ1146" s="28">
        <f>Table24[[#This Row],[100]]*Table24[[#This Row],[Conversion Rate]]</f>
        <v>5.3303249999999993</v>
      </c>
      <c r="AR1146" s="28">
        <f>Table24[[#This Row],[200]]*Table24[[#This Row],[Conversion Rate]]</f>
        <v>5.3303249999999993</v>
      </c>
      <c r="AS1146" s="28">
        <f>Table24[[#This Row],[300]]*Table24[[#This Row],[Conversion Rate]]</f>
        <v>5.3303249999999993</v>
      </c>
      <c r="AT1146" s="28">
        <f>Table24[[#This Row],[500]]*Table24[[#This Row],[Conversion Rate]]</f>
        <v>5.3303249999999993</v>
      </c>
      <c r="AU1146" s="28">
        <f>Table24[[#This Row],[1000]]*Table24[[#This Row],[Conversion Rate]]</f>
        <v>0</v>
      </c>
      <c r="AV1146" s="28">
        <f>Table24[[#This Row],[2500]]*Table24[[#This Row],[Conversion Rate]]</f>
        <v>0</v>
      </c>
      <c r="AW1146" s="28" t="e">
        <f>Table24[[#This Row],[5000]]*Table24[[#This Row],[Conversion Rate]]</f>
        <v>#VALUE!</v>
      </c>
      <c r="AX1146" s="28">
        <f>Table24[[#This Row],[All In/ ++]]</f>
        <v>0</v>
      </c>
      <c r="AY1146" s="28">
        <f>Table24[[#This Row],[FSC]]*Table24[[#This Row],[Conversion Rate]]</f>
        <v>0</v>
      </c>
      <c r="AZ1146" s="28" t="e">
        <f>Table24[[#This Row],[SSC]]*Table24[[#This Row],[Conversion Rate]]</f>
        <v>#VALUE!</v>
      </c>
      <c r="BA1146" s="28">
        <f>Table24[[#This Row],[Screening]]*Table24[[#This Row],[Conversion Rate]]</f>
        <v>0</v>
      </c>
      <c r="BB1146" s="28">
        <f>Table24[[#This Row],[Other Charges]]*Table24[[#This Row],[Conversion Rate]]</f>
        <v>0</v>
      </c>
      <c r="BC1146" s="28">
        <f>Table24[[#This Row],[Dry Ice Charge]]*Table24[[#This Row],[Conversion Rate]]</f>
        <v>0</v>
      </c>
      <c r="BD1146" s="28">
        <f>Table24[[#This Row],[SAF/kg]]*Table24[[#This Row],[Conversion Rate]]</f>
        <v>0</v>
      </c>
      <c r="BE1146" s="30" cm="1">
        <f t="array" ref="BE1146">IF(COUNTIFS(F$20:F$1213,F1146,G$20:G$1213,G1146)&gt;1,
    _xlfn.PERCENTRANK.INC(
        _xlfn._xlws.FILTER(AO$20:AO$1213, (F$20:F$1213=F1146)*(G$20:G$1213=G1146)*ISNUMBER(AO$20:AO$1213)),
        AO1146
    ),
    0
)</f>
        <v>0.25</v>
      </c>
      <c r="BF1146" s="28" t="str">
        <f t="shared" si="17"/>
        <v>Orange</v>
      </c>
    </row>
    <row r="1147" spans="3:58" hidden="1">
      <c r="C1147" s="6" t="s">
        <v>20</v>
      </c>
      <c r="D1147" s="4" t="s">
        <v>472</v>
      </c>
      <c r="E1147" s="4" t="s">
        <v>22</v>
      </c>
      <c r="F1147" s="4" t="s">
        <v>112</v>
      </c>
      <c r="G1147" s="4" t="s">
        <v>66</v>
      </c>
      <c r="H1147" s="4" t="s">
        <v>803</v>
      </c>
      <c r="I1147" s="4" t="s">
        <v>799</v>
      </c>
      <c r="J1147" s="4" t="s">
        <v>778</v>
      </c>
      <c r="K1147" s="4" t="s">
        <v>776</v>
      </c>
      <c r="L114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PharmaYesExpressBRUJFKBEUSEMEAAMERICAS</v>
      </c>
      <c r="M1147" s="7">
        <v>11058.310000000001</v>
      </c>
      <c r="N1147" s="4">
        <v>382</v>
      </c>
      <c r="O1147" s="13">
        <v>28.948455497382202</v>
      </c>
      <c r="P1147" s="8" t="s">
        <v>1110</v>
      </c>
      <c r="Q1147" s="12" t="s">
        <v>472</v>
      </c>
      <c r="R1147" s="12" t="s">
        <v>792</v>
      </c>
      <c r="S1147" s="12" t="s">
        <v>1102</v>
      </c>
      <c r="T1147" s="12" t="s">
        <v>837</v>
      </c>
      <c r="U1147" s="22">
        <v>0</v>
      </c>
      <c r="V1147" s="12">
        <v>180</v>
      </c>
      <c r="W1147" s="12">
        <v>4.55</v>
      </c>
      <c r="X1147" s="12">
        <v>4.55</v>
      </c>
      <c r="Y1147" s="12">
        <v>4.55</v>
      </c>
      <c r="Z1147" s="12">
        <v>4.55</v>
      </c>
      <c r="AA1147" s="12">
        <v>4.55</v>
      </c>
      <c r="AB1147" s="12"/>
      <c r="AC1147" s="12"/>
      <c r="AD1147" s="12" t="s">
        <v>888</v>
      </c>
      <c r="AE1147" s="12">
        <v>0</v>
      </c>
      <c r="AF1147" s="12">
        <v>0</v>
      </c>
      <c r="AG1147" s="12" t="s">
        <v>1101</v>
      </c>
      <c r="AH1147" s="12">
        <v>0</v>
      </c>
      <c r="AI1147" s="12">
        <v>0</v>
      </c>
      <c r="AJ1147" s="12">
        <v>0</v>
      </c>
      <c r="AK1147" s="12">
        <v>0</v>
      </c>
      <c r="AL1147" s="16"/>
      <c r="AM1147" s="12" t="s">
        <v>1503</v>
      </c>
      <c r="AN1147" s="27">
        <f>VLOOKUP(Table24[[#This Row],[USD conversion]],Sheet2!A:B,2,FALSE)</f>
        <v>1.1715</v>
      </c>
      <c r="AO1147" s="28">
        <f>Table24[[#This Row],[Min Charge]]*Table24[[#This Row],[Conversion Rate]]</f>
        <v>210.87</v>
      </c>
      <c r="AP1147" s="28">
        <f>Table24[[#This Row],[45]]*Table24[[#This Row],[Conversion Rate]]</f>
        <v>5.3303249999999993</v>
      </c>
      <c r="AQ1147" s="28">
        <f>Table24[[#This Row],[100]]*Table24[[#This Row],[Conversion Rate]]</f>
        <v>5.3303249999999993</v>
      </c>
      <c r="AR1147" s="28">
        <f>Table24[[#This Row],[200]]*Table24[[#This Row],[Conversion Rate]]</f>
        <v>5.3303249999999993</v>
      </c>
      <c r="AS1147" s="28">
        <f>Table24[[#This Row],[300]]*Table24[[#This Row],[Conversion Rate]]</f>
        <v>5.3303249999999993</v>
      </c>
      <c r="AT1147" s="28">
        <f>Table24[[#This Row],[500]]*Table24[[#This Row],[Conversion Rate]]</f>
        <v>5.3303249999999993</v>
      </c>
      <c r="AU1147" s="28">
        <f>Table24[[#This Row],[1000]]*Table24[[#This Row],[Conversion Rate]]</f>
        <v>0</v>
      </c>
      <c r="AV1147" s="28">
        <f>Table24[[#This Row],[2500]]*Table24[[#This Row],[Conversion Rate]]</f>
        <v>0</v>
      </c>
      <c r="AW1147" s="28" t="e">
        <f>Table24[[#This Row],[5000]]*Table24[[#This Row],[Conversion Rate]]</f>
        <v>#VALUE!</v>
      </c>
      <c r="AX1147" s="28">
        <f>Table24[[#This Row],[All In/ ++]]</f>
        <v>0</v>
      </c>
      <c r="AY1147" s="28">
        <f>Table24[[#This Row],[FSC]]*Table24[[#This Row],[Conversion Rate]]</f>
        <v>0</v>
      </c>
      <c r="AZ1147" s="28" t="e">
        <f>Table24[[#This Row],[SSC]]*Table24[[#This Row],[Conversion Rate]]</f>
        <v>#VALUE!</v>
      </c>
      <c r="BA1147" s="28">
        <f>Table24[[#This Row],[Screening]]*Table24[[#This Row],[Conversion Rate]]</f>
        <v>0</v>
      </c>
      <c r="BB1147" s="28">
        <f>Table24[[#This Row],[Other Charges]]*Table24[[#This Row],[Conversion Rate]]</f>
        <v>0</v>
      </c>
      <c r="BC1147" s="28">
        <f>Table24[[#This Row],[Dry Ice Charge]]*Table24[[#This Row],[Conversion Rate]]</f>
        <v>0</v>
      </c>
      <c r="BD1147" s="28">
        <f>Table24[[#This Row],[SAF/kg]]*Table24[[#This Row],[Conversion Rate]]</f>
        <v>0</v>
      </c>
      <c r="BE1147" s="30" cm="1">
        <f t="array" ref="BE1147">IF(COUNTIFS(F$20:F$1213,F1147,G$20:G$1213,G1147)&gt;1,
    _xlfn.PERCENTRANK.INC(
        _xlfn._xlws.FILTER(AO$20:AO$1213, (F$20:F$1213=F1147)*(G$20:G$1213=G1147)*ISNUMBER(AO$20:AO$1213)),
        AO1147
    ),
    0
)</f>
        <v>0.2</v>
      </c>
      <c r="BF1147" s="28" t="str">
        <f t="shared" si="17"/>
        <v>Green</v>
      </c>
    </row>
    <row r="1148" spans="3:58" hidden="1">
      <c r="C1148" s="6" t="s">
        <v>20</v>
      </c>
      <c r="D1148" s="4" t="s">
        <v>472</v>
      </c>
      <c r="E1148" s="4" t="s">
        <v>22</v>
      </c>
      <c r="F1148" s="4" t="s">
        <v>112</v>
      </c>
      <c r="G1148" s="4" t="s">
        <v>37</v>
      </c>
      <c r="H1148" s="4" t="s">
        <v>803</v>
      </c>
      <c r="I1148" s="4" t="s">
        <v>799</v>
      </c>
      <c r="J1148" s="4" t="s">
        <v>778</v>
      </c>
      <c r="K1148" s="4" t="s">
        <v>776</v>
      </c>
      <c r="L114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PharmaYesExpressBRULAXBEUSEMEAAMERICAS</v>
      </c>
      <c r="M1148" s="7">
        <v>4447.5</v>
      </c>
      <c r="N1148" s="4">
        <v>341</v>
      </c>
      <c r="O1148" s="13">
        <v>13.042521994134898</v>
      </c>
      <c r="P1148" s="8" t="s">
        <v>1110</v>
      </c>
      <c r="Q1148" s="12" t="s">
        <v>472</v>
      </c>
      <c r="R1148" s="12" t="s">
        <v>792</v>
      </c>
      <c r="S1148" s="12" t="s">
        <v>1102</v>
      </c>
      <c r="T1148" s="12" t="s">
        <v>837</v>
      </c>
      <c r="U1148" s="22">
        <v>0</v>
      </c>
      <c r="V1148" s="12">
        <v>180</v>
      </c>
      <c r="W1148" s="12">
        <v>4.55</v>
      </c>
      <c r="X1148" s="12">
        <v>4.55</v>
      </c>
      <c r="Y1148" s="12">
        <v>4.55</v>
      </c>
      <c r="Z1148" s="12">
        <v>4.55</v>
      </c>
      <c r="AA1148" s="12">
        <v>4.55</v>
      </c>
      <c r="AB1148" s="12"/>
      <c r="AC1148" s="12"/>
      <c r="AD1148" s="12" t="s">
        <v>888</v>
      </c>
      <c r="AE1148" s="12">
        <v>0</v>
      </c>
      <c r="AF1148" s="12">
        <v>0</v>
      </c>
      <c r="AG1148" s="12" t="s">
        <v>1101</v>
      </c>
      <c r="AH1148" s="12">
        <v>0</v>
      </c>
      <c r="AI1148" s="12">
        <v>0</v>
      </c>
      <c r="AJ1148" s="12">
        <v>0</v>
      </c>
      <c r="AK1148" s="12">
        <v>0</v>
      </c>
      <c r="AL1148" s="16"/>
      <c r="AM1148" s="12" t="s">
        <v>1503</v>
      </c>
      <c r="AN1148" s="27">
        <f>VLOOKUP(Table24[[#This Row],[USD conversion]],Sheet2!A:B,2,FALSE)</f>
        <v>1.1715</v>
      </c>
      <c r="AO1148" s="28">
        <f>Table24[[#This Row],[Min Charge]]*Table24[[#This Row],[Conversion Rate]]</f>
        <v>210.87</v>
      </c>
      <c r="AP1148" s="28">
        <f>Table24[[#This Row],[45]]*Table24[[#This Row],[Conversion Rate]]</f>
        <v>5.3303249999999993</v>
      </c>
      <c r="AQ1148" s="28">
        <f>Table24[[#This Row],[100]]*Table24[[#This Row],[Conversion Rate]]</f>
        <v>5.3303249999999993</v>
      </c>
      <c r="AR1148" s="28">
        <f>Table24[[#This Row],[200]]*Table24[[#This Row],[Conversion Rate]]</f>
        <v>5.3303249999999993</v>
      </c>
      <c r="AS1148" s="28">
        <f>Table24[[#This Row],[300]]*Table24[[#This Row],[Conversion Rate]]</f>
        <v>5.3303249999999993</v>
      </c>
      <c r="AT1148" s="28">
        <f>Table24[[#This Row],[500]]*Table24[[#This Row],[Conversion Rate]]</f>
        <v>5.3303249999999993</v>
      </c>
      <c r="AU1148" s="28">
        <f>Table24[[#This Row],[1000]]*Table24[[#This Row],[Conversion Rate]]</f>
        <v>0</v>
      </c>
      <c r="AV1148" s="28">
        <f>Table24[[#This Row],[2500]]*Table24[[#This Row],[Conversion Rate]]</f>
        <v>0</v>
      </c>
      <c r="AW1148" s="28" t="e">
        <f>Table24[[#This Row],[5000]]*Table24[[#This Row],[Conversion Rate]]</f>
        <v>#VALUE!</v>
      </c>
      <c r="AX1148" s="28">
        <f>Table24[[#This Row],[All In/ ++]]</f>
        <v>0</v>
      </c>
      <c r="AY1148" s="28">
        <f>Table24[[#This Row],[FSC]]*Table24[[#This Row],[Conversion Rate]]</f>
        <v>0</v>
      </c>
      <c r="AZ1148" s="28" t="e">
        <f>Table24[[#This Row],[SSC]]*Table24[[#This Row],[Conversion Rate]]</f>
        <v>#VALUE!</v>
      </c>
      <c r="BA1148" s="28">
        <f>Table24[[#This Row],[Screening]]*Table24[[#This Row],[Conversion Rate]]</f>
        <v>0</v>
      </c>
      <c r="BB1148" s="28">
        <f>Table24[[#This Row],[Other Charges]]*Table24[[#This Row],[Conversion Rate]]</f>
        <v>0</v>
      </c>
      <c r="BC1148" s="28">
        <f>Table24[[#This Row],[Dry Ice Charge]]*Table24[[#This Row],[Conversion Rate]]</f>
        <v>0</v>
      </c>
      <c r="BD1148" s="28">
        <f>Table24[[#This Row],[SAF/kg]]*Table24[[#This Row],[Conversion Rate]]</f>
        <v>0</v>
      </c>
      <c r="BE1148" s="30" cm="1">
        <f t="array" ref="BE1148">IF(COUNTIFS(F$20:F$1213,F1148,G$20:G$1213,G1148)&gt;1,
    _xlfn.PERCENTRANK.INC(
        _xlfn._xlws.FILTER(AO$20:AO$1213, (F$20:F$1213=F1148)*(G$20:G$1213=G1148)*ISNUMBER(AO$20:AO$1213)),
        AO1148
    ),
    0
)</f>
        <v>0.2</v>
      </c>
      <c r="BF1148" s="28" t="str">
        <f t="shared" si="17"/>
        <v>Green</v>
      </c>
    </row>
    <row r="1149" spans="3:58" hidden="1">
      <c r="C1149" s="6" t="s">
        <v>20</v>
      </c>
      <c r="D1149" s="4" t="s">
        <v>472</v>
      </c>
      <c r="E1149" s="4" t="s">
        <v>22</v>
      </c>
      <c r="F1149" s="4" t="s">
        <v>171</v>
      </c>
      <c r="G1149" s="4" t="s">
        <v>122</v>
      </c>
      <c r="H1149" s="4" t="s">
        <v>798</v>
      </c>
      <c r="I1149" s="4" t="s">
        <v>812</v>
      </c>
      <c r="J1149" s="4" t="s">
        <v>778</v>
      </c>
      <c r="K1149" s="4" t="s">
        <v>776</v>
      </c>
      <c r="L114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PharmaYesExpressDUBGRUIEBREMEAAMERICAS</v>
      </c>
      <c r="M1149" s="7">
        <v>7178.3199999999988</v>
      </c>
      <c r="N1149" s="4">
        <v>431</v>
      </c>
      <c r="O1149" s="13">
        <v>16.655034802784218</v>
      </c>
      <c r="P1149" s="8" t="s">
        <v>1110</v>
      </c>
      <c r="Q1149" s="12" t="s">
        <v>472</v>
      </c>
      <c r="R1149" s="12" t="s">
        <v>792</v>
      </c>
      <c r="S1149" s="12" t="s">
        <v>1102</v>
      </c>
      <c r="T1149" s="12" t="s">
        <v>837</v>
      </c>
      <c r="U1149" s="22">
        <v>0</v>
      </c>
      <c r="V1149" s="12">
        <v>135</v>
      </c>
      <c r="W1149" s="12">
        <v>4.42</v>
      </c>
      <c r="X1149" s="12">
        <v>4.3499999999999996</v>
      </c>
      <c r="Y1149" s="12">
        <v>4.3499999999999996</v>
      </c>
      <c r="Z1149" s="12">
        <v>4.28</v>
      </c>
      <c r="AA1149" s="12">
        <v>4.2</v>
      </c>
      <c r="AB1149" s="12"/>
      <c r="AC1149" s="12"/>
      <c r="AD1149" s="12" t="s">
        <v>888</v>
      </c>
      <c r="AE1149" s="12">
        <v>0</v>
      </c>
      <c r="AF1149" s="12">
        <v>0</v>
      </c>
      <c r="AG1149" s="12" t="s">
        <v>1101</v>
      </c>
      <c r="AH1149" s="12">
        <v>0</v>
      </c>
      <c r="AI1149" s="12">
        <v>0</v>
      </c>
      <c r="AJ1149" s="12">
        <v>0</v>
      </c>
      <c r="AK1149" s="12">
        <v>0</v>
      </c>
      <c r="AL1149" s="16"/>
      <c r="AM1149" s="12" t="s">
        <v>1503</v>
      </c>
      <c r="AN1149" s="27">
        <f>VLOOKUP(Table24[[#This Row],[USD conversion]],Sheet2!A:B,2,FALSE)</f>
        <v>1.1715</v>
      </c>
      <c r="AO1149" s="28">
        <f>Table24[[#This Row],[Min Charge]]*Table24[[#This Row],[Conversion Rate]]</f>
        <v>158.1525</v>
      </c>
      <c r="AP1149" s="28">
        <f>Table24[[#This Row],[45]]*Table24[[#This Row],[Conversion Rate]]</f>
        <v>5.1780299999999997</v>
      </c>
      <c r="AQ1149" s="28">
        <f>Table24[[#This Row],[100]]*Table24[[#This Row],[Conversion Rate]]</f>
        <v>5.0960249999999991</v>
      </c>
      <c r="AR1149" s="28">
        <f>Table24[[#This Row],[200]]*Table24[[#This Row],[Conversion Rate]]</f>
        <v>5.0960249999999991</v>
      </c>
      <c r="AS1149" s="28">
        <f>Table24[[#This Row],[300]]*Table24[[#This Row],[Conversion Rate]]</f>
        <v>5.0140200000000004</v>
      </c>
      <c r="AT1149" s="28">
        <f>Table24[[#This Row],[500]]*Table24[[#This Row],[Conversion Rate]]</f>
        <v>4.9203000000000001</v>
      </c>
      <c r="AU1149" s="28">
        <f>Table24[[#This Row],[1000]]*Table24[[#This Row],[Conversion Rate]]</f>
        <v>0</v>
      </c>
      <c r="AV1149" s="28">
        <f>Table24[[#This Row],[2500]]*Table24[[#This Row],[Conversion Rate]]</f>
        <v>0</v>
      </c>
      <c r="AW1149" s="28" t="e">
        <f>Table24[[#This Row],[5000]]*Table24[[#This Row],[Conversion Rate]]</f>
        <v>#VALUE!</v>
      </c>
      <c r="AX1149" s="28">
        <f>Table24[[#This Row],[All In/ ++]]</f>
        <v>0</v>
      </c>
      <c r="AY1149" s="28">
        <f>Table24[[#This Row],[FSC]]*Table24[[#This Row],[Conversion Rate]]</f>
        <v>0</v>
      </c>
      <c r="AZ1149" s="28" t="e">
        <f>Table24[[#This Row],[SSC]]*Table24[[#This Row],[Conversion Rate]]</f>
        <v>#VALUE!</v>
      </c>
      <c r="BA1149" s="28">
        <f>Table24[[#This Row],[Screening]]*Table24[[#This Row],[Conversion Rate]]</f>
        <v>0</v>
      </c>
      <c r="BB1149" s="28">
        <f>Table24[[#This Row],[Other Charges]]*Table24[[#This Row],[Conversion Rate]]</f>
        <v>0</v>
      </c>
      <c r="BC1149" s="28">
        <f>Table24[[#This Row],[Dry Ice Charge]]*Table24[[#This Row],[Conversion Rate]]</f>
        <v>0</v>
      </c>
      <c r="BD1149" s="28">
        <f>Table24[[#This Row],[SAF/kg]]*Table24[[#This Row],[Conversion Rate]]</f>
        <v>0</v>
      </c>
      <c r="BE1149" s="30" cm="1">
        <f t="array" ref="BE1149">IF(COUNTIFS(F$20:F$1213,F1149,G$20:G$1213,G1149)&gt;1,
    _xlfn.PERCENTRANK.INC(
        _xlfn._xlws.FILTER(AO$20:AO$1213, (F$20:F$1213=F1149)*(G$20:G$1213=G1149)*ISNUMBER(AO$20:AO$1213)),
        AO1149
    ),
    0
)</f>
        <v>0.2</v>
      </c>
      <c r="BF1149" s="28" t="str">
        <f t="shared" si="17"/>
        <v>Green</v>
      </c>
    </row>
    <row r="1150" spans="3:58" hidden="1">
      <c r="C1150" s="6" t="s">
        <v>20</v>
      </c>
      <c r="D1150" s="4" t="s">
        <v>472</v>
      </c>
      <c r="E1150" s="4" t="s">
        <v>22</v>
      </c>
      <c r="F1150" s="4" t="s">
        <v>171</v>
      </c>
      <c r="G1150" s="4" t="s">
        <v>66</v>
      </c>
      <c r="H1150" s="4" t="s">
        <v>798</v>
      </c>
      <c r="I1150" s="4" t="s">
        <v>799</v>
      </c>
      <c r="J1150" s="4" t="s">
        <v>778</v>
      </c>
      <c r="K1150" s="4" t="s">
        <v>776</v>
      </c>
      <c r="L115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PharmaYesExpressDUBJFKIEUSEMEAAMERICAS</v>
      </c>
      <c r="M1150" s="7">
        <v>19474.140000000007</v>
      </c>
      <c r="N1150" s="4">
        <v>1176</v>
      </c>
      <c r="O1150" s="13">
        <v>16.559642857142862</v>
      </c>
      <c r="P1150" s="8" t="s">
        <v>1110</v>
      </c>
      <c r="Q1150" s="12" t="s">
        <v>472</v>
      </c>
      <c r="R1150" s="12" t="s">
        <v>792</v>
      </c>
      <c r="S1150" s="12" t="s">
        <v>1102</v>
      </c>
      <c r="T1150" s="12" t="s">
        <v>837</v>
      </c>
      <c r="U1150" s="22">
        <v>0</v>
      </c>
      <c r="V1150" s="12">
        <v>105</v>
      </c>
      <c r="W1150" s="12">
        <v>1.8</v>
      </c>
      <c r="X1150" s="12">
        <v>1.65</v>
      </c>
      <c r="Y1150" s="12">
        <v>1.65</v>
      </c>
      <c r="Z1150" s="12">
        <v>1.5</v>
      </c>
      <c r="AA1150" s="12">
        <v>1.42</v>
      </c>
      <c r="AB1150" s="12"/>
      <c r="AC1150" s="12"/>
      <c r="AD1150" s="12" t="s">
        <v>888</v>
      </c>
      <c r="AE1150" s="12">
        <v>0</v>
      </c>
      <c r="AF1150" s="12">
        <v>0</v>
      </c>
      <c r="AG1150" s="12" t="s">
        <v>1101</v>
      </c>
      <c r="AH1150" s="12">
        <v>0</v>
      </c>
      <c r="AI1150" s="12">
        <v>0</v>
      </c>
      <c r="AJ1150" s="12">
        <v>0</v>
      </c>
      <c r="AK1150" s="12">
        <v>0</v>
      </c>
      <c r="AL1150" s="16"/>
      <c r="AM1150" s="12" t="s">
        <v>1503</v>
      </c>
      <c r="AN1150" s="27">
        <f>VLOOKUP(Table24[[#This Row],[USD conversion]],Sheet2!A:B,2,FALSE)</f>
        <v>1.1715</v>
      </c>
      <c r="AO1150" s="28">
        <f>Table24[[#This Row],[Min Charge]]*Table24[[#This Row],[Conversion Rate]]</f>
        <v>123.00749999999999</v>
      </c>
      <c r="AP1150" s="28">
        <f>Table24[[#This Row],[45]]*Table24[[#This Row],[Conversion Rate]]</f>
        <v>2.1087000000000002</v>
      </c>
      <c r="AQ1150" s="28">
        <f>Table24[[#This Row],[100]]*Table24[[#This Row],[Conversion Rate]]</f>
        <v>1.9329749999999999</v>
      </c>
      <c r="AR1150" s="28">
        <f>Table24[[#This Row],[200]]*Table24[[#This Row],[Conversion Rate]]</f>
        <v>1.9329749999999999</v>
      </c>
      <c r="AS1150" s="28">
        <f>Table24[[#This Row],[300]]*Table24[[#This Row],[Conversion Rate]]</f>
        <v>1.75725</v>
      </c>
      <c r="AT1150" s="28">
        <f>Table24[[#This Row],[500]]*Table24[[#This Row],[Conversion Rate]]</f>
        <v>1.66353</v>
      </c>
      <c r="AU1150" s="28">
        <f>Table24[[#This Row],[1000]]*Table24[[#This Row],[Conversion Rate]]</f>
        <v>0</v>
      </c>
      <c r="AV1150" s="28">
        <f>Table24[[#This Row],[2500]]*Table24[[#This Row],[Conversion Rate]]</f>
        <v>0</v>
      </c>
      <c r="AW1150" s="28" t="e">
        <f>Table24[[#This Row],[5000]]*Table24[[#This Row],[Conversion Rate]]</f>
        <v>#VALUE!</v>
      </c>
      <c r="AX1150" s="28">
        <f>Table24[[#This Row],[All In/ ++]]</f>
        <v>0</v>
      </c>
      <c r="AY1150" s="28">
        <f>Table24[[#This Row],[FSC]]*Table24[[#This Row],[Conversion Rate]]</f>
        <v>0</v>
      </c>
      <c r="AZ1150" s="28" t="e">
        <f>Table24[[#This Row],[SSC]]*Table24[[#This Row],[Conversion Rate]]</f>
        <v>#VALUE!</v>
      </c>
      <c r="BA1150" s="28">
        <f>Table24[[#This Row],[Screening]]*Table24[[#This Row],[Conversion Rate]]</f>
        <v>0</v>
      </c>
      <c r="BB1150" s="28">
        <f>Table24[[#This Row],[Other Charges]]*Table24[[#This Row],[Conversion Rate]]</f>
        <v>0</v>
      </c>
      <c r="BC1150" s="28">
        <f>Table24[[#This Row],[Dry Ice Charge]]*Table24[[#This Row],[Conversion Rate]]</f>
        <v>0</v>
      </c>
      <c r="BD1150" s="28">
        <f>Table24[[#This Row],[SAF/kg]]*Table24[[#This Row],[Conversion Rate]]</f>
        <v>0</v>
      </c>
      <c r="BE1150" s="30" cm="1">
        <f t="array" ref="BE1150">IF(COUNTIFS(F$20:F$1213,F1150,G$20:G$1213,G1150)&gt;1,
    _xlfn.PERCENTRANK.INC(
        _xlfn._xlws.FILTER(AO$20:AO$1213, (F$20:F$1213=F1150)*(G$20:G$1213=G1150)*ISNUMBER(AO$20:AO$1213)),
        AO1150
    ),
    0
)</f>
        <v>0</v>
      </c>
      <c r="BF1150" s="28" t="str">
        <f t="shared" si="17"/>
        <v>Green</v>
      </c>
    </row>
    <row r="1151" spans="3:58" hidden="1">
      <c r="C1151" s="6" t="s">
        <v>20</v>
      </c>
      <c r="D1151" s="4" t="s">
        <v>472</v>
      </c>
      <c r="E1151" s="4" t="s">
        <v>22</v>
      </c>
      <c r="F1151" s="4" t="s">
        <v>171</v>
      </c>
      <c r="G1151" s="4" t="s">
        <v>37</v>
      </c>
      <c r="H1151" s="4" t="s">
        <v>798</v>
      </c>
      <c r="I1151" s="4" t="s">
        <v>799</v>
      </c>
      <c r="J1151" s="4" t="s">
        <v>778</v>
      </c>
      <c r="K1151" s="4" t="s">
        <v>776</v>
      </c>
      <c r="L115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PharmaYesExpressDUBLAXIEUSEMEAAMERICAS</v>
      </c>
      <c r="M1151" s="7">
        <v>11410</v>
      </c>
      <c r="N1151" s="4">
        <v>464</v>
      </c>
      <c r="O1151" s="13">
        <v>24.59051724137931</v>
      </c>
      <c r="P1151" s="8" t="s">
        <v>1110</v>
      </c>
      <c r="Q1151" s="12" t="s">
        <v>472</v>
      </c>
      <c r="R1151" s="12" t="s">
        <v>792</v>
      </c>
      <c r="S1151" s="12" t="s">
        <v>1102</v>
      </c>
      <c r="T1151" s="12" t="s">
        <v>837</v>
      </c>
      <c r="U1151" s="22">
        <v>0</v>
      </c>
      <c r="V1151" s="12">
        <v>105</v>
      </c>
      <c r="W1151" s="12">
        <v>2.4700000000000002</v>
      </c>
      <c r="X1151" s="12">
        <v>2.4</v>
      </c>
      <c r="Y1151" s="12">
        <v>2.4</v>
      </c>
      <c r="Z1151" s="12">
        <v>2.3199999999999998</v>
      </c>
      <c r="AA1151" s="12">
        <v>2.17</v>
      </c>
      <c r="AB1151" s="12"/>
      <c r="AC1151" s="12"/>
      <c r="AD1151" s="12" t="s">
        <v>888</v>
      </c>
      <c r="AE1151" s="12">
        <v>0</v>
      </c>
      <c r="AF1151" s="12">
        <v>0</v>
      </c>
      <c r="AG1151" s="12" t="s">
        <v>1101</v>
      </c>
      <c r="AH1151" s="12">
        <v>0</v>
      </c>
      <c r="AI1151" s="12">
        <v>0</v>
      </c>
      <c r="AJ1151" s="12">
        <v>0</v>
      </c>
      <c r="AK1151" s="12">
        <v>0</v>
      </c>
      <c r="AL1151" s="16"/>
      <c r="AM1151" s="12" t="s">
        <v>1503</v>
      </c>
      <c r="AN1151" s="27">
        <f>VLOOKUP(Table24[[#This Row],[USD conversion]],Sheet2!A:B,2,FALSE)</f>
        <v>1.1715</v>
      </c>
      <c r="AO1151" s="28">
        <f>Table24[[#This Row],[Min Charge]]*Table24[[#This Row],[Conversion Rate]]</f>
        <v>123.00749999999999</v>
      </c>
      <c r="AP1151" s="28">
        <f>Table24[[#This Row],[45]]*Table24[[#This Row],[Conversion Rate]]</f>
        <v>2.893605</v>
      </c>
      <c r="AQ1151" s="28">
        <f>Table24[[#This Row],[100]]*Table24[[#This Row],[Conversion Rate]]</f>
        <v>2.8115999999999999</v>
      </c>
      <c r="AR1151" s="28">
        <f>Table24[[#This Row],[200]]*Table24[[#This Row],[Conversion Rate]]</f>
        <v>2.8115999999999999</v>
      </c>
      <c r="AS1151" s="28">
        <f>Table24[[#This Row],[300]]*Table24[[#This Row],[Conversion Rate]]</f>
        <v>2.7178799999999996</v>
      </c>
      <c r="AT1151" s="28">
        <f>Table24[[#This Row],[500]]*Table24[[#This Row],[Conversion Rate]]</f>
        <v>2.5421549999999997</v>
      </c>
      <c r="AU1151" s="28">
        <f>Table24[[#This Row],[1000]]*Table24[[#This Row],[Conversion Rate]]</f>
        <v>0</v>
      </c>
      <c r="AV1151" s="28">
        <f>Table24[[#This Row],[2500]]*Table24[[#This Row],[Conversion Rate]]</f>
        <v>0</v>
      </c>
      <c r="AW1151" s="28" t="e">
        <f>Table24[[#This Row],[5000]]*Table24[[#This Row],[Conversion Rate]]</f>
        <v>#VALUE!</v>
      </c>
      <c r="AX1151" s="28">
        <f>Table24[[#This Row],[All In/ ++]]</f>
        <v>0</v>
      </c>
      <c r="AY1151" s="28">
        <f>Table24[[#This Row],[FSC]]*Table24[[#This Row],[Conversion Rate]]</f>
        <v>0</v>
      </c>
      <c r="AZ1151" s="28" t="e">
        <f>Table24[[#This Row],[SSC]]*Table24[[#This Row],[Conversion Rate]]</f>
        <v>#VALUE!</v>
      </c>
      <c r="BA1151" s="28">
        <f>Table24[[#This Row],[Screening]]*Table24[[#This Row],[Conversion Rate]]</f>
        <v>0</v>
      </c>
      <c r="BB1151" s="28">
        <f>Table24[[#This Row],[Other Charges]]*Table24[[#This Row],[Conversion Rate]]</f>
        <v>0</v>
      </c>
      <c r="BC1151" s="28">
        <f>Table24[[#This Row],[Dry Ice Charge]]*Table24[[#This Row],[Conversion Rate]]</f>
        <v>0</v>
      </c>
      <c r="BD1151" s="28">
        <f>Table24[[#This Row],[SAF/kg]]*Table24[[#This Row],[Conversion Rate]]</f>
        <v>0</v>
      </c>
      <c r="BE1151" s="30" cm="1">
        <f t="array" ref="BE1151">IF(COUNTIFS(F$20:F$1213,F1151,G$20:G$1213,G1151)&gt;1,
    _xlfn.PERCENTRANK.INC(
        _xlfn._xlws.FILTER(AO$20:AO$1213, (F$20:F$1213=F1151)*(G$20:G$1213=G1151)*ISNUMBER(AO$20:AO$1213)),
        AO1151
    ),
    0
)</f>
        <v>0</v>
      </c>
      <c r="BF1151" s="28" t="str">
        <f t="shared" si="17"/>
        <v>Green</v>
      </c>
    </row>
    <row r="1152" spans="3:58" hidden="1">
      <c r="C1152" s="6" t="s">
        <v>20</v>
      </c>
      <c r="D1152" s="4" t="s">
        <v>472</v>
      </c>
      <c r="E1152" s="4" t="s">
        <v>22</v>
      </c>
      <c r="F1152" s="4" t="s">
        <v>171</v>
      </c>
      <c r="G1152" s="4" t="s">
        <v>190</v>
      </c>
      <c r="H1152" s="4" t="s">
        <v>798</v>
      </c>
      <c r="I1152" s="4" t="s">
        <v>801</v>
      </c>
      <c r="J1152" s="4" t="s">
        <v>778</v>
      </c>
      <c r="K1152" s="4" t="s">
        <v>777</v>
      </c>
      <c r="L115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PharmaYesExpressDUBPVGIECNEMEAAPAC</v>
      </c>
      <c r="M1152" s="7">
        <v>11335.5</v>
      </c>
      <c r="N1152" s="4">
        <v>20</v>
      </c>
      <c r="O1152" s="13">
        <v>566.77499999999998</v>
      </c>
      <c r="P1152" s="8" t="s">
        <v>1110</v>
      </c>
      <c r="Q1152" s="12" t="s">
        <v>472</v>
      </c>
      <c r="R1152" s="12" t="s">
        <v>792</v>
      </c>
      <c r="S1152" s="12" t="s">
        <v>1102</v>
      </c>
      <c r="T1152" s="12" t="s">
        <v>837</v>
      </c>
      <c r="U1152" s="22">
        <v>0</v>
      </c>
      <c r="V1152" s="12">
        <v>135</v>
      </c>
      <c r="W1152" s="12">
        <v>3.08</v>
      </c>
      <c r="X1152" s="12">
        <v>2.85</v>
      </c>
      <c r="Y1152" s="12">
        <v>2.85</v>
      </c>
      <c r="Z1152" s="12">
        <v>2.62</v>
      </c>
      <c r="AA1152" s="12">
        <v>2.4700000000000002</v>
      </c>
      <c r="AB1152" s="12"/>
      <c r="AC1152" s="12"/>
      <c r="AD1152" s="12" t="s">
        <v>888</v>
      </c>
      <c r="AE1152" s="12">
        <v>0</v>
      </c>
      <c r="AF1152" s="12">
        <v>0</v>
      </c>
      <c r="AG1152" s="12" t="s">
        <v>1101</v>
      </c>
      <c r="AH1152" s="12">
        <v>0</v>
      </c>
      <c r="AI1152" s="12">
        <v>0</v>
      </c>
      <c r="AJ1152" s="12">
        <v>0</v>
      </c>
      <c r="AK1152" s="12">
        <v>0</v>
      </c>
      <c r="AL1152" s="16"/>
      <c r="AM1152" s="12" t="s">
        <v>1503</v>
      </c>
      <c r="AN1152" s="27">
        <f>VLOOKUP(Table24[[#This Row],[USD conversion]],Sheet2!A:B,2,FALSE)</f>
        <v>1.1715</v>
      </c>
      <c r="AO1152" s="28">
        <f>Table24[[#This Row],[Min Charge]]*Table24[[#This Row],[Conversion Rate]]</f>
        <v>158.1525</v>
      </c>
      <c r="AP1152" s="28">
        <f>Table24[[#This Row],[45]]*Table24[[#This Row],[Conversion Rate]]</f>
        <v>3.6082200000000002</v>
      </c>
      <c r="AQ1152" s="28">
        <f>Table24[[#This Row],[100]]*Table24[[#This Row],[Conversion Rate]]</f>
        <v>3.338775</v>
      </c>
      <c r="AR1152" s="28">
        <f>Table24[[#This Row],[200]]*Table24[[#This Row],[Conversion Rate]]</f>
        <v>3.338775</v>
      </c>
      <c r="AS1152" s="28">
        <f>Table24[[#This Row],[300]]*Table24[[#This Row],[Conversion Rate]]</f>
        <v>3.0693299999999999</v>
      </c>
      <c r="AT1152" s="28">
        <f>Table24[[#This Row],[500]]*Table24[[#This Row],[Conversion Rate]]</f>
        <v>2.893605</v>
      </c>
      <c r="AU1152" s="28">
        <f>Table24[[#This Row],[1000]]*Table24[[#This Row],[Conversion Rate]]</f>
        <v>0</v>
      </c>
      <c r="AV1152" s="28">
        <f>Table24[[#This Row],[2500]]*Table24[[#This Row],[Conversion Rate]]</f>
        <v>0</v>
      </c>
      <c r="AW1152" s="28" t="e">
        <f>Table24[[#This Row],[5000]]*Table24[[#This Row],[Conversion Rate]]</f>
        <v>#VALUE!</v>
      </c>
      <c r="AX1152" s="28">
        <f>Table24[[#This Row],[All In/ ++]]</f>
        <v>0</v>
      </c>
      <c r="AY1152" s="28">
        <f>Table24[[#This Row],[FSC]]*Table24[[#This Row],[Conversion Rate]]</f>
        <v>0</v>
      </c>
      <c r="AZ1152" s="28" t="e">
        <f>Table24[[#This Row],[SSC]]*Table24[[#This Row],[Conversion Rate]]</f>
        <v>#VALUE!</v>
      </c>
      <c r="BA1152" s="28">
        <f>Table24[[#This Row],[Screening]]*Table24[[#This Row],[Conversion Rate]]</f>
        <v>0</v>
      </c>
      <c r="BB1152" s="28">
        <f>Table24[[#This Row],[Other Charges]]*Table24[[#This Row],[Conversion Rate]]</f>
        <v>0</v>
      </c>
      <c r="BC1152" s="28">
        <f>Table24[[#This Row],[Dry Ice Charge]]*Table24[[#This Row],[Conversion Rate]]</f>
        <v>0</v>
      </c>
      <c r="BD1152" s="28">
        <f>Table24[[#This Row],[SAF/kg]]*Table24[[#This Row],[Conversion Rate]]</f>
        <v>0</v>
      </c>
      <c r="BE1152" s="30" cm="1">
        <f t="array" ref="BE1152">IF(COUNTIFS(F$20:F$1213,F1152,G$20:G$1213,G1152)&gt;1,
    _xlfn.PERCENTRANK.INC(
        _xlfn._xlws.FILTER(AO$20:AO$1213, (F$20:F$1213=F1152)*(G$20:G$1213=G1152)*ISNUMBER(AO$20:AO$1213)),
        AO1152
    ),
    0
)</f>
        <v>0.16600000000000001</v>
      </c>
      <c r="BF1152" s="28" t="str">
        <f t="shared" si="17"/>
        <v>Green</v>
      </c>
    </row>
    <row r="1153" spans="3:58">
      <c r="C1153" s="6" t="s">
        <v>20</v>
      </c>
      <c r="D1153" s="4" t="s">
        <v>472</v>
      </c>
      <c r="E1153" s="4" t="s">
        <v>22</v>
      </c>
      <c r="F1153" s="4" t="s">
        <v>31</v>
      </c>
      <c r="G1153" s="4" t="s">
        <v>112</v>
      </c>
      <c r="H1153" s="4" t="s">
        <v>799</v>
      </c>
      <c r="I1153" s="4" t="s">
        <v>803</v>
      </c>
      <c r="J1153" s="4" t="s">
        <v>776</v>
      </c>
      <c r="K1153" s="4" t="s">
        <v>778</v>
      </c>
      <c r="L115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PharmaYesExpressEWRBRUUSBEAMERICASEMEA</v>
      </c>
      <c r="M1153" s="7">
        <v>57242.679999999978</v>
      </c>
      <c r="N1153" s="4">
        <v>411</v>
      </c>
      <c r="O1153" s="13">
        <v>139.27659367396589</v>
      </c>
      <c r="P1153" s="8" t="s">
        <v>1110</v>
      </c>
      <c r="Q1153" s="12" t="s">
        <v>472</v>
      </c>
      <c r="R1153" s="12" t="s">
        <v>792</v>
      </c>
      <c r="S1153" s="12" t="s">
        <v>216</v>
      </c>
      <c r="T1153" s="12" t="s">
        <v>859</v>
      </c>
      <c r="U1153" s="22">
        <v>0</v>
      </c>
      <c r="V1153" s="12">
        <v>128</v>
      </c>
      <c r="W1153" s="12">
        <v>1.6</v>
      </c>
      <c r="X1153" s="12">
        <v>1.6</v>
      </c>
      <c r="Y1153" s="12">
        <v>1.52</v>
      </c>
      <c r="Z1153" s="12">
        <v>1.44</v>
      </c>
      <c r="AA1153" s="12">
        <v>1.36</v>
      </c>
      <c r="AB1153" s="12"/>
      <c r="AC1153" s="12"/>
      <c r="AD1153" s="12" t="s">
        <v>888</v>
      </c>
      <c r="AE1153" s="12">
        <v>0</v>
      </c>
      <c r="AF1153" s="12">
        <v>0</v>
      </c>
      <c r="AG1153" s="12" t="s">
        <v>1101</v>
      </c>
      <c r="AH1153" s="12">
        <v>0</v>
      </c>
      <c r="AI1153" s="12">
        <v>0</v>
      </c>
      <c r="AJ1153" s="12">
        <v>0</v>
      </c>
      <c r="AK1153" s="12">
        <v>0</v>
      </c>
      <c r="AL1153" s="16"/>
      <c r="AM1153" s="12" t="s">
        <v>1500</v>
      </c>
      <c r="AN1153" s="27">
        <f>VLOOKUP(Table24[[#This Row],[USD conversion]],Sheet2!A:B,2,FALSE)</f>
        <v>1</v>
      </c>
      <c r="AO1153" s="28">
        <f>Table24[[#This Row],[Min Charge]]*Table24[[#This Row],[Conversion Rate]]</f>
        <v>128</v>
      </c>
      <c r="AP1153" s="28">
        <f>Table24[[#This Row],[45]]*Table24[[#This Row],[Conversion Rate]]</f>
        <v>1.6</v>
      </c>
      <c r="AQ1153" s="28">
        <f>Table24[[#This Row],[100]]*Table24[[#This Row],[Conversion Rate]]</f>
        <v>1.6</v>
      </c>
      <c r="AR1153" s="28">
        <f>Table24[[#This Row],[200]]*Table24[[#This Row],[Conversion Rate]]</f>
        <v>1.52</v>
      </c>
      <c r="AS1153" s="28">
        <f>Table24[[#This Row],[300]]*Table24[[#This Row],[Conversion Rate]]</f>
        <v>1.44</v>
      </c>
      <c r="AT1153" s="28">
        <f>Table24[[#This Row],[500]]*Table24[[#This Row],[Conversion Rate]]</f>
        <v>1.36</v>
      </c>
      <c r="AU1153" s="28">
        <f>Table24[[#This Row],[1000]]*Table24[[#This Row],[Conversion Rate]]</f>
        <v>0</v>
      </c>
      <c r="AV1153" s="28">
        <f>Table24[[#This Row],[2500]]*Table24[[#This Row],[Conversion Rate]]</f>
        <v>0</v>
      </c>
      <c r="AW1153" s="28" t="e">
        <f>Table24[[#This Row],[5000]]*Table24[[#This Row],[Conversion Rate]]</f>
        <v>#VALUE!</v>
      </c>
      <c r="AX1153" s="28">
        <f>Table24[[#This Row],[All In/ ++]]</f>
        <v>0</v>
      </c>
      <c r="AY1153" s="28">
        <f>Table24[[#This Row],[FSC]]*Table24[[#This Row],[Conversion Rate]]</f>
        <v>0</v>
      </c>
      <c r="AZ1153" s="28" t="e">
        <f>Table24[[#This Row],[SSC]]*Table24[[#This Row],[Conversion Rate]]</f>
        <v>#VALUE!</v>
      </c>
      <c r="BA1153" s="28">
        <f>Table24[[#This Row],[Screening]]*Table24[[#This Row],[Conversion Rate]]</f>
        <v>0</v>
      </c>
      <c r="BB1153" s="28">
        <f>Table24[[#This Row],[Other Charges]]*Table24[[#This Row],[Conversion Rate]]</f>
        <v>0</v>
      </c>
      <c r="BC1153" s="28">
        <f>Table24[[#This Row],[Dry Ice Charge]]*Table24[[#This Row],[Conversion Rate]]</f>
        <v>0</v>
      </c>
      <c r="BD1153" s="28">
        <f>Table24[[#This Row],[SAF/kg]]*Table24[[#This Row],[Conversion Rate]]</f>
        <v>0</v>
      </c>
      <c r="BE1153" s="30" cm="1">
        <f t="array" ref="BE1153">IF(COUNTIFS(F$20:F$1213,F1153,G$20:G$1213,G1153)&gt;1,
    _xlfn.PERCENTRANK.INC(
        _xlfn._xlws.FILTER(AO$20:AO$1213, (F$20:F$1213=F1153)*(G$20:G$1213=G1153)*ISNUMBER(AO$20:AO$1213)),
        AO1153
    ),
    0
)</f>
        <v>0.33300000000000002</v>
      </c>
      <c r="BF1153" s="28" t="str">
        <f t="shared" si="17"/>
        <v>Orange</v>
      </c>
    </row>
    <row r="1154" spans="3:58">
      <c r="C1154" s="6" t="s">
        <v>20</v>
      </c>
      <c r="D1154" s="4" t="s">
        <v>472</v>
      </c>
      <c r="E1154" s="4" t="s">
        <v>22</v>
      </c>
      <c r="F1154" s="4" t="s">
        <v>31</v>
      </c>
      <c r="G1154" s="4" t="s">
        <v>171</v>
      </c>
      <c r="H1154" s="4" t="s">
        <v>799</v>
      </c>
      <c r="I1154" s="4" t="s">
        <v>798</v>
      </c>
      <c r="J1154" s="4" t="s">
        <v>776</v>
      </c>
      <c r="K1154" s="4" t="s">
        <v>778</v>
      </c>
      <c r="L115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PharmaYesExpressEWRDUBUSIEAMERICASEMEA</v>
      </c>
      <c r="M1154" s="7">
        <v>11456.24</v>
      </c>
      <c r="N1154" s="4">
        <v>376</v>
      </c>
      <c r="O1154" s="13">
        <v>30.468723404255318</v>
      </c>
      <c r="P1154" s="8" t="s">
        <v>1110</v>
      </c>
      <c r="Q1154" s="12" t="s">
        <v>472</v>
      </c>
      <c r="R1154" s="12" t="s">
        <v>792</v>
      </c>
      <c r="S1154" s="12" t="s">
        <v>216</v>
      </c>
      <c r="T1154" s="12" t="s">
        <v>859</v>
      </c>
      <c r="U1154" s="22">
        <v>0</v>
      </c>
      <c r="V1154" s="12">
        <v>128</v>
      </c>
      <c r="W1154" s="12">
        <v>1.6</v>
      </c>
      <c r="X1154" s="12">
        <v>1.6</v>
      </c>
      <c r="Y1154" s="12">
        <v>1.52</v>
      </c>
      <c r="Z1154" s="12">
        <v>1.44</v>
      </c>
      <c r="AA1154" s="12">
        <v>1.36</v>
      </c>
      <c r="AB1154" s="12"/>
      <c r="AC1154" s="12"/>
      <c r="AD1154" s="12" t="s">
        <v>888</v>
      </c>
      <c r="AE1154" s="12">
        <v>0</v>
      </c>
      <c r="AF1154" s="12">
        <v>0</v>
      </c>
      <c r="AG1154" s="12" t="s">
        <v>1101</v>
      </c>
      <c r="AH1154" s="12">
        <v>0</v>
      </c>
      <c r="AI1154" s="12">
        <v>0</v>
      </c>
      <c r="AJ1154" s="12">
        <v>0</v>
      </c>
      <c r="AK1154" s="12">
        <v>0</v>
      </c>
      <c r="AL1154" s="16"/>
      <c r="AM1154" s="12" t="s">
        <v>1500</v>
      </c>
      <c r="AN1154" s="27">
        <f>VLOOKUP(Table24[[#This Row],[USD conversion]],Sheet2!A:B,2,FALSE)</f>
        <v>1</v>
      </c>
      <c r="AO1154" s="28">
        <f>Table24[[#This Row],[Min Charge]]*Table24[[#This Row],[Conversion Rate]]</f>
        <v>128</v>
      </c>
      <c r="AP1154" s="28">
        <f>Table24[[#This Row],[45]]*Table24[[#This Row],[Conversion Rate]]</f>
        <v>1.6</v>
      </c>
      <c r="AQ1154" s="28">
        <f>Table24[[#This Row],[100]]*Table24[[#This Row],[Conversion Rate]]</f>
        <v>1.6</v>
      </c>
      <c r="AR1154" s="28">
        <f>Table24[[#This Row],[200]]*Table24[[#This Row],[Conversion Rate]]</f>
        <v>1.52</v>
      </c>
      <c r="AS1154" s="28">
        <f>Table24[[#This Row],[300]]*Table24[[#This Row],[Conversion Rate]]</f>
        <v>1.44</v>
      </c>
      <c r="AT1154" s="28">
        <f>Table24[[#This Row],[500]]*Table24[[#This Row],[Conversion Rate]]</f>
        <v>1.36</v>
      </c>
      <c r="AU1154" s="28">
        <f>Table24[[#This Row],[1000]]*Table24[[#This Row],[Conversion Rate]]</f>
        <v>0</v>
      </c>
      <c r="AV1154" s="28">
        <f>Table24[[#This Row],[2500]]*Table24[[#This Row],[Conversion Rate]]</f>
        <v>0</v>
      </c>
      <c r="AW1154" s="28" t="e">
        <f>Table24[[#This Row],[5000]]*Table24[[#This Row],[Conversion Rate]]</f>
        <v>#VALUE!</v>
      </c>
      <c r="AX1154" s="28">
        <f>Table24[[#This Row],[All In/ ++]]</f>
        <v>0</v>
      </c>
      <c r="AY1154" s="28">
        <f>Table24[[#This Row],[FSC]]*Table24[[#This Row],[Conversion Rate]]</f>
        <v>0</v>
      </c>
      <c r="AZ1154" s="28" t="e">
        <f>Table24[[#This Row],[SSC]]*Table24[[#This Row],[Conversion Rate]]</f>
        <v>#VALUE!</v>
      </c>
      <c r="BA1154" s="28">
        <f>Table24[[#This Row],[Screening]]*Table24[[#This Row],[Conversion Rate]]</f>
        <v>0</v>
      </c>
      <c r="BB1154" s="28">
        <f>Table24[[#This Row],[Other Charges]]*Table24[[#This Row],[Conversion Rate]]</f>
        <v>0</v>
      </c>
      <c r="BC1154" s="28">
        <f>Table24[[#This Row],[Dry Ice Charge]]*Table24[[#This Row],[Conversion Rate]]</f>
        <v>0</v>
      </c>
      <c r="BD1154" s="28">
        <f>Table24[[#This Row],[SAF/kg]]*Table24[[#This Row],[Conversion Rate]]</f>
        <v>0</v>
      </c>
      <c r="BE1154" s="30" cm="1">
        <f t="array" ref="BE1154">IF(COUNTIFS(F$20:F$1213,F1154,G$20:G$1213,G1154)&gt;1,
    _xlfn.PERCENTRANK.INC(
        _xlfn._xlws.FILTER(AO$20:AO$1213, (F$20:F$1213=F1154)*(G$20:G$1213=G1154)*ISNUMBER(AO$20:AO$1213)),
        AO1154
    ),
    0
)</f>
        <v>0.25</v>
      </c>
      <c r="BF1154" s="28" t="str">
        <f t="shared" si="17"/>
        <v>Orange</v>
      </c>
    </row>
    <row r="1155" spans="3:58">
      <c r="C1155" s="6" t="s">
        <v>20</v>
      </c>
      <c r="D1155" s="4" t="s">
        <v>472</v>
      </c>
      <c r="E1155" s="4" t="s">
        <v>22</v>
      </c>
      <c r="F1155" s="4" t="s">
        <v>31</v>
      </c>
      <c r="G1155" s="4" t="s">
        <v>51</v>
      </c>
      <c r="H1155" s="4" t="s">
        <v>799</v>
      </c>
      <c r="I1155" s="4" t="s">
        <v>800</v>
      </c>
      <c r="J1155" s="4" t="s">
        <v>776</v>
      </c>
      <c r="K1155" s="4" t="s">
        <v>778</v>
      </c>
      <c r="L115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PharmaYesExpressEWRFRAUSDEAMERICASEMEA</v>
      </c>
      <c r="M1155" s="7">
        <v>120259.65</v>
      </c>
      <c r="N1155" s="4">
        <v>1672</v>
      </c>
      <c r="O1155" s="13">
        <v>71.925627990430613</v>
      </c>
      <c r="P1155" s="8" t="s">
        <v>1110</v>
      </c>
      <c r="Q1155" s="12" t="s">
        <v>472</v>
      </c>
      <c r="R1155" s="12" t="s">
        <v>792</v>
      </c>
      <c r="S1155" s="12" t="s">
        <v>216</v>
      </c>
      <c r="T1155" s="12" t="s">
        <v>859</v>
      </c>
      <c r="U1155" s="22">
        <v>0</v>
      </c>
      <c r="V1155" s="12">
        <v>128</v>
      </c>
      <c r="W1155" s="12">
        <v>1.52</v>
      </c>
      <c r="X1155" s="12">
        <v>1.52</v>
      </c>
      <c r="Y1155" s="12">
        <v>1.44</v>
      </c>
      <c r="Z1155" s="12">
        <v>1.36</v>
      </c>
      <c r="AA1155" s="12">
        <v>1.28</v>
      </c>
      <c r="AB1155" s="12"/>
      <c r="AC1155" s="12"/>
      <c r="AD1155" s="12" t="s">
        <v>888</v>
      </c>
      <c r="AE1155" s="12">
        <v>0</v>
      </c>
      <c r="AF1155" s="12">
        <v>0</v>
      </c>
      <c r="AG1155" s="12" t="s">
        <v>1101</v>
      </c>
      <c r="AH1155" s="12">
        <v>0</v>
      </c>
      <c r="AI1155" s="12">
        <v>0</v>
      </c>
      <c r="AJ1155" s="12">
        <v>0</v>
      </c>
      <c r="AK1155" s="12">
        <v>0</v>
      </c>
      <c r="AL1155" s="16"/>
      <c r="AM1155" s="12" t="s">
        <v>1500</v>
      </c>
      <c r="AN1155" s="27">
        <f>VLOOKUP(Table24[[#This Row],[USD conversion]],Sheet2!A:B,2,FALSE)</f>
        <v>1</v>
      </c>
      <c r="AO1155" s="28">
        <f>Table24[[#This Row],[Min Charge]]*Table24[[#This Row],[Conversion Rate]]</f>
        <v>128</v>
      </c>
      <c r="AP1155" s="28">
        <f>Table24[[#This Row],[45]]*Table24[[#This Row],[Conversion Rate]]</f>
        <v>1.52</v>
      </c>
      <c r="AQ1155" s="28">
        <f>Table24[[#This Row],[100]]*Table24[[#This Row],[Conversion Rate]]</f>
        <v>1.52</v>
      </c>
      <c r="AR1155" s="28">
        <f>Table24[[#This Row],[200]]*Table24[[#This Row],[Conversion Rate]]</f>
        <v>1.44</v>
      </c>
      <c r="AS1155" s="28">
        <f>Table24[[#This Row],[300]]*Table24[[#This Row],[Conversion Rate]]</f>
        <v>1.36</v>
      </c>
      <c r="AT1155" s="28">
        <f>Table24[[#This Row],[500]]*Table24[[#This Row],[Conversion Rate]]</f>
        <v>1.28</v>
      </c>
      <c r="AU1155" s="28">
        <f>Table24[[#This Row],[1000]]*Table24[[#This Row],[Conversion Rate]]</f>
        <v>0</v>
      </c>
      <c r="AV1155" s="28">
        <f>Table24[[#This Row],[2500]]*Table24[[#This Row],[Conversion Rate]]</f>
        <v>0</v>
      </c>
      <c r="AW1155" s="28" t="e">
        <f>Table24[[#This Row],[5000]]*Table24[[#This Row],[Conversion Rate]]</f>
        <v>#VALUE!</v>
      </c>
      <c r="AX1155" s="28">
        <f>Table24[[#This Row],[All In/ ++]]</f>
        <v>0</v>
      </c>
      <c r="AY1155" s="28">
        <f>Table24[[#This Row],[FSC]]*Table24[[#This Row],[Conversion Rate]]</f>
        <v>0</v>
      </c>
      <c r="AZ1155" s="28" t="e">
        <f>Table24[[#This Row],[SSC]]*Table24[[#This Row],[Conversion Rate]]</f>
        <v>#VALUE!</v>
      </c>
      <c r="BA1155" s="28">
        <f>Table24[[#This Row],[Screening]]*Table24[[#This Row],[Conversion Rate]]</f>
        <v>0</v>
      </c>
      <c r="BB1155" s="28">
        <f>Table24[[#This Row],[Other Charges]]*Table24[[#This Row],[Conversion Rate]]</f>
        <v>0</v>
      </c>
      <c r="BC1155" s="28">
        <f>Table24[[#This Row],[Dry Ice Charge]]*Table24[[#This Row],[Conversion Rate]]</f>
        <v>0</v>
      </c>
      <c r="BD1155" s="28">
        <f>Table24[[#This Row],[SAF/kg]]*Table24[[#This Row],[Conversion Rate]]</f>
        <v>0</v>
      </c>
      <c r="BE1155" s="30" cm="1">
        <f t="array" ref="BE1155">IF(COUNTIFS(F$20:F$1213,F1155,G$20:G$1213,G1155)&gt;1,
    _xlfn.PERCENTRANK.INC(
        _xlfn._xlws.FILTER(AO$20:AO$1213, (F$20:F$1213=F1155)*(G$20:G$1213=G1155)*ISNUMBER(AO$20:AO$1213)),
        AO1155
    ),
    0
)</f>
        <v>0.33300000000000002</v>
      </c>
      <c r="BF1155" s="28" t="str">
        <f t="shared" si="17"/>
        <v>Orange</v>
      </c>
    </row>
    <row r="1156" spans="3:58" hidden="1">
      <c r="C1156" s="6" t="s">
        <v>20</v>
      </c>
      <c r="D1156" s="4" t="s">
        <v>472</v>
      </c>
      <c r="E1156" s="4" t="s">
        <v>22</v>
      </c>
      <c r="F1156" s="4" t="s">
        <v>31</v>
      </c>
      <c r="G1156" s="4" t="s">
        <v>122</v>
      </c>
      <c r="H1156" s="4" t="s">
        <v>799</v>
      </c>
      <c r="I1156" s="4" t="s">
        <v>812</v>
      </c>
      <c r="J1156" s="4" t="s">
        <v>776</v>
      </c>
      <c r="K1156" s="4" t="s">
        <v>776</v>
      </c>
      <c r="L115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PharmaYesExpressEWRGRUUSBRAMERICASAMERICAS</v>
      </c>
      <c r="M1156" s="7">
        <v>73604.310000000012</v>
      </c>
      <c r="N1156" s="4">
        <v>350</v>
      </c>
      <c r="O1156" s="13">
        <v>210.2980285714286</v>
      </c>
      <c r="P1156" s="8" t="s">
        <v>1110</v>
      </c>
      <c r="Q1156" s="12" t="s">
        <v>472</v>
      </c>
      <c r="R1156" s="12" t="s">
        <v>792</v>
      </c>
      <c r="S1156" s="12" t="s">
        <v>216</v>
      </c>
      <c r="T1156" s="12" t="s">
        <v>859</v>
      </c>
      <c r="U1156" s="22">
        <v>0</v>
      </c>
      <c r="V1156" s="12">
        <v>128</v>
      </c>
      <c r="W1156" s="12">
        <v>3.76</v>
      </c>
      <c r="X1156" s="12">
        <v>3.76</v>
      </c>
      <c r="Y1156" s="12">
        <v>3.68</v>
      </c>
      <c r="Z1156" s="12">
        <v>3.6</v>
      </c>
      <c r="AA1156" s="12">
        <v>3.52</v>
      </c>
      <c r="AB1156" s="12"/>
      <c r="AC1156" s="12"/>
      <c r="AD1156" s="12" t="s">
        <v>888</v>
      </c>
      <c r="AE1156" s="12">
        <v>0</v>
      </c>
      <c r="AF1156" s="12">
        <v>0</v>
      </c>
      <c r="AG1156" s="12" t="s">
        <v>1101</v>
      </c>
      <c r="AH1156" s="12">
        <v>0</v>
      </c>
      <c r="AI1156" s="12">
        <v>0</v>
      </c>
      <c r="AJ1156" s="12">
        <v>0</v>
      </c>
      <c r="AK1156" s="12">
        <v>0</v>
      </c>
      <c r="AL1156" s="16"/>
      <c r="AM1156" s="12" t="s">
        <v>1500</v>
      </c>
      <c r="AN1156" s="27">
        <f>VLOOKUP(Table24[[#This Row],[USD conversion]],Sheet2!A:B,2,FALSE)</f>
        <v>1</v>
      </c>
      <c r="AO1156" s="28">
        <f>Table24[[#This Row],[Min Charge]]*Table24[[#This Row],[Conversion Rate]]</f>
        <v>128</v>
      </c>
      <c r="AP1156" s="28">
        <f>Table24[[#This Row],[45]]*Table24[[#This Row],[Conversion Rate]]</f>
        <v>3.76</v>
      </c>
      <c r="AQ1156" s="28">
        <f>Table24[[#This Row],[100]]*Table24[[#This Row],[Conversion Rate]]</f>
        <v>3.76</v>
      </c>
      <c r="AR1156" s="28">
        <f>Table24[[#This Row],[200]]*Table24[[#This Row],[Conversion Rate]]</f>
        <v>3.68</v>
      </c>
      <c r="AS1156" s="28">
        <f>Table24[[#This Row],[300]]*Table24[[#This Row],[Conversion Rate]]</f>
        <v>3.6</v>
      </c>
      <c r="AT1156" s="28">
        <f>Table24[[#This Row],[500]]*Table24[[#This Row],[Conversion Rate]]</f>
        <v>3.52</v>
      </c>
      <c r="AU1156" s="28">
        <f>Table24[[#This Row],[1000]]*Table24[[#This Row],[Conversion Rate]]</f>
        <v>0</v>
      </c>
      <c r="AV1156" s="28">
        <f>Table24[[#This Row],[2500]]*Table24[[#This Row],[Conversion Rate]]</f>
        <v>0</v>
      </c>
      <c r="AW1156" s="28" t="e">
        <f>Table24[[#This Row],[5000]]*Table24[[#This Row],[Conversion Rate]]</f>
        <v>#VALUE!</v>
      </c>
      <c r="AX1156" s="28">
        <f>Table24[[#This Row],[All In/ ++]]</f>
        <v>0</v>
      </c>
      <c r="AY1156" s="28">
        <f>Table24[[#This Row],[FSC]]*Table24[[#This Row],[Conversion Rate]]</f>
        <v>0</v>
      </c>
      <c r="AZ1156" s="28" t="e">
        <f>Table24[[#This Row],[SSC]]*Table24[[#This Row],[Conversion Rate]]</f>
        <v>#VALUE!</v>
      </c>
      <c r="BA1156" s="28">
        <f>Table24[[#This Row],[Screening]]*Table24[[#This Row],[Conversion Rate]]</f>
        <v>0</v>
      </c>
      <c r="BB1156" s="28">
        <f>Table24[[#This Row],[Other Charges]]*Table24[[#This Row],[Conversion Rate]]</f>
        <v>0</v>
      </c>
      <c r="BC1156" s="28">
        <f>Table24[[#This Row],[Dry Ice Charge]]*Table24[[#This Row],[Conversion Rate]]</f>
        <v>0</v>
      </c>
      <c r="BD1156" s="28">
        <f>Table24[[#This Row],[SAF/kg]]*Table24[[#This Row],[Conversion Rate]]</f>
        <v>0</v>
      </c>
      <c r="BE1156" s="30" cm="1">
        <f t="array" ref="BE1156">IF(COUNTIFS(F$20:F$1213,F1156,G$20:G$1213,G1156)&gt;1,
    _xlfn.PERCENTRANK.INC(
        _xlfn._xlws.FILTER(AO$20:AO$1213, (F$20:F$1213=F1156)*(G$20:G$1213=G1156)*ISNUMBER(AO$20:AO$1213)),
        AO1156
    ),
    0
)</f>
        <v>0</v>
      </c>
      <c r="BF1156" s="28" t="str">
        <f t="shared" si="17"/>
        <v>Green</v>
      </c>
    </row>
    <row r="1157" spans="3:58" hidden="1">
      <c r="C1157" s="6" t="s">
        <v>20</v>
      </c>
      <c r="D1157" s="4" t="s">
        <v>472</v>
      </c>
      <c r="E1157" s="4" t="s">
        <v>22</v>
      </c>
      <c r="F1157" s="4" t="s">
        <v>31</v>
      </c>
      <c r="G1157" s="4" t="s">
        <v>312</v>
      </c>
      <c r="H1157" s="4" t="s">
        <v>799</v>
      </c>
      <c r="I1157" s="4" t="s">
        <v>806</v>
      </c>
      <c r="J1157" s="4" t="s">
        <v>776</v>
      </c>
      <c r="K1157" s="4" t="s">
        <v>776</v>
      </c>
      <c r="L115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PharmaYesExpressEWRYULUSCAAMERICASAMERICAS</v>
      </c>
      <c r="M1157" s="7">
        <v>8746.4758600000114</v>
      </c>
      <c r="N1157" s="4">
        <v>495</v>
      </c>
      <c r="O1157" s="13">
        <v>17.669648202020223</v>
      </c>
      <c r="P1157" s="8" t="s">
        <v>1110</v>
      </c>
      <c r="Q1157" s="12" t="s">
        <v>472</v>
      </c>
      <c r="R1157" s="12" t="s">
        <v>791</v>
      </c>
      <c r="S1157" s="12" t="s">
        <v>216</v>
      </c>
      <c r="T1157" s="12" t="s">
        <v>859</v>
      </c>
      <c r="U1157" s="22">
        <v>0</v>
      </c>
      <c r="V1157" s="12">
        <v>67</v>
      </c>
      <c r="W1157" s="12">
        <v>2.5</v>
      </c>
      <c r="X1157" s="12">
        <v>2.5</v>
      </c>
      <c r="Y1157" s="12">
        <v>2.5</v>
      </c>
      <c r="Z1157" s="12">
        <v>2.2999999999999998</v>
      </c>
      <c r="AA1157" s="12">
        <v>0</v>
      </c>
      <c r="AB1157" s="12"/>
      <c r="AC1157" s="12"/>
      <c r="AD1157" s="12" t="s">
        <v>888</v>
      </c>
      <c r="AE1157" s="12">
        <v>0</v>
      </c>
      <c r="AF1157" s="12">
        <v>0</v>
      </c>
      <c r="AG1157" s="12" t="s">
        <v>1101</v>
      </c>
      <c r="AH1157" s="12">
        <v>0</v>
      </c>
      <c r="AI1157" s="12">
        <v>0</v>
      </c>
      <c r="AJ1157" s="12">
        <v>0</v>
      </c>
      <c r="AK1157" s="12">
        <v>0</v>
      </c>
      <c r="AL1157" s="16"/>
      <c r="AM1157" s="12" t="s">
        <v>1500</v>
      </c>
      <c r="AN1157" s="27">
        <f>VLOOKUP(Table24[[#This Row],[USD conversion]],Sheet2!A:B,2,FALSE)</f>
        <v>1</v>
      </c>
      <c r="AO1157" s="28">
        <f>Table24[[#This Row],[Min Charge]]*Table24[[#This Row],[Conversion Rate]]</f>
        <v>67</v>
      </c>
      <c r="AP1157" s="28">
        <f>Table24[[#This Row],[45]]*Table24[[#This Row],[Conversion Rate]]</f>
        <v>2.5</v>
      </c>
      <c r="AQ1157" s="28">
        <f>Table24[[#This Row],[100]]*Table24[[#This Row],[Conversion Rate]]</f>
        <v>2.5</v>
      </c>
      <c r="AR1157" s="28">
        <f>Table24[[#This Row],[200]]*Table24[[#This Row],[Conversion Rate]]</f>
        <v>2.5</v>
      </c>
      <c r="AS1157" s="28">
        <f>Table24[[#This Row],[300]]*Table24[[#This Row],[Conversion Rate]]</f>
        <v>2.2999999999999998</v>
      </c>
      <c r="AT1157" s="28">
        <f>Table24[[#This Row],[500]]*Table24[[#This Row],[Conversion Rate]]</f>
        <v>0</v>
      </c>
      <c r="AU1157" s="28">
        <f>Table24[[#This Row],[1000]]*Table24[[#This Row],[Conversion Rate]]</f>
        <v>0</v>
      </c>
      <c r="AV1157" s="28">
        <f>Table24[[#This Row],[2500]]*Table24[[#This Row],[Conversion Rate]]</f>
        <v>0</v>
      </c>
      <c r="AW1157" s="28" t="e">
        <f>Table24[[#This Row],[5000]]*Table24[[#This Row],[Conversion Rate]]</f>
        <v>#VALUE!</v>
      </c>
      <c r="AX1157" s="28">
        <f>Table24[[#This Row],[All In/ ++]]</f>
        <v>0</v>
      </c>
      <c r="AY1157" s="28">
        <f>Table24[[#This Row],[FSC]]*Table24[[#This Row],[Conversion Rate]]</f>
        <v>0</v>
      </c>
      <c r="AZ1157" s="28" t="e">
        <f>Table24[[#This Row],[SSC]]*Table24[[#This Row],[Conversion Rate]]</f>
        <v>#VALUE!</v>
      </c>
      <c r="BA1157" s="28">
        <f>Table24[[#This Row],[Screening]]*Table24[[#This Row],[Conversion Rate]]</f>
        <v>0</v>
      </c>
      <c r="BB1157" s="28">
        <f>Table24[[#This Row],[Other Charges]]*Table24[[#This Row],[Conversion Rate]]</f>
        <v>0</v>
      </c>
      <c r="BC1157" s="28">
        <f>Table24[[#This Row],[Dry Ice Charge]]*Table24[[#This Row],[Conversion Rate]]</f>
        <v>0</v>
      </c>
      <c r="BD1157" s="28">
        <f>Table24[[#This Row],[SAF/kg]]*Table24[[#This Row],[Conversion Rate]]</f>
        <v>0</v>
      </c>
      <c r="BE1157" s="30" cm="1">
        <f t="array" ref="BE1157">IF(COUNTIFS(F$20:F$1213,F1157,G$20:G$1213,G1157)&gt;1,
    _xlfn.PERCENTRANK.INC(
        _xlfn._xlws.FILTER(AO$20:AO$1213, (F$20:F$1213=F1157)*(G$20:G$1213=G1157)*ISNUMBER(AO$20:AO$1213)),
        AO1157
    ),
    0
)</f>
        <v>0</v>
      </c>
      <c r="BF1157" s="28" t="str">
        <f t="shared" si="17"/>
        <v>Green</v>
      </c>
    </row>
    <row r="1158" spans="3:58" hidden="1">
      <c r="C1158" s="6" t="s">
        <v>20</v>
      </c>
      <c r="D1158" s="4" t="s">
        <v>472</v>
      </c>
      <c r="E1158" s="4" t="s">
        <v>22</v>
      </c>
      <c r="F1158" s="4" t="s">
        <v>31</v>
      </c>
      <c r="G1158" s="4" t="s">
        <v>216</v>
      </c>
      <c r="H1158" s="4" t="s">
        <v>799</v>
      </c>
      <c r="I1158" s="4" t="s">
        <v>806</v>
      </c>
      <c r="J1158" s="4" t="s">
        <v>776</v>
      </c>
      <c r="K1158" s="4" t="s">
        <v>776</v>
      </c>
      <c r="L115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PharmaYesExpressEWRYYZUSCAAMERICASAMERICAS</v>
      </c>
      <c r="M1158" s="7">
        <v>10736.580000000007</v>
      </c>
      <c r="N1158" s="4">
        <v>544</v>
      </c>
      <c r="O1158" s="13">
        <v>19.736360294117659</v>
      </c>
      <c r="P1158" s="8" t="s">
        <v>1110</v>
      </c>
      <c r="Q1158" s="12" t="s">
        <v>472</v>
      </c>
      <c r="R1158" s="12" t="s">
        <v>791</v>
      </c>
      <c r="S1158" s="12" t="s">
        <v>216</v>
      </c>
      <c r="T1158" s="12" t="s">
        <v>859</v>
      </c>
      <c r="U1158" s="22">
        <v>0</v>
      </c>
      <c r="V1158" s="12">
        <v>67</v>
      </c>
      <c r="W1158" s="12">
        <v>2.5</v>
      </c>
      <c r="X1158" s="12">
        <v>2.5</v>
      </c>
      <c r="Y1158" s="12">
        <v>2.5</v>
      </c>
      <c r="Z1158" s="12">
        <v>2.2999999999999998</v>
      </c>
      <c r="AA1158" s="12">
        <v>0</v>
      </c>
      <c r="AB1158" s="12"/>
      <c r="AC1158" s="12"/>
      <c r="AD1158" s="12" t="s">
        <v>888</v>
      </c>
      <c r="AE1158" s="12">
        <v>0</v>
      </c>
      <c r="AF1158" s="12">
        <v>0</v>
      </c>
      <c r="AG1158" s="12" t="s">
        <v>1101</v>
      </c>
      <c r="AH1158" s="12">
        <v>0</v>
      </c>
      <c r="AI1158" s="12">
        <v>0</v>
      </c>
      <c r="AJ1158" s="12">
        <v>0</v>
      </c>
      <c r="AK1158" s="12">
        <v>0</v>
      </c>
      <c r="AL1158" s="16"/>
      <c r="AM1158" s="12" t="s">
        <v>1500</v>
      </c>
      <c r="AN1158" s="27">
        <f>VLOOKUP(Table24[[#This Row],[USD conversion]],Sheet2!A:B,2,FALSE)</f>
        <v>1</v>
      </c>
      <c r="AO1158" s="28">
        <f>Table24[[#This Row],[Min Charge]]*Table24[[#This Row],[Conversion Rate]]</f>
        <v>67</v>
      </c>
      <c r="AP1158" s="28">
        <f>Table24[[#This Row],[45]]*Table24[[#This Row],[Conversion Rate]]</f>
        <v>2.5</v>
      </c>
      <c r="AQ1158" s="28">
        <f>Table24[[#This Row],[100]]*Table24[[#This Row],[Conversion Rate]]</f>
        <v>2.5</v>
      </c>
      <c r="AR1158" s="28">
        <f>Table24[[#This Row],[200]]*Table24[[#This Row],[Conversion Rate]]</f>
        <v>2.5</v>
      </c>
      <c r="AS1158" s="28">
        <f>Table24[[#This Row],[300]]*Table24[[#This Row],[Conversion Rate]]</f>
        <v>2.2999999999999998</v>
      </c>
      <c r="AT1158" s="28">
        <f>Table24[[#This Row],[500]]*Table24[[#This Row],[Conversion Rate]]</f>
        <v>0</v>
      </c>
      <c r="AU1158" s="28">
        <f>Table24[[#This Row],[1000]]*Table24[[#This Row],[Conversion Rate]]</f>
        <v>0</v>
      </c>
      <c r="AV1158" s="28">
        <f>Table24[[#This Row],[2500]]*Table24[[#This Row],[Conversion Rate]]</f>
        <v>0</v>
      </c>
      <c r="AW1158" s="28" t="e">
        <f>Table24[[#This Row],[5000]]*Table24[[#This Row],[Conversion Rate]]</f>
        <v>#VALUE!</v>
      </c>
      <c r="AX1158" s="28">
        <f>Table24[[#This Row],[All In/ ++]]</f>
        <v>0</v>
      </c>
      <c r="AY1158" s="28">
        <f>Table24[[#This Row],[FSC]]*Table24[[#This Row],[Conversion Rate]]</f>
        <v>0</v>
      </c>
      <c r="AZ1158" s="28" t="e">
        <f>Table24[[#This Row],[SSC]]*Table24[[#This Row],[Conversion Rate]]</f>
        <v>#VALUE!</v>
      </c>
      <c r="BA1158" s="28">
        <f>Table24[[#This Row],[Screening]]*Table24[[#This Row],[Conversion Rate]]</f>
        <v>0</v>
      </c>
      <c r="BB1158" s="28">
        <f>Table24[[#This Row],[Other Charges]]*Table24[[#This Row],[Conversion Rate]]</f>
        <v>0</v>
      </c>
      <c r="BC1158" s="28">
        <f>Table24[[#This Row],[Dry Ice Charge]]*Table24[[#This Row],[Conversion Rate]]</f>
        <v>0</v>
      </c>
      <c r="BD1158" s="28">
        <f>Table24[[#This Row],[SAF/kg]]*Table24[[#This Row],[Conversion Rate]]</f>
        <v>0</v>
      </c>
      <c r="BE1158" s="30" cm="1">
        <f t="array" ref="BE1158">IF(COUNTIFS(F$20:F$1213,F1158,G$20:G$1213,G1158)&gt;1,
    _xlfn.PERCENTRANK.INC(
        _xlfn._xlws.FILTER(AO$20:AO$1213, (F$20:F$1213=F1158)*(G$20:G$1213=G1158)*ISNUMBER(AO$20:AO$1213)),
        AO1158
    ),
    0
)</f>
        <v>0</v>
      </c>
      <c r="BF1158" s="28" t="str">
        <f t="shared" si="17"/>
        <v>Green</v>
      </c>
    </row>
    <row r="1159" spans="3:58" hidden="1">
      <c r="C1159" s="6" t="s">
        <v>20</v>
      </c>
      <c r="D1159" s="4" t="s">
        <v>472</v>
      </c>
      <c r="E1159" s="4" t="s">
        <v>22</v>
      </c>
      <c r="F1159" s="4" t="s">
        <v>153</v>
      </c>
      <c r="G1159" s="4" t="s">
        <v>85</v>
      </c>
      <c r="H1159" s="4" t="s">
        <v>819</v>
      </c>
      <c r="I1159" s="4" t="s">
        <v>799</v>
      </c>
      <c r="J1159" s="4" t="s">
        <v>778</v>
      </c>
      <c r="K1159" s="4" t="s">
        <v>776</v>
      </c>
      <c r="L115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PharmaYesExpressEZEMIAARUSEMEAAMERICAS</v>
      </c>
      <c r="M1159" s="7">
        <v>88251.952703599993</v>
      </c>
      <c r="N1159" s="4">
        <v>387</v>
      </c>
      <c r="O1159" s="13">
        <v>228.04122145633073</v>
      </c>
      <c r="P1159" s="8" t="s">
        <v>1110</v>
      </c>
      <c r="Q1159" s="12" t="s">
        <v>472</v>
      </c>
      <c r="R1159" s="12" t="s">
        <v>792</v>
      </c>
      <c r="S1159" s="12" t="s">
        <v>1102</v>
      </c>
      <c r="T1159" s="12" t="s">
        <v>859</v>
      </c>
      <c r="U1159" s="22">
        <v>0</v>
      </c>
      <c r="V1159" s="12">
        <v>320</v>
      </c>
      <c r="W1159" s="12">
        <v>4.8</v>
      </c>
      <c r="X1159" s="12">
        <v>4.8</v>
      </c>
      <c r="Y1159" s="12">
        <v>4</v>
      </c>
      <c r="Z1159" s="12">
        <v>3.2</v>
      </c>
      <c r="AA1159" s="12">
        <v>2.88</v>
      </c>
      <c r="AB1159" s="12"/>
      <c r="AC1159" s="12"/>
      <c r="AD1159" s="12" t="s">
        <v>888</v>
      </c>
      <c r="AE1159" s="12">
        <v>0</v>
      </c>
      <c r="AF1159" s="12">
        <v>0</v>
      </c>
      <c r="AG1159" s="12" t="s">
        <v>1101</v>
      </c>
      <c r="AH1159" s="12">
        <v>0</v>
      </c>
      <c r="AI1159" s="12">
        <v>0</v>
      </c>
      <c r="AJ1159" s="12">
        <v>0</v>
      </c>
      <c r="AK1159" s="12">
        <v>0</v>
      </c>
      <c r="AL1159" s="16"/>
      <c r="AM1159" s="12" t="s">
        <v>1500</v>
      </c>
      <c r="AN1159" s="27">
        <f>VLOOKUP(Table24[[#This Row],[USD conversion]],Sheet2!A:B,2,FALSE)</f>
        <v>1</v>
      </c>
      <c r="AO1159" s="28">
        <f>Table24[[#This Row],[Min Charge]]*Table24[[#This Row],[Conversion Rate]]</f>
        <v>320</v>
      </c>
      <c r="AP1159" s="28">
        <f>Table24[[#This Row],[45]]*Table24[[#This Row],[Conversion Rate]]</f>
        <v>4.8</v>
      </c>
      <c r="AQ1159" s="28">
        <f>Table24[[#This Row],[100]]*Table24[[#This Row],[Conversion Rate]]</f>
        <v>4.8</v>
      </c>
      <c r="AR1159" s="28">
        <f>Table24[[#This Row],[200]]*Table24[[#This Row],[Conversion Rate]]</f>
        <v>4</v>
      </c>
      <c r="AS1159" s="28">
        <f>Table24[[#This Row],[300]]*Table24[[#This Row],[Conversion Rate]]</f>
        <v>3.2</v>
      </c>
      <c r="AT1159" s="28">
        <f>Table24[[#This Row],[500]]*Table24[[#This Row],[Conversion Rate]]</f>
        <v>2.88</v>
      </c>
      <c r="AU1159" s="28">
        <f>Table24[[#This Row],[1000]]*Table24[[#This Row],[Conversion Rate]]</f>
        <v>0</v>
      </c>
      <c r="AV1159" s="28">
        <f>Table24[[#This Row],[2500]]*Table24[[#This Row],[Conversion Rate]]</f>
        <v>0</v>
      </c>
      <c r="AW1159" s="28" t="e">
        <f>Table24[[#This Row],[5000]]*Table24[[#This Row],[Conversion Rate]]</f>
        <v>#VALUE!</v>
      </c>
      <c r="AX1159" s="28">
        <f>Table24[[#This Row],[All In/ ++]]</f>
        <v>0</v>
      </c>
      <c r="AY1159" s="28">
        <f>Table24[[#This Row],[FSC]]*Table24[[#This Row],[Conversion Rate]]</f>
        <v>0</v>
      </c>
      <c r="AZ1159" s="28" t="e">
        <f>Table24[[#This Row],[SSC]]*Table24[[#This Row],[Conversion Rate]]</f>
        <v>#VALUE!</v>
      </c>
      <c r="BA1159" s="28">
        <f>Table24[[#This Row],[Screening]]*Table24[[#This Row],[Conversion Rate]]</f>
        <v>0</v>
      </c>
      <c r="BB1159" s="28">
        <f>Table24[[#This Row],[Other Charges]]*Table24[[#This Row],[Conversion Rate]]</f>
        <v>0</v>
      </c>
      <c r="BC1159" s="28">
        <f>Table24[[#This Row],[Dry Ice Charge]]*Table24[[#This Row],[Conversion Rate]]</f>
        <v>0</v>
      </c>
      <c r="BD1159" s="28">
        <f>Table24[[#This Row],[SAF/kg]]*Table24[[#This Row],[Conversion Rate]]</f>
        <v>0</v>
      </c>
      <c r="BE1159" s="30" cm="1">
        <f t="array" ref="BE1159">IF(COUNTIFS(F$20:F$1213,F1159,G$20:G$1213,G1159)&gt;1,
    _xlfn.PERCENTRANK.INC(
        _xlfn._xlws.FILTER(AO$20:AO$1213, (F$20:F$1213=F1159)*(G$20:G$1213=G1159)*ISNUMBER(AO$20:AO$1213)),
        AO1159
    ),
    0
)</f>
        <v>0.6</v>
      </c>
      <c r="BF1159" s="28" t="str">
        <f t="shared" si="17"/>
        <v>Orange</v>
      </c>
    </row>
    <row r="1160" spans="3:58" hidden="1">
      <c r="C1160" s="6" t="s">
        <v>20</v>
      </c>
      <c r="D1160" s="4" t="s">
        <v>472</v>
      </c>
      <c r="E1160" s="4" t="s">
        <v>22</v>
      </c>
      <c r="F1160" s="4" t="s">
        <v>51</v>
      </c>
      <c r="G1160" s="4" t="s">
        <v>31</v>
      </c>
      <c r="H1160" s="4" t="s">
        <v>800</v>
      </c>
      <c r="I1160" s="4" t="s">
        <v>799</v>
      </c>
      <c r="J1160" s="4" t="s">
        <v>778</v>
      </c>
      <c r="K1160" s="4" t="s">
        <v>776</v>
      </c>
      <c r="L116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PharmaYesExpressFRAEWRDEUSEMEAAMERICAS</v>
      </c>
      <c r="M1160" s="7">
        <v>50197.51</v>
      </c>
      <c r="N1160" s="4">
        <v>1131</v>
      </c>
      <c r="O1160" s="13">
        <v>44.383297966401415</v>
      </c>
      <c r="P1160" s="8" t="s">
        <v>1110</v>
      </c>
      <c r="Q1160" s="12" t="s">
        <v>472</v>
      </c>
      <c r="R1160" s="12" t="s">
        <v>792</v>
      </c>
      <c r="S1160" s="12" t="s">
        <v>1109</v>
      </c>
      <c r="T1160" s="12" t="s">
        <v>837</v>
      </c>
      <c r="U1160" s="22">
        <v>0</v>
      </c>
      <c r="V1160" s="12">
        <v>180</v>
      </c>
      <c r="W1160" s="12">
        <v>4.55</v>
      </c>
      <c r="X1160" s="12">
        <v>4.55</v>
      </c>
      <c r="Y1160" s="12">
        <v>4.55</v>
      </c>
      <c r="Z1160" s="12">
        <v>4.55</v>
      </c>
      <c r="AA1160" s="12">
        <v>4.55</v>
      </c>
      <c r="AB1160" s="12"/>
      <c r="AC1160" s="12"/>
      <c r="AD1160" s="12" t="s">
        <v>888</v>
      </c>
      <c r="AE1160" s="12">
        <v>0</v>
      </c>
      <c r="AF1160" s="12">
        <v>0</v>
      </c>
      <c r="AG1160" s="12" t="s">
        <v>1101</v>
      </c>
      <c r="AH1160" s="12">
        <v>0</v>
      </c>
      <c r="AI1160" s="12">
        <v>0</v>
      </c>
      <c r="AJ1160" s="12">
        <v>0</v>
      </c>
      <c r="AK1160" s="12">
        <v>0</v>
      </c>
      <c r="AL1160" s="16"/>
      <c r="AM1160" s="12" t="s">
        <v>1503</v>
      </c>
      <c r="AN1160" s="27">
        <f>VLOOKUP(Table24[[#This Row],[USD conversion]],Sheet2!A:B,2,FALSE)</f>
        <v>1.1715</v>
      </c>
      <c r="AO1160" s="28">
        <f>Table24[[#This Row],[Min Charge]]*Table24[[#This Row],[Conversion Rate]]</f>
        <v>210.87</v>
      </c>
      <c r="AP1160" s="28">
        <f>Table24[[#This Row],[45]]*Table24[[#This Row],[Conversion Rate]]</f>
        <v>5.3303249999999993</v>
      </c>
      <c r="AQ1160" s="28">
        <f>Table24[[#This Row],[100]]*Table24[[#This Row],[Conversion Rate]]</f>
        <v>5.3303249999999993</v>
      </c>
      <c r="AR1160" s="28">
        <f>Table24[[#This Row],[200]]*Table24[[#This Row],[Conversion Rate]]</f>
        <v>5.3303249999999993</v>
      </c>
      <c r="AS1160" s="28">
        <f>Table24[[#This Row],[300]]*Table24[[#This Row],[Conversion Rate]]</f>
        <v>5.3303249999999993</v>
      </c>
      <c r="AT1160" s="28">
        <f>Table24[[#This Row],[500]]*Table24[[#This Row],[Conversion Rate]]</f>
        <v>5.3303249999999993</v>
      </c>
      <c r="AU1160" s="28">
        <f>Table24[[#This Row],[1000]]*Table24[[#This Row],[Conversion Rate]]</f>
        <v>0</v>
      </c>
      <c r="AV1160" s="28">
        <f>Table24[[#This Row],[2500]]*Table24[[#This Row],[Conversion Rate]]</f>
        <v>0</v>
      </c>
      <c r="AW1160" s="28" t="e">
        <f>Table24[[#This Row],[5000]]*Table24[[#This Row],[Conversion Rate]]</f>
        <v>#VALUE!</v>
      </c>
      <c r="AX1160" s="28">
        <f>Table24[[#This Row],[All In/ ++]]</f>
        <v>0</v>
      </c>
      <c r="AY1160" s="28">
        <f>Table24[[#This Row],[FSC]]*Table24[[#This Row],[Conversion Rate]]</f>
        <v>0</v>
      </c>
      <c r="AZ1160" s="28" t="e">
        <f>Table24[[#This Row],[SSC]]*Table24[[#This Row],[Conversion Rate]]</f>
        <v>#VALUE!</v>
      </c>
      <c r="BA1160" s="28">
        <f>Table24[[#This Row],[Screening]]*Table24[[#This Row],[Conversion Rate]]</f>
        <v>0</v>
      </c>
      <c r="BB1160" s="28">
        <f>Table24[[#This Row],[Other Charges]]*Table24[[#This Row],[Conversion Rate]]</f>
        <v>0</v>
      </c>
      <c r="BC1160" s="28">
        <f>Table24[[#This Row],[Dry Ice Charge]]*Table24[[#This Row],[Conversion Rate]]</f>
        <v>0</v>
      </c>
      <c r="BD1160" s="28">
        <f>Table24[[#This Row],[SAF/kg]]*Table24[[#This Row],[Conversion Rate]]</f>
        <v>0</v>
      </c>
      <c r="BE1160" s="30" cm="1">
        <f t="array" ref="BE1160">IF(COUNTIFS(F$20:F$1213,F1160,G$20:G$1213,G1160)&gt;1,
    _xlfn.PERCENTRANK.INC(
        _xlfn._xlws.FILTER(AO$20:AO$1213, (F$20:F$1213=F1160)*(G$20:G$1213=G1160)*ISNUMBER(AO$20:AO$1213)),
        AO1160
    ),
    0
)</f>
        <v>0</v>
      </c>
      <c r="BF1160" s="28" t="str">
        <f t="shared" si="17"/>
        <v>Green</v>
      </c>
    </row>
    <row r="1161" spans="3:58" hidden="1">
      <c r="C1161" s="6" t="s">
        <v>20</v>
      </c>
      <c r="D1161" s="4" t="s">
        <v>472</v>
      </c>
      <c r="E1161" s="4" t="s">
        <v>22</v>
      </c>
      <c r="F1161" s="4" t="s">
        <v>51</v>
      </c>
      <c r="G1161" s="4" t="s">
        <v>122</v>
      </c>
      <c r="H1161" s="4" t="s">
        <v>800</v>
      </c>
      <c r="I1161" s="4" t="s">
        <v>812</v>
      </c>
      <c r="J1161" s="4" t="s">
        <v>778</v>
      </c>
      <c r="K1161" s="4" t="s">
        <v>776</v>
      </c>
      <c r="L116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PharmaYesExpressFRAGRUDEBREMEAAMERICAS</v>
      </c>
      <c r="M1161" s="7">
        <v>14147.979999999996</v>
      </c>
      <c r="N1161" s="4">
        <v>310</v>
      </c>
      <c r="O1161" s="13">
        <v>45.638645161290306</v>
      </c>
      <c r="P1161" s="8" t="s">
        <v>1110</v>
      </c>
      <c r="Q1161" s="12" t="s">
        <v>472</v>
      </c>
      <c r="R1161" s="12" t="s">
        <v>792</v>
      </c>
      <c r="S1161" s="12" t="s">
        <v>1109</v>
      </c>
      <c r="T1161" s="12" t="s">
        <v>837</v>
      </c>
      <c r="U1161" s="22">
        <v>0</v>
      </c>
      <c r="V1161" s="12">
        <v>180</v>
      </c>
      <c r="W1161" s="12">
        <v>6.15</v>
      </c>
      <c r="X1161" s="12">
        <v>6.15</v>
      </c>
      <c r="Y1161" s="12">
        <v>6.15</v>
      </c>
      <c r="Z1161" s="12">
        <v>6.15</v>
      </c>
      <c r="AA1161" s="12">
        <v>6.15</v>
      </c>
      <c r="AB1161" s="12"/>
      <c r="AC1161" s="12"/>
      <c r="AD1161" s="12" t="s">
        <v>888</v>
      </c>
      <c r="AE1161" s="12">
        <v>0</v>
      </c>
      <c r="AF1161" s="12">
        <v>0</v>
      </c>
      <c r="AG1161" s="12" t="s">
        <v>1101</v>
      </c>
      <c r="AH1161" s="12">
        <v>0</v>
      </c>
      <c r="AI1161" s="12">
        <v>0</v>
      </c>
      <c r="AJ1161" s="12">
        <v>0</v>
      </c>
      <c r="AK1161" s="12">
        <v>0</v>
      </c>
      <c r="AL1161" s="16"/>
      <c r="AM1161" s="12" t="s">
        <v>1503</v>
      </c>
      <c r="AN1161" s="27">
        <f>VLOOKUP(Table24[[#This Row],[USD conversion]],Sheet2!A:B,2,FALSE)</f>
        <v>1.1715</v>
      </c>
      <c r="AO1161" s="28">
        <f>Table24[[#This Row],[Min Charge]]*Table24[[#This Row],[Conversion Rate]]</f>
        <v>210.87</v>
      </c>
      <c r="AP1161" s="28">
        <f>Table24[[#This Row],[45]]*Table24[[#This Row],[Conversion Rate]]</f>
        <v>7.2047250000000007</v>
      </c>
      <c r="AQ1161" s="28">
        <f>Table24[[#This Row],[100]]*Table24[[#This Row],[Conversion Rate]]</f>
        <v>7.2047250000000007</v>
      </c>
      <c r="AR1161" s="28">
        <f>Table24[[#This Row],[200]]*Table24[[#This Row],[Conversion Rate]]</f>
        <v>7.2047250000000007</v>
      </c>
      <c r="AS1161" s="28">
        <f>Table24[[#This Row],[300]]*Table24[[#This Row],[Conversion Rate]]</f>
        <v>7.2047250000000007</v>
      </c>
      <c r="AT1161" s="28">
        <f>Table24[[#This Row],[500]]*Table24[[#This Row],[Conversion Rate]]</f>
        <v>7.2047250000000007</v>
      </c>
      <c r="AU1161" s="28">
        <f>Table24[[#This Row],[1000]]*Table24[[#This Row],[Conversion Rate]]</f>
        <v>0</v>
      </c>
      <c r="AV1161" s="28">
        <f>Table24[[#This Row],[2500]]*Table24[[#This Row],[Conversion Rate]]</f>
        <v>0</v>
      </c>
      <c r="AW1161" s="28" t="e">
        <f>Table24[[#This Row],[5000]]*Table24[[#This Row],[Conversion Rate]]</f>
        <v>#VALUE!</v>
      </c>
      <c r="AX1161" s="28">
        <f>Table24[[#This Row],[All In/ ++]]</f>
        <v>0</v>
      </c>
      <c r="AY1161" s="28">
        <f>Table24[[#This Row],[FSC]]*Table24[[#This Row],[Conversion Rate]]</f>
        <v>0</v>
      </c>
      <c r="AZ1161" s="28" t="e">
        <f>Table24[[#This Row],[SSC]]*Table24[[#This Row],[Conversion Rate]]</f>
        <v>#VALUE!</v>
      </c>
      <c r="BA1161" s="28">
        <f>Table24[[#This Row],[Screening]]*Table24[[#This Row],[Conversion Rate]]</f>
        <v>0</v>
      </c>
      <c r="BB1161" s="28">
        <f>Table24[[#This Row],[Other Charges]]*Table24[[#This Row],[Conversion Rate]]</f>
        <v>0</v>
      </c>
      <c r="BC1161" s="28">
        <f>Table24[[#This Row],[Dry Ice Charge]]*Table24[[#This Row],[Conversion Rate]]</f>
        <v>0</v>
      </c>
      <c r="BD1161" s="28">
        <f>Table24[[#This Row],[SAF/kg]]*Table24[[#This Row],[Conversion Rate]]</f>
        <v>0</v>
      </c>
      <c r="BE1161" s="30" cm="1">
        <f t="array" ref="BE1161">IF(COUNTIFS(F$20:F$1213,F1161,G$20:G$1213,G1161)&gt;1,
    _xlfn.PERCENTRANK.INC(
        _xlfn._xlws.FILTER(AO$20:AO$1213, (F$20:F$1213=F1161)*(G$20:G$1213=G1161)*ISNUMBER(AO$20:AO$1213)),
        AO1161
    ),
    0
)</f>
        <v>0.4</v>
      </c>
      <c r="BF1161" s="28" t="str">
        <f t="shared" si="17"/>
        <v>Orange</v>
      </c>
    </row>
    <row r="1162" spans="3:58" hidden="1">
      <c r="C1162" s="6" t="s">
        <v>20</v>
      </c>
      <c r="D1162" s="4" t="s">
        <v>472</v>
      </c>
      <c r="E1162" s="4" t="s">
        <v>22</v>
      </c>
      <c r="F1162" s="4" t="s">
        <v>51</v>
      </c>
      <c r="G1162" s="4" t="s">
        <v>110</v>
      </c>
      <c r="H1162" s="4" t="s">
        <v>800</v>
      </c>
      <c r="I1162" s="4" t="s">
        <v>809</v>
      </c>
      <c r="J1162" s="4" t="s">
        <v>778</v>
      </c>
      <c r="K1162" s="4" t="s">
        <v>777</v>
      </c>
      <c r="L116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PharmaYesExpressFRAICNDEKREMEAAPAC</v>
      </c>
      <c r="M1162" s="7">
        <v>21181.24</v>
      </c>
      <c r="N1162" s="4">
        <v>579</v>
      </c>
      <c r="O1162" s="13">
        <v>36.582452504317793</v>
      </c>
      <c r="P1162" s="8" t="s">
        <v>1110</v>
      </c>
      <c r="Q1162" s="12" t="s">
        <v>472</v>
      </c>
      <c r="R1162" s="12" t="s">
        <v>792</v>
      </c>
      <c r="S1162" s="12" t="s">
        <v>1109</v>
      </c>
      <c r="T1162" s="12" t="s">
        <v>837</v>
      </c>
      <c r="U1162" s="22">
        <v>0</v>
      </c>
      <c r="V1162" s="12">
        <v>180</v>
      </c>
      <c r="W1162" s="12">
        <v>5.25</v>
      </c>
      <c r="X1162" s="12">
        <v>5.25</v>
      </c>
      <c r="Y1162" s="12">
        <v>5.25</v>
      </c>
      <c r="Z1162" s="12">
        <v>5.25</v>
      </c>
      <c r="AA1162" s="12">
        <v>5.25</v>
      </c>
      <c r="AB1162" s="12"/>
      <c r="AC1162" s="12"/>
      <c r="AD1162" s="12" t="s">
        <v>888</v>
      </c>
      <c r="AE1162" s="12">
        <v>0</v>
      </c>
      <c r="AF1162" s="12">
        <v>0</v>
      </c>
      <c r="AG1162" s="12" t="s">
        <v>1101</v>
      </c>
      <c r="AH1162" s="12">
        <v>0</v>
      </c>
      <c r="AI1162" s="12">
        <v>0</v>
      </c>
      <c r="AJ1162" s="12">
        <v>0</v>
      </c>
      <c r="AK1162" s="12">
        <v>0</v>
      </c>
      <c r="AL1162" s="16"/>
      <c r="AM1162" s="12" t="s">
        <v>1503</v>
      </c>
      <c r="AN1162" s="27">
        <f>VLOOKUP(Table24[[#This Row],[USD conversion]],Sheet2!A:B,2,FALSE)</f>
        <v>1.1715</v>
      </c>
      <c r="AO1162" s="28">
        <f>Table24[[#This Row],[Min Charge]]*Table24[[#This Row],[Conversion Rate]]</f>
        <v>210.87</v>
      </c>
      <c r="AP1162" s="28">
        <f>Table24[[#This Row],[45]]*Table24[[#This Row],[Conversion Rate]]</f>
        <v>6.1503750000000004</v>
      </c>
      <c r="AQ1162" s="28">
        <f>Table24[[#This Row],[100]]*Table24[[#This Row],[Conversion Rate]]</f>
        <v>6.1503750000000004</v>
      </c>
      <c r="AR1162" s="28">
        <f>Table24[[#This Row],[200]]*Table24[[#This Row],[Conversion Rate]]</f>
        <v>6.1503750000000004</v>
      </c>
      <c r="AS1162" s="28">
        <f>Table24[[#This Row],[300]]*Table24[[#This Row],[Conversion Rate]]</f>
        <v>6.1503750000000004</v>
      </c>
      <c r="AT1162" s="28">
        <f>Table24[[#This Row],[500]]*Table24[[#This Row],[Conversion Rate]]</f>
        <v>6.1503750000000004</v>
      </c>
      <c r="AU1162" s="28">
        <f>Table24[[#This Row],[1000]]*Table24[[#This Row],[Conversion Rate]]</f>
        <v>0</v>
      </c>
      <c r="AV1162" s="28">
        <f>Table24[[#This Row],[2500]]*Table24[[#This Row],[Conversion Rate]]</f>
        <v>0</v>
      </c>
      <c r="AW1162" s="28" t="e">
        <f>Table24[[#This Row],[5000]]*Table24[[#This Row],[Conversion Rate]]</f>
        <v>#VALUE!</v>
      </c>
      <c r="AX1162" s="28">
        <f>Table24[[#This Row],[All In/ ++]]</f>
        <v>0</v>
      </c>
      <c r="AY1162" s="28">
        <f>Table24[[#This Row],[FSC]]*Table24[[#This Row],[Conversion Rate]]</f>
        <v>0</v>
      </c>
      <c r="AZ1162" s="28" t="e">
        <f>Table24[[#This Row],[SSC]]*Table24[[#This Row],[Conversion Rate]]</f>
        <v>#VALUE!</v>
      </c>
      <c r="BA1162" s="28">
        <f>Table24[[#This Row],[Screening]]*Table24[[#This Row],[Conversion Rate]]</f>
        <v>0</v>
      </c>
      <c r="BB1162" s="28">
        <f>Table24[[#This Row],[Other Charges]]*Table24[[#This Row],[Conversion Rate]]</f>
        <v>0</v>
      </c>
      <c r="BC1162" s="28">
        <f>Table24[[#This Row],[Dry Ice Charge]]*Table24[[#This Row],[Conversion Rate]]</f>
        <v>0</v>
      </c>
      <c r="BD1162" s="28">
        <f>Table24[[#This Row],[SAF/kg]]*Table24[[#This Row],[Conversion Rate]]</f>
        <v>0</v>
      </c>
      <c r="BE1162" s="30" cm="1">
        <f t="array" ref="BE1162">IF(COUNTIFS(F$20:F$1213,F1162,G$20:G$1213,G1162)&gt;1,
    _xlfn.PERCENTRANK.INC(
        _xlfn._xlws.FILTER(AO$20:AO$1213, (F$20:F$1213=F1162)*(G$20:G$1213=G1162)*ISNUMBER(AO$20:AO$1213)),
        AO1162
    ),
    0
)</f>
        <v>0.4</v>
      </c>
      <c r="BF1162" s="28" t="str">
        <f t="shared" si="17"/>
        <v>Orange</v>
      </c>
    </row>
    <row r="1163" spans="3:58" hidden="1">
      <c r="C1163" s="6" t="s">
        <v>20</v>
      </c>
      <c r="D1163" s="4" t="s">
        <v>472</v>
      </c>
      <c r="E1163" s="4" t="s">
        <v>22</v>
      </c>
      <c r="F1163" s="4" t="s">
        <v>51</v>
      </c>
      <c r="G1163" s="4" t="s">
        <v>66</v>
      </c>
      <c r="H1163" s="4" t="s">
        <v>800</v>
      </c>
      <c r="I1163" s="4" t="s">
        <v>799</v>
      </c>
      <c r="J1163" s="4" t="s">
        <v>778</v>
      </c>
      <c r="K1163" s="4" t="s">
        <v>776</v>
      </c>
      <c r="L116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PharmaYesExpressFRAJFKDEUSEMEAAMERICAS</v>
      </c>
      <c r="M1163" s="7">
        <v>32078.757200000004</v>
      </c>
      <c r="N1163" s="4">
        <v>501</v>
      </c>
      <c r="O1163" s="13">
        <v>64.02945548902197</v>
      </c>
      <c r="P1163" s="8" t="s">
        <v>1110</v>
      </c>
      <c r="Q1163" s="12" t="s">
        <v>472</v>
      </c>
      <c r="R1163" s="12" t="s">
        <v>792</v>
      </c>
      <c r="S1163" s="12" t="s">
        <v>1109</v>
      </c>
      <c r="T1163" s="12" t="s">
        <v>837</v>
      </c>
      <c r="U1163" s="22">
        <v>0</v>
      </c>
      <c r="V1163" s="12">
        <v>180</v>
      </c>
      <c r="W1163" s="12">
        <v>4.55</v>
      </c>
      <c r="X1163" s="12">
        <v>4.55</v>
      </c>
      <c r="Y1163" s="12">
        <v>4.55</v>
      </c>
      <c r="Z1163" s="12">
        <v>4.55</v>
      </c>
      <c r="AA1163" s="12">
        <v>4.55</v>
      </c>
      <c r="AB1163" s="12"/>
      <c r="AC1163" s="12"/>
      <c r="AD1163" s="12" t="s">
        <v>888</v>
      </c>
      <c r="AE1163" s="12">
        <v>0</v>
      </c>
      <c r="AF1163" s="12">
        <v>0</v>
      </c>
      <c r="AG1163" s="12" t="s">
        <v>1101</v>
      </c>
      <c r="AH1163" s="12">
        <v>0</v>
      </c>
      <c r="AI1163" s="12">
        <v>0</v>
      </c>
      <c r="AJ1163" s="12">
        <v>0</v>
      </c>
      <c r="AK1163" s="12">
        <v>0</v>
      </c>
      <c r="AL1163" s="16"/>
      <c r="AM1163" s="12" t="s">
        <v>1503</v>
      </c>
      <c r="AN1163" s="27">
        <f>VLOOKUP(Table24[[#This Row],[USD conversion]],Sheet2!A:B,2,FALSE)</f>
        <v>1.1715</v>
      </c>
      <c r="AO1163" s="28">
        <f>Table24[[#This Row],[Min Charge]]*Table24[[#This Row],[Conversion Rate]]</f>
        <v>210.87</v>
      </c>
      <c r="AP1163" s="28">
        <f>Table24[[#This Row],[45]]*Table24[[#This Row],[Conversion Rate]]</f>
        <v>5.3303249999999993</v>
      </c>
      <c r="AQ1163" s="28">
        <f>Table24[[#This Row],[100]]*Table24[[#This Row],[Conversion Rate]]</f>
        <v>5.3303249999999993</v>
      </c>
      <c r="AR1163" s="28">
        <f>Table24[[#This Row],[200]]*Table24[[#This Row],[Conversion Rate]]</f>
        <v>5.3303249999999993</v>
      </c>
      <c r="AS1163" s="28">
        <f>Table24[[#This Row],[300]]*Table24[[#This Row],[Conversion Rate]]</f>
        <v>5.3303249999999993</v>
      </c>
      <c r="AT1163" s="28">
        <f>Table24[[#This Row],[500]]*Table24[[#This Row],[Conversion Rate]]</f>
        <v>5.3303249999999993</v>
      </c>
      <c r="AU1163" s="28">
        <f>Table24[[#This Row],[1000]]*Table24[[#This Row],[Conversion Rate]]</f>
        <v>0</v>
      </c>
      <c r="AV1163" s="28">
        <f>Table24[[#This Row],[2500]]*Table24[[#This Row],[Conversion Rate]]</f>
        <v>0</v>
      </c>
      <c r="AW1163" s="28" t="e">
        <f>Table24[[#This Row],[5000]]*Table24[[#This Row],[Conversion Rate]]</f>
        <v>#VALUE!</v>
      </c>
      <c r="AX1163" s="28">
        <f>Table24[[#This Row],[All In/ ++]]</f>
        <v>0</v>
      </c>
      <c r="AY1163" s="28">
        <f>Table24[[#This Row],[FSC]]*Table24[[#This Row],[Conversion Rate]]</f>
        <v>0</v>
      </c>
      <c r="AZ1163" s="28" t="e">
        <f>Table24[[#This Row],[SSC]]*Table24[[#This Row],[Conversion Rate]]</f>
        <v>#VALUE!</v>
      </c>
      <c r="BA1163" s="28">
        <f>Table24[[#This Row],[Screening]]*Table24[[#This Row],[Conversion Rate]]</f>
        <v>0</v>
      </c>
      <c r="BB1163" s="28">
        <f>Table24[[#This Row],[Other Charges]]*Table24[[#This Row],[Conversion Rate]]</f>
        <v>0</v>
      </c>
      <c r="BC1163" s="28">
        <f>Table24[[#This Row],[Dry Ice Charge]]*Table24[[#This Row],[Conversion Rate]]</f>
        <v>0</v>
      </c>
      <c r="BD1163" s="28">
        <f>Table24[[#This Row],[SAF/kg]]*Table24[[#This Row],[Conversion Rate]]</f>
        <v>0</v>
      </c>
      <c r="BE1163" s="30" cm="1">
        <f t="array" ref="BE1163">IF(COUNTIFS(F$20:F$1213,F1163,G$20:G$1213,G1163)&gt;1,
    _xlfn.PERCENTRANK.INC(
        _xlfn._xlws.FILTER(AO$20:AO$1213, (F$20:F$1213=F1163)*(G$20:G$1213=G1163)*ISNUMBER(AO$20:AO$1213)),
        AO1163
    ),
    0
)</f>
        <v>0.33300000000000002</v>
      </c>
      <c r="BF1163" s="28" t="str">
        <f t="shared" si="17"/>
        <v>Orange</v>
      </c>
    </row>
    <row r="1164" spans="3:58" hidden="1">
      <c r="C1164" s="6" t="s">
        <v>20</v>
      </c>
      <c r="D1164" s="4" t="s">
        <v>472</v>
      </c>
      <c r="E1164" s="4" t="s">
        <v>22</v>
      </c>
      <c r="F1164" s="4" t="s">
        <v>51</v>
      </c>
      <c r="G1164" s="4" t="s">
        <v>37</v>
      </c>
      <c r="H1164" s="4" t="s">
        <v>800</v>
      </c>
      <c r="I1164" s="4" t="s">
        <v>799</v>
      </c>
      <c r="J1164" s="4" t="s">
        <v>778</v>
      </c>
      <c r="K1164" s="4" t="s">
        <v>776</v>
      </c>
      <c r="L116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PharmaYesExpressFRALAXDEUSEMEAAMERICAS</v>
      </c>
      <c r="M1164" s="7">
        <v>22361.434500000003</v>
      </c>
      <c r="N1164" s="4">
        <v>577</v>
      </c>
      <c r="O1164" s="13">
        <v>38.75465251299827</v>
      </c>
      <c r="P1164" s="8" t="s">
        <v>1110</v>
      </c>
      <c r="Q1164" s="12" t="s">
        <v>472</v>
      </c>
      <c r="R1164" s="12" t="s">
        <v>792</v>
      </c>
      <c r="S1164" s="12" t="s">
        <v>1109</v>
      </c>
      <c r="T1164" s="12" t="s">
        <v>837</v>
      </c>
      <c r="U1164" s="22">
        <v>0</v>
      </c>
      <c r="V1164" s="12">
        <v>180</v>
      </c>
      <c r="W1164" s="12">
        <v>4.55</v>
      </c>
      <c r="X1164" s="12">
        <v>4.55</v>
      </c>
      <c r="Y1164" s="12">
        <v>4.55</v>
      </c>
      <c r="Z1164" s="12">
        <v>4.55</v>
      </c>
      <c r="AA1164" s="12">
        <v>4.55</v>
      </c>
      <c r="AB1164" s="12"/>
      <c r="AC1164" s="12"/>
      <c r="AD1164" s="12" t="s">
        <v>888</v>
      </c>
      <c r="AE1164" s="12">
        <v>0</v>
      </c>
      <c r="AF1164" s="12">
        <v>0</v>
      </c>
      <c r="AG1164" s="12" t="s">
        <v>1101</v>
      </c>
      <c r="AH1164" s="12">
        <v>0</v>
      </c>
      <c r="AI1164" s="12">
        <v>0</v>
      </c>
      <c r="AJ1164" s="12">
        <v>0</v>
      </c>
      <c r="AK1164" s="12">
        <v>0</v>
      </c>
      <c r="AL1164" s="16"/>
      <c r="AM1164" s="12" t="s">
        <v>1503</v>
      </c>
      <c r="AN1164" s="27">
        <f>VLOOKUP(Table24[[#This Row],[USD conversion]],Sheet2!A:B,2,FALSE)</f>
        <v>1.1715</v>
      </c>
      <c r="AO1164" s="28">
        <f>Table24[[#This Row],[Min Charge]]*Table24[[#This Row],[Conversion Rate]]</f>
        <v>210.87</v>
      </c>
      <c r="AP1164" s="28">
        <f>Table24[[#This Row],[45]]*Table24[[#This Row],[Conversion Rate]]</f>
        <v>5.3303249999999993</v>
      </c>
      <c r="AQ1164" s="28">
        <f>Table24[[#This Row],[100]]*Table24[[#This Row],[Conversion Rate]]</f>
        <v>5.3303249999999993</v>
      </c>
      <c r="AR1164" s="28">
        <f>Table24[[#This Row],[200]]*Table24[[#This Row],[Conversion Rate]]</f>
        <v>5.3303249999999993</v>
      </c>
      <c r="AS1164" s="28">
        <f>Table24[[#This Row],[300]]*Table24[[#This Row],[Conversion Rate]]</f>
        <v>5.3303249999999993</v>
      </c>
      <c r="AT1164" s="28">
        <f>Table24[[#This Row],[500]]*Table24[[#This Row],[Conversion Rate]]</f>
        <v>5.3303249999999993</v>
      </c>
      <c r="AU1164" s="28">
        <f>Table24[[#This Row],[1000]]*Table24[[#This Row],[Conversion Rate]]</f>
        <v>0</v>
      </c>
      <c r="AV1164" s="28">
        <f>Table24[[#This Row],[2500]]*Table24[[#This Row],[Conversion Rate]]</f>
        <v>0</v>
      </c>
      <c r="AW1164" s="28" t="e">
        <f>Table24[[#This Row],[5000]]*Table24[[#This Row],[Conversion Rate]]</f>
        <v>#VALUE!</v>
      </c>
      <c r="AX1164" s="28">
        <f>Table24[[#This Row],[All In/ ++]]</f>
        <v>0</v>
      </c>
      <c r="AY1164" s="28">
        <f>Table24[[#This Row],[FSC]]*Table24[[#This Row],[Conversion Rate]]</f>
        <v>0</v>
      </c>
      <c r="AZ1164" s="28" t="e">
        <f>Table24[[#This Row],[SSC]]*Table24[[#This Row],[Conversion Rate]]</f>
        <v>#VALUE!</v>
      </c>
      <c r="BA1164" s="28">
        <f>Table24[[#This Row],[Screening]]*Table24[[#This Row],[Conversion Rate]]</f>
        <v>0</v>
      </c>
      <c r="BB1164" s="28">
        <f>Table24[[#This Row],[Other Charges]]*Table24[[#This Row],[Conversion Rate]]</f>
        <v>0</v>
      </c>
      <c r="BC1164" s="28">
        <f>Table24[[#This Row],[Dry Ice Charge]]*Table24[[#This Row],[Conversion Rate]]</f>
        <v>0</v>
      </c>
      <c r="BD1164" s="28">
        <f>Table24[[#This Row],[SAF/kg]]*Table24[[#This Row],[Conversion Rate]]</f>
        <v>0</v>
      </c>
      <c r="BE1164" s="30" cm="1">
        <f t="array" ref="BE1164">IF(COUNTIFS(F$20:F$1213,F1164,G$20:G$1213,G1164)&gt;1,
    _xlfn.PERCENTRANK.INC(
        _xlfn._xlws.FILTER(AO$20:AO$1213, (F$20:F$1213=F1164)*(G$20:G$1213=G1164)*ISNUMBER(AO$20:AO$1213)),
        AO1164
    ),
    0
)</f>
        <v>0.33300000000000002</v>
      </c>
      <c r="BF1164" s="28" t="str">
        <f t="shared" ref="BF1164:BF1218" si="18">IF(ISNUMBER(BE1164), IF(BE1164&lt;=0.2, "Green", IF(BE1164&lt;=0.7, "Orange", "Red")), "")</f>
        <v>Orange</v>
      </c>
    </row>
    <row r="1165" spans="3:58" hidden="1">
      <c r="C1165" s="6" t="s">
        <v>20</v>
      </c>
      <c r="D1165" s="4" t="s">
        <v>472</v>
      </c>
      <c r="E1165" s="4" t="s">
        <v>22</v>
      </c>
      <c r="F1165" s="4" t="s">
        <v>51</v>
      </c>
      <c r="G1165" s="4" t="s">
        <v>32</v>
      </c>
      <c r="H1165" s="4" t="s">
        <v>800</v>
      </c>
      <c r="I1165" s="4" t="s">
        <v>799</v>
      </c>
      <c r="J1165" s="4" t="s">
        <v>778</v>
      </c>
      <c r="K1165" s="4" t="s">
        <v>776</v>
      </c>
      <c r="L116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PharmaYesExpressFRAORDDEUSEMEAAMERICAS</v>
      </c>
      <c r="M1165" s="7">
        <v>66255.228900000016</v>
      </c>
      <c r="N1165" s="4">
        <v>576</v>
      </c>
      <c r="O1165" s="13">
        <v>115.02643906250003</v>
      </c>
      <c r="P1165" s="8" t="s">
        <v>1110</v>
      </c>
      <c r="Q1165" s="12" t="s">
        <v>472</v>
      </c>
      <c r="R1165" s="12" t="s">
        <v>792</v>
      </c>
      <c r="S1165" s="12" t="s">
        <v>1109</v>
      </c>
      <c r="T1165" s="12" t="s">
        <v>837</v>
      </c>
      <c r="U1165" s="22">
        <v>0</v>
      </c>
      <c r="V1165" s="12">
        <v>180</v>
      </c>
      <c r="W1165" s="12">
        <v>4.55</v>
      </c>
      <c r="X1165" s="12">
        <v>4.55</v>
      </c>
      <c r="Y1165" s="12">
        <v>4.55</v>
      </c>
      <c r="Z1165" s="12">
        <v>4.55</v>
      </c>
      <c r="AA1165" s="12">
        <v>4.55</v>
      </c>
      <c r="AB1165" s="12"/>
      <c r="AC1165" s="12"/>
      <c r="AD1165" s="12" t="s">
        <v>888</v>
      </c>
      <c r="AE1165" s="12">
        <v>0</v>
      </c>
      <c r="AF1165" s="12">
        <v>0</v>
      </c>
      <c r="AG1165" s="12" t="s">
        <v>1101</v>
      </c>
      <c r="AH1165" s="12">
        <v>0</v>
      </c>
      <c r="AI1165" s="12">
        <v>0</v>
      </c>
      <c r="AJ1165" s="12">
        <v>0</v>
      </c>
      <c r="AK1165" s="12">
        <v>0</v>
      </c>
      <c r="AL1165" s="16"/>
      <c r="AM1165" s="12" t="s">
        <v>1503</v>
      </c>
      <c r="AN1165" s="27">
        <f>VLOOKUP(Table24[[#This Row],[USD conversion]],Sheet2!A:B,2,FALSE)</f>
        <v>1.1715</v>
      </c>
      <c r="AO1165" s="28">
        <f>Table24[[#This Row],[Min Charge]]*Table24[[#This Row],[Conversion Rate]]</f>
        <v>210.87</v>
      </c>
      <c r="AP1165" s="28">
        <f>Table24[[#This Row],[45]]*Table24[[#This Row],[Conversion Rate]]</f>
        <v>5.3303249999999993</v>
      </c>
      <c r="AQ1165" s="28">
        <f>Table24[[#This Row],[100]]*Table24[[#This Row],[Conversion Rate]]</f>
        <v>5.3303249999999993</v>
      </c>
      <c r="AR1165" s="28">
        <f>Table24[[#This Row],[200]]*Table24[[#This Row],[Conversion Rate]]</f>
        <v>5.3303249999999993</v>
      </c>
      <c r="AS1165" s="28">
        <f>Table24[[#This Row],[300]]*Table24[[#This Row],[Conversion Rate]]</f>
        <v>5.3303249999999993</v>
      </c>
      <c r="AT1165" s="28">
        <f>Table24[[#This Row],[500]]*Table24[[#This Row],[Conversion Rate]]</f>
        <v>5.3303249999999993</v>
      </c>
      <c r="AU1165" s="28">
        <f>Table24[[#This Row],[1000]]*Table24[[#This Row],[Conversion Rate]]</f>
        <v>0</v>
      </c>
      <c r="AV1165" s="28">
        <f>Table24[[#This Row],[2500]]*Table24[[#This Row],[Conversion Rate]]</f>
        <v>0</v>
      </c>
      <c r="AW1165" s="28" t="e">
        <f>Table24[[#This Row],[5000]]*Table24[[#This Row],[Conversion Rate]]</f>
        <v>#VALUE!</v>
      </c>
      <c r="AX1165" s="28">
        <f>Table24[[#This Row],[All In/ ++]]</f>
        <v>0</v>
      </c>
      <c r="AY1165" s="28">
        <f>Table24[[#This Row],[FSC]]*Table24[[#This Row],[Conversion Rate]]</f>
        <v>0</v>
      </c>
      <c r="AZ1165" s="28" t="e">
        <f>Table24[[#This Row],[SSC]]*Table24[[#This Row],[Conversion Rate]]</f>
        <v>#VALUE!</v>
      </c>
      <c r="BA1165" s="28">
        <f>Table24[[#This Row],[Screening]]*Table24[[#This Row],[Conversion Rate]]</f>
        <v>0</v>
      </c>
      <c r="BB1165" s="28">
        <f>Table24[[#This Row],[Other Charges]]*Table24[[#This Row],[Conversion Rate]]</f>
        <v>0</v>
      </c>
      <c r="BC1165" s="28">
        <f>Table24[[#This Row],[Dry Ice Charge]]*Table24[[#This Row],[Conversion Rate]]</f>
        <v>0</v>
      </c>
      <c r="BD1165" s="28">
        <f>Table24[[#This Row],[SAF/kg]]*Table24[[#This Row],[Conversion Rate]]</f>
        <v>0</v>
      </c>
      <c r="BE1165" s="30" cm="1">
        <f t="array" ref="BE1165">IF(COUNTIFS(F$20:F$1213,F1165,G$20:G$1213,G1165)&gt;1,
    _xlfn.PERCENTRANK.INC(
        _xlfn._xlws.FILTER(AO$20:AO$1213, (F$20:F$1213=F1165)*(G$20:G$1213=G1165)*ISNUMBER(AO$20:AO$1213)),
        AO1165
    ),
    0
)</f>
        <v>0.25</v>
      </c>
      <c r="BF1165" s="28" t="str">
        <f t="shared" si="18"/>
        <v>Orange</v>
      </c>
    </row>
    <row r="1166" spans="3:58" hidden="1">
      <c r="C1166" s="6" t="s">
        <v>20</v>
      </c>
      <c r="D1166" s="4" t="s">
        <v>472</v>
      </c>
      <c r="E1166" s="4" t="s">
        <v>22</v>
      </c>
      <c r="F1166" s="4" t="s">
        <v>51</v>
      </c>
      <c r="G1166" s="4" t="s">
        <v>59</v>
      </c>
      <c r="H1166" s="4" t="s">
        <v>800</v>
      </c>
      <c r="I1166" s="4" t="s">
        <v>799</v>
      </c>
      <c r="J1166" s="4" t="s">
        <v>778</v>
      </c>
      <c r="K1166" s="4" t="s">
        <v>776</v>
      </c>
      <c r="L116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PharmaYesExpressFRASEADEUSEMEAAMERICAS</v>
      </c>
      <c r="M1166" s="7">
        <v>19984</v>
      </c>
      <c r="N1166" s="4">
        <v>527</v>
      </c>
      <c r="O1166" s="13">
        <v>37.920303605313094</v>
      </c>
      <c r="P1166" s="8" t="s">
        <v>1110</v>
      </c>
      <c r="Q1166" s="12" t="s">
        <v>472</v>
      </c>
      <c r="R1166" s="12" t="s">
        <v>792</v>
      </c>
      <c r="S1166" s="12" t="s">
        <v>1109</v>
      </c>
      <c r="T1166" s="12" t="s">
        <v>837</v>
      </c>
      <c r="U1166" s="22">
        <v>0</v>
      </c>
      <c r="V1166" s="12">
        <v>180</v>
      </c>
      <c r="W1166" s="12">
        <v>4.55</v>
      </c>
      <c r="X1166" s="12">
        <v>4.55</v>
      </c>
      <c r="Y1166" s="12">
        <v>4.55</v>
      </c>
      <c r="Z1166" s="12">
        <v>4.55</v>
      </c>
      <c r="AA1166" s="12">
        <v>4.55</v>
      </c>
      <c r="AB1166" s="12"/>
      <c r="AC1166" s="12"/>
      <c r="AD1166" s="12" t="s">
        <v>888</v>
      </c>
      <c r="AE1166" s="12">
        <v>0</v>
      </c>
      <c r="AF1166" s="12">
        <v>0</v>
      </c>
      <c r="AG1166" s="12" t="s">
        <v>1101</v>
      </c>
      <c r="AH1166" s="12">
        <v>0</v>
      </c>
      <c r="AI1166" s="12">
        <v>0</v>
      </c>
      <c r="AJ1166" s="12">
        <v>0</v>
      </c>
      <c r="AK1166" s="12">
        <v>0</v>
      </c>
      <c r="AL1166" s="16"/>
      <c r="AM1166" s="12" t="s">
        <v>1503</v>
      </c>
      <c r="AN1166" s="27">
        <f>VLOOKUP(Table24[[#This Row],[USD conversion]],Sheet2!A:B,2,FALSE)</f>
        <v>1.1715</v>
      </c>
      <c r="AO1166" s="28">
        <f>Table24[[#This Row],[Min Charge]]*Table24[[#This Row],[Conversion Rate]]</f>
        <v>210.87</v>
      </c>
      <c r="AP1166" s="28">
        <f>Table24[[#This Row],[45]]*Table24[[#This Row],[Conversion Rate]]</f>
        <v>5.3303249999999993</v>
      </c>
      <c r="AQ1166" s="28">
        <f>Table24[[#This Row],[100]]*Table24[[#This Row],[Conversion Rate]]</f>
        <v>5.3303249999999993</v>
      </c>
      <c r="AR1166" s="28">
        <f>Table24[[#This Row],[200]]*Table24[[#This Row],[Conversion Rate]]</f>
        <v>5.3303249999999993</v>
      </c>
      <c r="AS1166" s="28">
        <f>Table24[[#This Row],[300]]*Table24[[#This Row],[Conversion Rate]]</f>
        <v>5.3303249999999993</v>
      </c>
      <c r="AT1166" s="28">
        <f>Table24[[#This Row],[500]]*Table24[[#This Row],[Conversion Rate]]</f>
        <v>5.3303249999999993</v>
      </c>
      <c r="AU1166" s="28">
        <f>Table24[[#This Row],[1000]]*Table24[[#This Row],[Conversion Rate]]</f>
        <v>0</v>
      </c>
      <c r="AV1166" s="28">
        <f>Table24[[#This Row],[2500]]*Table24[[#This Row],[Conversion Rate]]</f>
        <v>0</v>
      </c>
      <c r="AW1166" s="28" t="e">
        <f>Table24[[#This Row],[5000]]*Table24[[#This Row],[Conversion Rate]]</f>
        <v>#VALUE!</v>
      </c>
      <c r="AX1166" s="28">
        <f>Table24[[#This Row],[All In/ ++]]</f>
        <v>0</v>
      </c>
      <c r="AY1166" s="28">
        <f>Table24[[#This Row],[FSC]]*Table24[[#This Row],[Conversion Rate]]</f>
        <v>0</v>
      </c>
      <c r="AZ1166" s="28" t="e">
        <f>Table24[[#This Row],[SSC]]*Table24[[#This Row],[Conversion Rate]]</f>
        <v>#VALUE!</v>
      </c>
      <c r="BA1166" s="28">
        <f>Table24[[#This Row],[Screening]]*Table24[[#This Row],[Conversion Rate]]</f>
        <v>0</v>
      </c>
      <c r="BB1166" s="28">
        <f>Table24[[#This Row],[Other Charges]]*Table24[[#This Row],[Conversion Rate]]</f>
        <v>0</v>
      </c>
      <c r="BC1166" s="28">
        <f>Table24[[#This Row],[Dry Ice Charge]]*Table24[[#This Row],[Conversion Rate]]</f>
        <v>0</v>
      </c>
      <c r="BD1166" s="28">
        <f>Table24[[#This Row],[SAF/kg]]*Table24[[#This Row],[Conversion Rate]]</f>
        <v>0</v>
      </c>
      <c r="BE1166" s="30" cm="1">
        <f t="array" ref="BE1166">IF(COUNTIFS(F$20:F$1213,F1166,G$20:G$1213,G1166)&gt;1,
    _xlfn.PERCENTRANK.INC(
        _xlfn._xlws.FILTER(AO$20:AO$1213, (F$20:F$1213=F1166)*(G$20:G$1213=G1166)*ISNUMBER(AO$20:AO$1213)),
        AO1166
    ),
    0
)</f>
        <v>0</v>
      </c>
      <c r="BF1166" s="28" t="str">
        <f t="shared" si="18"/>
        <v>Green</v>
      </c>
    </row>
    <row r="1167" spans="3:58" hidden="1">
      <c r="C1167" s="6" t="s">
        <v>20</v>
      </c>
      <c r="D1167" s="4" t="s">
        <v>472</v>
      </c>
      <c r="E1167" s="4" t="s">
        <v>22</v>
      </c>
      <c r="F1167" s="4" t="s">
        <v>51</v>
      </c>
      <c r="G1167" s="4" t="s">
        <v>106</v>
      </c>
      <c r="H1167" s="4" t="s">
        <v>800</v>
      </c>
      <c r="I1167" s="4" t="s">
        <v>816</v>
      </c>
      <c r="J1167" s="4" t="s">
        <v>778</v>
      </c>
      <c r="K1167" s="4" t="s">
        <v>777</v>
      </c>
      <c r="L116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PharmaYesExpressFRASYDDEAUEMEAAPAC</v>
      </c>
      <c r="M1167" s="7">
        <v>7158.7599999999984</v>
      </c>
      <c r="N1167" s="4">
        <v>314</v>
      </c>
      <c r="O1167" s="13">
        <v>22.798598726114644</v>
      </c>
      <c r="P1167" s="8" t="s">
        <v>1110</v>
      </c>
      <c r="Q1167" s="12" t="s">
        <v>472</v>
      </c>
      <c r="R1167" s="12" t="s">
        <v>792</v>
      </c>
      <c r="S1167" s="12" t="s">
        <v>1109</v>
      </c>
      <c r="T1167" s="12" t="s">
        <v>837</v>
      </c>
      <c r="U1167" s="22">
        <v>0</v>
      </c>
      <c r="V1167" s="12">
        <v>180</v>
      </c>
      <c r="W1167" s="12">
        <v>9.8000000000000007</v>
      </c>
      <c r="X1167" s="12">
        <v>9.8000000000000007</v>
      </c>
      <c r="Y1167" s="12">
        <v>9.8000000000000007</v>
      </c>
      <c r="Z1167" s="12">
        <v>9.8000000000000007</v>
      </c>
      <c r="AA1167" s="12">
        <v>9.8000000000000007</v>
      </c>
      <c r="AB1167" s="12"/>
      <c r="AC1167" s="12"/>
      <c r="AD1167" s="12" t="s">
        <v>888</v>
      </c>
      <c r="AE1167" s="12">
        <v>0</v>
      </c>
      <c r="AF1167" s="12">
        <v>0</v>
      </c>
      <c r="AG1167" s="12" t="s">
        <v>1101</v>
      </c>
      <c r="AH1167" s="12">
        <v>0</v>
      </c>
      <c r="AI1167" s="12">
        <v>0</v>
      </c>
      <c r="AJ1167" s="12">
        <v>0</v>
      </c>
      <c r="AK1167" s="12">
        <v>0</v>
      </c>
      <c r="AL1167" s="16"/>
      <c r="AM1167" s="12" t="s">
        <v>1503</v>
      </c>
      <c r="AN1167" s="27">
        <f>VLOOKUP(Table24[[#This Row],[USD conversion]],Sheet2!A:B,2,FALSE)</f>
        <v>1.1715</v>
      </c>
      <c r="AO1167" s="28">
        <f>Table24[[#This Row],[Min Charge]]*Table24[[#This Row],[Conversion Rate]]</f>
        <v>210.87</v>
      </c>
      <c r="AP1167" s="28">
        <f>Table24[[#This Row],[45]]*Table24[[#This Row],[Conversion Rate]]</f>
        <v>11.480700000000001</v>
      </c>
      <c r="AQ1167" s="28">
        <f>Table24[[#This Row],[100]]*Table24[[#This Row],[Conversion Rate]]</f>
        <v>11.480700000000001</v>
      </c>
      <c r="AR1167" s="28">
        <f>Table24[[#This Row],[200]]*Table24[[#This Row],[Conversion Rate]]</f>
        <v>11.480700000000001</v>
      </c>
      <c r="AS1167" s="28">
        <f>Table24[[#This Row],[300]]*Table24[[#This Row],[Conversion Rate]]</f>
        <v>11.480700000000001</v>
      </c>
      <c r="AT1167" s="28">
        <f>Table24[[#This Row],[500]]*Table24[[#This Row],[Conversion Rate]]</f>
        <v>11.480700000000001</v>
      </c>
      <c r="AU1167" s="28">
        <f>Table24[[#This Row],[1000]]*Table24[[#This Row],[Conversion Rate]]</f>
        <v>0</v>
      </c>
      <c r="AV1167" s="28">
        <f>Table24[[#This Row],[2500]]*Table24[[#This Row],[Conversion Rate]]</f>
        <v>0</v>
      </c>
      <c r="AW1167" s="28" t="e">
        <f>Table24[[#This Row],[5000]]*Table24[[#This Row],[Conversion Rate]]</f>
        <v>#VALUE!</v>
      </c>
      <c r="AX1167" s="28">
        <f>Table24[[#This Row],[All In/ ++]]</f>
        <v>0</v>
      </c>
      <c r="AY1167" s="28">
        <f>Table24[[#This Row],[FSC]]*Table24[[#This Row],[Conversion Rate]]</f>
        <v>0</v>
      </c>
      <c r="AZ1167" s="28" t="e">
        <f>Table24[[#This Row],[SSC]]*Table24[[#This Row],[Conversion Rate]]</f>
        <v>#VALUE!</v>
      </c>
      <c r="BA1167" s="28">
        <f>Table24[[#This Row],[Screening]]*Table24[[#This Row],[Conversion Rate]]</f>
        <v>0</v>
      </c>
      <c r="BB1167" s="28">
        <f>Table24[[#This Row],[Other Charges]]*Table24[[#This Row],[Conversion Rate]]</f>
        <v>0</v>
      </c>
      <c r="BC1167" s="28">
        <f>Table24[[#This Row],[Dry Ice Charge]]*Table24[[#This Row],[Conversion Rate]]</f>
        <v>0</v>
      </c>
      <c r="BD1167" s="28">
        <f>Table24[[#This Row],[SAF/kg]]*Table24[[#This Row],[Conversion Rate]]</f>
        <v>0</v>
      </c>
      <c r="BE1167" s="30" cm="1">
        <f t="array" ref="BE1167">IF(COUNTIFS(F$20:F$1213,F1167,G$20:G$1213,G1167)&gt;1,
    _xlfn.PERCENTRANK.INC(
        _xlfn._xlws.FILTER(AO$20:AO$1213, (F$20:F$1213=F1167)*(G$20:G$1213=G1167)*ISNUMBER(AO$20:AO$1213)),
        AO1167
    ),
    0
)</f>
        <v>0.14199999999999999</v>
      </c>
      <c r="BF1167" s="28" t="str">
        <f t="shared" si="18"/>
        <v>Green</v>
      </c>
    </row>
    <row r="1168" spans="3:58" hidden="1">
      <c r="C1168" s="6" t="s">
        <v>20</v>
      </c>
      <c r="D1168" s="4" t="s">
        <v>472</v>
      </c>
      <c r="E1168" s="4" t="s">
        <v>22</v>
      </c>
      <c r="F1168" s="4" t="s">
        <v>51</v>
      </c>
      <c r="G1168" s="4" t="s">
        <v>216</v>
      </c>
      <c r="H1168" s="4" t="s">
        <v>800</v>
      </c>
      <c r="I1168" s="4" t="s">
        <v>806</v>
      </c>
      <c r="J1168" s="4" t="s">
        <v>778</v>
      </c>
      <c r="K1168" s="4" t="s">
        <v>776</v>
      </c>
      <c r="L116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PharmaYesExpressFRAYYZDECAEMEAAMERICAS</v>
      </c>
      <c r="M1168" s="7">
        <v>11579.029999999999</v>
      </c>
      <c r="N1168" s="4">
        <v>441</v>
      </c>
      <c r="O1168" s="13">
        <v>26.256303854875281</v>
      </c>
      <c r="P1168" s="8" t="s">
        <v>1110</v>
      </c>
      <c r="Q1168" s="12" t="s">
        <v>472</v>
      </c>
      <c r="R1168" s="12" t="s">
        <v>791</v>
      </c>
      <c r="S1168" s="12">
        <v>0</v>
      </c>
      <c r="T1168" s="12" t="s">
        <v>837</v>
      </c>
      <c r="U1168" s="22">
        <v>0</v>
      </c>
      <c r="V1168" s="12">
        <v>180</v>
      </c>
      <c r="W1168" s="12">
        <v>4.75</v>
      </c>
      <c r="X1168" s="12">
        <v>4.75</v>
      </c>
      <c r="Y1168" s="12">
        <v>4.75</v>
      </c>
      <c r="Z1168" s="12">
        <v>4.75</v>
      </c>
      <c r="AA1168" s="12">
        <v>4.75</v>
      </c>
      <c r="AB1168" s="12"/>
      <c r="AC1168" s="12"/>
      <c r="AD1168" s="12" t="s">
        <v>888</v>
      </c>
      <c r="AE1168" s="12">
        <v>0</v>
      </c>
      <c r="AF1168" s="12">
        <v>0</v>
      </c>
      <c r="AG1168" s="12" t="s">
        <v>1101</v>
      </c>
      <c r="AH1168" s="12">
        <v>0</v>
      </c>
      <c r="AI1168" s="12">
        <v>0</v>
      </c>
      <c r="AJ1168" s="12">
        <v>0</v>
      </c>
      <c r="AK1168" s="12">
        <v>0</v>
      </c>
      <c r="AL1168" s="16"/>
      <c r="AM1168" s="12" t="s">
        <v>1503</v>
      </c>
      <c r="AN1168" s="27">
        <f>VLOOKUP(Table24[[#This Row],[USD conversion]],Sheet2!A:B,2,FALSE)</f>
        <v>1.1715</v>
      </c>
      <c r="AO1168" s="28">
        <f>Table24[[#This Row],[Min Charge]]*Table24[[#This Row],[Conversion Rate]]</f>
        <v>210.87</v>
      </c>
      <c r="AP1168" s="28">
        <f>Table24[[#This Row],[45]]*Table24[[#This Row],[Conversion Rate]]</f>
        <v>5.5646249999999995</v>
      </c>
      <c r="AQ1168" s="28">
        <f>Table24[[#This Row],[100]]*Table24[[#This Row],[Conversion Rate]]</f>
        <v>5.5646249999999995</v>
      </c>
      <c r="AR1168" s="28">
        <f>Table24[[#This Row],[200]]*Table24[[#This Row],[Conversion Rate]]</f>
        <v>5.5646249999999995</v>
      </c>
      <c r="AS1168" s="28">
        <f>Table24[[#This Row],[300]]*Table24[[#This Row],[Conversion Rate]]</f>
        <v>5.5646249999999995</v>
      </c>
      <c r="AT1168" s="28">
        <f>Table24[[#This Row],[500]]*Table24[[#This Row],[Conversion Rate]]</f>
        <v>5.5646249999999995</v>
      </c>
      <c r="AU1168" s="28">
        <f>Table24[[#This Row],[1000]]*Table24[[#This Row],[Conversion Rate]]</f>
        <v>0</v>
      </c>
      <c r="AV1168" s="28">
        <f>Table24[[#This Row],[2500]]*Table24[[#This Row],[Conversion Rate]]</f>
        <v>0</v>
      </c>
      <c r="AW1168" s="28" t="e">
        <f>Table24[[#This Row],[5000]]*Table24[[#This Row],[Conversion Rate]]</f>
        <v>#VALUE!</v>
      </c>
      <c r="AX1168" s="28">
        <f>Table24[[#This Row],[All In/ ++]]</f>
        <v>0</v>
      </c>
      <c r="AY1168" s="28">
        <f>Table24[[#This Row],[FSC]]*Table24[[#This Row],[Conversion Rate]]</f>
        <v>0</v>
      </c>
      <c r="AZ1168" s="28" t="e">
        <f>Table24[[#This Row],[SSC]]*Table24[[#This Row],[Conversion Rate]]</f>
        <v>#VALUE!</v>
      </c>
      <c r="BA1168" s="28">
        <f>Table24[[#This Row],[Screening]]*Table24[[#This Row],[Conversion Rate]]</f>
        <v>0</v>
      </c>
      <c r="BB1168" s="28">
        <f>Table24[[#This Row],[Other Charges]]*Table24[[#This Row],[Conversion Rate]]</f>
        <v>0</v>
      </c>
      <c r="BC1168" s="28">
        <f>Table24[[#This Row],[Dry Ice Charge]]*Table24[[#This Row],[Conversion Rate]]</f>
        <v>0</v>
      </c>
      <c r="BD1168" s="28">
        <f>Table24[[#This Row],[SAF/kg]]*Table24[[#This Row],[Conversion Rate]]</f>
        <v>0</v>
      </c>
      <c r="BE1168" s="30" cm="1">
        <f t="array" ref="BE1168">IF(COUNTIFS(F$20:F$1213,F1168,G$20:G$1213,G1168)&gt;1,
    _xlfn.PERCENTRANK.INC(
        _xlfn._xlws.FILTER(AO$20:AO$1213, (F$20:F$1213=F1168)*(G$20:G$1213=G1168)*ISNUMBER(AO$20:AO$1213)),
        AO1168
    ),
    0
)</f>
        <v>0</v>
      </c>
      <c r="BF1168" s="28" t="str">
        <f t="shared" si="18"/>
        <v>Green</v>
      </c>
    </row>
    <row r="1169" spans="3:58" hidden="1">
      <c r="C1169" s="6" t="s">
        <v>20</v>
      </c>
      <c r="D1169" s="4" t="s">
        <v>472</v>
      </c>
      <c r="E1169" s="4" t="s">
        <v>22</v>
      </c>
      <c r="F1169" s="4" t="s">
        <v>122</v>
      </c>
      <c r="G1169" s="4" t="s">
        <v>85</v>
      </c>
      <c r="H1169" s="4" t="s">
        <v>812</v>
      </c>
      <c r="I1169" s="4" t="s">
        <v>799</v>
      </c>
      <c r="J1169" s="4" t="s">
        <v>776</v>
      </c>
      <c r="K1169" s="4" t="s">
        <v>776</v>
      </c>
      <c r="L116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PharmaYesExpressGRUMIABRUSAMERICASAMERICAS</v>
      </c>
      <c r="M1169" s="7">
        <v>289294.37210940017</v>
      </c>
      <c r="N1169" s="4">
        <v>850</v>
      </c>
      <c r="O1169" s="13">
        <v>340.34632012870605</v>
      </c>
      <c r="P1169" s="8" t="s">
        <v>1110</v>
      </c>
      <c r="Q1169" s="12" t="s">
        <v>472</v>
      </c>
      <c r="R1169" s="12" t="s">
        <v>792</v>
      </c>
      <c r="S1169" s="12" t="s">
        <v>1109</v>
      </c>
      <c r="T1169" s="12" t="s">
        <v>859</v>
      </c>
      <c r="U1169" s="22">
        <v>0</v>
      </c>
      <c r="V1169" s="12">
        <v>216</v>
      </c>
      <c r="W1169" s="12">
        <v>5.14</v>
      </c>
      <c r="X1169" s="12">
        <v>5.14</v>
      </c>
      <c r="Y1169" s="12">
        <v>4.91</v>
      </c>
      <c r="Z1169" s="12">
        <v>3.84</v>
      </c>
      <c r="AA1169" s="12">
        <v>3.68</v>
      </c>
      <c r="AB1169" s="12"/>
      <c r="AC1169" s="12"/>
      <c r="AD1169" s="12" t="s">
        <v>888</v>
      </c>
      <c r="AE1169" s="12">
        <v>0</v>
      </c>
      <c r="AF1169" s="12">
        <v>0</v>
      </c>
      <c r="AG1169" s="12" t="s">
        <v>1101</v>
      </c>
      <c r="AH1169" s="12">
        <v>0</v>
      </c>
      <c r="AI1169" s="12">
        <v>0</v>
      </c>
      <c r="AJ1169" s="12">
        <v>0</v>
      </c>
      <c r="AK1169" s="12">
        <v>0</v>
      </c>
      <c r="AL1169" s="16"/>
      <c r="AM1169" s="12" t="s">
        <v>1500</v>
      </c>
      <c r="AN1169" s="27">
        <f>VLOOKUP(Table24[[#This Row],[USD conversion]],Sheet2!A:B,2,FALSE)</f>
        <v>1</v>
      </c>
      <c r="AO1169" s="28">
        <f>Table24[[#This Row],[Min Charge]]*Table24[[#This Row],[Conversion Rate]]</f>
        <v>216</v>
      </c>
      <c r="AP1169" s="28">
        <f>Table24[[#This Row],[45]]*Table24[[#This Row],[Conversion Rate]]</f>
        <v>5.14</v>
      </c>
      <c r="AQ1169" s="28">
        <f>Table24[[#This Row],[100]]*Table24[[#This Row],[Conversion Rate]]</f>
        <v>5.14</v>
      </c>
      <c r="AR1169" s="28">
        <f>Table24[[#This Row],[200]]*Table24[[#This Row],[Conversion Rate]]</f>
        <v>4.91</v>
      </c>
      <c r="AS1169" s="28">
        <f>Table24[[#This Row],[300]]*Table24[[#This Row],[Conversion Rate]]</f>
        <v>3.84</v>
      </c>
      <c r="AT1169" s="28">
        <f>Table24[[#This Row],[500]]*Table24[[#This Row],[Conversion Rate]]</f>
        <v>3.68</v>
      </c>
      <c r="AU1169" s="28">
        <f>Table24[[#This Row],[1000]]*Table24[[#This Row],[Conversion Rate]]</f>
        <v>0</v>
      </c>
      <c r="AV1169" s="28">
        <f>Table24[[#This Row],[2500]]*Table24[[#This Row],[Conversion Rate]]</f>
        <v>0</v>
      </c>
      <c r="AW1169" s="28" t="e">
        <f>Table24[[#This Row],[5000]]*Table24[[#This Row],[Conversion Rate]]</f>
        <v>#VALUE!</v>
      </c>
      <c r="AX1169" s="28">
        <f>Table24[[#This Row],[All In/ ++]]</f>
        <v>0</v>
      </c>
      <c r="AY1169" s="28">
        <f>Table24[[#This Row],[FSC]]*Table24[[#This Row],[Conversion Rate]]</f>
        <v>0</v>
      </c>
      <c r="AZ1169" s="28" t="e">
        <f>Table24[[#This Row],[SSC]]*Table24[[#This Row],[Conversion Rate]]</f>
        <v>#VALUE!</v>
      </c>
      <c r="BA1169" s="28">
        <f>Table24[[#This Row],[Screening]]*Table24[[#This Row],[Conversion Rate]]</f>
        <v>0</v>
      </c>
      <c r="BB1169" s="28">
        <f>Table24[[#This Row],[Other Charges]]*Table24[[#This Row],[Conversion Rate]]</f>
        <v>0</v>
      </c>
      <c r="BC1169" s="28">
        <f>Table24[[#This Row],[Dry Ice Charge]]*Table24[[#This Row],[Conversion Rate]]</f>
        <v>0</v>
      </c>
      <c r="BD1169" s="28">
        <f>Table24[[#This Row],[SAF/kg]]*Table24[[#This Row],[Conversion Rate]]</f>
        <v>0</v>
      </c>
      <c r="BE1169" s="30" cm="1">
        <f t="array" ref="BE1169">IF(COUNTIFS(F$20:F$1213,F1169,G$20:G$1213,G1169)&gt;1,
    _xlfn.PERCENTRANK.INC(
        _xlfn._xlws.FILTER(AO$20:AO$1213, (F$20:F$1213=F1169)*(G$20:G$1213=G1169)*ISNUMBER(AO$20:AO$1213)),
        AO1169
    ),
    0
)</f>
        <v>0.875</v>
      </c>
      <c r="BF1169" s="28" t="str">
        <f t="shared" si="18"/>
        <v>Red</v>
      </c>
    </row>
    <row r="1170" spans="3:58" hidden="1">
      <c r="C1170" s="6" t="s">
        <v>20</v>
      </c>
      <c r="D1170" s="4" t="s">
        <v>472</v>
      </c>
      <c r="E1170" s="4" t="s">
        <v>22</v>
      </c>
      <c r="F1170" s="4" t="s">
        <v>269</v>
      </c>
      <c r="G1170" s="4" t="s">
        <v>66</v>
      </c>
      <c r="H1170" s="4" t="s">
        <v>807</v>
      </c>
      <c r="I1170" s="4" t="s">
        <v>799</v>
      </c>
      <c r="J1170" s="4" t="s">
        <v>778</v>
      </c>
      <c r="K1170" s="4" t="s">
        <v>776</v>
      </c>
      <c r="L117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PharmaYesExpressGVAJFKCHUSEMEAAMERICAS</v>
      </c>
      <c r="M1170" s="7">
        <v>16257.1</v>
      </c>
      <c r="N1170" s="4">
        <v>407</v>
      </c>
      <c r="O1170" s="13">
        <v>39.943734643734643</v>
      </c>
      <c r="P1170" s="8" t="s">
        <v>1110</v>
      </c>
      <c r="Q1170" s="12" t="s">
        <v>472</v>
      </c>
      <c r="R1170" s="12" t="s">
        <v>792</v>
      </c>
      <c r="S1170" s="12" t="s">
        <v>312</v>
      </c>
      <c r="T1170" s="12" t="s">
        <v>887</v>
      </c>
      <c r="U1170" s="22">
        <v>0</v>
      </c>
      <c r="V1170" s="12">
        <v>158</v>
      </c>
      <c r="W1170" s="12">
        <v>5</v>
      </c>
      <c r="X1170" s="12">
        <v>5</v>
      </c>
      <c r="Y1170" s="12">
        <v>5</v>
      </c>
      <c r="Z1170" s="12">
        <v>5</v>
      </c>
      <c r="AA1170" s="12">
        <v>3737</v>
      </c>
      <c r="AB1170" s="12"/>
      <c r="AC1170" s="12"/>
      <c r="AD1170" s="12" t="s">
        <v>888</v>
      </c>
      <c r="AE1170" s="12">
        <v>0</v>
      </c>
      <c r="AF1170" s="12">
        <v>0</v>
      </c>
      <c r="AG1170" s="12" t="s">
        <v>1101</v>
      </c>
      <c r="AH1170" s="12">
        <v>0</v>
      </c>
      <c r="AI1170" s="12">
        <v>0</v>
      </c>
      <c r="AJ1170" s="12">
        <v>0</v>
      </c>
      <c r="AK1170" s="12">
        <v>0</v>
      </c>
      <c r="AL1170" s="16"/>
      <c r="AM1170" s="12" t="s">
        <v>1505</v>
      </c>
      <c r="AN1170" s="27">
        <f>VLOOKUP(Table24[[#This Row],[USD conversion]],Sheet2!A:B,2,FALSE)</f>
        <v>1.256</v>
      </c>
      <c r="AO1170" s="28">
        <f>Table24[[#This Row],[Min Charge]]*Table24[[#This Row],[Conversion Rate]]</f>
        <v>198.44800000000001</v>
      </c>
      <c r="AP1170" s="28">
        <f>Table24[[#This Row],[45]]*Table24[[#This Row],[Conversion Rate]]</f>
        <v>6.28</v>
      </c>
      <c r="AQ1170" s="28">
        <f>Table24[[#This Row],[100]]*Table24[[#This Row],[Conversion Rate]]</f>
        <v>6.28</v>
      </c>
      <c r="AR1170" s="28">
        <f>Table24[[#This Row],[200]]*Table24[[#This Row],[Conversion Rate]]</f>
        <v>6.28</v>
      </c>
      <c r="AS1170" s="28">
        <f>Table24[[#This Row],[300]]*Table24[[#This Row],[Conversion Rate]]</f>
        <v>6.28</v>
      </c>
      <c r="AT1170" s="28">
        <f>Table24[[#This Row],[500]]*Table24[[#This Row],[Conversion Rate]]</f>
        <v>4693.6719999999996</v>
      </c>
      <c r="AU1170" s="28">
        <f>Table24[[#This Row],[1000]]*Table24[[#This Row],[Conversion Rate]]</f>
        <v>0</v>
      </c>
      <c r="AV1170" s="28">
        <f>Table24[[#This Row],[2500]]*Table24[[#This Row],[Conversion Rate]]</f>
        <v>0</v>
      </c>
      <c r="AW1170" s="28" t="e">
        <f>Table24[[#This Row],[5000]]*Table24[[#This Row],[Conversion Rate]]</f>
        <v>#VALUE!</v>
      </c>
      <c r="AX1170" s="28">
        <f>Table24[[#This Row],[All In/ ++]]</f>
        <v>0</v>
      </c>
      <c r="AY1170" s="28">
        <f>Table24[[#This Row],[FSC]]*Table24[[#This Row],[Conversion Rate]]</f>
        <v>0</v>
      </c>
      <c r="AZ1170" s="28" t="e">
        <f>Table24[[#This Row],[SSC]]*Table24[[#This Row],[Conversion Rate]]</f>
        <v>#VALUE!</v>
      </c>
      <c r="BA1170" s="28">
        <f>Table24[[#This Row],[Screening]]*Table24[[#This Row],[Conversion Rate]]</f>
        <v>0</v>
      </c>
      <c r="BB1170" s="28">
        <f>Table24[[#This Row],[Other Charges]]*Table24[[#This Row],[Conversion Rate]]</f>
        <v>0</v>
      </c>
      <c r="BC1170" s="28">
        <f>Table24[[#This Row],[Dry Ice Charge]]*Table24[[#This Row],[Conversion Rate]]</f>
        <v>0</v>
      </c>
      <c r="BD1170" s="28">
        <f>Table24[[#This Row],[SAF/kg]]*Table24[[#This Row],[Conversion Rate]]</f>
        <v>0</v>
      </c>
      <c r="BE1170" s="30" cm="1">
        <f t="array" ref="BE1170">IF(COUNTIFS(F$20:F$1213,F1170,G$20:G$1213,G1170)&gt;1,
    _xlfn.PERCENTRANK.INC(
        _xlfn._xlws.FILTER(AO$20:AO$1213, (F$20:F$1213=F1170)*(G$20:G$1213=G1170)*ISNUMBER(AO$20:AO$1213)),
        AO1170
    ),
    0
)</f>
        <v>0.57099999999999995</v>
      </c>
      <c r="BF1170" s="28" t="str">
        <f t="shared" si="18"/>
        <v>Orange</v>
      </c>
    </row>
    <row r="1171" spans="3:58" hidden="1">
      <c r="C1171" s="6" t="s">
        <v>20</v>
      </c>
      <c r="D1171" s="4" t="s">
        <v>472</v>
      </c>
      <c r="E1171" s="4" t="s">
        <v>22</v>
      </c>
      <c r="F1171" s="4" t="s">
        <v>269</v>
      </c>
      <c r="G1171" s="4" t="s">
        <v>312</v>
      </c>
      <c r="H1171" s="4" t="s">
        <v>807</v>
      </c>
      <c r="I1171" s="4" t="s">
        <v>806</v>
      </c>
      <c r="J1171" s="4" t="s">
        <v>778</v>
      </c>
      <c r="K1171" s="4" t="s">
        <v>776</v>
      </c>
      <c r="L117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PharmaYesExpressGVAYULCHCAEMEAAMERICAS</v>
      </c>
      <c r="M1171" s="7">
        <v>6494.5</v>
      </c>
      <c r="N1171" s="4">
        <v>335</v>
      </c>
      <c r="O1171" s="13">
        <v>19.386567164179105</v>
      </c>
      <c r="P1171" s="8" t="s">
        <v>1110</v>
      </c>
      <c r="Q1171" s="12" t="s">
        <v>472</v>
      </c>
      <c r="R1171" s="12" t="s">
        <v>791</v>
      </c>
      <c r="S1171" s="12">
        <v>0</v>
      </c>
      <c r="T1171" s="12" t="s">
        <v>887</v>
      </c>
      <c r="U1171" s="22">
        <v>0</v>
      </c>
      <c r="V1171" s="12">
        <v>158</v>
      </c>
      <c r="W1171" s="12">
        <v>5.1000000000000005</v>
      </c>
      <c r="X1171" s="12">
        <v>5.1000000000000005</v>
      </c>
      <c r="Y1171" s="12">
        <v>5.1000000000000005</v>
      </c>
      <c r="Z1171" s="12">
        <v>5.1000000000000005</v>
      </c>
      <c r="AA1171" s="12">
        <v>3813</v>
      </c>
      <c r="AB1171" s="12"/>
      <c r="AC1171" s="12"/>
      <c r="AD1171" s="12" t="s">
        <v>888</v>
      </c>
      <c r="AE1171" s="12">
        <v>0</v>
      </c>
      <c r="AF1171" s="12">
        <v>0</v>
      </c>
      <c r="AG1171" s="12" t="s">
        <v>1101</v>
      </c>
      <c r="AH1171" s="12">
        <v>0</v>
      </c>
      <c r="AI1171" s="12">
        <v>0</v>
      </c>
      <c r="AJ1171" s="12">
        <v>0</v>
      </c>
      <c r="AK1171" s="12">
        <v>0</v>
      </c>
      <c r="AL1171" s="16"/>
      <c r="AM1171" s="12" t="s">
        <v>1505</v>
      </c>
      <c r="AN1171" s="27">
        <f>VLOOKUP(Table24[[#This Row],[USD conversion]],Sheet2!A:B,2,FALSE)</f>
        <v>1.256</v>
      </c>
      <c r="AO1171" s="28">
        <f>Table24[[#This Row],[Min Charge]]*Table24[[#This Row],[Conversion Rate]]</f>
        <v>198.44800000000001</v>
      </c>
      <c r="AP1171" s="28">
        <f>Table24[[#This Row],[45]]*Table24[[#This Row],[Conversion Rate]]</f>
        <v>6.4056000000000006</v>
      </c>
      <c r="AQ1171" s="28">
        <f>Table24[[#This Row],[100]]*Table24[[#This Row],[Conversion Rate]]</f>
        <v>6.4056000000000006</v>
      </c>
      <c r="AR1171" s="28">
        <f>Table24[[#This Row],[200]]*Table24[[#This Row],[Conversion Rate]]</f>
        <v>6.4056000000000006</v>
      </c>
      <c r="AS1171" s="28">
        <f>Table24[[#This Row],[300]]*Table24[[#This Row],[Conversion Rate]]</f>
        <v>6.4056000000000006</v>
      </c>
      <c r="AT1171" s="28">
        <f>Table24[[#This Row],[500]]*Table24[[#This Row],[Conversion Rate]]</f>
        <v>4789.1279999999997</v>
      </c>
      <c r="AU1171" s="28">
        <f>Table24[[#This Row],[1000]]*Table24[[#This Row],[Conversion Rate]]</f>
        <v>0</v>
      </c>
      <c r="AV1171" s="28">
        <f>Table24[[#This Row],[2500]]*Table24[[#This Row],[Conversion Rate]]</f>
        <v>0</v>
      </c>
      <c r="AW1171" s="28" t="e">
        <f>Table24[[#This Row],[5000]]*Table24[[#This Row],[Conversion Rate]]</f>
        <v>#VALUE!</v>
      </c>
      <c r="AX1171" s="28">
        <f>Table24[[#This Row],[All In/ ++]]</f>
        <v>0</v>
      </c>
      <c r="AY1171" s="28">
        <f>Table24[[#This Row],[FSC]]*Table24[[#This Row],[Conversion Rate]]</f>
        <v>0</v>
      </c>
      <c r="AZ1171" s="28" t="e">
        <f>Table24[[#This Row],[SSC]]*Table24[[#This Row],[Conversion Rate]]</f>
        <v>#VALUE!</v>
      </c>
      <c r="BA1171" s="28">
        <f>Table24[[#This Row],[Screening]]*Table24[[#This Row],[Conversion Rate]]</f>
        <v>0</v>
      </c>
      <c r="BB1171" s="28">
        <f>Table24[[#This Row],[Other Charges]]*Table24[[#This Row],[Conversion Rate]]</f>
        <v>0</v>
      </c>
      <c r="BC1171" s="28">
        <f>Table24[[#This Row],[Dry Ice Charge]]*Table24[[#This Row],[Conversion Rate]]</f>
        <v>0</v>
      </c>
      <c r="BD1171" s="28">
        <f>Table24[[#This Row],[SAF/kg]]*Table24[[#This Row],[Conversion Rate]]</f>
        <v>0</v>
      </c>
      <c r="BE1171" s="30" cm="1">
        <f t="array" ref="BE1171">IF(COUNTIFS(F$20:F$1213,F1171,G$20:G$1213,G1171)&gt;1,
    _xlfn.PERCENTRANK.INC(
        _xlfn._xlws.FILTER(AO$20:AO$1213, (F$20:F$1213=F1171)*(G$20:G$1213=G1171)*ISNUMBER(AO$20:AO$1213)),
        AO1171
    ),
    0
)</f>
        <v>0</v>
      </c>
      <c r="BF1171" s="28" t="str">
        <f t="shared" si="18"/>
        <v>Green</v>
      </c>
    </row>
    <row r="1172" spans="3:58" hidden="1">
      <c r="C1172" s="6" t="s">
        <v>20</v>
      </c>
      <c r="D1172" s="4" t="s">
        <v>472</v>
      </c>
      <c r="E1172" s="4" t="s">
        <v>22</v>
      </c>
      <c r="F1172" s="4" t="s">
        <v>110</v>
      </c>
      <c r="G1172" s="4" t="s">
        <v>37</v>
      </c>
      <c r="H1172" s="4" t="s">
        <v>809</v>
      </c>
      <c r="I1172" s="4" t="s">
        <v>799</v>
      </c>
      <c r="J1172" s="4" t="s">
        <v>777</v>
      </c>
      <c r="K1172" s="4" t="s">
        <v>776</v>
      </c>
      <c r="L117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PharmaYesExpressICNLAXKRUSAPACAMERICAS</v>
      </c>
      <c r="M1172" s="7">
        <v>238987.31632000007</v>
      </c>
      <c r="N1172" s="4">
        <v>1185</v>
      </c>
      <c r="O1172" s="13">
        <v>201.67706018565406</v>
      </c>
      <c r="P1172" s="8" t="s">
        <v>1110</v>
      </c>
      <c r="Q1172" s="12" t="s">
        <v>472</v>
      </c>
      <c r="R1172" s="12" t="s">
        <v>792</v>
      </c>
      <c r="S1172" s="12" t="s">
        <v>216</v>
      </c>
      <c r="T1172" s="12" t="s">
        <v>840</v>
      </c>
      <c r="U1172" s="22">
        <v>45</v>
      </c>
      <c r="V1172" s="12">
        <v>382500</v>
      </c>
      <c r="W1172" s="12">
        <v>5000</v>
      </c>
      <c r="X1172" s="12">
        <v>4800</v>
      </c>
      <c r="Y1172" s="12">
        <v>4600</v>
      </c>
      <c r="Z1172" s="12">
        <v>4500</v>
      </c>
      <c r="AA1172" s="12">
        <v>4500</v>
      </c>
      <c r="AB1172" s="12"/>
      <c r="AC1172" s="12"/>
      <c r="AD1172" s="12" t="s">
        <v>1103</v>
      </c>
      <c r="AE1172" s="12">
        <v>300</v>
      </c>
      <c r="AF1172" s="12">
        <v>0</v>
      </c>
      <c r="AG1172" s="12" t="s">
        <v>1101</v>
      </c>
      <c r="AH1172" s="12" t="s">
        <v>1104</v>
      </c>
      <c r="AI1172" s="12">
        <v>0</v>
      </c>
      <c r="AJ1172" s="12">
        <v>0</v>
      </c>
      <c r="AK1172" s="12" t="s">
        <v>1105</v>
      </c>
      <c r="AL1172" s="16"/>
      <c r="AM1172" s="12" t="s">
        <v>1509</v>
      </c>
      <c r="AN1172" s="27">
        <f>VLOOKUP(Table24[[#This Row],[USD conversion]],Sheet2!A:B,2,FALSE)</f>
        <v>7.2659999999999999E-4</v>
      </c>
      <c r="AO1172" s="28">
        <f>Table24[[#This Row],[Min Charge]]*Table24[[#This Row],[Conversion Rate]]</f>
        <v>277.92450000000002</v>
      </c>
      <c r="AP1172" s="28">
        <f>Table24[[#This Row],[45]]*Table24[[#This Row],[Conversion Rate]]</f>
        <v>3.633</v>
      </c>
      <c r="AQ1172" s="28">
        <f>Table24[[#This Row],[100]]*Table24[[#This Row],[Conversion Rate]]</f>
        <v>3.4876800000000001</v>
      </c>
      <c r="AR1172" s="28">
        <f>Table24[[#This Row],[200]]*Table24[[#This Row],[Conversion Rate]]</f>
        <v>3.3423599999999998</v>
      </c>
      <c r="AS1172" s="28">
        <f>Table24[[#This Row],[300]]*Table24[[#This Row],[Conversion Rate]]</f>
        <v>3.2696999999999998</v>
      </c>
      <c r="AT1172" s="28">
        <f>Table24[[#This Row],[500]]*Table24[[#This Row],[Conversion Rate]]</f>
        <v>3.2696999999999998</v>
      </c>
      <c r="AU1172" s="28">
        <f>Table24[[#This Row],[1000]]*Table24[[#This Row],[Conversion Rate]]</f>
        <v>0</v>
      </c>
      <c r="AV1172" s="28">
        <f>Table24[[#This Row],[2500]]*Table24[[#This Row],[Conversion Rate]]</f>
        <v>0</v>
      </c>
      <c r="AW1172" s="28" t="e">
        <f>Table24[[#This Row],[5000]]*Table24[[#This Row],[Conversion Rate]]</f>
        <v>#VALUE!</v>
      </c>
      <c r="AX1172" s="28">
        <f>Table24[[#This Row],[All In/ ++]]</f>
        <v>300</v>
      </c>
      <c r="AY1172" s="28">
        <f>Table24[[#This Row],[FSC]]*Table24[[#This Row],[Conversion Rate]]</f>
        <v>0</v>
      </c>
      <c r="AZ1172" s="28" t="e">
        <f>Table24[[#This Row],[SSC]]*Table24[[#This Row],[Conversion Rate]]</f>
        <v>#VALUE!</v>
      </c>
      <c r="BA1172" s="28" t="e">
        <f>Table24[[#This Row],[Screening]]*Table24[[#This Row],[Conversion Rate]]</f>
        <v>#VALUE!</v>
      </c>
      <c r="BB1172" s="28">
        <f>Table24[[#This Row],[Other Charges]]*Table24[[#This Row],[Conversion Rate]]</f>
        <v>0</v>
      </c>
      <c r="BC1172" s="28">
        <f>Table24[[#This Row],[Dry Ice Charge]]*Table24[[#This Row],[Conversion Rate]]</f>
        <v>0</v>
      </c>
      <c r="BD1172" s="28" t="e">
        <f>Table24[[#This Row],[SAF/kg]]*Table24[[#This Row],[Conversion Rate]]</f>
        <v>#VALUE!</v>
      </c>
      <c r="BE1172" s="30" cm="1">
        <f t="array" ref="BE1172">IF(COUNTIFS(F$20:F$1213,F1172,G$20:G$1213,G1172)&gt;1,
    _xlfn.PERCENTRANK.INC(
        _xlfn._xlws.FILTER(AO$20:AO$1213, (F$20:F$1213=F1172)*(G$20:G$1213=G1172)*ISNUMBER(AO$20:AO$1213)),
        AO1172
    ),
    0
)</f>
        <v>0.88800000000000001</v>
      </c>
      <c r="BF1172" s="28" t="str">
        <f t="shared" si="18"/>
        <v>Red</v>
      </c>
    </row>
    <row r="1173" spans="3:58">
      <c r="C1173" s="6" t="s">
        <v>20</v>
      </c>
      <c r="D1173" s="4" t="s">
        <v>472</v>
      </c>
      <c r="E1173" s="4" t="s">
        <v>22</v>
      </c>
      <c r="F1173" s="4" t="s">
        <v>66</v>
      </c>
      <c r="G1173" s="4" t="s">
        <v>112</v>
      </c>
      <c r="H1173" s="4" t="s">
        <v>799</v>
      </c>
      <c r="I1173" s="4" t="s">
        <v>803</v>
      </c>
      <c r="J1173" s="4" t="s">
        <v>776</v>
      </c>
      <c r="K1173" s="4" t="s">
        <v>778</v>
      </c>
      <c r="L117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PharmaYesExpressJFKBRUUSBEAMERICASEMEA</v>
      </c>
      <c r="M1173" s="7">
        <v>10263.620000000001</v>
      </c>
      <c r="N1173" s="4">
        <v>313</v>
      </c>
      <c r="O1173" s="13">
        <v>32.791118210862621</v>
      </c>
      <c r="P1173" s="8" t="s">
        <v>1110</v>
      </c>
      <c r="Q1173" s="12" t="s">
        <v>472</v>
      </c>
      <c r="R1173" s="12" t="s">
        <v>792</v>
      </c>
      <c r="S1173" s="12" t="s">
        <v>216</v>
      </c>
      <c r="T1173" s="12" t="s">
        <v>859</v>
      </c>
      <c r="U1173" s="22">
        <v>0</v>
      </c>
      <c r="V1173" s="12">
        <v>128</v>
      </c>
      <c r="W1173" s="12">
        <v>1.6</v>
      </c>
      <c r="X1173" s="12">
        <v>1.6</v>
      </c>
      <c r="Y1173" s="12">
        <v>1.52</v>
      </c>
      <c r="Z1173" s="12">
        <v>1.44</v>
      </c>
      <c r="AA1173" s="12">
        <v>1.36</v>
      </c>
      <c r="AB1173" s="12"/>
      <c r="AC1173" s="12"/>
      <c r="AD1173" s="12" t="s">
        <v>888</v>
      </c>
      <c r="AE1173" s="12">
        <v>0</v>
      </c>
      <c r="AF1173" s="12">
        <v>0</v>
      </c>
      <c r="AG1173" s="12" t="s">
        <v>1101</v>
      </c>
      <c r="AH1173" s="12">
        <v>0</v>
      </c>
      <c r="AI1173" s="12">
        <v>0</v>
      </c>
      <c r="AJ1173" s="12">
        <v>0</v>
      </c>
      <c r="AK1173" s="12">
        <v>0</v>
      </c>
      <c r="AL1173" s="16"/>
      <c r="AM1173" s="12" t="s">
        <v>1500</v>
      </c>
      <c r="AN1173" s="27">
        <f>VLOOKUP(Table24[[#This Row],[USD conversion]],Sheet2!A:B,2,FALSE)</f>
        <v>1</v>
      </c>
      <c r="AO1173" s="28">
        <f>Table24[[#This Row],[Min Charge]]*Table24[[#This Row],[Conversion Rate]]</f>
        <v>128</v>
      </c>
      <c r="AP1173" s="28">
        <f>Table24[[#This Row],[45]]*Table24[[#This Row],[Conversion Rate]]</f>
        <v>1.6</v>
      </c>
      <c r="AQ1173" s="28">
        <f>Table24[[#This Row],[100]]*Table24[[#This Row],[Conversion Rate]]</f>
        <v>1.6</v>
      </c>
      <c r="AR1173" s="28">
        <f>Table24[[#This Row],[200]]*Table24[[#This Row],[Conversion Rate]]</f>
        <v>1.52</v>
      </c>
      <c r="AS1173" s="28">
        <f>Table24[[#This Row],[300]]*Table24[[#This Row],[Conversion Rate]]</f>
        <v>1.44</v>
      </c>
      <c r="AT1173" s="28">
        <f>Table24[[#This Row],[500]]*Table24[[#This Row],[Conversion Rate]]</f>
        <v>1.36</v>
      </c>
      <c r="AU1173" s="28">
        <f>Table24[[#This Row],[1000]]*Table24[[#This Row],[Conversion Rate]]</f>
        <v>0</v>
      </c>
      <c r="AV1173" s="28">
        <f>Table24[[#This Row],[2500]]*Table24[[#This Row],[Conversion Rate]]</f>
        <v>0</v>
      </c>
      <c r="AW1173" s="28" t="e">
        <f>Table24[[#This Row],[5000]]*Table24[[#This Row],[Conversion Rate]]</f>
        <v>#VALUE!</v>
      </c>
      <c r="AX1173" s="28">
        <f>Table24[[#This Row],[All In/ ++]]</f>
        <v>0</v>
      </c>
      <c r="AY1173" s="28">
        <f>Table24[[#This Row],[FSC]]*Table24[[#This Row],[Conversion Rate]]</f>
        <v>0</v>
      </c>
      <c r="AZ1173" s="28" t="e">
        <f>Table24[[#This Row],[SSC]]*Table24[[#This Row],[Conversion Rate]]</f>
        <v>#VALUE!</v>
      </c>
      <c r="BA1173" s="28">
        <f>Table24[[#This Row],[Screening]]*Table24[[#This Row],[Conversion Rate]]</f>
        <v>0</v>
      </c>
      <c r="BB1173" s="28">
        <f>Table24[[#This Row],[Other Charges]]*Table24[[#This Row],[Conversion Rate]]</f>
        <v>0</v>
      </c>
      <c r="BC1173" s="28">
        <f>Table24[[#This Row],[Dry Ice Charge]]*Table24[[#This Row],[Conversion Rate]]</f>
        <v>0</v>
      </c>
      <c r="BD1173" s="28">
        <f>Table24[[#This Row],[SAF/kg]]*Table24[[#This Row],[Conversion Rate]]</f>
        <v>0</v>
      </c>
      <c r="BE1173" s="30" cm="1">
        <f t="array" ref="BE1173">IF(COUNTIFS(F$20:F$1213,F1173,G$20:G$1213,G1173)&gt;1,
    _xlfn.PERCENTRANK.INC(
        _xlfn._xlws.FILTER(AO$20:AO$1213, (F$20:F$1213=F1173)*(G$20:G$1213=G1173)*ISNUMBER(AO$20:AO$1213)),
        AO1173
    ),
    0
)</f>
        <v>0.4</v>
      </c>
      <c r="BF1173" s="28" t="str">
        <f t="shared" si="18"/>
        <v>Orange</v>
      </c>
    </row>
    <row r="1174" spans="3:58" hidden="1">
      <c r="C1174" s="6" t="s">
        <v>20</v>
      </c>
      <c r="D1174" s="4" t="s">
        <v>472</v>
      </c>
      <c r="E1174" s="4" t="s">
        <v>22</v>
      </c>
      <c r="F1174" s="4" t="s">
        <v>66</v>
      </c>
      <c r="G1174" s="4" t="s">
        <v>110</v>
      </c>
      <c r="H1174" s="4" t="s">
        <v>799</v>
      </c>
      <c r="I1174" s="4" t="s">
        <v>809</v>
      </c>
      <c r="J1174" s="4" t="s">
        <v>776</v>
      </c>
      <c r="K1174" s="4" t="s">
        <v>777</v>
      </c>
      <c r="L117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PharmaYesExpressJFKICNUSKRAMERICASAPAC</v>
      </c>
      <c r="M1174" s="7">
        <v>19140.919999999995</v>
      </c>
      <c r="N1174" s="4">
        <v>439</v>
      </c>
      <c r="O1174" s="13">
        <v>43.601184510250555</v>
      </c>
      <c r="P1174" s="8" t="s">
        <v>1110</v>
      </c>
      <c r="Q1174" s="12" t="s">
        <v>472</v>
      </c>
      <c r="R1174" s="12" t="s">
        <v>792</v>
      </c>
      <c r="S1174" s="12" t="s">
        <v>216</v>
      </c>
      <c r="T1174" s="12" t="s">
        <v>859</v>
      </c>
      <c r="U1174" s="22">
        <v>0</v>
      </c>
      <c r="V1174" s="12">
        <v>128</v>
      </c>
      <c r="W1174" s="12">
        <v>2</v>
      </c>
      <c r="X1174" s="12">
        <v>2</v>
      </c>
      <c r="Y1174" s="12">
        <v>1.92</v>
      </c>
      <c r="Z1174" s="12">
        <v>1.84</v>
      </c>
      <c r="AA1174" s="12">
        <v>1.76</v>
      </c>
      <c r="AB1174" s="12"/>
      <c r="AC1174" s="12"/>
      <c r="AD1174" s="12" t="s">
        <v>888</v>
      </c>
      <c r="AE1174" s="12">
        <v>0</v>
      </c>
      <c r="AF1174" s="12">
        <v>0</v>
      </c>
      <c r="AG1174" s="12" t="s">
        <v>1101</v>
      </c>
      <c r="AH1174" s="12">
        <v>0</v>
      </c>
      <c r="AI1174" s="12">
        <v>0</v>
      </c>
      <c r="AJ1174" s="12">
        <v>0</v>
      </c>
      <c r="AK1174" s="12">
        <v>0</v>
      </c>
      <c r="AL1174" s="16"/>
      <c r="AM1174" s="12" t="s">
        <v>1500</v>
      </c>
      <c r="AN1174" s="27">
        <f>VLOOKUP(Table24[[#This Row],[USD conversion]],Sheet2!A:B,2,FALSE)</f>
        <v>1</v>
      </c>
      <c r="AO1174" s="28">
        <f>Table24[[#This Row],[Min Charge]]*Table24[[#This Row],[Conversion Rate]]</f>
        <v>128</v>
      </c>
      <c r="AP1174" s="28">
        <f>Table24[[#This Row],[45]]*Table24[[#This Row],[Conversion Rate]]</f>
        <v>2</v>
      </c>
      <c r="AQ1174" s="28">
        <f>Table24[[#This Row],[100]]*Table24[[#This Row],[Conversion Rate]]</f>
        <v>2</v>
      </c>
      <c r="AR1174" s="28">
        <f>Table24[[#This Row],[200]]*Table24[[#This Row],[Conversion Rate]]</f>
        <v>1.92</v>
      </c>
      <c r="AS1174" s="28">
        <f>Table24[[#This Row],[300]]*Table24[[#This Row],[Conversion Rate]]</f>
        <v>1.84</v>
      </c>
      <c r="AT1174" s="28">
        <f>Table24[[#This Row],[500]]*Table24[[#This Row],[Conversion Rate]]</f>
        <v>1.76</v>
      </c>
      <c r="AU1174" s="28">
        <f>Table24[[#This Row],[1000]]*Table24[[#This Row],[Conversion Rate]]</f>
        <v>0</v>
      </c>
      <c r="AV1174" s="28">
        <f>Table24[[#This Row],[2500]]*Table24[[#This Row],[Conversion Rate]]</f>
        <v>0</v>
      </c>
      <c r="AW1174" s="28" t="e">
        <f>Table24[[#This Row],[5000]]*Table24[[#This Row],[Conversion Rate]]</f>
        <v>#VALUE!</v>
      </c>
      <c r="AX1174" s="28">
        <f>Table24[[#This Row],[All In/ ++]]</f>
        <v>0</v>
      </c>
      <c r="AY1174" s="28">
        <f>Table24[[#This Row],[FSC]]*Table24[[#This Row],[Conversion Rate]]</f>
        <v>0</v>
      </c>
      <c r="AZ1174" s="28" t="e">
        <f>Table24[[#This Row],[SSC]]*Table24[[#This Row],[Conversion Rate]]</f>
        <v>#VALUE!</v>
      </c>
      <c r="BA1174" s="28">
        <f>Table24[[#This Row],[Screening]]*Table24[[#This Row],[Conversion Rate]]</f>
        <v>0</v>
      </c>
      <c r="BB1174" s="28">
        <f>Table24[[#This Row],[Other Charges]]*Table24[[#This Row],[Conversion Rate]]</f>
        <v>0</v>
      </c>
      <c r="BC1174" s="28">
        <f>Table24[[#This Row],[Dry Ice Charge]]*Table24[[#This Row],[Conversion Rate]]</f>
        <v>0</v>
      </c>
      <c r="BD1174" s="28">
        <f>Table24[[#This Row],[SAF/kg]]*Table24[[#This Row],[Conversion Rate]]</f>
        <v>0</v>
      </c>
      <c r="BE1174" s="30" cm="1">
        <f t="array" ref="BE1174">IF(COUNTIFS(F$20:F$1213,F1174,G$20:G$1213,G1174)&gt;1,
    _xlfn.PERCENTRANK.INC(
        _xlfn._xlws.FILTER(AO$20:AO$1213, (F$20:F$1213=F1174)*(G$20:G$1213=G1174)*ISNUMBER(AO$20:AO$1213)),
        AO1174
    ),
    0
)</f>
        <v>0.1</v>
      </c>
      <c r="BF1174" s="28" t="str">
        <f t="shared" si="18"/>
        <v>Green</v>
      </c>
    </row>
    <row r="1175" spans="3:58">
      <c r="C1175" s="6" t="s">
        <v>20</v>
      </c>
      <c r="D1175" s="4" t="s">
        <v>472</v>
      </c>
      <c r="E1175" s="4" t="s">
        <v>22</v>
      </c>
      <c r="F1175" s="4" t="s">
        <v>66</v>
      </c>
      <c r="G1175" s="4" t="s">
        <v>86</v>
      </c>
      <c r="H1175" s="4" t="s">
        <v>799</v>
      </c>
      <c r="I1175" s="4" t="s">
        <v>795</v>
      </c>
      <c r="J1175" s="4" t="s">
        <v>776</v>
      </c>
      <c r="K1175" s="4" t="s">
        <v>778</v>
      </c>
      <c r="L117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PharmaYesExpressJFKLHRUSGBAMERICASEMEA</v>
      </c>
      <c r="M1175" s="7">
        <v>20615.7186348</v>
      </c>
      <c r="N1175" s="4">
        <v>918</v>
      </c>
      <c r="O1175" s="13">
        <v>22.457209841830064</v>
      </c>
      <c r="P1175" s="8" t="s">
        <v>1110</v>
      </c>
      <c r="Q1175" s="12" t="s">
        <v>472</v>
      </c>
      <c r="R1175" s="12" t="s">
        <v>792</v>
      </c>
      <c r="S1175" s="12" t="s">
        <v>216</v>
      </c>
      <c r="T1175" s="12" t="s">
        <v>859</v>
      </c>
      <c r="U1175" s="22">
        <v>0</v>
      </c>
      <c r="V1175" s="12">
        <v>128</v>
      </c>
      <c r="W1175" s="12">
        <v>1.39</v>
      </c>
      <c r="X1175" s="12">
        <v>1.39</v>
      </c>
      <c r="Y1175" s="12">
        <v>1.31</v>
      </c>
      <c r="Z1175" s="12">
        <v>1.23</v>
      </c>
      <c r="AA1175" s="12">
        <v>1.1499999999999999</v>
      </c>
      <c r="AB1175" s="12"/>
      <c r="AC1175" s="12"/>
      <c r="AD1175" s="12" t="s">
        <v>888</v>
      </c>
      <c r="AE1175" s="12">
        <v>0</v>
      </c>
      <c r="AF1175" s="12">
        <v>0</v>
      </c>
      <c r="AG1175" s="12" t="s">
        <v>1101</v>
      </c>
      <c r="AH1175" s="12">
        <v>0</v>
      </c>
      <c r="AI1175" s="12">
        <v>0</v>
      </c>
      <c r="AJ1175" s="12">
        <v>0</v>
      </c>
      <c r="AK1175" s="12">
        <v>0</v>
      </c>
      <c r="AL1175" s="16"/>
      <c r="AM1175" s="12" t="s">
        <v>1500</v>
      </c>
      <c r="AN1175" s="27">
        <f>VLOOKUP(Table24[[#This Row],[USD conversion]],Sheet2!A:B,2,FALSE)</f>
        <v>1</v>
      </c>
      <c r="AO1175" s="28">
        <f>Table24[[#This Row],[Min Charge]]*Table24[[#This Row],[Conversion Rate]]</f>
        <v>128</v>
      </c>
      <c r="AP1175" s="28">
        <f>Table24[[#This Row],[45]]*Table24[[#This Row],[Conversion Rate]]</f>
        <v>1.39</v>
      </c>
      <c r="AQ1175" s="28">
        <f>Table24[[#This Row],[100]]*Table24[[#This Row],[Conversion Rate]]</f>
        <v>1.39</v>
      </c>
      <c r="AR1175" s="28">
        <f>Table24[[#This Row],[200]]*Table24[[#This Row],[Conversion Rate]]</f>
        <v>1.31</v>
      </c>
      <c r="AS1175" s="28">
        <f>Table24[[#This Row],[300]]*Table24[[#This Row],[Conversion Rate]]</f>
        <v>1.23</v>
      </c>
      <c r="AT1175" s="28">
        <f>Table24[[#This Row],[500]]*Table24[[#This Row],[Conversion Rate]]</f>
        <v>1.1499999999999999</v>
      </c>
      <c r="AU1175" s="28">
        <f>Table24[[#This Row],[1000]]*Table24[[#This Row],[Conversion Rate]]</f>
        <v>0</v>
      </c>
      <c r="AV1175" s="28">
        <f>Table24[[#This Row],[2500]]*Table24[[#This Row],[Conversion Rate]]</f>
        <v>0</v>
      </c>
      <c r="AW1175" s="28" t="e">
        <f>Table24[[#This Row],[5000]]*Table24[[#This Row],[Conversion Rate]]</f>
        <v>#VALUE!</v>
      </c>
      <c r="AX1175" s="28">
        <f>Table24[[#This Row],[All In/ ++]]</f>
        <v>0</v>
      </c>
      <c r="AY1175" s="28">
        <f>Table24[[#This Row],[FSC]]*Table24[[#This Row],[Conversion Rate]]</f>
        <v>0</v>
      </c>
      <c r="AZ1175" s="28" t="e">
        <f>Table24[[#This Row],[SSC]]*Table24[[#This Row],[Conversion Rate]]</f>
        <v>#VALUE!</v>
      </c>
      <c r="BA1175" s="28">
        <f>Table24[[#This Row],[Screening]]*Table24[[#This Row],[Conversion Rate]]</f>
        <v>0</v>
      </c>
      <c r="BB1175" s="28">
        <f>Table24[[#This Row],[Other Charges]]*Table24[[#This Row],[Conversion Rate]]</f>
        <v>0</v>
      </c>
      <c r="BC1175" s="28">
        <f>Table24[[#This Row],[Dry Ice Charge]]*Table24[[#This Row],[Conversion Rate]]</f>
        <v>0</v>
      </c>
      <c r="BD1175" s="28">
        <f>Table24[[#This Row],[SAF/kg]]*Table24[[#This Row],[Conversion Rate]]</f>
        <v>0</v>
      </c>
      <c r="BE1175" s="30" cm="1">
        <f t="array" ref="BE1175">IF(COUNTIFS(F$20:F$1213,F1175,G$20:G$1213,G1175)&gt;1,
    _xlfn.PERCENTRANK.INC(
        _xlfn._xlws.FILTER(AO$20:AO$1213, (F$20:F$1213=F1175)*(G$20:G$1213=G1175)*ISNUMBER(AO$20:AO$1213)),
        AO1175
    ),
    0
)</f>
        <v>0.4</v>
      </c>
      <c r="BF1175" s="28" t="str">
        <f t="shared" si="18"/>
        <v>Orange</v>
      </c>
    </row>
    <row r="1176" spans="3:58" hidden="1">
      <c r="C1176" s="6" t="s">
        <v>20</v>
      </c>
      <c r="D1176" s="4" t="s">
        <v>472</v>
      </c>
      <c r="E1176" s="4" t="s">
        <v>22</v>
      </c>
      <c r="F1176" s="4" t="s">
        <v>66</v>
      </c>
      <c r="G1176" s="4" t="s">
        <v>190</v>
      </c>
      <c r="H1176" s="4" t="s">
        <v>799</v>
      </c>
      <c r="I1176" s="4" t="s">
        <v>801</v>
      </c>
      <c r="J1176" s="4" t="s">
        <v>776</v>
      </c>
      <c r="K1176" s="4" t="s">
        <v>777</v>
      </c>
      <c r="L117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PharmaYesExpressJFKPVGUSCNAMERICASAPAC</v>
      </c>
      <c r="M1176" s="7">
        <v>14609.986499999997</v>
      </c>
      <c r="N1176" s="4">
        <v>264</v>
      </c>
      <c r="O1176" s="13">
        <v>55.340857954545442</v>
      </c>
      <c r="P1176" s="8" t="s">
        <v>1110</v>
      </c>
      <c r="Q1176" s="12" t="s">
        <v>472</v>
      </c>
      <c r="R1176" s="12" t="s">
        <v>792</v>
      </c>
      <c r="S1176" s="12" t="s">
        <v>216</v>
      </c>
      <c r="T1176" s="12" t="s">
        <v>859</v>
      </c>
      <c r="U1176" s="22">
        <v>0</v>
      </c>
      <c r="V1176" s="12">
        <v>128</v>
      </c>
      <c r="W1176" s="12">
        <v>2.3199999999999998</v>
      </c>
      <c r="X1176" s="12">
        <v>2.3199999999999998</v>
      </c>
      <c r="Y1176" s="12">
        <v>2.2400000000000002</v>
      </c>
      <c r="Z1176" s="12">
        <v>2.16</v>
      </c>
      <c r="AA1176" s="12">
        <v>2.08</v>
      </c>
      <c r="AB1176" s="12"/>
      <c r="AC1176" s="12"/>
      <c r="AD1176" s="12" t="s">
        <v>888</v>
      </c>
      <c r="AE1176" s="12">
        <v>0</v>
      </c>
      <c r="AF1176" s="12">
        <v>0</v>
      </c>
      <c r="AG1176" s="12" t="s">
        <v>1101</v>
      </c>
      <c r="AH1176" s="12">
        <v>0</v>
      </c>
      <c r="AI1176" s="12">
        <v>0</v>
      </c>
      <c r="AJ1176" s="12">
        <v>0</v>
      </c>
      <c r="AK1176" s="12">
        <v>0</v>
      </c>
      <c r="AL1176" s="16"/>
      <c r="AM1176" s="12" t="s">
        <v>1500</v>
      </c>
      <c r="AN1176" s="27">
        <f>VLOOKUP(Table24[[#This Row],[USD conversion]],Sheet2!A:B,2,FALSE)</f>
        <v>1</v>
      </c>
      <c r="AO1176" s="28">
        <f>Table24[[#This Row],[Min Charge]]*Table24[[#This Row],[Conversion Rate]]</f>
        <v>128</v>
      </c>
      <c r="AP1176" s="28">
        <f>Table24[[#This Row],[45]]*Table24[[#This Row],[Conversion Rate]]</f>
        <v>2.3199999999999998</v>
      </c>
      <c r="AQ1176" s="28">
        <f>Table24[[#This Row],[100]]*Table24[[#This Row],[Conversion Rate]]</f>
        <v>2.3199999999999998</v>
      </c>
      <c r="AR1176" s="28">
        <f>Table24[[#This Row],[200]]*Table24[[#This Row],[Conversion Rate]]</f>
        <v>2.2400000000000002</v>
      </c>
      <c r="AS1176" s="28">
        <f>Table24[[#This Row],[300]]*Table24[[#This Row],[Conversion Rate]]</f>
        <v>2.16</v>
      </c>
      <c r="AT1176" s="28">
        <f>Table24[[#This Row],[500]]*Table24[[#This Row],[Conversion Rate]]</f>
        <v>2.08</v>
      </c>
      <c r="AU1176" s="28">
        <f>Table24[[#This Row],[1000]]*Table24[[#This Row],[Conversion Rate]]</f>
        <v>0</v>
      </c>
      <c r="AV1176" s="28">
        <f>Table24[[#This Row],[2500]]*Table24[[#This Row],[Conversion Rate]]</f>
        <v>0</v>
      </c>
      <c r="AW1176" s="28" t="e">
        <f>Table24[[#This Row],[5000]]*Table24[[#This Row],[Conversion Rate]]</f>
        <v>#VALUE!</v>
      </c>
      <c r="AX1176" s="28">
        <f>Table24[[#This Row],[All In/ ++]]</f>
        <v>0</v>
      </c>
      <c r="AY1176" s="28">
        <f>Table24[[#This Row],[FSC]]*Table24[[#This Row],[Conversion Rate]]</f>
        <v>0</v>
      </c>
      <c r="AZ1176" s="28" t="e">
        <f>Table24[[#This Row],[SSC]]*Table24[[#This Row],[Conversion Rate]]</f>
        <v>#VALUE!</v>
      </c>
      <c r="BA1176" s="28">
        <f>Table24[[#This Row],[Screening]]*Table24[[#This Row],[Conversion Rate]]</f>
        <v>0</v>
      </c>
      <c r="BB1176" s="28">
        <f>Table24[[#This Row],[Other Charges]]*Table24[[#This Row],[Conversion Rate]]</f>
        <v>0</v>
      </c>
      <c r="BC1176" s="28">
        <f>Table24[[#This Row],[Dry Ice Charge]]*Table24[[#This Row],[Conversion Rate]]</f>
        <v>0</v>
      </c>
      <c r="BD1176" s="28">
        <f>Table24[[#This Row],[SAF/kg]]*Table24[[#This Row],[Conversion Rate]]</f>
        <v>0</v>
      </c>
      <c r="BE1176" s="30" cm="1">
        <f t="array" ref="BE1176">IF(COUNTIFS(F$20:F$1213,F1176,G$20:G$1213,G1176)&gt;1,
    _xlfn.PERCENTRANK.INC(
        _xlfn._xlws.FILTER(AO$20:AO$1213, (F$20:F$1213=F1176)*(G$20:G$1213=G1176)*ISNUMBER(AO$20:AO$1213)),
        AO1176
    ),
    0
)</f>
        <v>0.1</v>
      </c>
      <c r="BF1176" s="28" t="str">
        <f t="shared" si="18"/>
        <v>Green</v>
      </c>
    </row>
    <row r="1177" spans="3:58">
      <c r="C1177" s="6" t="s">
        <v>20</v>
      </c>
      <c r="D1177" s="4" t="s">
        <v>472</v>
      </c>
      <c r="E1177" s="4" t="s">
        <v>22</v>
      </c>
      <c r="F1177" s="4" t="s">
        <v>37</v>
      </c>
      <c r="G1177" s="4" t="s">
        <v>113</v>
      </c>
      <c r="H1177" s="4" t="s">
        <v>799</v>
      </c>
      <c r="I1177" s="4" t="s">
        <v>820</v>
      </c>
      <c r="J1177" s="4" t="s">
        <v>776</v>
      </c>
      <c r="K1177" s="4" t="s">
        <v>778</v>
      </c>
      <c r="L117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PharmaYesExpressLAXAMSUSNLAMERICASEMEA</v>
      </c>
      <c r="M1177" s="7">
        <v>38661.293339999982</v>
      </c>
      <c r="N1177" s="4">
        <v>460</v>
      </c>
      <c r="O1177" s="13">
        <v>84.046289869565172</v>
      </c>
      <c r="P1177" s="8" t="s">
        <v>1110</v>
      </c>
      <c r="Q1177" s="12" t="s">
        <v>472</v>
      </c>
      <c r="R1177" s="12" t="s">
        <v>792</v>
      </c>
      <c r="S1177" s="12" t="s">
        <v>216</v>
      </c>
      <c r="T1177" s="12" t="s">
        <v>859</v>
      </c>
      <c r="U1177" s="22">
        <v>0</v>
      </c>
      <c r="V1177" s="12">
        <v>128</v>
      </c>
      <c r="W1177" s="12">
        <v>1.6</v>
      </c>
      <c r="X1177" s="12">
        <v>1.6</v>
      </c>
      <c r="Y1177" s="12">
        <v>1.52</v>
      </c>
      <c r="Z1177" s="12">
        <v>1.44</v>
      </c>
      <c r="AA1177" s="12">
        <v>1.36</v>
      </c>
      <c r="AB1177" s="12"/>
      <c r="AC1177" s="12"/>
      <c r="AD1177" s="12" t="s">
        <v>888</v>
      </c>
      <c r="AE1177" s="12">
        <v>0</v>
      </c>
      <c r="AF1177" s="12">
        <v>0</v>
      </c>
      <c r="AG1177" s="12" t="s">
        <v>1101</v>
      </c>
      <c r="AH1177" s="12">
        <v>0</v>
      </c>
      <c r="AI1177" s="12">
        <v>0</v>
      </c>
      <c r="AJ1177" s="12">
        <v>0</v>
      </c>
      <c r="AK1177" s="12">
        <v>0</v>
      </c>
      <c r="AL1177" s="16"/>
      <c r="AM1177" s="12" t="s">
        <v>1500</v>
      </c>
      <c r="AN1177" s="27">
        <f>VLOOKUP(Table24[[#This Row],[USD conversion]],Sheet2!A:B,2,FALSE)</f>
        <v>1</v>
      </c>
      <c r="AO1177" s="28">
        <f>Table24[[#This Row],[Min Charge]]*Table24[[#This Row],[Conversion Rate]]</f>
        <v>128</v>
      </c>
      <c r="AP1177" s="28">
        <f>Table24[[#This Row],[45]]*Table24[[#This Row],[Conversion Rate]]</f>
        <v>1.6</v>
      </c>
      <c r="AQ1177" s="28">
        <f>Table24[[#This Row],[100]]*Table24[[#This Row],[Conversion Rate]]</f>
        <v>1.6</v>
      </c>
      <c r="AR1177" s="28">
        <f>Table24[[#This Row],[200]]*Table24[[#This Row],[Conversion Rate]]</f>
        <v>1.52</v>
      </c>
      <c r="AS1177" s="28">
        <f>Table24[[#This Row],[300]]*Table24[[#This Row],[Conversion Rate]]</f>
        <v>1.44</v>
      </c>
      <c r="AT1177" s="28">
        <f>Table24[[#This Row],[500]]*Table24[[#This Row],[Conversion Rate]]</f>
        <v>1.36</v>
      </c>
      <c r="AU1177" s="28">
        <f>Table24[[#This Row],[1000]]*Table24[[#This Row],[Conversion Rate]]</f>
        <v>0</v>
      </c>
      <c r="AV1177" s="28">
        <f>Table24[[#This Row],[2500]]*Table24[[#This Row],[Conversion Rate]]</f>
        <v>0</v>
      </c>
      <c r="AW1177" s="28" t="e">
        <f>Table24[[#This Row],[5000]]*Table24[[#This Row],[Conversion Rate]]</f>
        <v>#VALUE!</v>
      </c>
      <c r="AX1177" s="28">
        <f>Table24[[#This Row],[All In/ ++]]</f>
        <v>0</v>
      </c>
      <c r="AY1177" s="28">
        <f>Table24[[#This Row],[FSC]]*Table24[[#This Row],[Conversion Rate]]</f>
        <v>0</v>
      </c>
      <c r="AZ1177" s="28" t="e">
        <f>Table24[[#This Row],[SSC]]*Table24[[#This Row],[Conversion Rate]]</f>
        <v>#VALUE!</v>
      </c>
      <c r="BA1177" s="28">
        <f>Table24[[#This Row],[Screening]]*Table24[[#This Row],[Conversion Rate]]</f>
        <v>0</v>
      </c>
      <c r="BB1177" s="28">
        <f>Table24[[#This Row],[Other Charges]]*Table24[[#This Row],[Conversion Rate]]</f>
        <v>0</v>
      </c>
      <c r="BC1177" s="28">
        <f>Table24[[#This Row],[Dry Ice Charge]]*Table24[[#This Row],[Conversion Rate]]</f>
        <v>0</v>
      </c>
      <c r="BD1177" s="28">
        <f>Table24[[#This Row],[SAF/kg]]*Table24[[#This Row],[Conversion Rate]]</f>
        <v>0</v>
      </c>
      <c r="BE1177" s="30" cm="1">
        <f t="array" ref="BE1177">IF(COUNTIFS(F$20:F$1213,F1177,G$20:G$1213,G1177)&gt;1,
    _xlfn.PERCENTRANK.INC(
        _xlfn._xlws.FILTER(AO$20:AO$1213, (F$20:F$1213=F1177)*(G$20:G$1213=G1177)*ISNUMBER(AO$20:AO$1213)),
        AO1177
    ),
    0
)</f>
        <v>0.16600000000000001</v>
      </c>
      <c r="BF1177" s="28" t="str">
        <f t="shared" si="18"/>
        <v>Green</v>
      </c>
    </row>
    <row r="1178" spans="3:58">
      <c r="C1178" s="6" t="s">
        <v>20</v>
      </c>
      <c r="D1178" s="4" t="s">
        <v>472</v>
      </c>
      <c r="E1178" s="4" t="s">
        <v>22</v>
      </c>
      <c r="F1178" s="4" t="s">
        <v>37</v>
      </c>
      <c r="G1178" s="4" t="s">
        <v>112</v>
      </c>
      <c r="H1178" s="4" t="s">
        <v>799</v>
      </c>
      <c r="I1178" s="4" t="s">
        <v>803</v>
      </c>
      <c r="J1178" s="4" t="s">
        <v>776</v>
      </c>
      <c r="K1178" s="4" t="s">
        <v>778</v>
      </c>
      <c r="L117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PharmaYesExpressLAXBRUUSBEAMERICASEMEA</v>
      </c>
      <c r="M1178" s="7">
        <v>14803.16</v>
      </c>
      <c r="N1178" s="4">
        <v>375</v>
      </c>
      <c r="O1178" s="13">
        <v>39.475093333333334</v>
      </c>
      <c r="P1178" s="8" t="s">
        <v>1110</v>
      </c>
      <c r="Q1178" s="12" t="s">
        <v>472</v>
      </c>
      <c r="R1178" s="12" t="s">
        <v>792</v>
      </c>
      <c r="S1178" s="12" t="s">
        <v>216</v>
      </c>
      <c r="T1178" s="12" t="s">
        <v>859</v>
      </c>
      <c r="U1178" s="22">
        <v>0</v>
      </c>
      <c r="V1178" s="12">
        <v>128</v>
      </c>
      <c r="W1178" s="12">
        <v>1.68</v>
      </c>
      <c r="X1178" s="12">
        <v>1.68</v>
      </c>
      <c r="Y1178" s="12">
        <v>1.6</v>
      </c>
      <c r="Z1178" s="12">
        <v>1.52</v>
      </c>
      <c r="AA1178" s="12">
        <v>1.44</v>
      </c>
      <c r="AB1178" s="12"/>
      <c r="AC1178" s="12"/>
      <c r="AD1178" s="12" t="s">
        <v>888</v>
      </c>
      <c r="AE1178" s="12">
        <v>0</v>
      </c>
      <c r="AF1178" s="12">
        <v>0</v>
      </c>
      <c r="AG1178" s="12" t="s">
        <v>1101</v>
      </c>
      <c r="AH1178" s="12">
        <v>0</v>
      </c>
      <c r="AI1178" s="12">
        <v>0</v>
      </c>
      <c r="AJ1178" s="12">
        <v>0</v>
      </c>
      <c r="AK1178" s="12">
        <v>0</v>
      </c>
      <c r="AL1178" s="16"/>
      <c r="AM1178" s="12" t="s">
        <v>1500</v>
      </c>
      <c r="AN1178" s="27">
        <f>VLOOKUP(Table24[[#This Row],[USD conversion]],Sheet2!A:B,2,FALSE)</f>
        <v>1</v>
      </c>
      <c r="AO1178" s="28">
        <f>Table24[[#This Row],[Min Charge]]*Table24[[#This Row],[Conversion Rate]]</f>
        <v>128</v>
      </c>
      <c r="AP1178" s="28">
        <f>Table24[[#This Row],[45]]*Table24[[#This Row],[Conversion Rate]]</f>
        <v>1.68</v>
      </c>
      <c r="AQ1178" s="28">
        <f>Table24[[#This Row],[100]]*Table24[[#This Row],[Conversion Rate]]</f>
        <v>1.68</v>
      </c>
      <c r="AR1178" s="28">
        <f>Table24[[#This Row],[200]]*Table24[[#This Row],[Conversion Rate]]</f>
        <v>1.6</v>
      </c>
      <c r="AS1178" s="28">
        <f>Table24[[#This Row],[300]]*Table24[[#This Row],[Conversion Rate]]</f>
        <v>1.52</v>
      </c>
      <c r="AT1178" s="28">
        <f>Table24[[#This Row],[500]]*Table24[[#This Row],[Conversion Rate]]</f>
        <v>1.44</v>
      </c>
      <c r="AU1178" s="28">
        <f>Table24[[#This Row],[1000]]*Table24[[#This Row],[Conversion Rate]]</f>
        <v>0</v>
      </c>
      <c r="AV1178" s="28">
        <f>Table24[[#This Row],[2500]]*Table24[[#This Row],[Conversion Rate]]</f>
        <v>0</v>
      </c>
      <c r="AW1178" s="28" t="e">
        <f>Table24[[#This Row],[5000]]*Table24[[#This Row],[Conversion Rate]]</f>
        <v>#VALUE!</v>
      </c>
      <c r="AX1178" s="28">
        <f>Table24[[#This Row],[All In/ ++]]</f>
        <v>0</v>
      </c>
      <c r="AY1178" s="28">
        <f>Table24[[#This Row],[FSC]]*Table24[[#This Row],[Conversion Rate]]</f>
        <v>0</v>
      </c>
      <c r="AZ1178" s="28" t="e">
        <f>Table24[[#This Row],[SSC]]*Table24[[#This Row],[Conversion Rate]]</f>
        <v>#VALUE!</v>
      </c>
      <c r="BA1178" s="28">
        <f>Table24[[#This Row],[Screening]]*Table24[[#This Row],[Conversion Rate]]</f>
        <v>0</v>
      </c>
      <c r="BB1178" s="28">
        <f>Table24[[#This Row],[Other Charges]]*Table24[[#This Row],[Conversion Rate]]</f>
        <v>0</v>
      </c>
      <c r="BC1178" s="28">
        <f>Table24[[#This Row],[Dry Ice Charge]]*Table24[[#This Row],[Conversion Rate]]</f>
        <v>0</v>
      </c>
      <c r="BD1178" s="28">
        <f>Table24[[#This Row],[SAF/kg]]*Table24[[#This Row],[Conversion Rate]]</f>
        <v>0</v>
      </c>
      <c r="BE1178" s="30" cm="1">
        <f t="array" ref="BE1178">IF(COUNTIFS(F$20:F$1213,F1178,G$20:G$1213,G1178)&gt;1,
    _xlfn.PERCENTRANK.INC(
        _xlfn._xlws.FILTER(AO$20:AO$1213, (F$20:F$1213=F1178)*(G$20:G$1213=G1178)*ISNUMBER(AO$20:AO$1213)),
        AO1178
    ),
    0
)</f>
        <v>0.16600000000000001</v>
      </c>
      <c r="BF1178" s="28" t="str">
        <f t="shared" si="18"/>
        <v>Green</v>
      </c>
    </row>
    <row r="1179" spans="3:58">
      <c r="C1179" s="6" t="s">
        <v>20</v>
      </c>
      <c r="D1179" s="4" t="s">
        <v>472</v>
      </c>
      <c r="E1179" s="4" t="s">
        <v>22</v>
      </c>
      <c r="F1179" s="4" t="s">
        <v>37</v>
      </c>
      <c r="G1179" s="4" t="s">
        <v>51</v>
      </c>
      <c r="H1179" s="4" t="s">
        <v>799</v>
      </c>
      <c r="I1179" s="4" t="s">
        <v>800</v>
      </c>
      <c r="J1179" s="4" t="s">
        <v>776</v>
      </c>
      <c r="K1179" s="4" t="s">
        <v>778</v>
      </c>
      <c r="L117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PharmaYesExpressLAXFRAUSDEAMERICASEMEA</v>
      </c>
      <c r="M1179" s="7">
        <v>21737.373988799995</v>
      </c>
      <c r="N1179" s="4">
        <v>330</v>
      </c>
      <c r="O1179" s="13">
        <v>65.870830269090888</v>
      </c>
      <c r="P1179" s="8" t="s">
        <v>1110</v>
      </c>
      <c r="Q1179" s="12" t="s">
        <v>472</v>
      </c>
      <c r="R1179" s="12" t="s">
        <v>792</v>
      </c>
      <c r="S1179" s="12" t="s">
        <v>216</v>
      </c>
      <c r="T1179" s="12" t="s">
        <v>859</v>
      </c>
      <c r="U1179" s="22">
        <v>0</v>
      </c>
      <c r="V1179" s="12">
        <v>128</v>
      </c>
      <c r="W1179" s="12">
        <v>1.6</v>
      </c>
      <c r="X1179" s="12">
        <v>1.6</v>
      </c>
      <c r="Y1179" s="12">
        <v>1.52</v>
      </c>
      <c r="Z1179" s="12">
        <v>1.44</v>
      </c>
      <c r="AA1179" s="12">
        <v>1.36</v>
      </c>
      <c r="AB1179" s="12"/>
      <c r="AC1179" s="12"/>
      <c r="AD1179" s="12" t="s">
        <v>888</v>
      </c>
      <c r="AE1179" s="12">
        <v>0</v>
      </c>
      <c r="AF1179" s="12">
        <v>0</v>
      </c>
      <c r="AG1179" s="12" t="s">
        <v>1101</v>
      </c>
      <c r="AH1179" s="12">
        <v>0</v>
      </c>
      <c r="AI1179" s="12">
        <v>0</v>
      </c>
      <c r="AJ1179" s="12">
        <v>0</v>
      </c>
      <c r="AK1179" s="12">
        <v>0</v>
      </c>
      <c r="AL1179" s="16"/>
      <c r="AM1179" s="12" t="s">
        <v>1500</v>
      </c>
      <c r="AN1179" s="27">
        <f>VLOOKUP(Table24[[#This Row],[USD conversion]],Sheet2!A:B,2,FALSE)</f>
        <v>1</v>
      </c>
      <c r="AO1179" s="28">
        <f>Table24[[#This Row],[Min Charge]]*Table24[[#This Row],[Conversion Rate]]</f>
        <v>128</v>
      </c>
      <c r="AP1179" s="28">
        <f>Table24[[#This Row],[45]]*Table24[[#This Row],[Conversion Rate]]</f>
        <v>1.6</v>
      </c>
      <c r="AQ1179" s="28">
        <f>Table24[[#This Row],[100]]*Table24[[#This Row],[Conversion Rate]]</f>
        <v>1.6</v>
      </c>
      <c r="AR1179" s="28">
        <f>Table24[[#This Row],[200]]*Table24[[#This Row],[Conversion Rate]]</f>
        <v>1.52</v>
      </c>
      <c r="AS1179" s="28">
        <f>Table24[[#This Row],[300]]*Table24[[#This Row],[Conversion Rate]]</f>
        <v>1.44</v>
      </c>
      <c r="AT1179" s="28">
        <f>Table24[[#This Row],[500]]*Table24[[#This Row],[Conversion Rate]]</f>
        <v>1.36</v>
      </c>
      <c r="AU1179" s="28">
        <f>Table24[[#This Row],[1000]]*Table24[[#This Row],[Conversion Rate]]</f>
        <v>0</v>
      </c>
      <c r="AV1179" s="28">
        <f>Table24[[#This Row],[2500]]*Table24[[#This Row],[Conversion Rate]]</f>
        <v>0</v>
      </c>
      <c r="AW1179" s="28" t="e">
        <f>Table24[[#This Row],[5000]]*Table24[[#This Row],[Conversion Rate]]</f>
        <v>#VALUE!</v>
      </c>
      <c r="AX1179" s="28">
        <f>Table24[[#This Row],[All In/ ++]]</f>
        <v>0</v>
      </c>
      <c r="AY1179" s="28">
        <f>Table24[[#This Row],[FSC]]*Table24[[#This Row],[Conversion Rate]]</f>
        <v>0</v>
      </c>
      <c r="AZ1179" s="28" t="e">
        <f>Table24[[#This Row],[SSC]]*Table24[[#This Row],[Conversion Rate]]</f>
        <v>#VALUE!</v>
      </c>
      <c r="BA1179" s="28">
        <f>Table24[[#This Row],[Screening]]*Table24[[#This Row],[Conversion Rate]]</f>
        <v>0</v>
      </c>
      <c r="BB1179" s="28">
        <f>Table24[[#This Row],[Other Charges]]*Table24[[#This Row],[Conversion Rate]]</f>
        <v>0</v>
      </c>
      <c r="BC1179" s="28">
        <f>Table24[[#This Row],[Dry Ice Charge]]*Table24[[#This Row],[Conversion Rate]]</f>
        <v>0</v>
      </c>
      <c r="BD1179" s="28">
        <f>Table24[[#This Row],[SAF/kg]]*Table24[[#This Row],[Conversion Rate]]</f>
        <v>0</v>
      </c>
      <c r="BE1179" s="30" cm="1">
        <f t="array" ref="BE1179">IF(COUNTIFS(F$20:F$1213,F1179,G$20:G$1213,G1179)&gt;1,
    _xlfn.PERCENTRANK.INC(
        _xlfn._xlws.FILTER(AO$20:AO$1213, (F$20:F$1213=F1179)*(G$20:G$1213=G1179)*ISNUMBER(AO$20:AO$1213)),
        AO1179
    ),
    0
)</f>
        <v>0.44400000000000001</v>
      </c>
      <c r="BF1179" s="28" t="str">
        <f t="shared" si="18"/>
        <v>Orange</v>
      </c>
    </row>
    <row r="1180" spans="3:58" hidden="1">
      <c r="C1180" s="6" t="s">
        <v>20</v>
      </c>
      <c r="D1180" s="4" t="s">
        <v>472</v>
      </c>
      <c r="E1180" s="4" t="s">
        <v>22</v>
      </c>
      <c r="F1180" s="4" t="s">
        <v>37</v>
      </c>
      <c r="G1180" s="4" t="s">
        <v>97</v>
      </c>
      <c r="H1180" s="4" t="s">
        <v>799</v>
      </c>
      <c r="I1180" s="4" t="s">
        <v>808</v>
      </c>
      <c r="J1180" s="4" t="s">
        <v>776</v>
      </c>
      <c r="K1180" s="4" t="s">
        <v>777</v>
      </c>
      <c r="L118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PharmaYesExpressLAXHNDUSJPAMERICASAPAC</v>
      </c>
      <c r="M1180" s="7">
        <v>16840.369999999959</v>
      </c>
      <c r="N1180" s="4">
        <v>449</v>
      </c>
      <c r="O1180" s="13">
        <v>37.506391982182535</v>
      </c>
      <c r="P1180" s="8" t="s">
        <v>1110</v>
      </c>
      <c r="Q1180" s="12" t="s">
        <v>472</v>
      </c>
      <c r="R1180" s="12" t="s">
        <v>792</v>
      </c>
      <c r="S1180" s="12" t="s">
        <v>216</v>
      </c>
      <c r="T1180" s="12" t="s">
        <v>859</v>
      </c>
      <c r="U1180" s="22">
        <v>0</v>
      </c>
      <c r="V1180" s="12">
        <v>128</v>
      </c>
      <c r="W1180" s="12">
        <v>1.84</v>
      </c>
      <c r="X1180" s="12">
        <v>1.84</v>
      </c>
      <c r="Y1180" s="12">
        <v>1.76</v>
      </c>
      <c r="Z1180" s="12">
        <v>1.68</v>
      </c>
      <c r="AA1180" s="12">
        <v>1.6</v>
      </c>
      <c r="AB1180" s="12"/>
      <c r="AC1180" s="12"/>
      <c r="AD1180" s="12" t="s">
        <v>888</v>
      </c>
      <c r="AE1180" s="12">
        <v>0</v>
      </c>
      <c r="AF1180" s="12">
        <v>0</v>
      </c>
      <c r="AG1180" s="12" t="s">
        <v>1101</v>
      </c>
      <c r="AH1180" s="12">
        <v>0</v>
      </c>
      <c r="AI1180" s="12">
        <v>0</v>
      </c>
      <c r="AJ1180" s="12">
        <v>0</v>
      </c>
      <c r="AK1180" s="12">
        <v>0</v>
      </c>
      <c r="AL1180" s="16"/>
      <c r="AM1180" s="12" t="s">
        <v>1500</v>
      </c>
      <c r="AN1180" s="27">
        <f>VLOOKUP(Table24[[#This Row],[USD conversion]],Sheet2!A:B,2,FALSE)</f>
        <v>1</v>
      </c>
      <c r="AO1180" s="28">
        <f>Table24[[#This Row],[Min Charge]]*Table24[[#This Row],[Conversion Rate]]</f>
        <v>128</v>
      </c>
      <c r="AP1180" s="28">
        <f>Table24[[#This Row],[45]]*Table24[[#This Row],[Conversion Rate]]</f>
        <v>1.84</v>
      </c>
      <c r="AQ1180" s="28">
        <f>Table24[[#This Row],[100]]*Table24[[#This Row],[Conversion Rate]]</f>
        <v>1.84</v>
      </c>
      <c r="AR1180" s="28">
        <f>Table24[[#This Row],[200]]*Table24[[#This Row],[Conversion Rate]]</f>
        <v>1.76</v>
      </c>
      <c r="AS1180" s="28">
        <f>Table24[[#This Row],[300]]*Table24[[#This Row],[Conversion Rate]]</f>
        <v>1.68</v>
      </c>
      <c r="AT1180" s="28">
        <f>Table24[[#This Row],[500]]*Table24[[#This Row],[Conversion Rate]]</f>
        <v>1.6</v>
      </c>
      <c r="AU1180" s="28">
        <f>Table24[[#This Row],[1000]]*Table24[[#This Row],[Conversion Rate]]</f>
        <v>0</v>
      </c>
      <c r="AV1180" s="28">
        <f>Table24[[#This Row],[2500]]*Table24[[#This Row],[Conversion Rate]]</f>
        <v>0</v>
      </c>
      <c r="AW1180" s="28" t="e">
        <f>Table24[[#This Row],[5000]]*Table24[[#This Row],[Conversion Rate]]</f>
        <v>#VALUE!</v>
      </c>
      <c r="AX1180" s="28">
        <f>Table24[[#This Row],[All In/ ++]]</f>
        <v>0</v>
      </c>
      <c r="AY1180" s="28">
        <f>Table24[[#This Row],[FSC]]*Table24[[#This Row],[Conversion Rate]]</f>
        <v>0</v>
      </c>
      <c r="AZ1180" s="28" t="e">
        <f>Table24[[#This Row],[SSC]]*Table24[[#This Row],[Conversion Rate]]</f>
        <v>#VALUE!</v>
      </c>
      <c r="BA1180" s="28">
        <f>Table24[[#This Row],[Screening]]*Table24[[#This Row],[Conversion Rate]]</f>
        <v>0</v>
      </c>
      <c r="BB1180" s="28">
        <f>Table24[[#This Row],[Other Charges]]*Table24[[#This Row],[Conversion Rate]]</f>
        <v>0</v>
      </c>
      <c r="BC1180" s="28">
        <f>Table24[[#This Row],[Dry Ice Charge]]*Table24[[#This Row],[Conversion Rate]]</f>
        <v>0</v>
      </c>
      <c r="BD1180" s="28">
        <f>Table24[[#This Row],[SAF/kg]]*Table24[[#This Row],[Conversion Rate]]</f>
        <v>0</v>
      </c>
      <c r="BE1180" s="30" cm="1">
        <f t="array" ref="BE1180">IF(COUNTIFS(F$20:F$1213,F1180,G$20:G$1213,G1180)&gt;1,
    _xlfn.PERCENTRANK.INC(
        _xlfn._xlws.FILTER(AO$20:AO$1213, (F$20:F$1213=F1180)*(G$20:G$1213=G1180)*ISNUMBER(AO$20:AO$1213)),
        AO1180
    ),
    0
)</f>
        <v>0.11700000000000001</v>
      </c>
      <c r="BF1180" s="28" t="str">
        <f t="shared" si="18"/>
        <v>Green</v>
      </c>
    </row>
    <row r="1181" spans="3:58" hidden="1">
      <c r="C1181" s="6" t="s">
        <v>20</v>
      </c>
      <c r="D1181" s="4" t="s">
        <v>472</v>
      </c>
      <c r="E1181" s="4" t="s">
        <v>22</v>
      </c>
      <c r="F1181" s="4" t="s">
        <v>37</v>
      </c>
      <c r="G1181" s="4" t="s">
        <v>110</v>
      </c>
      <c r="H1181" s="4" t="s">
        <v>799</v>
      </c>
      <c r="I1181" s="4" t="s">
        <v>809</v>
      </c>
      <c r="J1181" s="4" t="s">
        <v>776</v>
      </c>
      <c r="K1181" s="4" t="s">
        <v>777</v>
      </c>
      <c r="L118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PharmaYesExpressLAXICNUSKRAMERICASAPAC</v>
      </c>
      <c r="M1181" s="7">
        <v>22477.34</v>
      </c>
      <c r="N1181" s="4">
        <v>283</v>
      </c>
      <c r="O1181" s="13">
        <v>79.425229681978806</v>
      </c>
      <c r="P1181" s="8" t="s">
        <v>1110</v>
      </c>
      <c r="Q1181" s="12" t="s">
        <v>472</v>
      </c>
      <c r="R1181" s="12" t="s">
        <v>792</v>
      </c>
      <c r="S1181" s="12" t="s">
        <v>216</v>
      </c>
      <c r="T1181" s="12" t="s">
        <v>859</v>
      </c>
      <c r="U1181" s="22">
        <v>0</v>
      </c>
      <c r="V1181" s="12">
        <v>128</v>
      </c>
      <c r="W1181" s="12">
        <v>2</v>
      </c>
      <c r="X1181" s="12">
        <v>2</v>
      </c>
      <c r="Y1181" s="12">
        <v>1.92</v>
      </c>
      <c r="Z1181" s="12">
        <v>1.84</v>
      </c>
      <c r="AA1181" s="12">
        <v>1.76</v>
      </c>
      <c r="AB1181" s="12"/>
      <c r="AC1181" s="12"/>
      <c r="AD1181" s="12" t="s">
        <v>888</v>
      </c>
      <c r="AE1181" s="12">
        <v>0</v>
      </c>
      <c r="AF1181" s="12">
        <v>0</v>
      </c>
      <c r="AG1181" s="12" t="s">
        <v>1101</v>
      </c>
      <c r="AH1181" s="12">
        <v>0</v>
      </c>
      <c r="AI1181" s="12">
        <v>0</v>
      </c>
      <c r="AJ1181" s="12">
        <v>0</v>
      </c>
      <c r="AK1181" s="12">
        <v>0</v>
      </c>
      <c r="AL1181" s="16"/>
      <c r="AM1181" s="12" t="s">
        <v>1500</v>
      </c>
      <c r="AN1181" s="27">
        <f>VLOOKUP(Table24[[#This Row],[USD conversion]],Sheet2!A:B,2,FALSE)</f>
        <v>1</v>
      </c>
      <c r="AO1181" s="28">
        <f>Table24[[#This Row],[Min Charge]]*Table24[[#This Row],[Conversion Rate]]</f>
        <v>128</v>
      </c>
      <c r="AP1181" s="28">
        <f>Table24[[#This Row],[45]]*Table24[[#This Row],[Conversion Rate]]</f>
        <v>2</v>
      </c>
      <c r="AQ1181" s="28">
        <f>Table24[[#This Row],[100]]*Table24[[#This Row],[Conversion Rate]]</f>
        <v>2</v>
      </c>
      <c r="AR1181" s="28">
        <f>Table24[[#This Row],[200]]*Table24[[#This Row],[Conversion Rate]]</f>
        <v>1.92</v>
      </c>
      <c r="AS1181" s="28">
        <f>Table24[[#This Row],[300]]*Table24[[#This Row],[Conversion Rate]]</f>
        <v>1.84</v>
      </c>
      <c r="AT1181" s="28">
        <f>Table24[[#This Row],[500]]*Table24[[#This Row],[Conversion Rate]]</f>
        <v>1.76</v>
      </c>
      <c r="AU1181" s="28">
        <f>Table24[[#This Row],[1000]]*Table24[[#This Row],[Conversion Rate]]</f>
        <v>0</v>
      </c>
      <c r="AV1181" s="28">
        <f>Table24[[#This Row],[2500]]*Table24[[#This Row],[Conversion Rate]]</f>
        <v>0</v>
      </c>
      <c r="AW1181" s="28" t="e">
        <f>Table24[[#This Row],[5000]]*Table24[[#This Row],[Conversion Rate]]</f>
        <v>#VALUE!</v>
      </c>
      <c r="AX1181" s="28">
        <f>Table24[[#This Row],[All In/ ++]]</f>
        <v>0</v>
      </c>
      <c r="AY1181" s="28">
        <f>Table24[[#This Row],[FSC]]*Table24[[#This Row],[Conversion Rate]]</f>
        <v>0</v>
      </c>
      <c r="AZ1181" s="28" t="e">
        <f>Table24[[#This Row],[SSC]]*Table24[[#This Row],[Conversion Rate]]</f>
        <v>#VALUE!</v>
      </c>
      <c r="BA1181" s="28">
        <f>Table24[[#This Row],[Screening]]*Table24[[#This Row],[Conversion Rate]]</f>
        <v>0</v>
      </c>
      <c r="BB1181" s="28">
        <f>Table24[[#This Row],[Other Charges]]*Table24[[#This Row],[Conversion Rate]]</f>
        <v>0</v>
      </c>
      <c r="BC1181" s="28">
        <f>Table24[[#This Row],[Dry Ice Charge]]*Table24[[#This Row],[Conversion Rate]]</f>
        <v>0</v>
      </c>
      <c r="BD1181" s="28">
        <f>Table24[[#This Row],[SAF/kg]]*Table24[[#This Row],[Conversion Rate]]</f>
        <v>0</v>
      </c>
      <c r="BE1181" s="30" cm="1">
        <f t="array" ref="BE1181">IF(COUNTIFS(F$20:F$1213,F1181,G$20:G$1213,G1181)&gt;1,
    _xlfn.PERCENTRANK.INC(
        _xlfn._xlws.FILTER(AO$20:AO$1213, (F$20:F$1213=F1181)*(G$20:G$1213=G1181)*ISNUMBER(AO$20:AO$1213)),
        AO1181
    ),
    0
)</f>
        <v>0.16600000000000001</v>
      </c>
      <c r="BF1181" s="28" t="str">
        <f t="shared" si="18"/>
        <v>Green</v>
      </c>
    </row>
    <row r="1182" spans="3:58">
      <c r="C1182" s="6" t="s">
        <v>20</v>
      </c>
      <c r="D1182" s="4" t="s">
        <v>472</v>
      </c>
      <c r="E1182" s="4" t="s">
        <v>22</v>
      </c>
      <c r="F1182" s="4" t="s">
        <v>37</v>
      </c>
      <c r="G1182" s="4" t="s">
        <v>86</v>
      </c>
      <c r="H1182" s="4" t="s">
        <v>799</v>
      </c>
      <c r="I1182" s="4" t="s">
        <v>795</v>
      </c>
      <c r="J1182" s="4" t="s">
        <v>776</v>
      </c>
      <c r="K1182" s="4" t="s">
        <v>778</v>
      </c>
      <c r="L118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PharmaYesExpressLAXLHRUSGBAMERICASEMEA</v>
      </c>
      <c r="M1182" s="7">
        <v>37028.849999999984</v>
      </c>
      <c r="N1182" s="4">
        <v>1091</v>
      </c>
      <c r="O1182" s="13">
        <v>33.94028414298807</v>
      </c>
      <c r="P1182" s="8" t="s">
        <v>1110</v>
      </c>
      <c r="Q1182" s="12" t="s">
        <v>472</v>
      </c>
      <c r="R1182" s="12" t="s">
        <v>792</v>
      </c>
      <c r="S1182" s="12" t="s">
        <v>216</v>
      </c>
      <c r="T1182" s="12" t="s">
        <v>859</v>
      </c>
      <c r="U1182" s="22">
        <v>0</v>
      </c>
      <c r="V1182" s="12">
        <v>128</v>
      </c>
      <c r="W1182" s="12">
        <v>1.44</v>
      </c>
      <c r="X1182" s="12">
        <v>1.44</v>
      </c>
      <c r="Y1182" s="12">
        <v>1.36</v>
      </c>
      <c r="Z1182" s="12">
        <v>1.28</v>
      </c>
      <c r="AA1182" s="12">
        <v>1.2</v>
      </c>
      <c r="AB1182" s="12"/>
      <c r="AC1182" s="12"/>
      <c r="AD1182" s="12" t="s">
        <v>888</v>
      </c>
      <c r="AE1182" s="12">
        <v>0</v>
      </c>
      <c r="AF1182" s="12">
        <v>0</v>
      </c>
      <c r="AG1182" s="12" t="s">
        <v>1101</v>
      </c>
      <c r="AH1182" s="12">
        <v>0</v>
      </c>
      <c r="AI1182" s="12">
        <v>0</v>
      </c>
      <c r="AJ1182" s="12">
        <v>0</v>
      </c>
      <c r="AK1182" s="12">
        <v>0</v>
      </c>
      <c r="AL1182" s="16"/>
      <c r="AM1182" s="12" t="s">
        <v>1500</v>
      </c>
      <c r="AN1182" s="27">
        <f>VLOOKUP(Table24[[#This Row],[USD conversion]],Sheet2!A:B,2,FALSE)</f>
        <v>1</v>
      </c>
      <c r="AO1182" s="28">
        <f>Table24[[#This Row],[Min Charge]]*Table24[[#This Row],[Conversion Rate]]</f>
        <v>128</v>
      </c>
      <c r="AP1182" s="28">
        <f>Table24[[#This Row],[45]]*Table24[[#This Row],[Conversion Rate]]</f>
        <v>1.44</v>
      </c>
      <c r="AQ1182" s="28">
        <f>Table24[[#This Row],[100]]*Table24[[#This Row],[Conversion Rate]]</f>
        <v>1.44</v>
      </c>
      <c r="AR1182" s="28">
        <f>Table24[[#This Row],[200]]*Table24[[#This Row],[Conversion Rate]]</f>
        <v>1.36</v>
      </c>
      <c r="AS1182" s="28">
        <f>Table24[[#This Row],[300]]*Table24[[#This Row],[Conversion Rate]]</f>
        <v>1.28</v>
      </c>
      <c r="AT1182" s="28">
        <f>Table24[[#This Row],[500]]*Table24[[#This Row],[Conversion Rate]]</f>
        <v>1.2</v>
      </c>
      <c r="AU1182" s="28">
        <f>Table24[[#This Row],[1000]]*Table24[[#This Row],[Conversion Rate]]</f>
        <v>0</v>
      </c>
      <c r="AV1182" s="28">
        <f>Table24[[#This Row],[2500]]*Table24[[#This Row],[Conversion Rate]]</f>
        <v>0</v>
      </c>
      <c r="AW1182" s="28" t="e">
        <f>Table24[[#This Row],[5000]]*Table24[[#This Row],[Conversion Rate]]</f>
        <v>#VALUE!</v>
      </c>
      <c r="AX1182" s="28">
        <f>Table24[[#This Row],[All In/ ++]]</f>
        <v>0</v>
      </c>
      <c r="AY1182" s="28">
        <f>Table24[[#This Row],[FSC]]*Table24[[#This Row],[Conversion Rate]]</f>
        <v>0</v>
      </c>
      <c r="AZ1182" s="28" t="e">
        <f>Table24[[#This Row],[SSC]]*Table24[[#This Row],[Conversion Rate]]</f>
        <v>#VALUE!</v>
      </c>
      <c r="BA1182" s="28">
        <f>Table24[[#This Row],[Screening]]*Table24[[#This Row],[Conversion Rate]]</f>
        <v>0</v>
      </c>
      <c r="BB1182" s="28">
        <f>Table24[[#This Row],[Other Charges]]*Table24[[#This Row],[Conversion Rate]]</f>
        <v>0</v>
      </c>
      <c r="BC1182" s="28">
        <f>Table24[[#This Row],[Dry Ice Charge]]*Table24[[#This Row],[Conversion Rate]]</f>
        <v>0</v>
      </c>
      <c r="BD1182" s="28">
        <f>Table24[[#This Row],[SAF/kg]]*Table24[[#This Row],[Conversion Rate]]</f>
        <v>0</v>
      </c>
      <c r="BE1182" s="30" cm="1">
        <f t="array" ref="BE1182">IF(COUNTIFS(F$20:F$1213,F1182,G$20:G$1213,G1182)&gt;1,
    _xlfn.PERCENTRANK.INC(
        _xlfn._xlws.FILTER(AO$20:AO$1213, (F$20:F$1213=F1182)*(G$20:G$1213=G1182)*ISNUMBER(AO$20:AO$1213)),
        AO1182
    ),
    0
)</f>
        <v>0.2</v>
      </c>
      <c r="BF1182" s="28" t="str">
        <f t="shared" si="18"/>
        <v>Green</v>
      </c>
    </row>
    <row r="1183" spans="3:58" hidden="1">
      <c r="C1183" s="6" t="s">
        <v>20</v>
      </c>
      <c r="D1183" s="4" t="s">
        <v>472</v>
      </c>
      <c r="E1183" s="4" t="s">
        <v>22</v>
      </c>
      <c r="F1183" s="4" t="s">
        <v>37</v>
      </c>
      <c r="G1183" s="4" t="s">
        <v>181</v>
      </c>
      <c r="H1183" s="4" t="s">
        <v>799</v>
      </c>
      <c r="I1183" s="4" t="s">
        <v>808</v>
      </c>
      <c r="J1183" s="4" t="s">
        <v>776</v>
      </c>
      <c r="K1183" s="4" t="s">
        <v>777</v>
      </c>
      <c r="L118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PharmaYesExpressLAXNRTUSJPAMERICASAPAC</v>
      </c>
      <c r="M1183" s="7">
        <v>18783.142453600001</v>
      </c>
      <c r="N1183" s="4">
        <v>1192</v>
      </c>
      <c r="O1183" s="13">
        <v>15.757669843624162</v>
      </c>
      <c r="P1183" s="8" t="s">
        <v>1110</v>
      </c>
      <c r="Q1183" s="12" t="s">
        <v>472</v>
      </c>
      <c r="R1183" s="12" t="s">
        <v>792</v>
      </c>
      <c r="S1183" s="12" t="s">
        <v>216</v>
      </c>
      <c r="T1183" s="12" t="s">
        <v>859</v>
      </c>
      <c r="U1183" s="22">
        <v>0</v>
      </c>
      <c r="V1183" s="12">
        <v>128</v>
      </c>
      <c r="W1183" s="12">
        <v>1.76</v>
      </c>
      <c r="X1183" s="12">
        <v>1.76</v>
      </c>
      <c r="Y1183" s="12">
        <v>1.68</v>
      </c>
      <c r="Z1183" s="12">
        <v>1.6</v>
      </c>
      <c r="AA1183" s="12">
        <v>1.52</v>
      </c>
      <c r="AB1183" s="12"/>
      <c r="AC1183" s="12"/>
      <c r="AD1183" s="12" t="s">
        <v>888</v>
      </c>
      <c r="AE1183" s="12">
        <v>0</v>
      </c>
      <c r="AF1183" s="12">
        <v>0</v>
      </c>
      <c r="AG1183" s="12" t="s">
        <v>1101</v>
      </c>
      <c r="AH1183" s="12">
        <v>0</v>
      </c>
      <c r="AI1183" s="12">
        <v>0</v>
      </c>
      <c r="AJ1183" s="12">
        <v>0</v>
      </c>
      <c r="AK1183" s="12">
        <v>0</v>
      </c>
      <c r="AL1183" s="16"/>
      <c r="AM1183" s="12" t="s">
        <v>1500</v>
      </c>
      <c r="AN1183" s="27">
        <f>VLOOKUP(Table24[[#This Row],[USD conversion]],Sheet2!A:B,2,FALSE)</f>
        <v>1</v>
      </c>
      <c r="AO1183" s="28">
        <f>Table24[[#This Row],[Min Charge]]*Table24[[#This Row],[Conversion Rate]]</f>
        <v>128</v>
      </c>
      <c r="AP1183" s="28">
        <f>Table24[[#This Row],[45]]*Table24[[#This Row],[Conversion Rate]]</f>
        <v>1.76</v>
      </c>
      <c r="AQ1183" s="28">
        <f>Table24[[#This Row],[100]]*Table24[[#This Row],[Conversion Rate]]</f>
        <v>1.76</v>
      </c>
      <c r="AR1183" s="28">
        <f>Table24[[#This Row],[200]]*Table24[[#This Row],[Conversion Rate]]</f>
        <v>1.68</v>
      </c>
      <c r="AS1183" s="28">
        <f>Table24[[#This Row],[300]]*Table24[[#This Row],[Conversion Rate]]</f>
        <v>1.6</v>
      </c>
      <c r="AT1183" s="28">
        <f>Table24[[#This Row],[500]]*Table24[[#This Row],[Conversion Rate]]</f>
        <v>1.52</v>
      </c>
      <c r="AU1183" s="28">
        <f>Table24[[#This Row],[1000]]*Table24[[#This Row],[Conversion Rate]]</f>
        <v>0</v>
      </c>
      <c r="AV1183" s="28">
        <f>Table24[[#This Row],[2500]]*Table24[[#This Row],[Conversion Rate]]</f>
        <v>0</v>
      </c>
      <c r="AW1183" s="28" t="e">
        <f>Table24[[#This Row],[5000]]*Table24[[#This Row],[Conversion Rate]]</f>
        <v>#VALUE!</v>
      </c>
      <c r="AX1183" s="28">
        <f>Table24[[#This Row],[All In/ ++]]</f>
        <v>0</v>
      </c>
      <c r="AY1183" s="28">
        <f>Table24[[#This Row],[FSC]]*Table24[[#This Row],[Conversion Rate]]</f>
        <v>0</v>
      </c>
      <c r="AZ1183" s="28" t="e">
        <f>Table24[[#This Row],[SSC]]*Table24[[#This Row],[Conversion Rate]]</f>
        <v>#VALUE!</v>
      </c>
      <c r="BA1183" s="28">
        <f>Table24[[#This Row],[Screening]]*Table24[[#This Row],[Conversion Rate]]</f>
        <v>0</v>
      </c>
      <c r="BB1183" s="28">
        <f>Table24[[#This Row],[Other Charges]]*Table24[[#This Row],[Conversion Rate]]</f>
        <v>0</v>
      </c>
      <c r="BC1183" s="28">
        <f>Table24[[#This Row],[Dry Ice Charge]]*Table24[[#This Row],[Conversion Rate]]</f>
        <v>0</v>
      </c>
      <c r="BD1183" s="28">
        <f>Table24[[#This Row],[SAF/kg]]*Table24[[#This Row],[Conversion Rate]]</f>
        <v>0</v>
      </c>
      <c r="BE1183" s="30" cm="1">
        <f t="array" ref="BE1183">IF(COUNTIFS(F$20:F$1213,F1183,G$20:G$1213,G1183)&gt;1,
    _xlfn.PERCENTRANK.INC(
        _xlfn._xlws.FILTER(AO$20:AO$1213, (F$20:F$1213=F1183)*(G$20:G$1213=G1183)*ISNUMBER(AO$20:AO$1213)),
        AO1183
    ),
    0
)</f>
        <v>0.125</v>
      </c>
      <c r="BF1183" s="28" t="str">
        <f t="shared" si="18"/>
        <v>Green</v>
      </c>
    </row>
    <row r="1184" spans="3:58" hidden="1">
      <c r="C1184" s="6" t="s">
        <v>20</v>
      </c>
      <c r="D1184" s="4" t="s">
        <v>472</v>
      </c>
      <c r="E1184" s="4" t="s">
        <v>22</v>
      </c>
      <c r="F1184" s="4" t="s">
        <v>37</v>
      </c>
      <c r="G1184" s="4" t="s">
        <v>190</v>
      </c>
      <c r="H1184" s="4" t="s">
        <v>799</v>
      </c>
      <c r="I1184" s="4" t="s">
        <v>801</v>
      </c>
      <c r="J1184" s="4" t="s">
        <v>776</v>
      </c>
      <c r="K1184" s="4" t="s">
        <v>777</v>
      </c>
      <c r="L118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PharmaYesExpressLAXPVGUSCNAMERICASAPAC</v>
      </c>
      <c r="M1184" s="7">
        <v>18058.13</v>
      </c>
      <c r="N1184" s="4">
        <v>768</v>
      </c>
      <c r="O1184" s="13">
        <v>23.513190104166668</v>
      </c>
      <c r="P1184" s="8" t="s">
        <v>1110</v>
      </c>
      <c r="Q1184" s="12" t="s">
        <v>472</v>
      </c>
      <c r="R1184" s="12" t="s">
        <v>792</v>
      </c>
      <c r="S1184" s="12" t="s">
        <v>216</v>
      </c>
      <c r="T1184" s="12" t="s">
        <v>859</v>
      </c>
      <c r="U1184" s="22">
        <v>0</v>
      </c>
      <c r="V1184" s="12">
        <v>128</v>
      </c>
      <c r="W1184" s="12">
        <v>2.3199999999999998</v>
      </c>
      <c r="X1184" s="12">
        <v>2.3199999999999998</v>
      </c>
      <c r="Y1184" s="12">
        <v>2.2400000000000002</v>
      </c>
      <c r="Z1184" s="12">
        <v>2.16</v>
      </c>
      <c r="AA1184" s="12">
        <v>2.08</v>
      </c>
      <c r="AB1184" s="12"/>
      <c r="AC1184" s="12"/>
      <c r="AD1184" s="12" t="s">
        <v>888</v>
      </c>
      <c r="AE1184" s="12">
        <v>0</v>
      </c>
      <c r="AF1184" s="12">
        <v>0</v>
      </c>
      <c r="AG1184" s="12" t="s">
        <v>1101</v>
      </c>
      <c r="AH1184" s="12">
        <v>0</v>
      </c>
      <c r="AI1184" s="12">
        <v>0</v>
      </c>
      <c r="AJ1184" s="12">
        <v>0</v>
      </c>
      <c r="AK1184" s="12">
        <v>0</v>
      </c>
      <c r="AL1184" s="16"/>
      <c r="AM1184" s="12" t="s">
        <v>1500</v>
      </c>
      <c r="AN1184" s="27">
        <f>VLOOKUP(Table24[[#This Row],[USD conversion]],Sheet2!A:B,2,FALSE)</f>
        <v>1</v>
      </c>
      <c r="AO1184" s="28">
        <f>Table24[[#This Row],[Min Charge]]*Table24[[#This Row],[Conversion Rate]]</f>
        <v>128</v>
      </c>
      <c r="AP1184" s="28">
        <f>Table24[[#This Row],[45]]*Table24[[#This Row],[Conversion Rate]]</f>
        <v>2.3199999999999998</v>
      </c>
      <c r="AQ1184" s="28">
        <f>Table24[[#This Row],[100]]*Table24[[#This Row],[Conversion Rate]]</f>
        <v>2.3199999999999998</v>
      </c>
      <c r="AR1184" s="28">
        <f>Table24[[#This Row],[200]]*Table24[[#This Row],[Conversion Rate]]</f>
        <v>2.2400000000000002</v>
      </c>
      <c r="AS1184" s="28">
        <f>Table24[[#This Row],[300]]*Table24[[#This Row],[Conversion Rate]]</f>
        <v>2.16</v>
      </c>
      <c r="AT1184" s="28">
        <f>Table24[[#This Row],[500]]*Table24[[#This Row],[Conversion Rate]]</f>
        <v>2.08</v>
      </c>
      <c r="AU1184" s="28">
        <f>Table24[[#This Row],[1000]]*Table24[[#This Row],[Conversion Rate]]</f>
        <v>0</v>
      </c>
      <c r="AV1184" s="28">
        <f>Table24[[#This Row],[2500]]*Table24[[#This Row],[Conversion Rate]]</f>
        <v>0</v>
      </c>
      <c r="AW1184" s="28" t="e">
        <f>Table24[[#This Row],[5000]]*Table24[[#This Row],[Conversion Rate]]</f>
        <v>#VALUE!</v>
      </c>
      <c r="AX1184" s="28">
        <f>Table24[[#This Row],[All In/ ++]]</f>
        <v>0</v>
      </c>
      <c r="AY1184" s="28">
        <f>Table24[[#This Row],[FSC]]*Table24[[#This Row],[Conversion Rate]]</f>
        <v>0</v>
      </c>
      <c r="AZ1184" s="28" t="e">
        <f>Table24[[#This Row],[SSC]]*Table24[[#This Row],[Conversion Rate]]</f>
        <v>#VALUE!</v>
      </c>
      <c r="BA1184" s="28">
        <f>Table24[[#This Row],[Screening]]*Table24[[#This Row],[Conversion Rate]]</f>
        <v>0</v>
      </c>
      <c r="BB1184" s="28">
        <f>Table24[[#This Row],[Other Charges]]*Table24[[#This Row],[Conversion Rate]]</f>
        <v>0</v>
      </c>
      <c r="BC1184" s="28">
        <f>Table24[[#This Row],[Dry Ice Charge]]*Table24[[#This Row],[Conversion Rate]]</f>
        <v>0</v>
      </c>
      <c r="BD1184" s="28">
        <f>Table24[[#This Row],[SAF/kg]]*Table24[[#This Row],[Conversion Rate]]</f>
        <v>0</v>
      </c>
      <c r="BE1184" s="30" cm="1">
        <f t="array" ref="BE1184">IF(COUNTIFS(F$20:F$1213,F1184,G$20:G$1213,G1184)&gt;1,
    _xlfn.PERCENTRANK.INC(
        _xlfn._xlws.FILTER(AO$20:AO$1213, (F$20:F$1213=F1184)*(G$20:G$1213=G1184)*ISNUMBER(AO$20:AO$1213)),
        AO1184
    ),
    0
)</f>
        <v>0.16600000000000001</v>
      </c>
      <c r="BF1184" s="28" t="str">
        <f t="shared" si="18"/>
        <v>Green</v>
      </c>
    </row>
    <row r="1185" spans="3:58" hidden="1">
      <c r="C1185" s="6" t="s">
        <v>20</v>
      </c>
      <c r="D1185" s="4" t="s">
        <v>472</v>
      </c>
      <c r="E1185" s="4" t="s">
        <v>22</v>
      </c>
      <c r="F1185" s="4" t="s">
        <v>37</v>
      </c>
      <c r="G1185" s="4" t="s">
        <v>27</v>
      </c>
      <c r="H1185" s="4" t="s">
        <v>799</v>
      </c>
      <c r="I1185" s="4" t="s">
        <v>810</v>
      </c>
      <c r="J1185" s="4" t="s">
        <v>776</v>
      </c>
      <c r="K1185" s="4" t="s">
        <v>777</v>
      </c>
      <c r="L118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PharmaYesExpressLAXSINUSSGAMERICASAPAC</v>
      </c>
      <c r="M1185" s="7">
        <v>9787.5968860000012</v>
      </c>
      <c r="N1185" s="4">
        <v>503</v>
      </c>
      <c r="O1185" s="13">
        <v>19.458443113320083</v>
      </c>
      <c r="P1185" s="8" t="s">
        <v>1110</v>
      </c>
      <c r="Q1185" s="12" t="s">
        <v>472</v>
      </c>
      <c r="R1185" s="12" t="s">
        <v>792</v>
      </c>
      <c r="S1185" s="12" t="s">
        <v>216</v>
      </c>
      <c r="T1185" s="12" t="s">
        <v>859</v>
      </c>
      <c r="U1185" s="22">
        <v>0</v>
      </c>
      <c r="V1185" s="12">
        <v>128</v>
      </c>
      <c r="W1185" s="12">
        <v>3.2</v>
      </c>
      <c r="X1185" s="12">
        <v>3.2</v>
      </c>
      <c r="Y1185" s="12">
        <v>3.12</v>
      </c>
      <c r="Z1185" s="12">
        <v>3.04</v>
      </c>
      <c r="AA1185" s="12">
        <v>2.96</v>
      </c>
      <c r="AB1185" s="12"/>
      <c r="AC1185" s="12"/>
      <c r="AD1185" s="12" t="s">
        <v>888</v>
      </c>
      <c r="AE1185" s="12">
        <v>0</v>
      </c>
      <c r="AF1185" s="12">
        <v>0</v>
      </c>
      <c r="AG1185" s="12" t="s">
        <v>1101</v>
      </c>
      <c r="AH1185" s="12">
        <v>0</v>
      </c>
      <c r="AI1185" s="12">
        <v>0</v>
      </c>
      <c r="AJ1185" s="12">
        <v>0</v>
      </c>
      <c r="AK1185" s="12">
        <v>0</v>
      </c>
      <c r="AL1185" s="16"/>
      <c r="AM1185" s="12" t="s">
        <v>1500</v>
      </c>
      <c r="AN1185" s="27">
        <f>VLOOKUP(Table24[[#This Row],[USD conversion]],Sheet2!A:B,2,FALSE)</f>
        <v>1</v>
      </c>
      <c r="AO1185" s="28">
        <f>Table24[[#This Row],[Min Charge]]*Table24[[#This Row],[Conversion Rate]]</f>
        <v>128</v>
      </c>
      <c r="AP1185" s="28">
        <f>Table24[[#This Row],[45]]*Table24[[#This Row],[Conversion Rate]]</f>
        <v>3.2</v>
      </c>
      <c r="AQ1185" s="28">
        <f>Table24[[#This Row],[100]]*Table24[[#This Row],[Conversion Rate]]</f>
        <v>3.2</v>
      </c>
      <c r="AR1185" s="28">
        <f>Table24[[#This Row],[200]]*Table24[[#This Row],[Conversion Rate]]</f>
        <v>3.12</v>
      </c>
      <c r="AS1185" s="28">
        <f>Table24[[#This Row],[300]]*Table24[[#This Row],[Conversion Rate]]</f>
        <v>3.04</v>
      </c>
      <c r="AT1185" s="28">
        <f>Table24[[#This Row],[500]]*Table24[[#This Row],[Conversion Rate]]</f>
        <v>2.96</v>
      </c>
      <c r="AU1185" s="28">
        <f>Table24[[#This Row],[1000]]*Table24[[#This Row],[Conversion Rate]]</f>
        <v>0</v>
      </c>
      <c r="AV1185" s="28">
        <f>Table24[[#This Row],[2500]]*Table24[[#This Row],[Conversion Rate]]</f>
        <v>0</v>
      </c>
      <c r="AW1185" s="28" t="e">
        <f>Table24[[#This Row],[5000]]*Table24[[#This Row],[Conversion Rate]]</f>
        <v>#VALUE!</v>
      </c>
      <c r="AX1185" s="28">
        <f>Table24[[#This Row],[All In/ ++]]</f>
        <v>0</v>
      </c>
      <c r="AY1185" s="28">
        <f>Table24[[#This Row],[FSC]]*Table24[[#This Row],[Conversion Rate]]</f>
        <v>0</v>
      </c>
      <c r="AZ1185" s="28" t="e">
        <f>Table24[[#This Row],[SSC]]*Table24[[#This Row],[Conversion Rate]]</f>
        <v>#VALUE!</v>
      </c>
      <c r="BA1185" s="28">
        <f>Table24[[#This Row],[Screening]]*Table24[[#This Row],[Conversion Rate]]</f>
        <v>0</v>
      </c>
      <c r="BB1185" s="28">
        <f>Table24[[#This Row],[Other Charges]]*Table24[[#This Row],[Conversion Rate]]</f>
        <v>0</v>
      </c>
      <c r="BC1185" s="28">
        <f>Table24[[#This Row],[Dry Ice Charge]]*Table24[[#This Row],[Conversion Rate]]</f>
        <v>0</v>
      </c>
      <c r="BD1185" s="28">
        <f>Table24[[#This Row],[SAF/kg]]*Table24[[#This Row],[Conversion Rate]]</f>
        <v>0</v>
      </c>
      <c r="BE1185" s="30" cm="1">
        <f t="array" ref="BE1185">IF(COUNTIFS(F$20:F$1213,F1185,G$20:G$1213,G1185)&gt;1,
    _xlfn.PERCENTRANK.INC(
        _xlfn._xlws.FILTER(AO$20:AO$1213, (F$20:F$1213=F1185)*(G$20:G$1213=G1185)*ISNUMBER(AO$20:AO$1213)),
        AO1185
    ),
    0
)</f>
        <v>0.16600000000000001</v>
      </c>
      <c r="BF1185" s="28" t="str">
        <f t="shared" si="18"/>
        <v>Green</v>
      </c>
    </row>
    <row r="1186" spans="3:58" hidden="1">
      <c r="C1186" s="6" t="s">
        <v>20</v>
      </c>
      <c r="D1186" s="4" t="s">
        <v>472</v>
      </c>
      <c r="E1186" s="4" t="s">
        <v>22</v>
      </c>
      <c r="F1186" s="4" t="s">
        <v>37</v>
      </c>
      <c r="G1186" s="4" t="s">
        <v>106</v>
      </c>
      <c r="H1186" s="4" t="s">
        <v>799</v>
      </c>
      <c r="I1186" s="4" t="s">
        <v>816</v>
      </c>
      <c r="J1186" s="4" t="s">
        <v>776</v>
      </c>
      <c r="K1186" s="4" t="s">
        <v>777</v>
      </c>
      <c r="L118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PharmaYesExpressLAXSYDUSAUAMERICASAPAC</v>
      </c>
      <c r="M1186" s="7">
        <v>13016.547497200025</v>
      </c>
      <c r="N1186" s="4">
        <v>529</v>
      </c>
      <c r="O1186" s="13">
        <v>24.605949900189081</v>
      </c>
      <c r="P1186" s="8" t="s">
        <v>1110</v>
      </c>
      <c r="Q1186" s="12" t="s">
        <v>472</v>
      </c>
      <c r="R1186" s="12" t="s">
        <v>792</v>
      </c>
      <c r="S1186" s="12" t="s">
        <v>216</v>
      </c>
      <c r="T1186" s="12" t="s">
        <v>859</v>
      </c>
      <c r="U1186" s="22">
        <v>0</v>
      </c>
      <c r="V1186" s="12">
        <v>384</v>
      </c>
      <c r="W1186" s="12">
        <v>5.84</v>
      </c>
      <c r="X1186" s="12">
        <v>5.84</v>
      </c>
      <c r="Y1186" s="12">
        <v>5.76</v>
      </c>
      <c r="Z1186" s="12">
        <v>5.68</v>
      </c>
      <c r="AA1186" s="12">
        <v>5.6</v>
      </c>
      <c r="AB1186" s="12"/>
      <c r="AC1186" s="12"/>
      <c r="AD1186" s="12" t="s">
        <v>888</v>
      </c>
      <c r="AE1186" s="12">
        <v>0</v>
      </c>
      <c r="AF1186" s="12">
        <v>0</v>
      </c>
      <c r="AG1186" s="12" t="s">
        <v>1101</v>
      </c>
      <c r="AH1186" s="12">
        <v>0</v>
      </c>
      <c r="AI1186" s="12">
        <v>0</v>
      </c>
      <c r="AJ1186" s="12">
        <v>0</v>
      </c>
      <c r="AK1186" s="12">
        <v>0</v>
      </c>
      <c r="AL1186" s="16"/>
      <c r="AM1186" s="12" t="s">
        <v>1500</v>
      </c>
      <c r="AN1186" s="27">
        <f>VLOOKUP(Table24[[#This Row],[USD conversion]],Sheet2!A:B,2,FALSE)</f>
        <v>1</v>
      </c>
      <c r="AO1186" s="28">
        <f>Table24[[#This Row],[Min Charge]]*Table24[[#This Row],[Conversion Rate]]</f>
        <v>384</v>
      </c>
      <c r="AP1186" s="28">
        <f>Table24[[#This Row],[45]]*Table24[[#This Row],[Conversion Rate]]</f>
        <v>5.84</v>
      </c>
      <c r="AQ1186" s="28">
        <f>Table24[[#This Row],[100]]*Table24[[#This Row],[Conversion Rate]]</f>
        <v>5.84</v>
      </c>
      <c r="AR1186" s="28">
        <f>Table24[[#This Row],[200]]*Table24[[#This Row],[Conversion Rate]]</f>
        <v>5.76</v>
      </c>
      <c r="AS1186" s="28">
        <f>Table24[[#This Row],[300]]*Table24[[#This Row],[Conversion Rate]]</f>
        <v>5.68</v>
      </c>
      <c r="AT1186" s="28">
        <f>Table24[[#This Row],[500]]*Table24[[#This Row],[Conversion Rate]]</f>
        <v>5.6</v>
      </c>
      <c r="AU1186" s="28">
        <f>Table24[[#This Row],[1000]]*Table24[[#This Row],[Conversion Rate]]</f>
        <v>0</v>
      </c>
      <c r="AV1186" s="28">
        <f>Table24[[#This Row],[2500]]*Table24[[#This Row],[Conversion Rate]]</f>
        <v>0</v>
      </c>
      <c r="AW1186" s="28" t="e">
        <f>Table24[[#This Row],[5000]]*Table24[[#This Row],[Conversion Rate]]</f>
        <v>#VALUE!</v>
      </c>
      <c r="AX1186" s="28">
        <f>Table24[[#This Row],[All In/ ++]]</f>
        <v>0</v>
      </c>
      <c r="AY1186" s="28">
        <f>Table24[[#This Row],[FSC]]*Table24[[#This Row],[Conversion Rate]]</f>
        <v>0</v>
      </c>
      <c r="AZ1186" s="28" t="e">
        <f>Table24[[#This Row],[SSC]]*Table24[[#This Row],[Conversion Rate]]</f>
        <v>#VALUE!</v>
      </c>
      <c r="BA1186" s="28">
        <f>Table24[[#This Row],[Screening]]*Table24[[#This Row],[Conversion Rate]]</f>
        <v>0</v>
      </c>
      <c r="BB1186" s="28">
        <f>Table24[[#This Row],[Other Charges]]*Table24[[#This Row],[Conversion Rate]]</f>
        <v>0</v>
      </c>
      <c r="BC1186" s="28">
        <f>Table24[[#This Row],[Dry Ice Charge]]*Table24[[#This Row],[Conversion Rate]]</f>
        <v>0</v>
      </c>
      <c r="BD1186" s="28">
        <f>Table24[[#This Row],[SAF/kg]]*Table24[[#This Row],[Conversion Rate]]</f>
        <v>0</v>
      </c>
      <c r="BE1186" s="30" cm="1">
        <f t="array" ref="BE1186">IF(COUNTIFS(F$20:F$1213,F1186,G$20:G$1213,G1186)&gt;1,
    _xlfn.PERCENTRANK.INC(
        _xlfn._xlws.FILTER(AO$20:AO$1213, (F$20:F$1213=F1186)*(G$20:G$1213=G1186)*ISNUMBER(AO$20:AO$1213)),
        AO1186
    ),
    0
)</f>
        <v>0.8</v>
      </c>
      <c r="BF1186" s="28" t="str">
        <f t="shared" si="18"/>
        <v>Red</v>
      </c>
    </row>
    <row r="1187" spans="3:58" hidden="1">
      <c r="C1187" s="6" t="s">
        <v>20</v>
      </c>
      <c r="D1187" s="4" t="s">
        <v>472</v>
      </c>
      <c r="E1187" s="4" t="s">
        <v>22</v>
      </c>
      <c r="F1187" s="4" t="s">
        <v>86</v>
      </c>
      <c r="G1187" s="4" t="s">
        <v>122</v>
      </c>
      <c r="H1187" s="4" t="s">
        <v>795</v>
      </c>
      <c r="I1187" s="4" t="s">
        <v>812</v>
      </c>
      <c r="J1187" s="4" t="s">
        <v>778</v>
      </c>
      <c r="K1187" s="4" t="s">
        <v>776</v>
      </c>
      <c r="L118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PharmaYesExpressLHRGRUGBBREMEAAMERICAS</v>
      </c>
      <c r="M1187" s="7">
        <v>8847.9599999999991</v>
      </c>
      <c r="N1187" s="4">
        <v>294</v>
      </c>
      <c r="O1187" s="13">
        <v>30.095102040816325</v>
      </c>
      <c r="P1187" s="8" t="s">
        <v>1110</v>
      </c>
      <c r="Q1187" s="12" t="s">
        <v>472</v>
      </c>
      <c r="R1187" s="12" t="s">
        <v>792</v>
      </c>
      <c r="S1187" s="12" t="s">
        <v>1102</v>
      </c>
      <c r="T1187" s="12" t="s">
        <v>861</v>
      </c>
      <c r="U1187" s="22">
        <v>0</v>
      </c>
      <c r="V1187" s="12">
        <v>80</v>
      </c>
      <c r="W1187" s="12">
        <v>3.76</v>
      </c>
      <c r="X1187" s="12">
        <v>3.68</v>
      </c>
      <c r="Y1187" s="12">
        <v>3.68</v>
      </c>
      <c r="Z1187" s="12">
        <v>3.6</v>
      </c>
      <c r="AA1187" s="12">
        <v>3.52</v>
      </c>
      <c r="AB1187" s="12"/>
      <c r="AC1187" s="12"/>
      <c r="AD1187" s="12" t="s">
        <v>888</v>
      </c>
      <c r="AE1187" s="12">
        <v>0</v>
      </c>
      <c r="AF1187" s="12">
        <v>0</v>
      </c>
      <c r="AG1187" s="12" t="s">
        <v>1101</v>
      </c>
      <c r="AH1187" s="12">
        <v>0</v>
      </c>
      <c r="AI1187" s="12">
        <v>0</v>
      </c>
      <c r="AJ1187" s="12">
        <v>0</v>
      </c>
      <c r="AK1187" s="12">
        <v>0</v>
      </c>
      <c r="AL1187" s="16"/>
      <c r="AM1187" s="12" t="s">
        <v>1504</v>
      </c>
      <c r="AN1187" s="27">
        <f>VLOOKUP(Table24[[#This Row],[USD conversion]],Sheet2!A:B,2,FALSE)</f>
        <v>1.3593999999999999</v>
      </c>
      <c r="AO1187" s="28">
        <f>Table24[[#This Row],[Min Charge]]*Table24[[#This Row],[Conversion Rate]]</f>
        <v>108.752</v>
      </c>
      <c r="AP1187" s="28">
        <f>Table24[[#This Row],[45]]*Table24[[#This Row],[Conversion Rate]]</f>
        <v>5.1113439999999999</v>
      </c>
      <c r="AQ1187" s="28">
        <f>Table24[[#This Row],[100]]*Table24[[#This Row],[Conversion Rate]]</f>
        <v>5.0025919999999999</v>
      </c>
      <c r="AR1187" s="28">
        <f>Table24[[#This Row],[200]]*Table24[[#This Row],[Conversion Rate]]</f>
        <v>5.0025919999999999</v>
      </c>
      <c r="AS1187" s="28">
        <f>Table24[[#This Row],[300]]*Table24[[#This Row],[Conversion Rate]]</f>
        <v>4.89384</v>
      </c>
      <c r="AT1187" s="28">
        <f>Table24[[#This Row],[500]]*Table24[[#This Row],[Conversion Rate]]</f>
        <v>4.785088</v>
      </c>
      <c r="AU1187" s="28">
        <f>Table24[[#This Row],[1000]]*Table24[[#This Row],[Conversion Rate]]</f>
        <v>0</v>
      </c>
      <c r="AV1187" s="28">
        <f>Table24[[#This Row],[2500]]*Table24[[#This Row],[Conversion Rate]]</f>
        <v>0</v>
      </c>
      <c r="AW1187" s="28" t="e">
        <f>Table24[[#This Row],[5000]]*Table24[[#This Row],[Conversion Rate]]</f>
        <v>#VALUE!</v>
      </c>
      <c r="AX1187" s="28">
        <f>Table24[[#This Row],[All In/ ++]]</f>
        <v>0</v>
      </c>
      <c r="AY1187" s="28">
        <f>Table24[[#This Row],[FSC]]*Table24[[#This Row],[Conversion Rate]]</f>
        <v>0</v>
      </c>
      <c r="AZ1187" s="28" t="e">
        <f>Table24[[#This Row],[SSC]]*Table24[[#This Row],[Conversion Rate]]</f>
        <v>#VALUE!</v>
      </c>
      <c r="BA1187" s="28">
        <f>Table24[[#This Row],[Screening]]*Table24[[#This Row],[Conversion Rate]]</f>
        <v>0</v>
      </c>
      <c r="BB1187" s="28">
        <f>Table24[[#This Row],[Other Charges]]*Table24[[#This Row],[Conversion Rate]]</f>
        <v>0</v>
      </c>
      <c r="BC1187" s="28">
        <f>Table24[[#This Row],[Dry Ice Charge]]*Table24[[#This Row],[Conversion Rate]]</f>
        <v>0</v>
      </c>
      <c r="BD1187" s="28">
        <f>Table24[[#This Row],[SAF/kg]]*Table24[[#This Row],[Conversion Rate]]</f>
        <v>0</v>
      </c>
      <c r="BE1187" s="30" cm="1">
        <f t="array" ref="BE1187">IF(COUNTIFS(F$20:F$1213,F1187,G$20:G$1213,G1187)&gt;1,
    _xlfn.PERCENTRANK.INC(
        _xlfn._xlws.FILTER(AO$20:AO$1213, (F$20:F$1213=F1187)*(G$20:G$1213=G1187)*ISNUMBER(AO$20:AO$1213)),
        AO1187
    ),
    0
)</f>
        <v>0</v>
      </c>
      <c r="BF1187" s="28" t="str">
        <f t="shared" si="18"/>
        <v>Green</v>
      </c>
    </row>
    <row r="1188" spans="3:58" hidden="1">
      <c r="C1188" s="6" t="s">
        <v>20</v>
      </c>
      <c r="D1188" s="4" t="s">
        <v>472</v>
      </c>
      <c r="E1188" s="4" t="s">
        <v>22</v>
      </c>
      <c r="F1188" s="4" t="s">
        <v>86</v>
      </c>
      <c r="G1188" s="4" t="s">
        <v>110</v>
      </c>
      <c r="H1188" s="4" t="s">
        <v>795</v>
      </c>
      <c r="I1188" s="4" t="s">
        <v>809</v>
      </c>
      <c r="J1188" s="4" t="s">
        <v>778</v>
      </c>
      <c r="K1188" s="4" t="s">
        <v>777</v>
      </c>
      <c r="L118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PharmaYesExpressLHRICNGBKREMEAAPAC</v>
      </c>
      <c r="M1188" s="7">
        <v>15980.610000000011</v>
      </c>
      <c r="N1188" s="4">
        <v>926</v>
      </c>
      <c r="O1188" s="13">
        <v>17.257678185745153</v>
      </c>
      <c r="P1188" s="8" t="s">
        <v>1110</v>
      </c>
      <c r="Q1188" s="12" t="s">
        <v>472</v>
      </c>
      <c r="R1188" s="12" t="s">
        <v>792</v>
      </c>
      <c r="S1188" s="12" t="s">
        <v>1102</v>
      </c>
      <c r="T1188" s="12" t="s">
        <v>861</v>
      </c>
      <c r="U1188" s="22">
        <v>0</v>
      </c>
      <c r="V1188" s="12">
        <v>96</v>
      </c>
      <c r="W1188" s="12">
        <v>2.72</v>
      </c>
      <c r="X1188" s="12">
        <v>2.56</v>
      </c>
      <c r="Y1188" s="12">
        <v>2.56</v>
      </c>
      <c r="Z1188" s="12">
        <v>2.3199999999999998</v>
      </c>
      <c r="AA1188" s="12">
        <v>2.16</v>
      </c>
      <c r="AB1188" s="12"/>
      <c r="AC1188" s="12"/>
      <c r="AD1188" s="12" t="s">
        <v>888</v>
      </c>
      <c r="AE1188" s="12">
        <v>0</v>
      </c>
      <c r="AF1188" s="12">
        <v>0</v>
      </c>
      <c r="AG1188" s="12" t="s">
        <v>1101</v>
      </c>
      <c r="AH1188" s="12">
        <v>0</v>
      </c>
      <c r="AI1188" s="12">
        <v>0</v>
      </c>
      <c r="AJ1188" s="12">
        <v>0</v>
      </c>
      <c r="AK1188" s="12">
        <v>0</v>
      </c>
      <c r="AL1188" s="16"/>
      <c r="AM1188" s="12" t="s">
        <v>1504</v>
      </c>
      <c r="AN1188" s="27">
        <f>VLOOKUP(Table24[[#This Row],[USD conversion]],Sheet2!A:B,2,FALSE)</f>
        <v>1.3593999999999999</v>
      </c>
      <c r="AO1188" s="28">
        <f>Table24[[#This Row],[Min Charge]]*Table24[[#This Row],[Conversion Rate]]</f>
        <v>130.50239999999999</v>
      </c>
      <c r="AP1188" s="28">
        <f>Table24[[#This Row],[45]]*Table24[[#This Row],[Conversion Rate]]</f>
        <v>3.697568</v>
      </c>
      <c r="AQ1188" s="28">
        <f>Table24[[#This Row],[100]]*Table24[[#This Row],[Conversion Rate]]</f>
        <v>3.480064</v>
      </c>
      <c r="AR1188" s="28">
        <f>Table24[[#This Row],[200]]*Table24[[#This Row],[Conversion Rate]]</f>
        <v>3.480064</v>
      </c>
      <c r="AS1188" s="28">
        <f>Table24[[#This Row],[300]]*Table24[[#This Row],[Conversion Rate]]</f>
        <v>3.1538079999999997</v>
      </c>
      <c r="AT1188" s="28">
        <f>Table24[[#This Row],[500]]*Table24[[#This Row],[Conversion Rate]]</f>
        <v>2.9363040000000002</v>
      </c>
      <c r="AU1188" s="28">
        <f>Table24[[#This Row],[1000]]*Table24[[#This Row],[Conversion Rate]]</f>
        <v>0</v>
      </c>
      <c r="AV1188" s="28">
        <f>Table24[[#This Row],[2500]]*Table24[[#This Row],[Conversion Rate]]</f>
        <v>0</v>
      </c>
      <c r="AW1188" s="28" t="e">
        <f>Table24[[#This Row],[5000]]*Table24[[#This Row],[Conversion Rate]]</f>
        <v>#VALUE!</v>
      </c>
      <c r="AX1188" s="28">
        <f>Table24[[#This Row],[All In/ ++]]</f>
        <v>0</v>
      </c>
      <c r="AY1188" s="28">
        <f>Table24[[#This Row],[FSC]]*Table24[[#This Row],[Conversion Rate]]</f>
        <v>0</v>
      </c>
      <c r="AZ1188" s="28" t="e">
        <f>Table24[[#This Row],[SSC]]*Table24[[#This Row],[Conversion Rate]]</f>
        <v>#VALUE!</v>
      </c>
      <c r="BA1188" s="28">
        <f>Table24[[#This Row],[Screening]]*Table24[[#This Row],[Conversion Rate]]</f>
        <v>0</v>
      </c>
      <c r="BB1188" s="28">
        <f>Table24[[#This Row],[Other Charges]]*Table24[[#This Row],[Conversion Rate]]</f>
        <v>0</v>
      </c>
      <c r="BC1188" s="28">
        <f>Table24[[#This Row],[Dry Ice Charge]]*Table24[[#This Row],[Conversion Rate]]</f>
        <v>0</v>
      </c>
      <c r="BD1188" s="28">
        <f>Table24[[#This Row],[SAF/kg]]*Table24[[#This Row],[Conversion Rate]]</f>
        <v>0</v>
      </c>
      <c r="BE1188" s="30" cm="1">
        <f t="array" ref="BE1188">IF(COUNTIFS(F$20:F$1213,F1188,G$20:G$1213,G1188)&gt;1,
    _xlfn.PERCENTRANK.INC(
        _xlfn._xlws.FILTER(AO$20:AO$1213, (F$20:F$1213=F1188)*(G$20:G$1213=G1188)*ISNUMBER(AO$20:AO$1213)),
        AO1188
    ),
    0
)</f>
        <v>0.57099999999999995</v>
      </c>
      <c r="BF1188" s="28" t="str">
        <f t="shared" si="18"/>
        <v>Orange</v>
      </c>
    </row>
    <row r="1189" spans="3:58" hidden="1">
      <c r="C1189" s="6" t="s">
        <v>20</v>
      </c>
      <c r="D1189" s="4" t="s">
        <v>472</v>
      </c>
      <c r="E1189" s="4" t="s">
        <v>22</v>
      </c>
      <c r="F1189" s="4" t="s">
        <v>86</v>
      </c>
      <c r="G1189" s="4" t="s">
        <v>66</v>
      </c>
      <c r="H1189" s="4" t="s">
        <v>795</v>
      </c>
      <c r="I1189" s="4" t="s">
        <v>799</v>
      </c>
      <c r="J1189" s="4" t="s">
        <v>778</v>
      </c>
      <c r="K1189" s="4" t="s">
        <v>776</v>
      </c>
      <c r="L118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PharmaYesExpressLHRJFKGBUSEMEAAMERICAS</v>
      </c>
      <c r="M1189" s="7">
        <v>125201.32741999996</v>
      </c>
      <c r="N1189" s="4">
        <v>1043</v>
      </c>
      <c r="O1189" s="13">
        <v>120.03962360498558</v>
      </c>
      <c r="P1189" s="8" t="s">
        <v>1110</v>
      </c>
      <c r="Q1189" s="12" t="s">
        <v>472</v>
      </c>
      <c r="R1189" s="12" t="s">
        <v>792</v>
      </c>
      <c r="S1189" s="12" t="s">
        <v>1102</v>
      </c>
      <c r="T1189" s="12" t="s">
        <v>861</v>
      </c>
      <c r="U1189" s="22">
        <v>0</v>
      </c>
      <c r="V1189" s="12">
        <v>80</v>
      </c>
      <c r="W1189" s="12">
        <v>1.52</v>
      </c>
      <c r="X1189" s="12">
        <v>1.44</v>
      </c>
      <c r="Y1189" s="12">
        <v>1.44</v>
      </c>
      <c r="Z1189" s="12">
        <v>1.36</v>
      </c>
      <c r="AA1189" s="12">
        <v>1.2</v>
      </c>
      <c r="AB1189" s="12"/>
      <c r="AC1189" s="12"/>
      <c r="AD1189" s="12" t="s">
        <v>888</v>
      </c>
      <c r="AE1189" s="12">
        <v>0</v>
      </c>
      <c r="AF1189" s="12">
        <v>0</v>
      </c>
      <c r="AG1189" s="12" t="s">
        <v>1101</v>
      </c>
      <c r="AH1189" s="12">
        <v>0</v>
      </c>
      <c r="AI1189" s="12">
        <v>0</v>
      </c>
      <c r="AJ1189" s="12">
        <v>0</v>
      </c>
      <c r="AK1189" s="12">
        <v>0</v>
      </c>
      <c r="AL1189" s="16"/>
      <c r="AM1189" s="12" t="s">
        <v>1504</v>
      </c>
      <c r="AN1189" s="27">
        <f>VLOOKUP(Table24[[#This Row],[USD conversion]],Sheet2!A:B,2,FALSE)</f>
        <v>1.3593999999999999</v>
      </c>
      <c r="AO1189" s="28">
        <f>Table24[[#This Row],[Min Charge]]*Table24[[#This Row],[Conversion Rate]]</f>
        <v>108.752</v>
      </c>
      <c r="AP1189" s="28">
        <f>Table24[[#This Row],[45]]*Table24[[#This Row],[Conversion Rate]]</f>
        <v>2.0662880000000001</v>
      </c>
      <c r="AQ1189" s="28">
        <f>Table24[[#This Row],[100]]*Table24[[#This Row],[Conversion Rate]]</f>
        <v>1.9575359999999999</v>
      </c>
      <c r="AR1189" s="28">
        <f>Table24[[#This Row],[200]]*Table24[[#This Row],[Conversion Rate]]</f>
        <v>1.9575359999999999</v>
      </c>
      <c r="AS1189" s="28">
        <f>Table24[[#This Row],[300]]*Table24[[#This Row],[Conversion Rate]]</f>
        <v>1.848784</v>
      </c>
      <c r="AT1189" s="28">
        <f>Table24[[#This Row],[500]]*Table24[[#This Row],[Conversion Rate]]</f>
        <v>1.6312799999999998</v>
      </c>
      <c r="AU1189" s="28">
        <f>Table24[[#This Row],[1000]]*Table24[[#This Row],[Conversion Rate]]</f>
        <v>0</v>
      </c>
      <c r="AV1189" s="28">
        <f>Table24[[#This Row],[2500]]*Table24[[#This Row],[Conversion Rate]]</f>
        <v>0</v>
      </c>
      <c r="AW1189" s="28" t="e">
        <f>Table24[[#This Row],[5000]]*Table24[[#This Row],[Conversion Rate]]</f>
        <v>#VALUE!</v>
      </c>
      <c r="AX1189" s="28">
        <f>Table24[[#This Row],[All In/ ++]]</f>
        <v>0</v>
      </c>
      <c r="AY1189" s="28">
        <f>Table24[[#This Row],[FSC]]*Table24[[#This Row],[Conversion Rate]]</f>
        <v>0</v>
      </c>
      <c r="AZ1189" s="28" t="e">
        <f>Table24[[#This Row],[SSC]]*Table24[[#This Row],[Conversion Rate]]</f>
        <v>#VALUE!</v>
      </c>
      <c r="BA1189" s="28">
        <f>Table24[[#This Row],[Screening]]*Table24[[#This Row],[Conversion Rate]]</f>
        <v>0</v>
      </c>
      <c r="BB1189" s="28">
        <f>Table24[[#This Row],[Other Charges]]*Table24[[#This Row],[Conversion Rate]]</f>
        <v>0</v>
      </c>
      <c r="BC1189" s="28">
        <f>Table24[[#This Row],[Dry Ice Charge]]*Table24[[#This Row],[Conversion Rate]]</f>
        <v>0</v>
      </c>
      <c r="BD1189" s="28">
        <f>Table24[[#This Row],[SAF/kg]]*Table24[[#This Row],[Conversion Rate]]</f>
        <v>0</v>
      </c>
      <c r="BE1189" s="30" cm="1">
        <f t="array" ref="BE1189">IF(COUNTIFS(F$20:F$1213,F1189,G$20:G$1213,G1189)&gt;1,
    _xlfn.PERCENTRANK.INC(
        _xlfn._xlws.FILTER(AO$20:AO$1213, (F$20:F$1213=F1189)*(G$20:G$1213=G1189)*ISNUMBER(AO$20:AO$1213)),
        AO1189
    ),
    0
)</f>
        <v>0.09</v>
      </c>
      <c r="BF1189" s="28" t="str">
        <f t="shared" si="18"/>
        <v>Green</v>
      </c>
    </row>
    <row r="1190" spans="3:58" hidden="1">
      <c r="C1190" s="6" t="s">
        <v>20</v>
      </c>
      <c r="D1190" s="4" t="s">
        <v>472</v>
      </c>
      <c r="E1190" s="4" t="s">
        <v>22</v>
      </c>
      <c r="F1190" s="4" t="s">
        <v>86</v>
      </c>
      <c r="G1190" s="4" t="s">
        <v>37</v>
      </c>
      <c r="H1190" s="4" t="s">
        <v>795</v>
      </c>
      <c r="I1190" s="4" t="s">
        <v>799</v>
      </c>
      <c r="J1190" s="4" t="s">
        <v>778</v>
      </c>
      <c r="K1190" s="4" t="s">
        <v>776</v>
      </c>
      <c r="L119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PharmaYesExpressLHRLAXGBUSEMEAAMERICAS</v>
      </c>
      <c r="M1190" s="7">
        <v>29857.937080000003</v>
      </c>
      <c r="N1190" s="4">
        <v>819</v>
      </c>
      <c r="O1190" s="13">
        <v>36.456577631257638</v>
      </c>
      <c r="P1190" s="8" t="s">
        <v>1110</v>
      </c>
      <c r="Q1190" s="12" t="s">
        <v>472</v>
      </c>
      <c r="R1190" s="12" t="s">
        <v>792</v>
      </c>
      <c r="S1190" s="12" t="s">
        <v>1102</v>
      </c>
      <c r="T1190" s="12" t="s">
        <v>861</v>
      </c>
      <c r="U1190" s="22">
        <v>0</v>
      </c>
      <c r="V1190" s="12">
        <v>80</v>
      </c>
      <c r="W1190" s="12">
        <v>2.4</v>
      </c>
      <c r="X1190" s="12">
        <v>2.3199999999999998</v>
      </c>
      <c r="Y1190" s="12">
        <v>2.3199999999999998</v>
      </c>
      <c r="Z1190" s="12">
        <v>2.2400000000000002</v>
      </c>
      <c r="AA1190" s="12">
        <v>2.16</v>
      </c>
      <c r="AB1190" s="12"/>
      <c r="AC1190" s="12"/>
      <c r="AD1190" s="12" t="s">
        <v>888</v>
      </c>
      <c r="AE1190" s="12">
        <v>0</v>
      </c>
      <c r="AF1190" s="12">
        <v>0</v>
      </c>
      <c r="AG1190" s="12" t="s">
        <v>1101</v>
      </c>
      <c r="AH1190" s="12">
        <v>0</v>
      </c>
      <c r="AI1190" s="12">
        <v>0</v>
      </c>
      <c r="AJ1190" s="12">
        <v>0</v>
      </c>
      <c r="AK1190" s="12">
        <v>0</v>
      </c>
      <c r="AL1190" s="16"/>
      <c r="AM1190" s="12" t="s">
        <v>1504</v>
      </c>
      <c r="AN1190" s="27">
        <f>VLOOKUP(Table24[[#This Row],[USD conversion]],Sheet2!A:B,2,FALSE)</f>
        <v>1.3593999999999999</v>
      </c>
      <c r="AO1190" s="28">
        <f>Table24[[#This Row],[Min Charge]]*Table24[[#This Row],[Conversion Rate]]</f>
        <v>108.752</v>
      </c>
      <c r="AP1190" s="28">
        <f>Table24[[#This Row],[45]]*Table24[[#This Row],[Conversion Rate]]</f>
        <v>3.2625599999999997</v>
      </c>
      <c r="AQ1190" s="28">
        <f>Table24[[#This Row],[100]]*Table24[[#This Row],[Conversion Rate]]</f>
        <v>3.1538079999999997</v>
      </c>
      <c r="AR1190" s="28">
        <f>Table24[[#This Row],[200]]*Table24[[#This Row],[Conversion Rate]]</f>
        <v>3.1538079999999997</v>
      </c>
      <c r="AS1190" s="28">
        <f>Table24[[#This Row],[300]]*Table24[[#This Row],[Conversion Rate]]</f>
        <v>3.0450560000000002</v>
      </c>
      <c r="AT1190" s="28">
        <f>Table24[[#This Row],[500]]*Table24[[#This Row],[Conversion Rate]]</f>
        <v>2.9363040000000002</v>
      </c>
      <c r="AU1190" s="28">
        <f>Table24[[#This Row],[1000]]*Table24[[#This Row],[Conversion Rate]]</f>
        <v>0</v>
      </c>
      <c r="AV1190" s="28">
        <f>Table24[[#This Row],[2500]]*Table24[[#This Row],[Conversion Rate]]</f>
        <v>0</v>
      </c>
      <c r="AW1190" s="28" t="e">
        <f>Table24[[#This Row],[5000]]*Table24[[#This Row],[Conversion Rate]]</f>
        <v>#VALUE!</v>
      </c>
      <c r="AX1190" s="28">
        <f>Table24[[#This Row],[All In/ ++]]</f>
        <v>0</v>
      </c>
      <c r="AY1190" s="28">
        <f>Table24[[#This Row],[FSC]]*Table24[[#This Row],[Conversion Rate]]</f>
        <v>0</v>
      </c>
      <c r="AZ1190" s="28" t="e">
        <f>Table24[[#This Row],[SSC]]*Table24[[#This Row],[Conversion Rate]]</f>
        <v>#VALUE!</v>
      </c>
      <c r="BA1190" s="28">
        <f>Table24[[#This Row],[Screening]]*Table24[[#This Row],[Conversion Rate]]</f>
        <v>0</v>
      </c>
      <c r="BB1190" s="28">
        <f>Table24[[#This Row],[Other Charges]]*Table24[[#This Row],[Conversion Rate]]</f>
        <v>0</v>
      </c>
      <c r="BC1190" s="28">
        <f>Table24[[#This Row],[Dry Ice Charge]]*Table24[[#This Row],[Conversion Rate]]</f>
        <v>0</v>
      </c>
      <c r="BD1190" s="28">
        <f>Table24[[#This Row],[SAF/kg]]*Table24[[#This Row],[Conversion Rate]]</f>
        <v>0</v>
      </c>
      <c r="BE1190" s="30" cm="1">
        <f t="array" ref="BE1190">IF(COUNTIFS(F$20:F$1213,F1190,G$20:G$1213,G1190)&gt;1,
    _xlfn.PERCENTRANK.INC(
        _xlfn._xlws.FILTER(AO$20:AO$1213, (F$20:F$1213=F1190)*(G$20:G$1213=G1190)*ISNUMBER(AO$20:AO$1213)),
        AO1190
    ),
    0
)</f>
        <v>0.09</v>
      </c>
      <c r="BF1190" s="28" t="str">
        <f t="shared" si="18"/>
        <v>Green</v>
      </c>
    </row>
    <row r="1191" spans="3:58" hidden="1">
      <c r="C1191" s="6" t="s">
        <v>20</v>
      </c>
      <c r="D1191" s="4" t="s">
        <v>472</v>
      </c>
      <c r="E1191" s="4" t="s">
        <v>22</v>
      </c>
      <c r="F1191" s="4" t="s">
        <v>86</v>
      </c>
      <c r="G1191" s="4" t="s">
        <v>123</v>
      </c>
      <c r="H1191" s="4" t="s">
        <v>795</v>
      </c>
      <c r="I1191" s="4" t="s">
        <v>799</v>
      </c>
      <c r="J1191" s="4" t="s">
        <v>778</v>
      </c>
      <c r="K1191" s="4" t="s">
        <v>776</v>
      </c>
      <c r="L119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PharmaYesExpressLHRPHLGBUSEMEAAMERICAS</v>
      </c>
      <c r="M1191" s="7">
        <v>92076.410000000018</v>
      </c>
      <c r="N1191" s="4">
        <v>650</v>
      </c>
      <c r="O1191" s="13">
        <v>141.65601538461542</v>
      </c>
      <c r="P1191" s="8" t="s">
        <v>1110</v>
      </c>
      <c r="Q1191" s="12" t="s">
        <v>472</v>
      </c>
      <c r="R1191" s="12" t="s">
        <v>792</v>
      </c>
      <c r="S1191" s="12" t="s">
        <v>1102</v>
      </c>
      <c r="T1191" s="12" t="s">
        <v>861</v>
      </c>
      <c r="U1191" s="22">
        <v>0</v>
      </c>
      <c r="V1191" s="12">
        <v>192</v>
      </c>
      <c r="W1191" s="12">
        <v>2.96</v>
      </c>
      <c r="X1191" s="12">
        <v>2.88</v>
      </c>
      <c r="Y1191" s="12">
        <v>2.88</v>
      </c>
      <c r="Z1191" s="12">
        <v>2.8</v>
      </c>
      <c r="AA1191" s="12">
        <v>2.72</v>
      </c>
      <c r="AB1191" s="12"/>
      <c r="AC1191" s="12"/>
      <c r="AD1191" s="12" t="s">
        <v>888</v>
      </c>
      <c r="AE1191" s="12">
        <v>0</v>
      </c>
      <c r="AF1191" s="12">
        <v>0</v>
      </c>
      <c r="AG1191" s="12" t="s">
        <v>1101</v>
      </c>
      <c r="AH1191" s="12">
        <v>0</v>
      </c>
      <c r="AI1191" s="12">
        <v>0</v>
      </c>
      <c r="AJ1191" s="12">
        <v>0</v>
      </c>
      <c r="AK1191" s="12">
        <v>0</v>
      </c>
      <c r="AL1191" s="16"/>
      <c r="AM1191" s="12" t="s">
        <v>1504</v>
      </c>
      <c r="AN1191" s="27">
        <f>VLOOKUP(Table24[[#This Row],[USD conversion]],Sheet2!A:B,2,FALSE)</f>
        <v>1.3593999999999999</v>
      </c>
      <c r="AO1191" s="28">
        <f>Table24[[#This Row],[Min Charge]]*Table24[[#This Row],[Conversion Rate]]</f>
        <v>261.00479999999999</v>
      </c>
      <c r="AP1191" s="28">
        <f>Table24[[#This Row],[45]]*Table24[[#This Row],[Conversion Rate]]</f>
        <v>4.0238239999999994</v>
      </c>
      <c r="AQ1191" s="28">
        <f>Table24[[#This Row],[100]]*Table24[[#This Row],[Conversion Rate]]</f>
        <v>3.9150719999999999</v>
      </c>
      <c r="AR1191" s="28">
        <f>Table24[[#This Row],[200]]*Table24[[#This Row],[Conversion Rate]]</f>
        <v>3.9150719999999999</v>
      </c>
      <c r="AS1191" s="28">
        <f>Table24[[#This Row],[300]]*Table24[[#This Row],[Conversion Rate]]</f>
        <v>3.8063199999999995</v>
      </c>
      <c r="AT1191" s="28">
        <f>Table24[[#This Row],[500]]*Table24[[#This Row],[Conversion Rate]]</f>
        <v>3.697568</v>
      </c>
      <c r="AU1191" s="28">
        <f>Table24[[#This Row],[1000]]*Table24[[#This Row],[Conversion Rate]]</f>
        <v>0</v>
      </c>
      <c r="AV1191" s="28">
        <f>Table24[[#This Row],[2500]]*Table24[[#This Row],[Conversion Rate]]</f>
        <v>0</v>
      </c>
      <c r="AW1191" s="28" t="e">
        <f>Table24[[#This Row],[5000]]*Table24[[#This Row],[Conversion Rate]]</f>
        <v>#VALUE!</v>
      </c>
      <c r="AX1191" s="28">
        <f>Table24[[#This Row],[All In/ ++]]</f>
        <v>0</v>
      </c>
      <c r="AY1191" s="28">
        <f>Table24[[#This Row],[FSC]]*Table24[[#This Row],[Conversion Rate]]</f>
        <v>0</v>
      </c>
      <c r="AZ1191" s="28" t="e">
        <f>Table24[[#This Row],[SSC]]*Table24[[#This Row],[Conversion Rate]]</f>
        <v>#VALUE!</v>
      </c>
      <c r="BA1191" s="28">
        <f>Table24[[#This Row],[Screening]]*Table24[[#This Row],[Conversion Rate]]</f>
        <v>0</v>
      </c>
      <c r="BB1191" s="28">
        <f>Table24[[#This Row],[Other Charges]]*Table24[[#This Row],[Conversion Rate]]</f>
        <v>0</v>
      </c>
      <c r="BC1191" s="28">
        <f>Table24[[#This Row],[Dry Ice Charge]]*Table24[[#This Row],[Conversion Rate]]</f>
        <v>0</v>
      </c>
      <c r="BD1191" s="28">
        <f>Table24[[#This Row],[SAF/kg]]*Table24[[#This Row],[Conversion Rate]]</f>
        <v>0</v>
      </c>
      <c r="BE1191" s="30" cm="1">
        <f t="array" ref="BE1191">IF(COUNTIFS(F$20:F$1213,F1191,G$20:G$1213,G1191)&gt;1,
    _xlfn.PERCENTRANK.INC(
        _xlfn._xlws.FILTER(AO$20:AO$1213, (F$20:F$1213=F1191)*(G$20:G$1213=G1191)*ISNUMBER(AO$20:AO$1213)),
        AO1191
    ),
    0
)</f>
        <v>0.66600000000000004</v>
      </c>
      <c r="BF1191" s="28" t="str">
        <f t="shared" si="18"/>
        <v>Orange</v>
      </c>
    </row>
    <row r="1192" spans="3:58" hidden="1">
      <c r="C1192" s="6" t="s">
        <v>20</v>
      </c>
      <c r="D1192" s="4" t="s">
        <v>472</v>
      </c>
      <c r="E1192" s="4" t="s">
        <v>22</v>
      </c>
      <c r="F1192" s="4" t="s">
        <v>86</v>
      </c>
      <c r="G1192" s="4" t="s">
        <v>27</v>
      </c>
      <c r="H1192" s="4" t="s">
        <v>795</v>
      </c>
      <c r="I1192" s="4" t="s">
        <v>810</v>
      </c>
      <c r="J1192" s="4" t="s">
        <v>778</v>
      </c>
      <c r="K1192" s="4" t="s">
        <v>777</v>
      </c>
      <c r="L119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PharmaYesExpressLHRSINGBSGEMEAAPAC</v>
      </c>
      <c r="M1192" s="7">
        <v>10127.529999999999</v>
      </c>
      <c r="N1192" s="4">
        <v>353</v>
      </c>
      <c r="O1192" s="13">
        <v>28.689886685552406</v>
      </c>
      <c r="P1192" s="8" t="s">
        <v>1110</v>
      </c>
      <c r="Q1192" s="12" t="s">
        <v>472</v>
      </c>
      <c r="R1192" s="12" t="s">
        <v>792</v>
      </c>
      <c r="S1192" s="12" t="s">
        <v>1102</v>
      </c>
      <c r="T1192" s="12" t="s">
        <v>861</v>
      </c>
      <c r="U1192" s="22">
        <v>0</v>
      </c>
      <c r="V1192" s="12">
        <v>96</v>
      </c>
      <c r="W1192" s="12">
        <v>2.72</v>
      </c>
      <c r="X1192" s="12">
        <v>2.56</v>
      </c>
      <c r="Y1192" s="12">
        <v>2.56</v>
      </c>
      <c r="Z1192" s="12">
        <v>2.3199999999999998</v>
      </c>
      <c r="AA1192" s="12">
        <v>2.16</v>
      </c>
      <c r="AB1192" s="12"/>
      <c r="AC1192" s="12"/>
      <c r="AD1192" s="12" t="s">
        <v>888</v>
      </c>
      <c r="AE1192" s="12">
        <v>0</v>
      </c>
      <c r="AF1192" s="12">
        <v>0</v>
      </c>
      <c r="AG1192" s="12" t="s">
        <v>1101</v>
      </c>
      <c r="AH1192" s="12">
        <v>0</v>
      </c>
      <c r="AI1192" s="12">
        <v>0</v>
      </c>
      <c r="AJ1192" s="12">
        <v>0</v>
      </c>
      <c r="AK1192" s="12">
        <v>0</v>
      </c>
      <c r="AL1192" s="16"/>
      <c r="AM1192" s="12" t="s">
        <v>1504</v>
      </c>
      <c r="AN1192" s="27">
        <f>VLOOKUP(Table24[[#This Row],[USD conversion]],Sheet2!A:B,2,FALSE)</f>
        <v>1.3593999999999999</v>
      </c>
      <c r="AO1192" s="28">
        <f>Table24[[#This Row],[Min Charge]]*Table24[[#This Row],[Conversion Rate]]</f>
        <v>130.50239999999999</v>
      </c>
      <c r="AP1192" s="28">
        <f>Table24[[#This Row],[45]]*Table24[[#This Row],[Conversion Rate]]</f>
        <v>3.697568</v>
      </c>
      <c r="AQ1192" s="28">
        <f>Table24[[#This Row],[100]]*Table24[[#This Row],[Conversion Rate]]</f>
        <v>3.480064</v>
      </c>
      <c r="AR1192" s="28">
        <f>Table24[[#This Row],[200]]*Table24[[#This Row],[Conversion Rate]]</f>
        <v>3.480064</v>
      </c>
      <c r="AS1192" s="28">
        <f>Table24[[#This Row],[300]]*Table24[[#This Row],[Conversion Rate]]</f>
        <v>3.1538079999999997</v>
      </c>
      <c r="AT1192" s="28">
        <f>Table24[[#This Row],[500]]*Table24[[#This Row],[Conversion Rate]]</f>
        <v>2.9363040000000002</v>
      </c>
      <c r="AU1192" s="28">
        <f>Table24[[#This Row],[1000]]*Table24[[#This Row],[Conversion Rate]]</f>
        <v>0</v>
      </c>
      <c r="AV1192" s="28">
        <f>Table24[[#This Row],[2500]]*Table24[[#This Row],[Conversion Rate]]</f>
        <v>0</v>
      </c>
      <c r="AW1192" s="28" t="e">
        <f>Table24[[#This Row],[5000]]*Table24[[#This Row],[Conversion Rate]]</f>
        <v>#VALUE!</v>
      </c>
      <c r="AX1192" s="28">
        <f>Table24[[#This Row],[All In/ ++]]</f>
        <v>0</v>
      </c>
      <c r="AY1192" s="28">
        <f>Table24[[#This Row],[FSC]]*Table24[[#This Row],[Conversion Rate]]</f>
        <v>0</v>
      </c>
      <c r="AZ1192" s="28" t="e">
        <f>Table24[[#This Row],[SSC]]*Table24[[#This Row],[Conversion Rate]]</f>
        <v>#VALUE!</v>
      </c>
      <c r="BA1192" s="28">
        <f>Table24[[#This Row],[Screening]]*Table24[[#This Row],[Conversion Rate]]</f>
        <v>0</v>
      </c>
      <c r="BB1192" s="28">
        <f>Table24[[#This Row],[Other Charges]]*Table24[[#This Row],[Conversion Rate]]</f>
        <v>0</v>
      </c>
      <c r="BC1192" s="28">
        <f>Table24[[#This Row],[Dry Ice Charge]]*Table24[[#This Row],[Conversion Rate]]</f>
        <v>0</v>
      </c>
      <c r="BD1192" s="28">
        <f>Table24[[#This Row],[SAF/kg]]*Table24[[#This Row],[Conversion Rate]]</f>
        <v>0</v>
      </c>
      <c r="BE1192" s="30" cm="1">
        <f t="array" ref="BE1192">IF(COUNTIFS(F$20:F$1213,F1192,G$20:G$1213,G1192)&gt;1,
    _xlfn.PERCENTRANK.INC(
        _xlfn._xlws.FILTER(AO$20:AO$1213, (F$20:F$1213=F1192)*(G$20:G$1213=G1192)*ISNUMBER(AO$20:AO$1213)),
        AO1192
    ),
    0
)</f>
        <v>0.5</v>
      </c>
      <c r="BF1192" s="28" t="str">
        <f t="shared" si="18"/>
        <v>Orange</v>
      </c>
    </row>
    <row r="1193" spans="3:58" hidden="1">
      <c r="C1193" s="6" t="s">
        <v>20</v>
      </c>
      <c r="D1193" s="4" t="s">
        <v>472</v>
      </c>
      <c r="E1193" s="4" t="s">
        <v>22</v>
      </c>
      <c r="F1193" s="4" t="s">
        <v>86</v>
      </c>
      <c r="G1193" s="4" t="s">
        <v>312</v>
      </c>
      <c r="H1193" s="4" t="s">
        <v>795</v>
      </c>
      <c r="I1193" s="4" t="s">
        <v>806</v>
      </c>
      <c r="J1193" s="4" t="s">
        <v>778</v>
      </c>
      <c r="K1193" s="4" t="s">
        <v>776</v>
      </c>
      <c r="L119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PharmaYesExpressLHRYULGBCAEMEAAMERICAS</v>
      </c>
      <c r="M1193" s="7">
        <v>10259.039999999997</v>
      </c>
      <c r="N1193" s="4">
        <v>494</v>
      </c>
      <c r="O1193" s="13">
        <v>20.767287449392708</v>
      </c>
      <c r="P1193" s="8" t="s">
        <v>1110</v>
      </c>
      <c r="Q1193" s="12" t="s">
        <v>472</v>
      </c>
      <c r="R1193" s="12" t="s">
        <v>791</v>
      </c>
      <c r="S1193" s="12">
        <v>0</v>
      </c>
      <c r="T1193" s="12" t="s">
        <v>861</v>
      </c>
      <c r="U1193" s="22">
        <v>0</v>
      </c>
      <c r="V1193" s="12">
        <v>80</v>
      </c>
      <c r="W1193" s="12">
        <v>1.84</v>
      </c>
      <c r="X1193" s="12">
        <v>1.52</v>
      </c>
      <c r="Y1193" s="12">
        <v>1.52</v>
      </c>
      <c r="Z1193" s="12">
        <v>1.44</v>
      </c>
      <c r="AA1193" s="12">
        <v>1.28</v>
      </c>
      <c r="AB1193" s="12"/>
      <c r="AC1193" s="12"/>
      <c r="AD1193" s="12" t="s">
        <v>888</v>
      </c>
      <c r="AE1193" s="12">
        <v>0</v>
      </c>
      <c r="AF1193" s="12">
        <v>0</v>
      </c>
      <c r="AG1193" s="12" t="s">
        <v>1101</v>
      </c>
      <c r="AH1193" s="12">
        <v>0</v>
      </c>
      <c r="AI1193" s="12">
        <v>0</v>
      </c>
      <c r="AJ1193" s="12">
        <v>0</v>
      </c>
      <c r="AK1193" s="12">
        <v>0</v>
      </c>
      <c r="AL1193" s="16"/>
      <c r="AM1193" s="12" t="s">
        <v>1504</v>
      </c>
      <c r="AN1193" s="27">
        <f>VLOOKUP(Table24[[#This Row],[USD conversion]],Sheet2!A:B,2,FALSE)</f>
        <v>1.3593999999999999</v>
      </c>
      <c r="AO1193" s="28">
        <f>Table24[[#This Row],[Min Charge]]*Table24[[#This Row],[Conversion Rate]]</f>
        <v>108.752</v>
      </c>
      <c r="AP1193" s="28">
        <f>Table24[[#This Row],[45]]*Table24[[#This Row],[Conversion Rate]]</f>
        <v>2.501296</v>
      </c>
      <c r="AQ1193" s="28">
        <f>Table24[[#This Row],[100]]*Table24[[#This Row],[Conversion Rate]]</f>
        <v>2.0662880000000001</v>
      </c>
      <c r="AR1193" s="28">
        <f>Table24[[#This Row],[200]]*Table24[[#This Row],[Conversion Rate]]</f>
        <v>2.0662880000000001</v>
      </c>
      <c r="AS1193" s="28">
        <f>Table24[[#This Row],[300]]*Table24[[#This Row],[Conversion Rate]]</f>
        <v>1.9575359999999999</v>
      </c>
      <c r="AT1193" s="28">
        <f>Table24[[#This Row],[500]]*Table24[[#This Row],[Conversion Rate]]</f>
        <v>1.740032</v>
      </c>
      <c r="AU1193" s="28">
        <f>Table24[[#This Row],[1000]]*Table24[[#This Row],[Conversion Rate]]</f>
        <v>0</v>
      </c>
      <c r="AV1193" s="28">
        <f>Table24[[#This Row],[2500]]*Table24[[#This Row],[Conversion Rate]]</f>
        <v>0</v>
      </c>
      <c r="AW1193" s="28" t="e">
        <f>Table24[[#This Row],[5000]]*Table24[[#This Row],[Conversion Rate]]</f>
        <v>#VALUE!</v>
      </c>
      <c r="AX1193" s="28">
        <f>Table24[[#This Row],[All In/ ++]]</f>
        <v>0</v>
      </c>
      <c r="AY1193" s="28">
        <f>Table24[[#This Row],[FSC]]*Table24[[#This Row],[Conversion Rate]]</f>
        <v>0</v>
      </c>
      <c r="AZ1193" s="28" t="e">
        <f>Table24[[#This Row],[SSC]]*Table24[[#This Row],[Conversion Rate]]</f>
        <v>#VALUE!</v>
      </c>
      <c r="BA1193" s="28">
        <f>Table24[[#This Row],[Screening]]*Table24[[#This Row],[Conversion Rate]]</f>
        <v>0</v>
      </c>
      <c r="BB1193" s="28">
        <f>Table24[[#This Row],[Other Charges]]*Table24[[#This Row],[Conversion Rate]]</f>
        <v>0</v>
      </c>
      <c r="BC1193" s="28">
        <f>Table24[[#This Row],[Dry Ice Charge]]*Table24[[#This Row],[Conversion Rate]]</f>
        <v>0</v>
      </c>
      <c r="BD1193" s="28">
        <f>Table24[[#This Row],[SAF/kg]]*Table24[[#This Row],[Conversion Rate]]</f>
        <v>0</v>
      </c>
      <c r="BE1193" s="30" cm="1">
        <f t="array" ref="BE1193">IF(COUNTIFS(F$20:F$1213,F1193,G$20:G$1213,G1193)&gt;1,
    _xlfn.PERCENTRANK.INC(
        _xlfn._xlws.FILTER(AO$20:AO$1213, (F$20:F$1213=F1193)*(G$20:G$1213=G1193)*ISNUMBER(AO$20:AO$1213)),
        AO1193
    ),
    0
)</f>
        <v>0</v>
      </c>
      <c r="BF1193" s="28" t="str">
        <f t="shared" si="18"/>
        <v>Green</v>
      </c>
    </row>
    <row r="1194" spans="3:58" hidden="1">
      <c r="C1194" s="6" t="s">
        <v>20</v>
      </c>
      <c r="D1194" s="4" t="s">
        <v>472</v>
      </c>
      <c r="E1194" s="4" t="s">
        <v>22</v>
      </c>
      <c r="F1194" s="4" t="s">
        <v>192</v>
      </c>
      <c r="G1194" s="4" t="s">
        <v>85</v>
      </c>
      <c r="H1194" s="4" t="s">
        <v>828</v>
      </c>
      <c r="I1194" s="4" t="s">
        <v>799</v>
      </c>
      <c r="J1194" s="4" t="s">
        <v>776</v>
      </c>
      <c r="K1194" s="4" t="s">
        <v>776</v>
      </c>
      <c r="L119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PharmaYesExpressLIMMIAPEUSAMERICASAMERICAS</v>
      </c>
      <c r="M1194" s="7">
        <v>28787.702334400012</v>
      </c>
      <c r="N1194" s="4">
        <v>332</v>
      </c>
      <c r="O1194" s="13">
        <v>86.709946790361485</v>
      </c>
      <c r="P1194" s="8" t="s">
        <v>1110</v>
      </c>
      <c r="Q1194" s="12" t="s">
        <v>472</v>
      </c>
      <c r="R1194" s="12" t="s">
        <v>792</v>
      </c>
      <c r="S1194" s="12" t="s">
        <v>1102</v>
      </c>
      <c r="T1194" s="12" t="s">
        <v>859</v>
      </c>
      <c r="U1194" s="22">
        <v>45</v>
      </c>
      <c r="V1194" s="12">
        <v>320</v>
      </c>
      <c r="W1194" s="12">
        <v>3.68</v>
      </c>
      <c r="X1194" s="12">
        <v>3.68</v>
      </c>
      <c r="Y1194" s="12">
        <v>3.68</v>
      </c>
      <c r="Z1194" s="12">
        <v>3.68</v>
      </c>
      <c r="AA1194" s="12">
        <v>3.68</v>
      </c>
      <c r="AB1194" s="12"/>
      <c r="AC1194" s="12"/>
      <c r="AD1194" s="12" t="s">
        <v>888</v>
      </c>
      <c r="AE1194" s="12">
        <v>0</v>
      </c>
      <c r="AF1194" s="12">
        <v>0</v>
      </c>
      <c r="AG1194" s="12" t="s">
        <v>1101</v>
      </c>
      <c r="AH1194" s="12">
        <v>0</v>
      </c>
      <c r="AI1194" s="12">
        <v>0</v>
      </c>
      <c r="AJ1194" s="12">
        <v>0</v>
      </c>
      <c r="AK1194" s="12" t="s">
        <v>1106</v>
      </c>
      <c r="AL1194" s="16"/>
      <c r="AM1194" s="12" t="s">
        <v>1500</v>
      </c>
      <c r="AN1194" s="27">
        <f>VLOOKUP(Table24[[#This Row],[USD conversion]],Sheet2!A:B,2,FALSE)</f>
        <v>1</v>
      </c>
      <c r="AO1194" s="28">
        <f>Table24[[#This Row],[Min Charge]]*Table24[[#This Row],[Conversion Rate]]</f>
        <v>320</v>
      </c>
      <c r="AP1194" s="28">
        <f>Table24[[#This Row],[45]]*Table24[[#This Row],[Conversion Rate]]</f>
        <v>3.68</v>
      </c>
      <c r="AQ1194" s="28">
        <f>Table24[[#This Row],[100]]*Table24[[#This Row],[Conversion Rate]]</f>
        <v>3.68</v>
      </c>
      <c r="AR1194" s="28">
        <f>Table24[[#This Row],[200]]*Table24[[#This Row],[Conversion Rate]]</f>
        <v>3.68</v>
      </c>
      <c r="AS1194" s="28">
        <f>Table24[[#This Row],[300]]*Table24[[#This Row],[Conversion Rate]]</f>
        <v>3.68</v>
      </c>
      <c r="AT1194" s="28">
        <f>Table24[[#This Row],[500]]*Table24[[#This Row],[Conversion Rate]]</f>
        <v>3.68</v>
      </c>
      <c r="AU1194" s="28">
        <f>Table24[[#This Row],[1000]]*Table24[[#This Row],[Conversion Rate]]</f>
        <v>0</v>
      </c>
      <c r="AV1194" s="28">
        <f>Table24[[#This Row],[2500]]*Table24[[#This Row],[Conversion Rate]]</f>
        <v>0</v>
      </c>
      <c r="AW1194" s="28" t="e">
        <f>Table24[[#This Row],[5000]]*Table24[[#This Row],[Conversion Rate]]</f>
        <v>#VALUE!</v>
      </c>
      <c r="AX1194" s="28">
        <f>Table24[[#This Row],[All In/ ++]]</f>
        <v>0</v>
      </c>
      <c r="AY1194" s="28">
        <f>Table24[[#This Row],[FSC]]*Table24[[#This Row],[Conversion Rate]]</f>
        <v>0</v>
      </c>
      <c r="AZ1194" s="28" t="e">
        <f>Table24[[#This Row],[SSC]]*Table24[[#This Row],[Conversion Rate]]</f>
        <v>#VALUE!</v>
      </c>
      <c r="BA1194" s="28">
        <f>Table24[[#This Row],[Screening]]*Table24[[#This Row],[Conversion Rate]]</f>
        <v>0</v>
      </c>
      <c r="BB1194" s="28">
        <f>Table24[[#This Row],[Other Charges]]*Table24[[#This Row],[Conversion Rate]]</f>
        <v>0</v>
      </c>
      <c r="BC1194" s="28">
        <f>Table24[[#This Row],[Dry Ice Charge]]*Table24[[#This Row],[Conversion Rate]]</f>
        <v>0</v>
      </c>
      <c r="BD1194" s="28" t="e">
        <f>Table24[[#This Row],[SAF/kg]]*Table24[[#This Row],[Conversion Rate]]</f>
        <v>#VALUE!</v>
      </c>
      <c r="BE1194" s="30" cm="1">
        <f t="array" ref="BE1194">IF(COUNTIFS(F$20:F$1213,F1194,G$20:G$1213,G1194)&gt;1,
    _xlfn.PERCENTRANK.INC(
        _xlfn._xlws.FILTER(AO$20:AO$1213, (F$20:F$1213=F1194)*(G$20:G$1213=G1194)*ISNUMBER(AO$20:AO$1213)),
        AO1194
    ),
    0
)</f>
        <v>0.83299999999999996</v>
      </c>
      <c r="BF1194" s="28" t="str">
        <f t="shared" si="18"/>
        <v>Red</v>
      </c>
    </row>
    <row r="1195" spans="3:58" hidden="1">
      <c r="C1195" s="6" t="s">
        <v>20</v>
      </c>
      <c r="D1195" s="4" t="s">
        <v>472</v>
      </c>
      <c r="E1195" s="4" t="s">
        <v>22</v>
      </c>
      <c r="F1195" s="4" t="s">
        <v>90</v>
      </c>
      <c r="G1195" s="4" t="s">
        <v>66</v>
      </c>
      <c r="H1195" s="4" t="s">
        <v>805</v>
      </c>
      <c r="I1195" s="4" t="s">
        <v>799</v>
      </c>
      <c r="J1195" s="4" t="s">
        <v>778</v>
      </c>
      <c r="K1195" s="4" t="s">
        <v>776</v>
      </c>
      <c r="L119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PharmaYesExpressMADJFKESUSEMEAAMERICAS</v>
      </c>
      <c r="M1195" s="7">
        <v>4449.1386000000002</v>
      </c>
      <c r="N1195" s="4">
        <v>246</v>
      </c>
      <c r="O1195" s="13">
        <v>18.085929268292684</v>
      </c>
      <c r="P1195" s="8" t="s">
        <v>1110</v>
      </c>
      <c r="Q1195" s="12" t="s">
        <v>472</v>
      </c>
      <c r="R1195" s="12" t="s">
        <v>792</v>
      </c>
      <c r="S1195" s="12" t="s">
        <v>1102</v>
      </c>
      <c r="T1195" s="12" t="s">
        <v>837</v>
      </c>
      <c r="U1195" s="22">
        <v>0</v>
      </c>
      <c r="V1195" s="12">
        <v>180</v>
      </c>
      <c r="W1195" s="12">
        <v>4.4000000000000004</v>
      </c>
      <c r="X1195" s="12">
        <v>4.4000000000000004</v>
      </c>
      <c r="Y1195" s="12">
        <v>4.4000000000000004</v>
      </c>
      <c r="Z1195" s="12">
        <v>4.4000000000000004</v>
      </c>
      <c r="AA1195" s="12">
        <v>4.4000000000000004</v>
      </c>
      <c r="AB1195" s="12"/>
      <c r="AC1195" s="12"/>
      <c r="AD1195" s="12" t="s">
        <v>888</v>
      </c>
      <c r="AE1195" s="12">
        <v>0</v>
      </c>
      <c r="AF1195" s="12">
        <v>0</v>
      </c>
      <c r="AG1195" s="12" t="s">
        <v>1101</v>
      </c>
      <c r="AH1195" s="12">
        <v>0</v>
      </c>
      <c r="AI1195" s="12">
        <v>0</v>
      </c>
      <c r="AJ1195" s="12">
        <v>0</v>
      </c>
      <c r="AK1195" s="12">
        <v>0</v>
      </c>
      <c r="AL1195" s="16"/>
      <c r="AM1195" s="12" t="s">
        <v>1503</v>
      </c>
      <c r="AN1195" s="27">
        <f>VLOOKUP(Table24[[#This Row],[USD conversion]],Sheet2!A:B,2,FALSE)</f>
        <v>1.1715</v>
      </c>
      <c r="AO1195" s="28">
        <f>Table24[[#This Row],[Min Charge]]*Table24[[#This Row],[Conversion Rate]]</f>
        <v>210.87</v>
      </c>
      <c r="AP1195" s="28">
        <f>Table24[[#This Row],[45]]*Table24[[#This Row],[Conversion Rate]]</f>
        <v>5.1546000000000003</v>
      </c>
      <c r="AQ1195" s="28">
        <f>Table24[[#This Row],[100]]*Table24[[#This Row],[Conversion Rate]]</f>
        <v>5.1546000000000003</v>
      </c>
      <c r="AR1195" s="28">
        <f>Table24[[#This Row],[200]]*Table24[[#This Row],[Conversion Rate]]</f>
        <v>5.1546000000000003</v>
      </c>
      <c r="AS1195" s="28">
        <f>Table24[[#This Row],[300]]*Table24[[#This Row],[Conversion Rate]]</f>
        <v>5.1546000000000003</v>
      </c>
      <c r="AT1195" s="28">
        <f>Table24[[#This Row],[500]]*Table24[[#This Row],[Conversion Rate]]</f>
        <v>5.1546000000000003</v>
      </c>
      <c r="AU1195" s="28">
        <f>Table24[[#This Row],[1000]]*Table24[[#This Row],[Conversion Rate]]</f>
        <v>0</v>
      </c>
      <c r="AV1195" s="28">
        <f>Table24[[#This Row],[2500]]*Table24[[#This Row],[Conversion Rate]]</f>
        <v>0</v>
      </c>
      <c r="AW1195" s="28" t="e">
        <f>Table24[[#This Row],[5000]]*Table24[[#This Row],[Conversion Rate]]</f>
        <v>#VALUE!</v>
      </c>
      <c r="AX1195" s="28">
        <f>Table24[[#This Row],[All In/ ++]]</f>
        <v>0</v>
      </c>
      <c r="AY1195" s="28">
        <f>Table24[[#This Row],[FSC]]*Table24[[#This Row],[Conversion Rate]]</f>
        <v>0</v>
      </c>
      <c r="AZ1195" s="28" t="e">
        <f>Table24[[#This Row],[SSC]]*Table24[[#This Row],[Conversion Rate]]</f>
        <v>#VALUE!</v>
      </c>
      <c r="BA1195" s="28">
        <f>Table24[[#This Row],[Screening]]*Table24[[#This Row],[Conversion Rate]]</f>
        <v>0</v>
      </c>
      <c r="BB1195" s="28">
        <f>Table24[[#This Row],[Other Charges]]*Table24[[#This Row],[Conversion Rate]]</f>
        <v>0</v>
      </c>
      <c r="BC1195" s="28">
        <f>Table24[[#This Row],[Dry Ice Charge]]*Table24[[#This Row],[Conversion Rate]]</f>
        <v>0</v>
      </c>
      <c r="BD1195" s="28">
        <f>Table24[[#This Row],[SAF/kg]]*Table24[[#This Row],[Conversion Rate]]</f>
        <v>0</v>
      </c>
      <c r="BE1195" s="30" cm="1">
        <f t="array" ref="BE1195">IF(COUNTIFS(F$20:F$1213,F1195,G$20:G$1213,G1195)&gt;1,
    _xlfn.PERCENTRANK.INC(
        _xlfn._xlws.FILTER(AO$20:AO$1213, (F$20:F$1213=F1195)*(G$20:G$1213=G1195)*ISNUMBER(AO$20:AO$1213)),
        AO1195
    ),
    0
)</f>
        <v>0.2</v>
      </c>
      <c r="BF1195" s="28" t="str">
        <f t="shared" si="18"/>
        <v>Green</v>
      </c>
    </row>
    <row r="1196" spans="3:58" hidden="1">
      <c r="C1196" s="6" t="s">
        <v>20</v>
      </c>
      <c r="D1196" s="4" t="s">
        <v>472</v>
      </c>
      <c r="E1196" s="4" t="s">
        <v>22</v>
      </c>
      <c r="F1196" s="4" t="s">
        <v>116</v>
      </c>
      <c r="G1196" s="4" t="s">
        <v>37</v>
      </c>
      <c r="H1196" s="4" t="s">
        <v>815</v>
      </c>
      <c r="I1196" s="4" t="s">
        <v>799</v>
      </c>
      <c r="J1196" s="4" t="s">
        <v>776</v>
      </c>
      <c r="K1196" s="4" t="s">
        <v>776</v>
      </c>
      <c r="L119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PharmaYesExpressMEXLAXMXUSAMERICASAMERICAS</v>
      </c>
      <c r="M1196" s="7">
        <v>11207.509819200013</v>
      </c>
      <c r="N1196" s="4">
        <v>508</v>
      </c>
      <c r="O1196" s="13">
        <v>22.062027203149633</v>
      </c>
      <c r="P1196" s="8" t="s">
        <v>1110</v>
      </c>
      <c r="Q1196" s="12" t="s">
        <v>472</v>
      </c>
      <c r="R1196" s="12" t="s">
        <v>792</v>
      </c>
      <c r="S1196" s="12" t="s">
        <v>1102</v>
      </c>
      <c r="T1196" s="12" t="s">
        <v>859</v>
      </c>
      <c r="U1196" s="22">
        <v>0</v>
      </c>
      <c r="V1196" s="12">
        <v>136</v>
      </c>
      <c r="W1196" s="12">
        <v>3.04</v>
      </c>
      <c r="X1196" s="12">
        <v>3.04</v>
      </c>
      <c r="Y1196" s="12">
        <v>2.56</v>
      </c>
      <c r="Z1196" s="12">
        <v>2.4</v>
      </c>
      <c r="AA1196" s="12">
        <v>2.2400000000000002</v>
      </c>
      <c r="AB1196" s="12"/>
      <c r="AC1196" s="12"/>
      <c r="AD1196" s="12" t="s">
        <v>888</v>
      </c>
      <c r="AE1196" s="12">
        <v>0</v>
      </c>
      <c r="AF1196" s="12">
        <v>0</v>
      </c>
      <c r="AG1196" s="12" t="s">
        <v>1101</v>
      </c>
      <c r="AH1196" s="12">
        <v>0</v>
      </c>
      <c r="AI1196" s="12">
        <v>0</v>
      </c>
      <c r="AJ1196" s="12">
        <v>0</v>
      </c>
      <c r="AK1196" s="12">
        <v>0</v>
      </c>
      <c r="AL1196" s="16"/>
      <c r="AM1196" s="12" t="s">
        <v>1500</v>
      </c>
      <c r="AN1196" s="27">
        <f>VLOOKUP(Table24[[#This Row],[USD conversion]],Sheet2!A:B,2,FALSE)</f>
        <v>1</v>
      </c>
      <c r="AO1196" s="28">
        <f>Table24[[#This Row],[Min Charge]]*Table24[[#This Row],[Conversion Rate]]</f>
        <v>136</v>
      </c>
      <c r="AP1196" s="28">
        <f>Table24[[#This Row],[45]]*Table24[[#This Row],[Conversion Rate]]</f>
        <v>3.04</v>
      </c>
      <c r="AQ1196" s="28">
        <f>Table24[[#This Row],[100]]*Table24[[#This Row],[Conversion Rate]]</f>
        <v>3.04</v>
      </c>
      <c r="AR1196" s="28">
        <f>Table24[[#This Row],[200]]*Table24[[#This Row],[Conversion Rate]]</f>
        <v>2.56</v>
      </c>
      <c r="AS1196" s="28">
        <f>Table24[[#This Row],[300]]*Table24[[#This Row],[Conversion Rate]]</f>
        <v>2.4</v>
      </c>
      <c r="AT1196" s="28">
        <f>Table24[[#This Row],[500]]*Table24[[#This Row],[Conversion Rate]]</f>
        <v>2.2400000000000002</v>
      </c>
      <c r="AU1196" s="28">
        <f>Table24[[#This Row],[1000]]*Table24[[#This Row],[Conversion Rate]]</f>
        <v>0</v>
      </c>
      <c r="AV1196" s="28">
        <f>Table24[[#This Row],[2500]]*Table24[[#This Row],[Conversion Rate]]</f>
        <v>0</v>
      </c>
      <c r="AW1196" s="28" t="e">
        <f>Table24[[#This Row],[5000]]*Table24[[#This Row],[Conversion Rate]]</f>
        <v>#VALUE!</v>
      </c>
      <c r="AX1196" s="28">
        <f>Table24[[#This Row],[All In/ ++]]</f>
        <v>0</v>
      </c>
      <c r="AY1196" s="28">
        <f>Table24[[#This Row],[FSC]]*Table24[[#This Row],[Conversion Rate]]</f>
        <v>0</v>
      </c>
      <c r="AZ1196" s="28" t="e">
        <f>Table24[[#This Row],[SSC]]*Table24[[#This Row],[Conversion Rate]]</f>
        <v>#VALUE!</v>
      </c>
      <c r="BA1196" s="28">
        <f>Table24[[#This Row],[Screening]]*Table24[[#This Row],[Conversion Rate]]</f>
        <v>0</v>
      </c>
      <c r="BB1196" s="28">
        <f>Table24[[#This Row],[Other Charges]]*Table24[[#This Row],[Conversion Rate]]</f>
        <v>0</v>
      </c>
      <c r="BC1196" s="28">
        <f>Table24[[#This Row],[Dry Ice Charge]]*Table24[[#This Row],[Conversion Rate]]</f>
        <v>0</v>
      </c>
      <c r="BD1196" s="28">
        <f>Table24[[#This Row],[SAF/kg]]*Table24[[#This Row],[Conversion Rate]]</f>
        <v>0</v>
      </c>
      <c r="BE1196" s="30" cm="1">
        <f t="array" ref="BE1196">IF(COUNTIFS(F$20:F$1213,F1196,G$20:G$1213,G1196)&gt;1,
    _xlfn.PERCENTRANK.INC(
        _xlfn._xlws.FILTER(AO$20:AO$1213, (F$20:F$1213=F1196)*(G$20:G$1213=G1196)*ISNUMBER(AO$20:AO$1213)),
        AO1196
    ),
    0
)</f>
        <v>0</v>
      </c>
      <c r="BF1196" s="28" t="str">
        <f t="shared" si="18"/>
        <v>Green</v>
      </c>
    </row>
    <row r="1197" spans="3:58" hidden="1">
      <c r="C1197" s="6" t="s">
        <v>20</v>
      </c>
      <c r="D1197" s="4" t="s">
        <v>472</v>
      </c>
      <c r="E1197" s="4" t="s">
        <v>22</v>
      </c>
      <c r="F1197" s="4" t="s">
        <v>116</v>
      </c>
      <c r="G1197" s="4" t="s">
        <v>85</v>
      </c>
      <c r="H1197" s="4" t="s">
        <v>815</v>
      </c>
      <c r="I1197" s="4" t="s">
        <v>799</v>
      </c>
      <c r="J1197" s="4" t="s">
        <v>776</v>
      </c>
      <c r="K1197" s="4" t="s">
        <v>776</v>
      </c>
      <c r="L119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PharmaYesExpressMEXMIAMXUSAMERICASAMERICAS</v>
      </c>
      <c r="M1197" s="7">
        <v>96506.506937600236</v>
      </c>
      <c r="N1197" s="4">
        <v>1389</v>
      </c>
      <c r="O1197" s="13">
        <v>69.479126664938974</v>
      </c>
      <c r="P1197" s="8" t="s">
        <v>1110</v>
      </c>
      <c r="Q1197" s="12" t="s">
        <v>472</v>
      </c>
      <c r="R1197" s="12" t="s">
        <v>792</v>
      </c>
      <c r="S1197" s="12" t="s">
        <v>1102</v>
      </c>
      <c r="T1197" s="12" t="s">
        <v>859</v>
      </c>
      <c r="U1197" s="22">
        <v>0</v>
      </c>
      <c r="V1197" s="12">
        <v>136</v>
      </c>
      <c r="W1197" s="12">
        <v>2.72</v>
      </c>
      <c r="X1197" s="12">
        <v>2.72</v>
      </c>
      <c r="Y1197" s="12">
        <v>2.64</v>
      </c>
      <c r="Z1197" s="12">
        <v>2.4</v>
      </c>
      <c r="AA1197" s="12">
        <v>2.3199999999999998</v>
      </c>
      <c r="AB1197" s="12"/>
      <c r="AC1197" s="12"/>
      <c r="AD1197" s="12" t="s">
        <v>888</v>
      </c>
      <c r="AE1197" s="12">
        <v>0</v>
      </c>
      <c r="AF1197" s="12">
        <v>0</v>
      </c>
      <c r="AG1197" s="12" t="s">
        <v>1101</v>
      </c>
      <c r="AH1197" s="12">
        <v>0</v>
      </c>
      <c r="AI1197" s="12">
        <v>0</v>
      </c>
      <c r="AJ1197" s="12">
        <v>0</v>
      </c>
      <c r="AK1197" s="12">
        <v>0</v>
      </c>
      <c r="AL1197" s="16"/>
      <c r="AM1197" s="12" t="s">
        <v>1500</v>
      </c>
      <c r="AN1197" s="27">
        <f>VLOOKUP(Table24[[#This Row],[USD conversion]],Sheet2!A:B,2,FALSE)</f>
        <v>1</v>
      </c>
      <c r="AO1197" s="28">
        <f>Table24[[#This Row],[Min Charge]]*Table24[[#This Row],[Conversion Rate]]</f>
        <v>136</v>
      </c>
      <c r="AP1197" s="28">
        <f>Table24[[#This Row],[45]]*Table24[[#This Row],[Conversion Rate]]</f>
        <v>2.72</v>
      </c>
      <c r="AQ1197" s="28">
        <f>Table24[[#This Row],[100]]*Table24[[#This Row],[Conversion Rate]]</f>
        <v>2.72</v>
      </c>
      <c r="AR1197" s="28">
        <f>Table24[[#This Row],[200]]*Table24[[#This Row],[Conversion Rate]]</f>
        <v>2.64</v>
      </c>
      <c r="AS1197" s="28">
        <f>Table24[[#This Row],[300]]*Table24[[#This Row],[Conversion Rate]]</f>
        <v>2.4</v>
      </c>
      <c r="AT1197" s="28">
        <f>Table24[[#This Row],[500]]*Table24[[#This Row],[Conversion Rate]]</f>
        <v>2.3199999999999998</v>
      </c>
      <c r="AU1197" s="28">
        <f>Table24[[#This Row],[1000]]*Table24[[#This Row],[Conversion Rate]]</f>
        <v>0</v>
      </c>
      <c r="AV1197" s="28">
        <f>Table24[[#This Row],[2500]]*Table24[[#This Row],[Conversion Rate]]</f>
        <v>0</v>
      </c>
      <c r="AW1197" s="28" t="e">
        <f>Table24[[#This Row],[5000]]*Table24[[#This Row],[Conversion Rate]]</f>
        <v>#VALUE!</v>
      </c>
      <c r="AX1197" s="28">
        <f>Table24[[#This Row],[All In/ ++]]</f>
        <v>0</v>
      </c>
      <c r="AY1197" s="28">
        <f>Table24[[#This Row],[FSC]]*Table24[[#This Row],[Conversion Rate]]</f>
        <v>0</v>
      </c>
      <c r="AZ1197" s="28" t="e">
        <f>Table24[[#This Row],[SSC]]*Table24[[#This Row],[Conversion Rate]]</f>
        <v>#VALUE!</v>
      </c>
      <c r="BA1197" s="28">
        <f>Table24[[#This Row],[Screening]]*Table24[[#This Row],[Conversion Rate]]</f>
        <v>0</v>
      </c>
      <c r="BB1197" s="28">
        <f>Table24[[#This Row],[Other Charges]]*Table24[[#This Row],[Conversion Rate]]</f>
        <v>0</v>
      </c>
      <c r="BC1197" s="28">
        <f>Table24[[#This Row],[Dry Ice Charge]]*Table24[[#This Row],[Conversion Rate]]</f>
        <v>0</v>
      </c>
      <c r="BD1197" s="28">
        <f>Table24[[#This Row],[SAF/kg]]*Table24[[#This Row],[Conversion Rate]]</f>
        <v>0</v>
      </c>
      <c r="BE1197" s="30" cm="1">
        <f t="array" ref="BE1197">IF(COUNTIFS(F$20:F$1213,F1197,G$20:G$1213,G1197)&gt;1,
    _xlfn.PERCENTRANK.INC(
        _xlfn._xlws.FILTER(AO$20:AO$1213, (F$20:F$1213=F1197)*(G$20:G$1213=G1197)*ISNUMBER(AO$20:AO$1213)),
        AO1197
    ),
    0
)</f>
        <v>0</v>
      </c>
      <c r="BF1197" s="28" t="str">
        <f t="shared" si="18"/>
        <v>Green</v>
      </c>
    </row>
    <row r="1198" spans="3:58">
      <c r="C1198" s="6" t="s">
        <v>20</v>
      </c>
      <c r="D1198" s="4" t="s">
        <v>472</v>
      </c>
      <c r="E1198" s="4" t="s">
        <v>22</v>
      </c>
      <c r="F1198" s="4" t="s">
        <v>85</v>
      </c>
      <c r="G1198" s="4" t="s">
        <v>112</v>
      </c>
      <c r="H1198" s="4" t="s">
        <v>799</v>
      </c>
      <c r="I1198" s="4" t="s">
        <v>803</v>
      </c>
      <c r="J1198" s="4" t="s">
        <v>776</v>
      </c>
      <c r="K1198" s="4" t="s">
        <v>778</v>
      </c>
      <c r="L119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PharmaYesExpressMIABRUUSBEAMERICASEMEA</v>
      </c>
      <c r="M1198" s="7">
        <v>9747.9323999999961</v>
      </c>
      <c r="N1198" s="4">
        <v>383</v>
      </c>
      <c r="O1198" s="13">
        <v>25.451520626631844</v>
      </c>
      <c r="P1198" s="8" t="s">
        <v>1110</v>
      </c>
      <c r="Q1198" s="12" t="s">
        <v>472</v>
      </c>
      <c r="R1198" s="12" t="s">
        <v>792</v>
      </c>
      <c r="S1198" s="12" t="s">
        <v>216</v>
      </c>
      <c r="T1198" s="12" t="s">
        <v>859</v>
      </c>
      <c r="U1198" s="22">
        <v>0</v>
      </c>
      <c r="V1198" s="12">
        <v>128</v>
      </c>
      <c r="W1198" s="12">
        <v>1.6</v>
      </c>
      <c r="X1198" s="12">
        <v>1.6</v>
      </c>
      <c r="Y1198" s="12">
        <v>1.52</v>
      </c>
      <c r="Z1198" s="12">
        <v>1.44</v>
      </c>
      <c r="AA1198" s="12">
        <v>1.36</v>
      </c>
      <c r="AB1198" s="12"/>
      <c r="AC1198" s="12"/>
      <c r="AD1198" s="12" t="s">
        <v>888</v>
      </c>
      <c r="AE1198" s="12">
        <v>0</v>
      </c>
      <c r="AF1198" s="12">
        <v>0</v>
      </c>
      <c r="AG1198" s="12" t="s">
        <v>1101</v>
      </c>
      <c r="AH1198" s="12">
        <v>0</v>
      </c>
      <c r="AI1198" s="12">
        <v>0</v>
      </c>
      <c r="AJ1198" s="12">
        <v>0</v>
      </c>
      <c r="AK1198" s="12">
        <v>0</v>
      </c>
      <c r="AL1198" s="16"/>
      <c r="AM1198" s="12" t="s">
        <v>1500</v>
      </c>
      <c r="AN1198" s="27">
        <f>VLOOKUP(Table24[[#This Row],[USD conversion]],Sheet2!A:B,2,FALSE)</f>
        <v>1</v>
      </c>
      <c r="AO1198" s="28">
        <f>Table24[[#This Row],[Min Charge]]*Table24[[#This Row],[Conversion Rate]]</f>
        <v>128</v>
      </c>
      <c r="AP1198" s="28">
        <f>Table24[[#This Row],[45]]*Table24[[#This Row],[Conversion Rate]]</f>
        <v>1.6</v>
      </c>
      <c r="AQ1198" s="28">
        <f>Table24[[#This Row],[100]]*Table24[[#This Row],[Conversion Rate]]</f>
        <v>1.6</v>
      </c>
      <c r="AR1198" s="28">
        <f>Table24[[#This Row],[200]]*Table24[[#This Row],[Conversion Rate]]</f>
        <v>1.52</v>
      </c>
      <c r="AS1198" s="28">
        <f>Table24[[#This Row],[300]]*Table24[[#This Row],[Conversion Rate]]</f>
        <v>1.44</v>
      </c>
      <c r="AT1198" s="28">
        <f>Table24[[#This Row],[500]]*Table24[[#This Row],[Conversion Rate]]</f>
        <v>1.36</v>
      </c>
      <c r="AU1198" s="28">
        <f>Table24[[#This Row],[1000]]*Table24[[#This Row],[Conversion Rate]]</f>
        <v>0</v>
      </c>
      <c r="AV1198" s="28">
        <f>Table24[[#This Row],[2500]]*Table24[[#This Row],[Conversion Rate]]</f>
        <v>0</v>
      </c>
      <c r="AW1198" s="28" t="e">
        <f>Table24[[#This Row],[5000]]*Table24[[#This Row],[Conversion Rate]]</f>
        <v>#VALUE!</v>
      </c>
      <c r="AX1198" s="28">
        <f>Table24[[#This Row],[All In/ ++]]</f>
        <v>0</v>
      </c>
      <c r="AY1198" s="28">
        <f>Table24[[#This Row],[FSC]]*Table24[[#This Row],[Conversion Rate]]</f>
        <v>0</v>
      </c>
      <c r="AZ1198" s="28" t="e">
        <f>Table24[[#This Row],[SSC]]*Table24[[#This Row],[Conversion Rate]]</f>
        <v>#VALUE!</v>
      </c>
      <c r="BA1198" s="28">
        <f>Table24[[#This Row],[Screening]]*Table24[[#This Row],[Conversion Rate]]</f>
        <v>0</v>
      </c>
      <c r="BB1198" s="28">
        <f>Table24[[#This Row],[Other Charges]]*Table24[[#This Row],[Conversion Rate]]</f>
        <v>0</v>
      </c>
      <c r="BC1198" s="28">
        <f>Table24[[#This Row],[Dry Ice Charge]]*Table24[[#This Row],[Conversion Rate]]</f>
        <v>0</v>
      </c>
      <c r="BD1198" s="28">
        <f>Table24[[#This Row],[SAF/kg]]*Table24[[#This Row],[Conversion Rate]]</f>
        <v>0</v>
      </c>
      <c r="BE1198" s="30" cm="1">
        <f t="array" ref="BE1198">IF(COUNTIFS(F$20:F$1213,F1198,G$20:G$1213,G1198)&gt;1,
    _xlfn.PERCENTRANK.INC(
        _xlfn._xlws.FILTER(AO$20:AO$1213, (F$20:F$1213=F1198)*(G$20:G$1213=G1198)*ISNUMBER(AO$20:AO$1213)),
        AO1198
    ),
    0
)</f>
        <v>0.25</v>
      </c>
      <c r="BF1198" s="28" t="str">
        <f t="shared" si="18"/>
        <v>Orange</v>
      </c>
    </row>
    <row r="1199" spans="3:58">
      <c r="C1199" s="6" t="s">
        <v>20</v>
      </c>
      <c r="D1199" s="4" t="s">
        <v>472</v>
      </c>
      <c r="E1199" s="4" t="s">
        <v>22</v>
      </c>
      <c r="F1199" s="4" t="s">
        <v>85</v>
      </c>
      <c r="G1199" s="4" t="s">
        <v>153</v>
      </c>
      <c r="H1199" s="4" t="s">
        <v>799</v>
      </c>
      <c r="I1199" s="4" t="s">
        <v>819</v>
      </c>
      <c r="J1199" s="4" t="s">
        <v>776</v>
      </c>
      <c r="K1199" s="4" t="s">
        <v>778</v>
      </c>
      <c r="L119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PharmaYesExpressMIAEZEUSARAMERICASEMEA</v>
      </c>
      <c r="M1199" s="7">
        <v>73280.964255199913</v>
      </c>
      <c r="N1199" s="4">
        <v>436</v>
      </c>
      <c r="O1199" s="13">
        <v>168.07560608990806</v>
      </c>
      <c r="P1199" s="8" t="s">
        <v>1110</v>
      </c>
      <c r="Q1199" s="12" t="s">
        <v>472</v>
      </c>
      <c r="R1199" s="12" t="s">
        <v>792</v>
      </c>
      <c r="S1199" s="12" t="s">
        <v>216</v>
      </c>
      <c r="T1199" s="12" t="s">
        <v>859</v>
      </c>
      <c r="U1199" s="22">
        <v>0</v>
      </c>
      <c r="V1199" s="12">
        <v>128</v>
      </c>
      <c r="W1199" s="12">
        <v>4.4000000000000004</v>
      </c>
      <c r="X1199" s="12">
        <v>4.4000000000000004</v>
      </c>
      <c r="Y1199" s="12">
        <v>4.32</v>
      </c>
      <c r="Z1199" s="12">
        <v>4.24</v>
      </c>
      <c r="AA1199" s="12">
        <v>4.16</v>
      </c>
      <c r="AB1199" s="12"/>
      <c r="AC1199" s="12"/>
      <c r="AD1199" s="12" t="s">
        <v>888</v>
      </c>
      <c r="AE1199" s="12">
        <v>0</v>
      </c>
      <c r="AF1199" s="12">
        <v>0</v>
      </c>
      <c r="AG1199" s="12" t="s">
        <v>1101</v>
      </c>
      <c r="AH1199" s="12">
        <v>0</v>
      </c>
      <c r="AI1199" s="12">
        <v>0</v>
      </c>
      <c r="AJ1199" s="12">
        <v>0</v>
      </c>
      <c r="AK1199" s="12">
        <v>0</v>
      </c>
      <c r="AL1199" s="16"/>
      <c r="AM1199" s="12" t="s">
        <v>1500</v>
      </c>
      <c r="AN1199" s="27">
        <f>VLOOKUP(Table24[[#This Row],[USD conversion]],Sheet2!A:B,2,FALSE)</f>
        <v>1</v>
      </c>
      <c r="AO1199" s="28">
        <f>Table24[[#This Row],[Min Charge]]*Table24[[#This Row],[Conversion Rate]]</f>
        <v>128</v>
      </c>
      <c r="AP1199" s="28">
        <f>Table24[[#This Row],[45]]*Table24[[#This Row],[Conversion Rate]]</f>
        <v>4.4000000000000004</v>
      </c>
      <c r="AQ1199" s="28">
        <f>Table24[[#This Row],[100]]*Table24[[#This Row],[Conversion Rate]]</f>
        <v>4.4000000000000004</v>
      </c>
      <c r="AR1199" s="28">
        <f>Table24[[#This Row],[200]]*Table24[[#This Row],[Conversion Rate]]</f>
        <v>4.32</v>
      </c>
      <c r="AS1199" s="28">
        <f>Table24[[#This Row],[300]]*Table24[[#This Row],[Conversion Rate]]</f>
        <v>4.24</v>
      </c>
      <c r="AT1199" s="28">
        <f>Table24[[#This Row],[500]]*Table24[[#This Row],[Conversion Rate]]</f>
        <v>4.16</v>
      </c>
      <c r="AU1199" s="28">
        <f>Table24[[#This Row],[1000]]*Table24[[#This Row],[Conversion Rate]]</f>
        <v>0</v>
      </c>
      <c r="AV1199" s="28">
        <f>Table24[[#This Row],[2500]]*Table24[[#This Row],[Conversion Rate]]</f>
        <v>0</v>
      </c>
      <c r="AW1199" s="28" t="e">
        <f>Table24[[#This Row],[5000]]*Table24[[#This Row],[Conversion Rate]]</f>
        <v>#VALUE!</v>
      </c>
      <c r="AX1199" s="28">
        <f>Table24[[#This Row],[All In/ ++]]</f>
        <v>0</v>
      </c>
      <c r="AY1199" s="28">
        <f>Table24[[#This Row],[FSC]]*Table24[[#This Row],[Conversion Rate]]</f>
        <v>0</v>
      </c>
      <c r="AZ1199" s="28" t="e">
        <f>Table24[[#This Row],[SSC]]*Table24[[#This Row],[Conversion Rate]]</f>
        <v>#VALUE!</v>
      </c>
      <c r="BA1199" s="28">
        <f>Table24[[#This Row],[Screening]]*Table24[[#This Row],[Conversion Rate]]</f>
        <v>0</v>
      </c>
      <c r="BB1199" s="28">
        <f>Table24[[#This Row],[Other Charges]]*Table24[[#This Row],[Conversion Rate]]</f>
        <v>0</v>
      </c>
      <c r="BC1199" s="28">
        <f>Table24[[#This Row],[Dry Ice Charge]]*Table24[[#This Row],[Conversion Rate]]</f>
        <v>0</v>
      </c>
      <c r="BD1199" s="28">
        <f>Table24[[#This Row],[SAF/kg]]*Table24[[#This Row],[Conversion Rate]]</f>
        <v>0</v>
      </c>
      <c r="BE1199" s="30" cm="1">
        <f t="array" ref="BE1199">IF(COUNTIFS(F$20:F$1213,F1199,G$20:G$1213,G1199)&gt;1,
    _xlfn.PERCENTRANK.INC(
        _xlfn._xlws.FILTER(AO$20:AO$1213, (F$20:F$1213=F1199)*(G$20:G$1213=G1199)*ISNUMBER(AO$20:AO$1213)),
        AO1199
    ),
    0
)</f>
        <v>0.16600000000000001</v>
      </c>
      <c r="BF1199" s="28" t="str">
        <f t="shared" si="18"/>
        <v>Green</v>
      </c>
    </row>
    <row r="1200" spans="3:58">
      <c r="C1200" s="6" t="s">
        <v>20</v>
      </c>
      <c r="D1200" s="4" t="s">
        <v>472</v>
      </c>
      <c r="E1200" s="4" t="s">
        <v>22</v>
      </c>
      <c r="F1200" s="4" t="s">
        <v>85</v>
      </c>
      <c r="G1200" s="4" t="s">
        <v>51</v>
      </c>
      <c r="H1200" s="4" t="s">
        <v>799</v>
      </c>
      <c r="I1200" s="4" t="s">
        <v>800</v>
      </c>
      <c r="J1200" s="4" t="s">
        <v>776</v>
      </c>
      <c r="K1200" s="4" t="s">
        <v>778</v>
      </c>
      <c r="L120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PharmaYesExpressMIAFRAUSDEAMERICASEMEA</v>
      </c>
      <c r="M1200" s="7">
        <v>8722.6825577999971</v>
      </c>
      <c r="N1200" s="4">
        <v>260</v>
      </c>
      <c r="O1200" s="13">
        <v>33.548779068461528</v>
      </c>
      <c r="P1200" s="8" t="s">
        <v>1110</v>
      </c>
      <c r="Q1200" s="12" t="s">
        <v>472</v>
      </c>
      <c r="R1200" s="12" t="s">
        <v>792</v>
      </c>
      <c r="S1200" s="12" t="s">
        <v>216</v>
      </c>
      <c r="T1200" s="12" t="s">
        <v>859</v>
      </c>
      <c r="U1200" s="22">
        <v>0</v>
      </c>
      <c r="V1200" s="12">
        <v>128</v>
      </c>
      <c r="W1200" s="12">
        <v>1.52</v>
      </c>
      <c r="X1200" s="12">
        <v>1.52</v>
      </c>
      <c r="Y1200" s="12">
        <v>1.44</v>
      </c>
      <c r="Z1200" s="12">
        <v>1.36</v>
      </c>
      <c r="AA1200" s="12">
        <v>1.28</v>
      </c>
      <c r="AB1200" s="12"/>
      <c r="AC1200" s="12"/>
      <c r="AD1200" s="12" t="s">
        <v>888</v>
      </c>
      <c r="AE1200" s="12">
        <v>0</v>
      </c>
      <c r="AF1200" s="12">
        <v>0</v>
      </c>
      <c r="AG1200" s="12" t="s">
        <v>1101</v>
      </c>
      <c r="AH1200" s="12">
        <v>0</v>
      </c>
      <c r="AI1200" s="12">
        <v>0</v>
      </c>
      <c r="AJ1200" s="12">
        <v>0</v>
      </c>
      <c r="AK1200" s="12">
        <v>0</v>
      </c>
      <c r="AL1200" s="16"/>
      <c r="AM1200" s="12" t="s">
        <v>1500</v>
      </c>
      <c r="AN1200" s="27">
        <f>VLOOKUP(Table24[[#This Row],[USD conversion]],Sheet2!A:B,2,FALSE)</f>
        <v>1</v>
      </c>
      <c r="AO1200" s="28">
        <f>Table24[[#This Row],[Min Charge]]*Table24[[#This Row],[Conversion Rate]]</f>
        <v>128</v>
      </c>
      <c r="AP1200" s="28">
        <f>Table24[[#This Row],[45]]*Table24[[#This Row],[Conversion Rate]]</f>
        <v>1.52</v>
      </c>
      <c r="AQ1200" s="28">
        <f>Table24[[#This Row],[100]]*Table24[[#This Row],[Conversion Rate]]</f>
        <v>1.52</v>
      </c>
      <c r="AR1200" s="28">
        <f>Table24[[#This Row],[200]]*Table24[[#This Row],[Conversion Rate]]</f>
        <v>1.44</v>
      </c>
      <c r="AS1200" s="28">
        <f>Table24[[#This Row],[300]]*Table24[[#This Row],[Conversion Rate]]</f>
        <v>1.36</v>
      </c>
      <c r="AT1200" s="28">
        <f>Table24[[#This Row],[500]]*Table24[[#This Row],[Conversion Rate]]</f>
        <v>1.28</v>
      </c>
      <c r="AU1200" s="28">
        <f>Table24[[#This Row],[1000]]*Table24[[#This Row],[Conversion Rate]]</f>
        <v>0</v>
      </c>
      <c r="AV1200" s="28">
        <f>Table24[[#This Row],[2500]]*Table24[[#This Row],[Conversion Rate]]</f>
        <v>0</v>
      </c>
      <c r="AW1200" s="28" t="e">
        <f>Table24[[#This Row],[5000]]*Table24[[#This Row],[Conversion Rate]]</f>
        <v>#VALUE!</v>
      </c>
      <c r="AX1200" s="28">
        <f>Table24[[#This Row],[All In/ ++]]</f>
        <v>0</v>
      </c>
      <c r="AY1200" s="28">
        <f>Table24[[#This Row],[FSC]]*Table24[[#This Row],[Conversion Rate]]</f>
        <v>0</v>
      </c>
      <c r="AZ1200" s="28" t="e">
        <f>Table24[[#This Row],[SSC]]*Table24[[#This Row],[Conversion Rate]]</f>
        <v>#VALUE!</v>
      </c>
      <c r="BA1200" s="28">
        <f>Table24[[#This Row],[Screening]]*Table24[[#This Row],[Conversion Rate]]</f>
        <v>0</v>
      </c>
      <c r="BB1200" s="28">
        <f>Table24[[#This Row],[Other Charges]]*Table24[[#This Row],[Conversion Rate]]</f>
        <v>0</v>
      </c>
      <c r="BC1200" s="28">
        <f>Table24[[#This Row],[Dry Ice Charge]]*Table24[[#This Row],[Conversion Rate]]</f>
        <v>0</v>
      </c>
      <c r="BD1200" s="28">
        <f>Table24[[#This Row],[SAF/kg]]*Table24[[#This Row],[Conversion Rate]]</f>
        <v>0</v>
      </c>
      <c r="BE1200" s="30" cm="1">
        <f t="array" ref="BE1200">IF(COUNTIFS(F$20:F$1213,F1200,G$20:G$1213,G1200)&gt;1,
    _xlfn.PERCENTRANK.INC(
        _xlfn._xlws.FILTER(AO$20:AO$1213, (F$20:F$1213=F1200)*(G$20:G$1213=G1200)*ISNUMBER(AO$20:AO$1213)),
        AO1200
    ),
    0
)</f>
        <v>0.33300000000000002</v>
      </c>
      <c r="BF1200" s="28" t="str">
        <f t="shared" si="18"/>
        <v>Orange</v>
      </c>
    </row>
    <row r="1201" spans="3:58" hidden="1">
      <c r="C1201" s="6" t="s">
        <v>20</v>
      </c>
      <c r="D1201" s="4" t="s">
        <v>472</v>
      </c>
      <c r="E1201" s="4" t="s">
        <v>22</v>
      </c>
      <c r="F1201" s="4" t="s">
        <v>85</v>
      </c>
      <c r="G1201" s="4" t="s">
        <v>122</v>
      </c>
      <c r="H1201" s="4" t="s">
        <v>799</v>
      </c>
      <c r="I1201" s="4" t="s">
        <v>812</v>
      </c>
      <c r="J1201" s="4" t="s">
        <v>776</v>
      </c>
      <c r="K1201" s="4" t="s">
        <v>776</v>
      </c>
      <c r="L120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PharmaYesExpressMIAGRUUSBRAMERICASAMERICAS</v>
      </c>
      <c r="M1201" s="7">
        <v>81817.189002199942</v>
      </c>
      <c r="N1201" s="4">
        <v>746</v>
      </c>
      <c r="O1201" s="13">
        <v>109.67451608873986</v>
      </c>
      <c r="P1201" s="8" t="s">
        <v>1110</v>
      </c>
      <c r="Q1201" s="12" t="s">
        <v>472</v>
      </c>
      <c r="R1201" s="12" t="s">
        <v>792</v>
      </c>
      <c r="S1201" s="12" t="s">
        <v>216</v>
      </c>
      <c r="T1201" s="12" t="s">
        <v>859</v>
      </c>
      <c r="U1201" s="22">
        <v>0</v>
      </c>
      <c r="V1201" s="12">
        <v>128</v>
      </c>
      <c r="W1201" s="12">
        <v>3.76</v>
      </c>
      <c r="X1201" s="12">
        <v>3.76</v>
      </c>
      <c r="Y1201" s="12">
        <v>3.68</v>
      </c>
      <c r="Z1201" s="12">
        <v>3.6</v>
      </c>
      <c r="AA1201" s="12">
        <v>3.52</v>
      </c>
      <c r="AB1201" s="12"/>
      <c r="AC1201" s="12"/>
      <c r="AD1201" s="12" t="s">
        <v>888</v>
      </c>
      <c r="AE1201" s="12">
        <v>0</v>
      </c>
      <c r="AF1201" s="12">
        <v>0</v>
      </c>
      <c r="AG1201" s="12" t="s">
        <v>1101</v>
      </c>
      <c r="AH1201" s="12">
        <v>0</v>
      </c>
      <c r="AI1201" s="12">
        <v>0</v>
      </c>
      <c r="AJ1201" s="12">
        <v>0</v>
      </c>
      <c r="AK1201" s="12">
        <v>0</v>
      </c>
      <c r="AL1201" s="16"/>
      <c r="AM1201" s="12" t="s">
        <v>1500</v>
      </c>
      <c r="AN1201" s="27">
        <f>VLOOKUP(Table24[[#This Row],[USD conversion]],Sheet2!A:B,2,FALSE)</f>
        <v>1</v>
      </c>
      <c r="AO1201" s="28">
        <f>Table24[[#This Row],[Min Charge]]*Table24[[#This Row],[Conversion Rate]]</f>
        <v>128</v>
      </c>
      <c r="AP1201" s="28">
        <f>Table24[[#This Row],[45]]*Table24[[#This Row],[Conversion Rate]]</f>
        <v>3.76</v>
      </c>
      <c r="AQ1201" s="28">
        <f>Table24[[#This Row],[100]]*Table24[[#This Row],[Conversion Rate]]</f>
        <v>3.76</v>
      </c>
      <c r="AR1201" s="28">
        <f>Table24[[#This Row],[200]]*Table24[[#This Row],[Conversion Rate]]</f>
        <v>3.68</v>
      </c>
      <c r="AS1201" s="28">
        <f>Table24[[#This Row],[300]]*Table24[[#This Row],[Conversion Rate]]</f>
        <v>3.6</v>
      </c>
      <c r="AT1201" s="28">
        <f>Table24[[#This Row],[500]]*Table24[[#This Row],[Conversion Rate]]</f>
        <v>3.52</v>
      </c>
      <c r="AU1201" s="28">
        <f>Table24[[#This Row],[1000]]*Table24[[#This Row],[Conversion Rate]]</f>
        <v>0</v>
      </c>
      <c r="AV1201" s="28">
        <f>Table24[[#This Row],[2500]]*Table24[[#This Row],[Conversion Rate]]</f>
        <v>0</v>
      </c>
      <c r="AW1201" s="28" t="e">
        <f>Table24[[#This Row],[5000]]*Table24[[#This Row],[Conversion Rate]]</f>
        <v>#VALUE!</v>
      </c>
      <c r="AX1201" s="28">
        <f>Table24[[#This Row],[All In/ ++]]</f>
        <v>0</v>
      </c>
      <c r="AY1201" s="28">
        <f>Table24[[#This Row],[FSC]]*Table24[[#This Row],[Conversion Rate]]</f>
        <v>0</v>
      </c>
      <c r="AZ1201" s="28" t="e">
        <f>Table24[[#This Row],[SSC]]*Table24[[#This Row],[Conversion Rate]]</f>
        <v>#VALUE!</v>
      </c>
      <c r="BA1201" s="28">
        <f>Table24[[#This Row],[Screening]]*Table24[[#This Row],[Conversion Rate]]</f>
        <v>0</v>
      </c>
      <c r="BB1201" s="28">
        <f>Table24[[#This Row],[Other Charges]]*Table24[[#This Row],[Conversion Rate]]</f>
        <v>0</v>
      </c>
      <c r="BC1201" s="28">
        <f>Table24[[#This Row],[Dry Ice Charge]]*Table24[[#This Row],[Conversion Rate]]</f>
        <v>0</v>
      </c>
      <c r="BD1201" s="28">
        <f>Table24[[#This Row],[SAF/kg]]*Table24[[#This Row],[Conversion Rate]]</f>
        <v>0</v>
      </c>
      <c r="BE1201" s="30" cm="1">
        <f t="array" ref="BE1201">IF(COUNTIFS(F$20:F$1213,F1201,G$20:G$1213,G1201)&gt;1,
    _xlfn.PERCENTRANK.INC(
        _xlfn._xlws.FILTER(AO$20:AO$1213, (F$20:F$1213=F1201)*(G$20:G$1213=G1201)*ISNUMBER(AO$20:AO$1213)),
        AO1201
    ),
    0
)</f>
        <v>0</v>
      </c>
      <c r="BF1201" s="28" t="str">
        <f t="shared" si="18"/>
        <v>Green</v>
      </c>
    </row>
    <row r="1202" spans="3:58">
      <c r="C1202" s="6" t="s">
        <v>20</v>
      </c>
      <c r="D1202" s="4" t="s">
        <v>472</v>
      </c>
      <c r="E1202" s="4" t="s">
        <v>22</v>
      </c>
      <c r="F1202" s="4" t="s">
        <v>85</v>
      </c>
      <c r="G1202" s="4" t="s">
        <v>86</v>
      </c>
      <c r="H1202" s="4" t="s">
        <v>799</v>
      </c>
      <c r="I1202" s="4" t="s">
        <v>795</v>
      </c>
      <c r="J1202" s="4" t="s">
        <v>776</v>
      </c>
      <c r="K1202" s="4" t="s">
        <v>778</v>
      </c>
      <c r="L120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PharmaYesExpressMIALHRUSGBAMERICASEMEA</v>
      </c>
      <c r="M1202" s="7">
        <v>16658.228547999992</v>
      </c>
      <c r="N1202" s="4">
        <v>485</v>
      </c>
      <c r="O1202" s="13">
        <v>34.346862985566993</v>
      </c>
      <c r="P1202" s="8" t="s">
        <v>1110</v>
      </c>
      <c r="Q1202" s="12" t="s">
        <v>472</v>
      </c>
      <c r="R1202" s="12" t="s">
        <v>792</v>
      </c>
      <c r="S1202" s="12" t="s">
        <v>216</v>
      </c>
      <c r="T1202" s="12" t="s">
        <v>859</v>
      </c>
      <c r="U1202" s="22">
        <v>0</v>
      </c>
      <c r="V1202" s="12">
        <v>128</v>
      </c>
      <c r="W1202" s="12">
        <v>1.39</v>
      </c>
      <c r="X1202" s="12">
        <v>1.39</v>
      </c>
      <c r="Y1202" s="12">
        <v>1.31</v>
      </c>
      <c r="Z1202" s="12">
        <v>1.23</v>
      </c>
      <c r="AA1202" s="12">
        <v>1.1499999999999999</v>
      </c>
      <c r="AB1202" s="12"/>
      <c r="AC1202" s="12"/>
      <c r="AD1202" s="12" t="s">
        <v>888</v>
      </c>
      <c r="AE1202" s="12">
        <v>0</v>
      </c>
      <c r="AF1202" s="12">
        <v>0</v>
      </c>
      <c r="AG1202" s="12" t="s">
        <v>1101</v>
      </c>
      <c r="AH1202" s="12">
        <v>0</v>
      </c>
      <c r="AI1202" s="12">
        <v>0</v>
      </c>
      <c r="AJ1202" s="12">
        <v>0</v>
      </c>
      <c r="AK1202" s="12">
        <v>0</v>
      </c>
      <c r="AL1202" s="16"/>
      <c r="AM1202" s="12" t="s">
        <v>1500</v>
      </c>
      <c r="AN1202" s="27">
        <f>VLOOKUP(Table24[[#This Row],[USD conversion]],Sheet2!A:B,2,FALSE)</f>
        <v>1</v>
      </c>
      <c r="AO1202" s="28">
        <f>Table24[[#This Row],[Min Charge]]*Table24[[#This Row],[Conversion Rate]]</f>
        <v>128</v>
      </c>
      <c r="AP1202" s="28">
        <f>Table24[[#This Row],[45]]*Table24[[#This Row],[Conversion Rate]]</f>
        <v>1.39</v>
      </c>
      <c r="AQ1202" s="28">
        <f>Table24[[#This Row],[100]]*Table24[[#This Row],[Conversion Rate]]</f>
        <v>1.39</v>
      </c>
      <c r="AR1202" s="28">
        <f>Table24[[#This Row],[200]]*Table24[[#This Row],[Conversion Rate]]</f>
        <v>1.31</v>
      </c>
      <c r="AS1202" s="28">
        <f>Table24[[#This Row],[300]]*Table24[[#This Row],[Conversion Rate]]</f>
        <v>1.23</v>
      </c>
      <c r="AT1202" s="28">
        <f>Table24[[#This Row],[500]]*Table24[[#This Row],[Conversion Rate]]</f>
        <v>1.1499999999999999</v>
      </c>
      <c r="AU1202" s="28">
        <f>Table24[[#This Row],[1000]]*Table24[[#This Row],[Conversion Rate]]</f>
        <v>0</v>
      </c>
      <c r="AV1202" s="28">
        <f>Table24[[#This Row],[2500]]*Table24[[#This Row],[Conversion Rate]]</f>
        <v>0</v>
      </c>
      <c r="AW1202" s="28" t="e">
        <f>Table24[[#This Row],[5000]]*Table24[[#This Row],[Conversion Rate]]</f>
        <v>#VALUE!</v>
      </c>
      <c r="AX1202" s="28">
        <f>Table24[[#This Row],[All In/ ++]]</f>
        <v>0</v>
      </c>
      <c r="AY1202" s="28">
        <f>Table24[[#This Row],[FSC]]*Table24[[#This Row],[Conversion Rate]]</f>
        <v>0</v>
      </c>
      <c r="AZ1202" s="28" t="e">
        <f>Table24[[#This Row],[SSC]]*Table24[[#This Row],[Conversion Rate]]</f>
        <v>#VALUE!</v>
      </c>
      <c r="BA1202" s="28">
        <f>Table24[[#This Row],[Screening]]*Table24[[#This Row],[Conversion Rate]]</f>
        <v>0</v>
      </c>
      <c r="BB1202" s="28">
        <f>Table24[[#This Row],[Other Charges]]*Table24[[#This Row],[Conversion Rate]]</f>
        <v>0</v>
      </c>
      <c r="BC1202" s="28">
        <f>Table24[[#This Row],[Dry Ice Charge]]*Table24[[#This Row],[Conversion Rate]]</f>
        <v>0</v>
      </c>
      <c r="BD1202" s="28">
        <f>Table24[[#This Row],[SAF/kg]]*Table24[[#This Row],[Conversion Rate]]</f>
        <v>0</v>
      </c>
      <c r="BE1202" s="30" cm="1">
        <f t="array" ref="BE1202">IF(COUNTIFS(F$20:F$1213,F1202,G$20:G$1213,G1202)&gt;1,
    _xlfn.PERCENTRANK.INC(
        _xlfn._xlws.FILTER(AO$20:AO$1213, (F$20:F$1213=F1202)*(G$20:G$1213=G1202)*ISNUMBER(AO$20:AO$1213)),
        AO1202
    ),
    0
)</f>
        <v>0.222</v>
      </c>
      <c r="BF1202" s="28" t="str">
        <f t="shared" si="18"/>
        <v>Orange</v>
      </c>
    </row>
    <row r="1203" spans="3:58" hidden="1">
      <c r="C1203" s="6" t="s">
        <v>20</v>
      </c>
      <c r="D1203" s="4" t="s">
        <v>472</v>
      </c>
      <c r="E1203" s="4" t="s">
        <v>22</v>
      </c>
      <c r="F1203" s="4" t="s">
        <v>85</v>
      </c>
      <c r="G1203" s="4" t="s">
        <v>116</v>
      </c>
      <c r="H1203" s="4" t="s">
        <v>799</v>
      </c>
      <c r="I1203" s="4" t="s">
        <v>815</v>
      </c>
      <c r="J1203" s="4" t="s">
        <v>776</v>
      </c>
      <c r="K1203" s="4" t="s">
        <v>776</v>
      </c>
      <c r="L120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PharmaYesExpressMIAMEXUSMXAMERICASAMERICAS</v>
      </c>
      <c r="M1203" s="7">
        <v>42006.854296400015</v>
      </c>
      <c r="N1203" s="4">
        <v>384</v>
      </c>
      <c r="O1203" s="13">
        <v>109.39284973020837</v>
      </c>
      <c r="P1203" s="8" t="s">
        <v>1110</v>
      </c>
      <c r="Q1203" s="12" t="s">
        <v>472</v>
      </c>
      <c r="R1203" s="12" t="s">
        <v>792</v>
      </c>
      <c r="S1203" s="12" t="s">
        <v>216</v>
      </c>
      <c r="T1203" s="12" t="s">
        <v>859</v>
      </c>
      <c r="U1203" s="22">
        <v>0</v>
      </c>
      <c r="V1203" s="12">
        <v>128</v>
      </c>
      <c r="W1203" s="12">
        <v>3.44</v>
      </c>
      <c r="X1203" s="12">
        <v>3.44</v>
      </c>
      <c r="Y1203" s="12">
        <v>3.36</v>
      </c>
      <c r="Z1203" s="12">
        <v>3.28</v>
      </c>
      <c r="AA1203" s="12">
        <v>3.2</v>
      </c>
      <c r="AB1203" s="12"/>
      <c r="AC1203" s="12"/>
      <c r="AD1203" s="12" t="s">
        <v>888</v>
      </c>
      <c r="AE1203" s="12">
        <v>0</v>
      </c>
      <c r="AF1203" s="12">
        <v>0</v>
      </c>
      <c r="AG1203" s="12" t="s">
        <v>1101</v>
      </c>
      <c r="AH1203" s="12">
        <v>0</v>
      </c>
      <c r="AI1203" s="12">
        <v>0</v>
      </c>
      <c r="AJ1203" s="12">
        <v>0</v>
      </c>
      <c r="AK1203" s="12">
        <v>0</v>
      </c>
      <c r="AL1203" s="16"/>
      <c r="AM1203" s="12" t="s">
        <v>1500</v>
      </c>
      <c r="AN1203" s="27">
        <f>VLOOKUP(Table24[[#This Row],[USD conversion]],Sheet2!A:B,2,FALSE)</f>
        <v>1</v>
      </c>
      <c r="AO1203" s="28">
        <f>Table24[[#This Row],[Min Charge]]*Table24[[#This Row],[Conversion Rate]]</f>
        <v>128</v>
      </c>
      <c r="AP1203" s="28">
        <f>Table24[[#This Row],[45]]*Table24[[#This Row],[Conversion Rate]]</f>
        <v>3.44</v>
      </c>
      <c r="AQ1203" s="28">
        <f>Table24[[#This Row],[100]]*Table24[[#This Row],[Conversion Rate]]</f>
        <v>3.44</v>
      </c>
      <c r="AR1203" s="28">
        <f>Table24[[#This Row],[200]]*Table24[[#This Row],[Conversion Rate]]</f>
        <v>3.36</v>
      </c>
      <c r="AS1203" s="28">
        <f>Table24[[#This Row],[300]]*Table24[[#This Row],[Conversion Rate]]</f>
        <v>3.28</v>
      </c>
      <c r="AT1203" s="28">
        <f>Table24[[#This Row],[500]]*Table24[[#This Row],[Conversion Rate]]</f>
        <v>3.2</v>
      </c>
      <c r="AU1203" s="28">
        <f>Table24[[#This Row],[1000]]*Table24[[#This Row],[Conversion Rate]]</f>
        <v>0</v>
      </c>
      <c r="AV1203" s="28">
        <f>Table24[[#This Row],[2500]]*Table24[[#This Row],[Conversion Rate]]</f>
        <v>0</v>
      </c>
      <c r="AW1203" s="28" t="e">
        <f>Table24[[#This Row],[5000]]*Table24[[#This Row],[Conversion Rate]]</f>
        <v>#VALUE!</v>
      </c>
      <c r="AX1203" s="28">
        <f>Table24[[#This Row],[All In/ ++]]</f>
        <v>0</v>
      </c>
      <c r="AY1203" s="28">
        <f>Table24[[#This Row],[FSC]]*Table24[[#This Row],[Conversion Rate]]</f>
        <v>0</v>
      </c>
      <c r="AZ1203" s="28" t="e">
        <f>Table24[[#This Row],[SSC]]*Table24[[#This Row],[Conversion Rate]]</f>
        <v>#VALUE!</v>
      </c>
      <c r="BA1203" s="28">
        <f>Table24[[#This Row],[Screening]]*Table24[[#This Row],[Conversion Rate]]</f>
        <v>0</v>
      </c>
      <c r="BB1203" s="28">
        <f>Table24[[#This Row],[Other Charges]]*Table24[[#This Row],[Conversion Rate]]</f>
        <v>0</v>
      </c>
      <c r="BC1203" s="28">
        <f>Table24[[#This Row],[Dry Ice Charge]]*Table24[[#This Row],[Conversion Rate]]</f>
        <v>0</v>
      </c>
      <c r="BD1203" s="28">
        <f>Table24[[#This Row],[SAF/kg]]*Table24[[#This Row],[Conversion Rate]]</f>
        <v>0</v>
      </c>
      <c r="BE1203" s="30" cm="1">
        <f t="array" ref="BE1203">IF(COUNTIFS(F$20:F$1213,F1203,G$20:G$1213,G1203)&gt;1,
    _xlfn.PERCENTRANK.INC(
        _xlfn._xlws.FILTER(AO$20:AO$1213, (F$20:F$1213=F1203)*(G$20:G$1213=G1203)*ISNUMBER(AO$20:AO$1213)),
        AO1203
    ),
    0
)</f>
        <v>0</v>
      </c>
      <c r="BF1203" s="28" t="str">
        <f t="shared" si="18"/>
        <v>Green</v>
      </c>
    </row>
    <row r="1204" spans="3:58" hidden="1">
      <c r="C1204" s="6" t="s">
        <v>20</v>
      </c>
      <c r="D1204" s="4" t="s">
        <v>472</v>
      </c>
      <c r="E1204" s="4" t="s">
        <v>22</v>
      </c>
      <c r="F1204" s="4" t="s">
        <v>85</v>
      </c>
      <c r="G1204" s="4" t="s">
        <v>312</v>
      </c>
      <c r="H1204" s="4" t="s">
        <v>799</v>
      </c>
      <c r="I1204" s="4" t="s">
        <v>806</v>
      </c>
      <c r="J1204" s="4" t="s">
        <v>776</v>
      </c>
      <c r="K1204" s="4" t="s">
        <v>776</v>
      </c>
      <c r="L120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PharmaYesExpressMIAYULUSCAAMERICASAMERICAS</v>
      </c>
      <c r="M1204" s="7">
        <v>8408.5934599999982</v>
      </c>
      <c r="N1204" s="4">
        <v>369</v>
      </c>
      <c r="O1204" s="13">
        <v>22.787516151761512</v>
      </c>
      <c r="P1204" s="8" t="s">
        <v>1110</v>
      </c>
      <c r="Q1204" s="12" t="s">
        <v>472</v>
      </c>
      <c r="R1204" s="12" t="s">
        <v>791</v>
      </c>
      <c r="S1204" s="12" t="s">
        <v>216</v>
      </c>
      <c r="T1204" s="12" t="s">
        <v>859</v>
      </c>
      <c r="U1204" s="22">
        <v>0</v>
      </c>
      <c r="V1204" s="12">
        <v>69</v>
      </c>
      <c r="W1204" s="12">
        <v>3.34</v>
      </c>
      <c r="X1204" s="12">
        <v>3.34</v>
      </c>
      <c r="Y1204" s="12">
        <v>3.34</v>
      </c>
      <c r="Z1204" s="12">
        <v>3.14</v>
      </c>
      <c r="AA1204" s="12">
        <v>0</v>
      </c>
      <c r="AB1204" s="12"/>
      <c r="AC1204" s="12"/>
      <c r="AD1204" s="12" t="s">
        <v>888</v>
      </c>
      <c r="AE1204" s="12">
        <v>0</v>
      </c>
      <c r="AF1204" s="12">
        <v>0</v>
      </c>
      <c r="AG1204" s="12" t="s">
        <v>1101</v>
      </c>
      <c r="AH1204" s="12">
        <v>0</v>
      </c>
      <c r="AI1204" s="12">
        <v>0</v>
      </c>
      <c r="AJ1204" s="12">
        <v>0</v>
      </c>
      <c r="AK1204" s="12">
        <v>0</v>
      </c>
      <c r="AL1204" s="16"/>
      <c r="AM1204" s="12" t="s">
        <v>1500</v>
      </c>
      <c r="AN1204" s="27">
        <f>VLOOKUP(Table24[[#This Row],[USD conversion]],Sheet2!A:B,2,FALSE)</f>
        <v>1</v>
      </c>
      <c r="AO1204" s="28">
        <f>Table24[[#This Row],[Min Charge]]*Table24[[#This Row],[Conversion Rate]]</f>
        <v>69</v>
      </c>
      <c r="AP1204" s="28">
        <f>Table24[[#This Row],[45]]*Table24[[#This Row],[Conversion Rate]]</f>
        <v>3.34</v>
      </c>
      <c r="AQ1204" s="28">
        <f>Table24[[#This Row],[100]]*Table24[[#This Row],[Conversion Rate]]</f>
        <v>3.34</v>
      </c>
      <c r="AR1204" s="28">
        <f>Table24[[#This Row],[200]]*Table24[[#This Row],[Conversion Rate]]</f>
        <v>3.34</v>
      </c>
      <c r="AS1204" s="28">
        <f>Table24[[#This Row],[300]]*Table24[[#This Row],[Conversion Rate]]</f>
        <v>3.14</v>
      </c>
      <c r="AT1204" s="28">
        <f>Table24[[#This Row],[500]]*Table24[[#This Row],[Conversion Rate]]</f>
        <v>0</v>
      </c>
      <c r="AU1204" s="28">
        <f>Table24[[#This Row],[1000]]*Table24[[#This Row],[Conversion Rate]]</f>
        <v>0</v>
      </c>
      <c r="AV1204" s="28">
        <f>Table24[[#This Row],[2500]]*Table24[[#This Row],[Conversion Rate]]</f>
        <v>0</v>
      </c>
      <c r="AW1204" s="28" t="e">
        <f>Table24[[#This Row],[5000]]*Table24[[#This Row],[Conversion Rate]]</f>
        <v>#VALUE!</v>
      </c>
      <c r="AX1204" s="28">
        <f>Table24[[#This Row],[All In/ ++]]</f>
        <v>0</v>
      </c>
      <c r="AY1204" s="28">
        <f>Table24[[#This Row],[FSC]]*Table24[[#This Row],[Conversion Rate]]</f>
        <v>0</v>
      </c>
      <c r="AZ1204" s="28" t="e">
        <f>Table24[[#This Row],[SSC]]*Table24[[#This Row],[Conversion Rate]]</f>
        <v>#VALUE!</v>
      </c>
      <c r="BA1204" s="28">
        <f>Table24[[#This Row],[Screening]]*Table24[[#This Row],[Conversion Rate]]</f>
        <v>0</v>
      </c>
      <c r="BB1204" s="28">
        <f>Table24[[#This Row],[Other Charges]]*Table24[[#This Row],[Conversion Rate]]</f>
        <v>0</v>
      </c>
      <c r="BC1204" s="28">
        <f>Table24[[#This Row],[Dry Ice Charge]]*Table24[[#This Row],[Conversion Rate]]</f>
        <v>0</v>
      </c>
      <c r="BD1204" s="28">
        <f>Table24[[#This Row],[SAF/kg]]*Table24[[#This Row],[Conversion Rate]]</f>
        <v>0</v>
      </c>
      <c r="BE1204" s="30" cm="1">
        <f t="array" ref="BE1204">IF(COUNTIFS(F$20:F$1213,F1204,G$20:G$1213,G1204)&gt;1,
    _xlfn.PERCENTRANK.INC(
        _xlfn._xlws.FILTER(AO$20:AO$1213, (F$20:F$1213=F1204)*(G$20:G$1213=G1204)*ISNUMBER(AO$20:AO$1213)),
        AO1204
    ),
    0
)</f>
        <v>0</v>
      </c>
      <c r="BF1204" s="28" t="str">
        <f t="shared" si="18"/>
        <v>Green</v>
      </c>
    </row>
    <row r="1205" spans="3:58" hidden="1">
      <c r="C1205" s="6" t="s">
        <v>20</v>
      </c>
      <c r="D1205" s="4" t="s">
        <v>472</v>
      </c>
      <c r="E1205" s="4" t="s">
        <v>22</v>
      </c>
      <c r="F1205" s="4" t="s">
        <v>267</v>
      </c>
      <c r="G1205" s="4" t="s">
        <v>66</v>
      </c>
      <c r="H1205" s="4" t="s">
        <v>824</v>
      </c>
      <c r="I1205" s="4" t="s">
        <v>799</v>
      </c>
      <c r="J1205" s="4" t="s">
        <v>778</v>
      </c>
      <c r="K1205" s="4" t="s">
        <v>776</v>
      </c>
      <c r="L120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PharmaYesExpressMXPJFKITUSEMEAAMERICAS</v>
      </c>
      <c r="M1205" s="7">
        <v>12967.689999999999</v>
      </c>
      <c r="N1205" s="4">
        <v>318</v>
      </c>
      <c r="O1205" s="13">
        <v>40.77889937106918</v>
      </c>
      <c r="P1205" s="8" t="s">
        <v>1110</v>
      </c>
      <c r="Q1205" s="12" t="s">
        <v>472</v>
      </c>
      <c r="R1205" s="12" t="s">
        <v>792</v>
      </c>
      <c r="S1205" s="12" t="s">
        <v>312</v>
      </c>
      <c r="T1205" s="12" t="s">
        <v>837</v>
      </c>
      <c r="U1205" s="22">
        <v>0</v>
      </c>
      <c r="V1205" s="12">
        <v>210</v>
      </c>
      <c r="W1205" s="12">
        <v>3.15</v>
      </c>
      <c r="X1205" s="12">
        <v>3.15</v>
      </c>
      <c r="Y1205" s="12">
        <v>3.15</v>
      </c>
      <c r="Z1205" s="12">
        <v>2.98</v>
      </c>
      <c r="AA1205" s="12">
        <v>2.8</v>
      </c>
      <c r="AB1205" s="12"/>
      <c r="AC1205" s="12"/>
      <c r="AD1205" s="12" t="s">
        <v>888</v>
      </c>
      <c r="AE1205" s="12">
        <v>0</v>
      </c>
      <c r="AF1205" s="12">
        <v>0</v>
      </c>
      <c r="AG1205" s="12" t="s">
        <v>1101</v>
      </c>
      <c r="AH1205" s="12">
        <v>0</v>
      </c>
      <c r="AI1205" s="12">
        <v>0</v>
      </c>
      <c r="AJ1205" s="12">
        <v>0</v>
      </c>
      <c r="AK1205" s="12">
        <v>0</v>
      </c>
      <c r="AL1205" s="16"/>
      <c r="AM1205" s="12" t="s">
        <v>1503</v>
      </c>
      <c r="AN1205" s="27">
        <f>VLOOKUP(Table24[[#This Row],[USD conversion]],Sheet2!A:B,2,FALSE)</f>
        <v>1.1715</v>
      </c>
      <c r="AO1205" s="28">
        <f>Table24[[#This Row],[Min Charge]]*Table24[[#This Row],[Conversion Rate]]</f>
        <v>246.01499999999999</v>
      </c>
      <c r="AP1205" s="28">
        <f>Table24[[#This Row],[45]]*Table24[[#This Row],[Conversion Rate]]</f>
        <v>3.6902249999999999</v>
      </c>
      <c r="AQ1205" s="28">
        <f>Table24[[#This Row],[100]]*Table24[[#This Row],[Conversion Rate]]</f>
        <v>3.6902249999999999</v>
      </c>
      <c r="AR1205" s="28">
        <f>Table24[[#This Row],[200]]*Table24[[#This Row],[Conversion Rate]]</f>
        <v>3.6902249999999999</v>
      </c>
      <c r="AS1205" s="28">
        <f>Table24[[#This Row],[300]]*Table24[[#This Row],[Conversion Rate]]</f>
        <v>3.4910700000000001</v>
      </c>
      <c r="AT1205" s="28">
        <f>Table24[[#This Row],[500]]*Table24[[#This Row],[Conversion Rate]]</f>
        <v>3.2801999999999998</v>
      </c>
      <c r="AU1205" s="28">
        <f>Table24[[#This Row],[1000]]*Table24[[#This Row],[Conversion Rate]]</f>
        <v>0</v>
      </c>
      <c r="AV1205" s="28">
        <f>Table24[[#This Row],[2500]]*Table24[[#This Row],[Conversion Rate]]</f>
        <v>0</v>
      </c>
      <c r="AW1205" s="28" t="e">
        <f>Table24[[#This Row],[5000]]*Table24[[#This Row],[Conversion Rate]]</f>
        <v>#VALUE!</v>
      </c>
      <c r="AX1205" s="28">
        <f>Table24[[#This Row],[All In/ ++]]</f>
        <v>0</v>
      </c>
      <c r="AY1205" s="28">
        <f>Table24[[#This Row],[FSC]]*Table24[[#This Row],[Conversion Rate]]</f>
        <v>0</v>
      </c>
      <c r="AZ1205" s="28" t="e">
        <f>Table24[[#This Row],[SSC]]*Table24[[#This Row],[Conversion Rate]]</f>
        <v>#VALUE!</v>
      </c>
      <c r="BA1205" s="28">
        <f>Table24[[#This Row],[Screening]]*Table24[[#This Row],[Conversion Rate]]</f>
        <v>0</v>
      </c>
      <c r="BB1205" s="28">
        <f>Table24[[#This Row],[Other Charges]]*Table24[[#This Row],[Conversion Rate]]</f>
        <v>0</v>
      </c>
      <c r="BC1205" s="28">
        <f>Table24[[#This Row],[Dry Ice Charge]]*Table24[[#This Row],[Conversion Rate]]</f>
        <v>0</v>
      </c>
      <c r="BD1205" s="28">
        <f>Table24[[#This Row],[SAF/kg]]*Table24[[#This Row],[Conversion Rate]]</f>
        <v>0</v>
      </c>
      <c r="BE1205" s="30" cm="1">
        <f t="array" ref="BE1205">IF(COUNTIFS(F$20:F$1213,F1205,G$20:G$1213,G1205)&gt;1,
    _xlfn.PERCENTRANK.INC(
        _xlfn._xlws.FILTER(AO$20:AO$1213, (F$20:F$1213=F1205)*(G$20:G$1213=G1205)*ISNUMBER(AO$20:AO$1213)),
        AO1205
    ),
    0
)</f>
        <v>0.75</v>
      </c>
      <c r="BF1205" s="28" t="str">
        <f t="shared" si="18"/>
        <v>Red</v>
      </c>
    </row>
    <row r="1206" spans="3:58">
      <c r="C1206" s="6" t="s">
        <v>20</v>
      </c>
      <c r="D1206" s="4" t="s">
        <v>472</v>
      </c>
      <c r="E1206" s="4" t="s">
        <v>22</v>
      </c>
      <c r="F1206" s="4" t="s">
        <v>32</v>
      </c>
      <c r="G1206" s="4" t="s">
        <v>112</v>
      </c>
      <c r="H1206" s="4" t="s">
        <v>799</v>
      </c>
      <c r="I1206" s="4" t="s">
        <v>803</v>
      </c>
      <c r="J1206" s="4" t="s">
        <v>776</v>
      </c>
      <c r="K1206" s="4" t="s">
        <v>778</v>
      </c>
      <c r="L120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PharmaYesExpressORDBRUUSBEAMERICASEMEA</v>
      </c>
      <c r="M1206" s="7">
        <v>5545.8999999999978</v>
      </c>
      <c r="N1206" s="4">
        <v>271</v>
      </c>
      <c r="O1206" s="13">
        <v>20.464575645756451</v>
      </c>
      <c r="P1206" s="8" t="s">
        <v>1110</v>
      </c>
      <c r="Q1206" s="12" t="s">
        <v>472</v>
      </c>
      <c r="R1206" s="12" t="s">
        <v>792</v>
      </c>
      <c r="S1206" s="12" t="s">
        <v>216</v>
      </c>
      <c r="T1206" s="12" t="s">
        <v>859</v>
      </c>
      <c r="U1206" s="22">
        <v>0</v>
      </c>
      <c r="V1206" s="12">
        <v>128</v>
      </c>
      <c r="W1206" s="12">
        <v>1.6</v>
      </c>
      <c r="X1206" s="12">
        <v>1.6</v>
      </c>
      <c r="Y1206" s="12">
        <v>1.52</v>
      </c>
      <c r="Z1206" s="12">
        <v>1.44</v>
      </c>
      <c r="AA1206" s="12">
        <v>1.36</v>
      </c>
      <c r="AB1206" s="12"/>
      <c r="AC1206" s="12"/>
      <c r="AD1206" s="12" t="s">
        <v>888</v>
      </c>
      <c r="AE1206" s="12">
        <v>0</v>
      </c>
      <c r="AF1206" s="12">
        <v>0</v>
      </c>
      <c r="AG1206" s="12" t="s">
        <v>1101</v>
      </c>
      <c r="AH1206" s="12">
        <v>0</v>
      </c>
      <c r="AI1206" s="12">
        <v>0</v>
      </c>
      <c r="AJ1206" s="12">
        <v>0</v>
      </c>
      <c r="AK1206" s="12">
        <v>0</v>
      </c>
      <c r="AL1206" s="16"/>
      <c r="AM1206" s="12" t="s">
        <v>1500</v>
      </c>
      <c r="AN1206" s="27">
        <f>VLOOKUP(Table24[[#This Row],[USD conversion]],Sheet2!A:B,2,FALSE)</f>
        <v>1</v>
      </c>
      <c r="AO1206" s="28">
        <f>Table24[[#This Row],[Min Charge]]*Table24[[#This Row],[Conversion Rate]]</f>
        <v>128</v>
      </c>
      <c r="AP1206" s="28">
        <f>Table24[[#This Row],[45]]*Table24[[#This Row],[Conversion Rate]]</f>
        <v>1.6</v>
      </c>
      <c r="AQ1206" s="28">
        <f>Table24[[#This Row],[100]]*Table24[[#This Row],[Conversion Rate]]</f>
        <v>1.6</v>
      </c>
      <c r="AR1206" s="28">
        <f>Table24[[#This Row],[200]]*Table24[[#This Row],[Conversion Rate]]</f>
        <v>1.52</v>
      </c>
      <c r="AS1206" s="28">
        <f>Table24[[#This Row],[300]]*Table24[[#This Row],[Conversion Rate]]</f>
        <v>1.44</v>
      </c>
      <c r="AT1206" s="28">
        <f>Table24[[#This Row],[500]]*Table24[[#This Row],[Conversion Rate]]</f>
        <v>1.36</v>
      </c>
      <c r="AU1206" s="28">
        <f>Table24[[#This Row],[1000]]*Table24[[#This Row],[Conversion Rate]]</f>
        <v>0</v>
      </c>
      <c r="AV1206" s="28">
        <f>Table24[[#This Row],[2500]]*Table24[[#This Row],[Conversion Rate]]</f>
        <v>0</v>
      </c>
      <c r="AW1206" s="28" t="e">
        <f>Table24[[#This Row],[5000]]*Table24[[#This Row],[Conversion Rate]]</f>
        <v>#VALUE!</v>
      </c>
      <c r="AX1206" s="28">
        <f>Table24[[#This Row],[All In/ ++]]</f>
        <v>0</v>
      </c>
      <c r="AY1206" s="28">
        <f>Table24[[#This Row],[FSC]]*Table24[[#This Row],[Conversion Rate]]</f>
        <v>0</v>
      </c>
      <c r="AZ1206" s="28" t="e">
        <f>Table24[[#This Row],[SSC]]*Table24[[#This Row],[Conversion Rate]]</f>
        <v>#VALUE!</v>
      </c>
      <c r="BA1206" s="28">
        <f>Table24[[#This Row],[Screening]]*Table24[[#This Row],[Conversion Rate]]</f>
        <v>0</v>
      </c>
      <c r="BB1206" s="28">
        <f>Table24[[#This Row],[Other Charges]]*Table24[[#This Row],[Conversion Rate]]</f>
        <v>0</v>
      </c>
      <c r="BC1206" s="28">
        <f>Table24[[#This Row],[Dry Ice Charge]]*Table24[[#This Row],[Conversion Rate]]</f>
        <v>0</v>
      </c>
      <c r="BD1206" s="28">
        <f>Table24[[#This Row],[SAF/kg]]*Table24[[#This Row],[Conversion Rate]]</f>
        <v>0</v>
      </c>
      <c r="BE1206" s="30" cm="1">
        <f t="array" ref="BE1206">IF(COUNTIFS(F$20:F$1213,F1206,G$20:G$1213,G1206)&gt;1,
    _xlfn.PERCENTRANK.INC(
        _xlfn._xlws.FILTER(AO$20:AO$1213, (F$20:F$1213=F1206)*(G$20:G$1213=G1206)*ISNUMBER(AO$20:AO$1213)),
        AO1206
    ),
    0
)</f>
        <v>0.16600000000000001</v>
      </c>
      <c r="BF1206" s="28" t="str">
        <f t="shared" si="18"/>
        <v>Green</v>
      </c>
    </row>
    <row r="1207" spans="3:58">
      <c r="C1207" s="6" t="s">
        <v>20</v>
      </c>
      <c r="D1207" s="4" t="s">
        <v>472</v>
      </c>
      <c r="E1207" s="4" t="s">
        <v>22</v>
      </c>
      <c r="F1207" s="4" t="s">
        <v>32</v>
      </c>
      <c r="G1207" s="4" t="s">
        <v>51</v>
      </c>
      <c r="H1207" s="4" t="s">
        <v>799</v>
      </c>
      <c r="I1207" s="4" t="s">
        <v>800</v>
      </c>
      <c r="J1207" s="4" t="s">
        <v>776</v>
      </c>
      <c r="K1207" s="4" t="s">
        <v>778</v>
      </c>
      <c r="L120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PharmaYesExpressORDFRAUSDEAMERICASEMEA</v>
      </c>
      <c r="M1207" s="7">
        <v>74538.45</v>
      </c>
      <c r="N1207" s="4">
        <v>339</v>
      </c>
      <c r="O1207" s="13">
        <v>219.87743362831858</v>
      </c>
      <c r="P1207" s="8" t="s">
        <v>1110</v>
      </c>
      <c r="Q1207" s="12" t="s">
        <v>472</v>
      </c>
      <c r="R1207" s="12" t="s">
        <v>792</v>
      </c>
      <c r="S1207" s="12" t="s">
        <v>216</v>
      </c>
      <c r="T1207" s="12" t="s">
        <v>859</v>
      </c>
      <c r="U1207" s="22">
        <v>0</v>
      </c>
      <c r="V1207" s="12">
        <v>128</v>
      </c>
      <c r="W1207" s="12">
        <v>1.52</v>
      </c>
      <c r="X1207" s="12">
        <v>1.52</v>
      </c>
      <c r="Y1207" s="12">
        <v>1.44</v>
      </c>
      <c r="Z1207" s="12">
        <v>1.36</v>
      </c>
      <c r="AA1207" s="12">
        <v>1.28</v>
      </c>
      <c r="AB1207" s="12"/>
      <c r="AC1207" s="12"/>
      <c r="AD1207" s="12" t="s">
        <v>888</v>
      </c>
      <c r="AE1207" s="12">
        <v>0</v>
      </c>
      <c r="AF1207" s="12">
        <v>0</v>
      </c>
      <c r="AG1207" s="12" t="s">
        <v>1101</v>
      </c>
      <c r="AH1207" s="12">
        <v>0</v>
      </c>
      <c r="AI1207" s="12">
        <v>0</v>
      </c>
      <c r="AJ1207" s="12">
        <v>0</v>
      </c>
      <c r="AK1207" s="12">
        <v>0</v>
      </c>
      <c r="AL1207" s="16"/>
      <c r="AM1207" s="12" t="s">
        <v>1500</v>
      </c>
      <c r="AN1207" s="27">
        <f>VLOOKUP(Table24[[#This Row],[USD conversion]],Sheet2!A:B,2,FALSE)</f>
        <v>1</v>
      </c>
      <c r="AO1207" s="28">
        <f>Table24[[#This Row],[Min Charge]]*Table24[[#This Row],[Conversion Rate]]</f>
        <v>128</v>
      </c>
      <c r="AP1207" s="28">
        <f>Table24[[#This Row],[45]]*Table24[[#This Row],[Conversion Rate]]</f>
        <v>1.52</v>
      </c>
      <c r="AQ1207" s="28">
        <f>Table24[[#This Row],[100]]*Table24[[#This Row],[Conversion Rate]]</f>
        <v>1.52</v>
      </c>
      <c r="AR1207" s="28">
        <f>Table24[[#This Row],[200]]*Table24[[#This Row],[Conversion Rate]]</f>
        <v>1.44</v>
      </c>
      <c r="AS1207" s="28">
        <f>Table24[[#This Row],[300]]*Table24[[#This Row],[Conversion Rate]]</f>
        <v>1.36</v>
      </c>
      <c r="AT1207" s="28">
        <f>Table24[[#This Row],[500]]*Table24[[#This Row],[Conversion Rate]]</f>
        <v>1.28</v>
      </c>
      <c r="AU1207" s="28">
        <f>Table24[[#This Row],[1000]]*Table24[[#This Row],[Conversion Rate]]</f>
        <v>0</v>
      </c>
      <c r="AV1207" s="28">
        <f>Table24[[#This Row],[2500]]*Table24[[#This Row],[Conversion Rate]]</f>
        <v>0</v>
      </c>
      <c r="AW1207" s="28" t="e">
        <f>Table24[[#This Row],[5000]]*Table24[[#This Row],[Conversion Rate]]</f>
        <v>#VALUE!</v>
      </c>
      <c r="AX1207" s="28">
        <f>Table24[[#This Row],[All In/ ++]]</f>
        <v>0</v>
      </c>
      <c r="AY1207" s="28">
        <f>Table24[[#This Row],[FSC]]*Table24[[#This Row],[Conversion Rate]]</f>
        <v>0</v>
      </c>
      <c r="AZ1207" s="28" t="e">
        <f>Table24[[#This Row],[SSC]]*Table24[[#This Row],[Conversion Rate]]</f>
        <v>#VALUE!</v>
      </c>
      <c r="BA1207" s="28">
        <f>Table24[[#This Row],[Screening]]*Table24[[#This Row],[Conversion Rate]]</f>
        <v>0</v>
      </c>
      <c r="BB1207" s="28">
        <f>Table24[[#This Row],[Other Charges]]*Table24[[#This Row],[Conversion Rate]]</f>
        <v>0</v>
      </c>
      <c r="BC1207" s="28">
        <f>Table24[[#This Row],[Dry Ice Charge]]*Table24[[#This Row],[Conversion Rate]]</f>
        <v>0</v>
      </c>
      <c r="BD1207" s="28">
        <f>Table24[[#This Row],[SAF/kg]]*Table24[[#This Row],[Conversion Rate]]</f>
        <v>0</v>
      </c>
      <c r="BE1207" s="30" cm="1">
        <f t="array" ref="BE1207">IF(COUNTIFS(F$20:F$1213,F1207,G$20:G$1213,G1207)&gt;1,
    _xlfn.PERCENTRANK.INC(
        _xlfn._xlws.FILTER(AO$20:AO$1213, (F$20:F$1213=F1207)*(G$20:G$1213=G1207)*ISNUMBER(AO$20:AO$1213)),
        AO1207
    ),
    0
)</f>
        <v>0.2</v>
      </c>
      <c r="BF1207" s="28" t="str">
        <f t="shared" si="18"/>
        <v>Green</v>
      </c>
    </row>
    <row r="1208" spans="3:58" hidden="1">
      <c r="C1208" s="6" t="s">
        <v>20</v>
      </c>
      <c r="D1208" s="4" t="s">
        <v>472</v>
      </c>
      <c r="E1208" s="4" t="s">
        <v>22</v>
      </c>
      <c r="F1208" s="4" t="s">
        <v>32</v>
      </c>
      <c r="G1208" s="4" t="s">
        <v>110</v>
      </c>
      <c r="H1208" s="4" t="s">
        <v>799</v>
      </c>
      <c r="I1208" s="4" t="s">
        <v>809</v>
      </c>
      <c r="J1208" s="4" t="s">
        <v>776</v>
      </c>
      <c r="K1208" s="4" t="s">
        <v>777</v>
      </c>
      <c r="L120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PharmaYesExpressORDICNUSKRAMERICASAPAC</v>
      </c>
      <c r="M1208" s="7">
        <v>8659.8500000000022</v>
      </c>
      <c r="N1208" s="4">
        <v>463</v>
      </c>
      <c r="O1208" s="13">
        <v>18.703779697624196</v>
      </c>
      <c r="P1208" s="8" t="s">
        <v>1110</v>
      </c>
      <c r="Q1208" s="12" t="s">
        <v>472</v>
      </c>
      <c r="R1208" s="12" t="s">
        <v>792</v>
      </c>
      <c r="S1208" s="12" t="s">
        <v>216</v>
      </c>
      <c r="T1208" s="12" t="s">
        <v>859</v>
      </c>
      <c r="U1208" s="22">
        <v>0</v>
      </c>
      <c r="V1208" s="12">
        <v>128</v>
      </c>
      <c r="W1208" s="12">
        <v>2</v>
      </c>
      <c r="X1208" s="12">
        <v>2</v>
      </c>
      <c r="Y1208" s="12">
        <v>2</v>
      </c>
      <c r="Z1208" s="12">
        <v>2</v>
      </c>
      <c r="AA1208" s="12">
        <v>2</v>
      </c>
      <c r="AB1208" s="12"/>
      <c r="AC1208" s="12"/>
      <c r="AD1208" s="12" t="s">
        <v>888</v>
      </c>
      <c r="AE1208" s="12">
        <v>0</v>
      </c>
      <c r="AF1208" s="12">
        <v>0</v>
      </c>
      <c r="AG1208" s="12" t="s">
        <v>1101</v>
      </c>
      <c r="AH1208" s="12">
        <v>0</v>
      </c>
      <c r="AI1208" s="12">
        <v>0</v>
      </c>
      <c r="AJ1208" s="12">
        <v>0</v>
      </c>
      <c r="AK1208" s="12">
        <v>0</v>
      </c>
      <c r="AL1208" s="16"/>
      <c r="AM1208" s="12" t="s">
        <v>1500</v>
      </c>
      <c r="AN1208" s="27">
        <f>VLOOKUP(Table24[[#This Row],[USD conversion]],Sheet2!A:B,2,FALSE)</f>
        <v>1</v>
      </c>
      <c r="AO1208" s="28">
        <f>Table24[[#This Row],[Min Charge]]*Table24[[#This Row],[Conversion Rate]]</f>
        <v>128</v>
      </c>
      <c r="AP1208" s="28">
        <f>Table24[[#This Row],[45]]*Table24[[#This Row],[Conversion Rate]]</f>
        <v>2</v>
      </c>
      <c r="AQ1208" s="28">
        <f>Table24[[#This Row],[100]]*Table24[[#This Row],[Conversion Rate]]</f>
        <v>2</v>
      </c>
      <c r="AR1208" s="28">
        <f>Table24[[#This Row],[200]]*Table24[[#This Row],[Conversion Rate]]</f>
        <v>2</v>
      </c>
      <c r="AS1208" s="28">
        <f>Table24[[#This Row],[300]]*Table24[[#This Row],[Conversion Rate]]</f>
        <v>2</v>
      </c>
      <c r="AT1208" s="28">
        <f>Table24[[#This Row],[500]]*Table24[[#This Row],[Conversion Rate]]</f>
        <v>2</v>
      </c>
      <c r="AU1208" s="28">
        <f>Table24[[#This Row],[1000]]*Table24[[#This Row],[Conversion Rate]]</f>
        <v>0</v>
      </c>
      <c r="AV1208" s="28">
        <f>Table24[[#This Row],[2500]]*Table24[[#This Row],[Conversion Rate]]</f>
        <v>0</v>
      </c>
      <c r="AW1208" s="28" t="e">
        <f>Table24[[#This Row],[5000]]*Table24[[#This Row],[Conversion Rate]]</f>
        <v>#VALUE!</v>
      </c>
      <c r="AX1208" s="28">
        <f>Table24[[#This Row],[All In/ ++]]</f>
        <v>0</v>
      </c>
      <c r="AY1208" s="28">
        <f>Table24[[#This Row],[FSC]]*Table24[[#This Row],[Conversion Rate]]</f>
        <v>0</v>
      </c>
      <c r="AZ1208" s="28" t="e">
        <f>Table24[[#This Row],[SSC]]*Table24[[#This Row],[Conversion Rate]]</f>
        <v>#VALUE!</v>
      </c>
      <c r="BA1208" s="28">
        <f>Table24[[#This Row],[Screening]]*Table24[[#This Row],[Conversion Rate]]</f>
        <v>0</v>
      </c>
      <c r="BB1208" s="28">
        <f>Table24[[#This Row],[Other Charges]]*Table24[[#This Row],[Conversion Rate]]</f>
        <v>0</v>
      </c>
      <c r="BC1208" s="28">
        <f>Table24[[#This Row],[Dry Ice Charge]]*Table24[[#This Row],[Conversion Rate]]</f>
        <v>0</v>
      </c>
      <c r="BD1208" s="28">
        <f>Table24[[#This Row],[SAF/kg]]*Table24[[#This Row],[Conversion Rate]]</f>
        <v>0</v>
      </c>
      <c r="BE1208" s="30" cm="1">
        <f t="array" ref="BE1208">IF(COUNTIFS(F$20:F$1213,F1208,G$20:G$1213,G1208)&gt;1,
    _xlfn.PERCENTRANK.INC(
        _xlfn._xlws.FILTER(AO$20:AO$1213, (F$20:F$1213=F1208)*(G$20:G$1213=G1208)*ISNUMBER(AO$20:AO$1213)),
        AO1208
    ),
    0
)</f>
        <v>0.1</v>
      </c>
      <c r="BF1208" s="28" t="str">
        <f t="shared" si="18"/>
        <v>Green</v>
      </c>
    </row>
    <row r="1209" spans="3:58" hidden="1">
      <c r="C1209" s="6" t="s">
        <v>20</v>
      </c>
      <c r="D1209" s="4" t="s">
        <v>472</v>
      </c>
      <c r="E1209" s="4" t="s">
        <v>22</v>
      </c>
      <c r="F1209" s="4" t="s">
        <v>32</v>
      </c>
      <c r="G1209" s="4" t="s">
        <v>106</v>
      </c>
      <c r="H1209" s="4" t="s">
        <v>799</v>
      </c>
      <c r="I1209" s="4" t="s">
        <v>816</v>
      </c>
      <c r="J1209" s="4" t="s">
        <v>776</v>
      </c>
      <c r="K1209" s="4" t="s">
        <v>777</v>
      </c>
      <c r="L1209"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PharmaYesExpressORDSYDUSAUAMERICASAPAC</v>
      </c>
      <c r="M1209" s="7">
        <v>8835.8500000000076</v>
      </c>
      <c r="N1209" s="4">
        <v>620</v>
      </c>
      <c r="O1209" s="13">
        <v>14.251370967741948</v>
      </c>
      <c r="P1209" s="8" t="s">
        <v>1110</v>
      </c>
      <c r="Q1209" s="12" t="s">
        <v>472</v>
      </c>
      <c r="R1209" s="12" t="s">
        <v>792</v>
      </c>
      <c r="S1209" s="12" t="s">
        <v>216</v>
      </c>
      <c r="T1209" s="12" t="s">
        <v>859</v>
      </c>
      <c r="U1209" s="22">
        <v>0</v>
      </c>
      <c r="V1209" s="12">
        <v>312</v>
      </c>
      <c r="W1209" s="12">
        <v>6</v>
      </c>
      <c r="X1209" s="12">
        <v>6</v>
      </c>
      <c r="Y1209" s="12">
        <v>5.92</v>
      </c>
      <c r="Z1209" s="12">
        <v>5.84</v>
      </c>
      <c r="AA1209" s="12">
        <v>5.76</v>
      </c>
      <c r="AB1209" s="12"/>
      <c r="AC1209" s="12"/>
      <c r="AD1209" s="12" t="s">
        <v>888</v>
      </c>
      <c r="AE1209" s="12">
        <v>0</v>
      </c>
      <c r="AF1209" s="12">
        <v>0</v>
      </c>
      <c r="AG1209" s="12" t="s">
        <v>1101</v>
      </c>
      <c r="AH1209" s="12">
        <v>0</v>
      </c>
      <c r="AI1209" s="12">
        <v>0</v>
      </c>
      <c r="AJ1209" s="12">
        <v>0</v>
      </c>
      <c r="AK1209" s="12">
        <v>0</v>
      </c>
      <c r="AL1209" s="16"/>
      <c r="AM1209" s="12" t="s">
        <v>1500</v>
      </c>
      <c r="AN1209" s="27">
        <f>VLOOKUP(Table24[[#This Row],[USD conversion]],Sheet2!A:B,2,FALSE)</f>
        <v>1</v>
      </c>
      <c r="AO1209" s="28">
        <f>Table24[[#This Row],[Min Charge]]*Table24[[#This Row],[Conversion Rate]]</f>
        <v>312</v>
      </c>
      <c r="AP1209" s="28">
        <f>Table24[[#This Row],[45]]*Table24[[#This Row],[Conversion Rate]]</f>
        <v>6</v>
      </c>
      <c r="AQ1209" s="28">
        <f>Table24[[#This Row],[100]]*Table24[[#This Row],[Conversion Rate]]</f>
        <v>6</v>
      </c>
      <c r="AR1209" s="28">
        <f>Table24[[#This Row],[200]]*Table24[[#This Row],[Conversion Rate]]</f>
        <v>5.92</v>
      </c>
      <c r="AS1209" s="28">
        <f>Table24[[#This Row],[300]]*Table24[[#This Row],[Conversion Rate]]</f>
        <v>5.84</v>
      </c>
      <c r="AT1209" s="28">
        <f>Table24[[#This Row],[500]]*Table24[[#This Row],[Conversion Rate]]</f>
        <v>5.76</v>
      </c>
      <c r="AU1209" s="28">
        <f>Table24[[#This Row],[1000]]*Table24[[#This Row],[Conversion Rate]]</f>
        <v>0</v>
      </c>
      <c r="AV1209" s="28">
        <f>Table24[[#This Row],[2500]]*Table24[[#This Row],[Conversion Rate]]</f>
        <v>0</v>
      </c>
      <c r="AW1209" s="28" t="e">
        <f>Table24[[#This Row],[5000]]*Table24[[#This Row],[Conversion Rate]]</f>
        <v>#VALUE!</v>
      </c>
      <c r="AX1209" s="28">
        <f>Table24[[#This Row],[All In/ ++]]</f>
        <v>0</v>
      </c>
      <c r="AY1209" s="28">
        <f>Table24[[#This Row],[FSC]]*Table24[[#This Row],[Conversion Rate]]</f>
        <v>0</v>
      </c>
      <c r="AZ1209" s="28" t="e">
        <f>Table24[[#This Row],[SSC]]*Table24[[#This Row],[Conversion Rate]]</f>
        <v>#VALUE!</v>
      </c>
      <c r="BA1209" s="28">
        <f>Table24[[#This Row],[Screening]]*Table24[[#This Row],[Conversion Rate]]</f>
        <v>0</v>
      </c>
      <c r="BB1209" s="28">
        <f>Table24[[#This Row],[Other Charges]]*Table24[[#This Row],[Conversion Rate]]</f>
        <v>0</v>
      </c>
      <c r="BC1209" s="28">
        <f>Table24[[#This Row],[Dry Ice Charge]]*Table24[[#This Row],[Conversion Rate]]</f>
        <v>0</v>
      </c>
      <c r="BD1209" s="28">
        <f>Table24[[#This Row],[SAF/kg]]*Table24[[#This Row],[Conversion Rate]]</f>
        <v>0</v>
      </c>
      <c r="BE1209" s="30" cm="1">
        <f t="array" ref="BE1209">IF(COUNTIFS(F$20:F$1213,F1209,G$20:G$1213,G1209)&gt;1,
    _xlfn.PERCENTRANK.INC(
        _xlfn._xlws.FILTER(AO$20:AO$1213, (F$20:F$1213=F1209)*(G$20:G$1213=G1209)*ISNUMBER(AO$20:AO$1213)),
        AO1209
    ),
    0
)</f>
        <v>0.6</v>
      </c>
      <c r="BF1209" s="28" t="str">
        <f t="shared" si="18"/>
        <v>Orange</v>
      </c>
    </row>
    <row r="1210" spans="3:58">
      <c r="C1210" s="6" t="s">
        <v>20</v>
      </c>
      <c r="D1210" s="4" t="s">
        <v>472</v>
      </c>
      <c r="E1210" s="4" t="s">
        <v>22</v>
      </c>
      <c r="F1210" s="4" t="s">
        <v>123</v>
      </c>
      <c r="G1210" s="4" t="s">
        <v>86</v>
      </c>
      <c r="H1210" s="4" t="s">
        <v>799</v>
      </c>
      <c r="I1210" s="4" t="s">
        <v>795</v>
      </c>
      <c r="J1210" s="4" t="s">
        <v>776</v>
      </c>
      <c r="K1210" s="4" t="s">
        <v>778</v>
      </c>
      <c r="L1210"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PharmaYesExpressPHLLHRUSGBAMERICASEMEA</v>
      </c>
      <c r="M1210" s="7">
        <v>27841.61</v>
      </c>
      <c r="N1210" s="4">
        <v>291</v>
      </c>
      <c r="O1210" s="13">
        <v>95.675635738831616</v>
      </c>
      <c r="P1210" s="8" t="s">
        <v>1110</v>
      </c>
      <c r="Q1210" s="12" t="s">
        <v>472</v>
      </c>
      <c r="R1210" s="12" t="s">
        <v>792</v>
      </c>
      <c r="S1210" s="12" t="s">
        <v>216</v>
      </c>
      <c r="T1210" s="12" t="s">
        <v>859</v>
      </c>
      <c r="U1210" s="22">
        <v>0</v>
      </c>
      <c r="V1210" s="12">
        <v>128</v>
      </c>
      <c r="W1210" s="12">
        <v>1.44</v>
      </c>
      <c r="X1210" s="12">
        <v>1.44</v>
      </c>
      <c r="Y1210" s="12">
        <v>1.36</v>
      </c>
      <c r="Z1210" s="12">
        <v>1.28</v>
      </c>
      <c r="AA1210" s="12">
        <v>1.2</v>
      </c>
      <c r="AB1210" s="12"/>
      <c r="AC1210" s="12"/>
      <c r="AD1210" s="12" t="s">
        <v>888</v>
      </c>
      <c r="AE1210" s="12">
        <v>0</v>
      </c>
      <c r="AF1210" s="12">
        <v>0</v>
      </c>
      <c r="AG1210" s="12" t="s">
        <v>1101</v>
      </c>
      <c r="AH1210" s="12">
        <v>0</v>
      </c>
      <c r="AI1210" s="12">
        <v>0</v>
      </c>
      <c r="AJ1210" s="12">
        <v>0</v>
      </c>
      <c r="AK1210" s="12">
        <v>0</v>
      </c>
      <c r="AL1210" s="16"/>
      <c r="AM1210" s="12" t="s">
        <v>1500</v>
      </c>
      <c r="AN1210" s="27">
        <f>VLOOKUP(Table24[[#This Row],[USD conversion]],Sheet2!A:B,2,FALSE)</f>
        <v>1</v>
      </c>
      <c r="AO1210" s="28">
        <f>Table24[[#This Row],[Min Charge]]*Table24[[#This Row],[Conversion Rate]]</f>
        <v>128</v>
      </c>
      <c r="AP1210" s="28">
        <f>Table24[[#This Row],[45]]*Table24[[#This Row],[Conversion Rate]]</f>
        <v>1.44</v>
      </c>
      <c r="AQ1210" s="28">
        <f>Table24[[#This Row],[100]]*Table24[[#This Row],[Conversion Rate]]</f>
        <v>1.44</v>
      </c>
      <c r="AR1210" s="28">
        <f>Table24[[#This Row],[200]]*Table24[[#This Row],[Conversion Rate]]</f>
        <v>1.36</v>
      </c>
      <c r="AS1210" s="28">
        <f>Table24[[#This Row],[300]]*Table24[[#This Row],[Conversion Rate]]</f>
        <v>1.28</v>
      </c>
      <c r="AT1210" s="28">
        <f>Table24[[#This Row],[500]]*Table24[[#This Row],[Conversion Rate]]</f>
        <v>1.2</v>
      </c>
      <c r="AU1210" s="28">
        <f>Table24[[#This Row],[1000]]*Table24[[#This Row],[Conversion Rate]]</f>
        <v>0</v>
      </c>
      <c r="AV1210" s="28">
        <f>Table24[[#This Row],[2500]]*Table24[[#This Row],[Conversion Rate]]</f>
        <v>0</v>
      </c>
      <c r="AW1210" s="28" t="e">
        <f>Table24[[#This Row],[5000]]*Table24[[#This Row],[Conversion Rate]]</f>
        <v>#VALUE!</v>
      </c>
      <c r="AX1210" s="28">
        <f>Table24[[#This Row],[All In/ ++]]</f>
        <v>0</v>
      </c>
      <c r="AY1210" s="28">
        <f>Table24[[#This Row],[FSC]]*Table24[[#This Row],[Conversion Rate]]</f>
        <v>0</v>
      </c>
      <c r="AZ1210" s="28" t="e">
        <f>Table24[[#This Row],[SSC]]*Table24[[#This Row],[Conversion Rate]]</f>
        <v>#VALUE!</v>
      </c>
      <c r="BA1210" s="28">
        <f>Table24[[#This Row],[Screening]]*Table24[[#This Row],[Conversion Rate]]</f>
        <v>0</v>
      </c>
      <c r="BB1210" s="28">
        <f>Table24[[#This Row],[Other Charges]]*Table24[[#This Row],[Conversion Rate]]</f>
        <v>0</v>
      </c>
      <c r="BC1210" s="28">
        <f>Table24[[#This Row],[Dry Ice Charge]]*Table24[[#This Row],[Conversion Rate]]</f>
        <v>0</v>
      </c>
      <c r="BD1210" s="28">
        <f>Table24[[#This Row],[SAF/kg]]*Table24[[#This Row],[Conversion Rate]]</f>
        <v>0</v>
      </c>
      <c r="BE1210" s="30" cm="1">
        <f t="array" ref="BE1210">IF(COUNTIFS(F$20:F$1213,F1210,G$20:G$1213,G1210)&gt;1,
    _xlfn.PERCENTRANK.INC(
        _xlfn._xlws.FILTER(AO$20:AO$1213, (F$20:F$1213=F1210)*(G$20:G$1213=G1210)*ISNUMBER(AO$20:AO$1213)),
        AO1210
    ),
    0
)</f>
        <v>0.2</v>
      </c>
      <c r="BF1210" s="28" t="str">
        <f t="shared" si="18"/>
        <v>Green</v>
      </c>
    </row>
    <row r="1211" spans="3:58" hidden="1">
      <c r="C1211" s="6" t="s">
        <v>20</v>
      </c>
      <c r="D1211" s="4" t="s">
        <v>472</v>
      </c>
      <c r="E1211" s="4" t="s">
        <v>22</v>
      </c>
      <c r="F1211" s="4" t="s">
        <v>250</v>
      </c>
      <c r="G1211" s="4" t="s">
        <v>66</v>
      </c>
      <c r="H1211" s="4" t="s">
        <v>796</v>
      </c>
      <c r="I1211" s="4" t="s">
        <v>799</v>
      </c>
      <c r="J1211" s="4" t="s">
        <v>778</v>
      </c>
      <c r="K1211" s="4" t="s">
        <v>776</v>
      </c>
      <c r="L1211"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PharmaYesExpressPRGJFKCZUSEMEAAMERICAS</v>
      </c>
      <c r="M1211" s="7">
        <v>3358</v>
      </c>
      <c r="N1211" s="4">
        <v>64</v>
      </c>
      <c r="O1211" s="13">
        <v>52.46875</v>
      </c>
      <c r="P1211" s="8" t="s">
        <v>1110</v>
      </c>
      <c r="Q1211" s="12" t="s">
        <v>472</v>
      </c>
      <c r="R1211" s="12" t="s">
        <v>792</v>
      </c>
      <c r="S1211" s="12" t="s">
        <v>216</v>
      </c>
      <c r="T1211" s="12" t="s">
        <v>867</v>
      </c>
      <c r="U1211" s="22">
        <v>0</v>
      </c>
      <c r="V1211" s="12">
        <v>5250</v>
      </c>
      <c r="W1211" s="12">
        <v>58</v>
      </c>
      <c r="X1211" s="12">
        <v>56</v>
      </c>
      <c r="Y1211" s="12">
        <v>56</v>
      </c>
      <c r="Z1211" s="12">
        <v>55</v>
      </c>
      <c r="AA1211" s="12">
        <v>53</v>
      </c>
      <c r="AB1211" s="12"/>
      <c r="AC1211" s="12"/>
      <c r="AD1211" s="12" t="s">
        <v>888</v>
      </c>
      <c r="AE1211" s="12">
        <v>0</v>
      </c>
      <c r="AF1211" s="12">
        <v>0</v>
      </c>
      <c r="AG1211" s="12" t="s">
        <v>1101</v>
      </c>
      <c r="AH1211" s="12">
        <v>0</v>
      </c>
      <c r="AI1211" s="12">
        <v>0</v>
      </c>
      <c r="AJ1211" s="12">
        <v>0</v>
      </c>
      <c r="AK1211" s="12">
        <v>0</v>
      </c>
      <c r="AL1211" s="16"/>
      <c r="AM1211" s="12" t="s">
        <v>1514</v>
      </c>
      <c r="AN1211" s="27">
        <f>VLOOKUP(Table24[[#This Row],[USD conversion]],Sheet2!A:B,2,FALSE)</f>
        <v>4.7539999999999999E-2</v>
      </c>
      <c r="AO1211" s="28">
        <f>Table24[[#This Row],[Min Charge]]*Table24[[#This Row],[Conversion Rate]]</f>
        <v>249.58500000000001</v>
      </c>
      <c r="AP1211" s="28">
        <f>Table24[[#This Row],[45]]*Table24[[#This Row],[Conversion Rate]]</f>
        <v>2.75732</v>
      </c>
      <c r="AQ1211" s="28">
        <f>Table24[[#This Row],[100]]*Table24[[#This Row],[Conversion Rate]]</f>
        <v>2.6622399999999997</v>
      </c>
      <c r="AR1211" s="28">
        <f>Table24[[#This Row],[200]]*Table24[[#This Row],[Conversion Rate]]</f>
        <v>2.6622399999999997</v>
      </c>
      <c r="AS1211" s="28">
        <f>Table24[[#This Row],[300]]*Table24[[#This Row],[Conversion Rate]]</f>
        <v>2.6147</v>
      </c>
      <c r="AT1211" s="28">
        <f>Table24[[#This Row],[500]]*Table24[[#This Row],[Conversion Rate]]</f>
        <v>2.5196199999999997</v>
      </c>
      <c r="AU1211" s="28">
        <f>Table24[[#This Row],[1000]]*Table24[[#This Row],[Conversion Rate]]</f>
        <v>0</v>
      </c>
      <c r="AV1211" s="28">
        <f>Table24[[#This Row],[2500]]*Table24[[#This Row],[Conversion Rate]]</f>
        <v>0</v>
      </c>
      <c r="AW1211" s="28" t="e">
        <f>Table24[[#This Row],[5000]]*Table24[[#This Row],[Conversion Rate]]</f>
        <v>#VALUE!</v>
      </c>
      <c r="AX1211" s="28">
        <f>Table24[[#This Row],[All In/ ++]]</f>
        <v>0</v>
      </c>
      <c r="AY1211" s="28">
        <f>Table24[[#This Row],[FSC]]*Table24[[#This Row],[Conversion Rate]]</f>
        <v>0</v>
      </c>
      <c r="AZ1211" s="28" t="e">
        <f>Table24[[#This Row],[SSC]]*Table24[[#This Row],[Conversion Rate]]</f>
        <v>#VALUE!</v>
      </c>
      <c r="BA1211" s="28">
        <f>Table24[[#This Row],[Screening]]*Table24[[#This Row],[Conversion Rate]]</f>
        <v>0</v>
      </c>
      <c r="BB1211" s="28">
        <f>Table24[[#This Row],[Other Charges]]*Table24[[#This Row],[Conversion Rate]]</f>
        <v>0</v>
      </c>
      <c r="BC1211" s="28">
        <f>Table24[[#This Row],[Dry Ice Charge]]*Table24[[#This Row],[Conversion Rate]]</f>
        <v>0</v>
      </c>
      <c r="BD1211" s="28">
        <f>Table24[[#This Row],[SAF/kg]]*Table24[[#This Row],[Conversion Rate]]</f>
        <v>0</v>
      </c>
      <c r="BE1211" s="30" cm="1">
        <f t="array" ref="BE1211">IF(COUNTIFS(F$20:F$1213,F1211,G$20:G$1213,G1211)&gt;1,
    _xlfn.PERCENTRANK.INC(
        _xlfn._xlws.FILTER(AO$20:AO$1213, (F$20:F$1213=F1211)*(G$20:G$1213=G1211)*ISNUMBER(AO$20:AO$1213)),
        AO1211
    ),
    0
)</f>
        <v>0.66600000000000004</v>
      </c>
      <c r="BF1211" s="28" t="str">
        <f t="shared" si="18"/>
        <v>Orange</v>
      </c>
    </row>
    <row r="1212" spans="3:58" hidden="1">
      <c r="C1212" s="6" t="s">
        <v>20</v>
      </c>
      <c r="D1212" s="4" t="s">
        <v>472</v>
      </c>
      <c r="E1212" s="4" t="s">
        <v>22</v>
      </c>
      <c r="F1212" s="4" t="s">
        <v>250</v>
      </c>
      <c r="G1212" s="4" t="s">
        <v>181</v>
      </c>
      <c r="H1212" s="4" t="s">
        <v>796</v>
      </c>
      <c r="I1212" s="4" t="s">
        <v>808</v>
      </c>
      <c r="J1212" s="4" t="s">
        <v>778</v>
      </c>
      <c r="K1212" s="4" t="s">
        <v>777</v>
      </c>
      <c r="L1212"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PharmaYesExpressPRGNRTCZJPEMEAAPAC</v>
      </c>
      <c r="M1212" s="7">
        <v>3561</v>
      </c>
      <c r="N1212" s="4">
        <v>108</v>
      </c>
      <c r="O1212" s="13">
        <v>32.972222222222221</v>
      </c>
      <c r="P1212" s="8" t="s">
        <v>1110</v>
      </c>
      <c r="Q1212" s="12" t="s">
        <v>472</v>
      </c>
      <c r="R1212" s="12" t="s">
        <v>792</v>
      </c>
      <c r="S1212" s="12" t="s">
        <v>216</v>
      </c>
      <c r="T1212" s="12" t="s">
        <v>867</v>
      </c>
      <c r="U1212" s="22">
        <v>0</v>
      </c>
      <c r="V1212" s="12">
        <v>5250</v>
      </c>
      <c r="W1212" s="12">
        <v>84</v>
      </c>
      <c r="X1212" s="12">
        <v>83</v>
      </c>
      <c r="Y1212" s="12">
        <v>83</v>
      </c>
      <c r="Z1212" s="12">
        <v>81</v>
      </c>
      <c r="AA1212" s="12">
        <v>79</v>
      </c>
      <c r="AB1212" s="12"/>
      <c r="AC1212" s="12"/>
      <c r="AD1212" s="12" t="s">
        <v>888</v>
      </c>
      <c r="AE1212" s="12">
        <v>0</v>
      </c>
      <c r="AF1212" s="12">
        <v>0</v>
      </c>
      <c r="AG1212" s="12" t="s">
        <v>1101</v>
      </c>
      <c r="AH1212" s="12">
        <v>0</v>
      </c>
      <c r="AI1212" s="12">
        <v>0</v>
      </c>
      <c r="AJ1212" s="12">
        <v>0</v>
      </c>
      <c r="AK1212" s="12">
        <v>0</v>
      </c>
      <c r="AL1212" s="16"/>
      <c r="AM1212" s="12" t="s">
        <v>1514</v>
      </c>
      <c r="AN1212" s="27">
        <f>VLOOKUP(Table24[[#This Row],[USD conversion]],Sheet2!A:B,2,FALSE)</f>
        <v>4.7539999999999999E-2</v>
      </c>
      <c r="AO1212" s="28">
        <f>Table24[[#This Row],[Min Charge]]*Table24[[#This Row],[Conversion Rate]]</f>
        <v>249.58500000000001</v>
      </c>
      <c r="AP1212" s="28">
        <f>Table24[[#This Row],[45]]*Table24[[#This Row],[Conversion Rate]]</f>
        <v>3.99336</v>
      </c>
      <c r="AQ1212" s="28">
        <f>Table24[[#This Row],[100]]*Table24[[#This Row],[Conversion Rate]]</f>
        <v>3.9458199999999999</v>
      </c>
      <c r="AR1212" s="28">
        <f>Table24[[#This Row],[200]]*Table24[[#This Row],[Conversion Rate]]</f>
        <v>3.9458199999999999</v>
      </c>
      <c r="AS1212" s="28">
        <f>Table24[[#This Row],[300]]*Table24[[#This Row],[Conversion Rate]]</f>
        <v>3.8507400000000001</v>
      </c>
      <c r="AT1212" s="28">
        <f>Table24[[#This Row],[500]]*Table24[[#This Row],[Conversion Rate]]</f>
        <v>3.7556599999999998</v>
      </c>
      <c r="AU1212" s="28">
        <f>Table24[[#This Row],[1000]]*Table24[[#This Row],[Conversion Rate]]</f>
        <v>0</v>
      </c>
      <c r="AV1212" s="28">
        <f>Table24[[#This Row],[2500]]*Table24[[#This Row],[Conversion Rate]]</f>
        <v>0</v>
      </c>
      <c r="AW1212" s="28" t="e">
        <f>Table24[[#This Row],[5000]]*Table24[[#This Row],[Conversion Rate]]</f>
        <v>#VALUE!</v>
      </c>
      <c r="AX1212" s="28">
        <f>Table24[[#This Row],[All In/ ++]]</f>
        <v>0</v>
      </c>
      <c r="AY1212" s="28">
        <f>Table24[[#This Row],[FSC]]*Table24[[#This Row],[Conversion Rate]]</f>
        <v>0</v>
      </c>
      <c r="AZ1212" s="28" t="e">
        <f>Table24[[#This Row],[SSC]]*Table24[[#This Row],[Conversion Rate]]</f>
        <v>#VALUE!</v>
      </c>
      <c r="BA1212" s="28">
        <f>Table24[[#This Row],[Screening]]*Table24[[#This Row],[Conversion Rate]]</f>
        <v>0</v>
      </c>
      <c r="BB1212" s="28">
        <f>Table24[[#This Row],[Other Charges]]*Table24[[#This Row],[Conversion Rate]]</f>
        <v>0</v>
      </c>
      <c r="BC1212" s="28">
        <f>Table24[[#This Row],[Dry Ice Charge]]*Table24[[#This Row],[Conversion Rate]]</f>
        <v>0</v>
      </c>
      <c r="BD1212" s="28">
        <f>Table24[[#This Row],[SAF/kg]]*Table24[[#This Row],[Conversion Rate]]</f>
        <v>0</v>
      </c>
      <c r="BE1212" s="30" cm="1">
        <f t="array" ref="BE1212">IF(COUNTIFS(F$20:F$1213,F1212,G$20:G$1213,G1212)&gt;1,
    _xlfn.PERCENTRANK.INC(
        _xlfn._xlws.FILTER(AO$20:AO$1213, (F$20:F$1213=F1212)*(G$20:G$1213=G1212)*ISNUMBER(AO$20:AO$1213)),
        AO1212
    ),
    0
)</f>
        <v>0.6</v>
      </c>
      <c r="BF1212" s="28" t="str">
        <f t="shared" si="18"/>
        <v>Orange</v>
      </c>
    </row>
    <row r="1213" spans="3:58">
      <c r="C1213" s="6" t="s">
        <v>20</v>
      </c>
      <c r="D1213" s="4" t="s">
        <v>472</v>
      </c>
      <c r="E1213" s="4" t="s">
        <v>22</v>
      </c>
      <c r="F1213" s="4" t="s">
        <v>59</v>
      </c>
      <c r="G1213" s="4" t="s">
        <v>51</v>
      </c>
      <c r="H1213" s="4" t="s">
        <v>799</v>
      </c>
      <c r="I1213" s="4" t="s">
        <v>800</v>
      </c>
      <c r="J1213" s="4" t="s">
        <v>776</v>
      </c>
      <c r="K1213" s="4" t="s">
        <v>778</v>
      </c>
      <c r="L1213"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PharmaYesExpressSEAFRAUSDEAMERICASEMEA</v>
      </c>
      <c r="M1213" s="7">
        <v>17802</v>
      </c>
      <c r="N1213" s="4">
        <v>468</v>
      </c>
      <c r="O1213" s="13">
        <v>38.03846153846154</v>
      </c>
      <c r="P1213" s="8" t="s">
        <v>1110</v>
      </c>
      <c r="Q1213" s="12" t="s">
        <v>472</v>
      </c>
      <c r="R1213" s="12" t="s">
        <v>792</v>
      </c>
      <c r="S1213" s="12" t="s">
        <v>216</v>
      </c>
      <c r="T1213" s="12" t="s">
        <v>859</v>
      </c>
      <c r="U1213" s="22">
        <v>0</v>
      </c>
      <c r="V1213" s="12">
        <v>128</v>
      </c>
      <c r="W1213" s="12">
        <v>1.6</v>
      </c>
      <c r="X1213" s="12">
        <v>1.6</v>
      </c>
      <c r="Y1213" s="12">
        <v>1.52</v>
      </c>
      <c r="Z1213" s="12">
        <v>1.44</v>
      </c>
      <c r="AA1213" s="12">
        <v>1.36</v>
      </c>
      <c r="AB1213" s="12"/>
      <c r="AC1213" s="12"/>
      <c r="AD1213" s="12" t="s">
        <v>888</v>
      </c>
      <c r="AE1213" s="12">
        <v>0</v>
      </c>
      <c r="AF1213" s="12">
        <v>0</v>
      </c>
      <c r="AG1213" s="12" t="s">
        <v>1101</v>
      </c>
      <c r="AH1213" s="12">
        <v>0</v>
      </c>
      <c r="AI1213" s="12">
        <v>0</v>
      </c>
      <c r="AJ1213" s="12">
        <v>0</v>
      </c>
      <c r="AK1213" s="12">
        <v>0</v>
      </c>
      <c r="AL1213" s="16"/>
      <c r="AM1213" s="12" t="s">
        <v>1500</v>
      </c>
      <c r="AN1213" s="27">
        <f>VLOOKUP(Table24[[#This Row],[USD conversion]],Sheet2!A:B,2,FALSE)</f>
        <v>1</v>
      </c>
      <c r="AO1213" s="28">
        <f>Table24[[#This Row],[Min Charge]]*Table24[[#This Row],[Conversion Rate]]</f>
        <v>128</v>
      </c>
      <c r="AP1213" s="28">
        <f>Table24[[#This Row],[45]]*Table24[[#This Row],[Conversion Rate]]</f>
        <v>1.6</v>
      </c>
      <c r="AQ1213" s="28">
        <f>Table24[[#This Row],[100]]*Table24[[#This Row],[Conversion Rate]]</f>
        <v>1.6</v>
      </c>
      <c r="AR1213" s="28">
        <f>Table24[[#This Row],[200]]*Table24[[#This Row],[Conversion Rate]]</f>
        <v>1.52</v>
      </c>
      <c r="AS1213" s="28">
        <f>Table24[[#This Row],[300]]*Table24[[#This Row],[Conversion Rate]]</f>
        <v>1.44</v>
      </c>
      <c r="AT1213" s="28">
        <f>Table24[[#This Row],[500]]*Table24[[#This Row],[Conversion Rate]]</f>
        <v>1.36</v>
      </c>
      <c r="AU1213" s="28">
        <f>Table24[[#This Row],[1000]]*Table24[[#This Row],[Conversion Rate]]</f>
        <v>0</v>
      </c>
      <c r="AV1213" s="28">
        <f>Table24[[#This Row],[2500]]*Table24[[#This Row],[Conversion Rate]]</f>
        <v>0</v>
      </c>
      <c r="AW1213" s="28" t="e">
        <f>Table24[[#This Row],[5000]]*Table24[[#This Row],[Conversion Rate]]</f>
        <v>#VALUE!</v>
      </c>
      <c r="AX1213" s="28">
        <f>Table24[[#This Row],[All In/ ++]]</f>
        <v>0</v>
      </c>
      <c r="AY1213" s="28">
        <f>Table24[[#This Row],[FSC]]*Table24[[#This Row],[Conversion Rate]]</f>
        <v>0</v>
      </c>
      <c r="AZ1213" s="28" t="e">
        <f>Table24[[#This Row],[SSC]]*Table24[[#This Row],[Conversion Rate]]</f>
        <v>#VALUE!</v>
      </c>
      <c r="BA1213" s="28">
        <f>Table24[[#This Row],[Screening]]*Table24[[#This Row],[Conversion Rate]]</f>
        <v>0</v>
      </c>
      <c r="BB1213" s="28">
        <f>Table24[[#This Row],[Other Charges]]*Table24[[#This Row],[Conversion Rate]]</f>
        <v>0</v>
      </c>
      <c r="BC1213" s="28">
        <f>Table24[[#This Row],[Dry Ice Charge]]*Table24[[#This Row],[Conversion Rate]]</f>
        <v>0</v>
      </c>
      <c r="BD1213" s="28">
        <f>Table24[[#This Row],[SAF/kg]]*Table24[[#This Row],[Conversion Rate]]</f>
        <v>0</v>
      </c>
      <c r="BE1213" s="30" cm="1">
        <f t="array" ref="BE1213">IF(COUNTIFS(F$20:F$1213,F1213,G$20:G$1213,G1213)&gt;1,
    _xlfn.PERCENTRANK.INC(
        _xlfn._xlws.FILTER(AO$20:AO$1213, (F$20:F$1213=F1213)*(G$20:G$1213=G1213)*ISNUMBER(AO$20:AO$1213)),
        AO1213
    ),
    0
)</f>
        <v>0.25</v>
      </c>
      <c r="BF1213" s="28" t="str">
        <f t="shared" si="18"/>
        <v>Orange</v>
      </c>
    </row>
    <row r="1214" spans="3:58" hidden="1">
      <c r="C1214" s="6" t="s">
        <v>20</v>
      </c>
      <c r="D1214" s="4" t="s">
        <v>472</v>
      </c>
      <c r="E1214" s="4" t="s">
        <v>22</v>
      </c>
      <c r="F1214" s="4" t="s">
        <v>27</v>
      </c>
      <c r="G1214" s="4" t="s">
        <v>37</v>
      </c>
      <c r="H1214" s="4" t="s">
        <v>810</v>
      </c>
      <c r="I1214" s="4" t="s">
        <v>799</v>
      </c>
      <c r="J1214" s="4" t="s">
        <v>777</v>
      </c>
      <c r="K1214" s="4" t="s">
        <v>776</v>
      </c>
      <c r="L1214"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PharmaYesExpressSINLAXSGUSAPACAMERICAS</v>
      </c>
      <c r="M1214" s="7">
        <v>107373.84239999999</v>
      </c>
      <c r="N1214" s="4">
        <v>634</v>
      </c>
      <c r="O1214" s="13">
        <v>169.35937287066244</v>
      </c>
      <c r="P1214" s="8" t="s">
        <v>1110</v>
      </c>
      <c r="Q1214" s="12" t="s">
        <v>472</v>
      </c>
      <c r="R1214" s="12" t="s">
        <v>792</v>
      </c>
      <c r="S1214" s="12" t="s">
        <v>211</v>
      </c>
      <c r="T1214" s="12" t="s">
        <v>878</v>
      </c>
      <c r="U1214" s="22">
        <v>0</v>
      </c>
      <c r="V1214" s="12">
        <v>165</v>
      </c>
      <c r="W1214" s="12">
        <v>10.5</v>
      </c>
      <c r="X1214" s="12">
        <v>9.1999999999999993</v>
      </c>
      <c r="Y1214" s="12">
        <v>8.8000000000000007</v>
      </c>
      <c r="Z1214" s="12">
        <v>8.6</v>
      </c>
      <c r="AA1214" s="12">
        <v>8.4</v>
      </c>
      <c r="AB1214" s="12">
        <v>8.4</v>
      </c>
      <c r="AC1214" s="12">
        <v>8.4</v>
      </c>
      <c r="AD1214" s="12" t="s">
        <v>888</v>
      </c>
      <c r="AE1214" s="12">
        <v>0</v>
      </c>
      <c r="AF1214" s="12">
        <v>0</v>
      </c>
      <c r="AG1214" s="12" t="s">
        <v>1101</v>
      </c>
      <c r="AH1214" s="12">
        <v>0</v>
      </c>
      <c r="AI1214" s="12">
        <v>0</v>
      </c>
      <c r="AJ1214" s="12">
        <v>0</v>
      </c>
      <c r="AK1214" s="12">
        <v>0</v>
      </c>
      <c r="AL1214" s="16"/>
      <c r="AM1214" s="12" t="s">
        <v>1512</v>
      </c>
      <c r="AN1214" s="27">
        <f>VLOOKUP(Table24[[#This Row],[USD conversion]],Sheet2!A:B,2,FALSE)</f>
        <v>0.78069999999999995</v>
      </c>
      <c r="AO1214" s="28">
        <f>Table24[[#This Row],[Min Charge]]*Table24[[#This Row],[Conversion Rate]]</f>
        <v>128.81549999999999</v>
      </c>
      <c r="AP1214" s="28">
        <f>Table24[[#This Row],[45]]*Table24[[#This Row],[Conversion Rate]]</f>
        <v>8.1973500000000001</v>
      </c>
      <c r="AQ1214" s="28">
        <f>Table24[[#This Row],[100]]*Table24[[#This Row],[Conversion Rate]]</f>
        <v>7.1824399999999988</v>
      </c>
      <c r="AR1214" s="28">
        <f>Table24[[#This Row],[200]]*Table24[[#This Row],[Conversion Rate]]</f>
        <v>6.8701600000000003</v>
      </c>
      <c r="AS1214" s="28">
        <f>Table24[[#This Row],[300]]*Table24[[#This Row],[Conversion Rate]]</f>
        <v>6.7140199999999997</v>
      </c>
      <c r="AT1214" s="28">
        <f>Table24[[#This Row],[500]]*Table24[[#This Row],[Conversion Rate]]</f>
        <v>6.5578799999999999</v>
      </c>
      <c r="AU1214" s="28">
        <f>Table24[[#This Row],[1000]]*Table24[[#This Row],[Conversion Rate]]</f>
        <v>6.5578799999999999</v>
      </c>
      <c r="AV1214" s="28">
        <f>Table24[[#This Row],[2500]]*Table24[[#This Row],[Conversion Rate]]</f>
        <v>6.5578799999999999</v>
      </c>
      <c r="AW1214" s="28" t="e">
        <f>Table24[[#This Row],[5000]]*Table24[[#This Row],[Conversion Rate]]</f>
        <v>#VALUE!</v>
      </c>
      <c r="AX1214" s="28">
        <f>Table24[[#This Row],[All In/ ++]]</f>
        <v>0</v>
      </c>
      <c r="AY1214" s="28">
        <f>Table24[[#This Row],[FSC]]*Table24[[#This Row],[Conversion Rate]]</f>
        <v>0</v>
      </c>
      <c r="AZ1214" s="28" t="e">
        <f>Table24[[#This Row],[SSC]]*Table24[[#This Row],[Conversion Rate]]</f>
        <v>#VALUE!</v>
      </c>
      <c r="BA1214" s="28">
        <f>Table24[[#This Row],[Screening]]*Table24[[#This Row],[Conversion Rate]]</f>
        <v>0</v>
      </c>
      <c r="BB1214" s="28">
        <f>Table24[[#This Row],[Other Charges]]*Table24[[#This Row],[Conversion Rate]]</f>
        <v>0</v>
      </c>
      <c r="BC1214" s="28">
        <f>Table24[[#This Row],[Dry Ice Charge]]*Table24[[#This Row],[Conversion Rate]]</f>
        <v>0</v>
      </c>
      <c r="BD1214" s="28">
        <f>Table24[[#This Row],[SAF/kg]]*Table24[[#This Row],[Conversion Rate]]</f>
        <v>0</v>
      </c>
      <c r="BE1214" s="30" cm="1">
        <f t="array" ref="BE1214">IF(COUNTIFS(F$20:F$1213,F1214,G$20:G$1213,G1214)&gt;1,
    _xlfn.PERCENTRANK.INC(
        _xlfn._xlws.FILTER(AO$20:AO$1213, (F$20:F$1213=F1214)*(G$20:G$1213=G1214)*ISNUMBER(AO$20:AO$1213)),
        AO1214
    ),
    0
)</f>
        <v>0.47599999999999998</v>
      </c>
      <c r="BF1214" s="28" t="str">
        <f t="shared" si="18"/>
        <v>Orange</v>
      </c>
    </row>
    <row r="1215" spans="3:58" hidden="1">
      <c r="C1215" s="6" t="s">
        <v>20</v>
      </c>
      <c r="D1215" s="4" t="s">
        <v>472</v>
      </c>
      <c r="E1215" s="4" t="s">
        <v>22</v>
      </c>
      <c r="F1215" s="4" t="s">
        <v>27</v>
      </c>
      <c r="G1215" s="4" t="s">
        <v>312</v>
      </c>
      <c r="H1215" s="4" t="s">
        <v>810</v>
      </c>
      <c r="I1215" s="4" t="s">
        <v>806</v>
      </c>
      <c r="J1215" s="4" t="s">
        <v>777</v>
      </c>
      <c r="K1215" s="4" t="s">
        <v>776</v>
      </c>
      <c r="L1215"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PharmaYesExpressSINYULSGCAAPACAMERICAS</v>
      </c>
      <c r="M1215" s="7">
        <v>4185</v>
      </c>
      <c r="N1215" s="4">
        <v>289</v>
      </c>
      <c r="O1215" s="13">
        <v>14.480968858131488</v>
      </c>
      <c r="P1215" s="8" t="s">
        <v>1110</v>
      </c>
      <c r="Q1215" s="12" t="s">
        <v>472</v>
      </c>
      <c r="R1215" s="12" t="s">
        <v>792</v>
      </c>
      <c r="S1215" s="12" t="s">
        <v>211</v>
      </c>
      <c r="T1215" s="12" t="s">
        <v>878</v>
      </c>
      <c r="U1215" s="22">
        <v>0</v>
      </c>
      <c r="V1215" s="12">
        <v>210</v>
      </c>
      <c r="W1215" s="12">
        <v>11.6</v>
      </c>
      <c r="X1215" s="12">
        <v>10.3</v>
      </c>
      <c r="Y1215" s="12">
        <v>10</v>
      </c>
      <c r="Z1215" s="12">
        <v>9.6999999999999993</v>
      </c>
      <c r="AA1215" s="12">
        <v>9.5</v>
      </c>
      <c r="AB1215" s="12">
        <v>9.5</v>
      </c>
      <c r="AC1215" s="12">
        <v>9.5</v>
      </c>
      <c r="AD1215" s="12" t="s">
        <v>888</v>
      </c>
      <c r="AE1215" s="12">
        <v>0</v>
      </c>
      <c r="AF1215" s="12">
        <v>0</v>
      </c>
      <c r="AG1215" s="12" t="s">
        <v>1101</v>
      </c>
      <c r="AH1215" s="12">
        <v>0</v>
      </c>
      <c r="AI1215" s="12">
        <v>0</v>
      </c>
      <c r="AJ1215" s="12">
        <v>0</v>
      </c>
      <c r="AK1215" s="12">
        <v>0</v>
      </c>
      <c r="AL1215" s="16"/>
      <c r="AM1215" s="12" t="s">
        <v>1512</v>
      </c>
      <c r="AN1215" s="27">
        <f>VLOOKUP(Table24[[#This Row],[USD conversion]],Sheet2!A:B,2,FALSE)</f>
        <v>0.78069999999999995</v>
      </c>
      <c r="AO1215" s="28">
        <f>Table24[[#This Row],[Min Charge]]*Table24[[#This Row],[Conversion Rate]]</f>
        <v>163.947</v>
      </c>
      <c r="AP1215" s="28">
        <f>Table24[[#This Row],[45]]*Table24[[#This Row],[Conversion Rate]]</f>
        <v>9.0561199999999999</v>
      </c>
      <c r="AQ1215" s="28">
        <f>Table24[[#This Row],[100]]*Table24[[#This Row],[Conversion Rate]]</f>
        <v>8.0412099999999995</v>
      </c>
      <c r="AR1215" s="28">
        <f>Table24[[#This Row],[200]]*Table24[[#This Row],[Conversion Rate]]</f>
        <v>7.8069999999999995</v>
      </c>
      <c r="AS1215" s="28">
        <f>Table24[[#This Row],[300]]*Table24[[#This Row],[Conversion Rate]]</f>
        <v>7.5727899999999986</v>
      </c>
      <c r="AT1215" s="28">
        <f>Table24[[#This Row],[500]]*Table24[[#This Row],[Conversion Rate]]</f>
        <v>7.4166499999999997</v>
      </c>
      <c r="AU1215" s="28">
        <f>Table24[[#This Row],[1000]]*Table24[[#This Row],[Conversion Rate]]</f>
        <v>7.4166499999999997</v>
      </c>
      <c r="AV1215" s="28">
        <f>Table24[[#This Row],[2500]]*Table24[[#This Row],[Conversion Rate]]</f>
        <v>7.4166499999999997</v>
      </c>
      <c r="AW1215" s="28" t="e">
        <f>Table24[[#This Row],[5000]]*Table24[[#This Row],[Conversion Rate]]</f>
        <v>#VALUE!</v>
      </c>
      <c r="AX1215" s="28">
        <f>Table24[[#This Row],[All In/ ++]]</f>
        <v>0</v>
      </c>
      <c r="AY1215" s="28">
        <f>Table24[[#This Row],[FSC]]*Table24[[#This Row],[Conversion Rate]]</f>
        <v>0</v>
      </c>
      <c r="AZ1215" s="28" t="e">
        <f>Table24[[#This Row],[SSC]]*Table24[[#This Row],[Conversion Rate]]</f>
        <v>#VALUE!</v>
      </c>
      <c r="BA1215" s="28">
        <f>Table24[[#This Row],[Screening]]*Table24[[#This Row],[Conversion Rate]]</f>
        <v>0</v>
      </c>
      <c r="BB1215" s="28">
        <f>Table24[[#This Row],[Other Charges]]*Table24[[#This Row],[Conversion Rate]]</f>
        <v>0</v>
      </c>
      <c r="BC1215" s="28">
        <f>Table24[[#This Row],[Dry Ice Charge]]*Table24[[#This Row],[Conversion Rate]]</f>
        <v>0</v>
      </c>
      <c r="BD1215" s="28">
        <f>Table24[[#This Row],[SAF/kg]]*Table24[[#This Row],[Conversion Rate]]</f>
        <v>0</v>
      </c>
      <c r="BE1215" s="30" t="e" cm="1">
        <f t="array" ref="BE1215">IF(COUNTIFS(F$20:F$1213,F1215,G$20:G$1213,G1215)&gt;1,
    _xlfn.PERCENTRANK.INC(
        _xlfn._xlws.FILTER(AO$20:AO$1213, (F$20:F$1213=F1215)*(G$20:G$1213=G1215)*ISNUMBER(AO$20:AO$1213)),
        AO1215
    ),
    0
)</f>
        <v>#N/A</v>
      </c>
      <c r="BF1215" s="28" t="str">
        <f t="shared" si="18"/>
        <v/>
      </c>
    </row>
    <row r="1216" spans="3:58" hidden="1">
      <c r="C1216" s="6" t="s">
        <v>20</v>
      </c>
      <c r="D1216" s="4" t="s">
        <v>472</v>
      </c>
      <c r="E1216" s="4" t="s">
        <v>22</v>
      </c>
      <c r="F1216" s="4" t="s">
        <v>106</v>
      </c>
      <c r="G1216" s="4" t="s">
        <v>37</v>
      </c>
      <c r="H1216" s="4" t="s">
        <v>816</v>
      </c>
      <c r="I1216" s="4" t="s">
        <v>799</v>
      </c>
      <c r="J1216" s="4" t="s">
        <v>777</v>
      </c>
      <c r="K1216" s="4" t="s">
        <v>776</v>
      </c>
      <c r="L1216"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PharmaYesExpressSYDLAXAUUSAPACAMERICAS</v>
      </c>
      <c r="M1216" s="7">
        <v>20967.90598000001</v>
      </c>
      <c r="N1216" s="4">
        <v>657</v>
      </c>
      <c r="O1216" s="13">
        <v>31.914620974124826</v>
      </c>
      <c r="P1216" s="8" t="s">
        <v>1110</v>
      </c>
      <c r="Q1216" s="12" t="s">
        <v>472</v>
      </c>
      <c r="R1216" s="12" t="s">
        <v>792</v>
      </c>
      <c r="S1216" s="12" t="s">
        <v>211</v>
      </c>
      <c r="T1216" s="12" t="s">
        <v>869</v>
      </c>
      <c r="U1216" s="22">
        <v>0</v>
      </c>
      <c r="V1216" s="12">
        <v>450</v>
      </c>
      <c r="W1216" s="12">
        <v>12</v>
      </c>
      <c r="X1216" s="12">
        <v>12</v>
      </c>
      <c r="Y1216" s="12">
        <v>10.5</v>
      </c>
      <c r="Z1216" s="12">
        <v>9.9</v>
      </c>
      <c r="AA1216" s="12">
        <v>9.9</v>
      </c>
      <c r="AB1216" s="12">
        <v>9.9</v>
      </c>
      <c r="AC1216" s="12">
        <v>9.9</v>
      </c>
      <c r="AD1216" s="12" t="s">
        <v>888</v>
      </c>
      <c r="AE1216" s="12">
        <v>0</v>
      </c>
      <c r="AF1216" s="12">
        <v>0</v>
      </c>
      <c r="AG1216" s="12" t="s">
        <v>1101</v>
      </c>
      <c r="AH1216" s="12" t="s">
        <v>1108</v>
      </c>
      <c r="AI1216" s="12">
        <v>0</v>
      </c>
      <c r="AJ1216" s="12">
        <v>0</v>
      </c>
      <c r="AK1216" s="12">
        <v>0</v>
      </c>
      <c r="AL1216" s="16"/>
      <c r="AM1216" s="12" t="s">
        <v>1502</v>
      </c>
      <c r="AN1216" s="27">
        <f>VLOOKUP(Table24[[#This Row],[USD conversion]],Sheet2!A:B,2,FALSE)</f>
        <v>0.65310000000000001</v>
      </c>
      <c r="AO1216" s="28">
        <f>Table24[[#This Row],[Min Charge]]*Table24[[#This Row],[Conversion Rate]]</f>
        <v>293.89499999999998</v>
      </c>
      <c r="AP1216" s="28">
        <f>Table24[[#This Row],[45]]*Table24[[#This Row],[Conversion Rate]]</f>
        <v>7.8372000000000002</v>
      </c>
      <c r="AQ1216" s="28">
        <f>Table24[[#This Row],[100]]*Table24[[#This Row],[Conversion Rate]]</f>
        <v>7.8372000000000002</v>
      </c>
      <c r="AR1216" s="28">
        <f>Table24[[#This Row],[200]]*Table24[[#This Row],[Conversion Rate]]</f>
        <v>6.8575499999999998</v>
      </c>
      <c r="AS1216" s="28">
        <f>Table24[[#This Row],[300]]*Table24[[#This Row],[Conversion Rate]]</f>
        <v>6.4656900000000004</v>
      </c>
      <c r="AT1216" s="28">
        <f>Table24[[#This Row],[500]]*Table24[[#This Row],[Conversion Rate]]</f>
        <v>6.4656900000000004</v>
      </c>
      <c r="AU1216" s="28">
        <f>Table24[[#This Row],[1000]]*Table24[[#This Row],[Conversion Rate]]</f>
        <v>6.4656900000000004</v>
      </c>
      <c r="AV1216" s="28">
        <f>Table24[[#This Row],[2500]]*Table24[[#This Row],[Conversion Rate]]</f>
        <v>6.4656900000000004</v>
      </c>
      <c r="AW1216" s="28" t="e">
        <f>Table24[[#This Row],[5000]]*Table24[[#This Row],[Conversion Rate]]</f>
        <v>#VALUE!</v>
      </c>
      <c r="AX1216" s="28">
        <f>Table24[[#This Row],[All In/ ++]]</f>
        <v>0</v>
      </c>
      <c r="AY1216" s="28">
        <f>Table24[[#This Row],[FSC]]*Table24[[#This Row],[Conversion Rate]]</f>
        <v>0</v>
      </c>
      <c r="AZ1216" s="28" t="e">
        <f>Table24[[#This Row],[SSC]]*Table24[[#This Row],[Conversion Rate]]</f>
        <v>#VALUE!</v>
      </c>
      <c r="BA1216" s="28" t="e">
        <f>Table24[[#This Row],[Screening]]*Table24[[#This Row],[Conversion Rate]]</f>
        <v>#VALUE!</v>
      </c>
      <c r="BB1216" s="28">
        <f>Table24[[#This Row],[Other Charges]]*Table24[[#This Row],[Conversion Rate]]</f>
        <v>0</v>
      </c>
      <c r="BC1216" s="28">
        <f>Table24[[#This Row],[Dry Ice Charge]]*Table24[[#This Row],[Conversion Rate]]</f>
        <v>0</v>
      </c>
      <c r="BD1216" s="28">
        <f>Table24[[#This Row],[SAF/kg]]*Table24[[#This Row],[Conversion Rate]]</f>
        <v>0</v>
      </c>
      <c r="BE1216" s="30" cm="1">
        <f t="array" ref="BE1216">IF(COUNTIFS(F$20:F$1213,F1216,G$20:G$1213,G1216)&gt;1,
    _xlfn.PERCENTRANK.INC(
        _xlfn._xlws.FILTER(AO$20:AO$1213, (F$20:F$1213=F1216)*(G$20:G$1213=G1216)*ISNUMBER(AO$20:AO$1213)),
        AO1216
    ),
    0
)</f>
        <v>0.433</v>
      </c>
      <c r="BF1216" s="28" t="str">
        <f t="shared" si="18"/>
        <v>Orange</v>
      </c>
    </row>
    <row r="1217" spans="3:58" hidden="1">
      <c r="C1217" s="6" t="s">
        <v>20</v>
      </c>
      <c r="D1217" s="4" t="s">
        <v>472</v>
      </c>
      <c r="E1217" s="4" t="s">
        <v>22</v>
      </c>
      <c r="F1217" s="4" t="s">
        <v>124</v>
      </c>
      <c r="G1217" s="4" t="s">
        <v>123</v>
      </c>
      <c r="H1217" s="4" t="s">
        <v>807</v>
      </c>
      <c r="I1217" s="4" t="s">
        <v>799</v>
      </c>
      <c r="J1217" s="4" t="s">
        <v>778</v>
      </c>
      <c r="K1217" s="4" t="s">
        <v>776</v>
      </c>
      <c r="L1217"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PharmaYesExpressZRHPHLCHUSEMEAAMERICAS</v>
      </c>
      <c r="M1217" s="7">
        <v>73083.940000000031</v>
      </c>
      <c r="N1217" s="4">
        <v>317</v>
      </c>
      <c r="O1217" s="13">
        <v>230.54870662460579</v>
      </c>
      <c r="P1217" s="8" t="s">
        <v>1110</v>
      </c>
      <c r="Q1217" s="12" t="s">
        <v>472</v>
      </c>
      <c r="R1217" s="12" t="s">
        <v>792</v>
      </c>
      <c r="S1217" s="12" t="s">
        <v>216</v>
      </c>
      <c r="T1217" s="12" t="s">
        <v>887</v>
      </c>
      <c r="U1217" s="22">
        <v>0</v>
      </c>
      <c r="V1217" s="12">
        <v>158</v>
      </c>
      <c r="W1217" s="12">
        <v>3.5</v>
      </c>
      <c r="X1217" s="12">
        <v>3.5</v>
      </c>
      <c r="Y1217" s="12">
        <v>3.5</v>
      </c>
      <c r="Z1217" s="12">
        <v>3.5</v>
      </c>
      <c r="AA1217" s="12">
        <v>2605</v>
      </c>
      <c r="AB1217" s="12"/>
      <c r="AC1217" s="12"/>
      <c r="AD1217" s="12" t="s">
        <v>888</v>
      </c>
      <c r="AE1217" s="12">
        <v>0</v>
      </c>
      <c r="AF1217" s="12">
        <v>0</v>
      </c>
      <c r="AG1217" s="12" t="s">
        <v>1101</v>
      </c>
      <c r="AH1217" s="12">
        <v>0</v>
      </c>
      <c r="AI1217" s="12">
        <v>0</v>
      </c>
      <c r="AJ1217" s="12">
        <v>0</v>
      </c>
      <c r="AK1217" s="12">
        <v>0</v>
      </c>
      <c r="AL1217" s="16"/>
      <c r="AM1217" s="12" t="s">
        <v>1505</v>
      </c>
      <c r="AN1217" s="27">
        <f>VLOOKUP(Table24[[#This Row],[USD conversion]],Sheet2!A:B,2,FALSE)</f>
        <v>1.256</v>
      </c>
      <c r="AO1217" s="28">
        <f>Table24[[#This Row],[Min Charge]]*Table24[[#This Row],[Conversion Rate]]</f>
        <v>198.44800000000001</v>
      </c>
      <c r="AP1217" s="28">
        <f>Table24[[#This Row],[45]]*Table24[[#This Row],[Conversion Rate]]</f>
        <v>4.3959999999999999</v>
      </c>
      <c r="AQ1217" s="28">
        <f>Table24[[#This Row],[100]]*Table24[[#This Row],[Conversion Rate]]</f>
        <v>4.3959999999999999</v>
      </c>
      <c r="AR1217" s="28">
        <f>Table24[[#This Row],[200]]*Table24[[#This Row],[Conversion Rate]]</f>
        <v>4.3959999999999999</v>
      </c>
      <c r="AS1217" s="28">
        <f>Table24[[#This Row],[300]]*Table24[[#This Row],[Conversion Rate]]</f>
        <v>4.3959999999999999</v>
      </c>
      <c r="AT1217" s="28">
        <f>Table24[[#This Row],[500]]*Table24[[#This Row],[Conversion Rate]]</f>
        <v>3271.88</v>
      </c>
      <c r="AU1217" s="28">
        <f>Table24[[#This Row],[1000]]*Table24[[#This Row],[Conversion Rate]]</f>
        <v>0</v>
      </c>
      <c r="AV1217" s="28">
        <f>Table24[[#This Row],[2500]]*Table24[[#This Row],[Conversion Rate]]</f>
        <v>0</v>
      </c>
      <c r="AW1217" s="28" t="e">
        <f>Table24[[#This Row],[5000]]*Table24[[#This Row],[Conversion Rate]]</f>
        <v>#VALUE!</v>
      </c>
      <c r="AX1217" s="28">
        <f>Table24[[#This Row],[All In/ ++]]</f>
        <v>0</v>
      </c>
      <c r="AY1217" s="28">
        <f>Table24[[#This Row],[FSC]]*Table24[[#This Row],[Conversion Rate]]</f>
        <v>0</v>
      </c>
      <c r="AZ1217" s="28" t="e">
        <f>Table24[[#This Row],[SSC]]*Table24[[#This Row],[Conversion Rate]]</f>
        <v>#VALUE!</v>
      </c>
      <c r="BA1217" s="28">
        <f>Table24[[#This Row],[Screening]]*Table24[[#This Row],[Conversion Rate]]</f>
        <v>0</v>
      </c>
      <c r="BB1217" s="28">
        <f>Table24[[#This Row],[Other Charges]]*Table24[[#This Row],[Conversion Rate]]</f>
        <v>0</v>
      </c>
      <c r="BC1217" s="28">
        <f>Table24[[#This Row],[Dry Ice Charge]]*Table24[[#This Row],[Conversion Rate]]</f>
        <v>0</v>
      </c>
      <c r="BD1217" s="28">
        <f>Table24[[#This Row],[SAF/kg]]*Table24[[#This Row],[Conversion Rate]]</f>
        <v>0</v>
      </c>
      <c r="BE1217" s="30" cm="1">
        <f t="array" ref="BE1217">IF(COUNTIFS(F$20:F$1213,F1217,G$20:G$1213,G1217)&gt;1,
    _xlfn.PERCENTRANK.INC(
        _xlfn._xlws.FILTER(AO$20:AO$1213, (F$20:F$1213=F1217)*(G$20:G$1213=G1217)*ISNUMBER(AO$20:AO$1213)),
        AO1217
    ),
    0
)</f>
        <v>0.36799999999999999</v>
      </c>
      <c r="BF1217" s="28" t="str">
        <f t="shared" si="18"/>
        <v>Orange</v>
      </c>
    </row>
    <row r="1218" spans="3:58" hidden="1">
      <c r="C1218" s="6" t="s">
        <v>20</v>
      </c>
      <c r="D1218" s="4" t="s">
        <v>472</v>
      </c>
      <c r="E1218" s="4" t="s">
        <v>36</v>
      </c>
      <c r="F1218" s="4" t="s">
        <v>106</v>
      </c>
      <c r="G1218" s="4" t="s">
        <v>37</v>
      </c>
      <c r="H1218" s="4" t="s">
        <v>816</v>
      </c>
      <c r="I1218" s="4" t="s">
        <v>799</v>
      </c>
      <c r="J1218" s="4" t="s">
        <v>777</v>
      </c>
      <c r="K1218" s="4" t="s">
        <v>776</v>
      </c>
      <c r="L1218" s="4" t="str">
        <f>Table24[[#This Row],[Commodity Group]]&amp;Table24[[#This Row],[TempControlled]]&amp;Table24[[#This Row],[Air Mode]]&amp;Table24[[#This Row],[Origin Airport]]&amp;Table24[[#This Row],[Destination Airport]]&amp;Table24[[#This Row],[Origin Country]]&amp;Table24[[#This Row],[Destinatin Country]]&amp;Table24[[#This Row],[Origin Region]]&amp;Table24[[#This Row],[Destination Region]]</f>
        <v>PharmaYesStandardSYDLAXAUUSAPACAMERICAS</v>
      </c>
      <c r="M1218" s="7">
        <v>10157</v>
      </c>
      <c r="N1218" s="4">
        <v>403</v>
      </c>
      <c r="O1218" s="13">
        <v>25.203473945409428</v>
      </c>
      <c r="P1218" s="8" t="s">
        <v>1110</v>
      </c>
      <c r="Q1218" s="12" t="s">
        <v>472</v>
      </c>
      <c r="R1218" s="12" t="s">
        <v>792</v>
      </c>
      <c r="S1218" s="12" t="s">
        <v>211</v>
      </c>
      <c r="T1218" s="12" t="s">
        <v>869</v>
      </c>
      <c r="U1218" s="22">
        <v>0</v>
      </c>
      <c r="V1218" s="12">
        <v>450</v>
      </c>
      <c r="W1218" s="12">
        <v>12</v>
      </c>
      <c r="X1218" s="12">
        <v>12</v>
      </c>
      <c r="Y1218" s="12">
        <v>10.5</v>
      </c>
      <c r="Z1218" s="12">
        <v>9.9</v>
      </c>
      <c r="AA1218" s="12">
        <v>9.9</v>
      </c>
      <c r="AB1218" s="12">
        <v>9.9</v>
      </c>
      <c r="AC1218" s="12">
        <v>9.9</v>
      </c>
      <c r="AD1218" s="12" t="s">
        <v>888</v>
      </c>
      <c r="AE1218" s="12">
        <v>0</v>
      </c>
      <c r="AF1218" s="12">
        <v>0</v>
      </c>
      <c r="AG1218" s="12" t="s">
        <v>1101</v>
      </c>
      <c r="AH1218" s="12" t="s">
        <v>1108</v>
      </c>
      <c r="AI1218" s="12">
        <v>0</v>
      </c>
      <c r="AJ1218" s="12">
        <v>0</v>
      </c>
      <c r="AK1218" s="12">
        <v>0</v>
      </c>
      <c r="AL1218" s="16"/>
      <c r="AM1218" s="12" t="s">
        <v>1502</v>
      </c>
      <c r="AN1218" s="27">
        <f>VLOOKUP(Table24[[#This Row],[USD conversion]],Sheet2!A:B,2,FALSE)</f>
        <v>0.65310000000000001</v>
      </c>
      <c r="AO1218" s="28">
        <f>Table24[[#This Row],[Min Charge]]*Table24[[#This Row],[Conversion Rate]]</f>
        <v>293.89499999999998</v>
      </c>
      <c r="AP1218" s="28">
        <f>Table24[[#This Row],[45]]*Table24[[#This Row],[Conversion Rate]]</f>
        <v>7.8372000000000002</v>
      </c>
      <c r="AQ1218" s="28">
        <f>Table24[[#This Row],[100]]*Table24[[#This Row],[Conversion Rate]]</f>
        <v>7.8372000000000002</v>
      </c>
      <c r="AR1218" s="28">
        <f>Table24[[#This Row],[200]]*Table24[[#This Row],[Conversion Rate]]</f>
        <v>6.8575499999999998</v>
      </c>
      <c r="AS1218" s="28">
        <f>Table24[[#This Row],[300]]*Table24[[#This Row],[Conversion Rate]]</f>
        <v>6.4656900000000004</v>
      </c>
      <c r="AT1218" s="28">
        <f>Table24[[#This Row],[500]]*Table24[[#This Row],[Conversion Rate]]</f>
        <v>6.4656900000000004</v>
      </c>
      <c r="AU1218" s="28">
        <f>Table24[[#This Row],[1000]]*Table24[[#This Row],[Conversion Rate]]</f>
        <v>6.4656900000000004</v>
      </c>
      <c r="AV1218" s="28">
        <f>Table24[[#This Row],[2500]]*Table24[[#This Row],[Conversion Rate]]</f>
        <v>6.4656900000000004</v>
      </c>
      <c r="AW1218" s="28" t="e">
        <f>Table24[[#This Row],[5000]]*Table24[[#This Row],[Conversion Rate]]</f>
        <v>#VALUE!</v>
      </c>
      <c r="AX1218" s="28">
        <f>Table24[[#This Row],[All In/ ++]]</f>
        <v>0</v>
      </c>
      <c r="AY1218" s="28">
        <f>Table24[[#This Row],[FSC]]*Table24[[#This Row],[Conversion Rate]]</f>
        <v>0</v>
      </c>
      <c r="AZ1218" s="28" t="e">
        <f>Table24[[#This Row],[SSC]]*Table24[[#This Row],[Conversion Rate]]</f>
        <v>#VALUE!</v>
      </c>
      <c r="BA1218" s="28" t="e">
        <f>Table24[[#This Row],[Screening]]*Table24[[#This Row],[Conversion Rate]]</f>
        <v>#VALUE!</v>
      </c>
      <c r="BB1218" s="28">
        <f>Table24[[#This Row],[Other Charges]]*Table24[[#This Row],[Conversion Rate]]</f>
        <v>0</v>
      </c>
      <c r="BC1218" s="28">
        <f>Table24[[#This Row],[Dry Ice Charge]]*Table24[[#This Row],[Conversion Rate]]</f>
        <v>0</v>
      </c>
      <c r="BD1218" s="28">
        <f>Table24[[#This Row],[SAF/kg]]*Table24[[#This Row],[Conversion Rate]]</f>
        <v>0</v>
      </c>
      <c r="BE1218" s="30" cm="1">
        <f t="array" ref="BE1218">IF(COUNTIFS(F$20:F$1213,F1218,G$20:G$1213,G1218)&gt;1,
    _xlfn.PERCENTRANK.INC(
        _xlfn._xlws.FILTER(AO$20:AO$1213, (F$20:F$1213=F1218)*(G$20:G$1213=G1218)*ISNUMBER(AO$20:AO$1213)),
        AO1218
    ),
    0
)</f>
        <v>0.433</v>
      </c>
      <c r="BF1218" s="28" t="str">
        <f t="shared" si="18"/>
        <v>Orange</v>
      </c>
    </row>
  </sheetData>
  <sheetProtection autoFilter="0" pivotTables="0"/>
  <phoneticPr fontId="4"/>
  <conditionalFormatting sqref="BF1:BF1048576">
    <cfRule type="containsText" dxfId="2" priority="1" operator="containsText" text="Orange">
      <formula>NOT(ISERROR(SEARCH("Orange",BF1)))</formula>
    </cfRule>
    <cfRule type="containsText" dxfId="1" priority="2" operator="containsText" text="Red">
      <formula>NOT(ISERROR(SEARCH("Red",BF1)))</formula>
    </cfRule>
    <cfRule type="containsText" dxfId="0" priority="3" operator="containsText" text="Green">
      <formula>NOT(ISERROR(SEARCH("Green",BF1)))</formula>
    </cfRule>
  </conditionalFormatting>
  <pageMargins left="0.7" right="0.7" top="0.75" bottom="0.75" header="0.3" footer="0.3"/>
  <pageSetup paperSize="9" orientation="portrait" horizontalDpi="300" verticalDpi="300"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832B7F6F-B72D-4099-9B6E-7F64F5B8C854}">
          <x14:formula1>
            <xm:f>Data!$A$1:$A$2</xm:f>
          </x14:formula1>
          <xm:sqref>Q12:Q1218</xm:sqref>
        </x14:dataValidation>
        <x14:dataValidation type="list" allowBlank="1" showInputMessage="1" showErrorMessage="1" xr:uid="{902B65EB-B177-4009-9753-AAF5B3BBC9FD}">
          <x14:formula1>
            <xm:f>Data!$B$1:$B$2</xm:f>
          </x14:formula1>
          <xm:sqref>R12:R1218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5552C-0E7D-4BA2-A232-A5779843D72A}">
  <dimension ref="A3:B21"/>
  <sheetViews>
    <sheetView zoomScale="85" workbookViewId="0">
      <selection activeCell="B15" sqref="B15"/>
    </sheetView>
  </sheetViews>
  <sheetFormatPr baseColWidth="10" defaultColWidth="8.83203125" defaultRowHeight="15"/>
  <cols>
    <col min="1" max="1" width="11.33203125" customWidth="1"/>
    <col min="3" max="3" width="16.83203125" bestFit="1" customWidth="1"/>
  </cols>
  <sheetData>
    <row r="3" spans="1:2">
      <c r="A3" t="s">
        <v>1500</v>
      </c>
      <c r="B3">
        <v>1</v>
      </c>
    </row>
    <row r="4" spans="1:2">
      <c r="A4" t="s">
        <v>1501</v>
      </c>
      <c r="B4">
        <v>6.8230000000000001E-3</v>
      </c>
    </row>
    <row r="5" spans="1:2">
      <c r="A5" t="s">
        <v>1502</v>
      </c>
      <c r="B5">
        <v>0.65310000000000001</v>
      </c>
    </row>
    <row r="6" spans="1:2">
      <c r="A6" t="s">
        <v>1503</v>
      </c>
      <c r="B6">
        <v>1.1715</v>
      </c>
    </row>
    <row r="7" spans="1:2">
      <c r="A7" t="s">
        <v>1504</v>
      </c>
      <c r="B7">
        <v>1.3593999999999999</v>
      </c>
    </row>
    <row r="8" spans="1:2">
      <c r="A8" t="s">
        <v>1505</v>
      </c>
      <c r="B8">
        <v>1.256</v>
      </c>
    </row>
    <row r="9" spans="1:2">
      <c r="A9" t="s">
        <v>1506</v>
      </c>
      <c r="B9">
        <v>3.058E-2</v>
      </c>
    </row>
    <row r="10" spans="1:2">
      <c r="A10" t="s">
        <v>1507</v>
      </c>
      <c r="B10">
        <v>1.167E-2</v>
      </c>
    </row>
    <row r="11" spans="1:2">
      <c r="A11" t="s">
        <v>1508</v>
      </c>
      <c r="B11">
        <v>0.12740000000000001</v>
      </c>
    </row>
    <row r="12" spans="1:2">
      <c r="A12" t="s">
        <v>1509</v>
      </c>
      <c r="B12">
        <v>7.2659999999999999E-4</v>
      </c>
    </row>
    <row r="13" spans="1:2">
      <c r="A13" t="s">
        <v>1510</v>
      </c>
      <c r="B13">
        <v>0.2351</v>
      </c>
    </row>
    <row r="14" spans="1:2">
      <c r="A14" t="s">
        <v>1511</v>
      </c>
      <c r="B14">
        <v>0.13930000000000001</v>
      </c>
    </row>
    <row r="15" spans="1:2">
      <c r="A15" t="s">
        <v>1512</v>
      </c>
      <c r="B15">
        <v>0.78069999999999995</v>
      </c>
    </row>
    <row r="16" spans="1:2">
      <c r="A16" t="s">
        <v>1513</v>
      </c>
      <c r="B16">
        <v>3.4250000000000003E-2</v>
      </c>
    </row>
    <row r="17" spans="1:2">
      <c r="A17" t="s">
        <v>1514</v>
      </c>
      <c r="B17">
        <v>4.7539999999999999E-2</v>
      </c>
    </row>
    <row r="18" spans="1:2">
      <c r="A18" t="s">
        <v>1517</v>
      </c>
      <c r="B18">
        <v>0.2666</v>
      </c>
    </row>
    <row r="19" spans="1:2">
      <c r="A19" t="s">
        <v>1518</v>
      </c>
      <c r="B19">
        <v>1.4085000000000001</v>
      </c>
    </row>
    <row r="20" spans="1:2">
      <c r="A20" t="s">
        <v>1519</v>
      </c>
      <c r="B20">
        <v>0.36430000000000001</v>
      </c>
    </row>
    <row r="21" spans="1:2">
      <c r="A21" t="s">
        <v>1520</v>
      </c>
      <c r="B21">
        <v>1.2789999999999999E-2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F62F-1E82-4672-83D9-8E7BFE81FC64}">
  <dimension ref="B2:L372"/>
  <sheetViews>
    <sheetView showGridLines="0" topLeftCell="A330" workbookViewId="0">
      <selection activeCell="K356" sqref="K356"/>
    </sheetView>
  </sheetViews>
  <sheetFormatPr baseColWidth="10" defaultColWidth="8.83203125" defaultRowHeight="15"/>
  <cols>
    <col min="2" max="2" width="19.6640625" customWidth="1"/>
    <col min="3" max="3" width="17.83203125" customWidth="1"/>
    <col min="4" max="4" width="11" customWidth="1"/>
    <col min="5" max="5" width="15.1640625" customWidth="1"/>
    <col min="6" max="6" width="20.33203125" customWidth="1"/>
    <col min="7" max="7" width="16.33203125" customWidth="1"/>
    <col min="8" max="8" width="20.33203125" customWidth="1"/>
    <col min="9" max="9" width="15.33203125" customWidth="1"/>
    <col min="10" max="10" width="20.5" customWidth="1"/>
    <col min="11" max="11" width="53.83203125" bestFit="1" customWidth="1"/>
    <col min="12" max="12" width="16.5" customWidth="1"/>
  </cols>
  <sheetData>
    <row r="2" spans="2:12">
      <c r="B2" t="s">
        <v>0</v>
      </c>
      <c r="C2" t="s">
        <v>1</v>
      </c>
      <c r="D2" t="s">
        <v>2</v>
      </c>
      <c r="E2" t="s">
        <v>3</v>
      </c>
      <c r="F2" t="s">
        <v>4</v>
      </c>
      <c r="G2" t="s">
        <v>779</v>
      </c>
      <c r="H2" t="s">
        <v>780</v>
      </c>
      <c r="I2" t="s">
        <v>774</v>
      </c>
      <c r="J2" t="s">
        <v>775</v>
      </c>
      <c r="K2" t="s">
        <v>1113</v>
      </c>
      <c r="L2" t="s">
        <v>1114</v>
      </c>
    </row>
    <row r="3" spans="2:12">
      <c r="B3" t="s">
        <v>28</v>
      </c>
      <c r="C3" t="s">
        <v>21</v>
      </c>
      <c r="D3" t="s">
        <v>22</v>
      </c>
      <c r="E3" t="s">
        <v>45</v>
      </c>
      <c r="F3" t="s">
        <v>33</v>
      </c>
      <c r="G3" t="s">
        <v>799</v>
      </c>
      <c r="H3" t="s">
        <v>799</v>
      </c>
      <c r="I3" t="s">
        <v>776</v>
      </c>
      <c r="J3" t="s">
        <v>776</v>
      </c>
      <c r="K3" t="str">
        <f>B3&amp;C3&amp;D3&amp;E3&amp;F3&amp;G3&amp;H3&amp;I3&amp;J3</f>
        <v>AviationNoExpressDFWIAHUSUSAMERICASAMERICAS</v>
      </c>
      <c r="L3" t="s">
        <v>472</v>
      </c>
    </row>
    <row r="4" spans="2:12">
      <c r="B4" t="s">
        <v>28</v>
      </c>
      <c r="C4" t="s">
        <v>21</v>
      </c>
      <c r="D4" t="s">
        <v>22</v>
      </c>
      <c r="E4" t="s">
        <v>51</v>
      </c>
      <c r="F4" t="s">
        <v>73</v>
      </c>
      <c r="G4" t="s">
        <v>800</v>
      </c>
      <c r="H4" t="s">
        <v>823</v>
      </c>
      <c r="I4" t="s">
        <v>778</v>
      </c>
      <c r="J4" t="s">
        <v>778</v>
      </c>
      <c r="K4" t="str">
        <f t="shared" ref="K4:K67" si="0">B4&amp;C4&amp;D4&amp;E4&amp;F4&amp;G4&amp;H4&amp;I4&amp;J4</f>
        <v>AviationNoExpressFRAMLADEMTEMEAEMEA</v>
      </c>
      <c r="L4" t="s">
        <v>472</v>
      </c>
    </row>
    <row r="5" spans="2:12">
      <c r="B5" t="s">
        <v>28</v>
      </c>
      <c r="C5" t="s">
        <v>21</v>
      </c>
      <c r="D5" t="s">
        <v>22</v>
      </c>
      <c r="E5" t="s">
        <v>26</v>
      </c>
      <c r="F5" t="s">
        <v>29</v>
      </c>
      <c r="G5" t="s">
        <v>1011</v>
      </c>
      <c r="H5" t="s">
        <v>811</v>
      </c>
      <c r="I5" t="s">
        <v>777</v>
      </c>
      <c r="J5" t="s">
        <v>777</v>
      </c>
      <c r="K5" t="str">
        <f t="shared" si="0"/>
        <v>AviationNoExpressHKGTPEHKTWAPACAPAC</v>
      </c>
      <c r="L5" t="s">
        <v>472</v>
      </c>
    </row>
    <row r="6" spans="2:12">
      <c r="B6" t="s">
        <v>28</v>
      </c>
      <c r="C6" t="s">
        <v>21</v>
      </c>
      <c r="D6" t="s">
        <v>22</v>
      </c>
      <c r="E6" t="s">
        <v>57</v>
      </c>
      <c r="F6" t="s">
        <v>23</v>
      </c>
      <c r="G6" t="s">
        <v>799</v>
      </c>
      <c r="H6" t="s">
        <v>799</v>
      </c>
      <c r="I6" t="s">
        <v>776</v>
      </c>
      <c r="J6" t="s">
        <v>776</v>
      </c>
      <c r="K6" t="str">
        <f t="shared" si="0"/>
        <v>AviationNoExpressIADATLUSUSAMERICASAMERICAS</v>
      </c>
      <c r="L6" t="s">
        <v>472</v>
      </c>
    </row>
    <row r="7" spans="2:12">
      <c r="B7" t="s">
        <v>28</v>
      </c>
      <c r="C7" t="s">
        <v>21</v>
      </c>
      <c r="D7" t="s">
        <v>22</v>
      </c>
      <c r="E7" t="s">
        <v>33</v>
      </c>
      <c r="F7" t="s">
        <v>34</v>
      </c>
      <c r="G7" t="s">
        <v>799</v>
      </c>
      <c r="H7" t="s">
        <v>813</v>
      </c>
      <c r="I7" t="s">
        <v>776</v>
      </c>
      <c r="J7" t="s">
        <v>776</v>
      </c>
      <c r="K7" t="str">
        <f t="shared" si="0"/>
        <v>AviationNoExpressIAHSALUSSVAMERICASAMERICAS</v>
      </c>
      <c r="L7" t="s">
        <v>472</v>
      </c>
    </row>
    <row r="8" spans="2:12">
      <c r="B8" t="s">
        <v>28</v>
      </c>
      <c r="C8" t="s">
        <v>21</v>
      </c>
      <c r="D8" t="s">
        <v>22</v>
      </c>
      <c r="E8" t="s">
        <v>37</v>
      </c>
      <c r="F8" t="s">
        <v>23</v>
      </c>
      <c r="G8" t="s">
        <v>799</v>
      </c>
      <c r="H8" t="s">
        <v>799</v>
      </c>
      <c r="I8" t="s">
        <v>776</v>
      </c>
      <c r="J8" t="s">
        <v>776</v>
      </c>
      <c r="K8" t="str">
        <f t="shared" si="0"/>
        <v>AviationNoExpressLAXATLUSUSAMERICASAMERICAS</v>
      </c>
      <c r="L8" t="s">
        <v>472</v>
      </c>
    </row>
    <row r="9" spans="2:12">
      <c r="B9" t="s">
        <v>28</v>
      </c>
      <c r="C9" t="s">
        <v>21</v>
      </c>
      <c r="D9" t="s">
        <v>36</v>
      </c>
      <c r="E9" t="s">
        <v>51</v>
      </c>
      <c r="F9" t="s">
        <v>52</v>
      </c>
      <c r="G9" t="s">
        <v>800</v>
      </c>
      <c r="H9" t="s">
        <v>818</v>
      </c>
      <c r="I9" t="s">
        <v>778</v>
      </c>
      <c r="J9" t="s">
        <v>777</v>
      </c>
      <c r="K9" t="str">
        <f t="shared" si="0"/>
        <v>AviationNoStandardFRARUHDESAEMEAAPAC</v>
      </c>
      <c r="L9" t="s">
        <v>472</v>
      </c>
    </row>
    <row r="10" spans="2:12">
      <c r="B10" t="s">
        <v>28</v>
      </c>
      <c r="C10" t="s">
        <v>21</v>
      </c>
      <c r="D10" t="s">
        <v>36</v>
      </c>
      <c r="E10" t="s">
        <v>26</v>
      </c>
      <c r="F10" t="s">
        <v>27</v>
      </c>
      <c r="G10" t="s">
        <v>1011</v>
      </c>
      <c r="H10" t="s">
        <v>810</v>
      </c>
      <c r="I10" t="s">
        <v>777</v>
      </c>
      <c r="J10" t="s">
        <v>777</v>
      </c>
      <c r="K10" t="str">
        <f t="shared" si="0"/>
        <v>AviationNoStandardHKGSINHKSGAPACAPAC</v>
      </c>
      <c r="L10" t="s">
        <v>472</v>
      </c>
    </row>
    <row r="11" spans="2:12">
      <c r="B11" t="s">
        <v>28</v>
      </c>
      <c r="C11" t="s">
        <v>21</v>
      </c>
      <c r="D11" t="s">
        <v>36</v>
      </c>
      <c r="E11" t="s">
        <v>37</v>
      </c>
      <c r="F11" t="s">
        <v>51</v>
      </c>
      <c r="G11" t="s">
        <v>799</v>
      </c>
      <c r="H11" t="s">
        <v>800</v>
      </c>
      <c r="I11" t="s">
        <v>776</v>
      </c>
      <c r="J11" t="s">
        <v>778</v>
      </c>
      <c r="K11" t="str">
        <f t="shared" si="0"/>
        <v>AviationNoStandardLAXFRAUSDEAMERICASEMEA</v>
      </c>
      <c r="L11" t="s">
        <v>472</v>
      </c>
    </row>
    <row r="12" spans="2:12">
      <c r="B12" t="s">
        <v>35</v>
      </c>
      <c r="C12" t="s">
        <v>21</v>
      </c>
      <c r="D12" t="s">
        <v>22</v>
      </c>
      <c r="E12" t="s">
        <v>39</v>
      </c>
      <c r="F12" t="s">
        <v>41</v>
      </c>
      <c r="G12" t="s">
        <v>799</v>
      </c>
      <c r="H12" t="s">
        <v>799</v>
      </c>
      <c r="I12" t="s">
        <v>776</v>
      </c>
      <c r="J12" t="s">
        <v>776</v>
      </c>
      <c r="K12" t="str">
        <f t="shared" si="0"/>
        <v>GCNoExpressBOSBWIUSUSAMERICASAMERICAS</v>
      </c>
      <c r="L12" t="s">
        <v>472</v>
      </c>
    </row>
    <row r="13" spans="2:12">
      <c r="B13" t="s">
        <v>35</v>
      </c>
      <c r="C13" t="s">
        <v>21</v>
      </c>
      <c r="D13" t="s">
        <v>22</v>
      </c>
      <c r="E13" t="s">
        <v>41</v>
      </c>
      <c r="F13" t="s">
        <v>42</v>
      </c>
      <c r="G13" t="s">
        <v>799</v>
      </c>
      <c r="H13" t="s">
        <v>799</v>
      </c>
      <c r="I13" t="s">
        <v>776</v>
      </c>
      <c r="J13" t="s">
        <v>776</v>
      </c>
      <c r="K13" t="str">
        <f t="shared" si="0"/>
        <v>GCNoExpressBWIBUFUSUSAMERICASAMERICAS</v>
      </c>
      <c r="L13" t="s">
        <v>472</v>
      </c>
    </row>
    <row r="14" spans="2:12">
      <c r="B14" t="s">
        <v>35</v>
      </c>
      <c r="C14" t="s">
        <v>21</v>
      </c>
      <c r="D14" t="s">
        <v>22</v>
      </c>
      <c r="E14" t="s">
        <v>45</v>
      </c>
      <c r="F14" t="s">
        <v>37</v>
      </c>
      <c r="G14" t="s">
        <v>799</v>
      </c>
      <c r="H14" t="s">
        <v>799</v>
      </c>
      <c r="I14" t="s">
        <v>776</v>
      </c>
      <c r="J14" t="s">
        <v>776</v>
      </c>
      <c r="K14" t="str">
        <f t="shared" si="0"/>
        <v>GCNoExpressDFWLAXUSUSAMERICASAMERICAS</v>
      </c>
      <c r="L14" t="s">
        <v>472</v>
      </c>
    </row>
    <row r="15" spans="2:12">
      <c r="B15" t="s">
        <v>35</v>
      </c>
      <c r="C15" t="s">
        <v>21</v>
      </c>
      <c r="D15" t="s">
        <v>22</v>
      </c>
      <c r="E15" t="s">
        <v>40</v>
      </c>
      <c r="F15" t="s">
        <v>48</v>
      </c>
      <c r="G15" t="s">
        <v>799</v>
      </c>
      <c r="H15" t="s">
        <v>799</v>
      </c>
      <c r="I15" t="s">
        <v>776</v>
      </c>
      <c r="J15" t="s">
        <v>776</v>
      </c>
      <c r="K15" t="str">
        <f t="shared" si="0"/>
        <v>GCNoExpressDTWDENUSUSAMERICASAMERICAS</v>
      </c>
      <c r="L15" t="s">
        <v>472</v>
      </c>
    </row>
    <row r="16" spans="2:12">
      <c r="B16" t="s">
        <v>35</v>
      </c>
      <c r="C16" t="s">
        <v>21</v>
      </c>
      <c r="D16" t="s">
        <v>22</v>
      </c>
      <c r="E16" t="s">
        <v>40</v>
      </c>
      <c r="F16" t="s">
        <v>57</v>
      </c>
      <c r="G16" t="s">
        <v>799</v>
      </c>
      <c r="H16" t="s">
        <v>799</v>
      </c>
      <c r="I16" t="s">
        <v>776</v>
      </c>
      <c r="J16" t="s">
        <v>776</v>
      </c>
      <c r="K16" t="str">
        <f t="shared" si="0"/>
        <v>GCNoExpressDTWIADUSUSAMERICASAMERICAS</v>
      </c>
      <c r="L16" t="s">
        <v>472</v>
      </c>
    </row>
    <row r="17" spans="2:12">
      <c r="B17" t="s">
        <v>35</v>
      </c>
      <c r="C17" t="s">
        <v>21</v>
      </c>
      <c r="D17" t="s">
        <v>22</v>
      </c>
      <c r="E17" t="s">
        <v>57</v>
      </c>
      <c r="F17" t="s">
        <v>42</v>
      </c>
      <c r="G17" t="s">
        <v>799</v>
      </c>
      <c r="H17" t="s">
        <v>799</v>
      </c>
      <c r="I17" t="s">
        <v>776</v>
      </c>
      <c r="J17" t="s">
        <v>776</v>
      </c>
      <c r="K17" t="str">
        <f t="shared" si="0"/>
        <v>GCNoExpressIADBUFUSUSAMERICASAMERICAS</v>
      </c>
      <c r="L17" t="s">
        <v>472</v>
      </c>
    </row>
    <row r="18" spans="2:12">
      <c r="B18" t="s">
        <v>35</v>
      </c>
      <c r="C18" t="s">
        <v>21</v>
      </c>
      <c r="D18" t="s">
        <v>22</v>
      </c>
      <c r="E18" t="s">
        <v>37</v>
      </c>
      <c r="F18" t="s">
        <v>67</v>
      </c>
      <c r="G18" t="s">
        <v>799</v>
      </c>
      <c r="H18" t="s">
        <v>799</v>
      </c>
      <c r="I18" t="s">
        <v>776</v>
      </c>
      <c r="J18" t="s">
        <v>776</v>
      </c>
      <c r="K18" t="str">
        <f t="shared" si="0"/>
        <v>GCNoExpressLAXLASUSUSAMERICASAMERICAS</v>
      </c>
      <c r="L18" t="s">
        <v>472</v>
      </c>
    </row>
    <row r="19" spans="2:12">
      <c r="B19" t="s">
        <v>35</v>
      </c>
      <c r="C19" t="s">
        <v>21</v>
      </c>
      <c r="D19" t="s">
        <v>22</v>
      </c>
      <c r="E19" t="s">
        <v>37</v>
      </c>
      <c r="F19" t="s">
        <v>53</v>
      </c>
      <c r="G19" t="s">
        <v>799</v>
      </c>
      <c r="H19" t="s">
        <v>799</v>
      </c>
      <c r="I19" t="s">
        <v>776</v>
      </c>
      <c r="J19" t="s">
        <v>776</v>
      </c>
      <c r="K19" t="str">
        <f t="shared" si="0"/>
        <v>GCNoExpressLAXPHXUSUSAMERICASAMERICAS</v>
      </c>
      <c r="L19" t="s">
        <v>472</v>
      </c>
    </row>
    <row r="20" spans="2:12">
      <c r="B20" t="s">
        <v>35</v>
      </c>
      <c r="C20" t="s">
        <v>21</v>
      </c>
      <c r="D20" t="s">
        <v>36</v>
      </c>
      <c r="E20" t="s">
        <v>37</v>
      </c>
      <c r="F20" t="s">
        <v>38</v>
      </c>
      <c r="G20" t="s">
        <v>799</v>
      </c>
      <c r="H20" t="s">
        <v>814</v>
      </c>
      <c r="I20" t="s">
        <v>776</v>
      </c>
      <c r="J20" t="s">
        <v>777</v>
      </c>
      <c r="K20" t="str">
        <f t="shared" si="0"/>
        <v>GCNoStandardLAXAKLUSNZAMERICASAPAC</v>
      </c>
      <c r="L20" t="s">
        <v>472</v>
      </c>
    </row>
    <row r="21" spans="2:12">
      <c r="B21" t="s">
        <v>20</v>
      </c>
      <c r="C21" t="s">
        <v>21</v>
      </c>
      <c r="D21" t="s">
        <v>22</v>
      </c>
      <c r="E21" t="s">
        <v>74</v>
      </c>
      <c r="F21" t="s">
        <v>48</v>
      </c>
      <c r="G21" t="s">
        <v>799</v>
      </c>
      <c r="H21" t="s">
        <v>799</v>
      </c>
      <c r="I21" t="s">
        <v>776</v>
      </c>
      <c r="J21" t="s">
        <v>776</v>
      </c>
      <c r="K21" t="str">
        <f t="shared" si="0"/>
        <v>PharmaNoExpressABQDENUSUSAMERICASAMERICAS</v>
      </c>
      <c r="L21" t="s">
        <v>472</v>
      </c>
    </row>
    <row r="22" spans="2:12">
      <c r="B22" t="s">
        <v>20</v>
      </c>
      <c r="C22" t="s">
        <v>21</v>
      </c>
      <c r="D22" t="s">
        <v>22</v>
      </c>
      <c r="E22" t="s">
        <v>310</v>
      </c>
      <c r="F22" t="s">
        <v>269</v>
      </c>
      <c r="G22" t="s">
        <v>830</v>
      </c>
      <c r="H22" t="s">
        <v>807</v>
      </c>
      <c r="I22" t="s">
        <v>778</v>
      </c>
      <c r="J22" t="s">
        <v>778</v>
      </c>
      <c r="K22" t="str">
        <f t="shared" si="0"/>
        <v>PharmaNoExpressAMMGVAJOCHEMEAEMEA</v>
      </c>
      <c r="L22" t="s">
        <v>472</v>
      </c>
    </row>
    <row r="23" spans="2:12">
      <c r="B23" t="s">
        <v>20</v>
      </c>
      <c r="C23" t="s">
        <v>21</v>
      </c>
      <c r="D23" t="s">
        <v>22</v>
      </c>
      <c r="E23" t="s">
        <v>58</v>
      </c>
      <c r="F23" t="s">
        <v>59</v>
      </c>
      <c r="G23" t="s">
        <v>799</v>
      </c>
      <c r="H23" t="s">
        <v>799</v>
      </c>
      <c r="I23" t="s">
        <v>776</v>
      </c>
      <c r="J23" t="s">
        <v>776</v>
      </c>
      <c r="K23" t="str">
        <f t="shared" si="0"/>
        <v>PharmaNoExpressANCSEAUSUSAMERICASAMERICAS</v>
      </c>
      <c r="L23" t="s">
        <v>472</v>
      </c>
    </row>
    <row r="24" spans="2:12">
      <c r="B24" t="s">
        <v>20</v>
      </c>
      <c r="C24" t="s">
        <v>21</v>
      </c>
      <c r="D24" t="s">
        <v>22</v>
      </c>
      <c r="E24" t="s">
        <v>23</v>
      </c>
      <c r="F24" t="s">
        <v>70</v>
      </c>
      <c r="G24" t="s">
        <v>799</v>
      </c>
      <c r="H24" t="s">
        <v>799</v>
      </c>
      <c r="I24" t="s">
        <v>776</v>
      </c>
      <c r="J24" t="s">
        <v>776</v>
      </c>
      <c r="K24" t="str">
        <f t="shared" si="0"/>
        <v>PharmaNoExpressATLSATUSUSAMERICASAMERICAS</v>
      </c>
      <c r="L24" t="s">
        <v>472</v>
      </c>
    </row>
    <row r="25" spans="2:12">
      <c r="B25" t="s">
        <v>20</v>
      </c>
      <c r="C25" t="s">
        <v>21</v>
      </c>
      <c r="D25" t="s">
        <v>22</v>
      </c>
      <c r="E25" t="s">
        <v>23</v>
      </c>
      <c r="F25" t="s">
        <v>39</v>
      </c>
      <c r="G25" t="s">
        <v>799</v>
      </c>
      <c r="H25" t="s">
        <v>799</v>
      </c>
      <c r="I25" t="s">
        <v>776</v>
      </c>
      <c r="J25" t="s">
        <v>776</v>
      </c>
      <c r="K25" t="str">
        <f t="shared" si="0"/>
        <v>PharmaNoExpressATLBOSUSUSAMERICASAMERICAS</v>
      </c>
      <c r="L25" t="s">
        <v>472</v>
      </c>
    </row>
    <row r="26" spans="2:12">
      <c r="B26" t="s">
        <v>20</v>
      </c>
      <c r="C26" t="s">
        <v>21</v>
      </c>
      <c r="D26" t="s">
        <v>22</v>
      </c>
      <c r="E26" t="s">
        <v>23</v>
      </c>
      <c r="F26" t="s">
        <v>64</v>
      </c>
      <c r="G26" t="s">
        <v>799</v>
      </c>
      <c r="H26" t="s">
        <v>799</v>
      </c>
      <c r="I26" t="s">
        <v>776</v>
      </c>
      <c r="J26" t="s">
        <v>776</v>
      </c>
      <c r="K26" t="str">
        <f t="shared" si="0"/>
        <v>PharmaNoExpressATLCLEUSUSAMERICASAMERICAS</v>
      </c>
      <c r="L26" t="s">
        <v>472</v>
      </c>
    </row>
    <row r="27" spans="2:12">
      <c r="B27" t="s">
        <v>20</v>
      </c>
      <c r="C27" t="s">
        <v>21</v>
      </c>
      <c r="D27" t="s">
        <v>22</v>
      </c>
      <c r="E27" t="s">
        <v>23</v>
      </c>
      <c r="F27" t="s">
        <v>24</v>
      </c>
      <c r="G27" t="s">
        <v>799</v>
      </c>
      <c r="H27" t="s">
        <v>799</v>
      </c>
      <c r="I27" t="s">
        <v>776</v>
      </c>
      <c r="J27" t="s">
        <v>776</v>
      </c>
      <c r="K27" t="str">
        <f t="shared" si="0"/>
        <v>PharmaNoExpressATLCVGUSUSAMERICASAMERICAS</v>
      </c>
      <c r="L27" t="s">
        <v>472</v>
      </c>
    </row>
    <row r="28" spans="2:12">
      <c r="B28" t="s">
        <v>20</v>
      </c>
      <c r="C28" t="s">
        <v>21</v>
      </c>
      <c r="D28" t="s">
        <v>22</v>
      </c>
      <c r="E28" t="s">
        <v>23</v>
      </c>
      <c r="F28" t="s">
        <v>68</v>
      </c>
      <c r="G28" t="s">
        <v>799</v>
      </c>
      <c r="H28" t="s">
        <v>799</v>
      </c>
      <c r="I28" t="s">
        <v>776</v>
      </c>
      <c r="J28" t="s">
        <v>776</v>
      </c>
      <c r="K28" t="str">
        <f t="shared" si="0"/>
        <v>PharmaNoExpressATLDAYUSUSAMERICASAMERICAS</v>
      </c>
      <c r="L28" t="s">
        <v>472</v>
      </c>
    </row>
    <row r="29" spans="2:12">
      <c r="B29" t="s">
        <v>20</v>
      </c>
      <c r="C29" t="s">
        <v>21</v>
      </c>
      <c r="D29" t="s">
        <v>22</v>
      </c>
      <c r="E29" t="s">
        <v>23</v>
      </c>
      <c r="F29" t="s">
        <v>45</v>
      </c>
      <c r="G29" t="s">
        <v>799</v>
      </c>
      <c r="H29" t="s">
        <v>799</v>
      </c>
      <c r="I29" t="s">
        <v>776</v>
      </c>
      <c r="J29" t="s">
        <v>776</v>
      </c>
      <c r="K29" t="str">
        <f t="shared" si="0"/>
        <v>PharmaNoExpressATLDFWUSUSAMERICASAMERICAS</v>
      </c>
      <c r="L29" t="s">
        <v>472</v>
      </c>
    </row>
    <row r="30" spans="2:12">
      <c r="B30" t="s">
        <v>20</v>
      </c>
      <c r="C30" t="s">
        <v>21</v>
      </c>
      <c r="D30" t="s">
        <v>22</v>
      </c>
      <c r="E30" t="s">
        <v>23</v>
      </c>
      <c r="F30" t="s">
        <v>40</v>
      </c>
      <c r="G30" t="s">
        <v>799</v>
      </c>
      <c r="H30" t="s">
        <v>799</v>
      </c>
      <c r="I30" t="s">
        <v>776</v>
      </c>
      <c r="J30" t="s">
        <v>776</v>
      </c>
      <c r="K30" t="str">
        <f t="shared" si="0"/>
        <v>PharmaNoExpressATLDTWUSUSAMERICASAMERICAS</v>
      </c>
      <c r="L30" t="s">
        <v>472</v>
      </c>
    </row>
    <row r="31" spans="2:12">
      <c r="B31" t="s">
        <v>20</v>
      </c>
      <c r="C31" t="s">
        <v>21</v>
      </c>
      <c r="D31" t="s">
        <v>22</v>
      </c>
      <c r="E31" t="s">
        <v>23</v>
      </c>
      <c r="F31" t="s">
        <v>33</v>
      </c>
      <c r="G31" t="s">
        <v>799</v>
      </c>
      <c r="H31" t="s">
        <v>799</v>
      </c>
      <c r="I31" t="s">
        <v>776</v>
      </c>
      <c r="J31" t="s">
        <v>776</v>
      </c>
      <c r="K31" t="str">
        <f t="shared" si="0"/>
        <v>PharmaNoExpressATLIAHUSUSAMERICASAMERICAS</v>
      </c>
      <c r="L31" t="s">
        <v>472</v>
      </c>
    </row>
    <row r="32" spans="2:12">
      <c r="B32" t="s">
        <v>20</v>
      </c>
      <c r="C32" t="s">
        <v>21</v>
      </c>
      <c r="D32" t="s">
        <v>22</v>
      </c>
      <c r="E32" t="s">
        <v>23</v>
      </c>
      <c r="F32" t="s">
        <v>50</v>
      </c>
      <c r="G32" t="s">
        <v>799</v>
      </c>
      <c r="H32" t="s">
        <v>799</v>
      </c>
      <c r="I32" t="s">
        <v>776</v>
      </c>
      <c r="J32" t="s">
        <v>776</v>
      </c>
      <c r="K32" t="str">
        <f t="shared" si="0"/>
        <v>PharmaNoExpressATLMCOUSUSAMERICASAMERICAS</v>
      </c>
      <c r="L32" t="s">
        <v>472</v>
      </c>
    </row>
    <row r="33" spans="2:12">
      <c r="B33" t="s">
        <v>20</v>
      </c>
      <c r="C33" t="s">
        <v>21</v>
      </c>
      <c r="D33" t="s">
        <v>22</v>
      </c>
      <c r="E33" t="s">
        <v>23</v>
      </c>
      <c r="F33" t="s">
        <v>85</v>
      </c>
      <c r="G33" t="s">
        <v>799</v>
      </c>
      <c r="H33" t="s">
        <v>799</v>
      </c>
      <c r="I33" t="s">
        <v>776</v>
      </c>
      <c r="J33" t="s">
        <v>776</v>
      </c>
      <c r="K33" t="str">
        <f t="shared" si="0"/>
        <v>PharmaNoExpressATLMIAUSUSAMERICASAMERICAS</v>
      </c>
      <c r="L33" t="s">
        <v>472</v>
      </c>
    </row>
    <row r="34" spans="2:12">
      <c r="B34" t="s">
        <v>20</v>
      </c>
      <c r="C34" t="s">
        <v>21</v>
      </c>
      <c r="D34" t="s">
        <v>22</v>
      </c>
      <c r="E34" t="s">
        <v>23</v>
      </c>
      <c r="F34" t="s">
        <v>59</v>
      </c>
      <c r="G34" t="s">
        <v>799</v>
      </c>
      <c r="H34" t="s">
        <v>799</v>
      </c>
      <c r="I34" t="s">
        <v>776</v>
      </c>
      <c r="J34" t="s">
        <v>776</v>
      </c>
      <c r="K34" t="str">
        <f t="shared" si="0"/>
        <v>PharmaNoExpressATLSEAUSUSAMERICASAMERICAS</v>
      </c>
      <c r="L34" t="s">
        <v>472</v>
      </c>
    </row>
    <row r="35" spans="2:12">
      <c r="B35" t="s">
        <v>20</v>
      </c>
      <c r="C35" t="s">
        <v>21</v>
      </c>
      <c r="D35" t="s">
        <v>22</v>
      </c>
      <c r="E35" t="s">
        <v>23</v>
      </c>
      <c r="F35" t="s">
        <v>43</v>
      </c>
      <c r="G35" t="s">
        <v>799</v>
      </c>
      <c r="H35" t="s">
        <v>799</v>
      </c>
      <c r="I35" t="s">
        <v>776</v>
      </c>
      <c r="J35" t="s">
        <v>776</v>
      </c>
      <c r="K35" t="str">
        <f t="shared" si="0"/>
        <v>PharmaNoExpressATLTPAUSUSAMERICASAMERICAS</v>
      </c>
      <c r="L35" t="s">
        <v>472</v>
      </c>
    </row>
    <row r="36" spans="2:12">
      <c r="B36" t="s">
        <v>20</v>
      </c>
      <c r="C36" t="s">
        <v>21</v>
      </c>
      <c r="D36" t="s">
        <v>22</v>
      </c>
      <c r="E36" t="s">
        <v>65</v>
      </c>
      <c r="F36" t="s">
        <v>32</v>
      </c>
      <c r="G36" t="s">
        <v>799</v>
      </c>
      <c r="H36" t="s">
        <v>799</v>
      </c>
      <c r="I36" t="s">
        <v>776</v>
      </c>
      <c r="J36" t="s">
        <v>776</v>
      </c>
      <c r="K36" t="str">
        <f t="shared" si="0"/>
        <v>PharmaNoExpressATWORDUSUSAMERICASAMERICAS</v>
      </c>
      <c r="L36" t="s">
        <v>472</v>
      </c>
    </row>
    <row r="37" spans="2:12">
      <c r="B37" t="s">
        <v>20</v>
      </c>
      <c r="C37" t="s">
        <v>21</v>
      </c>
      <c r="D37" t="s">
        <v>22</v>
      </c>
      <c r="E37" t="s">
        <v>63</v>
      </c>
      <c r="F37" t="s">
        <v>23</v>
      </c>
      <c r="G37" t="s">
        <v>799</v>
      </c>
      <c r="H37" t="s">
        <v>799</v>
      </c>
      <c r="I37" t="s">
        <v>776</v>
      </c>
      <c r="J37" t="s">
        <v>776</v>
      </c>
      <c r="K37" t="str">
        <f t="shared" si="0"/>
        <v>PharmaNoExpressAUSATLUSUSAMERICASAMERICAS</v>
      </c>
      <c r="L37" t="s">
        <v>472</v>
      </c>
    </row>
    <row r="38" spans="2:12">
      <c r="B38" t="s">
        <v>20</v>
      </c>
      <c r="C38" t="s">
        <v>21</v>
      </c>
      <c r="D38" t="s">
        <v>22</v>
      </c>
      <c r="E38" t="s">
        <v>60</v>
      </c>
      <c r="F38" t="s">
        <v>53</v>
      </c>
      <c r="G38" t="s">
        <v>799</v>
      </c>
      <c r="H38" t="s">
        <v>799</v>
      </c>
      <c r="I38" t="s">
        <v>776</v>
      </c>
      <c r="J38" t="s">
        <v>776</v>
      </c>
      <c r="K38" t="str">
        <f t="shared" si="0"/>
        <v>PharmaNoExpressBILPHXUSUSAMERICASAMERICAS</v>
      </c>
      <c r="L38" t="s">
        <v>472</v>
      </c>
    </row>
    <row r="39" spans="2:12">
      <c r="B39" t="s">
        <v>20</v>
      </c>
      <c r="C39" t="s">
        <v>21</v>
      </c>
      <c r="D39" t="s">
        <v>22</v>
      </c>
      <c r="E39" t="s">
        <v>179</v>
      </c>
      <c r="F39" t="s">
        <v>37</v>
      </c>
      <c r="G39" t="s">
        <v>821</v>
      </c>
      <c r="H39" t="s">
        <v>799</v>
      </c>
      <c r="I39" t="s">
        <v>777</v>
      </c>
      <c r="J39" t="s">
        <v>776</v>
      </c>
      <c r="K39" t="str">
        <f t="shared" si="0"/>
        <v>PharmaNoExpressBKKLAXTHUSAPACAMERICAS</v>
      </c>
      <c r="L39" t="s">
        <v>472</v>
      </c>
    </row>
    <row r="40" spans="2:12">
      <c r="B40" t="s">
        <v>20</v>
      </c>
      <c r="C40" t="s">
        <v>21</v>
      </c>
      <c r="D40" t="s">
        <v>22</v>
      </c>
      <c r="E40" t="s">
        <v>179</v>
      </c>
      <c r="F40" t="s">
        <v>27</v>
      </c>
      <c r="G40" t="s">
        <v>821</v>
      </c>
      <c r="H40" t="s">
        <v>810</v>
      </c>
      <c r="I40" t="s">
        <v>777</v>
      </c>
      <c r="J40" t="s">
        <v>777</v>
      </c>
      <c r="K40" t="str">
        <f t="shared" si="0"/>
        <v>PharmaNoExpressBKKSINTHSGAPACAPAC</v>
      </c>
      <c r="L40" t="s">
        <v>472</v>
      </c>
    </row>
    <row r="41" spans="2:12">
      <c r="B41" t="s">
        <v>20</v>
      </c>
      <c r="C41" t="s">
        <v>21</v>
      </c>
      <c r="D41" t="s">
        <v>22</v>
      </c>
      <c r="E41" t="s">
        <v>47</v>
      </c>
      <c r="F41" t="s">
        <v>23</v>
      </c>
      <c r="G41" t="s">
        <v>799</v>
      </c>
      <c r="H41" t="s">
        <v>799</v>
      </c>
      <c r="I41" t="s">
        <v>776</v>
      </c>
      <c r="J41" t="s">
        <v>776</v>
      </c>
      <c r="K41" t="str">
        <f t="shared" si="0"/>
        <v>PharmaNoExpressBNAATLUSUSAMERICASAMERICAS</v>
      </c>
      <c r="L41" t="s">
        <v>472</v>
      </c>
    </row>
    <row r="42" spans="2:12">
      <c r="B42" t="s">
        <v>20</v>
      </c>
      <c r="C42" t="s">
        <v>21</v>
      </c>
      <c r="D42" t="s">
        <v>22</v>
      </c>
      <c r="E42" t="s">
        <v>47</v>
      </c>
      <c r="F42" t="s">
        <v>48</v>
      </c>
      <c r="G42" t="s">
        <v>799</v>
      </c>
      <c r="H42" t="s">
        <v>799</v>
      </c>
      <c r="I42" t="s">
        <v>776</v>
      </c>
      <c r="J42" t="s">
        <v>776</v>
      </c>
      <c r="K42" t="str">
        <f t="shared" si="0"/>
        <v>PharmaNoExpressBNADENUSUSAMERICASAMERICAS</v>
      </c>
      <c r="L42" t="s">
        <v>472</v>
      </c>
    </row>
    <row r="43" spans="2:12">
      <c r="B43" t="s">
        <v>20</v>
      </c>
      <c r="C43" t="s">
        <v>21</v>
      </c>
      <c r="D43" t="s">
        <v>22</v>
      </c>
      <c r="E43" t="s">
        <v>55</v>
      </c>
      <c r="F43" t="s">
        <v>27</v>
      </c>
      <c r="G43" t="s">
        <v>816</v>
      </c>
      <c r="H43" t="s">
        <v>810</v>
      </c>
      <c r="I43" t="s">
        <v>777</v>
      </c>
      <c r="J43" t="s">
        <v>777</v>
      </c>
      <c r="K43" t="str">
        <f t="shared" si="0"/>
        <v>PharmaNoExpressBNESINAUSGAPACAPAC</v>
      </c>
      <c r="L43" t="s">
        <v>472</v>
      </c>
    </row>
    <row r="44" spans="2:12">
      <c r="B44" t="s">
        <v>20</v>
      </c>
      <c r="C44" t="s">
        <v>21</v>
      </c>
      <c r="D44" t="s">
        <v>22</v>
      </c>
      <c r="E44" t="s">
        <v>165</v>
      </c>
      <c r="F44" t="s">
        <v>85</v>
      </c>
      <c r="G44" t="s">
        <v>826</v>
      </c>
      <c r="H44" t="s">
        <v>799</v>
      </c>
      <c r="I44" t="s">
        <v>776</v>
      </c>
      <c r="J44" t="s">
        <v>776</v>
      </c>
      <c r="K44" t="str">
        <f t="shared" si="0"/>
        <v>PharmaNoExpressBOGMIACOUSAMERICASAMERICAS</v>
      </c>
      <c r="L44" t="s">
        <v>472</v>
      </c>
    </row>
    <row r="45" spans="2:12">
      <c r="B45" t="s">
        <v>20</v>
      </c>
      <c r="C45" t="s">
        <v>21</v>
      </c>
      <c r="D45" t="s">
        <v>22</v>
      </c>
      <c r="E45" t="s">
        <v>290</v>
      </c>
      <c r="F45" t="s">
        <v>27</v>
      </c>
      <c r="G45" t="s">
        <v>797</v>
      </c>
      <c r="H45" t="s">
        <v>810</v>
      </c>
      <c r="I45" t="s">
        <v>777</v>
      </c>
      <c r="J45" t="s">
        <v>777</v>
      </c>
      <c r="K45" t="str">
        <f t="shared" si="0"/>
        <v>PharmaNoExpressBOMSININSGAPACAPAC</v>
      </c>
      <c r="L45" t="s">
        <v>472</v>
      </c>
    </row>
    <row r="46" spans="2:12">
      <c r="B46" t="s">
        <v>20</v>
      </c>
      <c r="C46" t="s">
        <v>21</v>
      </c>
      <c r="D46" t="s">
        <v>22</v>
      </c>
      <c r="E46" t="s">
        <v>39</v>
      </c>
      <c r="F46" t="s">
        <v>40</v>
      </c>
      <c r="G46" t="s">
        <v>799</v>
      </c>
      <c r="H46" t="s">
        <v>799</v>
      </c>
      <c r="I46" t="s">
        <v>776</v>
      </c>
      <c r="J46" t="s">
        <v>776</v>
      </c>
      <c r="K46" t="str">
        <f t="shared" si="0"/>
        <v>PharmaNoExpressBOSDTWUSUSAMERICASAMERICAS</v>
      </c>
      <c r="L46" t="s">
        <v>472</v>
      </c>
    </row>
    <row r="47" spans="2:12">
      <c r="B47" t="s">
        <v>20</v>
      </c>
      <c r="C47" t="s">
        <v>21</v>
      </c>
      <c r="D47" t="s">
        <v>22</v>
      </c>
      <c r="E47" t="s">
        <v>112</v>
      </c>
      <c r="F47" t="s">
        <v>290</v>
      </c>
      <c r="G47" t="s">
        <v>803</v>
      </c>
      <c r="H47" t="s">
        <v>797</v>
      </c>
      <c r="I47" t="s">
        <v>778</v>
      </c>
      <c r="J47" t="s">
        <v>777</v>
      </c>
      <c r="K47" t="str">
        <f t="shared" si="0"/>
        <v>PharmaNoExpressBRUBOMBEINEMEAAPAC</v>
      </c>
      <c r="L47" t="s">
        <v>472</v>
      </c>
    </row>
    <row r="48" spans="2:12">
      <c r="B48" t="s">
        <v>20</v>
      </c>
      <c r="C48" t="s">
        <v>21</v>
      </c>
      <c r="D48" t="s">
        <v>22</v>
      </c>
      <c r="E48" t="s">
        <v>112</v>
      </c>
      <c r="F48" t="s">
        <v>274</v>
      </c>
      <c r="G48" t="s">
        <v>803</v>
      </c>
      <c r="H48" t="s">
        <v>797</v>
      </c>
      <c r="I48" t="s">
        <v>778</v>
      </c>
      <c r="J48" t="s">
        <v>777</v>
      </c>
      <c r="K48" t="str">
        <f t="shared" si="0"/>
        <v>PharmaNoExpressBRUDELBEINEMEAAPAC</v>
      </c>
      <c r="L48" t="s">
        <v>472</v>
      </c>
    </row>
    <row r="49" spans="2:12">
      <c r="B49" t="s">
        <v>20</v>
      </c>
      <c r="C49" t="s">
        <v>21</v>
      </c>
      <c r="D49" t="s">
        <v>22</v>
      </c>
      <c r="E49" t="s">
        <v>41</v>
      </c>
      <c r="F49" t="s">
        <v>40</v>
      </c>
      <c r="G49" t="s">
        <v>799</v>
      </c>
      <c r="H49" t="s">
        <v>799</v>
      </c>
      <c r="I49" t="s">
        <v>776</v>
      </c>
      <c r="J49" t="s">
        <v>776</v>
      </c>
      <c r="K49" t="str">
        <f t="shared" si="0"/>
        <v>PharmaNoExpressBWIDTWUSUSAMERICASAMERICAS</v>
      </c>
      <c r="L49" t="s">
        <v>472</v>
      </c>
    </row>
    <row r="50" spans="2:12">
      <c r="B50" t="s">
        <v>20</v>
      </c>
      <c r="C50" t="s">
        <v>21</v>
      </c>
      <c r="D50" t="s">
        <v>22</v>
      </c>
      <c r="E50" t="s">
        <v>75</v>
      </c>
      <c r="F50" t="s">
        <v>69</v>
      </c>
      <c r="G50" t="s">
        <v>799</v>
      </c>
      <c r="H50" t="s">
        <v>799</v>
      </c>
      <c r="I50" t="s">
        <v>776</v>
      </c>
      <c r="J50" t="s">
        <v>776</v>
      </c>
      <c r="K50" t="str">
        <f t="shared" si="0"/>
        <v>PharmaNoExpressCIDMSPUSUSAMERICASAMERICAS</v>
      </c>
      <c r="L50" t="s">
        <v>472</v>
      </c>
    </row>
    <row r="51" spans="2:12">
      <c r="B51" t="s">
        <v>20</v>
      </c>
      <c r="C51" t="s">
        <v>21</v>
      </c>
      <c r="D51" t="s">
        <v>22</v>
      </c>
      <c r="E51" t="s">
        <v>71</v>
      </c>
      <c r="F51" t="s">
        <v>68</v>
      </c>
      <c r="G51" t="s">
        <v>799</v>
      </c>
      <c r="H51" t="s">
        <v>799</v>
      </c>
      <c r="I51" t="s">
        <v>776</v>
      </c>
      <c r="J51" t="s">
        <v>776</v>
      </c>
      <c r="K51" t="str">
        <f t="shared" si="0"/>
        <v>PharmaNoExpressCLTDAYUSUSAMERICASAMERICAS</v>
      </c>
      <c r="L51" t="s">
        <v>472</v>
      </c>
    </row>
    <row r="52" spans="2:12">
      <c r="B52" t="s">
        <v>20</v>
      </c>
      <c r="C52" t="s">
        <v>21</v>
      </c>
      <c r="D52" t="s">
        <v>22</v>
      </c>
      <c r="E52" t="s">
        <v>79</v>
      </c>
      <c r="F52" t="s">
        <v>80</v>
      </c>
      <c r="G52" t="s">
        <v>799</v>
      </c>
      <c r="H52" t="s">
        <v>799</v>
      </c>
      <c r="I52" t="s">
        <v>776</v>
      </c>
      <c r="J52" t="s">
        <v>776</v>
      </c>
      <c r="K52" t="str">
        <f t="shared" si="0"/>
        <v>PharmaNoExpressCOUBTVUSUSAMERICASAMERICAS</v>
      </c>
      <c r="L52" t="s">
        <v>472</v>
      </c>
    </row>
    <row r="53" spans="2:12">
      <c r="B53" t="s">
        <v>20</v>
      </c>
      <c r="C53" t="s">
        <v>21</v>
      </c>
      <c r="D53" t="s">
        <v>22</v>
      </c>
      <c r="E53" t="s">
        <v>473</v>
      </c>
      <c r="F53" t="s">
        <v>113</v>
      </c>
      <c r="G53" t="s">
        <v>817</v>
      </c>
      <c r="H53" t="s">
        <v>820</v>
      </c>
      <c r="I53" t="s">
        <v>778</v>
      </c>
      <c r="J53" t="s">
        <v>778</v>
      </c>
      <c r="K53" t="str">
        <f t="shared" si="0"/>
        <v>PharmaNoExpressCPTAMSZANLEMEAEMEA</v>
      </c>
      <c r="L53" t="s">
        <v>472</v>
      </c>
    </row>
    <row r="54" spans="2:12">
      <c r="B54" t="s">
        <v>20</v>
      </c>
      <c r="C54" t="s">
        <v>21</v>
      </c>
      <c r="D54" t="s">
        <v>22</v>
      </c>
      <c r="E54" t="s">
        <v>24</v>
      </c>
      <c r="F54" t="s">
        <v>23</v>
      </c>
      <c r="G54" t="s">
        <v>799</v>
      </c>
      <c r="H54" t="s">
        <v>799</v>
      </c>
      <c r="I54" t="s">
        <v>776</v>
      </c>
      <c r="J54" t="s">
        <v>776</v>
      </c>
      <c r="K54" t="str">
        <f t="shared" si="0"/>
        <v>PharmaNoExpressCVGATLUSUSAMERICASAMERICAS</v>
      </c>
      <c r="L54" t="s">
        <v>472</v>
      </c>
    </row>
    <row r="55" spans="2:12">
      <c r="B55" t="s">
        <v>20</v>
      </c>
      <c r="C55" t="s">
        <v>21</v>
      </c>
      <c r="D55" t="s">
        <v>22</v>
      </c>
      <c r="E55" t="s">
        <v>76</v>
      </c>
      <c r="F55" t="s">
        <v>23</v>
      </c>
      <c r="G55" t="s">
        <v>799</v>
      </c>
      <c r="H55" t="s">
        <v>799</v>
      </c>
      <c r="I55" t="s">
        <v>776</v>
      </c>
      <c r="J55" t="s">
        <v>776</v>
      </c>
      <c r="K55" t="str">
        <f t="shared" si="0"/>
        <v>PharmaNoExpressDALATLUSUSAMERICASAMERICAS</v>
      </c>
      <c r="L55" t="s">
        <v>472</v>
      </c>
    </row>
    <row r="56" spans="2:12">
      <c r="B56" t="s">
        <v>20</v>
      </c>
      <c r="C56" t="s">
        <v>21</v>
      </c>
      <c r="D56" t="s">
        <v>22</v>
      </c>
      <c r="E56" t="s">
        <v>76</v>
      </c>
      <c r="F56" t="s">
        <v>43</v>
      </c>
      <c r="G56" t="s">
        <v>799</v>
      </c>
      <c r="H56" t="s">
        <v>799</v>
      </c>
      <c r="I56" t="s">
        <v>776</v>
      </c>
      <c r="J56" t="s">
        <v>776</v>
      </c>
      <c r="K56" t="str">
        <f t="shared" si="0"/>
        <v>PharmaNoExpressDALTPAUSUSAMERICASAMERICAS</v>
      </c>
      <c r="L56" t="s">
        <v>472</v>
      </c>
    </row>
    <row r="57" spans="2:12">
      <c r="B57" t="s">
        <v>20</v>
      </c>
      <c r="C57" t="s">
        <v>21</v>
      </c>
      <c r="D57" t="s">
        <v>22</v>
      </c>
      <c r="E57" t="s">
        <v>274</v>
      </c>
      <c r="F57" t="s">
        <v>27</v>
      </c>
      <c r="G57" t="s">
        <v>797</v>
      </c>
      <c r="H57" t="s">
        <v>810</v>
      </c>
      <c r="I57" t="s">
        <v>777</v>
      </c>
      <c r="J57" t="s">
        <v>777</v>
      </c>
      <c r="K57" t="str">
        <f t="shared" si="0"/>
        <v>PharmaNoExpressDELSININSGAPACAPAC</v>
      </c>
      <c r="L57" t="s">
        <v>472</v>
      </c>
    </row>
    <row r="58" spans="2:12">
      <c r="B58" t="s">
        <v>20</v>
      </c>
      <c r="C58" t="s">
        <v>21</v>
      </c>
      <c r="D58" t="s">
        <v>22</v>
      </c>
      <c r="E58" t="s">
        <v>45</v>
      </c>
      <c r="F58" t="s">
        <v>23</v>
      </c>
      <c r="G58" t="s">
        <v>799</v>
      </c>
      <c r="H58" t="s">
        <v>799</v>
      </c>
      <c r="I58" t="s">
        <v>776</v>
      </c>
      <c r="J58" t="s">
        <v>776</v>
      </c>
      <c r="K58" t="str">
        <f t="shared" si="0"/>
        <v>PharmaNoExpressDFWATLUSUSAMERICASAMERICAS</v>
      </c>
      <c r="L58" t="s">
        <v>472</v>
      </c>
    </row>
    <row r="59" spans="2:12">
      <c r="B59" t="s">
        <v>20</v>
      </c>
      <c r="C59" t="s">
        <v>21</v>
      </c>
      <c r="D59" t="s">
        <v>22</v>
      </c>
      <c r="E59" t="s">
        <v>476</v>
      </c>
      <c r="F59" t="s">
        <v>269</v>
      </c>
      <c r="G59" t="s">
        <v>827</v>
      </c>
      <c r="H59" t="s">
        <v>807</v>
      </c>
      <c r="I59" t="s">
        <v>778</v>
      </c>
      <c r="J59" t="s">
        <v>778</v>
      </c>
      <c r="K59" t="str">
        <f t="shared" si="0"/>
        <v>PharmaNoExpressDMEGVARUCHEMEAEMEA</v>
      </c>
      <c r="L59" t="s">
        <v>472</v>
      </c>
    </row>
    <row r="60" spans="2:12">
      <c r="B60" t="s">
        <v>20</v>
      </c>
      <c r="C60" t="s">
        <v>21</v>
      </c>
      <c r="D60" t="s">
        <v>22</v>
      </c>
      <c r="E60" t="s">
        <v>54</v>
      </c>
      <c r="F60" t="s">
        <v>23</v>
      </c>
      <c r="G60" t="s">
        <v>799</v>
      </c>
      <c r="H60" t="s">
        <v>799</v>
      </c>
      <c r="I60" t="s">
        <v>776</v>
      </c>
      <c r="J60" t="s">
        <v>776</v>
      </c>
      <c r="K60" t="str">
        <f t="shared" si="0"/>
        <v>PharmaNoExpressDSMATLUSUSAMERICASAMERICAS</v>
      </c>
      <c r="L60" t="s">
        <v>472</v>
      </c>
    </row>
    <row r="61" spans="2:12">
      <c r="B61" t="s">
        <v>20</v>
      </c>
      <c r="C61" t="s">
        <v>21</v>
      </c>
      <c r="D61" t="s">
        <v>22</v>
      </c>
      <c r="E61" t="s">
        <v>40</v>
      </c>
      <c r="F61" t="s">
        <v>24</v>
      </c>
      <c r="G61" t="s">
        <v>799</v>
      </c>
      <c r="H61" t="s">
        <v>799</v>
      </c>
      <c r="I61" t="s">
        <v>776</v>
      </c>
      <c r="J61" t="s">
        <v>776</v>
      </c>
      <c r="K61" t="str">
        <f t="shared" si="0"/>
        <v>PharmaNoExpressDTWCVGUSUSAMERICASAMERICAS</v>
      </c>
      <c r="L61" t="s">
        <v>472</v>
      </c>
    </row>
    <row r="62" spans="2:12">
      <c r="B62" t="s">
        <v>20</v>
      </c>
      <c r="C62" t="s">
        <v>21</v>
      </c>
      <c r="D62" t="s">
        <v>22</v>
      </c>
      <c r="E62" t="s">
        <v>40</v>
      </c>
      <c r="F62" t="s">
        <v>33</v>
      </c>
      <c r="G62" t="s">
        <v>799</v>
      </c>
      <c r="H62" t="s">
        <v>799</v>
      </c>
      <c r="I62" t="s">
        <v>776</v>
      </c>
      <c r="J62" t="s">
        <v>776</v>
      </c>
      <c r="K62" t="str">
        <f t="shared" si="0"/>
        <v>PharmaNoExpressDTWIAHUSUSAMERICASAMERICAS</v>
      </c>
      <c r="L62" t="s">
        <v>472</v>
      </c>
    </row>
    <row r="63" spans="2:12">
      <c r="B63" t="s">
        <v>20</v>
      </c>
      <c r="C63" t="s">
        <v>21</v>
      </c>
      <c r="D63" t="s">
        <v>22</v>
      </c>
      <c r="E63" t="s">
        <v>40</v>
      </c>
      <c r="F63" t="s">
        <v>69</v>
      </c>
      <c r="G63" t="s">
        <v>799</v>
      </c>
      <c r="H63" t="s">
        <v>799</v>
      </c>
      <c r="I63" t="s">
        <v>776</v>
      </c>
      <c r="J63" t="s">
        <v>776</v>
      </c>
      <c r="K63" t="str">
        <f t="shared" si="0"/>
        <v>PharmaNoExpressDTWMSPUSUSAMERICASAMERICAS</v>
      </c>
      <c r="L63" t="s">
        <v>472</v>
      </c>
    </row>
    <row r="64" spans="2:12">
      <c r="B64" t="s">
        <v>20</v>
      </c>
      <c r="C64" t="s">
        <v>21</v>
      </c>
      <c r="D64" t="s">
        <v>22</v>
      </c>
      <c r="E64" t="s">
        <v>40</v>
      </c>
      <c r="F64" t="s">
        <v>32</v>
      </c>
      <c r="G64" t="s">
        <v>799</v>
      </c>
      <c r="H64" t="s">
        <v>799</v>
      </c>
      <c r="I64" t="s">
        <v>776</v>
      </c>
      <c r="J64" t="s">
        <v>776</v>
      </c>
      <c r="K64" t="str">
        <f t="shared" si="0"/>
        <v>PharmaNoExpressDTWORDUSUSAMERICASAMERICAS</v>
      </c>
      <c r="L64" t="s">
        <v>472</v>
      </c>
    </row>
    <row r="65" spans="2:12">
      <c r="B65" t="s">
        <v>20</v>
      </c>
      <c r="C65" t="s">
        <v>21</v>
      </c>
      <c r="D65" t="s">
        <v>22</v>
      </c>
      <c r="E65" t="s">
        <v>31</v>
      </c>
      <c r="F65" t="s">
        <v>23</v>
      </c>
      <c r="G65" t="s">
        <v>799</v>
      </c>
      <c r="H65" t="s">
        <v>799</v>
      </c>
      <c r="I65" t="s">
        <v>776</v>
      </c>
      <c r="J65" t="s">
        <v>776</v>
      </c>
      <c r="K65" t="str">
        <f t="shared" si="0"/>
        <v>PharmaNoExpressEWRATLUSUSAMERICASAMERICAS</v>
      </c>
      <c r="L65" t="s">
        <v>472</v>
      </c>
    </row>
    <row r="66" spans="2:12">
      <c r="B66" t="s">
        <v>20</v>
      </c>
      <c r="C66" t="s">
        <v>21</v>
      </c>
      <c r="D66" t="s">
        <v>22</v>
      </c>
      <c r="E66" t="s">
        <v>31</v>
      </c>
      <c r="F66" t="s">
        <v>48</v>
      </c>
      <c r="G66" t="s">
        <v>799</v>
      </c>
      <c r="H66" t="s">
        <v>799</v>
      </c>
      <c r="I66" t="s">
        <v>776</v>
      </c>
      <c r="J66" t="s">
        <v>776</v>
      </c>
      <c r="K66" t="str">
        <f t="shared" si="0"/>
        <v>PharmaNoExpressEWRDENUSUSAMERICASAMERICAS</v>
      </c>
      <c r="L66" t="s">
        <v>472</v>
      </c>
    </row>
    <row r="67" spans="2:12">
      <c r="B67" t="s">
        <v>20</v>
      </c>
      <c r="C67" t="s">
        <v>21</v>
      </c>
      <c r="D67" t="s">
        <v>22</v>
      </c>
      <c r="E67" t="s">
        <v>31</v>
      </c>
      <c r="F67" t="s">
        <v>40</v>
      </c>
      <c r="G67" t="s">
        <v>799</v>
      </c>
      <c r="H67" t="s">
        <v>799</v>
      </c>
      <c r="I67" t="s">
        <v>776</v>
      </c>
      <c r="J67" t="s">
        <v>776</v>
      </c>
      <c r="K67" t="str">
        <f t="shared" si="0"/>
        <v>PharmaNoExpressEWRDTWUSUSAMERICASAMERICAS</v>
      </c>
      <c r="L67" t="s">
        <v>472</v>
      </c>
    </row>
    <row r="68" spans="2:12">
      <c r="B68" t="s">
        <v>20</v>
      </c>
      <c r="C68" t="s">
        <v>21</v>
      </c>
      <c r="D68" t="s">
        <v>22</v>
      </c>
      <c r="E68" t="s">
        <v>31</v>
      </c>
      <c r="F68" t="s">
        <v>43</v>
      </c>
      <c r="G68" t="s">
        <v>799</v>
      </c>
      <c r="H68" t="s">
        <v>799</v>
      </c>
      <c r="I68" t="s">
        <v>776</v>
      </c>
      <c r="J68" t="s">
        <v>776</v>
      </c>
      <c r="K68" t="str">
        <f t="shared" ref="K68:K131" si="1">B68&amp;C68&amp;D68&amp;E68&amp;F68&amp;G68&amp;H68&amp;I68&amp;J68</f>
        <v>PharmaNoExpressEWRTPAUSUSAMERICASAMERICAS</v>
      </c>
      <c r="L68" t="s">
        <v>472</v>
      </c>
    </row>
    <row r="69" spans="2:12">
      <c r="B69" t="s">
        <v>20</v>
      </c>
      <c r="C69" t="s">
        <v>21</v>
      </c>
      <c r="D69" t="s">
        <v>22</v>
      </c>
      <c r="E69" t="s">
        <v>153</v>
      </c>
      <c r="F69" t="s">
        <v>85</v>
      </c>
      <c r="G69" t="s">
        <v>819</v>
      </c>
      <c r="H69" t="s">
        <v>799</v>
      </c>
      <c r="I69" t="s">
        <v>778</v>
      </c>
      <c r="J69" t="s">
        <v>776</v>
      </c>
      <c r="K69" t="str">
        <f t="shared" si="1"/>
        <v>PharmaNoExpressEZEMIAARUSEMEAAMERICAS</v>
      </c>
      <c r="L69" t="s">
        <v>472</v>
      </c>
    </row>
    <row r="70" spans="2:12">
      <c r="B70" t="s">
        <v>20</v>
      </c>
      <c r="C70" t="s">
        <v>21</v>
      </c>
      <c r="D70" t="s">
        <v>22</v>
      </c>
      <c r="E70" t="s">
        <v>78</v>
      </c>
      <c r="F70" t="s">
        <v>45</v>
      </c>
      <c r="G70" t="s">
        <v>799</v>
      </c>
      <c r="H70" t="s">
        <v>799</v>
      </c>
      <c r="I70" t="s">
        <v>776</v>
      </c>
      <c r="J70" t="s">
        <v>776</v>
      </c>
      <c r="K70" t="str">
        <f t="shared" si="1"/>
        <v>PharmaNoExpressFARDFWUSUSAMERICASAMERICAS</v>
      </c>
      <c r="L70" t="s">
        <v>472</v>
      </c>
    </row>
    <row r="71" spans="2:12">
      <c r="B71" t="s">
        <v>20</v>
      </c>
      <c r="C71" t="s">
        <v>21</v>
      </c>
      <c r="D71" t="s">
        <v>22</v>
      </c>
      <c r="E71" t="s">
        <v>61</v>
      </c>
      <c r="F71" t="s">
        <v>23</v>
      </c>
      <c r="G71" t="s">
        <v>799</v>
      </c>
      <c r="H71" t="s">
        <v>799</v>
      </c>
      <c r="I71" t="s">
        <v>776</v>
      </c>
      <c r="J71" t="s">
        <v>776</v>
      </c>
      <c r="K71" t="str">
        <f t="shared" si="1"/>
        <v>PharmaNoExpressFLLATLUSUSAMERICASAMERICAS</v>
      </c>
      <c r="L71" t="s">
        <v>472</v>
      </c>
    </row>
    <row r="72" spans="2:12">
      <c r="B72" t="s">
        <v>20</v>
      </c>
      <c r="C72" t="s">
        <v>21</v>
      </c>
      <c r="D72" t="s">
        <v>22</v>
      </c>
      <c r="E72" t="s">
        <v>61</v>
      </c>
      <c r="F72" t="s">
        <v>40</v>
      </c>
      <c r="G72" t="s">
        <v>799</v>
      </c>
      <c r="H72" t="s">
        <v>799</v>
      </c>
      <c r="I72" t="s">
        <v>776</v>
      </c>
      <c r="J72" t="s">
        <v>776</v>
      </c>
      <c r="K72" t="str">
        <f t="shared" si="1"/>
        <v>PharmaNoExpressFLLDTWUSUSAMERICASAMERICAS</v>
      </c>
      <c r="L72" t="s">
        <v>472</v>
      </c>
    </row>
    <row r="73" spans="2:12">
      <c r="B73" t="s">
        <v>20</v>
      </c>
      <c r="C73" t="s">
        <v>21</v>
      </c>
      <c r="D73" t="s">
        <v>22</v>
      </c>
      <c r="E73" t="s">
        <v>51</v>
      </c>
      <c r="F73" t="s">
        <v>290</v>
      </c>
      <c r="G73" t="s">
        <v>800</v>
      </c>
      <c r="H73" t="s">
        <v>797</v>
      </c>
      <c r="I73" t="s">
        <v>778</v>
      </c>
      <c r="J73" t="s">
        <v>777</v>
      </c>
      <c r="K73" t="str">
        <f t="shared" si="1"/>
        <v>PharmaNoExpressFRABOMDEINEMEAAPAC</v>
      </c>
      <c r="L73" t="s">
        <v>472</v>
      </c>
    </row>
    <row r="74" spans="2:12">
      <c r="B74" t="s">
        <v>20</v>
      </c>
      <c r="C74" t="s">
        <v>21</v>
      </c>
      <c r="D74" t="s">
        <v>22</v>
      </c>
      <c r="E74" t="s">
        <v>432</v>
      </c>
      <c r="F74" t="s">
        <v>116</v>
      </c>
      <c r="G74" t="s">
        <v>815</v>
      </c>
      <c r="H74" t="s">
        <v>815</v>
      </c>
      <c r="I74" t="s">
        <v>776</v>
      </c>
      <c r="J74" t="s">
        <v>776</v>
      </c>
      <c r="K74" t="str">
        <f t="shared" si="1"/>
        <v>PharmaNoExpressGDLMEXMXMXAMERICASAMERICAS</v>
      </c>
      <c r="L74" t="s">
        <v>472</v>
      </c>
    </row>
    <row r="75" spans="2:12">
      <c r="B75" t="s">
        <v>20</v>
      </c>
      <c r="C75" t="s">
        <v>21</v>
      </c>
      <c r="D75" t="s">
        <v>22</v>
      </c>
      <c r="E75" t="s">
        <v>56</v>
      </c>
      <c r="F75" t="s">
        <v>23</v>
      </c>
      <c r="G75" t="s">
        <v>799</v>
      </c>
      <c r="H75" t="s">
        <v>799</v>
      </c>
      <c r="I75" t="s">
        <v>776</v>
      </c>
      <c r="J75" t="s">
        <v>776</v>
      </c>
      <c r="K75" t="str">
        <f t="shared" si="1"/>
        <v>PharmaNoExpressGNVATLUSUSAMERICASAMERICAS</v>
      </c>
      <c r="L75" t="s">
        <v>472</v>
      </c>
    </row>
    <row r="76" spans="2:12">
      <c r="B76" t="s">
        <v>20</v>
      </c>
      <c r="C76" t="s">
        <v>21</v>
      </c>
      <c r="D76" t="s">
        <v>22</v>
      </c>
      <c r="E76" t="s">
        <v>122</v>
      </c>
      <c r="F76" t="s">
        <v>85</v>
      </c>
      <c r="G76" t="s">
        <v>812</v>
      </c>
      <c r="H76" t="s">
        <v>799</v>
      </c>
      <c r="I76" t="s">
        <v>776</v>
      </c>
      <c r="J76" t="s">
        <v>776</v>
      </c>
      <c r="K76" t="str">
        <f t="shared" si="1"/>
        <v>PharmaNoExpressGRUMIABRUSAMERICASAMERICAS</v>
      </c>
      <c r="L76" t="s">
        <v>472</v>
      </c>
    </row>
    <row r="77" spans="2:12">
      <c r="B77" t="s">
        <v>20</v>
      </c>
      <c r="C77" t="s">
        <v>21</v>
      </c>
      <c r="D77" t="s">
        <v>22</v>
      </c>
      <c r="E77" t="s">
        <v>46</v>
      </c>
      <c r="F77" t="s">
        <v>23</v>
      </c>
      <c r="G77" t="s">
        <v>799</v>
      </c>
      <c r="H77" t="s">
        <v>799</v>
      </c>
      <c r="I77" t="s">
        <v>776</v>
      </c>
      <c r="J77" t="s">
        <v>776</v>
      </c>
      <c r="K77" t="str">
        <f t="shared" si="1"/>
        <v>PharmaNoExpressGSPATLUSUSAMERICASAMERICAS</v>
      </c>
      <c r="L77" t="s">
        <v>472</v>
      </c>
    </row>
    <row r="78" spans="2:12">
      <c r="B78" t="s">
        <v>20</v>
      </c>
      <c r="C78" t="s">
        <v>21</v>
      </c>
      <c r="D78" t="s">
        <v>22</v>
      </c>
      <c r="E78" t="s">
        <v>46</v>
      </c>
      <c r="F78" t="s">
        <v>72</v>
      </c>
      <c r="G78" t="s">
        <v>799</v>
      </c>
      <c r="H78" t="s">
        <v>799</v>
      </c>
      <c r="I78" t="s">
        <v>776</v>
      </c>
      <c r="J78" t="s">
        <v>776</v>
      </c>
      <c r="K78" t="str">
        <f t="shared" si="1"/>
        <v>PharmaNoExpressGSPLGAUSUSAMERICASAMERICAS</v>
      </c>
      <c r="L78" t="s">
        <v>472</v>
      </c>
    </row>
    <row r="79" spans="2:12">
      <c r="B79" t="s">
        <v>20</v>
      </c>
      <c r="C79" t="s">
        <v>21</v>
      </c>
      <c r="D79" t="s">
        <v>22</v>
      </c>
      <c r="E79" t="s">
        <v>269</v>
      </c>
      <c r="F79" t="s">
        <v>66</v>
      </c>
      <c r="G79" t="s">
        <v>807</v>
      </c>
      <c r="H79" t="s">
        <v>799</v>
      </c>
      <c r="I79" t="s">
        <v>778</v>
      </c>
      <c r="J79" t="s">
        <v>776</v>
      </c>
      <c r="K79" t="str">
        <f t="shared" si="1"/>
        <v>PharmaNoExpressGVAJFKCHUSEMEAAMERICAS</v>
      </c>
      <c r="L79" t="s">
        <v>472</v>
      </c>
    </row>
    <row r="80" spans="2:12">
      <c r="B80" t="s">
        <v>20</v>
      </c>
      <c r="C80" t="s">
        <v>21</v>
      </c>
      <c r="D80" t="s">
        <v>22</v>
      </c>
      <c r="E80" t="s">
        <v>436</v>
      </c>
      <c r="F80" t="s">
        <v>27</v>
      </c>
      <c r="G80" t="s">
        <v>1034</v>
      </c>
      <c r="H80" t="s">
        <v>810</v>
      </c>
      <c r="I80" t="s">
        <v>777</v>
      </c>
      <c r="J80" t="s">
        <v>777</v>
      </c>
      <c r="K80" t="str">
        <f t="shared" si="1"/>
        <v>PharmaNoExpressHANSINVNSGAPACAPAC</v>
      </c>
      <c r="L80" t="s">
        <v>472</v>
      </c>
    </row>
    <row r="81" spans="2:12">
      <c r="B81" t="s">
        <v>20</v>
      </c>
      <c r="C81" t="s">
        <v>21</v>
      </c>
      <c r="D81" t="s">
        <v>22</v>
      </c>
      <c r="E81" t="s">
        <v>26</v>
      </c>
      <c r="F81" t="s">
        <v>27</v>
      </c>
      <c r="G81" t="s">
        <v>1011</v>
      </c>
      <c r="H81" t="s">
        <v>810</v>
      </c>
      <c r="I81" t="s">
        <v>777</v>
      </c>
      <c r="J81" t="s">
        <v>777</v>
      </c>
      <c r="K81" t="str">
        <f t="shared" si="1"/>
        <v>PharmaNoExpressHKGSINHKSGAPACAPAC</v>
      </c>
      <c r="L81" t="s">
        <v>472</v>
      </c>
    </row>
    <row r="82" spans="2:12">
      <c r="B82" t="s">
        <v>20</v>
      </c>
      <c r="C82" t="s">
        <v>21</v>
      </c>
      <c r="D82" t="s">
        <v>22</v>
      </c>
      <c r="E82" t="s">
        <v>97</v>
      </c>
      <c r="F82" t="s">
        <v>27</v>
      </c>
      <c r="G82" t="s">
        <v>808</v>
      </c>
      <c r="H82" t="s">
        <v>810</v>
      </c>
      <c r="I82" t="s">
        <v>777</v>
      </c>
      <c r="J82" t="s">
        <v>777</v>
      </c>
      <c r="K82" t="str">
        <f t="shared" si="1"/>
        <v>PharmaNoExpressHNDSINJPSGAPACAPAC</v>
      </c>
      <c r="L82" t="s">
        <v>472</v>
      </c>
    </row>
    <row r="83" spans="2:12">
      <c r="B83" t="s">
        <v>20</v>
      </c>
      <c r="C83" t="s">
        <v>21</v>
      </c>
      <c r="D83" t="s">
        <v>22</v>
      </c>
      <c r="E83" t="s">
        <v>97</v>
      </c>
      <c r="F83" t="s">
        <v>106</v>
      </c>
      <c r="G83" t="s">
        <v>808</v>
      </c>
      <c r="H83" t="s">
        <v>816</v>
      </c>
      <c r="I83" t="s">
        <v>777</v>
      </c>
      <c r="J83" t="s">
        <v>777</v>
      </c>
      <c r="K83" t="str">
        <f t="shared" si="1"/>
        <v>PharmaNoExpressHNDSYDJPAUAPACAPAC</v>
      </c>
      <c r="L83" t="s">
        <v>472</v>
      </c>
    </row>
    <row r="84" spans="2:12">
      <c r="B84" t="s">
        <v>20</v>
      </c>
      <c r="C84" t="s">
        <v>21</v>
      </c>
      <c r="D84" t="s">
        <v>22</v>
      </c>
      <c r="E84" t="s">
        <v>110</v>
      </c>
      <c r="F84" t="s">
        <v>37</v>
      </c>
      <c r="G84" t="s">
        <v>809</v>
      </c>
      <c r="H84" t="s">
        <v>799</v>
      </c>
      <c r="I84" t="s">
        <v>777</v>
      </c>
      <c r="J84" t="s">
        <v>776</v>
      </c>
      <c r="K84" t="str">
        <f t="shared" si="1"/>
        <v>PharmaNoExpressICNLAXKRUSAPACAMERICAS</v>
      </c>
      <c r="L84" t="s">
        <v>472</v>
      </c>
    </row>
    <row r="85" spans="2:12">
      <c r="B85" t="s">
        <v>20</v>
      </c>
      <c r="C85" t="s">
        <v>21</v>
      </c>
      <c r="D85" t="s">
        <v>22</v>
      </c>
      <c r="E85" t="s">
        <v>110</v>
      </c>
      <c r="F85" t="s">
        <v>27</v>
      </c>
      <c r="G85" t="s">
        <v>809</v>
      </c>
      <c r="H85" t="s">
        <v>810</v>
      </c>
      <c r="I85" t="s">
        <v>777</v>
      </c>
      <c r="J85" t="s">
        <v>777</v>
      </c>
      <c r="K85" t="str">
        <f t="shared" si="1"/>
        <v>PharmaNoExpressICNSINKRSGAPACAPAC</v>
      </c>
      <c r="L85" t="s">
        <v>472</v>
      </c>
    </row>
    <row r="86" spans="2:12">
      <c r="B86" t="s">
        <v>20</v>
      </c>
      <c r="C86" t="s">
        <v>21</v>
      </c>
      <c r="D86" t="s">
        <v>22</v>
      </c>
      <c r="E86" t="s">
        <v>66</v>
      </c>
      <c r="F86" t="s">
        <v>24</v>
      </c>
      <c r="G86" t="s">
        <v>799</v>
      </c>
      <c r="H86" t="s">
        <v>799</v>
      </c>
      <c r="I86" t="s">
        <v>776</v>
      </c>
      <c r="J86" t="s">
        <v>776</v>
      </c>
      <c r="K86" t="str">
        <f t="shared" si="1"/>
        <v>PharmaNoExpressJFKCVGUSUSAMERICASAMERICAS</v>
      </c>
      <c r="L86" t="s">
        <v>472</v>
      </c>
    </row>
    <row r="87" spans="2:12">
      <c r="B87" t="s">
        <v>20</v>
      </c>
      <c r="C87" t="s">
        <v>21</v>
      </c>
      <c r="D87" t="s">
        <v>22</v>
      </c>
      <c r="E87" t="s">
        <v>66</v>
      </c>
      <c r="F87" t="s">
        <v>85</v>
      </c>
      <c r="G87" t="s">
        <v>799</v>
      </c>
      <c r="H87" t="s">
        <v>799</v>
      </c>
      <c r="I87" t="s">
        <v>776</v>
      </c>
      <c r="J87" t="s">
        <v>776</v>
      </c>
      <c r="K87" t="str">
        <f t="shared" si="1"/>
        <v>PharmaNoExpressJFKMIAUSUSAMERICASAMERICAS</v>
      </c>
      <c r="L87" t="s">
        <v>472</v>
      </c>
    </row>
    <row r="88" spans="2:12">
      <c r="B88" t="s">
        <v>20</v>
      </c>
      <c r="C88" t="s">
        <v>21</v>
      </c>
      <c r="D88" t="s">
        <v>22</v>
      </c>
      <c r="E88" t="s">
        <v>66</v>
      </c>
      <c r="F88" t="s">
        <v>49</v>
      </c>
      <c r="G88" t="s">
        <v>799</v>
      </c>
      <c r="H88" t="s">
        <v>799</v>
      </c>
      <c r="I88" t="s">
        <v>776</v>
      </c>
      <c r="J88" t="s">
        <v>776</v>
      </c>
      <c r="K88" t="str">
        <f t="shared" si="1"/>
        <v>PharmaNoExpressJFKSFOUSUSAMERICASAMERICAS</v>
      </c>
      <c r="L88" t="s">
        <v>472</v>
      </c>
    </row>
    <row r="89" spans="2:12">
      <c r="B89" t="s">
        <v>20</v>
      </c>
      <c r="C89" t="s">
        <v>21</v>
      </c>
      <c r="D89" t="s">
        <v>22</v>
      </c>
      <c r="E89" t="s">
        <v>66</v>
      </c>
      <c r="F89" t="s">
        <v>43</v>
      </c>
      <c r="G89" t="s">
        <v>799</v>
      </c>
      <c r="H89" t="s">
        <v>799</v>
      </c>
      <c r="I89" t="s">
        <v>776</v>
      </c>
      <c r="J89" t="s">
        <v>776</v>
      </c>
      <c r="K89" t="str">
        <f t="shared" si="1"/>
        <v>PharmaNoExpressJFKTPAUSUSAMERICASAMERICAS</v>
      </c>
      <c r="L89" t="s">
        <v>472</v>
      </c>
    </row>
    <row r="90" spans="2:12">
      <c r="B90" t="s">
        <v>20</v>
      </c>
      <c r="C90" t="s">
        <v>21</v>
      </c>
      <c r="D90" t="s">
        <v>22</v>
      </c>
      <c r="E90" t="s">
        <v>283</v>
      </c>
      <c r="F90" t="s">
        <v>112</v>
      </c>
      <c r="G90" t="s">
        <v>817</v>
      </c>
      <c r="H90" t="s">
        <v>803</v>
      </c>
      <c r="I90" t="s">
        <v>778</v>
      </c>
      <c r="J90" t="s">
        <v>778</v>
      </c>
      <c r="K90" t="str">
        <f t="shared" si="1"/>
        <v>PharmaNoExpressJNBBRUZABEEMEAEMEA</v>
      </c>
      <c r="L90" t="s">
        <v>472</v>
      </c>
    </row>
    <row r="91" spans="2:12">
      <c r="B91" t="s">
        <v>20</v>
      </c>
      <c r="C91" t="s">
        <v>21</v>
      </c>
      <c r="D91" t="s">
        <v>22</v>
      </c>
      <c r="E91" t="s">
        <v>283</v>
      </c>
      <c r="F91" t="s">
        <v>171</v>
      </c>
      <c r="G91" t="s">
        <v>817</v>
      </c>
      <c r="H91" t="s">
        <v>798</v>
      </c>
      <c r="I91" t="s">
        <v>778</v>
      </c>
      <c r="J91" t="s">
        <v>778</v>
      </c>
      <c r="K91" t="str">
        <f t="shared" si="1"/>
        <v>PharmaNoExpressJNBDUBZAIEEMEAEMEA</v>
      </c>
      <c r="L91" t="s">
        <v>472</v>
      </c>
    </row>
    <row r="92" spans="2:12">
      <c r="B92" t="s">
        <v>20</v>
      </c>
      <c r="C92" t="s">
        <v>21</v>
      </c>
      <c r="D92" t="s">
        <v>22</v>
      </c>
      <c r="E92" t="s">
        <v>283</v>
      </c>
      <c r="F92" t="s">
        <v>124</v>
      </c>
      <c r="G92" t="s">
        <v>817</v>
      </c>
      <c r="H92" t="s">
        <v>807</v>
      </c>
      <c r="I92" t="s">
        <v>778</v>
      </c>
      <c r="J92" t="s">
        <v>778</v>
      </c>
      <c r="K92" t="str">
        <f t="shared" si="1"/>
        <v>PharmaNoExpressJNBZRHZACHEMEAEMEA</v>
      </c>
      <c r="L92" t="s">
        <v>472</v>
      </c>
    </row>
    <row r="93" spans="2:12">
      <c r="B93" t="s">
        <v>20</v>
      </c>
      <c r="C93" t="s">
        <v>21</v>
      </c>
      <c r="D93" t="s">
        <v>22</v>
      </c>
      <c r="E93" t="s">
        <v>230</v>
      </c>
      <c r="F93" t="s">
        <v>27</v>
      </c>
      <c r="G93" t="s">
        <v>822</v>
      </c>
      <c r="H93" t="s">
        <v>810</v>
      </c>
      <c r="I93" t="s">
        <v>777</v>
      </c>
      <c r="J93" t="s">
        <v>777</v>
      </c>
      <c r="K93" t="str">
        <f t="shared" si="1"/>
        <v>PharmaNoExpressKULSINMYSGAPACAPAC</v>
      </c>
      <c r="L93" t="s">
        <v>472</v>
      </c>
    </row>
    <row r="94" spans="2:12">
      <c r="B94" t="s">
        <v>20</v>
      </c>
      <c r="C94" t="s">
        <v>21</v>
      </c>
      <c r="D94" t="s">
        <v>22</v>
      </c>
      <c r="E94" t="s">
        <v>37</v>
      </c>
      <c r="F94" t="s">
        <v>23</v>
      </c>
      <c r="G94" t="s">
        <v>799</v>
      </c>
      <c r="H94" t="s">
        <v>799</v>
      </c>
      <c r="I94" t="s">
        <v>776</v>
      </c>
      <c r="J94" t="s">
        <v>776</v>
      </c>
      <c r="K94" t="str">
        <f t="shared" si="1"/>
        <v>PharmaNoExpressLAXATLUSUSAMERICASAMERICAS</v>
      </c>
      <c r="L94" t="s">
        <v>472</v>
      </c>
    </row>
    <row r="95" spans="2:12">
      <c r="B95" t="s">
        <v>20</v>
      </c>
      <c r="C95" t="s">
        <v>21</v>
      </c>
      <c r="D95" t="s">
        <v>22</v>
      </c>
      <c r="E95" t="s">
        <v>37</v>
      </c>
      <c r="F95" t="s">
        <v>63</v>
      </c>
      <c r="G95" t="s">
        <v>799</v>
      </c>
      <c r="H95" t="s">
        <v>799</v>
      </c>
      <c r="I95" t="s">
        <v>776</v>
      </c>
      <c r="J95" t="s">
        <v>776</v>
      </c>
      <c r="K95" t="str">
        <f t="shared" si="1"/>
        <v>PharmaNoExpressLAXAUSUSUSAMERICASAMERICAS</v>
      </c>
      <c r="L95" t="s">
        <v>472</v>
      </c>
    </row>
    <row r="96" spans="2:12">
      <c r="B96" t="s">
        <v>20</v>
      </c>
      <c r="C96" t="s">
        <v>21</v>
      </c>
      <c r="D96" t="s">
        <v>22</v>
      </c>
      <c r="E96" t="s">
        <v>37</v>
      </c>
      <c r="F96" t="s">
        <v>39</v>
      </c>
      <c r="G96" t="s">
        <v>799</v>
      </c>
      <c r="H96" t="s">
        <v>799</v>
      </c>
      <c r="I96" t="s">
        <v>776</v>
      </c>
      <c r="J96" t="s">
        <v>776</v>
      </c>
      <c r="K96" t="str">
        <f t="shared" si="1"/>
        <v>PharmaNoExpressLAXBOSUSUSAMERICASAMERICAS</v>
      </c>
      <c r="L96" t="s">
        <v>472</v>
      </c>
    </row>
    <row r="97" spans="2:12">
      <c r="B97" t="s">
        <v>20</v>
      </c>
      <c r="C97" t="s">
        <v>21</v>
      </c>
      <c r="D97" t="s">
        <v>22</v>
      </c>
      <c r="E97" t="s">
        <v>37</v>
      </c>
      <c r="F97" t="s">
        <v>97</v>
      </c>
      <c r="G97" t="s">
        <v>799</v>
      </c>
      <c r="H97" t="s">
        <v>808</v>
      </c>
      <c r="I97" t="s">
        <v>776</v>
      </c>
      <c r="J97" t="s">
        <v>777</v>
      </c>
      <c r="K97" t="str">
        <f t="shared" si="1"/>
        <v>PharmaNoExpressLAXHNDUSJPAMERICASAPAC</v>
      </c>
      <c r="L97" t="s">
        <v>472</v>
      </c>
    </row>
    <row r="98" spans="2:12">
      <c r="B98" t="s">
        <v>20</v>
      </c>
      <c r="C98" t="s">
        <v>21</v>
      </c>
      <c r="D98" t="s">
        <v>22</v>
      </c>
      <c r="E98" t="s">
        <v>37</v>
      </c>
      <c r="F98" t="s">
        <v>32</v>
      </c>
      <c r="G98" t="s">
        <v>799</v>
      </c>
      <c r="H98" t="s">
        <v>799</v>
      </c>
      <c r="I98" t="s">
        <v>776</v>
      </c>
      <c r="J98" t="s">
        <v>776</v>
      </c>
      <c r="K98" t="str">
        <f t="shared" si="1"/>
        <v>PharmaNoExpressLAXORDUSUSAMERICASAMERICAS</v>
      </c>
      <c r="L98" t="s">
        <v>472</v>
      </c>
    </row>
    <row r="99" spans="2:12">
      <c r="B99" t="s">
        <v>20</v>
      </c>
      <c r="C99" t="s">
        <v>21</v>
      </c>
      <c r="D99" t="s">
        <v>22</v>
      </c>
      <c r="E99" t="s">
        <v>37</v>
      </c>
      <c r="F99" t="s">
        <v>53</v>
      </c>
      <c r="G99" t="s">
        <v>799</v>
      </c>
      <c r="H99" t="s">
        <v>799</v>
      </c>
      <c r="I99" t="s">
        <v>776</v>
      </c>
      <c r="J99" t="s">
        <v>776</v>
      </c>
      <c r="K99" t="str">
        <f t="shared" si="1"/>
        <v>PharmaNoExpressLAXPHXUSUSAMERICASAMERICAS</v>
      </c>
      <c r="L99" t="s">
        <v>472</v>
      </c>
    </row>
    <row r="100" spans="2:12">
      <c r="B100" t="s">
        <v>20</v>
      </c>
      <c r="C100" t="s">
        <v>21</v>
      </c>
      <c r="D100" t="s">
        <v>22</v>
      </c>
      <c r="E100" t="s">
        <v>37</v>
      </c>
      <c r="F100" t="s">
        <v>59</v>
      </c>
      <c r="G100" t="s">
        <v>799</v>
      </c>
      <c r="H100" t="s">
        <v>799</v>
      </c>
      <c r="I100" t="s">
        <v>776</v>
      </c>
      <c r="J100" t="s">
        <v>776</v>
      </c>
      <c r="K100" t="str">
        <f t="shared" si="1"/>
        <v>PharmaNoExpressLAXSEAUSUSAMERICASAMERICAS</v>
      </c>
      <c r="L100" t="s">
        <v>472</v>
      </c>
    </row>
    <row r="101" spans="2:12">
      <c r="B101" t="s">
        <v>20</v>
      </c>
      <c r="C101" t="s">
        <v>21</v>
      </c>
      <c r="D101" t="s">
        <v>22</v>
      </c>
      <c r="E101" t="s">
        <v>37</v>
      </c>
      <c r="F101" t="s">
        <v>49</v>
      </c>
      <c r="G101" t="s">
        <v>799</v>
      </c>
      <c r="H101" t="s">
        <v>799</v>
      </c>
      <c r="I101" t="s">
        <v>776</v>
      </c>
      <c r="J101" t="s">
        <v>776</v>
      </c>
      <c r="K101" t="str">
        <f t="shared" si="1"/>
        <v>PharmaNoExpressLAXSFOUSUSAMERICASAMERICAS</v>
      </c>
      <c r="L101" t="s">
        <v>472</v>
      </c>
    </row>
    <row r="102" spans="2:12">
      <c r="B102" t="s">
        <v>20</v>
      </c>
      <c r="C102" t="s">
        <v>21</v>
      </c>
      <c r="D102" t="s">
        <v>22</v>
      </c>
      <c r="E102" t="s">
        <v>37</v>
      </c>
      <c r="F102" t="s">
        <v>107</v>
      </c>
      <c r="G102" t="s">
        <v>799</v>
      </c>
      <c r="H102" t="s">
        <v>799</v>
      </c>
      <c r="I102" t="s">
        <v>776</v>
      </c>
      <c r="J102" t="s">
        <v>776</v>
      </c>
      <c r="K102" t="str">
        <f t="shared" si="1"/>
        <v>PharmaNoExpressLAXSLCUSUSAMERICASAMERICAS</v>
      </c>
      <c r="L102" t="s">
        <v>472</v>
      </c>
    </row>
    <row r="103" spans="2:12">
      <c r="B103" t="s">
        <v>20</v>
      </c>
      <c r="C103" t="s">
        <v>21</v>
      </c>
      <c r="D103" t="s">
        <v>22</v>
      </c>
      <c r="E103" t="s">
        <v>37</v>
      </c>
      <c r="F103" t="s">
        <v>106</v>
      </c>
      <c r="G103" t="s">
        <v>799</v>
      </c>
      <c r="H103" t="s">
        <v>816</v>
      </c>
      <c r="I103" t="s">
        <v>776</v>
      </c>
      <c r="J103" t="s">
        <v>777</v>
      </c>
      <c r="K103" t="str">
        <f t="shared" si="1"/>
        <v>PharmaNoExpressLAXSYDUSAUAMERICASAPAC</v>
      </c>
      <c r="L103" t="s">
        <v>472</v>
      </c>
    </row>
    <row r="104" spans="2:12">
      <c r="B104" t="s">
        <v>20</v>
      </c>
      <c r="C104" t="s">
        <v>21</v>
      </c>
      <c r="D104" t="s">
        <v>22</v>
      </c>
      <c r="E104" t="s">
        <v>37</v>
      </c>
      <c r="F104" t="s">
        <v>43</v>
      </c>
      <c r="G104" t="s">
        <v>799</v>
      </c>
      <c r="H104" t="s">
        <v>799</v>
      </c>
      <c r="I104" t="s">
        <v>776</v>
      </c>
      <c r="J104" t="s">
        <v>776</v>
      </c>
      <c r="K104" t="str">
        <f t="shared" si="1"/>
        <v>PharmaNoExpressLAXTPAUSUSAMERICASAMERICAS</v>
      </c>
      <c r="L104" t="s">
        <v>472</v>
      </c>
    </row>
    <row r="105" spans="2:12">
      <c r="B105" t="s">
        <v>20</v>
      </c>
      <c r="C105" t="s">
        <v>21</v>
      </c>
      <c r="D105" t="s">
        <v>22</v>
      </c>
      <c r="E105" t="s">
        <v>37</v>
      </c>
      <c r="F105" t="s">
        <v>177</v>
      </c>
      <c r="G105" t="s">
        <v>799</v>
      </c>
      <c r="H105" t="s">
        <v>799</v>
      </c>
      <c r="I105" t="s">
        <v>776</v>
      </c>
      <c r="J105" t="s">
        <v>776</v>
      </c>
      <c r="K105" t="str">
        <f t="shared" si="1"/>
        <v>PharmaNoExpressLAXTUSUSUSAMERICASAMERICAS</v>
      </c>
      <c r="L105" t="s">
        <v>472</v>
      </c>
    </row>
    <row r="106" spans="2:12">
      <c r="B106" t="s">
        <v>20</v>
      </c>
      <c r="C106" t="s">
        <v>21</v>
      </c>
      <c r="D106" t="s">
        <v>22</v>
      </c>
      <c r="E106" t="s">
        <v>72</v>
      </c>
      <c r="F106" t="s">
        <v>24</v>
      </c>
      <c r="G106" t="s">
        <v>799</v>
      </c>
      <c r="H106" t="s">
        <v>799</v>
      </c>
      <c r="I106" t="s">
        <v>776</v>
      </c>
      <c r="J106" t="s">
        <v>776</v>
      </c>
      <c r="K106" t="str">
        <f t="shared" si="1"/>
        <v>PharmaNoExpressLGACVGUSUSAMERICASAMERICAS</v>
      </c>
      <c r="L106" t="s">
        <v>472</v>
      </c>
    </row>
    <row r="107" spans="2:12">
      <c r="B107" t="s">
        <v>20</v>
      </c>
      <c r="C107" t="s">
        <v>21</v>
      </c>
      <c r="D107" t="s">
        <v>22</v>
      </c>
      <c r="E107" t="s">
        <v>86</v>
      </c>
      <c r="F107" t="s">
        <v>112</v>
      </c>
      <c r="G107" t="s">
        <v>795</v>
      </c>
      <c r="H107" t="s">
        <v>803</v>
      </c>
      <c r="I107" t="s">
        <v>778</v>
      </c>
      <c r="J107" t="s">
        <v>778</v>
      </c>
      <c r="K107" t="str">
        <f t="shared" si="1"/>
        <v>PharmaNoExpressLHRBRUGBBEEMEAEMEA</v>
      </c>
      <c r="L107" t="s">
        <v>472</v>
      </c>
    </row>
    <row r="108" spans="2:12">
      <c r="B108" t="s">
        <v>20</v>
      </c>
      <c r="C108" t="s">
        <v>21</v>
      </c>
      <c r="D108" t="s">
        <v>22</v>
      </c>
      <c r="E108" t="s">
        <v>86</v>
      </c>
      <c r="F108" t="s">
        <v>51</v>
      </c>
      <c r="G108" t="s">
        <v>795</v>
      </c>
      <c r="H108" t="s">
        <v>800</v>
      </c>
      <c r="I108" t="s">
        <v>778</v>
      </c>
      <c r="J108" t="s">
        <v>778</v>
      </c>
      <c r="K108" t="str">
        <f t="shared" si="1"/>
        <v>PharmaNoExpressLHRFRAGBDEEMEAEMEA</v>
      </c>
      <c r="L108" t="s">
        <v>472</v>
      </c>
    </row>
    <row r="109" spans="2:12">
      <c r="B109" t="s">
        <v>20</v>
      </c>
      <c r="C109" t="s">
        <v>21</v>
      </c>
      <c r="D109" t="s">
        <v>22</v>
      </c>
      <c r="E109" t="s">
        <v>86</v>
      </c>
      <c r="F109" t="s">
        <v>66</v>
      </c>
      <c r="G109" t="s">
        <v>795</v>
      </c>
      <c r="H109" t="s">
        <v>799</v>
      </c>
      <c r="I109" t="s">
        <v>778</v>
      </c>
      <c r="J109" t="s">
        <v>776</v>
      </c>
      <c r="K109" t="str">
        <f t="shared" si="1"/>
        <v>PharmaNoExpressLHRJFKGBUSEMEAAMERICAS</v>
      </c>
      <c r="L109" t="s">
        <v>472</v>
      </c>
    </row>
    <row r="110" spans="2:12">
      <c r="B110" t="s">
        <v>20</v>
      </c>
      <c r="C110" t="s">
        <v>21</v>
      </c>
      <c r="D110" t="s">
        <v>22</v>
      </c>
      <c r="E110" t="s">
        <v>86</v>
      </c>
      <c r="F110" t="s">
        <v>283</v>
      </c>
      <c r="G110" t="s">
        <v>795</v>
      </c>
      <c r="H110" t="s">
        <v>817</v>
      </c>
      <c r="I110" t="s">
        <v>778</v>
      </c>
      <c r="J110" t="s">
        <v>778</v>
      </c>
      <c r="K110" t="str">
        <f t="shared" si="1"/>
        <v>PharmaNoExpressLHRJNBGBZAEMEAEMEA</v>
      </c>
      <c r="L110" t="s">
        <v>472</v>
      </c>
    </row>
    <row r="111" spans="2:12">
      <c r="B111" t="s">
        <v>20</v>
      </c>
      <c r="C111" t="s">
        <v>21</v>
      </c>
      <c r="D111" t="s">
        <v>22</v>
      </c>
      <c r="E111" t="s">
        <v>86</v>
      </c>
      <c r="F111" t="s">
        <v>37</v>
      </c>
      <c r="G111" t="s">
        <v>795</v>
      </c>
      <c r="H111" t="s">
        <v>799</v>
      </c>
      <c r="I111" t="s">
        <v>778</v>
      </c>
      <c r="J111" t="s">
        <v>776</v>
      </c>
      <c r="K111" t="str">
        <f t="shared" si="1"/>
        <v>PharmaNoExpressLHRLAXGBUSEMEAAMERICAS</v>
      </c>
      <c r="L111" t="s">
        <v>472</v>
      </c>
    </row>
    <row r="112" spans="2:12">
      <c r="B112" t="s">
        <v>20</v>
      </c>
      <c r="C112" t="s">
        <v>21</v>
      </c>
      <c r="D112" t="s">
        <v>22</v>
      </c>
      <c r="E112" t="s">
        <v>192</v>
      </c>
      <c r="F112" t="s">
        <v>85</v>
      </c>
      <c r="G112" t="s">
        <v>828</v>
      </c>
      <c r="H112" t="s">
        <v>799</v>
      </c>
      <c r="I112" t="s">
        <v>776</v>
      </c>
      <c r="J112" t="s">
        <v>776</v>
      </c>
      <c r="K112" t="str">
        <f t="shared" si="1"/>
        <v>PharmaNoExpressLIMMIAPEUSAMERICASAMERICAS</v>
      </c>
      <c r="L112" t="s">
        <v>472</v>
      </c>
    </row>
    <row r="113" spans="2:12">
      <c r="B113" t="s">
        <v>20</v>
      </c>
      <c r="C113" t="s">
        <v>21</v>
      </c>
      <c r="D113" t="s">
        <v>22</v>
      </c>
      <c r="E113" t="s">
        <v>90</v>
      </c>
      <c r="F113" t="s">
        <v>269</v>
      </c>
      <c r="G113" t="s">
        <v>805</v>
      </c>
      <c r="H113" t="s">
        <v>807</v>
      </c>
      <c r="I113" t="s">
        <v>778</v>
      </c>
      <c r="J113" t="s">
        <v>778</v>
      </c>
      <c r="K113" t="str">
        <f t="shared" si="1"/>
        <v>PharmaNoExpressMADGVAESCHEMEAEMEA</v>
      </c>
      <c r="L113" t="s">
        <v>472</v>
      </c>
    </row>
    <row r="114" spans="2:12">
      <c r="B114" t="s">
        <v>20</v>
      </c>
      <c r="C114" t="s">
        <v>21</v>
      </c>
      <c r="D114" t="s">
        <v>22</v>
      </c>
      <c r="E114" t="s">
        <v>90</v>
      </c>
      <c r="F114" t="s">
        <v>37</v>
      </c>
      <c r="G114" t="s">
        <v>805</v>
      </c>
      <c r="H114" t="s">
        <v>799</v>
      </c>
      <c r="I114" t="s">
        <v>778</v>
      </c>
      <c r="J114" t="s">
        <v>776</v>
      </c>
      <c r="K114" t="str">
        <f t="shared" si="1"/>
        <v>PharmaNoExpressMADLAXESUSEMEAAMERICAS</v>
      </c>
      <c r="L114" t="s">
        <v>472</v>
      </c>
    </row>
    <row r="115" spans="2:12">
      <c r="B115" t="s">
        <v>20</v>
      </c>
      <c r="C115" t="s">
        <v>21</v>
      </c>
      <c r="D115" t="s">
        <v>22</v>
      </c>
      <c r="E115" t="s">
        <v>90</v>
      </c>
      <c r="F115" t="s">
        <v>86</v>
      </c>
      <c r="G115" t="s">
        <v>805</v>
      </c>
      <c r="H115" t="s">
        <v>795</v>
      </c>
      <c r="I115" t="s">
        <v>778</v>
      </c>
      <c r="J115" t="s">
        <v>778</v>
      </c>
      <c r="K115" t="str">
        <f t="shared" si="1"/>
        <v>PharmaNoExpressMADLHRESGBEMEAEMEA</v>
      </c>
      <c r="L115" t="s">
        <v>472</v>
      </c>
    </row>
    <row r="116" spans="2:12">
      <c r="B116" t="s">
        <v>20</v>
      </c>
      <c r="C116" t="s">
        <v>21</v>
      </c>
      <c r="D116" t="s">
        <v>22</v>
      </c>
      <c r="E116" t="s">
        <v>77</v>
      </c>
      <c r="F116" t="s">
        <v>69</v>
      </c>
      <c r="G116" t="s">
        <v>799</v>
      </c>
      <c r="H116" t="s">
        <v>799</v>
      </c>
      <c r="I116" t="s">
        <v>776</v>
      </c>
      <c r="J116" t="s">
        <v>776</v>
      </c>
      <c r="K116" t="str">
        <f t="shared" si="1"/>
        <v>PharmaNoExpressMCIMSPUSUSAMERICASAMERICAS</v>
      </c>
      <c r="L116" t="s">
        <v>472</v>
      </c>
    </row>
    <row r="117" spans="2:12">
      <c r="B117" t="s">
        <v>20</v>
      </c>
      <c r="C117" t="s">
        <v>21</v>
      </c>
      <c r="D117" t="s">
        <v>22</v>
      </c>
      <c r="E117" t="s">
        <v>50</v>
      </c>
      <c r="F117" t="s">
        <v>23</v>
      </c>
      <c r="G117" t="s">
        <v>799</v>
      </c>
      <c r="H117" t="s">
        <v>799</v>
      </c>
      <c r="I117" t="s">
        <v>776</v>
      </c>
      <c r="J117" t="s">
        <v>776</v>
      </c>
      <c r="K117" t="str">
        <f t="shared" si="1"/>
        <v>PharmaNoExpressMCOATLUSUSAMERICASAMERICAS</v>
      </c>
      <c r="L117" t="s">
        <v>472</v>
      </c>
    </row>
    <row r="118" spans="2:12">
      <c r="B118" t="s">
        <v>20</v>
      </c>
      <c r="C118" t="s">
        <v>21</v>
      </c>
      <c r="D118" t="s">
        <v>22</v>
      </c>
      <c r="E118" t="s">
        <v>116</v>
      </c>
      <c r="F118" t="s">
        <v>37</v>
      </c>
      <c r="G118" t="s">
        <v>815</v>
      </c>
      <c r="H118" t="s">
        <v>799</v>
      </c>
      <c r="I118" t="s">
        <v>776</v>
      </c>
      <c r="J118" t="s">
        <v>776</v>
      </c>
      <c r="K118" t="str">
        <f t="shared" si="1"/>
        <v>PharmaNoExpressMEXLAXMXUSAMERICASAMERICAS</v>
      </c>
      <c r="L118" t="s">
        <v>472</v>
      </c>
    </row>
    <row r="119" spans="2:12">
      <c r="B119" t="s">
        <v>20</v>
      </c>
      <c r="C119" t="s">
        <v>21</v>
      </c>
      <c r="D119" t="s">
        <v>22</v>
      </c>
      <c r="E119" t="s">
        <v>116</v>
      </c>
      <c r="F119" t="s">
        <v>85</v>
      </c>
      <c r="G119" t="s">
        <v>815</v>
      </c>
      <c r="H119" t="s">
        <v>799</v>
      </c>
      <c r="I119" t="s">
        <v>776</v>
      </c>
      <c r="J119" t="s">
        <v>776</v>
      </c>
      <c r="K119" t="str">
        <f t="shared" si="1"/>
        <v>PharmaNoExpressMEXMIAMXUSAMERICASAMERICAS</v>
      </c>
      <c r="L119" t="s">
        <v>472</v>
      </c>
    </row>
    <row r="120" spans="2:12">
      <c r="B120" t="s">
        <v>20</v>
      </c>
      <c r="C120" t="s">
        <v>21</v>
      </c>
      <c r="D120" t="s">
        <v>22</v>
      </c>
      <c r="E120" t="s">
        <v>85</v>
      </c>
      <c r="F120" t="s">
        <v>23</v>
      </c>
      <c r="G120" t="s">
        <v>799</v>
      </c>
      <c r="H120" t="s">
        <v>799</v>
      </c>
      <c r="I120" t="s">
        <v>776</v>
      </c>
      <c r="J120" t="s">
        <v>776</v>
      </c>
      <c r="K120" t="str">
        <f t="shared" si="1"/>
        <v>PharmaNoExpressMIAATLUSUSAMERICASAMERICAS</v>
      </c>
      <c r="L120" t="s">
        <v>472</v>
      </c>
    </row>
    <row r="121" spans="2:12">
      <c r="B121" t="s">
        <v>20</v>
      </c>
      <c r="C121" t="s">
        <v>21</v>
      </c>
      <c r="D121" t="s">
        <v>22</v>
      </c>
      <c r="E121" t="s">
        <v>85</v>
      </c>
      <c r="F121" t="s">
        <v>374</v>
      </c>
      <c r="G121" t="s">
        <v>799</v>
      </c>
      <c r="H121" t="s">
        <v>797</v>
      </c>
      <c r="I121" t="s">
        <v>776</v>
      </c>
      <c r="J121" t="s">
        <v>777</v>
      </c>
      <c r="K121" t="str">
        <f t="shared" si="1"/>
        <v>PharmaNoExpressMIABLRUSINAMERICASAPAC</v>
      </c>
      <c r="L121" t="s">
        <v>472</v>
      </c>
    </row>
    <row r="122" spans="2:12">
      <c r="B122" t="s">
        <v>20</v>
      </c>
      <c r="C122" t="s">
        <v>21</v>
      </c>
      <c r="D122" t="s">
        <v>22</v>
      </c>
      <c r="E122" t="s">
        <v>85</v>
      </c>
      <c r="F122" t="s">
        <v>165</v>
      </c>
      <c r="G122" t="s">
        <v>799</v>
      </c>
      <c r="H122" t="s">
        <v>826</v>
      </c>
      <c r="I122" t="s">
        <v>776</v>
      </c>
      <c r="J122" t="s">
        <v>776</v>
      </c>
      <c r="K122" t="str">
        <f t="shared" si="1"/>
        <v>PharmaNoExpressMIABOGUSCOAMERICASAMERICAS</v>
      </c>
      <c r="L122" t="s">
        <v>472</v>
      </c>
    </row>
    <row r="123" spans="2:12">
      <c r="B123" t="s">
        <v>20</v>
      </c>
      <c r="C123" t="s">
        <v>21</v>
      </c>
      <c r="D123" t="s">
        <v>22</v>
      </c>
      <c r="E123" t="s">
        <v>85</v>
      </c>
      <c r="F123" t="s">
        <v>290</v>
      </c>
      <c r="G123" t="s">
        <v>799</v>
      </c>
      <c r="H123" t="s">
        <v>797</v>
      </c>
      <c r="I123" t="s">
        <v>776</v>
      </c>
      <c r="J123" t="s">
        <v>777</v>
      </c>
      <c r="K123" t="str">
        <f t="shared" si="1"/>
        <v>PharmaNoExpressMIABOMUSINAMERICASAPAC</v>
      </c>
      <c r="L123" t="s">
        <v>472</v>
      </c>
    </row>
    <row r="124" spans="2:12">
      <c r="B124" t="s">
        <v>20</v>
      </c>
      <c r="C124" t="s">
        <v>21</v>
      </c>
      <c r="D124" t="s">
        <v>22</v>
      </c>
      <c r="E124" t="s">
        <v>85</v>
      </c>
      <c r="F124" t="s">
        <v>39</v>
      </c>
      <c r="G124" t="s">
        <v>799</v>
      </c>
      <c r="H124" t="s">
        <v>799</v>
      </c>
      <c r="I124" t="s">
        <v>776</v>
      </c>
      <c r="J124" t="s">
        <v>776</v>
      </c>
      <c r="K124" t="str">
        <f t="shared" si="1"/>
        <v>PharmaNoExpressMIABOSUSUSAMERICASAMERICAS</v>
      </c>
      <c r="L124" t="s">
        <v>472</v>
      </c>
    </row>
    <row r="125" spans="2:12">
      <c r="B125" t="s">
        <v>20</v>
      </c>
      <c r="C125" t="s">
        <v>21</v>
      </c>
      <c r="D125" t="s">
        <v>22</v>
      </c>
      <c r="E125" t="s">
        <v>85</v>
      </c>
      <c r="F125" t="s">
        <v>24</v>
      </c>
      <c r="G125" t="s">
        <v>799</v>
      </c>
      <c r="H125" t="s">
        <v>799</v>
      </c>
      <c r="I125" t="s">
        <v>776</v>
      </c>
      <c r="J125" t="s">
        <v>776</v>
      </c>
      <c r="K125" t="str">
        <f t="shared" si="1"/>
        <v>PharmaNoExpressMIACVGUSUSAMERICASAMERICAS</v>
      </c>
      <c r="L125" t="s">
        <v>472</v>
      </c>
    </row>
    <row r="126" spans="2:12">
      <c r="B126" t="s">
        <v>20</v>
      </c>
      <c r="C126" t="s">
        <v>21</v>
      </c>
      <c r="D126" t="s">
        <v>22</v>
      </c>
      <c r="E126" t="s">
        <v>85</v>
      </c>
      <c r="F126" t="s">
        <v>153</v>
      </c>
      <c r="G126" t="s">
        <v>799</v>
      </c>
      <c r="H126" t="s">
        <v>819</v>
      </c>
      <c r="I126" t="s">
        <v>776</v>
      </c>
      <c r="J126" t="s">
        <v>778</v>
      </c>
      <c r="K126" t="str">
        <f t="shared" si="1"/>
        <v>PharmaNoExpressMIAEZEUSARAMERICASEMEA</v>
      </c>
      <c r="L126" t="s">
        <v>472</v>
      </c>
    </row>
    <row r="127" spans="2:12">
      <c r="B127" t="s">
        <v>20</v>
      </c>
      <c r="C127" t="s">
        <v>21</v>
      </c>
      <c r="D127" t="s">
        <v>22</v>
      </c>
      <c r="E127" t="s">
        <v>85</v>
      </c>
      <c r="F127" t="s">
        <v>122</v>
      </c>
      <c r="G127" t="s">
        <v>799</v>
      </c>
      <c r="H127" t="s">
        <v>812</v>
      </c>
      <c r="I127" t="s">
        <v>776</v>
      </c>
      <c r="J127" t="s">
        <v>776</v>
      </c>
      <c r="K127" t="str">
        <f t="shared" si="1"/>
        <v>PharmaNoExpressMIAGRUUSBRAMERICASAMERICAS</v>
      </c>
      <c r="L127" t="s">
        <v>472</v>
      </c>
    </row>
    <row r="128" spans="2:12">
      <c r="B128" t="s">
        <v>20</v>
      </c>
      <c r="C128" t="s">
        <v>21</v>
      </c>
      <c r="D128" t="s">
        <v>22</v>
      </c>
      <c r="E128" t="s">
        <v>85</v>
      </c>
      <c r="F128" t="s">
        <v>103</v>
      </c>
      <c r="G128" t="s">
        <v>799</v>
      </c>
      <c r="H128" t="s">
        <v>799</v>
      </c>
      <c r="I128" t="s">
        <v>776</v>
      </c>
      <c r="J128" t="s">
        <v>776</v>
      </c>
      <c r="K128" t="str">
        <f t="shared" si="1"/>
        <v>PharmaNoExpressMIAINDUSUSAMERICASAMERICAS</v>
      </c>
      <c r="L128" t="s">
        <v>472</v>
      </c>
    </row>
    <row r="129" spans="2:12">
      <c r="B129" t="s">
        <v>20</v>
      </c>
      <c r="C129" t="s">
        <v>21</v>
      </c>
      <c r="D129" t="s">
        <v>22</v>
      </c>
      <c r="E129" t="s">
        <v>85</v>
      </c>
      <c r="F129" t="s">
        <v>37</v>
      </c>
      <c r="G129" t="s">
        <v>799</v>
      </c>
      <c r="H129" t="s">
        <v>799</v>
      </c>
      <c r="I129" t="s">
        <v>776</v>
      </c>
      <c r="J129" t="s">
        <v>776</v>
      </c>
      <c r="K129" t="str">
        <f t="shared" si="1"/>
        <v>PharmaNoExpressMIALAXUSUSAMERICASAMERICAS</v>
      </c>
      <c r="L129" t="s">
        <v>472</v>
      </c>
    </row>
    <row r="130" spans="2:12">
      <c r="B130" t="s">
        <v>20</v>
      </c>
      <c r="C130" t="s">
        <v>21</v>
      </c>
      <c r="D130" t="s">
        <v>22</v>
      </c>
      <c r="E130" t="s">
        <v>85</v>
      </c>
      <c r="F130" t="s">
        <v>72</v>
      </c>
      <c r="G130" t="s">
        <v>799</v>
      </c>
      <c r="H130" t="s">
        <v>799</v>
      </c>
      <c r="I130" t="s">
        <v>776</v>
      </c>
      <c r="J130" t="s">
        <v>776</v>
      </c>
      <c r="K130" t="str">
        <f t="shared" si="1"/>
        <v>PharmaNoExpressMIALGAUSUSAMERICASAMERICAS</v>
      </c>
      <c r="L130" t="s">
        <v>472</v>
      </c>
    </row>
    <row r="131" spans="2:12">
      <c r="B131" t="s">
        <v>20</v>
      </c>
      <c r="C131" t="s">
        <v>21</v>
      </c>
      <c r="D131" t="s">
        <v>22</v>
      </c>
      <c r="E131" t="s">
        <v>85</v>
      </c>
      <c r="F131" t="s">
        <v>86</v>
      </c>
      <c r="G131" t="s">
        <v>799</v>
      </c>
      <c r="H131" t="s">
        <v>795</v>
      </c>
      <c r="I131" t="s">
        <v>776</v>
      </c>
      <c r="J131" t="s">
        <v>778</v>
      </c>
      <c r="K131" t="str">
        <f t="shared" si="1"/>
        <v>PharmaNoExpressMIALHRUSGBAMERICASEMEA</v>
      </c>
      <c r="L131" t="s">
        <v>472</v>
      </c>
    </row>
    <row r="132" spans="2:12">
      <c r="B132" t="s">
        <v>20</v>
      </c>
      <c r="C132" t="s">
        <v>21</v>
      </c>
      <c r="D132" t="s">
        <v>22</v>
      </c>
      <c r="E132" t="s">
        <v>85</v>
      </c>
      <c r="F132" t="s">
        <v>192</v>
      </c>
      <c r="G132" t="s">
        <v>799</v>
      </c>
      <c r="H132" t="s">
        <v>828</v>
      </c>
      <c r="I132" t="s">
        <v>776</v>
      </c>
      <c r="J132" t="s">
        <v>776</v>
      </c>
      <c r="K132" t="str">
        <f t="shared" ref="K132:K195" si="2">B132&amp;C132&amp;D132&amp;E132&amp;F132&amp;G132&amp;H132&amp;I132&amp;J132</f>
        <v>PharmaNoExpressMIALIMUSPEAMERICASAMERICAS</v>
      </c>
      <c r="L132" t="s">
        <v>472</v>
      </c>
    </row>
    <row r="133" spans="2:12">
      <c r="B133" t="s">
        <v>20</v>
      </c>
      <c r="C133" t="s">
        <v>21</v>
      </c>
      <c r="D133" t="s">
        <v>22</v>
      </c>
      <c r="E133" t="s">
        <v>85</v>
      </c>
      <c r="F133" t="s">
        <v>116</v>
      </c>
      <c r="G133" t="s">
        <v>799</v>
      </c>
      <c r="H133" t="s">
        <v>815</v>
      </c>
      <c r="I133" t="s">
        <v>776</v>
      </c>
      <c r="J133" t="s">
        <v>776</v>
      </c>
      <c r="K133" t="str">
        <f t="shared" si="2"/>
        <v>PharmaNoExpressMIAMEXUSMXAMERICASAMERICAS</v>
      </c>
      <c r="L133" t="s">
        <v>472</v>
      </c>
    </row>
    <row r="134" spans="2:12">
      <c r="B134" t="s">
        <v>20</v>
      </c>
      <c r="C134" t="s">
        <v>21</v>
      </c>
      <c r="D134" t="s">
        <v>22</v>
      </c>
      <c r="E134" t="s">
        <v>85</v>
      </c>
      <c r="F134" t="s">
        <v>32</v>
      </c>
      <c r="G134" t="s">
        <v>799</v>
      </c>
      <c r="H134" t="s">
        <v>799</v>
      </c>
      <c r="I134" t="s">
        <v>776</v>
      </c>
      <c r="J134" t="s">
        <v>776</v>
      </c>
      <c r="K134" t="str">
        <f t="shared" si="2"/>
        <v>PharmaNoExpressMIAORDUSUSAMERICASAMERICAS</v>
      </c>
      <c r="L134" t="s">
        <v>472</v>
      </c>
    </row>
    <row r="135" spans="2:12">
      <c r="B135" t="s">
        <v>20</v>
      </c>
      <c r="C135" t="s">
        <v>21</v>
      </c>
      <c r="D135" t="s">
        <v>22</v>
      </c>
      <c r="E135" t="s">
        <v>205</v>
      </c>
      <c r="F135" t="s">
        <v>27</v>
      </c>
      <c r="G135" t="s">
        <v>1035</v>
      </c>
      <c r="H135" t="s">
        <v>810</v>
      </c>
      <c r="I135" t="s">
        <v>777</v>
      </c>
      <c r="J135" t="s">
        <v>777</v>
      </c>
      <c r="K135" t="str">
        <f t="shared" si="2"/>
        <v>PharmaNoExpressMNLSINPHSGAPACAPAC</v>
      </c>
      <c r="L135" t="s">
        <v>472</v>
      </c>
    </row>
    <row r="136" spans="2:12">
      <c r="B136" t="s">
        <v>20</v>
      </c>
      <c r="C136" t="s">
        <v>21</v>
      </c>
      <c r="D136" t="s">
        <v>22</v>
      </c>
      <c r="E136" t="s">
        <v>477</v>
      </c>
      <c r="F136" t="s">
        <v>116</v>
      </c>
      <c r="G136" t="s">
        <v>815</v>
      </c>
      <c r="H136" t="s">
        <v>815</v>
      </c>
      <c r="I136" t="s">
        <v>776</v>
      </c>
      <c r="J136" t="s">
        <v>776</v>
      </c>
      <c r="K136" t="str">
        <f t="shared" si="2"/>
        <v>PharmaNoExpressMTYMEXMXMXAMERICASAMERICAS</v>
      </c>
      <c r="L136" t="s">
        <v>472</v>
      </c>
    </row>
    <row r="137" spans="2:12">
      <c r="B137" t="s">
        <v>20</v>
      </c>
      <c r="C137" t="s">
        <v>21</v>
      </c>
      <c r="D137" t="s">
        <v>22</v>
      </c>
      <c r="E137" t="s">
        <v>181</v>
      </c>
      <c r="F137" t="s">
        <v>37</v>
      </c>
      <c r="G137" t="s">
        <v>808</v>
      </c>
      <c r="H137" t="s">
        <v>799</v>
      </c>
      <c r="I137" t="s">
        <v>777</v>
      </c>
      <c r="J137" t="s">
        <v>776</v>
      </c>
      <c r="K137" t="str">
        <f t="shared" si="2"/>
        <v>PharmaNoExpressNRTLAXJPUSAPACAMERICAS</v>
      </c>
      <c r="L137" t="s">
        <v>472</v>
      </c>
    </row>
    <row r="138" spans="2:12">
      <c r="B138" t="s">
        <v>20</v>
      </c>
      <c r="C138" t="s">
        <v>21</v>
      </c>
      <c r="D138" t="s">
        <v>22</v>
      </c>
      <c r="E138" t="s">
        <v>478</v>
      </c>
      <c r="F138" t="s">
        <v>116</v>
      </c>
      <c r="G138" t="s">
        <v>815</v>
      </c>
      <c r="H138" t="s">
        <v>815</v>
      </c>
      <c r="I138" t="s">
        <v>776</v>
      </c>
      <c r="J138" t="s">
        <v>776</v>
      </c>
      <c r="K138" t="str">
        <f t="shared" si="2"/>
        <v>PharmaNoExpressOAXMEXMXMXAMERICASAMERICAS</v>
      </c>
      <c r="L138" t="s">
        <v>472</v>
      </c>
    </row>
    <row r="139" spans="2:12">
      <c r="B139" t="s">
        <v>20</v>
      </c>
      <c r="C139" t="s">
        <v>21</v>
      </c>
      <c r="D139" t="s">
        <v>22</v>
      </c>
      <c r="E139" t="s">
        <v>250</v>
      </c>
      <c r="F139" t="s">
        <v>290</v>
      </c>
      <c r="G139" t="s">
        <v>796</v>
      </c>
      <c r="H139" t="s">
        <v>797</v>
      </c>
      <c r="I139" t="s">
        <v>778</v>
      </c>
      <c r="J139" t="s">
        <v>777</v>
      </c>
      <c r="K139" t="str">
        <f t="shared" si="2"/>
        <v>PharmaNoExpressPRGBOMCZINEMEAAPAC</v>
      </c>
      <c r="L139" t="s">
        <v>472</v>
      </c>
    </row>
    <row r="140" spans="2:12">
      <c r="B140" t="s">
        <v>20</v>
      </c>
      <c r="C140" t="s">
        <v>21</v>
      </c>
      <c r="D140" t="s">
        <v>22</v>
      </c>
      <c r="E140" t="s">
        <v>52</v>
      </c>
      <c r="F140" t="s">
        <v>269</v>
      </c>
      <c r="G140" t="s">
        <v>818</v>
      </c>
      <c r="H140" t="s">
        <v>807</v>
      </c>
      <c r="I140" t="s">
        <v>777</v>
      </c>
      <c r="J140" t="s">
        <v>778</v>
      </c>
      <c r="K140" t="str">
        <f t="shared" si="2"/>
        <v>PharmaNoExpressRUHGVASACHAPACEMEA</v>
      </c>
      <c r="L140" t="s">
        <v>472</v>
      </c>
    </row>
    <row r="141" spans="2:12">
      <c r="B141" t="s">
        <v>20</v>
      </c>
      <c r="C141" t="s">
        <v>21</v>
      </c>
      <c r="D141" t="s">
        <v>22</v>
      </c>
      <c r="E141" t="s">
        <v>152</v>
      </c>
      <c r="F141" t="s">
        <v>85</v>
      </c>
      <c r="G141" t="s">
        <v>829</v>
      </c>
      <c r="H141" t="s">
        <v>799</v>
      </c>
      <c r="I141" t="s">
        <v>776</v>
      </c>
      <c r="J141" t="s">
        <v>776</v>
      </c>
      <c r="K141" t="str">
        <f t="shared" si="2"/>
        <v>PharmaNoExpressSCLMIACLUSAMERICASAMERICAS</v>
      </c>
      <c r="L141" t="s">
        <v>472</v>
      </c>
    </row>
    <row r="142" spans="2:12">
      <c r="B142" t="s">
        <v>20</v>
      </c>
      <c r="C142" t="s">
        <v>21</v>
      </c>
      <c r="D142" t="s">
        <v>22</v>
      </c>
      <c r="E142" t="s">
        <v>326</v>
      </c>
      <c r="F142" t="s">
        <v>27</v>
      </c>
      <c r="G142" t="s">
        <v>1034</v>
      </c>
      <c r="H142" t="s">
        <v>810</v>
      </c>
      <c r="I142" t="s">
        <v>777</v>
      </c>
      <c r="J142" t="s">
        <v>777</v>
      </c>
      <c r="K142" t="str">
        <f t="shared" si="2"/>
        <v>PharmaNoExpressSGNSINVNSGAPACAPAC</v>
      </c>
      <c r="L142" t="s">
        <v>472</v>
      </c>
    </row>
    <row r="143" spans="2:12">
      <c r="B143" t="s">
        <v>20</v>
      </c>
      <c r="C143" t="s">
        <v>21</v>
      </c>
      <c r="D143" t="s">
        <v>22</v>
      </c>
      <c r="E143" t="s">
        <v>106</v>
      </c>
      <c r="F143" t="s">
        <v>37</v>
      </c>
      <c r="G143" t="s">
        <v>816</v>
      </c>
      <c r="H143" t="s">
        <v>799</v>
      </c>
      <c r="I143" t="s">
        <v>777</v>
      </c>
      <c r="J143" t="s">
        <v>776</v>
      </c>
      <c r="K143" t="str">
        <f t="shared" si="2"/>
        <v>PharmaNoExpressSYDLAXAUUSAPACAMERICAS</v>
      </c>
      <c r="L143" t="s">
        <v>472</v>
      </c>
    </row>
    <row r="144" spans="2:12">
      <c r="B144" t="s">
        <v>20</v>
      </c>
      <c r="C144" t="s">
        <v>21</v>
      </c>
      <c r="D144" t="s">
        <v>22</v>
      </c>
      <c r="E144" t="s">
        <v>106</v>
      </c>
      <c r="F144" t="s">
        <v>27</v>
      </c>
      <c r="G144" t="s">
        <v>816</v>
      </c>
      <c r="H144" t="s">
        <v>810</v>
      </c>
      <c r="I144" t="s">
        <v>777</v>
      </c>
      <c r="J144" t="s">
        <v>777</v>
      </c>
      <c r="K144" t="str">
        <f t="shared" si="2"/>
        <v>PharmaNoExpressSYDSINAUSGAPACAPAC</v>
      </c>
      <c r="L144" t="s">
        <v>472</v>
      </c>
    </row>
    <row r="145" spans="2:12">
      <c r="B145" t="s">
        <v>20</v>
      </c>
      <c r="C145" t="s">
        <v>21</v>
      </c>
      <c r="D145" t="s">
        <v>22</v>
      </c>
      <c r="E145" t="s">
        <v>360</v>
      </c>
      <c r="F145" t="s">
        <v>51</v>
      </c>
      <c r="G145" t="s">
        <v>804</v>
      </c>
      <c r="H145" t="s">
        <v>800</v>
      </c>
      <c r="I145" t="s">
        <v>777</v>
      </c>
      <c r="J145" t="s">
        <v>778</v>
      </c>
      <c r="K145" t="str">
        <f t="shared" si="2"/>
        <v>PharmaNoExpressTBSFRAGEDEAPACEMEA</v>
      </c>
      <c r="L145" t="s">
        <v>472</v>
      </c>
    </row>
    <row r="146" spans="2:12">
      <c r="B146" t="s">
        <v>20</v>
      </c>
      <c r="C146" t="s">
        <v>21</v>
      </c>
      <c r="D146" t="s">
        <v>22</v>
      </c>
      <c r="E146" t="s">
        <v>29</v>
      </c>
      <c r="F146" t="s">
        <v>37</v>
      </c>
      <c r="G146" t="s">
        <v>811</v>
      </c>
      <c r="H146" t="s">
        <v>799</v>
      </c>
      <c r="I146" t="s">
        <v>777</v>
      </c>
      <c r="J146" t="s">
        <v>776</v>
      </c>
      <c r="K146" t="str">
        <f t="shared" si="2"/>
        <v>PharmaNoExpressTPELAXTWUSAPACAMERICAS</v>
      </c>
      <c r="L146" t="s">
        <v>472</v>
      </c>
    </row>
    <row r="147" spans="2:12">
      <c r="B147" t="s">
        <v>20</v>
      </c>
      <c r="C147" t="s">
        <v>21</v>
      </c>
      <c r="D147" t="s">
        <v>22</v>
      </c>
      <c r="E147" t="s">
        <v>29</v>
      </c>
      <c r="F147" t="s">
        <v>27</v>
      </c>
      <c r="G147" t="s">
        <v>811</v>
      </c>
      <c r="H147" t="s">
        <v>810</v>
      </c>
      <c r="I147" t="s">
        <v>777</v>
      </c>
      <c r="J147" t="s">
        <v>777</v>
      </c>
      <c r="K147" t="str">
        <f t="shared" si="2"/>
        <v>PharmaNoExpressTPESINTWSGAPACAPAC</v>
      </c>
      <c r="L147" t="s">
        <v>472</v>
      </c>
    </row>
    <row r="148" spans="2:12">
      <c r="B148" t="s">
        <v>20</v>
      </c>
      <c r="C148" t="s">
        <v>21</v>
      </c>
      <c r="D148" t="s">
        <v>36</v>
      </c>
      <c r="E148" t="s">
        <v>55</v>
      </c>
      <c r="F148" t="s">
        <v>27</v>
      </c>
      <c r="G148" t="s">
        <v>816</v>
      </c>
      <c r="H148" t="s">
        <v>810</v>
      </c>
      <c r="I148" t="s">
        <v>777</v>
      </c>
      <c r="J148" t="s">
        <v>777</v>
      </c>
      <c r="K148" t="str">
        <f t="shared" si="2"/>
        <v>PharmaNoStandardBNESINAUSGAPACAPAC</v>
      </c>
      <c r="L148" t="s">
        <v>472</v>
      </c>
    </row>
    <row r="149" spans="2:12">
      <c r="B149" t="s">
        <v>20</v>
      </c>
      <c r="C149" t="s">
        <v>21</v>
      </c>
      <c r="D149" t="s">
        <v>36</v>
      </c>
      <c r="E149" t="s">
        <v>66</v>
      </c>
      <c r="F149" t="s">
        <v>44</v>
      </c>
      <c r="G149" t="s">
        <v>799</v>
      </c>
      <c r="H149" t="s">
        <v>816</v>
      </c>
      <c r="I149" t="s">
        <v>776</v>
      </c>
      <c r="J149" t="s">
        <v>777</v>
      </c>
      <c r="K149" t="str">
        <f t="shared" si="2"/>
        <v>PharmaNoStandardJFKMELUSAUAMERICASAPAC</v>
      </c>
      <c r="L149" t="s">
        <v>472</v>
      </c>
    </row>
    <row r="150" spans="2:12">
      <c r="B150" t="s">
        <v>20</v>
      </c>
      <c r="C150" t="s">
        <v>21</v>
      </c>
      <c r="D150" t="s">
        <v>36</v>
      </c>
      <c r="E150" t="s">
        <v>37</v>
      </c>
      <c r="F150" t="s">
        <v>38</v>
      </c>
      <c r="G150" t="s">
        <v>799</v>
      </c>
      <c r="H150" t="s">
        <v>814</v>
      </c>
      <c r="I150" t="s">
        <v>776</v>
      </c>
      <c r="J150" t="s">
        <v>777</v>
      </c>
      <c r="K150" t="str">
        <f t="shared" si="2"/>
        <v>PharmaNoStandardLAXAKLUSNZAMERICASAPAC</v>
      </c>
      <c r="L150" t="s">
        <v>472</v>
      </c>
    </row>
    <row r="151" spans="2:12">
      <c r="B151" t="s">
        <v>20</v>
      </c>
      <c r="C151" t="s">
        <v>21</v>
      </c>
      <c r="D151" t="s">
        <v>36</v>
      </c>
      <c r="E151" t="s">
        <v>37</v>
      </c>
      <c r="F151" t="s">
        <v>49</v>
      </c>
      <c r="G151" t="s">
        <v>799</v>
      </c>
      <c r="H151" t="s">
        <v>799</v>
      </c>
      <c r="I151" t="s">
        <v>776</v>
      </c>
      <c r="J151" t="s">
        <v>776</v>
      </c>
      <c r="K151" t="str">
        <f t="shared" si="2"/>
        <v>PharmaNoStandardLAXSFOUSUSAMERICASAMERICAS</v>
      </c>
      <c r="L151" t="s">
        <v>472</v>
      </c>
    </row>
    <row r="152" spans="2:12">
      <c r="B152" t="s">
        <v>20</v>
      </c>
      <c r="C152" t="s">
        <v>21</v>
      </c>
      <c r="D152" t="s">
        <v>36</v>
      </c>
      <c r="E152" t="s">
        <v>227</v>
      </c>
      <c r="F152" t="s">
        <v>27</v>
      </c>
      <c r="G152" t="s">
        <v>816</v>
      </c>
      <c r="H152" t="s">
        <v>810</v>
      </c>
      <c r="I152" t="s">
        <v>777</v>
      </c>
      <c r="J152" t="s">
        <v>777</v>
      </c>
      <c r="K152" t="str">
        <f t="shared" si="2"/>
        <v>PharmaNoStandardPERSINAUSGAPACAPAC</v>
      </c>
      <c r="L152" t="s">
        <v>472</v>
      </c>
    </row>
    <row r="153" spans="2:12">
      <c r="B153" t="s">
        <v>20</v>
      </c>
      <c r="C153" t="s">
        <v>21</v>
      </c>
      <c r="D153" t="s">
        <v>36</v>
      </c>
      <c r="E153" t="s">
        <v>106</v>
      </c>
      <c r="F153" t="s">
        <v>37</v>
      </c>
      <c r="G153" t="s">
        <v>816</v>
      </c>
      <c r="H153" t="s">
        <v>799</v>
      </c>
      <c r="I153" t="s">
        <v>777</v>
      </c>
      <c r="J153" t="s">
        <v>776</v>
      </c>
      <c r="K153" t="str">
        <f t="shared" si="2"/>
        <v>PharmaNoStandardSYDLAXAUUSAPACAMERICAS</v>
      </c>
      <c r="L153" t="s">
        <v>472</v>
      </c>
    </row>
    <row r="154" spans="2:12">
      <c r="B154" t="s">
        <v>20</v>
      </c>
      <c r="C154" t="s">
        <v>21</v>
      </c>
      <c r="D154" t="s">
        <v>36</v>
      </c>
      <c r="E154" t="s">
        <v>106</v>
      </c>
      <c r="F154" t="s">
        <v>27</v>
      </c>
      <c r="G154" t="s">
        <v>816</v>
      </c>
      <c r="H154" t="s">
        <v>810</v>
      </c>
      <c r="I154" t="s">
        <v>777</v>
      </c>
      <c r="J154" t="s">
        <v>777</v>
      </c>
      <c r="K154" t="str">
        <f t="shared" si="2"/>
        <v>PharmaNoStandardSYDSINAUSGAPACAPAC</v>
      </c>
      <c r="L154" t="s">
        <v>472</v>
      </c>
    </row>
    <row r="155" spans="2:12">
      <c r="B155" t="s">
        <v>20</v>
      </c>
      <c r="C155" t="s">
        <v>472</v>
      </c>
      <c r="D155" t="s">
        <v>22</v>
      </c>
      <c r="E155" t="s">
        <v>474</v>
      </c>
      <c r="F155" t="s">
        <v>269</v>
      </c>
      <c r="G155" t="s">
        <v>825</v>
      </c>
      <c r="H155" t="s">
        <v>807</v>
      </c>
      <c r="I155" t="s">
        <v>778</v>
      </c>
      <c r="J155" t="s">
        <v>778</v>
      </c>
      <c r="K155" t="str">
        <f t="shared" si="2"/>
        <v>PharmaYesExpressACCGVAGHCHEMEAEMEA</v>
      </c>
      <c r="L155" t="s">
        <v>472</v>
      </c>
    </row>
    <row r="156" spans="2:12">
      <c r="B156" t="s">
        <v>20</v>
      </c>
      <c r="C156" t="s">
        <v>472</v>
      </c>
      <c r="D156" t="s">
        <v>22</v>
      </c>
      <c r="E156" t="s">
        <v>310</v>
      </c>
      <c r="F156" t="s">
        <v>112</v>
      </c>
      <c r="G156" t="s">
        <v>830</v>
      </c>
      <c r="H156" t="s">
        <v>803</v>
      </c>
      <c r="I156" t="s">
        <v>778</v>
      </c>
      <c r="J156" t="s">
        <v>778</v>
      </c>
      <c r="K156" t="str">
        <f t="shared" si="2"/>
        <v>PharmaYesExpressAMMBRUJOBEEMEAEMEA</v>
      </c>
      <c r="L156" t="s">
        <v>472</v>
      </c>
    </row>
    <row r="157" spans="2:12">
      <c r="B157" t="s">
        <v>20</v>
      </c>
      <c r="C157" t="s">
        <v>472</v>
      </c>
      <c r="D157" t="s">
        <v>22</v>
      </c>
      <c r="E157" t="s">
        <v>113</v>
      </c>
      <c r="F157" t="s">
        <v>86</v>
      </c>
      <c r="G157" t="s">
        <v>820</v>
      </c>
      <c r="H157" t="s">
        <v>795</v>
      </c>
      <c r="I157" t="s">
        <v>778</v>
      </c>
      <c r="J157" t="s">
        <v>778</v>
      </c>
      <c r="K157" t="str">
        <f t="shared" si="2"/>
        <v>PharmaYesExpressAMSLHRNLGBEMEAEMEA</v>
      </c>
      <c r="L157" t="s">
        <v>472</v>
      </c>
    </row>
    <row r="158" spans="2:12">
      <c r="B158" t="s">
        <v>20</v>
      </c>
      <c r="C158" t="s">
        <v>472</v>
      </c>
      <c r="D158" t="s">
        <v>22</v>
      </c>
      <c r="E158" t="s">
        <v>113</v>
      </c>
      <c r="F158" t="s">
        <v>358</v>
      </c>
      <c r="G158" t="s">
        <v>820</v>
      </c>
      <c r="H158" t="s">
        <v>824</v>
      </c>
      <c r="I158" t="s">
        <v>778</v>
      </c>
      <c r="J158" t="s">
        <v>778</v>
      </c>
      <c r="K158" t="str">
        <f t="shared" si="2"/>
        <v>PharmaYesExpressAMSLINNLITEMEAEMEA</v>
      </c>
      <c r="L158" t="s">
        <v>472</v>
      </c>
    </row>
    <row r="159" spans="2:12">
      <c r="B159" t="s">
        <v>20</v>
      </c>
      <c r="C159" t="s">
        <v>472</v>
      </c>
      <c r="D159" t="s">
        <v>22</v>
      </c>
      <c r="E159" t="s">
        <v>113</v>
      </c>
      <c r="F159" t="s">
        <v>90</v>
      </c>
      <c r="G159" t="s">
        <v>820</v>
      </c>
      <c r="H159" t="s">
        <v>805</v>
      </c>
      <c r="I159" t="s">
        <v>778</v>
      </c>
      <c r="J159" t="s">
        <v>778</v>
      </c>
      <c r="K159" t="str">
        <f t="shared" si="2"/>
        <v>PharmaYesExpressAMSMADNLESEMEAEMEA</v>
      </c>
      <c r="L159" t="s">
        <v>472</v>
      </c>
    </row>
    <row r="160" spans="2:12">
      <c r="B160" t="s">
        <v>20</v>
      </c>
      <c r="C160" t="s">
        <v>472</v>
      </c>
      <c r="D160" t="s">
        <v>22</v>
      </c>
      <c r="E160" t="s">
        <v>113</v>
      </c>
      <c r="F160" t="s">
        <v>124</v>
      </c>
      <c r="G160" t="s">
        <v>820</v>
      </c>
      <c r="H160" t="s">
        <v>807</v>
      </c>
      <c r="I160" t="s">
        <v>778</v>
      </c>
      <c r="J160" t="s">
        <v>778</v>
      </c>
      <c r="K160" t="str">
        <f t="shared" si="2"/>
        <v>PharmaYesExpressAMSZRHNLCHEMEAEMEA</v>
      </c>
      <c r="L160" t="s">
        <v>472</v>
      </c>
    </row>
    <row r="161" spans="2:12">
      <c r="B161" t="s">
        <v>20</v>
      </c>
      <c r="C161" t="s">
        <v>472</v>
      </c>
      <c r="D161" t="s">
        <v>22</v>
      </c>
      <c r="E161" t="s">
        <v>23</v>
      </c>
      <c r="F161" t="s">
        <v>85</v>
      </c>
      <c r="G161" t="s">
        <v>799</v>
      </c>
      <c r="H161" t="s">
        <v>799</v>
      </c>
      <c r="I161" t="s">
        <v>776</v>
      </c>
      <c r="J161" t="s">
        <v>776</v>
      </c>
      <c r="K161" t="str">
        <f t="shared" si="2"/>
        <v>PharmaYesExpressATLMIAUSUSAMERICASAMERICAS</v>
      </c>
      <c r="L161" t="s">
        <v>472</v>
      </c>
    </row>
    <row r="162" spans="2:12">
      <c r="B162" t="s">
        <v>20</v>
      </c>
      <c r="C162" t="s">
        <v>472</v>
      </c>
      <c r="D162" t="s">
        <v>22</v>
      </c>
      <c r="E162" t="s">
        <v>210</v>
      </c>
      <c r="F162" t="s">
        <v>66</v>
      </c>
      <c r="G162" t="s">
        <v>805</v>
      </c>
      <c r="H162" t="s">
        <v>799</v>
      </c>
      <c r="I162" t="s">
        <v>778</v>
      </c>
      <c r="J162" t="s">
        <v>776</v>
      </c>
      <c r="K162" t="str">
        <f t="shared" si="2"/>
        <v>PharmaYesExpressBCNJFKESUSEMEAAMERICAS</v>
      </c>
      <c r="L162" t="s">
        <v>472</v>
      </c>
    </row>
    <row r="163" spans="2:12">
      <c r="B163" t="s">
        <v>20</v>
      </c>
      <c r="C163" t="s">
        <v>472</v>
      </c>
      <c r="D163" t="s">
        <v>22</v>
      </c>
      <c r="E163" t="s">
        <v>210</v>
      </c>
      <c r="F163" t="s">
        <v>216</v>
      </c>
      <c r="G163" t="s">
        <v>805</v>
      </c>
      <c r="H163" t="s">
        <v>806</v>
      </c>
      <c r="I163" t="s">
        <v>778</v>
      </c>
      <c r="J163" t="s">
        <v>776</v>
      </c>
      <c r="K163" t="str">
        <f t="shared" si="2"/>
        <v>PharmaYesExpressBCNYYZESCAEMEAAMERICAS</v>
      </c>
      <c r="L163" t="s">
        <v>472</v>
      </c>
    </row>
    <row r="164" spans="2:12">
      <c r="B164" t="s">
        <v>20</v>
      </c>
      <c r="C164" t="s">
        <v>472</v>
      </c>
      <c r="D164" t="s">
        <v>22</v>
      </c>
      <c r="E164" t="s">
        <v>179</v>
      </c>
      <c r="F164" t="s">
        <v>27</v>
      </c>
      <c r="G164" t="s">
        <v>821</v>
      </c>
      <c r="H164" t="s">
        <v>810</v>
      </c>
      <c r="I164" t="s">
        <v>777</v>
      </c>
      <c r="J164" t="s">
        <v>777</v>
      </c>
      <c r="K164" t="str">
        <f t="shared" si="2"/>
        <v>PharmaYesExpressBKKSINTHSGAPACAPAC</v>
      </c>
      <c r="L164" t="s">
        <v>472</v>
      </c>
    </row>
    <row r="165" spans="2:12">
      <c r="B165" t="s">
        <v>20</v>
      </c>
      <c r="C165" t="s">
        <v>472</v>
      </c>
      <c r="D165" t="s">
        <v>22</v>
      </c>
      <c r="E165" t="s">
        <v>55</v>
      </c>
      <c r="F165" t="s">
        <v>27</v>
      </c>
      <c r="G165" t="s">
        <v>816</v>
      </c>
      <c r="H165" t="s">
        <v>810</v>
      </c>
      <c r="I165" t="s">
        <v>777</v>
      </c>
      <c r="J165" t="s">
        <v>777</v>
      </c>
      <c r="K165" t="str">
        <f t="shared" si="2"/>
        <v>PharmaYesExpressBNESINAUSGAPACAPAC</v>
      </c>
      <c r="L165" t="s">
        <v>472</v>
      </c>
    </row>
    <row r="166" spans="2:12">
      <c r="B166" t="s">
        <v>20</v>
      </c>
      <c r="C166" t="s">
        <v>472</v>
      </c>
      <c r="D166" t="s">
        <v>22</v>
      </c>
      <c r="E166" t="s">
        <v>165</v>
      </c>
      <c r="F166" t="s">
        <v>85</v>
      </c>
      <c r="G166" t="s">
        <v>826</v>
      </c>
      <c r="H166" t="s">
        <v>799</v>
      </c>
      <c r="I166" t="s">
        <v>776</v>
      </c>
      <c r="J166" t="s">
        <v>776</v>
      </c>
      <c r="K166" t="str">
        <f t="shared" si="2"/>
        <v>PharmaYesExpressBOGMIACOUSAMERICASAMERICAS</v>
      </c>
      <c r="L166" t="s">
        <v>472</v>
      </c>
    </row>
    <row r="167" spans="2:12">
      <c r="B167" t="s">
        <v>20</v>
      </c>
      <c r="C167" t="s">
        <v>472</v>
      </c>
      <c r="D167" t="s">
        <v>22</v>
      </c>
      <c r="E167" t="s">
        <v>290</v>
      </c>
      <c r="F167" t="s">
        <v>37</v>
      </c>
      <c r="G167" t="s">
        <v>797</v>
      </c>
      <c r="H167" t="s">
        <v>799</v>
      </c>
      <c r="I167" t="s">
        <v>777</v>
      </c>
      <c r="J167" t="s">
        <v>776</v>
      </c>
      <c r="K167" t="str">
        <f t="shared" si="2"/>
        <v>PharmaYesExpressBOMLAXINUSAPACAMERICAS</v>
      </c>
      <c r="L167" t="s">
        <v>472</v>
      </c>
    </row>
    <row r="168" spans="2:12">
      <c r="B168" t="s">
        <v>20</v>
      </c>
      <c r="C168" t="s">
        <v>472</v>
      </c>
      <c r="D168" t="s">
        <v>22</v>
      </c>
      <c r="E168" t="s">
        <v>290</v>
      </c>
      <c r="F168" t="s">
        <v>86</v>
      </c>
      <c r="G168" t="s">
        <v>797</v>
      </c>
      <c r="H168" t="s">
        <v>795</v>
      </c>
      <c r="I168" t="s">
        <v>777</v>
      </c>
      <c r="J168" t="s">
        <v>778</v>
      </c>
      <c r="K168" t="str">
        <f t="shared" si="2"/>
        <v>PharmaYesExpressBOMLHRINGBAPACEMEA</v>
      </c>
      <c r="L168" t="s">
        <v>472</v>
      </c>
    </row>
    <row r="169" spans="2:12">
      <c r="B169" t="s">
        <v>20</v>
      </c>
      <c r="C169" t="s">
        <v>472</v>
      </c>
      <c r="D169" t="s">
        <v>22</v>
      </c>
      <c r="E169" t="s">
        <v>290</v>
      </c>
      <c r="F169" t="s">
        <v>27</v>
      </c>
      <c r="G169" t="s">
        <v>797</v>
      </c>
      <c r="H169" t="s">
        <v>810</v>
      </c>
      <c r="I169" t="s">
        <v>777</v>
      </c>
      <c r="J169" t="s">
        <v>777</v>
      </c>
      <c r="K169" t="str">
        <f t="shared" si="2"/>
        <v>PharmaYesExpressBOMSININSGAPACAPAC</v>
      </c>
      <c r="L169" t="s">
        <v>472</v>
      </c>
    </row>
    <row r="170" spans="2:12">
      <c r="B170" t="s">
        <v>20</v>
      </c>
      <c r="C170" t="s">
        <v>472</v>
      </c>
      <c r="D170" t="s">
        <v>22</v>
      </c>
      <c r="E170" t="s">
        <v>39</v>
      </c>
      <c r="F170" t="s">
        <v>393</v>
      </c>
      <c r="G170" t="s">
        <v>799</v>
      </c>
      <c r="H170" t="s">
        <v>800</v>
      </c>
      <c r="I170" t="s">
        <v>776</v>
      </c>
      <c r="J170" t="s">
        <v>778</v>
      </c>
      <c r="K170" t="str">
        <f t="shared" si="2"/>
        <v>PharmaYesExpressBOSBERUSDEAMERICASEMEA</v>
      </c>
      <c r="L170" t="s">
        <v>472</v>
      </c>
    </row>
    <row r="171" spans="2:12">
      <c r="B171" t="s">
        <v>20</v>
      </c>
      <c r="C171" t="s">
        <v>472</v>
      </c>
      <c r="D171" t="s">
        <v>22</v>
      </c>
      <c r="E171" t="s">
        <v>112</v>
      </c>
      <c r="F171" t="s">
        <v>31</v>
      </c>
      <c r="G171" t="s">
        <v>803</v>
      </c>
      <c r="H171" t="s">
        <v>799</v>
      </c>
      <c r="I171" t="s">
        <v>778</v>
      </c>
      <c r="J171" t="s">
        <v>776</v>
      </c>
      <c r="K171" t="str">
        <f t="shared" si="2"/>
        <v>PharmaYesExpressBRUEWRBEUSEMEAAMERICAS</v>
      </c>
      <c r="L171" t="s">
        <v>472</v>
      </c>
    </row>
    <row r="172" spans="2:12">
      <c r="B172" t="s">
        <v>20</v>
      </c>
      <c r="C172" t="s">
        <v>472</v>
      </c>
      <c r="D172" t="s">
        <v>22</v>
      </c>
      <c r="E172" t="s">
        <v>112</v>
      </c>
      <c r="F172" t="s">
        <v>66</v>
      </c>
      <c r="G172" t="s">
        <v>803</v>
      </c>
      <c r="H172" t="s">
        <v>799</v>
      </c>
      <c r="I172" t="s">
        <v>778</v>
      </c>
      <c r="J172" t="s">
        <v>776</v>
      </c>
      <c r="K172" t="str">
        <f t="shared" si="2"/>
        <v>PharmaYesExpressBRUJFKBEUSEMEAAMERICAS</v>
      </c>
      <c r="L172" t="s">
        <v>472</v>
      </c>
    </row>
    <row r="173" spans="2:12">
      <c r="B173" t="s">
        <v>20</v>
      </c>
      <c r="C173" t="s">
        <v>472</v>
      </c>
      <c r="D173" t="s">
        <v>22</v>
      </c>
      <c r="E173" t="s">
        <v>112</v>
      </c>
      <c r="F173" t="s">
        <v>37</v>
      </c>
      <c r="G173" t="s">
        <v>803</v>
      </c>
      <c r="H173" t="s">
        <v>799</v>
      </c>
      <c r="I173" t="s">
        <v>778</v>
      </c>
      <c r="J173" t="s">
        <v>776</v>
      </c>
      <c r="K173" t="str">
        <f t="shared" si="2"/>
        <v>PharmaYesExpressBRULAXBEUSEMEAAMERICAS</v>
      </c>
      <c r="L173" t="s">
        <v>472</v>
      </c>
    </row>
    <row r="174" spans="2:12">
      <c r="B174" t="s">
        <v>20</v>
      </c>
      <c r="C174" t="s">
        <v>472</v>
      </c>
      <c r="D174" t="s">
        <v>22</v>
      </c>
      <c r="E174" t="s">
        <v>112</v>
      </c>
      <c r="F174" t="s">
        <v>86</v>
      </c>
      <c r="G174" t="s">
        <v>803</v>
      </c>
      <c r="H174" t="s">
        <v>795</v>
      </c>
      <c r="I174" t="s">
        <v>778</v>
      </c>
      <c r="J174" t="s">
        <v>778</v>
      </c>
      <c r="K174" t="str">
        <f t="shared" si="2"/>
        <v>PharmaYesExpressBRULHRBEGBEMEAEMEA</v>
      </c>
      <c r="L174" t="s">
        <v>472</v>
      </c>
    </row>
    <row r="175" spans="2:12">
      <c r="B175" t="s">
        <v>20</v>
      </c>
      <c r="C175" t="s">
        <v>472</v>
      </c>
      <c r="D175" t="s">
        <v>22</v>
      </c>
      <c r="E175" t="s">
        <v>150</v>
      </c>
      <c r="F175" t="s">
        <v>86</v>
      </c>
      <c r="G175" t="s">
        <v>794</v>
      </c>
      <c r="H175" t="s">
        <v>795</v>
      </c>
      <c r="I175" t="s">
        <v>778</v>
      </c>
      <c r="J175" t="s">
        <v>778</v>
      </c>
      <c r="K175" t="str">
        <f t="shared" si="2"/>
        <v>PharmaYesExpressCDGLHRFRGBEMEAEMEA</v>
      </c>
      <c r="L175" t="s">
        <v>472</v>
      </c>
    </row>
    <row r="176" spans="2:12">
      <c r="B176" t="s">
        <v>20</v>
      </c>
      <c r="C176" t="s">
        <v>472</v>
      </c>
      <c r="D176" t="s">
        <v>22</v>
      </c>
      <c r="E176" t="s">
        <v>473</v>
      </c>
      <c r="F176" t="s">
        <v>113</v>
      </c>
      <c r="G176" t="s">
        <v>817</v>
      </c>
      <c r="H176" t="s">
        <v>820</v>
      </c>
      <c r="I176" t="s">
        <v>778</v>
      </c>
      <c r="J176" t="s">
        <v>778</v>
      </c>
      <c r="K176" t="str">
        <f t="shared" si="2"/>
        <v>PharmaYesExpressCPTAMSZANLEMEAEMEA</v>
      </c>
      <c r="L176" t="s">
        <v>472</v>
      </c>
    </row>
    <row r="177" spans="2:12">
      <c r="B177" t="s">
        <v>20</v>
      </c>
      <c r="C177" t="s">
        <v>472</v>
      </c>
      <c r="D177" t="s">
        <v>22</v>
      </c>
      <c r="E177" t="s">
        <v>473</v>
      </c>
      <c r="F177" t="s">
        <v>86</v>
      </c>
      <c r="G177" t="s">
        <v>817</v>
      </c>
      <c r="H177" t="s">
        <v>795</v>
      </c>
      <c r="I177" t="s">
        <v>778</v>
      </c>
      <c r="J177" t="s">
        <v>778</v>
      </c>
      <c r="K177" t="str">
        <f t="shared" si="2"/>
        <v>PharmaYesExpressCPTLHRZAGBEMEAEMEA</v>
      </c>
      <c r="L177" t="s">
        <v>472</v>
      </c>
    </row>
    <row r="178" spans="2:12">
      <c r="B178" t="s">
        <v>20</v>
      </c>
      <c r="C178" t="s">
        <v>472</v>
      </c>
      <c r="D178" t="s">
        <v>22</v>
      </c>
      <c r="E178" t="s">
        <v>24</v>
      </c>
      <c r="F178" t="s">
        <v>85</v>
      </c>
      <c r="G178" t="s">
        <v>799</v>
      </c>
      <c r="H178" t="s">
        <v>799</v>
      </c>
      <c r="I178" t="s">
        <v>776</v>
      </c>
      <c r="J178" t="s">
        <v>776</v>
      </c>
      <c r="K178" t="str">
        <f t="shared" si="2"/>
        <v>PharmaYesExpressCVGMIAUSUSAMERICASAMERICAS</v>
      </c>
      <c r="L178" t="s">
        <v>472</v>
      </c>
    </row>
    <row r="179" spans="2:12">
      <c r="B179" t="s">
        <v>20</v>
      </c>
      <c r="C179" t="s">
        <v>472</v>
      </c>
      <c r="D179" t="s">
        <v>22</v>
      </c>
      <c r="E179" t="s">
        <v>274</v>
      </c>
      <c r="F179" t="s">
        <v>27</v>
      </c>
      <c r="G179" t="s">
        <v>797</v>
      </c>
      <c r="H179" t="s">
        <v>810</v>
      </c>
      <c r="I179" t="s">
        <v>777</v>
      </c>
      <c r="J179" t="s">
        <v>777</v>
      </c>
      <c r="K179" t="str">
        <f t="shared" si="2"/>
        <v>PharmaYesExpressDELSININSGAPACAPAC</v>
      </c>
      <c r="L179" t="s">
        <v>472</v>
      </c>
    </row>
    <row r="180" spans="2:12">
      <c r="B180" t="s">
        <v>20</v>
      </c>
      <c r="C180" t="s">
        <v>472</v>
      </c>
      <c r="D180" t="s">
        <v>22</v>
      </c>
      <c r="E180" t="s">
        <v>476</v>
      </c>
      <c r="F180" t="s">
        <v>269</v>
      </c>
      <c r="G180" t="s">
        <v>827</v>
      </c>
      <c r="H180" t="s">
        <v>807</v>
      </c>
      <c r="I180" t="s">
        <v>778</v>
      </c>
      <c r="J180" t="s">
        <v>778</v>
      </c>
      <c r="K180" t="str">
        <f t="shared" si="2"/>
        <v>PharmaYesExpressDMEGVARUCHEMEAEMEA</v>
      </c>
      <c r="L180" t="s">
        <v>472</v>
      </c>
    </row>
    <row r="181" spans="2:12">
      <c r="B181" t="s">
        <v>20</v>
      </c>
      <c r="C181" t="s">
        <v>472</v>
      </c>
      <c r="D181" t="s">
        <v>22</v>
      </c>
      <c r="E181" t="s">
        <v>476</v>
      </c>
      <c r="F181" t="s">
        <v>86</v>
      </c>
      <c r="G181" t="s">
        <v>827</v>
      </c>
      <c r="H181" t="s">
        <v>795</v>
      </c>
      <c r="I181" t="s">
        <v>778</v>
      </c>
      <c r="J181" t="s">
        <v>778</v>
      </c>
      <c r="K181" t="str">
        <f t="shared" si="2"/>
        <v>PharmaYesExpressDMELHRRUGBEMEAEMEA</v>
      </c>
      <c r="L181" t="s">
        <v>472</v>
      </c>
    </row>
    <row r="182" spans="2:12">
      <c r="B182" t="s">
        <v>20</v>
      </c>
      <c r="C182" t="s">
        <v>472</v>
      </c>
      <c r="D182" t="s">
        <v>22</v>
      </c>
      <c r="E182" t="s">
        <v>171</v>
      </c>
      <c r="F182" t="s">
        <v>150</v>
      </c>
      <c r="G182" t="s">
        <v>798</v>
      </c>
      <c r="H182" t="s">
        <v>794</v>
      </c>
      <c r="I182" t="s">
        <v>778</v>
      </c>
      <c r="J182" t="s">
        <v>778</v>
      </c>
      <c r="K182" t="str">
        <f t="shared" si="2"/>
        <v>PharmaYesExpressDUBCDGIEFREMEAEMEA</v>
      </c>
      <c r="L182" t="s">
        <v>472</v>
      </c>
    </row>
    <row r="183" spans="2:12">
      <c r="B183" t="s">
        <v>20</v>
      </c>
      <c r="C183" t="s">
        <v>472</v>
      </c>
      <c r="D183" t="s">
        <v>22</v>
      </c>
      <c r="E183" t="s">
        <v>171</v>
      </c>
      <c r="F183" t="s">
        <v>51</v>
      </c>
      <c r="G183" t="s">
        <v>798</v>
      </c>
      <c r="H183" t="s">
        <v>800</v>
      </c>
      <c r="I183" t="s">
        <v>778</v>
      </c>
      <c r="J183" t="s">
        <v>778</v>
      </c>
      <c r="K183" t="str">
        <f t="shared" si="2"/>
        <v>PharmaYesExpressDUBFRAIEDEEMEAEMEA</v>
      </c>
      <c r="L183" t="s">
        <v>472</v>
      </c>
    </row>
    <row r="184" spans="2:12">
      <c r="B184" t="s">
        <v>20</v>
      </c>
      <c r="C184" t="s">
        <v>472</v>
      </c>
      <c r="D184" t="s">
        <v>22</v>
      </c>
      <c r="E184" t="s">
        <v>171</v>
      </c>
      <c r="F184" t="s">
        <v>122</v>
      </c>
      <c r="G184" t="s">
        <v>798</v>
      </c>
      <c r="H184" t="s">
        <v>812</v>
      </c>
      <c r="I184" t="s">
        <v>778</v>
      </c>
      <c r="J184" t="s">
        <v>776</v>
      </c>
      <c r="K184" t="str">
        <f t="shared" si="2"/>
        <v>PharmaYesExpressDUBGRUIEBREMEAAMERICAS</v>
      </c>
      <c r="L184" t="s">
        <v>472</v>
      </c>
    </row>
    <row r="185" spans="2:12">
      <c r="B185" t="s">
        <v>20</v>
      </c>
      <c r="C185" t="s">
        <v>472</v>
      </c>
      <c r="D185" t="s">
        <v>22</v>
      </c>
      <c r="E185" t="s">
        <v>171</v>
      </c>
      <c r="F185" t="s">
        <v>66</v>
      </c>
      <c r="G185" t="s">
        <v>798</v>
      </c>
      <c r="H185" t="s">
        <v>799</v>
      </c>
      <c r="I185" t="s">
        <v>778</v>
      </c>
      <c r="J185" t="s">
        <v>776</v>
      </c>
      <c r="K185" t="str">
        <f t="shared" si="2"/>
        <v>PharmaYesExpressDUBJFKIEUSEMEAAMERICAS</v>
      </c>
      <c r="L185" t="s">
        <v>472</v>
      </c>
    </row>
    <row r="186" spans="2:12">
      <c r="B186" t="s">
        <v>20</v>
      </c>
      <c r="C186" t="s">
        <v>472</v>
      </c>
      <c r="D186" t="s">
        <v>22</v>
      </c>
      <c r="E186" t="s">
        <v>171</v>
      </c>
      <c r="F186" t="s">
        <v>37</v>
      </c>
      <c r="G186" t="s">
        <v>798</v>
      </c>
      <c r="H186" t="s">
        <v>799</v>
      </c>
      <c r="I186" t="s">
        <v>778</v>
      </c>
      <c r="J186" t="s">
        <v>776</v>
      </c>
      <c r="K186" t="str">
        <f t="shared" si="2"/>
        <v>PharmaYesExpressDUBLAXIEUSEMEAAMERICAS</v>
      </c>
      <c r="L186" t="s">
        <v>472</v>
      </c>
    </row>
    <row r="187" spans="2:12">
      <c r="B187" t="s">
        <v>20</v>
      </c>
      <c r="C187" t="s">
        <v>472</v>
      </c>
      <c r="D187" t="s">
        <v>22</v>
      </c>
      <c r="E187" t="s">
        <v>171</v>
      </c>
      <c r="F187" t="s">
        <v>190</v>
      </c>
      <c r="G187" t="s">
        <v>798</v>
      </c>
      <c r="H187" t="s">
        <v>801</v>
      </c>
      <c r="I187" t="s">
        <v>778</v>
      </c>
      <c r="J187" t="s">
        <v>777</v>
      </c>
      <c r="K187" t="str">
        <f t="shared" si="2"/>
        <v>PharmaYesExpressDUBPVGIECNEMEAAPAC</v>
      </c>
      <c r="L187" t="s">
        <v>472</v>
      </c>
    </row>
    <row r="188" spans="2:12">
      <c r="B188" t="s">
        <v>20</v>
      </c>
      <c r="C188" t="s">
        <v>472</v>
      </c>
      <c r="D188" t="s">
        <v>22</v>
      </c>
      <c r="E188" t="s">
        <v>475</v>
      </c>
      <c r="F188" t="s">
        <v>269</v>
      </c>
      <c r="G188" t="s">
        <v>1080</v>
      </c>
      <c r="H188" t="s">
        <v>807</v>
      </c>
      <c r="I188" t="s">
        <v>778</v>
      </c>
      <c r="J188" t="s">
        <v>778</v>
      </c>
      <c r="K188" t="str">
        <f t="shared" si="2"/>
        <v>PharmaYesExpressEBBGVAUGCHEMEAEMEA</v>
      </c>
      <c r="L188" t="s">
        <v>472</v>
      </c>
    </row>
    <row r="189" spans="2:12">
      <c r="B189" t="s">
        <v>20</v>
      </c>
      <c r="C189" t="s">
        <v>472</v>
      </c>
      <c r="D189" t="s">
        <v>22</v>
      </c>
      <c r="E189" t="s">
        <v>31</v>
      </c>
      <c r="F189" t="s">
        <v>112</v>
      </c>
      <c r="G189" t="s">
        <v>799</v>
      </c>
      <c r="H189" t="s">
        <v>803</v>
      </c>
      <c r="I189" t="s">
        <v>776</v>
      </c>
      <c r="J189" t="s">
        <v>778</v>
      </c>
      <c r="K189" t="str">
        <f t="shared" si="2"/>
        <v>PharmaYesExpressEWRBRUUSBEAMERICASEMEA</v>
      </c>
      <c r="L189" t="s">
        <v>472</v>
      </c>
    </row>
    <row r="190" spans="2:12">
      <c r="B190" t="s">
        <v>20</v>
      </c>
      <c r="C190" t="s">
        <v>472</v>
      </c>
      <c r="D190" t="s">
        <v>22</v>
      </c>
      <c r="E190" t="s">
        <v>31</v>
      </c>
      <c r="F190" t="s">
        <v>171</v>
      </c>
      <c r="G190" t="s">
        <v>799</v>
      </c>
      <c r="H190" t="s">
        <v>798</v>
      </c>
      <c r="I190" t="s">
        <v>776</v>
      </c>
      <c r="J190" t="s">
        <v>778</v>
      </c>
      <c r="K190" t="str">
        <f t="shared" si="2"/>
        <v>PharmaYesExpressEWRDUBUSIEAMERICASEMEA</v>
      </c>
      <c r="L190" t="s">
        <v>472</v>
      </c>
    </row>
    <row r="191" spans="2:12">
      <c r="B191" t="s">
        <v>20</v>
      </c>
      <c r="C191" t="s">
        <v>472</v>
      </c>
      <c r="D191" t="s">
        <v>22</v>
      </c>
      <c r="E191" t="s">
        <v>31</v>
      </c>
      <c r="F191" t="s">
        <v>51</v>
      </c>
      <c r="G191" t="s">
        <v>799</v>
      </c>
      <c r="H191" t="s">
        <v>800</v>
      </c>
      <c r="I191" t="s">
        <v>776</v>
      </c>
      <c r="J191" t="s">
        <v>778</v>
      </c>
      <c r="K191" t="str">
        <f t="shared" si="2"/>
        <v>PharmaYesExpressEWRFRAUSDEAMERICASEMEA</v>
      </c>
      <c r="L191" t="s">
        <v>472</v>
      </c>
    </row>
    <row r="192" spans="2:12">
      <c r="B192" t="s">
        <v>20</v>
      </c>
      <c r="C192" t="s">
        <v>472</v>
      </c>
      <c r="D192" t="s">
        <v>22</v>
      </c>
      <c r="E192" t="s">
        <v>31</v>
      </c>
      <c r="F192" t="s">
        <v>122</v>
      </c>
      <c r="G192" t="s">
        <v>799</v>
      </c>
      <c r="H192" t="s">
        <v>812</v>
      </c>
      <c r="I192" t="s">
        <v>776</v>
      </c>
      <c r="J192" t="s">
        <v>776</v>
      </c>
      <c r="K192" t="str">
        <f t="shared" si="2"/>
        <v>PharmaYesExpressEWRGRUUSBRAMERICASAMERICAS</v>
      </c>
      <c r="L192" t="s">
        <v>472</v>
      </c>
    </row>
    <row r="193" spans="2:12">
      <c r="B193" t="s">
        <v>20</v>
      </c>
      <c r="C193" t="s">
        <v>472</v>
      </c>
      <c r="D193" t="s">
        <v>22</v>
      </c>
      <c r="E193" t="s">
        <v>31</v>
      </c>
      <c r="F193" t="s">
        <v>312</v>
      </c>
      <c r="G193" t="s">
        <v>799</v>
      </c>
      <c r="H193" t="s">
        <v>806</v>
      </c>
      <c r="I193" t="s">
        <v>776</v>
      </c>
      <c r="J193" t="s">
        <v>776</v>
      </c>
      <c r="K193" t="str">
        <f t="shared" si="2"/>
        <v>PharmaYesExpressEWRYULUSCAAMERICASAMERICAS</v>
      </c>
      <c r="L193" t="s">
        <v>472</v>
      </c>
    </row>
    <row r="194" spans="2:12">
      <c r="B194" t="s">
        <v>20</v>
      </c>
      <c r="C194" t="s">
        <v>472</v>
      </c>
      <c r="D194" t="s">
        <v>22</v>
      </c>
      <c r="E194" t="s">
        <v>31</v>
      </c>
      <c r="F194" t="s">
        <v>216</v>
      </c>
      <c r="G194" t="s">
        <v>799</v>
      </c>
      <c r="H194" t="s">
        <v>806</v>
      </c>
      <c r="I194" t="s">
        <v>776</v>
      </c>
      <c r="J194" t="s">
        <v>776</v>
      </c>
      <c r="K194" t="str">
        <f t="shared" si="2"/>
        <v>PharmaYesExpressEWRYYZUSCAAMERICASAMERICAS</v>
      </c>
      <c r="L194" t="s">
        <v>472</v>
      </c>
    </row>
    <row r="195" spans="2:12">
      <c r="B195" t="s">
        <v>20</v>
      </c>
      <c r="C195" t="s">
        <v>472</v>
      </c>
      <c r="D195" t="s">
        <v>22</v>
      </c>
      <c r="E195" t="s">
        <v>153</v>
      </c>
      <c r="F195" t="s">
        <v>85</v>
      </c>
      <c r="G195" t="s">
        <v>819</v>
      </c>
      <c r="H195" t="s">
        <v>799</v>
      </c>
      <c r="I195" t="s">
        <v>778</v>
      </c>
      <c r="J195" t="s">
        <v>776</v>
      </c>
      <c r="K195" t="str">
        <f t="shared" si="2"/>
        <v>PharmaYesExpressEZEMIAARUSEMEAAMERICAS</v>
      </c>
      <c r="L195" t="s">
        <v>472</v>
      </c>
    </row>
    <row r="196" spans="2:12">
      <c r="B196" t="s">
        <v>20</v>
      </c>
      <c r="C196" t="s">
        <v>472</v>
      </c>
      <c r="D196" t="s">
        <v>22</v>
      </c>
      <c r="E196" t="s">
        <v>51</v>
      </c>
      <c r="F196" t="s">
        <v>31</v>
      </c>
      <c r="G196" t="s">
        <v>800</v>
      </c>
      <c r="H196" t="s">
        <v>799</v>
      </c>
      <c r="I196" t="s">
        <v>778</v>
      </c>
      <c r="J196" t="s">
        <v>776</v>
      </c>
      <c r="K196" t="str">
        <f t="shared" ref="K196:K259" si="3">B196&amp;C196&amp;D196&amp;E196&amp;F196&amp;G196&amp;H196&amp;I196&amp;J196</f>
        <v>PharmaYesExpressFRAEWRDEUSEMEAAMERICAS</v>
      </c>
      <c r="L196" t="s">
        <v>472</v>
      </c>
    </row>
    <row r="197" spans="2:12">
      <c r="B197" t="s">
        <v>20</v>
      </c>
      <c r="C197" t="s">
        <v>472</v>
      </c>
      <c r="D197" t="s">
        <v>22</v>
      </c>
      <c r="E197" t="s">
        <v>51</v>
      </c>
      <c r="F197" t="s">
        <v>122</v>
      </c>
      <c r="G197" t="s">
        <v>800</v>
      </c>
      <c r="H197" t="s">
        <v>812</v>
      </c>
      <c r="I197" t="s">
        <v>778</v>
      </c>
      <c r="J197" t="s">
        <v>776</v>
      </c>
      <c r="K197" t="str">
        <f t="shared" si="3"/>
        <v>PharmaYesExpressFRAGRUDEBREMEAAMERICAS</v>
      </c>
      <c r="L197" t="s">
        <v>472</v>
      </c>
    </row>
    <row r="198" spans="2:12">
      <c r="B198" t="s">
        <v>20</v>
      </c>
      <c r="C198" t="s">
        <v>472</v>
      </c>
      <c r="D198" t="s">
        <v>22</v>
      </c>
      <c r="E198" t="s">
        <v>51</v>
      </c>
      <c r="F198" t="s">
        <v>110</v>
      </c>
      <c r="G198" t="s">
        <v>800</v>
      </c>
      <c r="H198" t="s">
        <v>809</v>
      </c>
      <c r="I198" t="s">
        <v>778</v>
      </c>
      <c r="J198" t="s">
        <v>777</v>
      </c>
      <c r="K198" t="str">
        <f t="shared" si="3"/>
        <v>PharmaYesExpressFRAICNDEKREMEAAPAC</v>
      </c>
      <c r="L198" t="s">
        <v>472</v>
      </c>
    </row>
    <row r="199" spans="2:12">
      <c r="B199" t="s">
        <v>20</v>
      </c>
      <c r="C199" t="s">
        <v>472</v>
      </c>
      <c r="D199" t="s">
        <v>22</v>
      </c>
      <c r="E199" t="s">
        <v>51</v>
      </c>
      <c r="F199" t="s">
        <v>81</v>
      </c>
      <c r="G199" t="s">
        <v>800</v>
      </c>
      <c r="H199" t="s">
        <v>802</v>
      </c>
      <c r="I199" t="s">
        <v>778</v>
      </c>
      <c r="J199" t="s">
        <v>778</v>
      </c>
      <c r="K199" t="str">
        <f t="shared" si="3"/>
        <v>PharmaYesExpressFRAISTDETREMEAEMEA</v>
      </c>
      <c r="L199" t="s">
        <v>472</v>
      </c>
    </row>
    <row r="200" spans="2:12">
      <c r="B200" t="s">
        <v>20</v>
      </c>
      <c r="C200" t="s">
        <v>472</v>
      </c>
      <c r="D200" t="s">
        <v>22</v>
      </c>
      <c r="E200" t="s">
        <v>51</v>
      </c>
      <c r="F200" t="s">
        <v>66</v>
      </c>
      <c r="G200" t="s">
        <v>800</v>
      </c>
      <c r="H200" t="s">
        <v>799</v>
      </c>
      <c r="I200" t="s">
        <v>778</v>
      </c>
      <c r="J200" t="s">
        <v>776</v>
      </c>
      <c r="K200" t="str">
        <f t="shared" si="3"/>
        <v>PharmaYesExpressFRAJFKDEUSEMEAAMERICAS</v>
      </c>
      <c r="L200" t="s">
        <v>472</v>
      </c>
    </row>
    <row r="201" spans="2:12">
      <c r="B201" t="s">
        <v>20</v>
      </c>
      <c r="C201" t="s">
        <v>472</v>
      </c>
      <c r="D201" t="s">
        <v>22</v>
      </c>
      <c r="E201" t="s">
        <v>51</v>
      </c>
      <c r="F201" t="s">
        <v>283</v>
      </c>
      <c r="G201" t="s">
        <v>800</v>
      </c>
      <c r="H201" t="s">
        <v>817</v>
      </c>
      <c r="I201" t="s">
        <v>778</v>
      </c>
      <c r="J201" t="s">
        <v>778</v>
      </c>
      <c r="K201" t="str">
        <f t="shared" si="3"/>
        <v>PharmaYesExpressFRAJNBDEZAEMEAEMEA</v>
      </c>
      <c r="L201" t="s">
        <v>472</v>
      </c>
    </row>
    <row r="202" spans="2:12">
      <c r="B202" t="s">
        <v>20</v>
      </c>
      <c r="C202" t="s">
        <v>472</v>
      </c>
      <c r="D202" t="s">
        <v>22</v>
      </c>
      <c r="E202" t="s">
        <v>51</v>
      </c>
      <c r="F202" t="s">
        <v>37</v>
      </c>
      <c r="G202" t="s">
        <v>800</v>
      </c>
      <c r="H202" t="s">
        <v>799</v>
      </c>
      <c r="I202" t="s">
        <v>778</v>
      </c>
      <c r="J202" t="s">
        <v>776</v>
      </c>
      <c r="K202" t="str">
        <f t="shared" si="3"/>
        <v>PharmaYesExpressFRALAXDEUSEMEAAMERICAS</v>
      </c>
      <c r="L202" t="s">
        <v>472</v>
      </c>
    </row>
    <row r="203" spans="2:12">
      <c r="B203" t="s">
        <v>20</v>
      </c>
      <c r="C203" t="s">
        <v>472</v>
      </c>
      <c r="D203" t="s">
        <v>22</v>
      </c>
      <c r="E203" t="s">
        <v>51</v>
      </c>
      <c r="F203" t="s">
        <v>86</v>
      </c>
      <c r="G203" t="s">
        <v>800</v>
      </c>
      <c r="H203" t="s">
        <v>795</v>
      </c>
      <c r="I203" t="s">
        <v>778</v>
      </c>
      <c r="J203" t="s">
        <v>778</v>
      </c>
      <c r="K203" t="str">
        <f t="shared" si="3"/>
        <v>PharmaYesExpressFRALHRDEGBEMEAEMEA</v>
      </c>
      <c r="L203" t="s">
        <v>472</v>
      </c>
    </row>
    <row r="204" spans="2:12">
      <c r="B204" t="s">
        <v>20</v>
      </c>
      <c r="C204" t="s">
        <v>472</v>
      </c>
      <c r="D204" t="s">
        <v>22</v>
      </c>
      <c r="E204" t="s">
        <v>51</v>
      </c>
      <c r="F204" t="s">
        <v>90</v>
      </c>
      <c r="G204" t="s">
        <v>800</v>
      </c>
      <c r="H204" t="s">
        <v>805</v>
      </c>
      <c r="I204" t="s">
        <v>778</v>
      </c>
      <c r="J204" t="s">
        <v>778</v>
      </c>
      <c r="K204" t="str">
        <f t="shared" si="3"/>
        <v>PharmaYesExpressFRAMADDEESEMEAEMEA</v>
      </c>
      <c r="L204" t="s">
        <v>472</v>
      </c>
    </row>
    <row r="205" spans="2:12">
      <c r="B205" t="s">
        <v>20</v>
      </c>
      <c r="C205" t="s">
        <v>472</v>
      </c>
      <c r="D205" t="s">
        <v>22</v>
      </c>
      <c r="E205" t="s">
        <v>51</v>
      </c>
      <c r="F205" t="s">
        <v>44</v>
      </c>
      <c r="G205" t="s">
        <v>800</v>
      </c>
      <c r="H205" t="s">
        <v>816</v>
      </c>
      <c r="I205" t="s">
        <v>778</v>
      </c>
      <c r="J205" t="s">
        <v>777</v>
      </c>
      <c r="K205" t="str">
        <f t="shared" si="3"/>
        <v>PharmaYesExpressFRAMELDEAUEMEAAPAC</v>
      </c>
      <c r="L205" t="s">
        <v>472</v>
      </c>
    </row>
    <row r="206" spans="2:12">
      <c r="B206" t="s">
        <v>20</v>
      </c>
      <c r="C206" t="s">
        <v>472</v>
      </c>
      <c r="D206" t="s">
        <v>22</v>
      </c>
      <c r="E206" t="s">
        <v>51</v>
      </c>
      <c r="F206" t="s">
        <v>32</v>
      </c>
      <c r="G206" t="s">
        <v>800</v>
      </c>
      <c r="H206" t="s">
        <v>799</v>
      </c>
      <c r="I206" t="s">
        <v>778</v>
      </c>
      <c r="J206" t="s">
        <v>776</v>
      </c>
      <c r="K206" t="str">
        <f t="shared" si="3"/>
        <v>PharmaYesExpressFRAORDDEUSEMEAAMERICAS</v>
      </c>
      <c r="L206" t="s">
        <v>472</v>
      </c>
    </row>
    <row r="207" spans="2:12">
      <c r="B207" t="s">
        <v>20</v>
      </c>
      <c r="C207" t="s">
        <v>472</v>
      </c>
      <c r="D207" t="s">
        <v>22</v>
      </c>
      <c r="E207" t="s">
        <v>51</v>
      </c>
      <c r="F207" t="s">
        <v>59</v>
      </c>
      <c r="G207" t="s">
        <v>800</v>
      </c>
      <c r="H207" t="s">
        <v>799</v>
      </c>
      <c r="I207" t="s">
        <v>778</v>
      </c>
      <c r="J207" t="s">
        <v>776</v>
      </c>
      <c r="K207" t="str">
        <f t="shared" si="3"/>
        <v>PharmaYesExpressFRASEADEUSEMEAAMERICAS</v>
      </c>
      <c r="L207" t="s">
        <v>472</v>
      </c>
    </row>
    <row r="208" spans="2:12">
      <c r="B208" t="s">
        <v>20</v>
      </c>
      <c r="C208" t="s">
        <v>472</v>
      </c>
      <c r="D208" t="s">
        <v>22</v>
      </c>
      <c r="E208" t="s">
        <v>51</v>
      </c>
      <c r="F208" t="s">
        <v>106</v>
      </c>
      <c r="G208" t="s">
        <v>800</v>
      </c>
      <c r="H208" t="s">
        <v>816</v>
      </c>
      <c r="I208" t="s">
        <v>778</v>
      </c>
      <c r="J208" t="s">
        <v>777</v>
      </c>
      <c r="K208" t="str">
        <f t="shared" si="3"/>
        <v>PharmaYesExpressFRASYDDEAUEMEAAPAC</v>
      </c>
      <c r="L208" t="s">
        <v>472</v>
      </c>
    </row>
    <row r="209" spans="2:12">
      <c r="B209" t="s">
        <v>20</v>
      </c>
      <c r="C209" t="s">
        <v>472</v>
      </c>
      <c r="D209" t="s">
        <v>22</v>
      </c>
      <c r="E209" t="s">
        <v>51</v>
      </c>
      <c r="F209" t="s">
        <v>29</v>
      </c>
      <c r="G209" t="s">
        <v>800</v>
      </c>
      <c r="H209" t="s">
        <v>811</v>
      </c>
      <c r="I209" t="s">
        <v>778</v>
      </c>
      <c r="J209" t="s">
        <v>777</v>
      </c>
      <c r="K209" t="str">
        <f t="shared" si="3"/>
        <v>PharmaYesExpressFRATPEDETWEMEAAPAC</v>
      </c>
      <c r="L209" t="s">
        <v>472</v>
      </c>
    </row>
    <row r="210" spans="2:12">
      <c r="B210" t="s">
        <v>20</v>
      </c>
      <c r="C210" t="s">
        <v>472</v>
      </c>
      <c r="D210" t="s">
        <v>22</v>
      </c>
      <c r="E210" t="s">
        <v>51</v>
      </c>
      <c r="F210" t="s">
        <v>216</v>
      </c>
      <c r="G210" t="s">
        <v>800</v>
      </c>
      <c r="H210" t="s">
        <v>806</v>
      </c>
      <c r="I210" t="s">
        <v>778</v>
      </c>
      <c r="J210" t="s">
        <v>776</v>
      </c>
      <c r="K210" t="str">
        <f t="shared" si="3"/>
        <v>PharmaYesExpressFRAYYZDECAEMEAAMERICAS</v>
      </c>
      <c r="L210" t="s">
        <v>472</v>
      </c>
    </row>
    <row r="211" spans="2:12">
      <c r="B211" t="s">
        <v>20</v>
      </c>
      <c r="C211" t="s">
        <v>472</v>
      </c>
      <c r="D211" t="s">
        <v>22</v>
      </c>
      <c r="E211" t="s">
        <v>432</v>
      </c>
      <c r="F211" t="s">
        <v>116</v>
      </c>
      <c r="G211" t="s">
        <v>815</v>
      </c>
      <c r="H211" t="s">
        <v>815</v>
      </c>
      <c r="I211" t="s">
        <v>776</v>
      </c>
      <c r="J211" t="s">
        <v>776</v>
      </c>
      <c r="K211" t="str">
        <f t="shared" si="3"/>
        <v>PharmaYesExpressGDLMEXMXMXAMERICASAMERICAS</v>
      </c>
      <c r="L211" t="s">
        <v>472</v>
      </c>
    </row>
    <row r="212" spans="2:12">
      <c r="B212" t="s">
        <v>20</v>
      </c>
      <c r="C212" t="s">
        <v>472</v>
      </c>
      <c r="D212" t="s">
        <v>22</v>
      </c>
      <c r="E212" t="s">
        <v>122</v>
      </c>
      <c r="F212" t="s">
        <v>85</v>
      </c>
      <c r="G212" t="s">
        <v>812</v>
      </c>
      <c r="H212" t="s">
        <v>799</v>
      </c>
      <c r="I212" t="s">
        <v>776</v>
      </c>
      <c r="J212" t="s">
        <v>776</v>
      </c>
      <c r="K212" t="str">
        <f t="shared" si="3"/>
        <v>PharmaYesExpressGRUMIABRUSAMERICASAMERICAS</v>
      </c>
      <c r="L212" t="s">
        <v>472</v>
      </c>
    </row>
    <row r="213" spans="2:12">
      <c r="B213" t="s">
        <v>20</v>
      </c>
      <c r="C213" t="s">
        <v>472</v>
      </c>
      <c r="D213" t="s">
        <v>22</v>
      </c>
      <c r="E213" t="s">
        <v>269</v>
      </c>
      <c r="F213" t="s">
        <v>66</v>
      </c>
      <c r="G213" t="s">
        <v>807</v>
      </c>
      <c r="H213" t="s">
        <v>799</v>
      </c>
      <c r="I213" t="s">
        <v>778</v>
      </c>
      <c r="J213" t="s">
        <v>776</v>
      </c>
      <c r="K213" t="str">
        <f t="shared" si="3"/>
        <v>PharmaYesExpressGVAJFKCHUSEMEAAMERICAS</v>
      </c>
      <c r="L213" t="s">
        <v>472</v>
      </c>
    </row>
    <row r="214" spans="2:12">
      <c r="B214" t="s">
        <v>20</v>
      </c>
      <c r="C214" t="s">
        <v>472</v>
      </c>
      <c r="D214" t="s">
        <v>22</v>
      </c>
      <c r="E214" t="s">
        <v>269</v>
      </c>
      <c r="F214" t="s">
        <v>312</v>
      </c>
      <c r="G214" t="s">
        <v>807</v>
      </c>
      <c r="H214" t="s">
        <v>806</v>
      </c>
      <c r="I214" t="s">
        <v>778</v>
      </c>
      <c r="J214" t="s">
        <v>776</v>
      </c>
      <c r="K214" t="str">
        <f t="shared" si="3"/>
        <v>PharmaYesExpressGVAYULCHCAEMEAAMERICAS</v>
      </c>
      <c r="L214" t="s">
        <v>472</v>
      </c>
    </row>
    <row r="215" spans="2:12">
      <c r="B215" t="s">
        <v>20</v>
      </c>
      <c r="C215" t="s">
        <v>472</v>
      </c>
      <c r="D215" t="s">
        <v>22</v>
      </c>
      <c r="E215" t="s">
        <v>436</v>
      </c>
      <c r="F215" t="s">
        <v>27</v>
      </c>
      <c r="G215" t="s">
        <v>1034</v>
      </c>
      <c r="H215" t="s">
        <v>810</v>
      </c>
      <c r="I215" t="s">
        <v>777</v>
      </c>
      <c r="J215" t="s">
        <v>777</v>
      </c>
      <c r="K215" t="str">
        <f t="shared" si="3"/>
        <v>PharmaYesExpressHANSINVNSGAPACAPAC</v>
      </c>
      <c r="L215" t="s">
        <v>472</v>
      </c>
    </row>
    <row r="216" spans="2:12">
      <c r="B216" t="s">
        <v>20</v>
      </c>
      <c r="C216" t="s">
        <v>472</v>
      </c>
      <c r="D216" t="s">
        <v>22</v>
      </c>
      <c r="E216" t="s">
        <v>26</v>
      </c>
      <c r="F216" t="s">
        <v>27</v>
      </c>
      <c r="G216" t="s">
        <v>1011</v>
      </c>
      <c r="H216" t="s">
        <v>810</v>
      </c>
      <c r="I216" t="s">
        <v>777</v>
      </c>
      <c r="J216" t="s">
        <v>777</v>
      </c>
      <c r="K216" t="str">
        <f t="shared" si="3"/>
        <v>PharmaYesExpressHKGSINHKSGAPACAPAC</v>
      </c>
      <c r="L216" t="s">
        <v>472</v>
      </c>
    </row>
    <row r="217" spans="2:12">
      <c r="B217" t="s">
        <v>20</v>
      </c>
      <c r="C217" t="s">
        <v>472</v>
      </c>
      <c r="D217" t="s">
        <v>22</v>
      </c>
      <c r="E217" t="s">
        <v>26</v>
      </c>
      <c r="F217" t="s">
        <v>29</v>
      </c>
      <c r="G217" t="s">
        <v>1011</v>
      </c>
      <c r="H217" t="s">
        <v>811</v>
      </c>
      <c r="I217" t="s">
        <v>777</v>
      </c>
      <c r="J217" t="s">
        <v>777</v>
      </c>
      <c r="K217" t="str">
        <f t="shared" si="3"/>
        <v>PharmaYesExpressHKGTPEHKTWAPACAPAC</v>
      </c>
      <c r="L217" t="s">
        <v>472</v>
      </c>
    </row>
    <row r="218" spans="2:12">
      <c r="B218" t="s">
        <v>20</v>
      </c>
      <c r="C218" t="s">
        <v>472</v>
      </c>
      <c r="D218" t="s">
        <v>22</v>
      </c>
      <c r="E218" t="s">
        <v>97</v>
      </c>
      <c r="F218" t="s">
        <v>37</v>
      </c>
      <c r="G218" t="s">
        <v>808</v>
      </c>
      <c r="H218" t="s">
        <v>799</v>
      </c>
      <c r="I218" t="s">
        <v>777</v>
      </c>
      <c r="J218" t="s">
        <v>776</v>
      </c>
      <c r="K218" t="str">
        <f t="shared" si="3"/>
        <v>PharmaYesExpressHNDLAXJPUSAPACAMERICAS</v>
      </c>
      <c r="L218" t="s">
        <v>472</v>
      </c>
    </row>
    <row r="219" spans="2:12">
      <c r="B219" t="s">
        <v>20</v>
      </c>
      <c r="C219" t="s">
        <v>472</v>
      </c>
      <c r="D219" t="s">
        <v>22</v>
      </c>
      <c r="E219" t="s">
        <v>97</v>
      </c>
      <c r="F219" t="s">
        <v>27</v>
      </c>
      <c r="G219" t="s">
        <v>808</v>
      </c>
      <c r="H219" t="s">
        <v>810</v>
      </c>
      <c r="I219" t="s">
        <v>777</v>
      </c>
      <c r="J219" t="s">
        <v>777</v>
      </c>
      <c r="K219" t="str">
        <f t="shared" si="3"/>
        <v>PharmaYesExpressHNDSINJPSGAPACAPAC</v>
      </c>
      <c r="L219" t="s">
        <v>472</v>
      </c>
    </row>
    <row r="220" spans="2:12">
      <c r="B220" t="s">
        <v>20</v>
      </c>
      <c r="C220" t="s">
        <v>472</v>
      </c>
      <c r="D220" t="s">
        <v>22</v>
      </c>
      <c r="E220" t="s">
        <v>110</v>
      </c>
      <c r="F220" t="s">
        <v>66</v>
      </c>
      <c r="G220" t="s">
        <v>809</v>
      </c>
      <c r="H220" t="s">
        <v>799</v>
      </c>
      <c r="I220" t="s">
        <v>777</v>
      </c>
      <c r="J220" t="s">
        <v>776</v>
      </c>
      <c r="K220" t="str">
        <f t="shared" si="3"/>
        <v>PharmaYesExpressICNJFKKRUSAPACAMERICAS</v>
      </c>
      <c r="L220" t="s">
        <v>472</v>
      </c>
    </row>
    <row r="221" spans="2:12">
      <c r="B221" t="s">
        <v>20</v>
      </c>
      <c r="C221" t="s">
        <v>472</v>
      </c>
      <c r="D221" t="s">
        <v>22</v>
      </c>
      <c r="E221" t="s">
        <v>110</v>
      </c>
      <c r="F221" t="s">
        <v>37</v>
      </c>
      <c r="G221" t="s">
        <v>809</v>
      </c>
      <c r="H221" t="s">
        <v>799</v>
      </c>
      <c r="I221" t="s">
        <v>777</v>
      </c>
      <c r="J221" t="s">
        <v>776</v>
      </c>
      <c r="K221" t="str">
        <f t="shared" si="3"/>
        <v>PharmaYesExpressICNLAXKRUSAPACAMERICAS</v>
      </c>
      <c r="L221" t="s">
        <v>472</v>
      </c>
    </row>
    <row r="222" spans="2:12">
      <c r="B222" t="s">
        <v>20</v>
      </c>
      <c r="C222" t="s">
        <v>472</v>
      </c>
      <c r="D222" t="s">
        <v>22</v>
      </c>
      <c r="E222" t="s">
        <v>110</v>
      </c>
      <c r="F222" t="s">
        <v>181</v>
      </c>
      <c r="G222" t="s">
        <v>809</v>
      </c>
      <c r="H222" t="s">
        <v>808</v>
      </c>
      <c r="I222" t="s">
        <v>777</v>
      </c>
      <c r="J222" t="s">
        <v>777</v>
      </c>
      <c r="K222" t="str">
        <f t="shared" si="3"/>
        <v>PharmaYesExpressICNNRTKRJPAPACAPAC</v>
      </c>
      <c r="L222" t="s">
        <v>472</v>
      </c>
    </row>
    <row r="223" spans="2:12">
      <c r="B223" t="s">
        <v>20</v>
      </c>
      <c r="C223" t="s">
        <v>472</v>
      </c>
      <c r="D223" t="s">
        <v>22</v>
      </c>
      <c r="E223" t="s">
        <v>110</v>
      </c>
      <c r="F223" t="s">
        <v>27</v>
      </c>
      <c r="G223" t="s">
        <v>809</v>
      </c>
      <c r="H223" t="s">
        <v>810</v>
      </c>
      <c r="I223" t="s">
        <v>777</v>
      </c>
      <c r="J223" t="s">
        <v>777</v>
      </c>
      <c r="K223" t="str">
        <f t="shared" si="3"/>
        <v>PharmaYesExpressICNSINKRSGAPACAPAC</v>
      </c>
      <c r="L223" t="s">
        <v>472</v>
      </c>
    </row>
    <row r="224" spans="2:12">
      <c r="B224" t="s">
        <v>20</v>
      </c>
      <c r="C224" t="s">
        <v>472</v>
      </c>
      <c r="D224" t="s">
        <v>22</v>
      </c>
      <c r="E224" t="s">
        <v>66</v>
      </c>
      <c r="F224" t="s">
        <v>374</v>
      </c>
      <c r="G224" t="s">
        <v>799</v>
      </c>
      <c r="H224" t="s">
        <v>797</v>
      </c>
      <c r="I224" t="s">
        <v>776</v>
      </c>
      <c r="J224" t="s">
        <v>777</v>
      </c>
      <c r="K224" t="str">
        <f t="shared" si="3"/>
        <v>PharmaYesExpressJFKBLRUSINAMERICASAPAC</v>
      </c>
      <c r="L224" t="s">
        <v>472</v>
      </c>
    </row>
    <row r="225" spans="2:12">
      <c r="B225" t="s">
        <v>20</v>
      </c>
      <c r="C225" t="s">
        <v>472</v>
      </c>
      <c r="D225" t="s">
        <v>22</v>
      </c>
      <c r="E225" t="s">
        <v>66</v>
      </c>
      <c r="F225" t="s">
        <v>290</v>
      </c>
      <c r="G225" t="s">
        <v>799</v>
      </c>
      <c r="H225" t="s">
        <v>797</v>
      </c>
      <c r="I225" t="s">
        <v>776</v>
      </c>
      <c r="J225" t="s">
        <v>777</v>
      </c>
      <c r="K225" t="str">
        <f t="shared" si="3"/>
        <v>PharmaYesExpressJFKBOMUSINAMERICASAPAC</v>
      </c>
      <c r="L225" t="s">
        <v>472</v>
      </c>
    </row>
    <row r="226" spans="2:12">
      <c r="B226" t="s">
        <v>20</v>
      </c>
      <c r="C226" t="s">
        <v>472</v>
      </c>
      <c r="D226" t="s">
        <v>22</v>
      </c>
      <c r="E226" t="s">
        <v>66</v>
      </c>
      <c r="F226" t="s">
        <v>112</v>
      </c>
      <c r="G226" t="s">
        <v>799</v>
      </c>
      <c r="H226" t="s">
        <v>803</v>
      </c>
      <c r="I226" t="s">
        <v>776</v>
      </c>
      <c r="J226" t="s">
        <v>778</v>
      </c>
      <c r="K226" t="str">
        <f t="shared" si="3"/>
        <v>PharmaYesExpressJFKBRUUSBEAMERICASEMEA</v>
      </c>
      <c r="L226" t="s">
        <v>472</v>
      </c>
    </row>
    <row r="227" spans="2:12">
      <c r="B227" t="s">
        <v>20</v>
      </c>
      <c r="C227" t="s">
        <v>472</v>
      </c>
      <c r="D227" t="s">
        <v>22</v>
      </c>
      <c r="E227" t="s">
        <v>66</v>
      </c>
      <c r="F227" t="s">
        <v>110</v>
      </c>
      <c r="G227" t="s">
        <v>799</v>
      </c>
      <c r="H227" t="s">
        <v>809</v>
      </c>
      <c r="I227" t="s">
        <v>776</v>
      </c>
      <c r="J227" t="s">
        <v>777</v>
      </c>
      <c r="K227" t="str">
        <f t="shared" si="3"/>
        <v>PharmaYesExpressJFKICNUSKRAMERICASAPAC</v>
      </c>
      <c r="L227" t="s">
        <v>472</v>
      </c>
    </row>
    <row r="228" spans="2:12">
      <c r="B228" t="s">
        <v>20</v>
      </c>
      <c r="C228" t="s">
        <v>472</v>
      </c>
      <c r="D228" t="s">
        <v>22</v>
      </c>
      <c r="E228" t="s">
        <v>66</v>
      </c>
      <c r="F228" t="s">
        <v>86</v>
      </c>
      <c r="G228" t="s">
        <v>799</v>
      </c>
      <c r="H228" t="s">
        <v>795</v>
      </c>
      <c r="I228" t="s">
        <v>776</v>
      </c>
      <c r="J228" t="s">
        <v>778</v>
      </c>
      <c r="K228" t="str">
        <f t="shared" si="3"/>
        <v>PharmaYesExpressJFKLHRUSGBAMERICASEMEA</v>
      </c>
      <c r="L228" t="s">
        <v>472</v>
      </c>
    </row>
    <row r="229" spans="2:12">
      <c r="B229" t="s">
        <v>20</v>
      </c>
      <c r="C229" t="s">
        <v>472</v>
      </c>
      <c r="D229" t="s">
        <v>22</v>
      </c>
      <c r="E229" t="s">
        <v>66</v>
      </c>
      <c r="F229" t="s">
        <v>69</v>
      </c>
      <c r="G229" t="s">
        <v>799</v>
      </c>
      <c r="H229" t="s">
        <v>799</v>
      </c>
      <c r="I229" t="s">
        <v>776</v>
      </c>
      <c r="J229" t="s">
        <v>776</v>
      </c>
      <c r="K229" t="str">
        <f t="shared" si="3"/>
        <v>PharmaYesExpressJFKMSPUSUSAMERICASAMERICAS</v>
      </c>
      <c r="L229" t="s">
        <v>472</v>
      </c>
    </row>
    <row r="230" spans="2:12">
      <c r="B230" t="s">
        <v>20</v>
      </c>
      <c r="C230" t="s">
        <v>472</v>
      </c>
      <c r="D230" t="s">
        <v>22</v>
      </c>
      <c r="E230" t="s">
        <v>66</v>
      </c>
      <c r="F230" t="s">
        <v>190</v>
      </c>
      <c r="G230" t="s">
        <v>799</v>
      </c>
      <c r="H230" t="s">
        <v>801</v>
      </c>
      <c r="I230" t="s">
        <v>776</v>
      </c>
      <c r="J230" t="s">
        <v>777</v>
      </c>
      <c r="K230" t="str">
        <f t="shared" si="3"/>
        <v>PharmaYesExpressJFKPVGUSCNAMERICASAPAC</v>
      </c>
      <c r="L230" t="s">
        <v>472</v>
      </c>
    </row>
    <row r="231" spans="2:12">
      <c r="B231" t="s">
        <v>20</v>
      </c>
      <c r="C231" t="s">
        <v>472</v>
      </c>
      <c r="D231" t="s">
        <v>22</v>
      </c>
      <c r="E231" t="s">
        <v>66</v>
      </c>
      <c r="F231" t="s">
        <v>89</v>
      </c>
      <c r="G231" t="s">
        <v>799</v>
      </c>
      <c r="H231" t="s">
        <v>799</v>
      </c>
      <c r="I231" t="s">
        <v>776</v>
      </c>
      <c r="J231" t="s">
        <v>776</v>
      </c>
      <c r="K231" t="str">
        <f t="shared" si="3"/>
        <v>PharmaYesExpressJFKRDUUSUSAMERICASAMERICAS</v>
      </c>
      <c r="L231" t="s">
        <v>472</v>
      </c>
    </row>
    <row r="232" spans="2:12">
      <c r="B232" t="s">
        <v>20</v>
      </c>
      <c r="C232" t="s">
        <v>472</v>
      </c>
      <c r="D232" t="s">
        <v>22</v>
      </c>
      <c r="E232" t="s">
        <v>283</v>
      </c>
      <c r="F232" t="s">
        <v>112</v>
      </c>
      <c r="G232" t="s">
        <v>817</v>
      </c>
      <c r="H232" t="s">
        <v>803</v>
      </c>
      <c r="I232" t="s">
        <v>778</v>
      </c>
      <c r="J232" t="s">
        <v>778</v>
      </c>
      <c r="K232" t="str">
        <f t="shared" si="3"/>
        <v>PharmaYesExpressJNBBRUZABEEMEAEMEA</v>
      </c>
      <c r="L232" t="s">
        <v>472</v>
      </c>
    </row>
    <row r="233" spans="2:12">
      <c r="B233" t="s">
        <v>20</v>
      </c>
      <c r="C233" t="s">
        <v>472</v>
      </c>
      <c r="D233" t="s">
        <v>22</v>
      </c>
      <c r="E233" t="s">
        <v>283</v>
      </c>
      <c r="F233" t="s">
        <v>171</v>
      </c>
      <c r="G233" t="s">
        <v>817</v>
      </c>
      <c r="H233" t="s">
        <v>798</v>
      </c>
      <c r="I233" t="s">
        <v>778</v>
      </c>
      <c r="J233" t="s">
        <v>778</v>
      </c>
      <c r="K233" t="str">
        <f t="shared" si="3"/>
        <v>PharmaYesExpressJNBDUBZAIEEMEAEMEA</v>
      </c>
      <c r="L233" t="s">
        <v>472</v>
      </c>
    </row>
    <row r="234" spans="2:12">
      <c r="B234" t="s">
        <v>20</v>
      </c>
      <c r="C234" t="s">
        <v>472</v>
      </c>
      <c r="D234" t="s">
        <v>22</v>
      </c>
      <c r="E234" t="s">
        <v>283</v>
      </c>
      <c r="F234" t="s">
        <v>86</v>
      </c>
      <c r="G234" t="s">
        <v>817</v>
      </c>
      <c r="H234" t="s">
        <v>795</v>
      </c>
      <c r="I234" t="s">
        <v>778</v>
      </c>
      <c r="J234" t="s">
        <v>778</v>
      </c>
      <c r="K234" t="str">
        <f t="shared" si="3"/>
        <v>PharmaYesExpressJNBLHRZAGBEMEAEMEA</v>
      </c>
      <c r="L234" t="s">
        <v>472</v>
      </c>
    </row>
    <row r="235" spans="2:12">
      <c r="B235" t="s">
        <v>20</v>
      </c>
      <c r="C235" t="s">
        <v>472</v>
      </c>
      <c r="D235" t="s">
        <v>22</v>
      </c>
      <c r="E235" t="s">
        <v>283</v>
      </c>
      <c r="F235" t="s">
        <v>124</v>
      </c>
      <c r="G235" t="s">
        <v>817</v>
      </c>
      <c r="H235" t="s">
        <v>807</v>
      </c>
      <c r="I235" t="s">
        <v>778</v>
      </c>
      <c r="J235" t="s">
        <v>778</v>
      </c>
      <c r="K235" t="str">
        <f t="shared" si="3"/>
        <v>PharmaYesExpressJNBZRHZACHEMEAEMEA</v>
      </c>
      <c r="L235" t="s">
        <v>472</v>
      </c>
    </row>
    <row r="236" spans="2:12">
      <c r="B236" t="s">
        <v>20</v>
      </c>
      <c r="C236" t="s">
        <v>472</v>
      </c>
      <c r="D236" t="s">
        <v>22</v>
      </c>
      <c r="E236" t="s">
        <v>230</v>
      </c>
      <c r="F236" t="s">
        <v>37</v>
      </c>
      <c r="G236" t="s">
        <v>822</v>
      </c>
      <c r="H236" t="s">
        <v>799</v>
      </c>
      <c r="I236" t="s">
        <v>777</v>
      </c>
      <c r="J236" t="s">
        <v>776</v>
      </c>
      <c r="K236" t="str">
        <f t="shared" si="3"/>
        <v>PharmaYesExpressKULLAXMYUSAPACAMERICAS</v>
      </c>
      <c r="L236" t="s">
        <v>472</v>
      </c>
    </row>
    <row r="237" spans="2:12">
      <c r="B237" t="s">
        <v>20</v>
      </c>
      <c r="C237" t="s">
        <v>472</v>
      </c>
      <c r="D237" t="s">
        <v>22</v>
      </c>
      <c r="E237" t="s">
        <v>230</v>
      </c>
      <c r="F237" t="s">
        <v>27</v>
      </c>
      <c r="G237" t="s">
        <v>822</v>
      </c>
      <c r="H237" t="s">
        <v>810</v>
      </c>
      <c r="I237" t="s">
        <v>777</v>
      </c>
      <c r="J237" t="s">
        <v>777</v>
      </c>
      <c r="K237" t="str">
        <f t="shared" si="3"/>
        <v>PharmaYesExpressKULSINMYSGAPACAPAC</v>
      </c>
      <c r="L237" t="s">
        <v>472</v>
      </c>
    </row>
    <row r="238" spans="2:12">
      <c r="B238" t="s">
        <v>20</v>
      </c>
      <c r="C238" t="s">
        <v>472</v>
      </c>
      <c r="D238" t="s">
        <v>22</v>
      </c>
      <c r="E238" t="s">
        <v>37</v>
      </c>
      <c r="F238" t="s">
        <v>113</v>
      </c>
      <c r="G238" t="s">
        <v>799</v>
      </c>
      <c r="H238" t="s">
        <v>820</v>
      </c>
      <c r="I238" t="s">
        <v>776</v>
      </c>
      <c r="J238" t="s">
        <v>778</v>
      </c>
      <c r="K238" t="str">
        <f t="shared" si="3"/>
        <v>PharmaYesExpressLAXAMSUSNLAMERICASEMEA</v>
      </c>
      <c r="L238" t="s">
        <v>472</v>
      </c>
    </row>
    <row r="239" spans="2:12">
      <c r="B239" t="s">
        <v>20</v>
      </c>
      <c r="C239" t="s">
        <v>472</v>
      </c>
      <c r="D239" t="s">
        <v>22</v>
      </c>
      <c r="E239" t="s">
        <v>37</v>
      </c>
      <c r="F239" t="s">
        <v>63</v>
      </c>
      <c r="G239" t="s">
        <v>799</v>
      </c>
      <c r="H239" t="s">
        <v>799</v>
      </c>
      <c r="I239" t="s">
        <v>776</v>
      </c>
      <c r="J239" t="s">
        <v>776</v>
      </c>
      <c r="K239" t="str">
        <f t="shared" si="3"/>
        <v>PharmaYesExpressLAXAUSUSUSAMERICASAMERICAS</v>
      </c>
      <c r="L239" t="s">
        <v>472</v>
      </c>
    </row>
    <row r="240" spans="2:12">
      <c r="B240" t="s">
        <v>20</v>
      </c>
      <c r="C240" t="s">
        <v>472</v>
      </c>
      <c r="D240" t="s">
        <v>22</v>
      </c>
      <c r="E240" t="s">
        <v>37</v>
      </c>
      <c r="F240" t="s">
        <v>39</v>
      </c>
      <c r="G240" t="s">
        <v>799</v>
      </c>
      <c r="H240" t="s">
        <v>799</v>
      </c>
      <c r="I240" t="s">
        <v>776</v>
      </c>
      <c r="J240" t="s">
        <v>776</v>
      </c>
      <c r="K240" t="str">
        <f t="shared" si="3"/>
        <v>PharmaYesExpressLAXBOSUSUSAMERICASAMERICAS</v>
      </c>
      <c r="L240" t="s">
        <v>472</v>
      </c>
    </row>
    <row r="241" spans="2:12">
      <c r="B241" t="s">
        <v>20</v>
      </c>
      <c r="C241" t="s">
        <v>472</v>
      </c>
      <c r="D241" t="s">
        <v>22</v>
      </c>
      <c r="E241" t="s">
        <v>37</v>
      </c>
      <c r="F241" t="s">
        <v>112</v>
      </c>
      <c r="G241" t="s">
        <v>799</v>
      </c>
      <c r="H241" t="s">
        <v>803</v>
      </c>
      <c r="I241" t="s">
        <v>776</v>
      </c>
      <c r="J241" t="s">
        <v>778</v>
      </c>
      <c r="K241" t="str">
        <f t="shared" si="3"/>
        <v>PharmaYesExpressLAXBRUUSBEAMERICASEMEA</v>
      </c>
      <c r="L241" t="s">
        <v>472</v>
      </c>
    </row>
    <row r="242" spans="2:12">
      <c r="B242" t="s">
        <v>20</v>
      </c>
      <c r="C242" t="s">
        <v>472</v>
      </c>
      <c r="D242" t="s">
        <v>22</v>
      </c>
      <c r="E242" t="s">
        <v>37</v>
      </c>
      <c r="F242" t="s">
        <v>48</v>
      </c>
      <c r="G242" t="s">
        <v>799</v>
      </c>
      <c r="H242" t="s">
        <v>799</v>
      </c>
      <c r="I242" t="s">
        <v>776</v>
      </c>
      <c r="J242" t="s">
        <v>776</v>
      </c>
      <c r="K242" t="str">
        <f t="shared" si="3"/>
        <v>PharmaYesExpressLAXDENUSUSAMERICASAMERICAS</v>
      </c>
      <c r="L242" t="s">
        <v>472</v>
      </c>
    </row>
    <row r="243" spans="2:12">
      <c r="B243" t="s">
        <v>20</v>
      </c>
      <c r="C243" t="s">
        <v>472</v>
      </c>
      <c r="D243" t="s">
        <v>22</v>
      </c>
      <c r="E243" t="s">
        <v>37</v>
      </c>
      <c r="F243" t="s">
        <v>31</v>
      </c>
      <c r="G243" t="s">
        <v>799</v>
      </c>
      <c r="H243" t="s">
        <v>799</v>
      </c>
      <c r="I243" t="s">
        <v>776</v>
      </c>
      <c r="J243" t="s">
        <v>776</v>
      </c>
      <c r="K243" t="str">
        <f t="shared" si="3"/>
        <v>PharmaYesExpressLAXEWRUSUSAMERICASAMERICAS</v>
      </c>
      <c r="L243" t="s">
        <v>472</v>
      </c>
    </row>
    <row r="244" spans="2:12">
      <c r="B244" t="s">
        <v>20</v>
      </c>
      <c r="C244" t="s">
        <v>472</v>
      </c>
      <c r="D244" t="s">
        <v>22</v>
      </c>
      <c r="E244" t="s">
        <v>37</v>
      </c>
      <c r="F244" t="s">
        <v>51</v>
      </c>
      <c r="G244" t="s">
        <v>799</v>
      </c>
      <c r="H244" t="s">
        <v>800</v>
      </c>
      <c r="I244" t="s">
        <v>776</v>
      </c>
      <c r="J244" t="s">
        <v>778</v>
      </c>
      <c r="K244" t="str">
        <f t="shared" si="3"/>
        <v>PharmaYesExpressLAXFRAUSDEAMERICASEMEA</v>
      </c>
      <c r="L244" t="s">
        <v>472</v>
      </c>
    </row>
    <row r="245" spans="2:12">
      <c r="B245" t="s">
        <v>20</v>
      </c>
      <c r="C245" t="s">
        <v>472</v>
      </c>
      <c r="D245" t="s">
        <v>22</v>
      </c>
      <c r="E245" t="s">
        <v>37</v>
      </c>
      <c r="F245" t="s">
        <v>97</v>
      </c>
      <c r="G245" t="s">
        <v>799</v>
      </c>
      <c r="H245" t="s">
        <v>808</v>
      </c>
      <c r="I245" t="s">
        <v>776</v>
      </c>
      <c r="J245" t="s">
        <v>777</v>
      </c>
      <c r="K245" t="str">
        <f t="shared" si="3"/>
        <v>PharmaYesExpressLAXHNDUSJPAMERICASAPAC</v>
      </c>
      <c r="L245" t="s">
        <v>472</v>
      </c>
    </row>
    <row r="246" spans="2:12">
      <c r="B246" t="s">
        <v>20</v>
      </c>
      <c r="C246" t="s">
        <v>472</v>
      </c>
      <c r="D246" t="s">
        <v>22</v>
      </c>
      <c r="E246" t="s">
        <v>37</v>
      </c>
      <c r="F246" t="s">
        <v>57</v>
      </c>
      <c r="G246" t="s">
        <v>799</v>
      </c>
      <c r="H246" t="s">
        <v>799</v>
      </c>
      <c r="I246" t="s">
        <v>776</v>
      </c>
      <c r="J246" t="s">
        <v>776</v>
      </c>
      <c r="K246" t="str">
        <f t="shared" si="3"/>
        <v>PharmaYesExpressLAXIADUSUSAMERICASAMERICAS</v>
      </c>
      <c r="L246" t="s">
        <v>472</v>
      </c>
    </row>
    <row r="247" spans="2:12">
      <c r="B247" t="s">
        <v>20</v>
      </c>
      <c r="C247" t="s">
        <v>472</v>
      </c>
      <c r="D247" t="s">
        <v>22</v>
      </c>
      <c r="E247" t="s">
        <v>37</v>
      </c>
      <c r="F247" t="s">
        <v>110</v>
      </c>
      <c r="G247" t="s">
        <v>799</v>
      </c>
      <c r="H247" t="s">
        <v>809</v>
      </c>
      <c r="I247" t="s">
        <v>776</v>
      </c>
      <c r="J247" t="s">
        <v>777</v>
      </c>
      <c r="K247" t="str">
        <f t="shared" si="3"/>
        <v>PharmaYesExpressLAXICNUSKRAMERICASAPAC</v>
      </c>
      <c r="L247" t="s">
        <v>472</v>
      </c>
    </row>
    <row r="248" spans="2:12">
      <c r="B248" t="s">
        <v>20</v>
      </c>
      <c r="C248" t="s">
        <v>472</v>
      </c>
      <c r="D248" t="s">
        <v>22</v>
      </c>
      <c r="E248" t="s">
        <v>37</v>
      </c>
      <c r="F248" t="s">
        <v>103</v>
      </c>
      <c r="G248" t="s">
        <v>799</v>
      </c>
      <c r="H248" t="s">
        <v>799</v>
      </c>
      <c r="I248" t="s">
        <v>776</v>
      </c>
      <c r="J248" t="s">
        <v>776</v>
      </c>
      <c r="K248" t="str">
        <f t="shared" si="3"/>
        <v>PharmaYesExpressLAXINDUSUSAMERICASAMERICAS</v>
      </c>
      <c r="L248" t="s">
        <v>472</v>
      </c>
    </row>
    <row r="249" spans="2:12">
      <c r="B249" t="s">
        <v>20</v>
      </c>
      <c r="C249" t="s">
        <v>472</v>
      </c>
      <c r="D249" t="s">
        <v>22</v>
      </c>
      <c r="E249" t="s">
        <v>37</v>
      </c>
      <c r="F249" t="s">
        <v>66</v>
      </c>
      <c r="G249" t="s">
        <v>799</v>
      </c>
      <c r="H249" t="s">
        <v>799</v>
      </c>
      <c r="I249" t="s">
        <v>776</v>
      </c>
      <c r="J249" t="s">
        <v>776</v>
      </c>
      <c r="K249" t="str">
        <f t="shared" si="3"/>
        <v>PharmaYesExpressLAXJFKUSUSAMERICASAMERICAS</v>
      </c>
      <c r="L249" t="s">
        <v>472</v>
      </c>
    </row>
    <row r="250" spans="2:12">
      <c r="B250" t="s">
        <v>20</v>
      </c>
      <c r="C250" t="s">
        <v>472</v>
      </c>
      <c r="D250" t="s">
        <v>22</v>
      </c>
      <c r="E250" t="s">
        <v>37</v>
      </c>
      <c r="F250" t="s">
        <v>86</v>
      </c>
      <c r="G250" t="s">
        <v>799</v>
      </c>
      <c r="H250" t="s">
        <v>795</v>
      </c>
      <c r="I250" t="s">
        <v>776</v>
      </c>
      <c r="J250" t="s">
        <v>778</v>
      </c>
      <c r="K250" t="str">
        <f t="shared" si="3"/>
        <v>PharmaYesExpressLAXLHRUSGBAMERICASEMEA</v>
      </c>
      <c r="L250" t="s">
        <v>472</v>
      </c>
    </row>
    <row r="251" spans="2:12">
      <c r="B251" t="s">
        <v>20</v>
      </c>
      <c r="C251" t="s">
        <v>472</v>
      </c>
      <c r="D251" t="s">
        <v>22</v>
      </c>
      <c r="E251" t="s">
        <v>37</v>
      </c>
      <c r="F251" t="s">
        <v>77</v>
      </c>
      <c r="G251" t="s">
        <v>799</v>
      </c>
      <c r="H251" t="s">
        <v>799</v>
      </c>
      <c r="I251" t="s">
        <v>776</v>
      </c>
      <c r="J251" t="s">
        <v>776</v>
      </c>
      <c r="K251" t="str">
        <f t="shared" si="3"/>
        <v>PharmaYesExpressLAXMCIUSUSAMERICASAMERICAS</v>
      </c>
      <c r="L251" t="s">
        <v>472</v>
      </c>
    </row>
    <row r="252" spans="2:12">
      <c r="B252" t="s">
        <v>20</v>
      </c>
      <c r="C252" t="s">
        <v>472</v>
      </c>
      <c r="D252" t="s">
        <v>22</v>
      </c>
      <c r="E252" t="s">
        <v>37</v>
      </c>
      <c r="F252" t="s">
        <v>44</v>
      </c>
      <c r="G252" t="s">
        <v>799</v>
      </c>
      <c r="H252" t="s">
        <v>816</v>
      </c>
      <c r="I252" t="s">
        <v>776</v>
      </c>
      <c r="J252" t="s">
        <v>777</v>
      </c>
      <c r="K252" t="str">
        <f t="shared" si="3"/>
        <v>PharmaYesExpressLAXMELUSAUAMERICASAPAC</v>
      </c>
      <c r="L252" t="s">
        <v>472</v>
      </c>
    </row>
    <row r="253" spans="2:12">
      <c r="B253" t="s">
        <v>20</v>
      </c>
      <c r="C253" t="s">
        <v>472</v>
      </c>
      <c r="D253" t="s">
        <v>22</v>
      </c>
      <c r="E253" t="s">
        <v>37</v>
      </c>
      <c r="F253" t="s">
        <v>69</v>
      </c>
      <c r="G253" t="s">
        <v>799</v>
      </c>
      <c r="H253" t="s">
        <v>799</v>
      </c>
      <c r="I253" t="s">
        <v>776</v>
      </c>
      <c r="J253" t="s">
        <v>776</v>
      </c>
      <c r="K253" t="str">
        <f t="shared" si="3"/>
        <v>PharmaYesExpressLAXMSPUSUSAMERICASAMERICAS</v>
      </c>
      <c r="L253" t="s">
        <v>472</v>
      </c>
    </row>
    <row r="254" spans="2:12">
      <c r="B254" t="s">
        <v>20</v>
      </c>
      <c r="C254" t="s">
        <v>472</v>
      </c>
      <c r="D254" t="s">
        <v>22</v>
      </c>
      <c r="E254" t="s">
        <v>37</v>
      </c>
      <c r="F254" t="s">
        <v>181</v>
      </c>
      <c r="G254" t="s">
        <v>799</v>
      </c>
      <c r="H254" t="s">
        <v>808</v>
      </c>
      <c r="I254" t="s">
        <v>776</v>
      </c>
      <c r="J254" t="s">
        <v>777</v>
      </c>
      <c r="K254" t="str">
        <f t="shared" si="3"/>
        <v>PharmaYesExpressLAXNRTUSJPAMERICASAPAC</v>
      </c>
      <c r="L254" t="s">
        <v>472</v>
      </c>
    </row>
    <row r="255" spans="2:12">
      <c r="B255" t="s">
        <v>20</v>
      </c>
      <c r="C255" t="s">
        <v>472</v>
      </c>
      <c r="D255" t="s">
        <v>22</v>
      </c>
      <c r="E255" t="s">
        <v>37</v>
      </c>
      <c r="F255" t="s">
        <v>32</v>
      </c>
      <c r="G255" t="s">
        <v>799</v>
      </c>
      <c r="H255" t="s">
        <v>799</v>
      </c>
      <c r="I255" t="s">
        <v>776</v>
      </c>
      <c r="J255" t="s">
        <v>776</v>
      </c>
      <c r="K255" t="str">
        <f t="shared" si="3"/>
        <v>PharmaYesExpressLAXORDUSUSAMERICASAMERICAS</v>
      </c>
      <c r="L255" t="s">
        <v>472</v>
      </c>
    </row>
    <row r="256" spans="2:12">
      <c r="B256" t="s">
        <v>20</v>
      </c>
      <c r="C256" t="s">
        <v>472</v>
      </c>
      <c r="D256" t="s">
        <v>22</v>
      </c>
      <c r="E256" t="s">
        <v>37</v>
      </c>
      <c r="F256" t="s">
        <v>83</v>
      </c>
      <c r="G256" t="s">
        <v>799</v>
      </c>
      <c r="H256" t="s">
        <v>799</v>
      </c>
      <c r="I256" t="s">
        <v>776</v>
      </c>
      <c r="J256" t="s">
        <v>776</v>
      </c>
      <c r="K256" t="str">
        <f t="shared" si="3"/>
        <v>PharmaYesExpressLAXPDXUSUSAMERICASAMERICAS</v>
      </c>
      <c r="L256" t="s">
        <v>472</v>
      </c>
    </row>
    <row r="257" spans="2:12">
      <c r="B257" t="s">
        <v>20</v>
      </c>
      <c r="C257" t="s">
        <v>472</v>
      </c>
      <c r="D257" t="s">
        <v>22</v>
      </c>
      <c r="E257" t="s">
        <v>37</v>
      </c>
      <c r="F257" t="s">
        <v>123</v>
      </c>
      <c r="G257" t="s">
        <v>799</v>
      </c>
      <c r="H257" t="s">
        <v>799</v>
      </c>
      <c r="I257" t="s">
        <v>776</v>
      </c>
      <c r="J257" t="s">
        <v>776</v>
      </c>
      <c r="K257" t="str">
        <f t="shared" si="3"/>
        <v>PharmaYesExpressLAXPHLUSUSAMERICASAMERICAS</v>
      </c>
      <c r="L257" t="s">
        <v>472</v>
      </c>
    </row>
    <row r="258" spans="2:12">
      <c r="B258" t="s">
        <v>20</v>
      </c>
      <c r="C258" t="s">
        <v>472</v>
      </c>
      <c r="D258" t="s">
        <v>22</v>
      </c>
      <c r="E258" t="s">
        <v>37</v>
      </c>
      <c r="F258" t="s">
        <v>190</v>
      </c>
      <c r="G258" t="s">
        <v>799</v>
      </c>
      <c r="H258" t="s">
        <v>801</v>
      </c>
      <c r="I258" t="s">
        <v>776</v>
      </c>
      <c r="J258" t="s">
        <v>777</v>
      </c>
      <c r="K258" t="str">
        <f t="shared" si="3"/>
        <v>PharmaYesExpressLAXPVGUSCNAMERICASAPAC</v>
      </c>
      <c r="L258" t="s">
        <v>472</v>
      </c>
    </row>
    <row r="259" spans="2:12">
      <c r="B259" t="s">
        <v>20</v>
      </c>
      <c r="C259" t="s">
        <v>472</v>
      </c>
      <c r="D259" t="s">
        <v>22</v>
      </c>
      <c r="E259" t="s">
        <v>37</v>
      </c>
      <c r="F259" t="s">
        <v>89</v>
      </c>
      <c r="G259" t="s">
        <v>799</v>
      </c>
      <c r="H259" t="s">
        <v>799</v>
      </c>
      <c r="I259" t="s">
        <v>776</v>
      </c>
      <c r="J259" t="s">
        <v>776</v>
      </c>
      <c r="K259" t="str">
        <f t="shared" si="3"/>
        <v>PharmaYesExpressLAXRDUUSUSAMERICASAMERICAS</v>
      </c>
      <c r="L259" t="s">
        <v>472</v>
      </c>
    </row>
    <row r="260" spans="2:12">
      <c r="B260" t="s">
        <v>20</v>
      </c>
      <c r="C260" t="s">
        <v>472</v>
      </c>
      <c r="D260" t="s">
        <v>22</v>
      </c>
      <c r="E260" t="s">
        <v>37</v>
      </c>
      <c r="F260" t="s">
        <v>199</v>
      </c>
      <c r="G260" t="s">
        <v>799</v>
      </c>
      <c r="H260" t="s">
        <v>799</v>
      </c>
      <c r="I260" t="s">
        <v>776</v>
      </c>
      <c r="J260" t="s">
        <v>776</v>
      </c>
      <c r="K260" t="str">
        <f t="shared" ref="K260:K323" si="4">B260&amp;C260&amp;D260&amp;E260&amp;F260&amp;G260&amp;H260&amp;I260&amp;J260</f>
        <v>PharmaYesExpressLAXRICUSUSAMERICASAMERICAS</v>
      </c>
      <c r="L260" t="s">
        <v>472</v>
      </c>
    </row>
    <row r="261" spans="2:12">
      <c r="B261" t="s">
        <v>20</v>
      </c>
      <c r="C261" t="s">
        <v>472</v>
      </c>
      <c r="D261" t="s">
        <v>22</v>
      </c>
      <c r="E261" t="s">
        <v>37</v>
      </c>
      <c r="F261" t="s">
        <v>59</v>
      </c>
      <c r="G261" t="s">
        <v>799</v>
      </c>
      <c r="H261" t="s">
        <v>799</v>
      </c>
      <c r="I261" t="s">
        <v>776</v>
      </c>
      <c r="J261" t="s">
        <v>776</v>
      </c>
      <c r="K261" t="str">
        <f t="shared" si="4"/>
        <v>PharmaYesExpressLAXSEAUSUSAMERICASAMERICAS</v>
      </c>
      <c r="L261" t="s">
        <v>472</v>
      </c>
    </row>
    <row r="262" spans="2:12">
      <c r="B262" t="s">
        <v>20</v>
      </c>
      <c r="C262" t="s">
        <v>472</v>
      </c>
      <c r="D262" t="s">
        <v>22</v>
      </c>
      <c r="E262" t="s">
        <v>37</v>
      </c>
      <c r="F262" t="s">
        <v>49</v>
      </c>
      <c r="G262" t="s">
        <v>799</v>
      </c>
      <c r="H262" t="s">
        <v>799</v>
      </c>
      <c r="I262" t="s">
        <v>776</v>
      </c>
      <c r="J262" t="s">
        <v>776</v>
      </c>
      <c r="K262" t="str">
        <f t="shared" si="4"/>
        <v>PharmaYesExpressLAXSFOUSUSAMERICASAMERICAS</v>
      </c>
      <c r="L262" t="s">
        <v>472</v>
      </c>
    </row>
    <row r="263" spans="2:12">
      <c r="B263" t="s">
        <v>20</v>
      </c>
      <c r="C263" t="s">
        <v>472</v>
      </c>
      <c r="D263" t="s">
        <v>22</v>
      </c>
      <c r="E263" t="s">
        <v>37</v>
      </c>
      <c r="F263" t="s">
        <v>27</v>
      </c>
      <c r="G263" t="s">
        <v>799</v>
      </c>
      <c r="H263" t="s">
        <v>810</v>
      </c>
      <c r="I263" t="s">
        <v>776</v>
      </c>
      <c r="J263" t="s">
        <v>777</v>
      </c>
      <c r="K263" t="str">
        <f t="shared" si="4"/>
        <v>PharmaYesExpressLAXSINUSSGAMERICASAPAC</v>
      </c>
      <c r="L263" t="s">
        <v>472</v>
      </c>
    </row>
    <row r="264" spans="2:12">
      <c r="B264" t="s">
        <v>20</v>
      </c>
      <c r="C264" t="s">
        <v>472</v>
      </c>
      <c r="D264" t="s">
        <v>22</v>
      </c>
      <c r="E264" t="s">
        <v>37</v>
      </c>
      <c r="F264" t="s">
        <v>107</v>
      </c>
      <c r="G264" t="s">
        <v>799</v>
      </c>
      <c r="H264" t="s">
        <v>799</v>
      </c>
      <c r="I264" t="s">
        <v>776</v>
      </c>
      <c r="J264" t="s">
        <v>776</v>
      </c>
      <c r="K264" t="str">
        <f t="shared" si="4"/>
        <v>PharmaYesExpressLAXSLCUSUSAMERICASAMERICAS</v>
      </c>
      <c r="L264" t="s">
        <v>472</v>
      </c>
    </row>
    <row r="265" spans="2:12">
      <c r="B265" t="s">
        <v>20</v>
      </c>
      <c r="C265" t="s">
        <v>472</v>
      </c>
      <c r="D265" t="s">
        <v>22</v>
      </c>
      <c r="E265" t="s">
        <v>37</v>
      </c>
      <c r="F265" t="s">
        <v>132</v>
      </c>
      <c r="G265" t="s">
        <v>799</v>
      </c>
      <c r="H265" t="s">
        <v>799</v>
      </c>
      <c r="I265" t="s">
        <v>776</v>
      </c>
      <c r="J265" t="s">
        <v>776</v>
      </c>
      <c r="K265" t="str">
        <f t="shared" si="4"/>
        <v>PharmaYesExpressLAXSTLUSUSAMERICASAMERICAS</v>
      </c>
      <c r="L265" t="s">
        <v>472</v>
      </c>
    </row>
    <row r="266" spans="2:12">
      <c r="B266" t="s">
        <v>20</v>
      </c>
      <c r="C266" t="s">
        <v>472</v>
      </c>
      <c r="D266" t="s">
        <v>22</v>
      </c>
      <c r="E266" t="s">
        <v>37</v>
      </c>
      <c r="F266" t="s">
        <v>106</v>
      </c>
      <c r="G266" t="s">
        <v>799</v>
      </c>
      <c r="H266" t="s">
        <v>816</v>
      </c>
      <c r="I266" t="s">
        <v>776</v>
      </c>
      <c r="J266" t="s">
        <v>777</v>
      </c>
      <c r="K266" t="str">
        <f t="shared" si="4"/>
        <v>PharmaYesExpressLAXSYDUSAUAMERICASAPAC</v>
      </c>
      <c r="L266" t="s">
        <v>472</v>
      </c>
    </row>
    <row r="267" spans="2:12">
      <c r="B267" t="s">
        <v>20</v>
      </c>
      <c r="C267" t="s">
        <v>472</v>
      </c>
      <c r="D267" t="s">
        <v>22</v>
      </c>
      <c r="E267" t="s">
        <v>37</v>
      </c>
      <c r="F267" t="s">
        <v>29</v>
      </c>
      <c r="G267" t="s">
        <v>799</v>
      </c>
      <c r="H267" t="s">
        <v>811</v>
      </c>
      <c r="I267" t="s">
        <v>776</v>
      </c>
      <c r="J267" t="s">
        <v>777</v>
      </c>
      <c r="K267" t="str">
        <f t="shared" si="4"/>
        <v>PharmaYesExpressLAXTPEUSTWAMERICASAPAC</v>
      </c>
      <c r="L267" t="s">
        <v>472</v>
      </c>
    </row>
    <row r="268" spans="2:12">
      <c r="B268" t="s">
        <v>20</v>
      </c>
      <c r="C268" t="s">
        <v>472</v>
      </c>
      <c r="D268" t="s">
        <v>22</v>
      </c>
      <c r="E268" t="s">
        <v>37</v>
      </c>
      <c r="F268" t="s">
        <v>177</v>
      </c>
      <c r="G268" t="s">
        <v>799</v>
      </c>
      <c r="H268" t="s">
        <v>799</v>
      </c>
      <c r="I268" t="s">
        <v>776</v>
      </c>
      <c r="J268" t="s">
        <v>776</v>
      </c>
      <c r="K268" t="str">
        <f t="shared" si="4"/>
        <v>PharmaYesExpressLAXTUSUSUSAMERICASAMERICAS</v>
      </c>
      <c r="L268" t="s">
        <v>472</v>
      </c>
    </row>
    <row r="269" spans="2:12">
      <c r="B269" t="s">
        <v>20</v>
      </c>
      <c r="C269" t="s">
        <v>472</v>
      </c>
      <c r="D269" t="s">
        <v>22</v>
      </c>
      <c r="E269" t="s">
        <v>86</v>
      </c>
      <c r="F269" t="s">
        <v>112</v>
      </c>
      <c r="G269" t="s">
        <v>795</v>
      </c>
      <c r="H269" t="s">
        <v>803</v>
      </c>
      <c r="I269" t="s">
        <v>778</v>
      </c>
      <c r="J269" t="s">
        <v>778</v>
      </c>
      <c r="K269" t="str">
        <f t="shared" si="4"/>
        <v>PharmaYesExpressLHRBRUGBBEEMEAEMEA</v>
      </c>
      <c r="L269" t="s">
        <v>472</v>
      </c>
    </row>
    <row r="270" spans="2:12">
      <c r="B270" t="s">
        <v>20</v>
      </c>
      <c r="C270" t="s">
        <v>472</v>
      </c>
      <c r="D270" t="s">
        <v>22</v>
      </c>
      <c r="E270" t="s">
        <v>86</v>
      </c>
      <c r="F270" t="s">
        <v>150</v>
      </c>
      <c r="G270" t="s">
        <v>795</v>
      </c>
      <c r="H270" t="s">
        <v>794</v>
      </c>
      <c r="I270" t="s">
        <v>778</v>
      </c>
      <c r="J270" t="s">
        <v>778</v>
      </c>
      <c r="K270" t="str">
        <f t="shared" si="4"/>
        <v>PharmaYesExpressLHRCDGGBFREMEAEMEA</v>
      </c>
      <c r="L270" t="s">
        <v>472</v>
      </c>
    </row>
    <row r="271" spans="2:12">
      <c r="B271" t="s">
        <v>20</v>
      </c>
      <c r="C271" t="s">
        <v>472</v>
      </c>
      <c r="D271" t="s">
        <v>22</v>
      </c>
      <c r="E271" t="s">
        <v>86</v>
      </c>
      <c r="F271" t="s">
        <v>51</v>
      </c>
      <c r="G271" t="s">
        <v>795</v>
      </c>
      <c r="H271" t="s">
        <v>800</v>
      </c>
      <c r="I271" t="s">
        <v>778</v>
      </c>
      <c r="J271" t="s">
        <v>778</v>
      </c>
      <c r="K271" t="str">
        <f t="shared" si="4"/>
        <v>PharmaYesExpressLHRFRAGBDEEMEAEMEA</v>
      </c>
      <c r="L271" t="s">
        <v>472</v>
      </c>
    </row>
    <row r="272" spans="2:12">
      <c r="B272" t="s">
        <v>20</v>
      </c>
      <c r="C272" t="s">
        <v>472</v>
      </c>
      <c r="D272" t="s">
        <v>22</v>
      </c>
      <c r="E272" t="s">
        <v>86</v>
      </c>
      <c r="F272" t="s">
        <v>122</v>
      </c>
      <c r="G272" t="s">
        <v>795</v>
      </c>
      <c r="H272" t="s">
        <v>812</v>
      </c>
      <c r="I272" t="s">
        <v>778</v>
      </c>
      <c r="J272" t="s">
        <v>776</v>
      </c>
      <c r="K272" t="str">
        <f t="shared" si="4"/>
        <v>PharmaYesExpressLHRGRUGBBREMEAAMERICAS</v>
      </c>
      <c r="L272" t="s">
        <v>472</v>
      </c>
    </row>
    <row r="273" spans="2:12">
      <c r="B273" t="s">
        <v>20</v>
      </c>
      <c r="C273" t="s">
        <v>472</v>
      </c>
      <c r="D273" t="s">
        <v>22</v>
      </c>
      <c r="E273" t="s">
        <v>86</v>
      </c>
      <c r="F273" t="s">
        <v>269</v>
      </c>
      <c r="G273" t="s">
        <v>795</v>
      </c>
      <c r="H273" t="s">
        <v>807</v>
      </c>
      <c r="I273" t="s">
        <v>778</v>
      </c>
      <c r="J273" t="s">
        <v>778</v>
      </c>
      <c r="K273" t="str">
        <f t="shared" si="4"/>
        <v>PharmaYesExpressLHRGVAGBCHEMEAEMEA</v>
      </c>
      <c r="L273" t="s">
        <v>472</v>
      </c>
    </row>
    <row r="274" spans="2:12">
      <c r="B274" t="s">
        <v>20</v>
      </c>
      <c r="C274" t="s">
        <v>472</v>
      </c>
      <c r="D274" t="s">
        <v>22</v>
      </c>
      <c r="E274" t="s">
        <v>86</v>
      </c>
      <c r="F274" t="s">
        <v>110</v>
      </c>
      <c r="G274" t="s">
        <v>795</v>
      </c>
      <c r="H274" t="s">
        <v>809</v>
      </c>
      <c r="I274" t="s">
        <v>778</v>
      </c>
      <c r="J274" t="s">
        <v>777</v>
      </c>
      <c r="K274" t="str">
        <f t="shared" si="4"/>
        <v>PharmaYesExpressLHRICNGBKREMEAAPAC</v>
      </c>
      <c r="L274" t="s">
        <v>472</v>
      </c>
    </row>
    <row r="275" spans="2:12">
      <c r="B275" t="s">
        <v>20</v>
      </c>
      <c r="C275" t="s">
        <v>472</v>
      </c>
      <c r="D275" t="s">
        <v>22</v>
      </c>
      <c r="E275" t="s">
        <v>86</v>
      </c>
      <c r="F275" t="s">
        <v>66</v>
      </c>
      <c r="G275" t="s">
        <v>795</v>
      </c>
      <c r="H275" t="s">
        <v>799</v>
      </c>
      <c r="I275" t="s">
        <v>778</v>
      </c>
      <c r="J275" t="s">
        <v>776</v>
      </c>
      <c r="K275" t="str">
        <f t="shared" si="4"/>
        <v>PharmaYesExpressLHRJFKGBUSEMEAAMERICAS</v>
      </c>
      <c r="L275" t="s">
        <v>472</v>
      </c>
    </row>
    <row r="276" spans="2:12">
      <c r="B276" t="s">
        <v>20</v>
      </c>
      <c r="C276" t="s">
        <v>472</v>
      </c>
      <c r="D276" t="s">
        <v>22</v>
      </c>
      <c r="E276" t="s">
        <v>86</v>
      </c>
      <c r="F276" t="s">
        <v>37</v>
      </c>
      <c r="G276" t="s">
        <v>795</v>
      </c>
      <c r="H276" t="s">
        <v>799</v>
      </c>
      <c r="I276" t="s">
        <v>778</v>
      </c>
      <c r="J276" t="s">
        <v>776</v>
      </c>
      <c r="K276" t="str">
        <f t="shared" si="4"/>
        <v>PharmaYesExpressLHRLAXGBUSEMEAAMERICAS</v>
      </c>
      <c r="L276" t="s">
        <v>472</v>
      </c>
    </row>
    <row r="277" spans="2:12">
      <c r="B277" t="s">
        <v>20</v>
      </c>
      <c r="C277" t="s">
        <v>472</v>
      </c>
      <c r="D277" t="s">
        <v>22</v>
      </c>
      <c r="E277" t="s">
        <v>86</v>
      </c>
      <c r="F277" t="s">
        <v>123</v>
      </c>
      <c r="G277" t="s">
        <v>795</v>
      </c>
      <c r="H277" t="s">
        <v>799</v>
      </c>
      <c r="I277" t="s">
        <v>778</v>
      </c>
      <c r="J277" t="s">
        <v>776</v>
      </c>
      <c r="K277" t="str">
        <f t="shared" si="4"/>
        <v>PharmaYesExpressLHRPHLGBUSEMEAAMERICAS</v>
      </c>
      <c r="L277" t="s">
        <v>472</v>
      </c>
    </row>
    <row r="278" spans="2:12">
      <c r="B278" t="s">
        <v>20</v>
      </c>
      <c r="C278" t="s">
        <v>472</v>
      </c>
      <c r="D278" t="s">
        <v>22</v>
      </c>
      <c r="E278" t="s">
        <v>86</v>
      </c>
      <c r="F278" t="s">
        <v>27</v>
      </c>
      <c r="G278" t="s">
        <v>795</v>
      </c>
      <c r="H278" t="s">
        <v>810</v>
      </c>
      <c r="I278" t="s">
        <v>778</v>
      </c>
      <c r="J278" t="s">
        <v>777</v>
      </c>
      <c r="K278" t="str">
        <f t="shared" si="4"/>
        <v>PharmaYesExpressLHRSINGBSGEMEAAPAC</v>
      </c>
      <c r="L278" t="s">
        <v>472</v>
      </c>
    </row>
    <row r="279" spans="2:12">
      <c r="B279" t="s">
        <v>20</v>
      </c>
      <c r="C279" t="s">
        <v>472</v>
      </c>
      <c r="D279" t="s">
        <v>22</v>
      </c>
      <c r="E279" t="s">
        <v>86</v>
      </c>
      <c r="F279" t="s">
        <v>29</v>
      </c>
      <c r="G279" t="s">
        <v>795</v>
      </c>
      <c r="H279" t="s">
        <v>811</v>
      </c>
      <c r="I279" t="s">
        <v>778</v>
      </c>
      <c r="J279" t="s">
        <v>777</v>
      </c>
      <c r="K279" t="str">
        <f t="shared" si="4"/>
        <v>PharmaYesExpressLHRTPEGBTWEMEAAPAC</v>
      </c>
      <c r="L279" t="s">
        <v>472</v>
      </c>
    </row>
    <row r="280" spans="2:12">
      <c r="B280" t="s">
        <v>20</v>
      </c>
      <c r="C280" t="s">
        <v>472</v>
      </c>
      <c r="D280" t="s">
        <v>22</v>
      </c>
      <c r="E280" t="s">
        <v>86</v>
      </c>
      <c r="F280" t="s">
        <v>312</v>
      </c>
      <c r="G280" t="s">
        <v>795</v>
      </c>
      <c r="H280" t="s">
        <v>806</v>
      </c>
      <c r="I280" t="s">
        <v>778</v>
      </c>
      <c r="J280" t="s">
        <v>776</v>
      </c>
      <c r="K280" t="str">
        <f t="shared" si="4"/>
        <v>PharmaYesExpressLHRYULGBCAEMEAAMERICAS</v>
      </c>
      <c r="L280" t="s">
        <v>472</v>
      </c>
    </row>
    <row r="281" spans="2:12">
      <c r="B281" t="s">
        <v>20</v>
      </c>
      <c r="C281" t="s">
        <v>472</v>
      </c>
      <c r="D281" t="s">
        <v>22</v>
      </c>
      <c r="E281" t="s">
        <v>86</v>
      </c>
      <c r="F281" t="s">
        <v>124</v>
      </c>
      <c r="G281" t="s">
        <v>795</v>
      </c>
      <c r="H281" t="s">
        <v>807</v>
      </c>
      <c r="I281" t="s">
        <v>778</v>
      </c>
      <c r="J281" t="s">
        <v>778</v>
      </c>
      <c r="K281" t="str">
        <f t="shared" si="4"/>
        <v>PharmaYesExpressLHRZRHGBCHEMEAEMEA</v>
      </c>
      <c r="L281" t="s">
        <v>472</v>
      </c>
    </row>
    <row r="282" spans="2:12">
      <c r="B282" t="s">
        <v>20</v>
      </c>
      <c r="C282" t="s">
        <v>472</v>
      </c>
      <c r="D282" t="s">
        <v>22</v>
      </c>
      <c r="E282" t="s">
        <v>192</v>
      </c>
      <c r="F282" t="s">
        <v>85</v>
      </c>
      <c r="G282" t="s">
        <v>828</v>
      </c>
      <c r="H282" t="s">
        <v>799</v>
      </c>
      <c r="I282" t="s">
        <v>776</v>
      </c>
      <c r="J282" t="s">
        <v>776</v>
      </c>
      <c r="K282" t="str">
        <f t="shared" si="4"/>
        <v>PharmaYesExpressLIMMIAPEUSAMERICASAMERICAS</v>
      </c>
      <c r="L282" t="s">
        <v>472</v>
      </c>
    </row>
    <row r="283" spans="2:12">
      <c r="B283" t="s">
        <v>20</v>
      </c>
      <c r="C283" t="s">
        <v>472</v>
      </c>
      <c r="D283" t="s">
        <v>22</v>
      </c>
      <c r="E283" t="s">
        <v>90</v>
      </c>
      <c r="F283" t="s">
        <v>113</v>
      </c>
      <c r="G283" t="s">
        <v>805</v>
      </c>
      <c r="H283" t="s">
        <v>820</v>
      </c>
      <c r="I283" t="s">
        <v>778</v>
      </c>
      <c r="J283" t="s">
        <v>778</v>
      </c>
      <c r="K283" t="str">
        <f t="shared" si="4"/>
        <v>PharmaYesExpressMADAMSESNLEMEAEMEA</v>
      </c>
      <c r="L283" t="s">
        <v>472</v>
      </c>
    </row>
    <row r="284" spans="2:12">
      <c r="B284" t="s">
        <v>20</v>
      </c>
      <c r="C284" t="s">
        <v>472</v>
      </c>
      <c r="D284" t="s">
        <v>22</v>
      </c>
      <c r="E284" t="s">
        <v>90</v>
      </c>
      <c r="F284" t="s">
        <v>269</v>
      </c>
      <c r="G284" t="s">
        <v>805</v>
      </c>
      <c r="H284" t="s">
        <v>807</v>
      </c>
      <c r="I284" t="s">
        <v>778</v>
      </c>
      <c r="J284" t="s">
        <v>778</v>
      </c>
      <c r="K284" t="str">
        <f t="shared" si="4"/>
        <v>PharmaYesExpressMADGVAESCHEMEAEMEA</v>
      </c>
      <c r="L284" t="s">
        <v>472</v>
      </c>
    </row>
    <row r="285" spans="2:12">
      <c r="B285" t="s">
        <v>20</v>
      </c>
      <c r="C285" t="s">
        <v>472</v>
      </c>
      <c r="D285" t="s">
        <v>22</v>
      </c>
      <c r="E285" t="s">
        <v>90</v>
      </c>
      <c r="F285" t="s">
        <v>66</v>
      </c>
      <c r="G285" t="s">
        <v>805</v>
      </c>
      <c r="H285" t="s">
        <v>799</v>
      </c>
      <c r="I285" t="s">
        <v>778</v>
      </c>
      <c r="J285" t="s">
        <v>776</v>
      </c>
      <c r="K285" t="str">
        <f t="shared" si="4"/>
        <v>PharmaYesExpressMADJFKESUSEMEAAMERICAS</v>
      </c>
      <c r="L285" t="s">
        <v>472</v>
      </c>
    </row>
    <row r="286" spans="2:12">
      <c r="B286" t="s">
        <v>20</v>
      </c>
      <c r="C286" t="s">
        <v>472</v>
      </c>
      <c r="D286" t="s">
        <v>22</v>
      </c>
      <c r="E286" t="s">
        <v>90</v>
      </c>
      <c r="F286" t="s">
        <v>86</v>
      </c>
      <c r="G286" t="s">
        <v>805</v>
      </c>
      <c r="H286" t="s">
        <v>795</v>
      </c>
      <c r="I286" t="s">
        <v>778</v>
      </c>
      <c r="J286" t="s">
        <v>778</v>
      </c>
      <c r="K286" t="str">
        <f t="shared" si="4"/>
        <v>PharmaYesExpressMADLHRESGBEMEAEMEA</v>
      </c>
      <c r="L286" t="s">
        <v>472</v>
      </c>
    </row>
    <row r="287" spans="2:12">
      <c r="B287" t="s">
        <v>20</v>
      </c>
      <c r="C287" t="s">
        <v>472</v>
      </c>
      <c r="D287" t="s">
        <v>22</v>
      </c>
      <c r="E287" t="s">
        <v>44</v>
      </c>
      <c r="F287" t="s">
        <v>37</v>
      </c>
      <c r="G287" t="s">
        <v>816</v>
      </c>
      <c r="H287" t="s">
        <v>799</v>
      </c>
      <c r="I287" t="s">
        <v>777</v>
      </c>
      <c r="J287" t="s">
        <v>776</v>
      </c>
      <c r="K287" t="str">
        <f t="shared" si="4"/>
        <v>PharmaYesExpressMELLAXAUUSAPACAMERICAS</v>
      </c>
      <c r="L287" t="s">
        <v>472</v>
      </c>
    </row>
    <row r="288" spans="2:12">
      <c r="B288" t="s">
        <v>20</v>
      </c>
      <c r="C288" t="s">
        <v>472</v>
      </c>
      <c r="D288" t="s">
        <v>22</v>
      </c>
      <c r="E288" t="s">
        <v>116</v>
      </c>
      <c r="F288" t="s">
        <v>432</v>
      </c>
      <c r="G288" t="s">
        <v>815</v>
      </c>
      <c r="H288" t="s">
        <v>815</v>
      </c>
      <c r="I288" t="s">
        <v>776</v>
      </c>
      <c r="J288" t="s">
        <v>776</v>
      </c>
      <c r="K288" t="str">
        <f t="shared" si="4"/>
        <v>PharmaYesExpressMEXGDLMXMXAMERICASAMERICAS</v>
      </c>
      <c r="L288" t="s">
        <v>472</v>
      </c>
    </row>
    <row r="289" spans="2:12">
      <c r="B289" t="s">
        <v>20</v>
      </c>
      <c r="C289" t="s">
        <v>472</v>
      </c>
      <c r="D289" t="s">
        <v>22</v>
      </c>
      <c r="E289" t="s">
        <v>116</v>
      </c>
      <c r="F289" t="s">
        <v>37</v>
      </c>
      <c r="G289" t="s">
        <v>815</v>
      </c>
      <c r="H289" t="s">
        <v>799</v>
      </c>
      <c r="I289" t="s">
        <v>776</v>
      </c>
      <c r="J289" t="s">
        <v>776</v>
      </c>
      <c r="K289" t="str">
        <f t="shared" si="4"/>
        <v>PharmaYesExpressMEXLAXMXUSAMERICASAMERICAS</v>
      </c>
      <c r="L289" t="s">
        <v>472</v>
      </c>
    </row>
    <row r="290" spans="2:12">
      <c r="B290" t="s">
        <v>20</v>
      </c>
      <c r="C290" t="s">
        <v>472</v>
      </c>
      <c r="D290" t="s">
        <v>22</v>
      </c>
      <c r="E290" t="s">
        <v>116</v>
      </c>
      <c r="F290" t="s">
        <v>85</v>
      </c>
      <c r="G290" t="s">
        <v>815</v>
      </c>
      <c r="H290" t="s">
        <v>799</v>
      </c>
      <c r="I290" t="s">
        <v>776</v>
      </c>
      <c r="J290" t="s">
        <v>776</v>
      </c>
      <c r="K290" t="str">
        <f t="shared" si="4"/>
        <v>PharmaYesExpressMEXMIAMXUSAMERICASAMERICAS</v>
      </c>
      <c r="L290" t="s">
        <v>472</v>
      </c>
    </row>
    <row r="291" spans="2:12">
      <c r="B291" t="s">
        <v>20</v>
      </c>
      <c r="C291" t="s">
        <v>472</v>
      </c>
      <c r="D291" t="s">
        <v>22</v>
      </c>
      <c r="E291" t="s">
        <v>116</v>
      </c>
      <c r="F291" t="s">
        <v>480</v>
      </c>
      <c r="G291" t="s">
        <v>815</v>
      </c>
      <c r="H291" t="s">
        <v>815</v>
      </c>
      <c r="I291" t="s">
        <v>776</v>
      </c>
      <c r="J291" t="s">
        <v>776</v>
      </c>
      <c r="K291" t="str">
        <f t="shared" si="4"/>
        <v>PharmaYesExpressMEXMIDMXMXAMERICASAMERICAS</v>
      </c>
      <c r="L291" t="s">
        <v>472</v>
      </c>
    </row>
    <row r="292" spans="2:12">
      <c r="B292" t="s">
        <v>20</v>
      </c>
      <c r="C292" t="s">
        <v>472</v>
      </c>
      <c r="D292" t="s">
        <v>22</v>
      </c>
      <c r="E292" t="s">
        <v>116</v>
      </c>
      <c r="F292" t="s">
        <v>477</v>
      </c>
      <c r="G292" t="s">
        <v>815</v>
      </c>
      <c r="H292" t="s">
        <v>815</v>
      </c>
      <c r="I292" t="s">
        <v>776</v>
      </c>
      <c r="J292" t="s">
        <v>776</v>
      </c>
      <c r="K292" t="str">
        <f t="shared" si="4"/>
        <v>PharmaYesExpressMEXMTYMXMXAMERICASAMERICAS</v>
      </c>
      <c r="L292" t="s">
        <v>472</v>
      </c>
    </row>
    <row r="293" spans="2:12">
      <c r="B293" t="s">
        <v>20</v>
      </c>
      <c r="C293" t="s">
        <v>472</v>
      </c>
      <c r="D293" t="s">
        <v>22</v>
      </c>
      <c r="E293" t="s">
        <v>85</v>
      </c>
      <c r="F293" t="s">
        <v>112</v>
      </c>
      <c r="G293" t="s">
        <v>799</v>
      </c>
      <c r="H293" t="s">
        <v>803</v>
      </c>
      <c r="I293" t="s">
        <v>776</v>
      </c>
      <c r="J293" t="s">
        <v>778</v>
      </c>
      <c r="K293" t="str">
        <f t="shared" si="4"/>
        <v>PharmaYesExpressMIABRUUSBEAMERICASEMEA</v>
      </c>
      <c r="L293" t="s">
        <v>472</v>
      </c>
    </row>
    <row r="294" spans="2:12">
      <c r="B294" t="s">
        <v>20</v>
      </c>
      <c r="C294" t="s">
        <v>472</v>
      </c>
      <c r="D294" t="s">
        <v>22</v>
      </c>
      <c r="E294" t="s">
        <v>85</v>
      </c>
      <c r="F294" t="s">
        <v>153</v>
      </c>
      <c r="G294" t="s">
        <v>799</v>
      </c>
      <c r="H294" t="s">
        <v>819</v>
      </c>
      <c r="I294" t="s">
        <v>776</v>
      </c>
      <c r="J294" t="s">
        <v>778</v>
      </c>
      <c r="K294" t="str">
        <f t="shared" si="4"/>
        <v>PharmaYesExpressMIAEZEUSARAMERICASEMEA</v>
      </c>
      <c r="L294" t="s">
        <v>472</v>
      </c>
    </row>
    <row r="295" spans="2:12">
      <c r="B295" t="s">
        <v>20</v>
      </c>
      <c r="C295" t="s">
        <v>472</v>
      </c>
      <c r="D295" t="s">
        <v>22</v>
      </c>
      <c r="E295" t="s">
        <v>85</v>
      </c>
      <c r="F295" t="s">
        <v>51</v>
      </c>
      <c r="G295" t="s">
        <v>799</v>
      </c>
      <c r="H295" t="s">
        <v>800</v>
      </c>
      <c r="I295" t="s">
        <v>776</v>
      </c>
      <c r="J295" t="s">
        <v>778</v>
      </c>
      <c r="K295" t="str">
        <f t="shared" si="4"/>
        <v>PharmaYesExpressMIAFRAUSDEAMERICASEMEA</v>
      </c>
      <c r="L295" t="s">
        <v>472</v>
      </c>
    </row>
    <row r="296" spans="2:12">
      <c r="B296" t="s">
        <v>20</v>
      </c>
      <c r="C296" t="s">
        <v>472</v>
      </c>
      <c r="D296" t="s">
        <v>22</v>
      </c>
      <c r="E296" t="s">
        <v>85</v>
      </c>
      <c r="F296" t="s">
        <v>122</v>
      </c>
      <c r="G296" t="s">
        <v>799</v>
      </c>
      <c r="H296" t="s">
        <v>812</v>
      </c>
      <c r="I296" t="s">
        <v>776</v>
      </c>
      <c r="J296" t="s">
        <v>776</v>
      </c>
      <c r="K296" t="str">
        <f t="shared" si="4"/>
        <v>PharmaYesExpressMIAGRUUSBRAMERICASAMERICAS</v>
      </c>
      <c r="L296" t="s">
        <v>472</v>
      </c>
    </row>
    <row r="297" spans="2:12">
      <c r="B297" t="s">
        <v>20</v>
      </c>
      <c r="C297" t="s">
        <v>472</v>
      </c>
      <c r="D297" t="s">
        <v>22</v>
      </c>
      <c r="E297" t="s">
        <v>85</v>
      </c>
      <c r="F297" t="s">
        <v>37</v>
      </c>
      <c r="G297" t="s">
        <v>799</v>
      </c>
      <c r="H297" t="s">
        <v>799</v>
      </c>
      <c r="I297" t="s">
        <v>776</v>
      </c>
      <c r="J297" t="s">
        <v>776</v>
      </c>
      <c r="K297" t="str">
        <f t="shared" si="4"/>
        <v>PharmaYesExpressMIALAXUSUSAMERICASAMERICAS</v>
      </c>
      <c r="L297" t="s">
        <v>472</v>
      </c>
    </row>
    <row r="298" spans="2:12">
      <c r="B298" t="s">
        <v>20</v>
      </c>
      <c r="C298" t="s">
        <v>472</v>
      </c>
      <c r="D298" t="s">
        <v>22</v>
      </c>
      <c r="E298" t="s">
        <v>85</v>
      </c>
      <c r="F298" t="s">
        <v>72</v>
      </c>
      <c r="G298" t="s">
        <v>799</v>
      </c>
      <c r="H298" t="s">
        <v>799</v>
      </c>
      <c r="I298" t="s">
        <v>776</v>
      </c>
      <c r="J298" t="s">
        <v>776</v>
      </c>
      <c r="K298" t="str">
        <f t="shared" si="4"/>
        <v>PharmaYesExpressMIALGAUSUSAMERICASAMERICAS</v>
      </c>
      <c r="L298" t="s">
        <v>472</v>
      </c>
    </row>
    <row r="299" spans="2:12">
      <c r="B299" t="s">
        <v>20</v>
      </c>
      <c r="C299" t="s">
        <v>472</v>
      </c>
      <c r="D299" t="s">
        <v>22</v>
      </c>
      <c r="E299" t="s">
        <v>85</v>
      </c>
      <c r="F299" t="s">
        <v>86</v>
      </c>
      <c r="G299" t="s">
        <v>799</v>
      </c>
      <c r="H299" t="s">
        <v>795</v>
      </c>
      <c r="I299" t="s">
        <v>776</v>
      </c>
      <c r="J299" t="s">
        <v>778</v>
      </c>
      <c r="K299" t="str">
        <f t="shared" si="4"/>
        <v>PharmaYesExpressMIALHRUSGBAMERICASEMEA</v>
      </c>
      <c r="L299" t="s">
        <v>472</v>
      </c>
    </row>
    <row r="300" spans="2:12">
      <c r="B300" t="s">
        <v>20</v>
      </c>
      <c r="C300" t="s">
        <v>472</v>
      </c>
      <c r="D300" t="s">
        <v>22</v>
      </c>
      <c r="E300" t="s">
        <v>85</v>
      </c>
      <c r="F300" t="s">
        <v>116</v>
      </c>
      <c r="G300" t="s">
        <v>799</v>
      </c>
      <c r="H300" t="s">
        <v>815</v>
      </c>
      <c r="I300" t="s">
        <v>776</v>
      </c>
      <c r="J300" t="s">
        <v>776</v>
      </c>
      <c r="K300" t="str">
        <f t="shared" si="4"/>
        <v>PharmaYesExpressMIAMEXUSMXAMERICASAMERICAS</v>
      </c>
      <c r="L300" t="s">
        <v>472</v>
      </c>
    </row>
    <row r="301" spans="2:12">
      <c r="B301" t="s">
        <v>20</v>
      </c>
      <c r="C301" t="s">
        <v>472</v>
      </c>
      <c r="D301" t="s">
        <v>22</v>
      </c>
      <c r="E301" t="s">
        <v>85</v>
      </c>
      <c r="F301" t="s">
        <v>32</v>
      </c>
      <c r="G301" t="s">
        <v>799</v>
      </c>
      <c r="H301" t="s">
        <v>799</v>
      </c>
      <c r="I301" t="s">
        <v>776</v>
      </c>
      <c r="J301" t="s">
        <v>776</v>
      </c>
      <c r="K301" t="str">
        <f t="shared" si="4"/>
        <v>PharmaYesExpressMIAORDUSUSAMERICASAMERICAS</v>
      </c>
      <c r="L301" t="s">
        <v>472</v>
      </c>
    </row>
    <row r="302" spans="2:12">
      <c r="B302" t="s">
        <v>20</v>
      </c>
      <c r="C302" t="s">
        <v>472</v>
      </c>
      <c r="D302" t="s">
        <v>22</v>
      </c>
      <c r="E302" t="s">
        <v>85</v>
      </c>
      <c r="F302" t="s">
        <v>312</v>
      </c>
      <c r="G302" t="s">
        <v>799</v>
      </c>
      <c r="H302" t="s">
        <v>806</v>
      </c>
      <c r="I302" t="s">
        <v>776</v>
      </c>
      <c r="J302" t="s">
        <v>776</v>
      </c>
      <c r="K302" t="str">
        <f t="shared" si="4"/>
        <v>PharmaYesExpressMIAYULUSCAAMERICASAMERICAS</v>
      </c>
      <c r="L302" t="s">
        <v>472</v>
      </c>
    </row>
    <row r="303" spans="2:12">
      <c r="B303" t="s">
        <v>20</v>
      </c>
      <c r="C303" t="s">
        <v>472</v>
      </c>
      <c r="D303" t="s">
        <v>22</v>
      </c>
      <c r="E303" t="s">
        <v>480</v>
      </c>
      <c r="F303" t="s">
        <v>116</v>
      </c>
      <c r="G303" t="s">
        <v>815</v>
      </c>
      <c r="H303" t="s">
        <v>815</v>
      </c>
      <c r="I303" t="s">
        <v>776</v>
      </c>
      <c r="J303" t="s">
        <v>776</v>
      </c>
      <c r="K303" t="str">
        <f t="shared" si="4"/>
        <v>PharmaYesExpressMIDMEXMXMXAMERICASAMERICAS</v>
      </c>
      <c r="L303" t="s">
        <v>472</v>
      </c>
    </row>
    <row r="304" spans="2:12">
      <c r="B304" t="s">
        <v>20</v>
      </c>
      <c r="C304" t="s">
        <v>472</v>
      </c>
      <c r="D304" t="s">
        <v>22</v>
      </c>
      <c r="E304" t="s">
        <v>205</v>
      </c>
      <c r="F304" t="s">
        <v>27</v>
      </c>
      <c r="G304" t="s">
        <v>1035</v>
      </c>
      <c r="H304" t="s">
        <v>810</v>
      </c>
      <c r="I304" t="s">
        <v>777</v>
      </c>
      <c r="J304" t="s">
        <v>777</v>
      </c>
      <c r="K304" t="str">
        <f t="shared" si="4"/>
        <v>PharmaYesExpressMNLSINPHSGAPACAPAC</v>
      </c>
      <c r="L304" t="s">
        <v>472</v>
      </c>
    </row>
    <row r="305" spans="2:12">
      <c r="B305" t="s">
        <v>20</v>
      </c>
      <c r="C305" t="s">
        <v>472</v>
      </c>
      <c r="D305" t="s">
        <v>22</v>
      </c>
      <c r="E305" t="s">
        <v>477</v>
      </c>
      <c r="F305" t="s">
        <v>116</v>
      </c>
      <c r="G305" t="s">
        <v>815</v>
      </c>
      <c r="H305" t="s">
        <v>815</v>
      </c>
      <c r="I305" t="s">
        <v>776</v>
      </c>
      <c r="J305" t="s">
        <v>776</v>
      </c>
      <c r="K305" t="str">
        <f t="shared" si="4"/>
        <v>PharmaYesExpressMTYMEXMXMXAMERICASAMERICAS</v>
      </c>
      <c r="L305" t="s">
        <v>472</v>
      </c>
    </row>
    <row r="306" spans="2:12">
      <c r="B306" t="s">
        <v>20</v>
      </c>
      <c r="C306" t="s">
        <v>472</v>
      </c>
      <c r="D306" t="s">
        <v>22</v>
      </c>
      <c r="E306" t="s">
        <v>267</v>
      </c>
      <c r="F306" t="s">
        <v>66</v>
      </c>
      <c r="G306" t="s">
        <v>824</v>
      </c>
      <c r="H306" t="s">
        <v>799</v>
      </c>
      <c r="I306" t="s">
        <v>778</v>
      </c>
      <c r="J306" t="s">
        <v>776</v>
      </c>
      <c r="K306" t="str">
        <f t="shared" si="4"/>
        <v>PharmaYesExpressMXPJFKITUSEMEAAMERICAS</v>
      </c>
      <c r="L306" t="s">
        <v>472</v>
      </c>
    </row>
    <row r="307" spans="2:12">
      <c r="B307" t="s">
        <v>20</v>
      </c>
      <c r="C307" t="s">
        <v>472</v>
      </c>
      <c r="D307" t="s">
        <v>22</v>
      </c>
      <c r="E307" t="s">
        <v>248</v>
      </c>
      <c r="F307" t="s">
        <v>269</v>
      </c>
      <c r="G307" t="s">
        <v>1010</v>
      </c>
      <c r="H307" t="s">
        <v>807</v>
      </c>
      <c r="I307" t="s">
        <v>778</v>
      </c>
      <c r="J307" t="s">
        <v>778</v>
      </c>
      <c r="K307" t="str">
        <f t="shared" si="4"/>
        <v>PharmaYesExpressNBOGVAKECHEMEAEMEA</v>
      </c>
      <c r="L307" t="s">
        <v>472</v>
      </c>
    </row>
    <row r="308" spans="2:12">
      <c r="B308" t="s">
        <v>20</v>
      </c>
      <c r="C308" t="s">
        <v>472</v>
      </c>
      <c r="D308" t="s">
        <v>22</v>
      </c>
      <c r="E308" t="s">
        <v>181</v>
      </c>
      <c r="F308" t="s">
        <v>37</v>
      </c>
      <c r="G308" t="s">
        <v>808</v>
      </c>
      <c r="H308" t="s">
        <v>799</v>
      </c>
      <c r="I308" t="s">
        <v>777</v>
      </c>
      <c r="J308" t="s">
        <v>776</v>
      </c>
      <c r="K308" t="str">
        <f t="shared" si="4"/>
        <v>PharmaYesExpressNRTLAXJPUSAPACAMERICAS</v>
      </c>
      <c r="L308" t="s">
        <v>472</v>
      </c>
    </row>
    <row r="309" spans="2:12">
      <c r="B309" t="s">
        <v>20</v>
      </c>
      <c r="C309" t="s">
        <v>472</v>
      </c>
      <c r="D309" t="s">
        <v>22</v>
      </c>
      <c r="E309" t="s">
        <v>32</v>
      </c>
      <c r="F309" t="s">
        <v>112</v>
      </c>
      <c r="G309" t="s">
        <v>799</v>
      </c>
      <c r="H309" t="s">
        <v>803</v>
      </c>
      <c r="I309" t="s">
        <v>776</v>
      </c>
      <c r="J309" t="s">
        <v>778</v>
      </c>
      <c r="K309" t="str">
        <f t="shared" si="4"/>
        <v>PharmaYesExpressORDBRUUSBEAMERICASEMEA</v>
      </c>
      <c r="L309" t="s">
        <v>472</v>
      </c>
    </row>
    <row r="310" spans="2:12">
      <c r="B310" t="s">
        <v>20</v>
      </c>
      <c r="C310" t="s">
        <v>472</v>
      </c>
      <c r="D310" t="s">
        <v>22</v>
      </c>
      <c r="E310" t="s">
        <v>32</v>
      </c>
      <c r="F310" t="s">
        <v>51</v>
      </c>
      <c r="G310" t="s">
        <v>799</v>
      </c>
      <c r="H310" t="s">
        <v>800</v>
      </c>
      <c r="I310" t="s">
        <v>776</v>
      </c>
      <c r="J310" t="s">
        <v>778</v>
      </c>
      <c r="K310" t="str">
        <f t="shared" si="4"/>
        <v>PharmaYesExpressORDFRAUSDEAMERICASEMEA</v>
      </c>
      <c r="L310" t="s">
        <v>472</v>
      </c>
    </row>
    <row r="311" spans="2:12">
      <c r="B311" t="s">
        <v>20</v>
      </c>
      <c r="C311" t="s">
        <v>472</v>
      </c>
      <c r="D311" t="s">
        <v>22</v>
      </c>
      <c r="E311" t="s">
        <v>32</v>
      </c>
      <c r="F311" t="s">
        <v>110</v>
      </c>
      <c r="G311" t="s">
        <v>799</v>
      </c>
      <c r="H311" t="s">
        <v>809</v>
      </c>
      <c r="I311" t="s">
        <v>776</v>
      </c>
      <c r="J311" t="s">
        <v>777</v>
      </c>
      <c r="K311" t="str">
        <f t="shared" si="4"/>
        <v>PharmaYesExpressORDICNUSKRAMERICASAPAC</v>
      </c>
      <c r="L311" t="s">
        <v>472</v>
      </c>
    </row>
    <row r="312" spans="2:12">
      <c r="B312" t="s">
        <v>20</v>
      </c>
      <c r="C312" t="s">
        <v>472</v>
      </c>
      <c r="D312" t="s">
        <v>22</v>
      </c>
      <c r="E312" t="s">
        <v>32</v>
      </c>
      <c r="F312" t="s">
        <v>44</v>
      </c>
      <c r="G312" t="s">
        <v>799</v>
      </c>
      <c r="H312" t="s">
        <v>816</v>
      </c>
      <c r="I312" t="s">
        <v>776</v>
      </c>
      <c r="J312" t="s">
        <v>777</v>
      </c>
      <c r="K312" t="str">
        <f t="shared" si="4"/>
        <v>PharmaYesExpressORDMELUSAUAMERICASAPAC</v>
      </c>
      <c r="L312" t="s">
        <v>472</v>
      </c>
    </row>
    <row r="313" spans="2:12">
      <c r="B313" t="s">
        <v>20</v>
      </c>
      <c r="C313" t="s">
        <v>472</v>
      </c>
      <c r="D313" t="s">
        <v>22</v>
      </c>
      <c r="E313" t="s">
        <v>32</v>
      </c>
      <c r="F313" t="s">
        <v>106</v>
      </c>
      <c r="G313" t="s">
        <v>799</v>
      </c>
      <c r="H313" t="s">
        <v>816</v>
      </c>
      <c r="I313" t="s">
        <v>776</v>
      </c>
      <c r="J313" t="s">
        <v>777</v>
      </c>
      <c r="K313" t="str">
        <f t="shared" si="4"/>
        <v>PharmaYesExpressORDSYDUSAUAMERICASAPAC</v>
      </c>
      <c r="L313" t="s">
        <v>472</v>
      </c>
    </row>
    <row r="314" spans="2:12">
      <c r="B314" t="s">
        <v>20</v>
      </c>
      <c r="C314" t="s">
        <v>472</v>
      </c>
      <c r="D314" t="s">
        <v>22</v>
      </c>
      <c r="E314" t="s">
        <v>32</v>
      </c>
      <c r="F314" t="s">
        <v>29</v>
      </c>
      <c r="G314" t="s">
        <v>799</v>
      </c>
      <c r="H314" t="s">
        <v>811</v>
      </c>
      <c r="I314" t="s">
        <v>776</v>
      </c>
      <c r="J314" t="s">
        <v>777</v>
      </c>
      <c r="K314" t="str">
        <f t="shared" si="4"/>
        <v>PharmaYesExpressORDTPEUSTWAMERICASAPAC</v>
      </c>
      <c r="L314" t="s">
        <v>472</v>
      </c>
    </row>
    <row r="315" spans="2:12">
      <c r="B315" t="s">
        <v>20</v>
      </c>
      <c r="C315" t="s">
        <v>472</v>
      </c>
      <c r="D315" t="s">
        <v>22</v>
      </c>
      <c r="E315" t="s">
        <v>123</v>
      </c>
      <c r="F315" t="s">
        <v>86</v>
      </c>
      <c r="G315" t="s">
        <v>799</v>
      </c>
      <c r="H315" t="s">
        <v>795</v>
      </c>
      <c r="I315" t="s">
        <v>776</v>
      </c>
      <c r="J315" t="s">
        <v>778</v>
      </c>
      <c r="K315" t="str">
        <f t="shared" si="4"/>
        <v>PharmaYesExpressPHLLHRUSGBAMERICASEMEA</v>
      </c>
      <c r="L315" t="s">
        <v>472</v>
      </c>
    </row>
    <row r="316" spans="2:12">
      <c r="B316" t="s">
        <v>20</v>
      </c>
      <c r="C316" t="s">
        <v>472</v>
      </c>
      <c r="D316" t="s">
        <v>22</v>
      </c>
      <c r="E316" t="s">
        <v>250</v>
      </c>
      <c r="F316" t="s">
        <v>290</v>
      </c>
      <c r="G316" t="s">
        <v>796</v>
      </c>
      <c r="H316" t="s">
        <v>797</v>
      </c>
      <c r="I316" t="s">
        <v>778</v>
      </c>
      <c r="J316" t="s">
        <v>777</v>
      </c>
      <c r="K316" t="str">
        <f t="shared" si="4"/>
        <v>PharmaYesExpressPRGBOMCZINEMEAAPAC</v>
      </c>
      <c r="L316" t="s">
        <v>472</v>
      </c>
    </row>
    <row r="317" spans="2:12">
      <c r="B317" t="s">
        <v>20</v>
      </c>
      <c r="C317" t="s">
        <v>472</v>
      </c>
      <c r="D317" t="s">
        <v>22</v>
      </c>
      <c r="E317" t="s">
        <v>250</v>
      </c>
      <c r="F317" t="s">
        <v>66</v>
      </c>
      <c r="G317" t="s">
        <v>796</v>
      </c>
      <c r="H317" t="s">
        <v>799</v>
      </c>
      <c r="I317" t="s">
        <v>778</v>
      </c>
      <c r="J317" t="s">
        <v>776</v>
      </c>
      <c r="K317" t="str">
        <f t="shared" si="4"/>
        <v>PharmaYesExpressPRGJFKCZUSEMEAAMERICAS</v>
      </c>
      <c r="L317" t="s">
        <v>472</v>
      </c>
    </row>
    <row r="318" spans="2:12">
      <c r="B318" t="s">
        <v>20</v>
      </c>
      <c r="C318" t="s">
        <v>472</v>
      </c>
      <c r="D318" t="s">
        <v>22</v>
      </c>
      <c r="E318" t="s">
        <v>250</v>
      </c>
      <c r="F318" t="s">
        <v>181</v>
      </c>
      <c r="G318" t="s">
        <v>796</v>
      </c>
      <c r="H318" t="s">
        <v>808</v>
      </c>
      <c r="I318" t="s">
        <v>778</v>
      </c>
      <c r="J318" t="s">
        <v>777</v>
      </c>
      <c r="K318" t="str">
        <f t="shared" si="4"/>
        <v>PharmaYesExpressPRGNRTCZJPEMEAAPAC</v>
      </c>
      <c r="L318" t="s">
        <v>472</v>
      </c>
    </row>
    <row r="319" spans="2:12">
      <c r="B319" t="s">
        <v>20</v>
      </c>
      <c r="C319" t="s">
        <v>472</v>
      </c>
      <c r="D319" t="s">
        <v>22</v>
      </c>
      <c r="E319" t="s">
        <v>190</v>
      </c>
      <c r="F319" t="s">
        <v>66</v>
      </c>
      <c r="G319" t="s">
        <v>801</v>
      </c>
      <c r="H319" t="s">
        <v>799</v>
      </c>
      <c r="I319" t="s">
        <v>777</v>
      </c>
      <c r="J319" t="s">
        <v>776</v>
      </c>
      <c r="K319" t="str">
        <f t="shared" si="4"/>
        <v>PharmaYesExpressPVGJFKCNUSAPACAMERICAS</v>
      </c>
      <c r="L319" t="s">
        <v>472</v>
      </c>
    </row>
    <row r="320" spans="2:12">
      <c r="B320" t="s">
        <v>20</v>
      </c>
      <c r="C320" t="s">
        <v>472</v>
      </c>
      <c r="D320" t="s">
        <v>22</v>
      </c>
      <c r="E320" t="s">
        <v>89</v>
      </c>
      <c r="F320" t="s">
        <v>123</v>
      </c>
      <c r="G320" t="s">
        <v>799</v>
      </c>
      <c r="H320" t="s">
        <v>799</v>
      </c>
      <c r="I320" t="s">
        <v>776</v>
      </c>
      <c r="J320" t="s">
        <v>776</v>
      </c>
      <c r="K320" t="str">
        <f t="shared" si="4"/>
        <v>PharmaYesExpressRDUPHLUSUSAMERICASAMERICAS</v>
      </c>
      <c r="L320" t="s">
        <v>472</v>
      </c>
    </row>
    <row r="321" spans="2:12">
      <c r="B321" t="s">
        <v>20</v>
      </c>
      <c r="C321" t="s">
        <v>472</v>
      </c>
      <c r="D321" t="s">
        <v>22</v>
      </c>
      <c r="E321" t="s">
        <v>52</v>
      </c>
      <c r="F321" t="s">
        <v>269</v>
      </c>
      <c r="G321" t="s">
        <v>818</v>
      </c>
      <c r="H321" t="s">
        <v>807</v>
      </c>
      <c r="I321" t="s">
        <v>777</v>
      </c>
      <c r="J321" t="s">
        <v>778</v>
      </c>
      <c r="K321" t="str">
        <f t="shared" si="4"/>
        <v>PharmaYesExpressRUHGVASACHAPACEMEA</v>
      </c>
      <c r="L321" t="s">
        <v>472</v>
      </c>
    </row>
    <row r="322" spans="2:12">
      <c r="B322" t="s">
        <v>20</v>
      </c>
      <c r="C322" t="s">
        <v>472</v>
      </c>
      <c r="D322" t="s">
        <v>22</v>
      </c>
      <c r="E322" t="s">
        <v>152</v>
      </c>
      <c r="F322" t="s">
        <v>85</v>
      </c>
      <c r="G322" t="s">
        <v>829</v>
      </c>
      <c r="H322" t="s">
        <v>799</v>
      </c>
      <c r="I322" t="s">
        <v>776</v>
      </c>
      <c r="J322" t="s">
        <v>776</v>
      </c>
      <c r="K322" t="str">
        <f t="shared" si="4"/>
        <v>PharmaYesExpressSCLMIACLUSAMERICASAMERICAS</v>
      </c>
      <c r="L322" t="s">
        <v>472</v>
      </c>
    </row>
    <row r="323" spans="2:12">
      <c r="B323" t="s">
        <v>20</v>
      </c>
      <c r="C323" t="s">
        <v>472</v>
      </c>
      <c r="D323" t="s">
        <v>22</v>
      </c>
      <c r="E323" t="s">
        <v>59</v>
      </c>
      <c r="F323" t="s">
        <v>51</v>
      </c>
      <c r="G323" t="s">
        <v>799</v>
      </c>
      <c r="H323" t="s">
        <v>800</v>
      </c>
      <c r="I323" t="s">
        <v>776</v>
      </c>
      <c r="J323" t="s">
        <v>778</v>
      </c>
      <c r="K323" t="str">
        <f t="shared" si="4"/>
        <v>PharmaYesExpressSEAFRAUSDEAMERICASEMEA</v>
      </c>
      <c r="L323" t="s">
        <v>472</v>
      </c>
    </row>
    <row r="324" spans="2:12">
      <c r="B324" t="s">
        <v>20</v>
      </c>
      <c r="C324" t="s">
        <v>472</v>
      </c>
      <c r="D324" t="s">
        <v>22</v>
      </c>
      <c r="E324" t="s">
        <v>49</v>
      </c>
      <c r="F324" t="s">
        <v>37</v>
      </c>
      <c r="G324" t="s">
        <v>799</v>
      </c>
      <c r="H324" t="s">
        <v>799</v>
      </c>
      <c r="I324" t="s">
        <v>776</v>
      </c>
      <c r="J324" t="s">
        <v>776</v>
      </c>
      <c r="K324" t="str">
        <f t="shared" ref="K324:K372" si="5">B324&amp;C324&amp;D324&amp;E324&amp;F324&amp;G324&amp;H324&amp;I324&amp;J324</f>
        <v>PharmaYesExpressSFOLAXUSUSAMERICASAMERICAS</v>
      </c>
      <c r="L324" t="s">
        <v>472</v>
      </c>
    </row>
    <row r="325" spans="2:12">
      <c r="B325" t="s">
        <v>20</v>
      </c>
      <c r="C325" t="s">
        <v>472</v>
      </c>
      <c r="D325" t="s">
        <v>22</v>
      </c>
      <c r="E325" t="s">
        <v>326</v>
      </c>
      <c r="F325" t="s">
        <v>27</v>
      </c>
      <c r="G325" t="s">
        <v>1034</v>
      </c>
      <c r="H325" t="s">
        <v>810</v>
      </c>
      <c r="I325" t="s">
        <v>777</v>
      </c>
      <c r="J325" t="s">
        <v>777</v>
      </c>
      <c r="K325" t="str">
        <f t="shared" si="5"/>
        <v>PharmaYesExpressSGNSINVNSGAPACAPAC</v>
      </c>
      <c r="L325" t="s">
        <v>472</v>
      </c>
    </row>
    <row r="326" spans="2:12">
      <c r="B326" t="s">
        <v>20</v>
      </c>
      <c r="C326" t="s">
        <v>472</v>
      </c>
      <c r="D326" t="s">
        <v>22</v>
      </c>
      <c r="E326" t="s">
        <v>27</v>
      </c>
      <c r="F326" t="s">
        <v>51</v>
      </c>
      <c r="G326" t="s">
        <v>810</v>
      </c>
      <c r="H326" t="s">
        <v>800</v>
      </c>
      <c r="I326" t="s">
        <v>777</v>
      </c>
      <c r="J326" t="s">
        <v>778</v>
      </c>
      <c r="K326" t="str">
        <f t="shared" si="5"/>
        <v>PharmaYesExpressSINFRASGDEAPACEMEA</v>
      </c>
      <c r="L326" t="s">
        <v>472</v>
      </c>
    </row>
    <row r="327" spans="2:12">
      <c r="B327" t="s">
        <v>20</v>
      </c>
      <c r="C327" t="s">
        <v>472</v>
      </c>
      <c r="D327" t="s">
        <v>22</v>
      </c>
      <c r="E327" t="s">
        <v>27</v>
      </c>
      <c r="F327" t="s">
        <v>110</v>
      </c>
      <c r="G327" t="s">
        <v>810</v>
      </c>
      <c r="H327" t="s">
        <v>809</v>
      </c>
      <c r="I327" t="s">
        <v>777</v>
      </c>
      <c r="J327" t="s">
        <v>777</v>
      </c>
      <c r="K327" t="str">
        <f t="shared" si="5"/>
        <v>PharmaYesExpressSINICNSGKRAPACAPAC</v>
      </c>
      <c r="L327" t="s">
        <v>472</v>
      </c>
    </row>
    <row r="328" spans="2:12">
      <c r="B328" t="s">
        <v>20</v>
      </c>
      <c r="C328" t="s">
        <v>472</v>
      </c>
      <c r="D328" t="s">
        <v>22</v>
      </c>
      <c r="E328" t="s">
        <v>27</v>
      </c>
      <c r="F328" t="s">
        <v>37</v>
      </c>
      <c r="G328" t="s">
        <v>810</v>
      </c>
      <c r="H328" t="s">
        <v>799</v>
      </c>
      <c r="I328" t="s">
        <v>777</v>
      </c>
      <c r="J328" t="s">
        <v>776</v>
      </c>
      <c r="K328" t="str">
        <f t="shared" si="5"/>
        <v>PharmaYesExpressSINLAXSGUSAPACAMERICAS</v>
      </c>
      <c r="L328" t="s">
        <v>472</v>
      </c>
    </row>
    <row r="329" spans="2:12">
      <c r="B329" t="s">
        <v>20</v>
      </c>
      <c r="C329" t="s">
        <v>472</v>
      </c>
      <c r="D329" t="s">
        <v>22</v>
      </c>
      <c r="E329" t="s">
        <v>27</v>
      </c>
      <c r="F329" t="s">
        <v>44</v>
      </c>
      <c r="G329" t="s">
        <v>810</v>
      </c>
      <c r="H329" t="s">
        <v>816</v>
      </c>
      <c r="I329" t="s">
        <v>777</v>
      </c>
      <c r="J329" t="s">
        <v>777</v>
      </c>
      <c r="K329" t="str">
        <f t="shared" si="5"/>
        <v>PharmaYesExpressSINMELSGAUAPACAPAC</v>
      </c>
      <c r="L329" t="s">
        <v>472</v>
      </c>
    </row>
    <row r="330" spans="2:12">
      <c r="B330" t="s">
        <v>20</v>
      </c>
      <c r="C330" t="s">
        <v>472</v>
      </c>
      <c r="D330" t="s">
        <v>22</v>
      </c>
      <c r="E330" t="s">
        <v>27</v>
      </c>
      <c r="F330" t="s">
        <v>181</v>
      </c>
      <c r="G330" t="s">
        <v>810</v>
      </c>
      <c r="H330" t="s">
        <v>808</v>
      </c>
      <c r="I330" t="s">
        <v>777</v>
      </c>
      <c r="J330" t="s">
        <v>777</v>
      </c>
      <c r="K330" t="str">
        <f t="shared" si="5"/>
        <v>PharmaYesExpressSINNRTSGJPAPACAPAC</v>
      </c>
      <c r="L330" t="s">
        <v>472</v>
      </c>
    </row>
    <row r="331" spans="2:12">
      <c r="B331" t="s">
        <v>20</v>
      </c>
      <c r="C331" t="s">
        <v>472</v>
      </c>
      <c r="D331" t="s">
        <v>22</v>
      </c>
      <c r="E331" t="s">
        <v>27</v>
      </c>
      <c r="F331" t="s">
        <v>190</v>
      </c>
      <c r="G331" t="s">
        <v>810</v>
      </c>
      <c r="H331" t="s">
        <v>801</v>
      </c>
      <c r="I331" t="s">
        <v>777</v>
      </c>
      <c r="J331" t="s">
        <v>777</v>
      </c>
      <c r="K331" t="str">
        <f t="shared" si="5"/>
        <v>PharmaYesExpressSINPVGSGCNAPACAPAC</v>
      </c>
      <c r="L331" t="s">
        <v>472</v>
      </c>
    </row>
    <row r="332" spans="2:12">
      <c r="B332" t="s">
        <v>20</v>
      </c>
      <c r="C332" t="s">
        <v>472</v>
      </c>
      <c r="D332" t="s">
        <v>22</v>
      </c>
      <c r="E332" t="s">
        <v>27</v>
      </c>
      <c r="F332" t="s">
        <v>106</v>
      </c>
      <c r="G332" t="s">
        <v>810</v>
      </c>
      <c r="H332" t="s">
        <v>816</v>
      </c>
      <c r="I332" t="s">
        <v>777</v>
      </c>
      <c r="J332" t="s">
        <v>777</v>
      </c>
      <c r="K332" t="str">
        <f t="shared" si="5"/>
        <v>PharmaYesExpressSINSYDSGAUAPACAPAC</v>
      </c>
      <c r="L332" t="s">
        <v>472</v>
      </c>
    </row>
    <row r="333" spans="2:12">
      <c r="B333" t="s">
        <v>20</v>
      </c>
      <c r="C333" t="s">
        <v>472</v>
      </c>
      <c r="D333" t="s">
        <v>22</v>
      </c>
      <c r="E333" t="s">
        <v>27</v>
      </c>
      <c r="F333" t="s">
        <v>312</v>
      </c>
      <c r="G333" t="s">
        <v>810</v>
      </c>
      <c r="H333" t="s">
        <v>806</v>
      </c>
      <c r="I333" t="s">
        <v>777</v>
      </c>
      <c r="J333" t="s">
        <v>776</v>
      </c>
      <c r="K333" t="str">
        <f t="shared" si="5"/>
        <v>PharmaYesExpressSINYULSGCAAPACAMERICAS</v>
      </c>
      <c r="L333" t="s">
        <v>472</v>
      </c>
    </row>
    <row r="334" spans="2:12">
      <c r="B334" t="s">
        <v>20</v>
      </c>
      <c r="C334" t="s">
        <v>472</v>
      </c>
      <c r="D334" t="s">
        <v>22</v>
      </c>
      <c r="E334" t="s">
        <v>106</v>
      </c>
      <c r="F334" t="s">
        <v>37</v>
      </c>
      <c r="G334" t="s">
        <v>816</v>
      </c>
      <c r="H334" t="s">
        <v>799</v>
      </c>
      <c r="I334" t="s">
        <v>777</v>
      </c>
      <c r="J334" t="s">
        <v>776</v>
      </c>
      <c r="K334" t="str">
        <f t="shared" si="5"/>
        <v>PharmaYesExpressSYDLAXAUUSAPACAMERICAS</v>
      </c>
      <c r="L334" t="s">
        <v>472</v>
      </c>
    </row>
    <row r="335" spans="2:12">
      <c r="B335" t="s">
        <v>20</v>
      </c>
      <c r="C335" t="s">
        <v>472</v>
      </c>
      <c r="D335" t="s">
        <v>22</v>
      </c>
      <c r="E335" t="s">
        <v>106</v>
      </c>
      <c r="F335" t="s">
        <v>27</v>
      </c>
      <c r="G335" t="s">
        <v>816</v>
      </c>
      <c r="H335" t="s">
        <v>810</v>
      </c>
      <c r="I335" t="s">
        <v>777</v>
      </c>
      <c r="J335" t="s">
        <v>777</v>
      </c>
      <c r="K335" t="str">
        <f t="shared" si="5"/>
        <v>PharmaYesExpressSYDSINAUSGAPACAPAC</v>
      </c>
      <c r="L335" t="s">
        <v>472</v>
      </c>
    </row>
    <row r="336" spans="2:12">
      <c r="B336" t="s">
        <v>20</v>
      </c>
      <c r="C336" t="s">
        <v>472</v>
      </c>
      <c r="D336" t="s">
        <v>22</v>
      </c>
      <c r="E336" t="s">
        <v>360</v>
      </c>
      <c r="F336" t="s">
        <v>112</v>
      </c>
      <c r="G336" t="s">
        <v>804</v>
      </c>
      <c r="H336" t="s">
        <v>803</v>
      </c>
      <c r="I336" t="s">
        <v>777</v>
      </c>
      <c r="J336" t="s">
        <v>778</v>
      </c>
      <c r="K336" t="str">
        <f t="shared" si="5"/>
        <v>PharmaYesExpressTBSBRUGEBEAPACEMEA</v>
      </c>
      <c r="L336" t="s">
        <v>472</v>
      </c>
    </row>
    <row r="337" spans="2:12">
      <c r="B337" t="s">
        <v>20</v>
      </c>
      <c r="C337" t="s">
        <v>472</v>
      </c>
      <c r="D337" t="s">
        <v>22</v>
      </c>
      <c r="E337" t="s">
        <v>360</v>
      </c>
      <c r="F337" t="s">
        <v>51</v>
      </c>
      <c r="G337" t="s">
        <v>804</v>
      </c>
      <c r="H337" t="s">
        <v>800</v>
      </c>
      <c r="I337" t="s">
        <v>777</v>
      </c>
      <c r="J337" t="s">
        <v>778</v>
      </c>
      <c r="K337" t="str">
        <f t="shared" si="5"/>
        <v>PharmaYesExpressTBSFRAGEDEAPACEMEA</v>
      </c>
      <c r="L337" t="s">
        <v>472</v>
      </c>
    </row>
    <row r="338" spans="2:12">
      <c r="B338" t="s">
        <v>20</v>
      </c>
      <c r="C338" t="s">
        <v>472</v>
      </c>
      <c r="D338" t="s">
        <v>22</v>
      </c>
      <c r="E338" t="s">
        <v>360</v>
      </c>
      <c r="F338" t="s">
        <v>269</v>
      </c>
      <c r="G338" t="s">
        <v>804</v>
      </c>
      <c r="H338" t="s">
        <v>807</v>
      </c>
      <c r="I338" t="s">
        <v>777</v>
      </c>
      <c r="J338" t="s">
        <v>778</v>
      </c>
      <c r="K338" t="str">
        <f t="shared" si="5"/>
        <v>PharmaYesExpressTBSGVAGECHAPACEMEA</v>
      </c>
      <c r="L338" t="s">
        <v>472</v>
      </c>
    </row>
    <row r="339" spans="2:12">
      <c r="B339" t="s">
        <v>20</v>
      </c>
      <c r="C339" t="s">
        <v>472</v>
      </c>
      <c r="D339" t="s">
        <v>22</v>
      </c>
      <c r="E339" t="s">
        <v>360</v>
      </c>
      <c r="F339" t="s">
        <v>86</v>
      </c>
      <c r="G339" t="s">
        <v>804</v>
      </c>
      <c r="H339" t="s">
        <v>795</v>
      </c>
      <c r="I339" t="s">
        <v>777</v>
      </c>
      <c r="J339" t="s">
        <v>778</v>
      </c>
      <c r="K339" t="str">
        <f t="shared" si="5"/>
        <v>PharmaYesExpressTBSLHRGEGBAPACEMEA</v>
      </c>
      <c r="L339" t="s">
        <v>472</v>
      </c>
    </row>
    <row r="340" spans="2:12">
      <c r="B340" t="s">
        <v>20</v>
      </c>
      <c r="C340" t="s">
        <v>472</v>
      </c>
      <c r="D340" t="s">
        <v>22</v>
      </c>
      <c r="E340" t="s">
        <v>29</v>
      </c>
      <c r="F340" t="s">
        <v>37</v>
      </c>
      <c r="G340" t="s">
        <v>811</v>
      </c>
      <c r="H340" t="s">
        <v>799</v>
      </c>
      <c r="I340" t="s">
        <v>777</v>
      </c>
      <c r="J340" t="s">
        <v>776</v>
      </c>
      <c r="K340" t="str">
        <f t="shared" si="5"/>
        <v>PharmaYesExpressTPELAXTWUSAPACAMERICAS</v>
      </c>
      <c r="L340" t="s">
        <v>472</v>
      </c>
    </row>
    <row r="341" spans="2:12">
      <c r="B341" t="s">
        <v>20</v>
      </c>
      <c r="C341" t="s">
        <v>472</v>
      </c>
      <c r="D341" t="s">
        <v>22</v>
      </c>
      <c r="E341" t="s">
        <v>29</v>
      </c>
      <c r="F341" t="s">
        <v>181</v>
      </c>
      <c r="G341" t="s">
        <v>811</v>
      </c>
      <c r="H341" t="s">
        <v>808</v>
      </c>
      <c r="I341" t="s">
        <v>777</v>
      </c>
      <c r="J341" t="s">
        <v>777</v>
      </c>
      <c r="K341" t="str">
        <f t="shared" si="5"/>
        <v>PharmaYesExpressTPENRTTWJPAPACAPAC</v>
      </c>
      <c r="L341" t="s">
        <v>472</v>
      </c>
    </row>
    <row r="342" spans="2:12">
      <c r="B342" t="s">
        <v>20</v>
      </c>
      <c r="C342" t="s">
        <v>472</v>
      </c>
      <c r="D342" t="s">
        <v>22</v>
      </c>
      <c r="E342" t="s">
        <v>29</v>
      </c>
      <c r="F342" t="s">
        <v>27</v>
      </c>
      <c r="G342" t="s">
        <v>811</v>
      </c>
      <c r="H342" t="s">
        <v>810</v>
      </c>
      <c r="I342" t="s">
        <v>777</v>
      </c>
      <c r="J342" t="s">
        <v>777</v>
      </c>
      <c r="K342" t="str">
        <f t="shared" si="5"/>
        <v>PharmaYesExpressTPESINTWSGAPACAPAC</v>
      </c>
      <c r="L342" t="s">
        <v>472</v>
      </c>
    </row>
    <row r="343" spans="2:12">
      <c r="B343" t="s">
        <v>20</v>
      </c>
      <c r="C343" t="s">
        <v>472</v>
      </c>
      <c r="D343" t="s">
        <v>22</v>
      </c>
      <c r="E343" t="s">
        <v>483</v>
      </c>
      <c r="F343" t="s">
        <v>116</v>
      </c>
      <c r="G343" t="s">
        <v>815</v>
      </c>
      <c r="H343" t="s">
        <v>815</v>
      </c>
      <c r="I343" t="s">
        <v>776</v>
      </c>
      <c r="J343" t="s">
        <v>776</v>
      </c>
      <c r="K343" t="str">
        <f t="shared" si="5"/>
        <v>PharmaYesExpressVERMEXMXMXAMERICASAMERICAS</v>
      </c>
      <c r="L343" t="s">
        <v>472</v>
      </c>
    </row>
    <row r="344" spans="2:12">
      <c r="B344" t="s">
        <v>20</v>
      </c>
      <c r="C344" t="s">
        <v>472</v>
      </c>
      <c r="D344" t="s">
        <v>22</v>
      </c>
      <c r="E344" t="s">
        <v>124</v>
      </c>
      <c r="F344" t="s">
        <v>123</v>
      </c>
      <c r="G344" t="s">
        <v>807</v>
      </c>
      <c r="H344" t="s">
        <v>799</v>
      </c>
      <c r="I344" t="s">
        <v>778</v>
      </c>
      <c r="J344" t="s">
        <v>776</v>
      </c>
      <c r="K344" t="str">
        <f t="shared" si="5"/>
        <v>PharmaYesExpressZRHPHLCHUSEMEAAMERICAS</v>
      </c>
      <c r="L344" t="s">
        <v>472</v>
      </c>
    </row>
    <row r="345" spans="2:12">
      <c r="B345" t="s">
        <v>20</v>
      </c>
      <c r="C345" t="s">
        <v>472</v>
      </c>
      <c r="D345" t="s">
        <v>36</v>
      </c>
      <c r="E345" t="s">
        <v>55</v>
      </c>
      <c r="F345" t="s">
        <v>27</v>
      </c>
      <c r="G345" t="s">
        <v>816</v>
      </c>
      <c r="H345" t="s">
        <v>810</v>
      </c>
      <c r="I345" t="s">
        <v>777</v>
      </c>
      <c r="J345" t="s">
        <v>777</v>
      </c>
      <c r="K345" t="str">
        <f t="shared" si="5"/>
        <v>PharmaYesStandardBNESINAUSGAPACAPAC</v>
      </c>
      <c r="L345" t="s">
        <v>472</v>
      </c>
    </row>
    <row r="346" spans="2:12">
      <c r="B346" t="s">
        <v>20</v>
      </c>
      <c r="C346" t="s">
        <v>472</v>
      </c>
      <c r="D346" t="s">
        <v>36</v>
      </c>
      <c r="E346" t="s">
        <v>110</v>
      </c>
      <c r="F346" t="s">
        <v>29</v>
      </c>
      <c r="G346" t="s">
        <v>809</v>
      </c>
      <c r="H346" t="s">
        <v>811</v>
      </c>
      <c r="I346" t="s">
        <v>777</v>
      </c>
      <c r="J346" t="s">
        <v>777</v>
      </c>
      <c r="K346" t="str">
        <f t="shared" si="5"/>
        <v>PharmaYesStandardICNTPEKRTWAPACAPAC</v>
      </c>
      <c r="L346" t="s">
        <v>472</v>
      </c>
    </row>
    <row r="347" spans="2:12">
      <c r="B347" t="s">
        <v>20</v>
      </c>
      <c r="C347" t="s">
        <v>472</v>
      </c>
      <c r="D347" t="s">
        <v>36</v>
      </c>
      <c r="E347" t="s">
        <v>205</v>
      </c>
      <c r="F347" t="s">
        <v>106</v>
      </c>
      <c r="G347" t="s">
        <v>1035</v>
      </c>
      <c r="H347" t="s">
        <v>816</v>
      </c>
      <c r="I347" t="s">
        <v>777</v>
      </c>
      <c r="J347" t="s">
        <v>777</v>
      </c>
      <c r="K347" t="str">
        <f t="shared" si="5"/>
        <v>PharmaYesStandardMNLSYDPHAUAPACAPAC</v>
      </c>
      <c r="L347" t="s">
        <v>472</v>
      </c>
    </row>
    <row r="348" spans="2:12">
      <c r="B348" t="s">
        <v>20</v>
      </c>
      <c r="C348" t="s">
        <v>472</v>
      </c>
      <c r="D348" t="s">
        <v>36</v>
      </c>
      <c r="E348" t="s">
        <v>227</v>
      </c>
      <c r="F348" t="s">
        <v>27</v>
      </c>
      <c r="G348" t="s">
        <v>816</v>
      </c>
      <c r="H348" t="s">
        <v>810</v>
      </c>
      <c r="I348" t="s">
        <v>777</v>
      </c>
      <c r="J348" t="s">
        <v>777</v>
      </c>
      <c r="K348" t="str">
        <f t="shared" si="5"/>
        <v>PharmaYesStandardPERSINAUSGAPACAPAC</v>
      </c>
      <c r="L348" t="s">
        <v>472</v>
      </c>
    </row>
    <row r="349" spans="2:12">
      <c r="B349" t="s">
        <v>20</v>
      </c>
      <c r="C349" t="s">
        <v>472</v>
      </c>
      <c r="D349" t="s">
        <v>36</v>
      </c>
      <c r="E349" t="s">
        <v>106</v>
      </c>
      <c r="F349" t="s">
        <v>37</v>
      </c>
      <c r="G349" t="s">
        <v>816</v>
      </c>
      <c r="H349" t="s">
        <v>799</v>
      </c>
      <c r="I349" t="s">
        <v>777</v>
      </c>
      <c r="J349" t="s">
        <v>776</v>
      </c>
      <c r="K349" t="str">
        <f t="shared" si="5"/>
        <v>PharmaYesStandardSYDLAXAUUSAPACAMERICAS</v>
      </c>
      <c r="L349" t="s">
        <v>472</v>
      </c>
    </row>
    <row r="350" spans="2:12">
      <c r="B350" t="s">
        <v>20</v>
      </c>
      <c r="C350" t="s">
        <v>472</v>
      </c>
      <c r="D350" t="s">
        <v>36</v>
      </c>
      <c r="E350" t="s">
        <v>106</v>
      </c>
      <c r="F350" t="s">
        <v>27</v>
      </c>
      <c r="G350" t="s">
        <v>816</v>
      </c>
      <c r="H350" t="s">
        <v>810</v>
      </c>
      <c r="I350" t="s">
        <v>777</v>
      </c>
      <c r="J350" t="s">
        <v>777</v>
      </c>
      <c r="K350" t="str">
        <f t="shared" si="5"/>
        <v>PharmaYesStandardSYDSINAUSGAPACAPAC</v>
      </c>
      <c r="L350" t="s">
        <v>472</v>
      </c>
    </row>
    <row r="351" spans="2:12">
      <c r="B351" t="s">
        <v>30</v>
      </c>
      <c r="C351" t="s">
        <v>21</v>
      </c>
      <c r="D351" t="s">
        <v>22</v>
      </c>
      <c r="E351" t="s">
        <v>39</v>
      </c>
      <c r="F351" t="s">
        <v>23</v>
      </c>
      <c r="G351" t="s">
        <v>799</v>
      </c>
      <c r="H351" t="s">
        <v>799</v>
      </c>
      <c r="I351" t="s">
        <v>776</v>
      </c>
      <c r="J351" t="s">
        <v>776</v>
      </c>
      <c r="K351" t="str">
        <f t="shared" si="5"/>
        <v>RadiopharmaNoExpressBOSATLUSUSAMERICASAMERICAS</v>
      </c>
      <c r="L351" t="s">
        <v>472</v>
      </c>
    </row>
    <row r="352" spans="2:12">
      <c r="B352" t="s">
        <v>30</v>
      </c>
      <c r="C352" t="s">
        <v>21</v>
      </c>
      <c r="D352" t="s">
        <v>22</v>
      </c>
      <c r="E352" t="s">
        <v>39</v>
      </c>
      <c r="F352" t="s">
        <v>71</v>
      </c>
      <c r="G352" t="s">
        <v>799</v>
      </c>
      <c r="H352" t="s">
        <v>799</v>
      </c>
      <c r="I352" t="s">
        <v>776</v>
      </c>
      <c r="J352" t="s">
        <v>776</v>
      </c>
      <c r="K352" t="str">
        <f t="shared" si="5"/>
        <v>RadiopharmaNoExpressBOSCLTUSUSAMERICASAMERICAS</v>
      </c>
      <c r="L352" t="s">
        <v>472</v>
      </c>
    </row>
    <row r="353" spans="2:12">
      <c r="B353" t="s">
        <v>30</v>
      </c>
      <c r="C353" t="s">
        <v>21</v>
      </c>
      <c r="D353" t="s">
        <v>22</v>
      </c>
      <c r="E353" t="s">
        <v>39</v>
      </c>
      <c r="F353" t="s">
        <v>45</v>
      </c>
      <c r="G353" t="s">
        <v>799</v>
      </c>
      <c r="H353" t="s">
        <v>799</v>
      </c>
      <c r="I353" t="s">
        <v>776</v>
      </c>
      <c r="J353" t="s">
        <v>776</v>
      </c>
      <c r="K353" t="str">
        <f t="shared" si="5"/>
        <v>RadiopharmaNoExpressBOSDFWUSUSAMERICASAMERICAS</v>
      </c>
      <c r="L353" t="s">
        <v>472</v>
      </c>
    </row>
    <row r="354" spans="2:12">
      <c r="B354" t="s">
        <v>30</v>
      </c>
      <c r="C354" t="s">
        <v>21</v>
      </c>
      <c r="D354" t="s">
        <v>22</v>
      </c>
      <c r="E354" t="s">
        <v>39</v>
      </c>
      <c r="F354" t="s">
        <v>40</v>
      </c>
      <c r="G354" t="s">
        <v>799</v>
      </c>
      <c r="H354" t="s">
        <v>799</v>
      </c>
      <c r="I354" t="s">
        <v>776</v>
      </c>
      <c r="J354" t="s">
        <v>776</v>
      </c>
      <c r="K354" t="str">
        <f t="shared" si="5"/>
        <v>RadiopharmaNoExpressBOSDTWUSUSAMERICASAMERICAS</v>
      </c>
      <c r="L354" t="s">
        <v>472</v>
      </c>
    </row>
    <row r="355" spans="2:12">
      <c r="B355" t="s">
        <v>30</v>
      </c>
      <c r="C355" t="s">
        <v>21</v>
      </c>
      <c r="D355" t="s">
        <v>22</v>
      </c>
      <c r="E355" t="s">
        <v>39</v>
      </c>
      <c r="F355" t="s">
        <v>33</v>
      </c>
      <c r="G355" t="s">
        <v>799</v>
      </c>
      <c r="H355" t="s">
        <v>799</v>
      </c>
      <c r="I355" t="s">
        <v>776</v>
      </c>
      <c r="J355" t="s">
        <v>776</v>
      </c>
      <c r="K355" t="str">
        <f t="shared" si="5"/>
        <v>RadiopharmaNoExpressBOSIAHUSUSAMERICASAMERICAS</v>
      </c>
      <c r="L355" t="s">
        <v>472</v>
      </c>
    </row>
    <row r="356" spans="2:12">
      <c r="B356" t="s">
        <v>30</v>
      </c>
      <c r="C356" t="s">
        <v>21</v>
      </c>
      <c r="D356" t="s">
        <v>22</v>
      </c>
      <c r="E356" t="s">
        <v>39</v>
      </c>
      <c r="F356" t="s">
        <v>37</v>
      </c>
      <c r="G356" t="s">
        <v>799</v>
      </c>
      <c r="H356" t="s">
        <v>799</v>
      </c>
      <c r="I356" t="s">
        <v>776</v>
      </c>
      <c r="J356" t="s">
        <v>776</v>
      </c>
      <c r="K356" t="str">
        <f t="shared" si="5"/>
        <v>RadiopharmaNoExpressBOSLAXUSUSAMERICASAMERICAS</v>
      </c>
      <c r="L356" t="s">
        <v>472</v>
      </c>
    </row>
    <row r="357" spans="2:12">
      <c r="B357" t="s">
        <v>30</v>
      </c>
      <c r="C357" t="s">
        <v>21</v>
      </c>
      <c r="D357" t="s">
        <v>22</v>
      </c>
      <c r="E357" t="s">
        <v>39</v>
      </c>
      <c r="F357" t="s">
        <v>32</v>
      </c>
      <c r="G357" t="s">
        <v>799</v>
      </c>
      <c r="H357" t="s">
        <v>799</v>
      </c>
      <c r="I357" t="s">
        <v>776</v>
      </c>
      <c r="J357" t="s">
        <v>776</v>
      </c>
      <c r="K357" t="str">
        <f t="shared" si="5"/>
        <v>RadiopharmaNoExpressBOSORDUSUSAMERICASAMERICAS</v>
      </c>
      <c r="L357" t="s">
        <v>472</v>
      </c>
    </row>
    <row r="358" spans="2:12">
      <c r="B358" t="s">
        <v>30</v>
      </c>
      <c r="C358" t="s">
        <v>21</v>
      </c>
      <c r="D358" t="s">
        <v>22</v>
      </c>
      <c r="E358" t="s">
        <v>39</v>
      </c>
      <c r="F358" t="s">
        <v>53</v>
      </c>
      <c r="G358" t="s">
        <v>799</v>
      </c>
      <c r="H358" t="s">
        <v>799</v>
      </c>
      <c r="I358" t="s">
        <v>776</v>
      </c>
      <c r="J358" t="s">
        <v>776</v>
      </c>
      <c r="K358" t="str">
        <f t="shared" si="5"/>
        <v>RadiopharmaNoExpressBOSPHXUSUSAMERICASAMERICAS</v>
      </c>
      <c r="L358" t="s">
        <v>472</v>
      </c>
    </row>
    <row r="359" spans="2:12">
      <c r="B359" t="s">
        <v>30</v>
      </c>
      <c r="C359" t="s">
        <v>21</v>
      </c>
      <c r="D359" t="s">
        <v>22</v>
      </c>
      <c r="E359" t="s">
        <v>40</v>
      </c>
      <c r="F359" t="s">
        <v>39</v>
      </c>
      <c r="G359" t="s">
        <v>799</v>
      </c>
      <c r="H359" t="s">
        <v>799</v>
      </c>
      <c r="I359" t="s">
        <v>776</v>
      </c>
      <c r="J359" t="s">
        <v>776</v>
      </c>
      <c r="K359" t="str">
        <f t="shared" si="5"/>
        <v>RadiopharmaNoExpressDTWBOSUSUSAMERICASAMERICAS</v>
      </c>
      <c r="L359" t="s">
        <v>472</v>
      </c>
    </row>
    <row r="360" spans="2:12">
      <c r="B360" t="s">
        <v>30</v>
      </c>
      <c r="C360" t="s">
        <v>21</v>
      </c>
      <c r="D360" t="s">
        <v>22</v>
      </c>
      <c r="E360" t="s">
        <v>31</v>
      </c>
      <c r="F360" t="s">
        <v>23</v>
      </c>
      <c r="G360" t="s">
        <v>799</v>
      </c>
      <c r="H360" t="s">
        <v>799</v>
      </c>
      <c r="I360" t="s">
        <v>776</v>
      </c>
      <c r="J360" t="s">
        <v>776</v>
      </c>
      <c r="K360" t="str">
        <f t="shared" si="5"/>
        <v>RadiopharmaNoExpressEWRATLUSUSAMERICASAMERICAS</v>
      </c>
      <c r="L360" t="s">
        <v>472</v>
      </c>
    </row>
    <row r="361" spans="2:12">
      <c r="B361" t="s">
        <v>30</v>
      </c>
      <c r="C361" t="s">
        <v>21</v>
      </c>
      <c r="D361" t="s">
        <v>22</v>
      </c>
      <c r="E361" t="s">
        <v>31</v>
      </c>
      <c r="F361" t="s">
        <v>64</v>
      </c>
      <c r="G361" t="s">
        <v>799</v>
      </c>
      <c r="H361" t="s">
        <v>799</v>
      </c>
      <c r="I361" t="s">
        <v>776</v>
      </c>
      <c r="J361" t="s">
        <v>776</v>
      </c>
      <c r="K361" t="str">
        <f t="shared" si="5"/>
        <v>RadiopharmaNoExpressEWRCLEUSUSAMERICASAMERICAS</v>
      </c>
      <c r="L361" t="s">
        <v>472</v>
      </c>
    </row>
    <row r="362" spans="2:12">
      <c r="B362" t="s">
        <v>30</v>
      </c>
      <c r="C362" t="s">
        <v>21</v>
      </c>
      <c r="D362" t="s">
        <v>22</v>
      </c>
      <c r="E362" t="s">
        <v>31</v>
      </c>
      <c r="F362" t="s">
        <v>71</v>
      </c>
      <c r="G362" t="s">
        <v>799</v>
      </c>
      <c r="H362" t="s">
        <v>799</v>
      </c>
      <c r="I362" t="s">
        <v>776</v>
      </c>
      <c r="J362" t="s">
        <v>776</v>
      </c>
      <c r="K362" t="str">
        <f t="shared" si="5"/>
        <v>RadiopharmaNoExpressEWRCLTUSUSAMERICASAMERICAS</v>
      </c>
      <c r="L362" t="s">
        <v>472</v>
      </c>
    </row>
    <row r="363" spans="2:12">
      <c r="B363" t="s">
        <v>30</v>
      </c>
      <c r="C363" t="s">
        <v>21</v>
      </c>
      <c r="D363" t="s">
        <v>22</v>
      </c>
      <c r="E363" t="s">
        <v>31</v>
      </c>
      <c r="F363" t="s">
        <v>48</v>
      </c>
      <c r="G363" t="s">
        <v>799</v>
      </c>
      <c r="H363" t="s">
        <v>799</v>
      </c>
      <c r="I363" t="s">
        <v>776</v>
      </c>
      <c r="J363" t="s">
        <v>776</v>
      </c>
      <c r="K363" t="str">
        <f t="shared" si="5"/>
        <v>RadiopharmaNoExpressEWRDENUSUSAMERICASAMERICAS</v>
      </c>
      <c r="L363" t="s">
        <v>472</v>
      </c>
    </row>
    <row r="364" spans="2:12">
      <c r="B364" t="s">
        <v>30</v>
      </c>
      <c r="C364" t="s">
        <v>21</v>
      </c>
      <c r="D364" t="s">
        <v>22</v>
      </c>
      <c r="E364" t="s">
        <v>31</v>
      </c>
      <c r="F364" t="s">
        <v>45</v>
      </c>
      <c r="G364" t="s">
        <v>799</v>
      </c>
      <c r="H364" t="s">
        <v>799</v>
      </c>
      <c r="I364" t="s">
        <v>776</v>
      </c>
      <c r="J364" t="s">
        <v>776</v>
      </c>
      <c r="K364" t="str">
        <f t="shared" si="5"/>
        <v>RadiopharmaNoExpressEWRDFWUSUSAMERICASAMERICAS</v>
      </c>
      <c r="L364" t="s">
        <v>472</v>
      </c>
    </row>
    <row r="365" spans="2:12">
      <c r="B365" t="s">
        <v>30</v>
      </c>
      <c r="C365" t="s">
        <v>21</v>
      </c>
      <c r="D365" t="s">
        <v>22</v>
      </c>
      <c r="E365" t="s">
        <v>31</v>
      </c>
      <c r="F365" t="s">
        <v>33</v>
      </c>
      <c r="G365" t="s">
        <v>799</v>
      </c>
      <c r="H365" t="s">
        <v>799</v>
      </c>
      <c r="I365" t="s">
        <v>776</v>
      </c>
      <c r="J365" t="s">
        <v>776</v>
      </c>
      <c r="K365" t="str">
        <f t="shared" si="5"/>
        <v>RadiopharmaNoExpressEWRIAHUSUSAMERICASAMERICAS</v>
      </c>
      <c r="L365" t="s">
        <v>472</v>
      </c>
    </row>
    <row r="366" spans="2:12">
      <c r="B366" t="s">
        <v>30</v>
      </c>
      <c r="C366" t="s">
        <v>21</v>
      </c>
      <c r="D366" t="s">
        <v>22</v>
      </c>
      <c r="E366" t="s">
        <v>31</v>
      </c>
      <c r="F366" t="s">
        <v>37</v>
      </c>
      <c r="G366" t="s">
        <v>799</v>
      </c>
      <c r="H366" t="s">
        <v>799</v>
      </c>
      <c r="I366" t="s">
        <v>776</v>
      </c>
      <c r="J366" t="s">
        <v>776</v>
      </c>
      <c r="K366" t="str">
        <f t="shared" si="5"/>
        <v>RadiopharmaNoExpressEWRLAXUSUSAMERICASAMERICAS</v>
      </c>
      <c r="L366" t="s">
        <v>472</v>
      </c>
    </row>
    <row r="367" spans="2:12">
      <c r="B367" t="s">
        <v>30</v>
      </c>
      <c r="C367" t="s">
        <v>21</v>
      </c>
      <c r="D367" t="s">
        <v>22</v>
      </c>
      <c r="E367" t="s">
        <v>31</v>
      </c>
      <c r="F367" t="s">
        <v>50</v>
      </c>
      <c r="G367" t="s">
        <v>799</v>
      </c>
      <c r="H367" t="s">
        <v>799</v>
      </c>
      <c r="I367" t="s">
        <v>776</v>
      </c>
      <c r="J367" t="s">
        <v>776</v>
      </c>
      <c r="K367" t="str">
        <f t="shared" si="5"/>
        <v>RadiopharmaNoExpressEWRMCOUSUSAMERICASAMERICAS</v>
      </c>
      <c r="L367" t="s">
        <v>472</v>
      </c>
    </row>
    <row r="368" spans="2:12">
      <c r="B368" t="s">
        <v>30</v>
      </c>
      <c r="C368" t="s">
        <v>21</v>
      </c>
      <c r="D368" t="s">
        <v>22</v>
      </c>
      <c r="E368" t="s">
        <v>31</v>
      </c>
      <c r="F368" t="s">
        <v>32</v>
      </c>
      <c r="G368" t="s">
        <v>799</v>
      </c>
      <c r="H368" t="s">
        <v>799</v>
      </c>
      <c r="I368" t="s">
        <v>776</v>
      </c>
      <c r="J368" t="s">
        <v>776</v>
      </c>
      <c r="K368" t="str">
        <f t="shared" si="5"/>
        <v>RadiopharmaNoExpressEWRORDUSUSAMERICASAMERICAS</v>
      </c>
      <c r="L368" t="s">
        <v>472</v>
      </c>
    </row>
    <row r="369" spans="2:12">
      <c r="B369" t="s">
        <v>30</v>
      </c>
      <c r="C369" t="s">
        <v>21</v>
      </c>
      <c r="D369" t="s">
        <v>22</v>
      </c>
      <c r="E369" t="s">
        <v>31</v>
      </c>
      <c r="F369" t="s">
        <v>53</v>
      </c>
      <c r="G369" t="s">
        <v>799</v>
      </c>
      <c r="H369" t="s">
        <v>799</v>
      </c>
      <c r="I369" t="s">
        <v>776</v>
      </c>
      <c r="J369" t="s">
        <v>776</v>
      </c>
      <c r="K369" t="str">
        <f t="shared" si="5"/>
        <v>RadiopharmaNoExpressEWRPHXUSUSAMERICASAMERICAS</v>
      </c>
      <c r="L369" t="s">
        <v>472</v>
      </c>
    </row>
    <row r="370" spans="2:12">
      <c r="B370" t="s">
        <v>30</v>
      </c>
      <c r="C370" t="s">
        <v>21</v>
      </c>
      <c r="D370" t="s">
        <v>22</v>
      </c>
      <c r="E370" t="s">
        <v>31</v>
      </c>
      <c r="F370" t="s">
        <v>59</v>
      </c>
      <c r="G370" t="s">
        <v>799</v>
      </c>
      <c r="H370" t="s">
        <v>799</v>
      </c>
      <c r="I370" t="s">
        <v>776</v>
      </c>
      <c r="J370" t="s">
        <v>776</v>
      </c>
      <c r="K370" t="str">
        <f t="shared" si="5"/>
        <v>RadiopharmaNoExpressEWRSEAUSUSAMERICASAMERICAS</v>
      </c>
      <c r="L370" t="s">
        <v>472</v>
      </c>
    </row>
    <row r="371" spans="2:12">
      <c r="B371" t="s">
        <v>30</v>
      </c>
      <c r="C371" t="s">
        <v>21</v>
      </c>
      <c r="D371" t="s">
        <v>22</v>
      </c>
      <c r="E371" t="s">
        <v>31</v>
      </c>
      <c r="F371" t="s">
        <v>49</v>
      </c>
      <c r="G371" t="s">
        <v>799</v>
      </c>
      <c r="H371" t="s">
        <v>799</v>
      </c>
      <c r="I371" t="s">
        <v>776</v>
      </c>
      <c r="J371" t="s">
        <v>776</v>
      </c>
      <c r="K371" t="str">
        <f t="shared" si="5"/>
        <v>RadiopharmaNoExpressEWRSFOUSUSAMERICASAMERICAS</v>
      </c>
      <c r="L371" t="s">
        <v>472</v>
      </c>
    </row>
    <row r="372" spans="2:12">
      <c r="B372" t="s">
        <v>30</v>
      </c>
      <c r="C372" t="s">
        <v>21</v>
      </c>
      <c r="D372" t="s">
        <v>22</v>
      </c>
      <c r="E372" t="s">
        <v>31</v>
      </c>
      <c r="F372" t="s">
        <v>43</v>
      </c>
      <c r="G372" t="s">
        <v>799</v>
      </c>
      <c r="H372" t="s">
        <v>799</v>
      </c>
      <c r="I372" t="s">
        <v>776</v>
      </c>
      <c r="J372" t="s">
        <v>776</v>
      </c>
      <c r="K372" t="str">
        <f t="shared" si="5"/>
        <v>RadiopharmaNoExpressEWRTPAUSUSAMERICASAMERICAS</v>
      </c>
      <c r="L372" t="s">
        <v>472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125C1-9785-426E-A520-2C244C9BA459}">
  <dimension ref="A1:K61"/>
  <sheetViews>
    <sheetView showGridLines="0" topLeftCell="I22" zoomScale="105" workbookViewId="0">
      <selection activeCell="U27" sqref="U27"/>
    </sheetView>
  </sheetViews>
  <sheetFormatPr baseColWidth="10" defaultColWidth="8.83203125" defaultRowHeight="15"/>
  <cols>
    <col min="1" max="2" width="32.33203125" hidden="1" customWidth="1"/>
    <col min="3" max="3" width="5.83203125" hidden="1" customWidth="1"/>
    <col min="4" max="4" width="18.83203125" hidden="1" customWidth="1"/>
    <col min="5" max="5" width="21.6640625" hidden="1" customWidth="1"/>
    <col min="6" max="6" width="0" hidden="1" customWidth="1"/>
    <col min="7" max="7" width="18.83203125" hidden="1" customWidth="1"/>
    <col min="8" max="8" width="21.6640625" hidden="1" customWidth="1"/>
    <col min="10" max="10" width="13.5" bestFit="1" customWidth="1"/>
    <col min="11" max="11" width="27.1640625" bestFit="1" customWidth="1"/>
    <col min="12" max="12" width="5.83203125" bestFit="1" customWidth="1"/>
    <col min="13" max="13" width="6" bestFit="1" customWidth="1"/>
    <col min="14" max="14" width="11.33203125" bestFit="1" customWidth="1"/>
    <col min="15" max="16" width="3" bestFit="1" customWidth="1"/>
    <col min="17" max="23" width="4" bestFit="1" customWidth="1"/>
    <col min="24" max="24" width="13.5" bestFit="1" customWidth="1"/>
    <col min="25" max="25" width="27.1640625" bestFit="1" customWidth="1"/>
    <col min="26" max="37" width="4" bestFit="1" customWidth="1"/>
    <col min="38" max="38" width="13.5" bestFit="1" customWidth="1"/>
    <col min="39" max="39" width="27" bestFit="1" customWidth="1"/>
    <col min="40" max="265" width="4" bestFit="1" customWidth="1"/>
    <col min="266" max="289" width="5" bestFit="1" customWidth="1"/>
    <col min="290" max="290" width="11.33203125" bestFit="1" customWidth="1"/>
    <col min="291" max="291" width="12.1640625" bestFit="1" customWidth="1"/>
    <col min="292" max="292" width="11.33203125" bestFit="1" customWidth="1"/>
  </cols>
  <sheetData>
    <row r="1" spans="1:11">
      <c r="A1" t="s">
        <v>1124</v>
      </c>
    </row>
    <row r="3" spans="1:11">
      <c r="A3" s="23" t="s">
        <v>1118</v>
      </c>
      <c r="B3" t="s">
        <v>1125</v>
      </c>
      <c r="D3" s="23" t="s">
        <v>1118</v>
      </c>
      <c r="E3" t="s">
        <v>472</v>
      </c>
      <c r="G3" s="23" t="s">
        <v>1118</v>
      </c>
      <c r="H3" t="s">
        <v>21</v>
      </c>
      <c r="J3" s="23" t="s">
        <v>774</v>
      </c>
      <c r="K3" t="s">
        <v>778</v>
      </c>
    </row>
    <row r="5" spans="1:11">
      <c r="A5" s="23" t="s">
        <v>1111</v>
      </c>
      <c r="B5" t="s">
        <v>1126</v>
      </c>
      <c r="D5" s="23" t="s">
        <v>1111</v>
      </c>
      <c r="E5" t="s">
        <v>1126</v>
      </c>
      <c r="G5" s="23" t="s">
        <v>1111</v>
      </c>
      <c r="H5" t="s">
        <v>1126</v>
      </c>
      <c r="J5" s="23" t="s">
        <v>1111</v>
      </c>
      <c r="K5" t="s">
        <v>1127</v>
      </c>
    </row>
    <row r="6" spans="1:11">
      <c r="A6" s="24" t="s">
        <v>776</v>
      </c>
      <c r="B6">
        <v>210</v>
      </c>
      <c r="D6" s="24" t="s">
        <v>776</v>
      </c>
      <c r="E6">
        <v>206</v>
      </c>
      <c r="G6" s="24" t="s">
        <v>776</v>
      </c>
      <c r="H6">
        <v>4</v>
      </c>
      <c r="J6" s="24" t="s">
        <v>21</v>
      </c>
      <c r="K6">
        <v>19</v>
      </c>
    </row>
    <row r="7" spans="1:11">
      <c r="A7" s="24" t="s">
        <v>777</v>
      </c>
      <c r="B7">
        <v>93</v>
      </c>
      <c r="D7" s="24" t="s">
        <v>777</v>
      </c>
      <c r="E7">
        <v>73</v>
      </c>
      <c r="G7" s="24" t="s">
        <v>777</v>
      </c>
      <c r="H7">
        <v>20</v>
      </c>
      <c r="J7" s="24" t="s">
        <v>472</v>
      </c>
      <c r="K7">
        <v>91</v>
      </c>
    </row>
    <row r="8" spans="1:11">
      <c r="A8" s="24" t="s">
        <v>778</v>
      </c>
      <c r="B8">
        <v>110</v>
      </c>
      <c r="D8" s="24" t="s">
        <v>778</v>
      </c>
      <c r="E8">
        <v>91</v>
      </c>
      <c r="G8" s="24" t="s">
        <v>778</v>
      </c>
      <c r="H8">
        <v>19</v>
      </c>
      <c r="J8" s="24" t="s">
        <v>1112</v>
      </c>
      <c r="K8">
        <v>110</v>
      </c>
    </row>
    <row r="9" spans="1:11">
      <c r="A9" s="24" t="s">
        <v>1112</v>
      </c>
      <c r="B9">
        <v>413</v>
      </c>
      <c r="D9" s="24" t="s">
        <v>1112</v>
      </c>
      <c r="E9">
        <v>370</v>
      </c>
      <c r="G9" s="24" t="s">
        <v>1112</v>
      </c>
      <c r="H9">
        <v>43</v>
      </c>
    </row>
    <row r="12" spans="1:11">
      <c r="A12" t="s">
        <v>1119</v>
      </c>
    </row>
    <row r="14" spans="1:11">
      <c r="A14" s="23" t="s">
        <v>1111</v>
      </c>
      <c r="B14" t="s">
        <v>1120</v>
      </c>
    </row>
    <row r="15" spans="1:11">
      <c r="A15" s="24" t="s">
        <v>909</v>
      </c>
      <c r="B15">
        <v>232</v>
      </c>
    </row>
    <row r="16" spans="1:11">
      <c r="A16" s="24" t="s">
        <v>940</v>
      </c>
      <c r="B16">
        <v>171</v>
      </c>
    </row>
    <row r="17" spans="1:2">
      <c r="A17" s="24" t="s">
        <v>880</v>
      </c>
      <c r="B17">
        <v>103</v>
      </c>
    </row>
    <row r="18" spans="1:2">
      <c r="A18" s="24" t="s">
        <v>991</v>
      </c>
      <c r="B18">
        <v>100</v>
      </c>
    </row>
    <row r="19" spans="1:2">
      <c r="A19" s="24" t="s">
        <v>1110</v>
      </c>
      <c r="B19">
        <v>98</v>
      </c>
    </row>
    <row r="20" spans="1:2">
      <c r="A20" s="24" t="s">
        <v>919</v>
      </c>
      <c r="B20">
        <v>89</v>
      </c>
    </row>
    <row r="21" spans="1:2">
      <c r="A21" s="24" t="s">
        <v>1012</v>
      </c>
      <c r="B21">
        <v>71</v>
      </c>
    </row>
    <row r="22" spans="1:2">
      <c r="A22" s="24" t="s">
        <v>1079</v>
      </c>
      <c r="B22">
        <v>71</v>
      </c>
    </row>
    <row r="23" spans="1:2">
      <c r="A23" s="24" t="s">
        <v>1053</v>
      </c>
      <c r="B23">
        <v>56</v>
      </c>
    </row>
    <row r="24" spans="1:2">
      <c r="A24" s="24" t="s">
        <v>939</v>
      </c>
      <c r="B24">
        <v>56</v>
      </c>
    </row>
    <row r="25" spans="1:2">
      <c r="A25" s="24" t="s">
        <v>1076</v>
      </c>
      <c r="B25">
        <v>51</v>
      </c>
    </row>
    <row r="26" spans="1:2">
      <c r="A26" s="24" t="s">
        <v>1005</v>
      </c>
      <c r="B26">
        <v>46</v>
      </c>
    </row>
    <row r="27" spans="1:2">
      <c r="A27" s="24" t="s">
        <v>858</v>
      </c>
      <c r="B27">
        <v>21</v>
      </c>
    </row>
    <row r="28" spans="1:2">
      <c r="A28" s="24" t="s">
        <v>1100</v>
      </c>
      <c r="B28">
        <v>19</v>
      </c>
    </row>
    <row r="29" spans="1:2">
      <c r="A29" s="24" t="s">
        <v>960</v>
      </c>
      <c r="B29">
        <v>18</v>
      </c>
    </row>
    <row r="30" spans="1:2">
      <c r="A30" s="24" t="s">
        <v>1010</v>
      </c>
      <c r="B30">
        <v>5</v>
      </c>
    </row>
    <row r="31" spans="1:2">
      <c r="A31" s="24" t="s">
        <v>1112</v>
      </c>
      <c r="B31">
        <v>1207</v>
      </c>
    </row>
    <row r="33" spans="1:4">
      <c r="A33" s="24" t="s">
        <v>1121</v>
      </c>
    </row>
    <row r="35" spans="1:4">
      <c r="A35" s="23" t="s">
        <v>1111</v>
      </c>
      <c r="B35" t="s">
        <v>1120</v>
      </c>
    </row>
    <row r="36" spans="1:4">
      <c r="A36" s="24" t="s">
        <v>776</v>
      </c>
      <c r="B36">
        <v>661</v>
      </c>
    </row>
    <row r="37" spans="1:4">
      <c r="A37" s="24" t="s">
        <v>777</v>
      </c>
      <c r="B37">
        <v>230</v>
      </c>
    </row>
    <row r="38" spans="1:4">
      <c r="A38" s="24" t="s">
        <v>778</v>
      </c>
      <c r="B38">
        <v>316</v>
      </c>
    </row>
    <row r="39" spans="1:4">
      <c r="A39" s="24" t="s">
        <v>1112</v>
      </c>
      <c r="B39">
        <v>1207</v>
      </c>
    </row>
    <row r="41" spans="1:4">
      <c r="A41" s="24" t="s">
        <v>1122</v>
      </c>
    </row>
    <row r="43" spans="1:4">
      <c r="A43" s="23" t="s">
        <v>1120</v>
      </c>
      <c r="B43" s="23" t="s">
        <v>1123</v>
      </c>
    </row>
    <row r="44" spans="1:4">
      <c r="A44" s="23" t="s">
        <v>1111</v>
      </c>
      <c r="B44" t="s">
        <v>776</v>
      </c>
      <c r="C44" t="s">
        <v>777</v>
      </c>
      <c r="D44" t="s">
        <v>778</v>
      </c>
    </row>
    <row r="45" spans="1:4">
      <c r="A45" s="24" t="s">
        <v>909</v>
      </c>
      <c r="B45">
        <v>199</v>
      </c>
      <c r="C45">
        <v>6</v>
      </c>
      <c r="D45">
        <v>27</v>
      </c>
    </row>
    <row r="46" spans="1:4">
      <c r="A46" s="24" t="s">
        <v>940</v>
      </c>
      <c r="B46">
        <v>143</v>
      </c>
      <c r="C46">
        <v>5</v>
      </c>
      <c r="D46">
        <v>23</v>
      </c>
    </row>
    <row r="47" spans="1:4">
      <c r="A47" s="24" t="s">
        <v>880</v>
      </c>
      <c r="B47">
        <v>40</v>
      </c>
      <c r="C47">
        <v>14</v>
      </c>
      <c r="D47">
        <v>49</v>
      </c>
    </row>
    <row r="48" spans="1:4">
      <c r="A48" s="24" t="s">
        <v>991</v>
      </c>
      <c r="B48">
        <v>11</v>
      </c>
      <c r="C48">
        <v>26</v>
      </c>
      <c r="D48">
        <v>63</v>
      </c>
    </row>
    <row r="49" spans="1:4">
      <c r="A49" s="24" t="s">
        <v>1110</v>
      </c>
      <c r="B49">
        <v>52</v>
      </c>
      <c r="C49">
        <v>8</v>
      </c>
      <c r="D49">
        <v>38</v>
      </c>
    </row>
    <row r="50" spans="1:4">
      <c r="A50" s="24" t="s">
        <v>919</v>
      </c>
      <c r="B50">
        <v>66</v>
      </c>
      <c r="C50">
        <v>7</v>
      </c>
      <c r="D50">
        <v>16</v>
      </c>
    </row>
    <row r="51" spans="1:4">
      <c r="A51" s="24" t="s">
        <v>1012</v>
      </c>
      <c r="B51">
        <v>9</v>
      </c>
      <c r="C51">
        <v>52</v>
      </c>
      <c r="D51">
        <v>10</v>
      </c>
    </row>
    <row r="52" spans="1:4">
      <c r="A52" s="24" t="s">
        <v>1079</v>
      </c>
      <c r="B52">
        <v>11</v>
      </c>
      <c r="C52">
        <v>23</v>
      </c>
      <c r="D52">
        <v>37</v>
      </c>
    </row>
    <row r="53" spans="1:4">
      <c r="A53" s="24" t="s">
        <v>1053</v>
      </c>
      <c r="B53">
        <v>20</v>
      </c>
      <c r="C53">
        <v>32</v>
      </c>
      <c r="D53">
        <v>4</v>
      </c>
    </row>
    <row r="54" spans="1:4">
      <c r="A54" s="24" t="s">
        <v>939</v>
      </c>
      <c r="B54">
        <v>36</v>
      </c>
      <c r="C54">
        <v>4</v>
      </c>
      <c r="D54">
        <v>16</v>
      </c>
    </row>
    <row r="55" spans="1:4">
      <c r="A55" s="24" t="s">
        <v>1076</v>
      </c>
      <c r="B55">
        <v>17</v>
      </c>
      <c r="C55">
        <v>28</v>
      </c>
      <c r="D55">
        <v>6</v>
      </c>
    </row>
    <row r="56" spans="1:4">
      <c r="A56" s="24" t="s">
        <v>1005</v>
      </c>
      <c r="B56">
        <v>26</v>
      </c>
      <c r="C56">
        <v>5</v>
      </c>
      <c r="D56">
        <v>15</v>
      </c>
    </row>
    <row r="57" spans="1:4">
      <c r="A57" s="24" t="s">
        <v>858</v>
      </c>
      <c r="B57">
        <v>6</v>
      </c>
      <c r="C57">
        <v>13</v>
      </c>
      <c r="D57">
        <v>2</v>
      </c>
    </row>
    <row r="58" spans="1:4">
      <c r="A58" s="24" t="s">
        <v>1100</v>
      </c>
      <c r="B58">
        <v>15</v>
      </c>
      <c r="D58">
        <v>4</v>
      </c>
    </row>
    <row r="59" spans="1:4">
      <c r="A59" s="24" t="s">
        <v>960</v>
      </c>
      <c r="B59">
        <v>9</v>
      </c>
      <c r="C59">
        <v>3</v>
      </c>
      <c r="D59">
        <v>6</v>
      </c>
    </row>
    <row r="60" spans="1:4">
      <c r="A60" s="24" t="s">
        <v>1010</v>
      </c>
      <c r="B60">
        <v>1</v>
      </c>
      <c r="C60">
        <v>4</v>
      </c>
    </row>
    <row r="61" spans="1:4">
      <c r="A61" s="24" t="s">
        <v>1112</v>
      </c>
      <c r="B61">
        <v>661</v>
      </c>
      <c r="C61">
        <v>230</v>
      </c>
      <c r="D61">
        <v>316</v>
      </c>
    </row>
  </sheetData>
  <pageMargins left="0.7" right="0.7" top="0.75" bottom="0.75" header="0.3" footer="0.3"/>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0E9BB-26DF-4DAF-865C-D9F6D76FFC76}">
  <sheetPr codeName="Sheet2"/>
  <dimension ref="A1:B2"/>
  <sheetViews>
    <sheetView workbookViewId="0">
      <selection activeCell="B3" sqref="B3"/>
    </sheetView>
  </sheetViews>
  <sheetFormatPr baseColWidth="10" defaultColWidth="8.83203125" defaultRowHeight="15"/>
  <sheetData>
    <row r="1" spans="1:2">
      <c r="A1" t="s">
        <v>472</v>
      </c>
      <c r="B1" t="s">
        <v>791</v>
      </c>
    </row>
    <row r="2" spans="1:2">
      <c r="A2" t="s">
        <v>21</v>
      </c>
      <c r="B2" t="s">
        <v>792</v>
      </c>
    </row>
  </sheetData>
  <phoneticPr fontId="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4C6F5-0FC2-4E33-B12A-E8A1B5D637C7}">
  <sheetPr codeName="Sheet3"/>
  <dimension ref="B2:X17698"/>
  <sheetViews>
    <sheetView showGridLines="0" workbookViewId="0">
      <selection activeCell="B3" sqref="B3"/>
    </sheetView>
  </sheetViews>
  <sheetFormatPr baseColWidth="10" defaultColWidth="13.5" defaultRowHeight="15"/>
  <cols>
    <col min="2" max="2" width="20.1640625" bestFit="1" customWidth="1"/>
    <col min="3" max="3" width="25.83203125" bestFit="1" customWidth="1"/>
    <col min="4" max="4" width="13.33203125" bestFit="1" customWidth="1"/>
    <col min="5" max="6" width="13.33203125" customWidth="1"/>
    <col min="7" max="7" width="15.5" bestFit="1" customWidth="1"/>
    <col min="8" max="8" width="20.6640625" bestFit="1" customWidth="1"/>
    <col min="9" max="9" width="26.5" style="1" bestFit="1" customWidth="1"/>
    <col min="10" max="10" width="9" bestFit="1" customWidth="1"/>
    <col min="11" max="11" width="14.6640625" bestFit="1" customWidth="1"/>
    <col min="12" max="12" width="12.33203125" bestFit="1" customWidth="1"/>
    <col min="13" max="13" width="26" bestFit="1" customWidth="1"/>
    <col min="16" max="19" width="6.33203125" bestFit="1" customWidth="1"/>
    <col min="20" max="22" width="7.33203125" bestFit="1" customWidth="1"/>
    <col min="23" max="23" width="13.33203125" bestFit="1" customWidth="1"/>
  </cols>
  <sheetData>
    <row r="2" spans="2:24">
      <c r="B2" s="32" t="s">
        <v>768</v>
      </c>
      <c r="C2" s="32"/>
      <c r="D2" s="32"/>
      <c r="E2" s="32"/>
      <c r="F2" s="32"/>
      <c r="G2" s="32"/>
      <c r="H2" s="32"/>
      <c r="I2" s="32"/>
    </row>
    <row r="3" spans="2:24">
      <c r="B3" t="s">
        <v>0</v>
      </c>
      <c r="C3" t="s">
        <v>769</v>
      </c>
      <c r="D3" t="s">
        <v>2</v>
      </c>
      <c r="E3" t="s">
        <v>774</v>
      </c>
      <c r="F3" t="s">
        <v>775</v>
      </c>
      <c r="G3" t="s">
        <v>3</v>
      </c>
      <c r="H3" t="s">
        <v>4</v>
      </c>
      <c r="I3" s="1" t="s">
        <v>5</v>
      </c>
      <c r="J3" s="1" t="s">
        <v>770</v>
      </c>
      <c r="K3" t="s">
        <v>6</v>
      </c>
      <c r="L3" t="s">
        <v>7</v>
      </c>
      <c r="M3" t="s">
        <v>8</v>
      </c>
      <c r="N3" t="s">
        <v>9</v>
      </c>
      <c r="O3" t="s">
        <v>10</v>
      </c>
      <c r="P3" t="s">
        <v>11</v>
      </c>
      <c r="Q3" t="s">
        <v>12</v>
      </c>
      <c r="R3" t="s">
        <v>13</v>
      </c>
      <c r="S3" t="s">
        <v>14</v>
      </c>
      <c r="T3" t="s">
        <v>15</v>
      </c>
      <c r="U3" t="s">
        <v>16</v>
      </c>
      <c r="V3" t="s">
        <v>17</v>
      </c>
      <c r="W3" t="s">
        <v>18</v>
      </c>
      <c r="X3" t="s">
        <v>19</v>
      </c>
    </row>
    <row r="4" spans="2:24">
      <c r="B4" t="s">
        <v>35</v>
      </c>
      <c r="C4" t="s">
        <v>21</v>
      </c>
      <c r="D4" t="s">
        <v>36</v>
      </c>
      <c r="E4" t="s">
        <v>778</v>
      </c>
      <c r="F4" t="s">
        <v>778</v>
      </c>
      <c r="G4" t="s">
        <v>81</v>
      </c>
      <c r="H4" t="s">
        <v>135</v>
      </c>
      <c r="I4" s="1">
        <v>2026815.8181800004</v>
      </c>
      <c r="J4" s="1">
        <v>45</v>
      </c>
      <c r="K4">
        <v>1</v>
      </c>
      <c r="L4" t="s">
        <v>25</v>
      </c>
      <c r="M4" s="2">
        <f>+Table3[[#This Row],[CHW]]/Table3[[#This Row],[Count of Airbill Number]]</f>
        <v>45040.351515111121</v>
      </c>
    </row>
    <row r="5" spans="2:24">
      <c r="B5" t="s">
        <v>35</v>
      </c>
      <c r="C5" t="s">
        <v>21</v>
      </c>
      <c r="D5" t="s">
        <v>36</v>
      </c>
      <c r="E5" t="s">
        <v>778</v>
      </c>
      <c r="F5" t="s">
        <v>778</v>
      </c>
      <c r="G5" t="s">
        <v>134</v>
      </c>
      <c r="H5" t="s">
        <v>135</v>
      </c>
      <c r="I5" s="1">
        <v>1899377.7272690004</v>
      </c>
      <c r="J5" s="1">
        <v>69</v>
      </c>
      <c r="K5">
        <v>2</v>
      </c>
      <c r="L5" t="s">
        <v>25</v>
      </c>
      <c r="M5" s="2">
        <f>+Table3[[#This Row],[CHW]]/Table3[[#This Row],[Count of Airbill Number]]</f>
        <v>27527.213438681163</v>
      </c>
    </row>
    <row r="6" spans="2:24">
      <c r="B6" t="s">
        <v>35</v>
      </c>
      <c r="C6" t="s">
        <v>21</v>
      </c>
      <c r="D6" t="s">
        <v>36</v>
      </c>
      <c r="E6" t="s">
        <v>777</v>
      </c>
      <c r="F6" t="s">
        <v>778</v>
      </c>
      <c r="G6" t="s">
        <v>154</v>
      </c>
      <c r="H6" t="s">
        <v>134</v>
      </c>
      <c r="I6" s="1">
        <v>1545029.8181789999</v>
      </c>
      <c r="J6" s="1">
        <v>52</v>
      </c>
      <c r="K6">
        <v>3</v>
      </c>
      <c r="L6" t="s">
        <v>25</v>
      </c>
      <c r="M6" s="2">
        <f>+Table3[[#This Row],[CHW]]/Table3[[#This Row],[Count of Airbill Number]]</f>
        <v>29712.111888057691</v>
      </c>
    </row>
    <row r="7" spans="2:24">
      <c r="B7" t="s">
        <v>20</v>
      </c>
      <c r="C7" t="s">
        <v>21</v>
      </c>
      <c r="D7" t="s">
        <v>22</v>
      </c>
      <c r="E7" t="s">
        <v>777</v>
      </c>
      <c r="F7" t="s">
        <v>776</v>
      </c>
      <c r="G7" t="s">
        <v>110</v>
      </c>
      <c r="H7" t="s">
        <v>37</v>
      </c>
      <c r="I7" s="1">
        <v>1484891.2818169997</v>
      </c>
      <c r="J7" s="1">
        <v>19</v>
      </c>
      <c r="K7">
        <v>4</v>
      </c>
      <c r="L7" t="s">
        <v>25</v>
      </c>
      <c r="M7" s="2">
        <f>+Table3[[#This Row],[CHW]]/Table3[[#This Row],[Count of Airbill Number]]</f>
        <v>78152.172727210505</v>
      </c>
    </row>
    <row r="8" spans="2:24">
      <c r="B8" t="s">
        <v>35</v>
      </c>
      <c r="C8" t="s">
        <v>21</v>
      </c>
      <c r="D8" t="s">
        <v>22</v>
      </c>
      <c r="E8" t="s">
        <v>777</v>
      </c>
      <c r="F8" t="s">
        <v>776</v>
      </c>
      <c r="G8" t="s">
        <v>110</v>
      </c>
      <c r="H8" t="s">
        <v>37</v>
      </c>
      <c r="I8" s="1">
        <v>1350350.7545439997</v>
      </c>
      <c r="J8" s="1">
        <v>40</v>
      </c>
      <c r="K8">
        <v>5</v>
      </c>
      <c r="L8" t="s">
        <v>25</v>
      </c>
      <c r="M8" s="2">
        <f>+Table3[[#This Row],[CHW]]/Table3[[#This Row],[Count of Airbill Number]]</f>
        <v>33758.768863599995</v>
      </c>
    </row>
    <row r="9" spans="2:24">
      <c r="B9" t="s">
        <v>35</v>
      </c>
      <c r="C9" t="s">
        <v>21</v>
      </c>
      <c r="D9" t="s">
        <v>36</v>
      </c>
      <c r="E9" t="s">
        <v>777</v>
      </c>
      <c r="F9" t="s">
        <v>778</v>
      </c>
      <c r="G9" t="s">
        <v>154</v>
      </c>
      <c r="H9" t="s">
        <v>81</v>
      </c>
      <c r="I9" s="1">
        <v>856033.45454499999</v>
      </c>
      <c r="J9" s="1">
        <v>30</v>
      </c>
      <c r="K9">
        <v>6</v>
      </c>
      <c r="L9" t="s">
        <v>25</v>
      </c>
      <c r="M9" s="2">
        <f>+Table3[[#This Row],[CHW]]/Table3[[#This Row],[Count of Airbill Number]]</f>
        <v>28534.448484833334</v>
      </c>
    </row>
    <row r="10" spans="2:24">
      <c r="B10" t="s">
        <v>35</v>
      </c>
      <c r="C10" t="s">
        <v>21</v>
      </c>
      <c r="D10" t="s">
        <v>36</v>
      </c>
      <c r="E10" t="s">
        <v>776</v>
      </c>
      <c r="F10" t="s">
        <v>778</v>
      </c>
      <c r="G10" t="s">
        <v>40</v>
      </c>
      <c r="H10" t="s">
        <v>113</v>
      </c>
      <c r="I10" s="1">
        <v>728579.0726849999</v>
      </c>
      <c r="J10" s="1">
        <v>113</v>
      </c>
      <c r="K10">
        <v>7</v>
      </c>
      <c r="L10" t="s">
        <v>25</v>
      </c>
      <c r="M10" s="2">
        <f>+Table3[[#This Row],[CHW]]/Table3[[#This Row],[Count of Airbill Number]]</f>
        <v>6447.6024131415925</v>
      </c>
    </row>
    <row r="11" spans="2:24">
      <c r="B11" t="s">
        <v>35</v>
      </c>
      <c r="C11" t="s">
        <v>21</v>
      </c>
      <c r="D11" t="s">
        <v>36</v>
      </c>
      <c r="E11" t="s">
        <v>777</v>
      </c>
      <c r="F11" t="s">
        <v>777</v>
      </c>
      <c r="G11" t="s">
        <v>154</v>
      </c>
      <c r="H11" t="s">
        <v>181</v>
      </c>
      <c r="I11" s="1">
        <v>581852.81817999994</v>
      </c>
      <c r="J11" s="1">
        <v>24</v>
      </c>
      <c r="K11">
        <v>8</v>
      </c>
      <c r="L11" t="s">
        <v>25</v>
      </c>
      <c r="M11" s="2">
        <f>+Table3[[#This Row],[CHW]]/Table3[[#This Row],[Count of Airbill Number]]</f>
        <v>24243.867424166663</v>
      </c>
    </row>
    <row r="12" spans="2:24">
      <c r="B12" t="s">
        <v>28</v>
      </c>
      <c r="C12" t="s">
        <v>21</v>
      </c>
      <c r="D12" t="s">
        <v>22</v>
      </c>
      <c r="E12" t="s">
        <v>778</v>
      </c>
      <c r="F12" t="s">
        <v>776</v>
      </c>
      <c r="G12" t="s">
        <v>86</v>
      </c>
      <c r="H12" t="s">
        <v>66</v>
      </c>
      <c r="I12" s="1">
        <v>468105.37272299995</v>
      </c>
      <c r="J12" s="1">
        <v>15</v>
      </c>
      <c r="K12">
        <v>9</v>
      </c>
      <c r="L12" t="s">
        <v>25</v>
      </c>
      <c r="M12" s="2">
        <f>+Table3[[#This Row],[CHW]]/Table3[[#This Row],[Count of Airbill Number]]</f>
        <v>31207.024848199995</v>
      </c>
    </row>
    <row r="13" spans="2:24">
      <c r="B13" t="s">
        <v>35</v>
      </c>
      <c r="C13" t="s">
        <v>21</v>
      </c>
      <c r="D13" t="s">
        <v>36</v>
      </c>
      <c r="E13" t="s">
        <v>777</v>
      </c>
      <c r="F13" t="s">
        <v>778</v>
      </c>
      <c r="G13" t="s">
        <v>97</v>
      </c>
      <c r="H13" t="s">
        <v>81</v>
      </c>
      <c r="I13" s="1">
        <v>460028</v>
      </c>
      <c r="J13" s="1">
        <v>9</v>
      </c>
      <c r="K13">
        <v>10</v>
      </c>
      <c r="L13" t="s">
        <v>25</v>
      </c>
      <c r="M13" s="2">
        <f>+Table3[[#This Row],[CHW]]/Table3[[#This Row],[Count of Airbill Number]]</f>
        <v>51114.222222222219</v>
      </c>
    </row>
    <row r="14" spans="2:24">
      <c r="B14" t="s">
        <v>35</v>
      </c>
      <c r="C14" t="s">
        <v>21</v>
      </c>
      <c r="D14" t="s">
        <v>36</v>
      </c>
      <c r="E14" t="s">
        <v>776</v>
      </c>
      <c r="F14" t="s">
        <v>777</v>
      </c>
      <c r="G14" t="s">
        <v>24</v>
      </c>
      <c r="H14" t="s">
        <v>110</v>
      </c>
      <c r="I14" s="1">
        <v>452593.45453600009</v>
      </c>
      <c r="J14" s="1">
        <v>24</v>
      </c>
      <c r="K14">
        <v>11</v>
      </c>
      <c r="L14" t="s">
        <v>25</v>
      </c>
      <c r="M14" s="2">
        <f>+Table3[[#This Row],[CHW]]/Table3[[#This Row],[Count of Airbill Number]]</f>
        <v>18858.060605666669</v>
      </c>
    </row>
    <row r="15" spans="2:24">
      <c r="B15" t="s">
        <v>35</v>
      </c>
      <c r="C15" t="s">
        <v>21</v>
      </c>
      <c r="D15" t="s">
        <v>36</v>
      </c>
      <c r="E15" t="s">
        <v>777</v>
      </c>
      <c r="F15" t="s">
        <v>777</v>
      </c>
      <c r="G15" t="s">
        <v>154</v>
      </c>
      <c r="H15" t="s">
        <v>97</v>
      </c>
      <c r="I15" s="1">
        <v>362988</v>
      </c>
      <c r="J15" s="1">
        <v>7</v>
      </c>
      <c r="K15">
        <v>12</v>
      </c>
      <c r="L15" t="s">
        <v>25</v>
      </c>
      <c r="M15" s="2">
        <f>+Table3[[#This Row],[CHW]]/Table3[[#This Row],[Count of Airbill Number]]</f>
        <v>51855.428571428572</v>
      </c>
    </row>
    <row r="16" spans="2:24">
      <c r="B16" t="s">
        <v>20</v>
      </c>
      <c r="C16" t="s">
        <v>21</v>
      </c>
      <c r="D16" t="s">
        <v>22</v>
      </c>
      <c r="E16" t="s">
        <v>777</v>
      </c>
      <c r="F16" t="s">
        <v>777</v>
      </c>
      <c r="G16" t="s">
        <v>110</v>
      </c>
      <c r="H16" t="s">
        <v>114</v>
      </c>
      <c r="I16" s="1">
        <v>285354.50000000006</v>
      </c>
      <c r="J16" s="1">
        <v>89</v>
      </c>
      <c r="K16">
        <v>13</v>
      </c>
      <c r="L16" t="s">
        <v>25</v>
      </c>
      <c r="M16" s="2">
        <f>+Table3[[#This Row],[CHW]]/Table3[[#This Row],[Count of Airbill Number]]</f>
        <v>3206.2303370786522</v>
      </c>
    </row>
    <row r="17" spans="2:13">
      <c r="B17" t="s">
        <v>20</v>
      </c>
      <c r="C17" t="s">
        <v>21</v>
      </c>
      <c r="D17" t="s">
        <v>22</v>
      </c>
      <c r="E17" t="s">
        <v>777</v>
      </c>
      <c r="F17" t="s">
        <v>776</v>
      </c>
      <c r="G17" t="s">
        <v>114</v>
      </c>
      <c r="H17" t="s">
        <v>122</v>
      </c>
      <c r="I17" s="1">
        <v>252212.4</v>
      </c>
      <c r="J17" s="1">
        <v>9</v>
      </c>
      <c r="K17">
        <v>14</v>
      </c>
      <c r="L17" t="s">
        <v>25</v>
      </c>
      <c r="M17" s="2">
        <f>+Table3[[#This Row],[CHW]]/Table3[[#This Row],[Count of Airbill Number]]</f>
        <v>28023.599999999999</v>
      </c>
    </row>
    <row r="18" spans="2:13">
      <c r="B18" t="s">
        <v>35</v>
      </c>
      <c r="C18" t="s">
        <v>21</v>
      </c>
      <c r="D18" t="s">
        <v>36</v>
      </c>
      <c r="E18" t="s">
        <v>778</v>
      </c>
      <c r="F18" t="s">
        <v>777</v>
      </c>
      <c r="G18" t="s">
        <v>113</v>
      </c>
      <c r="H18" t="s">
        <v>110</v>
      </c>
      <c r="I18" s="1">
        <v>189040.27272400001</v>
      </c>
      <c r="J18" s="1">
        <v>18</v>
      </c>
      <c r="K18">
        <v>15</v>
      </c>
      <c r="L18" t="s">
        <v>25</v>
      </c>
      <c r="M18" s="2">
        <f>+Table3[[#This Row],[CHW]]/Table3[[#This Row],[Count of Airbill Number]]</f>
        <v>10502.237373555556</v>
      </c>
    </row>
    <row r="19" spans="2:13">
      <c r="B19" t="s">
        <v>35</v>
      </c>
      <c r="C19" t="s">
        <v>21</v>
      </c>
      <c r="D19" t="s">
        <v>36</v>
      </c>
      <c r="E19" t="s">
        <v>778</v>
      </c>
      <c r="F19" t="s">
        <v>777</v>
      </c>
      <c r="G19" t="s">
        <v>150</v>
      </c>
      <c r="H19" t="s">
        <v>110</v>
      </c>
      <c r="I19" s="1">
        <v>126505.2</v>
      </c>
      <c r="J19" s="1">
        <v>8</v>
      </c>
      <c r="K19">
        <v>16</v>
      </c>
      <c r="L19" t="s">
        <v>25</v>
      </c>
      <c r="M19" s="2">
        <f>+Table3[[#This Row],[CHW]]/Table3[[#This Row],[Count of Airbill Number]]</f>
        <v>15813.15</v>
      </c>
    </row>
    <row r="20" spans="2:13">
      <c r="B20" t="s">
        <v>20</v>
      </c>
      <c r="C20" t="s">
        <v>21</v>
      </c>
      <c r="D20" t="s">
        <v>22</v>
      </c>
      <c r="E20" t="s">
        <v>778</v>
      </c>
      <c r="F20" t="s">
        <v>777</v>
      </c>
      <c r="G20" t="s">
        <v>51</v>
      </c>
      <c r="H20" t="s">
        <v>110</v>
      </c>
      <c r="I20" s="1">
        <v>119663.2</v>
      </c>
      <c r="J20" s="1">
        <v>17</v>
      </c>
      <c r="K20">
        <v>17</v>
      </c>
      <c r="L20" t="s">
        <v>25</v>
      </c>
      <c r="M20" s="2">
        <f>+Table3[[#This Row],[CHW]]/Table3[[#This Row],[Count of Airbill Number]]</f>
        <v>7039.0117647058823</v>
      </c>
    </row>
    <row r="21" spans="2:13">
      <c r="B21" t="s">
        <v>35</v>
      </c>
      <c r="C21" t="s">
        <v>21</v>
      </c>
      <c r="D21" t="s">
        <v>36</v>
      </c>
      <c r="E21" t="s">
        <v>778</v>
      </c>
      <c r="F21" t="s">
        <v>778</v>
      </c>
      <c r="G21" t="s">
        <v>113</v>
      </c>
      <c r="H21" t="s">
        <v>220</v>
      </c>
      <c r="I21" s="1">
        <v>117369.09090800001</v>
      </c>
      <c r="J21" s="1">
        <v>6</v>
      </c>
      <c r="K21">
        <v>18</v>
      </c>
      <c r="L21" t="s">
        <v>25</v>
      </c>
      <c r="M21" s="2">
        <f>+Table3[[#This Row],[CHW]]/Table3[[#This Row],[Count of Airbill Number]]</f>
        <v>19561.515151333337</v>
      </c>
    </row>
    <row r="22" spans="2:13">
      <c r="B22" t="s">
        <v>35</v>
      </c>
      <c r="C22" t="s">
        <v>21</v>
      </c>
      <c r="D22" t="s">
        <v>36</v>
      </c>
      <c r="E22" t="s">
        <v>778</v>
      </c>
      <c r="F22" t="s">
        <v>776</v>
      </c>
      <c r="G22" t="s">
        <v>220</v>
      </c>
      <c r="H22" t="s">
        <v>32</v>
      </c>
      <c r="I22" s="1">
        <v>117369.09090800001</v>
      </c>
      <c r="J22" s="1">
        <v>6</v>
      </c>
      <c r="K22">
        <v>19</v>
      </c>
      <c r="L22" t="s">
        <v>25</v>
      </c>
      <c r="M22" s="2">
        <f>+Table3[[#This Row],[CHW]]/Table3[[#This Row],[Count of Airbill Number]]</f>
        <v>19561.515151333337</v>
      </c>
    </row>
    <row r="23" spans="2:13">
      <c r="B23" t="s">
        <v>20</v>
      </c>
      <c r="C23" t="s">
        <v>21</v>
      </c>
      <c r="D23" t="s">
        <v>22</v>
      </c>
      <c r="E23" t="s">
        <v>777</v>
      </c>
      <c r="F23" t="s">
        <v>776</v>
      </c>
      <c r="G23" t="s">
        <v>110</v>
      </c>
      <c r="H23" t="s">
        <v>49</v>
      </c>
      <c r="I23" s="1">
        <v>108106</v>
      </c>
      <c r="J23" s="1">
        <v>23</v>
      </c>
      <c r="K23">
        <v>20</v>
      </c>
      <c r="L23" t="s">
        <v>25</v>
      </c>
      <c r="M23" s="2">
        <f>+Table3[[#This Row],[CHW]]/Table3[[#This Row],[Count of Airbill Number]]</f>
        <v>4700.260869565217</v>
      </c>
    </row>
    <row r="24" spans="2:13">
      <c r="B24" t="s">
        <v>35</v>
      </c>
      <c r="C24" t="s">
        <v>21</v>
      </c>
      <c r="D24" t="s">
        <v>36</v>
      </c>
      <c r="E24" t="s">
        <v>776</v>
      </c>
      <c r="F24" t="s">
        <v>777</v>
      </c>
      <c r="G24" t="s">
        <v>37</v>
      </c>
      <c r="H24" t="s">
        <v>38</v>
      </c>
      <c r="I24" s="1">
        <v>100881.03636200004</v>
      </c>
      <c r="J24" s="1">
        <v>1134</v>
      </c>
      <c r="K24">
        <v>21</v>
      </c>
      <c r="L24" t="s">
        <v>25</v>
      </c>
      <c r="M24" s="2">
        <f>+Table3[[#This Row],[CHW]]/Table3[[#This Row],[Count of Airbill Number]]</f>
        <v>88.960349525573235</v>
      </c>
    </row>
    <row r="25" spans="2:13">
      <c r="B25" t="s">
        <v>28</v>
      </c>
      <c r="C25" t="s">
        <v>21</v>
      </c>
      <c r="D25" t="s">
        <v>36</v>
      </c>
      <c r="E25" t="s">
        <v>778</v>
      </c>
      <c r="F25" t="s">
        <v>778</v>
      </c>
      <c r="G25" t="s">
        <v>81</v>
      </c>
      <c r="H25" t="s">
        <v>135</v>
      </c>
      <c r="I25" s="1">
        <v>97040</v>
      </c>
      <c r="J25" s="1">
        <v>2</v>
      </c>
      <c r="K25">
        <v>22</v>
      </c>
      <c r="L25" t="s">
        <v>25</v>
      </c>
      <c r="M25" s="2">
        <f>+Table3[[#This Row],[CHW]]/Table3[[#This Row],[Count of Airbill Number]]</f>
        <v>48520</v>
      </c>
    </row>
    <row r="26" spans="2:13">
      <c r="B26" t="s">
        <v>20</v>
      </c>
      <c r="C26" t="s">
        <v>21</v>
      </c>
      <c r="D26" t="s">
        <v>22</v>
      </c>
      <c r="E26" t="s">
        <v>777</v>
      </c>
      <c r="F26" t="s">
        <v>776</v>
      </c>
      <c r="G26" t="s">
        <v>110</v>
      </c>
      <c r="H26" t="s">
        <v>211</v>
      </c>
      <c r="I26" s="1">
        <v>87275</v>
      </c>
      <c r="J26" s="1">
        <v>3</v>
      </c>
      <c r="K26">
        <v>23</v>
      </c>
      <c r="L26" t="s">
        <v>25</v>
      </c>
      <c r="M26" s="2">
        <f>+Table3[[#This Row],[CHW]]/Table3[[#This Row],[Count of Airbill Number]]</f>
        <v>29091.666666666668</v>
      </c>
    </row>
    <row r="27" spans="2:13">
      <c r="B27" t="s">
        <v>35</v>
      </c>
      <c r="C27" t="s">
        <v>21</v>
      </c>
      <c r="D27" t="s">
        <v>36</v>
      </c>
      <c r="E27" t="s">
        <v>777</v>
      </c>
      <c r="F27" t="s">
        <v>777</v>
      </c>
      <c r="G27" t="s">
        <v>110</v>
      </c>
      <c r="H27" t="s">
        <v>27</v>
      </c>
      <c r="I27" s="1">
        <v>80236.818180999995</v>
      </c>
      <c r="J27" s="1">
        <v>13</v>
      </c>
      <c r="K27">
        <v>24</v>
      </c>
      <c r="L27" t="s">
        <v>25</v>
      </c>
      <c r="M27" s="2">
        <f>+Table3[[#This Row],[CHW]]/Table3[[#This Row],[Count of Airbill Number]]</f>
        <v>6172.0629369999997</v>
      </c>
    </row>
    <row r="28" spans="2:13">
      <c r="B28" t="s">
        <v>35</v>
      </c>
      <c r="C28" t="s">
        <v>21</v>
      </c>
      <c r="D28" t="s">
        <v>36</v>
      </c>
      <c r="E28" t="s">
        <v>777</v>
      </c>
      <c r="F28" t="s">
        <v>777</v>
      </c>
      <c r="G28" t="s">
        <v>38</v>
      </c>
      <c r="H28" t="s">
        <v>44</v>
      </c>
      <c r="I28" s="1">
        <v>77996.999999999985</v>
      </c>
      <c r="J28" s="1">
        <v>849</v>
      </c>
      <c r="K28">
        <v>25</v>
      </c>
      <c r="L28" t="s">
        <v>25</v>
      </c>
      <c r="M28" s="2">
        <f>+Table3[[#This Row],[CHW]]/Table3[[#This Row],[Count of Airbill Number]]</f>
        <v>91.869257950530013</v>
      </c>
    </row>
    <row r="29" spans="2:13">
      <c r="B29" t="s">
        <v>35</v>
      </c>
      <c r="C29" t="s">
        <v>21</v>
      </c>
      <c r="D29" t="s">
        <v>36</v>
      </c>
      <c r="E29" t="s">
        <v>776</v>
      </c>
      <c r="F29" t="s">
        <v>778</v>
      </c>
      <c r="G29" t="s">
        <v>66</v>
      </c>
      <c r="H29" t="s">
        <v>135</v>
      </c>
      <c r="I29" s="1">
        <v>69398.181815999997</v>
      </c>
      <c r="J29" s="1">
        <v>3</v>
      </c>
      <c r="K29">
        <v>26</v>
      </c>
      <c r="L29" t="s">
        <v>25</v>
      </c>
      <c r="M29" s="2">
        <f>+Table3[[#This Row],[CHW]]/Table3[[#This Row],[Count of Airbill Number]]</f>
        <v>23132.727272</v>
      </c>
    </row>
    <row r="30" spans="2:13">
      <c r="B30" t="s">
        <v>20</v>
      </c>
      <c r="C30" t="s">
        <v>21</v>
      </c>
      <c r="D30" t="s">
        <v>36</v>
      </c>
      <c r="E30" t="s">
        <v>776</v>
      </c>
      <c r="F30" t="s">
        <v>777</v>
      </c>
      <c r="G30" t="s">
        <v>66</v>
      </c>
      <c r="H30" t="s">
        <v>44</v>
      </c>
      <c r="I30" s="1">
        <v>61502.9</v>
      </c>
      <c r="J30" s="1">
        <v>221</v>
      </c>
      <c r="K30">
        <v>27</v>
      </c>
      <c r="L30" t="s">
        <v>25</v>
      </c>
      <c r="M30" s="2">
        <f>+Table3[[#This Row],[CHW]]/Table3[[#This Row],[Count of Airbill Number]]</f>
        <v>278.29366515837103</v>
      </c>
    </row>
    <row r="31" spans="2:13">
      <c r="B31" t="s">
        <v>20</v>
      </c>
      <c r="C31" t="s">
        <v>21</v>
      </c>
      <c r="D31" t="s">
        <v>36</v>
      </c>
      <c r="E31" t="s">
        <v>776</v>
      </c>
      <c r="F31" t="s">
        <v>777</v>
      </c>
      <c r="G31" t="s">
        <v>66</v>
      </c>
      <c r="H31" t="s">
        <v>106</v>
      </c>
      <c r="I31" s="1">
        <v>57746.036362999992</v>
      </c>
      <c r="J31" s="1">
        <v>133</v>
      </c>
      <c r="K31">
        <v>28</v>
      </c>
      <c r="L31" t="s">
        <v>25</v>
      </c>
      <c r="M31" s="2">
        <f>+Table3[[#This Row],[CHW]]/Table3[[#This Row],[Count of Airbill Number]]</f>
        <v>434.18072453383451</v>
      </c>
    </row>
    <row r="32" spans="2:13">
      <c r="B32" t="s">
        <v>28</v>
      </c>
      <c r="C32" t="s">
        <v>21</v>
      </c>
      <c r="D32" t="s">
        <v>36</v>
      </c>
      <c r="E32" t="s">
        <v>777</v>
      </c>
      <c r="F32" t="s">
        <v>778</v>
      </c>
      <c r="G32" t="s">
        <v>97</v>
      </c>
      <c r="H32" t="s">
        <v>81</v>
      </c>
      <c r="I32" s="1">
        <v>48520</v>
      </c>
      <c r="J32" s="1">
        <v>1</v>
      </c>
      <c r="K32">
        <v>29</v>
      </c>
      <c r="L32" t="s">
        <v>25</v>
      </c>
      <c r="M32" s="2">
        <f>+Table3[[#This Row],[CHW]]/Table3[[#This Row],[Count of Airbill Number]]</f>
        <v>48520</v>
      </c>
    </row>
    <row r="33" spans="2:13">
      <c r="B33" t="s">
        <v>28</v>
      </c>
      <c r="C33" t="s">
        <v>21</v>
      </c>
      <c r="D33" t="s">
        <v>36</v>
      </c>
      <c r="E33" t="s">
        <v>777</v>
      </c>
      <c r="F33" t="s">
        <v>777</v>
      </c>
      <c r="G33" t="s">
        <v>154</v>
      </c>
      <c r="H33" t="s">
        <v>181</v>
      </c>
      <c r="I33" s="1">
        <v>48520</v>
      </c>
      <c r="J33" s="1">
        <v>1</v>
      </c>
      <c r="K33">
        <v>30</v>
      </c>
      <c r="L33" t="s">
        <v>25</v>
      </c>
      <c r="M33" s="2">
        <f>+Table3[[#This Row],[CHW]]/Table3[[#This Row],[Count of Airbill Number]]</f>
        <v>48520</v>
      </c>
    </row>
    <row r="34" spans="2:13">
      <c r="B34" t="s">
        <v>35</v>
      </c>
      <c r="C34" t="s">
        <v>21</v>
      </c>
      <c r="D34" t="s">
        <v>36</v>
      </c>
      <c r="E34" t="s">
        <v>776</v>
      </c>
      <c r="F34" t="s">
        <v>777</v>
      </c>
      <c r="G34" t="s">
        <v>66</v>
      </c>
      <c r="H34" t="s">
        <v>106</v>
      </c>
      <c r="I34" s="1">
        <v>41047.399998999987</v>
      </c>
      <c r="J34" s="1">
        <v>98</v>
      </c>
      <c r="K34">
        <v>31</v>
      </c>
      <c r="L34" t="s">
        <v>25</v>
      </c>
      <c r="M34" s="2">
        <f>+Table3[[#This Row],[CHW]]/Table3[[#This Row],[Count of Airbill Number]]</f>
        <v>418.85102039795902</v>
      </c>
    </row>
    <row r="35" spans="2:13">
      <c r="B35" t="s">
        <v>20</v>
      </c>
      <c r="C35" t="s">
        <v>21</v>
      </c>
      <c r="D35" t="s">
        <v>22</v>
      </c>
      <c r="E35" t="s">
        <v>777</v>
      </c>
      <c r="F35" t="s">
        <v>778</v>
      </c>
      <c r="G35" t="s">
        <v>110</v>
      </c>
      <c r="H35" t="s">
        <v>124</v>
      </c>
      <c r="I35" s="1">
        <v>40856.700000000004</v>
      </c>
      <c r="J35" s="1">
        <v>11</v>
      </c>
      <c r="K35">
        <v>32</v>
      </c>
      <c r="L35" t="s">
        <v>25</v>
      </c>
      <c r="M35" s="2">
        <f>+Table3[[#This Row],[CHW]]/Table3[[#This Row],[Count of Airbill Number]]</f>
        <v>3714.2454545454548</v>
      </c>
    </row>
    <row r="36" spans="2:13">
      <c r="B36" t="s">
        <v>28</v>
      </c>
      <c r="C36" t="s">
        <v>21</v>
      </c>
      <c r="D36" t="s">
        <v>36</v>
      </c>
      <c r="E36" t="s">
        <v>778</v>
      </c>
      <c r="F36" t="s">
        <v>777</v>
      </c>
      <c r="G36" t="s">
        <v>101</v>
      </c>
      <c r="H36" t="s">
        <v>110</v>
      </c>
      <c r="I36" s="1">
        <v>40363.199999999997</v>
      </c>
      <c r="J36" s="1">
        <v>2</v>
      </c>
      <c r="K36">
        <v>33</v>
      </c>
      <c r="L36" t="s">
        <v>25</v>
      </c>
      <c r="M36" s="2">
        <f>+Table3[[#This Row],[CHW]]/Table3[[#This Row],[Count of Airbill Number]]</f>
        <v>20181.599999999999</v>
      </c>
    </row>
    <row r="37" spans="2:13">
      <c r="B37" t="s">
        <v>20</v>
      </c>
      <c r="C37" t="s">
        <v>21</v>
      </c>
      <c r="D37" t="s">
        <v>22</v>
      </c>
      <c r="E37" t="s">
        <v>776</v>
      </c>
      <c r="F37" t="s">
        <v>776</v>
      </c>
      <c r="G37" t="s">
        <v>45</v>
      </c>
      <c r="H37" t="s">
        <v>23</v>
      </c>
      <c r="I37" s="1">
        <v>39733.181666999997</v>
      </c>
      <c r="J37" s="1">
        <v>379</v>
      </c>
      <c r="K37">
        <v>34</v>
      </c>
      <c r="L37" t="s">
        <v>25</v>
      </c>
      <c r="M37" s="2">
        <f>+Table3[[#This Row],[CHW]]/Table3[[#This Row],[Count of Airbill Number]]</f>
        <v>104.8368909419525</v>
      </c>
    </row>
    <row r="38" spans="2:13">
      <c r="B38" t="s">
        <v>20</v>
      </c>
      <c r="C38" t="s">
        <v>21</v>
      </c>
      <c r="D38" t="s">
        <v>22</v>
      </c>
      <c r="E38" t="s">
        <v>778</v>
      </c>
      <c r="F38" t="s">
        <v>778</v>
      </c>
      <c r="G38" t="s">
        <v>112</v>
      </c>
      <c r="H38" t="s">
        <v>51</v>
      </c>
      <c r="I38" s="1">
        <v>37853.9</v>
      </c>
      <c r="J38" s="1">
        <v>11</v>
      </c>
      <c r="K38">
        <v>35</v>
      </c>
      <c r="L38" t="s">
        <v>25</v>
      </c>
      <c r="M38" s="2">
        <f>+Table3[[#This Row],[CHW]]/Table3[[#This Row],[Count of Airbill Number]]</f>
        <v>3441.2636363636366</v>
      </c>
    </row>
    <row r="39" spans="2:13">
      <c r="B39" t="s">
        <v>35</v>
      </c>
      <c r="C39" t="s">
        <v>21</v>
      </c>
      <c r="D39" t="s">
        <v>36</v>
      </c>
      <c r="E39" t="s">
        <v>776</v>
      </c>
      <c r="F39" t="s">
        <v>778</v>
      </c>
      <c r="G39" t="s">
        <v>122</v>
      </c>
      <c r="H39" t="s">
        <v>113</v>
      </c>
      <c r="I39" s="1">
        <v>37600</v>
      </c>
      <c r="J39" s="1">
        <v>1</v>
      </c>
      <c r="K39">
        <v>36</v>
      </c>
      <c r="L39" t="s">
        <v>25</v>
      </c>
      <c r="M39" s="2">
        <f>+Table3[[#This Row],[CHW]]/Table3[[#This Row],[Count of Airbill Number]]</f>
        <v>37600</v>
      </c>
    </row>
    <row r="40" spans="2:13">
      <c r="B40" t="s">
        <v>35</v>
      </c>
      <c r="C40" t="s">
        <v>21</v>
      </c>
      <c r="D40" t="s">
        <v>36</v>
      </c>
      <c r="E40" t="s">
        <v>778</v>
      </c>
      <c r="F40" t="s">
        <v>778</v>
      </c>
      <c r="G40" t="s">
        <v>220</v>
      </c>
      <c r="H40" t="s">
        <v>113</v>
      </c>
      <c r="I40" s="1">
        <v>37600</v>
      </c>
      <c r="J40" s="1">
        <v>1</v>
      </c>
      <c r="K40">
        <v>37</v>
      </c>
      <c r="L40" t="s">
        <v>25</v>
      </c>
      <c r="M40" s="2">
        <f>+Table3[[#This Row],[CHW]]/Table3[[#This Row],[Count of Airbill Number]]</f>
        <v>37600</v>
      </c>
    </row>
    <row r="41" spans="2:13">
      <c r="B41" t="s">
        <v>20</v>
      </c>
      <c r="C41" t="s">
        <v>21</v>
      </c>
      <c r="D41" t="s">
        <v>22</v>
      </c>
      <c r="E41" t="s">
        <v>777</v>
      </c>
      <c r="F41" t="s">
        <v>778</v>
      </c>
      <c r="G41" t="s">
        <v>110</v>
      </c>
      <c r="H41" t="s">
        <v>113</v>
      </c>
      <c r="I41" s="1">
        <v>36320.6</v>
      </c>
      <c r="J41" s="1">
        <v>35</v>
      </c>
      <c r="K41">
        <v>38</v>
      </c>
      <c r="L41" t="s">
        <v>25</v>
      </c>
      <c r="M41" s="2">
        <f>+Table3[[#This Row],[CHW]]/Table3[[#This Row],[Count of Airbill Number]]</f>
        <v>1037.7314285714285</v>
      </c>
    </row>
    <row r="42" spans="2:13">
      <c r="B42" t="s">
        <v>35</v>
      </c>
      <c r="C42" t="s">
        <v>21</v>
      </c>
      <c r="D42" t="s">
        <v>36</v>
      </c>
      <c r="E42" t="s">
        <v>778</v>
      </c>
      <c r="F42" t="s">
        <v>776</v>
      </c>
      <c r="G42" t="s">
        <v>113</v>
      </c>
      <c r="H42" t="s">
        <v>57</v>
      </c>
      <c r="I42" s="1">
        <v>32981</v>
      </c>
      <c r="J42" s="1">
        <v>14</v>
      </c>
      <c r="K42">
        <v>39</v>
      </c>
      <c r="L42" t="s">
        <v>25</v>
      </c>
      <c r="M42" s="2">
        <f>+Table3[[#This Row],[CHW]]/Table3[[#This Row],[Count of Airbill Number]]</f>
        <v>2355.7857142857142</v>
      </c>
    </row>
    <row r="43" spans="2:13">
      <c r="B43" t="s">
        <v>28</v>
      </c>
      <c r="C43" t="s">
        <v>21</v>
      </c>
      <c r="D43" t="s">
        <v>22</v>
      </c>
      <c r="E43" t="s">
        <v>776</v>
      </c>
      <c r="F43" t="s">
        <v>776</v>
      </c>
      <c r="G43" t="s">
        <v>33</v>
      </c>
      <c r="H43" t="s">
        <v>34</v>
      </c>
      <c r="I43" s="1">
        <v>31385.663025999769</v>
      </c>
      <c r="J43" s="1">
        <v>1535</v>
      </c>
      <c r="K43">
        <v>40</v>
      </c>
      <c r="L43" t="s">
        <v>25</v>
      </c>
      <c r="M43" s="2">
        <f>+Table3[[#This Row],[CHW]]/Table3[[#This Row],[Count of Airbill Number]]</f>
        <v>20.446686010423303</v>
      </c>
    </row>
    <row r="44" spans="2:13">
      <c r="B44" t="s">
        <v>20</v>
      </c>
      <c r="C44" t="s">
        <v>21</v>
      </c>
      <c r="D44" t="s">
        <v>22</v>
      </c>
      <c r="E44" t="s">
        <v>776</v>
      </c>
      <c r="F44" t="s">
        <v>778</v>
      </c>
      <c r="G44" t="s">
        <v>33</v>
      </c>
      <c r="H44" t="s">
        <v>113</v>
      </c>
      <c r="I44" s="1">
        <v>31380.799999999999</v>
      </c>
      <c r="J44" s="1">
        <v>1</v>
      </c>
      <c r="K44">
        <v>41</v>
      </c>
      <c r="L44" t="s">
        <v>25</v>
      </c>
      <c r="M44" s="2">
        <f>+Table3[[#This Row],[CHW]]/Table3[[#This Row],[Count of Airbill Number]]</f>
        <v>31380.799999999999</v>
      </c>
    </row>
    <row r="45" spans="2:13">
      <c r="B45" t="s">
        <v>35</v>
      </c>
      <c r="C45" t="s">
        <v>21</v>
      </c>
      <c r="D45" t="s">
        <v>36</v>
      </c>
      <c r="E45" t="s">
        <v>776</v>
      </c>
      <c r="F45" t="s">
        <v>778</v>
      </c>
      <c r="G45" t="s">
        <v>23</v>
      </c>
      <c r="H45" t="s">
        <v>135</v>
      </c>
      <c r="I45" s="1">
        <v>30843.636362000001</v>
      </c>
      <c r="J45" s="1">
        <v>2</v>
      </c>
      <c r="K45">
        <v>42</v>
      </c>
      <c r="L45" t="s">
        <v>25</v>
      </c>
      <c r="M45" s="2">
        <f>+Table3[[#This Row],[CHW]]/Table3[[#This Row],[Count of Airbill Number]]</f>
        <v>15421.818181000001</v>
      </c>
    </row>
    <row r="46" spans="2:13">
      <c r="B46" t="s">
        <v>35</v>
      </c>
      <c r="C46" t="s">
        <v>21</v>
      </c>
      <c r="D46" t="s">
        <v>36</v>
      </c>
      <c r="E46" t="s">
        <v>776</v>
      </c>
      <c r="F46" t="s">
        <v>777</v>
      </c>
      <c r="G46" t="s">
        <v>66</v>
      </c>
      <c r="H46" t="s">
        <v>44</v>
      </c>
      <c r="I46" s="1">
        <v>30202.899999999998</v>
      </c>
      <c r="J46" s="1">
        <v>46</v>
      </c>
      <c r="K46">
        <v>43</v>
      </c>
      <c r="L46" t="s">
        <v>25</v>
      </c>
      <c r="M46" s="2">
        <f>+Table3[[#This Row],[CHW]]/Table3[[#This Row],[Count of Airbill Number]]</f>
        <v>656.5847826086956</v>
      </c>
    </row>
    <row r="47" spans="2:13">
      <c r="B47" t="s">
        <v>20</v>
      </c>
      <c r="C47" t="s">
        <v>21</v>
      </c>
      <c r="D47" t="s">
        <v>36</v>
      </c>
      <c r="E47" t="s">
        <v>777</v>
      </c>
      <c r="F47" t="s">
        <v>777</v>
      </c>
      <c r="G47" t="s">
        <v>38</v>
      </c>
      <c r="H47" t="s">
        <v>44</v>
      </c>
      <c r="I47" s="1">
        <v>30131.354544000013</v>
      </c>
      <c r="J47" s="1">
        <v>299</v>
      </c>
      <c r="K47">
        <v>44</v>
      </c>
      <c r="L47" t="s">
        <v>25</v>
      </c>
      <c r="M47" s="2">
        <f>+Table3[[#This Row],[CHW]]/Table3[[#This Row],[Count of Airbill Number]]</f>
        <v>100.77376101672245</v>
      </c>
    </row>
    <row r="48" spans="2:13">
      <c r="B48" t="s">
        <v>35</v>
      </c>
      <c r="C48" t="s">
        <v>21</v>
      </c>
      <c r="D48" t="s">
        <v>36</v>
      </c>
      <c r="E48" t="s">
        <v>777</v>
      </c>
      <c r="F48" t="s">
        <v>777</v>
      </c>
      <c r="G48" t="s">
        <v>110</v>
      </c>
      <c r="H48" t="s">
        <v>190</v>
      </c>
      <c r="I48" s="1">
        <v>29112</v>
      </c>
      <c r="J48" s="1">
        <v>2</v>
      </c>
      <c r="K48">
        <v>45</v>
      </c>
      <c r="L48" t="s">
        <v>25</v>
      </c>
      <c r="M48" s="2">
        <f>+Table3[[#This Row],[CHW]]/Table3[[#This Row],[Count of Airbill Number]]</f>
        <v>14556</v>
      </c>
    </row>
    <row r="49" spans="2:13">
      <c r="B49" t="s">
        <v>35</v>
      </c>
      <c r="C49" t="s">
        <v>21</v>
      </c>
      <c r="D49" t="s">
        <v>36</v>
      </c>
      <c r="E49" t="s">
        <v>777</v>
      </c>
      <c r="F49" t="s">
        <v>777</v>
      </c>
      <c r="G49" t="s">
        <v>26</v>
      </c>
      <c r="H49" t="s">
        <v>27</v>
      </c>
      <c r="I49" s="1">
        <v>29008.800000000003</v>
      </c>
      <c r="J49" s="1">
        <v>14</v>
      </c>
      <c r="K49">
        <v>46</v>
      </c>
      <c r="L49" t="s">
        <v>25</v>
      </c>
      <c r="M49" s="2">
        <f>+Table3[[#This Row],[CHW]]/Table3[[#This Row],[Count of Airbill Number]]</f>
        <v>2072.0571428571429</v>
      </c>
    </row>
    <row r="50" spans="2:13">
      <c r="B50" t="s">
        <v>35</v>
      </c>
      <c r="C50" t="s">
        <v>21</v>
      </c>
      <c r="D50" t="s">
        <v>36</v>
      </c>
      <c r="E50" t="s">
        <v>777</v>
      </c>
      <c r="F50" t="s">
        <v>777</v>
      </c>
      <c r="G50" t="s">
        <v>26</v>
      </c>
      <c r="H50" t="s">
        <v>179</v>
      </c>
      <c r="I50" s="1">
        <v>28388.2</v>
      </c>
      <c r="J50" s="1">
        <v>10</v>
      </c>
      <c r="K50">
        <v>47</v>
      </c>
      <c r="L50" t="s">
        <v>25</v>
      </c>
      <c r="M50" s="2">
        <f>+Table3[[#This Row],[CHW]]/Table3[[#This Row],[Count of Airbill Number]]</f>
        <v>2838.82</v>
      </c>
    </row>
    <row r="51" spans="2:13">
      <c r="B51" t="s">
        <v>35</v>
      </c>
      <c r="C51" t="s">
        <v>21</v>
      </c>
      <c r="D51" t="s">
        <v>36</v>
      </c>
      <c r="E51" t="s">
        <v>777</v>
      </c>
      <c r="F51" t="s">
        <v>778</v>
      </c>
      <c r="G51" t="s">
        <v>110</v>
      </c>
      <c r="H51" t="s">
        <v>124</v>
      </c>
      <c r="I51" s="1">
        <v>27864</v>
      </c>
      <c r="J51" s="1">
        <v>3</v>
      </c>
      <c r="K51">
        <v>48</v>
      </c>
      <c r="L51" t="s">
        <v>25</v>
      </c>
      <c r="M51" s="2">
        <f>+Table3[[#This Row],[CHW]]/Table3[[#This Row],[Count of Airbill Number]]</f>
        <v>9288</v>
      </c>
    </row>
    <row r="52" spans="2:13">
      <c r="B52" t="s">
        <v>20</v>
      </c>
      <c r="C52" t="s">
        <v>21</v>
      </c>
      <c r="D52" t="s">
        <v>36</v>
      </c>
      <c r="E52" t="s">
        <v>776</v>
      </c>
      <c r="F52" t="s">
        <v>777</v>
      </c>
      <c r="G52" t="s">
        <v>37</v>
      </c>
      <c r="H52" t="s">
        <v>38</v>
      </c>
      <c r="I52" s="1">
        <v>26820.481815999981</v>
      </c>
      <c r="J52" s="1">
        <v>389</v>
      </c>
      <c r="K52">
        <v>49</v>
      </c>
      <c r="L52" t="s">
        <v>25</v>
      </c>
      <c r="M52" s="2">
        <f>+Table3[[#This Row],[CHW]]/Table3[[#This Row],[Count of Airbill Number]]</f>
        <v>68.947254025706897</v>
      </c>
    </row>
    <row r="53" spans="2:13">
      <c r="B53" t="s">
        <v>35</v>
      </c>
      <c r="C53" t="s">
        <v>21</v>
      </c>
      <c r="D53" t="s">
        <v>36</v>
      </c>
      <c r="E53" t="s">
        <v>777</v>
      </c>
      <c r="F53" t="s">
        <v>777</v>
      </c>
      <c r="G53" t="s">
        <v>38</v>
      </c>
      <c r="H53" t="s">
        <v>106</v>
      </c>
      <c r="I53" s="1">
        <v>26715.200000000004</v>
      </c>
      <c r="J53" s="1">
        <v>80</v>
      </c>
      <c r="K53">
        <v>50</v>
      </c>
      <c r="L53" t="s">
        <v>25</v>
      </c>
      <c r="M53" s="2">
        <f>+Table3[[#This Row],[CHW]]/Table3[[#This Row],[Count of Airbill Number]]</f>
        <v>333.94000000000005</v>
      </c>
    </row>
    <row r="54" spans="2:13">
      <c r="B54" t="s">
        <v>20</v>
      </c>
      <c r="C54" t="s">
        <v>21</v>
      </c>
      <c r="D54" t="s">
        <v>22</v>
      </c>
      <c r="E54" t="s">
        <v>777</v>
      </c>
      <c r="F54" t="s">
        <v>776</v>
      </c>
      <c r="G54" t="s">
        <v>110</v>
      </c>
      <c r="H54" t="s">
        <v>216</v>
      </c>
      <c r="I54" s="1">
        <v>26067.9</v>
      </c>
      <c r="J54" s="1">
        <v>4</v>
      </c>
      <c r="K54">
        <v>51</v>
      </c>
      <c r="L54" t="s">
        <v>25</v>
      </c>
      <c r="M54" s="2">
        <f>+Table3[[#This Row],[CHW]]/Table3[[#This Row],[Count of Airbill Number]]</f>
        <v>6516.9750000000004</v>
      </c>
    </row>
    <row r="55" spans="2:13">
      <c r="B55" t="s">
        <v>35</v>
      </c>
      <c r="C55" t="s">
        <v>21</v>
      </c>
      <c r="D55" t="s">
        <v>36</v>
      </c>
      <c r="E55" t="s">
        <v>777</v>
      </c>
      <c r="F55" t="s">
        <v>777</v>
      </c>
      <c r="G55" t="s">
        <v>26</v>
      </c>
      <c r="H55" t="s">
        <v>205</v>
      </c>
      <c r="I55" s="1">
        <v>25299.9</v>
      </c>
      <c r="J55" s="1">
        <v>18</v>
      </c>
      <c r="K55">
        <v>52</v>
      </c>
      <c r="L55" t="s">
        <v>25</v>
      </c>
      <c r="M55" s="2">
        <f>+Table3[[#This Row],[CHW]]/Table3[[#This Row],[Count of Airbill Number]]</f>
        <v>1405.5500000000002</v>
      </c>
    </row>
    <row r="56" spans="2:13">
      <c r="B56" t="s">
        <v>28</v>
      </c>
      <c r="C56" t="s">
        <v>21</v>
      </c>
      <c r="D56" t="s">
        <v>22</v>
      </c>
      <c r="E56" t="s">
        <v>777</v>
      </c>
      <c r="F56" t="s">
        <v>777</v>
      </c>
      <c r="G56" t="s">
        <v>26</v>
      </c>
      <c r="H56" t="s">
        <v>29</v>
      </c>
      <c r="I56" s="1">
        <v>25246.799999000039</v>
      </c>
      <c r="J56" s="1">
        <v>1699</v>
      </c>
      <c r="K56">
        <v>53</v>
      </c>
      <c r="L56" t="s">
        <v>25</v>
      </c>
      <c r="M56" s="2">
        <f>+Table3[[#This Row],[CHW]]/Table3[[#This Row],[Count of Airbill Number]]</f>
        <v>14.859799881695137</v>
      </c>
    </row>
    <row r="57" spans="2:13">
      <c r="B57" t="s">
        <v>35</v>
      </c>
      <c r="C57" t="s">
        <v>21</v>
      </c>
      <c r="D57" t="s">
        <v>36</v>
      </c>
      <c r="E57" t="s">
        <v>777</v>
      </c>
      <c r="F57" t="s">
        <v>778</v>
      </c>
      <c r="G57" t="s">
        <v>324</v>
      </c>
      <c r="H57" t="s">
        <v>113</v>
      </c>
      <c r="I57" s="1">
        <v>24583.600000000002</v>
      </c>
      <c r="J57" s="1">
        <v>2</v>
      </c>
      <c r="K57">
        <v>54</v>
      </c>
      <c r="L57" t="s">
        <v>25</v>
      </c>
      <c r="M57" s="2">
        <f>+Table3[[#This Row],[CHW]]/Table3[[#This Row],[Count of Airbill Number]]</f>
        <v>12291.800000000001</v>
      </c>
    </row>
    <row r="58" spans="2:13">
      <c r="B58" t="s">
        <v>35</v>
      </c>
      <c r="C58" t="s">
        <v>21</v>
      </c>
      <c r="D58" t="s">
        <v>36</v>
      </c>
      <c r="E58" t="s">
        <v>778</v>
      </c>
      <c r="F58" t="s">
        <v>777</v>
      </c>
      <c r="G58" t="s">
        <v>113</v>
      </c>
      <c r="H58" t="s">
        <v>27</v>
      </c>
      <c r="I58" s="1">
        <v>24000.899999999998</v>
      </c>
      <c r="J58" s="1">
        <v>8</v>
      </c>
      <c r="K58">
        <v>55</v>
      </c>
      <c r="L58" t="s">
        <v>25</v>
      </c>
      <c r="M58" s="2">
        <f>+Table3[[#This Row],[CHW]]/Table3[[#This Row],[Count of Airbill Number]]</f>
        <v>3000.1124999999997</v>
      </c>
    </row>
    <row r="59" spans="2:13">
      <c r="B59" t="s">
        <v>35</v>
      </c>
      <c r="C59" t="s">
        <v>21</v>
      </c>
      <c r="D59" t="s">
        <v>36</v>
      </c>
      <c r="E59" t="s">
        <v>777</v>
      </c>
      <c r="F59" t="s">
        <v>777</v>
      </c>
      <c r="G59" t="s">
        <v>26</v>
      </c>
      <c r="H59" t="s">
        <v>110</v>
      </c>
      <c r="I59" s="1">
        <v>22731.200000000001</v>
      </c>
      <c r="J59" s="1">
        <v>122</v>
      </c>
      <c r="K59">
        <v>56</v>
      </c>
      <c r="L59" t="s">
        <v>25</v>
      </c>
      <c r="M59" s="2">
        <f>+Table3[[#This Row],[CHW]]/Table3[[#This Row],[Count of Airbill Number]]</f>
        <v>186.32131147540983</v>
      </c>
    </row>
    <row r="60" spans="2:13">
      <c r="B60" t="s">
        <v>20</v>
      </c>
      <c r="C60" t="s">
        <v>21</v>
      </c>
      <c r="D60" t="s">
        <v>36</v>
      </c>
      <c r="E60" t="s">
        <v>776</v>
      </c>
      <c r="F60" t="s">
        <v>777</v>
      </c>
      <c r="G60" t="s">
        <v>66</v>
      </c>
      <c r="H60" t="s">
        <v>38</v>
      </c>
      <c r="I60" s="1">
        <v>21280</v>
      </c>
      <c r="J60" s="1">
        <v>211</v>
      </c>
      <c r="K60">
        <v>57</v>
      </c>
      <c r="L60" t="s">
        <v>25</v>
      </c>
      <c r="M60" s="2">
        <f>+Table3[[#This Row],[CHW]]/Table3[[#This Row],[Count of Airbill Number]]</f>
        <v>100.85308056872037</v>
      </c>
    </row>
    <row r="61" spans="2:13">
      <c r="B61" t="s">
        <v>35</v>
      </c>
      <c r="C61" t="s">
        <v>21</v>
      </c>
      <c r="D61" t="s">
        <v>36</v>
      </c>
      <c r="E61" t="s">
        <v>778</v>
      </c>
      <c r="F61" t="s">
        <v>777</v>
      </c>
      <c r="G61" t="s">
        <v>101</v>
      </c>
      <c r="H61" t="s">
        <v>110</v>
      </c>
      <c r="I61" s="1">
        <v>20952.045453999999</v>
      </c>
      <c r="J61" s="1">
        <v>5</v>
      </c>
      <c r="K61">
        <v>58</v>
      </c>
      <c r="L61" t="s">
        <v>25</v>
      </c>
      <c r="M61" s="2">
        <f>+Table3[[#This Row],[CHW]]/Table3[[#This Row],[Count of Airbill Number]]</f>
        <v>4190.4090907999998</v>
      </c>
    </row>
    <row r="62" spans="2:13">
      <c r="B62" t="s">
        <v>28</v>
      </c>
      <c r="C62" t="s">
        <v>21</v>
      </c>
      <c r="D62" t="s">
        <v>36</v>
      </c>
      <c r="E62" t="s">
        <v>776</v>
      </c>
      <c r="F62" t="s">
        <v>778</v>
      </c>
      <c r="G62" t="s">
        <v>45</v>
      </c>
      <c r="H62" t="s">
        <v>86</v>
      </c>
      <c r="I62" s="1">
        <v>20798.100000000002</v>
      </c>
      <c r="J62" s="1">
        <v>2</v>
      </c>
      <c r="K62">
        <v>59</v>
      </c>
      <c r="L62" t="s">
        <v>25</v>
      </c>
      <c r="M62" s="2">
        <f>+Table3[[#This Row],[CHW]]/Table3[[#This Row],[Count of Airbill Number]]</f>
        <v>10399.050000000001</v>
      </c>
    </row>
    <row r="63" spans="2:13">
      <c r="B63" t="s">
        <v>35</v>
      </c>
      <c r="C63" t="s">
        <v>21</v>
      </c>
      <c r="D63" t="s">
        <v>22</v>
      </c>
      <c r="E63" t="s">
        <v>778</v>
      </c>
      <c r="F63" t="s">
        <v>776</v>
      </c>
      <c r="G63" t="s">
        <v>113</v>
      </c>
      <c r="H63" t="s">
        <v>66</v>
      </c>
      <c r="I63" s="1">
        <v>20331.8</v>
      </c>
      <c r="J63" s="1">
        <v>12</v>
      </c>
      <c r="K63">
        <v>60</v>
      </c>
      <c r="L63" t="s">
        <v>25</v>
      </c>
      <c r="M63" s="2">
        <f>+Table3[[#This Row],[CHW]]/Table3[[#This Row],[Count of Airbill Number]]</f>
        <v>1694.3166666666666</v>
      </c>
    </row>
    <row r="64" spans="2:13">
      <c r="B64" t="s">
        <v>28</v>
      </c>
      <c r="C64" t="s">
        <v>21</v>
      </c>
      <c r="D64" t="s">
        <v>36</v>
      </c>
      <c r="E64" t="s">
        <v>778</v>
      </c>
      <c r="F64" t="s">
        <v>776</v>
      </c>
      <c r="G64" t="s">
        <v>171</v>
      </c>
      <c r="H64" t="s">
        <v>66</v>
      </c>
      <c r="I64" s="1">
        <v>20181.599999999999</v>
      </c>
      <c r="J64" s="1">
        <v>1</v>
      </c>
      <c r="K64">
        <v>61</v>
      </c>
      <c r="L64" t="s">
        <v>25</v>
      </c>
      <c r="M64" s="2">
        <f>+Table3[[#This Row],[CHW]]/Table3[[#This Row],[Count of Airbill Number]]</f>
        <v>20181.599999999999</v>
      </c>
    </row>
    <row r="65" spans="2:13">
      <c r="B65" t="s">
        <v>35</v>
      </c>
      <c r="C65" t="s">
        <v>21</v>
      </c>
      <c r="D65" t="s">
        <v>36</v>
      </c>
      <c r="E65" t="s">
        <v>778</v>
      </c>
      <c r="F65" t="s">
        <v>777</v>
      </c>
      <c r="G65" t="s">
        <v>134</v>
      </c>
      <c r="H65" t="s">
        <v>374</v>
      </c>
      <c r="I65" s="1">
        <v>19408</v>
      </c>
      <c r="J65" s="1">
        <v>2</v>
      </c>
      <c r="K65">
        <v>62</v>
      </c>
      <c r="L65" t="s">
        <v>25</v>
      </c>
      <c r="M65" s="2">
        <f>+Table3[[#This Row],[CHW]]/Table3[[#This Row],[Count of Airbill Number]]</f>
        <v>9704</v>
      </c>
    </row>
    <row r="66" spans="2:13">
      <c r="B66" t="s">
        <v>20</v>
      </c>
      <c r="C66" t="s">
        <v>21</v>
      </c>
      <c r="D66" t="s">
        <v>22</v>
      </c>
      <c r="E66" t="s">
        <v>776</v>
      </c>
      <c r="F66" t="s">
        <v>776</v>
      </c>
      <c r="G66" t="s">
        <v>54</v>
      </c>
      <c r="H66" t="s">
        <v>23</v>
      </c>
      <c r="I66" s="1">
        <v>18439.999775999975</v>
      </c>
      <c r="J66" s="1">
        <v>501</v>
      </c>
      <c r="K66">
        <v>63</v>
      </c>
      <c r="L66" t="s">
        <v>25</v>
      </c>
      <c r="M66" s="2">
        <f>+Table3[[#This Row],[CHW]]/Table3[[#This Row],[Count of Airbill Number]]</f>
        <v>36.806386778443063</v>
      </c>
    </row>
    <row r="67" spans="2:13">
      <c r="B67" t="s">
        <v>20</v>
      </c>
      <c r="C67" t="s">
        <v>21</v>
      </c>
      <c r="D67" t="s">
        <v>22</v>
      </c>
      <c r="E67" t="s">
        <v>777</v>
      </c>
      <c r="F67" t="s">
        <v>778</v>
      </c>
      <c r="G67" t="s">
        <v>114</v>
      </c>
      <c r="H67" t="s">
        <v>113</v>
      </c>
      <c r="I67" s="1">
        <v>18360.7</v>
      </c>
      <c r="J67" s="1">
        <v>14</v>
      </c>
      <c r="K67">
        <v>64</v>
      </c>
      <c r="L67" t="s">
        <v>25</v>
      </c>
      <c r="M67" s="2">
        <f>+Table3[[#This Row],[CHW]]/Table3[[#This Row],[Count of Airbill Number]]</f>
        <v>1311.4785714285715</v>
      </c>
    </row>
    <row r="68" spans="2:13">
      <c r="B68" t="s">
        <v>35</v>
      </c>
      <c r="C68" t="s">
        <v>21</v>
      </c>
      <c r="D68" t="s">
        <v>36</v>
      </c>
      <c r="E68" t="s">
        <v>777</v>
      </c>
      <c r="F68" t="s">
        <v>776</v>
      </c>
      <c r="G68" t="s">
        <v>110</v>
      </c>
      <c r="H68" t="s">
        <v>37</v>
      </c>
      <c r="I68" s="1">
        <v>17143.7</v>
      </c>
      <c r="J68" s="1">
        <v>114</v>
      </c>
      <c r="K68">
        <v>65</v>
      </c>
      <c r="L68" t="s">
        <v>25</v>
      </c>
      <c r="M68" s="2">
        <f>+Table3[[#This Row],[CHW]]/Table3[[#This Row],[Count of Airbill Number]]</f>
        <v>150.38333333333333</v>
      </c>
    </row>
    <row r="69" spans="2:13">
      <c r="B69" t="s">
        <v>35</v>
      </c>
      <c r="C69" t="s">
        <v>21</v>
      </c>
      <c r="D69" t="s">
        <v>36</v>
      </c>
      <c r="E69" t="s">
        <v>776</v>
      </c>
      <c r="F69" t="s">
        <v>777</v>
      </c>
      <c r="G69" t="s">
        <v>37</v>
      </c>
      <c r="H69" t="s">
        <v>27</v>
      </c>
      <c r="I69" s="1">
        <v>16908.181817000001</v>
      </c>
      <c r="J69" s="1">
        <v>3</v>
      </c>
      <c r="K69">
        <v>66</v>
      </c>
      <c r="L69" t="s">
        <v>25</v>
      </c>
      <c r="M69" s="2">
        <f>+Table3[[#This Row],[CHW]]/Table3[[#This Row],[Count of Airbill Number]]</f>
        <v>5636.0606056666666</v>
      </c>
    </row>
    <row r="70" spans="2:13">
      <c r="B70" t="s">
        <v>35</v>
      </c>
      <c r="C70" t="s">
        <v>21</v>
      </c>
      <c r="D70" t="s">
        <v>36</v>
      </c>
      <c r="E70" t="s">
        <v>777</v>
      </c>
      <c r="F70" t="s">
        <v>776</v>
      </c>
      <c r="G70" t="s">
        <v>26</v>
      </c>
      <c r="H70" t="s">
        <v>37</v>
      </c>
      <c r="I70" s="1">
        <v>16906.5</v>
      </c>
      <c r="J70" s="1">
        <v>104</v>
      </c>
      <c r="K70">
        <v>67</v>
      </c>
      <c r="L70" t="s">
        <v>25</v>
      </c>
      <c r="M70" s="2">
        <f>+Table3[[#This Row],[CHW]]/Table3[[#This Row],[Count of Airbill Number]]</f>
        <v>162.5625</v>
      </c>
    </row>
    <row r="71" spans="2:13">
      <c r="B71" t="s">
        <v>28</v>
      </c>
      <c r="C71" t="s">
        <v>21</v>
      </c>
      <c r="D71" t="s">
        <v>22</v>
      </c>
      <c r="E71" t="s">
        <v>776</v>
      </c>
      <c r="F71" t="s">
        <v>776</v>
      </c>
      <c r="G71" t="s">
        <v>45</v>
      </c>
      <c r="H71" t="s">
        <v>33</v>
      </c>
      <c r="I71" s="1">
        <v>16697.226968999916</v>
      </c>
      <c r="J71" s="1">
        <v>824</v>
      </c>
      <c r="K71">
        <v>68</v>
      </c>
      <c r="L71" t="s">
        <v>25</v>
      </c>
      <c r="M71" s="2">
        <f>+Table3[[#This Row],[CHW]]/Table3[[#This Row],[Count of Airbill Number]]</f>
        <v>20.26362496237854</v>
      </c>
    </row>
    <row r="72" spans="2:13">
      <c r="B72" t="s">
        <v>28</v>
      </c>
      <c r="C72" t="s">
        <v>21</v>
      </c>
      <c r="D72" t="s">
        <v>36</v>
      </c>
      <c r="E72" t="s">
        <v>776</v>
      </c>
      <c r="F72" t="s">
        <v>776</v>
      </c>
      <c r="G72" t="s">
        <v>37</v>
      </c>
      <c r="H72" t="s">
        <v>120</v>
      </c>
      <c r="I72" s="1">
        <v>16620.881814999997</v>
      </c>
      <c r="J72" s="1">
        <v>103</v>
      </c>
      <c r="K72">
        <v>69</v>
      </c>
      <c r="L72" t="s">
        <v>25</v>
      </c>
      <c r="M72" s="2">
        <f>+Table3[[#This Row],[CHW]]/Table3[[#This Row],[Count of Airbill Number]]</f>
        <v>161.36778461165045</v>
      </c>
    </row>
    <row r="73" spans="2:13">
      <c r="B73" t="s">
        <v>35</v>
      </c>
      <c r="C73" t="s">
        <v>21</v>
      </c>
      <c r="D73" t="s">
        <v>22</v>
      </c>
      <c r="E73" t="s">
        <v>778</v>
      </c>
      <c r="F73" t="s">
        <v>776</v>
      </c>
      <c r="G73" t="s">
        <v>113</v>
      </c>
      <c r="H73" t="s">
        <v>57</v>
      </c>
      <c r="I73" s="1">
        <v>16598.099999999999</v>
      </c>
      <c r="J73" s="1">
        <v>8</v>
      </c>
      <c r="K73">
        <v>70</v>
      </c>
      <c r="L73" t="s">
        <v>25</v>
      </c>
      <c r="M73" s="2">
        <f>+Table3[[#This Row],[CHW]]/Table3[[#This Row],[Count of Airbill Number]]</f>
        <v>2074.7624999999998</v>
      </c>
    </row>
    <row r="74" spans="2:13">
      <c r="B74" t="s">
        <v>20</v>
      </c>
      <c r="C74" t="s">
        <v>21</v>
      </c>
      <c r="D74" t="s">
        <v>22</v>
      </c>
      <c r="E74" t="s">
        <v>776</v>
      </c>
      <c r="F74" t="s">
        <v>776</v>
      </c>
      <c r="G74" t="s">
        <v>46</v>
      </c>
      <c r="H74" t="s">
        <v>23</v>
      </c>
      <c r="I74" s="1">
        <v>16425.381385999975</v>
      </c>
      <c r="J74" s="1">
        <v>832</v>
      </c>
      <c r="K74">
        <v>71</v>
      </c>
      <c r="L74" t="s">
        <v>25</v>
      </c>
      <c r="M74" s="2">
        <f>+Table3[[#This Row],[CHW]]/Table3[[#This Row],[Count of Airbill Number]]</f>
        <v>19.742044935096125</v>
      </c>
    </row>
    <row r="75" spans="2:13">
      <c r="B75" t="s">
        <v>35</v>
      </c>
      <c r="C75" t="s">
        <v>21</v>
      </c>
      <c r="D75" t="s">
        <v>36</v>
      </c>
      <c r="E75" t="s">
        <v>776</v>
      </c>
      <c r="F75" t="s">
        <v>778</v>
      </c>
      <c r="G75" t="s">
        <v>40</v>
      </c>
      <c r="H75" t="s">
        <v>150</v>
      </c>
      <c r="I75" s="1">
        <v>16318.709084999999</v>
      </c>
      <c r="J75" s="1">
        <v>18</v>
      </c>
      <c r="K75">
        <v>72</v>
      </c>
      <c r="L75" t="s">
        <v>25</v>
      </c>
      <c r="M75" s="2">
        <f>+Table3[[#This Row],[CHW]]/Table3[[#This Row],[Count of Airbill Number]]</f>
        <v>906.59494916666654</v>
      </c>
    </row>
    <row r="76" spans="2:13">
      <c r="B76" t="s">
        <v>35</v>
      </c>
      <c r="C76" t="s">
        <v>21</v>
      </c>
      <c r="D76" t="s">
        <v>22</v>
      </c>
      <c r="E76" t="s">
        <v>776</v>
      </c>
      <c r="F76" t="s">
        <v>776</v>
      </c>
      <c r="G76" t="s">
        <v>37</v>
      </c>
      <c r="H76" t="s">
        <v>96</v>
      </c>
      <c r="I76" s="1">
        <v>16286.499912999998</v>
      </c>
      <c r="J76" s="1">
        <v>169</v>
      </c>
      <c r="K76">
        <v>73</v>
      </c>
      <c r="L76" t="s">
        <v>25</v>
      </c>
      <c r="M76" s="2">
        <f>+Table3[[#This Row],[CHW]]/Table3[[#This Row],[Count of Airbill Number]]</f>
        <v>96.369821970414193</v>
      </c>
    </row>
    <row r="77" spans="2:13">
      <c r="B77" t="s">
        <v>35</v>
      </c>
      <c r="C77" t="s">
        <v>21</v>
      </c>
      <c r="D77" t="s">
        <v>22</v>
      </c>
      <c r="E77" t="s">
        <v>778</v>
      </c>
      <c r="F77" t="s">
        <v>778</v>
      </c>
      <c r="G77" t="s">
        <v>101</v>
      </c>
      <c r="H77" t="s">
        <v>51</v>
      </c>
      <c r="I77" s="1">
        <v>16056.463634000007</v>
      </c>
      <c r="J77" s="1">
        <v>30</v>
      </c>
      <c r="K77">
        <v>74</v>
      </c>
      <c r="L77" t="s">
        <v>25</v>
      </c>
      <c r="M77" s="2">
        <f>+Table3[[#This Row],[CHW]]/Table3[[#This Row],[Count of Airbill Number]]</f>
        <v>535.21545446666687</v>
      </c>
    </row>
    <row r="78" spans="2:13">
      <c r="B78" t="s">
        <v>20</v>
      </c>
      <c r="C78" t="s">
        <v>21</v>
      </c>
      <c r="D78" t="s">
        <v>36</v>
      </c>
      <c r="E78" t="s">
        <v>778</v>
      </c>
      <c r="F78" t="s">
        <v>777</v>
      </c>
      <c r="G78" t="s">
        <v>109</v>
      </c>
      <c r="H78" t="s">
        <v>44</v>
      </c>
      <c r="I78" s="1">
        <v>15970</v>
      </c>
      <c r="J78" s="1">
        <v>15</v>
      </c>
      <c r="K78">
        <v>75</v>
      </c>
      <c r="L78" t="s">
        <v>25</v>
      </c>
      <c r="M78" s="2">
        <f>+Table3[[#This Row],[CHW]]/Table3[[#This Row],[Count of Airbill Number]]</f>
        <v>1064.6666666666667</v>
      </c>
    </row>
    <row r="79" spans="2:13">
      <c r="B79" t="s">
        <v>20</v>
      </c>
      <c r="C79" t="s">
        <v>21</v>
      </c>
      <c r="D79" t="s">
        <v>22</v>
      </c>
      <c r="E79" t="s">
        <v>778</v>
      </c>
      <c r="F79" t="s">
        <v>776</v>
      </c>
      <c r="G79" t="s">
        <v>113</v>
      </c>
      <c r="H79" t="s">
        <v>66</v>
      </c>
      <c r="I79" s="1">
        <v>15718.981818</v>
      </c>
      <c r="J79" s="1">
        <v>36</v>
      </c>
      <c r="K79">
        <v>76</v>
      </c>
      <c r="L79" t="s">
        <v>25</v>
      </c>
      <c r="M79" s="2">
        <f>+Table3[[#This Row],[CHW]]/Table3[[#This Row],[Count of Airbill Number]]</f>
        <v>436.63838383333336</v>
      </c>
    </row>
    <row r="80" spans="2:13">
      <c r="B80" t="s">
        <v>30</v>
      </c>
      <c r="C80" t="s">
        <v>21</v>
      </c>
      <c r="D80" t="s">
        <v>22</v>
      </c>
      <c r="E80" t="s">
        <v>776</v>
      </c>
      <c r="F80" t="s">
        <v>776</v>
      </c>
      <c r="G80" t="s">
        <v>31</v>
      </c>
      <c r="H80" t="s">
        <v>32</v>
      </c>
      <c r="I80" s="1">
        <v>15616.880821999694</v>
      </c>
      <c r="J80" s="1">
        <v>1557</v>
      </c>
      <c r="K80">
        <v>77</v>
      </c>
      <c r="L80" t="s">
        <v>25</v>
      </c>
      <c r="M80" s="2">
        <f>+Table3[[#This Row],[CHW]]/Table3[[#This Row],[Count of Airbill Number]]</f>
        <v>10.030109712266984</v>
      </c>
    </row>
    <row r="81" spans="2:13">
      <c r="B81" t="s">
        <v>35</v>
      </c>
      <c r="C81" t="s">
        <v>21</v>
      </c>
      <c r="D81" t="s">
        <v>22</v>
      </c>
      <c r="E81" t="s">
        <v>778</v>
      </c>
      <c r="F81" t="s">
        <v>776</v>
      </c>
      <c r="G81" t="s">
        <v>51</v>
      </c>
      <c r="H81" t="s">
        <v>59</v>
      </c>
      <c r="I81" s="1">
        <v>15476.563634000006</v>
      </c>
      <c r="J81" s="1">
        <v>31</v>
      </c>
      <c r="K81">
        <v>78</v>
      </c>
      <c r="L81" t="s">
        <v>25</v>
      </c>
      <c r="M81" s="2">
        <f>+Table3[[#This Row],[CHW]]/Table3[[#This Row],[Count of Airbill Number]]</f>
        <v>499.24398819354855</v>
      </c>
    </row>
    <row r="82" spans="2:13">
      <c r="B82" t="s">
        <v>20</v>
      </c>
      <c r="C82" t="s">
        <v>21</v>
      </c>
      <c r="D82" t="s">
        <v>22</v>
      </c>
      <c r="E82" t="s">
        <v>778</v>
      </c>
      <c r="F82" t="s">
        <v>776</v>
      </c>
      <c r="G82" t="s">
        <v>113</v>
      </c>
      <c r="H82" t="s">
        <v>57</v>
      </c>
      <c r="I82" s="1">
        <v>15390.081817999999</v>
      </c>
      <c r="J82" s="1">
        <v>29</v>
      </c>
      <c r="K82">
        <v>79</v>
      </c>
      <c r="L82" t="s">
        <v>25</v>
      </c>
      <c r="M82" s="2">
        <f>+Table3[[#This Row],[CHW]]/Table3[[#This Row],[Count of Airbill Number]]</f>
        <v>530.69247648275859</v>
      </c>
    </row>
    <row r="83" spans="2:13">
      <c r="B83" t="s">
        <v>20</v>
      </c>
      <c r="C83" t="s">
        <v>21</v>
      </c>
      <c r="D83" t="s">
        <v>22</v>
      </c>
      <c r="E83" t="s">
        <v>778</v>
      </c>
      <c r="F83" t="s">
        <v>776</v>
      </c>
      <c r="G83" t="s">
        <v>51</v>
      </c>
      <c r="H83" t="s">
        <v>85</v>
      </c>
      <c r="I83" s="1">
        <v>15216.2</v>
      </c>
      <c r="J83" s="1">
        <v>4</v>
      </c>
      <c r="K83">
        <v>80</v>
      </c>
      <c r="L83" t="s">
        <v>25</v>
      </c>
      <c r="M83" s="2">
        <f>+Table3[[#This Row],[CHW]]/Table3[[#This Row],[Count of Airbill Number]]</f>
        <v>3804.05</v>
      </c>
    </row>
    <row r="84" spans="2:13">
      <c r="B84" t="s">
        <v>35</v>
      </c>
      <c r="C84" t="s">
        <v>21</v>
      </c>
      <c r="D84" t="s">
        <v>36</v>
      </c>
      <c r="E84" t="s">
        <v>777</v>
      </c>
      <c r="F84" t="s">
        <v>777</v>
      </c>
      <c r="G84" t="s">
        <v>26</v>
      </c>
      <c r="H84" t="s">
        <v>332</v>
      </c>
      <c r="I84" s="1">
        <v>14952.7</v>
      </c>
      <c r="J84" s="1">
        <v>2</v>
      </c>
      <c r="K84">
        <v>81</v>
      </c>
      <c r="L84" t="s">
        <v>25</v>
      </c>
      <c r="M84" s="2">
        <f>+Table3[[#This Row],[CHW]]/Table3[[#This Row],[Count of Airbill Number]]</f>
        <v>7476.35</v>
      </c>
    </row>
    <row r="85" spans="2:13">
      <c r="B85" t="s">
        <v>28</v>
      </c>
      <c r="C85" t="s">
        <v>21</v>
      </c>
      <c r="D85" t="s">
        <v>22</v>
      </c>
      <c r="E85" t="s">
        <v>778</v>
      </c>
      <c r="F85" t="s">
        <v>778</v>
      </c>
      <c r="G85" t="s">
        <v>101</v>
      </c>
      <c r="H85" t="s">
        <v>155</v>
      </c>
      <c r="I85" s="1">
        <v>14302.4</v>
      </c>
      <c r="J85" s="1">
        <v>2</v>
      </c>
      <c r="K85">
        <v>82</v>
      </c>
      <c r="L85" t="s">
        <v>25</v>
      </c>
      <c r="M85" s="2">
        <f>+Table3[[#This Row],[CHW]]/Table3[[#This Row],[Count of Airbill Number]]</f>
        <v>7151.2</v>
      </c>
    </row>
    <row r="86" spans="2:13">
      <c r="B86" t="s">
        <v>20</v>
      </c>
      <c r="C86" t="s">
        <v>21</v>
      </c>
      <c r="D86" t="s">
        <v>22</v>
      </c>
      <c r="E86" t="s">
        <v>776</v>
      </c>
      <c r="F86" t="s">
        <v>776</v>
      </c>
      <c r="G86" t="s">
        <v>77</v>
      </c>
      <c r="H86" t="s">
        <v>69</v>
      </c>
      <c r="I86" s="1">
        <v>14069.036256999978</v>
      </c>
      <c r="J86" s="1">
        <v>259</v>
      </c>
      <c r="K86">
        <v>83</v>
      </c>
      <c r="L86" t="s">
        <v>25</v>
      </c>
      <c r="M86" s="2">
        <f>+Table3[[#This Row],[CHW]]/Table3[[#This Row],[Count of Airbill Number]]</f>
        <v>54.320603308880223</v>
      </c>
    </row>
    <row r="87" spans="2:13">
      <c r="B87" t="s">
        <v>35</v>
      </c>
      <c r="C87" t="s">
        <v>21</v>
      </c>
      <c r="D87" t="s">
        <v>36</v>
      </c>
      <c r="E87" t="s">
        <v>778</v>
      </c>
      <c r="F87" t="s">
        <v>777</v>
      </c>
      <c r="G87" t="s">
        <v>220</v>
      </c>
      <c r="H87" t="s">
        <v>26</v>
      </c>
      <c r="I87" s="1">
        <v>13800</v>
      </c>
      <c r="J87" s="1">
        <v>3</v>
      </c>
      <c r="K87">
        <v>84</v>
      </c>
      <c r="L87" t="s">
        <v>25</v>
      </c>
      <c r="M87" s="2">
        <f>+Table3[[#This Row],[CHW]]/Table3[[#This Row],[Count of Airbill Number]]</f>
        <v>4600</v>
      </c>
    </row>
    <row r="88" spans="2:13">
      <c r="B88" t="s">
        <v>35</v>
      </c>
      <c r="C88" t="s">
        <v>21</v>
      </c>
      <c r="D88" t="s">
        <v>36</v>
      </c>
      <c r="E88" t="s">
        <v>776</v>
      </c>
      <c r="F88" t="s">
        <v>778</v>
      </c>
      <c r="G88" t="s">
        <v>45</v>
      </c>
      <c r="H88" t="s">
        <v>220</v>
      </c>
      <c r="I88" s="1">
        <v>13760.3</v>
      </c>
      <c r="J88" s="1">
        <v>3</v>
      </c>
      <c r="K88">
        <v>85</v>
      </c>
      <c r="L88" t="s">
        <v>25</v>
      </c>
      <c r="M88" s="2">
        <f>+Table3[[#This Row],[CHW]]/Table3[[#This Row],[Count of Airbill Number]]</f>
        <v>4586.7666666666664</v>
      </c>
    </row>
    <row r="89" spans="2:13">
      <c r="B89" t="s">
        <v>20</v>
      </c>
      <c r="C89" t="s">
        <v>21</v>
      </c>
      <c r="D89" t="s">
        <v>22</v>
      </c>
      <c r="E89" t="s">
        <v>776</v>
      </c>
      <c r="F89" t="s">
        <v>776</v>
      </c>
      <c r="G89" t="s">
        <v>31</v>
      </c>
      <c r="H89" t="s">
        <v>23</v>
      </c>
      <c r="I89" s="1">
        <v>13594.999792999963</v>
      </c>
      <c r="J89" s="1">
        <v>459</v>
      </c>
      <c r="K89">
        <v>86</v>
      </c>
      <c r="L89" t="s">
        <v>25</v>
      </c>
      <c r="M89" s="2">
        <f>+Table3[[#This Row],[CHW]]/Table3[[#This Row],[Count of Airbill Number]]</f>
        <v>29.618735932461792</v>
      </c>
    </row>
    <row r="90" spans="2:13">
      <c r="B90" t="s">
        <v>20</v>
      </c>
      <c r="C90" t="s">
        <v>21</v>
      </c>
      <c r="D90" t="s">
        <v>22</v>
      </c>
      <c r="E90" t="s">
        <v>776</v>
      </c>
      <c r="F90" t="s">
        <v>776</v>
      </c>
      <c r="G90" t="s">
        <v>24</v>
      </c>
      <c r="H90" t="s">
        <v>23</v>
      </c>
      <c r="I90" s="1">
        <v>13056.363424999956</v>
      </c>
      <c r="J90" s="1">
        <v>448</v>
      </c>
      <c r="K90">
        <v>87</v>
      </c>
      <c r="L90" t="s">
        <v>25</v>
      </c>
      <c r="M90" s="2">
        <f>+Table3[[#This Row],[CHW]]/Table3[[#This Row],[Count of Airbill Number]]</f>
        <v>29.143668359374903</v>
      </c>
    </row>
    <row r="91" spans="2:13">
      <c r="B91" t="s">
        <v>20</v>
      </c>
      <c r="C91" t="s">
        <v>21</v>
      </c>
      <c r="D91" t="s">
        <v>22</v>
      </c>
      <c r="E91" t="s">
        <v>776</v>
      </c>
      <c r="F91" t="s">
        <v>776</v>
      </c>
      <c r="G91" t="s">
        <v>23</v>
      </c>
      <c r="H91" t="s">
        <v>94</v>
      </c>
      <c r="I91" s="1">
        <v>12818.636285999997</v>
      </c>
      <c r="J91" s="1">
        <v>180</v>
      </c>
      <c r="K91">
        <v>88</v>
      </c>
      <c r="L91" t="s">
        <v>25</v>
      </c>
      <c r="M91" s="2">
        <f>+Table3[[#This Row],[CHW]]/Table3[[#This Row],[Count of Airbill Number]]</f>
        <v>71.214646033333324</v>
      </c>
    </row>
    <row r="92" spans="2:13">
      <c r="B92" t="s">
        <v>20</v>
      </c>
      <c r="C92" t="s">
        <v>21</v>
      </c>
      <c r="D92" t="s">
        <v>22</v>
      </c>
      <c r="E92" t="s">
        <v>778</v>
      </c>
      <c r="F92" t="s">
        <v>776</v>
      </c>
      <c r="G92" t="s">
        <v>113</v>
      </c>
      <c r="H92" t="s">
        <v>32</v>
      </c>
      <c r="I92" s="1">
        <v>12781.290907999999</v>
      </c>
      <c r="J92" s="1">
        <v>113</v>
      </c>
      <c r="K92">
        <v>89</v>
      </c>
      <c r="L92" t="s">
        <v>25</v>
      </c>
      <c r="M92" s="2">
        <f>+Table3[[#This Row],[CHW]]/Table3[[#This Row],[Count of Airbill Number]]</f>
        <v>113.10876909734512</v>
      </c>
    </row>
    <row r="93" spans="2:13">
      <c r="B93" t="s">
        <v>35</v>
      </c>
      <c r="C93" t="s">
        <v>21</v>
      </c>
      <c r="D93" t="s">
        <v>36</v>
      </c>
      <c r="E93" t="s">
        <v>778</v>
      </c>
      <c r="F93" t="s">
        <v>778</v>
      </c>
      <c r="G93" t="s">
        <v>285</v>
      </c>
      <c r="H93" t="s">
        <v>109</v>
      </c>
      <c r="I93" s="1">
        <v>12310.7</v>
      </c>
      <c r="J93" s="1">
        <v>5</v>
      </c>
      <c r="K93">
        <v>90</v>
      </c>
      <c r="L93" t="s">
        <v>25</v>
      </c>
      <c r="M93" s="2">
        <f>+Table3[[#This Row],[CHW]]/Table3[[#This Row],[Count of Airbill Number]]</f>
        <v>2462.1400000000003</v>
      </c>
    </row>
    <row r="94" spans="2:13">
      <c r="B94" t="s">
        <v>35</v>
      </c>
      <c r="C94" t="s">
        <v>21</v>
      </c>
      <c r="D94" t="s">
        <v>36</v>
      </c>
      <c r="E94" t="s">
        <v>776</v>
      </c>
      <c r="F94" t="s">
        <v>777</v>
      </c>
      <c r="G94" t="s">
        <v>66</v>
      </c>
      <c r="H94" t="s">
        <v>38</v>
      </c>
      <c r="I94" s="1">
        <v>12273.954543000002</v>
      </c>
      <c r="J94" s="1">
        <v>131</v>
      </c>
      <c r="K94">
        <v>91</v>
      </c>
      <c r="L94" t="s">
        <v>25</v>
      </c>
      <c r="M94" s="2">
        <f>+Table3[[#This Row],[CHW]]/Table3[[#This Row],[Count of Airbill Number]]</f>
        <v>93.694309488549635</v>
      </c>
    </row>
    <row r="95" spans="2:13">
      <c r="B95" t="s">
        <v>35</v>
      </c>
      <c r="C95" t="s">
        <v>21</v>
      </c>
      <c r="D95" t="s">
        <v>36</v>
      </c>
      <c r="E95" t="s">
        <v>777</v>
      </c>
      <c r="F95" t="s">
        <v>778</v>
      </c>
      <c r="G95" t="s">
        <v>324</v>
      </c>
      <c r="H95" t="s">
        <v>285</v>
      </c>
      <c r="I95" s="1">
        <v>12046.7</v>
      </c>
      <c r="J95" s="1">
        <v>1</v>
      </c>
      <c r="K95">
        <v>92</v>
      </c>
      <c r="L95" t="s">
        <v>25</v>
      </c>
      <c r="M95" s="2">
        <f>+Table3[[#This Row],[CHW]]/Table3[[#This Row],[Count of Airbill Number]]</f>
        <v>12046.7</v>
      </c>
    </row>
    <row r="96" spans="2:13">
      <c r="B96" t="s">
        <v>35</v>
      </c>
      <c r="C96" t="s">
        <v>21</v>
      </c>
      <c r="D96" t="s">
        <v>36</v>
      </c>
      <c r="E96" t="s">
        <v>777</v>
      </c>
      <c r="F96" t="s">
        <v>778</v>
      </c>
      <c r="G96" t="s">
        <v>324</v>
      </c>
      <c r="H96" t="s">
        <v>51</v>
      </c>
      <c r="I96" s="1">
        <v>12046.7</v>
      </c>
      <c r="J96" s="1">
        <v>1</v>
      </c>
      <c r="K96">
        <v>93</v>
      </c>
      <c r="L96" t="s">
        <v>25</v>
      </c>
      <c r="M96" s="2">
        <f>+Table3[[#This Row],[CHW]]/Table3[[#This Row],[Count of Airbill Number]]</f>
        <v>12046.7</v>
      </c>
    </row>
    <row r="97" spans="2:13">
      <c r="B97" t="s">
        <v>35</v>
      </c>
      <c r="C97" t="s">
        <v>21</v>
      </c>
      <c r="D97" t="s">
        <v>36</v>
      </c>
      <c r="E97" t="s">
        <v>778</v>
      </c>
      <c r="F97" t="s">
        <v>778</v>
      </c>
      <c r="G97" t="s">
        <v>109</v>
      </c>
      <c r="H97" t="s">
        <v>233</v>
      </c>
      <c r="I97" s="1">
        <v>12046.7</v>
      </c>
      <c r="J97" s="1">
        <v>1</v>
      </c>
      <c r="K97">
        <v>94</v>
      </c>
      <c r="L97" t="s">
        <v>25</v>
      </c>
      <c r="M97" s="2">
        <f>+Table3[[#This Row],[CHW]]/Table3[[#This Row],[Count of Airbill Number]]</f>
        <v>12046.7</v>
      </c>
    </row>
    <row r="98" spans="2:13">
      <c r="B98" t="s">
        <v>35</v>
      </c>
      <c r="C98" t="s">
        <v>21</v>
      </c>
      <c r="D98" t="s">
        <v>36</v>
      </c>
      <c r="E98" t="s">
        <v>778</v>
      </c>
      <c r="F98" t="s">
        <v>778</v>
      </c>
      <c r="G98" t="s">
        <v>51</v>
      </c>
      <c r="H98" t="s">
        <v>173</v>
      </c>
      <c r="I98" s="1">
        <v>12046.7</v>
      </c>
      <c r="J98" s="1">
        <v>1</v>
      </c>
      <c r="K98">
        <v>95</v>
      </c>
      <c r="L98" t="s">
        <v>25</v>
      </c>
      <c r="M98" s="2">
        <f>+Table3[[#This Row],[CHW]]/Table3[[#This Row],[Count of Airbill Number]]</f>
        <v>12046.7</v>
      </c>
    </row>
    <row r="99" spans="2:13">
      <c r="B99" t="s">
        <v>20</v>
      </c>
      <c r="C99" t="s">
        <v>21</v>
      </c>
      <c r="D99" t="s">
        <v>22</v>
      </c>
      <c r="E99" t="s">
        <v>776</v>
      </c>
      <c r="F99" t="s">
        <v>776</v>
      </c>
      <c r="G99" t="s">
        <v>23</v>
      </c>
      <c r="H99" t="s">
        <v>24</v>
      </c>
      <c r="I99" s="1">
        <v>11843.225689000114</v>
      </c>
      <c r="J99" s="1">
        <v>2162</v>
      </c>
      <c r="K99">
        <v>96</v>
      </c>
      <c r="L99" t="s">
        <v>25</v>
      </c>
      <c r="M99" s="2">
        <f>+Table3[[#This Row],[CHW]]/Table3[[#This Row],[Count of Airbill Number]]</f>
        <v>5.4779027238668423</v>
      </c>
    </row>
    <row r="100" spans="2:13">
      <c r="B100" t="s">
        <v>35</v>
      </c>
      <c r="C100" t="s">
        <v>21</v>
      </c>
      <c r="D100" t="s">
        <v>22</v>
      </c>
      <c r="E100" t="s">
        <v>776</v>
      </c>
      <c r="F100" t="s">
        <v>776</v>
      </c>
      <c r="G100" t="s">
        <v>37</v>
      </c>
      <c r="H100" t="s">
        <v>130</v>
      </c>
      <c r="I100" s="1">
        <v>11805.854508999997</v>
      </c>
      <c r="J100" s="1">
        <v>81</v>
      </c>
      <c r="K100">
        <v>97</v>
      </c>
      <c r="L100" t="s">
        <v>25</v>
      </c>
      <c r="M100" s="2">
        <f>+Table3[[#This Row],[CHW]]/Table3[[#This Row],[Count of Airbill Number]]</f>
        <v>145.75129023456788</v>
      </c>
    </row>
    <row r="101" spans="2:13">
      <c r="B101" t="s">
        <v>35</v>
      </c>
      <c r="C101" t="s">
        <v>21</v>
      </c>
      <c r="D101" t="s">
        <v>36</v>
      </c>
      <c r="E101" t="s">
        <v>778</v>
      </c>
      <c r="F101" t="s">
        <v>776</v>
      </c>
      <c r="G101" t="s">
        <v>113</v>
      </c>
      <c r="H101" t="s">
        <v>66</v>
      </c>
      <c r="I101" s="1">
        <v>11634.8</v>
      </c>
      <c r="J101" s="1">
        <v>16</v>
      </c>
      <c r="K101">
        <v>98</v>
      </c>
      <c r="L101" t="s">
        <v>25</v>
      </c>
      <c r="M101" s="2">
        <f>+Table3[[#This Row],[CHW]]/Table3[[#This Row],[Count of Airbill Number]]</f>
        <v>727.17499999999995</v>
      </c>
    </row>
    <row r="102" spans="2:13">
      <c r="B102" t="s">
        <v>20</v>
      </c>
      <c r="C102" t="s">
        <v>21</v>
      </c>
      <c r="D102" t="s">
        <v>22</v>
      </c>
      <c r="E102" t="s">
        <v>778</v>
      </c>
      <c r="F102" t="s">
        <v>776</v>
      </c>
      <c r="G102" t="s">
        <v>135</v>
      </c>
      <c r="H102" t="s">
        <v>31</v>
      </c>
      <c r="I102" s="1">
        <v>11505.845454</v>
      </c>
      <c r="J102" s="1">
        <v>3</v>
      </c>
      <c r="K102">
        <v>99</v>
      </c>
      <c r="L102" t="s">
        <v>25</v>
      </c>
      <c r="M102" s="2">
        <f>+Table3[[#This Row],[CHW]]/Table3[[#This Row],[Count of Airbill Number]]</f>
        <v>3835.2818179999999</v>
      </c>
    </row>
    <row r="103" spans="2:13">
      <c r="B103" t="s">
        <v>20</v>
      </c>
      <c r="C103" t="s">
        <v>21</v>
      </c>
      <c r="D103" t="s">
        <v>22</v>
      </c>
      <c r="E103" t="s">
        <v>776</v>
      </c>
      <c r="F103" t="s">
        <v>776</v>
      </c>
      <c r="G103" t="s">
        <v>23</v>
      </c>
      <c r="H103" t="s">
        <v>45</v>
      </c>
      <c r="I103" s="1">
        <v>11188.563489999999</v>
      </c>
      <c r="J103" s="1">
        <v>348</v>
      </c>
      <c r="K103">
        <v>100</v>
      </c>
      <c r="L103" t="s">
        <v>25</v>
      </c>
      <c r="M103" s="2">
        <f>+Table3[[#This Row],[CHW]]/Table3[[#This Row],[Count of Airbill Number]]</f>
        <v>32.151044511494248</v>
      </c>
    </row>
    <row r="104" spans="2:13">
      <c r="B104" t="s">
        <v>20</v>
      </c>
      <c r="C104" t="s">
        <v>21</v>
      </c>
      <c r="D104" t="s">
        <v>22</v>
      </c>
      <c r="E104" t="s">
        <v>777</v>
      </c>
      <c r="F104" t="s">
        <v>777</v>
      </c>
      <c r="G104" t="s">
        <v>26</v>
      </c>
      <c r="H104" t="s">
        <v>27</v>
      </c>
      <c r="I104" s="1">
        <v>11148.1</v>
      </c>
      <c r="J104" s="1">
        <v>2144</v>
      </c>
      <c r="K104">
        <v>101</v>
      </c>
      <c r="L104" t="s">
        <v>25</v>
      </c>
      <c r="M104" s="2">
        <f>+Table3[[#This Row],[CHW]]/Table3[[#This Row],[Count of Airbill Number]]</f>
        <v>5.1996735074626868</v>
      </c>
    </row>
    <row r="105" spans="2:13">
      <c r="B105" t="s">
        <v>20</v>
      </c>
      <c r="C105" t="s">
        <v>21</v>
      </c>
      <c r="D105" t="s">
        <v>22</v>
      </c>
      <c r="E105" t="s">
        <v>776</v>
      </c>
      <c r="F105" t="s">
        <v>776</v>
      </c>
      <c r="G105" t="s">
        <v>23</v>
      </c>
      <c r="H105" t="s">
        <v>40</v>
      </c>
      <c r="I105" s="1">
        <v>11140.908688999991</v>
      </c>
      <c r="J105" s="1">
        <v>919</v>
      </c>
      <c r="K105">
        <v>102</v>
      </c>
      <c r="L105" t="s">
        <v>25</v>
      </c>
      <c r="M105" s="2">
        <f>+Table3[[#This Row],[CHW]]/Table3[[#This Row],[Count of Airbill Number]]</f>
        <v>12.122860379760599</v>
      </c>
    </row>
    <row r="106" spans="2:13">
      <c r="B106" t="s">
        <v>28</v>
      </c>
      <c r="C106" t="s">
        <v>21</v>
      </c>
      <c r="D106" t="s">
        <v>36</v>
      </c>
      <c r="E106" t="s">
        <v>776</v>
      </c>
      <c r="F106" t="s">
        <v>778</v>
      </c>
      <c r="G106" t="s">
        <v>45</v>
      </c>
      <c r="H106" t="s">
        <v>220</v>
      </c>
      <c r="I106" s="1">
        <v>11024.2</v>
      </c>
      <c r="J106" s="1">
        <v>6</v>
      </c>
      <c r="K106">
        <v>103</v>
      </c>
      <c r="L106" t="s">
        <v>25</v>
      </c>
      <c r="M106" s="2">
        <f>+Table3[[#This Row],[CHW]]/Table3[[#This Row],[Count of Airbill Number]]</f>
        <v>1837.3666666666668</v>
      </c>
    </row>
    <row r="107" spans="2:13">
      <c r="B107" t="s">
        <v>35</v>
      </c>
      <c r="C107" t="s">
        <v>21</v>
      </c>
      <c r="D107" t="s">
        <v>22</v>
      </c>
      <c r="E107" t="s">
        <v>776</v>
      </c>
      <c r="F107" t="s">
        <v>776</v>
      </c>
      <c r="G107" t="s">
        <v>37</v>
      </c>
      <c r="H107" t="s">
        <v>53</v>
      </c>
      <c r="I107" s="1">
        <v>10857.227050999996</v>
      </c>
      <c r="J107" s="1">
        <v>490</v>
      </c>
      <c r="K107">
        <v>104</v>
      </c>
      <c r="L107" t="s">
        <v>25</v>
      </c>
      <c r="M107" s="2">
        <f>+Table3[[#This Row],[CHW]]/Table3[[#This Row],[Count of Airbill Number]]</f>
        <v>22.157606226530604</v>
      </c>
    </row>
    <row r="108" spans="2:13">
      <c r="B108" t="s">
        <v>20</v>
      </c>
      <c r="C108" t="s">
        <v>21</v>
      </c>
      <c r="D108" t="s">
        <v>22</v>
      </c>
      <c r="E108" t="s">
        <v>778</v>
      </c>
      <c r="F108" t="s">
        <v>777</v>
      </c>
      <c r="G108" t="s">
        <v>113</v>
      </c>
      <c r="H108" t="s">
        <v>27</v>
      </c>
      <c r="I108" s="1">
        <v>10762.499999999998</v>
      </c>
      <c r="J108" s="1">
        <v>110</v>
      </c>
      <c r="K108">
        <v>105</v>
      </c>
      <c r="L108" t="s">
        <v>25</v>
      </c>
      <c r="M108" s="2">
        <f>+Table3[[#This Row],[CHW]]/Table3[[#This Row],[Count of Airbill Number]]</f>
        <v>97.840909090909079</v>
      </c>
    </row>
    <row r="109" spans="2:13">
      <c r="B109" t="s">
        <v>28</v>
      </c>
      <c r="C109" t="s">
        <v>21</v>
      </c>
      <c r="D109" t="s">
        <v>36</v>
      </c>
      <c r="E109" t="s">
        <v>777</v>
      </c>
      <c r="F109" t="s">
        <v>777</v>
      </c>
      <c r="G109" t="s">
        <v>26</v>
      </c>
      <c r="H109" t="s">
        <v>27</v>
      </c>
      <c r="I109" s="1">
        <v>10719.899999999996</v>
      </c>
      <c r="J109" s="1">
        <v>253</v>
      </c>
      <c r="K109">
        <v>106</v>
      </c>
      <c r="L109" t="s">
        <v>25</v>
      </c>
      <c r="M109" s="2">
        <f>+Table3[[#This Row],[CHW]]/Table3[[#This Row],[Count of Airbill Number]]</f>
        <v>42.371146245059272</v>
      </c>
    </row>
    <row r="110" spans="2:13">
      <c r="B110" t="s">
        <v>20</v>
      </c>
      <c r="C110" t="s">
        <v>21</v>
      </c>
      <c r="D110" t="s">
        <v>22</v>
      </c>
      <c r="E110" t="s">
        <v>776</v>
      </c>
      <c r="F110" t="s">
        <v>776</v>
      </c>
      <c r="G110" t="s">
        <v>31</v>
      </c>
      <c r="H110" t="s">
        <v>122</v>
      </c>
      <c r="I110" s="1">
        <v>10644.445454000001</v>
      </c>
      <c r="J110" s="1">
        <v>9</v>
      </c>
      <c r="K110">
        <v>107</v>
      </c>
      <c r="L110" t="s">
        <v>25</v>
      </c>
      <c r="M110" s="2">
        <f>+Table3[[#This Row],[CHW]]/Table3[[#This Row],[Count of Airbill Number]]</f>
        <v>1182.7161615555556</v>
      </c>
    </row>
    <row r="111" spans="2:13">
      <c r="B111" t="s">
        <v>20</v>
      </c>
      <c r="C111" t="s">
        <v>21</v>
      </c>
      <c r="D111" t="s">
        <v>22</v>
      </c>
      <c r="E111" t="s">
        <v>778</v>
      </c>
      <c r="F111" t="s">
        <v>777</v>
      </c>
      <c r="G111" t="s">
        <v>134</v>
      </c>
      <c r="H111" t="s">
        <v>110</v>
      </c>
      <c r="I111" s="1">
        <v>10619.900000000001</v>
      </c>
      <c r="J111" s="1">
        <v>10</v>
      </c>
      <c r="K111">
        <v>108</v>
      </c>
      <c r="L111" t="s">
        <v>25</v>
      </c>
      <c r="M111" s="2">
        <f>+Table3[[#This Row],[CHW]]/Table3[[#This Row],[Count of Airbill Number]]</f>
        <v>1061.9900000000002</v>
      </c>
    </row>
    <row r="112" spans="2:13">
      <c r="B112" t="s">
        <v>28</v>
      </c>
      <c r="C112" t="s">
        <v>21</v>
      </c>
      <c r="D112" t="s">
        <v>36</v>
      </c>
      <c r="E112" t="s">
        <v>776</v>
      </c>
      <c r="F112" t="s">
        <v>777</v>
      </c>
      <c r="G112" t="s">
        <v>24</v>
      </c>
      <c r="H112" t="s">
        <v>110</v>
      </c>
      <c r="I112" s="1">
        <v>10595.454545000001</v>
      </c>
      <c r="J112" s="1">
        <v>2</v>
      </c>
      <c r="K112">
        <v>109</v>
      </c>
      <c r="L112" t="s">
        <v>25</v>
      </c>
      <c r="M112" s="2">
        <f>+Table3[[#This Row],[CHW]]/Table3[[#This Row],[Count of Airbill Number]]</f>
        <v>5297.7272725000003</v>
      </c>
    </row>
    <row r="113" spans="2:13">
      <c r="B113" t="s">
        <v>35</v>
      </c>
      <c r="C113" t="s">
        <v>21</v>
      </c>
      <c r="D113" t="s">
        <v>22</v>
      </c>
      <c r="E113" t="s">
        <v>776</v>
      </c>
      <c r="F113" t="s">
        <v>776</v>
      </c>
      <c r="G113" t="s">
        <v>37</v>
      </c>
      <c r="H113" t="s">
        <v>104</v>
      </c>
      <c r="I113" s="1">
        <v>10448.136301999999</v>
      </c>
      <c r="J113" s="1">
        <v>136</v>
      </c>
      <c r="K113">
        <v>110</v>
      </c>
      <c r="L113" t="s">
        <v>25</v>
      </c>
      <c r="M113" s="2">
        <f>+Table3[[#This Row],[CHW]]/Table3[[#This Row],[Count of Airbill Number]]</f>
        <v>76.824531632352929</v>
      </c>
    </row>
    <row r="114" spans="2:13">
      <c r="B114" t="s">
        <v>20</v>
      </c>
      <c r="C114" t="s">
        <v>21</v>
      </c>
      <c r="D114" t="s">
        <v>22</v>
      </c>
      <c r="E114" t="s">
        <v>777</v>
      </c>
      <c r="F114" t="s">
        <v>778</v>
      </c>
      <c r="G114" t="s">
        <v>110</v>
      </c>
      <c r="H114" t="s">
        <v>109</v>
      </c>
      <c r="I114" s="1">
        <v>10094.799999999999</v>
      </c>
      <c r="J114" s="1">
        <v>39</v>
      </c>
      <c r="K114">
        <v>111</v>
      </c>
      <c r="L114" t="s">
        <v>25</v>
      </c>
      <c r="M114" s="2">
        <f>+Table3[[#This Row],[CHW]]/Table3[[#This Row],[Count of Airbill Number]]</f>
        <v>258.84102564102562</v>
      </c>
    </row>
    <row r="115" spans="2:13">
      <c r="B115" t="s">
        <v>20</v>
      </c>
      <c r="C115" t="s">
        <v>21</v>
      </c>
      <c r="D115" t="s">
        <v>36</v>
      </c>
      <c r="E115" t="s">
        <v>777</v>
      </c>
      <c r="F115" t="s">
        <v>777</v>
      </c>
      <c r="G115" t="s">
        <v>114</v>
      </c>
      <c r="H115" t="s">
        <v>44</v>
      </c>
      <c r="I115" s="1">
        <v>10011.827272</v>
      </c>
      <c r="J115" s="1">
        <v>8</v>
      </c>
      <c r="K115">
        <v>112</v>
      </c>
      <c r="L115" t="s">
        <v>25</v>
      </c>
      <c r="M115" s="2">
        <f>+Table3[[#This Row],[CHW]]/Table3[[#This Row],[Count of Airbill Number]]</f>
        <v>1251.4784090000001</v>
      </c>
    </row>
    <row r="116" spans="2:13">
      <c r="B116" t="s">
        <v>20</v>
      </c>
      <c r="C116" t="s">
        <v>21</v>
      </c>
      <c r="D116" t="s">
        <v>22</v>
      </c>
      <c r="E116" t="s">
        <v>778</v>
      </c>
      <c r="F116" t="s">
        <v>778</v>
      </c>
      <c r="G116" t="s">
        <v>112</v>
      </c>
      <c r="H116" t="s">
        <v>134</v>
      </c>
      <c r="I116" s="1">
        <v>10004.5</v>
      </c>
      <c r="J116" s="1">
        <v>8</v>
      </c>
      <c r="K116">
        <v>113</v>
      </c>
      <c r="L116" t="s">
        <v>25</v>
      </c>
      <c r="M116" s="2">
        <f>+Table3[[#This Row],[CHW]]/Table3[[#This Row],[Count of Airbill Number]]</f>
        <v>1250.5625</v>
      </c>
    </row>
    <row r="117" spans="2:13">
      <c r="B117" t="s">
        <v>20</v>
      </c>
      <c r="C117" t="s">
        <v>21</v>
      </c>
      <c r="D117" t="s">
        <v>22</v>
      </c>
      <c r="E117" t="s">
        <v>776</v>
      </c>
      <c r="F117" t="s">
        <v>776</v>
      </c>
      <c r="G117" t="s">
        <v>63</v>
      </c>
      <c r="H117" t="s">
        <v>23</v>
      </c>
      <c r="I117" s="1">
        <v>9953.999840999968</v>
      </c>
      <c r="J117" s="1">
        <v>364</v>
      </c>
      <c r="K117">
        <v>114</v>
      </c>
      <c r="L117" t="s">
        <v>25</v>
      </c>
      <c r="M117" s="2">
        <f>+Table3[[#This Row],[CHW]]/Table3[[#This Row],[Count of Airbill Number]]</f>
        <v>27.346153409340573</v>
      </c>
    </row>
    <row r="118" spans="2:13">
      <c r="B118" t="s">
        <v>35</v>
      </c>
      <c r="C118" t="s">
        <v>21</v>
      </c>
      <c r="D118" t="s">
        <v>36</v>
      </c>
      <c r="E118" t="s">
        <v>776</v>
      </c>
      <c r="F118" t="s">
        <v>777</v>
      </c>
      <c r="G118" t="s">
        <v>37</v>
      </c>
      <c r="H118" t="s">
        <v>29</v>
      </c>
      <c r="I118" s="1">
        <v>9883.4817890000013</v>
      </c>
      <c r="J118" s="1">
        <v>103</v>
      </c>
      <c r="K118">
        <v>115</v>
      </c>
      <c r="L118" t="s">
        <v>25</v>
      </c>
      <c r="M118" s="2">
        <f>+Table3[[#This Row],[CHW]]/Table3[[#This Row],[Count of Airbill Number]]</f>
        <v>95.956133873786413</v>
      </c>
    </row>
    <row r="119" spans="2:13">
      <c r="B119" t="s">
        <v>30</v>
      </c>
      <c r="C119" t="s">
        <v>21</v>
      </c>
      <c r="D119" t="s">
        <v>22</v>
      </c>
      <c r="E119" t="s">
        <v>776</v>
      </c>
      <c r="F119" t="s">
        <v>776</v>
      </c>
      <c r="G119" t="s">
        <v>31</v>
      </c>
      <c r="H119" t="s">
        <v>23</v>
      </c>
      <c r="I119" s="1">
        <v>9690.9993889998696</v>
      </c>
      <c r="J119" s="1">
        <v>990</v>
      </c>
      <c r="K119">
        <v>116</v>
      </c>
      <c r="L119" t="s">
        <v>25</v>
      </c>
      <c r="M119" s="2">
        <f>+Table3[[#This Row],[CHW]]/Table3[[#This Row],[Count of Airbill Number]]</f>
        <v>9.78888827171704</v>
      </c>
    </row>
    <row r="120" spans="2:13">
      <c r="B120" t="s">
        <v>28</v>
      </c>
      <c r="C120" t="s">
        <v>21</v>
      </c>
      <c r="D120" t="s">
        <v>36</v>
      </c>
      <c r="E120" t="s">
        <v>778</v>
      </c>
      <c r="F120" t="s">
        <v>778</v>
      </c>
      <c r="G120" t="s">
        <v>81</v>
      </c>
      <c r="H120" t="s">
        <v>82</v>
      </c>
      <c r="I120" s="1">
        <v>9431.4454240000014</v>
      </c>
      <c r="J120" s="1">
        <v>206</v>
      </c>
      <c r="K120">
        <v>117</v>
      </c>
      <c r="L120" t="s">
        <v>25</v>
      </c>
      <c r="M120" s="2">
        <f>+Table3[[#This Row],[CHW]]/Table3[[#This Row],[Count of Airbill Number]]</f>
        <v>45.783715650485441</v>
      </c>
    </row>
    <row r="121" spans="2:13">
      <c r="B121" t="s">
        <v>35</v>
      </c>
      <c r="C121" t="s">
        <v>21</v>
      </c>
      <c r="D121" t="s">
        <v>22</v>
      </c>
      <c r="E121" t="s">
        <v>776</v>
      </c>
      <c r="F121" t="s">
        <v>776</v>
      </c>
      <c r="G121" t="s">
        <v>39</v>
      </c>
      <c r="H121" t="s">
        <v>130</v>
      </c>
      <c r="I121" s="1">
        <v>9395.9000000000015</v>
      </c>
      <c r="J121" s="1">
        <v>19</v>
      </c>
      <c r="K121">
        <v>118</v>
      </c>
      <c r="L121" t="s">
        <v>25</v>
      </c>
      <c r="M121" s="2">
        <f>+Table3[[#This Row],[CHW]]/Table3[[#This Row],[Count of Airbill Number]]</f>
        <v>494.52105263157904</v>
      </c>
    </row>
    <row r="122" spans="2:13">
      <c r="B122" t="s">
        <v>35</v>
      </c>
      <c r="C122" t="s">
        <v>21</v>
      </c>
      <c r="D122" t="s">
        <v>22</v>
      </c>
      <c r="E122" t="s">
        <v>776</v>
      </c>
      <c r="F122" t="s">
        <v>777</v>
      </c>
      <c r="G122" t="s">
        <v>130</v>
      </c>
      <c r="H122" t="s">
        <v>110</v>
      </c>
      <c r="I122" s="1">
        <v>9395.9000000000015</v>
      </c>
      <c r="J122" s="1">
        <v>19</v>
      </c>
      <c r="K122">
        <v>119</v>
      </c>
      <c r="L122" t="s">
        <v>25</v>
      </c>
      <c r="M122" s="2">
        <f>+Table3[[#This Row],[CHW]]/Table3[[#This Row],[Count of Airbill Number]]</f>
        <v>494.52105263157904</v>
      </c>
    </row>
    <row r="123" spans="2:13">
      <c r="B123" t="s">
        <v>28</v>
      </c>
      <c r="C123" t="s">
        <v>21</v>
      </c>
      <c r="D123" t="s">
        <v>36</v>
      </c>
      <c r="E123" t="s">
        <v>776</v>
      </c>
      <c r="F123" t="s">
        <v>778</v>
      </c>
      <c r="G123" t="s">
        <v>45</v>
      </c>
      <c r="H123" t="s">
        <v>315</v>
      </c>
      <c r="I123" s="1">
        <v>9329.2636350000012</v>
      </c>
      <c r="J123" s="1">
        <v>4</v>
      </c>
      <c r="K123">
        <v>120</v>
      </c>
      <c r="L123" t="s">
        <v>25</v>
      </c>
      <c r="M123" s="2">
        <f>+Table3[[#This Row],[CHW]]/Table3[[#This Row],[Count of Airbill Number]]</f>
        <v>2332.3159087500003</v>
      </c>
    </row>
    <row r="124" spans="2:13">
      <c r="B124" t="s">
        <v>20</v>
      </c>
      <c r="C124" t="s">
        <v>21</v>
      </c>
      <c r="D124" t="s">
        <v>22</v>
      </c>
      <c r="E124" t="s">
        <v>778</v>
      </c>
      <c r="F124" t="s">
        <v>778</v>
      </c>
      <c r="G124" t="s">
        <v>109</v>
      </c>
      <c r="H124" t="s">
        <v>171</v>
      </c>
      <c r="I124" s="1">
        <v>9245.6999999999989</v>
      </c>
      <c r="J124" s="1">
        <v>27</v>
      </c>
      <c r="K124">
        <v>121</v>
      </c>
      <c r="L124" t="s">
        <v>25</v>
      </c>
      <c r="M124" s="2">
        <f>+Table3[[#This Row],[CHW]]/Table3[[#This Row],[Count of Airbill Number]]</f>
        <v>342.43333333333328</v>
      </c>
    </row>
    <row r="125" spans="2:13">
      <c r="B125" t="s">
        <v>35</v>
      </c>
      <c r="C125" t="s">
        <v>21</v>
      </c>
      <c r="D125" t="s">
        <v>36</v>
      </c>
      <c r="E125" t="s">
        <v>776</v>
      </c>
      <c r="F125" t="s">
        <v>778</v>
      </c>
      <c r="G125" t="s">
        <v>37</v>
      </c>
      <c r="H125" t="s">
        <v>124</v>
      </c>
      <c r="I125" s="1">
        <v>9130.7454530000014</v>
      </c>
      <c r="J125" s="1">
        <v>27</v>
      </c>
      <c r="K125">
        <v>122</v>
      </c>
      <c r="L125" t="s">
        <v>25</v>
      </c>
      <c r="M125" s="2">
        <f>+Table3[[#This Row],[CHW]]/Table3[[#This Row],[Count of Airbill Number]]</f>
        <v>338.17575751851859</v>
      </c>
    </row>
    <row r="126" spans="2:13">
      <c r="B126" t="s">
        <v>28</v>
      </c>
      <c r="C126" t="s">
        <v>21</v>
      </c>
      <c r="D126" t="s">
        <v>22</v>
      </c>
      <c r="E126" t="s">
        <v>776</v>
      </c>
      <c r="F126" t="s">
        <v>776</v>
      </c>
      <c r="G126" t="s">
        <v>111</v>
      </c>
      <c r="H126" t="s">
        <v>53</v>
      </c>
      <c r="I126" s="1">
        <v>8996.3635889999987</v>
      </c>
      <c r="J126" s="1">
        <v>120</v>
      </c>
      <c r="K126">
        <v>123</v>
      </c>
      <c r="L126" t="s">
        <v>25</v>
      </c>
      <c r="M126" s="2">
        <f>+Table3[[#This Row],[CHW]]/Table3[[#This Row],[Count of Airbill Number]]</f>
        <v>74.969696574999986</v>
      </c>
    </row>
    <row r="127" spans="2:13">
      <c r="B127" t="s">
        <v>35</v>
      </c>
      <c r="C127" t="s">
        <v>21</v>
      </c>
      <c r="D127" t="s">
        <v>36</v>
      </c>
      <c r="E127" t="s">
        <v>776</v>
      </c>
      <c r="F127" t="s">
        <v>776</v>
      </c>
      <c r="G127" t="s">
        <v>37</v>
      </c>
      <c r="H127" t="s">
        <v>66</v>
      </c>
      <c r="I127" s="1">
        <v>8960.6818079999994</v>
      </c>
      <c r="J127" s="1">
        <v>21</v>
      </c>
      <c r="K127">
        <v>124</v>
      </c>
      <c r="L127" t="s">
        <v>25</v>
      </c>
      <c r="M127" s="2">
        <f>+Table3[[#This Row],[CHW]]/Table3[[#This Row],[Count of Airbill Number]]</f>
        <v>426.69913371428567</v>
      </c>
    </row>
    <row r="128" spans="2:13">
      <c r="B128" t="s">
        <v>20</v>
      </c>
      <c r="C128" t="s">
        <v>21</v>
      </c>
      <c r="D128" t="s">
        <v>22</v>
      </c>
      <c r="E128" t="s">
        <v>777</v>
      </c>
      <c r="F128" t="s">
        <v>777</v>
      </c>
      <c r="G128" t="s">
        <v>55</v>
      </c>
      <c r="H128" t="s">
        <v>110</v>
      </c>
      <c r="I128" s="1">
        <v>8700</v>
      </c>
      <c r="J128" s="1">
        <v>12</v>
      </c>
      <c r="K128">
        <v>125</v>
      </c>
      <c r="L128" t="s">
        <v>25</v>
      </c>
      <c r="M128" s="2">
        <f>+Table3[[#This Row],[CHW]]/Table3[[#This Row],[Count of Airbill Number]]</f>
        <v>725</v>
      </c>
    </row>
    <row r="129" spans="2:13">
      <c r="B129" t="s">
        <v>35</v>
      </c>
      <c r="C129" t="s">
        <v>21</v>
      </c>
      <c r="D129" t="s">
        <v>36</v>
      </c>
      <c r="E129" t="s">
        <v>778</v>
      </c>
      <c r="F129" t="s">
        <v>778</v>
      </c>
      <c r="G129" t="s">
        <v>220</v>
      </c>
      <c r="H129" t="s">
        <v>86</v>
      </c>
      <c r="I129" s="1">
        <v>8694.1</v>
      </c>
      <c r="J129" s="1">
        <v>4</v>
      </c>
      <c r="K129">
        <v>126</v>
      </c>
      <c r="L129" t="s">
        <v>25</v>
      </c>
      <c r="M129" s="2">
        <f>+Table3[[#This Row],[CHW]]/Table3[[#This Row],[Count of Airbill Number]]</f>
        <v>2173.5250000000001</v>
      </c>
    </row>
    <row r="130" spans="2:13">
      <c r="B130" t="s">
        <v>30</v>
      </c>
      <c r="C130" t="s">
        <v>21</v>
      </c>
      <c r="D130" t="s">
        <v>22</v>
      </c>
      <c r="E130" t="s">
        <v>776</v>
      </c>
      <c r="F130" t="s">
        <v>776</v>
      </c>
      <c r="G130" t="s">
        <v>31</v>
      </c>
      <c r="H130" t="s">
        <v>37</v>
      </c>
      <c r="I130" s="1">
        <v>8681.4540279999001</v>
      </c>
      <c r="J130" s="1">
        <v>844</v>
      </c>
      <c r="K130">
        <v>127</v>
      </c>
      <c r="L130" t="s">
        <v>25</v>
      </c>
      <c r="M130" s="2">
        <f>+Table3[[#This Row],[CHW]]/Table3[[#This Row],[Count of Airbill Number]]</f>
        <v>10.286082971563863</v>
      </c>
    </row>
    <row r="131" spans="2:13">
      <c r="B131" t="s">
        <v>35</v>
      </c>
      <c r="C131" t="s">
        <v>21</v>
      </c>
      <c r="D131" t="s">
        <v>36</v>
      </c>
      <c r="E131" t="s">
        <v>776</v>
      </c>
      <c r="F131" t="s">
        <v>777</v>
      </c>
      <c r="G131" t="s">
        <v>37</v>
      </c>
      <c r="H131" t="s">
        <v>106</v>
      </c>
      <c r="I131" s="1">
        <v>8656.9999999999964</v>
      </c>
      <c r="J131" s="1">
        <v>120</v>
      </c>
      <c r="K131">
        <v>128</v>
      </c>
      <c r="L131" t="s">
        <v>25</v>
      </c>
      <c r="M131" s="2">
        <f>+Table3[[#This Row],[CHW]]/Table3[[#This Row],[Count of Airbill Number]]</f>
        <v>72.141666666666637</v>
      </c>
    </row>
    <row r="132" spans="2:13">
      <c r="B132" t="s">
        <v>35</v>
      </c>
      <c r="C132" t="s">
        <v>21</v>
      </c>
      <c r="D132" t="s">
        <v>36</v>
      </c>
      <c r="E132" t="s">
        <v>776</v>
      </c>
      <c r="F132" t="s">
        <v>778</v>
      </c>
      <c r="G132" t="s">
        <v>37</v>
      </c>
      <c r="H132" t="s">
        <v>86</v>
      </c>
      <c r="I132" s="1">
        <v>8654.1636269999999</v>
      </c>
      <c r="J132" s="1">
        <v>48</v>
      </c>
      <c r="K132">
        <v>129</v>
      </c>
      <c r="L132" t="s">
        <v>25</v>
      </c>
      <c r="M132" s="2">
        <f>+Table3[[#This Row],[CHW]]/Table3[[#This Row],[Count of Airbill Number]]</f>
        <v>180.29507556249999</v>
      </c>
    </row>
    <row r="133" spans="2:13">
      <c r="B133" t="s">
        <v>20</v>
      </c>
      <c r="C133" t="s">
        <v>21</v>
      </c>
      <c r="D133" t="s">
        <v>22</v>
      </c>
      <c r="E133" t="s">
        <v>776</v>
      </c>
      <c r="F133" t="s">
        <v>776</v>
      </c>
      <c r="G133" t="s">
        <v>56</v>
      </c>
      <c r="H133" t="s">
        <v>23</v>
      </c>
      <c r="I133" s="1">
        <v>8518.1270589999749</v>
      </c>
      <c r="J133" s="1">
        <v>449</v>
      </c>
      <c r="K133">
        <v>130</v>
      </c>
      <c r="L133" t="s">
        <v>25</v>
      </c>
      <c r="M133" s="2">
        <f>+Table3[[#This Row],[CHW]]/Table3[[#This Row],[Count of Airbill Number]]</f>
        <v>18.971329752783909</v>
      </c>
    </row>
    <row r="134" spans="2:13">
      <c r="B134" t="s">
        <v>28</v>
      </c>
      <c r="C134" t="s">
        <v>21</v>
      </c>
      <c r="D134" t="s">
        <v>36</v>
      </c>
      <c r="E134" t="s">
        <v>778</v>
      </c>
      <c r="F134" t="s">
        <v>777</v>
      </c>
      <c r="G134" t="s">
        <v>220</v>
      </c>
      <c r="H134" t="s">
        <v>179</v>
      </c>
      <c r="I134" s="1">
        <v>8460</v>
      </c>
      <c r="J134" s="1">
        <v>2</v>
      </c>
      <c r="K134">
        <v>131</v>
      </c>
      <c r="L134" t="s">
        <v>25</v>
      </c>
      <c r="M134" s="2">
        <f>+Table3[[#This Row],[CHW]]/Table3[[#This Row],[Count of Airbill Number]]</f>
        <v>4230</v>
      </c>
    </row>
    <row r="135" spans="2:13">
      <c r="B135" t="s">
        <v>20</v>
      </c>
      <c r="C135" t="s">
        <v>21</v>
      </c>
      <c r="D135" t="s">
        <v>22</v>
      </c>
      <c r="E135" t="s">
        <v>777</v>
      </c>
      <c r="F135" t="s">
        <v>778</v>
      </c>
      <c r="G135" t="s">
        <v>114</v>
      </c>
      <c r="H135" t="s">
        <v>171</v>
      </c>
      <c r="I135" s="1">
        <v>8447</v>
      </c>
      <c r="J135" s="1">
        <v>34</v>
      </c>
      <c r="K135">
        <v>132</v>
      </c>
      <c r="L135" t="s">
        <v>25</v>
      </c>
      <c r="M135" s="2">
        <f>+Table3[[#This Row],[CHW]]/Table3[[#This Row],[Count of Airbill Number]]</f>
        <v>248.44117647058823</v>
      </c>
    </row>
    <row r="136" spans="2:13">
      <c r="B136" t="s">
        <v>28</v>
      </c>
      <c r="C136" t="s">
        <v>21</v>
      </c>
      <c r="D136" t="s">
        <v>36</v>
      </c>
      <c r="E136" t="s">
        <v>776</v>
      </c>
      <c r="F136" t="s">
        <v>777</v>
      </c>
      <c r="G136" t="s">
        <v>58</v>
      </c>
      <c r="H136" t="s">
        <v>110</v>
      </c>
      <c r="I136" s="1">
        <v>8445.5454529999988</v>
      </c>
      <c r="J136" s="1">
        <v>3</v>
      </c>
      <c r="K136">
        <v>133</v>
      </c>
      <c r="L136" t="s">
        <v>25</v>
      </c>
      <c r="M136" s="2">
        <f>+Table3[[#This Row],[CHW]]/Table3[[#This Row],[Count of Airbill Number]]</f>
        <v>2815.1818176666661</v>
      </c>
    </row>
    <row r="137" spans="2:13">
      <c r="B137" t="s">
        <v>35</v>
      </c>
      <c r="C137" t="s">
        <v>21</v>
      </c>
      <c r="D137" t="s">
        <v>36</v>
      </c>
      <c r="E137" t="s">
        <v>776</v>
      </c>
      <c r="F137" t="s">
        <v>777</v>
      </c>
      <c r="G137" t="s">
        <v>37</v>
      </c>
      <c r="H137" t="s">
        <v>110</v>
      </c>
      <c r="I137" s="1">
        <v>8445.4545450000005</v>
      </c>
      <c r="J137" s="1">
        <v>1</v>
      </c>
      <c r="K137">
        <v>134</v>
      </c>
      <c r="L137" t="s">
        <v>25</v>
      </c>
      <c r="M137" s="2">
        <f>+Table3[[#This Row],[CHW]]/Table3[[#This Row],[Count of Airbill Number]]</f>
        <v>8445.4545450000005</v>
      </c>
    </row>
    <row r="138" spans="2:13">
      <c r="B138" t="s">
        <v>35</v>
      </c>
      <c r="C138" t="s">
        <v>21</v>
      </c>
      <c r="D138" t="s">
        <v>36</v>
      </c>
      <c r="E138" t="s">
        <v>776</v>
      </c>
      <c r="F138" t="s">
        <v>777</v>
      </c>
      <c r="G138" t="s">
        <v>45</v>
      </c>
      <c r="H138" t="s">
        <v>27</v>
      </c>
      <c r="I138" s="1">
        <v>8427</v>
      </c>
      <c r="J138" s="1">
        <v>1</v>
      </c>
      <c r="K138">
        <v>135</v>
      </c>
      <c r="L138" t="s">
        <v>25</v>
      </c>
      <c r="M138" s="2">
        <f>+Table3[[#This Row],[CHW]]/Table3[[#This Row],[Count of Airbill Number]]</f>
        <v>8427</v>
      </c>
    </row>
    <row r="139" spans="2:13">
      <c r="B139" t="s">
        <v>35</v>
      </c>
      <c r="C139" t="s">
        <v>21</v>
      </c>
      <c r="D139" t="s">
        <v>36</v>
      </c>
      <c r="E139" t="s">
        <v>776</v>
      </c>
      <c r="F139" t="s">
        <v>776</v>
      </c>
      <c r="G139" t="s">
        <v>37</v>
      </c>
      <c r="H139" t="s">
        <v>24</v>
      </c>
      <c r="I139" s="1">
        <v>8414.9090899999992</v>
      </c>
      <c r="J139" s="1">
        <v>3</v>
      </c>
      <c r="K139">
        <v>136</v>
      </c>
      <c r="L139" t="s">
        <v>25</v>
      </c>
      <c r="M139" s="2">
        <f>+Table3[[#This Row],[CHW]]/Table3[[#This Row],[Count of Airbill Number]]</f>
        <v>2804.9696966666666</v>
      </c>
    </row>
    <row r="140" spans="2:13">
      <c r="B140" t="s">
        <v>20</v>
      </c>
      <c r="C140" t="s">
        <v>21</v>
      </c>
      <c r="D140" t="s">
        <v>22</v>
      </c>
      <c r="E140" t="s">
        <v>776</v>
      </c>
      <c r="F140" t="s">
        <v>776</v>
      </c>
      <c r="G140" t="s">
        <v>23</v>
      </c>
      <c r="H140" t="s">
        <v>33</v>
      </c>
      <c r="I140" s="1">
        <v>8280.4543689999846</v>
      </c>
      <c r="J140" s="1">
        <v>353</v>
      </c>
      <c r="K140">
        <v>137</v>
      </c>
      <c r="L140" t="s">
        <v>25</v>
      </c>
      <c r="M140" s="2">
        <f>+Table3[[#This Row],[CHW]]/Table3[[#This Row],[Count of Airbill Number]]</f>
        <v>23.457377815863978</v>
      </c>
    </row>
    <row r="141" spans="2:13">
      <c r="B141" t="s">
        <v>30</v>
      </c>
      <c r="C141" t="s">
        <v>21</v>
      </c>
      <c r="D141" t="s">
        <v>22</v>
      </c>
      <c r="E141" t="s">
        <v>776</v>
      </c>
      <c r="F141" t="s">
        <v>776</v>
      </c>
      <c r="G141" t="s">
        <v>31</v>
      </c>
      <c r="H141" t="s">
        <v>45</v>
      </c>
      <c r="I141" s="1">
        <v>8273.8176939999121</v>
      </c>
      <c r="J141" s="1">
        <v>835</v>
      </c>
      <c r="K141">
        <v>138</v>
      </c>
      <c r="L141" t="s">
        <v>25</v>
      </c>
      <c r="M141" s="2">
        <f>+Table3[[#This Row],[CHW]]/Table3[[#This Row],[Count of Airbill Number]]</f>
        <v>9.9087637053891164</v>
      </c>
    </row>
    <row r="142" spans="2:13">
      <c r="B142" t="s">
        <v>28</v>
      </c>
      <c r="C142" t="s">
        <v>21</v>
      </c>
      <c r="D142" t="s">
        <v>36</v>
      </c>
      <c r="E142" t="s">
        <v>778</v>
      </c>
      <c r="F142" t="s">
        <v>778</v>
      </c>
      <c r="G142" t="s">
        <v>150</v>
      </c>
      <c r="H142" t="s">
        <v>124</v>
      </c>
      <c r="I142" s="1">
        <v>8181.6000000000013</v>
      </c>
      <c r="J142" s="1">
        <v>37</v>
      </c>
      <c r="K142">
        <v>139</v>
      </c>
      <c r="L142" t="s">
        <v>25</v>
      </c>
      <c r="M142" s="2">
        <f>+Table3[[#This Row],[CHW]]/Table3[[#This Row],[Count of Airbill Number]]</f>
        <v>221.12432432432436</v>
      </c>
    </row>
    <row r="143" spans="2:13">
      <c r="B143" t="s">
        <v>35</v>
      </c>
      <c r="C143" t="s">
        <v>21</v>
      </c>
      <c r="D143" t="s">
        <v>36</v>
      </c>
      <c r="E143" t="s">
        <v>778</v>
      </c>
      <c r="F143" t="s">
        <v>777</v>
      </c>
      <c r="G143" t="s">
        <v>86</v>
      </c>
      <c r="H143" t="s">
        <v>110</v>
      </c>
      <c r="I143" s="1">
        <v>8040</v>
      </c>
      <c r="J143" s="1">
        <v>1</v>
      </c>
      <c r="K143">
        <v>140</v>
      </c>
      <c r="L143" t="s">
        <v>25</v>
      </c>
      <c r="M143" s="2">
        <f>+Table3[[#This Row],[CHW]]/Table3[[#This Row],[Count of Airbill Number]]</f>
        <v>8040</v>
      </c>
    </row>
    <row r="144" spans="2:13">
      <c r="B144" t="s">
        <v>28</v>
      </c>
      <c r="C144" t="s">
        <v>21</v>
      </c>
      <c r="D144" t="s">
        <v>36</v>
      </c>
      <c r="E144" t="s">
        <v>778</v>
      </c>
      <c r="F144" t="s">
        <v>778</v>
      </c>
      <c r="G144" t="s">
        <v>51</v>
      </c>
      <c r="H144" t="s">
        <v>124</v>
      </c>
      <c r="I144" s="1">
        <v>7978.6272710000003</v>
      </c>
      <c r="J144" s="1">
        <v>32</v>
      </c>
      <c r="K144">
        <v>141</v>
      </c>
      <c r="L144" t="s">
        <v>25</v>
      </c>
      <c r="M144" s="2">
        <f>+Table3[[#This Row],[CHW]]/Table3[[#This Row],[Count of Airbill Number]]</f>
        <v>249.33210221875001</v>
      </c>
    </row>
    <row r="145" spans="2:13">
      <c r="B145" t="s">
        <v>35</v>
      </c>
      <c r="C145" t="s">
        <v>21</v>
      </c>
      <c r="D145" t="s">
        <v>36</v>
      </c>
      <c r="E145" t="s">
        <v>778</v>
      </c>
      <c r="F145" t="s">
        <v>778</v>
      </c>
      <c r="G145" t="s">
        <v>113</v>
      </c>
      <c r="H145" t="s">
        <v>112</v>
      </c>
      <c r="I145" s="1">
        <v>7946</v>
      </c>
      <c r="J145" s="1">
        <v>4</v>
      </c>
      <c r="K145">
        <v>142</v>
      </c>
      <c r="L145" t="s">
        <v>25</v>
      </c>
      <c r="M145" s="2">
        <f>+Table3[[#This Row],[CHW]]/Table3[[#This Row],[Count of Airbill Number]]</f>
        <v>1986.5</v>
      </c>
    </row>
    <row r="146" spans="2:13">
      <c r="B146" t="s">
        <v>20</v>
      </c>
      <c r="C146" t="s">
        <v>21</v>
      </c>
      <c r="D146" t="s">
        <v>22</v>
      </c>
      <c r="E146" t="s">
        <v>776</v>
      </c>
      <c r="F146" t="s">
        <v>776</v>
      </c>
      <c r="G146" t="s">
        <v>23</v>
      </c>
      <c r="H146" t="s">
        <v>84</v>
      </c>
      <c r="I146" s="1">
        <v>7745.4089830000021</v>
      </c>
      <c r="J146" s="1">
        <v>216</v>
      </c>
      <c r="K146">
        <v>143</v>
      </c>
      <c r="L146" t="s">
        <v>25</v>
      </c>
      <c r="M146" s="2">
        <f>+Table3[[#This Row],[CHW]]/Table3[[#This Row],[Count of Airbill Number]]</f>
        <v>35.858374921296303</v>
      </c>
    </row>
    <row r="147" spans="2:13">
      <c r="B147" t="s">
        <v>20</v>
      </c>
      <c r="C147" t="s">
        <v>21</v>
      </c>
      <c r="D147" t="s">
        <v>22</v>
      </c>
      <c r="E147" t="s">
        <v>776</v>
      </c>
      <c r="F147" t="s">
        <v>776</v>
      </c>
      <c r="G147" t="s">
        <v>66</v>
      </c>
      <c r="H147" t="s">
        <v>49</v>
      </c>
      <c r="I147" s="1">
        <v>7727.9362159999955</v>
      </c>
      <c r="J147" s="1">
        <v>323</v>
      </c>
      <c r="K147">
        <v>144</v>
      </c>
      <c r="L147" t="s">
        <v>25</v>
      </c>
      <c r="M147" s="2">
        <f>+Table3[[#This Row],[CHW]]/Table3[[#This Row],[Count of Airbill Number]]</f>
        <v>23.925499120743019</v>
      </c>
    </row>
    <row r="148" spans="2:13">
      <c r="B148" t="s">
        <v>28</v>
      </c>
      <c r="C148" t="s">
        <v>21</v>
      </c>
      <c r="D148" t="s">
        <v>36</v>
      </c>
      <c r="E148" t="s">
        <v>778</v>
      </c>
      <c r="F148" t="s">
        <v>778</v>
      </c>
      <c r="G148" t="s">
        <v>62</v>
      </c>
      <c r="H148" t="s">
        <v>109</v>
      </c>
      <c r="I148" s="1">
        <v>7647.2999999999993</v>
      </c>
      <c r="J148" s="1">
        <v>58</v>
      </c>
      <c r="K148">
        <v>145</v>
      </c>
      <c r="L148" t="s">
        <v>25</v>
      </c>
      <c r="M148" s="2">
        <f>+Table3[[#This Row],[CHW]]/Table3[[#This Row],[Count of Airbill Number]]</f>
        <v>131.85</v>
      </c>
    </row>
    <row r="149" spans="2:13">
      <c r="B149" t="s">
        <v>35</v>
      </c>
      <c r="C149" t="s">
        <v>21</v>
      </c>
      <c r="D149" t="s">
        <v>36</v>
      </c>
      <c r="E149" t="s">
        <v>778</v>
      </c>
      <c r="F149" t="s">
        <v>778</v>
      </c>
      <c r="G149" t="s">
        <v>150</v>
      </c>
      <c r="H149" t="s">
        <v>113</v>
      </c>
      <c r="I149" s="1">
        <v>7641.3636340000012</v>
      </c>
      <c r="J149" s="1">
        <v>7</v>
      </c>
      <c r="K149">
        <v>146</v>
      </c>
      <c r="L149" t="s">
        <v>25</v>
      </c>
      <c r="M149" s="2">
        <f>+Table3[[#This Row],[CHW]]/Table3[[#This Row],[Count of Airbill Number]]</f>
        <v>1091.6233762857144</v>
      </c>
    </row>
    <row r="150" spans="2:13">
      <c r="B150" t="s">
        <v>20</v>
      </c>
      <c r="C150" t="s">
        <v>21</v>
      </c>
      <c r="D150" t="s">
        <v>36</v>
      </c>
      <c r="E150" t="s">
        <v>776</v>
      </c>
      <c r="F150" t="s">
        <v>776</v>
      </c>
      <c r="G150" t="s">
        <v>31</v>
      </c>
      <c r="H150" t="s">
        <v>49</v>
      </c>
      <c r="I150" s="1">
        <v>7552.9909079999989</v>
      </c>
      <c r="J150" s="1">
        <v>58</v>
      </c>
      <c r="K150">
        <v>147</v>
      </c>
      <c r="L150" t="s">
        <v>25</v>
      </c>
      <c r="M150" s="2">
        <f>+Table3[[#This Row],[CHW]]/Table3[[#This Row],[Count of Airbill Number]]</f>
        <v>130.22398117241377</v>
      </c>
    </row>
    <row r="151" spans="2:13">
      <c r="B151" t="s">
        <v>35</v>
      </c>
      <c r="C151" t="s">
        <v>21</v>
      </c>
      <c r="D151" t="s">
        <v>36</v>
      </c>
      <c r="E151" t="s">
        <v>776</v>
      </c>
      <c r="F151" t="s">
        <v>778</v>
      </c>
      <c r="G151" t="s">
        <v>66</v>
      </c>
      <c r="H151" t="s">
        <v>113</v>
      </c>
      <c r="I151" s="1">
        <v>7518.5454530000006</v>
      </c>
      <c r="J151" s="1">
        <v>7</v>
      </c>
      <c r="K151">
        <v>148</v>
      </c>
      <c r="L151" t="s">
        <v>25</v>
      </c>
      <c r="M151" s="2">
        <f>+Table3[[#This Row],[CHW]]/Table3[[#This Row],[Count of Airbill Number]]</f>
        <v>1074.0779218571429</v>
      </c>
    </row>
    <row r="152" spans="2:13">
      <c r="B152" t="s">
        <v>35</v>
      </c>
      <c r="C152" t="s">
        <v>21</v>
      </c>
      <c r="D152" t="s">
        <v>36</v>
      </c>
      <c r="E152" t="s">
        <v>778</v>
      </c>
      <c r="F152" t="s">
        <v>778</v>
      </c>
      <c r="G152" t="s">
        <v>150</v>
      </c>
      <c r="H152" t="s">
        <v>267</v>
      </c>
      <c r="I152" s="1">
        <v>7497.7181790000004</v>
      </c>
      <c r="J152" s="1">
        <v>8</v>
      </c>
      <c r="K152">
        <v>149</v>
      </c>
      <c r="L152" t="s">
        <v>25</v>
      </c>
      <c r="M152" s="2">
        <f>+Table3[[#This Row],[CHW]]/Table3[[#This Row],[Count of Airbill Number]]</f>
        <v>937.21477237500005</v>
      </c>
    </row>
    <row r="153" spans="2:13">
      <c r="B153" t="s">
        <v>28</v>
      </c>
      <c r="C153" t="s">
        <v>21</v>
      </c>
      <c r="D153" t="s">
        <v>36</v>
      </c>
      <c r="E153" t="s">
        <v>777</v>
      </c>
      <c r="F153" t="s">
        <v>777</v>
      </c>
      <c r="G153" t="s">
        <v>110</v>
      </c>
      <c r="H153" t="s">
        <v>27</v>
      </c>
      <c r="I153" s="1">
        <v>7476.6</v>
      </c>
      <c r="J153" s="1">
        <v>2</v>
      </c>
      <c r="K153">
        <v>150</v>
      </c>
      <c r="L153" t="s">
        <v>25</v>
      </c>
      <c r="M153" s="2">
        <f>+Table3[[#This Row],[CHW]]/Table3[[#This Row],[Count of Airbill Number]]</f>
        <v>3738.3</v>
      </c>
    </row>
    <row r="154" spans="2:13">
      <c r="B154" t="s">
        <v>35</v>
      </c>
      <c r="C154" t="s">
        <v>21</v>
      </c>
      <c r="D154" t="s">
        <v>36</v>
      </c>
      <c r="E154" t="s">
        <v>778</v>
      </c>
      <c r="F154" t="s">
        <v>778</v>
      </c>
      <c r="G154" t="s">
        <v>220</v>
      </c>
      <c r="H154" t="s">
        <v>267</v>
      </c>
      <c r="I154" s="1">
        <v>7358.7454540000008</v>
      </c>
      <c r="J154" s="1">
        <v>5</v>
      </c>
      <c r="K154">
        <v>151</v>
      </c>
      <c r="L154" t="s">
        <v>25</v>
      </c>
      <c r="M154" s="2">
        <f>+Table3[[#This Row],[CHW]]/Table3[[#This Row],[Count of Airbill Number]]</f>
        <v>1471.7490908000002</v>
      </c>
    </row>
    <row r="155" spans="2:13">
      <c r="B155" t="s">
        <v>35</v>
      </c>
      <c r="C155" t="s">
        <v>21</v>
      </c>
      <c r="D155" t="s">
        <v>36</v>
      </c>
      <c r="E155" t="s">
        <v>776</v>
      </c>
      <c r="F155" t="s">
        <v>778</v>
      </c>
      <c r="G155" t="s">
        <v>40</v>
      </c>
      <c r="H155" t="s">
        <v>51</v>
      </c>
      <c r="I155" s="1">
        <v>7320.7727180000002</v>
      </c>
      <c r="J155" s="1">
        <v>23</v>
      </c>
      <c r="K155">
        <v>152</v>
      </c>
      <c r="L155" t="s">
        <v>25</v>
      </c>
      <c r="M155" s="2">
        <f>+Table3[[#This Row],[CHW]]/Table3[[#This Row],[Count of Airbill Number]]</f>
        <v>318.294466</v>
      </c>
    </row>
    <row r="156" spans="2:13">
      <c r="B156" t="s">
        <v>28</v>
      </c>
      <c r="C156" t="s">
        <v>21</v>
      </c>
      <c r="D156" t="s">
        <v>36</v>
      </c>
      <c r="E156" t="s">
        <v>778</v>
      </c>
      <c r="F156" t="s">
        <v>777</v>
      </c>
      <c r="G156" t="s">
        <v>51</v>
      </c>
      <c r="H156" t="s">
        <v>52</v>
      </c>
      <c r="I156" s="1">
        <v>7256.5725780000148</v>
      </c>
      <c r="J156" s="1">
        <v>523</v>
      </c>
      <c r="K156">
        <v>153</v>
      </c>
      <c r="L156" t="s">
        <v>25</v>
      </c>
      <c r="M156" s="2">
        <f>+Table3[[#This Row],[CHW]]/Table3[[#This Row],[Count of Airbill Number]]</f>
        <v>13.874899766730429</v>
      </c>
    </row>
    <row r="157" spans="2:13">
      <c r="B157" t="s">
        <v>20</v>
      </c>
      <c r="C157" t="s">
        <v>21</v>
      </c>
      <c r="D157" t="s">
        <v>22</v>
      </c>
      <c r="E157" t="s">
        <v>776</v>
      </c>
      <c r="F157" t="s">
        <v>776</v>
      </c>
      <c r="G157" t="s">
        <v>76</v>
      </c>
      <c r="H157" t="s">
        <v>23</v>
      </c>
      <c r="I157" s="1">
        <v>7204.9998830000113</v>
      </c>
      <c r="J157" s="1">
        <v>260</v>
      </c>
      <c r="K157">
        <v>154</v>
      </c>
      <c r="L157" t="s">
        <v>25</v>
      </c>
      <c r="M157" s="2">
        <f>+Table3[[#This Row],[CHW]]/Table3[[#This Row],[Count of Airbill Number]]</f>
        <v>27.711538011538504</v>
      </c>
    </row>
    <row r="158" spans="2:13">
      <c r="B158" t="s">
        <v>28</v>
      </c>
      <c r="C158" t="s">
        <v>21</v>
      </c>
      <c r="D158" t="s">
        <v>22</v>
      </c>
      <c r="E158" t="s">
        <v>778</v>
      </c>
      <c r="F158" t="s">
        <v>778</v>
      </c>
      <c r="G158" t="s">
        <v>62</v>
      </c>
      <c r="H158" t="s">
        <v>51</v>
      </c>
      <c r="I158" s="1">
        <v>7150.7727039999991</v>
      </c>
      <c r="J158" s="1">
        <v>364</v>
      </c>
      <c r="K158">
        <v>155</v>
      </c>
      <c r="L158" t="s">
        <v>25</v>
      </c>
      <c r="M158" s="2">
        <f>+Table3[[#This Row],[CHW]]/Table3[[#This Row],[Count of Airbill Number]]</f>
        <v>19.644979956043954</v>
      </c>
    </row>
    <row r="159" spans="2:13">
      <c r="B159" t="s">
        <v>35</v>
      </c>
      <c r="C159" t="s">
        <v>21</v>
      </c>
      <c r="D159" t="s">
        <v>22</v>
      </c>
      <c r="E159" t="s">
        <v>777</v>
      </c>
      <c r="F159" t="s">
        <v>776</v>
      </c>
      <c r="G159" t="s">
        <v>97</v>
      </c>
      <c r="H159" t="s">
        <v>59</v>
      </c>
      <c r="I159" s="1">
        <v>7116.9272720000008</v>
      </c>
      <c r="J159" s="1">
        <v>4</v>
      </c>
      <c r="K159">
        <v>156</v>
      </c>
      <c r="L159" t="s">
        <v>25</v>
      </c>
      <c r="M159" s="2">
        <f>+Table3[[#This Row],[CHW]]/Table3[[#This Row],[Count of Airbill Number]]</f>
        <v>1779.2318180000002</v>
      </c>
    </row>
    <row r="160" spans="2:13">
      <c r="B160" t="s">
        <v>20</v>
      </c>
      <c r="C160" t="s">
        <v>21</v>
      </c>
      <c r="D160" t="s">
        <v>22</v>
      </c>
      <c r="E160" t="s">
        <v>776</v>
      </c>
      <c r="F160" t="s">
        <v>776</v>
      </c>
      <c r="G160" t="s">
        <v>61</v>
      </c>
      <c r="H160" t="s">
        <v>23</v>
      </c>
      <c r="I160" s="1">
        <v>7025.1361939999833</v>
      </c>
      <c r="J160" s="1">
        <v>379</v>
      </c>
      <c r="K160">
        <v>157</v>
      </c>
      <c r="L160" t="s">
        <v>25</v>
      </c>
      <c r="M160" s="2">
        <f>+Table3[[#This Row],[CHW]]/Table3[[#This Row],[Count of Airbill Number]]</f>
        <v>18.535979403693887</v>
      </c>
    </row>
    <row r="161" spans="2:13">
      <c r="B161" t="s">
        <v>20</v>
      </c>
      <c r="C161" t="s">
        <v>21</v>
      </c>
      <c r="D161" t="s">
        <v>22</v>
      </c>
      <c r="E161" t="s">
        <v>778</v>
      </c>
      <c r="F161" t="s">
        <v>778</v>
      </c>
      <c r="G161" t="s">
        <v>112</v>
      </c>
      <c r="H161" t="s">
        <v>150</v>
      </c>
      <c r="I161" s="1">
        <v>6963.5</v>
      </c>
      <c r="J161" s="1">
        <v>4</v>
      </c>
      <c r="K161">
        <v>158</v>
      </c>
      <c r="L161" t="s">
        <v>25</v>
      </c>
      <c r="M161" s="2">
        <f>+Table3[[#This Row],[CHW]]/Table3[[#This Row],[Count of Airbill Number]]</f>
        <v>1740.875</v>
      </c>
    </row>
    <row r="162" spans="2:13">
      <c r="B162" t="s">
        <v>28</v>
      </c>
      <c r="C162" t="s">
        <v>21</v>
      </c>
      <c r="D162" t="s">
        <v>36</v>
      </c>
      <c r="E162" t="s">
        <v>777</v>
      </c>
      <c r="F162" t="s">
        <v>777</v>
      </c>
      <c r="G162" t="s">
        <v>97</v>
      </c>
      <c r="H162" t="s">
        <v>27</v>
      </c>
      <c r="I162" s="1">
        <v>6935.7999999999975</v>
      </c>
      <c r="J162" s="1">
        <v>168</v>
      </c>
      <c r="K162">
        <v>159</v>
      </c>
      <c r="L162" t="s">
        <v>25</v>
      </c>
      <c r="M162" s="2">
        <f>+Table3[[#This Row],[CHW]]/Table3[[#This Row],[Count of Airbill Number]]</f>
        <v>41.284523809523797</v>
      </c>
    </row>
    <row r="163" spans="2:13">
      <c r="B163" t="s">
        <v>35</v>
      </c>
      <c r="C163" t="s">
        <v>21</v>
      </c>
      <c r="D163" t="s">
        <v>22</v>
      </c>
      <c r="E163" t="s">
        <v>776</v>
      </c>
      <c r="F163" t="s">
        <v>776</v>
      </c>
      <c r="G163" t="s">
        <v>39</v>
      </c>
      <c r="H163" t="s">
        <v>31</v>
      </c>
      <c r="I163" s="1">
        <v>6899.0454419999969</v>
      </c>
      <c r="J163" s="1">
        <v>44</v>
      </c>
      <c r="K163">
        <v>160</v>
      </c>
      <c r="L163" t="s">
        <v>25</v>
      </c>
      <c r="M163" s="2">
        <f>+Table3[[#This Row],[CHW]]/Table3[[#This Row],[Count of Airbill Number]]</f>
        <v>156.79648731818176</v>
      </c>
    </row>
    <row r="164" spans="2:13">
      <c r="B164" t="s">
        <v>20</v>
      </c>
      <c r="C164" t="s">
        <v>21</v>
      </c>
      <c r="D164" t="s">
        <v>36</v>
      </c>
      <c r="E164" t="s">
        <v>776</v>
      </c>
      <c r="F164" t="s">
        <v>777</v>
      </c>
      <c r="G164" t="s">
        <v>23</v>
      </c>
      <c r="H164" t="s">
        <v>114</v>
      </c>
      <c r="I164" s="1">
        <v>6753.4</v>
      </c>
      <c r="J164" s="1">
        <v>7</v>
      </c>
      <c r="K164">
        <v>161</v>
      </c>
      <c r="L164" t="s">
        <v>25</v>
      </c>
      <c r="M164" s="2">
        <f>+Table3[[#This Row],[CHW]]/Table3[[#This Row],[Count of Airbill Number]]</f>
        <v>964.77142857142849</v>
      </c>
    </row>
    <row r="165" spans="2:13">
      <c r="B165" t="s">
        <v>20</v>
      </c>
      <c r="C165" t="s">
        <v>21</v>
      </c>
      <c r="D165" t="s">
        <v>22</v>
      </c>
      <c r="E165" t="s">
        <v>778</v>
      </c>
      <c r="F165" t="s">
        <v>776</v>
      </c>
      <c r="G165" t="s">
        <v>86</v>
      </c>
      <c r="H165" t="s">
        <v>66</v>
      </c>
      <c r="I165" s="1">
        <v>6647.3545450000001</v>
      </c>
      <c r="J165" s="1">
        <v>64</v>
      </c>
      <c r="K165">
        <v>162</v>
      </c>
      <c r="L165" t="s">
        <v>25</v>
      </c>
      <c r="M165" s="2">
        <f>+Table3[[#This Row],[CHW]]/Table3[[#This Row],[Count of Airbill Number]]</f>
        <v>103.864914765625</v>
      </c>
    </row>
    <row r="166" spans="2:13">
      <c r="B166" t="s">
        <v>28</v>
      </c>
      <c r="C166" t="s">
        <v>21</v>
      </c>
      <c r="D166" t="s">
        <v>22</v>
      </c>
      <c r="E166" t="s">
        <v>778</v>
      </c>
      <c r="F166" t="s">
        <v>778</v>
      </c>
      <c r="G166" t="s">
        <v>81</v>
      </c>
      <c r="H166" t="s">
        <v>82</v>
      </c>
      <c r="I166" s="1">
        <v>6634.3726650000008</v>
      </c>
      <c r="J166" s="1">
        <v>227</v>
      </c>
      <c r="K166">
        <v>163</v>
      </c>
      <c r="L166" t="s">
        <v>25</v>
      </c>
      <c r="M166" s="2">
        <f>+Table3[[#This Row],[CHW]]/Table3[[#This Row],[Count of Airbill Number]]</f>
        <v>29.226311299559473</v>
      </c>
    </row>
    <row r="167" spans="2:13">
      <c r="B167" t="s">
        <v>28</v>
      </c>
      <c r="C167" t="s">
        <v>21</v>
      </c>
      <c r="D167" t="s">
        <v>22</v>
      </c>
      <c r="E167" t="s">
        <v>778</v>
      </c>
      <c r="F167" t="s">
        <v>776</v>
      </c>
      <c r="G167" t="s">
        <v>51</v>
      </c>
      <c r="H167" t="s">
        <v>23</v>
      </c>
      <c r="I167" s="1">
        <v>6633.0545229999998</v>
      </c>
      <c r="J167" s="1">
        <v>151</v>
      </c>
      <c r="K167">
        <v>164</v>
      </c>
      <c r="L167" t="s">
        <v>25</v>
      </c>
      <c r="M167" s="2">
        <f>+Table3[[#This Row],[CHW]]/Table3[[#This Row],[Count of Airbill Number]]</f>
        <v>43.927513397350992</v>
      </c>
    </row>
    <row r="168" spans="2:13">
      <c r="B168" t="s">
        <v>20</v>
      </c>
      <c r="C168" t="s">
        <v>21</v>
      </c>
      <c r="D168" t="s">
        <v>36</v>
      </c>
      <c r="E168" t="s">
        <v>778</v>
      </c>
      <c r="F168" t="s">
        <v>777</v>
      </c>
      <c r="G168" t="s">
        <v>51</v>
      </c>
      <c r="H168" t="s">
        <v>110</v>
      </c>
      <c r="I168" s="1">
        <v>6607.2</v>
      </c>
      <c r="J168" s="1">
        <v>4</v>
      </c>
      <c r="K168">
        <v>165</v>
      </c>
      <c r="L168" t="s">
        <v>25</v>
      </c>
      <c r="M168" s="2">
        <f>+Table3[[#This Row],[CHW]]/Table3[[#This Row],[Count of Airbill Number]]</f>
        <v>1651.8</v>
      </c>
    </row>
    <row r="169" spans="2:13">
      <c r="B169" t="s">
        <v>20</v>
      </c>
      <c r="C169" t="s">
        <v>21</v>
      </c>
      <c r="D169" t="s">
        <v>22</v>
      </c>
      <c r="E169" t="s">
        <v>776</v>
      </c>
      <c r="F169" t="s">
        <v>776</v>
      </c>
      <c r="G169" t="s">
        <v>23</v>
      </c>
      <c r="H169" t="s">
        <v>59</v>
      </c>
      <c r="I169" s="1">
        <v>6576.5907869999983</v>
      </c>
      <c r="J169" s="1">
        <v>260</v>
      </c>
      <c r="K169">
        <v>166</v>
      </c>
      <c r="L169" t="s">
        <v>25</v>
      </c>
      <c r="M169" s="2">
        <f>+Table3[[#This Row],[CHW]]/Table3[[#This Row],[Count of Airbill Number]]</f>
        <v>25.294579949999992</v>
      </c>
    </row>
    <row r="170" spans="2:13">
      <c r="B170" t="s">
        <v>20</v>
      </c>
      <c r="C170" t="s">
        <v>21</v>
      </c>
      <c r="D170" t="s">
        <v>36</v>
      </c>
      <c r="E170" t="s">
        <v>778</v>
      </c>
      <c r="F170" t="s">
        <v>778</v>
      </c>
      <c r="G170" t="s">
        <v>112</v>
      </c>
      <c r="H170" t="s">
        <v>51</v>
      </c>
      <c r="I170" s="1">
        <v>6570.4</v>
      </c>
      <c r="J170" s="1">
        <v>2</v>
      </c>
      <c r="K170">
        <v>167</v>
      </c>
      <c r="L170" t="s">
        <v>25</v>
      </c>
      <c r="M170" s="2">
        <f>+Table3[[#This Row],[CHW]]/Table3[[#This Row],[Count of Airbill Number]]</f>
        <v>3285.2</v>
      </c>
    </row>
    <row r="171" spans="2:13">
      <c r="B171" t="s">
        <v>30</v>
      </c>
      <c r="C171" t="s">
        <v>21</v>
      </c>
      <c r="D171" t="s">
        <v>22</v>
      </c>
      <c r="E171" t="s">
        <v>776</v>
      </c>
      <c r="F171" t="s">
        <v>776</v>
      </c>
      <c r="G171" t="s">
        <v>39</v>
      </c>
      <c r="H171" t="s">
        <v>23</v>
      </c>
      <c r="I171" s="1">
        <v>6486.0087220000369</v>
      </c>
      <c r="J171" s="1">
        <v>1015</v>
      </c>
      <c r="K171">
        <v>168</v>
      </c>
      <c r="L171" t="s">
        <v>25</v>
      </c>
      <c r="M171" s="2">
        <f>+Table3[[#This Row],[CHW]]/Table3[[#This Row],[Count of Airbill Number]]</f>
        <v>6.3901563763547164</v>
      </c>
    </row>
    <row r="172" spans="2:13">
      <c r="B172" t="s">
        <v>28</v>
      </c>
      <c r="C172" t="s">
        <v>21</v>
      </c>
      <c r="D172" t="s">
        <v>36</v>
      </c>
      <c r="E172" t="s">
        <v>777</v>
      </c>
      <c r="F172" t="s">
        <v>777</v>
      </c>
      <c r="G172" t="s">
        <v>179</v>
      </c>
      <c r="H172" t="s">
        <v>181</v>
      </c>
      <c r="I172" s="1">
        <v>6474.8</v>
      </c>
      <c r="J172" s="1">
        <v>2</v>
      </c>
      <c r="K172">
        <v>169</v>
      </c>
      <c r="L172" t="s">
        <v>25</v>
      </c>
      <c r="M172" s="2">
        <f>+Table3[[#This Row],[CHW]]/Table3[[#This Row],[Count of Airbill Number]]</f>
        <v>3237.4</v>
      </c>
    </row>
    <row r="173" spans="2:13">
      <c r="B173" t="s">
        <v>35</v>
      </c>
      <c r="C173" t="s">
        <v>21</v>
      </c>
      <c r="D173" t="s">
        <v>22</v>
      </c>
      <c r="E173" t="s">
        <v>778</v>
      </c>
      <c r="F173" t="s">
        <v>778</v>
      </c>
      <c r="G173" t="s">
        <v>113</v>
      </c>
      <c r="H173" t="s">
        <v>124</v>
      </c>
      <c r="I173" s="1">
        <v>6420</v>
      </c>
      <c r="J173" s="1">
        <v>2</v>
      </c>
      <c r="K173">
        <v>170</v>
      </c>
      <c r="L173" t="s">
        <v>25</v>
      </c>
      <c r="M173" s="2">
        <f>+Table3[[#This Row],[CHW]]/Table3[[#This Row],[Count of Airbill Number]]</f>
        <v>3210</v>
      </c>
    </row>
    <row r="174" spans="2:13">
      <c r="B174" t="s">
        <v>35</v>
      </c>
      <c r="C174" t="s">
        <v>21</v>
      </c>
      <c r="D174" t="s">
        <v>36</v>
      </c>
      <c r="E174" t="s">
        <v>777</v>
      </c>
      <c r="F174" t="s">
        <v>776</v>
      </c>
      <c r="G174" t="s">
        <v>343</v>
      </c>
      <c r="H174" t="s">
        <v>37</v>
      </c>
      <c r="I174" s="1">
        <v>6368.7000000000007</v>
      </c>
      <c r="J174" s="1">
        <v>3</v>
      </c>
      <c r="K174">
        <v>171</v>
      </c>
      <c r="L174" t="s">
        <v>25</v>
      </c>
      <c r="M174" s="2">
        <f>+Table3[[#This Row],[CHW]]/Table3[[#This Row],[Count of Airbill Number]]</f>
        <v>2122.9</v>
      </c>
    </row>
    <row r="175" spans="2:13">
      <c r="B175" t="s">
        <v>30</v>
      </c>
      <c r="C175" t="s">
        <v>21</v>
      </c>
      <c r="D175" t="s">
        <v>22</v>
      </c>
      <c r="E175" t="s">
        <v>776</v>
      </c>
      <c r="F175" t="s">
        <v>776</v>
      </c>
      <c r="G175" t="s">
        <v>31</v>
      </c>
      <c r="H175" t="s">
        <v>48</v>
      </c>
      <c r="I175" s="1">
        <v>6342.1813919999631</v>
      </c>
      <c r="J175" s="1">
        <v>716</v>
      </c>
      <c r="K175">
        <v>172</v>
      </c>
      <c r="L175" t="s">
        <v>25</v>
      </c>
      <c r="M175" s="2">
        <f>+Table3[[#This Row],[CHW]]/Table3[[#This Row],[Count of Airbill Number]]</f>
        <v>8.8577952402234121</v>
      </c>
    </row>
    <row r="176" spans="2:13">
      <c r="B176" t="s">
        <v>35</v>
      </c>
      <c r="C176" t="s">
        <v>21</v>
      </c>
      <c r="D176" t="s">
        <v>36</v>
      </c>
      <c r="E176" t="s">
        <v>776</v>
      </c>
      <c r="F176" t="s">
        <v>778</v>
      </c>
      <c r="G176" t="s">
        <v>37</v>
      </c>
      <c r="H176" t="s">
        <v>155</v>
      </c>
      <c r="I176" s="1">
        <v>6208.9727249999996</v>
      </c>
      <c r="J176" s="1">
        <v>8</v>
      </c>
      <c r="K176">
        <v>173</v>
      </c>
      <c r="L176" t="s">
        <v>25</v>
      </c>
      <c r="M176" s="2">
        <f>+Table3[[#This Row],[CHW]]/Table3[[#This Row],[Count of Airbill Number]]</f>
        <v>776.12159062499995</v>
      </c>
    </row>
    <row r="177" spans="2:13">
      <c r="B177" t="s">
        <v>20</v>
      </c>
      <c r="C177" t="s">
        <v>21</v>
      </c>
      <c r="D177" t="s">
        <v>22</v>
      </c>
      <c r="E177" t="s">
        <v>776</v>
      </c>
      <c r="F177" t="s">
        <v>776</v>
      </c>
      <c r="G177" t="s">
        <v>23</v>
      </c>
      <c r="H177" t="s">
        <v>70</v>
      </c>
      <c r="I177" s="1">
        <v>6069.7271719999981</v>
      </c>
      <c r="J177" s="1">
        <v>285</v>
      </c>
      <c r="K177">
        <v>174</v>
      </c>
      <c r="L177" t="s">
        <v>25</v>
      </c>
      <c r="M177" s="2">
        <f>+Table3[[#This Row],[CHW]]/Table3[[#This Row],[Count of Airbill Number]]</f>
        <v>21.29728832280701</v>
      </c>
    </row>
    <row r="178" spans="2:13">
      <c r="B178" t="s">
        <v>20</v>
      </c>
      <c r="C178" t="s">
        <v>21</v>
      </c>
      <c r="D178" t="s">
        <v>22</v>
      </c>
      <c r="E178" t="s">
        <v>776</v>
      </c>
      <c r="F178" t="s">
        <v>776</v>
      </c>
      <c r="G178" t="s">
        <v>37</v>
      </c>
      <c r="H178" t="s">
        <v>53</v>
      </c>
      <c r="I178" s="1">
        <v>6057.2724800000096</v>
      </c>
      <c r="J178" s="1">
        <v>518</v>
      </c>
      <c r="K178">
        <v>175</v>
      </c>
      <c r="L178" t="s">
        <v>25</v>
      </c>
      <c r="M178" s="2">
        <f>+Table3[[#This Row],[CHW]]/Table3[[#This Row],[Count of Airbill Number]]</f>
        <v>11.693576216216234</v>
      </c>
    </row>
    <row r="179" spans="2:13">
      <c r="B179" t="s">
        <v>20</v>
      </c>
      <c r="C179" t="s">
        <v>21</v>
      </c>
      <c r="D179" t="s">
        <v>22</v>
      </c>
      <c r="E179" t="s">
        <v>776</v>
      </c>
      <c r="F179" t="s">
        <v>776</v>
      </c>
      <c r="G179" t="s">
        <v>37</v>
      </c>
      <c r="H179" t="s">
        <v>23</v>
      </c>
      <c r="I179" s="1">
        <v>5985.6269950000233</v>
      </c>
      <c r="J179" s="1">
        <v>537</v>
      </c>
      <c r="K179">
        <v>176</v>
      </c>
      <c r="L179" t="s">
        <v>25</v>
      </c>
      <c r="M179" s="2">
        <f>+Table3[[#This Row],[CHW]]/Table3[[#This Row],[Count of Airbill Number]]</f>
        <v>11.146418985102464</v>
      </c>
    </row>
    <row r="180" spans="2:13">
      <c r="B180" t="s">
        <v>30</v>
      </c>
      <c r="C180" t="s">
        <v>21</v>
      </c>
      <c r="D180" t="s">
        <v>22</v>
      </c>
      <c r="E180" t="s">
        <v>776</v>
      </c>
      <c r="F180" t="s">
        <v>776</v>
      </c>
      <c r="G180" t="s">
        <v>31</v>
      </c>
      <c r="H180" t="s">
        <v>49</v>
      </c>
      <c r="I180" s="1">
        <v>5923.6360209999912</v>
      </c>
      <c r="J180" s="1">
        <v>597</v>
      </c>
      <c r="K180">
        <v>177</v>
      </c>
      <c r="L180" t="s">
        <v>25</v>
      </c>
      <c r="M180" s="2">
        <f>+Table3[[#This Row],[CHW]]/Table3[[#This Row],[Count of Airbill Number]]</f>
        <v>9.9223383936348259</v>
      </c>
    </row>
    <row r="181" spans="2:13">
      <c r="B181" t="s">
        <v>30</v>
      </c>
      <c r="C181" t="s">
        <v>21</v>
      </c>
      <c r="D181" t="s">
        <v>22</v>
      </c>
      <c r="E181" t="s">
        <v>776</v>
      </c>
      <c r="F181" t="s">
        <v>776</v>
      </c>
      <c r="G181" t="s">
        <v>40</v>
      </c>
      <c r="H181" t="s">
        <v>39</v>
      </c>
      <c r="I181" s="1">
        <v>5875.9088709999833</v>
      </c>
      <c r="J181" s="1">
        <v>269</v>
      </c>
      <c r="K181">
        <v>178</v>
      </c>
      <c r="L181" t="s">
        <v>25</v>
      </c>
      <c r="M181" s="2">
        <f>+Table3[[#This Row],[CHW]]/Table3[[#This Row],[Count of Airbill Number]]</f>
        <v>21.843527401486927</v>
      </c>
    </row>
    <row r="182" spans="2:13">
      <c r="B182" t="s">
        <v>28</v>
      </c>
      <c r="C182" t="s">
        <v>21</v>
      </c>
      <c r="D182" t="s">
        <v>22</v>
      </c>
      <c r="E182" t="s">
        <v>776</v>
      </c>
      <c r="F182" t="s">
        <v>776</v>
      </c>
      <c r="G182" t="s">
        <v>23</v>
      </c>
      <c r="H182" t="s">
        <v>34</v>
      </c>
      <c r="I182" s="1">
        <v>5864.4453730000014</v>
      </c>
      <c r="J182" s="1">
        <v>210</v>
      </c>
      <c r="K182">
        <v>179</v>
      </c>
      <c r="L182" t="s">
        <v>25</v>
      </c>
      <c r="M182" s="2">
        <f>+Table3[[#This Row],[CHW]]/Table3[[#This Row],[Count of Airbill Number]]</f>
        <v>27.925930347619055</v>
      </c>
    </row>
    <row r="183" spans="2:13">
      <c r="B183" t="s">
        <v>35</v>
      </c>
      <c r="C183" t="s">
        <v>21</v>
      </c>
      <c r="D183" t="s">
        <v>36</v>
      </c>
      <c r="E183" t="s">
        <v>776</v>
      </c>
      <c r="F183" t="s">
        <v>778</v>
      </c>
      <c r="G183" t="s">
        <v>40</v>
      </c>
      <c r="H183" t="s">
        <v>86</v>
      </c>
      <c r="I183" s="1">
        <v>5827.7272679999996</v>
      </c>
      <c r="J183" s="1">
        <v>8</v>
      </c>
      <c r="K183">
        <v>180</v>
      </c>
      <c r="L183" t="s">
        <v>25</v>
      </c>
      <c r="M183" s="2">
        <f>+Table3[[#This Row],[CHW]]/Table3[[#This Row],[Count of Airbill Number]]</f>
        <v>728.46590849999995</v>
      </c>
    </row>
    <row r="184" spans="2:13">
      <c r="B184" t="s">
        <v>28</v>
      </c>
      <c r="C184" t="s">
        <v>21</v>
      </c>
      <c r="D184" t="s">
        <v>36</v>
      </c>
      <c r="E184" t="s">
        <v>778</v>
      </c>
      <c r="F184" t="s">
        <v>778</v>
      </c>
      <c r="G184" t="s">
        <v>150</v>
      </c>
      <c r="H184" t="s">
        <v>51</v>
      </c>
      <c r="I184" s="1">
        <v>5729.2</v>
      </c>
      <c r="J184" s="1">
        <v>9</v>
      </c>
      <c r="K184">
        <v>181</v>
      </c>
      <c r="L184" t="s">
        <v>25</v>
      </c>
      <c r="M184" s="2">
        <f>+Table3[[#This Row],[CHW]]/Table3[[#This Row],[Count of Airbill Number]]</f>
        <v>636.57777777777778</v>
      </c>
    </row>
    <row r="185" spans="2:13">
      <c r="B185" t="s">
        <v>20</v>
      </c>
      <c r="C185" t="s">
        <v>21</v>
      </c>
      <c r="D185" t="s">
        <v>22</v>
      </c>
      <c r="E185" t="s">
        <v>776</v>
      </c>
      <c r="F185" t="s">
        <v>776</v>
      </c>
      <c r="G185" t="s">
        <v>41</v>
      </c>
      <c r="H185" t="s">
        <v>40</v>
      </c>
      <c r="I185" s="1">
        <v>5670.9086790000147</v>
      </c>
      <c r="J185" s="1">
        <v>629</v>
      </c>
      <c r="K185">
        <v>182</v>
      </c>
      <c r="L185" t="s">
        <v>25</v>
      </c>
      <c r="M185" s="2">
        <f>+Table3[[#This Row],[CHW]]/Table3[[#This Row],[Count of Airbill Number]]</f>
        <v>9.0157530667726782</v>
      </c>
    </row>
    <row r="186" spans="2:13">
      <c r="B186" t="s">
        <v>30</v>
      </c>
      <c r="C186" t="s">
        <v>21</v>
      </c>
      <c r="D186" t="s">
        <v>22</v>
      </c>
      <c r="E186" t="s">
        <v>776</v>
      </c>
      <c r="F186" t="s">
        <v>776</v>
      </c>
      <c r="G186" t="s">
        <v>31</v>
      </c>
      <c r="H186" t="s">
        <v>50</v>
      </c>
      <c r="I186" s="1">
        <v>5505.8179029999856</v>
      </c>
      <c r="J186" s="1">
        <v>570</v>
      </c>
      <c r="K186">
        <v>183</v>
      </c>
      <c r="L186" t="s">
        <v>25</v>
      </c>
      <c r="M186" s="2">
        <f>+Table3[[#This Row],[CHW]]/Table3[[#This Row],[Count of Airbill Number]]</f>
        <v>9.6593296543859388</v>
      </c>
    </row>
    <row r="187" spans="2:13">
      <c r="B187" t="s">
        <v>28</v>
      </c>
      <c r="C187" t="s">
        <v>21</v>
      </c>
      <c r="D187" t="s">
        <v>36</v>
      </c>
      <c r="E187" t="s">
        <v>777</v>
      </c>
      <c r="F187" t="s">
        <v>777</v>
      </c>
      <c r="G187" t="s">
        <v>114</v>
      </c>
      <c r="H187" t="s">
        <v>157</v>
      </c>
      <c r="I187" s="1">
        <v>5501.4</v>
      </c>
      <c r="J187" s="1">
        <v>2</v>
      </c>
      <c r="K187">
        <v>184</v>
      </c>
      <c r="L187" t="s">
        <v>25</v>
      </c>
      <c r="M187" s="2">
        <f>+Table3[[#This Row],[CHW]]/Table3[[#This Row],[Count of Airbill Number]]</f>
        <v>2750.7</v>
      </c>
    </row>
    <row r="188" spans="2:13">
      <c r="B188" t="s">
        <v>28</v>
      </c>
      <c r="C188" t="s">
        <v>21</v>
      </c>
      <c r="D188" t="s">
        <v>36</v>
      </c>
      <c r="E188" t="s">
        <v>778</v>
      </c>
      <c r="F188" t="s">
        <v>777</v>
      </c>
      <c r="G188" t="s">
        <v>113</v>
      </c>
      <c r="H188" t="s">
        <v>114</v>
      </c>
      <c r="I188" s="1">
        <v>5500</v>
      </c>
      <c r="J188" s="1">
        <v>1</v>
      </c>
      <c r="K188">
        <v>185</v>
      </c>
      <c r="L188" t="s">
        <v>25</v>
      </c>
      <c r="M188" s="2">
        <f>+Table3[[#This Row],[CHW]]/Table3[[#This Row],[Count of Airbill Number]]</f>
        <v>5500</v>
      </c>
    </row>
    <row r="189" spans="2:13">
      <c r="B189" t="s">
        <v>20</v>
      </c>
      <c r="C189" t="s">
        <v>21</v>
      </c>
      <c r="D189" t="s">
        <v>22</v>
      </c>
      <c r="E189" t="s">
        <v>776</v>
      </c>
      <c r="F189" t="s">
        <v>778</v>
      </c>
      <c r="G189" t="s">
        <v>66</v>
      </c>
      <c r="H189" t="s">
        <v>113</v>
      </c>
      <c r="I189" s="1">
        <v>5496.6</v>
      </c>
      <c r="J189" s="1">
        <v>3</v>
      </c>
      <c r="K189">
        <v>186</v>
      </c>
      <c r="L189" t="s">
        <v>25</v>
      </c>
      <c r="M189" s="2">
        <f>+Table3[[#This Row],[CHW]]/Table3[[#This Row],[Count of Airbill Number]]</f>
        <v>1832.2</v>
      </c>
    </row>
    <row r="190" spans="2:13">
      <c r="B190" t="s">
        <v>35</v>
      </c>
      <c r="C190" t="s">
        <v>21</v>
      </c>
      <c r="D190" t="s">
        <v>36</v>
      </c>
      <c r="E190" t="s">
        <v>778</v>
      </c>
      <c r="F190" t="s">
        <v>776</v>
      </c>
      <c r="G190" t="s">
        <v>112</v>
      </c>
      <c r="H190" t="s">
        <v>85</v>
      </c>
      <c r="I190" s="1">
        <v>5448</v>
      </c>
      <c r="J190" s="1">
        <v>1</v>
      </c>
      <c r="K190">
        <v>187</v>
      </c>
      <c r="L190" t="s">
        <v>25</v>
      </c>
      <c r="M190" s="2">
        <f>+Table3[[#This Row],[CHW]]/Table3[[#This Row],[Count of Airbill Number]]</f>
        <v>5448</v>
      </c>
    </row>
    <row r="191" spans="2:13">
      <c r="B191" t="s">
        <v>20</v>
      </c>
      <c r="C191" t="s">
        <v>21</v>
      </c>
      <c r="D191" t="s">
        <v>22</v>
      </c>
      <c r="E191" t="s">
        <v>776</v>
      </c>
      <c r="F191" t="s">
        <v>776</v>
      </c>
      <c r="G191" t="s">
        <v>23</v>
      </c>
      <c r="H191" t="s">
        <v>37</v>
      </c>
      <c r="I191" s="1">
        <v>5426.7271809999984</v>
      </c>
      <c r="J191" s="1">
        <v>182</v>
      </c>
      <c r="K191">
        <v>188</v>
      </c>
      <c r="L191" t="s">
        <v>25</v>
      </c>
      <c r="M191" s="2">
        <f>+Table3[[#This Row],[CHW]]/Table3[[#This Row],[Count of Airbill Number]]</f>
        <v>29.817182313186805</v>
      </c>
    </row>
    <row r="192" spans="2:13">
      <c r="B192" t="s">
        <v>28</v>
      </c>
      <c r="C192" t="s">
        <v>21</v>
      </c>
      <c r="D192" t="s">
        <v>36</v>
      </c>
      <c r="E192" t="s">
        <v>778</v>
      </c>
      <c r="F192" t="s">
        <v>777</v>
      </c>
      <c r="G192" t="s">
        <v>109</v>
      </c>
      <c r="H192" t="s">
        <v>52</v>
      </c>
      <c r="I192" s="1">
        <v>5403.2545020000034</v>
      </c>
      <c r="J192" s="1">
        <v>122</v>
      </c>
      <c r="K192">
        <v>189</v>
      </c>
      <c r="L192" t="s">
        <v>25</v>
      </c>
      <c r="M192" s="2">
        <f>+Table3[[#This Row],[CHW]]/Table3[[#This Row],[Count of Airbill Number]]</f>
        <v>44.288971327868879</v>
      </c>
    </row>
    <row r="193" spans="2:13">
      <c r="B193" t="s">
        <v>35</v>
      </c>
      <c r="C193" t="s">
        <v>21</v>
      </c>
      <c r="D193" t="s">
        <v>22</v>
      </c>
      <c r="E193" t="s">
        <v>776</v>
      </c>
      <c r="F193" t="s">
        <v>776</v>
      </c>
      <c r="G193" t="s">
        <v>76</v>
      </c>
      <c r="H193" t="s">
        <v>47</v>
      </c>
      <c r="I193" s="1">
        <v>5360.9090719999995</v>
      </c>
      <c r="J193" s="1">
        <v>41</v>
      </c>
      <c r="K193">
        <v>190</v>
      </c>
      <c r="L193" t="s">
        <v>25</v>
      </c>
      <c r="M193" s="2">
        <f>+Table3[[#This Row],[CHW]]/Table3[[#This Row],[Count of Airbill Number]]</f>
        <v>130.75387980487804</v>
      </c>
    </row>
    <row r="194" spans="2:13">
      <c r="B194" t="s">
        <v>28</v>
      </c>
      <c r="C194" t="s">
        <v>21</v>
      </c>
      <c r="D194" t="s">
        <v>22</v>
      </c>
      <c r="E194" t="s">
        <v>778</v>
      </c>
      <c r="F194" t="s">
        <v>778</v>
      </c>
      <c r="G194" t="s">
        <v>285</v>
      </c>
      <c r="H194" t="s">
        <v>109</v>
      </c>
      <c r="I194" s="1">
        <v>5202</v>
      </c>
      <c r="J194" s="1">
        <v>2</v>
      </c>
      <c r="K194">
        <v>191</v>
      </c>
      <c r="L194" t="s">
        <v>25</v>
      </c>
      <c r="M194" s="2">
        <f>+Table3[[#This Row],[CHW]]/Table3[[#This Row],[Count of Airbill Number]]</f>
        <v>2601</v>
      </c>
    </row>
    <row r="195" spans="2:13">
      <c r="B195" t="s">
        <v>20</v>
      </c>
      <c r="C195" t="s">
        <v>21</v>
      </c>
      <c r="D195" t="s">
        <v>36</v>
      </c>
      <c r="E195" t="s">
        <v>777</v>
      </c>
      <c r="F195" t="s">
        <v>777</v>
      </c>
      <c r="G195" t="s">
        <v>38</v>
      </c>
      <c r="H195" t="s">
        <v>106</v>
      </c>
      <c r="I195" s="1">
        <v>5172.8</v>
      </c>
      <c r="J195" s="1">
        <v>24</v>
      </c>
      <c r="K195">
        <v>192</v>
      </c>
      <c r="L195" t="s">
        <v>25</v>
      </c>
      <c r="M195" s="2">
        <f>+Table3[[#This Row],[CHW]]/Table3[[#This Row],[Count of Airbill Number]]</f>
        <v>215.53333333333333</v>
      </c>
    </row>
    <row r="196" spans="2:13">
      <c r="B196" t="s">
        <v>20</v>
      </c>
      <c r="C196" t="s">
        <v>21</v>
      </c>
      <c r="D196" t="s">
        <v>36</v>
      </c>
      <c r="E196" t="s">
        <v>776</v>
      </c>
      <c r="F196" t="s">
        <v>776</v>
      </c>
      <c r="G196" t="s">
        <v>23</v>
      </c>
      <c r="H196" t="s">
        <v>37</v>
      </c>
      <c r="I196" s="1">
        <v>5171.0727160000006</v>
      </c>
      <c r="J196" s="1">
        <v>28</v>
      </c>
      <c r="K196">
        <v>193</v>
      </c>
      <c r="L196" t="s">
        <v>25</v>
      </c>
      <c r="M196" s="2">
        <f>+Table3[[#This Row],[CHW]]/Table3[[#This Row],[Count of Airbill Number]]</f>
        <v>184.68116842857145</v>
      </c>
    </row>
    <row r="197" spans="2:13">
      <c r="B197" t="s">
        <v>35</v>
      </c>
      <c r="C197" t="s">
        <v>21</v>
      </c>
      <c r="D197" t="s">
        <v>36</v>
      </c>
      <c r="E197" t="s">
        <v>776</v>
      </c>
      <c r="F197" t="s">
        <v>776</v>
      </c>
      <c r="G197" t="s">
        <v>66</v>
      </c>
      <c r="H197" t="s">
        <v>31</v>
      </c>
      <c r="I197" s="1">
        <v>5165.3181810000005</v>
      </c>
      <c r="J197" s="1">
        <v>14</v>
      </c>
      <c r="K197">
        <v>194</v>
      </c>
      <c r="L197" t="s">
        <v>25</v>
      </c>
      <c r="M197" s="2">
        <f>+Table3[[#This Row],[CHW]]/Table3[[#This Row],[Count of Airbill Number]]</f>
        <v>368.95129864285718</v>
      </c>
    </row>
    <row r="198" spans="2:13">
      <c r="B198" t="s">
        <v>20</v>
      </c>
      <c r="C198" t="s">
        <v>21</v>
      </c>
      <c r="D198" t="s">
        <v>36</v>
      </c>
      <c r="E198" t="s">
        <v>776</v>
      </c>
      <c r="F198" t="s">
        <v>776</v>
      </c>
      <c r="G198" t="s">
        <v>57</v>
      </c>
      <c r="H198" t="s">
        <v>49</v>
      </c>
      <c r="I198" s="1">
        <v>5076.2727269999996</v>
      </c>
      <c r="J198" s="1">
        <v>10</v>
      </c>
      <c r="K198">
        <v>195</v>
      </c>
      <c r="L198" t="s">
        <v>25</v>
      </c>
      <c r="M198" s="2">
        <f>+Table3[[#This Row],[CHW]]/Table3[[#This Row],[Count of Airbill Number]]</f>
        <v>507.62727269999993</v>
      </c>
    </row>
    <row r="199" spans="2:13">
      <c r="B199" t="s">
        <v>35</v>
      </c>
      <c r="C199" t="s">
        <v>21</v>
      </c>
      <c r="D199" t="s">
        <v>36</v>
      </c>
      <c r="E199" t="s">
        <v>776</v>
      </c>
      <c r="F199" t="s">
        <v>776</v>
      </c>
      <c r="G199" t="s">
        <v>40</v>
      </c>
      <c r="H199" t="s">
        <v>23</v>
      </c>
      <c r="I199" s="1">
        <v>5045.909087</v>
      </c>
      <c r="J199" s="1">
        <v>13</v>
      </c>
      <c r="K199">
        <v>196</v>
      </c>
      <c r="L199" t="s">
        <v>25</v>
      </c>
      <c r="M199" s="2">
        <f>+Table3[[#This Row],[CHW]]/Table3[[#This Row],[Count of Airbill Number]]</f>
        <v>388.14685284615382</v>
      </c>
    </row>
    <row r="200" spans="2:13">
      <c r="B200" t="s">
        <v>20</v>
      </c>
      <c r="C200" t="s">
        <v>21</v>
      </c>
      <c r="D200" t="s">
        <v>22</v>
      </c>
      <c r="E200" t="s">
        <v>777</v>
      </c>
      <c r="F200" t="s">
        <v>777</v>
      </c>
      <c r="G200" t="s">
        <v>55</v>
      </c>
      <c r="H200" t="s">
        <v>27</v>
      </c>
      <c r="I200" s="1">
        <v>5034.2000000000007</v>
      </c>
      <c r="J200" s="1">
        <v>488</v>
      </c>
      <c r="K200">
        <v>197</v>
      </c>
      <c r="L200" t="s">
        <v>25</v>
      </c>
      <c r="M200" s="2">
        <f>+Table3[[#This Row],[CHW]]/Table3[[#This Row],[Count of Airbill Number]]</f>
        <v>10.315983606557378</v>
      </c>
    </row>
    <row r="201" spans="2:13">
      <c r="B201" t="s">
        <v>20</v>
      </c>
      <c r="C201" t="s">
        <v>21</v>
      </c>
      <c r="D201" t="s">
        <v>22</v>
      </c>
      <c r="E201" t="s">
        <v>776</v>
      </c>
      <c r="F201" t="s">
        <v>776</v>
      </c>
      <c r="G201" t="s">
        <v>23</v>
      </c>
      <c r="H201" t="s">
        <v>43</v>
      </c>
      <c r="I201" s="1">
        <v>4983.6177960000223</v>
      </c>
      <c r="J201" s="1">
        <v>877</v>
      </c>
      <c r="K201">
        <v>198</v>
      </c>
      <c r="L201" t="s">
        <v>25</v>
      </c>
      <c r="M201" s="2">
        <f>+Table3[[#This Row],[CHW]]/Table3[[#This Row],[Count of Airbill Number]]</f>
        <v>5.6825744538198659</v>
      </c>
    </row>
    <row r="202" spans="2:13">
      <c r="B202" t="s">
        <v>28</v>
      </c>
      <c r="C202" t="s">
        <v>21</v>
      </c>
      <c r="D202" t="s">
        <v>36</v>
      </c>
      <c r="E202" t="s">
        <v>776</v>
      </c>
      <c r="F202" t="s">
        <v>778</v>
      </c>
      <c r="G202" t="s">
        <v>37</v>
      </c>
      <c r="H202" t="s">
        <v>124</v>
      </c>
      <c r="I202" s="1">
        <v>4950.3090890000003</v>
      </c>
      <c r="J202" s="1">
        <v>17</v>
      </c>
      <c r="K202">
        <v>199</v>
      </c>
      <c r="L202" t="s">
        <v>25</v>
      </c>
      <c r="M202" s="2">
        <f>+Table3[[#This Row],[CHW]]/Table3[[#This Row],[Count of Airbill Number]]</f>
        <v>291.19465229411765</v>
      </c>
    </row>
    <row r="203" spans="2:13">
      <c r="B203" t="s">
        <v>20</v>
      </c>
      <c r="C203" t="s">
        <v>21</v>
      </c>
      <c r="D203" t="s">
        <v>36</v>
      </c>
      <c r="E203" t="s">
        <v>778</v>
      </c>
      <c r="F203" t="s">
        <v>778</v>
      </c>
      <c r="G203" t="s">
        <v>285</v>
      </c>
      <c r="H203" t="s">
        <v>109</v>
      </c>
      <c r="I203" s="1">
        <v>4940</v>
      </c>
      <c r="J203" s="1">
        <v>4</v>
      </c>
      <c r="K203">
        <v>200</v>
      </c>
      <c r="L203" t="s">
        <v>25</v>
      </c>
      <c r="M203" s="2">
        <f>+Table3[[#This Row],[CHW]]/Table3[[#This Row],[Count of Airbill Number]]</f>
        <v>1235</v>
      </c>
    </row>
    <row r="204" spans="2:13">
      <c r="B204" t="s">
        <v>20</v>
      </c>
      <c r="C204" t="s">
        <v>21</v>
      </c>
      <c r="D204" t="s">
        <v>22</v>
      </c>
      <c r="E204" t="s">
        <v>776</v>
      </c>
      <c r="F204" t="s">
        <v>776</v>
      </c>
      <c r="G204" t="s">
        <v>31</v>
      </c>
      <c r="H204" t="s">
        <v>69</v>
      </c>
      <c r="I204" s="1">
        <v>4911.7817620000005</v>
      </c>
      <c r="J204" s="1">
        <v>125</v>
      </c>
      <c r="K204">
        <v>201</v>
      </c>
      <c r="L204" t="s">
        <v>25</v>
      </c>
      <c r="M204" s="2">
        <f>+Table3[[#This Row],[CHW]]/Table3[[#This Row],[Count of Airbill Number]]</f>
        <v>39.294254096000003</v>
      </c>
    </row>
    <row r="205" spans="2:13">
      <c r="B205" t="s">
        <v>35</v>
      </c>
      <c r="C205" t="s">
        <v>21</v>
      </c>
      <c r="D205" t="s">
        <v>22</v>
      </c>
      <c r="E205" t="s">
        <v>778</v>
      </c>
      <c r="F205" t="s">
        <v>778</v>
      </c>
      <c r="G205" t="s">
        <v>101</v>
      </c>
      <c r="H205" t="s">
        <v>155</v>
      </c>
      <c r="I205" s="1">
        <v>4906.9999989999988</v>
      </c>
      <c r="J205" s="1">
        <v>12</v>
      </c>
      <c r="K205">
        <v>202</v>
      </c>
      <c r="L205" t="s">
        <v>25</v>
      </c>
      <c r="M205" s="2">
        <f>+Table3[[#This Row],[CHW]]/Table3[[#This Row],[Count of Airbill Number]]</f>
        <v>408.91666658333321</v>
      </c>
    </row>
    <row r="206" spans="2:13">
      <c r="B206" t="s">
        <v>20</v>
      </c>
      <c r="C206" t="s">
        <v>21</v>
      </c>
      <c r="D206" t="s">
        <v>22</v>
      </c>
      <c r="E206" t="s">
        <v>776</v>
      </c>
      <c r="F206" t="s">
        <v>776</v>
      </c>
      <c r="G206" t="s">
        <v>23</v>
      </c>
      <c r="H206" t="s">
        <v>39</v>
      </c>
      <c r="I206" s="1">
        <v>4904.7725850000079</v>
      </c>
      <c r="J206" s="1">
        <v>268</v>
      </c>
      <c r="K206">
        <v>203</v>
      </c>
      <c r="L206" t="s">
        <v>25</v>
      </c>
      <c r="M206" s="2">
        <f>+Table3[[#This Row],[CHW]]/Table3[[#This Row],[Count of Airbill Number]]</f>
        <v>18.301390242537344</v>
      </c>
    </row>
    <row r="207" spans="2:13">
      <c r="B207" t="s">
        <v>35</v>
      </c>
      <c r="C207" t="s">
        <v>21</v>
      </c>
      <c r="D207" t="s">
        <v>36</v>
      </c>
      <c r="E207" t="s">
        <v>778</v>
      </c>
      <c r="F207" t="s">
        <v>776</v>
      </c>
      <c r="G207" t="s">
        <v>81</v>
      </c>
      <c r="H207" t="s">
        <v>40</v>
      </c>
      <c r="I207" s="1">
        <v>4852</v>
      </c>
      <c r="J207" s="1">
        <v>4</v>
      </c>
      <c r="K207">
        <v>204</v>
      </c>
      <c r="L207" t="s">
        <v>25</v>
      </c>
      <c r="M207" s="2">
        <f>+Table3[[#This Row],[CHW]]/Table3[[#This Row],[Count of Airbill Number]]</f>
        <v>1213</v>
      </c>
    </row>
    <row r="208" spans="2:13">
      <c r="B208" t="s">
        <v>35</v>
      </c>
      <c r="C208" t="s">
        <v>21</v>
      </c>
      <c r="D208" t="s">
        <v>36</v>
      </c>
      <c r="E208" t="s">
        <v>776</v>
      </c>
      <c r="F208" t="s">
        <v>776</v>
      </c>
      <c r="G208" t="s">
        <v>37</v>
      </c>
      <c r="H208" t="s">
        <v>40</v>
      </c>
      <c r="I208" s="1">
        <v>4845.4545440000002</v>
      </c>
      <c r="J208" s="1">
        <v>4</v>
      </c>
      <c r="K208">
        <v>205</v>
      </c>
      <c r="L208" t="s">
        <v>25</v>
      </c>
      <c r="M208" s="2">
        <f>+Table3[[#This Row],[CHW]]/Table3[[#This Row],[Count of Airbill Number]]</f>
        <v>1211.363636</v>
      </c>
    </row>
    <row r="209" spans="2:13">
      <c r="B209" t="s">
        <v>35</v>
      </c>
      <c r="C209" t="s">
        <v>21</v>
      </c>
      <c r="D209" t="s">
        <v>22</v>
      </c>
      <c r="E209" t="s">
        <v>776</v>
      </c>
      <c r="F209" t="s">
        <v>777</v>
      </c>
      <c r="G209" t="s">
        <v>37</v>
      </c>
      <c r="H209" t="s">
        <v>44</v>
      </c>
      <c r="I209" s="1">
        <v>4837.4727200000007</v>
      </c>
      <c r="J209" s="1">
        <v>70</v>
      </c>
      <c r="K209">
        <v>206</v>
      </c>
      <c r="L209" t="s">
        <v>25</v>
      </c>
      <c r="M209" s="2">
        <f>+Table3[[#This Row],[CHW]]/Table3[[#This Row],[Count of Airbill Number]]</f>
        <v>69.106753142857158</v>
      </c>
    </row>
    <row r="210" spans="2:13">
      <c r="B210" t="s">
        <v>30</v>
      </c>
      <c r="C210" t="s">
        <v>21</v>
      </c>
      <c r="D210" t="s">
        <v>22</v>
      </c>
      <c r="E210" t="s">
        <v>776</v>
      </c>
      <c r="F210" t="s">
        <v>776</v>
      </c>
      <c r="G210" t="s">
        <v>31</v>
      </c>
      <c r="H210" t="s">
        <v>33</v>
      </c>
      <c r="I210" s="1">
        <v>4785.4360910000041</v>
      </c>
      <c r="J210" s="1">
        <v>497</v>
      </c>
      <c r="K210">
        <v>207</v>
      </c>
      <c r="L210" t="s">
        <v>25</v>
      </c>
      <c r="M210" s="2">
        <f>+Table3[[#This Row],[CHW]]/Table3[[#This Row],[Count of Airbill Number]]</f>
        <v>9.6286440462776746</v>
      </c>
    </row>
    <row r="211" spans="2:13">
      <c r="B211" t="s">
        <v>20</v>
      </c>
      <c r="C211" t="s">
        <v>21</v>
      </c>
      <c r="D211" t="s">
        <v>22</v>
      </c>
      <c r="E211" t="s">
        <v>776</v>
      </c>
      <c r="F211" t="s">
        <v>776</v>
      </c>
      <c r="G211" t="s">
        <v>65</v>
      </c>
      <c r="H211" t="s">
        <v>32</v>
      </c>
      <c r="I211" s="1">
        <v>4781.9089330000061</v>
      </c>
      <c r="J211" s="1">
        <v>356</v>
      </c>
      <c r="K211">
        <v>208</v>
      </c>
      <c r="L211" t="s">
        <v>25</v>
      </c>
      <c r="M211" s="2">
        <f>+Table3[[#This Row],[CHW]]/Table3[[#This Row],[Count of Airbill Number]]</f>
        <v>13.432328463483163</v>
      </c>
    </row>
    <row r="212" spans="2:13">
      <c r="B212" t="s">
        <v>35</v>
      </c>
      <c r="C212" t="s">
        <v>21</v>
      </c>
      <c r="D212" t="s">
        <v>22</v>
      </c>
      <c r="E212" t="s">
        <v>776</v>
      </c>
      <c r="F212" t="s">
        <v>776</v>
      </c>
      <c r="G212" t="s">
        <v>37</v>
      </c>
      <c r="H212" t="s">
        <v>67</v>
      </c>
      <c r="I212" s="1">
        <v>4773.9180349999961</v>
      </c>
      <c r="J212" s="1">
        <v>316</v>
      </c>
      <c r="K212">
        <v>209</v>
      </c>
      <c r="L212" t="s">
        <v>25</v>
      </c>
      <c r="M212" s="2">
        <f>+Table3[[#This Row],[CHW]]/Table3[[#This Row],[Count of Airbill Number]]</f>
        <v>15.107335553797457</v>
      </c>
    </row>
    <row r="213" spans="2:13">
      <c r="B213" t="s">
        <v>35</v>
      </c>
      <c r="C213" t="s">
        <v>21</v>
      </c>
      <c r="D213" t="s">
        <v>36</v>
      </c>
      <c r="E213" t="s">
        <v>778</v>
      </c>
      <c r="F213" t="s">
        <v>776</v>
      </c>
      <c r="G213" t="s">
        <v>220</v>
      </c>
      <c r="H213" t="s">
        <v>37</v>
      </c>
      <c r="I213" s="1">
        <v>4771</v>
      </c>
      <c r="J213" s="1">
        <v>1</v>
      </c>
      <c r="K213">
        <v>210</v>
      </c>
      <c r="L213" t="s">
        <v>25</v>
      </c>
      <c r="M213" s="2">
        <f>+Table3[[#This Row],[CHW]]/Table3[[#This Row],[Count of Airbill Number]]</f>
        <v>4771</v>
      </c>
    </row>
    <row r="214" spans="2:13">
      <c r="B214" t="s">
        <v>35</v>
      </c>
      <c r="C214" t="s">
        <v>21</v>
      </c>
      <c r="D214" t="s">
        <v>36</v>
      </c>
      <c r="E214" t="s">
        <v>778</v>
      </c>
      <c r="F214" t="s">
        <v>776</v>
      </c>
      <c r="G214" t="s">
        <v>135</v>
      </c>
      <c r="H214" t="s">
        <v>40</v>
      </c>
      <c r="I214" s="1">
        <v>4731.8181809999996</v>
      </c>
      <c r="J214" s="1">
        <v>1</v>
      </c>
      <c r="K214">
        <v>211</v>
      </c>
      <c r="L214" t="s">
        <v>25</v>
      </c>
      <c r="M214" s="2">
        <f>+Table3[[#This Row],[CHW]]/Table3[[#This Row],[Count of Airbill Number]]</f>
        <v>4731.8181809999996</v>
      </c>
    </row>
    <row r="215" spans="2:13">
      <c r="B215" t="s">
        <v>35</v>
      </c>
      <c r="C215" t="s">
        <v>21</v>
      </c>
      <c r="D215" t="s">
        <v>36</v>
      </c>
      <c r="E215" t="s">
        <v>778</v>
      </c>
      <c r="F215" t="s">
        <v>778</v>
      </c>
      <c r="G215" t="s">
        <v>358</v>
      </c>
      <c r="H215" t="s">
        <v>135</v>
      </c>
      <c r="I215" s="1">
        <v>4731.8181809999996</v>
      </c>
      <c r="J215" s="1">
        <v>1</v>
      </c>
      <c r="K215">
        <v>212</v>
      </c>
      <c r="L215" t="s">
        <v>25</v>
      </c>
      <c r="M215" s="2">
        <f>+Table3[[#This Row],[CHW]]/Table3[[#This Row],[Count of Airbill Number]]</f>
        <v>4731.8181809999996</v>
      </c>
    </row>
    <row r="216" spans="2:13">
      <c r="B216" t="s">
        <v>20</v>
      </c>
      <c r="C216" t="s">
        <v>21</v>
      </c>
      <c r="D216" t="s">
        <v>22</v>
      </c>
      <c r="E216" t="s">
        <v>776</v>
      </c>
      <c r="F216" t="s">
        <v>776</v>
      </c>
      <c r="G216" t="s">
        <v>31</v>
      </c>
      <c r="H216" t="s">
        <v>37</v>
      </c>
      <c r="I216" s="1">
        <v>4724.4545349999999</v>
      </c>
      <c r="J216" s="1">
        <v>25</v>
      </c>
      <c r="K216">
        <v>213</v>
      </c>
      <c r="L216" t="s">
        <v>25</v>
      </c>
      <c r="M216" s="2">
        <f>+Table3[[#This Row],[CHW]]/Table3[[#This Row],[Count of Airbill Number]]</f>
        <v>188.97818139999998</v>
      </c>
    </row>
    <row r="217" spans="2:13">
      <c r="B217" t="s">
        <v>20</v>
      </c>
      <c r="C217" t="s">
        <v>21</v>
      </c>
      <c r="D217" t="s">
        <v>22</v>
      </c>
      <c r="E217" t="s">
        <v>778</v>
      </c>
      <c r="F217" t="s">
        <v>778</v>
      </c>
      <c r="G217" t="s">
        <v>112</v>
      </c>
      <c r="H217" t="s">
        <v>86</v>
      </c>
      <c r="I217" s="1">
        <v>4715.6000000000004</v>
      </c>
      <c r="J217" s="1">
        <v>3</v>
      </c>
      <c r="K217">
        <v>214</v>
      </c>
      <c r="L217" t="s">
        <v>25</v>
      </c>
      <c r="M217" s="2">
        <f>+Table3[[#This Row],[CHW]]/Table3[[#This Row],[Count of Airbill Number]]</f>
        <v>1571.8666666666668</v>
      </c>
    </row>
    <row r="218" spans="2:13">
      <c r="B218" t="s">
        <v>35</v>
      </c>
      <c r="C218" t="s">
        <v>21</v>
      </c>
      <c r="D218" t="s">
        <v>22</v>
      </c>
      <c r="E218" t="s">
        <v>776</v>
      </c>
      <c r="F218" t="s">
        <v>776</v>
      </c>
      <c r="G218" t="s">
        <v>39</v>
      </c>
      <c r="H218" t="s">
        <v>37</v>
      </c>
      <c r="I218" s="1">
        <v>4696.9636050000008</v>
      </c>
      <c r="J218" s="1">
        <v>98</v>
      </c>
      <c r="K218">
        <v>215</v>
      </c>
      <c r="L218" t="s">
        <v>25</v>
      </c>
      <c r="M218" s="2">
        <f>+Table3[[#This Row],[CHW]]/Table3[[#This Row],[Count of Airbill Number]]</f>
        <v>47.928200051020418</v>
      </c>
    </row>
    <row r="219" spans="2:13">
      <c r="B219" t="s">
        <v>20</v>
      </c>
      <c r="C219" t="s">
        <v>21</v>
      </c>
      <c r="D219" t="s">
        <v>22</v>
      </c>
      <c r="E219" t="s">
        <v>778</v>
      </c>
      <c r="F219" t="s">
        <v>776</v>
      </c>
      <c r="G219" t="s">
        <v>86</v>
      </c>
      <c r="H219" t="s">
        <v>85</v>
      </c>
      <c r="I219" s="1">
        <v>4690.6000000000004</v>
      </c>
      <c r="J219" s="1">
        <v>2</v>
      </c>
      <c r="K219">
        <v>216</v>
      </c>
      <c r="L219" t="s">
        <v>25</v>
      </c>
      <c r="M219" s="2">
        <f>+Table3[[#This Row],[CHW]]/Table3[[#This Row],[Count of Airbill Number]]</f>
        <v>2345.3000000000002</v>
      </c>
    </row>
    <row r="220" spans="2:13">
      <c r="B220" t="s">
        <v>35</v>
      </c>
      <c r="C220" t="s">
        <v>21</v>
      </c>
      <c r="D220" t="s">
        <v>36</v>
      </c>
      <c r="E220" t="s">
        <v>777</v>
      </c>
      <c r="F220" t="s">
        <v>777</v>
      </c>
      <c r="G220" t="s">
        <v>26</v>
      </c>
      <c r="H220" t="s">
        <v>181</v>
      </c>
      <c r="I220" s="1">
        <v>4652</v>
      </c>
      <c r="J220" s="1">
        <v>5</v>
      </c>
      <c r="K220">
        <v>217</v>
      </c>
      <c r="L220" t="s">
        <v>25</v>
      </c>
      <c r="M220" s="2">
        <f>+Table3[[#This Row],[CHW]]/Table3[[#This Row],[Count of Airbill Number]]</f>
        <v>930.4</v>
      </c>
    </row>
    <row r="221" spans="2:13">
      <c r="B221" t="s">
        <v>28</v>
      </c>
      <c r="C221" t="s">
        <v>21</v>
      </c>
      <c r="D221" t="s">
        <v>36</v>
      </c>
      <c r="E221" t="s">
        <v>778</v>
      </c>
      <c r="F221" t="s">
        <v>778</v>
      </c>
      <c r="G221" t="s">
        <v>220</v>
      </c>
      <c r="H221" t="s">
        <v>86</v>
      </c>
      <c r="I221" s="1">
        <v>4611.363636</v>
      </c>
      <c r="J221" s="1">
        <v>2</v>
      </c>
      <c r="K221">
        <v>218</v>
      </c>
      <c r="L221" t="s">
        <v>25</v>
      </c>
      <c r="M221" s="2">
        <f>+Table3[[#This Row],[CHW]]/Table3[[#This Row],[Count of Airbill Number]]</f>
        <v>2305.681818</v>
      </c>
    </row>
    <row r="222" spans="2:13">
      <c r="B222" t="s">
        <v>35</v>
      </c>
      <c r="C222" t="s">
        <v>21</v>
      </c>
      <c r="D222" t="s">
        <v>36</v>
      </c>
      <c r="E222" t="s">
        <v>778</v>
      </c>
      <c r="F222" t="s">
        <v>778</v>
      </c>
      <c r="G222" t="s">
        <v>316</v>
      </c>
      <c r="H222" t="s">
        <v>220</v>
      </c>
      <c r="I222" s="1">
        <v>4600</v>
      </c>
      <c r="J222" s="1">
        <v>1</v>
      </c>
      <c r="K222">
        <v>219</v>
      </c>
      <c r="L222" t="s">
        <v>25</v>
      </c>
      <c r="M222" s="2">
        <f>+Table3[[#This Row],[CHW]]/Table3[[#This Row],[Count of Airbill Number]]</f>
        <v>4600</v>
      </c>
    </row>
    <row r="223" spans="2:13">
      <c r="B223" t="s">
        <v>35</v>
      </c>
      <c r="C223" t="s">
        <v>21</v>
      </c>
      <c r="D223" t="s">
        <v>36</v>
      </c>
      <c r="E223" t="s">
        <v>777</v>
      </c>
      <c r="F223" t="s">
        <v>778</v>
      </c>
      <c r="G223" t="s">
        <v>26</v>
      </c>
      <c r="H223" t="s">
        <v>316</v>
      </c>
      <c r="I223" s="1">
        <v>4600</v>
      </c>
      <c r="J223" s="1">
        <v>1</v>
      </c>
      <c r="K223">
        <v>220</v>
      </c>
      <c r="L223" t="s">
        <v>25</v>
      </c>
      <c r="M223" s="2">
        <f>+Table3[[#This Row],[CHW]]/Table3[[#This Row],[Count of Airbill Number]]</f>
        <v>4600</v>
      </c>
    </row>
    <row r="224" spans="2:13">
      <c r="B224" t="s">
        <v>35</v>
      </c>
      <c r="C224" t="s">
        <v>21</v>
      </c>
      <c r="D224" t="s">
        <v>36</v>
      </c>
      <c r="E224" t="s">
        <v>776</v>
      </c>
      <c r="F224" t="s">
        <v>778</v>
      </c>
      <c r="G224" t="s">
        <v>37</v>
      </c>
      <c r="H224" t="s">
        <v>220</v>
      </c>
      <c r="I224" s="1">
        <v>4600</v>
      </c>
      <c r="J224" s="1">
        <v>1</v>
      </c>
      <c r="K224">
        <v>221</v>
      </c>
      <c r="L224" t="s">
        <v>25</v>
      </c>
      <c r="M224" s="2">
        <f>+Table3[[#This Row],[CHW]]/Table3[[#This Row],[Count of Airbill Number]]</f>
        <v>4600</v>
      </c>
    </row>
    <row r="225" spans="2:13">
      <c r="B225" t="s">
        <v>35</v>
      </c>
      <c r="C225" t="s">
        <v>21</v>
      </c>
      <c r="D225" t="s">
        <v>36</v>
      </c>
      <c r="E225" t="s">
        <v>778</v>
      </c>
      <c r="F225" t="s">
        <v>776</v>
      </c>
      <c r="G225" t="s">
        <v>220</v>
      </c>
      <c r="H225" t="s">
        <v>85</v>
      </c>
      <c r="I225" s="1">
        <v>4600</v>
      </c>
      <c r="J225" s="1">
        <v>1</v>
      </c>
      <c r="K225">
        <v>222</v>
      </c>
      <c r="L225" t="s">
        <v>25</v>
      </c>
      <c r="M225" s="2">
        <f>+Table3[[#This Row],[CHW]]/Table3[[#This Row],[Count of Airbill Number]]</f>
        <v>4600</v>
      </c>
    </row>
    <row r="226" spans="2:13">
      <c r="B226" t="s">
        <v>35</v>
      </c>
      <c r="C226" t="s">
        <v>21</v>
      </c>
      <c r="D226" t="s">
        <v>36</v>
      </c>
      <c r="E226" t="s">
        <v>777</v>
      </c>
      <c r="F226" t="s">
        <v>778</v>
      </c>
      <c r="G226" t="s">
        <v>435</v>
      </c>
      <c r="H226" t="s">
        <v>220</v>
      </c>
      <c r="I226" s="1">
        <v>4560</v>
      </c>
      <c r="J226" s="1">
        <v>1</v>
      </c>
      <c r="K226">
        <v>223</v>
      </c>
      <c r="L226" t="s">
        <v>25</v>
      </c>
      <c r="M226" s="2">
        <f>+Table3[[#This Row],[CHW]]/Table3[[#This Row],[Count of Airbill Number]]</f>
        <v>4560</v>
      </c>
    </row>
    <row r="227" spans="2:13">
      <c r="B227" t="s">
        <v>35</v>
      </c>
      <c r="C227" t="s">
        <v>21</v>
      </c>
      <c r="D227" t="s">
        <v>36</v>
      </c>
      <c r="E227" t="s">
        <v>777</v>
      </c>
      <c r="F227" t="s">
        <v>777</v>
      </c>
      <c r="G227" t="s">
        <v>26</v>
      </c>
      <c r="H227" t="s">
        <v>435</v>
      </c>
      <c r="I227" s="1">
        <v>4560</v>
      </c>
      <c r="J227" s="1">
        <v>1</v>
      </c>
      <c r="K227">
        <v>224</v>
      </c>
      <c r="L227" t="s">
        <v>25</v>
      </c>
      <c r="M227" s="2">
        <f>+Table3[[#This Row],[CHW]]/Table3[[#This Row],[Count of Airbill Number]]</f>
        <v>4560</v>
      </c>
    </row>
    <row r="228" spans="2:13">
      <c r="B228" t="s">
        <v>20</v>
      </c>
      <c r="C228" t="s">
        <v>21</v>
      </c>
      <c r="D228" t="s">
        <v>36</v>
      </c>
      <c r="E228" t="s">
        <v>777</v>
      </c>
      <c r="F228" t="s">
        <v>777</v>
      </c>
      <c r="G228" t="s">
        <v>114</v>
      </c>
      <c r="H228" t="s">
        <v>227</v>
      </c>
      <c r="I228" s="1">
        <v>4504.6000000000004</v>
      </c>
      <c r="J228" s="1">
        <v>5</v>
      </c>
      <c r="K228">
        <v>225</v>
      </c>
      <c r="L228" t="s">
        <v>25</v>
      </c>
      <c r="M228" s="2">
        <f>+Table3[[#This Row],[CHW]]/Table3[[#This Row],[Count of Airbill Number]]</f>
        <v>900.92000000000007</v>
      </c>
    </row>
    <row r="229" spans="2:13">
      <c r="B229" t="s">
        <v>35</v>
      </c>
      <c r="C229" t="s">
        <v>21</v>
      </c>
      <c r="D229" t="s">
        <v>36</v>
      </c>
      <c r="E229" t="s">
        <v>778</v>
      </c>
      <c r="F229" t="s">
        <v>776</v>
      </c>
      <c r="G229" t="s">
        <v>113</v>
      </c>
      <c r="H229" t="s">
        <v>37</v>
      </c>
      <c r="I229" s="1">
        <v>4485.2</v>
      </c>
      <c r="J229" s="1">
        <v>11</v>
      </c>
      <c r="K229">
        <v>226</v>
      </c>
      <c r="L229" t="s">
        <v>25</v>
      </c>
      <c r="M229" s="2">
        <f>+Table3[[#This Row],[CHW]]/Table3[[#This Row],[Count of Airbill Number]]</f>
        <v>407.74545454545455</v>
      </c>
    </row>
    <row r="230" spans="2:13">
      <c r="B230" t="s">
        <v>35</v>
      </c>
      <c r="C230" t="s">
        <v>21</v>
      </c>
      <c r="D230" t="s">
        <v>36</v>
      </c>
      <c r="E230" t="s">
        <v>778</v>
      </c>
      <c r="F230" t="s">
        <v>778</v>
      </c>
      <c r="G230" t="s">
        <v>86</v>
      </c>
      <c r="H230" t="s">
        <v>171</v>
      </c>
      <c r="I230" s="1">
        <v>4441.8181789999999</v>
      </c>
      <c r="J230" s="1">
        <v>5</v>
      </c>
      <c r="K230">
        <v>227</v>
      </c>
      <c r="L230" t="s">
        <v>25</v>
      </c>
      <c r="M230" s="2">
        <f>+Table3[[#This Row],[CHW]]/Table3[[#This Row],[Count of Airbill Number]]</f>
        <v>888.3636358</v>
      </c>
    </row>
    <row r="231" spans="2:13">
      <c r="B231" t="s">
        <v>20</v>
      </c>
      <c r="C231" t="s">
        <v>21</v>
      </c>
      <c r="D231" t="s">
        <v>22</v>
      </c>
      <c r="E231" t="s">
        <v>776</v>
      </c>
      <c r="F231" t="s">
        <v>776</v>
      </c>
      <c r="G231" t="s">
        <v>79</v>
      </c>
      <c r="H231" t="s">
        <v>80</v>
      </c>
      <c r="I231" s="1">
        <v>4430.0090300000047</v>
      </c>
      <c r="J231" s="1">
        <v>233</v>
      </c>
      <c r="K231">
        <v>228</v>
      </c>
      <c r="L231" t="s">
        <v>25</v>
      </c>
      <c r="M231" s="2">
        <f>+Table3[[#This Row],[CHW]]/Table3[[#This Row],[Count of Airbill Number]]</f>
        <v>19.012914291845515</v>
      </c>
    </row>
    <row r="232" spans="2:13">
      <c r="B232" t="s">
        <v>20</v>
      </c>
      <c r="C232" t="s">
        <v>21</v>
      </c>
      <c r="D232" t="s">
        <v>22</v>
      </c>
      <c r="E232" t="s">
        <v>776</v>
      </c>
      <c r="F232" t="s">
        <v>777</v>
      </c>
      <c r="G232" t="s">
        <v>66</v>
      </c>
      <c r="H232" t="s">
        <v>26</v>
      </c>
      <c r="I232" s="1">
        <v>4376</v>
      </c>
      <c r="J232" s="1">
        <v>4</v>
      </c>
      <c r="K232">
        <v>229</v>
      </c>
      <c r="L232" t="s">
        <v>25</v>
      </c>
      <c r="M232" s="2">
        <f>+Table3[[#This Row],[CHW]]/Table3[[#This Row],[Count of Airbill Number]]</f>
        <v>1094</v>
      </c>
    </row>
    <row r="233" spans="2:13">
      <c r="B233" t="s">
        <v>28</v>
      </c>
      <c r="C233" t="s">
        <v>21</v>
      </c>
      <c r="D233" t="s">
        <v>22</v>
      </c>
      <c r="E233" t="s">
        <v>778</v>
      </c>
      <c r="F233" t="s">
        <v>776</v>
      </c>
      <c r="G233" t="s">
        <v>109</v>
      </c>
      <c r="H233" t="s">
        <v>116</v>
      </c>
      <c r="I233" s="1">
        <v>4374</v>
      </c>
      <c r="J233" s="1">
        <v>2</v>
      </c>
      <c r="K233">
        <v>230</v>
      </c>
      <c r="L233" t="s">
        <v>25</v>
      </c>
      <c r="M233" s="2">
        <f>+Table3[[#This Row],[CHW]]/Table3[[#This Row],[Count of Airbill Number]]</f>
        <v>2187</v>
      </c>
    </row>
    <row r="234" spans="2:13">
      <c r="B234" t="s">
        <v>28</v>
      </c>
      <c r="C234" t="s">
        <v>21</v>
      </c>
      <c r="D234" t="s">
        <v>36</v>
      </c>
      <c r="E234" t="s">
        <v>776</v>
      </c>
      <c r="F234" t="s">
        <v>778</v>
      </c>
      <c r="G234" t="s">
        <v>37</v>
      </c>
      <c r="H234" t="s">
        <v>315</v>
      </c>
      <c r="I234" s="1">
        <v>4358.181818</v>
      </c>
      <c r="J234" s="1">
        <v>1</v>
      </c>
      <c r="K234">
        <v>231</v>
      </c>
      <c r="L234" t="s">
        <v>25</v>
      </c>
      <c r="M234" s="2">
        <f>+Table3[[#This Row],[CHW]]/Table3[[#This Row],[Count of Airbill Number]]</f>
        <v>4358.181818</v>
      </c>
    </row>
    <row r="235" spans="2:13">
      <c r="B235" t="s">
        <v>35</v>
      </c>
      <c r="C235" t="s">
        <v>21</v>
      </c>
      <c r="D235" t="s">
        <v>36</v>
      </c>
      <c r="E235" t="s">
        <v>777</v>
      </c>
      <c r="F235" t="s">
        <v>777</v>
      </c>
      <c r="G235" t="s">
        <v>26</v>
      </c>
      <c r="H235" t="s">
        <v>29</v>
      </c>
      <c r="I235" s="1">
        <v>4335.6000000000004</v>
      </c>
      <c r="J235" s="1">
        <v>1</v>
      </c>
      <c r="K235">
        <v>232</v>
      </c>
      <c r="L235" t="s">
        <v>25</v>
      </c>
      <c r="M235" s="2">
        <f>+Table3[[#This Row],[CHW]]/Table3[[#This Row],[Count of Airbill Number]]</f>
        <v>4335.6000000000004</v>
      </c>
    </row>
    <row r="236" spans="2:13">
      <c r="B236" t="s">
        <v>20</v>
      </c>
      <c r="C236" t="s">
        <v>21</v>
      </c>
      <c r="D236" t="s">
        <v>36</v>
      </c>
      <c r="E236" t="s">
        <v>776</v>
      </c>
      <c r="F236" t="s">
        <v>776</v>
      </c>
      <c r="G236" t="s">
        <v>23</v>
      </c>
      <c r="H236" t="s">
        <v>57</v>
      </c>
      <c r="I236" s="1">
        <v>4298.2727269999996</v>
      </c>
      <c r="J236" s="1">
        <v>9</v>
      </c>
      <c r="K236">
        <v>233</v>
      </c>
      <c r="L236" t="s">
        <v>25</v>
      </c>
      <c r="M236" s="2">
        <f>+Table3[[#This Row],[CHW]]/Table3[[#This Row],[Count of Airbill Number]]</f>
        <v>477.58585855555549</v>
      </c>
    </row>
    <row r="237" spans="2:13">
      <c r="B237" t="s">
        <v>20</v>
      </c>
      <c r="C237" t="s">
        <v>21</v>
      </c>
      <c r="D237" t="s">
        <v>22</v>
      </c>
      <c r="E237" t="s">
        <v>776</v>
      </c>
      <c r="F237" t="s">
        <v>776</v>
      </c>
      <c r="G237" t="s">
        <v>39</v>
      </c>
      <c r="H237" t="s">
        <v>31</v>
      </c>
      <c r="I237" s="1">
        <v>4291.6636220000019</v>
      </c>
      <c r="J237" s="1">
        <v>52</v>
      </c>
      <c r="K237">
        <v>234</v>
      </c>
      <c r="L237" t="s">
        <v>25</v>
      </c>
      <c r="M237" s="2">
        <f>+Table3[[#This Row],[CHW]]/Table3[[#This Row],[Count of Airbill Number]]</f>
        <v>82.531992730769261</v>
      </c>
    </row>
    <row r="238" spans="2:13">
      <c r="B238" t="s">
        <v>20</v>
      </c>
      <c r="C238" t="s">
        <v>21</v>
      </c>
      <c r="D238" t="s">
        <v>36</v>
      </c>
      <c r="E238" t="s">
        <v>776</v>
      </c>
      <c r="F238" t="s">
        <v>776</v>
      </c>
      <c r="G238" t="s">
        <v>66</v>
      </c>
      <c r="H238" t="s">
        <v>31</v>
      </c>
      <c r="I238" s="1">
        <v>4268.7909079999999</v>
      </c>
      <c r="J238" s="1">
        <v>17</v>
      </c>
      <c r="K238">
        <v>235</v>
      </c>
      <c r="L238" t="s">
        <v>25</v>
      </c>
      <c r="M238" s="2">
        <f>+Table3[[#This Row],[CHW]]/Table3[[#This Row],[Count of Airbill Number]]</f>
        <v>251.10534752941177</v>
      </c>
    </row>
    <row r="239" spans="2:13">
      <c r="B239" t="s">
        <v>35</v>
      </c>
      <c r="C239" t="s">
        <v>21</v>
      </c>
      <c r="D239" t="s">
        <v>36</v>
      </c>
      <c r="E239" t="s">
        <v>776</v>
      </c>
      <c r="F239" t="s">
        <v>776</v>
      </c>
      <c r="G239" t="s">
        <v>31</v>
      </c>
      <c r="H239" t="s">
        <v>37</v>
      </c>
      <c r="I239" s="1">
        <v>4207.3909079999994</v>
      </c>
      <c r="J239" s="1">
        <v>8</v>
      </c>
      <c r="K239">
        <v>236</v>
      </c>
      <c r="L239" t="s">
        <v>25</v>
      </c>
      <c r="M239" s="2">
        <f>+Table3[[#This Row],[CHW]]/Table3[[#This Row],[Count of Airbill Number]]</f>
        <v>525.92386349999992</v>
      </c>
    </row>
    <row r="240" spans="2:13">
      <c r="B240" t="s">
        <v>20</v>
      </c>
      <c r="C240" t="s">
        <v>21</v>
      </c>
      <c r="D240" t="s">
        <v>22</v>
      </c>
      <c r="E240" t="s">
        <v>777</v>
      </c>
      <c r="F240" t="s">
        <v>776</v>
      </c>
      <c r="G240" t="s">
        <v>114</v>
      </c>
      <c r="H240" t="s">
        <v>456</v>
      </c>
      <c r="I240" s="1">
        <v>4204.5</v>
      </c>
      <c r="J240" s="1">
        <v>1</v>
      </c>
      <c r="K240">
        <v>237</v>
      </c>
      <c r="L240" t="s">
        <v>25</v>
      </c>
      <c r="M240" s="2">
        <f>+Table3[[#This Row],[CHW]]/Table3[[#This Row],[Count of Airbill Number]]</f>
        <v>4204.5</v>
      </c>
    </row>
    <row r="241" spans="2:13">
      <c r="B241" t="s">
        <v>35</v>
      </c>
      <c r="C241" t="s">
        <v>21</v>
      </c>
      <c r="D241" t="s">
        <v>36</v>
      </c>
      <c r="E241" t="s">
        <v>776</v>
      </c>
      <c r="F241" t="s">
        <v>776</v>
      </c>
      <c r="G241" t="s">
        <v>31</v>
      </c>
      <c r="H241" t="s">
        <v>49</v>
      </c>
      <c r="I241" s="1">
        <v>4156.5636340000001</v>
      </c>
      <c r="J241" s="1">
        <v>11</v>
      </c>
      <c r="K241">
        <v>238</v>
      </c>
      <c r="L241" t="s">
        <v>25</v>
      </c>
      <c r="M241" s="2">
        <f>+Table3[[#This Row],[CHW]]/Table3[[#This Row],[Count of Airbill Number]]</f>
        <v>377.86942127272727</v>
      </c>
    </row>
    <row r="242" spans="2:13">
      <c r="B242" t="s">
        <v>35</v>
      </c>
      <c r="C242" t="s">
        <v>21</v>
      </c>
      <c r="D242" t="s">
        <v>36</v>
      </c>
      <c r="E242" t="s">
        <v>776</v>
      </c>
      <c r="F242" t="s">
        <v>778</v>
      </c>
      <c r="G242" t="s">
        <v>37</v>
      </c>
      <c r="H242" t="s">
        <v>81</v>
      </c>
      <c r="I242" s="1">
        <v>4136.9454310000019</v>
      </c>
      <c r="J242" s="1">
        <v>53</v>
      </c>
      <c r="K242">
        <v>239</v>
      </c>
      <c r="L242" t="s">
        <v>25</v>
      </c>
      <c r="M242" s="2">
        <f>+Table3[[#This Row],[CHW]]/Table3[[#This Row],[Count of Airbill Number]]</f>
        <v>78.055574169811351</v>
      </c>
    </row>
    <row r="243" spans="2:13">
      <c r="B243" t="s">
        <v>20</v>
      </c>
      <c r="C243" t="s">
        <v>21</v>
      </c>
      <c r="D243" t="s">
        <v>22</v>
      </c>
      <c r="E243" t="s">
        <v>776</v>
      </c>
      <c r="F243" t="s">
        <v>778</v>
      </c>
      <c r="G243" t="s">
        <v>66</v>
      </c>
      <c r="H243" t="s">
        <v>51</v>
      </c>
      <c r="I243" s="1">
        <v>4120.554545</v>
      </c>
      <c r="J243" s="1">
        <v>6</v>
      </c>
      <c r="K243">
        <v>240</v>
      </c>
      <c r="L243" t="s">
        <v>25</v>
      </c>
      <c r="M243" s="2">
        <f>+Table3[[#This Row],[CHW]]/Table3[[#This Row],[Count of Airbill Number]]</f>
        <v>686.75909083333329</v>
      </c>
    </row>
    <row r="244" spans="2:13">
      <c r="B244" t="s">
        <v>20</v>
      </c>
      <c r="C244" t="s">
        <v>21</v>
      </c>
      <c r="D244" t="s">
        <v>22</v>
      </c>
      <c r="E244" t="s">
        <v>776</v>
      </c>
      <c r="F244" t="s">
        <v>776</v>
      </c>
      <c r="G244" t="s">
        <v>23</v>
      </c>
      <c r="H244" t="s">
        <v>50</v>
      </c>
      <c r="I244" s="1">
        <v>4060.4270870000064</v>
      </c>
      <c r="J244" s="1">
        <v>447</v>
      </c>
      <c r="K244">
        <v>241</v>
      </c>
      <c r="L244" t="s">
        <v>25</v>
      </c>
      <c r="M244" s="2">
        <f>+Table3[[#This Row],[CHW]]/Table3[[#This Row],[Count of Airbill Number]]</f>
        <v>9.083729501118583</v>
      </c>
    </row>
    <row r="245" spans="2:13">
      <c r="B245" t="s">
        <v>20</v>
      </c>
      <c r="C245" t="s">
        <v>21</v>
      </c>
      <c r="D245" t="s">
        <v>22</v>
      </c>
      <c r="E245" t="s">
        <v>776</v>
      </c>
      <c r="F245" t="s">
        <v>776</v>
      </c>
      <c r="G245" t="s">
        <v>31</v>
      </c>
      <c r="H245" t="s">
        <v>43</v>
      </c>
      <c r="I245" s="1">
        <v>4057.272518000007</v>
      </c>
      <c r="J245" s="1">
        <v>486</v>
      </c>
      <c r="K245">
        <v>242</v>
      </c>
      <c r="L245" t="s">
        <v>25</v>
      </c>
      <c r="M245" s="2">
        <f>+Table3[[#This Row],[CHW]]/Table3[[#This Row],[Count of Airbill Number]]</f>
        <v>8.3482973621399328</v>
      </c>
    </row>
    <row r="246" spans="2:13">
      <c r="B246" t="s">
        <v>20</v>
      </c>
      <c r="C246" t="s">
        <v>21</v>
      </c>
      <c r="D246" t="s">
        <v>22</v>
      </c>
      <c r="E246" t="s">
        <v>778</v>
      </c>
      <c r="F246" t="s">
        <v>776</v>
      </c>
      <c r="G246" t="s">
        <v>113</v>
      </c>
      <c r="H246" t="s">
        <v>23</v>
      </c>
      <c r="I246" s="1">
        <v>4057</v>
      </c>
      <c r="J246" s="1">
        <v>8</v>
      </c>
      <c r="K246">
        <v>243</v>
      </c>
      <c r="L246" t="s">
        <v>25</v>
      </c>
      <c r="M246" s="2">
        <f>+Table3[[#This Row],[CHW]]/Table3[[#This Row],[Count of Airbill Number]]</f>
        <v>507.125</v>
      </c>
    </row>
    <row r="247" spans="2:13">
      <c r="B247" t="s">
        <v>20</v>
      </c>
      <c r="C247" t="s">
        <v>21</v>
      </c>
      <c r="D247" t="s">
        <v>22</v>
      </c>
      <c r="E247" t="s">
        <v>776</v>
      </c>
      <c r="F247" t="s">
        <v>776</v>
      </c>
      <c r="G247" t="s">
        <v>40</v>
      </c>
      <c r="H247" t="s">
        <v>33</v>
      </c>
      <c r="I247" s="1">
        <v>4041.1362070000082</v>
      </c>
      <c r="J247" s="1">
        <v>385</v>
      </c>
      <c r="K247">
        <v>244</v>
      </c>
      <c r="L247" t="s">
        <v>25</v>
      </c>
      <c r="M247" s="2">
        <f>+Table3[[#This Row],[CHW]]/Table3[[#This Row],[Count of Airbill Number]]</f>
        <v>10.496457680519502</v>
      </c>
    </row>
    <row r="248" spans="2:13">
      <c r="B248" t="s">
        <v>20</v>
      </c>
      <c r="C248" t="s">
        <v>21</v>
      </c>
      <c r="D248" t="s">
        <v>22</v>
      </c>
      <c r="E248" t="s">
        <v>776</v>
      </c>
      <c r="F248" t="s">
        <v>776</v>
      </c>
      <c r="G248" t="s">
        <v>37</v>
      </c>
      <c r="H248" t="s">
        <v>49</v>
      </c>
      <c r="I248" s="1">
        <v>4005.9271560000102</v>
      </c>
      <c r="J248" s="1">
        <v>279</v>
      </c>
      <c r="K248">
        <v>245</v>
      </c>
      <c r="L248" t="s">
        <v>25</v>
      </c>
      <c r="M248" s="2">
        <f>+Table3[[#This Row],[CHW]]/Table3[[#This Row],[Count of Airbill Number]]</f>
        <v>14.358161849462402</v>
      </c>
    </row>
    <row r="249" spans="2:13">
      <c r="B249" t="s">
        <v>35</v>
      </c>
      <c r="C249" t="s">
        <v>21</v>
      </c>
      <c r="D249" t="s">
        <v>22</v>
      </c>
      <c r="E249" t="s">
        <v>776</v>
      </c>
      <c r="F249" t="s">
        <v>776</v>
      </c>
      <c r="G249" t="s">
        <v>31</v>
      </c>
      <c r="H249" t="s">
        <v>37</v>
      </c>
      <c r="I249" s="1">
        <v>4002.7272670000007</v>
      </c>
      <c r="J249" s="1">
        <v>13</v>
      </c>
      <c r="K249">
        <v>246</v>
      </c>
      <c r="L249" t="s">
        <v>25</v>
      </c>
      <c r="M249" s="2">
        <f>+Table3[[#This Row],[CHW]]/Table3[[#This Row],[Count of Airbill Number]]</f>
        <v>307.90209746153852</v>
      </c>
    </row>
    <row r="250" spans="2:13">
      <c r="B250" t="s">
        <v>28</v>
      </c>
      <c r="C250" t="s">
        <v>21</v>
      </c>
      <c r="D250" t="s">
        <v>22</v>
      </c>
      <c r="E250" t="s">
        <v>778</v>
      </c>
      <c r="F250" t="s">
        <v>776</v>
      </c>
      <c r="G250" t="s">
        <v>86</v>
      </c>
      <c r="H250" t="s">
        <v>23</v>
      </c>
      <c r="I250" s="1">
        <v>3969.9454420000011</v>
      </c>
      <c r="J250" s="1">
        <v>73</v>
      </c>
      <c r="K250">
        <v>247</v>
      </c>
      <c r="L250" t="s">
        <v>25</v>
      </c>
      <c r="M250" s="2">
        <f>+Table3[[#This Row],[CHW]]/Table3[[#This Row],[Count of Airbill Number]]</f>
        <v>54.38281427397262</v>
      </c>
    </row>
    <row r="251" spans="2:13">
      <c r="B251" t="s">
        <v>20</v>
      </c>
      <c r="C251" t="s">
        <v>21</v>
      </c>
      <c r="D251" t="s">
        <v>22</v>
      </c>
      <c r="E251" t="s">
        <v>776</v>
      </c>
      <c r="F251" t="s">
        <v>776</v>
      </c>
      <c r="G251" t="s">
        <v>39</v>
      </c>
      <c r="H251" t="s">
        <v>40</v>
      </c>
      <c r="I251" s="1">
        <v>3956.0588800000205</v>
      </c>
      <c r="J251" s="1">
        <v>474</v>
      </c>
      <c r="K251">
        <v>248</v>
      </c>
      <c r="L251" t="s">
        <v>25</v>
      </c>
      <c r="M251" s="2">
        <f>+Table3[[#This Row],[CHW]]/Table3[[#This Row],[Count of Airbill Number]]</f>
        <v>8.3461157805907611</v>
      </c>
    </row>
    <row r="252" spans="2:13">
      <c r="B252" t="s">
        <v>28</v>
      </c>
      <c r="C252" t="s">
        <v>21</v>
      </c>
      <c r="D252" t="s">
        <v>22</v>
      </c>
      <c r="E252" t="s">
        <v>776</v>
      </c>
      <c r="F252" t="s">
        <v>776</v>
      </c>
      <c r="G252" t="s">
        <v>45</v>
      </c>
      <c r="H252" t="s">
        <v>34</v>
      </c>
      <c r="I252" s="1">
        <v>3930.0999350000038</v>
      </c>
      <c r="J252" s="1">
        <v>167</v>
      </c>
      <c r="K252">
        <v>249</v>
      </c>
      <c r="L252" t="s">
        <v>25</v>
      </c>
      <c r="M252" s="2">
        <f>+Table3[[#This Row],[CHW]]/Table3[[#This Row],[Count of Airbill Number]]</f>
        <v>23.533532544910202</v>
      </c>
    </row>
    <row r="253" spans="2:13">
      <c r="B253" t="s">
        <v>20</v>
      </c>
      <c r="C253" t="s">
        <v>21</v>
      </c>
      <c r="D253" t="s">
        <v>22</v>
      </c>
      <c r="E253" t="s">
        <v>778</v>
      </c>
      <c r="F253" t="s">
        <v>776</v>
      </c>
      <c r="G253" t="s">
        <v>150</v>
      </c>
      <c r="H253" t="s">
        <v>66</v>
      </c>
      <c r="I253" s="1">
        <v>3893.2</v>
      </c>
      <c r="J253" s="1">
        <v>3</v>
      </c>
      <c r="K253">
        <v>250</v>
      </c>
      <c r="L253" t="s">
        <v>25</v>
      </c>
      <c r="M253" s="2">
        <f>+Table3[[#This Row],[CHW]]/Table3[[#This Row],[Count of Airbill Number]]</f>
        <v>1297.7333333333333</v>
      </c>
    </row>
    <row r="254" spans="2:13">
      <c r="B254" t="s">
        <v>20</v>
      </c>
      <c r="C254" t="s">
        <v>21</v>
      </c>
      <c r="D254" t="s">
        <v>22</v>
      </c>
      <c r="E254" t="s">
        <v>777</v>
      </c>
      <c r="F254" t="s">
        <v>778</v>
      </c>
      <c r="G254" t="s">
        <v>114</v>
      </c>
      <c r="H254" t="s">
        <v>124</v>
      </c>
      <c r="I254" s="1">
        <v>3886.9</v>
      </c>
      <c r="J254" s="1">
        <v>8</v>
      </c>
      <c r="K254">
        <v>251</v>
      </c>
      <c r="L254" t="s">
        <v>25</v>
      </c>
      <c r="M254" s="2">
        <f>+Table3[[#This Row],[CHW]]/Table3[[#This Row],[Count of Airbill Number]]</f>
        <v>485.86250000000001</v>
      </c>
    </row>
    <row r="255" spans="2:13">
      <c r="B255" t="s">
        <v>20</v>
      </c>
      <c r="C255" t="s">
        <v>21</v>
      </c>
      <c r="D255" t="s">
        <v>22</v>
      </c>
      <c r="E255" t="s">
        <v>778</v>
      </c>
      <c r="F255" t="s">
        <v>778</v>
      </c>
      <c r="G255" t="s">
        <v>135</v>
      </c>
      <c r="H255" t="s">
        <v>459</v>
      </c>
      <c r="I255" s="1">
        <v>3870.2</v>
      </c>
      <c r="J255" s="1">
        <v>1</v>
      </c>
      <c r="K255">
        <v>252</v>
      </c>
      <c r="L255" t="s">
        <v>25</v>
      </c>
      <c r="M255" s="2">
        <f>+Table3[[#This Row],[CHW]]/Table3[[#This Row],[Count of Airbill Number]]</f>
        <v>3870.2</v>
      </c>
    </row>
    <row r="256" spans="2:13">
      <c r="B256" t="s">
        <v>20</v>
      </c>
      <c r="C256" t="s">
        <v>21</v>
      </c>
      <c r="D256" t="s">
        <v>22</v>
      </c>
      <c r="E256" t="s">
        <v>778</v>
      </c>
      <c r="F256" t="s">
        <v>778</v>
      </c>
      <c r="G256" t="s">
        <v>459</v>
      </c>
      <c r="H256" t="s">
        <v>124</v>
      </c>
      <c r="I256" s="1">
        <v>3870.2</v>
      </c>
      <c r="J256" s="1">
        <v>1</v>
      </c>
      <c r="K256">
        <v>253</v>
      </c>
      <c r="L256" t="s">
        <v>25</v>
      </c>
      <c r="M256" s="2">
        <f>+Table3[[#This Row],[CHW]]/Table3[[#This Row],[Count of Airbill Number]]</f>
        <v>3870.2</v>
      </c>
    </row>
    <row r="257" spans="2:13">
      <c r="B257" t="s">
        <v>20</v>
      </c>
      <c r="C257" t="s">
        <v>21</v>
      </c>
      <c r="D257" t="s">
        <v>22</v>
      </c>
      <c r="E257" t="s">
        <v>778</v>
      </c>
      <c r="F257" t="s">
        <v>776</v>
      </c>
      <c r="G257" t="s">
        <v>113</v>
      </c>
      <c r="H257" t="s">
        <v>31</v>
      </c>
      <c r="I257" s="1">
        <v>3820</v>
      </c>
      <c r="J257" s="1">
        <v>9</v>
      </c>
      <c r="K257">
        <v>254</v>
      </c>
      <c r="L257" t="s">
        <v>25</v>
      </c>
      <c r="M257" s="2">
        <f>+Table3[[#This Row],[CHW]]/Table3[[#This Row],[Count of Airbill Number]]</f>
        <v>424.44444444444446</v>
      </c>
    </row>
    <row r="258" spans="2:13">
      <c r="B258" t="s">
        <v>20</v>
      </c>
      <c r="C258" t="s">
        <v>21</v>
      </c>
      <c r="D258" t="s">
        <v>22</v>
      </c>
      <c r="E258" t="s">
        <v>776</v>
      </c>
      <c r="F258" t="s">
        <v>776</v>
      </c>
      <c r="G258" t="s">
        <v>76</v>
      </c>
      <c r="H258" t="s">
        <v>47</v>
      </c>
      <c r="I258" s="1">
        <v>3812.7272170000042</v>
      </c>
      <c r="J258" s="1">
        <v>114</v>
      </c>
      <c r="K258">
        <v>255</v>
      </c>
      <c r="L258" t="s">
        <v>25</v>
      </c>
      <c r="M258" s="2">
        <f>+Table3[[#This Row],[CHW]]/Table3[[#This Row],[Count of Airbill Number]]</f>
        <v>33.444975587719334</v>
      </c>
    </row>
    <row r="259" spans="2:13">
      <c r="B259" t="s">
        <v>20</v>
      </c>
      <c r="C259" t="s">
        <v>21</v>
      </c>
      <c r="D259" t="s">
        <v>22</v>
      </c>
      <c r="E259" t="s">
        <v>776</v>
      </c>
      <c r="F259" t="s">
        <v>776</v>
      </c>
      <c r="G259" t="s">
        <v>47</v>
      </c>
      <c r="H259" t="s">
        <v>23</v>
      </c>
      <c r="I259" s="1">
        <v>3800.8544190000084</v>
      </c>
      <c r="J259" s="1">
        <v>284</v>
      </c>
      <c r="K259">
        <v>256</v>
      </c>
      <c r="L259" t="s">
        <v>25</v>
      </c>
      <c r="M259" s="2">
        <f>+Table3[[#This Row],[CHW]]/Table3[[#This Row],[Count of Airbill Number]]</f>
        <v>13.383290207746509</v>
      </c>
    </row>
    <row r="260" spans="2:13">
      <c r="B260" t="s">
        <v>20</v>
      </c>
      <c r="C260" t="s">
        <v>21</v>
      </c>
      <c r="D260" t="s">
        <v>22</v>
      </c>
      <c r="E260" t="s">
        <v>776</v>
      </c>
      <c r="F260" t="s">
        <v>776</v>
      </c>
      <c r="G260" t="s">
        <v>23</v>
      </c>
      <c r="H260" t="s">
        <v>64</v>
      </c>
      <c r="I260" s="1">
        <v>3785.9999000000043</v>
      </c>
      <c r="J260" s="1">
        <v>275</v>
      </c>
      <c r="K260">
        <v>257</v>
      </c>
      <c r="L260" t="s">
        <v>25</v>
      </c>
      <c r="M260" s="2">
        <f>+Table3[[#This Row],[CHW]]/Table3[[#This Row],[Count of Airbill Number]]</f>
        <v>13.76727236363638</v>
      </c>
    </row>
    <row r="261" spans="2:13">
      <c r="B261" t="s">
        <v>28</v>
      </c>
      <c r="C261" t="s">
        <v>21</v>
      </c>
      <c r="D261" t="s">
        <v>22</v>
      </c>
      <c r="E261" t="s">
        <v>776</v>
      </c>
      <c r="F261" t="s">
        <v>776</v>
      </c>
      <c r="G261" t="s">
        <v>111</v>
      </c>
      <c r="H261" t="s">
        <v>67</v>
      </c>
      <c r="I261" s="1">
        <v>3768.5363270000016</v>
      </c>
      <c r="J261" s="1">
        <v>80</v>
      </c>
      <c r="K261">
        <v>258</v>
      </c>
      <c r="L261" t="s">
        <v>25</v>
      </c>
      <c r="M261" s="2">
        <f>+Table3[[#This Row],[CHW]]/Table3[[#This Row],[Count of Airbill Number]]</f>
        <v>47.10670408750002</v>
      </c>
    </row>
    <row r="262" spans="2:13">
      <c r="B262" t="s">
        <v>28</v>
      </c>
      <c r="C262" t="s">
        <v>21</v>
      </c>
      <c r="D262" t="s">
        <v>22</v>
      </c>
      <c r="E262" t="s">
        <v>776</v>
      </c>
      <c r="F262" t="s">
        <v>777</v>
      </c>
      <c r="G262" t="s">
        <v>37</v>
      </c>
      <c r="H262" t="s">
        <v>181</v>
      </c>
      <c r="I262" s="1">
        <v>3760.3818100000008</v>
      </c>
      <c r="J262" s="1">
        <v>29</v>
      </c>
      <c r="K262">
        <v>259</v>
      </c>
      <c r="L262" t="s">
        <v>25</v>
      </c>
      <c r="M262" s="2">
        <f>+Table3[[#This Row],[CHW]]/Table3[[#This Row],[Count of Airbill Number]]</f>
        <v>129.66833827586208</v>
      </c>
    </row>
    <row r="263" spans="2:13">
      <c r="B263" t="s">
        <v>28</v>
      </c>
      <c r="C263" t="s">
        <v>21</v>
      </c>
      <c r="D263" t="s">
        <v>22</v>
      </c>
      <c r="E263" t="s">
        <v>776</v>
      </c>
      <c r="F263" t="s">
        <v>776</v>
      </c>
      <c r="G263" t="s">
        <v>67</v>
      </c>
      <c r="H263" t="s">
        <v>59</v>
      </c>
      <c r="I263" s="1">
        <v>3745.3545100000015</v>
      </c>
      <c r="J263" s="1">
        <v>78</v>
      </c>
      <c r="K263">
        <v>260</v>
      </c>
      <c r="L263" t="s">
        <v>25</v>
      </c>
      <c r="M263" s="2">
        <f>+Table3[[#This Row],[CHW]]/Table3[[#This Row],[Count of Airbill Number]]</f>
        <v>48.017365512820533</v>
      </c>
    </row>
    <row r="264" spans="2:13">
      <c r="B264" t="s">
        <v>35</v>
      </c>
      <c r="C264" t="s">
        <v>21</v>
      </c>
      <c r="D264" t="s">
        <v>36</v>
      </c>
      <c r="E264" t="s">
        <v>776</v>
      </c>
      <c r="F264" t="s">
        <v>778</v>
      </c>
      <c r="G264" t="s">
        <v>37</v>
      </c>
      <c r="H264" t="s">
        <v>150</v>
      </c>
      <c r="I264" s="1">
        <v>3743.7272700000003</v>
      </c>
      <c r="J264" s="1">
        <v>10</v>
      </c>
      <c r="K264">
        <v>261</v>
      </c>
      <c r="L264" t="s">
        <v>25</v>
      </c>
      <c r="M264" s="2">
        <f>+Table3[[#This Row],[CHW]]/Table3[[#This Row],[Count of Airbill Number]]</f>
        <v>374.37272700000005</v>
      </c>
    </row>
    <row r="265" spans="2:13">
      <c r="B265" t="s">
        <v>35</v>
      </c>
      <c r="C265" t="s">
        <v>21</v>
      </c>
      <c r="D265" t="s">
        <v>22</v>
      </c>
      <c r="E265" t="s">
        <v>778</v>
      </c>
      <c r="F265" t="s">
        <v>776</v>
      </c>
      <c r="G265" t="s">
        <v>113</v>
      </c>
      <c r="H265" t="s">
        <v>32</v>
      </c>
      <c r="I265" s="1">
        <v>3712</v>
      </c>
      <c r="J265" s="1">
        <v>3</v>
      </c>
      <c r="K265">
        <v>262</v>
      </c>
      <c r="L265" t="s">
        <v>25</v>
      </c>
      <c r="M265" s="2">
        <f>+Table3[[#This Row],[CHW]]/Table3[[#This Row],[Count of Airbill Number]]</f>
        <v>1237.3333333333333</v>
      </c>
    </row>
    <row r="266" spans="2:13">
      <c r="B266" t="s">
        <v>30</v>
      </c>
      <c r="C266" t="s">
        <v>21</v>
      </c>
      <c r="D266" t="s">
        <v>22</v>
      </c>
      <c r="E266" t="s">
        <v>776</v>
      </c>
      <c r="F266" t="s">
        <v>776</v>
      </c>
      <c r="G266" t="s">
        <v>39</v>
      </c>
      <c r="H266" t="s">
        <v>33</v>
      </c>
      <c r="I266" s="1">
        <v>3705.1088630000195</v>
      </c>
      <c r="J266" s="1">
        <v>573</v>
      </c>
      <c r="K266">
        <v>263</v>
      </c>
      <c r="L266" t="s">
        <v>25</v>
      </c>
      <c r="M266" s="2">
        <f>+Table3[[#This Row],[CHW]]/Table3[[#This Row],[Count of Airbill Number]]</f>
        <v>6.4661585741710637</v>
      </c>
    </row>
    <row r="267" spans="2:13">
      <c r="B267" t="s">
        <v>20</v>
      </c>
      <c r="C267" t="s">
        <v>21</v>
      </c>
      <c r="D267" t="s">
        <v>22</v>
      </c>
      <c r="E267" t="s">
        <v>776</v>
      </c>
      <c r="F267" t="s">
        <v>776</v>
      </c>
      <c r="G267" t="s">
        <v>23</v>
      </c>
      <c r="H267" t="s">
        <v>31</v>
      </c>
      <c r="I267" s="1">
        <v>3664.0362950000049</v>
      </c>
      <c r="J267" s="1">
        <v>156</v>
      </c>
      <c r="K267">
        <v>264</v>
      </c>
      <c r="L267" t="s">
        <v>25</v>
      </c>
      <c r="M267" s="2">
        <f>+Table3[[#This Row],[CHW]]/Table3[[#This Row],[Count of Airbill Number]]</f>
        <v>23.487412147435929</v>
      </c>
    </row>
    <row r="268" spans="2:13">
      <c r="B268" t="s">
        <v>20</v>
      </c>
      <c r="C268" t="s">
        <v>21</v>
      </c>
      <c r="D268" t="s">
        <v>36</v>
      </c>
      <c r="E268" t="s">
        <v>776</v>
      </c>
      <c r="F268" t="s">
        <v>776</v>
      </c>
      <c r="G268" t="s">
        <v>39</v>
      </c>
      <c r="H268" t="s">
        <v>37</v>
      </c>
      <c r="I268" s="1">
        <v>3639.2272719999996</v>
      </c>
      <c r="J268" s="1">
        <v>40</v>
      </c>
      <c r="K268">
        <v>265</v>
      </c>
      <c r="L268" t="s">
        <v>25</v>
      </c>
      <c r="M268" s="2">
        <f>+Table3[[#This Row],[CHW]]/Table3[[#This Row],[Count of Airbill Number]]</f>
        <v>90.980681799999985</v>
      </c>
    </row>
    <row r="269" spans="2:13">
      <c r="B269" t="s">
        <v>35</v>
      </c>
      <c r="C269" t="s">
        <v>21</v>
      </c>
      <c r="D269" t="s">
        <v>36</v>
      </c>
      <c r="E269" t="s">
        <v>778</v>
      </c>
      <c r="F269" t="s">
        <v>776</v>
      </c>
      <c r="G269" t="s">
        <v>81</v>
      </c>
      <c r="H269" t="s">
        <v>32</v>
      </c>
      <c r="I269" s="1">
        <v>3639</v>
      </c>
      <c r="J269" s="1">
        <v>3</v>
      </c>
      <c r="K269">
        <v>266</v>
      </c>
      <c r="L269" t="s">
        <v>25</v>
      </c>
      <c r="M269" s="2">
        <f>+Table3[[#This Row],[CHW]]/Table3[[#This Row],[Count of Airbill Number]]</f>
        <v>1213</v>
      </c>
    </row>
    <row r="270" spans="2:13">
      <c r="B270" t="s">
        <v>35</v>
      </c>
      <c r="C270" t="s">
        <v>21</v>
      </c>
      <c r="D270" t="s">
        <v>22</v>
      </c>
      <c r="E270" t="s">
        <v>778</v>
      </c>
      <c r="F270" t="s">
        <v>778</v>
      </c>
      <c r="G270" t="s">
        <v>86</v>
      </c>
      <c r="H270" t="s">
        <v>109</v>
      </c>
      <c r="I270" s="1">
        <v>3628.8</v>
      </c>
      <c r="J270" s="1">
        <v>25</v>
      </c>
      <c r="K270">
        <v>267</v>
      </c>
      <c r="L270" t="s">
        <v>25</v>
      </c>
      <c r="M270" s="2">
        <f>+Table3[[#This Row],[CHW]]/Table3[[#This Row],[Count of Airbill Number]]</f>
        <v>145.15200000000002</v>
      </c>
    </row>
    <row r="271" spans="2:13">
      <c r="B271" t="s">
        <v>35</v>
      </c>
      <c r="C271" t="s">
        <v>21</v>
      </c>
      <c r="D271" t="s">
        <v>36</v>
      </c>
      <c r="E271" t="s">
        <v>778</v>
      </c>
      <c r="F271" t="s">
        <v>778</v>
      </c>
      <c r="G271" t="s">
        <v>113</v>
      </c>
      <c r="H271" t="s">
        <v>51</v>
      </c>
      <c r="I271" s="1">
        <v>3601.3636329999999</v>
      </c>
      <c r="J271" s="1">
        <v>10</v>
      </c>
      <c r="K271">
        <v>268</v>
      </c>
      <c r="L271" t="s">
        <v>25</v>
      </c>
      <c r="M271" s="2">
        <f>+Table3[[#This Row],[CHW]]/Table3[[#This Row],[Count of Airbill Number]]</f>
        <v>360.13636329999997</v>
      </c>
    </row>
    <row r="272" spans="2:13">
      <c r="B272" t="s">
        <v>20</v>
      </c>
      <c r="C272" t="s">
        <v>21</v>
      </c>
      <c r="D272" t="s">
        <v>22</v>
      </c>
      <c r="E272" t="s">
        <v>778</v>
      </c>
      <c r="F272" t="s">
        <v>777</v>
      </c>
      <c r="G272" t="s">
        <v>113</v>
      </c>
      <c r="H272" t="s">
        <v>110</v>
      </c>
      <c r="I272" s="1">
        <v>3564.8</v>
      </c>
      <c r="J272" s="1">
        <v>6</v>
      </c>
      <c r="K272">
        <v>269</v>
      </c>
      <c r="L272" t="s">
        <v>25</v>
      </c>
      <c r="M272" s="2">
        <f>+Table3[[#This Row],[CHW]]/Table3[[#This Row],[Count of Airbill Number]]</f>
        <v>594.13333333333333</v>
      </c>
    </row>
    <row r="273" spans="2:13">
      <c r="B273" t="s">
        <v>20</v>
      </c>
      <c r="C273" t="s">
        <v>21</v>
      </c>
      <c r="D273" t="s">
        <v>22</v>
      </c>
      <c r="E273" t="s">
        <v>776</v>
      </c>
      <c r="F273" t="s">
        <v>778</v>
      </c>
      <c r="G273" t="s">
        <v>37</v>
      </c>
      <c r="H273" t="s">
        <v>51</v>
      </c>
      <c r="I273" s="1">
        <v>3563.6363620000002</v>
      </c>
      <c r="J273" s="1">
        <v>5</v>
      </c>
      <c r="K273">
        <v>270</v>
      </c>
      <c r="L273" t="s">
        <v>25</v>
      </c>
      <c r="M273" s="2">
        <f>+Table3[[#This Row],[CHW]]/Table3[[#This Row],[Count of Airbill Number]]</f>
        <v>712.72727240000006</v>
      </c>
    </row>
    <row r="274" spans="2:13">
      <c r="B274" t="s">
        <v>28</v>
      </c>
      <c r="C274" t="s">
        <v>21</v>
      </c>
      <c r="D274" t="s">
        <v>22</v>
      </c>
      <c r="E274" t="s">
        <v>778</v>
      </c>
      <c r="F274" t="s">
        <v>778</v>
      </c>
      <c r="G274" t="s">
        <v>113</v>
      </c>
      <c r="H274" t="s">
        <v>220</v>
      </c>
      <c r="I274" s="1">
        <v>3563.4</v>
      </c>
      <c r="J274" s="1">
        <v>2</v>
      </c>
      <c r="K274">
        <v>271</v>
      </c>
      <c r="L274" t="s">
        <v>25</v>
      </c>
      <c r="M274" s="2">
        <f>+Table3[[#This Row],[CHW]]/Table3[[#This Row],[Count of Airbill Number]]</f>
        <v>1781.7</v>
      </c>
    </row>
    <row r="275" spans="2:13">
      <c r="B275" t="s">
        <v>35</v>
      </c>
      <c r="C275" t="s">
        <v>21</v>
      </c>
      <c r="D275" t="s">
        <v>22</v>
      </c>
      <c r="E275" t="s">
        <v>776</v>
      </c>
      <c r="F275" t="s">
        <v>776</v>
      </c>
      <c r="G275" t="s">
        <v>37</v>
      </c>
      <c r="H275" t="s">
        <v>66</v>
      </c>
      <c r="I275" s="1">
        <v>3551.9090729999998</v>
      </c>
      <c r="J275" s="1">
        <v>43</v>
      </c>
      <c r="K275">
        <v>272</v>
      </c>
      <c r="L275" t="s">
        <v>25</v>
      </c>
      <c r="M275" s="2">
        <f>+Table3[[#This Row],[CHW]]/Table3[[#This Row],[Count of Airbill Number]]</f>
        <v>82.602536581395341</v>
      </c>
    </row>
    <row r="276" spans="2:13">
      <c r="B276" t="s">
        <v>35</v>
      </c>
      <c r="C276" t="s">
        <v>21</v>
      </c>
      <c r="D276" t="s">
        <v>36</v>
      </c>
      <c r="E276" t="s">
        <v>777</v>
      </c>
      <c r="F276" t="s">
        <v>777</v>
      </c>
      <c r="G276" t="s">
        <v>26</v>
      </c>
      <c r="H276" t="s">
        <v>44</v>
      </c>
      <c r="I276" s="1">
        <v>3549.6</v>
      </c>
      <c r="J276" s="1">
        <v>4</v>
      </c>
      <c r="K276">
        <v>273</v>
      </c>
      <c r="L276" t="s">
        <v>25</v>
      </c>
      <c r="M276" s="2">
        <f>+Table3[[#This Row],[CHW]]/Table3[[#This Row],[Count of Airbill Number]]</f>
        <v>887.4</v>
      </c>
    </row>
    <row r="277" spans="2:13">
      <c r="B277" t="s">
        <v>35</v>
      </c>
      <c r="C277" t="s">
        <v>21</v>
      </c>
      <c r="D277" t="s">
        <v>22</v>
      </c>
      <c r="E277" t="s">
        <v>778</v>
      </c>
      <c r="F277" t="s">
        <v>777</v>
      </c>
      <c r="G277" t="s">
        <v>113</v>
      </c>
      <c r="H277" t="s">
        <v>27</v>
      </c>
      <c r="I277" s="1">
        <v>3546.4</v>
      </c>
      <c r="J277" s="1">
        <v>10</v>
      </c>
      <c r="K277">
        <v>274</v>
      </c>
      <c r="L277" t="s">
        <v>25</v>
      </c>
      <c r="M277" s="2">
        <f>+Table3[[#This Row],[CHW]]/Table3[[#This Row],[Count of Airbill Number]]</f>
        <v>354.64</v>
      </c>
    </row>
    <row r="278" spans="2:13">
      <c r="B278" t="s">
        <v>30</v>
      </c>
      <c r="C278" t="s">
        <v>21</v>
      </c>
      <c r="D278" t="s">
        <v>22</v>
      </c>
      <c r="E278" t="s">
        <v>776</v>
      </c>
      <c r="F278" t="s">
        <v>776</v>
      </c>
      <c r="G278" t="s">
        <v>31</v>
      </c>
      <c r="H278" t="s">
        <v>53</v>
      </c>
      <c r="I278" s="1">
        <v>3535.8179480000149</v>
      </c>
      <c r="J278" s="1">
        <v>395</v>
      </c>
      <c r="K278">
        <v>275</v>
      </c>
      <c r="L278" t="s">
        <v>25</v>
      </c>
      <c r="M278" s="2">
        <f>+Table3[[#This Row],[CHW]]/Table3[[#This Row],[Count of Airbill Number]]</f>
        <v>8.951437843038013</v>
      </c>
    </row>
    <row r="279" spans="2:13">
      <c r="B279" t="s">
        <v>20</v>
      </c>
      <c r="C279" t="s">
        <v>21</v>
      </c>
      <c r="D279" t="s">
        <v>22</v>
      </c>
      <c r="E279" t="s">
        <v>778</v>
      </c>
      <c r="F279" t="s">
        <v>778</v>
      </c>
      <c r="G279" t="s">
        <v>112</v>
      </c>
      <c r="H279" t="s">
        <v>113</v>
      </c>
      <c r="I279" s="1">
        <v>3517.8</v>
      </c>
      <c r="J279" s="1">
        <v>4</v>
      </c>
      <c r="K279">
        <v>276</v>
      </c>
      <c r="L279" t="s">
        <v>25</v>
      </c>
      <c r="M279" s="2">
        <f>+Table3[[#This Row],[CHW]]/Table3[[#This Row],[Count of Airbill Number]]</f>
        <v>879.45</v>
      </c>
    </row>
    <row r="280" spans="2:13">
      <c r="B280" t="s">
        <v>30</v>
      </c>
      <c r="C280" t="s">
        <v>21</v>
      </c>
      <c r="D280" t="s">
        <v>36</v>
      </c>
      <c r="E280" t="s">
        <v>778</v>
      </c>
      <c r="F280" t="s">
        <v>777</v>
      </c>
      <c r="G280" t="s">
        <v>51</v>
      </c>
      <c r="H280" t="s">
        <v>27</v>
      </c>
      <c r="I280" s="1">
        <v>3513.9999999999991</v>
      </c>
      <c r="J280" s="1">
        <v>78</v>
      </c>
      <c r="K280">
        <v>277</v>
      </c>
      <c r="L280" t="s">
        <v>25</v>
      </c>
      <c r="M280" s="2">
        <f>+Table3[[#This Row],[CHW]]/Table3[[#This Row],[Count of Airbill Number]]</f>
        <v>45.051282051282037</v>
      </c>
    </row>
    <row r="281" spans="2:13">
      <c r="B281" t="s">
        <v>20</v>
      </c>
      <c r="C281" t="s">
        <v>21</v>
      </c>
      <c r="D281" t="s">
        <v>22</v>
      </c>
      <c r="E281" t="s">
        <v>776</v>
      </c>
      <c r="F281" t="s">
        <v>776</v>
      </c>
      <c r="G281" t="s">
        <v>78</v>
      </c>
      <c r="H281" t="s">
        <v>45</v>
      </c>
      <c r="I281" s="1">
        <v>3502.2271590000082</v>
      </c>
      <c r="J281" s="1">
        <v>238</v>
      </c>
      <c r="K281">
        <v>278</v>
      </c>
      <c r="L281" t="s">
        <v>25</v>
      </c>
      <c r="M281" s="2">
        <f>+Table3[[#This Row],[CHW]]/Table3[[#This Row],[Count of Airbill Number]]</f>
        <v>14.71524016386558</v>
      </c>
    </row>
    <row r="282" spans="2:13">
      <c r="B282" t="s">
        <v>20</v>
      </c>
      <c r="C282" t="s">
        <v>21</v>
      </c>
      <c r="D282" t="s">
        <v>22</v>
      </c>
      <c r="E282" t="s">
        <v>776</v>
      </c>
      <c r="F282" t="s">
        <v>776</v>
      </c>
      <c r="G282" t="s">
        <v>46</v>
      </c>
      <c r="H282" t="s">
        <v>72</v>
      </c>
      <c r="I282" s="1">
        <v>3472.0907950000064</v>
      </c>
      <c r="J282" s="1">
        <v>226</v>
      </c>
      <c r="K282">
        <v>279</v>
      </c>
      <c r="L282" t="s">
        <v>25</v>
      </c>
      <c r="M282" s="2">
        <f>+Table3[[#This Row],[CHW]]/Table3[[#This Row],[Count of Airbill Number]]</f>
        <v>15.363233606194719</v>
      </c>
    </row>
    <row r="283" spans="2:13">
      <c r="B283" t="s">
        <v>28</v>
      </c>
      <c r="C283" t="s">
        <v>21</v>
      </c>
      <c r="D283" t="s">
        <v>22</v>
      </c>
      <c r="E283" t="s">
        <v>778</v>
      </c>
      <c r="F283" t="s">
        <v>776</v>
      </c>
      <c r="G283" t="s">
        <v>220</v>
      </c>
      <c r="H283" t="s">
        <v>59</v>
      </c>
      <c r="I283" s="1">
        <v>3443.4</v>
      </c>
      <c r="J283" s="1">
        <v>1</v>
      </c>
      <c r="K283">
        <v>280</v>
      </c>
      <c r="L283" t="s">
        <v>25</v>
      </c>
      <c r="M283" s="2">
        <f>+Table3[[#This Row],[CHW]]/Table3[[#This Row],[Count of Airbill Number]]</f>
        <v>3443.4</v>
      </c>
    </row>
    <row r="284" spans="2:13">
      <c r="B284" t="s">
        <v>20</v>
      </c>
      <c r="C284" t="s">
        <v>21</v>
      </c>
      <c r="D284" t="s">
        <v>22</v>
      </c>
      <c r="E284" t="s">
        <v>776</v>
      </c>
      <c r="F284" t="s">
        <v>776</v>
      </c>
      <c r="G284" t="s">
        <v>60</v>
      </c>
      <c r="H284" t="s">
        <v>53</v>
      </c>
      <c r="I284" s="1">
        <v>3437.2726360000051</v>
      </c>
      <c r="J284" s="1">
        <v>379</v>
      </c>
      <c r="K284">
        <v>281</v>
      </c>
      <c r="L284" t="s">
        <v>25</v>
      </c>
      <c r="M284" s="2">
        <f>+Table3[[#This Row],[CHW]]/Table3[[#This Row],[Count of Airbill Number]]</f>
        <v>9.0693209393139984</v>
      </c>
    </row>
    <row r="285" spans="2:13">
      <c r="B285" t="s">
        <v>20</v>
      </c>
      <c r="C285" t="s">
        <v>21</v>
      </c>
      <c r="D285" t="s">
        <v>22</v>
      </c>
      <c r="E285" t="s">
        <v>778</v>
      </c>
      <c r="F285" t="s">
        <v>778</v>
      </c>
      <c r="G285" t="s">
        <v>51</v>
      </c>
      <c r="H285" t="s">
        <v>113</v>
      </c>
      <c r="I285" s="1">
        <v>3427.6</v>
      </c>
      <c r="J285" s="1">
        <v>9</v>
      </c>
      <c r="K285">
        <v>282</v>
      </c>
      <c r="L285" t="s">
        <v>25</v>
      </c>
      <c r="M285" s="2">
        <f>+Table3[[#This Row],[CHW]]/Table3[[#This Row],[Count of Airbill Number]]</f>
        <v>380.84444444444443</v>
      </c>
    </row>
    <row r="286" spans="2:13">
      <c r="B286" t="s">
        <v>20</v>
      </c>
      <c r="C286" t="s">
        <v>21</v>
      </c>
      <c r="D286" t="s">
        <v>22</v>
      </c>
      <c r="E286" t="s">
        <v>776</v>
      </c>
      <c r="F286" t="s">
        <v>776</v>
      </c>
      <c r="G286" t="s">
        <v>23</v>
      </c>
      <c r="H286" t="s">
        <v>49</v>
      </c>
      <c r="I286" s="1">
        <v>3412.7272190000031</v>
      </c>
      <c r="J286" s="1">
        <v>129</v>
      </c>
      <c r="K286">
        <v>283</v>
      </c>
      <c r="L286" t="s">
        <v>25</v>
      </c>
      <c r="M286" s="2">
        <f>+Table3[[#This Row],[CHW]]/Table3[[#This Row],[Count of Airbill Number]]</f>
        <v>26.455249759689945</v>
      </c>
    </row>
    <row r="287" spans="2:13">
      <c r="B287" t="s">
        <v>35</v>
      </c>
      <c r="C287" t="s">
        <v>21</v>
      </c>
      <c r="D287" t="s">
        <v>22</v>
      </c>
      <c r="E287" t="s">
        <v>778</v>
      </c>
      <c r="F287" t="s">
        <v>776</v>
      </c>
      <c r="G287" t="s">
        <v>86</v>
      </c>
      <c r="H287" t="s">
        <v>57</v>
      </c>
      <c r="I287" s="1">
        <v>3411.3</v>
      </c>
      <c r="J287" s="1">
        <v>4</v>
      </c>
      <c r="K287">
        <v>284</v>
      </c>
      <c r="L287" t="s">
        <v>25</v>
      </c>
      <c r="M287" s="2">
        <f>+Table3[[#This Row],[CHW]]/Table3[[#This Row],[Count of Airbill Number]]</f>
        <v>852.82500000000005</v>
      </c>
    </row>
    <row r="288" spans="2:13">
      <c r="B288" t="s">
        <v>20</v>
      </c>
      <c r="C288" t="s">
        <v>21</v>
      </c>
      <c r="D288" t="s">
        <v>22</v>
      </c>
      <c r="E288" t="s">
        <v>778</v>
      </c>
      <c r="F288" t="s">
        <v>776</v>
      </c>
      <c r="G288" t="s">
        <v>150</v>
      </c>
      <c r="H288" t="s">
        <v>31</v>
      </c>
      <c r="I288" s="1">
        <v>3348</v>
      </c>
      <c r="J288" s="1">
        <v>2</v>
      </c>
      <c r="K288">
        <v>285</v>
      </c>
      <c r="L288" t="s">
        <v>25</v>
      </c>
      <c r="M288" s="2">
        <f>+Table3[[#This Row],[CHW]]/Table3[[#This Row],[Count of Airbill Number]]</f>
        <v>1674</v>
      </c>
    </row>
    <row r="289" spans="2:13">
      <c r="B289" t="s">
        <v>28</v>
      </c>
      <c r="C289" t="s">
        <v>21</v>
      </c>
      <c r="D289" t="s">
        <v>36</v>
      </c>
      <c r="E289" t="s">
        <v>776</v>
      </c>
      <c r="F289" t="s">
        <v>778</v>
      </c>
      <c r="G289" t="s">
        <v>45</v>
      </c>
      <c r="H289" t="s">
        <v>81</v>
      </c>
      <c r="I289" s="1">
        <v>3345.627254</v>
      </c>
      <c r="J289" s="1">
        <v>69</v>
      </c>
      <c r="K289">
        <v>286</v>
      </c>
      <c r="L289" t="s">
        <v>25</v>
      </c>
      <c r="M289" s="2">
        <f>+Table3[[#This Row],[CHW]]/Table3[[#This Row],[Count of Airbill Number]]</f>
        <v>48.487351507246373</v>
      </c>
    </row>
    <row r="290" spans="2:13">
      <c r="B290" t="s">
        <v>20</v>
      </c>
      <c r="C290" t="s">
        <v>21</v>
      </c>
      <c r="D290" t="s">
        <v>22</v>
      </c>
      <c r="E290" t="s">
        <v>776</v>
      </c>
      <c r="F290" t="s">
        <v>776</v>
      </c>
      <c r="G290" t="s">
        <v>40</v>
      </c>
      <c r="H290" t="s">
        <v>69</v>
      </c>
      <c r="I290" s="1">
        <v>3333.6362000000167</v>
      </c>
      <c r="J290" s="1">
        <v>302</v>
      </c>
      <c r="K290">
        <v>287</v>
      </c>
      <c r="L290" t="s">
        <v>25</v>
      </c>
      <c r="M290" s="2">
        <f>+Table3[[#This Row],[CHW]]/Table3[[#This Row],[Count of Airbill Number]]</f>
        <v>11.038530463576214</v>
      </c>
    </row>
    <row r="291" spans="2:13">
      <c r="B291" t="s">
        <v>20</v>
      </c>
      <c r="C291" t="s">
        <v>21</v>
      </c>
      <c r="D291" t="s">
        <v>22</v>
      </c>
      <c r="E291" t="s">
        <v>776</v>
      </c>
      <c r="F291" t="s">
        <v>776</v>
      </c>
      <c r="G291" t="s">
        <v>74</v>
      </c>
      <c r="H291" t="s">
        <v>76</v>
      </c>
      <c r="I291" s="1">
        <v>3329.0908600000039</v>
      </c>
      <c r="J291" s="1">
        <v>102</v>
      </c>
      <c r="K291">
        <v>288</v>
      </c>
      <c r="L291" t="s">
        <v>25</v>
      </c>
      <c r="M291" s="2">
        <f>+Table3[[#This Row],[CHW]]/Table3[[#This Row],[Count of Airbill Number]]</f>
        <v>32.638145686274548</v>
      </c>
    </row>
    <row r="292" spans="2:13">
      <c r="B292" t="s">
        <v>35</v>
      </c>
      <c r="C292" t="s">
        <v>21</v>
      </c>
      <c r="D292" t="s">
        <v>22</v>
      </c>
      <c r="E292" t="s">
        <v>776</v>
      </c>
      <c r="F292" t="s">
        <v>776</v>
      </c>
      <c r="G292" t="s">
        <v>31</v>
      </c>
      <c r="H292" t="s">
        <v>49</v>
      </c>
      <c r="I292" s="1">
        <v>3316.0909010000009</v>
      </c>
      <c r="J292" s="1">
        <v>25</v>
      </c>
      <c r="K292">
        <v>289</v>
      </c>
      <c r="L292" t="s">
        <v>25</v>
      </c>
      <c r="M292" s="2">
        <f>+Table3[[#This Row],[CHW]]/Table3[[#This Row],[Count of Airbill Number]]</f>
        <v>132.64363604000005</v>
      </c>
    </row>
    <row r="293" spans="2:13">
      <c r="B293" t="s">
        <v>20</v>
      </c>
      <c r="C293" t="s">
        <v>21</v>
      </c>
      <c r="D293" t="s">
        <v>22</v>
      </c>
      <c r="E293" t="s">
        <v>776</v>
      </c>
      <c r="F293" t="s">
        <v>776</v>
      </c>
      <c r="G293" t="s">
        <v>65</v>
      </c>
      <c r="H293" t="s">
        <v>69</v>
      </c>
      <c r="I293" s="1">
        <v>3314.545388000005</v>
      </c>
      <c r="J293" s="1">
        <v>211</v>
      </c>
      <c r="K293">
        <v>290</v>
      </c>
      <c r="L293" t="s">
        <v>25</v>
      </c>
      <c r="M293" s="2">
        <f>+Table3[[#This Row],[CHW]]/Table3[[#This Row],[Count of Airbill Number]]</f>
        <v>15.708745914691967</v>
      </c>
    </row>
    <row r="294" spans="2:13">
      <c r="B294" t="s">
        <v>20</v>
      </c>
      <c r="C294" t="s">
        <v>21</v>
      </c>
      <c r="D294" t="s">
        <v>22</v>
      </c>
      <c r="E294" t="s">
        <v>776</v>
      </c>
      <c r="F294" t="s">
        <v>776</v>
      </c>
      <c r="G294" t="s">
        <v>40</v>
      </c>
      <c r="H294" t="s">
        <v>23</v>
      </c>
      <c r="I294" s="1">
        <v>3309.545361000005</v>
      </c>
      <c r="J294" s="1">
        <v>188</v>
      </c>
      <c r="K294">
        <v>291</v>
      </c>
      <c r="L294" t="s">
        <v>25</v>
      </c>
      <c r="M294" s="2">
        <f>+Table3[[#This Row],[CHW]]/Table3[[#This Row],[Count of Airbill Number]]</f>
        <v>17.60396468617024</v>
      </c>
    </row>
    <row r="295" spans="2:13">
      <c r="B295" t="s">
        <v>30</v>
      </c>
      <c r="C295" t="s">
        <v>21</v>
      </c>
      <c r="D295" t="s">
        <v>22</v>
      </c>
      <c r="E295" t="s">
        <v>776</v>
      </c>
      <c r="F295" t="s">
        <v>776</v>
      </c>
      <c r="G295" t="s">
        <v>39</v>
      </c>
      <c r="H295" t="s">
        <v>45</v>
      </c>
      <c r="I295" s="1">
        <v>3300.9089040000172</v>
      </c>
      <c r="J295" s="1">
        <v>514</v>
      </c>
      <c r="K295">
        <v>292</v>
      </c>
      <c r="L295" t="s">
        <v>25</v>
      </c>
      <c r="M295" s="2">
        <f>+Table3[[#This Row],[CHW]]/Table3[[#This Row],[Count of Airbill Number]]</f>
        <v>6.422001758754897</v>
      </c>
    </row>
    <row r="296" spans="2:13">
      <c r="B296" t="s">
        <v>20</v>
      </c>
      <c r="C296" t="s">
        <v>21</v>
      </c>
      <c r="D296" t="s">
        <v>22</v>
      </c>
      <c r="E296" t="s">
        <v>776</v>
      </c>
      <c r="F296" t="s">
        <v>776</v>
      </c>
      <c r="G296" t="s">
        <v>58</v>
      </c>
      <c r="H296" t="s">
        <v>59</v>
      </c>
      <c r="I296" s="1">
        <v>3279.4088940000115</v>
      </c>
      <c r="J296" s="1">
        <v>407</v>
      </c>
      <c r="K296">
        <v>293</v>
      </c>
      <c r="L296" t="s">
        <v>25</v>
      </c>
      <c r="M296" s="2">
        <f>+Table3[[#This Row],[CHW]]/Table3[[#This Row],[Count of Airbill Number]]</f>
        <v>8.0575157100737389</v>
      </c>
    </row>
    <row r="297" spans="2:13">
      <c r="B297" t="s">
        <v>30</v>
      </c>
      <c r="C297" t="s">
        <v>21</v>
      </c>
      <c r="D297" t="s">
        <v>22</v>
      </c>
      <c r="E297" t="s">
        <v>776</v>
      </c>
      <c r="F297" t="s">
        <v>776</v>
      </c>
      <c r="G297" t="s">
        <v>31</v>
      </c>
      <c r="H297" t="s">
        <v>64</v>
      </c>
      <c r="I297" s="1">
        <v>3256.6361530000149</v>
      </c>
      <c r="J297" s="1">
        <v>359</v>
      </c>
      <c r="K297">
        <v>294</v>
      </c>
      <c r="L297" t="s">
        <v>25</v>
      </c>
      <c r="M297" s="2">
        <f>+Table3[[#This Row],[CHW]]/Table3[[#This Row],[Count of Airbill Number]]</f>
        <v>9.0714098969359753</v>
      </c>
    </row>
    <row r="298" spans="2:13">
      <c r="B298" t="s">
        <v>35</v>
      </c>
      <c r="C298" t="s">
        <v>21</v>
      </c>
      <c r="D298" t="s">
        <v>22</v>
      </c>
      <c r="E298" t="s">
        <v>776</v>
      </c>
      <c r="F298" t="s">
        <v>776</v>
      </c>
      <c r="G298" t="s">
        <v>67</v>
      </c>
      <c r="H298" t="s">
        <v>83</v>
      </c>
      <c r="I298" s="1">
        <v>3256.3635640000016</v>
      </c>
      <c r="J298" s="1">
        <v>158</v>
      </c>
      <c r="K298">
        <v>295</v>
      </c>
      <c r="L298" t="s">
        <v>25</v>
      </c>
      <c r="M298" s="2">
        <f>+Table3[[#This Row],[CHW]]/Table3[[#This Row],[Count of Airbill Number]]</f>
        <v>20.609895974683553</v>
      </c>
    </row>
    <row r="299" spans="2:13">
      <c r="B299" t="s">
        <v>35</v>
      </c>
      <c r="C299" t="s">
        <v>21</v>
      </c>
      <c r="D299" t="s">
        <v>36</v>
      </c>
      <c r="E299" t="s">
        <v>777</v>
      </c>
      <c r="F299" t="s">
        <v>777</v>
      </c>
      <c r="G299" t="s">
        <v>26</v>
      </c>
      <c r="H299" t="s">
        <v>290</v>
      </c>
      <c r="I299" s="1">
        <v>3247</v>
      </c>
      <c r="J299" s="1">
        <v>6</v>
      </c>
      <c r="K299">
        <v>296</v>
      </c>
      <c r="L299" t="s">
        <v>25</v>
      </c>
      <c r="M299" s="2">
        <f>+Table3[[#This Row],[CHW]]/Table3[[#This Row],[Count of Airbill Number]]</f>
        <v>541.16666666666663</v>
      </c>
    </row>
    <row r="300" spans="2:13">
      <c r="B300" t="s">
        <v>35</v>
      </c>
      <c r="C300" t="s">
        <v>21</v>
      </c>
      <c r="D300" t="s">
        <v>36</v>
      </c>
      <c r="E300" t="s">
        <v>776</v>
      </c>
      <c r="F300" t="s">
        <v>777</v>
      </c>
      <c r="G300" t="s">
        <v>37</v>
      </c>
      <c r="H300" t="s">
        <v>44</v>
      </c>
      <c r="I300" s="1">
        <v>3239.6636360000002</v>
      </c>
      <c r="J300" s="1">
        <v>14</v>
      </c>
      <c r="K300">
        <v>297</v>
      </c>
      <c r="L300" t="s">
        <v>25</v>
      </c>
      <c r="M300" s="2">
        <f>+Table3[[#This Row],[CHW]]/Table3[[#This Row],[Count of Airbill Number]]</f>
        <v>231.40454542857145</v>
      </c>
    </row>
    <row r="301" spans="2:13">
      <c r="B301" t="s">
        <v>35</v>
      </c>
      <c r="C301" t="s">
        <v>21</v>
      </c>
      <c r="D301" t="s">
        <v>22</v>
      </c>
      <c r="E301" t="s">
        <v>776</v>
      </c>
      <c r="F301" t="s">
        <v>776</v>
      </c>
      <c r="G301" t="s">
        <v>45</v>
      </c>
      <c r="H301" t="s">
        <v>23</v>
      </c>
      <c r="I301" s="1">
        <v>3214.5454200000022</v>
      </c>
      <c r="J301" s="1">
        <v>94</v>
      </c>
      <c r="K301">
        <v>298</v>
      </c>
      <c r="L301" t="s">
        <v>25</v>
      </c>
      <c r="M301" s="2">
        <f>+Table3[[#This Row],[CHW]]/Table3[[#This Row],[Count of Airbill Number]]</f>
        <v>34.197291702127686</v>
      </c>
    </row>
    <row r="302" spans="2:13">
      <c r="B302" t="s">
        <v>30</v>
      </c>
      <c r="C302" t="s">
        <v>21</v>
      </c>
      <c r="D302" t="s">
        <v>22</v>
      </c>
      <c r="E302" t="s">
        <v>776</v>
      </c>
      <c r="F302" t="s">
        <v>778</v>
      </c>
      <c r="G302" t="s">
        <v>31</v>
      </c>
      <c r="H302" t="s">
        <v>112</v>
      </c>
      <c r="I302" s="1">
        <v>3213.5181809999999</v>
      </c>
      <c r="J302" s="1">
        <v>120</v>
      </c>
      <c r="K302">
        <v>299</v>
      </c>
      <c r="L302" t="s">
        <v>25</v>
      </c>
      <c r="M302" s="2">
        <f>+Table3[[#This Row],[CHW]]/Table3[[#This Row],[Count of Airbill Number]]</f>
        <v>26.779318175</v>
      </c>
    </row>
    <row r="303" spans="2:13">
      <c r="B303" t="s">
        <v>35</v>
      </c>
      <c r="C303" t="s">
        <v>21</v>
      </c>
      <c r="D303" t="s">
        <v>36</v>
      </c>
      <c r="E303" t="s">
        <v>776</v>
      </c>
      <c r="F303" t="s">
        <v>776</v>
      </c>
      <c r="G303" t="s">
        <v>39</v>
      </c>
      <c r="H303" t="s">
        <v>31</v>
      </c>
      <c r="I303" s="1">
        <v>3198.6363609999999</v>
      </c>
      <c r="J303" s="1">
        <v>5</v>
      </c>
      <c r="K303">
        <v>300</v>
      </c>
      <c r="L303" t="s">
        <v>25</v>
      </c>
      <c r="M303" s="2">
        <f>+Table3[[#This Row],[CHW]]/Table3[[#This Row],[Count of Airbill Number]]</f>
        <v>639.72727220000002</v>
      </c>
    </row>
    <row r="304" spans="2:13">
      <c r="B304" t="s">
        <v>35</v>
      </c>
      <c r="C304" t="s">
        <v>21</v>
      </c>
      <c r="D304" t="s">
        <v>22</v>
      </c>
      <c r="E304" t="s">
        <v>776</v>
      </c>
      <c r="F304" t="s">
        <v>776</v>
      </c>
      <c r="G304" t="s">
        <v>37</v>
      </c>
      <c r="H304" t="s">
        <v>83</v>
      </c>
      <c r="I304" s="1">
        <v>3176.8817200000008</v>
      </c>
      <c r="J304" s="1">
        <v>217</v>
      </c>
      <c r="K304">
        <v>301</v>
      </c>
      <c r="L304" t="s">
        <v>25</v>
      </c>
      <c r="M304" s="2">
        <f>+Table3[[#This Row],[CHW]]/Table3[[#This Row],[Count of Airbill Number]]</f>
        <v>14.640007926267284</v>
      </c>
    </row>
    <row r="305" spans="2:13">
      <c r="B305" t="s">
        <v>20</v>
      </c>
      <c r="C305" t="s">
        <v>21</v>
      </c>
      <c r="D305" t="s">
        <v>22</v>
      </c>
      <c r="E305" t="s">
        <v>778</v>
      </c>
      <c r="F305" t="s">
        <v>776</v>
      </c>
      <c r="G305" t="s">
        <v>150</v>
      </c>
      <c r="H305" t="s">
        <v>85</v>
      </c>
      <c r="I305" s="1">
        <v>3160</v>
      </c>
      <c r="J305" s="1">
        <v>1</v>
      </c>
      <c r="K305">
        <v>302</v>
      </c>
      <c r="L305" t="s">
        <v>25</v>
      </c>
      <c r="M305" s="2">
        <f>+Table3[[#This Row],[CHW]]/Table3[[#This Row],[Count of Airbill Number]]</f>
        <v>3160</v>
      </c>
    </row>
    <row r="306" spans="2:13">
      <c r="B306" t="s">
        <v>20</v>
      </c>
      <c r="C306" t="s">
        <v>21</v>
      </c>
      <c r="D306" t="s">
        <v>22</v>
      </c>
      <c r="E306" t="s">
        <v>776</v>
      </c>
      <c r="F306" t="s">
        <v>776</v>
      </c>
      <c r="G306" t="s">
        <v>42</v>
      </c>
      <c r="H306" t="s">
        <v>100</v>
      </c>
      <c r="I306" s="1">
        <v>3138.1817520000031</v>
      </c>
      <c r="J306" s="1">
        <v>154</v>
      </c>
      <c r="K306">
        <v>303</v>
      </c>
      <c r="L306" t="s">
        <v>25</v>
      </c>
      <c r="M306" s="2">
        <f>+Table3[[#This Row],[CHW]]/Table3[[#This Row],[Count of Airbill Number]]</f>
        <v>20.377803584415606</v>
      </c>
    </row>
    <row r="307" spans="2:13">
      <c r="B307" t="s">
        <v>28</v>
      </c>
      <c r="C307" t="s">
        <v>21</v>
      </c>
      <c r="D307" t="s">
        <v>22</v>
      </c>
      <c r="E307" t="s">
        <v>776</v>
      </c>
      <c r="F307" t="s">
        <v>776</v>
      </c>
      <c r="G307" t="s">
        <v>37</v>
      </c>
      <c r="H307" t="s">
        <v>34</v>
      </c>
      <c r="I307" s="1">
        <v>3138.1635810000034</v>
      </c>
      <c r="J307" s="1">
        <v>136</v>
      </c>
      <c r="K307">
        <v>304</v>
      </c>
      <c r="L307" t="s">
        <v>25</v>
      </c>
      <c r="M307" s="2">
        <f>+Table3[[#This Row],[CHW]]/Table3[[#This Row],[Count of Airbill Number]]</f>
        <v>23.074732213235318</v>
      </c>
    </row>
    <row r="308" spans="2:13">
      <c r="B308" t="s">
        <v>35</v>
      </c>
      <c r="C308" t="s">
        <v>21</v>
      </c>
      <c r="D308" t="s">
        <v>22</v>
      </c>
      <c r="E308" t="s">
        <v>776</v>
      </c>
      <c r="F308" t="s">
        <v>776</v>
      </c>
      <c r="G308" t="s">
        <v>39</v>
      </c>
      <c r="H308" t="s">
        <v>119</v>
      </c>
      <c r="I308" s="1">
        <v>3124.4090700000011</v>
      </c>
      <c r="J308" s="1">
        <v>43</v>
      </c>
      <c r="K308">
        <v>305</v>
      </c>
      <c r="L308" t="s">
        <v>25</v>
      </c>
      <c r="M308" s="2">
        <f>+Table3[[#This Row],[CHW]]/Table3[[#This Row],[Count of Airbill Number]]</f>
        <v>72.660676046511654</v>
      </c>
    </row>
    <row r="309" spans="2:13">
      <c r="B309" t="s">
        <v>20</v>
      </c>
      <c r="C309" t="s">
        <v>21</v>
      </c>
      <c r="D309" t="s">
        <v>22</v>
      </c>
      <c r="E309" t="s">
        <v>776</v>
      </c>
      <c r="F309" t="s">
        <v>776</v>
      </c>
      <c r="G309" t="s">
        <v>37</v>
      </c>
      <c r="H309" t="s">
        <v>50</v>
      </c>
      <c r="I309" s="1">
        <v>3121.4181160000039</v>
      </c>
      <c r="J309" s="1">
        <v>147</v>
      </c>
      <c r="K309">
        <v>306</v>
      </c>
      <c r="L309" t="s">
        <v>25</v>
      </c>
      <c r="M309" s="2">
        <f>+Table3[[#This Row],[CHW]]/Table3[[#This Row],[Count of Airbill Number]]</f>
        <v>21.234136843537442</v>
      </c>
    </row>
    <row r="310" spans="2:13">
      <c r="B310" t="s">
        <v>35</v>
      </c>
      <c r="C310" t="s">
        <v>21</v>
      </c>
      <c r="D310" t="s">
        <v>36</v>
      </c>
      <c r="E310" t="s">
        <v>777</v>
      </c>
      <c r="F310" t="s">
        <v>777</v>
      </c>
      <c r="G310" t="s">
        <v>324</v>
      </c>
      <c r="H310" t="s">
        <v>230</v>
      </c>
      <c r="I310" s="1">
        <v>3084</v>
      </c>
      <c r="J310" s="1">
        <v>2</v>
      </c>
      <c r="K310">
        <v>307</v>
      </c>
      <c r="L310" t="s">
        <v>25</v>
      </c>
      <c r="M310" s="2">
        <f>+Table3[[#This Row],[CHW]]/Table3[[#This Row],[Count of Airbill Number]]</f>
        <v>1542</v>
      </c>
    </row>
    <row r="311" spans="2:13">
      <c r="B311" t="s">
        <v>30</v>
      </c>
      <c r="C311" t="s">
        <v>21</v>
      </c>
      <c r="D311" t="s">
        <v>22</v>
      </c>
      <c r="E311" t="s">
        <v>776</v>
      </c>
      <c r="F311" t="s">
        <v>776</v>
      </c>
      <c r="G311" t="s">
        <v>31</v>
      </c>
      <c r="H311" t="s">
        <v>59</v>
      </c>
      <c r="I311" s="1">
        <v>3078.4543410000124</v>
      </c>
      <c r="J311" s="1">
        <v>346</v>
      </c>
      <c r="K311">
        <v>308</v>
      </c>
      <c r="L311" t="s">
        <v>25</v>
      </c>
      <c r="M311" s="2">
        <f>+Table3[[#This Row],[CHW]]/Table3[[#This Row],[Count of Airbill Number]]</f>
        <v>8.8972668815029259</v>
      </c>
    </row>
    <row r="312" spans="2:13">
      <c r="B312" t="s">
        <v>20</v>
      </c>
      <c r="C312" t="s">
        <v>21</v>
      </c>
      <c r="D312" t="s">
        <v>22</v>
      </c>
      <c r="E312" t="s">
        <v>776</v>
      </c>
      <c r="F312" t="s">
        <v>776</v>
      </c>
      <c r="G312" t="s">
        <v>75</v>
      </c>
      <c r="H312" t="s">
        <v>69</v>
      </c>
      <c r="I312" s="1">
        <v>3059.5453380000126</v>
      </c>
      <c r="J312" s="1">
        <v>263</v>
      </c>
      <c r="K312">
        <v>309</v>
      </c>
      <c r="L312" t="s">
        <v>25</v>
      </c>
      <c r="M312" s="2">
        <f>+Table3[[#This Row],[CHW]]/Table3[[#This Row],[Count of Airbill Number]]</f>
        <v>11.633252235741493</v>
      </c>
    </row>
    <row r="313" spans="2:13">
      <c r="B313" t="s">
        <v>20</v>
      </c>
      <c r="C313" t="s">
        <v>21</v>
      </c>
      <c r="D313" t="s">
        <v>22</v>
      </c>
      <c r="E313" t="s">
        <v>776</v>
      </c>
      <c r="F313" t="s">
        <v>776</v>
      </c>
      <c r="G313" t="s">
        <v>61</v>
      </c>
      <c r="H313" t="s">
        <v>40</v>
      </c>
      <c r="I313" s="1">
        <v>3045.4543880000006</v>
      </c>
      <c r="J313" s="1">
        <v>295</v>
      </c>
      <c r="K313">
        <v>310</v>
      </c>
      <c r="L313" t="s">
        <v>25</v>
      </c>
      <c r="M313" s="2">
        <f>+Table3[[#This Row],[CHW]]/Table3[[#This Row],[Count of Airbill Number]]</f>
        <v>10.323574196610171</v>
      </c>
    </row>
    <row r="314" spans="2:13">
      <c r="B314" t="s">
        <v>28</v>
      </c>
      <c r="C314" t="s">
        <v>21</v>
      </c>
      <c r="D314" t="s">
        <v>36</v>
      </c>
      <c r="E314" t="s">
        <v>778</v>
      </c>
      <c r="F314" t="s">
        <v>776</v>
      </c>
      <c r="G314" t="s">
        <v>150</v>
      </c>
      <c r="H314" t="s">
        <v>407</v>
      </c>
      <c r="I314" s="1">
        <v>3025.5</v>
      </c>
      <c r="J314" s="1">
        <v>1</v>
      </c>
      <c r="K314">
        <v>311</v>
      </c>
      <c r="L314" t="s">
        <v>25</v>
      </c>
      <c r="M314" s="2">
        <f>+Table3[[#This Row],[CHW]]/Table3[[#This Row],[Count of Airbill Number]]</f>
        <v>3025.5</v>
      </c>
    </row>
    <row r="315" spans="2:13">
      <c r="B315" t="s">
        <v>28</v>
      </c>
      <c r="C315" t="s">
        <v>21</v>
      </c>
      <c r="D315" t="s">
        <v>36</v>
      </c>
      <c r="E315" t="s">
        <v>776</v>
      </c>
      <c r="F315" t="s">
        <v>776</v>
      </c>
      <c r="G315" t="s">
        <v>407</v>
      </c>
      <c r="H315" t="s">
        <v>116</v>
      </c>
      <c r="I315" s="1">
        <v>3025.5</v>
      </c>
      <c r="J315" s="1">
        <v>1</v>
      </c>
      <c r="K315">
        <v>312</v>
      </c>
      <c r="L315" t="s">
        <v>25</v>
      </c>
      <c r="M315" s="2">
        <f>+Table3[[#This Row],[CHW]]/Table3[[#This Row],[Count of Airbill Number]]</f>
        <v>3025.5</v>
      </c>
    </row>
    <row r="316" spans="2:13">
      <c r="B316" t="s">
        <v>28</v>
      </c>
      <c r="C316" t="s">
        <v>21</v>
      </c>
      <c r="D316" t="s">
        <v>36</v>
      </c>
      <c r="E316" t="s">
        <v>778</v>
      </c>
      <c r="F316" t="s">
        <v>778</v>
      </c>
      <c r="G316" t="s">
        <v>109</v>
      </c>
      <c r="H316" t="s">
        <v>150</v>
      </c>
      <c r="I316" s="1">
        <v>3025.5</v>
      </c>
      <c r="J316" s="1">
        <v>1</v>
      </c>
      <c r="K316">
        <v>313</v>
      </c>
      <c r="L316" t="s">
        <v>25</v>
      </c>
      <c r="M316" s="2">
        <f>+Table3[[#This Row],[CHW]]/Table3[[#This Row],[Count of Airbill Number]]</f>
        <v>3025.5</v>
      </c>
    </row>
    <row r="317" spans="2:13">
      <c r="B317" t="s">
        <v>35</v>
      </c>
      <c r="C317" t="s">
        <v>21</v>
      </c>
      <c r="D317" t="s">
        <v>22</v>
      </c>
      <c r="E317" t="s">
        <v>776</v>
      </c>
      <c r="F317" t="s">
        <v>776</v>
      </c>
      <c r="G317" t="s">
        <v>48</v>
      </c>
      <c r="H317" t="s">
        <v>111</v>
      </c>
      <c r="I317" s="1">
        <v>3005.9090780000006</v>
      </c>
      <c r="J317" s="1">
        <v>23</v>
      </c>
      <c r="K317">
        <v>314</v>
      </c>
      <c r="L317" t="s">
        <v>25</v>
      </c>
      <c r="M317" s="2">
        <f>+Table3[[#This Row],[CHW]]/Table3[[#This Row],[Count of Airbill Number]]</f>
        <v>130.69169904347828</v>
      </c>
    </row>
    <row r="318" spans="2:13">
      <c r="B318" t="s">
        <v>20</v>
      </c>
      <c r="C318" t="s">
        <v>21</v>
      </c>
      <c r="D318" t="s">
        <v>22</v>
      </c>
      <c r="E318" t="s">
        <v>776</v>
      </c>
      <c r="F318" t="s">
        <v>776</v>
      </c>
      <c r="G318" t="s">
        <v>47</v>
      </c>
      <c r="H318" t="s">
        <v>48</v>
      </c>
      <c r="I318" s="1">
        <v>2999.0906080000141</v>
      </c>
      <c r="J318" s="1">
        <v>792</v>
      </c>
      <c r="K318">
        <v>315</v>
      </c>
      <c r="L318" t="s">
        <v>25</v>
      </c>
      <c r="M318" s="2">
        <f>+Table3[[#This Row],[CHW]]/Table3[[#This Row],[Count of Airbill Number]]</f>
        <v>3.7867305656565833</v>
      </c>
    </row>
    <row r="319" spans="2:13">
      <c r="B319" t="s">
        <v>20</v>
      </c>
      <c r="C319" t="s">
        <v>21</v>
      </c>
      <c r="D319" t="s">
        <v>22</v>
      </c>
      <c r="E319" t="s">
        <v>776</v>
      </c>
      <c r="F319" t="s">
        <v>776</v>
      </c>
      <c r="G319" t="s">
        <v>37</v>
      </c>
      <c r="H319" t="s">
        <v>31</v>
      </c>
      <c r="I319" s="1">
        <v>2989.1999639999995</v>
      </c>
      <c r="J319" s="1">
        <v>79</v>
      </c>
      <c r="K319">
        <v>316</v>
      </c>
      <c r="L319" t="s">
        <v>25</v>
      </c>
      <c r="M319" s="2">
        <f>+Table3[[#This Row],[CHW]]/Table3[[#This Row],[Count of Airbill Number]]</f>
        <v>37.837974227848093</v>
      </c>
    </row>
    <row r="320" spans="2:13">
      <c r="B320" t="s">
        <v>28</v>
      </c>
      <c r="C320" t="s">
        <v>21</v>
      </c>
      <c r="D320" t="s">
        <v>36</v>
      </c>
      <c r="E320" t="s">
        <v>778</v>
      </c>
      <c r="F320" t="s">
        <v>778</v>
      </c>
      <c r="G320" t="s">
        <v>113</v>
      </c>
      <c r="H320" t="s">
        <v>124</v>
      </c>
      <c r="I320" s="1">
        <v>2989.054545</v>
      </c>
      <c r="J320" s="1">
        <v>35</v>
      </c>
      <c r="K320">
        <v>317</v>
      </c>
      <c r="L320" t="s">
        <v>25</v>
      </c>
      <c r="M320" s="2">
        <f>+Table3[[#This Row],[CHW]]/Table3[[#This Row],[Count of Airbill Number]]</f>
        <v>85.401558428571434</v>
      </c>
    </row>
    <row r="321" spans="2:13">
      <c r="B321" t="s">
        <v>20</v>
      </c>
      <c r="C321" t="s">
        <v>21</v>
      </c>
      <c r="D321" t="s">
        <v>22</v>
      </c>
      <c r="E321" t="s">
        <v>776</v>
      </c>
      <c r="F321" t="s">
        <v>776</v>
      </c>
      <c r="G321" t="s">
        <v>48</v>
      </c>
      <c r="H321" t="s">
        <v>92</v>
      </c>
      <c r="I321" s="1">
        <v>2979.545381000004</v>
      </c>
      <c r="J321" s="1">
        <v>186</v>
      </c>
      <c r="K321">
        <v>318</v>
      </c>
      <c r="L321" t="s">
        <v>25</v>
      </c>
      <c r="M321" s="2">
        <f>+Table3[[#This Row],[CHW]]/Table3[[#This Row],[Count of Airbill Number]]</f>
        <v>16.019061188172063</v>
      </c>
    </row>
    <row r="322" spans="2:13">
      <c r="B322" t="s">
        <v>20</v>
      </c>
      <c r="C322" t="s">
        <v>21</v>
      </c>
      <c r="D322" t="s">
        <v>36</v>
      </c>
      <c r="E322" t="s">
        <v>776</v>
      </c>
      <c r="F322" t="s">
        <v>776</v>
      </c>
      <c r="G322" t="s">
        <v>63</v>
      </c>
      <c r="H322" t="s">
        <v>45</v>
      </c>
      <c r="I322" s="1">
        <v>2977</v>
      </c>
      <c r="J322" s="1">
        <v>4</v>
      </c>
      <c r="K322">
        <v>319</v>
      </c>
      <c r="L322" t="s">
        <v>25</v>
      </c>
      <c r="M322" s="2">
        <f>+Table3[[#This Row],[CHW]]/Table3[[#This Row],[Count of Airbill Number]]</f>
        <v>744.25</v>
      </c>
    </row>
    <row r="323" spans="2:13">
      <c r="B323" t="s">
        <v>20</v>
      </c>
      <c r="C323" t="s">
        <v>21</v>
      </c>
      <c r="D323" t="s">
        <v>36</v>
      </c>
      <c r="E323" t="s">
        <v>776</v>
      </c>
      <c r="F323" t="s">
        <v>777</v>
      </c>
      <c r="G323" t="s">
        <v>45</v>
      </c>
      <c r="H323" t="s">
        <v>106</v>
      </c>
      <c r="I323" s="1">
        <v>2977</v>
      </c>
      <c r="J323" s="1">
        <v>4</v>
      </c>
      <c r="K323">
        <v>320</v>
      </c>
      <c r="L323" t="s">
        <v>25</v>
      </c>
      <c r="M323" s="2">
        <f>+Table3[[#This Row],[CHW]]/Table3[[#This Row],[Count of Airbill Number]]</f>
        <v>744.25</v>
      </c>
    </row>
    <row r="324" spans="2:13">
      <c r="B324" t="s">
        <v>35</v>
      </c>
      <c r="C324" t="s">
        <v>21</v>
      </c>
      <c r="D324" t="s">
        <v>36</v>
      </c>
      <c r="E324" t="s">
        <v>778</v>
      </c>
      <c r="F324" t="s">
        <v>778</v>
      </c>
      <c r="G324" t="s">
        <v>150</v>
      </c>
      <c r="H324" t="s">
        <v>51</v>
      </c>
      <c r="I324" s="1">
        <v>2960.5272720000003</v>
      </c>
      <c r="J324" s="1">
        <v>4</v>
      </c>
      <c r="K324">
        <v>321</v>
      </c>
      <c r="L324" t="s">
        <v>25</v>
      </c>
      <c r="M324" s="2">
        <f>+Table3[[#This Row],[CHW]]/Table3[[#This Row],[Count of Airbill Number]]</f>
        <v>740.13181800000007</v>
      </c>
    </row>
    <row r="325" spans="2:13">
      <c r="B325" t="s">
        <v>20</v>
      </c>
      <c r="C325" t="s">
        <v>21</v>
      </c>
      <c r="D325" t="s">
        <v>22</v>
      </c>
      <c r="E325" t="s">
        <v>776</v>
      </c>
      <c r="F325" t="s">
        <v>776</v>
      </c>
      <c r="G325" t="s">
        <v>48</v>
      </c>
      <c r="H325" t="s">
        <v>47</v>
      </c>
      <c r="I325" s="1">
        <v>2956.8181300000028</v>
      </c>
      <c r="J325" s="1">
        <v>101</v>
      </c>
      <c r="K325">
        <v>322</v>
      </c>
      <c r="L325" t="s">
        <v>25</v>
      </c>
      <c r="M325" s="2">
        <f>+Table3[[#This Row],[CHW]]/Table3[[#This Row],[Count of Airbill Number]]</f>
        <v>29.275427029703</v>
      </c>
    </row>
    <row r="326" spans="2:13">
      <c r="B326" t="s">
        <v>20</v>
      </c>
      <c r="C326" t="s">
        <v>21</v>
      </c>
      <c r="D326" t="s">
        <v>22</v>
      </c>
      <c r="E326" t="s">
        <v>776</v>
      </c>
      <c r="F326" t="s">
        <v>776</v>
      </c>
      <c r="G326" t="s">
        <v>48</v>
      </c>
      <c r="H326" t="s">
        <v>49</v>
      </c>
      <c r="I326" s="1">
        <v>2929.6726530000055</v>
      </c>
      <c r="J326" s="1">
        <v>189</v>
      </c>
      <c r="K326">
        <v>323</v>
      </c>
      <c r="L326" t="s">
        <v>25</v>
      </c>
      <c r="M326" s="2">
        <f>+Table3[[#This Row],[CHW]]/Table3[[#This Row],[Count of Airbill Number]]</f>
        <v>15.500913507936538</v>
      </c>
    </row>
    <row r="327" spans="2:13">
      <c r="B327" t="s">
        <v>35</v>
      </c>
      <c r="C327" t="s">
        <v>21</v>
      </c>
      <c r="D327" t="s">
        <v>36</v>
      </c>
      <c r="E327" t="s">
        <v>778</v>
      </c>
      <c r="F327" t="s">
        <v>778</v>
      </c>
      <c r="G327" t="s">
        <v>51</v>
      </c>
      <c r="H327" t="s">
        <v>155</v>
      </c>
      <c r="I327" s="1">
        <v>2921.2909089999998</v>
      </c>
      <c r="J327" s="1">
        <v>4</v>
      </c>
      <c r="K327">
        <v>324</v>
      </c>
      <c r="L327" t="s">
        <v>25</v>
      </c>
      <c r="M327" s="2">
        <f>+Table3[[#This Row],[CHW]]/Table3[[#This Row],[Count of Airbill Number]]</f>
        <v>730.32272724999996</v>
      </c>
    </row>
    <row r="328" spans="2:13">
      <c r="B328" t="s">
        <v>28</v>
      </c>
      <c r="C328" t="s">
        <v>21</v>
      </c>
      <c r="D328" t="s">
        <v>36</v>
      </c>
      <c r="E328" t="s">
        <v>778</v>
      </c>
      <c r="F328" t="s">
        <v>778</v>
      </c>
      <c r="G328" t="s">
        <v>62</v>
      </c>
      <c r="H328" t="s">
        <v>51</v>
      </c>
      <c r="I328" s="1">
        <v>2913.1999999999994</v>
      </c>
      <c r="J328" s="1">
        <v>67</v>
      </c>
      <c r="K328">
        <v>325</v>
      </c>
      <c r="L328" t="s">
        <v>25</v>
      </c>
      <c r="M328" s="2">
        <f>+Table3[[#This Row],[CHW]]/Table3[[#This Row],[Count of Airbill Number]]</f>
        <v>43.480597014925365</v>
      </c>
    </row>
    <row r="329" spans="2:13">
      <c r="B329" t="s">
        <v>35</v>
      </c>
      <c r="C329" t="s">
        <v>21</v>
      </c>
      <c r="D329" t="s">
        <v>36</v>
      </c>
      <c r="E329" t="s">
        <v>777</v>
      </c>
      <c r="F329" t="s">
        <v>776</v>
      </c>
      <c r="G329" t="s">
        <v>26</v>
      </c>
      <c r="H329" t="s">
        <v>216</v>
      </c>
      <c r="I329" s="1">
        <v>2911.6</v>
      </c>
      <c r="J329" s="1">
        <v>2</v>
      </c>
      <c r="K329">
        <v>326</v>
      </c>
      <c r="L329" t="s">
        <v>25</v>
      </c>
      <c r="M329" s="2">
        <f>+Table3[[#This Row],[CHW]]/Table3[[#This Row],[Count of Airbill Number]]</f>
        <v>1455.8</v>
      </c>
    </row>
    <row r="330" spans="2:13">
      <c r="B330" t="s">
        <v>30</v>
      </c>
      <c r="C330" t="s">
        <v>21</v>
      </c>
      <c r="D330" t="s">
        <v>22</v>
      </c>
      <c r="E330" t="s">
        <v>776</v>
      </c>
      <c r="F330" t="s">
        <v>776</v>
      </c>
      <c r="G330" t="s">
        <v>31</v>
      </c>
      <c r="H330" t="s">
        <v>43</v>
      </c>
      <c r="I330" s="1">
        <v>2894.999842000012</v>
      </c>
      <c r="J330" s="1">
        <v>320</v>
      </c>
      <c r="K330">
        <v>327</v>
      </c>
      <c r="L330" t="s">
        <v>25</v>
      </c>
      <c r="M330" s="2">
        <f>+Table3[[#This Row],[CHW]]/Table3[[#This Row],[Count of Airbill Number]]</f>
        <v>9.0468745062500382</v>
      </c>
    </row>
    <row r="331" spans="2:13">
      <c r="B331" t="s">
        <v>20</v>
      </c>
      <c r="C331" t="s">
        <v>21</v>
      </c>
      <c r="D331" t="s">
        <v>22</v>
      </c>
      <c r="E331" t="s">
        <v>776</v>
      </c>
      <c r="F331" t="s">
        <v>776</v>
      </c>
      <c r="G331" t="s">
        <v>50</v>
      </c>
      <c r="H331" t="s">
        <v>23</v>
      </c>
      <c r="I331" s="1">
        <v>2892.7271610000075</v>
      </c>
      <c r="J331" s="1">
        <v>236</v>
      </c>
      <c r="K331">
        <v>328</v>
      </c>
      <c r="L331" t="s">
        <v>25</v>
      </c>
      <c r="M331" s="2">
        <f>+Table3[[#This Row],[CHW]]/Table3[[#This Row],[Count of Airbill Number]]</f>
        <v>12.257318478813591</v>
      </c>
    </row>
    <row r="332" spans="2:13">
      <c r="B332" t="s">
        <v>35</v>
      </c>
      <c r="C332" t="s">
        <v>21</v>
      </c>
      <c r="D332" t="s">
        <v>36</v>
      </c>
      <c r="E332" t="s">
        <v>778</v>
      </c>
      <c r="F332" t="s">
        <v>778</v>
      </c>
      <c r="G332" t="s">
        <v>173</v>
      </c>
      <c r="H332" t="s">
        <v>233</v>
      </c>
      <c r="I332" s="1">
        <v>2890.4</v>
      </c>
      <c r="J332" s="1">
        <v>1</v>
      </c>
      <c r="K332">
        <v>329</v>
      </c>
      <c r="L332" t="s">
        <v>25</v>
      </c>
      <c r="M332" s="2">
        <f>+Table3[[#This Row],[CHW]]/Table3[[#This Row],[Count of Airbill Number]]</f>
        <v>2890.4</v>
      </c>
    </row>
    <row r="333" spans="2:13">
      <c r="B333" t="s">
        <v>35</v>
      </c>
      <c r="C333" t="s">
        <v>21</v>
      </c>
      <c r="D333" t="s">
        <v>36</v>
      </c>
      <c r="E333" t="s">
        <v>778</v>
      </c>
      <c r="F333" t="s">
        <v>778</v>
      </c>
      <c r="G333" t="s">
        <v>220</v>
      </c>
      <c r="H333" t="s">
        <v>173</v>
      </c>
      <c r="I333" s="1">
        <v>2890.4</v>
      </c>
      <c r="J333" s="1">
        <v>1</v>
      </c>
      <c r="K333">
        <v>330</v>
      </c>
      <c r="L333" t="s">
        <v>25</v>
      </c>
      <c r="M333" s="2">
        <f>+Table3[[#This Row],[CHW]]/Table3[[#This Row],[Count of Airbill Number]]</f>
        <v>2890.4</v>
      </c>
    </row>
    <row r="334" spans="2:13">
      <c r="B334" t="s">
        <v>35</v>
      </c>
      <c r="C334" t="s">
        <v>21</v>
      </c>
      <c r="D334" t="s">
        <v>22</v>
      </c>
      <c r="E334" t="s">
        <v>776</v>
      </c>
      <c r="F334" t="s">
        <v>776</v>
      </c>
      <c r="G334" t="s">
        <v>37</v>
      </c>
      <c r="H334" t="s">
        <v>23</v>
      </c>
      <c r="I334" s="1">
        <v>2887.7726640000051</v>
      </c>
      <c r="J334" s="1">
        <v>143</v>
      </c>
      <c r="K334">
        <v>331</v>
      </c>
      <c r="L334" t="s">
        <v>25</v>
      </c>
      <c r="M334" s="2">
        <f>+Table3[[#This Row],[CHW]]/Table3[[#This Row],[Count of Airbill Number]]</f>
        <v>20.194214433566469</v>
      </c>
    </row>
    <row r="335" spans="2:13">
      <c r="B335" t="s">
        <v>35</v>
      </c>
      <c r="C335" t="s">
        <v>21</v>
      </c>
      <c r="D335" t="s">
        <v>22</v>
      </c>
      <c r="E335" t="s">
        <v>776</v>
      </c>
      <c r="F335" t="s">
        <v>776</v>
      </c>
      <c r="G335" t="s">
        <v>37</v>
      </c>
      <c r="H335" t="s">
        <v>49</v>
      </c>
      <c r="I335" s="1">
        <v>2885.7454149999999</v>
      </c>
      <c r="J335" s="1">
        <v>88</v>
      </c>
      <c r="K335">
        <v>332</v>
      </c>
      <c r="L335" t="s">
        <v>25</v>
      </c>
      <c r="M335" s="2">
        <f>+Table3[[#This Row],[CHW]]/Table3[[#This Row],[Count of Airbill Number]]</f>
        <v>32.792561534090908</v>
      </c>
    </row>
    <row r="336" spans="2:13">
      <c r="B336" t="s">
        <v>20</v>
      </c>
      <c r="C336" t="s">
        <v>21</v>
      </c>
      <c r="D336" t="s">
        <v>22</v>
      </c>
      <c r="E336" t="s">
        <v>776</v>
      </c>
      <c r="F336" t="s">
        <v>776</v>
      </c>
      <c r="G336" t="s">
        <v>23</v>
      </c>
      <c r="H336" t="s">
        <v>92</v>
      </c>
      <c r="I336" s="1">
        <v>2882.7272390000016</v>
      </c>
      <c r="J336" s="1">
        <v>77</v>
      </c>
      <c r="K336">
        <v>333</v>
      </c>
      <c r="L336" t="s">
        <v>25</v>
      </c>
      <c r="M336" s="2">
        <f>+Table3[[#This Row],[CHW]]/Table3[[#This Row],[Count of Airbill Number]]</f>
        <v>37.438016090909109</v>
      </c>
    </row>
    <row r="337" spans="2:13">
      <c r="B337" t="s">
        <v>20</v>
      </c>
      <c r="C337" t="s">
        <v>21</v>
      </c>
      <c r="D337" t="s">
        <v>22</v>
      </c>
      <c r="E337" t="s">
        <v>778</v>
      </c>
      <c r="F337" t="s">
        <v>776</v>
      </c>
      <c r="G337" t="s">
        <v>113</v>
      </c>
      <c r="H337" t="s">
        <v>165</v>
      </c>
      <c r="I337" s="1">
        <v>2880</v>
      </c>
      <c r="J337" s="1">
        <v>3</v>
      </c>
      <c r="K337">
        <v>334</v>
      </c>
      <c r="L337" t="s">
        <v>25</v>
      </c>
      <c r="M337" s="2">
        <f>+Table3[[#This Row],[CHW]]/Table3[[#This Row],[Count of Airbill Number]]</f>
        <v>960</v>
      </c>
    </row>
    <row r="338" spans="2:13">
      <c r="B338" t="s">
        <v>28</v>
      </c>
      <c r="C338" t="s">
        <v>21</v>
      </c>
      <c r="D338" t="s">
        <v>36</v>
      </c>
      <c r="E338" t="s">
        <v>776</v>
      </c>
      <c r="F338" t="s">
        <v>778</v>
      </c>
      <c r="G338" t="s">
        <v>45</v>
      </c>
      <c r="H338" t="s">
        <v>51</v>
      </c>
      <c r="I338" s="1">
        <v>2878.1727010000009</v>
      </c>
      <c r="J338" s="1">
        <v>119</v>
      </c>
      <c r="K338">
        <v>335</v>
      </c>
      <c r="L338" t="s">
        <v>25</v>
      </c>
      <c r="M338" s="2">
        <f>+Table3[[#This Row],[CHW]]/Table3[[#This Row],[Count of Airbill Number]]</f>
        <v>24.186325218487401</v>
      </c>
    </row>
    <row r="339" spans="2:13">
      <c r="B339" t="s">
        <v>35</v>
      </c>
      <c r="C339" t="s">
        <v>21</v>
      </c>
      <c r="D339" t="s">
        <v>22</v>
      </c>
      <c r="E339" t="s">
        <v>776</v>
      </c>
      <c r="F339" t="s">
        <v>776</v>
      </c>
      <c r="G339" t="s">
        <v>76</v>
      </c>
      <c r="H339" t="s">
        <v>111</v>
      </c>
      <c r="I339" s="1">
        <v>2863.6363520000004</v>
      </c>
      <c r="J339" s="1">
        <v>25</v>
      </c>
      <c r="K339">
        <v>336</v>
      </c>
      <c r="L339" t="s">
        <v>25</v>
      </c>
      <c r="M339" s="2">
        <f>+Table3[[#This Row],[CHW]]/Table3[[#This Row],[Count of Airbill Number]]</f>
        <v>114.54545408000001</v>
      </c>
    </row>
    <row r="340" spans="2:13">
      <c r="B340" t="s">
        <v>20</v>
      </c>
      <c r="C340" t="s">
        <v>21</v>
      </c>
      <c r="D340" t="s">
        <v>22</v>
      </c>
      <c r="E340" t="s">
        <v>776</v>
      </c>
      <c r="F340" t="s">
        <v>776</v>
      </c>
      <c r="G340" t="s">
        <v>23</v>
      </c>
      <c r="H340" t="s">
        <v>68</v>
      </c>
      <c r="I340" s="1">
        <v>2843.1816730000087</v>
      </c>
      <c r="J340" s="1">
        <v>308</v>
      </c>
      <c r="K340">
        <v>337</v>
      </c>
      <c r="L340" t="s">
        <v>25</v>
      </c>
      <c r="M340" s="2">
        <f>+Table3[[#This Row],[CHW]]/Table3[[#This Row],[Count of Airbill Number]]</f>
        <v>9.2311093279221055</v>
      </c>
    </row>
    <row r="341" spans="2:13">
      <c r="B341" t="s">
        <v>28</v>
      </c>
      <c r="C341" t="s">
        <v>21</v>
      </c>
      <c r="D341" t="s">
        <v>36</v>
      </c>
      <c r="E341" t="s">
        <v>778</v>
      </c>
      <c r="F341" t="s">
        <v>778</v>
      </c>
      <c r="G341" t="s">
        <v>86</v>
      </c>
      <c r="H341" t="s">
        <v>124</v>
      </c>
      <c r="I341" s="1">
        <v>2843.1454529999992</v>
      </c>
      <c r="J341" s="1">
        <v>64</v>
      </c>
      <c r="K341">
        <v>338</v>
      </c>
      <c r="L341" t="s">
        <v>25</v>
      </c>
      <c r="M341" s="2">
        <f>+Table3[[#This Row],[CHW]]/Table3[[#This Row],[Count of Airbill Number]]</f>
        <v>44.424147703124987</v>
      </c>
    </row>
    <row r="342" spans="2:13">
      <c r="B342" t="s">
        <v>20</v>
      </c>
      <c r="C342" t="s">
        <v>21</v>
      </c>
      <c r="D342" t="s">
        <v>22</v>
      </c>
      <c r="E342" t="s">
        <v>776</v>
      </c>
      <c r="F342" t="s">
        <v>776</v>
      </c>
      <c r="G342" t="s">
        <v>23</v>
      </c>
      <c r="H342" t="s">
        <v>53</v>
      </c>
      <c r="I342" s="1">
        <v>2813.1817740000038</v>
      </c>
      <c r="J342" s="1">
        <v>125</v>
      </c>
      <c r="K342">
        <v>339</v>
      </c>
      <c r="L342" t="s">
        <v>25</v>
      </c>
      <c r="M342" s="2">
        <f>+Table3[[#This Row],[CHW]]/Table3[[#This Row],[Count of Airbill Number]]</f>
        <v>22.50545419200003</v>
      </c>
    </row>
    <row r="343" spans="2:13">
      <c r="B343" t="s">
        <v>35</v>
      </c>
      <c r="C343" t="s">
        <v>21</v>
      </c>
      <c r="D343" t="s">
        <v>22</v>
      </c>
      <c r="E343" t="s">
        <v>778</v>
      </c>
      <c r="F343" t="s">
        <v>776</v>
      </c>
      <c r="G343" t="s">
        <v>86</v>
      </c>
      <c r="H343" t="s">
        <v>37</v>
      </c>
      <c r="I343" s="1">
        <v>2777.6999980000001</v>
      </c>
      <c r="J343" s="1">
        <v>44</v>
      </c>
      <c r="K343">
        <v>340</v>
      </c>
      <c r="L343" t="s">
        <v>25</v>
      </c>
      <c r="M343" s="2">
        <f>+Table3[[#This Row],[CHW]]/Table3[[#This Row],[Count of Airbill Number]]</f>
        <v>63.129545409090909</v>
      </c>
    </row>
    <row r="344" spans="2:13">
      <c r="B344" t="s">
        <v>20</v>
      </c>
      <c r="C344" t="s">
        <v>21</v>
      </c>
      <c r="D344" t="s">
        <v>36</v>
      </c>
      <c r="E344" t="s">
        <v>776</v>
      </c>
      <c r="F344" t="s">
        <v>776</v>
      </c>
      <c r="G344" t="s">
        <v>57</v>
      </c>
      <c r="H344" t="s">
        <v>66</v>
      </c>
      <c r="I344" s="1">
        <v>2767.3909080000003</v>
      </c>
      <c r="J344" s="1">
        <v>53</v>
      </c>
      <c r="K344">
        <v>341</v>
      </c>
      <c r="L344" t="s">
        <v>25</v>
      </c>
      <c r="M344" s="2">
        <f>+Table3[[#This Row],[CHW]]/Table3[[#This Row],[Count of Airbill Number]]</f>
        <v>52.214922792452839</v>
      </c>
    </row>
    <row r="345" spans="2:13">
      <c r="B345" t="s">
        <v>28</v>
      </c>
      <c r="C345" t="s">
        <v>21</v>
      </c>
      <c r="D345" t="s">
        <v>22</v>
      </c>
      <c r="E345" t="s">
        <v>778</v>
      </c>
      <c r="F345" t="s">
        <v>776</v>
      </c>
      <c r="G345" t="s">
        <v>113</v>
      </c>
      <c r="H345" t="s">
        <v>66</v>
      </c>
      <c r="I345" s="1">
        <v>2744.7</v>
      </c>
      <c r="J345" s="1">
        <v>6</v>
      </c>
      <c r="K345">
        <v>342</v>
      </c>
      <c r="L345" t="s">
        <v>25</v>
      </c>
      <c r="M345" s="2">
        <f>+Table3[[#This Row],[CHW]]/Table3[[#This Row],[Count of Airbill Number]]</f>
        <v>457.45</v>
      </c>
    </row>
    <row r="346" spans="2:13">
      <c r="B346" t="s">
        <v>28</v>
      </c>
      <c r="C346" t="s">
        <v>21</v>
      </c>
      <c r="D346" t="s">
        <v>22</v>
      </c>
      <c r="E346" t="s">
        <v>776</v>
      </c>
      <c r="F346" t="s">
        <v>778</v>
      </c>
      <c r="G346" t="s">
        <v>45</v>
      </c>
      <c r="H346" t="s">
        <v>51</v>
      </c>
      <c r="I346" s="1">
        <v>2739.0272609999997</v>
      </c>
      <c r="J346" s="1">
        <v>39</v>
      </c>
      <c r="K346">
        <v>343</v>
      </c>
      <c r="L346" t="s">
        <v>25</v>
      </c>
      <c r="M346" s="2">
        <f>+Table3[[#This Row],[CHW]]/Table3[[#This Row],[Count of Airbill Number]]</f>
        <v>70.231468230769224</v>
      </c>
    </row>
    <row r="347" spans="2:13">
      <c r="B347" t="s">
        <v>20</v>
      </c>
      <c r="C347" t="s">
        <v>21</v>
      </c>
      <c r="D347" t="s">
        <v>36</v>
      </c>
      <c r="E347" t="s">
        <v>776</v>
      </c>
      <c r="F347" t="s">
        <v>777</v>
      </c>
      <c r="G347" t="s">
        <v>66</v>
      </c>
      <c r="H347" t="s">
        <v>27</v>
      </c>
      <c r="I347" s="1">
        <v>2732.4454529999998</v>
      </c>
      <c r="J347" s="1">
        <v>7</v>
      </c>
      <c r="K347">
        <v>344</v>
      </c>
      <c r="L347" t="s">
        <v>25</v>
      </c>
      <c r="M347" s="2">
        <f>+Table3[[#This Row],[CHW]]/Table3[[#This Row],[Count of Airbill Number]]</f>
        <v>390.34935042857143</v>
      </c>
    </row>
    <row r="348" spans="2:13">
      <c r="B348" t="s">
        <v>20</v>
      </c>
      <c r="C348" t="s">
        <v>21</v>
      </c>
      <c r="D348" t="s">
        <v>22</v>
      </c>
      <c r="E348" t="s">
        <v>776</v>
      </c>
      <c r="F348" t="s">
        <v>776</v>
      </c>
      <c r="G348" t="s">
        <v>71</v>
      </c>
      <c r="H348" t="s">
        <v>68</v>
      </c>
      <c r="I348" s="1">
        <v>2729.7725930000083</v>
      </c>
      <c r="J348" s="1">
        <v>282</v>
      </c>
      <c r="K348">
        <v>345</v>
      </c>
      <c r="L348" t="s">
        <v>25</v>
      </c>
      <c r="M348" s="2">
        <f>+Table3[[#This Row],[CHW]]/Table3[[#This Row],[Count of Airbill Number]]</f>
        <v>9.6800446560283984</v>
      </c>
    </row>
    <row r="349" spans="2:13">
      <c r="B349" t="s">
        <v>35</v>
      </c>
      <c r="C349" t="s">
        <v>21</v>
      </c>
      <c r="D349" t="s">
        <v>36</v>
      </c>
      <c r="E349" t="s">
        <v>776</v>
      </c>
      <c r="F349" t="s">
        <v>778</v>
      </c>
      <c r="G349" t="s">
        <v>37</v>
      </c>
      <c r="H349" t="s">
        <v>51</v>
      </c>
      <c r="I349" s="1">
        <v>2705.9909080000002</v>
      </c>
      <c r="J349" s="1">
        <v>6</v>
      </c>
      <c r="K349">
        <v>346</v>
      </c>
      <c r="L349" t="s">
        <v>25</v>
      </c>
      <c r="M349" s="2">
        <f>+Table3[[#This Row],[CHW]]/Table3[[#This Row],[Count of Airbill Number]]</f>
        <v>450.99848466666668</v>
      </c>
    </row>
    <row r="350" spans="2:13">
      <c r="B350" t="s">
        <v>28</v>
      </c>
      <c r="C350" t="s">
        <v>21</v>
      </c>
      <c r="D350" t="s">
        <v>22</v>
      </c>
      <c r="E350" t="s">
        <v>776</v>
      </c>
      <c r="F350" t="s">
        <v>778</v>
      </c>
      <c r="G350" t="s">
        <v>37</v>
      </c>
      <c r="H350" t="s">
        <v>51</v>
      </c>
      <c r="I350" s="1">
        <v>2665.9272310000006</v>
      </c>
      <c r="J350" s="1">
        <v>103</v>
      </c>
      <c r="K350">
        <v>347</v>
      </c>
      <c r="L350" t="s">
        <v>25</v>
      </c>
      <c r="M350" s="2">
        <f>+Table3[[#This Row],[CHW]]/Table3[[#This Row],[Count of Airbill Number]]</f>
        <v>25.882788650485441</v>
      </c>
    </row>
    <row r="351" spans="2:13">
      <c r="B351" t="s">
        <v>35</v>
      </c>
      <c r="C351" t="s">
        <v>21</v>
      </c>
      <c r="D351" t="s">
        <v>36</v>
      </c>
      <c r="E351" t="s">
        <v>777</v>
      </c>
      <c r="F351" t="s">
        <v>777</v>
      </c>
      <c r="G351" t="s">
        <v>26</v>
      </c>
      <c r="H351" t="s">
        <v>230</v>
      </c>
      <c r="I351" s="1">
        <v>2664.8</v>
      </c>
      <c r="J351" s="1">
        <v>3</v>
      </c>
      <c r="K351">
        <v>348</v>
      </c>
      <c r="L351" t="s">
        <v>25</v>
      </c>
      <c r="M351" s="2">
        <f>+Table3[[#This Row],[CHW]]/Table3[[#This Row],[Count of Airbill Number]]</f>
        <v>888.26666666666677</v>
      </c>
    </row>
    <row r="352" spans="2:13">
      <c r="B352" t="s">
        <v>30</v>
      </c>
      <c r="C352" t="s">
        <v>21</v>
      </c>
      <c r="D352" t="s">
        <v>22</v>
      </c>
      <c r="E352" t="s">
        <v>776</v>
      </c>
      <c r="F352" t="s">
        <v>776</v>
      </c>
      <c r="G352" t="s">
        <v>39</v>
      </c>
      <c r="H352" t="s">
        <v>37</v>
      </c>
      <c r="I352" s="1">
        <v>2663.8634870000128</v>
      </c>
      <c r="J352" s="1">
        <v>409</v>
      </c>
      <c r="K352">
        <v>349</v>
      </c>
      <c r="L352" t="s">
        <v>25</v>
      </c>
      <c r="M352" s="2">
        <f>+Table3[[#This Row],[CHW]]/Table3[[#This Row],[Count of Airbill Number]]</f>
        <v>6.5131136601467308</v>
      </c>
    </row>
    <row r="353" spans="2:13">
      <c r="B353" t="s">
        <v>28</v>
      </c>
      <c r="C353" t="s">
        <v>21</v>
      </c>
      <c r="D353" t="s">
        <v>22</v>
      </c>
      <c r="E353" t="s">
        <v>778</v>
      </c>
      <c r="F353" t="s">
        <v>778</v>
      </c>
      <c r="G353" t="s">
        <v>51</v>
      </c>
      <c r="H353" t="s">
        <v>101</v>
      </c>
      <c r="I353" s="1">
        <v>2663.654544</v>
      </c>
      <c r="J353" s="1">
        <v>151</v>
      </c>
      <c r="K353">
        <v>350</v>
      </c>
      <c r="L353" t="s">
        <v>25</v>
      </c>
      <c r="M353" s="2">
        <f>+Table3[[#This Row],[CHW]]/Table3[[#This Row],[Count of Airbill Number]]</f>
        <v>17.640096317880793</v>
      </c>
    </row>
    <row r="354" spans="2:13">
      <c r="B354" t="s">
        <v>28</v>
      </c>
      <c r="C354" t="s">
        <v>21</v>
      </c>
      <c r="D354" t="s">
        <v>36</v>
      </c>
      <c r="E354" t="s">
        <v>778</v>
      </c>
      <c r="F354" t="s">
        <v>778</v>
      </c>
      <c r="G354" t="s">
        <v>51</v>
      </c>
      <c r="H354" t="s">
        <v>73</v>
      </c>
      <c r="I354" s="1">
        <v>2653.5363629999993</v>
      </c>
      <c r="J354" s="1">
        <v>63</v>
      </c>
      <c r="K354">
        <v>351</v>
      </c>
      <c r="L354" t="s">
        <v>25</v>
      </c>
      <c r="M354" s="2">
        <f>+Table3[[#This Row],[CHW]]/Table3[[#This Row],[Count of Airbill Number]]</f>
        <v>42.119624809523799</v>
      </c>
    </row>
    <row r="355" spans="2:13">
      <c r="B355" t="s">
        <v>35</v>
      </c>
      <c r="C355" t="s">
        <v>21</v>
      </c>
      <c r="D355" t="s">
        <v>36</v>
      </c>
      <c r="E355" t="s">
        <v>777</v>
      </c>
      <c r="F355" t="s">
        <v>777</v>
      </c>
      <c r="G355" t="s">
        <v>26</v>
      </c>
      <c r="H355" t="s">
        <v>38</v>
      </c>
      <c r="I355" s="1">
        <v>2646.9</v>
      </c>
      <c r="J355" s="1">
        <v>2</v>
      </c>
      <c r="K355">
        <v>352</v>
      </c>
      <c r="L355" t="s">
        <v>25</v>
      </c>
      <c r="M355" s="2">
        <f>+Table3[[#This Row],[CHW]]/Table3[[#This Row],[Count of Airbill Number]]</f>
        <v>1323.45</v>
      </c>
    </row>
    <row r="356" spans="2:13">
      <c r="B356" t="s">
        <v>28</v>
      </c>
      <c r="C356" t="s">
        <v>21</v>
      </c>
      <c r="D356" t="s">
        <v>36</v>
      </c>
      <c r="E356" t="s">
        <v>778</v>
      </c>
      <c r="F356" t="s">
        <v>778</v>
      </c>
      <c r="G356" t="s">
        <v>285</v>
      </c>
      <c r="H356" t="s">
        <v>109</v>
      </c>
      <c r="I356" s="1">
        <v>2643.0818180000001</v>
      </c>
      <c r="J356" s="1">
        <v>2</v>
      </c>
      <c r="K356">
        <v>353</v>
      </c>
      <c r="L356" t="s">
        <v>25</v>
      </c>
      <c r="M356" s="2">
        <f>+Table3[[#This Row],[CHW]]/Table3[[#This Row],[Count of Airbill Number]]</f>
        <v>1321.5409090000001</v>
      </c>
    </row>
    <row r="357" spans="2:13">
      <c r="B357" t="s">
        <v>28</v>
      </c>
      <c r="C357" t="s">
        <v>21</v>
      </c>
      <c r="D357" t="s">
        <v>36</v>
      </c>
      <c r="E357" t="s">
        <v>776</v>
      </c>
      <c r="F357" t="s">
        <v>778</v>
      </c>
      <c r="G357" t="s">
        <v>37</v>
      </c>
      <c r="H357" t="s">
        <v>51</v>
      </c>
      <c r="I357" s="1">
        <v>2642.3817450000015</v>
      </c>
      <c r="J357" s="1">
        <v>254</v>
      </c>
      <c r="K357">
        <v>354</v>
      </c>
      <c r="L357" t="s">
        <v>25</v>
      </c>
      <c r="M357" s="2">
        <f>+Table3[[#This Row],[CHW]]/Table3[[#This Row],[Count of Airbill Number]]</f>
        <v>10.403077736220478</v>
      </c>
    </row>
    <row r="358" spans="2:13">
      <c r="B358" t="s">
        <v>20</v>
      </c>
      <c r="C358" t="s">
        <v>21</v>
      </c>
      <c r="D358" t="s">
        <v>22</v>
      </c>
      <c r="E358" t="s">
        <v>777</v>
      </c>
      <c r="F358" t="s">
        <v>777</v>
      </c>
      <c r="G358" t="s">
        <v>114</v>
      </c>
      <c r="H358" t="s">
        <v>110</v>
      </c>
      <c r="I358" s="1">
        <v>2625.2999999999997</v>
      </c>
      <c r="J358" s="1">
        <v>4</v>
      </c>
      <c r="K358">
        <v>355</v>
      </c>
      <c r="L358" t="s">
        <v>25</v>
      </c>
      <c r="M358" s="2">
        <f>+Table3[[#This Row],[CHW]]/Table3[[#This Row],[Count of Airbill Number]]</f>
        <v>656.32499999999993</v>
      </c>
    </row>
    <row r="359" spans="2:13">
      <c r="B359" t="s">
        <v>20</v>
      </c>
      <c r="C359" t="s">
        <v>21</v>
      </c>
      <c r="D359" t="s">
        <v>22</v>
      </c>
      <c r="E359" t="s">
        <v>776</v>
      </c>
      <c r="F359" t="s">
        <v>776</v>
      </c>
      <c r="G359" t="s">
        <v>42</v>
      </c>
      <c r="H359" t="s">
        <v>41</v>
      </c>
      <c r="I359" s="1">
        <v>2604.090853000002</v>
      </c>
      <c r="J359" s="1">
        <v>135</v>
      </c>
      <c r="K359">
        <v>356</v>
      </c>
      <c r="L359" t="s">
        <v>25</v>
      </c>
      <c r="M359" s="2">
        <f>+Table3[[#This Row],[CHW]]/Table3[[#This Row],[Count of Airbill Number]]</f>
        <v>19.289561874074089</v>
      </c>
    </row>
    <row r="360" spans="2:13">
      <c r="B360" t="s">
        <v>28</v>
      </c>
      <c r="C360" t="s">
        <v>21</v>
      </c>
      <c r="D360" t="s">
        <v>36</v>
      </c>
      <c r="E360" t="s">
        <v>776</v>
      </c>
      <c r="F360" t="s">
        <v>778</v>
      </c>
      <c r="G360" t="s">
        <v>37</v>
      </c>
      <c r="H360" t="s">
        <v>285</v>
      </c>
      <c r="I360" s="1">
        <v>2593.181818</v>
      </c>
      <c r="J360" s="1">
        <v>1</v>
      </c>
      <c r="K360">
        <v>357</v>
      </c>
      <c r="L360" t="s">
        <v>25</v>
      </c>
      <c r="M360" s="2">
        <f>+Table3[[#This Row],[CHW]]/Table3[[#This Row],[Count of Airbill Number]]</f>
        <v>2593.181818</v>
      </c>
    </row>
    <row r="361" spans="2:13">
      <c r="B361" t="s">
        <v>30</v>
      </c>
      <c r="C361" t="s">
        <v>21</v>
      </c>
      <c r="D361" t="s">
        <v>22</v>
      </c>
      <c r="E361" t="s">
        <v>776</v>
      </c>
      <c r="F361" t="s">
        <v>778</v>
      </c>
      <c r="G361" t="s">
        <v>66</v>
      </c>
      <c r="H361" t="s">
        <v>51</v>
      </c>
      <c r="I361" s="1">
        <v>2581.4</v>
      </c>
      <c r="J361" s="1">
        <v>32</v>
      </c>
      <c r="K361">
        <v>358</v>
      </c>
      <c r="L361" t="s">
        <v>25</v>
      </c>
      <c r="M361" s="2">
        <f>+Table3[[#This Row],[CHW]]/Table3[[#This Row],[Count of Airbill Number]]</f>
        <v>80.668750000000003</v>
      </c>
    </row>
    <row r="362" spans="2:13">
      <c r="B362" t="s">
        <v>30</v>
      </c>
      <c r="C362" t="s">
        <v>21</v>
      </c>
      <c r="D362" t="s">
        <v>22</v>
      </c>
      <c r="E362" t="s">
        <v>776</v>
      </c>
      <c r="F362" t="s">
        <v>776</v>
      </c>
      <c r="G362" t="s">
        <v>39</v>
      </c>
      <c r="H362" t="s">
        <v>32</v>
      </c>
      <c r="I362" s="1">
        <v>2555.9089480000125</v>
      </c>
      <c r="J362" s="1">
        <v>391</v>
      </c>
      <c r="K362">
        <v>359</v>
      </c>
      <c r="L362" t="s">
        <v>25</v>
      </c>
      <c r="M362" s="2">
        <f>+Table3[[#This Row],[CHW]]/Table3[[#This Row],[Count of Airbill Number]]</f>
        <v>6.5368515294117966</v>
      </c>
    </row>
    <row r="363" spans="2:13">
      <c r="B363" t="s">
        <v>20</v>
      </c>
      <c r="C363" t="s">
        <v>21</v>
      </c>
      <c r="D363" t="s">
        <v>22</v>
      </c>
      <c r="E363" t="s">
        <v>778</v>
      </c>
      <c r="F363" t="s">
        <v>776</v>
      </c>
      <c r="G363" t="s">
        <v>86</v>
      </c>
      <c r="H363" t="s">
        <v>216</v>
      </c>
      <c r="I363" s="1">
        <v>2553.4</v>
      </c>
      <c r="J363" s="1">
        <v>12</v>
      </c>
      <c r="K363">
        <v>360</v>
      </c>
      <c r="L363" t="s">
        <v>25</v>
      </c>
      <c r="M363" s="2">
        <f>+Table3[[#This Row],[CHW]]/Table3[[#This Row],[Count of Airbill Number]]</f>
        <v>212.78333333333333</v>
      </c>
    </row>
    <row r="364" spans="2:13">
      <c r="B364" t="s">
        <v>35</v>
      </c>
      <c r="C364" t="s">
        <v>21</v>
      </c>
      <c r="D364" t="s">
        <v>36</v>
      </c>
      <c r="E364" t="s">
        <v>776</v>
      </c>
      <c r="F364" t="s">
        <v>777</v>
      </c>
      <c r="G364" t="s">
        <v>37</v>
      </c>
      <c r="H364" t="s">
        <v>181</v>
      </c>
      <c r="I364" s="1">
        <v>2552.3181800000002</v>
      </c>
      <c r="J364" s="1">
        <v>4</v>
      </c>
      <c r="K364">
        <v>361</v>
      </c>
      <c r="L364" t="s">
        <v>25</v>
      </c>
      <c r="M364" s="2">
        <f>+Table3[[#This Row],[CHW]]/Table3[[#This Row],[Count of Airbill Number]]</f>
        <v>638.07954500000005</v>
      </c>
    </row>
    <row r="365" spans="2:13">
      <c r="B365" t="s">
        <v>20</v>
      </c>
      <c r="C365" t="s">
        <v>21</v>
      </c>
      <c r="D365" t="s">
        <v>36</v>
      </c>
      <c r="E365" t="s">
        <v>778</v>
      </c>
      <c r="F365" t="s">
        <v>777</v>
      </c>
      <c r="G365" t="s">
        <v>134</v>
      </c>
      <c r="H365" t="s">
        <v>110</v>
      </c>
      <c r="I365" s="1">
        <v>2541.6999999999998</v>
      </c>
      <c r="J365" s="1">
        <v>3</v>
      </c>
      <c r="K365">
        <v>362</v>
      </c>
      <c r="L365" t="s">
        <v>25</v>
      </c>
      <c r="M365" s="2">
        <f>+Table3[[#This Row],[CHW]]/Table3[[#This Row],[Count of Airbill Number]]</f>
        <v>847.23333333333323</v>
      </c>
    </row>
    <row r="366" spans="2:13">
      <c r="B366" t="s">
        <v>20</v>
      </c>
      <c r="C366" t="s">
        <v>21</v>
      </c>
      <c r="D366" t="s">
        <v>36</v>
      </c>
      <c r="E366" t="s">
        <v>778</v>
      </c>
      <c r="F366" t="s">
        <v>778</v>
      </c>
      <c r="G366" t="s">
        <v>112</v>
      </c>
      <c r="H366" t="s">
        <v>134</v>
      </c>
      <c r="I366" s="1">
        <v>2541.6999999999998</v>
      </c>
      <c r="J366" s="1">
        <v>3</v>
      </c>
      <c r="K366">
        <v>363</v>
      </c>
      <c r="L366" t="s">
        <v>25</v>
      </c>
      <c r="M366" s="2">
        <f>+Table3[[#This Row],[CHW]]/Table3[[#This Row],[Count of Airbill Number]]</f>
        <v>847.23333333333323</v>
      </c>
    </row>
    <row r="367" spans="2:13">
      <c r="B367" t="s">
        <v>35</v>
      </c>
      <c r="C367" t="s">
        <v>21</v>
      </c>
      <c r="D367" t="s">
        <v>22</v>
      </c>
      <c r="E367" t="s">
        <v>778</v>
      </c>
      <c r="F367" t="s">
        <v>776</v>
      </c>
      <c r="G367" t="s">
        <v>86</v>
      </c>
      <c r="H367" t="s">
        <v>66</v>
      </c>
      <c r="I367" s="1">
        <v>2537.6909089999999</v>
      </c>
      <c r="J367" s="1">
        <v>61</v>
      </c>
      <c r="K367">
        <v>364</v>
      </c>
      <c r="L367" t="s">
        <v>25</v>
      </c>
      <c r="M367" s="2">
        <f>+Table3[[#This Row],[CHW]]/Table3[[#This Row],[Count of Airbill Number]]</f>
        <v>41.601490311475409</v>
      </c>
    </row>
    <row r="368" spans="2:13">
      <c r="B368" t="s">
        <v>20</v>
      </c>
      <c r="C368" t="s">
        <v>21</v>
      </c>
      <c r="D368" t="s">
        <v>22</v>
      </c>
      <c r="E368" t="s">
        <v>777</v>
      </c>
      <c r="F368" t="s">
        <v>778</v>
      </c>
      <c r="G368" t="s">
        <v>110</v>
      </c>
      <c r="H368" t="s">
        <v>150</v>
      </c>
      <c r="I368" s="1">
        <v>2513.8000000000002</v>
      </c>
      <c r="J368" s="1">
        <v>5</v>
      </c>
      <c r="K368">
        <v>365</v>
      </c>
      <c r="L368" t="s">
        <v>25</v>
      </c>
      <c r="M368" s="2">
        <f>+Table3[[#This Row],[CHW]]/Table3[[#This Row],[Count of Airbill Number]]</f>
        <v>502.76000000000005</v>
      </c>
    </row>
    <row r="369" spans="2:13">
      <c r="B369" t="s">
        <v>28</v>
      </c>
      <c r="C369" t="s">
        <v>21</v>
      </c>
      <c r="D369" t="s">
        <v>22</v>
      </c>
      <c r="E369" t="s">
        <v>776</v>
      </c>
      <c r="F369" t="s">
        <v>776</v>
      </c>
      <c r="G369" t="s">
        <v>45</v>
      </c>
      <c r="H369" t="s">
        <v>23</v>
      </c>
      <c r="I369" s="1">
        <v>2504.9272280000027</v>
      </c>
      <c r="J369" s="1">
        <v>113</v>
      </c>
      <c r="K369">
        <v>366</v>
      </c>
      <c r="L369" t="s">
        <v>25</v>
      </c>
      <c r="M369" s="2">
        <f>+Table3[[#This Row],[CHW]]/Table3[[#This Row],[Count of Airbill Number]]</f>
        <v>22.167497592920377</v>
      </c>
    </row>
    <row r="370" spans="2:13">
      <c r="B370" t="s">
        <v>28</v>
      </c>
      <c r="C370" t="s">
        <v>21</v>
      </c>
      <c r="D370" t="s">
        <v>22</v>
      </c>
      <c r="E370" t="s">
        <v>778</v>
      </c>
      <c r="F370" t="s">
        <v>778</v>
      </c>
      <c r="G370" t="s">
        <v>101</v>
      </c>
      <c r="H370" t="s">
        <v>51</v>
      </c>
      <c r="I370" s="1">
        <v>2498.6</v>
      </c>
      <c r="J370" s="1">
        <v>4</v>
      </c>
      <c r="K370">
        <v>367</v>
      </c>
      <c r="L370" t="s">
        <v>25</v>
      </c>
      <c r="M370" s="2">
        <f>+Table3[[#This Row],[CHW]]/Table3[[#This Row],[Count of Airbill Number]]</f>
        <v>624.65</v>
      </c>
    </row>
    <row r="371" spans="2:13">
      <c r="B371" t="s">
        <v>28</v>
      </c>
      <c r="C371" t="s">
        <v>21</v>
      </c>
      <c r="D371" t="s">
        <v>22</v>
      </c>
      <c r="E371" t="s">
        <v>778</v>
      </c>
      <c r="F371" t="s">
        <v>778</v>
      </c>
      <c r="G371" t="s">
        <v>62</v>
      </c>
      <c r="H371" t="s">
        <v>109</v>
      </c>
      <c r="I371" s="1">
        <v>2496.7000000000003</v>
      </c>
      <c r="J371" s="1">
        <v>20</v>
      </c>
      <c r="K371">
        <v>368</v>
      </c>
      <c r="L371" t="s">
        <v>25</v>
      </c>
      <c r="M371" s="2">
        <f>+Table3[[#This Row],[CHW]]/Table3[[#This Row],[Count of Airbill Number]]</f>
        <v>124.83500000000001</v>
      </c>
    </row>
    <row r="372" spans="2:13">
      <c r="B372" t="s">
        <v>20</v>
      </c>
      <c r="C372" t="s">
        <v>21</v>
      </c>
      <c r="D372" t="s">
        <v>22</v>
      </c>
      <c r="E372" t="s">
        <v>776</v>
      </c>
      <c r="F372" t="s">
        <v>776</v>
      </c>
      <c r="G372" t="s">
        <v>48</v>
      </c>
      <c r="H372" t="s">
        <v>64</v>
      </c>
      <c r="I372" s="1">
        <v>2486.7726670000034</v>
      </c>
      <c r="J372" s="1">
        <v>130</v>
      </c>
      <c r="K372">
        <v>369</v>
      </c>
      <c r="L372" t="s">
        <v>25</v>
      </c>
      <c r="M372" s="2">
        <f>+Table3[[#This Row],[CHW]]/Table3[[#This Row],[Count of Airbill Number]]</f>
        <v>19.129020515384642</v>
      </c>
    </row>
    <row r="373" spans="2:13">
      <c r="B373" t="s">
        <v>20</v>
      </c>
      <c r="C373" t="s">
        <v>21</v>
      </c>
      <c r="D373" t="s">
        <v>22</v>
      </c>
      <c r="E373" t="s">
        <v>776</v>
      </c>
      <c r="F373" t="s">
        <v>776</v>
      </c>
      <c r="G373" t="s">
        <v>23</v>
      </c>
      <c r="H373" t="s">
        <v>72</v>
      </c>
      <c r="I373" s="1">
        <v>2486.3635820000031</v>
      </c>
      <c r="J373" s="1">
        <v>142</v>
      </c>
      <c r="K373">
        <v>370</v>
      </c>
      <c r="L373" t="s">
        <v>25</v>
      </c>
      <c r="M373" s="2">
        <f>+Table3[[#This Row],[CHW]]/Table3[[#This Row],[Count of Airbill Number]]</f>
        <v>17.509602690140866</v>
      </c>
    </row>
    <row r="374" spans="2:13">
      <c r="B374" t="s">
        <v>20</v>
      </c>
      <c r="C374" t="s">
        <v>21</v>
      </c>
      <c r="D374" t="s">
        <v>22</v>
      </c>
      <c r="E374" t="s">
        <v>777</v>
      </c>
      <c r="F374" t="s">
        <v>777</v>
      </c>
      <c r="G374" t="s">
        <v>38</v>
      </c>
      <c r="H374" t="s">
        <v>27</v>
      </c>
      <c r="I374" s="1">
        <v>2476.8000000000002</v>
      </c>
      <c r="J374" s="1">
        <v>198</v>
      </c>
      <c r="K374">
        <v>371</v>
      </c>
      <c r="L374" t="s">
        <v>25</v>
      </c>
      <c r="M374" s="2">
        <f>+Table3[[#This Row],[CHW]]/Table3[[#This Row],[Count of Airbill Number]]</f>
        <v>12.50909090909091</v>
      </c>
    </row>
    <row r="375" spans="2:13">
      <c r="B375" t="s">
        <v>28</v>
      </c>
      <c r="C375" t="s">
        <v>21</v>
      </c>
      <c r="D375" t="s">
        <v>22</v>
      </c>
      <c r="E375" t="s">
        <v>778</v>
      </c>
      <c r="F375" t="s">
        <v>778</v>
      </c>
      <c r="G375" t="s">
        <v>86</v>
      </c>
      <c r="H375" t="s">
        <v>51</v>
      </c>
      <c r="I375" s="1">
        <v>2459.4636340000015</v>
      </c>
      <c r="J375" s="1">
        <v>208</v>
      </c>
      <c r="K375">
        <v>372</v>
      </c>
      <c r="L375" t="s">
        <v>25</v>
      </c>
      <c r="M375" s="2">
        <f>+Table3[[#This Row],[CHW]]/Table3[[#This Row],[Count of Airbill Number]]</f>
        <v>11.824344394230776</v>
      </c>
    </row>
    <row r="376" spans="2:13">
      <c r="B376" t="s">
        <v>35</v>
      </c>
      <c r="C376" t="s">
        <v>21</v>
      </c>
      <c r="D376" t="s">
        <v>36</v>
      </c>
      <c r="E376" t="s">
        <v>776</v>
      </c>
      <c r="F376" t="s">
        <v>778</v>
      </c>
      <c r="G376" t="s">
        <v>40</v>
      </c>
      <c r="H376" t="s">
        <v>155</v>
      </c>
      <c r="I376" s="1">
        <v>2452.272727</v>
      </c>
      <c r="J376" s="1">
        <v>1</v>
      </c>
      <c r="K376">
        <v>373</v>
      </c>
      <c r="L376" t="s">
        <v>25</v>
      </c>
      <c r="M376" s="2">
        <f>+Table3[[#This Row],[CHW]]/Table3[[#This Row],[Count of Airbill Number]]</f>
        <v>2452.272727</v>
      </c>
    </row>
    <row r="377" spans="2:13">
      <c r="B377" t="s">
        <v>35</v>
      </c>
      <c r="C377" t="s">
        <v>21</v>
      </c>
      <c r="D377" t="s">
        <v>36</v>
      </c>
      <c r="E377" t="s">
        <v>776</v>
      </c>
      <c r="F377" t="s">
        <v>778</v>
      </c>
      <c r="G377" t="s">
        <v>23</v>
      </c>
      <c r="H377" t="s">
        <v>171</v>
      </c>
      <c r="I377" s="1">
        <v>2431.3636340000003</v>
      </c>
      <c r="J377" s="1">
        <v>8</v>
      </c>
      <c r="K377">
        <v>374</v>
      </c>
      <c r="L377" t="s">
        <v>25</v>
      </c>
      <c r="M377" s="2">
        <f>+Table3[[#This Row],[CHW]]/Table3[[#This Row],[Count of Airbill Number]]</f>
        <v>303.92045425000003</v>
      </c>
    </row>
    <row r="378" spans="2:13">
      <c r="B378" t="s">
        <v>20</v>
      </c>
      <c r="C378" t="s">
        <v>21</v>
      </c>
      <c r="D378" t="s">
        <v>22</v>
      </c>
      <c r="E378" t="s">
        <v>776</v>
      </c>
      <c r="F378" t="s">
        <v>776</v>
      </c>
      <c r="G378" t="s">
        <v>42</v>
      </c>
      <c r="H378" t="s">
        <v>32</v>
      </c>
      <c r="I378" s="1">
        <v>2427.399944000003</v>
      </c>
      <c r="J378" s="1">
        <v>132</v>
      </c>
      <c r="K378">
        <v>375</v>
      </c>
      <c r="L378" t="s">
        <v>25</v>
      </c>
      <c r="M378" s="2">
        <f>+Table3[[#This Row],[CHW]]/Table3[[#This Row],[Count of Airbill Number]]</f>
        <v>18.389393515151539</v>
      </c>
    </row>
    <row r="379" spans="2:13">
      <c r="B379" t="s">
        <v>20</v>
      </c>
      <c r="C379" t="s">
        <v>21</v>
      </c>
      <c r="D379" t="s">
        <v>22</v>
      </c>
      <c r="E379" t="s">
        <v>776</v>
      </c>
      <c r="F379" t="s">
        <v>776</v>
      </c>
      <c r="G379" t="s">
        <v>48</v>
      </c>
      <c r="H379" t="s">
        <v>31</v>
      </c>
      <c r="I379" s="1">
        <v>2419.999931000003</v>
      </c>
      <c r="J379" s="1">
        <v>143</v>
      </c>
      <c r="K379">
        <v>376</v>
      </c>
      <c r="L379" t="s">
        <v>25</v>
      </c>
      <c r="M379" s="2">
        <f>+Table3[[#This Row],[CHW]]/Table3[[#This Row],[Count of Airbill Number]]</f>
        <v>16.923076440559463</v>
      </c>
    </row>
    <row r="380" spans="2:13">
      <c r="B380" t="s">
        <v>28</v>
      </c>
      <c r="C380" t="s">
        <v>21</v>
      </c>
      <c r="D380" t="s">
        <v>22</v>
      </c>
      <c r="E380" t="s">
        <v>778</v>
      </c>
      <c r="F380" t="s">
        <v>778</v>
      </c>
      <c r="G380" t="s">
        <v>90</v>
      </c>
      <c r="H380" t="s">
        <v>91</v>
      </c>
      <c r="I380" s="1">
        <v>2377.1181450000026</v>
      </c>
      <c r="J380" s="1">
        <v>196</v>
      </c>
      <c r="K380">
        <v>377</v>
      </c>
      <c r="L380" t="s">
        <v>25</v>
      </c>
      <c r="M380" s="2">
        <f>+Table3[[#This Row],[CHW]]/Table3[[#This Row],[Count of Airbill Number]]</f>
        <v>12.128153801020421</v>
      </c>
    </row>
    <row r="381" spans="2:13">
      <c r="B381" t="s">
        <v>20</v>
      </c>
      <c r="C381" t="s">
        <v>21</v>
      </c>
      <c r="D381" t="s">
        <v>22</v>
      </c>
      <c r="E381" t="s">
        <v>776</v>
      </c>
      <c r="F381" t="s">
        <v>776</v>
      </c>
      <c r="G381" t="s">
        <v>48</v>
      </c>
      <c r="H381" t="s">
        <v>53</v>
      </c>
      <c r="I381" s="1">
        <v>2376.3635690000028</v>
      </c>
      <c r="J381" s="1">
        <v>167</v>
      </c>
      <c r="K381">
        <v>378</v>
      </c>
      <c r="L381" t="s">
        <v>25</v>
      </c>
      <c r="M381" s="2">
        <f>+Table3[[#This Row],[CHW]]/Table3[[#This Row],[Count of Airbill Number]]</f>
        <v>14.229721970059897</v>
      </c>
    </row>
    <row r="382" spans="2:13">
      <c r="B382" t="s">
        <v>20</v>
      </c>
      <c r="C382" t="s">
        <v>21</v>
      </c>
      <c r="D382" t="s">
        <v>22</v>
      </c>
      <c r="E382" t="s">
        <v>776</v>
      </c>
      <c r="F382" t="s">
        <v>776</v>
      </c>
      <c r="G382" t="s">
        <v>33</v>
      </c>
      <c r="H382" t="s">
        <v>122</v>
      </c>
      <c r="I382" s="1">
        <v>2358.6181809999998</v>
      </c>
      <c r="J382" s="1">
        <v>4</v>
      </c>
      <c r="K382">
        <v>379</v>
      </c>
      <c r="L382" t="s">
        <v>25</v>
      </c>
      <c r="M382" s="2">
        <f>+Table3[[#This Row],[CHW]]/Table3[[#This Row],[Count of Airbill Number]]</f>
        <v>589.65454524999996</v>
      </c>
    </row>
    <row r="383" spans="2:13">
      <c r="B383" t="s">
        <v>20</v>
      </c>
      <c r="C383" t="s">
        <v>21</v>
      </c>
      <c r="D383" t="s">
        <v>22</v>
      </c>
      <c r="E383" t="s">
        <v>776</v>
      </c>
      <c r="F383" t="s">
        <v>778</v>
      </c>
      <c r="G383" t="s">
        <v>31</v>
      </c>
      <c r="H383" t="s">
        <v>113</v>
      </c>
      <c r="I383" s="1">
        <v>2358.4</v>
      </c>
      <c r="J383" s="1">
        <v>7</v>
      </c>
      <c r="K383">
        <v>380</v>
      </c>
      <c r="L383" t="s">
        <v>25</v>
      </c>
      <c r="M383" s="2">
        <f>+Table3[[#This Row],[CHW]]/Table3[[#This Row],[Count of Airbill Number]]</f>
        <v>336.91428571428571</v>
      </c>
    </row>
    <row r="384" spans="2:13">
      <c r="B384" t="s">
        <v>28</v>
      </c>
      <c r="C384" t="s">
        <v>21</v>
      </c>
      <c r="D384" t="s">
        <v>22</v>
      </c>
      <c r="E384" t="s">
        <v>778</v>
      </c>
      <c r="F384" t="s">
        <v>778</v>
      </c>
      <c r="G384" t="s">
        <v>86</v>
      </c>
      <c r="H384" t="s">
        <v>81</v>
      </c>
      <c r="I384" s="1">
        <v>2354.254543</v>
      </c>
      <c r="J384" s="1">
        <v>144</v>
      </c>
      <c r="K384">
        <v>381</v>
      </c>
      <c r="L384" t="s">
        <v>25</v>
      </c>
      <c r="M384" s="2">
        <f>+Table3[[#This Row],[CHW]]/Table3[[#This Row],[Count of Airbill Number]]</f>
        <v>16.348989881944444</v>
      </c>
    </row>
    <row r="385" spans="2:13">
      <c r="B385" t="s">
        <v>28</v>
      </c>
      <c r="C385" t="s">
        <v>21</v>
      </c>
      <c r="D385" t="s">
        <v>22</v>
      </c>
      <c r="E385" t="s">
        <v>778</v>
      </c>
      <c r="F385" t="s">
        <v>778</v>
      </c>
      <c r="G385" t="s">
        <v>51</v>
      </c>
      <c r="H385" t="s">
        <v>124</v>
      </c>
      <c r="I385" s="1">
        <v>2335.1636319999998</v>
      </c>
      <c r="J385" s="1">
        <v>38</v>
      </c>
      <c r="K385">
        <v>382</v>
      </c>
      <c r="L385" t="s">
        <v>25</v>
      </c>
      <c r="M385" s="2">
        <f>+Table3[[#This Row],[CHW]]/Table3[[#This Row],[Count of Airbill Number]]</f>
        <v>61.451674526315784</v>
      </c>
    </row>
    <row r="386" spans="2:13">
      <c r="B386" t="s">
        <v>28</v>
      </c>
      <c r="C386" t="s">
        <v>21</v>
      </c>
      <c r="D386" t="s">
        <v>22</v>
      </c>
      <c r="E386" t="s">
        <v>778</v>
      </c>
      <c r="F386" t="s">
        <v>778</v>
      </c>
      <c r="G386" t="s">
        <v>51</v>
      </c>
      <c r="H386" t="s">
        <v>73</v>
      </c>
      <c r="I386" s="1">
        <v>2331.3181080000008</v>
      </c>
      <c r="J386" s="1">
        <v>271</v>
      </c>
      <c r="K386">
        <v>383</v>
      </c>
      <c r="L386" t="s">
        <v>25</v>
      </c>
      <c r="M386" s="2">
        <f>+Table3[[#This Row],[CHW]]/Table3[[#This Row],[Count of Airbill Number]]</f>
        <v>8.602649845018453</v>
      </c>
    </row>
    <row r="387" spans="2:13">
      <c r="B387" t="s">
        <v>28</v>
      </c>
      <c r="C387" t="s">
        <v>21</v>
      </c>
      <c r="D387" t="s">
        <v>22</v>
      </c>
      <c r="E387" t="s">
        <v>776</v>
      </c>
      <c r="F387" t="s">
        <v>778</v>
      </c>
      <c r="G387" t="s">
        <v>45</v>
      </c>
      <c r="H387" t="s">
        <v>220</v>
      </c>
      <c r="I387" s="1">
        <v>2330.2181810000002</v>
      </c>
      <c r="J387" s="1">
        <v>5</v>
      </c>
      <c r="K387">
        <v>384</v>
      </c>
      <c r="L387" t="s">
        <v>25</v>
      </c>
      <c r="M387" s="2">
        <f>+Table3[[#This Row],[CHW]]/Table3[[#This Row],[Count of Airbill Number]]</f>
        <v>466.04363620000004</v>
      </c>
    </row>
    <row r="388" spans="2:13">
      <c r="B388" t="s">
        <v>20</v>
      </c>
      <c r="C388" t="s">
        <v>21</v>
      </c>
      <c r="D388" t="s">
        <v>22</v>
      </c>
      <c r="E388" t="s">
        <v>776</v>
      </c>
      <c r="F388" t="s">
        <v>776</v>
      </c>
      <c r="G388" t="s">
        <v>23</v>
      </c>
      <c r="H388" t="s">
        <v>93</v>
      </c>
      <c r="I388" s="1">
        <v>2325.9090670000014</v>
      </c>
      <c r="J388" s="1">
        <v>70</v>
      </c>
      <c r="K388">
        <v>385</v>
      </c>
      <c r="L388" t="s">
        <v>25</v>
      </c>
      <c r="M388" s="2">
        <f>+Table3[[#This Row],[CHW]]/Table3[[#This Row],[Count of Airbill Number]]</f>
        <v>33.227272385714308</v>
      </c>
    </row>
    <row r="389" spans="2:13">
      <c r="B389" t="s">
        <v>35</v>
      </c>
      <c r="C389" t="s">
        <v>21</v>
      </c>
      <c r="D389" t="s">
        <v>36</v>
      </c>
      <c r="E389" t="s">
        <v>778</v>
      </c>
      <c r="F389" t="s">
        <v>776</v>
      </c>
      <c r="G389" t="s">
        <v>90</v>
      </c>
      <c r="H389" t="s">
        <v>175</v>
      </c>
      <c r="I389" s="1">
        <v>2316</v>
      </c>
      <c r="J389" s="1">
        <v>1</v>
      </c>
      <c r="K389">
        <v>386</v>
      </c>
      <c r="L389" t="s">
        <v>25</v>
      </c>
      <c r="M389" s="2">
        <f>+Table3[[#This Row],[CHW]]/Table3[[#This Row],[Count of Airbill Number]]</f>
        <v>2316</v>
      </c>
    </row>
    <row r="390" spans="2:13">
      <c r="B390" t="s">
        <v>20</v>
      </c>
      <c r="C390" t="s">
        <v>21</v>
      </c>
      <c r="D390" t="s">
        <v>22</v>
      </c>
      <c r="E390" t="s">
        <v>778</v>
      </c>
      <c r="F390" t="s">
        <v>778</v>
      </c>
      <c r="G390" t="s">
        <v>81</v>
      </c>
      <c r="H390" t="s">
        <v>210</v>
      </c>
      <c r="I390" s="1">
        <v>2301.4</v>
      </c>
      <c r="J390" s="1">
        <v>13</v>
      </c>
      <c r="K390">
        <v>387</v>
      </c>
      <c r="L390" t="s">
        <v>25</v>
      </c>
      <c r="M390" s="2">
        <f>+Table3[[#This Row],[CHW]]/Table3[[#This Row],[Count of Airbill Number]]</f>
        <v>177.03076923076924</v>
      </c>
    </row>
    <row r="391" spans="2:13">
      <c r="B391" t="s">
        <v>20</v>
      </c>
      <c r="C391" t="s">
        <v>21</v>
      </c>
      <c r="D391" t="s">
        <v>22</v>
      </c>
      <c r="E391" t="s">
        <v>776</v>
      </c>
      <c r="F391" t="s">
        <v>776</v>
      </c>
      <c r="G391" t="s">
        <v>23</v>
      </c>
      <c r="H391" t="s">
        <v>56</v>
      </c>
      <c r="I391" s="1">
        <v>2294.5453910000033</v>
      </c>
      <c r="J391" s="1">
        <v>142</v>
      </c>
      <c r="K391">
        <v>388</v>
      </c>
      <c r="L391" t="s">
        <v>25</v>
      </c>
      <c r="M391" s="2">
        <f>+Table3[[#This Row],[CHW]]/Table3[[#This Row],[Count of Airbill Number]]</f>
        <v>16.158770359154953</v>
      </c>
    </row>
    <row r="392" spans="2:13">
      <c r="B392" t="s">
        <v>20</v>
      </c>
      <c r="C392" t="s">
        <v>21</v>
      </c>
      <c r="D392" t="s">
        <v>36</v>
      </c>
      <c r="E392" t="s">
        <v>776</v>
      </c>
      <c r="F392" t="s">
        <v>777</v>
      </c>
      <c r="G392" t="s">
        <v>37</v>
      </c>
      <c r="H392" t="s">
        <v>44</v>
      </c>
      <c r="I392" s="1">
        <v>2284.6</v>
      </c>
      <c r="J392" s="1">
        <v>13</v>
      </c>
      <c r="K392">
        <v>389</v>
      </c>
      <c r="L392" t="s">
        <v>25</v>
      </c>
      <c r="M392" s="2">
        <f>+Table3[[#This Row],[CHW]]/Table3[[#This Row],[Count of Airbill Number]]</f>
        <v>175.73846153846154</v>
      </c>
    </row>
    <row r="393" spans="2:13">
      <c r="B393" t="s">
        <v>20</v>
      </c>
      <c r="C393" t="s">
        <v>21</v>
      </c>
      <c r="D393" t="s">
        <v>22</v>
      </c>
      <c r="E393" t="s">
        <v>776</v>
      </c>
      <c r="F393" t="s">
        <v>776</v>
      </c>
      <c r="G393" t="s">
        <v>23</v>
      </c>
      <c r="H393" t="s">
        <v>47</v>
      </c>
      <c r="I393" s="1">
        <v>2282.2726750000038</v>
      </c>
      <c r="J393" s="1">
        <v>107</v>
      </c>
      <c r="K393">
        <v>390</v>
      </c>
      <c r="L393" t="s">
        <v>25</v>
      </c>
      <c r="M393" s="2">
        <f>+Table3[[#This Row],[CHW]]/Table3[[#This Row],[Count of Airbill Number]]</f>
        <v>21.329651168224334</v>
      </c>
    </row>
    <row r="394" spans="2:13">
      <c r="B394" t="s">
        <v>35</v>
      </c>
      <c r="C394" t="s">
        <v>21</v>
      </c>
      <c r="D394" t="s">
        <v>36</v>
      </c>
      <c r="E394" t="s">
        <v>778</v>
      </c>
      <c r="F394" t="s">
        <v>778</v>
      </c>
      <c r="G394" t="s">
        <v>112</v>
      </c>
      <c r="H394" t="s">
        <v>113</v>
      </c>
      <c r="I394" s="1">
        <v>2265</v>
      </c>
      <c r="J394" s="1">
        <v>4</v>
      </c>
      <c r="K394">
        <v>391</v>
      </c>
      <c r="L394" t="s">
        <v>25</v>
      </c>
      <c r="M394" s="2">
        <f>+Table3[[#This Row],[CHW]]/Table3[[#This Row],[Count of Airbill Number]]</f>
        <v>566.25</v>
      </c>
    </row>
    <row r="395" spans="2:13">
      <c r="B395" t="s">
        <v>28</v>
      </c>
      <c r="C395" t="s">
        <v>21</v>
      </c>
      <c r="D395" t="s">
        <v>22</v>
      </c>
      <c r="E395" t="s">
        <v>776</v>
      </c>
      <c r="F395" t="s">
        <v>776</v>
      </c>
      <c r="G395" t="s">
        <v>45</v>
      </c>
      <c r="H395" t="s">
        <v>37</v>
      </c>
      <c r="I395" s="1">
        <v>2254.4817550000025</v>
      </c>
      <c r="J395" s="1">
        <v>169</v>
      </c>
      <c r="K395">
        <v>392</v>
      </c>
      <c r="L395" t="s">
        <v>25</v>
      </c>
      <c r="M395" s="2">
        <f>+Table3[[#This Row],[CHW]]/Table3[[#This Row],[Count of Airbill Number]]</f>
        <v>13.340128727810665</v>
      </c>
    </row>
    <row r="396" spans="2:13">
      <c r="B396" t="s">
        <v>20</v>
      </c>
      <c r="C396" t="s">
        <v>21</v>
      </c>
      <c r="D396" t="s">
        <v>22</v>
      </c>
      <c r="E396" t="s">
        <v>776</v>
      </c>
      <c r="F396" t="s">
        <v>776</v>
      </c>
      <c r="G396" t="s">
        <v>63</v>
      </c>
      <c r="H396" t="s">
        <v>47</v>
      </c>
      <c r="I396" s="1">
        <v>2250.2726710000043</v>
      </c>
      <c r="J396" s="1">
        <v>112</v>
      </c>
      <c r="K396">
        <v>393</v>
      </c>
      <c r="L396" t="s">
        <v>25</v>
      </c>
      <c r="M396" s="2">
        <f>+Table3[[#This Row],[CHW]]/Table3[[#This Row],[Count of Airbill Number]]</f>
        <v>20.091720276785754</v>
      </c>
    </row>
    <row r="397" spans="2:13">
      <c r="B397" t="s">
        <v>35</v>
      </c>
      <c r="C397" t="s">
        <v>21</v>
      </c>
      <c r="D397" t="s">
        <v>22</v>
      </c>
      <c r="E397" t="s">
        <v>778</v>
      </c>
      <c r="F397" t="s">
        <v>778</v>
      </c>
      <c r="G397" t="s">
        <v>210</v>
      </c>
      <c r="H397" t="s">
        <v>81</v>
      </c>
      <c r="I397" s="1">
        <v>2239.1999999999998</v>
      </c>
      <c r="J397" s="1">
        <v>7</v>
      </c>
      <c r="K397">
        <v>394</v>
      </c>
      <c r="L397" t="s">
        <v>25</v>
      </c>
      <c r="M397" s="2">
        <f>+Table3[[#This Row],[CHW]]/Table3[[#This Row],[Count of Airbill Number]]</f>
        <v>319.88571428571424</v>
      </c>
    </row>
    <row r="398" spans="2:13">
      <c r="B398" t="s">
        <v>35</v>
      </c>
      <c r="C398" t="s">
        <v>21</v>
      </c>
      <c r="D398" t="s">
        <v>36</v>
      </c>
      <c r="E398" t="s">
        <v>776</v>
      </c>
      <c r="F398" t="s">
        <v>778</v>
      </c>
      <c r="G398" t="s">
        <v>66</v>
      </c>
      <c r="H398" t="s">
        <v>124</v>
      </c>
      <c r="I398" s="1">
        <v>2226.290904</v>
      </c>
      <c r="J398" s="1">
        <v>15</v>
      </c>
      <c r="K398">
        <v>395</v>
      </c>
      <c r="L398" t="s">
        <v>25</v>
      </c>
      <c r="M398" s="2">
        <f>+Table3[[#This Row],[CHW]]/Table3[[#This Row],[Count of Airbill Number]]</f>
        <v>148.41939360000001</v>
      </c>
    </row>
    <row r="399" spans="2:13">
      <c r="B399" t="s">
        <v>20</v>
      </c>
      <c r="C399" t="s">
        <v>21</v>
      </c>
      <c r="D399" t="s">
        <v>22</v>
      </c>
      <c r="E399" t="s">
        <v>776</v>
      </c>
      <c r="F399" t="s">
        <v>776</v>
      </c>
      <c r="G399" t="s">
        <v>48</v>
      </c>
      <c r="H399" t="s">
        <v>72</v>
      </c>
      <c r="I399" s="1">
        <v>2224.0908380000023</v>
      </c>
      <c r="J399" s="1">
        <v>123</v>
      </c>
      <c r="K399">
        <v>396</v>
      </c>
      <c r="L399" t="s">
        <v>25</v>
      </c>
      <c r="M399" s="2">
        <f>+Table3[[#This Row],[CHW]]/Table3[[#This Row],[Count of Airbill Number]]</f>
        <v>18.082039333333352</v>
      </c>
    </row>
    <row r="400" spans="2:13">
      <c r="B400" t="s">
        <v>20</v>
      </c>
      <c r="C400" t="s">
        <v>21</v>
      </c>
      <c r="D400" t="s">
        <v>22</v>
      </c>
      <c r="E400" t="s">
        <v>778</v>
      </c>
      <c r="F400" t="s">
        <v>777</v>
      </c>
      <c r="G400" t="s">
        <v>109</v>
      </c>
      <c r="H400" t="s">
        <v>110</v>
      </c>
      <c r="I400" s="1">
        <v>2216</v>
      </c>
      <c r="J400" s="1">
        <v>5</v>
      </c>
      <c r="K400">
        <v>397</v>
      </c>
      <c r="L400" t="s">
        <v>25</v>
      </c>
      <c r="M400" s="2">
        <f>+Table3[[#This Row],[CHW]]/Table3[[#This Row],[Count of Airbill Number]]</f>
        <v>443.2</v>
      </c>
    </row>
    <row r="401" spans="2:13">
      <c r="B401" t="s">
        <v>28</v>
      </c>
      <c r="C401" t="s">
        <v>21</v>
      </c>
      <c r="D401" t="s">
        <v>22</v>
      </c>
      <c r="E401" t="s">
        <v>776</v>
      </c>
      <c r="F401" t="s">
        <v>776</v>
      </c>
      <c r="G401" t="s">
        <v>31</v>
      </c>
      <c r="H401" t="s">
        <v>34</v>
      </c>
      <c r="I401" s="1">
        <v>2214.3635830000026</v>
      </c>
      <c r="J401" s="1">
        <v>109</v>
      </c>
      <c r="K401">
        <v>398</v>
      </c>
      <c r="L401" t="s">
        <v>25</v>
      </c>
      <c r="M401" s="2">
        <f>+Table3[[#This Row],[CHW]]/Table3[[#This Row],[Count of Airbill Number]]</f>
        <v>20.31526222935782</v>
      </c>
    </row>
    <row r="402" spans="2:13">
      <c r="B402" t="s">
        <v>35</v>
      </c>
      <c r="C402" t="s">
        <v>21</v>
      </c>
      <c r="D402" t="s">
        <v>22</v>
      </c>
      <c r="E402" t="s">
        <v>776</v>
      </c>
      <c r="F402" t="s">
        <v>776</v>
      </c>
      <c r="G402" t="s">
        <v>23</v>
      </c>
      <c r="H402" t="s">
        <v>169</v>
      </c>
      <c r="I402" s="1">
        <v>2213.6363490000008</v>
      </c>
      <c r="J402" s="1">
        <v>30</v>
      </c>
      <c r="K402">
        <v>399</v>
      </c>
      <c r="L402" t="s">
        <v>25</v>
      </c>
      <c r="M402" s="2">
        <f>+Table3[[#This Row],[CHW]]/Table3[[#This Row],[Count of Airbill Number]]</f>
        <v>73.787878300000031</v>
      </c>
    </row>
    <row r="403" spans="2:13">
      <c r="B403" t="s">
        <v>20</v>
      </c>
      <c r="C403" t="s">
        <v>21</v>
      </c>
      <c r="D403" t="s">
        <v>22</v>
      </c>
      <c r="E403" t="s">
        <v>776</v>
      </c>
      <c r="F403" t="s">
        <v>776</v>
      </c>
      <c r="G403" t="s">
        <v>23</v>
      </c>
      <c r="H403" t="s">
        <v>123</v>
      </c>
      <c r="I403" s="1">
        <v>2200.4544990000022</v>
      </c>
      <c r="J403" s="1">
        <v>98</v>
      </c>
      <c r="K403">
        <v>400</v>
      </c>
      <c r="L403" t="s">
        <v>25</v>
      </c>
      <c r="M403" s="2">
        <f>+Table3[[#This Row],[CHW]]/Table3[[#This Row],[Count of Airbill Number]]</f>
        <v>22.453617336734716</v>
      </c>
    </row>
    <row r="404" spans="2:13">
      <c r="B404" t="s">
        <v>35</v>
      </c>
      <c r="C404" t="s">
        <v>21</v>
      </c>
      <c r="D404" t="s">
        <v>36</v>
      </c>
      <c r="E404" t="s">
        <v>778</v>
      </c>
      <c r="F404" t="s">
        <v>776</v>
      </c>
      <c r="G404" t="s">
        <v>51</v>
      </c>
      <c r="H404" t="s">
        <v>37</v>
      </c>
      <c r="I404" s="1">
        <v>2199</v>
      </c>
      <c r="J404" s="1">
        <v>1</v>
      </c>
      <c r="K404">
        <v>401</v>
      </c>
      <c r="L404" t="s">
        <v>25</v>
      </c>
      <c r="M404" s="2">
        <f>+Table3[[#This Row],[CHW]]/Table3[[#This Row],[Count of Airbill Number]]</f>
        <v>2199</v>
      </c>
    </row>
    <row r="405" spans="2:13">
      <c r="B405" t="s">
        <v>30</v>
      </c>
      <c r="C405" t="s">
        <v>21</v>
      </c>
      <c r="D405" t="s">
        <v>22</v>
      </c>
      <c r="E405" t="s">
        <v>776</v>
      </c>
      <c r="F405" t="s">
        <v>776</v>
      </c>
      <c r="G405" t="s">
        <v>31</v>
      </c>
      <c r="H405" t="s">
        <v>88</v>
      </c>
      <c r="I405" s="1">
        <v>2183.636242000005</v>
      </c>
      <c r="J405" s="1">
        <v>207</v>
      </c>
      <c r="K405">
        <v>402</v>
      </c>
      <c r="L405" t="s">
        <v>25</v>
      </c>
      <c r="M405" s="2">
        <f>+Table3[[#This Row],[CHW]]/Table3[[#This Row],[Count of Airbill Number]]</f>
        <v>10.54896735265703</v>
      </c>
    </row>
    <row r="406" spans="2:13">
      <c r="B406" t="s">
        <v>20</v>
      </c>
      <c r="C406" t="s">
        <v>21</v>
      </c>
      <c r="D406" t="s">
        <v>22</v>
      </c>
      <c r="E406" t="s">
        <v>776</v>
      </c>
      <c r="F406" t="s">
        <v>776</v>
      </c>
      <c r="G406" t="s">
        <v>50</v>
      </c>
      <c r="H406" t="s">
        <v>32</v>
      </c>
      <c r="I406" s="1">
        <v>2180.6727220000002</v>
      </c>
      <c r="J406" s="1">
        <v>15</v>
      </c>
      <c r="K406">
        <v>403</v>
      </c>
      <c r="L406" t="s">
        <v>25</v>
      </c>
      <c r="M406" s="2">
        <f>+Table3[[#This Row],[CHW]]/Table3[[#This Row],[Count of Airbill Number]]</f>
        <v>145.37818146666669</v>
      </c>
    </row>
    <row r="407" spans="2:13">
      <c r="B407" t="s">
        <v>35</v>
      </c>
      <c r="C407" t="s">
        <v>21</v>
      </c>
      <c r="D407" t="s">
        <v>22</v>
      </c>
      <c r="E407" t="s">
        <v>776</v>
      </c>
      <c r="F407" t="s">
        <v>776</v>
      </c>
      <c r="G407" t="s">
        <v>37</v>
      </c>
      <c r="H407" t="s">
        <v>95</v>
      </c>
      <c r="I407" s="1">
        <v>2178.7090020000028</v>
      </c>
      <c r="J407" s="1">
        <v>170</v>
      </c>
      <c r="K407">
        <v>404</v>
      </c>
      <c r="L407" t="s">
        <v>25</v>
      </c>
      <c r="M407" s="2">
        <f>+Table3[[#This Row],[CHW]]/Table3[[#This Row],[Count of Airbill Number]]</f>
        <v>12.81593530588237</v>
      </c>
    </row>
    <row r="408" spans="2:13">
      <c r="B408" t="s">
        <v>20</v>
      </c>
      <c r="C408" t="s">
        <v>21</v>
      </c>
      <c r="D408" t="s">
        <v>22</v>
      </c>
      <c r="E408" t="s">
        <v>776</v>
      </c>
      <c r="F408" t="s">
        <v>776</v>
      </c>
      <c r="G408" t="s">
        <v>41</v>
      </c>
      <c r="H408" t="s">
        <v>69</v>
      </c>
      <c r="I408" s="1">
        <v>2169.0908670000017</v>
      </c>
      <c r="J408" s="1">
        <v>103</v>
      </c>
      <c r="K408">
        <v>405</v>
      </c>
      <c r="L408" t="s">
        <v>25</v>
      </c>
      <c r="M408" s="2">
        <f>+Table3[[#This Row],[CHW]]/Table3[[#This Row],[Count of Airbill Number]]</f>
        <v>21.059134631067977</v>
      </c>
    </row>
    <row r="409" spans="2:13">
      <c r="B409" t="s">
        <v>20</v>
      </c>
      <c r="C409" t="s">
        <v>21</v>
      </c>
      <c r="D409" t="s">
        <v>22</v>
      </c>
      <c r="E409" t="s">
        <v>776</v>
      </c>
      <c r="F409" t="s">
        <v>776</v>
      </c>
      <c r="G409" t="s">
        <v>108</v>
      </c>
      <c r="H409" t="s">
        <v>107</v>
      </c>
      <c r="I409" s="1">
        <v>2165.9090570000008</v>
      </c>
      <c r="J409" s="1">
        <v>104</v>
      </c>
      <c r="K409">
        <v>406</v>
      </c>
      <c r="L409" t="s">
        <v>25</v>
      </c>
      <c r="M409" s="2">
        <f>+Table3[[#This Row],[CHW]]/Table3[[#This Row],[Count of Airbill Number]]</f>
        <v>20.826048625000006</v>
      </c>
    </row>
    <row r="410" spans="2:13">
      <c r="B410" t="s">
        <v>20</v>
      </c>
      <c r="C410" t="s">
        <v>21</v>
      </c>
      <c r="D410" t="s">
        <v>22</v>
      </c>
      <c r="E410" t="s">
        <v>776</v>
      </c>
      <c r="F410" t="s">
        <v>776</v>
      </c>
      <c r="G410" t="s">
        <v>77</v>
      </c>
      <c r="H410" t="s">
        <v>23</v>
      </c>
      <c r="I410" s="1">
        <v>2162.2726640000024</v>
      </c>
      <c r="J410" s="1">
        <v>119</v>
      </c>
      <c r="K410">
        <v>407</v>
      </c>
      <c r="L410" t="s">
        <v>25</v>
      </c>
      <c r="M410" s="2">
        <f>+Table3[[#This Row],[CHW]]/Table3[[#This Row],[Count of Airbill Number]]</f>
        <v>18.170358521008424</v>
      </c>
    </row>
    <row r="411" spans="2:13">
      <c r="B411" t="s">
        <v>28</v>
      </c>
      <c r="C411" t="s">
        <v>21</v>
      </c>
      <c r="D411" t="s">
        <v>22</v>
      </c>
      <c r="E411" t="s">
        <v>778</v>
      </c>
      <c r="F411" t="s">
        <v>778</v>
      </c>
      <c r="G411" t="s">
        <v>86</v>
      </c>
      <c r="H411" t="s">
        <v>90</v>
      </c>
      <c r="I411" s="1">
        <v>2149.5818159999999</v>
      </c>
      <c r="J411" s="1">
        <v>62</v>
      </c>
      <c r="K411">
        <v>408</v>
      </c>
      <c r="L411" t="s">
        <v>25</v>
      </c>
      <c r="M411" s="2">
        <f>+Table3[[#This Row],[CHW]]/Table3[[#This Row],[Count of Airbill Number]]</f>
        <v>34.670674451612904</v>
      </c>
    </row>
    <row r="412" spans="2:13">
      <c r="B412" t="s">
        <v>20</v>
      </c>
      <c r="C412" t="s">
        <v>21</v>
      </c>
      <c r="D412" t="s">
        <v>22</v>
      </c>
      <c r="E412" t="s">
        <v>776</v>
      </c>
      <c r="F412" t="s">
        <v>776</v>
      </c>
      <c r="G412" t="s">
        <v>74</v>
      </c>
      <c r="H412" t="s">
        <v>48</v>
      </c>
      <c r="I412" s="1">
        <v>2145.4544310000015</v>
      </c>
      <c r="J412" s="1">
        <v>270</v>
      </c>
      <c r="K412">
        <v>409</v>
      </c>
      <c r="L412" t="s">
        <v>25</v>
      </c>
      <c r="M412" s="2">
        <f>+Table3[[#This Row],[CHW]]/Table3[[#This Row],[Count of Airbill Number]]</f>
        <v>7.9461275222222278</v>
      </c>
    </row>
    <row r="413" spans="2:13">
      <c r="B413" t="s">
        <v>20</v>
      </c>
      <c r="C413" t="s">
        <v>21</v>
      </c>
      <c r="D413" t="s">
        <v>22</v>
      </c>
      <c r="E413" t="s">
        <v>776</v>
      </c>
      <c r="F413" t="s">
        <v>776</v>
      </c>
      <c r="G413" t="s">
        <v>23</v>
      </c>
      <c r="H413" t="s">
        <v>69</v>
      </c>
      <c r="I413" s="1">
        <v>2123.1817830000014</v>
      </c>
      <c r="J413" s="1">
        <v>80</v>
      </c>
      <c r="K413">
        <v>410</v>
      </c>
      <c r="L413" t="s">
        <v>25</v>
      </c>
      <c r="M413" s="2">
        <f>+Table3[[#This Row],[CHW]]/Table3[[#This Row],[Count of Airbill Number]]</f>
        <v>26.539772287500018</v>
      </c>
    </row>
    <row r="414" spans="2:13">
      <c r="B414" t="s">
        <v>28</v>
      </c>
      <c r="C414" t="s">
        <v>21</v>
      </c>
      <c r="D414" t="s">
        <v>22</v>
      </c>
      <c r="E414" t="s">
        <v>776</v>
      </c>
      <c r="F414" t="s">
        <v>776</v>
      </c>
      <c r="G414" t="s">
        <v>37</v>
      </c>
      <c r="H414" t="s">
        <v>23</v>
      </c>
      <c r="I414" s="1">
        <v>2115.318071000002</v>
      </c>
      <c r="J414" s="1">
        <v>234</v>
      </c>
      <c r="K414">
        <v>411</v>
      </c>
      <c r="L414" t="s">
        <v>25</v>
      </c>
      <c r="M414" s="2">
        <f>+Table3[[#This Row],[CHW]]/Table3[[#This Row],[Count of Airbill Number]]</f>
        <v>9.0398208162393239</v>
      </c>
    </row>
    <row r="415" spans="2:13">
      <c r="B415" t="s">
        <v>28</v>
      </c>
      <c r="C415" t="s">
        <v>21</v>
      </c>
      <c r="D415" t="s">
        <v>36</v>
      </c>
      <c r="E415" t="s">
        <v>778</v>
      </c>
      <c r="F415" t="s">
        <v>778</v>
      </c>
      <c r="G415" t="s">
        <v>220</v>
      </c>
      <c r="H415" t="s">
        <v>124</v>
      </c>
      <c r="I415" s="1">
        <v>2112.2727260000001</v>
      </c>
      <c r="J415" s="1">
        <v>2</v>
      </c>
      <c r="K415">
        <v>412</v>
      </c>
      <c r="L415" t="s">
        <v>25</v>
      </c>
      <c r="M415" s="2">
        <f>+Table3[[#This Row],[CHW]]/Table3[[#This Row],[Count of Airbill Number]]</f>
        <v>1056.1363630000001</v>
      </c>
    </row>
    <row r="416" spans="2:13">
      <c r="B416" t="s">
        <v>28</v>
      </c>
      <c r="C416" t="s">
        <v>21</v>
      </c>
      <c r="D416" t="s">
        <v>22</v>
      </c>
      <c r="E416" t="s">
        <v>776</v>
      </c>
      <c r="F416" t="s">
        <v>776</v>
      </c>
      <c r="G416" t="s">
        <v>111</v>
      </c>
      <c r="H416" t="s">
        <v>48</v>
      </c>
      <c r="I416" s="1">
        <v>2098.1817970000006</v>
      </c>
      <c r="J416" s="1">
        <v>47</v>
      </c>
      <c r="K416">
        <v>413</v>
      </c>
      <c r="L416" t="s">
        <v>25</v>
      </c>
      <c r="M416" s="2">
        <f>+Table3[[#This Row],[CHW]]/Table3[[#This Row],[Count of Airbill Number]]</f>
        <v>44.642165893617033</v>
      </c>
    </row>
    <row r="417" spans="2:13">
      <c r="B417" t="s">
        <v>20</v>
      </c>
      <c r="C417" t="s">
        <v>21</v>
      </c>
      <c r="D417" t="s">
        <v>22</v>
      </c>
      <c r="E417" t="s">
        <v>776</v>
      </c>
      <c r="F417" t="s">
        <v>776</v>
      </c>
      <c r="G417" t="s">
        <v>64</v>
      </c>
      <c r="H417" t="s">
        <v>43</v>
      </c>
      <c r="I417" s="1">
        <v>2096.8180980000038</v>
      </c>
      <c r="J417" s="1">
        <v>182</v>
      </c>
      <c r="K417">
        <v>414</v>
      </c>
      <c r="L417" t="s">
        <v>25</v>
      </c>
      <c r="M417" s="2">
        <f>+Table3[[#This Row],[CHW]]/Table3[[#This Row],[Count of Airbill Number]]</f>
        <v>11.520978560439582</v>
      </c>
    </row>
    <row r="418" spans="2:13">
      <c r="B418" t="s">
        <v>20</v>
      </c>
      <c r="C418" t="s">
        <v>21</v>
      </c>
      <c r="D418" t="s">
        <v>36</v>
      </c>
      <c r="E418" t="s">
        <v>776</v>
      </c>
      <c r="F418" t="s">
        <v>776</v>
      </c>
      <c r="G418" t="s">
        <v>223</v>
      </c>
      <c r="H418" t="s">
        <v>66</v>
      </c>
      <c r="I418" s="1">
        <v>2078.5636359999999</v>
      </c>
      <c r="J418" s="1">
        <v>14</v>
      </c>
      <c r="K418">
        <v>415</v>
      </c>
      <c r="L418" t="s">
        <v>25</v>
      </c>
      <c r="M418" s="2">
        <f>+Table3[[#This Row],[CHW]]/Table3[[#This Row],[Count of Airbill Number]]</f>
        <v>148.46883114285714</v>
      </c>
    </row>
    <row r="419" spans="2:13">
      <c r="B419" t="s">
        <v>28</v>
      </c>
      <c r="C419" t="s">
        <v>21</v>
      </c>
      <c r="D419" t="s">
        <v>36</v>
      </c>
      <c r="E419" t="s">
        <v>778</v>
      </c>
      <c r="F419" t="s">
        <v>778</v>
      </c>
      <c r="G419" t="s">
        <v>86</v>
      </c>
      <c r="H419" t="s">
        <v>51</v>
      </c>
      <c r="I419" s="1">
        <v>2072.054545</v>
      </c>
      <c r="J419" s="1">
        <v>149</v>
      </c>
      <c r="K419">
        <v>416</v>
      </c>
      <c r="L419" t="s">
        <v>25</v>
      </c>
      <c r="M419" s="2">
        <f>+Table3[[#This Row],[CHW]]/Table3[[#This Row],[Count of Airbill Number]]</f>
        <v>13.90640634228188</v>
      </c>
    </row>
    <row r="420" spans="2:13">
      <c r="B420" t="s">
        <v>20</v>
      </c>
      <c r="C420" t="s">
        <v>21</v>
      </c>
      <c r="D420" t="s">
        <v>22</v>
      </c>
      <c r="E420" t="s">
        <v>776</v>
      </c>
      <c r="F420" t="s">
        <v>776</v>
      </c>
      <c r="G420" t="s">
        <v>33</v>
      </c>
      <c r="H420" t="s">
        <v>23</v>
      </c>
      <c r="I420" s="1">
        <v>2066.3635550000063</v>
      </c>
      <c r="J420" s="1">
        <v>167</v>
      </c>
      <c r="K420">
        <v>417</v>
      </c>
      <c r="L420" t="s">
        <v>25</v>
      </c>
      <c r="M420" s="2">
        <f>+Table3[[#This Row],[CHW]]/Table3[[#This Row],[Count of Airbill Number]]</f>
        <v>12.373434461077881</v>
      </c>
    </row>
    <row r="421" spans="2:13">
      <c r="B421" t="s">
        <v>20</v>
      </c>
      <c r="C421" t="s">
        <v>21</v>
      </c>
      <c r="D421" t="s">
        <v>22</v>
      </c>
      <c r="E421" t="s">
        <v>776</v>
      </c>
      <c r="F421" t="s">
        <v>776</v>
      </c>
      <c r="G421" t="s">
        <v>54</v>
      </c>
      <c r="H421" t="s">
        <v>71</v>
      </c>
      <c r="I421" s="1">
        <v>2055.7090300000032</v>
      </c>
      <c r="J421" s="1">
        <v>150</v>
      </c>
      <c r="K421">
        <v>418</v>
      </c>
      <c r="L421" t="s">
        <v>25</v>
      </c>
      <c r="M421" s="2">
        <f>+Table3[[#This Row],[CHW]]/Table3[[#This Row],[Count of Airbill Number]]</f>
        <v>13.704726866666688</v>
      </c>
    </row>
    <row r="422" spans="2:13">
      <c r="B422" t="s">
        <v>30</v>
      </c>
      <c r="C422" t="s">
        <v>21</v>
      </c>
      <c r="D422" t="s">
        <v>22</v>
      </c>
      <c r="E422" t="s">
        <v>776</v>
      </c>
      <c r="F422" t="s">
        <v>776</v>
      </c>
      <c r="G422" t="s">
        <v>39</v>
      </c>
      <c r="H422" t="s">
        <v>40</v>
      </c>
      <c r="I422" s="1">
        <v>2046.8180660000082</v>
      </c>
      <c r="J422" s="1">
        <v>307</v>
      </c>
      <c r="K422">
        <v>419</v>
      </c>
      <c r="L422" t="s">
        <v>25</v>
      </c>
      <c r="M422" s="2">
        <f>+Table3[[#This Row],[CHW]]/Table3[[#This Row],[Count of Airbill Number]]</f>
        <v>6.6671598241042611</v>
      </c>
    </row>
    <row r="423" spans="2:13">
      <c r="B423" t="s">
        <v>20</v>
      </c>
      <c r="C423" t="s">
        <v>21</v>
      </c>
      <c r="D423" t="s">
        <v>22</v>
      </c>
      <c r="E423" t="s">
        <v>778</v>
      </c>
      <c r="F423" t="s">
        <v>777</v>
      </c>
      <c r="G423" t="s">
        <v>109</v>
      </c>
      <c r="H423" t="s">
        <v>44</v>
      </c>
      <c r="I423" s="1">
        <v>2037.4727270000001</v>
      </c>
      <c r="J423" s="1">
        <v>50</v>
      </c>
      <c r="K423">
        <v>420</v>
      </c>
      <c r="L423" t="s">
        <v>25</v>
      </c>
      <c r="M423" s="2">
        <f>+Table3[[#This Row],[CHW]]/Table3[[#This Row],[Count of Airbill Number]]</f>
        <v>40.749454540000002</v>
      </c>
    </row>
    <row r="424" spans="2:13">
      <c r="B424" t="s">
        <v>28</v>
      </c>
      <c r="C424" t="s">
        <v>21</v>
      </c>
      <c r="D424" t="s">
        <v>22</v>
      </c>
      <c r="E424" t="s">
        <v>776</v>
      </c>
      <c r="F424" t="s">
        <v>776</v>
      </c>
      <c r="G424" t="s">
        <v>23</v>
      </c>
      <c r="H424" t="s">
        <v>37</v>
      </c>
      <c r="I424" s="1">
        <v>2029.699961</v>
      </c>
      <c r="J424" s="1">
        <v>103</v>
      </c>
      <c r="K424">
        <v>421</v>
      </c>
      <c r="L424" t="s">
        <v>25</v>
      </c>
      <c r="M424" s="2">
        <f>+Table3[[#This Row],[CHW]]/Table3[[#This Row],[Count of Airbill Number]]</f>
        <v>19.70582486407767</v>
      </c>
    </row>
    <row r="425" spans="2:13">
      <c r="B425" t="s">
        <v>35</v>
      </c>
      <c r="C425" t="s">
        <v>21</v>
      </c>
      <c r="D425" t="s">
        <v>36</v>
      </c>
      <c r="E425" t="s">
        <v>777</v>
      </c>
      <c r="F425" t="s">
        <v>776</v>
      </c>
      <c r="G425" t="s">
        <v>324</v>
      </c>
      <c r="H425" t="s">
        <v>37</v>
      </c>
      <c r="I425" s="1">
        <v>2005.6000000000001</v>
      </c>
      <c r="J425" s="1">
        <v>4</v>
      </c>
      <c r="K425">
        <v>422</v>
      </c>
      <c r="L425" t="s">
        <v>25</v>
      </c>
      <c r="M425" s="2">
        <f>+Table3[[#This Row],[CHW]]/Table3[[#This Row],[Count of Airbill Number]]</f>
        <v>501.40000000000003</v>
      </c>
    </row>
    <row r="426" spans="2:13">
      <c r="B426" t="s">
        <v>20</v>
      </c>
      <c r="C426" t="s">
        <v>21</v>
      </c>
      <c r="D426" t="s">
        <v>36</v>
      </c>
      <c r="E426" t="s">
        <v>776</v>
      </c>
      <c r="F426" t="s">
        <v>776</v>
      </c>
      <c r="G426" t="s">
        <v>31</v>
      </c>
      <c r="H426" t="s">
        <v>37</v>
      </c>
      <c r="I426" s="1">
        <v>2003.6</v>
      </c>
      <c r="J426" s="1">
        <v>12</v>
      </c>
      <c r="K426">
        <v>423</v>
      </c>
      <c r="L426" t="s">
        <v>25</v>
      </c>
      <c r="M426" s="2">
        <f>+Table3[[#This Row],[CHW]]/Table3[[#This Row],[Count of Airbill Number]]</f>
        <v>166.96666666666667</v>
      </c>
    </row>
    <row r="427" spans="2:13">
      <c r="B427" t="s">
        <v>30</v>
      </c>
      <c r="C427" t="s">
        <v>21</v>
      </c>
      <c r="D427" t="s">
        <v>22</v>
      </c>
      <c r="E427" t="s">
        <v>776</v>
      </c>
      <c r="F427" t="s">
        <v>776</v>
      </c>
      <c r="G427" t="s">
        <v>31</v>
      </c>
      <c r="H427" t="s">
        <v>71</v>
      </c>
      <c r="I427" s="1">
        <v>1981.754435000003</v>
      </c>
      <c r="J427" s="1">
        <v>233</v>
      </c>
      <c r="K427">
        <v>424</v>
      </c>
      <c r="L427" t="s">
        <v>25</v>
      </c>
      <c r="M427" s="2">
        <f>+Table3[[#This Row],[CHW]]/Table3[[#This Row],[Count of Airbill Number]]</f>
        <v>8.5053838412017289</v>
      </c>
    </row>
    <row r="428" spans="2:13">
      <c r="B428" t="s">
        <v>35</v>
      </c>
      <c r="C428" t="s">
        <v>21</v>
      </c>
      <c r="D428" t="s">
        <v>36</v>
      </c>
      <c r="E428" t="s">
        <v>776</v>
      </c>
      <c r="F428" t="s">
        <v>776</v>
      </c>
      <c r="G428" t="s">
        <v>40</v>
      </c>
      <c r="H428" t="s">
        <v>32</v>
      </c>
      <c r="I428" s="1">
        <v>1955.0909070000002</v>
      </c>
      <c r="J428" s="1">
        <v>6</v>
      </c>
      <c r="K428">
        <v>425</v>
      </c>
      <c r="L428" t="s">
        <v>25</v>
      </c>
      <c r="M428" s="2">
        <f>+Table3[[#This Row],[CHW]]/Table3[[#This Row],[Count of Airbill Number]]</f>
        <v>325.84848450000004</v>
      </c>
    </row>
    <row r="429" spans="2:13">
      <c r="B429" t="s">
        <v>28</v>
      </c>
      <c r="C429" t="s">
        <v>21</v>
      </c>
      <c r="D429" t="s">
        <v>22</v>
      </c>
      <c r="E429" t="s">
        <v>778</v>
      </c>
      <c r="F429" t="s">
        <v>778</v>
      </c>
      <c r="G429" t="s">
        <v>86</v>
      </c>
      <c r="H429" t="s">
        <v>365</v>
      </c>
      <c r="I429" s="1">
        <v>1944.1</v>
      </c>
      <c r="J429" s="1">
        <v>2</v>
      </c>
      <c r="K429">
        <v>426</v>
      </c>
      <c r="L429" t="s">
        <v>25</v>
      </c>
      <c r="M429" s="2">
        <f>+Table3[[#This Row],[CHW]]/Table3[[#This Row],[Count of Airbill Number]]</f>
        <v>972.05</v>
      </c>
    </row>
    <row r="430" spans="2:13">
      <c r="B430" t="s">
        <v>35</v>
      </c>
      <c r="C430" t="s">
        <v>21</v>
      </c>
      <c r="D430" t="s">
        <v>36</v>
      </c>
      <c r="E430" t="s">
        <v>777</v>
      </c>
      <c r="F430" t="s">
        <v>777</v>
      </c>
      <c r="G430" t="s">
        <v>436</v>
      </c>
      <c r="H430" t="s">
        <v>110</v>
      </c>
      <c r="I430" s="1">
        <v>1938</v>
      </c>
      <c r="J430" s="1">
        <v>1</v>
      </c>
      <c r="K430">
        <v>427</v>
      </c>
      <c r="L430" t="s">
        <v>25</v>
      </c>
      <c r="M430" s="2">
        <f>+Table3[[#This Row],[CHW]]/Table3[[#This Row],[Count of Airbill Number]]</f>
        <v>1938</v>
      </c>
    </row>
    <row r="431" spans="2:13">
      <c r="B431" t="s">
        <v>30</v>
      </c>
      <c r="C431" t="s">
        <v>21</v>
      </c>
      <c r="D431" t="s">
        <v>22</v>
      </c>
      <c r="E431" t="s">
        <v>776</v>
      </c>
      <c r="F431" t="s">
        <v>778</v>
      </c>
      <c r="G431" t="s">
        <v>66</v>
      </c>
      <c r="H431" t="s">
        <v>124</v>
      </c>
      <c r="I431" s="1">
        <v>1938</v>
      </c>
      <c r="J431" s="1">
        <v>94</v>
      </c>
      <c r="K431">
        <v>428</v>
      </c>
      <c r="L431" t="s">
        <v>25</v>
      </c>
      <c r="M431" s="2">
        <f>+Table3[[#This Row],[CHW]]/Table3[[#This Row],[Count of Airbill Number]]</f>
        <v>20.617021276595743</v>
      </c>
    </row>
    <row r="432" spans="2:13">
      <c r="B432" t="s">
        <v>28</v>
      </c>
      <c r="C432" t="s">
        <v>21</v>
      </c>
      <c r="D432" t="s">
        <v>22</v>
      </c>
      <c r="E432" t="s">
        <v>778</v>
      </c>
      <c r="F432" t="s">
        <v>778</v>
      </c>
      <c r="G432" t="s">
        <v>51</v>
      </c>
      <c r="H432" t="s">
        <v>86</v>
      </c>
      <c r="I432" s="1">
        <v>1930.4454540000002</v>
      </c>
      <c r="J432" s="1">
        <v>8</v>
      </c>
      <c r="K432">
        <v>429</v>
      </c>
      <c r="L432" t="s">
        <v>25</v>
      </c>
      <c r="M432" s="2">
        <f>+Table3[[#This Row],[CHW]]/Table3[[#This Row],[Count of Airbill Number]]</f>
        <v>241.30568175000002</v>
      </c>
    </row>
    <row r="433" spans="2:13">
      <c r="B433" t="s">
        <v>35</v>
      </c>
      <c r="C433" t="s">
        <v>21</v>
      </c>
      <c r="D433" t="s">
        <v>22</v>
      </c>
      <c r="E433" t="s">
        <v>778</v>
      </c>
      <c r="F433" t="s">
        <v>777</v>
      </c>
      <c r="G433" t="s">
        <v>113</v>
      </c>
      <c r="H433" t="s">
        <v>114</v>
      </c>
      <c r="I433" s="1">
        <v>1920</v>
      </c>
      <c r="J433" s="1">
        <v>1</v>
      </c>
      <c r="K433">
        <v>430</v>
      </c>
      <c r="L433" t="s">
        <v>25</v>
      </c>
      <c r="M433" s="2">
        <f>+Table3[[#This Row],[CHW]]/Table3[[#This Row],[Count of Airbill Number]]</f>
        <v>1920</v>
      </c>
    </row>
    <row r="434" spans="2:13">
      <c r="B434" t="s">
        <v>35</v>
      </c>
      <c r="C434" t="s">
        <v>21</v>
      </c>
      <c r="D434" t="s">
        <v>22</v>
      </c>
      <c r="E434" t="s">
        <v>777</v>
      </c>
      <c r="F434" t="s">
        <v>777</v>
      </c>
      <c r="G434" t="s">
        <v>114</v>
      </c>
      <c r="H434" t="s">
        <v>55</v>
      </c>
      <c r="I434" s="1">
        <v>1920</v>
      </c>
      <c r="J434" s="1">
        <v>1</v>
      </c>
      <c r="K434">
        <v>431</v>
      </c>
      <c r="L434" t="s">
        <v>25</v>
      </c>
      <c r="M434" s="2">
        <f>+Table3[[#This Row],[CHW]]/Table3[[#This Row],[Count of Airbill Number]]</f>
        <v>1920</v>
      </c>
    </row>
    <row r="435" spans="2:13">
      <c r="B435" t="s">
        <v>20</v>
      </c>
      <c r="C435" t="s">
        <v>21</v>
      </c>
      <c r="D435" t="s">
        <v>22</v>
      </c>
      <c r="E435" t="s">
        <v>778</v>
      </c>
      <c r="F435" t="s">
        <v>778</v>
      </c>
      <c r="G435" t="s">
        <v>86</v>
      </c>
      <c r="H435" t="s">
        <v>109</v>
      </c>
      <c r="I435" s="1">
        <v>1914.3000000000002</v>
      </c>
      <c r="J435" s="1">
        <v>33</v>
      </c>
      <c r="K435">
        <v>432</v>
      </c>
      <c r="L435" t="s">
        <v>25</v>
      </c>
      <c r="M435" s="2">
        <f>+Table3[[#This Row],[CHW]]/Table3[[#This Row],[Count of Airbill Number]]</f>
        <v>58.009090909090915</v>
      </c>
    </row>
    <row r="436" spans="2:13">
      <c r="B436" t="s">
        <v>28</v>
      </c>
      <c r="C436" t="s">
        <v>21</v>
      </c>
      <c r="D436" t="s">
        <v>36</v>
      </c>
      <c r="E436" t="s">
        <v>777</v>
      </c>
      <c r="F436" t="s">
        <v>777</v>
      </c>
      <c r="G436" t="s">
        <v>114</v>
      </c>
      <c r="H436" t="s">
        <v>52</v>
      </c>
      <c r="I436" s="1">
        <v>1913.272714</v>
      </c>
      <c r="J436" s="1">
        <v>48</v>
      </c>
      <c r="K436">
        <v>433</v>
      </c>
      <c r="L436" t="s">
        <v>25</v>
      </c>
      <c r="M436" s="2">
        <f>+Table3[[#This Row],[CHW]]/Table3[[#This Row],[Count of Airbill Number]]</f>
        <v>39.859848208333332</v>
      </c>
    </row>
    <row r="437" spans="2:13">
      <c r="B437" t="s">
        <v>30</v>
      </c>
      <c r="C437" t="s">
        <v>21</v>
      </c>
      <c r="D437" t="s">
        <v>22</v>
      </c>
      <c r="E437" t="s">
        <v>776</v>
      </c>
      <c r="F437" t="s">
        <v>776</v>
      </c>
      <c r="G437" t="s">
        <v>39</v>
      </c>
      <c r="H437" t="s">
        <v>66</v>
      </c>
      <c r="I437" s="1">
        <v>1906.4</v>
      </c>
      <c r="J437" s="1">
        <v>1</v>
      </c>
      <c r="K437">
        <v>434</v>
      </c>
      <c r="L437" t="s">
        <v>25</v>
      </c>
      <c r="M437" s="2">
        <f>+Table3[[#This Row],[CHW]]/Table3[[#This Row],[Count of Airbill Number]]</f>
        <v>1906.4</v>
      </c>
    </row>
    <row r="438" spans="2:13">
      <c r="B438" t="s">
        <v>20</v>
      </c>
      <c r="C438" t="s">
        <v>21</v>
      </c>
      <c r="D438" t="s">
        <v>22</v>
      </c>
      <c r="E438" t="s">
        <v>776</v>
      </c>
      <c r="F438" t="s">
        <v>776</v>
      </c>
      <c r="G438" t="s">
        <v>39</v>
      </c>
      <c r="H438" t="s">
        <v>23</v>
      </c>
      <c r="I438" s="1">
        <v>1902.4544940000005</v>
      </c>
      <c r="J438" s="1">
        <v>108</v>
      </c>
      <c r="K438">
        <v>435</v>
      </c>
      <c r="L438" t="s">
        <v>25</v>
      </c>
      <c r="M438" s="2">
        <f>+Table3[[#This Row],[CHW]]/Table3[[#This Row],[Count of Airbill Number]]</f>
        <v>17.615319388888892</v>
      </c>
    </row>
    <row r="439" spans="2:13">
      <c r="B439" t="s">
        <v>20</v>
      </c>
      <c r="C439" t="s">
        <v>21</v>
      </c>
      <c r="D439" t="s">
        <v>22</v>
      </c>
      <c r="E439" t="s">
        <v>778</v>
      </c>
      <c r="F439" t="s">
        <v>777</v>
      </c>
      <c r="G439" t="s">
        <v>112</v>
      </c>
      <c r="H439" t="s">
        <v>114</v>
      </c>
      <c r="I439" s="1">
        <v>1898.6</v>
      </c>
      <c r="J439" s="1">
        <v>1</v>
      </c>
      <c r="K439">
        <v>436</v>
      </c>
      <c r="L439" t="s">
        <v>25</v>
      </c>
      <c r="M439" s="2">
        <f>+Table3[[#This Row],[CHW]]/Table3[[#This Row],[Count of Airbill Number]]</f>
        <v>1898.6</v>
      </c>
    </row>
    <row r="440" spans="2:13">
      <c r="B440" t="s">
        <v>30</v>
      </c>
      <c r="C440" t="s">
        <v>21</v>
      </c>
      <c r="D440" t="s">
        <v>22</v>
      </c>
      <c r="E440" t="s">
        <v>776</v>
      </c>
      <c r="F440" t="s">
        <v>776</v>
      </c>
      <c r="G440" t="s">
        <v>31</v>
      </c>
      <c r="H440" t="s">
        <v>85</v>
      </c>
      <c r="I440" s="1">
        <v>1896.9998960000066</v>
      </c>
      <c r="J440" s="1">
        <v>211</v>
      </c>
      <c r="K440">
        <v>437</v>
      </c>
      <c r="L440" t="s">
        <v>25</v>
      </c>
      <c r="M440" s="2">
        <f>+Table3[[#This Row],[CHW]]/Table3[[#This Row],[Count of Airbill Number]]</f>
        <v>8.9905208341232541</v>
      </c>
    </row>
    <row r="441" spans="2:13">
      <c r="B441" t="s">
        <v>20</v>
      </c>
      <c r="C441" t="s">
        <v>21</v>
      </c>
      <c r="D441" t="s">
        <v>22</v>
      </c>
      <c r="E441" t="s">
        <v>776</v>
      </c>
      <c r="F441" t="s">
        <v>776</v>
      </c>
      <c r="G441" t="s">
        <v>45</v>
      </c>
      <c r="H441" t="s">
        <v>68</v>
      </c>
      <c r="I441" s="1">
        <v>1893.1817380000036</v>
      </c>
      <c r="J441" s="1">
        <v>190</v>
      </c>
      <c r="K441">
        <v>438</v>
      </c>
      <c r="L441" t="s">
        <v>25</v>
      </c>
      <c r="M441" s="2">
        <f>+Table3[[#This Row],[CHW]]/Table3[[#This Row],[Count of Airbill Number]]</f>
        <v>9.9641144105263351</v>
      </c>
    </row>
    <row r="442" spans="2:13">
      <c r="B442" t="s">
        <v>28</v>
      </c>
      <c r="C442" t="s">
        <v>21</v>
      </c>
      <c r="D442" t="s">
        <v>22</v>
      </c>
      <c r="E442" t="s">
        <v>778</v>
      </c>
      <c r="F442" t="s">
        <v>776</v>
      </c>
      <c r="G442" t="s">
        <v>113</v>
      </c>
      <c r="H442" t="s">
        <v>23</v>
      </c>
      <c r="I442" s="1">
        <v>1880.8181779999998</v>
      </c>
      <c r="J442" s="1">
        <v>41</v>
      </c>
      <c r="K442">
        <v>439</v>
      </c>
      <c r="L442" t="s">
        <v>25</v>
      </c>
      <c r="M442" s="2">
        <f>+Table3[[#This Row],[CHW]]/Table3[[#This Row],[Count of Airbill Number]]</f>
        <v>45.873614097560967</v>
      </c>
    </row>
    <row r="443" spans="2:13">
      <c r="B443" t="s">
        <v>20</v>
      </c>
      <c r="C443" t="s">
        <v>21</v>
      </c>
      <c r="D443" t="s">
        <v>22</v>
      </c>
      <c r="E443" t="s">
        <v>776</v>
      </c>
      <c r="F443" t="s">
        <v>776</v>
      </c>
      <c r="G443" t="s">
        <v>48</v>
      </c>
      <c r="H443" t="s">
        <v>84</v>
      </c>
      <c r="I443" s="1">
        <v>1850.4545250000006</v>
      </c>
      <c r="J443" s="1">
        <v>39</v>
      </c>
      <c r="K443">
        <v>440</v>
      </c>
      <c r="L443" t="s">
        <v>25</v>
      </c>
      <c r="M443" s="2">
        <f>+Table3[[#This Row],[CHW]]/Table3[[#This Row],[Count of Airbill Number]]</f>
        <v>47.447551923076936</v>
      </c>
    </row>
    <row r="444" spans="2:13">
      <c r="B444" t="s">
        <v>28</v>
      </c>
      <c r="C444" t="s">
        <v>21</v>
      </c>
      <c r="D444" t="s">
        <v>36</v>
      </c>
      <c r="E444" t="s">
        <v>776</v>
      </c>
      <c r="F444" t="s">
        <v>778</v>
      </c>
      <c r="G444" t="s">
        <v>40</v>
      </c>
      <c r="H444" t="s">
        <v>51</v>
      </c>
      <c r="I444" s="1">
        <v>1848.9090900000001</v>
      </c>
      <c r="J444" s="1">
        <v>2</v>
      </c>
      <c r="K444">
        <v>441</v>
      </c>
      <c r="L444" t="s">
        <v>25</v>
      </c>
      <c r="M444" s="2">
        <f>+Table3[[#This Row],[CHW]]/Table3[[#This Row],[Count of Airbill Number]]</f>
        <v>924.45454500000005</v>
      </c>
    </row>
    <row r="445" spans="2:13">
      <c r="B445" t="s">
        <v>20</v>
      </c>
      <c r="C445" t="s">
        <v>21</v>
      </c>
      <c r="D445" t="s">
        <v>22</v>
      </c>
      <c r="E445" t="s">
        <v>776</v>
      </c>
      <c r="F445" t="s">
        <v>776</v>
      </c>
      <c r="G445" t="s">
        <v>46</v>
      </c>
      <c r="H445" t="s">
        <v>40</v>
      </c>
      <c r="I445" s="1">
        <v>1844.999970000001</v>
      </c>
      <c r="J445" s="1">
        <v>72</v>
      </c>
      <c r="K445">
        <v>442</v>
      </c>
      <c r="L445" t="s">
        <v>25</v>
      </c>
      <c r="M445" s="2">
        <f>+Table3[[#This Row],[CHW]]/Table3[[#This Row],[Count of Airbill Number]]</f>
        <v>25.624999583333349</v>
      </c>
    </row>
    <row r="446" spans="2:13">
      <c r="B446" t="s">
        <v>28</v>
      </c>
      <c r="C446" t="s">
        <v>21</v>
      </c>
      <c r="D446" t="s">
        <v>22</v>
      </c>
      <c r="E446" t="s">
        <v>776</v>
      </c>
      <c r="F446" t="s">
        <v>776</v>
      </c>
      <c r="G446" t="s">
        <v>48</v>
      </c>
      <c r="H446" t="s">
        <v>59</v>
      </c>
      <c r="I446" s="1">
        <v>1843.1818020000005</v>
      </c>
      <c r="J446" s="1">
        <v>37</v>
      </c>
      <c r="K446">
        <v>443</v>
      </c>
      <c r="L446" t="s">
        <v>25</v>
      </c>
      <c r="M446" s="2">
        <f>+Table3[[#This Row],[CHW]]/Table3[[#This Row],[Count of Airbill Number]]</f>
        <v>49.815724378378391</v>
      </c>
    </row>
    <row r="447" spans="2:13">
      <c r="B447" t="s">
        <v>20</v>
      </c>
      <c r="C447" t="s">
        <v>21</v>
      </c>
      <c r="D447" t="s">
        <v>22</v>
      </c>
      <c r="E447" t="s">
        <v>776</v>
      </c>
      <c r="F447" t="s">
        <v>776</v>
      </c>
      <c r="G447" t="s">
        <v>23</v>
      </c>
      <c r="H447" t="s">
        <v>71</v>
      </c>
      <c r="I447" s="1">
        <v>1837.2726810000015</v>
      </c>
      <c r="J447" s="1">
        <v>110</v>
      </c>
      <c r="K447">
        <v>444</v>
      </c>
      <c r="L447" t="s">
        <v>25</v>
      </c>
      <c r="M447" s="2">
        <f>+Table3[[#This Row],[CHW]]/Table3[[#This Row],[Count of Airbill Number]]</f>
        <v>16.702478918181832</v>
      </c>
    </row>
    <row r="448" spans="2:13">
      <c r="B448" t="s">
        <v>35</v>
      </c>
      <c r="C448" t="s">
        <v>21</v>
      </c>
      <c r="D448" t="s">
        <v>22</v>
      </c>
      <c r="E448" t="s">
        <v>776</v>
      </c>
      <c r="F448" t="s">
        <v>776</v>
      </c>
      <c r="G448" t="s">
        <v>37</v>
      </c>
      <c r="H448" t="s">
        <v>32</v>
      </c>
      <c r="I448" s="1">
        <v>1833.5999910000005</v>
      </c>
      <c r="J448" s="1">
        <v>27</v>
      </c>
      <c r="K448">
        <v>445</v>
      </c>
      <c r="L448" t="s">
        <v>25</v>
      </c>
      <c r="M448" s="2">
        <f>+Table3[[#This Row],[CHW]]/Table3[[#This Row],[Count of Airbill Number]]</f>
        <v>67.911110777777793</v>
      </c>
    </row>
    <row r="449" spans="2:13">
      <c r="B449" t="s">
        <v>20</v>
      </c>
      <c r="C449" t="s">
        <v>21</v>
      </c>
      <c r="D449" t="s">
        <v>22</v>
      </c>
      <c r="E449" t="s">
        <v>776</v>
      </c>
      <c r="F449" t="s">
        <v>777</v>
      </c>
      <c r="G449" t="s">
        <v>37</v>
      </c>
      <c r="H449" t="s">
        <v>106</v>
      </c>
      <c r="I449" s="1">
        <v>1830.6090889999998</v>
      </c>
      <c r="J449" s="1">
        <v>35</v>
      </c>
      <c r="K449">
        <v>446</v>
      </c>
      <c r="L449" t="s">
        <v>25</v>
      </c>
      <c r="M449" s="2">
        <f>+Table3[[#This Row],[CHW]]/Table3[[#This Row],[Count of Airbill Number]]</f>
        <v>52.303116828571426</v>
      </c>
    </row>
    <row r="450" spans="2:13">
      <c r="B450" t="s">
        <v>30</v>
      </c>
      <c r="C450" t="s">
        <v>21</v>
      </c>
      <c r="D450" t="s">
        <v>139</v>
      </c>
      <c r="E450" t="s">
        <v>776</v>
      </c>
      <c r="F450" t="s">
        <v>776</v>
      </c>
      <c r="G450" t="s">
        <v>140</v>
      </c>
      <c r="H450" t="s">
        <v>141</v>
      </c>
      <c r="I450" s="1">
        <v>1827.2727090000012</v>
      </c>
      <c r="J450" s="1">
        <v>66</v>
      </c>
      <c r="K450">
        <v>447</v>
      </c>
      <c r="L450" t="s">
        <v>25</v>
      </c>
      <c r="M450" s="2">
        <f>+Table3[[#This Row],[CHW]]/Table3[[#This Row],[Count of Airbill Number]]</f>
        <v>27.685950136363655</v>
      </c>
    </row>
    <row r="451" spans="2:13">
      <c r="B451" t="s">
        <v>28</v>
      </c>
      <c r="C451" t="s">
        <v>21</v>
      </c>
      <c r="D451" t="s">
        <v>22</v>
      </c>
      <c r="E451" t="s">
        <v>776</v>
      </c>
      <c r="F451" t="s">
        <v>776</v>
      </c>
      <c r="G451" t="s">
        <v>57</v>
      </c>
      <c r="H451" t="s">
        <v>23</v>
      </c>
      <c r="I451" s="1">
        <v>1823.3635240000019</v>
      </c>
      <c r="J451" s="1">
        <v>243</v>
      </c>
      <c r="K451">
        <v>448</v>
      </c>
      <c r="L451" t="s">
        <v>25</v>
      </c>
      <c r="M451" s="2">
        <f>+Table3[[#This Row],[CHW]]/Table3[[#This Row],[Count of Airbill Number]]</f>
        <v>7.5035535967078264</v>
      </c>
    </row>
    <row r="452" spans="2:13">
      <c r="B452" t="s">
        <v>35</v>
      </c>
      <c r="C452" t="s">
        <v>21</v>
      </c>
      <c r="D452" t="s">
        <v>36</v>
      </c>
      <c r="E452" t="s">
        <v>776</v>
      </c>
      <c r="F452" t="s">
        <v>776</v>
      </c>
      <c r="G452" t="s">
        <v>37</v>
      </c>
      <c r="H452" t="s">
        <v>59</v>
      </c>
      <c r="I452" s="1">
        <v>1812.3272679999998</v>
      </c>
      <c r="J452" s="1">
        <v>9</v>
      </c>
      <c r="K452">
        <v>449</v>
      </c>
      <c r="L452" t="s">
        <v>25</v>
      </c>
      <c r="M452" s="2">
        <f>+Table3[[#This Row],[CHW]]/Table3[[#This Row],[Count of Airbill Number]]</f>
        <v>201.36969644444443</v>
      </c>
    </row>
    <row r="453" spans="2:13">
      <c r="B453" t="s">
        <v>30</v>
      </c>
      <c r="C453" t="s">
        <v>21</v>
      </c>
      <c r="D453" t="s">
        <v>139</v>
      </c>
      <c r="E453" t="s">
        <v>776</v>
      </c>
      <c r="F453" t="s">
        <v>776</v>
      </c>
      <c r="G453" t="s">
        <v>237</v>
      </c>
      <c r="H453" t="s">
        <v>238</v>
      </c>
      <c r="I453" s="1">
        <v>1806.8181760000004</v>
      </c>
      <c r="J453" s="1">
        <v>12</v>
      </c>
      <c r="K453">
        <v>450</v>
      </c>
      <c r="L453" t="s">
        <v>25</v>
      </c>
      <c r="M453" s="2">
        <f>+Table3[[#This Row],[CHW]]/Table3[[#This Row],[Count of Airbill Number]]</f>
        <v>150.56818133333337</v>
      </c>
    </row>
    <row r="454" spans="2:13">
      <c r="B454" t="s">
        <v>30</v>
      </c>
      <c r="C454" t="s">
        <v>21</v>
      </c>
      <c r="D454" t="s">
        <v>22</v>
      </c>
      <c r="E454" t="s">
        <v>776</v>
      </c>
      <c r="F454" t="s">
        <v>776</v>
      </c>
      <c r="G454" t="s">
        <v>39</v>
      </c>
      <c r="H454" t="s">
        <v>71</v>
      </c>
      <c r="I454" s="1">
        <v>1806.8180780000075</v>
      </c>
      <c r="J454" s="1">
        <v>284</v>
      </c>
      <c r="K454">
        <v>451</v>
      </c>
      <c r="L454" t="s">
        <v>25</v>
      </c>
      <c r="M454" s="2">
        <f>+Table3[[#This Row],[CHW]]/Table3[[#This Row],[Count of Airbill Number]]</f>
        <v>6.362035485915519</v>
      </c>
    </row>
    <row r="455" spans="2:13">
      <c r="B455" t="s">
        <v>20</v>
      </c>
      <c r="C455" t="s">
        <v>21</v>
      </c>
      <c r="D455" t="s">
        <v>22</v>
      </c>
      <c r="E455" t="s">
        <v>778</v>
      </c>
      <c r="F455" t="s">
        <v>778</v>
      </c>
      <c r="G455" t="s">
        <v>173</v>
      </c>
      <c r="H455" t="s">
        <v>109</v>
      </c>
      <c r="I455" s="1">
        <v>1800</v>
      </c>
      <c r="J455" s="1">
        <v>1</v>
      </c>
      <c r="K455">
        <v>452</v>
      </c>
      <c r="L455" t="s">
        <v>25</v>
      </c>
      <c r="M455" s="2">
        <f>+Table3[[#This Row],[CHW]]/Table3[[#This Row],[Count of Airbill Number]]</f>
        <v>1800</v>
      </c>
    </row>
    <row r="456" spans="2:13">
      <c r="B456" t="s">
        <v>28</v>
      </c>
      <c r="C456" t="s">
        <v>21</v>
      </c>
      <c r="D456" t="s">
        <v>36</v>
      </c>
      <c r="E456" t="s">
        <v>778</v>
      </c>
      <c r="F456" t="s">
        <v>778</v>
      </c>
      <c r="G456" t="s">
        <v>150</v>
      </c>
      <c r="H456" t="s">
        <v>81</v>
      </c>
      <c r="I456" s="1">
        <v>1776.7</v>
      </c>
      <c r="J456" s="1">
        <v>23</v>
      </c>
      <c r="K456">
        <v>453</v>
      </c>
      <c r="L456" t="s">
        <v>25</v>
      </c>
      <c r="M456" s="2">
        <f>+Table3[[#This Row],[CHW]]/Table3[[#This Row],[Count of Airbill Number]]</f>
        <v>77.247826086956522</v>
      </c>
    </row>
    <row r="457" spans="2:13">
      <c r="B457" t="s">
        <v>28</v>
      </c>
      <c r="C457" t="s">
        <v>21</v>
      </c>
      <c r="D457" t="s">
        <v>22</v>
      </c>
      <c r="E457" t="s">
        <v>776</v>
      </c>
      <c r="F457" t="s">
        <v>776</v>
      </c>
      <c r="G457" t="s">
        <v>76</v>
      </c>
      <c r="H457" t="s">
        <v>61</v>
      </c>
      <c r="I457" s="1">
        <v>1774.0908960000006</v>
      </c>
      <c r="J457" s="1">
        <v>30</v>
      </c>
      <c r="K457">
        <v>454</v>
      </c>
      <c r="L457" t="s">
        <v>25</v>
      </c>
      <c r="M457" s="2">
        <f>+Table3[[#This Row],[CHW]]/Table3[[#This Row],[Count of Airbill Number]]</f>
        <v>59.136363200000019</v>
      </c>
    </row>
    <row r="458" spans="2:13">
      <c r="B458" t="s">
        <v>20</v>
      </c>
      <c r="C458" t="s">
        <v>21</v>
      </c>
      <c r="D458" t="s">
        <v>22</v>
      </c>
      <c r="E458" t="s">
        <v>777</v>
      </c>
      <c r="F458" t="s">
        <v>777</v>
      </c>
      <c r="G458" t="s">
        <v>114</v>
      </c>
      <c r="H458" t="s">
        <v>44</v>
      </c>
      <c r="I458" s="1">
        <v>1772.3</v>
      </c>
      <c r="J458" s="1">
        <v>9</v>
      </c>
      <c r="K458">
        <v>455</v>
      </c>
      <c r="L458" t="s">
        <v>25</v>
      </c>
      <c r="M458" s="2">
        <f>+Table3[[#This Row],[CHW]]/Table3[[#This Row],[Count of Airbill Number]]</f>
        <v>196.92222222222222</v>
      </c>
    </row>
    <row r="459" spans="2:13">
      <c r="B459" t="s">
        <v>35</v>
      </c>
      <c r="C459" t="s">
        <v>21</v>
      </c>
      <c r="D459" t="s">
        <v>36</v>
      </c>
      <c r="E459" t="s">
        <v>776</v>
      </c>
      <c r="F459" t="s">
        <v>776</v>
      </c>
      <c r="G459" t="s">
        <v>37</v>
      </c>
      <c r="H459" t="s">
        <v>23</v>
      </c>
      <c r="I459" s="1">
        <v>1770.13636</v>
      </c>
      <c r="J459" s="1">
        <v>10</v>
      </c>
      <c r="K459">
        <v>456</v>
      </c>
      <c r="L459" t="s">
        <v>25</v>
      </c>
      <c r="M459" s="2">
        <f>+Table3[[#This Row],[CHW]]/Table3[[#This Row],[Count of Airbill Number]]</f>
        <v>177.01363599999999</v>
      </c>
    </row>
    <row r="460" spans="2:13">
      <c r="B460" t="s">
        <v>20</v>
      </c>
      <c r="C460" t="s">
        <v>21</v>
      </c>
      <c r="D460" t="s">
        <v>22</v>
      </c>
      <c r="E460" t="s">
        <v>776</v>
      </c>
      <c r="F460" t="s">
        <v>776</v>
      </c>
      <c r="G460" t="s">
        <v>94</v>
      </c>
      <c r="H460" t="s">
        <v>23</v>
      </c>
      <c r="I460" s="1">
        <v>1763.6363220000014</v>
      </c>
      <c r="J460" s="1">
        <v>84</v>
      </c>
      <c r="K460">
        <v>457</v>
      </c>
      <c r="L460" t="s">
        <v>25</v>
      </c>
      <c r="M460" s="2">
        <f>+Table3[[#This Row],[CHW]]/Table3[[#This Row],[Count of Airbill Number]]</f>
        <v>20.995670500000017</v>
      </c>
    </row>
    <row r="461" spans="2:13">
      <c r="B461" t="s">
        <v>35</v>
      </c>
      <c r="C461" t="s">
        <v>21</v>
      </c>
      <c r="D461" t="s">
        <v>22</v>
      </c>
      <c r="E461" t="s">
        <v>777</v>
      </c>
      <c r="F461" t="s">
        <v>776</v>
      </c>
      <c r="G461" t="s">
        <v>97</v>
      </c>
      <c r="H461" t="s">
        <v>57</v>
      </c>
      <c r="I461" s="1">
        <v>1760.272727</v>
      </c>
      <c r="J461" s="1">
        <v>2</v>
      </c>
      <c r="K461">
        <v>458</v>
      </c>
      <c r="L461" t="s">
        <v>25</v>
      </c>
      <c r="M461" s="2">
        <f>+Table3[[#This Row],[CHW]]/Table3[[#This Row],[Count of Airbill Number]]</f>
        <v>880.13636350000002</v>
      </c>
    </row>
    <row r="462" spans="2:13">
      <c r="B462" t="s">
        <v>28</v>
      </c>
      <c r="C462" t="s">
        <v>21</v>
      </c>
      <c r="D462" t="s">
        <v>36</v>
      </c>
      <c r="E462" t="s">
        <v>778</v>
      </c>
      <c r="F462" t="s">
        <v>778</v>
      </c>
      <c r="G462" t="s">
        <v>51</v>
      </c>
      <c r="H462" t="s">
        <v>99</v>
      </c>
      <c r="I462" s="1">
        <v>1753.8000000000002</v>
      </c>
      <c r="J462" s="1">
        <v>5</v>
      </c>
      <c r="K462">
        <v>459</v>
      </c>
      <c r="L462" t="s">
        <v>25</v>
      </c>
      <c r="M462" s="2">
        <f>+Table3[[#This Row],[CHW]]/Table3[[#This Row],[Count of Airbill Number]]</f>
        <v>350.76000000000005</v>
      </c>
    </row>
    <row r="463" spans="2:13">
      <c r="B463" t="s">
        <v>28</v>
      </c>
      <c r="C463" t="s">
        <v>21</v>
      </c>
      <c r="D463" t="s">
        <v>22</v>
      </c>
      <c r="E463" t="s">
        <v>776</v>
      </c>
      <c r="F463" t="s">
        <v>778</v>
      </c>
      <c r="G463" t="s">
        <v>37</v>
      </c>
      <c r="H463" t="s">
        <v>220</v>
      </c>
      <c r="I463" s="1">
        <v>1750.8727219999998</v>
      </c>
      <c r="J463" s="1">
        <v>14</v>
      </c>
      <c r="K463">
        <v>460</v>
      </c>
      <c r="L463" t="s">
        <v>25</v>
      </c>
      <c r="M463" s="2">
        <f>+Table3[[#This Row],[CHW]]/Table3[[#This Row],[Count of Airbill Number]]</f>
        <v>125.06233728571428</v>
      </c>
    </row>
    <row r="464" spans="2:13">
      <c r="B464" t="s">
        <v>20</v>
      </c>
      <c r="C464" t="s">
        <v>21</v>
      </c>
      <c r="D464" t="s">
        <v>22</v>
      </c>
      <c r="E464" t="s">
        <v>776</v>
      </c>
      <c r="F464" t="s">
        <v>776</v>
      </c>
      <c r="G464" t="s">
        <v>23</v>
      </c>
      <c r="H464" t="s">
        <v>83</v>
      </c>
      <c r="I464" s="1">
        <v>1737.7272420000013</v>
      </c>
      <c r="J464" s="1">
        <v>71</v>
      </c>
      <c r="K464">
        <v>461</v>
      </c>
      <c r="L464" t="s">
        <v>25</v>
      </c>
      <c r="M464" s="2">
        <f>+Table3[[#This Row],[CHW]]/Table3[[#This Row],[Count of Airbill Number]]</f>
        <v>24.475031577464808</v>
      </c>
    </row>
    <row r="465" spans="2:13">
      <c r="B465" t="s">
        <v>20</v>
      </c>
      <c r="C465" t="s">
        <v>21</v>
      </c>
      <c r="D465" t="s">
        <v>22</v>
      </c>
      <c r="E465" t="s">
        <v>778</v>
      </c>
      <c r="F465" t="s">
        <v>778</v>
      </c>
      <c r="G465" t="s">
        <v>113</v>
      </c>
      <c r="H465" t="s">
        <v>220</v>
      </c>
      <c r="I465" s="1">
        <v>1737.4999999999998</v>
      </c>
      <c r="J465" s="1">
        <v>5</v>
      </c>
      <c r="K465">
        <v>462</v>
      </c>
      <c r="L465" t="s">
        <v>25</v>
      </c>
      <c r="M465" s="2">
        <f>+Table3[[#This Row],[CHW]]/Table3[[#This Row],[Count of Airbill Number]]</f>
        <v>347.49999999999994</v>
      </c>
    </row>
    <row r="466" spans="2:13">
      <c r="B466" t="s">
        <v>20</v>
      </c>
      <c r="C466" t="s">
        <v>21</v>
      </c>
      <c r="D466" t="s">
        <v>22</v>
      </c>
      <c r="E466" t="s">
        <v>776</v>
      </c>
      <c r="F466" t="s">
        <v>776</v>
      </c>
      <c r="G466" t="s">
        <v>54</v>
      </c>
      <c r="H466" t="s">
        <v>40</v>
      </c>
      <c r="I466" s="1">
        <v>1735.9090530000024</v>
      </c>
      <c r="J466" s="1">
        <v>93</v>
      </c>
      <c r="K466">
        <v>463</v>
      </c>
      <c r="L466" t="s">
        <v>25</v>
      </c>
      <c r="M466" s="2">
        <f>+Table3[[#This Row],[CHW]]/Table3[[#This Row],[Count of Airbill Number]]</f>
        <v>18.665688741935508</v>
      </c>
    </row>
    <row r="467" spans="2:13">
      <c r="B467" t="s">
        <v>35</v>
      </c>
      <c r="C467" t="s">
        <v>21</v>
      </c>
      <c r="D467" t="s">
        <v>22</v>
      </c>
      <c r="E467" t="s">
        <v>776</v>
      </c>
      <c r="F467" t="s">
        <v>776</v>
      </c>
      <c r="G467" t="s">
        <v>37</v>
      </c>
      <c r="H467" t="s">
        <v>48</v>
      </c>
      <c r="I467" s="1">
        <v>1733.545387000001</v>
      </c>
      <c r="J467" s="1">
        <v>159</v>
      </c>
      <c r="K467">
        <v>464</v>
      </c>
      <c r="L467" t="s">
        <v>25</v>
      </c>
      <c r="M467" s="2">
        <f>+Table3[[#This Row],[CHW]]/Table3[[#This Row],[Count of Airbill Number]]</f>
        <v>10.902801176100635</v>
      </c>
    </row>
    <row r="468" spans="2:13">
      <c r="B468" t="s">
        <v>20</v>
      </c>
      <c r="C468" t="s">
        <v>21</v>
      </c>
      <c r="D468" t="s">
        <v>22</v>
      </c>
      <c r="E468" t="s">
        <v>776</v>
      </c>
      <c r="F468" t="s">
        <v>776</v>
      </c>
      <c r="G468" t="s">
        <v>23</v>
      </c>
      <c r="H468" t="s">
        <v>63</v>
      </c>
      <c r="I468" s="1">
        <v>1726.8181520000005</v>
      </c>
      <c r="J468" s="1">
        <v>69</v>
      </c>
      <c r="K468">
        <v>465</v>
      </c>
      <c r="L468" t="s">
        <v>25</v>
      </c>
      <c r="M468" s="2">
        <f>+Table3[[#This Row],[CHW]]/Table3[[#This Row],[Count of Airbill Number]]</f>
        <v>25.026350028985515</v>
      </c>
    </row>
    <row r="469" spans="2:13">
      <c r="B469" t="s">
        <v>30</v>
      </c>
      <c r="C469" t="s">
        <v>21</v>
      </c>
      <c r="D469" t="s">
        <v>22</v>
      </c>
      <c r="E469" t="s">
        <v>776</v>
      </c>
      <c r="F469" t="s">
        <v>776</v>
      </c>
      <c r="G469" t="s">
        <v>39</v>
      </c>
      <c r="H469" t="s">
        <v>53</v>
      </c>
      <c r="I469" s="1">
        <v>1724.545355000007</v>
      </c>
      <c r="J469" s="1">
        <v>271</v>
      </c>
      <c r="K469">
        <v>466</v>
      </c>
      <c r="L469" t="s">
        <v>25</v>
      </c>
      <c r="M469" s="2">
        <f>+Table3[[#This Row],[CHW]]/Table3[[#This Row],[Count of Airbill Number]]</f>
        <v>6.3636359963099887</v>
      </c>
    </row>
    <row r="470" spans="2:13">
      <c r="B470" t="s">
        <v>20</v>
      </c>
      <c r="C470" t="s">
        <v>21</v>
      </c>
      <c r="D470" t="s">
        <v>22</v>
      </c>
      <c r="E470" t="s">
        <v>776</v>
      </c>
      <c r="F470" t="s">
        <v>776</v>
      </c>
      <c r="G470" t="s">
        <v>47</v>
      </c>
      <c r="H470" t="s">
        <v>94</v>
      </c>
      <c r="I470" s="1">
        <v>1724.0908400000048</v>
      </c>
      <c r="J470" s="1">
        <v>147</v>
      </c>
      <c r="K470">
        <v>467</v>
      </c>
      <c r="L470" t="s">
        <v>25</v>
      </c>
      <c r="M470" s="2">
        <f>+Table3[[#This Row],[CHW]]/Table3[[#This Row],[Count of Airbill Number]]</f>
        <v>11.728509115646292</v>
      </c>
    </row>
    <row r="471" spans="2:13">
      <c r="B471" t="s">
        <v>35</v>
      </c>
      <c r="C471" t="s">
        <v>21</v>
      </c>
      <c r="D471" t="s">
        <v>36</v>
      </c>
      <c r="E471" t="s">
        <v>776</v>
      </c>
      <c r="F471" t="s">
        <v>778</v>
      </c>
      <c r="G471" t="s">
        <v>37</v>
      </c>
      <c r="H471" t="s">
        <v>90</v>
      </c>
      <c r="I471" s="1">
        <v>1711.8181810000001</v>
      </c>
      <c r="J471" s="1">
        <v>1</v>
      </c>
      <c r="K471">
        <v>468</v>
      </c>
      <c r="L471" t="s">
        <v>25</v>
      </c>
      <c r="M471" s="2">
        <f>+Table3[[#This Row],[CHW]]/Table3[[#This Row],[Count of Airbill Number]]</f>
        <v>1711.8181810000001</v>
      </c>
    </row>
    <row r="472" spans="2:13">
      <c r="B472" t="s">
        <v>20</v>
      </c>
      <c r="C472" t="s">
        <v>21</v>
      </c>
      <c r="D472" t="s">
        <v>22</v>
      </c>
      <c r="E472" t="s">
        <v>776</v>
      </c>
      <c r="F472" t="s">
        <v>776</v>
      </c>
      <c r="G472" t="s">
        <v>23</v>
      </c>
      <c r="H472" t="s">
        <v>41</v>
      </c>
      <c r="I472" s="1">
        <v>1704.5454180000017</v>
      </c>
      <c r="J472" s="1">
        <v>75</v>
      </c>
      <c r="K472">
        <v>469</v>
      </c>
      <c r="L472" t="s">
        <v>25</v>
      </c>
      <c r="M472" s="2">
        <f>+Table3[[#This Row],[CHW]]/Table3[[#This Row],[Count of Airbill Number]]</f>
        <v>22.727272240000023</v>
      </c>
    </row>
    <row r="473" spans="2:13">
      <c r="B473" t="s">
        <v>35</v>
      </c>
      <c r="C473" t="s">
        <v>21</v>
      </c>
      <c r="D473" t="s">
        <v>22</v>
      </c>
      <c r="E473" t="s">
        <v>776</v>
      </c>
      <c r="F473" t="s">
        <v>776</v>
      </c>
      <c r="G473" t="s">
        <v>45</v>
      </c>
      <c r="H473" t="s">
        <v>37</v>
      </c>
      <c r="I473" s="1">
        <v>1691.9998919999998</v>
      </c>
      <c r="J473" s="1">
        <v>235</v>
      </c>
      <c r="K473">
        <v>470</v>
      </c>
      <c r="L473" t="s">
        <v>25</v>
      </c>
      <c r="M473" s="2">
        <f>+Table3[[#This Row],[CHW]]/Table3[[#This Row],[Count of Airbill Number]]</f>
        <v>7.199999540425531</v>
      </c>
    </row>
    <row r="474" spans="2:13">
      <c r="B474" t="s">
        <v>35</v>
      </c>
      <c r="C474" t="s">
        <v>21</v>
      </c>
      <c r="D474" t="s">
        <v>22</v>
      </c>
      <c r="E474" t="s">
        <v>778</v>
      </c>
      <c r="F474" t="s">
        <v>777</v>
      </c>
      <c r="G474" t="s">
        <v>109</v>
      </c>
      <c r="H474" t="s">
        <v>106</v>
      </c>
      <c r="I474" s="1">
        <v>1690.7</v>
      </c>
      <c r="J474" s="1">
        <v>3</v>
      </c>
      <c r="K474">
        <v>471</v>
      </c>
      <c r="L474" t="s">
        <v>25</v>
      </c>
      <c r="M474" s="2">
        <f>+Table3[[#This Row],[CHW]]/Table3[[#This Row],[Count of Airbill Number]]</f>
        <v>563.56666666666672</v>
      </c>
    </row>
    <row r="475" spans="2:13">
      <c r="B475" t="s">
        <v>35</v>
      </c>
      <c r="C475" t="s">
        <v>21</v>
      </c>
      <c r="D475" t="s">
        <v>36</v>
      </c>
      <c r="E475" t="s">
        <v>776</v>
      </c>
      <c r="F475" t="s">
        <v>776</v>
      </c>
      <c r="G475" t="s">
        <v>23</v>
      </c>
      <c r="H475" t="s">
        <v>69</v>
      </c>
      <c r="I475" s="1">
        <v>1690</v>
      </c>
      <c r="J475" s="1">
        <v>1</v>
      </c>
      <c r="K475">
        <v>472</v>
      </c>
      <c r="L475" t="s">
        <v>25</v>
      </c>
      <c r="M475" s="2">
        <f>+Table3[[#This Row],[CHW]]/Table3[[#This Row],[Count of Airbill Number]]</f>
        <v>1690</v>
      </c>
    </row>
    <row r="476" spans="2:13">
      <c r="B476" t="s">
        <v>35</v>
      </c>
      <c r="C476" t="s">
        <v>21</v>
      </c>
      <c r="D476" t="s">
        <v>36</v>
      </c>
      <c r="E476" t="s">
        <v>776</v>
      </c>
      <c r="F476" t="s">
        <v>776</v>
      </c>
      <c r="G476" t="s">
        <v>37</v>
      </c>
      <c r="H476" t="s">
        <v>123</v>
      </c>
      <c r="I476" s="1">
        <v>1683.5181760000003</v>
      </c>
      <c r="J476" s="1">
        <v>22</v>
      </c>
      <c r="K476">
        <v>473</v>
      </c>
      <c r="L476" t="s">
        <v>25</v>
      </c>
      <c r="M476" s="2">
        <f>+Table3[[#This Row],[CHW]]/Table3[[#This Row],[Count of Airbill Number]]</f>
        <v>76.523553454545464</v>
      </c>
    </row>
    <row r="477" spans="2:13">
      <c r="B477" t="s">
        <v>30</v>
      </c>
      <c r="C477" t="s">
        <v>21</v>
      </c>
      <c r="D477" t="s">
        <v>22</v>
      </c>
      <c r="E477" t="s">
        <v>776</v>
      </c>
      <c r="F477" t="s">
        <v>776</v>
      </c>
      <c r="G477" t="s">
        <v>31</v>
      </c>
      <c r="H477" t="s">
        <v>89</v>
      </c>
      <c r="I477" s="1">
        <v>1678.9089890000041</v>
      </c>
      <c r="J477" s="1">
        <v>202</v>
      </c>
      <c r="K477">
        <v>474</v>
      </c>
      <c r="L477" t="s">
        <v>25</v>
      </c>
      <c r="M477" s="2">
        <f>+Table3[[#This Row],[CHW]]/Table3[[#This Row],[Count of Airbill Number]]</f>
        <v>8.3114306386138814</v>
      </c>
    </row>
    <row r="478" spans="2:13">
      <c r="B478" t="s">
        <v>20</v>
      </c>
      <c r="C478" t="s">
        <v>21</v>
      </c>
      <c r="D478" t="s">
        <v>22</v>
      </c>
      <c r="E478" t="s">
        <v>778</v>
      </c>
      <c r="F478" t="s">
        <v>778</v>
      </c>
      <c r="G478" t="s">
        <v>134</v>
      </c>
      <c r="H478" t="s">
        <v>171</v>
      </c>
      <c r="I478" s="1">
        <v>1673.4</v>
      </c>
      <c r="J478" s="1">
        <v>1</v>
      </c>
      <c r="K478">
        <v>475</v>
      </c>
      <c r="L478" t="s">
        <v>25</v>
      </c>
      <c r="M478" s="2">
        <f>+Table3[[#This Row],[CHW]]/Table3[[#This Row],[Count of Airbill Number]]</f>
        <v>1673.4</v>
      </c>
    </row>
    <row r="479" spans="2:13">
      <c r="B479" t="s">
        <v>20</v>
      </c>
      <c r="C479" t="s">
        <v>21</v>
      </c>
      <c r="D479" t="s">
        <v>22</v>
      </c>
      <c r="E479" t="s">
        <v>777</v>
      </c>
      <c r="F479" t="s">
        <v>778</v>
      </c>
      <c r="G479" t="s">
        <v>110</v>
      </c>
      <c r="H479" t="s">
        <v>134</v>
      </c>
      <c r="I479" s="1">
        <v>1673.4</v>
      </c>
      <c r="J479" s="1">
        <v>1</v>
      </c>
      <c r="K479">
        <v>476</v>
      </c>
      <c r="L479" t="s">
        <v>25</v>
      </c>
      <c r="M479" s="2">
        <f>+Table3[[#This Row],[CHW]]/Table3[[#This Row],[Count of Airbill Number]]</f>
        <v>1673.4</v>
      </c>
    </row>
    <row r="480" spans="2:13">
      <c r="B480" t="s">
        <v>20</v>
      </c>
      <c r="C480" t="s">
        <v>21</v>
      </c>
      <c r="D480" t="s">
        <v>36</v>
      </c>
      <c r="E480" t="s">
        <v>776</v>
      </c>
      <c r="F480" t="s">
        <v>776</v>
      </c>
      <c r="G480" t="s">
        <v>39</v>
      </c>
      <c r="H480" t="s">
        <v>66</v>
      </c>
      <c r="I480" s="1">
        <v>1646.3181810000005</v>
      </c>
      <c r="J480" s="1">
        <v>51</v>
      </c>
      <c r="K480">
        <v>477</v>
      </c>
      <c r="L480" t="s">
        <v>25</v>
      </c>
      <c r="M480" s="2">
        <f>+Table3[[#This Row],[CHW]]/Table3[[#This Row],[Count of Airbill Number]]</f>
        <v>32.280748647058836</v>
      </c>
    </row>
    <row r="481" spans="2:13">
      <c r="B481" t="s">
        <v>28</v>
      </c>
      <c r="C481" t="s">
        <v>21</v>
      </c>
      <c r="D481" t="s">
        <v>22</v>
      </c>
      <c r="E481" t="s">
        <v>776</v>
      </c>
      <c r="F481" t="s">
        <v>777</v>
      </c>
      <c r="G481" t="s">
        <v>23</v>
      </c>
      <c r="H481" t="s">
        <v>26</v>
      </c>
      <c r="I481" s="1">
        <v>1644.0909080000001</v>
      </c>
      <c r="J481" s="1">
        <v>4</v>
      </c>
      <c r="K481">
        <v>478</v>
      </c>
      <c r="L481" t="s">
        <v>25</v>
      </c>
      <c r="M481" s="2">
        <f>+Table3[[#This Row],[CHW]]/Table3[[#This Row],[Count of Airbill Number]]</f>
        <v>411.02272700000003</v>
      </c>
    </row>
    <row r="482" spans="2:13">
      <c r="B482" t="s">
        <v>20</v>
      </c>
      <c r="C482" t="s">
        <v>21</v>
      </c>
      <c r="D482" t="s">
        <v>22</v>
      </c>
      <c r="E482" t="s">
        <v>776</v>
      </c>
      <c r="F482" t="s">
        <v>776</v>
      </c>
      <c r="G482" t="s">
        <v>94</v>
      </c>
      <c r="H482" t="s">
        <v>41</v>
      </c>
      <c r="I482" s="1">
        <v>1636.7090880000001</v>
      </c>
      <c r="J482" s="1">
        <v>5</v>
      </c>
      <c r="K482">
        <v>479</v>
      </c>
      <c r="L482" t="s">
        <v>25</v>
      </c>
      <c r="M482" s="2">
        <f>+Table3[[#This Row],[CHW]]/Table3[[#This Row],[Count of Airbill Number]]</f>
        <v>327.34181760000001</v>
      </c>
    </row>
    <row r="483" spans="2:13">
      <c r="B483" t="s">
        <v>35</v>
      </c>
      <c r="C483" t="s">
        <v>21</v>
      </c>
      <c r="D483" t="s">
        <v>36</v>
      </c>
      <c r="E483" t="s">
        <v>776</v>
      </c>
      <c r="F483" t="s">
        <v>776</v>
      </c>
      <c r="G483" t="s">
        <v>40</v>
      </c>
      <c r="H483" t="s">
        <v>69</v>
      </c>
      <c r="I483" s="1">
        <v>1616.8181810000001</v>
      </c>
      <c r="J483" s="1">
        <v>2</v>
      </c>
      <c r="K483">
        <v>480</v>
      </c>
      <c r="L483" t="s">
        <v>25</v>
      </c>
      <c r="M483" s="2">
        <f>+Table3[[#This Row],[CHW]]/Table3[[#This Row],[Count of Airbill Number]]</f>
        <v>808.40909050000005</v>
      </c>
    </row>
    <row r="484" spans="2:13">
      <c r="B484" t="s">
        <v>20</v>
      </c>
      <c r="C484" t="s">
        <v>21</v>
      </c>
      <c r="D484" t="s">
        <v>22</v>
      </c>
      <c r="E484" t="s">
        <v>776</v>
      </c>
      <c r="F484" t="s">
        <v>776</v>
      </c>
      <c r="G484" t="s">
        <v>103</v>
      </c>
      <c r="H484" t="s">
        <v>23</v>
      </c>
      <c r="I484" s="1">
        <v>1616.3635840000011</v>
      </c>
      <c r="J484" s="1">
        <v>103</v>
      </c>
      <c r="K484">
        <v>481</v>
      </c>
      <c r="L484" t="s">
        <v>25</v>
      </c>
      <c r="M484" s="2">
        <f>+Table3[[#This Row],[CHW]]/Table3[[#This Row],[Count of Airbill Number]]</f>
        <v>15.692850330097098</v>
      </c>
    </row>
    <row r="485" spans="2:13">
      <c r="B485" t="s">
        <v>20</v>
      </c>
      <c r="C485" t="s">
        <v>21</v>
      </c>
      <c r="D485" t="s">
        <v>22</v>
      </c>
      <c r="E485" t="s">
        <v>778</v>
      </c>
      <c r="F485" t="s">
        <v>776</v>
      </c>
      <c r="G485" t="s">
        <v>113</v>
      </c>
      <c r="H485" t="s">
        <v>39</v>
      </c>
      <c r="I485" s="1">
        <v>1615.50909</v>
      </c>
      <c r="J485" s="1">
        <v>23</v>
      </c>
      <c r="K485">
        <v>482</v>
      </c>
      <c r="L485" t="s">
        <v>25</v>
      </c>
      <c r="M485" s="2">
        <f>+Table3[[#This Row],[CHW]]/Table3[[#This Row],[Count of Airbill Number]]</f>
        <v>70.23952565217391</v>
      </c>
    </row>
    <row r="486" spans="2:13">
      <c r="B486" t="s">
        <v>28</v>
      </c>
      <c r="C486" t="s">
        <v>21</v>
      </c>
      <c r="D486" t="s">
        <v>22</v>
      </c>
      <c r="E486" t="s">
        <v>778</v>
      </c>
      <c r="F486" t="s">
        <v>778</v>
      </c>
      <c r="G486" t="s">
        <v>86</v>
      </c>
      <c r="H486" t="s">
        <v>99</v>
      </c>
      <c r="I486" s="1">
        <v>1609.1272719999999</v>
      </c>
      <c r="J486" s="1">
        <v>113</v>
      </c>
      <c r="K486">
        <v>483</v>
      </c>
      <c r="L486" t="s">
        <v>25</v>
      </c>
      <c r="M486" s="2">
        <f>+Table3[[#This Row],[CHW]]/Table3[[#This Row],[Count of Airbill Number]]</f>
        <v>14.2400643539823</v>
      </c>
    </row>
    <row r="487" spans="2:13">
      <c r="B487" t="s">
        <v>30</v>
      </c>
      <c r="C487" t="s">
        <v>21</v>
      </c>
      <c r="D487" t="s">
        <v>22</v>
      </c>
      <c r="E487" t="s">
        <v>776</v>
      </c>
      <c r="F487" t="s">
        <v>776</v>
      </c>
      <c r="G487" t="s">
        <v>31</v>
      </c>
      <c r="H487" t="s">
        <v>83</v>
      </c>
      <c r="I487" s="1">
        <v>1605.9998790000036</v>
      </c>
      <c r="J487" s="1">
        <v>197</v>
      </c>
      <c r="K487">
        <v>484</v>
      </c>
      <c r="L487" t="s">
        <v>25</v>
      </c>
      <c r="M487" s="2">
        <f>+Table3[[#This Row],[CHW]]/Table3[[#This Row],[Count of Airbill Number]]</f>
        <v>8.1522836497462112</v>
      </c>
    </row>
    <row r="488" spans="2:13">
      <c r="B488" t="s">
        <v>28</v>
      </c>
      <c r="C488" t="s">
        <v>21</v>
      </c>
      <c r="D488" t="s">
        <v>36</v>
      </c>
      <c r="E488" t="s">
        <v>776</v>
      </c>
      <c r="F488" t="s">
        <v>778</v>
      </c>
      <c r="G488" t="s">
        <v>37</v>
      </c>
      <c r="H488" t="s">
        <v>81</v>
      </c>
      <c r="I488" s="1">
        <v>1597.1726820000026</v>
      </c>
      <c r="J488" s="1">
        <v>117</v>
      </c>
      <c r="K488">
        <v>485</v>
      </c>
      <c r="L488" t="s">
        <v>25</v>
      </c>
      <c r="M488" s="2">
        <f>+Table3[[#This Row],[CHW]]/Table3[[#This Row],[Count of Airbill Number]]</f>
        <v>13.651048564102586</v>
      </c>
    </row>
    <row r="489" spans="2:13">
      <c r="B489" t="s">
        <v>20</v>
      </c>
      <c r="C489" t="s">
        <v>21</v>
      </c>
      <c r="D489" t="s">
        <v>22</v>
      </c>
      <c r="E489" t="s">
        <v>776</v>
      </c>
      <c r="F489" t="s">
        <v>776</v>
      </c>
      <c r="G489" t="s">
        <v>23</v>
      </c>
      <c r="H489" t="s">
        <v>132</v>
      </c>
      <c r="I489" s="1">
        <v>1594.9999720000008</v>
      </c>
      <c r="J489" s="1">
        <v>73</v>
      </c>
      <c r="K489">
        <v>486</v>
      </c>
      <c r="L489" t="s">
        <v>25</v>
      </c>
      <c r="M489" s="2">
        <f>+Table3[[#This Row],[CHW]]/Table3[[#This Row],[Count of Airbill Number]]</f>
        <v>21.849314684931517</v>
      </c>
    </row>
    <row r="490" spans="2:13">
      <c r="B490" t="s">
        <v>20</v>
      </c>
      <c r="C490" t="s">
        <v>21</v>
      </c>
      <c r="D490" t="s">
        <v>22</v>
      </c>
      <c r="E490" t="s">
        <v>776</v>
      </c>
      <c r="F490" t="s">
        <v>776</v>
      </c>
      <c r="G490" t="s">
        <v>68</v>
      </c>
      <c r="H490" t="s">
        <v>45</v>
      </c>
      <c r="I490" s="1">
        <v>1591.2454060000025</v>
      </c>
      <c r="J490" s="1">
        <v>156</v>
      </c>
      <c r="K490">
        <v>487</v>
      </c>
      <c r="L490" t="s">
        <v>25</v>
      </c>
      <c r="M490" s="2">
        <f>+Table3[[#This Row],[CHW]]/Table3[[#This Row],[Count of Airbill Number]]</f>
        <v>10.200291064102581</v>
      </c>
    </row>
    <row r="491" spans="2:13">
      <c r="B491" t="s">
        <v>28</v>
      </c>
      <c r="C491" t="s">
        <v>21</v>
      </c>
      <c r="D491" t="s">
        <v>22</v>
      </c>
      <c r="E491" t="s">
        <v>778</v>
      </c>
      <c r="F491" t="s">
        <v>776</v>
      </c>
      <c r="G491" t="s">
        <v>51</v>
      </c>
      <c r="H491" t="s">
        <v>59</v>
      </c>
      <c r="I491" s="1">
        <v>1584.099999</v>
      </c>
      <c r="J491" s="1">
        <v>6</v>
      </c>
      <c r="K491">
        <v>488</v>
      </c>
      <c r="L491" t="s">
        <v>25</v>
      </c>
      <c r="M491" s="2">
        <f>+Table3[[#This Row],[CHW]]/Table3[[#This Row],[Count of Airbill Number]]</f>
        <v>264.01666649999999</v>
      </c>
    </row>
    <row r="492" spans="2:13">
      <c r="B492" t="s">
        <v>20</v>
      </c>
      <c r="C492" t="s">
        <v>21</v>
      </c>
      <c r="D492" t="s">
        <v>22</v>
      </c>
      <c r="E492" t="s">
        <v>778</v>
      </c>
      <c r="F492" t="s">
        <v>777</v>
      </c>
      <c r="G492" t="s">
        <v>109</v>
      </c>
      <c r="H492" t="s">
        <v>38</v>
      </c>
      <c r="I492" s="1">
        <v>1583.3</v>
      </c>
      <c r="J492" s="1">
        <v>31</v>
      </c>
      <c r="K492">
        <v>489</v>
      </c>
      <c r="L492" t="s">
        <v>25</v>
      </c>
      <c r="M492" s="2">
        <f>+Table3[[#This Row],[CHW]]/Table3[[#This Row],[Count of Airbill Number]]</f>
        <v>51.074193548387093</v>
      </c>
    </row>
    <row r="493" spans="2:13">
      <c r="B493" t="s">
        <v>35</v>
      </c>
      <c r="C493" t="s">
        <v>21</v>
      </c>
      <c r="D493" t="s">
        <v>22</v>
      </c>
      <c r="E493" t="s">
        <v>778</v>
      </c>
      <c r="F493" t="s">
        <v>777</v>
      </c>
      <c r="G493" t="s">
        <v>113</v>
      </c>
      <c r="H493" t="s">
        <v>26</v>
      </c>
      <c r="I493" s="1">
        <v>1580.8</v>
      </c>
      <c r="J493" s="1">
        <v>1</v>
      </c>
      <c r="K493">
        <v>490</v>
      </c>
      <c r="L493" t="s">
        <v>25</v>
      </c>
      <c r="M493" s="2">
        <f>+Table3[[#This Row],[CHW]]/Table3[[#This Row],[Count of Airbill Number]]</f>
        <v>1580.8</v>
      </c>
    </row>
    <row r="494" spans="2:13">
      <c r="B494" t="s">
        <v>35</v>
      </c>
      <c r="C494" t="s">
        <v>21</v>
      </c>
      <c r="D494" t="s">
        <v>22</v>
      </c>
      <c r="E494" t="s">
        <v>777</v>
      </c>
      <c r="F494" t="s">
        <v>777</v>
      </c>
      <c r="G494" t="s">
        <v>26</v>
      </c>
      <c r="H494" t="s">
        <v>55</v>
      </c>
      <c r="I494" s="1">
        <v>1580.8</v>
      </c>
      <c r="J494" s="1">
        <v>1</v>
      </c>
      <c r="K494">
        <v>491</v>
      </c>
      <c r="L494" t="s">
        <v>25</v>
      </c>
      <c r="M494" s="2">
        <f>+Table3[[#This Row],[CHW]]/Table3[[#This Row],[Count of Airbill Number]]</f>
        <v>1580.8</v>
      </c>
    </row>
    <row r="495" spans="2:13">
      <c r="B495" t="s">
        <v>30</v>
      </c>
      <c r="C495" t="s">
        <v>21</v>
      </c>
      <c r="D495" t="s">
        <v>22</v>
      </c>
      <c r="E495" t="s">
        <v>776</v>
      </c>
      <c r="F495" t="s">
        <v>776</v>
      </c>
      <c r="G495" t="s">
        <v>31</v>
      </c>
      <c r="H495" t="s">
        <v>63</v>
      </c>
      <c r="I495" s="1">
        <v>1569.4271640000072</v>
      </c>
      <c r="J495" s="1">
        <v>205</v>
      </c>
      <c r="K495">
        <v>492</v>
      </c>
      <c r="L495" t="s">
        <v>25</v>
      </c>
      <c r="M495" s="2">
        <f>+Table3[[#This Row],[CHW]]/Table3[[#This Row],[Count of Airbill Number]]</f>
        <v>7.6557422634146697</v>
      </c>
    </row>
    <row r="496" spans="2:13">
      <c r="B496" t="s">
        <v>35</v>
      </c>
      <c r="C496" t="s">
        <v>21</v>
      </c>
      <c r="D496" t="s">
        <v>22</v>
      </c>
      <c r="E496" t="s">
        <v>776</v>
      </c>
      <c r="F496" t="s">
        <v>776</v>
      </c>
      <c r="G496" t="s">
        <v>45</v>
      </c>
      <c r="H496" t="s">
        <v>169</v>
      </c>
      <c r="I496" s="1">
        <v>1556.3636170000004</v>
      </c>
      <c r="J496" s="1">
        <v>35</v>
      </c>
      <c r="K496">
        <v>493</v>
      </c>
      <c r="L496" t="s">
        <v>25</v>
      </c>
      <c r="M496" s="2">
        <f>+Table3[[#This Row],[CHW]]/Table3[[#This Row],[Count of Airbill Number]]</f>
        <v>44.467531914285729</v>
      </c>
    </row>
    <row r="497" spans="2:13">
      <c r="B497" t="s">
        <v>28</v>
      </c>
      <c r="C497" t="s">
        <v>21</v>
      </c>
      <c r="D497" t="s">
        <v>22</v>
      </c>
      <c r="E497" t="s">
        <v>777</v>
      </c>
      <c r="F497" t="s">
        <v>778</v>
      </c>
      <c r="G497" t="s">
        <v>114</v>
      </c>
      <c r="H497" t="s">
        <v>124</v>
      </c>
      <c r="I497" s="1">
        <v>1539</v>
      </c>
      <c r="J497" s="1">
        <v>1</v>
      </c>
      <c r="K497">
        <v>494</v>
      </c>
      <c r="L497" t="s">
        <v>25</v>
      </c>
      <c r="M497" s="2">
        <f>+Table3[[#This Row],[CHW]]/Table3[[#This Row],[Count of Airbill Number]]</f>
        <v>1539</v>
      </c>
    </row>
    <row r="498" spans="2:13">
      <c r="B498" t="s">
        <v>20</v>
      </c>
      <c r="C498" t="s">
        <v>21</v>
      </c>
      <c r="D498" t="s">
        <v>22</v>
      </c>
      <c r="E498" t="s">
        <v>776</v>
      </c>
      <c r="F498" t="s">
        <v>776</v>
      </c>
      <c r="G498" t="s">
        <v>48</v>
      </c>
      <c r="H498" t="s">
        <v>105</v>
      </c>
      <c r="I498" s="1">
        <v>1533.6363040000019</v>
      </c>
      <c r="J498" s="1">
        <v>133</v>
      </c>
      <c r="K498">
        <v>495</v>
      </c>
      <c r="L498" t="s">
        <v>25</v>
      </c>
      <c r="M498" s="2">
        <f>+Table3[[#This Row],[CHW]]/Table3[[#This Row],[Count of Airbill Number]]</f>
        <v>11.531100030075203</v>
      </c>
    </row>
    <row r="499" spans="2:13">
      <c r="B499" t="s">
        <v>35</v>
      </c>
      <c r="C499" t="s">
        <v>21</v>
      </c>
      <c r="D499" t="s">
        <v>22</v>
      </c>
      <c r="E499" t="s">
        <v>776</v>
      </c>
      <c r="F499" t="s">
        <v>778</v>
      </c>
      <c r="G499" t="s">
        <v>40</v>
      </c>
      <c r="H499" t="s">
        <v>86</v>
      </c>
      <c r="I499" s="1">
        <v>1531.0181809999999</v>
      </c>
      <c r="J499" s="1">
        <v>3</v>
      </c>
      <c r="K499">
        <v>496</v>
      </c>
      <c r="L499" t="s">
        <v>25</v>
      </c>
      <c r="M499" s="2">
        <f>+Table3[[#This Row],[CHW]]/Table3[[#This Row],[Count of Airbill Number]]</f>
        <v>510.33939366666664</v>
      </c>
    </row>
    <row r="500" spans="2:13">
      <c r="B500" t="s">
        <v>28</v>
      </c>
      <c r="C500" t="s">
        <v>21</v>
      </c>
      <c r="D500" t="s">
        <v>36</v>
      </c>
      <c r="E500" t="s">
        <v>778</v>
      </c>
      <c r="F500" t="s">
        <v>777</v>
      </c>
      <c r="G500" t="s">
        <v>109</v>
      </c>
      <c r="H500" t="s">
        <v>230</v>
      </c>
      <c r="I500" s="1">
        <v>1526.4</v>
      </c>
      <c r="J500" s="1">
        <v>2</v>
      </c>
      <c r="K500">
        <v>497</v>
      </c>
      <c r="L500" t="s">
        <v>25</v>
      </c>
      <c r="M500" s="2">
        <f>+Table3[[#This Row],[CHW]]/Table3[[#This Row],[Count of Airbill Number]]</f>
        <v>763.2</v>
      </c>
    </row>
    <row r="501" spans="2:13">
      <c r="B501" t="s">
        <v>20</v>
      </c>
      <c r="C501" t="s">
        <v>21</v>
      </c>
      <c r="D501" t="s">
        <v>22</v>
      </c>
      <c r="E501" t="s">
        <v>776</v>
      </c>
      <c r="F501" t="s">
        <v>776</v>
      </c>
      <c r="G501" t="s">
        <v>23</v>
      </c>
      <c r="H501" t="s">
        <v>76</v>
      </c>
      <c r="I501" s="1">
        <v>1525.9090760000011</v>
      </c>
      <c r="J501" s="1">
        <v>59</v>
      </c>
      <c r="K501">
        <v>498</v>
      </c>
      <c r="L501" t="s">
        <v>25</v>
      </c>
      <c r="M501" s="2">
        <f>+Table3[[#This Row],[CHW]]/Table3[[#This Row],[Count of Airbill Number]]</f>
        <v>25.862865694915271</v>
      </c>
    </row>
    <row r="502" spans="2:13">
      <c r="B502" t="s">
        <v>20</v>
      </c>
      <c r="C502" t="s">
        <v>21</v>
      </c>
      <c r="D502" t="s">
        <v>22</v>
      </c>
      <c r="E502" t="s">
        <v>778</v>
      </c>
      <c r="F502" t="s">
        <v>776</v>
      </c>
      <c r="G502" t="s">
        <v>113</v>
      </c>
      <c r="H502" t="s">
        <v>37</v>
      </c>
      <c r="I502" s="1">
        <v>1508.5727270000002</v>
      </c>
      <c r="J502" s="1">
        <v>10</v>
      </c>
      <c r="K502">
        <v>499</v>
      </c>
      <c r="L502" t="s">
        <v>25</v>
      </c>
      <c r="M502" s="2">
        <f>+Table3[[#This Row],[CHW]]/Table3[[#This Row],[Count of Airbill Number]]</f>
        <v>150.85727270000001</v>
      </c>
    </row>
    <row r="503" spans="2:13">
      <c r="B503" t="s">
        <v>35</v>
      </c>
      <c r="C503" t="s">
        <v>21</v>
      </c>
      <c r="D503" t="s">
        <v>22</v>
      </c>
      <c r="E503" t="s">
        <v>776</v>
      </c>
      <c r="F503" t="s">
        <v>776</v>
      </c>
      <c r="G503" t="s">
        <v>66</v>
      </c>
      <c r="H503" t="s">
        <v>85</v>
      </c>
      <c r="I503" s="1">
        <v>1507.272727</v>
      </c>
      <c r="J503" s="1">
        <v>2</v>
      </c>
      <c r="K503">
        <v>500</v>
      </c>
      <c r="L503" t="s">
        <v>25</v>
      </c>
      <c r="M503" s="2">
        <f>+Table3[[#This Row],[CHW]]/Table3[[#This Row],[Count of Airbill Number]]</f>
        <v>753.63636350000002</v>
      </c>
    </row>
    <row r="504" spans="2:13">
      <c r="B504" t="s">
        <v>35</v>
      </c>
      <c r="C504" t="s">
        <v>21</v>
      </c>
      <c r="D504" t="s">
        <v>22</v>
      </c>
      <c r="E504" t="s">
        <v>778</v>
      </c>
      <c r="F504" t="s">
        <v>778</v>
      </c>
      <c r="G504" t="s">
        <v>113</v>
      </c>
      <c r="H504" t="s">
        <v>135</v>
      </c>
      <c r="I504" s="1">
        <v>1506.5636360000001</v>
      </c>
      <c r="J504" s="1">
        <v>3</v>
      </c>
      <c r="K504">
        <v>501</v>
      </c>
      <c r="L504" t="s">
        <v>25</v>
      </c>
      <c r="M504" s="2">
        <f>+Table3[[#This Row],[CHW]]/Table3[[#This Row],[Count of Airbill Number]]</f>
        <v>502.18787866666668</v>
      </c>
    </row>
    <row r="505" spans="2:13">
      <c r="B505" t="s">
        <v>28</v>
      </c>
      <c r="C505" t="s">
        <v>21</v>
      </c>
      <c r="D505" t="s">
        <v>22</v>
      </c>
      <c r="E505" t="s">
        <v>778</v>
      </c>
      <c r="F505" t="s">
        <v>776</v>
      </c>
      <c r="G505" t="s">
        <v>150</v>
      </c>
      <c r="H505" t="s">
        <v>23</v>
      </c>
      <c r="I505" s="1">
        <v>1505.7727239999999</v>
      </c>
      <c r="J505" s="1">
        <v>33</v>
      </c>
      <c r="K505">
        <v>502</v>
      </c>
      <c r="L505" t="s">
        <v>25</v>
      </c>
      <c r="M505" s="2">
        <f>+Table3[[#This Row],[CHW]]/Table3[[#This Row],[Count of Airbill Number]]</f>
        <v>45.629476484848482</v>
      </c>
    </row>
    <row r="506" spans="2:13">
      <c r="B506" t="s">
        <v>20</v>
      </c>
      <c r="C506" t="s">
        <v>21</v>
      </c>
      <c r="D506" t="s">
        <v>22</v>
      </c>
      <c r="E506" t="s">
        <v>776</v>
      </c>
      <c r="F506" t="s">
        <v>776</v>
      </c>
      <c r="G506" t="s">
        <v>45</v>
      </c>
      <c r="H506" t="s">
        <v>84</v>
      </c>
      <c r="I506" s="1">
        <v>1500.9090690000012</v>
      </c>
      <c r="J506" s="1">
        <v>42</v>
      </c>
      <c r="K506">
        <v>503</v>
      </c>
      <c r="L506" t="s">
        <v>25</v>
      </c>
      <c r="M506" s="2">
        <f>+Table3[[#This Row],[CHW]]/Table3[[#This Row],[Count of Airbill Number]]</f>
        <v>35.735930214285744</v>
      </c>
    </row>
    <row r="507" spans="2:13">
      <c r="B507" t="s">
        <v>20</v>
      </c>
      <c r="C507" t="s">
        <v>21</v>
      </c>
      <c r="D507" t="s">
        <v>22</v>
      </c>
      <c r="E507" t="s">
        <v>778</v>
      </c>
      <c r="F507" t="s">
        <v>778</v>
      </c>
      <c r="G507" t="s">
        <v>113</v>
      </c>
      <c r="H507" t="s">
        <v>109</v>
      </c>
      <c r="I507" s="1">
        <v>1499.2</v>
      </c>
      <c r="J507" s="1">
        <v>24</v>
      </c>
      <c r="K507">
        <v>504</v>
      </c>
      <c r="L507" t="s">
        <v>25</v>
      </c>
      <c r="M507" s="2">
        <f>+Table3[[#This Row],[CHW]]/Table3[[#This Row],[Count of Airbill Number]]</f>
        <v>62.466666666666669</v>
      </c>
    </row>
    <row r="508" spans="2:13">
      <c r="B508" t="s">
        <v>35</v>
      </c>
      <c r="C508" t="s">
        <v>21</v>
      </c>
      <c r="D508" t="s">
        <v>22</v>
      </c>
      <c r="E508" t="s">
        <v>778</v>
      </c>
      <c r="F508" t="s">
        <v>777</v>
      </c>
      <c r="G508" t="s">
        <v>113</v>
      </c>
      <c r="H508" t="s">
        <v>230</v>
      </c>
      <c r="I508" s="1">
        <v>1498.3</v>
      </c>
      <c r="J508" s="1">
        <v>1</v>
      </c>
      <c r="K508">
        <v>505</v>
      </c>
      <c r="L508" t="s">
        <v>25</v>
      </c>
      <c r="M508" s="2">
        <f>+Table3[[#This Row],[CHW]]/Table3[[#This Row],[Count of Airbill Number]]</f>
        <v>1498.3</v>
      </c>
    </row>
    <row r="509" spans="2:13">
      <c r="B509" t="s">
        <v>35</v>
      </c>
      <c r="C509" t="s">
        <v>21</v>
      </c>
      <c r="D509" t="s">
        <v>22</v>
      </c>
      <c r="E509" t="s">
        <v>777</v>
      </c>
      <c r="F509" t="s">
        <v>777</v>
      </c>
      <c r="G509" t="s">
        <v>230</v>
      </c>
      <c r="H509" t="s">
        <v>106</v>
      </c>
      <c r="I509" s="1">
        <v>1498.3</v>
      </c>
      <c r="J509" s="1">
        <v>1</v>
      </c>
      <c r="K509">
        <v>506</v>
      </c>
      <c r="L509" t="s">
        <v>25</v>
      </c>
      <c r="M509" s="2">
        <f>+Table3[[#This Row],[CHW]]/Table3[[#This Row],[Count of Airbill Number]]</f>
        <v>1498.3</v>
      </c>
    </row>
    <row r="510" spans="2:13">
      <c r="B510" t="s">
        <v>35</v>
      </c>
      <c r="C510" t="s">
        <v>21</v>
      </c>
      <c r="D510" t="s">
        <v>36</v>
      </c>
      <c r="E510" t="s">
        <v>777</v>
      </c>
      <c r="F510" t="s">
        <v>777</v>
      </c>
      <c r="G510" t="s">
        <v>26</v>
      </c>
      <c r="H510" t="s">
        <v>97</v>
      </c>
      <c r="I510" s="1">
        <v>1497</v>
      </c>
      <c r="J510" s="1">
        <v>8</v>
      </c>
      <c r="K510">
        <v>507</v>
      </c>
      <c r="L510" t="s">
        <v>25</v>
      </c>
      <c r="M510" s="2">
        <f>+Table3[[#This Row],[CHW]]/Table3[[#This Row],[Count of Airbill Number]]</f>
        <v>187.125</v>
      </c>
    </row>
    <row r="511" spans="2:13">
      <c r="B511" t="s">
        <v>35</v>
      </c>
      <c r="C511" t="s">
        <v>21</v>
      </c>
      <c r="D511" t="s">
        <v>36</v>
      </c>
      <c r="E511" t="s">
        <v>777</v>
      </c>
      <c r="F511" t="s">
        <v>776</v>
      </c>
      <c r="G511" t="s">
        <v>97</v>
      </c>
      <c r="H511" t="s">
        <v>49</v>
      </c>
      <c r="I511" s="1">
        <v>1497</v>
      </c>
      <c r="J511" s="1">
        <v>8</v>
      </c>
      <c r="K511">
        <v>508</v>
      </c>
      <c r="L511" t="s">
        <v>25</v>
      </c>
      <c r="M511" s="2">
        <f>+Table3[[#This Row],[CHW]]/Table3[[#This Row],[Count of Airbill Number]]</f>
        <v>187.125</v>
      </c>
    </row>
    <row r="512" spans="2:13">
      <c r="B512" t="s">
        <v>28</v>
      </c>
      <c r="C512" t="s">
        <v>21</v>
      </c>
      <c r="D512" t="s">
        <v>22</v>
      </c>
      <c r="E512" t="s">
        <v>778</v>
      </c>
      <c r="F512" t="s">
        <v>776</v>
      </c>
      <c r="G512" t="s">
        <v>113</v>
      </c>
      <c r="H512" t="s">
        <v>37</v>
      </c>
      <c r="I512" s="1">
        <v>1494.1</v>
      </c>
      <c r="J512" s="1">
        <v>3</v>
      </c>
      <c r="K512">
        <v>509</v>
      </c>
      <c r="L512" t="s">
        <v>25</v>
      </c>
      <c r="M512" s="2">
        <f>+Table3[[#This Row],[CHW]]/Table3[[#This Row],[Count of Airbill Number]]</f>
        <v>498.0333333333333</v>
      </c>
    </row>
    <row r="513" spans="2:13">
      <c r="B513" t="s">
        <v>28</v>
      </c>
      <c r="C513" t="s">
        <v>21</v>
      </c>
      <c r="D513" t="s">
        <v>22</v>
      </c>
      <c r="E513" t="s">
        <v>778</v>
      </c>
      <c r="F513" t="s">
        <v>776</v>
      </c>
      <c r="G513" t="s">
        <v>51</v>
      </c>
      <c r="H513" t="s">
        <v>50</v>
      </c>
      <c r="I513" s="1">
        <v>1483.0090889999999</v>
      </c>
      <c r="J513" s="1">
        <v>17</v>
      </c>
      <c r="K513">
        <v>510</v>
      </c>
      <c r="L513" t="s">
        <v>25</v>
      </c>
      <c r="M513" s="2">
        <f>+Table3[[#This Row],[CHW]]/Table3[[#This Row],[Count of Airbill Number]]</f>
        <v>87.235828764705872</v>
      </c>
    </row>
    <row r="514" spans="2:13">
      <c r="B514" t="s">
        <v>30</v>
      </c>
      <c r="C514" t="s">
        <v>21</v>
      </c>
      <c r="D514" t="s">
        <v>22</v>
      </c>
      <c r="E514" t="s">
        <v>776</v>
      </c>
      <c r="F514" t="s">
        <v>778</v>
      </c>
      <c r="G514" t="s">
        <v>37</v>
      </c>
      <c r="H514" t="s">
        <v>51</v>
      </c>
      <c r="I514" s="1">
        <v>1473.272727</v>
      </c>
      <c r="J514" s="1">
        <v>2</v>
      </c>
      <c r="K514">
        <v>511</v>
      </c>
      <c r="L514" t="s">
        <v>25</v>
      </c>
      <c r="M514" s="2">
        <f>+Table3[[#This Row],[CHW]]/Table3[[#This Row],[Count of Airbill Number]]</f>
        <v>736.63636350000002</v>
      </c>
    </row>
    <row r="515" spans="2:13">
      <c r="B515" t="s">
        <v>35</v>
      </c>
      <c r="C515" t="s">
        <v>21</v>
      </c>
      <c r="D515" t="s">
        <v>36</v>
      </c>
      <c r="E515" t="s">
        <v>777</v>
      </c>
      <c r="F515" t="s">
        <v>778</v>
      </c>
      <c r="G515" t="s">
        <v>324</v>
      </c>
      <c r="H515" t="s">
        <v>86</v>
      </c>
      <c r="I515" s="1">
        <v>1469.8</v>
      </c>
      <c r="J515" s="1">
        <v>1</v>
      </c>
      <c r="K515">
        <v>512</v>
      </c>
      <c r="L515" t="s">
        <v>25</v>
      </c>
      <c r="M515" s="2">
        <f>+Table3[[#This Row],[CHW]]/Table3[[#This Row],[Count of Airbill Number]]</f>
        <v>1469.8</v>
      </c>
    </row>
    <row r="516" spans="2:13">
      <c r="B516" t="s">
        <v>28</v>
      </c>
      <c r="C516" t="s">
        <v>21</v>
      </c>
      <c r="D516" t="s">
        <v>36</v>
      </c>
      <c r="E516" t="s">
        <v>778</v>
      </c>
      <c r="F516" t="s">
        <v>778</v>
      </c>
      <c r="G516" t="s">
        <v>86</v>
      </c>
      <c r="H516" t="s">
        <v>81</v>
      </c>
      <c r="I516" s="1">
        <v>1466.4</v>
      </c>
      <c r="J516" s="1">
        <v>35</v>
      </c>
      <c r="K516">
        <v>513</v>
      </c>
      <c r="L516" t="s">
        <v>25</v>
      </c>
      <c r="M516" s="2">
        <f>+Table3[[#This Row],[CHW]]/Table3[[#This Row],[Count of Airbill Number]]</f>
        <v>41.89714285714286</v>
      </c>
    </row>
    <row r="517" spans="2:13">
      <c r="B517" t="s">
        <v>20</v>
      </c>
      <c r="C517" t="s">
        <v>21</v>
      </c>
      <c r="D517" t="s">
        <v>22</v>
      </c>
      <c r="E517" t="s">
        <v>776</v>
      </c>
      <c r="F517" t="s">
        <v>778</v>
      </c>
      <c r="G517" t="s">
        <v>39</v>
      </c>
      <c r="H517" t="s">
        <v>51</v>
      </c>
      <c r="I517" s="1">
        <v>1460.963636</v>
      </c>
      <c r="J517" s="1">
        <v>2</v>
      </c>
      <c r="K517">
        <v>514</v>
      </c>
      <c r="L517" t="s">
        <v>25</v>
      </c>
      <c r="M517" s="2">
        <f>+Table3[[#This Row],[CHW]]/Table3[[#This Row],[Count of Airbill Number]]</f>
        <v>730.48181799999998</v>
      </c>
    </row>
    <row r="518" spans="2:13">
      <c r="B518" t="s">
        <v>28</v>
      </c>
      <c r="C518" t="s">
        <v>21</v>
      </c>
      <c r="D518" t="s">
        <v>22</v>
      </c>
      <c r="E518" t="s">
        <v>776</v>
      </c>
      <c r="F518" t="s">
        <v>778</v>
      </c>
      <c r="G518" t="s">
        <v>66</v>
      </c>
      <c r="H518" t="s">
        <v>86</v>
      </c>
      <c r="I518" s="1">
        <v>1457.9545429999998</v>
      </c>
      <c r="J518" s="1">
        <v>6</v>
      </c>
      <c r="K518">
        <v>515</v>
      </c>
      <c r="L518" t="s">
        <v>25</v>
      </c>
      <c r="M518" s="2">
        <f>+Table3[[#This Row],[CHW]]/Table3[[#This Row],[Count of Airbill Number]]</f>
        <v>242.99242383333331</v>
      </c>
    </row>
    <row r="519" spans="2:13">
      <c r="B519" t="s">
        <v>28</v>
      </c>
      <c r="C519" t="s">
        <v>21</v>
      </c>
      <c r="D519" t="s">
        <v>22</v>
      </c>
      <c r="E519" t="s">
        <v>778</v>
      </c>
      <c r="F519" t="s">
        <v>778</v>
      </c>
      <c r="G519" t="s">
        <v>51</v>
      </c>
      <c r="H519" t="s">
        <v>90</v>
      </c>
      <c r="I519" s="1">
        <v>1452.5818180000001</v>
      </c>
      <c r="J519" s="1">
        <v>11</v>
      </c>
      <c r="K519">
        <v>516</v>
      </c>
      <c r="L519" t="s">
        <v>25</v>
      </c>
      <c r="M519" s="2">
        <f>+Table3[[#This Row],[CHW]]/Table3[[#This Row],[Count of Airbill Number]]</f>
        <v>132.05289254545457</v>
      </c>
    </row>
    <row r="520" spans="2:13">
      <c r="B520" t="s">
        <v>28</v>
      </c>
      <c r="C520" t="s">
        <v>21</v>
      </c>
      <c r="D520" t="s">
        <v>22</v>
      </c>
      <c r="E520" t="s">
        <v>776</v>
      </c>
      <c r="F520" t="s">
        <v>776</v>
      </c>
      <c r="G520" t="s">
        <v>71</v>
      </c>
      <c r="H520" t="s">
        <v>33</v>
      </c>
      <c r="I520" s="1">
        <v>1449.8090710000006</v>
      </c>
      <c r="J520" s="1">
        <v>44</v>
      </c>
      <c r="K520">
        <v>517</v>
      </c>
      <c r="L520" t="s">
        <v>25</v>
      </c>
      <c r="M520" s="2">
        <f>+Table3[[#This Row],[CHW]]/Table3[[#This Row],[Count of Airbill Number]]</f>
        <v>32.950206159090925</v>
      </c>
    </row>
    <row r="521" spans="2:13">
      <c r="B521" t="s">
        <v>20</v>
      </c>
      <c r="C521" t="s">
        <v>21</v>
      </c>
      <c r="D521" t="s">
        <v>22</v>
      </c>
      <c r="E521" t="s">
        <v>776</v>
      </c>
      <c r="F521" t="s">
        <v>776</v>
      </c>
      <c r="G521" t="s">
        <v>23</v>
      </c>
      <c r="H521" t="s">
        <v>32</v>
      </c>
      <c r="I521" s="1">
        <v>1445.4545160000007</v>
      </c>
      <c r="J521" s="1">
        <v>69</v>
      </c>
      <c r="K521">
        <v>518</v>
      </c>
      <c r="L521" t="s">
        <v>25</v>
      </c>
      <c r="M521" s="2">
        <f>+Table3[[#This Row],[CHW]]/Table3[[#This Row],[Count of Airbill Number]]</f>
        <v>20.948616173913052</v>
      </c>
    </row>
    <row r="522" spans="2:13">
      <c r="B522" t="s">
        <v>20</v>
      </c>
      <c r="C522" t="s">
        <v>21</v>
      </c>
      <c r="D522" t="s">
        <v>22</v>
      </c>
      <c r="E522" t="s">
        <v>776</v>
      </c>
      <c r="F522" t="s">
        <v>776</v>
      </c>
      <c r="G522" t="s">
        <v>72</v>
      </c>
      <c r="H522" t="s">
        <v>39</v>
      </c>
      <c r="I522" s="1">
        <v>1444.0908400000026</v>
      </c>
      <c r="J522" s="1">
        <v>125</v>
      </c>
      <c r="K522">
        <v>519</v>
      </c>
      <c r="L522" t="s">
        <v>25</v>
      </c>
      <c r="M522" s="2">
        <f>+Table3[[#This Row],[CHW]]/Table3[[#This Row],[Count of Airbill Number]]</f>
        <v>11.55272672000002</v>
      </c>
    </row>
    <row r="523" spans="2:13">
      <c r="B523" t="s">
        <v>20</v>
      </c>
      <c r="C523" t="s">
        <v>21</v>
      </c>
      <c r="D523" t="s">
        <v>22</v>
      </c>
      <c r="E523" t="s">
        <v>776</v>
      </c>
      <c r="F523" t="s">
        <v>776</v>
      </c>
      <c r="G523" t="s">
        <v>57</v>
      </c>
      <c r="H523" t="s">
        <v>49</v>
      </c>
      <c r="I523" s="1">
        <v>1441.9454520000004</v>
      </c>
      <c r="J523" s="1">
        <v>13</v>
      </c>
      <c r="K523">
        <v>520</v>
      </c>
      <c r="L523" t="s">
        <v>25</v>
      </c>
      <c r="M523" s="2">
        <f>+Table3[[#This Row],[CHW]]/Table3[[#This Row],[Count of Airbill Number]]</f>
        <v>110.91888092307696</v>
      </c>
    </row>
    <row r="524" spans="2:13">
      <c r="B524" t="s">
        <v>28</v>
      </c>
      <c r="C524" t="s">
        <v>21</v>
      </c>
      <c r="D524" t="s">
        <v>22</v>
      </c>
      <c r="E524" t="s">
        <v>778</v>
      </c>
      <c r="F524" t="s">
        <v>776</v>
      </c>
      <c r="G524" t="s">
        <v>51</v>
      </c>
      <c r="H524" t="s">
        <v>32</v>
      </c>
      <c r="I524" s="1">
        <v>1424.6181709999998</v>
      </c>
      <c r="J524" s="1">
        <v>45</v>
      </c>
      <c r="K524">
        <v>521</v>
      </c>
      <c r="L524" t="s">
        <v>25</v>
      </c>
      <c r="M524" s="2">
        <f>+Table3[[#This Row],[CHW]]/Table3[[#This Row],[Count of Airbill Number]]</f>
        <v>31.658181577777775</v>
      </c>
    </row>
    <row r="525" spans="2:13">
      <c r="B525" t="s">
        <v>35</v>
      </c>
      <c r="C525" t="s">
        <v>21</v>
      </c>
      <c r="D525" t="s">
        <v>22</v>
      </c>
      <c r="E525" t="s">
        <v>778</v>
      </c>
      <c r="F525" t="s">
        <v>777</v>
      </c>
      <c r="G525" t="s">
        <v>109</v>
      </c>
      <c r="H525" t="s">
        <v>44</v>
      </c>
      <c r="I525" s="1">
        <v>1412.9</v>
      </c>
      <c r="J525" s="1">
        <v>13</v>
      </c>
      <c r="K525">
        <v>522</v>
      </c>
      <c r="L525" t="s">
        <v>25</v>
      </c>
      <c r="M525" s="2">
        <f>+Table3[[#This Row],[CHW]]/Table3[[#This Row],[Count of Airbill Number]]</f>
        <v>108.6846153846154</v>
      </c>
    </row>
    <row r="526" spans="2:13">
      <c r="B526" t="s">
        <v>35</v>
      </c>
      <c r="C526" t="s">
        <v>21</v>
      </c>
      <c r="D526" t="s">
        <v>22</v>
      </c>
      <c r="E526" t="s">
        <v>777</v>
      </c>
      <c r="F526" t="s">
        <v>777</v>
      </c>
      <c r="G526" t="s">
        <v>114</v>
      </c>
      <c r="H526" t="s">
        <v>27</v>
      </c>
      <c r="I526" s="1">
        <v>1408.4</v>
      </c>
      <c r="J526" s="1">
        <v>3</v>
      </c>
      <c r="K526">
        <v>523</v>
      </c>
      <c r="L526" t="s">
        <v>25</v>
      </c>
      <c r="M526" s="2">
        <f>+Table3[[#This Row],[CHW]]/Table3[[#This Row],[Count of Airbill Number]]</f>
        <v>469.4666666666667</v>
      </c>
    </row>
    <row r="527" spans="2:13">
      <c r="B527" t="s">
        <v>35</v>
      </c>
      <c r="C527" t="s">
        <v>21</v>
      </c>
      <c r="D527" t="s">
        <v>22</v>
      </c>
      <c r="E527" t="s">
        <v>776</v>
      </c>
      <c r="F527" t="s">
        <v>777</v>
      </c>
      <c r="G527" t="s">
        <v>57</v>
      </c>
      <c r="H527" t="s">
        <v>114</v>
      </c>
      <c r="I527" s="1">
        <v>1408.4</v>
      </c>
      <c r="J527" s="1">
        <v>3</v>
      </c>
      <c r="K527">
        <v>524</v>
      </c>
      <c r="L527" t="s">
        <v>25</v>
      </c>
      <c r="M527" s="2">
        <f>+Table3[[#This Row],[CHW]]/Table3[[#This Row],[Count of Airbill Number]]</f>
        <v>469.4666666666667</v>
      </c>
    </row>
    <row r="528" spans="2:13">
      <c r="B528" t="s">
        <v>28</v>
      </c>
      <c r="C528" t="s">
        <v>21</v>
      </c>
      <c r="D528" t="s">
        <v>22</v>
      </c>
      <c r="E528" t="s">
        <v>778</v>
      </c>
      <c r="F528" t="s">
        <v>778</v>
      </c>
      <c r="G528" t="s">
        <v>62</v>
      </c>
      <c r="H528" t="s">
        <v>113</v>
      </c>
      <c r="I528" s="1">
        <v>1408.118181</v>
      </c>
      <c r="J528" s="1">
        <v>93</v>
      </c>
      <c r="K528">
        <v>525</v>
      </c>
      <c r="L528" t="s">
        <v>25</v>
      </c>
      <c r="M528" s="2">
        <f>+Table3[[#This Row],[CHW]]/Table3[[#This Row],[Count of Airbill Number]]</f>
        <v>15.141055709677421</v>
      </c>
    </row>
    <row r="529" spans="2:13">
      <c r="B529" t="s">
        <v>28</v>
      </c>
      <c r="C529" t="s">
        <v>21</v>
      </c>
      <c r="D529" t="s">
        <v>36</v>
      </c>
      <c r="E529" t="s">
        <v>776</v>
      </c>
      <c r="F529" t="s">
        <v>776</v>
      </c>
      <c r="G529" t="s">
        <v>23</v>
      </c>
      <c r="H529" t="s">
        <v>57</v>
      </c>
      <c r="I529" s="1">
        <v>1404.5454540000001</v>
      </c>
      <c r="J529" s="1">
        <v>1</v>
      </c>
      <c r="K529">
        <v>526</v>
      </c>
      <c r="L529" t="s">
        <v>25</v>
      </c>
      <c r="M529" s="2">
        <f>+Table3[[#This Row],[CHW]]/Table3[[#This Row],[Count of Airbill Number]]</f>
        <v>1404.5454540000001</v>
      </c>
    </row>
    <row r="530" spans="2:13">
      <c r="B530" t="s">
        <v>28</v>
      </c>
      <c r="C530" t="s">
        <v>21</v>
      </c>
      <c r="D530" t="s">
        <v>36</v>
      </c>
      <c r="E530" t="s">
        <v>776</v>
      </c>
      <c r="F530" t="s">
        <v>776</v>
      </c>
      <c r="G530" t="s">
        <v>57</v>
      </c>
      <c r="H530" t="s">
        <v>49</v>
      </c>
      <c r="I530" s="1">
        <v>1404.5454540000001</v>
      </c>
      <c r="J530" s="1">
        <v>1</v>
      </c>
      <c r="K530">
        <v>527</v>
      </c>
      <c r="L530" t="s">
        <v>25</v>
      </c>
      <c r="M530" s="2">
        <f>+Table3[[#This Row],[CHW]]/Table3[[#This Row],[Count of Airbill Number]]</f>
        <v>1404.5454540000001</v>
      </c>
    </row>
    <row r="531" spans="2:13">
      <c r="B531" t="s">
        <v>20</v>
      </c>
      <c r="C531" t="s">
        <v>21</v>
      </c>
      <c r="D531" t="s">
        <v>22</v>
      </c>
      <c r="E531" t="s">
        <v>776</v>
      </c>
      <c r="F531" t="s">
        <v>776</v>
      </c>
      <c r="G531" t="s">
        <v>40</v>
      </c>
      <c r="H531" t="s">
        <v>24</v>
      </c>
      <c r="I531" s="1">
        <v>1402.7270750000146</v>
      </c>
      <c r="J531" s="1">
        <v>311</v>
      </c>
      <c r="K531">
        <v>528</v>
      </c>
      <c r="L531" t="s">
        <v>25</v>
      </c>
      <c r="M531" s="2">
        <f>+Table3[[#This Row],[CHW]]/Table3[[#This Row],[Count of Airbill Number]]</f>
        <v>4.5103764469453846</v>
      </c>
    </row>
    <row r="532" spans="2:13">
      <c r="B532" t="s">
        <v>20</v>
      </c>
      <c r="C532" t="s">
        <v>21</v>
      </c>
      <c r="D532" t="s">
        <v>22</v>
      </c>
      <c r="E532" t="s">
        <v>776</v>
      </c>
      <c r="F532" t="s">
        <v>776</v>
      </c>
      <c r="G532" t="s">
        <v>58</v>
      </c>
      <c r="H532" t="s">
        <v>69</v>
      </c>
      <c r="I532" s="1">
        <v>1400.4544960000005</v>
      </c>
      <c r="J532" s="1">
        <v>101</v>
      </c>
      <c r="K532">
        <v>529</v>
      </c>
      <c r="L532" t="s">
        <v>25</v>
      </c>
      <c r="M532" s="2">
        <f>+Table3[[#This Row],[CHW]]/Table3[[#This Row],[Count of Airbill Number]]</f>
        <v>13.865886099009906</v>
      </c>
    </row>
    <row r="533" spans="2:13">
      <c r="B533" t="s">
        <v>28</v>
      </c>
      <c r="C533" t="s">
        <v>21</v>
      </c>
      <c r="D533" t="s">
        <v>22</v>
      </c>
      <c r="E533" t="s">
        <v>776</v>
      </c>
      <c r="F533" t="s">
        <v>778</v>
      </c>
      <c r="G533" t="s">
        <v>66</v>
      </c>
      <c r="H533" t="s">
        <v>51</v>
      </c>
      <c r="I533" s="1">
        <v>1396.9636330000001</v>
      </c>
      <c r="J533" s="1">
        <v>11</v>
      </c>
      <c r="K533">
        <v>530</v>
      </c>
      <c r="L533" t="s">
        <v>25</v>
      </c>
      <c r="M533" s="2">
        <f>+Table3[[#This Row],[CHW]]/Table3[[#This Row],[Count of Airbill Number]]</f>
        <v>126.99669390909092</v>
      </c>
    </row>
    <row r="534" spans="2:13">
      <c r="B534" t="s">
        <v>30</v>
      </c>
      <c r="C534" t="s">
        <v>21</v>
      </c>
      <c r="D534" t="s">
        <v>22</v>
      </c>
      <c r="E534" t="s">
        <v>776</v>
      </c>
      <c r="F534" t="s">
        <v>776</v>
      </c>
      <c r="G534" t="s">
        <v>23</v>
      </c>
      <c r="H534" t="s">
        <v>24</v>
      </c>
      <c r="I534" s="1">
        <v>1392.2726510000048</v>
      </c>
      <c r="J534" s="1">
        <v>210</v>
      </c>
      <c r="K534">
        <v>531</v>
      </c>
      <c r="L534" t="s">
        <v>25</v>
      </c>
      <c r="M534" s="2">
        <f>+Table3[[#This Row],[CHW]]/Table3[[#This Row],[Count of Airbill Number]]</f>
        <v>6.6298697666666895</v>
      </c>
    </row>
    <row r="535" spans="2:13">
      <c r="B535" t="s">
        <v>20</v>
      </c>
      <c r="C535" t="s">
        <v>21</v>
      </c>
      <c r="D535" t="s">
        <v>22</v>
      </c>
      <c r="E535" t="s">
        <v>778</v>
      </c>
      <c r="F535" t="s">
        <v>777</v>
      </c>
      <c r="G535" t="s">
        <v>220</v>
      </c>
      <c r="H535" t="s">
        <v>26</v>
      </c>
      <c r="I535" s="1">
        <v>1384.1999999999998</v>
      </c>
      <c r="J535" s="1">
        <v>4</v>
      </c>
      <c r="K535">
        <v>532</v>
      </c>
      <c r="L535" t="s">
        <v>25</v>
      </c>
      <c r="M535" s="2">
        <f>+Table3[[#This Row],[CHW]]/Table3[[#This Row],[Count of Airbill Number]]</f>
        <v>346.04999999999995</v>
      </c>
    </row>
    <row r="536" spans="2:13">
      <c r="B536" t="s">
        <v>20</v>
      </c>
      <c r="C536" t="s">
        <v>21</v>
      </c>
      <c r="D536" t="s">
        <v>22</v>
      </c>
      <c r="E536" t="s">
        <v>776</v>
      </c>
      <c r="F536" t="s">
        <v>776</v>
      </c>
      <c r="G536" t="s">
        <v>23</v>
      </c>
      <c r="H536" t="s">
        <v>133</v>
      </c>
      <c r="I536" s="1">
        <v>1375.9090600000006</v>
      </c>
      <c r="J536" s="1">
        <v>73</v>
      </c>
      <c r="K536">
        <v>533</v>
      </c>
      <c r="L536" t="s">
        <v>25</v>
      </c>
      <c r="M536" s="2">
        <f>+Table3[[#This Row],[CHW]]/Table3[[#This Row],[Count of Airbill Number]]</f>
        <v>18.848069315068503</v>
      </c>
    </row>
    <row r="537" spans="2:13">
      <c r="B537" t="s">
        <v>20</v>
      </c>
      <c r="C537" t="s">
        <v>21</v>
      </c>
      <c r="D537" t="s">
        <v>22</v>
      </c>
      <c r="E537" t="s">
        <v>776</v>
      </c>
      <c r="F537" t="s">
        <v>776</v>
      </c>
      <c r="G537" t="s">
        <v>23</v>
      </c>
      <c r="H537" t="s">
        <v>131</v>
      </c>
      <c r="I537" s="1">
        <v>1374.9999700000005</v>
      </c>
      <c r="J537" s="1">
        <v>61</v>
      </c>
      <c r="K537">
        <v>534</v>
      </c>
      <c r="L537" t="s">
        <v>25</v>
      </c>
      <c r="M537" s="2">
        <f>+Table3[[#This Row],[CHW]]/Table3[[#This Row],[Count of Airbill Number]]</f>
        <v>22.540983114754106</v>
      </c>
    </row>
    <row r="538" spans="2:13">
      <c r="B538" t="s">
        <v>35</v>
      </c>
      <c r="C538" t="s">
        <v>21</v>
      </c>
      <c r="D538" t="s">
        <v>36</v>
      </c>
      <c r="E538" t="s">
        <v>778</v>
      </c>
      <c r="F538" t="s">
        <v>778</v>
      </c>
      <c r="G538" t="s">
        <v>113</v>
      </c>
      <c r="H538" t="s">
        <v>150</v>
      </c>
      <c r="I538" s="1">
        <v>1371.8000000000002</v>
      </c>
      <c r="J538" s="1">
        <v>4</v>
      </c>
      <c r="K538">
        <v>535</v>
      </c>
      <c r="L538" t="s">
        <v>25</v>
      </c>
      <c r="M538" s="2">
        <f>+Table3[[#This Row],[CHW]]/Table3[[#This Row],[Count of Airbill Number]]</f>
        <v>342.95000000000005</v>
      </c>
    </row>
    <row r="539" spans="2:13">
      <c r="B539" t="s">
        <v>35</v>
      </c>
      <c r="C539" t="s">
        <v>21</v>
      </c>
      <c r="D539" t="s">
        <v>36</v>
      </c>
      <c r="E539" t="s">
        <v>776</v>
      </c>
      <c r="F539" t="s">
        <v>778</v>
      </c>
      <c r="G539" t="s">
        <v>23</v>
      </c>
      <c r="H539" t="s">
        <v>51</v>
      </c>
      <c r="I539" s="1">
        <v>1371.5</v>
      </c>
      <c r="J539" s="1">
        <v>1</v>
      </c>
      <c r="K539">
        <v>536</v>
      </c>
      <c r="L539" t="s">
        <v>25</v>
      </c>
      <c r="M539" s="2">
        <f>+Table3[[#This Row],[CHW]]/Table3[[#This Row],[Count of Airbill Number]]</f>
        <v>1371.5</v>
      </c>
    </row>
    <row r="540" spans="2:13">
      <c r="B540" t="s">
        <v>35</v>
      </c>
      <c r="C540" t="s">
        <v>21</v>
      </c>
      <c r="D540" t="s">
        <v>36</v>
      </c>
      <c r="E540" t="s">
        <v>778</v>
      </c>
      <c r="F540" t="s">
        <v>778</v>
      </c>
      <c r="G540" t="s">
        <v>51</v>
      </c>
      <c r="H540" t="s">
        <v>113</v>
      </c>
      <c r="I540" s="1">
        <v>1371.5</v>
      </c>
      <c r="J540" s="1">
        <v>1</v>
      </c>
      <c r="K540">
        <v>537</v>
      </c>
      <c r="L540" t="s">
        <v>25</v>
      </c>
      <c r="M540" s="2">
        <f>+Table3[[#This Row],[CHW]]/Table3[[#This Row],[Count of Airbill Number]]</f>
        <v>1371.5</v>
      </c>
    </row>
    <row r="541" spans="2:13">
      <c r="B541" t="s">
        <v>28</v>
      </c>
      <c r="C541" t="s">
        <v>21</v>
      </c>
      <c r="D541" t="s">
        <v>22</v>
      </c>
      <c r="E541" t="s">
        <v>778</v>
      </c>
      <c r="F541" t="s">
        <v>778</v>
      </c>
      <c r="G541" t="s">
        <v>220</v>
      </c>
      <c r="H541" t="s">
        <v>124</v>
      </c>
      <c r="I541" s="1">
        <v>1370</v>
      </c>
      <c r="J541" s="1">
        <v>1</v>
      </c>
      <c r="K541">
        <v>538</v>
      </c>
      <c r="L541" t="s">
        <v>25</v>
      </c>
      <c r="M541" s="2">
        <f>+Table3[[#This Row],[CHW]]/Table3[[#This Row],[Count of Airbill Number]]</f>
        <v>1370</v>
      </c>
    </row>
    <row r="542" spans="2:13">
      <c r="B542" t="s">
        <v>28</v>
      </c>
      <c r="C542" t="s">
        <v>21</v>
      </c>
      <c r="D542" t="s">
        <v>22</v>
      </c>
      <c r="E542" t="s">
        <v>778</v>
      </c>
      <c r="F542" t="s">
        <v>778</v>
      </c>
      <c r="G542" t="s">
        <v>51</v>
      </c>
      <c r="H542" t="s">
        <v>311</v>
      </c>
      <c r="I542" s="1">
        <v>1367.1</v>
      </c>
      <c r="J542" s="1">
        <v>4</v>
      </c>
      <c r="K542">
        <v>539</v>
      </c>
      <c r="L542" t="s">
        <v>25</v>
      </c>
      <c r="M542" s="2">
        <f>+Table3[[#This Row],[CHW]]/Table3[[#This Row],[Count of Airbill Number]]</f>
        <v>341.77499999999998</v>
      </c>
    </row>
    <row r="543" spans="2:13">
      <c r="B543" t="s">
        <v>20</v>
      </c>
      <c r="C543" t="s">
        <v>21</v>
      </c>
      <c r="D543" t="s">
        <v>22</v>
      </c>
      <c r="E543" t="s">
        <v>776</v>
      </c>
      <c r="F543" t="s">
        <v>776</v>
      </c>
      <c r="G543" t="s">
        <v>48</v>
      </c>
      <c r="H543" t="s">
        <v>60</v>
      </c>
      <c r="I543" s="1">
        <v>1360.9090659999999</v>
      </c>
      <c r="J543" s="1">
        <v>48</v>
      </c>
      <c r="K543">
        <v>540</v>
      </c>
      <c r="L543" t="s">
        <v>25</v>
      </c>
      <c r="M543" s="2">
        <f>+Table3[[#This Row],[CHW]]/Table3[[#This Row],[Count of Airbill Number]]</f>
        <v>28.352272208333332</v>
      </c>
    </row>
    <row r="544" spans="2:13">
      <c r="B544" t="s">
        <v>20</v>
      </c>
      <c r="C544" t="s">
        <v>21</v>
      </c>
      <c r="D544" t="s">
        <v>22</v>
      </c>
      <c r="E544" t="s">
        <v>776</v>
      </c>
      <c r="F544" t="s">
        <v>776</v>
      </c>
      <c r="G544" t="s">
        <v>47</v>
      </c>
      <c r="H544" t="s">
        <v>71</v>
      </c>
      <c r="I544" s="1">
        <v>1360.2272120000023</v>
      </c>
      <c r="J544" s="1">
        <v>133</v>
      </c>
      <c r="K544">
        <v>541</v>
      </c>
      <c r="L544" t="s">
        <v>25</v>
      </c>
      <c r="M544" s="2">
        <f>+Table3[[#This Row],[CHW]]/Table3[[#This Row],[Count of Airbill Number]]</f>
        <v>10.227272270676709</v>
      </c>
    </row>
    <row r="545" spans="2:13">
      <c r="B545" t="s">
        <v>20</v>
      </c>
      <c r="C545" t="s">
        <v>21</v>
      </c>
      <c r="D545" t="s">
        <v>22</v>
      </c>
      <c r="E545" t="s">
        <v>776</v>
      </c>
      <c r="F545" t="s">
        <v>776</v>
      </c>
      <c r="G545" t="s">
        <v>23</v>
      </c>
      <c r="H545" t="s">
        <v>66</v>
      </c>
      <c r="I545" s="1">
        <v>1359.9999720000001</v>
      </c>
      <c r="J545" s="1">
        <v>64</v>
      </c>
      <c r="K545">
        <v>542</v>
      </c>
      <c r="L545" t="s">
        <v>25</v>
      </c>
      <c r="M545" s="2">
        <f>+Table3[[#This Row],[CHW]]/Table3[[#This Row],[Count of Airbill Number]]</f>
        <v>21.249999562500001</v>
      </c>
    </row>
    <row r="546" spans="2:13">
      <c r="B546" t="s">
        <v>20</v>
      </c>
      <c r="C546" t="s">
        <v>21</v>
      </c>
      <c r="D546" t="s">
        <v>22</v>
      </c>
      <c r="E546" t="s">
        <v>776</v>
      </c>
      <c r="F546" t="s">
        <v>776</v>
      </c>
      <c r="G546" t="s">
        <v>67</v>
      </c>
      <c r="H546" t="s">
        <v>47</v>
      </c>
      <c r="I546" s="1">
        <v>1359.5454320000003</v>
      </c>
      <c r="J546" s="1">
        <v>43</v>
      </c>
      <c r="K546">
        <v>543</v>
      </c>
      <c r="L546" t="s">
        <v>25</v>
      </c>
      <c r="M546" s="2">
        <f>+Table3[[#This Row],[CHW]]/Table3[[#This Row],[Count of Airbill Number]]</f>
        <v>31.617335627906986</v>
      </c>
    </row>
    <row r="547" spans="2:13">
      <c r="B547" t="s">
        <v>28</v>
      </c>
      <c r="C547" t="s">
        <v>21</v>
      </c>
      <c r="D547" t="s">
        <v>22</v>
      </c>
      <c r="E547" t="s">
        <v>776</v>
      </c>
      <c r="F547" t="s">
        <v>776</v>
      </c>
      <c r="G547" t="s">
        <v>57</v>
      </c>
      <c r="H547" t="s">
        <v>88</v>
      </c>
      <c r="I547" s="1">
        <v>1353.9090600000006</v>
      </c>
      <c r="J547" s="1">
        <v>52</v>
      </c>
      <c r="K547">
        <v>544</v>
      </c>
      <c r="L547" t="s">
        <v>25</v>
      </c>
      <c r="M547" s="2">
        <f>+Table3[[#This Row],[CHW]]/Table3[[#This Row],[Count of Airbill Number]]</f>
        <v>26.036712692307706</v>
      </c>
    </row>
    <row r="548" spans="2:13">
      <c r="B548" t="s">
        <v>20</v>
      </c>
      <c r="C548" t="s">
        <v>21</v>
      </c>
      <c r="D548" t="s">
        <v>22</v>
      </c>
      <c r="E548" t="s">
        <v>776</v>
      </c>
      <c r="F548" t="s">
        <v>776</v>
      </c>
      <c r="G548" t="s">
        <v>31</v>
      </c>
      <c r="H548" t="s">
        <v>40</v>
      </c>
      <c r="I548" s="1">
        <v>1350.4543149999997</v>
      </c>
      <c r="J548" s="1">
        <v>330</v>
      </c>
      <c r="K548">
        <v>545</v>
      </c>
      <c r="L548" t="s">
        <v>25</v>
      </c>
      <c r="M548" s="2">
        <f>+Table3[[#This Row],[CHW]]/Table3[[#This Row],[Count of Airbill Number]]</f>
        <v>4.0922858030303022</v>
      </c>
    </row>
    <row r="549" spans="2:13">
      <c r="B549" t="s">
        <v>20</v>
      </c>
      <c r="C549" t="s">
        <v>21</v>
      </c>
      <c r="D549" t="s">
        <v>22</v>
      </c>
      <c r="E549" t="s">
        <v>777</v>
      </c>
      <c r="F549" t="s">
        <v>778</v>
      </c>
      <c r="G549" t="s">
        <v>110</v>
      </c>
      <c r="H549" t="s">
        <v>161</v>
      </c>
      <c r="I549" s="1">
        <v>1348.5</v>
      </c>
      <c r="J549" s="1">
        <v>16</v>
      </c>
      <c r="K549">
        <v>546</v>
      </c>
      <c r="L549" t="s">
        <v>25</v>
      </c>
      <c r="M549" s="2">
        <f>+Table3[[#This Row],[CHW]]/Table3[[#This Row],[Count of Airbill Number]]</f>
        <v>84.28125</v>
      </c>
    </row>
    <row r="550" spans="2:13">
      <c r="B550" t="s">
        <v>20</v>
      </c>
      <c r="C550" t="s">
        <v>21</v>
      </c>
      <c r="D550" t="s">
        <v>22</v>
      </c>
      <c r="E550" t="s">
        <v>776</v>
      </c>
      <c r="F550" t="s">
        <v>776</v>
      </c>
      <c r="G550" t="s">
        <v>61</v>
      </c>
      <c r="H550" t="s">
        <v>63</v>
      </c>
      <c r="I550" s="1">
        <v>1331.8636080000003</v>
      </c>
      <c r="J550" s="1">
        <v>80</v>
      </c>
      <c r="K550">
        <v>547</v>
      </c>
      <c r="L550" t="s">
        <v>25</v>
      </c>
      <c r="M550" s="2">
        <f>+Table3[[#This Row],[CHW]]/Table3[[#This Row],[Count of Airbill Number]]</f>
        <v>16.648295100000006</v>
      </c>
    </row>
    <row r="551" spans="2:13">
      <c r="B551" t="s">
        <v>20</v>
      </c>
      <c r="C551" t="s">
        <v>21</v>
      </c>
      <c r="D551" t="s">
        <v>22</v>
      </c>
      <c r="E551" t="s">
        <v>776</v>
      </c>
      <c r="F551" t="s">
        <v>776</v>
      </c>
      <c r="G551" t="s">
        <v>23</v>
      </c>
      <c r="H551" t="s">
        <v>77</v>
      </c>
      <c r="I551" s="1">
        <v>1326.1817960000008</v>
      </c>
      <c r="J551" s="1">
        <v>59</v>
      </c>
      <c r="K551">
        <v>548</v>
      </c>
      <c r="L551" t="s">
        <v>25</v>
      </c>
      <c r="M551" s="2">
        <f>+Table3[[#This Row],[CHW]]/Table3[[#This Row],[Count of Airbill Number]]</f>
        <v>22.477657559322047</v>
      </c>
    </row>
    <row r="552" spans="2:13">
      <c r="B552" t="s">
        <v>35</v>
      </c>
      <c r="C552" t="s">
        <v>21</v>
      </c>
      <c r="D552" t="s">
        <v>22</v>
      </c>
      <c r="E552" t="s">
        <v>778</v>
      </c>
      <c r="F552" t="s">
        <v>776</v>
      </c>
      <c r="G552" t="s">
        <v>86</v>
      </c>
      <c r="H552" t="s">
        <v>39</v>
      </c>
      <c r="I552" s="1">
        <v>1322.4545450000001</v>
      </c>
      <c r="J552" s="1">
        <v>16</v>
      </c>
      <c r="K552">
        <v>549</v>
      </c>
      <c r="L552" t="s">
        <v>25</v>
      </c>
      <c r="M552" s="2">
        <f>+Table3[[#This Row],[CHW]]/Table3[[#This Row],[Count of Airbill Number]]</f>
        <v>82.653409062500003</v>
      </c>
    </row>
    <row r="553" spans="2:13">
      <c r="B553" t="s">
        <v>20</v>
      </c>
      <c r="C553" t="s">
        <v>21</v>
      </c>
      <c r="D553" t="s">
        <v>22</v>
      </c>
      <c r="E553" t="s">
        <v>778</v>
      </c>
      <c r="F553" t="s">
        <v>777</v>
      </c>
      <c r="G553" t="s">
        <v>150</v>
      </c>
      <c r="H553" t="s">
        <v>114</v>
      </c>
      <c r="I553" s="1">
        <v>1318</v>
      </c>
      <c r="J553" s="1">
        <v>13</v>
      </c>
      <c r="K553">
        <v>550</v>
      </c>
      <c r="L553" t="s">
        <v>25</v>
      </c>
      <c r="M553" s="2">
        <f>+Table3[[#This Row],[CHW]]/Table3[[#This Row],[Count of Airbill Number]]</f>
        <v>101.38461538461539</v>
      </c>
    </row>
    <row r="554" spans="2:13">
      <c r="B554" t="s">
        <v>20</v>
      </c>
      <c r="C554" t="s">
        <v>21</v>
      </c>
      <c r="D554" t="s">
        <v>22</v>
      </c>
      <c r="E554" t="s">
        <v>776</v>
      </c>
      <c r="F554" t="s">
        <v>776</v>
      </c>
      <c r="G554" t="s">
        <v>71</v>
      </c>
      <c r="H554" t="s">
        <v>72</v>
      </c>
      <c r="I554" s="1">
        <v>1316.2272420000002</v>
      </c>
      <c r="J554" s="1">
        <v>77</v>
      </c>
      <c r="K554">
        <v>551</v>
      </c>
      <c r="L554" t="s">
        <v>25</v>
      </c>
      <c r="M554" s="2">
        <f>+Table3[[#This Row],[CHW]]/Table3[[#This Row],[Count of Airbill Number]]</f>
        <v>17.093860285714289</v>
      </c>
    </row>
    <row r="555" spans="2:13">
      <c r="B555" t="s">
        <v>20</v>
      </c>
      <c r="C555" t="s">
        <v>21</v>
      </c>
      <c r="D555" t="s">
        <v>22</v>
      </c>
      <c r="E555" t="s">
        <v>778</v>
      </c>
      <c r="F555" t="s">
        <v>777</v>
      </c>
      <c r="G555" t="s">
        <v>113</v>
      </c>
      <c r="H555" t="s">
        <v>114</v>
      </c>
      <c r="I555" s="1">
        <v>1312.6999999999998</v>
      </c>
      <c r="J555" s="1">
        <v>5</v>
      </c>
      <c r="K555">
        <v>552</v>
      </c>
      <c r="L555" t="s">
        <v>25</v>
      </c>
      <c r="M555" s="2">
        <f>+Table3[[#This Row],[CHW]]/Table3[[#This Row],[Count of Airbill Number]]</f>
        <v>262.53999999999996</v>
      </c>
    </row>
    <row r="556" spans="2:13">
      <c r="B556" t="s">
        <v>20</v>
      </c>
      <c r="C556" t="s">
        <v>21</v>
      </c>
      <c r="D556" t="s">
        <v>22</v>
      </c>
      <c r="E556" t="s">
        <v>776</v>
      </c>
      <c r="F556" t="s">
        <v>776</v>
      </c>
      <c r="G556" t="s">
        <v>129</v>
      </c>
      <c r="H556" t="s">
        <v>49</v>
      </c>
      <c r="I556" s="1">
        <v>1309.0908760000004</v>
      </c>
      <c r="J556" s="1">
        <v>86</v>
      </c>
      <c r="K556">
        <v>553</v>
      </c>
      <c r="L556" t="s">
        <v>25</v>
      </c>
      <c r="M556" s="2">
        <f>+Table3[[#This Row],[CHW]]/Table3[[#This Row],[Count of Airbill Number]]</f>
        <v>15.221986930232562</v>
      </c>
    </row>
    <row r="557" spans="2:13">
      <c r="B557" t="s">
        <v>20</v>
      </c>
      <c r="C557" t="s">
        <v>21</v>
      </c>
      <c r="D557" t="s">
        <v>22</v>
      </c>
      <c r="E557" t="s">
        <v>776</v>
      </c>
      <c r="F557" t="s">
        <v>776</v>
      </c>
      <c r="G557" t="s">
        <v>23</v>
      </c>
      <c r="H557" t="s">
        <v>85</v>
      </c>
      <c r="I557" s="1">
        <v>1308.1817890000009</v>
      </c>
      <c r="J557" s="1">
        <v>62</v>
      </c>
      <c r="K557">
        <v>554</v>
      </c>
      <c r="L557" t="s">
        <v>25</v>
      </c>
      <c r="M557" s="2">
        <f>+Table3[[#This Row],[CHW]]/Table3[[#This Row],[Count of Airbill Number]]</f>
        <v>21.099706274193561</v>
      </c>
    </row>
    <row r="558" spans="2:13">
      <c r="B558" t="s">
        <v>28</v>
      </c>
      <c r="C558" t="s">
        <v>21</v>
      </c>
      <c r="D558" t="s">
        <v>36</v>
      </c>
      <c r="E558" t="s">
        <v>778</v>
      </c>
      <c r="F558" t="s">
        <v>777</v>
      </c>
      <c r="G558" t="s">
        <v>81</v>
      </c>
      <c r="H558" t="s">
        <v>52</v>
      </c>
      <c r="I558" s="1">
        <v>1304.5636340000001</v>
      </c>
      <c r="J558" s="1">
        <v>21</v>
      </c>
      <c r="K558">
        <v>555</v>
      </c>
      <c r="L558" t="s">
        <v>25</v>
      </c>
      <c r="M558" s="2">
        <f>+Table3[[#This Row],[CHW]]/Table3[[#This Row],[Count of Airbill Number]]</f>
        <v>62.122077809523816</v>
      </c>
    </row>
    <row r="559" spans="2:13">
      <c r="B559" t="s">
        <v>35</v>
      </c>
      <c r="C559" t="s">
        <v>21</v>
      </c>
      <c r="D559" t="s">
        <v>22</v>
      </c>
      <c r="E559" t="s">
        <v>776</v>
      </c>
      <c r="F559" t="s">
        <v>776</v>
      </c>
      <c r="G559" t="s">
        <v>40</v>
      </c>
      <c r="H559" t="s">
        <v>48</v>
      </c>
      <c r="I559" s="1">
        <v>1299.5453160000056</v>
      </c>
      <c r="J559" s="1">
        <v>352</v>
      </c>
      <c r="K559">
        <v>556</v>
      </c>
      <c r="L559" t="s">
        <v>25</v>
      </c>
      <c r="M559" s="2">
        <f>+Table3[[#This Row],[CHW]]/Table3[[#This Row],[Count of Airbill Number]]</f>
        <v>3.6918901022727435</v>
      </c>
    </row>
    <row r="560" spans="2:13">
      <c r="B560" t="s">
        <v>28</v>
      </c>
      <c r="C560" t="s">
        <v>21</v>
      </c>
      <c r="D560" t="s">
        <v>22</v>
      </c>
      <c r="E560" t="s">
        <v>778</v>
      </c>
      <c r="F560" t="s">
        <v>777</v>
      </c>
      <c r="G560" t="s">
        <v>109</v>
      </c>
      <c r="H560" t="s">
        <v>52</v>
      </c>
      <c r="I560" s="1">
        <v>1295.6454240000003</v>
      </c>
      <c r="J560" s="1">
        <v>84</v>
      </c>
      <c r="K560">
        <v>557</v>
      </c>
      <c r="L560" t="s">
        <v>25</v>
      </c>
      <c r="M560" s="2">
        <f>+Table3[[#This Row],[CHW]]/Table3[[#This Row],[Count of Airbill Number]]</f>
        <v>15.424350285714288</v>
      </c>
    </row>
    <row r="561" spans="2:13">
      <c r="B561" t="s">
        <v>20</v>
      </c>
      <c r="C561" t="s">
        <v>21</v>
      </c>
      <c r="D561" t="s">
        <v>22</v>
      </c>
      <c r="E561" t="s">
        <v>777</v>
      </c>
      <c r="F561" t="s">
        <v>778</v>
      </c>
      <c r="G561" t="s">
        <v>110</v>
      </c>
      <c r="H561" t="s">
        <v>210</v>
      </c>
      <c r="I561" s="1">
        <v>1293.8</v>
      </c>
      <c r="J561" s="1">
        <v>9</v>
      </c>
      <c r="K561">
        <v>558</v>
      </c>
      <c r="L561" t="s">
        <v>25</v>
      </c>
      <c r="M561" s="2">
        <f>+Table3[[#This Row],[CHW]]/Table3[[#This Row],[Count of Airbill Number]]</f>
        <v>143.75555555555556</v>
      </c>
    </row>
    <row r="562" spans="2:13">
      <c r="B562" t="s">
        <v>20</v>
      </c>
      <c r="C562" t="s">
        <v>21</v>
      </c>
      <c r="D562" t="s">
        <v>22</v>
      </c>
      <c r="E562" t="s">
        <v>777</v>
      </c>
      <c r="F562" t="s">
        <v>778</v>
      </c>
      <c r="G562" t="s">
        <v>114</v>
      </c>
      <c r="H562" t="s">
        <v>210</v>
      </c>
      <c r="I562" s="1">
        <v>1286.3999999999999</v>
      </c>
      <c r="J562" s="1">
        <v>18</v>
      </c>
      <c r="K562">
        <v>559</v>
      </c>
      <c r="L562" t="s">
        <v>25</v>
      </c>
      <c r="M562" s="2">
        <f>+Table3[[#This Row],[CHW]]/Table3[[#This Row],[Count of Airbill Number]]</f>
        <v>71.466666666666654</v>
      </c>
    </row>
    <row r="563" spans="2:13">
      <c r="B563" t="s">
        <v>35</v>
      </c>
      <c r="C563" t="s">
        <v>21</v>
      </c>
      <c r="D563" t="s">
        <v>36</v>
      </c>
      <c r="E563" t="s">
        <v>778</v>
      </c>
      <c r="F563" t="s">
        <v>778</v>
      </c>
      <c r="G563" t="s">
        <v>81</v>
      </c>
      <c r="H563" t="s">
        <v>124</v>
      </c>
      <c r="I563" s="1">
        <v>1285.918175</v>
      </c>
      <c r="J563" s="1">
        <v>18</v>
      </c>
      <c r="K563">
        <v>560</v>
      </c>
      <c r="L563" t="s">
        <v>25</v>
      </c>
      <c r="M563" s="2">
        <f>+Table3[[#This Row],[CHW]]/Table3[[#This Row],[Count of Airbill Number]]</f>
        <v>71.439898611111118</v>
      </c>
    </row>
    <row r="564" spans="2:13">
      <c r="B564" t="s">
        <v>35</v>
      </c>
      <c r="C564" t="s">
        <v>21</v>
      </c>
      <c r="D564" t="s">
        <v>36</v>
      </c>
      <c r="E564" t="s">
        <v>776</v>
      </c>
      <c r="F564" t="s">
        <v>776</v>
      </c>
      <c r="G564" t="s">
        <v>37</v>
      </c>
      <c r="H564" t="s">
        <v>45</v>
      </c>
      <c r="I564" s="1">
        <v>1281.7727190000001</v>
      </c>
      <c r="J564" s="1">
        <v>25</v>
      </c>
      <c r="K564">
        <v>561</v>
      </c>
      <c r="L564" t="s">
        <v>25</v>
      </c>
      <c r="M564" s="2">
        <f>+Table3[[#This Row],[CHW]]/Table3[[#This Row],[Count of Airbill Number]]</f>
        <v>51.270908760000005</v>
      </c>
    </row>
    <row r="565" spans="2:13">
      <c r="B565" t="s">
        <v>28</v>
      </c>
      <c r="C565" t="s">
        <v>21</v>
      </c>
      <c r="D565" t="s">
        <v>36</v>
      </c>
      <c r="E565" t="s">
        <v>776</v>
      </c>
      <c r="F565" t="s">
        <v>778</v>
      </c>
      <c r="G565" t="s">
        <v>37</v>
      </c>
      <c r="H565" t="s">
        <v>220</v>
      </c>
      <c r="I565" s="1">
        <v>1277.672726</v>
      </c>
      <c r="J565" s="1">
        <v>8</v>
      </c>
      <c r="K565">
        <v>562</v>
      </c>
      <c r="L565" t="s">
        <v>25</v>
      </c>
      <c r="M565" s="2">
        <f>+Table3[[#This Row],[CHW]]/Table3[[#This Row],[Count of Airbill Number]]</f>
        <v>159.70909075</v>
      </c>
    </row>
    <row r="566" spans="2:13">
      <c r="B566" t="s">
        <v>28</v>
      </c>
      <c r="C566" t="s">
        <v>21</v>
      </c>
      <c r="D566" t="s">
        <v>36</v>
      </c>
      <c r="E566" t="s">
        <v>776</v>
      </c>
      <c r="F566" t="s">
        <v>776</v>
      </c>
      <c r="G566" t="s">
        <v>23</v>
      </c>
      <c r="H566" t="s">
        <v>84</v>
      </c>
      <c r="I566" s="1">
        <v>1277.3</v>
      </c>
      <c r="J566" s="1">
        <v>1</v>
      </c>
      <c r="K566">
        <v>563</v>
      </c>
      <c r="L566" t="s">
        <v>25</v>
      </c>
      <c r="M566" s="2">
        <f>+Table3[[#This Row],[CHW]]/Table3[[#This Row],[Count of Airbill Number]]</f>
        <v>1277.3</v>
      </c>
    </row>
    <row r="567" spans="2:13">
      <c r="B567" t="s">
        <v>28</v>
      </c>
      <c r="C567" t="s">
        <v>21</v>
      </c>
      <c r="D567" t="s">
        <v>36</v>
      </c>
      <c r="E567" t="s">
        <v>776</v>
      </c>
      <c r="F567" t="s">
        <v>776</v>
      </c>
      <c r="G567" t="s">
        <v>66</v>
      </c>
      <c r="H567" t="s">
        <v>23</v>
      </c>
      <c r="I567" s="1">
        <v>1277.3</v>
      </c>
      <c r="J567" s="1">
        <v>1</v>
      </c>
      <c r="K567">
        <v>564</v>
      </c>
      <c r="L567" t="s">
        <v>25</v>
      </c>
      <c r="M567" s="2">
        <f>+Table3[[#This Row],[CHW]]/Table3[[#This Row],[Count of Airbill Number]]</f>
        <v>1277.3</v>
      </c>
    </row>
    <row r="568" spans="2:13">
      <c r="B568" t="s">
        <v>28</v>
      </c>
      <c r="C568" t="s">
        <v>21</v>
      </c>
      <c r="D568" t="s">
        <v>22</v>
      </c>
      <c r="E568" t="s">
        <v>776</v>
      </c>
      <c r="F568" t="s">
        <v>776</v>
      </c>
      <c r="G568" t="s">
        <v>45</v>
      </c>
      <c r="H568" t="s">
        <v>85</v>
      </c>
      <c r="I568" s="1">
        <v>1276.3908790000003</v>
      </c>
      <c r="J568" s="1">
        <v>81</v>
      </c>
      <c r="K568">
        <v>565</v>
      </c>
      <c r="L568" t="s">
        <v>25</v>
      </c>
      <c r="M568" s="2">
        <f>+Table3[[#This Row],[CHW]]/Table3[[#This Row],[Count of Airbill Number]]</f>
        <v>15.757912086419756</v>
      </c>
    </row>
    <row r="569" spans="2:13">
      <c r="B569" t="s">
        <v>20</v>
      </c>
      <c r="C569" t="s">
        <v>21</v>
      </c>
      <c r="D569" t="s">
        <v>22</v>
      </c>
      <c r="E569" t="s">
        <v>776</v>
      </c>
      <c r="F569" t="s">
        <v>776</v>
      </c>
      <c r="G569" t="s">
        <v>23</v>
      </c>
      <c r="H569" t="s">
        <v>107</v>
      </c>
      <c r="I569" s="1">
        <v>1275.4545200000002</v>
      </c>
      <c r="J569" s="1">
        <v>50</v>
      </c>
      <c r="K569">
        <v>566</v>
      </c>
      <c r="L569" t="s">
        <v>25</v>
      </c>
      <c r="M569" s="2">
        <f>+Table3[[#This Row],[CHW]]/Table3[[#This Row],[Count of Airbill Number]]</f>
        <v>25.509090400000005</v>
      </c>
    </row>
    <row r="570" spans="2:13">
      <c r="B570" t="s">
        <v>20</v>
      </c>
      <c r="C570" t="s">
        <v>21</v>
      </c>
      <c r="D570" t="s">
        <v>22</v>
      </c>
      <c r="E570" t="s">
        <v>776</v>
      </c>
      <c r="F570" t="s">
        <v>776</v>
      </c>
      <c r="G570" t="s">
        <v>54</v>
      </c>
      <c r="H570" t="s">
        <v>69</v>
      </c>
      <c r="I570" s="1">
        <v>1272.7726740000019</v>
      </c>
      <c r="J570" s="1">
        <v>106</v>
      </c>
      <c r="K570">
        <v>567</v>
      </c>
      <c r="L570" t="s">
        <v>25</v>
      </c>
      <c r="M570" s="2">
        <f>+Table3[[#This Row],[CHW]]/Table3[[#This Row],[Count of Airbill Number]]</f>
        <v>12.007289377358509</v>
      </c>
    </row>
    <row r="571" spans="2:13">
      <c r="B571" t="s">
        <v>35</v>
      </c>
      <c r="C571" t="s">
        <v>21</v>
      </c>
      <c r="D571" t="s">
        <v>36</v>
      </c>
      <c r="E571" t="s">
        <v>776</v>
      </c>
      <c r="F571" t="s">
        <v>776</v>
      </c>
      <c r="G571" t="s">
        <v>37</v>
      </c>
      <c r="H571" t="s">
        <v>120</v>
      </c>
      <c r="I571" s="1">
        <v>1271.3</v>
      </c>
      <c r="J571" s="1">
        <v>5</v>
      </c>
      <c r="K571">
        <v>568</v>
      </c>
      <c r="L571" t="s">
        <v>25</v>
      </c>
      <c r="M571" s="2">
        <f>+Table3[[#This Row],[CHW]]/Table3[[#This Row],[Count of Airbill Number]]</f>
        <v>254.26</v>
      </c>
    </row>
    <row r="572" spans="2:13">
      <c r="B572" t="s">
        <v>28</v>
      </c>
      <c r="C572" t="s">
        <v>21</v>
      </c>
      <c r="D572" t="s">
        <v>36</v>
      </c>
      <c r="E572" t="s">
        <v>776</v>
      </c>
      <c r="F572" t="s">
        <v>778</v>
      </c>
      <c r="G572" t="s">
        <v>23</v>
      </c>
      <c r="H572" t="s">
        <v>220</v>
      </c>
      <c r="I572" s="1">
        <v>1265</v>
      </c>
      <c r="J572" s="1">
        <v>1</v>
      </c>
      <c r="K572">
        <v>569</v>
      </c>
      <c r="L572" t="s">
        <v>25</v>
      </c>
      <c r="M572" s="2">
        <f>+Table3[[#This Row],[CHW]]/Table3[[#This Row],[Count of Airbill Number]]</f>
        <v>1265</v>
      </c>
    </row>
    <row r="573" spans="2:13">
      <c r="B573" t="s">
        <v>28</v>
      </c>
      <c r="C573" t="s">
        <v>21</v>
      </c>
      <c r="D573" t="s">
        <v>36</v>
      </c>
      <c r="E573" t="s">
        <v>778</v>
      </c>
      <c r="F573" t="s">
        <v>778</v>
      </c>
      <c r="G573" t="s">
        <v>86</v>
      </c>
      <c r="H573" t="s">
        <v>315</v>
      </c>
      <c r="I573" s="1">
        <v>1265</v>
      </c>
      <c r="J573" s="1">
        <v>1</v>
      </c>
      <c r="K573">
        <v>570</v>
      </c>
      <c r="L573" t="s">
        <v>25</v>
      </c>
      <c r="M573" s="2">
        <f>+Table3[[#This Row],[CHW]]/Table3[[#This Row],[Count of Airbill Number]]</f>
        <v>1265</v>
      </c>
    </row>
    <row r="574" spans="2:13">
      <c r="B574" t="s">
        <v>28</v>
      </c>
      <c r="C574" t="s">
        <v>21</v>
      </c>
      <c r="D574" t="s">
        <v>22</v>
      </c>
      <c r="E574" t="s">
        <v>778</v>
      </c>
      <c r="F574" t="s">
        <v>778</v>
      </c>
      <c r="G574" t="s">
        <v>86</v>
      </c>
      <c r="H574" t="s">
        <v>73</v>
      </c>
      <c r="I574" s="1">
        <v>1256.2000000000003</v>
      </c>
      <c r="J574" s="1">
        <v>79</v>
      </c>
      <c r="K574">
        <v>571</v>
      </c>
      <c r="L574" t="s">
        <v>25</v>
      </c>
      <c r="M574" s="2">
        <f>+Table3[[#This Row],[CHW]]/Table3[[#This Row],[Count of Airbill Number]]</f>
        <v>15.901265822784813</v>
      </c>
    </row>
    <row r="575" spans="2:13">
      <c r="B575" t="s">
        <v>30</v>
      </c>
      <c r="C575" t="s">
        <v>21</v>
      </c>
      <c r="D575" t="s">
        <v>22</v>
      </c>
      <c r="E575" t="s">
        <v>776</v>
      </c>
      <c r="F575" t="s">
        <v>776</v>
      </c>
      <c r="G575" t="s">
        <v>48</v>
      </c>
      <c r="H575" t="s">
        <v>87</v>
      </c>
      <c r="I575" s="1">
        <v>1250.6362919999992</v>
      </c>
      <c r="J575" s="1">
        <v>122</v>
      </c>
      <c r="K575">
        <v>572</v>
      </c>
      <c r="L575" t="s">
        <v>25</v>
      </c>
      <c r="M575" s="2">
        <f>+Table3[[#This Row],[CHW]]/Table3[[#This Row],[Count of Airbill Number]]</f>
        <v>10.251117147540977</v>
      </c>
    </row>
    <row r="576" spans="2:13">
      <c r="B576" t="s">
        <v>28</v>
      </c>
      <c r="C576" t="s">
        <v>21</v>
      </c>
      <c r="D576" t="s">
        <v>22</v>
      </c>
      <c r="E576" t="s">
        <v>777</v>
      </c>
      <c r="F576" t="s">
        <v>777</v>
      </c>
      <c r="G576" t="s">
        <v>179</v>
      </c>
      <c r="H576" t="s">
        <v>114</v>
      </c>
      <c r="I576" s="1">
        <v>1246.5999999999999</v>
      </c>
      <c r="J576" s="1">
        <v>1</v>
      </c>
      <c r="K576">
        <v>573</v>
      </c>
      <c r="L576" t="s">
        <v>25</v>
      </c>
      <c r="M576" s="2">
        <f>+Table3[[#This Row],[CHW]]/Table3[[#This Row],[Count of Airbill Number]]</f>
        <v>1246.5999999999999</v>
      </c>
    </row>
    <row r="577" spans="2:13">
      <c r="B577" t="s">
        <v>28</v>
      </c>
      <c r="C577" t="s">
        <v>21</v>
      </c>
      <c r="D577" t="s">
        <v>22</v>
      </c>
      <c r="E577" t="s">
        <v>777</v>
      </c>
      <c r="F577" t="s">
        <v>776</v>
      </c>
      <c r="G577" t="s">
        <v>114</v>
      </c>
      <c r="H577" t="s">
        <v>23</v>
      </c>
      <c r="I577" s="1">
        <v>1246.5999999999999</v>
      </c>
      <c r="J577" s="1">
        <v>1</v>
      </c>
      <c r="K577">
        <v>574</v>
      </c>
      <c r="L577" t="s">
        <v>25</v>
      </c>
      <c r="M577" s="2">
        <f>+Table3[[#This Row],[CHW]]/Table3[[#This Row],[Count of Airbill Number]]</f>
        <v>1246.5999999999999</v>
      </c>
    </row>
    <row r="578" spans="2:13">
      <c r="B578" t="s">
        <v>28</v>
      </c>
      <c r="C578" t="s">
        <v>21</v>
      </c>
      <c r="D578" t="s">
        <v>36</v>
      </c>
      <c r="E578" t="s">
        <v>778</v>
      </c>
      <c r="F578" t="s">
        <v>778</v>
      </c>
      <c r="G578" t="s">
        <v>86</v>
      </c>
      <c r="H578" t="s">
        <v>99</v>
      </c>
      <c r="I578" s="1">
        <v>1244.263635</v>
      </c>
      <c r="J578" s="1">
        <v>160</v>
      </c>
      <c r="K578">
        <v>575</v>
      </c>
      <c r="L578" t="s">
        <v>25</v>
      </c>
      <c r="M578" s="2">
        <f>+Table3[[#This Row],[CHW]]/Table3[[#This Row],[Count of Airbill Number]]</f>
        <v>7.7766477187500005</v>
      </c>
    </row>
    <row r="579" spans="2:13">
      <c r="B579" t="s">
        <v>30</v>
      </c>
      <c r="C579" t="s">
        <v>21</v>
      </c>
      <c r="D579" t="s">
        <v>22</v>
      </c>
      <c r="E579" t="s">
        <v>776</v>
      </c>
      <c r="F579" t="s">
        <v>776</v>
      </c>
      <c r="G579" t="s">
        <v>39</v>
      </c>
      <c r="H579" t="s">
        <v>59</v>
      </c>
      <c r="I579" s="1">
        <v>1242.2726480000049</v>
      </c>
      <c r="J579" s="1">
        <v>189</v>
      </c>
      <c r="K579">
        <v>576</v>
      </c>
      <c r="L579" t="s">
        <v>25</v>
      </c>
      <c r="M579" s="2">
        <f>+Table3[[#This Row],[CHW]]/Table3[[#This Row],[Count of Airbill Number]]</f>
        <v>6.5728711534391797</v>
      </c>
    </row>
    <row r="580" spans="2:13">
      <c r="B580" t="s">
        <v>20</v>
      </c>
      <c r="C580" t="s">
        <v>21</v>
      </c>
      <c r="D580" t="s">
        <v>22</v>
      </c>
      <c r="E580" t="s">
        <v>776</v>
      </c>
      <c r="F580" t="s">
        <v>776</v>
      </c>
      <c r="G580" t="s">
        <v>71</v>
      </c>
      <c r="H580" t="s">
        <v>39</v>
      </c>
      <c r="I580" s="1">
        <v>1231.9544860000008</v>
      </c>
      <c r="J580" s="1">
        <v>127</v>
      </c>
      <c r="K580">
        <v>577</v>
      </c>
      <c r="L580" t="s">
        <v>25</v>
      </c>
      <c r="M580" s="2">
        <f>+Table3[[#This Row],[CHW]]/Table3[[#This Row],[Count of Airbill Number]]</f>
        <v>9.7004290236220534</v>
      </c>
    </row>
    <row r="581" spans="2:13">
      <c r="B581" t="s">
        <v>20</v>
      </c>
      <c r="C581" t="s">
        <v>21</v>
      </c>
      <c r="D581" t="s">
        <v>22</v>
      </c>
      <c r="E581" t="s">
        <v>776</v>
      </c>
      <c r="F581" t="s">
        <v>776</v>
      </c>
      <c r="G581" t="s">
        <v>93</v>
      </c>
      <c r="H581" t="s">
        <v>23</v>
      </c>
      <c r="I581" s="1">
        <v>1230.4545190000001</v>
      </c>
      <c r="J581" s="1">
        <v>55</v>
      </c>
      <c r="K581">
        <v>578</v>
      </c>
      <c r="L581" t="s">
        <v>25</v>
      </c>
      <c r="M581" s="2">
        <f>+Table3[[#This Row],[CHW]]/Table3[[#This Row],[Count of Airbill Number]]</f>
        <v>22.371900345454549</v>
      </c>
    </row>
    <row r="582" spans="2:13">
      <c r="B582" t="s">
        <v>20</v>
      </c>
      <c r="C582" t="s">
        <v>21</v>
      </c>
      <c r="D582" t="s">
        <v>22</v>
      </c>
      <c r="E582" t="s">
        <v>776</v>
      </c>
      <c r="F582" t="s">
        <v>776</v>
      </c>
      <c r="G582" t="s">
        <v>76</v>
      </c>
      <c r="H582" t="s">
        <v>70</v>
      </c>
      <c r="I582" s="1">
        <v>1228.2272450000009</v>
      </c>
      <c r="J582" s="1">
        <v>93</v>
      </c>
      <c r="K582">
        <v>579</v>
      </c>
      <c r="L582" t="s">
        <v>25</v>
      </c>
      <c r="M582" s="2">
        <f>+Table3[[#This Row],[CHW]]/Table3[[#This Row],[Count of Airbill Number]]</f>
        <v>13.206744569892484</v>
      </c>
    </row>
    <row r="583" spans="2:13">
      <c r="B583" t="s">
        <v>20</v>
      </c>
      <c r="C583" t="s">
        <v>21</v>
      </c>
      <c r="D583" t="s">
        <v>22</v>
      </c>
      <c r="E583" t="s">
        <v>776</v>
      </c>
      <c r="F583" t="s">
        <v>776</v>
      </c>
      <c r="G583" t="s">
        <v>50</v>
      </c>
      <c r="H583" t="s">
        <v>31</v>
      </c>
      <c r="I583" s="1">
        <v>1227.9545260000011</v>
      </c>
      <c r="J583" s="1">
        <v>48</v>
      </c>
      <c r="K583">
        <v>580</v>
      </c>
      <c r="L583" t="s">
        <v>25</v>
      </c>
      <c r="M583" s="2">
        <f>+Table3[[#This Row],[CHW]]/Table3[[#This Row],[Count of Airbill Number]]</f>
        <v>25.582385958333358</v>
      </c>
    </row>
    <row r="584" spans="2:13">
      <c r="B584" t="s">
        <v>28</v>
      </c>
      <c r="C584" t="s">
        <v>21</v>
      </c>
      <c r="D584" t="s">
        <v>36</v>
      </c>
      <c r="E584" t="s">
        <v>778</v>
      </c>
      <c r="F584" t="s">
        <v>778</v>
      </c>
      <c r="G584" t="s">
        <v>51</v>
      </c>
      <c r="H584" t="s">
        <v>81</v>
      </c>
      <c r="I584" s="1">
        <v>1224.0727200000001</v>
      </c>
      <c r="J584" s="1">
        <v>26</v>
      </c>
      <c r="K584">
        <v>581</v>
      </c>
      <c r="L584" t="s">
        <v>25</v>
      </c>
      <c r="M584" s="2">
        <f>+Table3[[#This Row],[CHW]]/Table3[[#This Row],[Count of Airbill Number]]</f>
        <v>47.079720000000002</v>
      </c>
    </row>
    <row r="585" spans="2:13">
      <c r="B585" t="s">
        <v>20</v>
      </c>
      <c r="C585" t="s">
        <v>21</v>
      </c>
      <c r="D585" t="s">
        <v>22</v>
      </c>
      <c r="E585" t="s">
        <v>776</v>
      </c>
      <c r="F585" t="s">
        <v>776</v>
      </c>
      <c r="G585" t="s">
        <v>108</v>
      </c>
      <c r="H585" t="s">
        <v>40</v>
      </c>
      <c r="I585" s="1">
        <v>1211.5726710000008</v>
      </c>
      <c r="J585" s="1">
        <v>125</v>
      </c>
      <c r="K585">
        <v>582</v>
      </c>
      <c r="L585" t="s">
        <v>25</v>
      </c>
      <c r="M585" s="2">
        <f>+Table3[[#This Row],[CHW]]/Table3[[#This Row],[Count of Airbill Number]]</f>
        <v>9.6925813680000061</v>
      </c>
    </row>
    <row r="586" spans="2:13">
      <c r="B586" t="s">
        <v>20</v>
      </c>
      <c r="C586" t="s">
        <v>21</v>
      </c>
      <c r="D586" t="s">
        <v>22</v>
      </c>
      <c r="E586" t="s">
        <v>776</v>
      </c>
      <c r="F586" t="s">
        <v>776</v>
      </c>
      <c r="G586" t="s">
        <v>78</v>
      </c>
      <c r="H586" t="s">
        <v>53</v>
      </c>
      <c r="I586" s="1">
        <v>1202.2727110000001</v>
      </c>
      <c r="J586" s="1">
        <v>34</v>
      </c>
      <c r="K586">
        <v>583</v>
      </c>
      <c r="L586" t="s">
        <v>25</v>
      </c>
      <c r="M586" s="2">
        <f>+Table3[[#This Row],[CHW]]/Table3[[#This Row],[Count of Airbill Number]]</f>
        <v>35.360962088235297</v>
      </c>
    </row>
    <row r="587" spans="2:13">
      <c r="B587" t="s">
        <v>20</v>
      </c>
      <c r="C587" t="s">
        <v>21</v>
      </c>
      <c r="D587" t="s">
        <v>22</v>
      </c>
      <c r="E587" t="s">
        <v>777</v>
      </c>
      <c r="F587" t="s">
        <v>777</v>
      </c>
      <c r="G587" t="s">
        <v>110</v>
      </c>
      <c r="H587" t="s">
        <v>230</v>
      </c>
      <c r="I587" s="1">
        <v>1200</v>
      </c>
      <c r="J587" s="1">
        <v>3</v>
      </c>
      <c r="K587">
        <v>584</v>
      </c>
      <c r="L587" t="s">
        <v>25</v>
      </c>
      <c r="M587" s="2">
        <f>+Table3[[#This Row],[CHW]]/Table3[[#This Row],[Count of Airbill Number]]</f>
        <v>400</v>
      </c>
    </row>
    <row r="588" spans="2:13">
      <c r="B588" t="s">
        <v>20</v>
      </c>
      <c r="C588" t="s">
        <v>21</v>
      </c>
      <c r="D588" t="s">
        <v>22</v>
      </c>
      <c r="E588" t="s">
        <v>776</v>
      </c>
      <c r="F588" t="s">
        <v>776</v>
      </c>
      <c r="G588" t="s">
        <v>71</v>
      </c>
      <c r="H588" t="s">
        <v>84</v>
      </c>
      <c r="I588" s="1">
        <v>1199.4454420000004</v>
      </c>
      <c r="J588" s="1">
        <v>25</v>
      </c>
      <c r="K588">
        <v>585</v>
      </c>
      <c r="L588" t="s">
        <v>25</v>
      </c>
      <c r="M588" s="2">
        <f>+Table3[[#This Row],[CHW]]/Table3[[#This Row],[Count of Airbill Number]]</f>
        <v>47.977817680000015</v>
      </c>
    </row>
    <row r="589" spans="2:13">
      <c r="B589" t="s">
        <v>20</v>
      </c>
      <c r="C589" t="s">
        <v>21</v>
      </c>
      <c r="D589" t="s">
        <v>22</v>
      </c>
      <c r="E589" t="s">
        <v>776</v>
      </c>
      <c r="F589" t="s">
        <v>776</v>
      </c>
      <c r="G589" t="s">
        <v>71</v>
      </c>
      <c r="H589" t="s">
        <v>56</v>
      </c>
      <c r="I589" s="1">
        <v>1198.3726860000015</v>
      </c>
      <c r="J589" s="1">
        <v>98</v>
      </c>
      <c r="K589">
        <v>586</v>
      </c>
      <c r="L589" t="s">
        <v>25</v>
      </c>
      <c r="M589" s="2">
        <f>+Table3[[#This Row],[CHW]]/Table3[[#This Row],[Count of Airbill Number]]</f>
        <v>12.228292714285729</v>
      </c>
    </row>
    <row r="590" spans="2:13">
      <c r="B590" t="s">
        <v>28</v>
      </c>
      <c r="C590" t="s">
        <v>21</v>
      </c>
      <c r="D590" t="s">
        <v>22</v>
      </c>
      <c r="E590" t="s">
        <v>776</v>
      </c>
      <c r="F590" t="s">
        <v>776</v>
      </c>
      <c r="G590" t="s">
        <v>31</v>
      </c>
      <c r="H590" t="s">
        <v>33</v>
      </c>
      <c r="I590" s="1">
        <v>1195.3272470000002</v>
      </c>
      <c r="J590" s="1">
        <v>64</v>
      </c>
      <c r="K590">
        <v>587</v>
      </c>
      <c r="L590" t="s">
        <v>25</v>
      </c>
      <c r="M590" s="2">
        <f>+Table3[[#This Row],[CHW]]/Table3[[#This Row],[Count of Airbill Number]]</f>
        <v>18.676988234375003</v>
      </c>
    </row>
    <row r="591" spans="2:13">
      <c r="B591" t="s">
        <v>30</v>
      </c>
      <c r="C591" t="s">
        <v>21</v>
      </c>
      <c r="D591" t="s">
        <v>22</v>
      </c>
      <c r="E591" t="s">
        <v>776</v>
      </c>
      <c r="F591" t="s">
        <v>776</v>
      </c>
      <c r="G591" t="s">
        <v>31</v>
      </c>
      <c r="H591" t="s">
        <v>69</v>
      </c>
      <c r="I591" s="1">
        <v>1193.999937</v>
      </c>
      <c r="J591" s="1">
        <v>130</v>
      </c>
      <c r="K591">
        <v>588</v>
      </c>
      <c r="L591" t="s">
        <v>25</v>
      </c>
      <c r="M591" s="2">
        <f>+Table3[[#This Row],[CHW]]/Table3[[#This Row],[Count of Airbill Number]]</f>
        <v>9.1846148999999997</v>
      </c>
    </row>
    <row r="592" spans="2:13">
      <c r="B592" t="s">
        <v>28</v>
      </c>
      <c r="C592" t="s">
        <v>21</v>
      </c>
      <c r="D592" t="s">
        <v>22</v>
      </c>
      <c r="E592" t="s">
        <v>778</v>
      </c>
      <c r="F592" t="s">
        <v>776</v>
      </c>
      <c r="G592" t="s">
        <v>51</v>
      </c>
      <c r="H592" t="s">
        <v>48</v>
      </c>
      <c r="I592" s="1">
        <v>1190.7</v>
      </c>
      <c r="J592" s="1">
        <v>6</v>
      </c>
      <c r="K592">
        <v>589</v>
      </c>
      <c r="L592" t="s">
        <v>25</v>
      </c>
      <c r="M592" s="2">
        <f>+Table3[[#This Row],[CHW]]/Table3[[#This Row],[Count of Airbill Number]]</f>
        <v>198.45000000000002</v>
      </c>
    </row>
    <row r="593" spans="2:13">
      <c r="B593" t="s">
        <v>30</v>
      </c>
      <c r="C593" t="s">
        <v>21</v>
      </c>
      <c r="D593" t="s">
        <v>22</v>
      </c>
      <c r="E593" t="s">
        <v>776</v>
      </c>
      <c r="F593" t="s">
        <v>776</v>
      </c>
      <c r="G593" t="s">
        <v>39</v>
      </c>
      <c r="H593" t="s">
        <v>49</v>
      </c>
      <c r="I593" s="1">
        <v>1189.6726790000016</v>
      </c>
      <c r="J593" s="1">
        <v>141</v>
      </c>
      <c r="K593">
        <v>590</v>
      </c>
      <c r="L593" t="s">
        <v>25</v>
      </c>
      <c r="M593" s="2">
        <f>+Table3[[#This Row],[CHW]]/Table3[[#This Row],[Count of Airbill Number]]</f>
        <v>8.4373948865248334</v>
      </c>
    </row>
    <row r="594" spans="2:13">
      <c r="B594" t="s">
        <v>20</v>
      </c>
      <c r="C594" t="s">
        <v>21</v>
      </c>
      <c r="D594" t="s">
        <v>22</v>
      </c>
      <c r="E594" t="s">
        <v>776</v>
      </c>
      <c r="F594" t="s">
        <v>776</v>
      </c>
      <c r="G594" t="s">
        <v>46</v>
      </c>
      <c r="H594" t="s">
        <v>41</v>
      </c>
      <c r="I594" s="1">
        <v>1187.272708</v>
      </c>
      <c r="J594" s="1">
        <v>34</v>
      </c>
      <c r="K594">
        <v>591</v>
      </c>
      <c r="L594" t="s">
        <v>25</v>
      </c>
      <c r="M594" s="2">
        <f>+Table3[[#This Row],[CHW]]/Table3[[#This Row],[Count of Airbill Number]]</f>
        <v>34.919785529411762</v>
      </c>
    </row>
    <row r="595" spans="2:13">
      <c r="B595" t="s">
        <v>20</v>
      </c>
      <c r="C595" t="s">
        <v>21</v>
      </c>
      <c r="D595" t="s">
        <v>22</v>
      </c>
      <c r="E595" t="s">
        <v>778</v>
      </c>
      <c r="F595" t="s">
        <v>776</v>
      </c>
      <c r="G595" t="s">
        <v>51</v>
      </c>
      <c r="H595" t="s">
        <v>31</v>
      </c>
      <c r="I595" s="1">
        <v>1184.6363630000001</v>
      </c>
      <c r="J595" s="1">
        <v>3</v>
      </c>
      <c r="K595">
        <v>592</v>
      </c>
      <c r="L595" t="s">
        <v>25</v>
      </c>
      <c r="M595" s="2">
        <f>+Table3[[#This Row],[CHW]]/Table3[[#This Row],[Count of Airbill Number]]</f>
        <v>394.87878766666671</v>
      </c>
    </row>
    <row r="596" spans="2:13">
      <c r="B596" t="s">
        <v>28</v>
      </c>
      <c r="C596" t="s">
        <v>21</v>
      </c>
      <c r="D596" t="s">
        <v>22</v>
      </c>
      <c r="E596" t="s">
        <v>778</v>
      </c>
      <c r="F596" t="s">
        <v>777</v>
      </c>
      <c r="G596" t="s">
        <v>112</v>
      </c>
      <c r="H596" t="s">
        <v>27</v>
      </c>
      <c r="I596" s="1">
        <v>1183</v>
      </c>
      <c r="J596" s="1">
        <v>1</v>
      </c>
      <c r="K596">
        <v>593</v>
      </c>
      <c r="L596" t="s">
        <v>25</v>
      </c>
      <c r="M596" s="2">
        <f>+Table3[[#This Row],[CHW]]/Table3[[#This Row],[Count of Airbill Number]]</f>
        <v>1183</v>
      </c>
    </row>
    <row r="597" spans="2:13">
      <c r="B597" t="s">
        <v>28</v>
      </c>
      <c r="C597" t="s">
        <v>21</v>
      </c>
      <c r="D597" t="s">
        <v>22</v>
      </c>
      <c r="E597" t="s">
        <v>776</v>
      </c>
      <c r="F597" t="s">
        <v>776</v>
      </c>
      <c r="G597" t="s">
        <v>48</v>
      </c>
      <c r="H597" t="s">
        <v>111</v>
      </c>
      <c r="I597" s="1">
        <v>1181.3636320000001</v>
      </c>
      <c r="J597" s="1">
        <v>10</v>
      </c>
      <c r="K597">
        <v>594</v>
      </c>
      <c r="L597" t="s">
        <v>25</v>
      </c>
      <c r="M597" s="2">
        <f>+Table3[[#This Row],[CHW]]/Table3[[#This Row],[Count of Airbill Number]]</f>
        <v>118.13636320000001</v>
      </c>
    </row>
    <row r="598" spans="2:13">
      <c r="B598" t="s">
        <v>28</v>
      </c>
      <c r="C598" t="s">
        <v>21</v>
      </c>
      <c r="D598" t="s">
        <v>22</v>
      </c>
      <c r="E598" t="s">
        <v>776</v>
      </c>
      <c r="F598" t="s">
        <v>778</v>
      </c>
      <c r="G598" t="s">
        <v>23</v>
      </c>
      <c r="H598" t="s">
        <v>86</v>
      </c>
      <c r="I598" s="1">
        <v>1177.0181810000001</v>
      </c>
      <c r="J598" s="1">
        <v>6</v>
      </c>
      <c r="K598">
        <v>595</v>
      </c>
      <c r="L598" t="s">
        <v>25</v>
      </c>
      <c r="M598" s="2">
        <f>+Table3[[#This Row],[CHW]]/Table3[[#This Row],[Count of Airbill Number]]</f>
        <v>196.16969683333335</v>
      </c>
    </row>
    <row r="599" spans="2:13">
      <c r="B599" t="s">
        <v>20</v>
      </c>
      <c r="C599" t="s">
        <v>21</v>
      </c>
      <c r="D599" t="s">
        <v>22</v>
      </c>
      <c r="E599" t="s">
        <v>776</v>
      </c>
      <c r="F599" t="s">
        <v>776</v>
      </c>
      <c r="G599" t="s">
        <v>77</v>
      </c>
      <c r="H599" t="s">
        <v>80</v>
      </c>
      <c r="I599" s="1">
        <v>1175.9090690000007</v>
      </c>
      <c r="J599" s="1">
        <v>62</v>
      </c>
      <c r="K599">
        <v>596</v>
      </c>
      <c r="L599" t="s">
        <v>25</v>
      </c>
      <c r="M599" s="2">
        <f>+Table3[[#This Row],[CHW]]/Table3[[#This Row],[Count of Airbill Number]]</f>
        <v>18.966275306451625</v>
      </c>
    </row>
    <row r="600" spans="2:13">
      <c r="B600" t="s">
        <v>20</v>
      </c>
      <c r="C600" t="s">
        <v>21</v>
      </c>
      <c r="D600" t="s">
        <v>22</v>
      </c>
      <c r="E600" t="s">
        <v>776</v>
      </c>
      <c r="F600" t="s">
        <v>776</v>
      </c>
      <c r="G600" t="s">
        <v>31</v>
      </c>
      <c r="H600" t="s">
        <v>48</v>
      </c>
      <c r="I600" s="1">
        <v>1173.6362519999964</v>
      </c>
      <c r="J600" s="1">
        <v>280</v>
      </c>
      <c r="K600">
        <v>597</v>
      </c>
      <c r="L600" t="s">
        <v>25</v>
      </c>
      <c r="M600" s="2">
        <f>+Table3[[#This Row],[CHW]]/Table3[[#This Row],[Count of Airbill Number]]</f>
        <v>4.19155804285713</v>
      </c>
    </row>
    <row r="601" spans="2:13">
      <c r="B601" t="s">
        <v>20</v>
      </c>
      <c r="C601" t="s">
        <v>21</v>
      </c>
      <c r="D601" t="s">
        <v>22</v>
      </c>
      <c r="E601" t="s">
        <v>776</v>
      </c>
      <c r="F601" t="s">
        <v>776</v>
      </c>
      <c r="G601" t="s">
        <v>40</v>
      </c>
      <c r="H601" t="s">
        <v>32</v>
      </c>
      <c r="I601" s="1">
        <v>1172.5453309999975</v>
      </c>
      <c r="J601" s="1">
        <v>220</v>
      </c>
      <c r="K601">
        <v>598</v>
      </c>
      <c r="L601" t="s">
        <v>25</v>
      </c>
      <c r="M601" s="2">
        <f>+Table3[[#This Row],[CHW]]/Table3[[#This Row],[Count of Airbill Number]]</f>
        <v>5.3297515045454436</v>
      </c>
    </row>
    <row r="602" spans="2:13">
      <c r="B602" t="s">
        <v>20</v>
      </c>
      <c r="C602" t="s">
        <v>21</v>
      </c>
      <c r="D602" t="s">
        <v>22</v>
      </c>
      <c r="E602" t="s">
        <v>776</v>
      </c>
      <c r="F602" t="s">
        <v>776</v>
      </c>
      <c r="G602" t="s">
        <v>71</v>
      </c>
      <c r="H602" t="s">
        <v>53</v>
      </c>
      <c r="I602" s="1">
        <v>1169.0908620000016</v>
      </c>
      <c r="J602" s="1">
        <v>134</v>
      </c>
      <c r="K602">
        <v>599</v>
      </c>
      <c r="L602" t="s">
        <v>25</v>
      </c>
      <c r="M602" s="2">
        <f>+Table3[[#This Row],[CHW]]/Table3[[#This Row],[Count of Airbill Number]]</f>
        <v>8.7245586716418035</v>
      </c>
    </row>
    <row r="603" spans="2:13">
      <c r="B603" t="s">
        <v>28</v>
      </c>
      <c r="C603" t="s">
        <v>21</v>
      </c>
      <c r="D603" t="s">
        <v>36</v>
      </c>
      <c r="E603" t="s">
        <v>778</v>
      </c>
      <c r="F603" t="s">
        <v>778</v>
      </c>
      <c r="G603" t="s">
        <v>81</v>
      </c>
      <c r="H603" t="s">
        <v>185</v>
      </c>
      <c r="I603" s="1">
        <v>1159.254545</v>
      </c>
      <c r="J603" s="1">
        <v>6</v>
      </c>
      <c r="K603">
        <v>600</v>
      </c>
      <c r="L603" t="s">
        <v>25</v>
      </c>
      <c r="M603" s="2">
        <f>+Table3[[#This Row],[CHW]]/Table3[[#This Row],[Count of Airbill Number]]</f>
        <v>193.20909083333333</v>
      </c>
    </row>
    <row r="604" spans="2:13">
      <c r="B604" t="s">
        <v>20</v>
      </c>
      <c r="C604" t="s">
        <v>21</v>
      </c>
      <c r="D604" t="s">
        <v>22</v>
      </c>
      <c r="E604" t="s">
        <v>777</v>
      </c>
      <c r="F604" t="s">
        <v>776</v>
      </c>
      <c r="G604" t="s">
        <v>110</v>
      </c>
      <c r="H604" t="s">
        <v>66</v>
      </c>
      <c r="I604" s="1">
        <v>1158.3000000000002</v>
      </c>
      <c r="J604" s="1">
        <v>8</v>
      </c>
      <c r="K604">
        <v>601</v>
      </c>
      <c r="L604" t="s">
        <v>25</v>
      </c>
      <c r="M604" s="2">
        <f>+Table3[[#This Row],[CHW]]/Table3[[#This Row],[Count of Airbill Number]]</f>
        <v>144.78750000000002</v>
      </c>
    </row>
    <row r="605" spans="2:13">
      <c r="B605" t="s">
        <v>28</v>
      </c>
      <c r="C605" t="s">
        <v>21</v>
      </c>
      <c r="D605" t="s">
        <v>22</v>
      </c>
      <c r="E605" t="s">
        <v>778</v>
      </c>
      <c r="F605" t="s">
        <v>776</v>
      </c>
      <c r="G605" t="s">
        <v>86</v>
      </c>
      <c r="H605" t="s">
        <v>32</v>
      </c>
      <c r="I605" s="1">
        <v>1149.9000000000001</v>
      </c>
      <c r="J605" s="1">
        <v>3</v>
      </c>
      <c r="K605">
        <v>602</v>
      </c>
      <c r="L605" t="s">
        <v>25</v>
      </c>
      <c r="M605" s="2">
        <f>+Table3[[#This Row],[CHW]]/Table3[[#This Row],[Count of Airbill Number]]</f>
        <v>383.3</v>
      </c>
    </row>
    <row r="606" spans="2:13">
      <c r="B606" t="s">
        <v>30</v>
      </c>
      <c r="C606" t="s">
        <v>21</v>
      </c>
      <c r="D606" t="s">
        <v>139</v>
      </c>
      <c r="E606" t="s">
        <v>776</v>
      </c>
      <c r="F606" t="s">
        <v>776</v>
      </c>
      <c r="G606" t="s">
        <v>140</v>
      </c>
      <c r="H606" t="s">
        <v>83</v>
      </c>
      <c r="I606" s="1">
        <v>1145.4545340000002</v>
      </c>
      <c r="J606" s="1">
        <v>38</v>
      </c>
      <c r="K606">
        <v>603</v>
      </c>
      <c r="L606" t="s">
        <v>25</v>
      </c>
      <c r="M606" s="2">
        <f>+Table3[[#This Row],[CHW]]/Table3[[#This Row],[Count of Airbill Number]]</f>
        <v>30.143540368421057</v>
      </c>
    </row>
    <row r="607" spans="2:13">
      <c r="B607" t="s">
        <v>35</v>
      </c>
      <c r="C607" t="s">
        <v>21</v>
      </c>
      <c r="D607" t="s">
        <v>22</v>
      </c>
      <c r="E607" t="s">
        <v>776</v>
      </c>
      <c r="F607" t="s">
        <v>776</v>
      </c>
      <c r="G607" t="s">
        <v>45</v>
      </c>
      <c r="H607" t="s">
        <v>32</v>
      </c>
      <c r="I607" s="1">
        <v>1141.363578</v>
      </c>
      <c r="J607" s="1">
        <v>138</v>
      </c>
      <c r="K607">
        <v>604</v>
      </c>
      <c r="L607" t="s">
        <v>25</v>
      </c>
      <c r="M607" s="2">
        <f>+Table3[[#This Row],[CHW]]/Table3[[#This Row],[Count of Airbill Number]]</f>
        <v>8.2707505652173907</v>
      </c>
    </row>
    <row r="608" spans="2:13">
      <c r="B608" t="s">
        <v>20</v>
      </c>
      <c r="C608" t="s">
        <v>21</v>
      </c>
      <c r="D608" t="s">
        <v>22</v>
      </c>
      <c r="E608" t="s">
        <v>776</v>
      </c>
      <c r="F608" t="s">
        <v>776</v>
      </c>
      <c r="G608" t="s">
        <v>39</v>
      </c>
      <c r="H608" t="s">
        <v>45</v>
      </c>
      <c r="I608" s="1">
        <v>1140.9090300000007</v>
      </c>
      <c r="J608" s="1">
        <v>130</v>
      </c>
      <c r="K608">
        <v>605</v>
      </c>
      <c r="L608" t="s">
        <v>25</v>
      </c>
      <c r="M608" s="2">
        <f>+Table3[[#This Row],[CHW]]/Table3[[#This Row],[Count of Airbill Number]]</f>
        <v>8.7762233076923124</v>
      </c>
    </row>
    <row r="609" spans="2:13">
      <c r="B609" t="s">
        <v>20</v>
      </c>
      <c r="C609" t="s">
        <v>21</v>
      </c>
      <c r="D609" t="s">
        <v>22</v>
      </c>
      <c r="E609" t="s">
        <v>776</v>
      </c>
      <c r="F609" t="s">
        <v>776</v>
      </c>
      <c r="G609" t="s">
        <v>23</v>
      </c>
      <c r="H609" t="s">
        <v>48</v>
      </c>
      <c r="I609" s="1">
        <v>1138.1817950000004</v>
      </c>
      <c r="J609" s="1">
        <v>69</v>
      </c>
      <c r="K609">
        <v>606</v>
      </c>
      <c r="L609" t="s">
        <v>25</v>
      </c>
      <c r="M609" s="2">
        <f>+Table3[[#This Row],[CHW]]/Table3[[#This Row],[Count of Airbill Number]]</f>
        <v>16.495388333333338</v>
      </c>
    </row>
    <row r="610" spans="2:13">
      <c r="B610" t="s">
        <v>28</v>
      </c>
      <c r="C610" t="s">
        <v>21</v>
      </c>
      <c r="D610" t="s">
        <v>36</v>
      </c>
      <c r="E610" t="s">
        <v>776</v>
      </c>
      <c r="F610" t="s">
        <v>778</v>
      </c>
      <c r="G610" t="s">
        <v>37</v>
      </c>
      <c r="H610" t="s">
        <v>109</v>
      </c>
      <c r="I610" s="1">
        <v>1136.1363510000001</v>
      </c>
      <c r="J610" s="1">
        <v>41</v>
      </c>
      <c r="K610">
        <v>607</v>
      </c>
      <c r="L610" t="s">
        <v>25</v>
      </c>
      <c r="M610" s="2">
        <f>+Table3[[#This Row],[CHW]]/Table3[[#This Row],[Count of Airbill Number]]</f>
        <v>27.710642707317074</v>
      </c>
    </row>
    <row r="611" spans="2:13">
      <c r="B611" t="s">
        <v>20</v>
      </c>
      <c r="C611" t="s">
        <v>21</v>
      </c>
      <c r="D611" t="s">
        <v>22</v>
      </c>
      <c r="E611" t="s">
        <v>776</v>
      </c>
      <c r="F611" t="s">
        <v>776</v>
      </c>
      <c r="G611" t="s">
        <v>46</v>
      </c>
      <c r="H611" t="s">
        <v>33</v>
      </c>
      <c r="I611" s="1">
        <v>1134.3181659999998</v>
      </c>
      <c r="J611" s="1">
        <v>32</v>
      </c>
      <c r="K611">
        <v>608</v>
      </c>
      <c r="L611" t="s">
        <v>25</v>
      </c>
      <c r="M611" s="2">
        <f>+Table3[[#This Row],[CHW]]/Table3[[#This Row],[Count of Airbill Number]]</f>
        <v>35.447442687499993</v>
      </c>
    </row>
    <row r="612" spans="2:13">
      <c r="B612" t="s">
        <v>20</v>
      </c>
      <c r="C612" t="s">
        <v>21</v>
      </c>
      <c r="D612" t="s">
        <v>22</v>
      </c>
      <c r="E612" t="s">
        <v>776</v>
      </c>
      <c r="F612" t="s">
        <v>778</v>
      </c>
      <c r="G612" t="s">
        <v>40</v>
      </c>
      <c r="H612" t="s">
        <v>86</v>
      </c>
      <c r="I612" s="1">
        <v>1133.1818170000001</v>
      </c>
      <c r="J612" s="1">
        <v>2</v>
      </c>
      <c r="K612">
        <v>609</v>
      </c>
      <c r="L612" t="s">
        <v>25</v>
      </c>
      <c r="M612" s="2">
        <f>+Table3[[#This Row],[CHW]]/Table3[[#This Row],[Count of Airbill Number]]</f>
        <v>566.59090850000007</v>
      </c>
    </row>
    <row r="613" spans="2:13">
      <c r="B613" t="s">
        <v>28</v>
      </c>
      <c r="C613" t="s">
        <v>21</v>
      </c>
      <c r="D613" t="s">
        <v>36</v>
      </c>
      <c r="E613" t="s">
        <v>776</v>
      </c>
      <c r="F613" t="s">
        <v>776</v>
      </c>
      <c r="G613" t="s">
        <v>39</v>
      </c>
      <c r="H613" t="s">
        <v>146</v>
      </c>
      <c r="I613" s="1">
        <v>1132.945428</v>
      </c>
      <c r="J613" s="1">
        <v>61</v>
      </c>
      <c r="K613">
        <v>610</v>
      </c>
      <c r="L613" t="s">
        <v>25</v>
      </c>
      <c r="M613" s="2">
        <f>+Table3[[#This Row],[CHW]]/Table3[[#This Row],[Count of Airbill Number]]</f>
        <v>18.57287586885246</v>
      </c>
    </row>
    <row r="614" spans="2:13">
      <c r="B614" t="s">
        <v>35</v>
      </c>
      <c r="C614" t="s">
        <v>21</v>
      </c>
      <c r="D614" t="s">
        <v>36</v>
      </c>
      <c r="E614" t="s">
        <v>776</v>
      </c>
      <c r="F614" t="s">
        <v>777</v>
      </c>
      <c r="G614" t="s">
        <v>40</v>
      </c>
      <c r="H614" t="s">
        <v>110</v>
      </c>
      <c r="I614" s="1">
        <v>1131.8181810000001</v>
      </c>
      <c r="J614" s="1">
        <v>1</v>
      </c>
      <c r="K614">
        <v>611</v>
      </c>
      <c r="L614" t="s">
        <v>25</v>
      </c>
      <c r="M614" s="2">
        <f>+Table3[[#This Row],[CHW]]/Table3[[#This Row],[Count of Airbill Number]]</f>
        <v>1131.8181810000001</v>
      </c>
    </row>
    <row r="615" spans="2:13">
      <c r="B615" t="s">
        <v>35</v>
      </c>
      <c r="C615" t="s">
        <v>21</v>
      </c>
      <c r="D615" t="s">
        <v>36</v>
      </c>
      <c r="E615" t="s">
        <v>776</v>
      </c>
      <c r="F615" t="s">
        <v>778</v>
      </c>
      <c r="G615" t="s">
        <v>66</v>
      </c>
      <c r="H615" t="s">
        <v>267</v>
      </c>
      <c r="I615" s="1">
        <v>1126.63636</v>
      </c>
      <c r="J615" s="1">
        <v>8</v>
      </c>
      <c r="K615">
        <v>612</v>
      </c>
      <c r="L615" t="s">
        <v>25</v>
      </c>
      <c r="M615" s="2">
        <f>+Table3[[#This Row],[CHW]]/Table3[[#This Row],[Count of Airbill Number]]</f>
        <v>140.829545</v>
      </c>
    </row>
    <row r="616" spans="2:13">
      <c r="B616" t="s">
        <v>20</v>
      </c>
      <c r="C616" t="s">
        <v>21</v>
      </c>
      <c r="D616" t="s">
        <v>22</v>
      </c>
      <c r="E616" t="s">
        <v>778</v>
      </c>
      <c r="F616" t="s">
        <v>776</v>
      </c>
      <c r="G616" t="s">
        <v>51</v>
      </c>
      <c r="H616" t="s">
        <v>66</v>
      </c>
      <c r="I616" s="1">
        <v>1125.5727259999999</v>
      </c>
      <c r="J616" s="1">
        <v>5</v>
      </c>
      <c r="K616">
        <v>613</v>
      </c>
      <c r="L616" t="s">
        <v>25</v>
      </c>
      <c r="M616" s="2">
        <f>+Table3[[#This Row],[CHW]]/Table3[[#This Row],[Count of Airbill Number]]</f>
        <v>225.11454519999998</v>
      </c>
    </row>
    <row r="617" spans="2:13">
      <c r="B617" t="s">
        <v>35</v>
      </c>
      <c r="C617" t="s">
        <v>21</v>
      </c>
      <c r="D617" t="s">
        <v>22</v>
      </c>
      <c r="E617" t="s">
        <v>776</v>
      </c>
      <c r="F617" t="s">
        <v>776</v>
      </c>
      <c r="G617" t="s">
        <v>41</v>
      </c>
      <c r="H617" t="s">
        <v>42</v>
      </c>
      <c r="I617" s="1">
        <v>1125.4541180000124</v>
      </c>
      <c r="J617" s="1">
        <v>911</v>
      </c>
      <c r="K617">
        <v>614</v>
      </c>
      <c r="L617" t="s">
        <v>25</v>
      </c>
      <c r="M617" s="2">
        <f>+Table3[[#This Row],[CHW]]/Table3[[#This Row],[Count of Airbill Number]]</f>
        <v>1.2354051789242726</v>
      </c>
    </row>
    <row r="618" spans="2:13">
      <c r="B618" t="s">
        <v>35</v>
      </c>
      <c r="C618" t="s">
        <v>21</v>
      </c>
      <c r="D618" t="s">
        <v>36</v>
      </c>
      <c r="E618" t="s">
        <v>776</v>
      </c>
      <c r="F618" t="s">
        <v>776</v>
      </c>
      <c r="G618" t="s">
        <v>37</v>
      </c>
      <c r="H618" t="s">
        <v>37</v>
      </c>
      <c r="I618" s="1">
        <v>1121.83635</v>
      </c>
      <c r="J618" s="1">
        <v>32</v>
      </c>
      <c r="K618">
        <v>615</v>
      </c>
      <c r="L618" t="s">
        <v>25</v>
      </c>
      <c r="M618" s="2">
        <f>+Table3[[#This Row],[CHW]]/Table3[[#This Row],[Count of Airbill Number]]</f>
        <v>35.057385937500001</v>
      </c>
    </row>
    <row r="619" spans="2:13">
      <c r="B619" t="s">
        <v>30</v>
      </c>
      <c r="C619" t="s">
        <v>21</v>
      </c>
      <c r="D619" t="s">
        <v>22</v>
      </c>
      <c r="E619" t="s">
        <v>776</v>
      </c>
      <c r="F619" t="s">
        <v>776</v>
      </c>
      <c r="G619" t="s">
        <v>31</v>
      </c>
      <c r="H619" t="s">
        <v>61</v>
      </c>
      <c r="I619" s="1">
        <v>1119.5453819999998</v>
      </c>
      <c r="J619" s="1">
        <v>140</v>
      </c>
      <c r="K619">
        <v>616</v>
      </c>
      <c r="L619" t="s">
        <v>25</v>
      </c>
      <c r="M619" s="2">
        <f>+Table3[[#This Row],[CHW]]/Table3[[#This Row],[Count of Airbill Number]]</f>
        <v>7.996752728571427</v>
      </c>
    </row>
    <row r="620" spans="2:13">
      <c r="B620" t="s">
        <v>35</v>
      </c>
      <c r="C620" t="s">
        <v>21</v>
      </c>
      <c r="D620" t="s">
        <v>22</v>
      </c>
      <c r="E620" t="s">
        <v>776</v>
      </c>
      <c r="F620" t="s">
        <v>776</v>
      </c>
      <c r="G620" t="s">
        <v>23</v>
      </c>
      <c r="H620" t="s">
        <v>214</v>
      </c>
      <c r="I620" s="1">
        <v>1117.727271</v>
      </c>
      <c r="J620" s="1">
        <v>4</v>
      </c>
      <c r="K620">
        <v>617</v>
      </c>
      <c r="L620" t="s">
        <v>25</v>
      </c>
      <c r="M620" s="2">
        <f>+Table3[[#This Row],[CHW]]/Table3[[#This Row],[Count of Airbill Number]]</f>
        <v>279.43181774999999</v>
      </c>
    </row>
    <row r="621" spans="2:13">
      <c r="B621" t="s">
        <v>35</v>
      </c>
      <c r="C621" t="s">
        <v>21</v>
      </c>
      <c r="D621" t="s">
        <v>22</v>
      </c>
      <c r="E621" t="s">
        <v>776</v>
      </c>
      <c r="F621" t="s">
        <v>776</v>
      </c>
      <c r="G621" t="s">
        <v>37</v>
      </c>
      <c r="H621" t="s">
        <v>63</v>
      </c>
      <c r="I621" s="1">
        <v>1109.4090580000002</v>
      </c>
      <c r="J621" s="1">
        <v>66</v>
      </c>
      <c r="K621">
        <v>618</v>
      </c>
      <c r="L621" t="s">
        <v>25</v>
      </c>
      <c r="M621" s="2">
        <f>+Table3[[#This Row],[CHW]]/Table3[[#This Row],[Count of Airbill Number]]</f>
        <v>16.809228151515153</v>
      </c>
    </row>
    <row r="622" spans="2:13">
      <c r="B622" t="s">
        <v>35</v>
      </c>
      <c r="C622" t="s">
        <v>21</v>
      </c>
      <c r="D622" t="s">
        <v>22</v>
      </c>
      <c r="E622" t="s">
        <v>776</v>
      </c>
      <c r="F622" t="s">
        <v>776</v>
      </c>
      <c r="G622" t="s">
        <v>39</v>
      </c>
      <c r="H622" t="s">
        <v>42</v>
      </c>
      <c r="I622" s="1">
        <v>1108.636346</v>
      </c>
      <c r="J622" s="1">
        <v>34</v>
      </c>
      <c r="K622">
        <v>619</v>
      </c>
      <c r="L622" t="s">
        <v>25</v>
      </c>
      <c r="M622" s="2">
        <f>+Table3[[#This Row],[CHW]]/Table3[[#This Row],[Count of Airbill Number]]</f>
        <v>32.606951352941174</v>
      </c>
    </row>
    <row r="623" spans="2:13">
      <c r="B623" t="s">
        <v>20</v>
      </c>
      <c r="C623" t="s">
        <v>21</v>
      </c>
      <c r="D623" t="s">
        <v>22</v>
      </c>
      <c r="E623" t="s">
        <v>776</v>
      </c>
      <c r="F623" t="s">
        <v>776</v>
      </c>
      <c r="G623" t="s">
        <v>41</v>
      </c>
      <c r="H623" t="s">
        <v>23</v>
      </c>
      <c r="I623" s="1">
        <v>1097.7272530000002</v>
      </c>
      <c r="J623" s="1">
        <v>43</v>
      </c>
      <c r="K623">
        <v>620</v>
      </c>
      <c r="L623" t="s">
        <v>25</v>
      </c>
      <c r="M623" s="2">
        <f>+Table3[[#This Row],[CHW]]/Table3[[#This Row],[Count of Airbill Number]]</f>
        <v>25.528540767441868</v>
      </c>
    </row>
    <row r="624" spans="2:13">
      <c r="B624" t="s">
        <v>35</v>
      </c>
      <c r="C624" t="s">
        <v>21</v>
      </c>
      <c r="D624" t="s">
        <v>36</v>
      </c>
      <c r="E624" t="s">
        <v>778</v>
      </c>
      <c r="F624" t="s">
        <v>776</v>
      </c>
      <c r="G624" t="s">
        <v>150</v>
      </c>
      <c r="H624" t="s">
        <v>37</v>
      </c>
      <c r="I624" s="1">
        <v>1096.2</v>
      </c>
      <c r="J624" s="1">
        <v>2</v>
      </c>
      <c r="K624">
        <v>621</v>
      </c>
      <c r="L624" t="s">
        <v>25</v>
      </c>
      <c r="M624" s="2">
        <f>+Table3[[#This Row],[CHW]]/Table3[[#This Row],[Count of Airbill Number]]</f>
        <v>548.1</v>
      </c>
    </row>
    <row r="625" spans="2:13">
      <c r="B625" t="s">
        <v>30</v>
      </c>
      <c r="C625" t="s">
        <v>21</v>
      </c>
      <c r="D625" t="s">
        <v>22</v>
      </c>
      <c r="E625" t="s">
        <v>777</v>
      </c>
      <c r="F625" t="s">
        <v>777</v>
      </c>
      <c r="G625" t="s">
        <v>26</v>
      </c>
      <c r="H625" t="s">
        <v>27</v>
      </c>
      <c r="I625" s="1">
        <v>1094</v>
      </c>
      <c r="J625" s="1">
        <v>1</v>
      </c>
      <c r="K625">
        <v>622</v>
      </c>
      <c r="L625" t="s">
        <v>25</v>
      </c>
      <c r="M625" s="2">
        <f>+Table3[[#This Row],[CHW]]/Table3[[#This Row],[Count of Airbill Number]]</f>
        <v>1094</v>
      </c>
    </row>
    <row r="626" spans="2:13">
      <c r="B626" t="s">
        <v>30</v>
      </c>
      <c r="C626" t="s">
        <v>21</v>
      </c>
      <c r="D626" t="s">
        <v>22</v>
      </c>
      <c r="E626" t="s">
        <v>776</v>
      </c>
      <c r="F626" t="s">
        <v>777</v>
      </c>
      <c r="G626" t="s">
        <v>66</v>
      </c>
      <c r="H626" t="s">
        <v>26</v>
      </c>
      <c r="I626" s="1">
        <v>1094</v>
      </c>
      <c r="J626" s="1">
        <v>1</v>
      </c>
      <c r="K626">
        <v>623</v>
      </c>
      <c r="L626" t="s">
        <v>25</v>
      </c>
      <c r="M626" s="2">
        <f>+Table3[[#This Row],[CHW]]/Table3[[#This Row],[Count of Airbill Number]]</f>
        <v>1094</v>
      </c>
    </row>
    <row r="627" spans="2:13">
      <c r="B627" t="s">
        <v>28</v>
      </c>
      <c r="C627" t="s">
        <v>21</v>
      </c>
      <c r="D627" t="s">
        <v>22</v>
      </c>
      <c r="E627" t="s">
        <v>776</v>
      </c>
      <c r="F627" t="s">
        <v>776</v>
      </c>
      <c r="G627" t="s">
        <v>23</v>
      </c>
      <c r="H627" t="s">
        <v>39</v>
      </c>
      <c r="I627" s="1">
        <v>1091.363627</v>
      </c>
      <c r="J627" s="1">
        <v>30</v>
      </c>
      <c r="K627">
        <v>624</v>
      </c>
      <c r="L627" t="s">
        <v>25</v>
      </c>
      <c r="M627" s="2">
        <f>+Table3[[#This Row],[CHW]]/Table3[[#This Row],[Count of Airbill Number]]</f>
        <v>36.378787566666666</v>
      </c>
    </row>
    <row r="628" spans="2:13">
      <c r="B628" t="s">
        <v>28</v>
      </c>
      <c r="C628" t="s">
        <v>21</v>
      </c>
      <c r="D628" t="s">
        <v>22</v>
      </c>
      <c r="E628" t="s">
        <v>777</v>
      </c>
      <c r="F628" t="s">
        <v>778</v>
      </c>
      <c r="G628" t="s">
        <v>179</v>
      </c>
      <c r="H628" t="s">
        <v>124</v>
      </c>
      <c r="I628" s="1">
        <v>1089.6363630000001</v>
      </c>
      <c r="J628" s="1">
        <v>3</v>
      </c>
      <c r="K628">
        <v>625</v>
      </c>
      <c r="L628" t="s">
        <v>25</v>
      </c>
      <c r="M628" s="2">
        <f>+Table3[[#This Row],[CHW]]/Table3[[#This Row],[Count of Airbill Number]]</f>
        <v>363.21212100000002</v>
      </c>
    </row>
    <row r="629" spans="2:13">
      <c r="B629" t="s">
        <v>20</v>
      </c>
      <c r="C629" t="s">
        <v>21</v>
      </c>
      <c r="D629" t="s">
        <v>22</v>
      </c>
      <c r="E629" t="s">
        <v>776</v>
      </c>
      <c r="F629" t="s">
        <v>776</v>
      </c>
      <c r="G629" t="s">
        <v>125</v>
      </c>
      <c r="H629" t="s">
        <v>84</v>
      </c>
      <c r="I629" s="1">
        <v>1088.1817760000006</v>
      </c>
      <c r="J629" s="1">
        <v>91</v>
      </c>
      <c r="K629">
        <v>626</v>
      </c>
      <c r="L629" t="s">
        <v>25</v>
      </c>
      <c r="M629" s="2">
        <f>+Table3[[#This Row],[CHW]]/Table3[[#This Row],[Count of Airbill Number]]</f>
        <v>11.958041494505501</v>
      </c>
    </row>
    <row r="630" spans="2:13">
      <c r="B630" t="s">
        <v>35</v>
      </c>
      <c r="C630" t="s">
        <v>21</v>
      </c>
      <c r="D630" t="s">
        <v>22</v>
      </c>
      <c r="E630" t="s">
        <v>776</v>
      </c>
      <c r="F630" t="s">
        <v>776</v>
      </c>
      <c r="G630" t="s">
        <v>48</v>
      </c>
      <c r="H630" t="s">
        <v>37</v>
      </c>
      <c r="I630" s="1">
        <v>1085.9272560000002</v>
      </c>
      <c r="J630" s="1">
        <v>40</v>
      </c>
      <c r="K630">
        <v>627</v>
      </c>
      <c r="L630" t="s">
        <v>25</v>
      </c>
      <c r="M630" s="2">
        <f>+Table3[[#This Row],[CHW]]/Table3[[#This Row],[Count of Airbill Number]]</f>
        <v>27.148181400000006</v>
      </c>
    </row>
    <row r="631" spans="2:13">
      <c r="B631" t="s">
        <v>28</v>
      </c>
      <c r="C631" t="s">
        <v>21</v>
      </c>
      <c r="D631" t="s">
        <v>22</v>
      </c>
      <c r="E631" t="s">
        <v>778</v>
      </c>
      <c r="F631" t="s">
        <v>778</v>
      </c>
      <c r="G631" t="s">
        <v>51</v>
      </c>
      <c r="H631" t="s">
        <v>81</v>
      </c>
      <c r="I631" s="1">
        <v>1080.4090780000001</v>
      </c>
      <c r="J631" s="1">
        <v>36</v>
      </c>
      <c r="K631">
        <v>628</v>
      </c>
      <c r="L631" t="s">
        <v>25</v>
      </c>
      <c r="M631" s="2">
        <f>+Table3[[#This Row],[CHW]]/Table3[[#This Row],[Count of Airbill Number]]</f>
        <v>30.011363277777782</v>
      </c>
    </row>
    <row r="632" spans="2:13">
      <c r="B632" t="s">
        <v>20</v>
      </c>
      <c r="C632" t="s">
        <v>21</v>
      </c>
      <c r="D632" t="s">
        <v>22</v>
      </c>
      <c r="E632" t="s">
        <v>776</v>
      </c>
      <c r="F632" t="s">
        <v>776</v>
      </c>
      <c r="G632" t="s">
        <v>54</v>
      </c>
      <c r="H632" t="s">
        <v>32</v>
      </c>
      <c r="I632" s="1">
        <v>1080.3999730000003</v>
      </c>
      <c r="J632" s="1">
        <v>89</v>
      </c>
      <c r="K632">
        <v>629</v>
      </c>
      <c r="L632" t="s">
        <v>25</v>
      </c>
      <c r="M632" s="2">
        <f>+Table3[[#This Row],[CHW]]/Table3[[#This Row],[Count of Airbill Number]]</f>
        <v>12.139325539325846</v>
      </c>
    </row>
    <row r="633" spans="2:13">
      <c r="B633" t="s">
        <v>20</v>
      </c>
      <c r="C633" t="s">
        <v>21</v>
      </c>
      <c r="D633" t="s">
        <v>36</v>
      </c>
      <c r="E633" t="s">
        <v>776</v>
      </c>
      <c r="F633" t="s">
        <v>776</v>
      </c>
      <c r="G633" t="s">
        <v>93</v>
      </c>
      <c r="H633" t="s">
        <v>24</v>
      </c>
      <c r="I633" s="1">
        <v>1078</v>
      </c>
      <c r="J633" s="1">
        <v>1</v>
      </c>
      <c r="K633">
        <v>630</v>
      </c>
      <c r="L633" t="s">
        <v>25</v>
      </c>
      <c r="M633" s="2">
        <f>+Table3[[#This Row],[CHW]]/Table3[[#This Row],[Count of Airbill Number]]</f>
        <v>1078</v>
      </c>
    </row>
    <row r="634" spans="2:13">
      <c r="B634" t="s">
        <v>20</v>
      </c>
      <c r="C634" t="s">
        <v>21</v>
      </c>
      <c r="D634" t="s">
        <v>36</v>
      </c>
      <c r="E634" t="s">
        <v>776</v>
      </c>
      <c r="F634" t="s">
        <v>776</v>
      </c>
      <c r="G634" t="s">
        <v>23</v>
      </c>
      <c r="H634" t="s">
        <v>33</v>
      </c>
      <c r="I634" s="1">
        <v>1076.4000000000001</v>
      </c>
      <c r="J634" s="1">
        <v>3</v>
      </c>
      <c r="K634">
        <v>631</v>
      </c>
      <c r="L634" t="s">
        <v>25</v>
      </c>
      <c r="M634" s="2">
        <f>+Table3[[#This Row],[CHW]]/Table3[[#This Row],[Count of Airbill Number]]</f>
        <v>358.8</v>
      </c>
    </row>
    <row r="635" spans="2:13">
      <c r="B635" t="s">
        <v>20</v>
      </c>
      <c r="C635" t="s">
        <v>21</v>
      </c>
      <c r="D635" t="s">
        <v>36</v>
      </c>
      <c r="E635" t="s">
        <v>776</v>
      </c>
      <c r="F635" t="s">
        <v>777</v>
      </c>
      <c r="G635" t="s">
        <v>33</v>
      </c>
      <c r="H635" t="s">
        <v>38</v>
      </c>
      <c r="I635" s="1">
        <v>1076.4000000000001</v>
      </c>
      <c r="J635" s="1">
        <v>3</v>
      </c>
      <c r="K635">
        <v>632</v>
      </c>
      <c r="L635" t="s">
        <v>25</v>
      </c>
      <c r="M635" s="2">
        <f>+Table3[[#This Row],[CHW]]/Table3[[#This Row],[Count of Airbill Number]]</f>
        <v>358.8</v>
      </c>
    </row>
    <row r="636" spans="2:13">
      <c r="B636" t="s">
        <v>35</v>
      </c>
      <c r="C636" t="s">
        <v>21</v>
      </c>
      <c r="D636" t="s">
        <v>22</v>
      </c>
      <c r="E636" t="s">
        <v>776</v>
      </c>
      <c r="F636" t="s">
        <v>776</v>
      </c>
      <c r="G636" t="s">
        <v>23</v>
      </c>
      <c r="H636" t="s">
        <v>94</v>
      </c>
      <c r="I636" s="1">
        <v>1076.3636180000001</v>
      </c>
      <c r="J636" s="1">
        <v>36</v>
      </c>
      <c r="K636">
        <v>633</v>
      </c>
      <c r="L636" t="s">
        <v>25</v>
      </c>
      <c r="M636" s="2">
        <f>+Table3[[#This Row],[CHW]]/Table3[[#This Row],[Count of Airbill Number]]</f>
        <v>29.898989388888893</v>
      </c>
    </row>
    <row r="637" spans="2:13">
      <c r="B637" t="s">
        <v>28</v>
      </c>
      <c r="C637" t="s">
        <v>21</v>
      </c>
      <c r="D637" t="s">
        <v>22</v>
      </c>
      <c r="E637" t="s">
        <v>776</v>
      </c>
      <c r="F637" t="s">
        <v>778</v>
      </c>
      <c r="G637" t="s">
        <v>45</v>
      </c>
      <c r="H637" t="s">
        <v>81</v>
      </c>
      <c r="I637" s="1">
        <v>1074.072713</v>
      </c>
      <c r="J637" s="1">
        <v>57</v>
      </c>
      <c r="K637">
        <v>634</v>
      </c>
      <c r="L637" t="s">
        <v>25</v>
      </c>
      <c r="M637" s="2">
        <f>+Table3[[#This Row],[CHW]]/Table3[[#This Row],[Count of Airbill Number]]</f>
        <v>18.843380929824562</v>
      </c>
    </row>
    <row r="638" spans="2:13">
      <c r="B638" t="s">
        <v>20</v>
      </c>
      <c r="C638" t="s">
        <v>21</v>
      </c>
      <c r="D638" t="s">
        <v>22</v>
      </c>
      <c r="E638" t="s">
        <v>776</v>
      </c>
      <c r="F638" t="s">
        <v>776</v>
      </c>
      <c r="G638" t="s">
        <v>48</v>
      </c>
      <c r="H638" t="s">
        <v>23</v>
      </c>
      <c r="I638" s="1">
        <v>1073.6363380000005</v>
      </c>
      <c r="J638" s="1">
        <v>64</v>
      </c>
      <c r="K638">
        <v>635</v>
      </c>
      <c r="L638" t="s">
        <v>25</v>
      </c>
      <c r="M638" s="2">
        <f>+Table3[[#This Row],[CHW]]/Table3[[#This Row],[Count of Airbill Number]]</f>
        <v>16.775567781250007</v>
      </c>
    </row>
    <row r="639" spans="2:13">
      <c r="B639" t="s">
        <v>30</v>
      </c>
      <c r="C639" t="s">
        <v>21</v>
      </c>
      <c r="D639" t="s">
        <v>22</v>
      </c>
      <c r="E639" t="s">
        <v>776</v>
      </c>
      <c r="F639" t="s">
        <v>776</v>
      </c>
      <c r="G639" t="s">
        <v>39</v>
      </c>
      <c r="H639" t="s">
        <v>69</v>
      </c>
      <c r="I639" s="1">
        <v>1068.6363020000028</v>
      </c>
      <c r="J639" s="1">
        <v>168</v>
      </c>
      <c r="K639">
        <v>636</v>
      </c>
      <c r="L639" t="s">
        <v>25</v>
      </c>
      <c r="M639" s="2">
        <f>+Table3[[#This Row],[CHW]]/Table3[[#This Row],[Count of Airbill Number]]</f>
        <v>6.3609303690476358</v>
      </c>
    </row>
    <row r="640" spans="2:13">
      <c r="B640" t="s">
        <v>20</v>
      </c>
      <c r="C640" t="s">
        <v>21</v>
      </c>
      <c r="D640" t="s">
        <v>22</v>
      </c>
      <c r="E640" t="s">
        <v>776</v>
      </c>
      <c r="F640" t="s">
        <v>776</v>
      </c>
      <c r="G640" t="s">
        <v>74</v>
      </c>
      <c r="H640" t="s">
        <v>100</v>
      </c>
      <c r="I640" s="1">
        <v>1064.5454410000002</v>
      </c>
      <c r="J640" s="1">
        <v>32</v>
      </c>
      <c r="K640">
        <v>637</v>
      </c>
      <c r="L640" t="s">
        <v>25</v>
      </c>
      <c r="M640" s="2">
        <f>+Table3[[#This Row],[CHW]]/Table3[[#This Row],[Count of Airbill Number]]</f>
        <v>33.267045031250007</v>
      </c>
    </row>
    <row r="641" spans="2:13">
      <c r="B641" t="s">
        <v>35</v>
      </c>
      <c r="C641" t="s">
        <v>21</v>
      </c>
      <c r="D641" t="s">
        <v>22</v>
      </c>
      <c r="E641" t="s">
        <v>776</v>
      </c>
      <c r="F641" t="s">
        <v>776</v>
      </c>
      <c r="G641" t="s">
        <v>37</v>
      </c>
      <c r="H641" t="s">
        <v>45</v>
      </c>
      <c r="I641" s="1">
        <v>1061.8181420000001</v>
      </c>
      <c r="J641" s="1">
        <v>86</v>
      </c>
      <c r="K641">
        <v>638</v>
      </c>
      <c r="L641" t="s">
        <v>25</v>
      </c>
      <c r="M641" s="2">
        <f>+Table3[[#This Row],[CHW]]/Table3[[#This Row],[Count of Airbill Number]]</f>
        <v>12.346722581395349</v>
      </c>
    </row>
    <row r="642" spans="2:13">
      <c r="B642" t="s">
        <v>20</v>
      </c>
      <c r="C642" t="s">
        <v>21</v>
      </c>
      <c r="D642" t="s">
        <v>22</v>
      </c>
      <c r="E642" t="s">
        <v>777</v>
      </c>
      <c r="F642" t="s">
        <v>778</v>
      </c>
      <c r="G642" t="s">
        <v>114</v>
      </c>
      <c r="H642" t="s">
        <v>112</v>
      </c>
      <c r="I642" s="1">
        <v>1061.5999999999999</v>
      </c>
      <c r="J642" s="1">
        <v>3</v>
      </c>
      <c r="K642">
        <v>639</v>
      </c>
      <c r="L642" t="s">
        <v>25</v>
      </c>
      <c r="M642" s="2">
        <f>+Table3[[#This Row],[CHW]]/Table3[[#This Row],[Count of Airbill Number]]</f>
        <v>353.86666666666662</v>
      </c>
    </row>
    <row r="643" spans="2:13">
      <c r="B643" t="s">
        <v>20</v>
      </c>
      <c r="C643" t="s">
        <v>21</v>
      </c>
      <c r="D643" t="s">
        <v>36</v>
      </c>
      <c r="E643" t="s">
        <v>776</v>
      </c>
      <c r="F643" t="s">
        <v>776</v>
      </c>
      <c r="G643" t="s">
        <v>66</v>
      </c>
      <c r="H643" t="s">
        <v>57</v>
      </c>
      <c r="I643" s="1">
        <v>1059</v>
      </c>
      <c r="J643" s="1">
        <v>2</v>
      </c>
      <c r="K643">
        <v>640</v>
      </c>
      <c r="L643" t="s">
        <v>25</v>
      </c>
      <c r="M643" s="2">
        <f>+Table3[[#This Row],[CHW]]/Table3[[#This Row],[Count of Airbill Number]]</f>
        <v>529.5</v>
      </c>
    </row>
    <row r="644" spans="2:13">
      <c r="B644" t="s">
        <v>35</v>
      </c>
      <c r="C644" t="s">
        <v>21</v>
      </c>
      <c r="D644" t="s">
        <v>36</v>
      </c>
      <c r="E644" t="s">
        <v>778</v>
      </c>
      <c r="F644" t="s">
        <v>777</v>
      </c>
      <c r="G644" t="s">
        <v>51</v>
      </c>
      <c r="H644" t="s">
        <v>27</v>
      </c>
      <c r="I644" s="1">
        <v>1051.472726</v>
      </c>
      <c r="J644" s="1">
        <v>5</v>
      </c>
      <c r="K644">
        <v>641</v>
      </c>
      <c r="L644" t="s">
        <v>25</v>
      </c>
      <c r="M644" s="2">
        <f>+Table3[[#This Row],[CHW]]/Table3[[#This Row],[Count of Airbill Number]]</f>
        <v>210.29454519999999</v>
      </c>
    </row>
    <row r="645" spans="2:13">
      <c r="B645" t="s">
        <v>30</v>
      </c>
      <c r="C645" t="s">
        <v>21</v>
      </c>
      <c r="D645" t="s">
        <v>22</v>
      </c>
      <c r="E645" t="s">
        <v>776</v>
      </c>
      <c r="F645" t="s">
        <v>776</v>
      </c>
      <c r="G645" t="s">
        <v>39</v>
      </c>
      <c r="H645" t="s">
        <v>85</v>
      </c>
      <c r="I645" s="1">
        <v>1044.9999400000024</v>
      </c>
      <c r="J645" s="1">
        <v>163</v>
      </c>
      <c r="K645">
        <v>642</v>
      </c>
      <c r="L645" t="s">
        <v>25</v>
      </c>
      <c r="M645" s="2">
        <f>+Table3[[#This Row],[CHW]]/Table3[[#This Row],[Count of Airbill Number]]</f>
        <v>6.4110425766871311</v>
      </c>
    </row>
    <row r="646" spans="2:13">
      <c r="B646" t="s">
        <v>20</v>
      </c>
      <c r="C646" t="s">
        <v>21</v>
      </c>
      <c r="D646" t="s">
        <v>22</v>
      </c>
      <c r="E646" t="s">
        <v>776</v>
      </c>
      <c r="F646" t="s">
        <v>776</v>
      </c>
      <c r="G646" t="s">
        <v>71</v>
      </c>
      <c r="H646" t="s">
        <v>85</v>
      </c>
      <c r="I646" s="1">
        <v>1042.727261</v>
      </c>
      <c r="J646" s="1">
        <v>25</v>
      </c>
      <c r="K646">
        <v>643</v>
      </c>
      <c r="L646" t="s">
        <v>25</v>
      </c>
      <c r="M646" s="2">
        <f>+Table3[[#This Row],[CHW]]/Table3[[#This Row],[Count of Airbill Number]]</f>
        <v>41.709090439999997</v>
      </c>
    </row>
    <row r="647" spans="2:13">
      <c r="B647" t="s">
        <v>20</v>
      </c>
      <c r="C647" t="s">
        <v>21</v>
      </c>
      <c r="D647" t="s">
        <v>22</v>
      </c>
      <c r="E647" t="s">
        <v>776</v>
      </c>
      <c r="F647" t="s">
        <v>776</v>
      </c>
      <c r="G647" t="s">
        <v>131</v>
      </c>
      <c r="H647" t="s">
        <v>23</v>
      </c>
      <c r="I647" s="1">
        <v>1041.3635970000003</v>
      </c>
      <c r="J647" s="1">
        <v>80</v>
      </c>
      <c r="K647">
        <v>644</v>
      </c>
      <c r="L647" t="s">
        <v>25</v>
      </c>
      <c r="M647" s="2">
        <f>+Table3[[#This Row],[CHW]]/Table3[[#This Row],[Count of Airbill Number]]</f>
        <v>13.017044962500004</v>
      </c>
    </row>
    <row r="648" spans="2:13">
      <c r="B648" t="s">
        <v>28</v>
      </c>
      <c r="C648" t="s">
        <v>21</v>
      </c>
      <c r="D648" t="s">
        <v>22</v>
      </c>
      <c r="E648" t="s">
        <v>776</v>
      </c>
      <c r="F648" t="s">
        <v>778</v>
      </c>
      <c r="G648" t="s">
        <v>48</v>
      </c>
      <c r="H648" t="s">
        <v>51</v>
      </c>
      <c r="I648" s="1">
        <v>1040</v>
      </c>
      <c r="J648" s="1">
        <v>1</v>
      </c>
      <c r="K648">
        <v>645</v>
      </c>
      <c r="L648" t="s">
        <v>25</v>
      </c>
      <c r="M648" s="2">
        <f>+Table3[[#This Row],[CHW]]/Table3[[#This Row],[Count of Airbill Number]]</f>
        <v>1040</v>
      </c>
    </row>
    <row r="649" spans="2:13">
      <c r="B649" t="s">
        <v>35</v>
      </c>
      <c r="C649" t="s">
        <v>21</v>
      </c>
      <c r="D649" t="s">
        <v>36</v>
      </c>
      <c r="E649" t="s">
        <v>778</v>
      </c>
      <c r="F649" t="s">
        <v>777</v>
      </c>
      <c r="G649" t="s">
        <v>81</v>
      </c>
      <c r="H649" t="s">
        <v>247</v>
      </c>
      <c r="I649" s="1">
        <v>1038.636362</v>
      </c>
      <c r="J649" s="1">
        <v>4</v>
      </c>
      <c r="K649">
        <v>646</v>
      </c>
      <c r="L649" t="s">
        <v>25</v>
      </c>
      <c r="M649" s="2">
        <f>+Table3[[#This Row],[CHW]]/Table3[[#This Row],[Count of Airbill Number]]</f>
        <v>259.65909049999999</v>
      </c>
    </row>
    <row r="650" spans="2:13">
      <c r="B650" t="s">
        <v>28</v>
      </c>
      <c r="C650" t="s">
        <v>21</v>
      </c>
      <c r="D650" t="s">
        <v>36</v>
      </c>
      <c r="E650" t="s">
        <v>778</v>
      </c>
      <c r="F650" t="s">
        <v>778</v>
      </c>
      <c r="G650" t="s">
        <v>51</v>
      </c>
      <c r="H650" t="s">
        <v>101</v>
      </c>
      <c r="I650" s="1">
        <v>1036.4545450000001</v>
      </c>
      <c r="J650" s="1">
        <v>119</v>
      </c>
      <c r="K650">
        <v>647</v>
      </c>
      <c r="L650" t="s">
        <v>25</v>
      </c>
      <c r="M650" s="2">
        <f>+Table3[[#This Row],[CHW]]/Table3[[#This Row],[Count of Airbill Number]]</f>
        <v>8.7097020588235292</v>
      </c>
    </row>
    <row r="651" spans="2:13">
      <c r="B651" t="s">
        <v>35</v>
      </c>
      <c r="C651" t="s">
        <v>21</v>
      </c>
      <c r="D651" t="s">
        <v>36</v>
      </c>
      <c r="E651" t="s">
        <v>776</v>
      </c>
      <c r="F651" t="s">
        <v>778</v>
      </c>
      <c r="G651" t="s">
        <v>66</v>
      </c>
      <c r="H651" t="s">
        <v>261</v>
      </c>
      <c r="I651" s="1">
        <v>1031.81818</v>
      </c>
      <c r="J651" s="1">
        <v>2</v>
      </c>
      <c r="K651">
        <v>648</v>
      </c>
      <c r="L651" t="s">
        <v>25</v>
      </c>
      <c r="M651" s="2">
        <f>+Table3[[#This Row],[CHW]]/Table3[[#This Row],[Count of Airbill Number]]</f>
        <v>515.90908999999999</v>
      </c>
    </row>
    <row r="652" spans="2:13">
      <c r="B652" t="s">
        <v>35</v>
      </c>
      <c r="C652" t="s">
        <v>21</v>
      </c>
      <c r="D652" t="s">
        <v>22</v>
      </c>
      <c r="E652" t="s">
        <v>776</v>
      </c>
      <c r="F652" t="s">
        <v>776</v>
      </c>
      <c r="G652" t="s">
        <v>23</v>
      </c>
      <c r="H652" t="s">
        <v>45</v>
      </c>
      <c r="I652" s="1">
        <v>1030.9090399999998</v>
      </c>
      <c r="J652" s="1">
        <v>106</v>
      </c>
      <c r="K652">
        <v>649</v>
      </c>
      <c r="L652" t="s">
        <v>25</v>
      </c>
      <c r="M652" s="2">
        <f>+Table3[[#This Row],[CHW]]/Table3[[#This Row],[Count of Airbill Number]]</f>
        <v>9.7255569811320726</v>
      </c>
    </row>
    <row r="653" spans="2:13">
      <c r="B653" t="s">
        <v>20</v>
      </c>
      <c r="C653" t="s">
        <v>21</v>
      </c>
      <c r="D653" t="s">
        <v>22</v>
      </c>
      <c r="E653" t="s">
        <v>776</v>
      </c>
      <c r="F653" t="s">
        <v>776</v>
      </c>
      <c r="G653" t="s">
        <v>31</v>
      </c>
      <c r="H653" t="s">
        <v>49</v>
      </c>
      <c r="I653" s="1">
        <v>1026.899995</v>
      </c>
      <c r="J653" s="1">
        <v>16</v>
      </c>
      <c r="K653">
        <v>650</v>
      </c>
      <c r="L653" t="s">
        <v>25</v>
      </c>
      <c r="M653" s="2">
        <f>+Table3[[#This Row],[CHW]]/Table3[[#This Row],[Count of Airbill Number]]</f>
        <v>64.181249687499999</v>
      </c>
    </row>
    <row r="654" spans="2:13">
      <c r="B654" t="s">
        <v>20</v>
      </c>
      <c r="C654" t="s">
        <v>21</v>
      </c>
      <c r="D654" t="s">
        <v>22</v>
      </c>
      <c r="E654" t="s">
        <v>776</v>
      </c>
      <c r="F654" t="s">
        <v>776</v>
      </c>
      <c r="G654" t="s">
        <v>40</v>
      </c>
      <c r="H654" t="s">
        <v>84</v>
      </c>
      <c r="I654" s="1">
        <v>1020.4545380000002</v>
      </c>
      <c r="J654" s="1">
        <v>18</v>
      </c>
      <c r="K654">
        <v>651</v>
      </c>
      <c r="L654" t="s">
        <v>25</v>
      </c>
      <c r="M654" s="2">
        <f>+Table3[[#This Row],[CHW]]/Table3[[#This Row],[Count of Airbill Number]]</f>
        <v>56.691918777777786</v>
      </c>
    </row>
    <row r="655" spans="2:13">
      <c r="B655" t="s">
        <v>20</v>
      </c>
      <c r="C655" t="s">
        <v>21</v>
      </c>
      <c r="D655" t="s">
        <v>22</v>
      </c>
      <c r="E655" t="s">
        <v>776</v>
      </c>
      <c r="F655" t="s">
        <v>776</v>
      </c>
      <c r="G655" t="s">
        <v>128</v>
      </c>
      <c r="H655" t="s">
        <v>49</v>
      </c>
      <c r="I655" s="1">
        <v>1018.8635999999998</v>
      </c>
      <c r="J655" s="1">
        <v>86</v>
      </c>
      <c r="K655">
        <v>652</v>
      </c>
      <c r="L655" t="s">
        <v>25</v>
      </c>
      <c r="M655" s="2">
        <f>+Table3[[#This Row],[CHW]]/Table3[[#This Row],[Count of Airbill Number]]</f>
        <v>11.847251162790695</v>
      </c>
    </row>
    <row r="656" spans="2:13">
      <c r="B656" t="s">
        <v>35</v>
      </c>
      <c r="C656" t="s">
        <v>21</v>
      </c>
      <c r="D656" t="s">
        <v>36</v>
      </c>
      <c r="E656" t="s">
        <v>778</v>
      </c>
      <c r="F656" t="s">
        <v>778</v>
      </c>
      <c r="G656" t="s">
        <v>113</v>
      </c>
      <c r="H656" t="s">
        <v>267</v>
      </c>
      <c r="I656" s="1">
        <v>1014.0909069999999</v>
      </c>
      <c r="J656" s="1">
        <v>4</v>
      </c>
      <c r="K656">
        <v>653</v>
      </c>
      <c r="L656" t="s">
        <v>25</v>
      </c>
      <c r="M656" s="2">
        <f>+Table3[[#This Row],[CHW]]/Table3[[#This Row],[Count of Airbill Number]]</f>
        <v>253.52272674999998</v>
      </c>
    </row>
    <row r="657" spans="2:13">
      <c r="B657" t="s">
        <v>35</v>
      </c>
      <c r="C657" t="s">
        <v>21</v>
      </c>
      <c r="D657" t="s">
        <v>22</v>
      </c>
      <c r="E657" t="s">
        <v>777</v>
      </c>
      <c r="F657" t="s">
        <v>778</v>
      </c>
      <c r="G657" t="s">
        <v>110</v>
      </c>
      <c r="H657" t="s">
        <v>113</v>
      </c>
      <c r="I657" s="1">
        <v>1011</v>
      </c>
      <c r="J657" s="1">
        <v>2</v>
      </c>
      <c r="K657">
        <v>654</v>
      </c>
      <c r="L657" t="s">
        <v>25</v>
      </c>
      <c r="M657" s="2">
        <f>+Table3[[#This Row],[CHW]]/Table3[[#This Row],[Count of Airbill Number]]</f>
        <v>505.5</v>
      </c>
    </row>
    <row r="658" spans="2:13">
      <c r="B658" t="s">
        <v>28</v>
      </c>
      <c r="C658" t="s">
        <v>21</v>
      </c>
      <c r="D658" t="s">
        <v>22</v>
      </c>
      <c r="E658" t="s">
        <v>778</v>
      </c>
      <c r="F658" t="s">
        <v>778</v>
      </c>
      <c r="G658" t="s">
        <v>86</v>
      </c>
      <c r="H658" t="s">
        <v>124</v>
      </c>
      <c r="I658" s="1">
        <v>1007.6090889999997</v>
      </c>
      <c r="J658" s="1">
        <v>64</v>
      </c>
      <c r="K658">
        <v>655</v>
      </c>
      <c r="L658" t="s">
        <v>25</v>
      </c>
      <c r="M658" s="2">
        <f>+Table3[[#This Row],[CHW]]/Table3[[#This Row],[Count of Airbill Number]]</f>
        <v>15.743892015624995</v>
      </c>
    </row>
    <row r="659" spans="2:13">
      <c r="B659" t="s">
        <v>35</v>
      </c>
      <c r="C659" t="s">
        <v>21</v>
      </c>
      <c r="D659" t="s">
        <v>22</v>
      </c>
      <c r="E659" t="s">
        <v>776</v>
      </c>
      <c r="F659" t="s">
        <v>776</v>
      </c>
      <c r="G659" t="s">
        <v>23</v>
      </c>
      <c r="H659" t="s">
        <v>193</v>
      </c>
      <c r="I659" s="1">
        <v>1007.2727179999999</v>
      </c>
      <c r="J659" s="1">
        <v>22</v>
      </c>
      <c r="K659">
        <v>656</v>
      </c>
      <c r="L659" t="s">
        <v>25</v>
      </c>
      <c r="M659" s="2">
        <f>+Table3[[#This Row],[CHW]]/Table3[[#This Row],[Count of Airbill Number]]</f>
        <v>45.785123545454546</v>
      </c>
    </row>
    <row r="660" spans="2:13">
      <c r="B660" t="s">
        <v>35</v>
      </c>
      <c r="C660" t="s">
        <v>21</v>
      </c>
      <c r="D660" t="s">
        <v>36</v>
      </c>
      <c r="E660" t="s">
        <v>778</v>
      </c>
      <c r="F660" t="s">
        <v>776</v>
      </c>
      <c r="G660" t="s">
        <v>113</v>
      </c>
      <c r="H660" t="s">
        <v>49</v>
      </c>
      <c r="I660" s="1">
        <v>1002.5</v>
      </c>
      <c r="J660" s="1">
        <v>3</v>
      </c>
      <c r="K660">
        <v>657</v>
      </c>
      <c r="L660" t="s">
        <v>25</v>
      </c>
      <c r="M660" s="2">
        <f>+Table3[[#This Row],[CHW]]/Table3[[#This Row],[Count of Airbill Number]]</f>
        <v>334.16666666666669</v>
      </c>
    </row>
    <row r="661" spans="2:13">
      <c r="B661" t="s">
        <v>35</v>
      </c>
      <c r="C661" t="s">
        <v>21</v>
      </c>
      <c r="D661" t="s">
        <v>22</v>
      </c>
      <c r="E661" t="s">
        <v>778</v>
      </c>
      <c r="F661" t="s">
        <v>776</v>
      </c>
      <c r="G661" t="s">
        <v>86</v>
      </c>
      <c r="H661" t="s">
        <v>23</v>
      </c>
      <c r="I661" s="1">
        <v>1000.6</v>
      </c>
      <c r="J661" s="1">
        <v>1</v>
      </c>
      <c r="K661">
        <v>658</v>
      </c>
      <c r="L661" t="s">
        <v>25</v>
      </c>
      <c r="M661" s="2">
        <f>+Table3[[#This Row],[CHW]]/Table3[[#This Row],[Count of Airbill Number]]</f>
        <v>1000.6</v>
      </c>
    </row>
    <row r="662" spans="2:13">
      <c r="B662" t="s">
        <v>35</v>
      </c>
      <c r="C662" t="s">
        <v>21</v>
      </c>
      <c r="D662" t="s">
        <v>22</v>
      </c>
      <c r="E662" t="s">
        <v>776</v>
      </c>
      <c r="F662" t="s">
        <v>776</v>
      </c>
      <c r="G662" t="s">
        <v>23</v>
      </c>
      <c r="H662" t="s">
        <v>43</v>
      </c>
      <c r="I662" s="1">
        <v>998.68174700000077</v>
      </c>
      <c r="J662" s="1">
        <v>156</v>
      </c>
      <c r="K662">
        <v>659</v>
      </c>
      <c r="L662" t="s">
        <v>25</v>
      </c>
      <c r="M662" s="2">
        <f>+Table3[[#This Row],[CHW]]/Table3[[#This Row],[Count of Airbill Number]]</f>
        <v>6.4018060705128255</v>
      </c>
    </row>
    <row r="663" spans="2:13">
      <c r="B663" t="s">
        <v>28</v>
      </c>
      <c r="C663" t="s">
        <v>21</v>
      </c>
      <c r="D663" t="s">
        <v>22</v>
      </c>
      <c r="E663" t="s">
        <v>776</v>
      </c>
      <c r="F663" t="s">
        <v>776</v>
      </c>
      <c r="G663" t="s">
        <v>76</v>
      </c>
      <c r="H663" t="s">
        <v>93</v>
      </c>
      <c r="I663" s="1">
        <v>997.209069</v>
      </c>
      <c r="J663" s="1">
        <v>52</v>
      </c>
      <c r="K663">
        <v>660</v>
      </c>
      <c r="L663" t="s">
        <v>25</v>
      </c>
      <c r="M663" s="2">
        <f>+Table3[[#This Row],[CHW]]/Table3[[#This Row],[Count of Airbill Number]]</f>
        <v>19.17709748076923</v>
      </c>
    </row>
    <row r="664" spans="2:13">
      <c r="B664" t="s">
        <v>35</v>
      </c>
      <c r="C664" t="s">
        <v>21</v>
      </c>
      <c r="D664" t="s">
        <v>22</v>
      </c>
      <c r="E664" t="s">
        <v>776</v>
      </c>
      <c r="F664" t="s">
        <v>776</v>
      </c>
      <c r="G664" t="s">
        <v>94</v>
      </c>
      <c r="H664" t="s">
        <v>23</v>
      </c>
      <c r="I664" s="1">
        <v>995.90907800000025</v>
      </c>
      <c r="J664" s="1">
        <v>29</v>
      </c>
      <c r="K664">
        <v>661</v>
      </c>
      <c r="L664" t="s">
        <v>25</v>
      </c>
      <c r="M664" s="2">
        <f>+Table3[[#This Row],[CHW]]/Table3[[#This Row],[Count of Airbill Number]]</f>
        <v>34.341692344827592</v>
      </c>
    </row>
    <row r="665" spans="2:13">
      <c r="B665" t="s">
        <v>20</v>
      </c>
      <c r="C665" t="s">
        <v>21</v>
      </c>
      <c r="D665" t="s">
        <v>22</v>
      </c>
      <c r="E665" t="s">
        <v>776</v>
      </c>
      <c r="F665" t="s">
        <v>776</v>
      </c>
      <c r="G665" t="s">
        <v>23</v>
      </c>
      <c r="H665" t="s">
        <v>61</v>
      </c>
      <c r="I665" s="1">
        <v>992.72725500000024</v>
      </c>
      <c r="J665" s="1">
        <v>39</v>
      </c>
      <c r="K665">
        <v>662</v>
      </c>
      <c r="L665" t="s">
        <v>25</v>
      </c>
      <c r="M665" s="2">
        <f>+Table3[[#This Row],[CHW]]/Table3[[#This Row],[Count of Airbill Number]]</f>
        <v>25.454545000000007</v>
      </c>
    </row>
    <row r="666" spans="2:13">
      <c r="B666" t="s">
        <v>20</v>
      </c>
      <c r="C666" t="s">
        <v>21</v>
      </c>
      <c r="D666" t="s">
        <v>22</v>
      </c>
      <c r="E666" t="s">
        <v>776</v>
      </c>
      <c r="F666" t="s">
        <v>776</v>
      </c>
      <c r="G666" t="s">
        <v>23</v>
      </c>
      <c r="H666" t="s">
        <v>117</v>
      </c>
      <c r="I666" s="1">
        <v>992.27270999999996</v>
      </c>
      <c r="J666" s="1">
        <v>45</v>
      </c>
      <c r="K666">
        <v>663</v>
      </c>
      <c r="L666" t="s">
        <v>25</v>
      </c>
      <c r="M666" s="2">
        <f>+Table3[[#This Row],[CHW]]/Table3[[#This Row],[Count of Airbill Number]]</f>
        <v>22.050504666666665</v>
      </c>
    </row>
    <row r="667" spans="2:13">
      <c r="B667" t="s">
        <v>30</v>
      </c>
      <c r="C667" t="s">
        <v>21</v>
      </c>
      <c r="D667" t="s">
        <v>22</v>
      </c>
      <c r="E667" t="s">
        <v>776</v>
      </c>
      <c r="F667" t="s">
        <v>776</v>
      </c>
      <c r="G667" t="s">
        <v>31</v>
      </c>
      <c r="H667" t="s">
        <v>117</v>
      </c>
      <c r="I667" s="1">
        <v>990.36358099999893</v>
      </c>
      <c r="J667" s="1">
        <v>106</v>
      </c>
      <c r="K667">
        <v>664</v>
      </c>
      <c r="L667" t="s">
        <v>25</v>
      </c>
      <c r="M667" s="2">
        <f>+Table3[[#This Row],[CHW]]/Table3[[#This Row],[Count of Airbill Number]]</f>
        <v>9.3430526509433864</v>
      </c>
    </row>
    <row r="668" spans="2:13">
      <c r="B668" t="s">
        <v>20</v>
      </c>
      <c r="C668" t="s">
        <v>21</v>
      </c>
      <c r="D668" t="s">
        <v>22</v>
      </c>
      <c r="E668" t="s">
        <v>776</v>
      </c>
      <c r="F668" t="s">
        <v>776</v>
      </c>
      <c r="G668" t="s">
        <v>66</v>
      </c>
      <c r="H668" t="s">
        <v>43</v>
      </c>
      <c r="I668" s="1">
        <v>988.89989600000217</v>
      </c>
      <c r="J668" s="1">
        <v>233</v>
      </c>
      <c r="K668">
        <v>665</v>
      </c>
      <c r="L668" t="s">
        <v>25</v>
      </c>
      <c r="M668" s="2">
        <f>+Table3[[#This Row],[CHW]]/Table3[[#This Row],[Count of Airbill Number]]</f>
        <v>4.2442055622317687</v>
      </c>
    </row>
    <row r="669" spans="2:13">
      <c r="B669" t="s">
        <v>20</v>
      </c>
      <c r="C669" t="s">
        <v>21</v>
      </c>
      <c r="D669" t="s">
        <v>22</v>
      </c>
      <c r="E669" t="s">
        <v>776</v>
      </c>
      <c r="F669" t="s">
        <v>776</v>
      </c>
      <c r="G669" t="s">
        <v>64</v>
      </c>
      <c r="H669" t="s">
        <v>23</v>
      </c>
      <c r="I669" s="1">
        <v>988.6363379999998</v>
      </c>
      <c r="J669" s="1">
        <v>50</v>
      </c>
      <c r="K669">
        <v>666</v>
      </c>
      <c r="L669" t="s">
        <v>25</v>
      </c>
      <c r="M669" s="2">
        <f>+Table3[[#This Row],[CHW]]/Table3[[#This Row],[Count of Airbill Number]]</f>
        <v>19.772726759999998</v>
      </c>
    </row>
    <row r="670" spans="2:13">
      <c r="B670" t="s">
        <v>30</v>
      </c>
      <c r="C670" t="s">
        <v>21</v>
      </c>
      <c r="D670" t="s">
        <v>22</v>
      </c>
      <c r="E670" t="s">
        <v>776</v>
      </c>
      <c r="F670" t="s">
        <v>776</v>
      </c>
      <c r="G670" t="s">
        <v>31</v>
      </c>
      <c r="H670" t="s">
        <v>107</v>
      </c>
      <c r="I670" s="1">
        <v>986.27265899999998</v>
      </c>
      <c r="J670" s="1">
        <v>130</v>
      </c>
      <c r="K670">
        <v>667</v>
      </c>
      <c r="L670" t="s">
        <v>25</v>
      </c>
      <c r="M670" s="2">
        <f>+Table3[[#This Row],[CHW]]/Table3[[#This Row],[Count of Airbill Number]]</f>
        <v>7.5867127615384611</v>
      </c>
    </row>
    <row r="671" spans="2:13">
      <c r="B671" t="s">
        <v>20</v>
      </c>
      <c r="C671" t="s">
        <v>21</v>
      </c>
      <c r="D671" t="s">
        <v>22</v>
      </c>
      <c r="E671" t="s">
        <v>778</v>
      </c>
      <c r="F671" t="s">
        <v>778</v>
      </c>
      <c r="G671" t="s">
        <v>113</v>
      </c>
      <c r="H671" t="s">
        <v>153</v>
      </c>
      <c r="I671" s="1">
        <v>980.8</v>
      </c>
      <c r="J671" s="1">
        <v>3</v>
      </c>
      <c r="K671">
        <v>668</v>
      </c>
      <c r="L671" t="s">
        <v>25</v>
      </c>
      <c r="M671" s="2">
        <f>+Table3[[#This Row],[CHW]]/Table3[[#This Row],[Count of Airbill Number]]</f>
        <v>326.93333333333334</v>
      </c>
    </row>
    <row r="672" spans="2:13">
      <c r="B672" t="s">
        <v>28</v>
      </c>
      <c r="C672" t="s">
        <v>21</v>
      </c>
      <c r="D672" t="s">
        <v>22</v>
      </c>
      <c r="E672" t="s">
        <v>778</v>
      </c>
      <c r="F672" t="s">
        <v>778</v>
      </c>
      <c r="G672" t="s">
        <v>113</v>
      </c>
      <c r="H672" t="s">
        <v>81</v>
      </c>
      <c r="I672" s="1">
        <v>977.4</v>
      </c>
      <c r="J672" s="1">
        <v>6</v>
      </c>
      <c r="K672">
        <v>669</v>
      </c>
      <c r="L672" t="s">
        <v>25</v>
      </c>
      <c r="M672" s="2">
        <f>+Table3[[#This Row],[CHW]]/Table3[[#This Row],[Count of Airbill Number]]</f>
        <v>162.9</v>
      </c>
    </row>
    <row r="673" spans="2:13">
      <c r="B673" t="s">
        <v>35</v>
      </c>
      <c r="C673" t="s">
        <v>21</v>
      </c>
      <c r="D673" t="s">
        <v>36</v>
      </c>
      <c r="E673" t="s">
        <v>778</v>
      </c>
      <c r="F673" t="s">
        <v>777</v>
      </c>
      <c r="G673" t="s">
        <v>113</v>
      </c>
      <c r="H673" t="s">
        <v>181</v>
      </c>
      <c r="I673" s="1">
        <v>976</v>
      </c>
      <c r="J673" s="1">
        <v>2</v>
      </c>
      <c r="K673">
        <v>670</v>
      </c>
      <c r="L673" t="s">
        <v>25</v>
      </c>
      <c r="M673" s="2">
        <f>+Table3[[#This Row],[CHW]]/Table3[[#This Row],[Count of Airbill Number]]</f>
        <v>488</v>
      </c>
    </row>
    <row r="674" spans="2:13">
      <c r="B674" t="s">
        <v>20</v>
      </c>
      <c r="C674" t="s">
        <v>21</v>
      </c>
      <c r="D674" t="s">
        <v>22</v>
      </c>
      <c r="E674" t="s">
        <v>776</v>
      </c>
      <c r="F674" t="s">
        <v>776</v>
      </c>
      <c r="G674" t="s">
        <v>23</v>
      </c>
      <c r="H674" t="s">
        <v>102</v>
      </c>
      <c r="I674" s="1">
        <v>964.90905300000009</v>
      </c>
      <c r="J674" s="1">
        <v>100</v>
      </c>
      <c r="K674">
        <v>671</v>
      </c>
      <c r="L674" t="s">
        <v>25</v>
      </c>
      <c r="M674" s="2">
        <f>+Table3[[#This Row],[CHW]]/Table3[[#This Row],[Count of Airbill Number]]</f>
        <v>9.6490905300000005</v>
      </c>
    </row>
    <row r="675" spans="2:13">
      <c r="B675" t="s">
        <v>28</v>
      </c>
      <c r="C675" t="s">
        <v>21</v>
      </c>
      <c r="D675" t="s">
        <v>22</v>
      </c>
      <c r="E675" t="s">
        <v>776</v>
      </c>
      <c r="F675" t="s">
        <v>776</v>
      </c>
      <c r="G675" t="s">
        <v>37</v>
      </c>
      <c r="H675" t="s">
        <v>120</v>
      </c>
      <c r="I675" s="1">
        <v>963.61818099999994</v>
      </c>
      <c r="J675" s="1">
        <v>7</v>
      </c>
      <c r="K675">
        <v>672</v>
      </c>
      <c r="L675" t="s">
        <v>25</v>
      </c>
      <c r="M675" s="2">
        <f>+Table3[[#This Row],[CHW]]/Table3[[#This Row],[Count of Airbill Number]]</f>
        <v>137.65974014285715</v>
      </c>
    </row>
    <row r="676" spans="2:13">
      <c r="B676" t="s">
        <v>35</v>
      </c>
      <c r="C676" t="s">
        <v>21</v>
      </c>
      <c r="D676" t="s">
        <v>36</v>
      </c>
      <c r="E676" t="s">
        <v>778</v>
      </c>
      <c r="F676" t="s">
        <v>778</v>
      </c>
      <c r="G676" t="s">
        <v>81</v>
      </c>
      <c r="H676" t="s">
        <v>233</v>
      </c>
      <c r="I676" s="1">
        <v>963.18181600000003</v>
      </c>
      <c r="J676" s="1">
        <v>4</v>
      </c>
      <c r="K676">
        <v>673</v>
      </c>
      <c r="L676" t="s">
        <v>25</v>
      </c>
      <c r="M676" s="2">
        <f>+Table3[[#This Row],[CHW]]/Table3[[#This Row],[Count of Airbill Number]]</f>
        <v>240.79545400000001</v>
      </c>
    </row>
    <row r="677" spans="2:13">
      <c r="B677" t="s">
        <v>20</v>
      </c>
      <c r="C677" t="s">
        <v>21</v>
      </c>
      <c r="D677" t="s">
        <v>22</v>
      </c>
      <c r="E677" t="s">
        <v>776</v>
      </c>
      <c r="F677" t="s">
        <v>776</v>
      </c>
      <c r="G677" t="s">
        <v>40</v>
      </c>
      <c r="H677" t="s">
        <v>59</v>
      </c>
      <c r="I677" s="1">
        <v>962.7272499999998</v>
      </c>
      <c r="J677" s="1">
        <v>49</v>
      </c>
      <c r="K677">
        <v>674</v>
      </c>
      <c r="L677" t="s">
        <v>25</v>
      </c>
      <c r="M677" s="2">
        <f>+Table3[[#This Row],[CHW]]/Table3[[#This Row],[Count of Airbill Number]]</f>
        <v>19.647494897959181</v>
      </c>
    </row>
    <row r="678" spans="2:13">
      <c r="B678" t="s">
        <v>35</v>
      </c>
      <c r="C678" t="s">
        <v>21</v>
      </c>
      <c r="D678" t="s">
        <v>22</v>
      </c>
      <c r="E678" t="s">
        <v>778</v>
      </c>
      <c r="F678" t="s">
        <v>776</v>
      </c>
      <c r="G678" t="s">
        <v>113</v>
      </c>
      <c r="H678" t="s">
        <v>165</v>
      </c>
      <c r="I678" s="1">
        <v>960</v>
      </c>
      <c r="J678" s="1">
        <v>1</v>
      </c>
      <c r="K678">
        <v>675</v>
      </c>
      <c r="L678" t="s">
        <v>25</v>
      </c>
      <c r="M678" s="2">
        <f>+Table3[[#This Row],[CHW]]/Table3[[#This Row],[Count of Airbill Number]]</f>
        <v>960</v>
      </c>
    </row>
    <row r="679" spans="2:13">
      <c r="B679" t="s">
        <v>20</v>
      </c>
      <c r="C679" t="s">
        <v>21</v>
      </c>
      <c r="D679" t="s">
        <v>22</v>
      </c>
      <c r="E679" t="s">
        <v>778</v>
      </c>
      <c r="F679" t="s">
        <v>776</v>
      </c>
      <c r="G679" t="s">
        <v>150</v>
      </c>
      <c r="H679" t="s">
        <v>165</v>
      </c>
      <c r="I679" s="1">
        <v>960</v>
      </c>
      <c r="J679" s="1">
        <v>1</v>
      </c>
      <c r="K679">
        <v>676</v>
      </c>
      <c r="L679" t="s">
        <v>25</v>
      </c>
      <c r="M679" s="2">
        <f>+Table3[[#This Row],[CHW]]/Table3[[#This Row],[Count of Airbill Number]]</f>
        <v>960</v>
      </c>
    </row>
    <row r="680" spans="2:13">
      <c r="B680" t="s">
        <v>20</v>
      </c>
      <c r="C680" t="s">
        <v>21</v>
      </c>
      <c r="D680" t="s">
        <v>22</v>
      </c>
      <c r="E680" t="s">
        <v>778</v>
      </c>
      <c r="F680" t="s">
        <v>776</v>
      </c>
      <c r="G680" t="s">
        <v>150</v>
      </c>
      <c r="H680" t="s">
        <v>192</v>
      </c>
      <c r="I680" s="1">
        <v>960</v>
      </c>
      <c r="J680" s="1">
        <v>1</v>
      </c>
      <c r="K680">
        <v>677</v>
      </c>
      <c r="L680" t="s">
        <v>25</v>
      </c>
      <c r="M680" s="2">
        <f>+Table3[[#This Row],[CHW]]/Table3[[#This Row],[Count of Airbill Number]]</f>
        <v>960</v>
      </c>
    </row>
    <row r="681" spans="2:13">
      <c r="B681" t="s">
        <v>20</v>
      </c>
      <c r="C681" t="s">
        <v>21</v>
      </c>
      <c r="D681" t="s">
        <v>22</v>
      </c>
      <c r="E681" t="s">
        <v>776</v>
      </c>
      <c r="F681" t="s">
        <v>777</v>
      </c>
      <c r="G681" t="s">
        <v>37</v>
      </c>
      <c r="H681" t="s">
        <v>27</v>
      </c>
      <c r="I681" s="1">
        <v>959.49086400000056</v>
      </c>
      <c r="J681" s="1">
        <v>197</v>
      </c>
      <c r="K681">
        <v>678</v>
      </c>
      <c r="L681" t="s">
        <v>25</v>
      </c>
      <c r="M681" s="2">
        <f>+Table3[[#This Row],[CHW]]/Table3[[#This Row],[Count of Airbill Number]]</f>
        <v>4.8705120000000024</v>
      </c>
    </row>
    <row r="682" spans="2:13">
      <c r="B682" t="s">
        <v>35</v>
      </c>
      <c r="C682" t="s">
        <v>21</v>
      </c>
      <c r="D682" t="s">
        <v>22</v>
      </c>
      <c r="E682" t="s">
        <v>776</v>
      </c>
      <c r="F682" t="s">
        <v>776</v>
      </c>
      <c r="G682" t="s">
        <v>66</v>
      </c>
      <c r="H682" t="s">
        <v>37</v>
      </c>
      <c r="I682" s="1">
        <v>959.17270500000029</v>
      </c>
      <c r="J682" s="1">
        <v>54</v>
      </c>
      <c r="K682">
        <v>679</v>
      </c>
      <c r="L682" t="s">
        <v>25</v>
      </c>
      <c r="M682" s="2">
        <f>+Table3[[#This Row],[CHW]]/Table3[[#This Row],[Count of Airbill Number]]</f>
        <v>17.762457500000007</v>
      </c>
    </row>
    <row r="683" spans="2:13">
      <c r="B683" t="s">
        <v>20</v>
      </c>
      <c r="C683" t="s">
        <v>21</v>
      </c>
      <c r="D683" t="s">
        <v>22</v>
      </c>
      <c r="E683" t="s">
        <v>776</v>
      </c>
      <c r="F683" t="s">
        <v>776</v>
      </c>
      <c r="G683" t="s">
        <v>93</v>
      </c>
      <c r="H683" t="s">
        <v>70</v>
      </c>
      <c r="I683" s="1">
        <v>958.18180100000006</v>
      </c>
      <c r="J683" s="1">
        <v>38</v>
      </c>
      <c r="K683">
        <v>680</v>
      </c>
      <c r="L683" t="s">
        <v>25</v>
      </c>
      <c r="M683" s="2">
        <f>+Table3[[#This Row],[CHW]]/Table3[[#This Row],[Count of Airbill Number]]</f>
        <v>25.215310552631582</v>
      </c>
    </row>
    <row r="684" spans="2:13">
      <c r="B684" t="s">
        <v>35</v>
      </c>
      <c r="C684" t="s">
        <v>21</v>
      </c>
      <c r="D684" t="s">
        <v>22</v>
      </c>
      <c r="E684" t="s">
        <v>776</v>
      </c>
      <c r="F684" t="s">
        <v>776</v>
      </c>
      <c r="G684" t="s">
        <v>48</v>
      </c>
      <c r="H684" t="s">
        <v>49</v>
      </c>
      <c r="I684" s="1">
        <v>955.3090820000001</v>
      </c>
      <c r="J684" s="1">
        <v>32</v>
      </c>
      <c r="K684">
        <v>681</v>
      </c>
      <c r="L684" t="s">
        <v>25</v>
      </c>
      <c r="M684" s="2">
        <f>+Table3[[#This Row],[CHW]]/Table3[[#This Row],[Count of Airbill Number]]</f>
        <v>29.853408812500003</v>
      </c>
    </row>
    <row r="685" spans="2:13">
      <c r="B685" t="s">
        <v>30</v>
      </c>
      <c r="C685" t="s">
        <v>21</v>
      </c>
      <c r="D685" t="s">
        <v>36</v>
      </c>
      <c r="E685" t="s">
        <v>778</v>
      </c>
      <c r="F685" t="s">
        <v>776</v>
      </c>
      <c r="G685" t="s">
        <v>135</v>
      </c>
      <c r="H685" t="s">
        <v>66</v>
      </c>
      <c r="I685" s="1">
        <v>950.30000000000007</v>
      </c>
      <c r="J685" s="1">
        <v>6</v>
      </c>
      <c r="K685">
        <v>682</v>
      </c>
      <c r="L685" t="s">
        <v>25</v>
      </c>
      <c r="M685" s="2">
        <f>+Table3[[#This Row],[CHW]]/Table3[[#This Row],[Count of Airbill Number]]</f>
        <v>158.38333333333335</v>
      </c>
    </row>
    <row r="686" spans="2:13">
      <c r="B686" t="s">
        <v>35</v>
      </c>
      <c r="C686" t="s">
        <v>21</v>
      </c>
      <c r="D686" t="s">
        <v>22</v>
      </c>
      <c r="E686" t="s">
        <v>778</v>
      </c>
      <c r="F686" t="s">
        <v>777</v>
      </c>
      <c r="G686" t="s">
        <v>109</v>
      </c>
      <c r="H686" t="s">
        <v>55</v>
      </c>
      <c r="I686" s="1">
        <v>950</v>
      </c>
      <c r="J686" s="1">
        <v>2</v>
      </c>
      <c r="K686">
        <v>683</v>
      </c>
      <c r="L686" t="s">
        <v>25</v>
      </c>
      <c r="M686" s="2">
        <f>+Table3[[#This Row],[CHW]]/Table3[[#This Row],[Count of Airbill Number]]</f>
        <v>475</v>
      </c>
    </row>
    <row r="687" spans="2:13">
      <c r="B687" t="s">
        <v>30</v>
      </c>
      <c r="C687" t="s">
        <v>21</v>
      </c>
      <c r="D687" t="s">
        <v>22</v>
      </c>
      <c r="E687" t="s">
        <v>776</v>
      </c>
      <c r="F687" t="s">
        <v>776</v>
      </c>
      <c r="G687" t="s">
        <v>39</v>
      </c>
      <c r="H687" t="s">
        <v>43</v>
      </c>
      <c r="I687" s="1">
        <v>947.72721800000204</v>
      </c>
      <c r="J687" s="1">
        <v>149</v>
      </c>
      <c r="K687">
        <v>684</v>
      </c>
      <c r="L687" t="s">
        <v>25</v>
      </c>
      <c r="M687" s="2">
        <f>+Table3[[#This Row],[CHW]]/Table3[[#This Row],[Count of Airbill Number]]</f>
        <v>6.3605853557047114</v>
      </c>
    </row>
    <row r="688" spans="2:13">
      <c r="B688" t="s">
        <v>20</v>
      </c>
      <c r="C688" t="s">
        <v>21</v>
      </c>
      <c r="D688" t="s">
        <v>22</v>
      </c>
      <c r="E688" t="s">
        <v>776</v>
      </c>
      <c r="F688" t="s">
        <v>776</v>
      </c>
      <c r="G688" t="s">
        <v>37</v>
      </c>
      <c r="H688" t="s">
        <v>92</v>
      </c>
      <c r="I688" s="1">
        <v>945.004514000001</v>
      </c>
      <c r="J688" s="1">
        <v>79</v>
      </c>
      <c r="K688">
        <v>685</v>
      </c>
      <c r="L688" t="s">
        <v>25</v>
      </c>
      <c r="M688" s="2">
        <f>+Table3[[#This Row],[CHW]]/Table3[[#This Row],[Count of Airbill Number]]</f>
        <v>11.962082455696216</v>
      </c>
    </row>
    <row r="689" spans="2:13">
      <c r="B689" t="s">
        <v>20</v>
      </c>
      <c r="C689" t="s">
        <v>21</v>
      </c>
      <c r="D689" t="s">
        <v>22</v>
      </c>
      <c r="E689" t="s">
        <v>778</v>
      </c>
      <c r="F689" t="s">
        <v>776</v>
      </c>
      <c r="G689" t="s">
        <v>113</v>
      </c>
      <c r="H689" t="s">
        <v>152</v>
      </c>
      <c r="I689" s="1">
        <v>942</v>
      </c>
      <c r="J689" s="1">
        <v>1</v>
      </c>
      <c r="K689">
        <v>686</v>
      </c>
      <c r="L689" t="s">
        <v>25</v>
      </c>
      <c r="M689" s="2">
        <f>+Table3[[#This Row],[CHW]]/Table3[[#This Row],[Count of Airbill Number]]</f>
        <v>942</v>
      </c>
    </row>
    <row r="690" spans="2:13">
      <c r="B690" t="s">
        <v>28</v>
      </c>
      <c r="C690" t="s">
        <v>21</v>
      </c>
      <c r="D690" t="s">
        <v>22</v>
      </c>
      <c r="E690" t="s">
        <v>776</v>
      </c>
      <c r="F690" t="s">
        <v>776</v>
      </c>
      <c r="G690" t="s">
        <v>66</v>
      </c>
      <c r="H690" t="s">
        <v>85</v>
      </c>
      <c r="I690" s="1">
        <v>941.43635300000028</v>
      </c>
      <c r="J690" s="1">
        <v>33</v>
      </c>
      <c r="K690">
        <v>687</v>
      </c>
      <c r="L690" t="s">
        <v>25</v>
      </c>
      <c r="M690" s="2">
        <f>+Table3[[#This Row],[CHW]]/Table3[[#This Row],[Count of Airbill Number]]</f>
        <v>28.528374333333343</v>
      </c>
    </row>
    <row r="691" spans="2:13">
      <c r="B691" t="s">
        <v>28</v>
      </c>
      <c r="C691" t="s">
        <v>21</v>
      </c>
      <c r="D691" t="s">
        <v>36</v>
      </c>
      <c r="E691" t="s">
        <v>776</v>
      </c>
      <c r="F691" t="s">
        <v>778</v>
      </c>
      <c r="G691" t="s">
        <v>23</v>
      </c>
      <c r="H691" t="s">
        <v>51</v>
      </c>
      <c r="I691" s="1">
        <v>939.87271899999985</v>
      </c>
      <c r="J691" s="1">
        <v>33</v>
      </c>
      <c r="K691">
        <v>688</v>
      </c>
      <c r="L691" t="s">
        <v>25</v>
      </c>
      <c r="M691" s="2">
        <f>+Table3[[#This Row],[CHW]]/Table3[[#This Row],[Count of Airbill Number]]</f>
        <v>28.480991484848481</v>
      </c>
    </row>
    <row r="692" spans="2:13">
      <c r="B692" t="s">
        <v>35</v>
      </c>
      <c r="C692" t="s">
        <v>21</v>
      </c>
      <c r="D692" t="s">
        <v>22</v>
      </c>
      <c r="E692" t="s">
        <v>776</v>
      </c>
      <c r="F692" t="s">
        <v>776</v>
      </c>
      <c r="G692" t="s">
        <v>37</v>
      </c>
      <c r="H692" t="s">
        <v>142</v>
      </c>
      <c r="I692" s="1">
        <v>938.21815400000014</v>
      </c>
      <c r="J692" s="1">
        <v>64</v>
      </c>
      <c r="K692">
        <v>689</v>
      </c>
      <c r="L692" t="s">
        <v>25</v>
      </c>
      <c r="M692" s="2">
        <f>+Table3[[#This Row],[CHW]]/Table3[[#This Row],[Count of Airbill Number]]</f>
        <v>14.659658656250002</v>
      </c>
    </row>
    <row r="693" spans="2:13">
      <c r="B693" t="s">
        <v>35</v>
      </c>
      <c r="C693" t="s">
        <v>21</v>
      </c>
      <c r="D693" t="s">
        <v>22</v>
      </c>
      <c r="E693" t="s">
        <v>778</v>
      </c>
      <c r="F693" t="s">
        <v>778</v>
      </c>
      <c r="G693" t="s">
        <v>113</v>
      </c>
      <c r="H693" t="s">
        <v>285</v>
      </c>
      <c r="I693" s="1">
        <v>936</v>
      </c>
      <c r="J693" s="1">
        <v>1</v>
      </c>
      <c r="K693">
        <v>690</v>
      </c>
      <c r="L693" t="s">
        <v>25</v>
      </c>
      <c r="M693" s="2">
        <f>+Table3[[#This Row],[CHW]]/Table3[[#This Row],[Count of Airbill Number]]</f>
        <v>936</v>
      </c>
    </row>
    <row r="694" spans="2:13">
      <c r="B694" t="s">
        <v>35</v>
      </c>
      <c r="C694" t="s">
        <v>21</v>
      </c>
      <c r="D694" t="s">
        <v>22</v>
      </c>
      <c r="E694" t="s">
        <v>778</v>
      </c>
      <c r="F694" t="s">
        <v>778</v>
      </c>
      <c r="G694" t="s">
        <v>285</v>
      </c>
      <c r="H694" t="s">
        <v>109</v>
      </c>
      <c r="I694" s="1">
        <v>936</v>
      </c>
      <c r="J694" s="1">
        <v>1</v>
      </c>
      <c r="K694">
        <v>691</v>
      </c>
      <c r="L694" t="s">
        <v>25</v>
      </c>
      <c r="M694" s="2">
        <f>+Table3[[#This Row],[CHW]]/Table3[[#This Row],[Count of Airbill Number]]</f>
        <v>936</v>
      </c>
    </row>
    <row r="695" spans="2:13">
      <c r="B695" t="s">
        <v>28</v>
      </c>
      <c r="C695" t="s">
        <v>21</v>
      </c>
      <c r="D695" t="s">
        <v>22</v>
      </c>
      <c r="E695" t="s">
        <v>776</v>
      </c>
      <c r="F695" t="s">
        <v>776</v>
      </c>
      <c r="G695" t="s">
        <v>23</v>
      </c>
      <c r="H695" t="s">
        <v>116</v>
      </c>
      <c r="I695" s="1">
        <v>933.77270700000008</v>
      </c>
      <c r="J695" s="1">
        <v>53</v>
      </c>
      <c r="K695">
        <v>692</v>
      </c>
      <c r="L695" t="s">
        <v>25</v>
      </c>
      <c r="M695" s="2">
        <f>+Table3[[#This Row],[CHW]]/Table3[[#This Row],[Count of Airbill Number]]</f>
        <v>17.618352962264151</v>
      </c>
    </row>
    <row r="696" spans="2:13">
      <c r="B696" t="s">
        <v>28</v>
      </c>
      <c r="C696" t="s">
        <v>21</v>
      </c>
      <c r="D696" t="s">
        <v>36</v>
      </c>
      <c r="E696" t="s">
        <v>776</v>
      </c>
      <c r="F696" t="s">
        <v>778</v>
      </c>
      <c r="G696" t="s">
        <v>66</v>
      </c>
      <c r="H696" t="s">
        <v>81</v>
      </c>
      <c r="I696" s="1">
        <v>933.14545399999997</v>
      </c>
      <c r="J696" s="1">
        <v>7</v>
      </c>
      <c r="K696">
        <v>693</v>
      </c>
      <c r="L696" t="s">
        <v>25</v>
      </c>
      <c r="M696" s="2">
        <f>+Table3[[#This Row],[CHW]]/Table3[[#This Row],[Count of Airbill Number]]</f>
        <v>133.30649342857143</v>
      </c>
    </row>
    <row r="697" spans="2:13">
      <c r="B697" t="s">
        <v>20</v>
      </c>
      <c r="C697" t="s">
        <v>21</v>
      </c>
      <c r="D697" t="s">
        <v>22</v>
      </c>
      <c r="E697" t="s">
        <v>778</v>
      </c>
      <c r="F697" t="s">
        <v>776</v>
      </c>
      <c r="G697" t="s">
        <v>113</v>
      </c>
      <c r="H697" t="s">
        <v>448</v>
      </c>
      <c r="I697" s="1">
        <v>932</v>
      </c>
      <c r="J697" s="1">
        <v>1</v>
      </c>
      <c r="K697">
        <v>694</v>
      </c>
      <c r="L697" t="s">
        <v>25</v>
      </c>
      <c r="M697" s="2">
        <f>+Table3[[#This Row],[CHW]]/Table3[[#This Row],[Count of Airbill Number]]</f>
        <v>932</v>
      </c>
    </row>
    <row r="698" spans="2:13">
      <c r="B698" t="s">
        <v>28</v>
      </c>
      <c r="C698" t="s">
        <v>21</v>
      </c>
      <c r="D698" t="s">
        <v>22</v>
      </c>
      <c r="E698" t="s">
        <v>778</v>
      </c>
      <c r="F698" t="s">
        <v>778</v>
      </c>
      <c r="G698" t="s">
        <v>313</v>
      </c>
      <c r="H698" t="s">
        <v>51</v>
      </c>
      <c r="I698" s="1">
        <v>931.94545400000004</v>
      </c>
      <c r="J698" s="1">
        <v>4</v>
      </c>
      <c r="K698">
        <v>695</v>
      </c>
      <c r="L698" t="s">
        <v>25</v>
      </c>
      <c r="M698" s="2">
        <f>+Table3[[#This Row],[CHW]]/Table3[[#This Row],[Count of Airbill Number]]</f>
        <v>232.98636350000001</v>
      </c>
    </row>
    <row r="699" spans="2:13">
      <c r="B699" t="s">
        <v>20</v>
      </c>
      <c r="C699" t="s">
        <v>21</v>
      </c>
      <c r="D699" t="s">
        <v>22</v>
      </c>
      <c r="E699" t="s">
        <v>778</v>
      </c>
      <c r="F699" t="s">
        <v>778</v>
      </c>
      <c r="G699" t="s">
        <v>109</v>
      </c>
      <c r="H699" t="s">
        <v>113</v>
      </c>
      <c r="I699" s="1">
        <v>931.2</v>
      </c>
      <c r="J699" s="1">
        <v>17</v>
      </c>
      <c r="K699">
        <v>696</v>
      </c>
      <c r="L699" t="s">
        <v>25</v>
      </c>
      <c r="M699" s="2">
        <f>+Table3[[#This Row],[CHW]]/Table3[[#This Row],[Count of Airbill Number]]</f>
        <v>54.776470588235298</v>
      </c>
    </row>
    <row r="700" spans="2:13">
      <c r="B700" t="s">
        <v>20</v>
      </c>
      <c r="C700" t="s">
        <v>21</v>
      </c>
      <c r="D700" t="s">
        <v>22</v>
      </c>
      <c r="E700" t="s">
        <v>776</v>
      </c>
      <c r="F700" t="s">
        <v>776</v>
      </c>
      <c r="G700" t="s">
        <v>65</v>
      </c>
      <c r="H700" t="s">
        <v>40</v>
      </c>
      <c r="I700" s="1">
        <v>930.4545250000001</v>
      </c>
      <c r="J700" s="1">
        <v>59</v>
      </c>
      <c r="K700">
        <v>697</v>
      </c>
      <c r="L700" t="s">
        <v>25</v>
      </c>
      <c r="M700" s="2">
        <f>+Table3[[#This Row],[CHW]]/Table3[[#This Row],[Count of Airbill Number]]</f>
        <v>15.770415677966103</v>
      </c>
    </row>
    <row r="701" spans="2:13">
      <c r="B701" t="s">
        <v>28</v>
      </c>
      <c r="C701" t="s">
        <v>21</v>
      </c>
      <c r="D701" t="s">
        <v>22</v>
      </c>
      <c r="E701" t="s">
        <v>776</v>
      </c>
      <c r="F701" t="s">
        <v>776</v>
      </c>
      <c r="G701" t="s">
        <v>23</v>
      </c>
      <c r="H701" t="s">
        <v>98</v>
      </c>
      <c r="I701" s="1">
        <v>925.99088599999982</v>
      </c>
      <c r="J701" s="1">
        <v>54</v>
      </c>
      <c r="K701">
        <v>698</v>
      </c>
      <c r="L701" t="s">
        <v>25</v>
      </c>
      <c r="M701" s="2">
        <f>+Table3[[#This Row],[CHW]]/Table3[[#This Row],[Count of Airbill Number]]</f>
        <v>17.147979370370368</v>
      </c>
    </row>
    <row r="702" spans="2:13">
      <c r="B702" t="s">
        <v>28</v>
      </c>
      <c r="C702" t="s">
        <v>21</v>
      </c>
      <c r="D702" t="s">
        <v>36</v>
      </c>
      <c r="E702" t="s">
        <v>778</v>
      </c>
      <c r="F702" t="s">
        <v>778</v>
      </c>
      <c r="G702" t="s">
        <v>171</v>
      </c>
      <c r="H702" t="s">
        <v>51</v>
      </c>
      <c r="I702" s="1">
        <v>916.2</v>
      </c>
      <c r="J702" s="1">
        <v>3</v>
      </c>
      <c r="K702">
        <v>699</v>
      </c>
      <c r="L702" t="s">
        <v>25</v>
      </c>
      <c r="M702" s="2">
        <f>+Table3[[#This Row],[CHW]]/Table3[[#This Row],[Count of Airbill Number]]</f>
        <v>305.40000000000003</v>
      </c>
    </row>
    <row r="703" spans="2:13">
      <c r="B703" t="s">
        <v>20</v>
      </c>
      <c r="C703" t="s">
        <v>21</v>
      </c>
      <c r="D703" t="s">
        <v>22</v>
      </c>
      <c r="E703" t="s">
        <v>776</v>
      </c>
      <c r="F703" t="s">
        <v>776</v>
      </c>
      <c r="G703" t="s">
        <v>111</v>
      </c>
      <c r="H703" t="s">
        <v>53</v>
      </c>
      <c r="I703" s="1">
        <v>909.99996800000019</v>
      </c>
      <c r="J703" s="1">
        <v>60</v>
      </c>
      <c r="K703">
        <v>700</v>
      </c>
      <c r="L703" t="s">
        <v>25</v>
      </c>
      <c r="M703" s="2">
        <f>+Table3[[#This Row],[CHW]]/Table3[[#This Row],[Count of Airbill Number]]</f>
        <v>15.166666133333337</v>
      </c>
    </row>
    <row r="704" spans="2:13">
      <c r="B704" t="s">
        <v>30</v>
      </c>
      <c r="C704" t="s">
        <v>21</v>
      </c>
      <c r="D704" t="s">
        <v>139</v>
      </c>
      <c r="E704" t="s">
        <v>778</v>
      </c>
      <c r="F704" t="s">
        <v>778</v>
      </c>
      <c r="G704" t="s">
        <v>389</v>
      </c>
      <c r="H704" t="s">
        <v>135</v>
      </c>
      <c r="I704" s="1">
        <v>908.7</v>
      </c>
      <c r="J704" s="1">
        <v>1</v>
      </c>
      <c r="K704">
        <v>701</v>
      </c>
      <c r="L704" t="s">
        <v>25</v>
      </c>
      <c r="M704" s="2">
        <f>+Table3[[#This Row],[CHW]]/Table3[[#This Row],[Count of Airbill Number]]</f>
        <v>908.7</v>
      </c>
    </row>
    <row r="705" spans="2:13">
      <c r="B705" t="s">
        <v>20</v>
      </c>
      <c r="C705" t="s">
        <v>21</v>
      </c>
      <c r="D705" t="s">
        <v>22</v>
      </c>
      <c r="E705" t="s">
        <v>777</v>
      </c>
      <c r="F705" t="s">
        <v>776</v>
      </c>
      <c r="G705" t="s">
        <v>110</v>
      </c>
      <c r="H705" t="s">
        <v>32</v>
      </c>
      <c r="I705" s="1">
        <v>907.2</v>
      </c>
      <c r="J705" s="1">
        <v>6</v>
      </c>
      <c r="K705">
        <v>702</v>
      </c>
      <c r="L705" t="s">
        <v>25</v>
      </c>
      <c r="M705" s="2">
        <f>+Table3[[#This Row],[CHW]]/Table3[[#This Row],[Count of Airbill Number]]</f>
        <v>151.20000000000002</v>
      </c>
    </row>
    <row r="706" spans="2:13">
      <c r="B706" t="s">
        <v>20</v>
      </c>
      <c r="C706" t="s">
        <v>21</v>
      </c>
      <c r="D706" t="s">
        <v>22</v>
      </c>
      <c r="E706" t="s">
        <v>776</v>
      </c>
      <c r="F706" t="s">
        <v>776</v>
      </c>
      <c r="G706" t="s">
        <v>23</v>
      </c>
      <c r="H706" t="s">
        <v>147</v>
      </c>
      <c r="I706" s="1">
        <v>906.81815700000004</v>
      </c>
      <c r="J706" s="1">
        <v>60</v>
      </c>
      <c r="K706">
        <v>703</v>
      </c>
      <c r="L706" t="s">
        <v>25</v>
      </c>
      <c r="M706" s="2">
        <f>+Table3[[#This Row],[CHW]]/Table3[[#This Row],[Count of Airbill Number]]</f>
        <v>15.113635950000001</v>
      </c>
    </row>
    <row r="707" spans="2:13">
      <c r="B707" t="s">
        <v>28</v>
      </c>
      <c r="C707" t="s">
        <v>21</v>
      </c>
      <c r="D707" t="s">
        <v>22</v>
      </c>
      <c r="E707" t="s">
        <v>778</v>
      </c>
      <c r="F707" t="s">
        <v>776</v>
      </c>
      <c r="G707" t="s">
        <v>51</v>
      </c>
      <c r="H707" t="s">
        <v>116</v>
      </c>
      <c r="I707" s="1">
        <v>905.94545000000016</v>
      </c>
      <c r="J707" s="1">
        <v>108</v>
      </c>
      <c r="K707">
        <v>704</v>
      </c>
      <c r="L707" t="s">
        <v>25</v>
      </c>
      <c r="M707" s="2">
        <f>+Table3[[#This Row],[CHW]]/Table3[[#This Row],[Count of Airbill Number]]</f>
        <v>8.3883837962962975</v>
      </c>
    </row>
    <row r="708" spans="2:13">
      <c r="B708" t="s">
        <v>28</v>
      </c>
      <c r="C708" t="s">
        <v>21</v>
      </c>
      <c r="D708" t="s">
        <v>22</v>
      </c>
      <c r="E708" t="s">
        <v>778</v>
      </c>
      <c r="F708" t="s">
        <v>776</v>
      </c>
      <c r="G708" t="s">
        <v>171</v>
      </c>
      <c r="H708" t="s">
        <v>397</v>
      </c>
      <c r="I708" s="1">
        <v>904</v>
      </c>
      <c r="J708" s="1">
        <v>1</v>
      </c>
      <c r="K708">
        <v>705</v>
      </c>
      <c r="L708" t="s">
        <v>25</v>
      </c>
      <c r="M708" s="2">
        <f>+Table3[[#This Row],[CHW]]/Table3[[#This Row],[Count of Airbill Number]]</f>
        <v>904</v>
      </c>
    </row>
    <row r="709" spans="2:13">
      <c r="B709" t="s">
        <v>30</v>
      </c>
      <c r="C709" t="s">
        <v>21</v>
      </c>
      <c r="D709" t="s">
        <v>22</v>
      </c>
      <c r="E709" t="s">
        <v>776</v>
      </c>
      <c r="F709" t="s">
        <v>778</v>
      </c>
      <c r="G709" t="s">
        <v>31</v>
      </c>
      <c r="H709" t="s">
        <v>86</v>
      </c>
      <c r="I709" s="1">
        <v>901.45454399999994</v>
      </c>
      <c r="J709" s="1">
        <v>31</v>
      </c>
      <c r="K709">
        <v>706</v>
      </c>
      <c r="L709" t="s">
        <v>25</v>
      </c>
      <c r="M709" s="2">
        <f>+Table3[[#This Row],[CHW]]/Table3[[#This Row],[Count of Airbill Number]]</f>
        <v>29.079178838709677</v>
      </c>
    </row>
    <row r="710" spans="2:13">
      <c r="B710" t="s">
        <v>20</v>
      </c>
      <c r="C710" t="s">
        <v>21</v>
      </c>
      <c r="D710" t="s">
        <v>22</v>
      </c>
      <c r="E710" t="s">
        <v>776</v>
      </c>
      <c r="F710" t="s">
        <v>776</v>
      </c>
      <c r="G710" t="s">
        <v>61</v>
      </c>
      <c r="H710" t="s">
        <v>132</v>
      </c>
      <c r="I710" s="1">
        <v>899.54543999999999</v>
      </c>
      <c r="J710" s="1">
        <v>29</v>
      </c>
      <c r="K710">
        <v>707</v>
      </c>
      <c r="L710" t="s">
        <v>25</v>
      </c>
      <c r="M710" s="2">
        <f>+Table3[[#This Row],[CHW]]/Table3[[#This Row],[Count of Airbill Number]]</f>
        <v>31.018808275862067</v>
      </c>
    </row>
    <row r="711" spans="2:13">
      <c r="B711" t="s">
        <v>35</v>
      </c>
      <c r="C711" t="s">
        <v>21</v>
      </c>
      <c r="D711" t="s">
        <v>22</v>
      </c>
      <c r="E711" t="s">
        <v>776</v>
      </c>
      <c r="F711" t="s">
        <v>776</v>
      </c>
      <c r="G711" t="s">
        <v>45</v>
      </c>
      <c r="H711" t="s">
        <v>127</v>
      </c>
      <c r="I711" s="1">
        <v>894.54540900000086</v>
      </c>
      <c r="J711" s="1">
        <v>89</v>
      </c>
      <c r="K711">
        <v>708</v>
      </c>
      <c r="L711" t="s">
        <v>25</v>
      </c>
      <c r="M711" s="2">
        <f>+Table3[[#This Row],[CHW]]/Table3[[#This Row],[Count of Airbill Number]]</f>
        <v>10.051072011235965</v>
      </c>
    </row>
    <row r="712" spans="2:13">
      <c r="B712" t="s">
        <v>30</v>
      </c>
      <c r="C712" t="s">
        <v>21</v>
      </c>
      <c r="D712" t="s">
        <v>22</v>
      </c>
      <c r="E712" t="s">
        <v>776</v>
      </c>
      <c r="F712" t="s">
        <v>778</v>
      </c>
      <c r="G712" t="s">
        <v>57</v>
      </c>
      <c r="H712" t="s">
        <v>112</v>
      </c>
      <c r="I712" s="1">
        <v>893.90908999999999</v>
      </c>
      <c r="J712" s="1">
        <v>36</v>
      </c>
      <c r="K712">
        <v>709</v>
      </c>
      <c r="L712" t="s">
        <v>25</v>
      </c>
      <c r="M712" s="2">
        <f>+Table3[[#This Row],[CHW]]/Table3[[#This Row],[Count of Airbill Number]]</f>
        <v>24.830808055555554</v>
      </c>
    </row>
    <row r="713" spans="2:13">
      <c r="B713" t="s">
        <v>20</v>
      </c>
      <c r="C713" t="s">
        <v>21</v>
      </c>
      <c r="D713" t="s">
        <v>22</v>
      </c>
      <c r="E713" t="s">
        <v>776</v>
      </c>
      <c r="F713" t="s">
        <v>776</v>
      </c>
      <c r="G713" t="s">
        <v>74</v>
      </c>
      <c r="H713" t="s">
        <v>63</v>
      </c>
      <c r="I713" s="1">
        <v>892.27271500000006</v>
      </c>
      <c r="J713" s="1">
        <v>26</v>
      </c>
      <c r="K713">
        <v>710</v>
      </c>
      <c r="L713" t="s">
        <v>25</v>
      </c>
      <c r="M713" s="2">
        <f>+Table3[[#This Row],[CHW]]/Table3[[#This Row],[Count of Airbill Number]]</f>
        <v>34.31818134615385</v>
      </c>
    </row>
    <row r="714" spans="2:13">
      <c r="B714" t="s">
        <v>20</v>
      </c>
      <c r="C714" t="s">
        <v>21</v>
      </c>
      <c r="D714" t="s">
        <v>22</v>
      </c>
      <c r="E714" t="s">
        <v>776</v>
      </c>
      <c r="F714" t="s">
        <v>776</v>
      </c>
      <c r="G714" t="s">
        <v>45</v>
      </c>
      <c r="H714" t="s">
        <v>125</v>
      </c>
      <c r="I714" s="1">
        <v>889.99997400000007</v>
      </c>
      <c r="J714" s="1">
        <v>74</v>
      </c>
      <c r="K714">
        <v>711</v>
      </c>
      <c r="L714" t="s">
        <v>25</v>
      </c>
      <c r="M714" s="2">
        <f>+Table3[[#This Row],[CHW]]/Table3[[#This Row],[Count of Airbill Number]]</f>
        <v>12.027026675675677</v>
      </c>
    </row>
    <row r="715" spans="2:13">
      <c r="B715" t="s">
        <v>35</v>
      </c>
      <c r="C715" t="s">
        <v>21</v>
      </c>
      <c r="D715" t="s">
        <v>22</v>
      </c>
      <c r="E715" t="s">
        <v>776</v>
      </c>
      <c r="F715" t="s">
        <v>776</v>
      </c>
      <c r="G715" t="s">
        <v>57</v>
      </c>
      <c r="H715" t="s">
        <v>66</v>
      </c>
      <c r="I715" s="1">
        <v>887.81818099999998</v>
      </c>
      <c r="J715" s="1">
        <v>3</v>
      </c>
      <c r="K715">
        <v>712</v>
      </c>
      <c r="L715" t="s">
        <v>25</v>
      </c>
      <c r="M715" s="2">
        <f>+Table3[[#This Row],[CHW]]/Table3[[#This Row],[Count of Airbill Number]]</f>
        <v>295.93939366666666</v>
      </c>
    </row>
    <row r="716" spans="2:13">
      <c r="B716" t="s">
        <v>20</v>
      </c>
      <c r="C716" t="s">
        <v>21</v>
      </c>
      <c r="D716" t="s">
        <v>22</v>
      </c>
      <c r="E716" t="s">
        <v>776</v>
      </c>
      <c r="F716" t="s">
        <v>776</v>
      </c>
      <c r="G716" t="s">
        <v>48</v>
      </c>
      <c r="H716" t="s">
        <v>95</v>
      </c>
      <c r="I716" s="1">
        <v>884.99998500000015</v>
      </c>
      <c r="J716" s="1">
        <v>28</v>
      </c>
      <c r="K716">
        <v>713</v>
      </c>
      <c r="L716" t="s">
        <v>25</v>
      </c>
      <c r="M716" s="2">
        <f>+Table3[[#This Row],[CHW]]/Table3[[#This Row],[Count of Airbill Number]]</f>
        <v>31.607142321428576</v>
      </c>
    </row>
    <row r="717" spans="2:13">
      <c r="B717" t="s">
        <v>20</v>
      </c>
      <c r="C717" t="s">
        <v>21</v>
      </c>
      <c r="D717" t="s">
        <v>22</v>
      </c>
      <c r="E717" t="s">
        <v>776</v>
      </c>
      <c r="F717" t="s">
        <v>776</v>
      </c>
      <c r="G717" t="s">
        <v>41</v>
      </c>
      <c r="H717" t="s">
        <v>42</v>
      </c>
      <c r="I717" s="1">
        <v>877.27270500000009</v>
      </c>
      <c r="J717" s="1">
        <v>43</v>
      </c>
      <c r="K717">
        <v>714</v>
      </c>
      <c r="L717" t="s">
        <v>25</v>
      </c>
      <c r="M717" s="2">
        <f>+Table3[[#This Row],[CHW]]/Table3[[#This Row],[Count of Airbill Number]]</f>
        <v>20.40169081395349</v>
      </c>
    </row>
    <row r="718" spans="2:13">
      <c r="B718" t="s">
        <v>28</v>
      </c>
      <c r="C718" t="s">
        <v>21</v>
      </c>
      <c r="D718" t="s">
        <v>22</v>
      </c>
      <c r="E718" t="s">
        <v>778</v>
      </c>
      <c r="F718" t="s">
        <v>776</v>
      </c>
      <c r="G718" t="s">
        <v>51</v>
      </c>
      <c r="H718" t="s">
        <v>85</v>
      </c>
      <c r="I718" s="1">
        <v>876.91817700000001</v>
      </c>
      <c r="J718" s="1">
        <v>26</v>
      </c>
      <c r="K718">
        <v>715</v>
      </c>
      <c r="L718" t="s">
        <v>25</v>
      </c>
      <c r="M718" s="2">
        <f>+Table3[[#This Row],[CHW]]/Table3[[#This Row],[Count of Airbill Number]]</f>
        <v>33.727622192307692</v>
      </c>
    </row>
    <row r="719" spans="2:13">
      <c r="B719" t="s">
        <v>20</v>
      </c>
      <c r="C719" t="s">
        <v>21</v>
      </c>
      <c r="D719" t="s">
        <v>36</v>
      </c>
      <c r="E719" t="s">
        <v>778</v>
      </c>
      <c r="F719" t="s">
        <v>777</v>
      </c>
      <c r="G719" t="s">
        <v>51</v>
      </c>
      <c r="H719" t="s">
        <v>27</v>
      </c>
      <c r="I719" s="1">
        <v>875.5</v>
      </c>
      <c r="J719" s="1">
        <v>21</v>
      </c>
      <c r="K719">
        <v>716</v>
      </c>
      <c r="L719" t="s">
        <v>25</v>
      </c>
      <c r="M719" s="2">
        <f>+Table3[[#This Row],[CHW]]/Table3[[#This Row],[Count of Airbill Number]]</f>
        <v>41.69047619047619</v>
      </c>
    </row>
    <row r="720" spans="2:13">
      <c r="B720" t="s">
        <v>35</v>
      </c>
      <c r="C720" t="s">
        <v>21</v>
      </c>
      <c r="D720" t="s">
        <v>36</v>
      </c>
      <c r="E720" t="s">
        <v>776</v>
      </c>
      <c r="F720" t="s">
        <v>776</v>
      </c>
      <c r="G720" t="s">
        <v>40</v>
      </c>
      <c r="H720" t="s">
        <v>66</v>
      </c>
      <c r="I720" s="1">
        <v>872.9999949999999</v>
      </c>
      <c r="J720" s="1">
        <v>9</v>
      </c>
      <c r="K720">
        <v>717</v>
      </c>
      <c r="L720" t="s">
        <v>25</v>
      </c>
      <c r="M720" s="2">
        <f>+Table3[[#This Row],[CHW]]/Table3[[#This Row],[Count of Airbill Number]]</f>
        <v>96.999999444444427</v>
      </c>
    </row>
    <row r="721" spans="2:13">
      <c r="B721" t="s">
        <v>20</v>
      </c>
      <c r="C721" t="s">
        <v>21</v>
      </c>
      <c r="D721" t="s">
        <v>22</v>
      </c>
      <c r="E721" t="s">
        <v>776</v>
      </c>
      <c r="F721" t="s">
        <v>776</v>
      </c>
      <c r="G721" t="s">
        <v>71</v>
      </c>
      <c r="H721" t="s">
        <v>23</v>
      </c>
      <c r="I721" s="1">
        <v>868.18179800000007</v>
      </c>
      <c r="J721" s="1">
        <v>45</v>
      </c>
      <c r="K721">
        <v>718</v>
      </c>
      <c r="L721" t="s">
        <v>25</v>
      </c>
      <c r="M721" s="2">
        <f>+Table3[[#This Row],[CHW]]/Table3[[#This Row],[Count of Airbill Number]]</f>
        <v>19.292928844444447</v>
      </c>
    </row>
    <row r="722" spans="2:13">
      <c r="B722" t="s">
        <v>20</v>
      </c>
      <c r="C722" t="s">
        <v>21</v>
      </c>
      <c r="D722" t="s">
        <v>22</v>
      </c>
      <c r="E722" t="s">
        <v>776</v>
      </c>
      <c r="F722" t="s">
        <v>776</v>
      </c>
      <c r="G722" t="s">
        <v>23</v>
      </c>
      <c r="H722" t="s">
        <v>57</v>
      </c>
      <c r="I722" s="1">
        <v>868.09089400000005</v>
      </c>
      <c r="J722" s="1">
        <v>41</v>
      </c>
      <c r="K722">
        <v>719</v>
      </c>
      <c r="L722" t="s">
        <v>25</v>
      </c>
      <c r="M722" s="2">
        <f>+Table3[[#This Row],[CHW]]/Table3[[#This Row],[Count of Airbill Number]]</f>
        <v>21.172948634146344</v>
      </c>
    </row>
    <row r="723" spans="2:13">
      <c r="B723" t="s">
        <v>20</v>
      </c>
      <c r="C723" t="s">
        <v>21</v>
      </c>
      <c r="D723" t="s">
        <v>22</v>
      </c>
      <c r="E723" t="s">
        <v>776</v>
      </c>
      <c r="F723" t="s">
        <v>776</v>
      </c>
      <c r="G723" t="s">
        <v>60</v>
      </c>
      <c r="H723" t="s">
        <v>31</v>
      </c>
      <c r="I723" s="1">
        <v>865.90906599999983</v>
      </c>
      <c r="J723" s="1">
        <v>67</v>
      </c>
      <c r="K723">
        <v>720</v>
      </c>
      <c r="L723" t="s">
        <v>25</v>
      </c>
      <c r="M723" s="2">
        <f>+Table3[[#This Row],[CHW]]/Table3[[#This Row],[Count of Airbill Number]]</f>
        <v>12.924015910447759</v>
      </c>
    </row>
    <row r="724" spans="2:13">
      <c r="B724" t="s">
        <v>20</v>
      </c>
      <c r="C724" t="s">
        <v>21</v>
      </c>
      <c r="D724" t="s">
        <v>22</v>
      </c>
      <c r="E724" t="s">
        <v>776</v>
      </c>
      <c r="F724" t="s">
        <v>776</v>
      </c>
      <c r="G724" t="s">
        <v>47</v>
      </c>
      <c r="H724" t="s">
        <v>72</v>
      </c>
      <c r="I724" s="1">
        <v>864.53634500000021</v>
      </c>
      <c r="J724" s="1">
        <v>54</v>
      </c>
      <c r="K724">
        <v>721</v>
      </c>
      <c r="L724" t="s">
        <v>25</v>
      </c>
      <c r="M724" s="2">
        <f>+Table3[[#This Row],[CHW]]/Table3[[#This Row],[Count of Airbill Number]]</f>
        <v>16.009932314814819</v>
      </c>
    </row>
    <row r="725" spans="2:13">
      <c r="B725" t="s">
        <v>20</v>
      </c>
      <c r="C725" t="s">
        <v>21</v>
      </c>
      <c r="D725" t="s">
        <v>22</v>
      </c>
      <c r="E725" t="s">
        <v>776</v>
      </c>
      <c r="F725" t="s">
        <v>776</v>
      </c>
      <c r="G725" t="s">
        <v>72</v>
      </c>
      <c r="H725" t="s">
        <v>43</v>
      </c>
      <c r="I725" s="1">
        <v>856.8180880000009</v>
      </c>
      <c r="J725" s="1">
        <v>211</v>
      </c>
      <c r="K725">
        <v>722</v>
      </c>
      <c r="L725" t="s">
        <v>25</v>
      </c>
      <c r="M725" s="2">
        <f>+Table3[[#This Row],[CHW]]/Table3[[#This Row],[Count of Airbill Number]]</f>
        <v>4.0607492322274927</v>
      </c>
    </row>
    <row r="726" spans="2:13">
      <c r="B726" t="s">
        <v>28</v>
      </c>
      <c r="C726" t="s">
        <v>21</v>
      </c>
      <c r="D726" t="s">
        <v>22</v>
      </c>
      <c r="E726" t="s">
        <v>776</v>
      </c>
      <c r="F726" t="s">
        <v>776</v>
      </c>
      <c r="G726" t="s">
        <v>61</v>
      </c>
      <c r="H726" t="s">
        <v>23</v>
      </c>
      <c r="I726" s="1">
        <v>854.518148</v>
      </c>
      <c r="J726" s="1">
        <v>71</v>
      </c>
      <c r="K726">
        <v>723</v>
      </c>
      <c r="L726" t="s">
        <v>25</v>
      </c>
      <c r="M726" s="2">
        <f>+Table3[[#This Row],[CHW]]/Table3[[#This Row],[Count of Airbill Number]]</f>
        <v>12.035466873239436</v>
      </c>
    </row>
    <row r="727" spans="2:13">
      <c r="B727" t="s">
        <v>28</v>
      </c>
      <c r="C727" t="s">
        <v>21</v>
      </c>
      <c r="D727" t="s">
        <v>36</v>
      </c>
      <c r="E727" t="s">
        <v>778</v>
      </c>
      <c r="F727" t="s">
        <v>776</v>
      </c>
      <c r="G727" t="s">
        <v>150</v>
      </c>
      <c r="H727" t="s">
        <v>32</v>
      </c>
      <c r="I727" s="1">
        <v>853.7</v>
      </c>
      <c r="J727" s="1">
        <v>1</v>
      </c>
      <c r="K727">
        <v>724</v>
      </c>
      <c r="L727" t="s">
        <v>25</v>
      </c>
      <c r="M727" s="2">
        <f>+Table3[[#This Row],[CHW]]/Table3[[#This Row],[Count of Airbill Number]]</f>
        <v>853.7</v>
      </c>
    </row>
    <row r="728" spans="2:13">
      <c r="B728" t="s">
        <v>28</v>
      </c>
      <c r="C728" t="s">
        <v>21</v>
      </c>
      <c r="D728" t="s">
        <v>36</v>
      </c>
      <c r="E728" t="s">
        <v>778</v>
      </c>
      <c r="F728" t="s">
        <v>778</v>
      </c>
      <c r="G728" t="s">
        <v>90</v>
      </c>
      <c r="H728" t="s">
        <v>150</v>
      </c>
      <c r="I728" s="1">
        <v>853.7</v>
      </c>
      <c r="J728" s="1">
        <v>1</v>
      </c>
      <c r="K728">
        <v>725</v>
      </c>
      <c r="L728" t="s">
        <v>25</v>
      </c>
      <c r="M728" s="2">
        <f>+Table3[[#This Row],[CHW]]/Table3[[#This Row],[Count of Airbill Number]]</f>
        <v>853.7</v>
      </c>
    </row>
    <row r="729" spans="2:13">
      <c r="B729" t="s">
        <v>28</v>
      </c>
      <c r="C729" t="s">
        <v>21</v>
      </c>
      <c r="D729" t="s">
        <v>36</v>
      </c>
      <c r="E729" t="s">
        <v>778</v>
      </c>
      <c r="F729" t="s">
        <v>778</v>
      </c>
      <c r="G729" t="s">
        <v>220</v>
      </c>
      <c r="H729" t="s">
        <v>267</v>
      </c>
      <c r="I729" s="1">
        <v>850</v>
      </c>
      <c r="J729" s="1">
        <v>1</v>
      </c>
      <c r="K729">
        <v>726</v>
      </c>
      <c r="L729" t="s">
        <v>25</v>
      </c>
      <c r="M729" s="2">
        <f>+Table3[[#This Row],[CHW]]/Table3[[#This Row],[Count of Airbill Number]]</f>
        <v>850</v>
      </c>
    </row>
    <row r="730" spans="2:13">
      <c r="B730" t="s">
        <v>20</v>
      </c>
      <c r="C730" t="s">
        <v>21</v>
      </c>
      <c r="D730" t="s">
        <v>22</v>
      </c>
      <c r="E730" t="s">
        <v>777</v>
      </c>
      <c r="F730" t="s">
        <v>777</v>
      </c>
      <c r="G730" t="s">
        <v>114</v>
      </c>
      <c r="H730" t="s">
        <v>27</v>
      </c>
      <c r="I730" s="1">
        <v>849</v>
      </c>
      <c r="J730" s="1">
        <v>2</v>
      </c>
      <c r="K730">
        <v>727</v>
      </c>
      <c r="L730" t="s">
        <v>25</v>
      </c>
      <c r="M730" s="2">
        <f>+Table3[[#This Row],[CHW]]/Table3[[#This Row],[Count of Airbill Number]]</f>
        <v>424.5</v>
      </c>
    </row>
    <row r="731" spans="2:13">
      <c r="B731" t="s">
        <v>20</v>
      </c>
      <c r="C731" t="s">
        <v>21</v>
      </c>
      <c r="D731" t="s">
        <v>22</v>
      </c>
      <c r="E731" t="s">
        <v>776</v>
      </c>
      <c r="F731" t="s">
        <v>777</v>
      </c>
      <c r="G731" t="s">
        <v>57</v>
      </c>
      <c r="H731" t="s">
        <v>114</v>
      </c>
      <c r="I731" s="1">
        <v>849</v>
      </c>
      <c r="J731" s="1">
        <v>2</v>
      </c>
      <c r="K731">
        <v>728</v>
      </c>
      <c r="L731" t="s">
        <v>25</v>
      </c>
      <c r="M731" s="2">
        <f>+Table3[[#This Row],[CHW]]/Table3[[#This Row],[Count of Airbill Number]]</f>
        <v>424.5</v>
      </c>
    </row>
    <row r="732" spans="2:13">
      <c r="B732" t="s">
        <v>20</v>
      </c>
      <c r="C732" t="s">
        <v>21</v>
      </c>
      <c r="D732" t="s">
        <v>36</v>
      </c>
      <c r="E732" t="s">
        <v>778</v>
      </c>
      <c r="F732" t="s">
        <v>777</v>
      </c>
      <c r="G732" t="s">
        <v>113</v>
      </c>
      <c r="H732" t="s">
        <v>110</v>
      </c>
      <c r="I732" s="1">
        <v>848</v>
      </c>
      <c r="J732" s="1">
        <v>2</v>
      </c>
      <c r="K732">
        <v>729</v>
      </c>
      <c r="L732" t="s">
        <v>25</v>
      </c>
      <c r="M732" s="2">
        <f>+Table3[[#This Row],[CHW]]/Table3[[#This Row],[Count of Airbill Number]]</f>
        <v>424</v>
      </c>
    </row>
    <row r="733" spans="2:13">
      <c r="B733" t="s">
        <v>20</v>
      </c>
      <c r="C733" t="s">
        <v>21</v>
      </c>
      <c r="D733" t="s">
        <v>36</v>
      </c>
      <c r="E733" t="s">
        <v>778</v>
      </c>
      <c r="F733" t="s">
        <v>778</v>
      </c>
      <c r="G733" t="s">
        <v>112</v>
      </c>
      <c r="H733" t="s">
        <v>113</v>
      </c>
      <c r="I733" s="1">
        <v>848</v>
      </c>
      <c r="J733" s="1">
        <v>2</v>
      </c>
      <c r="K733">
        <v>730</v>
      </c>
      <c r="L733" t="s">
        <v>25</v>
      </c>
      <c r="M733" s="2">
        <f>+Table3[[#This Row],[CHW]]/Table3[[#This Row],[Count of Airbill Number]]</f>
        <v>424</v>
      </c>
    </row>
    <row r="734" spans="2:13">
      <c r="B734" t="s">
        <v>20</v>
      </c>
      <c r="C734" t="s">
        <v>21</v>
      </c>
      <c r="D734" t="s">
        <v>22</v>
      </c>
      <c r="E734" t="s">
        <v>778</v>
      </c>
      <c r="F734" t="s">
        <v>776</v>
      </c>
      <c r="G734" t="s">
        <v>112</v>
      </c>
      <c r="H734" t="s">
        <v>57</v>
      </c>
      <c r="I734" s="1">
        <v>846.4</v>
      </c>
      <c r="J734" s="1">
        <v>1</v>
      </c>
      <c r="K734">
        <v>731</v>
      </c>
      <c r="L734" t="s">
        <v>25</v>
      </c>
      <c r="M734" s="2">
        <f>+Table3[[#This Row],[CHW]]/Table3[[#This Row],[Count of Airbill Number]]</f>
        <v>846.4</v>
      </c>
    </row>
    <row r="735" spans="2:13">
      <c r="B735" t="s">
        <v>20</v>
      </c>
      <c r="C735" t="s">
        <v>21</v>
      </c>
      <c r="D735" t="s">
        <v>22</v>
      </c>
      <c r="E735" t="s">
        <v>776</v>
      </c>
      <c r="F735" t="s">
        <v>776</v>
      </c>
      <c r="G735" t="s">
        <v>71</v>
      </c>
      <c r="H735" t="s">
        <v>33</v>
      </c>
      <c r="I735" s="1">
        <v>845.90906399999983</v>
      </c>
      <c r="J735" s="1">
        <v>49</v>
      </c>
      <c r="K735">
        <v>732</v>
      </c>
      <c r="L735" t="s">
        <v>25</v>
      </c>
      <c r="M735" s="2">
        <f>+Table3[[#This Row],[CHW]]/Table3[[#This Row],[Count of Airbill Number]]</f>
        <v>17.263450285714281</v>
      </c>
    </row>
    <row r="736" spans="2:13">
      <c r="B736" t="s">
        <v>20</v>
      </c>
      <c r="C736" t="s">
        <v>21</v>
      </c>
      <c r="D736" t="s">
        <v>22</v>
      </c>
      <c r="E736" t="s">
        <v>776</v>
      </c>
      <c r="F736" t="s">
        <v>776</v>
      </c>
      <c r="G736" t="s">
        <v>45</v>
      </c>
      <c r="H736" t="s">
        <v>49</v>
      </c>
      <c r="I736" s="1">
        <v>845.66362500000002</v>
      </c>
      <c r="J736" s="1">
        <v>29</v>
      </c>
      <c r="K736">
        <v>733</v>
      </c>
      <c r="L736" t="s">
        <v>25</v>
      </c>
      <c r="M736" s="2">
        <f>+Table3[[#This Row],[CHW]]/Table3[[#This Row],[Count of Airbill Number]]</f>
        <v>29.160814655172416</v>
      </c>
    </row>
    <row r="737" spans="2:13">
      <c r="B737" t="s">
        <v>30</v>
      </c>
      <c r="C737" t="s">
        <v>21</v>
      </c>
      <c r="D737" t="s">
        <v>22</v>
      </c>
      <c r="E737" t="s">
        <v>778</v>
      </c>
      <c r="F737" t="s">
        <v>776</v>
      </c>
      <c r="G737" t="s">
        <v>135</v>
      </c>
      <c r="H737" t="s">
        <v>66</v>
      </c>
      <c r="I737" s="1">
        <v>845</v>
      </c>
      <c r="J737" s="1">
        <v>7</v>
      </c>
      <c r="K737">
        <v>734</v>
      </c>
      <c r="L737" t="s">
        <v>25</v>
      </c>
      <c r="M737" s="2">
        <f>+Table3[[#This Row],[CHW]]/Table3[[#This Row],[Count of Airbill Number]]</f>
        <v>120.71428571428571</v>
      </c>
    </row>
    <row r="738" spans="2:13">
      <c r="B738" t="s">
        <v>28</v>
      </c>
      <c r="C738" t="s">
        <v>21</v>
      </c>
      <c r="D738" t="s">
        <v>22</v>
      </c>
      <c r="E738" t="s">
        <v>776</v>
      </c>
      <c r="F738" t="s">
        <v>778</v>
      </c>
      <c r="G738" t="s">
        <v>37</v>
      </c>
      <c r="H738" t="s">
        <v>155</v>
      </c>
      <c r="I738" s="1">
        <v>844.8090830000001</v>
      </c>
      <c r="J738" s="1">
        <v>21</v>
      </c>
      <c r="K738">
        <v>735</v>
      </c>
      <c r="L738" t="s">
        <v>25</v>
      </c>
      <c r="M738" s="2">
        <f>+Table3[[#This Row],[CHW]]/Table3[[#This Row],[Count of Airbill Number]]</f>
        <v>40.229003952380957</v>
      </c>
    </row>
    <row r="739" spans="2:13">
      <c r="B739" t="s">
        <v>20</v>
      </c>
      <c r="C739" t="s">
        <v>21</v>
      </c>
      <c r="D739" t="s">
        <v>22</v>
      </c>
      <c r="E739" t="s">
        <v>776</v>
      </c>
      <c r="F739" t="s">
        <v>776</v>
      </c>
      <c r="G739" t="s">
        <v>103</v>
      </c>
      <c r="H739" t="s">
        <v>53</v>
      </c>
      <c r="I739" s="1">
        <v>844.59089900000015</v>
      </c>
      <c r="J739" s="1">
        <v>29</v>
      </c>
      <c r="K739">
        <v>736</v>
      </c>
      <c r="L739" t="s">
        <v>25</v>
      </c>
      <c r="M739" s="2">
        <f>+Table3[[#This Row],[CHW]]/Table3[[#This Row],[Count of Airbill Number]]</f>
        <v>29.123824103448282</v>
      </c>
    </row>
    <row r="740" spans="2:13">
      <c r="B740" t="s">
        <v>28</v>
      </c>
      <c r="C740" t="s">
        <v>21</v>
      </c>
      <c r="D740" t="s">
        <v>22</v>
      </c>
      <c r="E740" t="s">
        <v>778</v>
      </c>
      <c r="F740" t="s">
        <v>778</v>
      </c>
      <c r="G740" t="s">
        <v>150</v>
      </c>
      <c r="H740" t="s">
        <v>81</v>
      </c>
      <c r="I740" s="1">
        <v>844.5</v>
      </c>
      <c r="J740" s="1">
        <v>20</v>
      </c>
      <c r="K740">
        <v>737</v>
      </c>
      <c r="L740" t="s">
        <v>25</v>
      </c>
      <c r="M740" s="2">
        <f>+Table3[[#This Row],[CHW]]/Table3[[#This Row],[Count of Airbill Number]]</f>
        <v>42.225000000000001</v>
      </c>
    </row>
    <row r="741" spans="2:13">
      <c r="B741" t="s">
        <v>20</v>
      </c>
      <c r="C741" t="s">
        <v>21</v>
      </c>
      <c r="D741" t="s">
        <v>22</v>
      </c>
      <c r="E741" t="s">
        <v>776</v>
      </c>
      <c r="F741" t="s">
        <v>776</v>
      </c>
      <c r="G741" t="s">
        <v>45</v>
      </c>
      <c r="H741" t="s">
        <v>37</v>
      </c>
      <c r="I741" s="1">
        <v>842.72723000000008</v>
      </c>
      <c r="J741" s="1">
        <v>90</v>
      </c>
      <c r="K741">
        <v>738</v>
      </c>
      <c r="L741" t="s">
        <v>25</v>
      </c>
      <c r="M741" s="2">
        <f>+Table3[[#This Row],[CHW]]/Table3[[#This Row],[Count of Airbill Number]]</f>
        <v>9.36363588888889</v>
      </c>
    </row>
    <row r="742" spans="2:13">
      <c r="B742" t="s">
        <v>20</v>
      </c>
      <c r="C742" t="s">
        <v>21</v>
      </c>
      <c r="D742" t="s">
        <v>22</v>
      </c>
      <c r="E742" t="s">
        <v>778</v>
      </c>
      <c r="F742" t="s">
        <v>777</v>
      </c>
      <c r="G742" t="s">
        <v>51</v>
      </c>
      <c r="H742" t="s">
        <v>27</v>
      </c>
      <c r="I742" s="1">
        <v>840</v>
      </c>
      <c r="J742" s="1">
        <v>2</v>
      </c>
      <c r="K742">
        <v>739</v>
      </c>
      <c r="L742" t="s">
        <v>25</v>
      </c>
      <c r="M742" s="2">
        <f>+Table3[[#This Row],[CHW]]/Table3[[#This Row],[Count of Airbill Number]]</f>
        <v>420</v>
      </c>
    </row>
    <row r="743" spans="2:13">
      <c r="B743" t="s">
        <v>35</v>
      </c>
      <c r="C743" t="s">
        <v>21</v>
      </c>
      <c r="D743" t="s">
        <v>36</v>
      </c>
      <c r="E743" t="s">
        <v>776</v>
      </c>
      <c r="F743" t="s">
        <v>778</v>
      </c>
      <c r="G743" t="s">
        <v>40</v>
      </c>
      <c r="H743" t="s">
        <v>135</v>
      </c>
      <c r="I743" s="1">
        <v>838.18181800000002</v>
      </c>
      <c r="J743" s="1">
        <v>2</v>
      </c>
      <c r="K743">
        <v>740</v>
      </c>
      <c r="L743" t="s">
        <v>25</v>
      </c>
      <c r="M743" s="2">
        <f>+Table3[[#This Row],[CHW]]/Table3[[#This Row],[Count of Airbill Number]]</f>
        <v>419.09090900000001</v>
      </c>
    </row>
    <row r="744" spans="2:13">
      <c r="B744" t="s">
        <v>35</v>
      </c>
      <c r="C744" t="s">
        <v>21</v>
      </c>
      <c r="D744" t="s">
        <v>36</v>
      </c>
      <c r="E744" t="s">
        <v>778</v>
      </c>
      <c r="F744" t="s">
        <v>778</v>
      </c>
      <c r="G744" t="s">
        <v>135</v>
      </c>
      <c r="H744" t="s">
        <v>267</v>
      </c>
      <c r="I744" s="1">
        <v>838.18181800000002</v>
      </c>
      <c r="J744" s="1">
        <v>2</v>
      </c>
      <c r="K744">
        <v>741</v>
      </c>
      <c r="L744" t="s">
        <v>25</v>
      </c>
      <c r="M744" s="2">
        <f>+Table3[[#This Row],[CHW]]/Table3[[#This Row],[Count of Airbill Number]]</f>
        <v>419.09090900000001</v>
      </c>
    </row>
    <row r="745" spans="2:13">
      <c r="B745" t="s">
        <v>28</v>
      </c>
      <c r="C745" t="s">
        <v>21</v>
      </c>
      <c r="D745" t="s">
        <v>22</v>
      </c>
      <c r="E745" t="s">
        <v>776</v>
      </c>
      <c r="F745" t="s">
        <v>778</v>
      </c>
      <c r="G745" t="s">
        <v>37</v>
      </c>
      <c r="H745" t="s">
        <v>81</v>
      </c>
      <c r="I745" s="1">
        <v>837.65451099999996</v>
      </c>
      <c r="J745" s="1">
        <v>78</v>
      </c>
      <c r="K745">
        <v>742</v>
      </c>
      <c r="L745" t="s">
        <v>25</v>
      </c>
      <c r="M745" s="2">
        <f>+Table3[[#This Row],[CHW]]/Table3[[#This Row],[Count of Airbill Number]]</f>
        <v>10.739160397435898</v>
      </c>
    </row>
    <row r="746" spans="2:13">
      <c r="B746" t="s">
        <v>28</v>
      </c>
      <c r="C746" t="s">
        <v>21</v>
      </c>
      <c r="D746" t="s">
        <v>36</v>
      </c>
      <c r="E746" t="s">
        <v>776</v>
      </c>
      <c r="F746" t="s">
        <v>778</v>
      </c>
      <c r="G746" t="s">
        <v>23</v>
      </c>
      <c r="H746" t="s">
        <v>86</v>
      </c>
      <c r="I746" s="1">
        <v>836.89090899999997</v>
      </c>
      <c r="J746" s="1">
        <v>4</v>
      </c>
      <c r="K746">
        <v>743</v>
      </c>
      <c r="L746" t="s">
        <v>25</v>
      </c>
      <c r="M746" s="2">
        <f>+Table3[[#This Row],[CHW]]/Table3[[#This Row],[Count of Airbill Number]]</f>
        <v>209.22272724999999</v>
      </c>
    </row>
    <row r="747" spans="2:13">
      <c r="B747" t="s">
        <v>28</v>
      </c>
      <c r="C747" t="s">
        <v>21</v>
      </c>
      <c r="D747" t="s">
        <v>36</v>
      </c>
      <c r="E747" t="s">
        <v>776</v>
      </c>
      <c r="F747" t="s">
        <v>777</v>
      </c>
      <c r="G747" t="s">
        <v>37</v>
      </c>
      <c r="H747" t="s">
        <v>114</v>
      </c>
      <c r="I747" s="1">
        <v>834.236356</v>
      </c>
      <c r="J747" s="1">
        <v>20</v>
      </c>
      <c r="K747">
        <v>744</v>
      </c>
      <c r="L747" t="s">
        <v>25</v>
      </c>
      <c r="M747" s="2">
        <f>+Table3[[#This Row],[CHW]]/Table3[[#This Row],[Count of Airbill Number]]</f>
        <v>41.711817799999999</v>
      </c>
    </row>
    <row r="748" spans="2:13">
      <c r="B748" t="s">
        <v>20</v>
      </c>
      <c r="C748" t="s">
        <v>21</v>
      </c>
      <c r="D748" t="s">
        <v>22</v>
      </c>
      <c r="E748" t="s">
        <v>776</v>
      </c>
      <c r="F748" t="s">
        <v>776</v>
      </c>
      <c r="G748" t="s">
        <v>74</v>
      </c>
      <c r="H748" t="s">
        <v>45</v>
      </c>
      <c r="I748" s="1">
        <v>832.27271499999983</v>
      </c>
      <c r="J748" s="1">
        <v>40</v>
      </c>
      <c r="K748">
        <v>745</v>
      </c>
      <c r="L748" t="s">
        <v>25</v>
      </c>
      <c r="M748" s="2">
        <f>+Table3[[#This Row],[CHW]]/Table3[[#This Row],[Count of Airbill Number]]</f>
        <v>20.806817874999997</v>
      </c>
    </row>
    <row r="749" spans="2:13">
      <c r="B749" t="s">
        <v>28</v>
      </c>
      <c r="C749" t="s">
        <v>21</v>
      </c>
      <c r="D749" t="s">
        <v>22</v>
      </c>
      <c r="E749" t="s">
        <v>776</v>
      </c>
      <c r="F749" t="s">
        <v>776</v>
      </c>
      <c r="G749" t="s">
        <v>196</v>
      </c>
      <c r="H749" t="s">
        <v>34</v>
      </c>
      <c r="I749" s="1">
        <v>831.81817100000001</v>
      </c>
      <c r="J749" s="1">
        <v>21</v>
      </c>
      <c r="K749">
        <v>746</v>
      </c>
      <c r="L749" t="s">
        <v>25</v>
      </c>
      <c r="M749" s="2">
        <f>+Table3[[#This Row],[CHW]]/Table3[[#This Row],[Count of Airbill Number]]</f>
        <v>39.610389095238098</v>
      </c>
    </row>
    <row r="750" spans="2:13">
      <c r="B750" t="s">
        <v>28</v>
      </c>
      <c r="C750" t="s">
        <v>21</v>
      </c>
      <c r="D750" t="s">
        <v>22</v>
      </c>
      <c r="E750" t="s">
        <v>778</v>
      </c>
      <c r="F750" t="s">
        <v>778</v>
      </c>
      <c r="G750" t="s">
        <v>51</v>
      </c>
      <c r="H750" t="s">
        <v>82</v>
      </c>
      <c r="I750" s="1">
        <v>826.81815600000004</v>
      </c>
      <c r="J750" s="1">
        <v>73</v>
      </c>
      <c r="K750">
        <v>747</v>
      </c>
      <c r="L750" t="s">
        <v>25</v>
      </c>
      <c r="M750" s="2">
        <f>+Table3[[#This Row],[CHW]]/Table3[[#This Row],[Count of Airbill Number]]</f>
        <v>11.326276109589042</v>
      </c>
    </row>
    <row r="751" spans="2:13">
      <c r="B751" t="s">
        <v>20</v>
      </c>
      <c r="C751" t="s">
        <v>21</v>
      </c>
      <c r="D751" t="s">
        <v>22</v>
      </c>
      <c r="E751" t="s">
        <v>776</v>
      </c>
      <c r="F751" t="s">
        <v>776</v>
      </c>
      <c r="G751" t="s">
        <v>41</v>
      </c>
      <c r="H751" t="s">
        <v>43</v>
      </c>
      <c r="I751" s="1">
        <v>825.45447100000013</v>
      </c>
      <c r="J751" s="1">
        <v>144</v>
      </c>
      <c r="K751">
        <v>748</v>
      </c>
      <c r="L751" t="s">
        <v>25</v>
      </c>
      <c r="M751" s="2">
        <f>+Table3[[#This Row],[CHW]]/Table3[[#This Row],[Count of Airbill Number]]</f>
        <v>5.7323227152777783</v>
      </c>
    </row>
    <row r="752" spans="2:13">
      <c r="B752" t="s">
        <v>28</v>
      </c>
      <c r="C752" t="s">
        <v>21</v>
      </c>
      <c r="D752" t="s">
        <v>22</v>
      </c>
      <c r="E752" t="s">
        <v>776</v>
      </c>
      <c r="F752" t="s">
        <v>778</v>
      </c>
      <c r="G752" t="s">
        <v>66</v>
      </c>
      <c r="H752" t="s">
        <v>124</v>
      </c>
      <c r="I752" s="1">
        <v>821.87272300000006</v>
      </c>
      <c r="J752" s="1">
        <v>10</v>
      </c>
      <c r="K752">
        <v>749</v>
      </c>
      <c r="L752" t="s">
        <v>25</v>
      </c>
      <c r="M752" s="2">
        <f>+Table3[[#This Row],[CHW]]/Table3[[#This Row],[Count of Airbill Number]]</f>
        <v>82.187272300000004</v>
      </c>
    </row>
    <row r="753" spans="2:13">
      <c r="B753" t="s">
        <v>35</v>
      </c>
      <c r="C753" t="s">
        <v>21</v>
      </c>
      <c r="D753" t="s">
        <v>36</v>
      </c>
      <c r="E753" t="s">
        <v>778</v>
      </c>
      <c r="F753" t="s">
        <v>778</v>
      </c>
      <c r="G753" t="s">
        <v>150</v>
      </c>
      <c r="H753" t="s">
        <v>86</v>
      </c>
      <c r="I753" s="1">
        <v>820.45454500000005</v>
      </c>
      <c r="J753" s="1">
        <v>1</v>
      </c>
      <c r="K753">
        <v>750</v>
      </c>
      <c r="L753" t="s">
        <v>25</v>
      </c>
      <c r="M753" s="2">
        <f>+Table3[[#This Row],[CHW]]/Table3[[#This Row],[Count of Airbill Number]]</f>
        <v>820.45454500000005</v>
      </c>
    </row>
    <row r="754" spans="2:13">
      <c r="B754" t="s">
        <v>28</v>
      </c>
      <c r="C754" t="s">
        <v>21</v>
      </c>
      <c r="D754" t="s">
        <v>22</v>
      </c>
      <c r="E754" t="s">
        <v>776</v>
      </c>
      <c r="F754" t="s">
        <v>776</v>
      </c>
      <c r="G754" t="s">
        <v>57</v>
      </c>
      <c r="H754" t="s">
        <v>116</v>
      </c>
      <c r="I754" s="1">
        <v>820.28177499999913</v>
      </c>
      <c r="J754" s="1">
        <v>86</v>
      </c>
      <c r="K754">
        <v>751</v>
      </c>
      <c r="L754" t="s">
        <v>25</v>
      </c>
      <c r="M754" s="2">
        <f>+Table3[[#This Row],[CHW]]/Table3[[#This Row],[Count of Airbill Number]]</f>
        <v>9.5381601744185947</v>
      </c>
    </row>
    <row r="755" spans="2:13">
      <c r="B755" t="s">
        <v>28</v>
      </c>
      <c r="C755" t="s">
        <v>21</v>
      </c>
      <c r="D755" t="s">
        <v>22</v>
      </c>
      <c r="E755" t="s">
        <v>778</v>
      </c>
      <c r="F755" t="s">
        <v>778</v>
      </c>
      <c r="G755" t="s">
        <v>109</v>
      </c>
      <c r="H755" t="s">
        <v>124</v>
      </c>
      <c r="I755" s="1">
        <v>820.25454500000001</v>
      </c>
      <c r="J755" s="1">
        <v>4</v>
      </c>
      <c r="K755">
        <v>752</v>
      </c>
      <c r="L755" t="s">
        <v>25</v>
      </c>
      <c r="M755" s="2">
        <f>+Table3[[#This Row],[CHW]]/Table3[[#This Row],[Count of Airbill Number]]</f>
        <v>205.06363625</v>
      </c>
    </row>
    <row r="756" spans="2:13">
      <c r="B756" t="s">
        <v>20</v>
      </c>
      <c r="C756" t="s">
        <v>21</v>
      </c>
      <c r="D756" t="s">
        <v>22</v>
      </c>
      <c r="E756" t="s">
        <v>778</v>
      </c>
      <c r="F756" t="s">
        <v>777</v>
      </c>
      <c r="G756" t="s">
        <v>109</v>
      </c>
      <c r="H756" t="s">
        <v>106</v>
      </c>
      <c r="I756" s="1">
        <v>820</v>
      </c>
      <c r="J756" s="1">
        <v>15</v>
      </c>
      <c r="K756">
        <v>753</v>
      </c>
      <c r="L756" t="s">
        <v>25</v>
      </c>
      <c r="M756" s="2">
        <f>+Table3[[#This Row],[CHW]]/Table3[[#This Row],[Count of Airbill Number]]</f>
        <v>54.666666666666664</v>
      </c>
    </row>
    <row r="757" spans="2:13">
      <c r="B757" t="s">
        <v>20</v>
      </c>
      <c r="C757" t="s">
        <v>21</v>
      </c>
      <c r="D757" t="s">
        <v>22</v>
      </c>
      <c r="E757" t="s">
        <v>776</v>
      </c>
      <c r="F757" t="s">
        <v>776</v>
      </c>
      <c r="G757" t="s">
        <v>111</v>
      </c>
      <c r="H757" t="s">
        <v>31</v>
      </c>
      <c r="I757" s="1">
        <v>819.99997800000062</v>
      </c>
      <c r="J757" s="1">
        <v>77</v>
      </c>
      <c r="K757">
        <v>754</v>
      </c>
      <c r="L757" t="s">
        <v>25</v>
      </c>
      <c r="M757" s="2">
        <f>+Table3[[#This Row],[CHW]]/Table3[[#This Row],[Count of Airbill Number]]</f>
        <v>10.649350363636371</v>
      </c>
    </row>
    <row r="758" spans="2:13">
      <c r="B758" t="s">
        <v>28</v>
      </c>
      <c r="C758" t="s">
        <v>21</v>
      </c>
      <c r="D758" t="s">
        <v>22</v>
      </c>
      <c r="E758" t="s">
        <v>778</v>
      </c>
      <c r="F758" t="s">
        <v>777</v>
      </c>
      <c r="G758" t="s">
        <v>109</v>
      </c>
      <c r="H758" t="s">
        <v>121</v>
      </c>
      <c r="I758" s="1">
        <v>818.80906000000016</v>
      </c>
      <c r="J758" s="1">
        <v>101</v>
      </c>
      <c r="K758">
        <v>755</v>
      </c>
      <c r="L758" t="s">
        <v>25</v>
      </c>
      <c r="M758" s="2">
        <f>+Table3[[#This Row],[CHW]]/Table3[[#This Row],[Count of Airbill Number]]</f>
        <v>8.107020396039605</v>
      </c>
    </row>
    <row r="759" spans="2:13">
      <c r="B759" t="s">
        <v>28</v>
      </c>
      <c r="C759" t="s">
        <v>21</v>
      </c>
      <c r="D759" t="s">
        <v>22</v>
      </c>
      <c r="E759" t="s">
        <v>778</v>
      </c>
      <c r="F759" t="s">
        <v>776</v>
      </c>
      <c r="G759" t="s">
        <v>150</v>
      </c>
      <c r="H759" t="s">
        <v>187</v>
      </c>
      <c r="I759" s="1">
        <v>818.1</v>
      </c>
      <c r="J759" s="1">
        <v>18</v>
      </c>
      <c r="K759">
        <v>756</v>
      </c>
      <c r="L759" t="s">
        <v>25</v>
      </c>
      <c r="M759" s="2">
        <f>+Table3[[#This Row],[CHW]]/Table3[[#This Row],[Count of Airbill Number]]</f>
        <v>45.45</v>
      </c>
    </row>
    <row r="760" spans="2:13">
      <c r="B760" t="s">
        <v>20</v>
      </c>
      <c r="C760" t="s">
        <v>21</v>
      </c>
      <c r="D760" t="s">
        <v>22</v>
      </c>
      <c r="E760" t="s">
        <v>776</v>
      </c>
      <c r="F760" t="s">
        <v>776</v>
      </c>
      <c r="G760" t="s">
        <v>74</v>
      </c>
      <c r="H760" t="s">
        <v>53</v>
      </c>
      <c r="I760" s="1">
        <v>814.09088599999995</v>
      </c>
      <c r="J760" s="1">
        <v>42</v>
      </c>
      <c r="K760">
        <v>757</v>
      </c>
      <c r="L760" t="s">
        <v>25</v>
      </c>
      <c r="M760" s="2">
        <f>+Table3[[#This Row],[CHW]]/Table3[[#This Row],[Count of Airbill Number]]</f>
        <v>19.383116333333334</v>
      </c>
    </row>
    <row r="761" spans="2:13">
      <c r="B761" t="s">
        <v>20</v>
      </c>
      <c r="C761" t="s">
        <v>21</v>
      </c>
      <c r="D761" t="s">
        <v>22</v>
      </c>
      <c r="E761" t="s">
        <v>776</v>
      </c>
      <c r="F761" t="s">
        <v>776</v>
      </c>
      <c r="G761" t="s">
        <v>48</v>
      </c>
      <c r="H761" t="s">
        <v>78</v>
      </c>
      <c r="I761" s="1">
        <v>809.99997000000053</v>
      </c>
      <c r="J761" s="1">
        <v>91</v>
      </c>
      <c r="K761">
        <v>758</v>
      </c>
      <c r="L761" t="s">
        <v>25</v>
      </c>
      <c r="M761" s="2">
        <f>+Table3[[#This Row],[CHW]]/Table3[[#This Row],[Count of Airbill Number]]</f>
        <v>8.9010985714285766</v>
      </c>
    </row>
    <row r="762" spans="2:13">
      <c r="B762" t="s">
        <v>20</v>
      </c>
      <c r="C762" t="s">
        <v>21</v>
      </c>
      <c r="D762" t="s">
        <v>22</v>
      </c>
      <c r="E762" t="s">
        <v>776</v>
      </c>
      <c r="F762" t="s">
        <v>776</v>
      </c>
      <c r="G762" t="s">
        <v>39</v>
      </c>
      <c r="H762" t="s">
        <v>130</v>
      </c>
      <c r="I762" s="1">
        <v>807.8</v>
      </c>
      <c r="J762" s="1">
        <v>2</v>
      </c>
      <c r="K762">
        <v>759</v>
      </c>
      <c r="L762" t="s">
        <v>25</v>
      </c>
      <c r="M762" s="2">
        <f>+Table3[[#This Row],[CHW]]/Table3[[#This Row],[Count of Airbill Number]]</f>
        <v>403.9</v>
      </c>
    </row>
    <row r="763" spans="2:13">
      <c r="B763" t="s">
        <v>20</v>
      </c>
      <c r="C763" t="s">
        <v>21</v>
      </c>
      <c r="D763" t="s">
        <v>22</v>
      </c>
      <c r="E763" t="s">
        <v>776</v>
      </c>
      <c r="F763" t="s">
        <v>777</v>
      </c>
      <c r="G763" t="s">
        <v>130</v>
      </c>
      <c r="H763" t="s">
        <v>110</v>
      </c>
      <c r="I763" s="1">
        <v>807.8</v>
      </c>
      <c r="J763" s="1">
        <v>2</v>
      </c>
      <c r="K763">
        <v>760</v>
      </c>
      <c r="L763" t="s">
        <v>25</v>
      </c>
      <c r="M763" s="2">
        <f>+Table3[[#This Row],[CHW]]/Table3[[#This Row],[Count of Airbill Number]]</f>
        <v>403.9</v>
      </c>
    </row>
    <row r="764" spans="2:13">
      <c r="B764" t="s">
        <v>20</v>
      </c>
      <c r="C764" t="s">
        <v>21</v>
      </c>
      <c r="D764" t="s">
        <v>22</v>
      </c>
      <c r="E764" t="s">
        <v>776</v>
      </c>
      <c r="F764" t="s">
        <v>776</v>
      </c>
      <c r="G764" t="s">
        <v>50</v>
      </c>
      <c r="H764" t="s">
        <v>41</v>
      </c>
      <c r="I764" s="1">
        <v>805.90903499999979</v>
      </c>
      <c r="J764" s="1">
        <v>126</v>
      </c>
      <c r="K764">
        <v>761</v>
      </c>
      <c r="L764" t="s">
        <v>25</v>
      </c>
      <c r="M764" s="2">
        <f>+Table3[[#This Row],[CHW]]/Table3[[#This Row],[Count of Airbill Number]]</f>
        <v>6.3961034523809506</v>
      </c>
    </row>
    <row r="765" spans="2:13">
      <c r="B765" t="s">
        <v>35</v>
      </c>
      <c r="C765" t="s">
        <v>21</v>
      </c>
      <c r="D765" t="s">
        <v>36</v>
      </c>
      <c r="E765" t="s">
        <v>776</v>
      </c>
      <c r="F765" t="s">
        <v>778</v>
      </c>
      <c r="G765" t="s">
        <v>37</v>
      </c>
      <c r="H765" t="s">
        <v>206</v>
      </c>
      <c r="I765" s="1">
        <v>803.81817299999977</v>
      </c>
      <c r="J765" s="1">
        <v>18</v>
      </c>
      <c r="K765">
        <v>762</v>
      </c>
      <c r="L765" t="s">
        <v>25</v>
      </c>
      <c r="M765" s="2">
        <f>+Table3[[#This Row],[CHW]]/Table3[[#This Row],[Count of Airbill Number]]</f>
        <v>44.656565166666653</v>
      </c>
    </row>
    <row r="766" spans="2:13">
      <c r="B766" t="s">
        <v>28</v>
      </c>
      <c r="C766" t="s">
        <v>21</v>
      </c>
      <c r="D766" t="s">
        <v>36</v>
      </c>
      <c r="E766" t="s">
        <v>778</v>
      </c>
      <c r="F766" t="s">
        <v>778</v>
      </c>
      <c r="G766" t="s">
        <v>51</v>
      </c>
      <c r="H766" t="s">
        <v>82</v>
      </c>
      <c r="I766" s="1">
        <v>802.84544099999982</v>
      </c>
      <c r="J766" s="1">
        <v>45</v>
      </c>
      <c r="K766">
        <v>763</v>
      </c>
      <c r="L766" t="s">
        <v>25</v>
      </c>
      <c r="M766" s="2">
        <f>+Table3[[#This Row],[CHW]]/Table3[[#This Row],[Count of Airbill Number]]</f>
        <v>17.841009799999995</v>
      </c>
    </row>
    <row r="767" spans="2:13">
      <c r="B767" t="s">
        <v>35</v>
      </c>
      <c r="C767" t="s">
        <v>21</v>
      </c>
      <c r="D767" t="s">
        <v>22</v>
      </c>
      <c r="E767" t="s">
        <v>776</v>
      </c>
      <c r="F767" t="s">
        <v>776</v>
      </c>
      <c r="G767" t="s">
        <v>63</v>
      </c>
      <c r="H767" t="s">
        <v>53</v>
      </c>
      <c r="I767" s="1">
        <v>802.72723900000005</v>
      </c>
      <c r="J767" s="1">
        <v>65</v>
      </c>
      <c r="K767">
        <v>764</v>
      </c>
      <c r="L767" t="s">
        <v>25</v>
      </c>
      <c r="M767" s="2">
        <f>+Table3[[#This Row],[CHW]]/Table3[[#This Row],[Count of Airbill Number]]</f>
        <v>12.349649830769232</v>
      </c>
    </row>
    <row r="768" spans="2:13">
      <c r="B768" t="s">
        <v>20</v>
      </c>
      <c r="C768" t="s">
        <v>21</v>
      </c>
      <c r="D768" t="s">
        <v>22</v>
      </c>
      <c r="E768" t="s">
        <v>776</v>
      </c>
      <c r="F768" t="s">
        <v>776</v>
      </c>
      <c r="G768" t="s">
        <v>45</v>
      </c>
      <c r="H768" t="s">
        <v>59</v>
      </c>
      <c r="I768" s="1">
        <v>801.8181579999997</v>
      </c>
      <c r="J768" s="1">
        <v>51</v>
      </c>
      <c r="K768">
        <v>765</v>
      </c>
      <c r="L768" t="s">
        <v>25</v>
      </c>
      <c r="M768" s="2">
        <f>+Table3[[#This Row],[CHW]]/Table3[[#This Row],[Count of Airbill Number]]</f>
        <v>15.721924666666661</v>
      </c>
    </row>
    <row r="769" spans="2:13">
      <c r="B769" t="s">
        <v>35</v>
      </c>
      <c r="C769" t="s">
        <v>21</v>
      </c>
      <c r="D769" t="s">
        <v>36</v>
      </c>
      <c r="E769" t="s">
        <v>778</v>
      </c>
      <c r="F769" t="s">
        <v>776</v>
      </c>
      <c r="G769" t="s">
        <v>113</v>
      </c>
      <c r="H769" t="s">
        <v>216</v>
      </c>
      <c r="I769" s="1">
        <v>799.2</v>
      </c>
      <c r="J769" s="1">
        <v>3</v>
      </c>
      <c r="K769">
        <v>766</v>
      </c>
      <c r="L769" t="s">
        <v>25</v>
      </c>
      <c r="M769" s="2">
        <f>+Table3[[#This Row],[CHW]]/Table3[[#This Row],[Count of Airbill Number]]</f>
        <v>266.40000000000003</v>
      </c>
    </row>
    <row r="770" spans="2:13">
      <c r="B770" t="s">
        <v>20</v>
      </c>
      <c r="C770" t="s">
        <v>21</v>
      </c>
      <c r="D770" t="s">
        <v>22</v>
      </c>
      <c r="E770" t="s">
        <v>776</v>
      </c>
      <c r="F770" t="s">
        <v>776</v>
      </c>
      <c r="G770" t="s">
        <v>37</v>
      </c>
      <c r="H770" t="s">
        <v>66</v>
      </c>
      <c r="I770" s="1">
        <v>796.18180900000004</v>
      </c>
      <c r="J770" s="1">
        <v>23</v>
      </c>
      <c r="K770">
        <v>767</v>
      </c>
      <c r="L770" t="s">
        <v>25</v>
      </c>
      <c r="M770" s="2">
        <f>+Table3[[#This Row],[CHW]]/Table3[[#This Row],[Count of Airbill Number]]</f>
        <v>34.616600391304353</v>
      </c>
    </row>
    <row r="771" spans="2:13">
      <c r="B771" t="s">
        <v>20</v>
      </c>
      <c r="C771" t="s">
        <v>21</v>
      </c>
      <c r="D771" t="s">
        <v>22</v>
      </c>
      <c r="E771" t="s">
        <v>778</v>
      </c>
      <c r="F771" t="s">
        <v>776</v>
      </c>
      <c r="G771" t="s">
        <v>86</v>
      </c>
      <c r="H771" t="s">
        <v>57</v>
      </c>
      <c r="I771" s="1">
        <v>793.89999999999986</v>
      </c>
      <c r="J771" s="1">
        <v>9</v>
      </c>
      <c r="K771">
        <v>768</v>
      </c>
      <c r="L771" t="s">
        <v>25</v>
      </c>
      <c r="M771" s="2">
        <f>+Table3[[#This Row],[CHW]]/Table3[[#This Row],[Count of Airbill Number]]</f>
        <v>88.211111111111094</v>
      </c>
    </row>
    <row r="772" spans="2:13">
      <c r="B772" t="s">
        <v>28</v>
      </c>
      <c r="C772" t="s">
        <v>21</v>
      </c>
      <c r="D772" t="s">
        <v>36</v>
      </c>
      <c r="E772" t="s">
        <v>776</v>
      </c>
      <c r="F772" t="s">
        <v>778</v>
      </c>
      <c r="G772" t="s">
        <v>66</v>
      </c>
      <c r="H772" t="s">
        <v>124</v>
      </c>
      <c r="I772" s="1">
        <v>790.41817900000001</v>
      </c>
      <c r="J772" s="1">
        <v>7</v>
      </c>
      <c r="K772">
        <v>769</v>
      </c>
      <c r="L772" t="s">
        <v>25</v>
      </c>
      <c r="M772" s="2">
        <f>+Table3[[#This Row],[CHW]]/Table3[[#This Row],[Count of Airbill Number]]</f>
        <v>112.91688271428572</v>
      </c>
    </row>
    <row r="773" spans="2:13">
      <c r="B773" t="s">
        <v>35</v>
      </c>
      <c r="C773" t="s">
        <v>21</v>
      </c>
      <c r="D773" t="s">
        <v>22</v>
      </c>
      <c r="E773" t="s">
        <v>778</v>
      </c>
      <c r="F773" t="s">
        <v>776</v>
      </c>
      <c r="G773" t="s">
        <v>171</v>
      </c>
      <c r="H773" t="s">
        <v>66</v>
      </c>
      <c r="I773" s="1">
        <v>789.54545399999995</v>
      </c>
      <c r="J773" s="1">
        <v>2</v>
      </c>
      <c r="K773">
        <v>770</v>
      </c>
      <c r="L773" t="s">
        <v>25</v>
      </c>
      <c r="M773" s="2">
        <f>+Table3[[#This Row],[CHW]]/Table3[[#This Row],[Count of Airbill Number]]</f>
        <v>394.77272699999997</v>
      </c>
    </row>
    <row r="774" spans="2:13">
      <c r="B774" t="s">
        <v>20</v>
      </c>
      <c r="C774" t="s">
        <v>21</v>
      </c>
      <c r="D774" t="s">
        <v>22</v>
      </c>
      <c r="E774" t="s">
        <v>778</v>
      </c>
      <c r="F774" t="s">
        <v>778</v>
      </c>
      <c r="G774" t="s">
        <v>161</v>
      </c>
      <c r="H774" t="s">
        <v>171</v>
      </c>
      <c r="I774" s="1">
        <v>789.1</v>
      </c>
      <c r="J774" s="1">
        <v>9</v>
      </c>
      <c r="K774">
        <v>771</v>
      </c>
      <c r="L774" t="s">
        <v>25</v>
      </c>
      <c r="M774" s="2">
        <f>+Table3[[#This Row],[CHW]]/Table3[[#This Row],[Count of Airbill Number]]</f>
        <v>87.677777777777777</v>
      </c>
    </row>
    <row r="775" spans="2:13">
      <c r="B775" t="s">
        <v>28</v>
      </c>
      <c r="C775" t="s">
        <v>21</v>
      </c>
      <c r="D775" t="s">
        <v>22</v>
      </c>
      <c r="E775" t="s">
        <v>776</v>
      </c>
      <c r="F775" t="s">
        <v>778</v>
      </c>
      <c r="G775" t="s">
        <v>37</v>
      </c>
      <c r="H775" t="s">
        <v>124</v>
      </c>
      <c r="I775" s="1">
        <v>789.02726499999994</v>
      </c>
      <c r="J775" s="1">
        <v>24</v>
      </c>
      <c r="K775">
        <v>772</v>
      </c>
      <c r="L775" t="s">
        <v>25</v>
      </c>
      <c r="M775" s="2">
        <f>+Table3[[#This Row],[CHW]]/Table3[[#This Row],[Count of Airbill Number]]</f>
        <v>32.876136041666662</v>
      </c>
    </row>
    <row r="776" spans="2:13">
      <c r="B776" t="s">
        <v>20</v>
      </c>
      <c r="C776" t="s">
        <v>21</v>
      </c>
      <c r="D776" t="s">
        <v>22</v>
      </c>
      <c r="E776" t="s">
        <v>776</v>
      </c>
      <c r="F776" t="s">
        <v>777</v>
      </c>
      <c r="G776" t="s">
        <v>37</v>
      </c>
      <c r="H776" t="s">
        <v>38</v>
      </c>
      <c r="I776" s="1">
        <v>788.03636200000005</v>
      </c>
      <c r="J776" s="1">
        <v>13</v>
      </c>
      <c r="K776">
        <v>773</v>
      </c>
      <c r="L776" t="s">
        <v>25</v>
      </c>
      <c r="M776" s="2">
        <f>+Table3[[#This Row],[CHW]]/Table3[[#This Row],[Count of Airbill Number]]</f>
        <v>60.618181692307694</v>
      </c>
    </row>
    <row r="777" spans="2:13">
      <c r="B777" t="s">
        <v>35</v>
      </c>
      <c r="C777" t="s">
        <v>21</v>
      </c>
      <c r="D777" t="s">
        <v>36</v>
      </c>
      <c r="E777" t="s">
        <v>776</v>
      </c>
      <c r="F777" t="s">
        <v>776</v>
      </c>
      <c r="G777" t="s">
        <v>23</v>
      </c>
      <c r="H777" t="s">
        <v>37</v>
      </c>
      <c r="I777" s="1">
        <v>784.68181800000002</v>
      </c>
      <c r="J777" s="1">
        <v>3</v>
      </c>
      <c r="K777">
        <v>774</v>
      </c>
      <c r="L777" t="s">
        <v>25</v>
      </c>
      <c r="M777" s="2">
        <f>+Table3[[#This Row],[CHW]]/Table3[[#This Row],[Count of Airbill Number]]</f>
        <v>261.56060600000001</v>
      </c>
    </row>
    <row r="778" spans="2:13">
      <c r="B778" t="s">
        <v>28</v>
      </c>
      <c r="C778" t="s">
        <v>21</v>
      </c>
      <c r="D778" t="s">
        <v>22</v>
      </c>
      <c r="E778" t="s">
        <v>776</v>
      </c>
      <c r="F778" t="s">
        <v>776</v>
      </c>
      <c r="G778" t="s">
        <v>71</v>
      </c>
      <c r="H778" t="s">
        <v>23</v>
      </c>
      <c r="I778" s="1">
        <v>783.58180800000002</v>
      </c>
      <c r="J778" s="1">
        <v>23</v>
      </c>
      <c r="K778">
        <v>775</v>
      </c>
      <c r="L778" t="s">
        <v>25</v>
      </c>
      <c r="M778" s="2">
        <f>+Table3[[#This Row],[CHW]]/Table3[[#This Row],[Count of Airbill Number]]</f>
        <v>34.068774260869567</v>
      </c>
    </row>
    <row r="779" spans="2:13">
      <c r="B779" t="s">
        <v>28</v>
      </c>
      <c r="C779" t="s">
        <v>21</v>
      </c>
      <c r="D779" t="s">
        <v>22</v>
      </c>
      <c r="E779" t="s">
        <v>776</v>
      </c>
      <c r="F779" t="s">
        <v>778</v>
      </c>
      <c r="G779" t="s">
        <v>37</v>
      </c>
      <c r="H779" t="s">
        <v>90</v>
      </c>
      <c r="I779" s="1">
        <v>783.44545399999993</v>
      </c>
      <c r="J779" s="1">
        <v>8</v>
      </c>
      <c r="K779">
        <v>776</v>
      </c>
      <c r="L779" t="s">
        <v>25</v>
      </c>
      <c r="M779" s="2">
        <f>+Table3[[#This Row],[CHW]]/Table3[[#This Row],[Count of Airbill Number]]</f>
        <v>97.930681749999991</v>
      </c>
    </row>
    <row r="780" spans="2:13">
      <c r="B780" t="s">
        <v>20</v>
      </c>
      <c r="C780" t="s">
        <v>21</v>
      </c>
      <c r="D780" t="s">
        <v>22</v>
      </c>
      <c r="E780" t="s">
        <v>776</v>
      </c>
      <c r="F780" t="s">
        <v>777</v>
      </c>
      <c r="G780" t="s">
        <v>23</v>
      </c>
      <c r="H780" t="s">
        <v>114</v>
      </c>
      <c r="I780" s="1">
        <v>782</v>
      </c>
      <c r="J780" s="1">
        <v>2</v>
      </c>
      <c r="K780">
        <v>777</v>
      </c>
      <c r="L780" t="s">
        <v>25</v>
      </c>
      <c r="M780" s="2">
        <f>+Table3[[#This Row],[CHW]]/Table3[[#This Row],[Count of Airbill Number]]</f>
        <v>391</v>
      </c>
    </row>
    <row r="781" spans="2:13">
      <c r="B781" t="s">
        <v>20</v>
      </c>
      <c r="C781" t="s">
        <v>21</v>
      </c>
      <c r="D781" t="s">
        <v>22</v>
      </c>
      <c r="E781" t="s">
        <v>776</v>
      </c>
      <c r="F781" t="s">
        <v>776</v>
      </c>
      <c r="G781" t="s">
        <v>103</v>
      </c>
      <c r="H781" t="s">
        <v>48</v>
      </c>
      <c r="I781" s="1">
        <v>779.99999300000013</v>
      </c>
      <c r="J781" s="1">
        <v>20</v>
      </c>
      <c r="K781">
        <v>778</v>
      </c>
      <c r="L781" t="s">
        <v>25</v>
      </c>
      <c r="M781" s="2">
        <f>+Table3[[#This Row],[CHW]]/Table3[[#This Row],[Count of Airbill Number]]</f>
        <v>38.999999650000007</v>
      </c>
    </row>
    <row r="782" spans="2:13">
      <c r="B782" t="s">
        <v>28</v>
      </c>
      <c r="C782" t="s">
        <v>21</v>
      </c>
      <c r="D782" t="s">
        <v>36</v>
      </c>
      <c r="E782" t="s">
        <v>777</v>
      </c>
      <c r="F782" t="s">
        <v>778</v>
      </c>
      <c r="G782" t="s">
        <v>179</v>
      </c>
      <c r="H782" t="s">
        <v>109</v>
      </c>
      <c r="I782" s="1">
        <v>779.5</v>
      </c>
      <c r="J782" s="1">
        <v>1</v>
      </c>
      <c r="K782">
        <v>779</v>
      </c>
      <c r="L782" t="s">
        <v>25</v>
      </c>
      <c r="M782" s="2">
        <f>+Table3[[#This Row],[CHW]]/Table3[[#This Row],[Count of Airbill Number]]</f>
        <v>779.5</v>
      </c>
    </row>
    <row r="783" spans="2:13">
      <c r="B783" t="s">
        <v>28</v>
      </c>
      <c r="C783" t="s">
        <v>21</v>
      </c>
      <c r="D783" t="s">
        <v>36</v>
      </c>
      <c r="E783" t="s">
        <v>778</v>
      </c>
      <c r="F783" t="s">
        <v>776</v>
      </c>
      <c r="G783" t="s">
        <v>109</v>
      </c>
      <c r="H783" t="s">
        <v>410</v>
      </c>
      <c r="I783" s="1">
        <v>779.5</v>
      </c>
      <c r="J783" s="1">
        <v>1</v>
      </c>
      <c r="K783">
        <v>780</v>
      </c>
      <c r="L783" t="s">
        <v>25</v>
      </c>
      <c r="M783" s="2">
        <f>+Table3[[#This Row],[CHW]]/Table3[[#This Row],[Count of Airbill Number]]</f>
        <v>779.5</v>
      </c>
    </row>
    <row r="784" spans="2:13">
      <c r="B784" t="s">
        <v>28</v>
      </c>
      <c r="C784" t="s">
        <v>21</v>
      </c>
      <c r="D784" t="s">
        <v>36</v>
      </c>
      <c r="E784" t="s">
        <v>778</v>
      </c>
      <c r="F784" t="s">
        <v>776</v>
      </c>
      <c r="G784" t="s">
        <v>361</v>
      </c>
      <c r="H784" t="s">
        <v>50</v>
      </c>
      <c r="I784" s="1">
        <v>779.5</v>
      </c>
      <c r="J784" s="1">
        <v>1</v>
      </c>
      <c r="K784">
        <v>781</v>
      </c>
      <c r="L784" t="s">
        <v>25</v>
      </c>
      <c r="M784" s="2">
        <f>+Table3[[#This Row],[CHW]]/Table3[[#This Row],[Count of Airbill Number]]</f>
        <v>779.5</v>
      </c>
    </row>
    <row r="785" spans="2:13">
      <c r="B785" t="s">
        <v>20</v>
      </c>
      <c r="C785" t="s">
        <v>21</v>
      </c>
      <c r="D785" t="s">
        <v>22</v>
      </c>
      <c r="E785" t="s">
        <v>776</v>
      </c>
      <c r="F785" t="s">
        <v>776</v>
      </c>
      <c r="G785" t="s">
        <v>98</v>
      </c>
      <c r="H785" t="s">
        <v>23</v>
      </c>
      <c r="I785" s="1">
        <v>777.72718099999838</v>
      </c>
      <c r="J785" s="1">
        <v>163</v>
      </c>
      <c r="K785">
        <v>782</v>
      </c>
      <c r="L785" t="s">
        <v>25</v>
      </c>
      <c r="M785" s="2">
        <f>+Table3[[#This Row],[CHW]]/Table3[[#This Row],[Count of Airbill Number]]</f>
        <v>4.7713323987729961</v>
      </c>
    </row>
    <row r="786" spans="2:13">
      <c r="B786" t="s">
        <v>20</v>
      </c>
      <c r="C786" t="s">
        <v>21</v>
      </c>
      <c r="D786" t="s">
        <v>22</v>
      </c>
      <c r="E786" t="s">
        <v>776</v>
      </c>
      <c r="F786" t="s">
        <v>776</v>
      </c>
      <c r="G786" t="s">
        <v>50</v>
      </c>
      <c r="H786" t="s">
        <v>33</v>
      </c>
      <c r="I786" s="1">
        <v>774.99999000000037</v>
      </c>
      <c r="J786" s="1">
        <v>26</v>
      </c>
      <c r="K786">
        <v>783</v>
      </c>
      <c r="L786" t="s">
        <v>25</v>
      </c>
      <c r="M786" s="2">
        <f>+Table3[[#This Row],[CHW]]/Table3[[#This Row],[Count of Airbill Number]]</f>
        <v>29.807691923076938</v>
      </c>
    </row>
    <row r="787" spans="2:13">
      <c r="B787" t="s">
        <v>35</v>
      </c>
      <c r="C787" t="s">
        <v>21</v>
      </c>
      <c r="D787" t="s">
        <v>22</v>
      </c>
      <c r="E787" t="s">
        <v>778</v>
      </c>
      <c r="F787" t="s">
        <v>777</v>
      </c>
      <c r="G787" t="s">
        <v>109</v>
      </c>
      <c r="H787" t="s">
        <v>38</v>
      </c>
      <c r="I787" s="1">
        <v>772.5999999999998</v>
      </c>
      <c r="J787" s="1">
        <v>19</v>
      </c>
      <c r="K787">
        <v>784</v>
      </c>
      <c r="L787" t="s">
        <v>25</v>
      </c>
      <c r="M787" s="2">
        <f>+Table3[[#This Row],[CHW]]/Table3[[#This Row],[Count of Airbill Number]]</f>
        <v>40.663157894736834</v>
      </c>
    </row>
    <row r="788" spans="2:13">
      <c r="B788" t="s">
        <v>28</v>
      </c>
      <c r="C788" t="s">
        <v>21</v>
      </c>
      <c r="D788" t="s">
        <v>36</v>
      </c>
      <c r="E788" t="s">
        <v>778</v>
      </c>
      <c r="F788" t="s">
        <v>776</v>
      </c>
      <c r="G788" t="s">
        <v>51</v>
      </c>
      <c r="H788" t="s">
        <v>23</v>
      </c>
      <c r="I788" s="1">
        <v>772.2</v>
      </c>
      <c r="J788" s="1">
        <v>1</v>
      </c>
      <c r="K788">
        <v>785</v>
      </c>
      <c r="L788" t="s">
        <v>25</v>
      </c>
      <c r="M788" s="2">
        <f>+Table3[[#This Row],[CHW]]/Table3[[#This Row],[Count of Airbill Number]]</f>
        <v>772.2</v>
      </c>
    </row>
    <row r="789" spans="2:13">
      <c r="B789" t="s">
        <v>35</v>
      </c>
      <c r="C789" t="s">
        <v>21</v>
      </c>
      <c r="D789" t="s">
        <v>22</v>
      </c>
      <c r="E789" t="s">
        <v>776</v>
      </c>
      <c r="F789" t="s">
        <v>776</v>
      </c>
      <c r="G789" t="s">
        <v>37</v>
      </c>
      <c r="H789" t="s">
        <v>107</v>
      </c>
      <c r="I789" s="1">
        <v>771.36357900000007</v>
      </c>
      <c r="J789" s="1">
        <v>109</v>
      </c>
      <c r="K789">
        <v>786</v>
      </c>
      <c r="L789" t="s">
        <v>25</v>
      </c>
      <c r="M789" s="2">
        <f>+Table3[[#This Row],[CHW]]/Table3[[#This Row],[Count of Airbill Number]]</f>
        <v>7.0767300825688082</v>
      </c>
    </row>
    <row r="790" spans="2:13">
      <c r="B790" t="s">
        <v>35</v>
      </c>
      <c r="C790" t="s">
        <v>21</v>
      </c>
      <c r="D790" t="s">
        <v>22</v>
      </c>
      <c r="E790" t="s">
        <v>776</v>
      </c>
      <c r="F790" t="s">
        <v>776</v>
      </c>
      <c r="G790" t="s">
        <v>45</v>
      </c>
      <c r="H790" t="s">
        <v>72</v>
      </c>
      <c r="I790" s="1">
        <v>770.90905199999997</v>
      </c>
      <c r="J790" s="1">
        <v>77</v>
      </c>
      <c r="K790">
        <v>787</v>
      </c>
      <c r="L790" t="s">
        <v>25</v>
      </c>
      <c r="M790" s="2">
        <f>+Table3[[#This Row],[CHW]]/Table3[[#This Row],[Count of Airbill Number]]</f>
        <v>10.011805870129869</v>
      </c>
    </row>
    <row r="791" spans="2:13">
      <c r="B791" t="s">
        <v>28</v>
      </c>
      <c r="C791" t="s">
        <v>21</v>
      </c>
      <c r="D791" t="s">
        <v>36</v>
      </c>
      <c r="E791" t="s">
        <v>778</v>
      </c>
      <c r="F791" t="s">
        <v>778</v>
      </c>
      <c r="G791" t="s">
        <v>62</v>
      </c>
      <c r="H791" t="s">
        <v>113</v>
      </c>
      <c r="I791" s="1">
        <v>768.1</v>
      </c>
      <c r="J791" s="1">
        <v>22</v>
      </c>
      <c r="K791">
        <v>788</v>
      </c>
      <c r="L791" t="s">
        <v>25</v>
      </c>
      <c r="M791" s="2">
        <f>+Table3[[#This Row],[CHW]]/Table3[[#This Row],[Count of Airbill Number]]</f>
        <v>34.913636363636364</v>
      </c>
    </row>
    <row r="792" spans="2:13">
      <c r="B792" t="s">
        <v>20</v>
      </c>
      <c r="C792" t="s">
        <v>21</v>
      </c>
      <c r="D792" t="s">
        <v>22</v>
      </c>
      <c r="E792" t="s">
        <v>776</v>
      </c>
      <c r="F792" t="s">
        <v>776</v>
      </c>
      <c r="G792" t="s">
        <v>102</v>
      </c>
      <c r="H792" t="s">
        <v>103</v>
      </c>
      <c r="I792" s="1">
        <v>767.72724400000072</v>
      </c>
      <c r="J792" s="1">
        <v>141</v>
      </c>
      <c r="K792">
        <v>789</v>
      </c>
      <c r="L792" t="s">
        <v>25</v>
      </c>
      <c r="M792" s="2">
        <f>+Table3[[#This Row],[CHW]]/Table3[[#This Row],[Count of Airbill Number]]</f>
        <v>5.4448740709219914</v>
      </c>
    </row>
    <row r="793" spans="2:13">
      <c r="B793" t="s">
        <v>20</v>
      </c>
      <c r="C793" t="s">
        <v>21</v>
      </c>
      <c r="D793" t="s">
        <v>22</v>
      </c>
      <c r="E793" t="s">
        <v>776</v>
      </c>
      <c r="F793" t="s">
        <v>776</v>
      </c>
      <c r="G793" t="s">
        <v>76</v>
      </c>
      <c r="H793" t="s">
        <v>43</v>
      </c>
      <c r="I793" s="1">
        <v>766.36352600000055</v>
      </c>
      <c r="J793" s="1">
        <v>244</v>
      </c>
      <c r="K793">
        <v>790</v>
      </c>
      <c r="L793" t="s">
        <v>25</v>
      </c>
      <c r="M793" s="2">
        <f>+Table3[[#This Row],[CHW]]/Table3[[#This Row],[Count of Airbill Number]]</f>
        <v>3.1408341229508219</v>
      </c>
    </row>
    <row r="794" spans="2:13">
      <c r="B794" t="s">
        <v>20</v>
      </c>
      <c r="C794" t="s">
        <v>21</v>
      </c>
      <c r="D794" t="s">
        <v>22</v>
      </c>
      <c r="E794" t="s">
        <v>776</v>
      </c>
      <c r="F794" t="s">
        <v>776</v>
      </c>
      <c r="G794" t="s">
        <v>33</v>
      </c>
      <c r="H794" t="s">
        <v>50</v>
      </c>
      <c r="I794" s="1">
        <v>764.13634399999978</v>
      </c>
      <c r="J794" s="1">
        <v>48</v>
      </c>
      <c r="K794">
        <v>791</v>
      </c>
      <c r="L794" t="s">
        <v>25</v>
      </c>
      <c r="M794" s="2">
        <f>+Table3[[#This Row],[CHW]]/Table3[[#This Row],[Count of Airbill Number]]</f>
        <v>15.919507166666662</v>
      </c>
    </row>
    <row r="795" spans="2:13">
      <c r="B795" t="s">
        <v>20</v>
      </c>
      <c r="C795" t="s">
        <v>21</v>
      </c>
      <c r="D795" t="s">
        <v>22</v>
      </c>
      <c r="E795" t="s">
        <v>776</v>
      </c>
      <c r="F795" t="s">
        <v>776</v>
      </c>
      <c r="G795" t="s">
        <v>98</v>
      </c>
      <c r="H795" t="s">
        <v>71</v>
      </c>
      <c r="I795" s="1">
        <v>762.8180979999986</v>
      </c>
      <c r="J795" s="1">
        <v>164</v>
      </c>
      <c r="K795">
        <v>792</v>
      </c>
      <c r="L795" t="s">
        <v>25</v>
      </c>
      <c r="M795" s="2">
        <f>+Table3[[#This Row],[CHW]]/Table3[[#This Row],[Count of Airbill Number]]</f>
        <v>4.6513298658536497</v>
      </c>
    </row>
    <row r="796" spans="2:13">
      <c r="B796" t="s">
        <v>28</v>
      </c>
      <c r="C796" t="s">
        <v>21</v>
      </c>
      <c r="D796" t="s">
        <v>22</v>
      </c>
      <c r="E796" t="s">
        <v>778</v>
      </c>
      <c r="F796" t="s">
        <v>778</v>
      </c>
      <c r="G796" t="s">
        <v>150</v>
      </c>
      <c r="H796" t="s">
        <v>124</v>
      </c>
      <c r="I796" s="1">
        <v>762.59999999999991</v>
      </c>
      <c r="J796" s="1">
        <v>15</v>
      </c>
      <c r="K796">
        <v>793</v>
      </c>
      <c r="L796" t="s">
        <v>25</v>
      </c>
      <c r="M796" s="2">
        <f>+Table3[[#This Row],[CHW]]/Table3[[#This Row],[Count of Airbill Number]]</f>
        <v>50.839999999999996</v>
      </c>
    </row>
    <row r="797" spans="2:13">
      <c r="B797" t="s">
        <v>20</v>
      </c>
      <c r="C797" t="s">
        <v>21</v>
      </c>
      <c r="D797" t="s">
        <v>22</v>
      </c>
      <c r="E797" t="s">
        <v>778</v>
      </c>
      <c r="F797" t="s">
        <v>777</v>
      </c>
      <c r="G797" t="s">
        <v>101</v>
      </c>
      <c r="H797" t="s">
        <v>114</v>
      </c>
      <c r="I797" s="1">
        <v>760.9</v>
      </c>
      <c r="J797" s="1">
        <v>2</v>
      </c>
      <c r="K797">
        <v>794</v>
      </c>
      <c r="L797" t="s">
        <v>25</v>
      </c>
      <c r="M797" s="2">
        <f>+Table3[[#This Row],[CHW]]/Table3[[#This Row],[Count of Airbill Number]]</f>
        <v>380.45</v>
      </c>
    </row>
    <row r="798" spans="2:13">
      <c r="B798" t="s">
        <v>28</v>
      </c>
      <c r="C798" t="s">
        <v>21</v>
      </c>
      <c r="D798" t="s">
        <v>36</v>
      </c>
      <c r="E798" t="s">
        <v>778</v>
      </c>
      <c r="F798" t="s">
        <v>778</v>
      </c>
      <c r="G798" t="s">
        <v>62</v>
      </c>
      <c r="H798" t="s">
        <v>81</v>
      </c>
      <c r="I798" s="1">
        <v>759.3</v>
      </c>
      <c r="J798" s="1">
        <v>17</v>
      </c>
      <c r="K798">
        <v>795</v>
      </c>
      <c r="L798" t="s">
        <v>25</v>
      </c>
      <c r="M798" s="2">
        <f>+Table3[[#This Row],[CHW]]/Table3[[#This Row],[Count of Airbill Number]]</f>
        <v>44.664705882352941</v>
      </c>
    </row>
    <row r="799" spans="2:13">
      <c r="B799" t="s">
        <v>28</v>
      </c>
      <c r="C799" t="s">
        <v>21</v>
      </c>
      <c r="D799" t="s">
        <v>22</v>
      </c>
      <c r="E799" t="s">
        <v>778</v>
      </c>
      <c r="F799" t="s">
        <v>778</v>
      </c>
      <c r="G799" t="s">
        <v>86</v>
      </c>
      <c r="H799" t="s">
        <v>171</v>
      </c>
      <c r="I799" s="1">
        <v>755.35454299999992</v>
      </c>
      <c r="J799" s="1">
        <v>10</v>
      </c>
      <c r="K799">
        <v>796</v>
      </c>
      <c r="L799" t="s">
        <v>25</v>
      </c>
      <c r="M799" s="2">
        <f>+Table3[[#This Row],[CHW]]/Table3[[#This Row],[Count of Airbill Number]]</f>
        <v>75.535454299999998</v>
      </c>
    </row>
    <row r="800" spans="2:13">
      <c r="B800" t="s">
        <v>35</v>
      </c>
      <c r="C800" t="s">
        <v>21</v>
      </c>
      <c r="D800" t="s">
        <v>22</v>
      </c>
      <c r="E800" t="s">
        <v>776</v>
      </c>
      <c r="F800" t="s">
        <v>776</v>
      </c>
      <c r="G800" t="s">
        <v>45</v>
      </c>
      <c r="H800" t="s">
        <v>53</v>
      </c>
      <c r="I800" s="1">
        <v>751.36360900000045</v>
      </c>
      <c r="J800" s="1">
        <v>70</v>
      </c>
      <c r="K800">
        <v>797</v>
      </c>
      <c r="L800" t="s">
        <v>25</v>
      </c>
      <c r="M800" s="2">
        <f>+Table3[[#This Row],[CHW]]/Table3[[#This Row],[Count of Airbill Number]]</f>
        <v>10.733765842857149</v>
      </c>
    </row>
    <row r="801" spans="2:13">
      <c r="B801" t="s">
        <v>35</v>
      </c>
      <c r="C801" t="s">
        <v>21</v>
      </c>
      <c r="D801" t="s">
        <v>22</v>
      </c>
      <c r="E801" t="s">
        <v>776</v>
      </c>
      <c r="F801" t="s">
        <v>776</v>
      </c>
      <c r="G801" t="s">
        <v>137</v>
      </c>
      <c r="H801" t="s">
        <v>45</v>
      </c>
      <c r="I801" s="1">
        <v>750.45451299999991</v>
      </c>
      <c r="J801" s="1">
        <v>66</v>
      </c>
      <c r="K801">
        <v>798</v>
      </c>
      <c r="L801" t="s">
        <v>25</v>
      </c>
      <c r="M801" s="2">
        <f>+Table3[[#This Row],[CHW]]/Table3[[#This Row],[Count of Airbill Number]]</f>
        <v>11.370522924242422</v>
      </c>
    </row>
    <row r="802" spans="2:13">
      <c r="B802" t="s">
        <v>35</v>
      </c>
      <c r="C802" t="s">
        <v>21</v>
      </c>
      <c r="D802" t="s">
        <v>36</v>
      </c>
      <c r="E802" t="s">
        <v>776</v>
      </c>
      <c r="F802" t="s">
        <v>778</v>
      </c>
      <c r="G802" t="s">
        <v>23</v>
      </c>
      <c r="H802" t="s">
        <v>113</v>
      </c>
      <c r="I802" s="1">
        <v>747.72727199999997</v>
      </c>
      <c r="J802" s="1">
        <v>2</v>
      </c>
      <c r="K802">
        <v>799</v>
      </c>
      <c r="L802" t="s">
        <v>25</v>
      </c>
      <c r="M802" s="2">
        <f>+Table3[[#This Row],[CHW]]/Table3[[#This Row],[Count of Airbill Number]]</f>
        <v>373.86363599999999</v>
      </c>
    </row>
    <row r="803" spans="2:13">
      <c r="B803" t="s">
        <v>20</v>
      </c>
      <c r="C803" t="s">
        <v>21</v>
      </c>
      <c r="D803" t="s">
        <v>22</v>
      </c>
      <c r="E803" t="s">
        <v>776</v>
      </c>
      <c r="F803" t="s">
        <v>776</v>
      </c>
      <c r="G803" t="s">
        <v>40</v>
      </c>
      <c r="H803" t="s">
        <v>39</v>
      </c>
      <c r="I803" s="1">
        <v>746.81810399999824</v>
      </c>
      <c r="J803" s="1">
        <v>129</v>
      </c>
      <c r="K803">
        <v>800</v>
      </c>
      <c r="L803" t="s">
        <v>25</v>
      </c>
      <c r="M803" s="2">
        <f>+Table3[[#This Row],[CHW]]/Table3[[#This Row],[Count of Airbill Number]]</f>
        <v>5.7892876279069627</v>
      </c>
    </row>
    <row r="804" spans="2:13">
      <c r="B804" t="s">
        <v>20</v>
      </c>
      <c r="C804" t="s">
        <v>21</v>
      </c>
      <c r="D804" t="s">
        <v>22</v>
      </c>
      <c r="E804" t="s">
        <v>776</v>
      </c>
      <c r="F804" t="s">
        <v>776</v>
      </c>
      <c r="G804" t="s">
        <v>37</v>
      </c>
      <c r="H804" t="s">
        <v>43</v>
      </c>
      <c r="I804" s="1">
        <v>746.36352900000099</v>
      </c>
      <c r="J804" s="1">
        <v>229</v>
      </c>
      <c r="K804">
        <v>801</v>
      </c>
      <c r="L804" t="s">
        <v>25</v>
      </c>
      <c r="M804" s="2">
        <f>+Table3[[#This Row],[CHW]]/Table3[[#This Row],[Count of Airbill Number]]</f>
        <v>3.2592293842794802</v>
      </c>
    </row>
    <row r="805" spans="2:13">
      <c r="B805" t="s">
        <v>28</v>
      </c>
      <c r="C805" t="s">
        <v>21</v>
      </c>
      <c r="D805" t="s">
        <v>22</v>
      </c>
      <c r="E805" t="s">
        <v>776</v>
      </c>
      <c r="F805" t="s">
        <v>776</v>
      </c>
      <c r="G805" t="s">
        <v>66</v>
      </c>
      <c r="H805" t="s">
        <v>23</v>
      </c>
      <c r="I805" s="1">
        <v>745.90907499999992</v>
      </c>
      <c r="J805" s="1">
        <v>36</v>
      </c>
      <c r="K805">
        <v>802</v>
      </c>
      <c r="L805" t="s">
        <v>25</v>
      </c>
      <c r="M805" s="2">
        <f>+Table3[[#This Row],[CHW]]/Table3[[#This Row],[Count of Airbill Number]]</f>
        <v>20.719696527777774</v>
      </c>
    </row>
    <row r="806" spans="2:13">
      <c r="B806" t="s">
        <v>28</v>
      </c>
      <c r="C806" t="s">
        <v>21</v>
      </c>
      <c r="D806" t="s">
        <v>36</v>
      </c>
      <c r="E806" t="s">
        <v>778</v>
      </c>
      <c r="F806" t="s">
        <v>777</v>
      </c>
      <c r="G806" t="s">
        <v>220</v>
      </c>
      <c r="H806" t="s">
        <v>52</v>
      </c>
      <c r="I806" s="1">
        <v>743.8</v>
      </c>
      <c r="J806" s="1">
        <v>2</v>
      </c>
      <c r="K806">
        <v>803</v>
      </c>
      <c r="L806" t="s">
        <v>25</v>
      </c>
      <c r="M806" s="2">
        <f>+Table3[[#This Row],[CHW]]/Table3[[#This Row],[Count of Airbill Number]]</f>
        <v>371.9</v>
      </c>
    </row>
    <row r="807" spans="2:13">
      <c r="B807" t="s">
        <v>35</v>
      </c>
      <c r="C807" t="s">
        <v>21</v>
      </c>
      <c r="D807" t="s">
        <v>22</v>
      </c>
      <c r="E807" t="s">
        <v>778</v>
      </c>
      <c r="F807" t="s">
        <v>778</v>
      </c>
      <c r="G807" t="s">
        <v>113</v>
      </c>
      <c r="H807" t="s">
        <v>171</v>
      </c>
      <c r="I807" s="1">
        <v>743.5</v>
      </c>
      <c r="J807" s="1">
        <v>8</v>
      </c>
      <c r="K807">
        <v>804</v>
      </c>
      <c r="L807" t="s">
        <v>25</v>
      </c>
      <c r="M807" s="2">
        <f>+Table3[[#This Row],[CHW]]/Table3[[#This Row],[Count of Airbill Number]]</f>
        <v>92.9375</v>
      </c>
    </row>
    <row r="808" spans="2:13">
      <c r="B808" t="s">
        <v>20</v>
      </c>
      <c r="C808" t="s">
        <v>21</v>
      </c>
      <c r="D808" t="s">
        <v>22</v>
      </c>
      <c r="E808" t="s">
        <v>776</v>
      </c>
      <c r="F808" t="s">
        <v>776</v>
      </c>
      <c r="G808" t="s">
        <v>93</v>
      </c>
      <c r="H808" t="s">
        <v>47</v>
      </c>
      <c r="I808" s="1">
        <v>742.72726299999999</v>
      </c>
      <c r="J808" s="1">
        <v>24</v>
      </c>
      <c r="K808">
        <v>805</v>
      </c>
      <c r="L808" t="s">
        <v>25</v>
      </c>
      <c r="M808" s="2">
        <f>+Table3[[#This Row],[CHW]]/Table3[[#This Row],[Count of Airbill Number]]</f>
        <v>30.946969291666665</v>
      </c>
    </row>
    <row r="809" spans="2:13">
      <c r="B809" t="s">
        <v>20</v>
      </c>
      <c r="C809" t="s">
        <v>21</v>
      </c>
      <c r="D809" t="s">
        <v>22</v>
      </c>
      <c r="E809" t="s">
        <v>776</v>
      </c>
      <c r="F809" t="s">
        <v>776</v>
      </c>
      <c r="G809" t="s">
        <v>111</v>
      </c>
      <c r="H809" t="s">
        <v>84</v>
      </c>
      <c r="I809" s="1">
        <v>741.81815900000026</v>
      </c>
      <c r="J809" s="1">
        <v>67</v>
      </c>
      <c r="K809">
        <v>806</v>
      </c>
      <c r="L809" t="s">
        <v>25</v>
      </c>
      <c r="M809" s="2">
        <f>+Table3[[#This Row],[CHW]]/Table3[[#This Row],[Count of Airbill Number]]</f>
        <v>11.071912820895527</v>
      </c>
    </row>
    <row r="810" spans="2:13">
      <c r="B810" t="s">
        <v>30</v>
      </c>
      <c r="C810" t="s">
        <v>21</v>
      </c>
      <c r="D810" t="s">
        <v>22</v>
      </c>
      <c r="E810" t="s">
        <v>776</v>
      </c>
      <c r="F810" t="s">
        <v>776</v>
      </c>
      <c r="G810" t="s">
        <v>23</v>
      </c>
      <c r="H810" t="s">
        <v>77</v>
      </c>
      <c r="I810" s="1">
        <v>740.90904900000066</v>
      </c>
      <c r="J810" s="1">
        <v>116</v>
      </c>
      <c r="K810">
        <v>807</v>
      </c>
      <c r="L810" t="s">
        <v>25</v>
      </c>
      <c r="M810" s="2">
        <f>+Table3[[#This Row],[CHW]]/Table3[[#This Row],[Count of Airbill Number]]</f>
        <v>6.387146974137937</v>
      </c>
    </row>
    <row r="811" spans="2:13">
      <c r="B811" t="s">
        <v>28</v>
      </c>
      <c r="C811" t="s">
        <v>21</v>
      </c>
      <c r="D811" t="s">
        <v>36</v>
      </c>
      <c r="E811" t="s">
        <v>778</v>
      </c>
      <c r="F811" t="s">
        <v>778</v>
      </c>
      <c r="G811" t="s">
        <v>62</v>
      </c>
      <c r="H811" t="s">
        <v>155</v>
      </c>
      <c r="I811" s="1">
        <v>732.1</v>
      </c>
      <c r="J811" s="1">
        <v>10</v>
      </c>
      <c r="K811">
        <v>808</v>
      </c>
      <c r="L811" t="s">
        <v>25</v>
      </c>
      <c r="M811" s="2">
        <f>+Table3[[#This Row],[CHW]]/Table3[[#This Row],[Count of Airbill Number]]</f>
        <v>73.210000000000008</v>
      </c>
    </row>
    <row r="812" spans="2:13">
      <c r="B812" t="s">
        <v>28</v>
      </c>
      <c r="C812" t="s">
        <v>21</v>
      </c>
      <c r="D812" t="s">
        <v>36</v>
      </c>
      <c r="E812" t="s">
        <v>778</v>
      </c>
      <c r="F812" t="s">
        <v>778</v>
      </c>
      <c r="G812" t="s">
        <v>174</v>
      </c>
      <c r="H812" t="s">
        <v>51</v>
      </c>
      <c r="I812" s="1">
        <v>731.7</v>
      </c>
      <c r="J812" s="1">
        <v>2</v>
      </c>
      <c r="K812">
        <v>809</v>
      </c>
      <c r="L812" t="s">
        <v>25</v>
      </c>
      <c r="M812" s="2">
        <f>+Table3[[#This Row],[CHW]]/Table3[[#This Row],[Count of Airbill Number]]</f>
        <v>365.85</v>
      </c>
    </row>
    <row r="813" spans="2:13">
      <c r="B813" t="s">
        <v>20</v>
      </c>
      <c r="C813" t="s">
        <v>21</v>
      </c>
      <c r="D813" t="s">
        <v>22</v>
      </c>
      <c r="E813" t="s">
        <v>776</v>
      </c>
      <c r="F813" t="s">
        <v>776</v>
      </c>
      <c r="G813" t="s">
        <v>23</v>
      </c>
      <c r="H813" t="s">
        <v>136</v>
      </c>
      <c r="I813" s="1">
        <v>729.54544099999998</v>
      </c>
      <c r="J813" s="1">
        <v>33</v>
      </c>
      <c r="K813">
        <v>810</v>
      </c>
      <c r="L813" t="s">
        <v>25</v>
      </c>
      <c r="M813" s="2">
        <f>+Table3[[#This Row],[CHW]]/Table3[[#This Row],[Count of Airbill Number]]</f>
        <v>22.107437606060607</v>
      </c>
    </row>
    <row r="814" spans="2:13">
      <c r="B814" t="s">
        <v>20</v>
      </c>
      <c r="C814" t="s">
        <v>21</v>
      </c>
      <c r="D814" t="s">
        <v>22</v>
      </c>
      <c r="E814" t="s">
        <v>776</v>
      </c>
      <c r="F814" t="s">
        <v>776</v>
      </c>
      <c r="G814" t="s">
        <v>23</v>
      </c>
      <c r="H814" t="s">
        <v>89</v>
      </c>
      <c r="I814" s="1">
        <v>727.90906900000004</v>
      </c>
      <c r="J814" s="1">
        <v>43</v>
      </c>
      <c r="K814">
        <v>811</v>
      </c>
      <c r="L814" t="s">
        <v>25</v>
      </c>
      <c r="M814" s="2">
        <f>+Table3[[#This Row],[CHW]]/Table3[[#This Row],[Count of Airbill Number]]</f>
        <v>16.92811788372093</v>
      </c>
    </row>
    <row r="815" spans="2:13">
      <c r="B815" t="s">
        <v>28</v>
      </c>
      <c r="C815" t="s">
        <v>21</v>
      </c>
      <c r="D815" t="s">
        <v>22</v>
      </c>
      <c r="E815" t="s">
        <v>778</v>
      </c>
      <c r="F815" t="s">
        <v>777</v>
      </c>
      <c r="G815" t="s">
        <v>109</v>
      </c>
      <c r="H815" t="s">
        <v>180</v>
      </c>
      <c r="I815" s="1">
        <v>727.74544500000002</v>
      </c>
      <c r="J815" s="1">
        <v>29</v>
      </c>
      <c r="K815">
        <v>812</v>
      </c>
      <c r="L815" t="s">
        <v>25</v>
      </c>
      <c r="M815" s="2">
        <f>+Table3[[#This Row],[CHW]]/Table3[[#This Row],[Count of Airbill Number]]</f>
        <v>25.094670517241379</v>
      </c>
    </row>
    <row r="816" spans="2:13">
      <c r="B816" t="s">
        <v>35</v>
      </c>
      <c r="C816" t="s">
        <v>21</v>
      </c>
      <c r="D816" t="s">
        <v>22</v>
      </c>
      <c r="E816" t="s">
        <v>776</v>
      </c>
      <c r="F816" t="s">
        <v>776</v>
      </c>
      <c r="G816" t="s">
        <v>76</v>
      </c>
      <c r="H816" t="s">
        <v>93</v>
      </c>
      <c r="I816" s="1">
        <v>724.99997099999996</v>
      </c>
      <c r="J816" s="1">
        <v>65</v>
      </c>
      <c r="K816">
        <v>813</v>
      </c>
      <c r="L816" t="s">
        <v>25</v>
      </c>
      <c r="M816" s="2">
        <f>+Table3[[#This Row],[CHW]]/Table3[[#This Row],[Count of Airbill Number]]</f>
        <v>11.153845707692307</v>
      </c>
    </row>
    <row r="817" spans="2:13">
      <c r="B817" t="s">
        <v>28</v>
      </c>
      <c r="C817" t="s">
        <v>21</v>
      </c>
      <c r="D817" t="s">
        <v>22</v>
      </c>
      <c r="E817" t="s">
        <v>776</v>
      </c>
      <c r="F817" t="s">
        <v>776</v>
      </c>
      <c r="G817" t="s">
        <v>23</v>
      </c>
      <c r="H817" t="s">
        <v>85</v>
      </c>
      <c r="I817" s="1">
        <v>724.71816699999999</v>
      </c>
      <c r="J817" s="1">
        <v>41</v>
      </c>
      <c r="K817">
        <v>814</v>
      </c>
      <c r="L817" t="s">
        <v>25</v>
      </c>
      <c r="M817" s="2">
        <f>+Table3[[#This Row],[CHW]]/Table3[[#This Row],[Count of Airbill Number]]</f>
        <v>17.676052853658536</v>
      </c>
    </row>
    <row r="818" spans="2:13">
      <c r="B818" t="s">
        <v>20</v>
      </c>
      <c r="C818" t="s">
        <v>21</v>
      </c>
      <c r="D818" t="s">
        <v>22</v>
      </c>
      <c r="E818" t="s">
        <v>776</v>
      </c>
      <c r="F818" t="s">
        <v>776</v>
      </c>
      <c r="G818" t="s">
        <v>23</v>
      </c>
      <c r="H818" t="s">
        <v>168</v>
      </c>
      <c r="I818" s="1">
        <v>724.54543899999999</v>
      </c>
      <c r="J818" s="1">
        <v>36</v>
      </c>
      <c r="K818">
        <v>815</v>
      </c>
      <c r="L818" t="s">
        <v>25</v>
      </c>
      <c r="M818" s="2">
        <f>+Table3[[#This Row],[CHW]]/Table3[[#This Row],[Count of Airbill Number]]</f>
        <v>20.126262194444443</v>
      </c>
    </row>
    <row r="819" spans="2:13">
      <c r="B819" t="s">
        <v>20</v>
      </c>
      <c r="C819" t="s">
        <v>21</v>
      </c>
      <c r="D819" t="s">
        <v>22</v>
      </c>
      <c r="E819" t="s">
        <v>776</v>
      </c>
      <c r="F819" t="s">
        <v>776</v>
      </c>
      <c r="G819" t="s">
        <v>71</v>
      </c>
      <c r="H819" t="s">
        <v>59</v>
      </c>
      <c r="I819" s="1">
        <v>724.09089400000005</v>
      </c>
      <c r="J819" s="1">
        <v>34</v>
      </c>
      <c r="K819">
        <v>816</v>
      </c>
      <c r="L819" t="s">
        <v>25</v>
      </c>
      <c r="M819" s="2">
        <f>+Table3[[#This Row],[CHW]]/Table3[[#This Row],[Count of Airbill Number]]</f>
        <v>21.296791000000002</v>
      </c>
    </row>
    <row r="820" spans="2:13">
      <c r="B820" t="s">
        <v>20</v>
      </c>
      <c r="C820" t="s">
        <v>21</v>
      </c>
      <c r="D820" t="s">
        <v>36</v>
      </c>
      <c r="E820" t="s">
        <v>776</v>
      </c>
      <c r="F820" t="s">
        <v>776</v>
      </c>
      <c r="G820" t="s">
        <v>66</v>
      </c>
      <c r="H820" t="s">
        <v>32</v>
      </c>
      <c r="I820" s="1">
        <v>722.40000000000009</v>
      </c>
      <c r="J820" s="1">
        <v>10</v>
      </c>
      <c r="K820">
        <v>817</v>
      </c>
      <c r="L820" t="s">
        <v>25</v>
      </c>
      <c r="M820" s="2">
        <f>+Table3[[#This Row],[CHW]]/Table3[[#This Row],[Count of Airbill Number]]</f>
        <v>72.240000000000009</v>
      </c>
    </row>
    <row r="821" spans="2:13">
      <c r="B821" t="s">
        <v>28</v>
      </c>
      <c r="C821" t="s">
        <v>21</v>
      </c>
      <c r="D821" t="s">
        <v>36</v>
      </c>
      <c r="E821" t="s">
        <v>778</v>
      </c>
      <c r="F821" t="s">
        <v>778</v>
      </c>
      <c r="G821" t="s">
        <v>62</v>
      </c>
      <c r="H821" t="s">
        <v>82</v>
      </c>
      <c r="I821" s="1">
        <v>721.39090899999974</v>
      </c>
      <c r="J821" s="1">
        <v>45</v>
      </c>
      <c r="K821">
        <v>818</v>
      </c>
      <c r="L821" t="s">
        <v>25</v>
      </c>
      <c r="M821" s="2">
        <f>+Table3[[#This Row],[CHW]]/Table3[[#This Row],[Count of Airbill Number]]</f>
        <v>16.030909088888883</v>
      </c>
    </row>
    <row r="822" spans="2:13">
      <c r="B822" t="s">
        <v>20</v>
      </c>
      <c r="C822" t="s">
        <v>21</v>
      </c>
      <c r="D822" t="s">
        <v>22</v>
      </c>
      <c r="E822" t="s">
        <v>776</v>
      </c>
      <c r="F822" t="s">
        <v>776</v>
      </c>
      <c r="G822" t="s">
        <v>45</v>
      </c>
      <c r="H822" t="s">
        <v>53</v>
      </c>
      <c r="I822" s="1">
        <v>719.09088499999962</v>
      </c>
      <c r="J822" s="1">
        <v>49</v>
      </c>
      <c r="K822">
        <v>819</v>
      </c>
      <c r="L822" t="s">
        <v>25</v>
      </c>
      <c r="M822" s="2">
        <f>+Table3[[#This Row],[CHW]]/Table3[[#This Row],[Count of Airbill Number]]</f>
        <v>14.675324183673462</v>
      </c>
    </row>
    <row r="823" spans="2:13">
      <c r="B823" t="s">
        <v>35</v>
      </c>
      <c r="C823" t="s">
        <v>21</v>
      </c>
      <c r="D823" t="s">
        <v>22</v>
      </c>
      <c r="E823" t="s">
        <v>776</v>
      </c>
      <c r="F823" t="s">
        <v>776</v>
      </c>
      <c r="G823" t="s">
        <v>37</v>
      </c>
      <c r="H823" t="s">
        <v>76</v>
      </c>
      <c r="I823" s="1">
        <v>718.45450500000038</v>
      </c>
      <c r="J823" s="1">
        <v>83</v>
      </c>
      <c r="K823">
        <v>820</v>
      </c>
      <c r="L823" t="s">
        <v>25</v>
      </c>
      <c r="M823" s="2">
        <f>+Table3[[#This Row],[CHW]]/Table3[[#This Row],[Count of Airbill Number]]</f>
        <v>8.6560783734939797</v>
      </c>
    </row>
    <row r="824" spans="2:13">
      <c r="B824" t="s">
        <v>35</v>
      </c>
      <c r="C824" t="s">
        <v>21</v>
      </c>
      <c r="D824" t="s">
        <v>22</v>
      </c>
      <c r="E824" t="s">
        <v>776</v>
      </c>
      <c r="F824" t="s">
        <v>776</v>
      </c>
      <c r="G824" t="s">
        <v>45</v>
      </c>
      <c r="H824" t="s">
        <v>33</v>
      </c>
      <c r="I824" s="1">
        <v>715.90904999999975</v>
      </c>
      <c r="J824" s="1">
        <v>100</v>
      </c>
      <c r="K824">
        <v>821</v>
      </c>
      <c r="L824" t="s">
        <v>25</v>
      </c>
      <c r="M824" s="2">
        <f>+Table3[[#This Row],[CHW]]/Table3[[#This Row],[Count of Airbill Number]]</f>
        <v>7.1590904999999978</v>
      </c>
    </row>
    <row r="825" spans="2:13">
      <c r="B825" t="s">
        <v>35</v>
      </c>
      <c r="C825" t="s">
        <v>21</v>
      </c>
      <c r="D825" t="s">
        <v>22</v>
      </c>
      <c r="E825" t="s">
        <v>776</v>
      </c>
      <c r="F825" t="s">
        <v>776</v>
      </c>
      <c r="G825" t="s">
        <v>23</v>
      </c>
      <c r="H825" t="s">
        <v>24</v>
      </c>
      <c r="I825" s="1">
        <v>710.45453400000008</v>
      </c>
      <c r="J825" s="1">
        <v>21</v>
      </c>
      <c r="K825">
        <v>822</v>
      </c>
      <c r="L825" t="s">
        <v>25</v>
      </c>
      <c r="M825" s="2">
        <f>+Table3[[#This Row],[CHW]]/Table3[[#This Row],[Count of Airbill Number]]</f>
        <v>33.831168285714291</v>
      </c>
    </row>
    <row r="826" spans="2:13">
      <c r="B826" t="s">
        <v>20</v>
      </c>
      <c r="C826" t="s">
        <v>21</v>
      </c>
      <c r="D826" t="s">
        <v>22</v>
      </c>
      <c r="E826" t="s">
        <v>776</v>
      </c>
      <c r="F826" t="s">
        <v>776</v>
      </c>
      <c r="G826" t="s">
        <v>23</v>
      </c>
      <c r="H826" t="s">
        <v>160</v>
      </c>
      <c r="I826" s="1">
        <v>708.63634700000034</v>
      </c>
      <c r="J826" s="1">
        <v>39</v>
      </c>
      <c r="K826">
        <v>823</v>
      </c>
      <c r="L826" t="s">
        <v>25</v>
      </c>
      <c r="M826" s="2">
        <f>+Table3[[#This Row],[CHW]]/Table3[[#This Row],[Count of Airbill Number]]</f>
        <v>18.170162743589753</v>
      </c>
    </row>
    <row r="827" spans="2:13">
      <c r="B827" t="s">
        <v>20</v>
      </c>
      <c r="C827" t="s">
        <v>21</v>
      </c>
      <c r="D827" t="s">
        <v>22</v>
      </c>
      <c r="E827" t="s">
        <v>776</v>
      </c>
      <c r="F827" t="s">
        <v>776</v>
      </c>
      <c r="G827" t="s">
        <v>37</v>
      </c>
      <c r="H827" t="s">
        <v>39</v>
      </c>
      <c r="I827" s="1">
        <v>708.10907700000007</v>
      </c>
      <c r="J827" s="1">
        <v>46</v>
      </c>
      <c r="K827">
        <v>824</v>
      </c>
      <c r="L827" t="s">
        <v>25</v>
      </c>
      <c r="M827" s="2">
        <f>+Table3[[#This Row],[CHW]]/Table3[[#This Row],[Count of Airbill Number]]</f>
        <v>15.393675586956522</v>
      </c>
    </row>
    <row r="828" spans="2:13">
      <c r="B828" t="s">
        <v>28</v>
      </c>
      <c r="C828" t="s">
        <v>21</v>
      </c>
      <c r="D828" t="s">
        <v>36</v>
      </c>
      <c r="E828" t="s">
        <v>778</v>
      </c>
      <c r="F828" t="s">
        <v>778</v>
      </c>
      <c r="G828" t="s">
        <v>220</v>
      </c>
      <c r="H828" t="s">
        <v>260</v>
      </c>
      <c r="I828" s="1">
        <v>705</v>
      </c>
      <c r="J828" s="1">
        <v>1</v>
      </c>
      <c r="K828">
        <v>825</v>
      </c>
      <c r="L828" t="s">
        <v>25</v>
      </c>
      <c r="M828" s="2">
        <f>+Table3[[#This Row],[CHW]]/Table3[[#This Row],[Count of Airbill Number]]</f>
        <v>705</v>
      </c>
    </row>
    <row r="829" spans="2:13">
      <c r="B829" t="s">
        <v>28</v>
      </c>
      <c r="C829" t="s">
        <v>21</v>
      </c>
      <c r="D829" t="s">
        <v>22</v>
      </c>
      <c r="E829" t="s">
        <v>776</v>
      </c>
      <c r="F829" t="s">
        <v>776</v>
      </c>
      <c r="G829" t="s">
        <v>66</v>
      </c>
      <c r="H829" t="s">
        <v>116</v>
      </c>
      <c r="I829" s="1">
        <v>704.31816400000002</v>
      </c>
      <c r="J829" s="1">
        <v>49</v>
      </c>
      <c r="K829">
        <v>826</v>
      </c>
      <c r="L829" t="s">
        <v>25</v>
      </c>
      <c r="M829" s="2">
        <f>+Table3[[#This Row],[CHW]]/Table3[[#This Row],[Count of Airbill Number]]</f>
        <v>14.373840081632654</v>
      </c>
    </row>
    <row r="830" spans="2:13">
      <c r="B830" t="s">
        <v>20</v>
      </c>
      <c r="C830" t="s">
        <v>21</v>
      </c>
      <c r="D830" t="s">
        <v>22</v>
      </c>
      <c r="E830" t="s">
        <v>776</v>
      </c>
      <c r="F830" t="s">
        <v>776</v>
      </c>
      <c r="G830" t="s">
        <v>39</v>
      </c>
      <c r="H830" t="s">
        <v>37</v>
      </c>
      <c r="I830" s="1">
        <v>702.99999399999979</v>
      </c>
      <c r="J830" s="1">
        <v>14</v>
      </c>
      <c r="K830">
        <v>827</v>
      </c>
      <c r="L830" t="s">
        <v>25</v>
      </c>
      <c r="M830" s="2">
        <f>+Table3[[#This Row],[CHW]]/Table3[[#This Row],[Count of Airbill Number]]</f>
        <v>50.214285285714269</v>
      </c>
    </row>
    <row r="831" spans="2:13">
      <c r="B831" t="s">
        <v>20</v>
      </c>
      <c r="C831" t="s">
        <v>21</v>
      </c>
      <c r="D831" t="s">
        <v>22</v>
      </c>
      <c r="E831" t="s">
        <v>776</v>
      </c>
      <c r="F831" t="s">
        <v>776</v>
      </c>
      <c r="G831" t="s">
        <v>37</v>
      </c>
      <c r="H831" t="s">
        <v>24</v>
      </c>
      <c r="I831" s="1">
        <v>701.18168299999957</v>
      </c>
      <c r="J831" s="1">
        <v>179</v>
      </c>
      <c r="K831">
        <v>828</v>
      </c>
      <c r="L831" t="s">
        <v>25</v>
      </c>
      <c r="M831" s="2">
        <f>+Table3[[#This Row],[CHW]]/Table3[[#This Row],[Count of Airbill Number]]</f>
        <v>3.9172161061452488</v>
      </c>
    </row>
    <row r="832" spans="2:13">
      <c r="B832" t="s">
        <v>20</v>
      </c>
      <c r="C832" t="s">
        <v>21</v>
      </c>
      <c r="D832" t="s">
        <v>22</v>
      </c>
      <c r="E832" t="s">
        <v>776</v>
      </c>
      <c r="F832" t="s">
        <v>776</v>
      </c>
      <c r="G832" t="s">
        <v>23</v>
      </c>
      <c r="H832" t="s">
        <v>88</v>
      </c>
      <c r="I832" s="1">
        <v>700.90907800000002</v>
      </c>
      <c r="J832" s="1">
        <v>30</v>
      </c>
      <c r="K832">
        <v>829</v>
      </c>
      <c r="L832" t="s">
        <v>25</v>
      </c>
      <c r="M832" s="2">
        <f>+Table3[[#This Row],[CHW]]/Table3[[#This Row],[Count of Airbill Number]]</f>
        <v>23.363635933333335</v>
      </c>
    </row>
    <row r="833" spans="2:13">
      <c r="B833" t="s">
        <v>20</v>
      </c>
      <c r="C833" t="s">
        <v>21</v>
      </c>
      <c r="D833" t="s">
        <v>36</v>
      </c>
      <c r="E833" t="s">
        <v>778</v>
      </c>
      <c r="F833" t="s">
        <v>777</v>
      </c>
      <c r="G833" t="s">
        <v>113</v>
      </c>
      <c r="H833" t="s">
        <v>114</v>
      </c>
      <c r="I833" s="1">
        <v>698.90000000000009</v>
      </c>
      <c r="J833" s="1">
        <v>2</v>
      </c>
      <c r="K833">
        <v>830</v>
      </c>
      <c r="L833" t="s">
        <v>25</v>
      </c>
      <c r="M833" s="2">
        <f>+Table3[[#This Row],[CHW]]/Table3[[#This Row],[Count of Airbill Number]]</f>
        <v>349.45000000000005</v>
      </c>
    </row>
    <row r="834" spans="2:13">
      <c r="B834" t="s">
        <v>20</v>
      </c>
      <c r="C834" t="s">
        <v>21</v>
      </c>
      <c r="D834" t="s">
        <v>36</v>
      </c>
      <c r="E834" t="s">
        <v>777</v>
      </c>
      <c r="F834" t="s">
        <v>777</v>
      </c>
      <c r="G834" t="s">
        <v>114</v>
      </c>
      <c r="H834" t="s">
        <v>26</v>
      </c>
      <c r="I834" s="1">
        <v>698.90000000000009</v>
      </c>
      <c r="J834" s="1">
        <v>2</v>
      </c>
      <c r="K834">
        <v>831</v>
      </c>
      <c r="L834" t="s">
        <v>25</v>
      </c>
      <c r="M834" s="2">
        <f>+Table3[[#This Row],[CHW]]/Table3[[#This Row],[Count of Airbill Number]]</f>
        <v>349.45000000000005</v>
      </c>
    </row>
    <row r="835" spans="2:13">
      <c r="B835" t="s">
        <v>20</v>
      </c>
      <c r="C835" t="s">
        <v>21</v>
      </c>
      <c r="D835" t="s">
        <v>22</v>
      </c>
      <c r="E835" t="s">
        <v>776</v>
      </c>
      <c r="F835" t="s">
        <v>776</v>
      </c>
      <c r="G835" t="s">
        <v>37</v>
      </c>
      <c r="H835" t="s">
        <v>130</v>
      </c>
      <c r="I835" s="1">
        <v>697.27270899999996</v>
      </c>
      <c r="J835" s="1">
        <v>38</v>
      </c>
      <c r="K835">
        <v>832</v>
      </c>
      <c r="L835" t="s">
        <v>25</v>
      </c>
      <c r="M835" s="2">
        <f>+Table3[[#This Row],[CHW]]/Table3[[#This Row],[Count of Airbill Number]]</f>
        <v>18.349281815789471</v>
      </c>
    </row>
    <row r="836" spans="2:13">
      <c r="B836" t="s">
        <v>20</v>
      </c>
      <c r="C836" t="s">
        <v>21</v>
      </c>
      <c r="D836" t="s">
        <v>22</v>
      </c>
      <c r="E836" t="s">
        <v>776</v>
      </c>
      <c r="F836" t="s">
        <v>776</v>
      </c>
      <c r="G836" t="s">
        <v>23</v>
      </c>
      <c r="H836" t="s">
        <v>100</v>
      </c>
      <c r="I836" s="1">
        <v>695.90908100000036</v>
      </c>
      <c r="J836" s="1">
        <v>31</v>
      </c>
      <c r="K836">
        <v>833</v>
      </c>
      <c r="L836" t="s">
        <v>25</v>
      </c>
      <c r="M836" s="2">
        <f>+Table3[[#This Row],[CHW]]/Table3[[#This Row],[Count of Airbill Number]]</f>
        <v>22.448680032258075</v>
      </c>
    </row>
    <row r="837" spans="2:13">
      <c r="B837" t="s">
        <v>20</v>
      </c>
      <c r="C837" t="s">
        <v>21</v>
      </c>
      <c r="D837" t="s">
        <v>22</v>
      </c>
      <c r="E837" t="s">
        <v>776</v>
      </c>
      <c r="F837" t="s">
        <v>776</v>
      </c>
      <c r="G837" t="s">
        <v>72</v>
      </c>
      <c r="H837" t="s">
        <v>24</v>
      </c>
      <c r="I837" s="1">
        <v>694.99978299999952</v>
      </c>
      <c r="J837" s="1">
        <v>283</v>
      </c>
      <c r="K837">
        <v>834</v>
      </c>
      <c r="L837" t="s">
        <v>25</v>
      </c>
      <c r="M837" s="2">
        <f>+Table3[[#This Row],[CHW]]/Table3[[#This Row],[Count of Airbill Number]]</f>
        <v>2.4558296219081255</v>
      </c>
    </row>
    <row r="838" spans="2:13">
      <c r="B838" t="s">
        <v>20</v>
      </c>
      <c r="C838" t="s">
        <v>21</v>
      </c>
      <c r="D838" t="s">
        <v>22</v>
      </c>
      <c r="E838" t="s">
        <v>778</v>
      </c>
      <c r="F838" t="s">
        <v>778</v>
      </c>
      <c r="G838" t="s">
        <v>113</v>
      </c>
      <c r="H838" t="s">
        <v>124</v>
      </c>
      <c r="I838" s="1">
        <v>693.5</v>
      </c>
      <c r="J838" s="1">
        <v>11</v>
      </c>
      <c r="K838">
        <v>835</v>
      </c>
      <c r="L838" t="s">
        <v>25</v>
      </c>
      <c r="M838" s="2">
        <f>+Table3[[#This Row],[CHW]]/Table3[[#This Row],[Count of Airbill Number]]</f>
        <v>63.045454545454547</v>
      </c>
    </row>
    <row r="839" spans="2:13">
      <c r="B839" t="s">
        <v>30</v>
      </c>
      <c r="C839" t="s">
        <v>21</v>
      </c>
      <c r="D839" t="s">
        <v>22</v>
      </c>
      <c r="E839" t="s">
        <v>776</v>
      </c>
      <c r="F839" t="s">
        <v>778</v>
      </c>
      <c r="G839" t="s">
        <v>31</v>
      </c>
      <c r="H839" t="s">
        <v>113</v>
      </c>
      <c r="I839" s="1">
        <v>693.23636099999987</v>
      </c>
      <c r="J839" s="1">
        <v>36</v>
      </c>
      <c r="K839">
        <v>836</v>
      </c>
      <c r="L839" t="s">
        <v>25</v>
      </c>
      <c r="M839" s="2">
        <f>+Table3[[#This Row],[CHW]]/Table3[[#This Row],[Count of Airbill Number]]</f>
        <v>19.25656558333333</v>
      </c>
    </row>
    <row r="840" spans="2:13">
      <c r="B840" t="s">
        <v>20</v>
      </c>
      <c r="C840" t="s">
        <v>21</v>
      </c>
      <c r="D840" t="s">
        <v>36</v>
      </c>
      <c r="E840" t="s">
        <v>776</v>
      </c>
      <c r="F840" t="s">
        <v>778</v>
      </c>
      <c r="G840" t="s">
        <v>23</v>
      </c>
      <c r="H840" t="s">
        <v>206</v>
      </c>
      <c r="I840" s="1">
        <v>693.1</v>
      </c>
      <c r="J840" s="1">
        <v>2</v>
      </c>
      <c r="K840">
        <v>837</v>
      </c>
      <c r="L840" t="s">
        <v>25</v>
      </c>
      <c r="M840" s="2">
        <f>+Table3[[#This Row],[CHW]]/Table3[[#This Row],[Count of Airbill Number]]</f>
        <v>346.55</v>
      </c>
    </row>
    <row r="841" spans="2:13">
      <c r="B841" t="s">
        <v>20</v>
      </c>
      <c r="C841" t="s">
        <v>21</v>
      </c>
      <c r="D841" t="s">
        <v>36</v>
      </c>
      <c r="E841" t="s">
        <v>778</v>
      </c>
      <c r="F841" t="s">
        <v>777</v>
      </c>
      <c r="G841" t="s">
        <v>206</v>
      </c>
      <c r="H841" t="s">
        <v>44</v>
      </c>
      <c r="I841" s="1">
        <v>693.1</v>
      </c>
      <c r="J841" s="1">
        <v>2</v>
      </c>
      <c r="K841">
        <v>838</v>
      </c>
      <c r="L841" t="s">
        <v>25</v>
      </c>
      <c r="M841" s="2">
        <f>+Table3[[#This Row],[CHW]]/Table3[[#This Row],[Count of Airbill Number]]</f>
        <v>346.55</v>
      </c>
    </row>
    <row r="842" spans="2:13">
      <c r="B842" t="s">
        <v>28</v>
      </c>
      <c r="C842" t="s">
        <v>21</v>
      </c>
      <c r="D842" t="s">
        <v>22</v>
      </c>
      <c r="E842" t="s">
        <v>776</v>
      </c>
      <c r="F842" t="s">
        <v>776</v>
      </c>
      <c r="G842" t="s">
        <v>71</v>
      </c>
      <c r="H842" t="s">
        <v>85</v>
      </c>
      <c r="I842" s="1">
        <v>689.75453700000003</v>
      </c>
      <c r="J842" s="1">
        <v>19</v>
      </c>
      <c r="K842">
        <v>839</v>
      </c>
      <c r="L842" t="s">
        <v>25</v>
      </c>
      <c r="M842" s="2">
        <f>+Table3[[#This Row],[CHW]]/Table3[[#This Row],[Count of Airbill Number]]</f>
        <v>36.302870368421054</v>
      </c>
    </row>
    <row r="843" spans="2:13">
      <c r="B843" t="s">
        <v>20</v>
      </c>
      <c r="C843" t="s">
        <v>21</v>
      </c>
      <c r="D843" t="s">
        <v>22</v>
      </c>
      <c r="E843" t="s">
        <v>776</v>
      </c>
      <c r="F843" t="s">
        <v>776</v>
      </c>
      <c r="G843" t="s">
        <v>63</v>
      </c>
      <c r="H843" t="s">
        <v>45</v>
      </c>
      <c r="I843" s="1">
        <v>687.27265899999986</v>
      </c>
      <c r="J843" s="1">
        <v>115</v>
      </c>
      <c r="K843">
        <v>840</v>
      </c>
      <c r="L843" t="s">
        <v>25</v>
      </c>
      <c r="M843" s="2">
        <f>+Table3[[#This Row],[CHW]]/Table3[[#This Row],[Count of Airbill Number]]</f>
        <v>5.9762839913043466</v>
      </c>
    </row>
    <row r="844" spans="2:13">
      <c r="B844" t="s">
        <v>30</v>
      </c>
      <c r="C844" t="s">
        <v>21</v>
      </c>
      <c r="D844" t="s">
        <v>22</v>
      </c>
      <c r="E844" t="s">
        <v>776</v>
      </c>
      <c r="F844" t="s">
        <v>776</v>
      </c>
      <c r="G844" t="s">
        <v>33</v>
      </c>
      <c r="H844" t="s">
        <v>122</v>
      </c>
      <c r="I844" s="1">
        <v>686.29085499999894</v>
      </c>
      <c r="J844" s="1">
        <v>99</v>
      </c>
      <c r="K844">
        <v>841</v>
      </c>
      <c r="L844" t="s">
        <v>25</v>
      </c>
      <c r="M844" s="2">
        <f>+Table3[[#This Row],[CHW]]/Table3[[#This Row],[Count of Airbill Number]]</f>
        <v>6.9322308585858483</v>
      </c>
    </row>
    <row r="845" spans="2:13">
      <c r="B845" t="s">
        <v>20</v>
      </c>
      <c r="C845" t="s">
        <v>21</v>
      </c>
      <c r="D845" t="s">
        <v>36</v>
      </c>
      <c r="E845" t="s">
        <v>778</v>
      </c>
      <c r="F845" t="s">
        <v>778</v>
      </c>
      <c r="G845" t="s">
        <v>171</v>
      </c>
      <c r="H845" t="s">
        <v>81</v>
      </c>
      <c r="I845" s="1">
        <v>683</v>
      </c>
      <c r="J845" s="1">
        <v>2</v>
      </c>
      <c r="K845">
        <v>842</v>
      </c>
      <c r="L845" t="s">
        <v>25</v>
      </c>
      <c r="M845" s="2">
        <f>+Table3[[#This Row],[CHW]]/Table3[[#This Row],[Count of Airbill Number]]</f>
        <v>341.5</v>
      </c>
    </row>
    <row r="846" spans="2:13">
      <c r="B846" t="s">
        <v>20</v>
      </c>
      <c r="C846" t="s">
        <v>21</v>
      </c>
      <c r="D846" t="s">
        <v>36</v>
      </c>
      <c r="E846" t="s">
        <v>778</v>
      </c>
      <c r="F846" t="s">
        <v>778</v>
      </c>
      <c r="G846" t="s">
        <v>171</v>
      </c>
      <c r="H846" t="s">
        <v>155</v>
      </c>
      <c r="I846" s="1">
        <v>683</v>
      </c>
      <c r="J846" s="1">
        <v>1</v>
      </c>
      <c r="K846">
        <v>843</v>
      </c>
      <c r="L846" t="s">
        <v>25</v>
      </c>
      <c r="M846" s="2">
        <f>+Table3[[#This Row],[CHW]]/Table3[[#This Row],[Count of Airbill Number]]</f>
        <v>683</v>
      </c>
    </row>
    <row r="847" spans="2:13">
      <c r="B847" t="s">
        <v>20</v>
      </c>
      <c r="C847" t="s">
        <v>21</v>
      </c>
      <c r="D847" t="s">
        <v>36</v>
      </c>
      <c r="E847" t="s">
        <v>778</v>
      </c>
      <c r="F847" t="s">
        <v>777</v>
      </c>
      <c r="G847" t="s">
        <v>109</v>
      </c>
      <c r="H847" t="s">
        <v>110</v>
      </c>
      <c r="I847" s="1">
        <v>683</v>
      </c>
      <c r="J847" s="1">
        <v>2</v>
      </c>
      <c r="K847">
        <v>844</v>
      </c>
      <c r="L847" t="s">
        <v>25</v>
      </c>
      <c r="M847" s="2">
        <f>+Table3[[#This Row],[CHW]]/Table3[[#This Row],[Count of Airbill Number]]</f>
        <v>341.5</v>
      </c>
    </row>
    <row r="848" spans="2:13">
      <c r="B848" t="s">
        <v>20</v>
      </c>
      <c r="C848" t="s">
        <v>21</v>
      </c>
      <c r="D848" t="s">
        <v>36</v>
      </c>
      <c r="E848" t="s">
        <v>778</v>
      </c>
      <c r="F848" t="s">
        <v>778</v>
      </c>
      <c r="G848" t="s">
        <v>226</v>
      </c>
      <c r="H848" t="s">
        <v>109</v>
      </c>
      <c r="I848" s="1">
        <v>683</v>
      </c>
      <c r="J848" s="1">
        <v>2</v>
      </c>
      <c r="K848">
        <v>845</v>
      </c>
      <c r="L848" t="s">
        <v>25</v>
      </c>
      <c r="M848" s="2">
        <f>+Table3[[#This Row],[CHW]]/Table3[[#This Row],[Count of Airbill Number]]</f>
        <v>341.5</v>
      </c>
    </row>
    <row r="849" spans="2:13">
      <c r="B849" t="s">
        <v>20</v>
      </c>
      <c r="C849" t="s">
        <v>21</v>
      </c>
      <c r="D849" t="s">
        <v>36</v>
      </c>
      <c r="E849" t="s">
        <v>778</v>
      </c>
      <c r="F849" t="s">
        <v>777</v>
      </c>
      <c r="G849" t="s">
        <v>81</v>
      </c>
      <c r="H849" t="s">
        <v>110</v>
      </c>
      <c r="I849" s="1">
        <v>683</v>
      </c>
      <c r="J849" s="1">
        <v>2</v>
      </c>
      <c r="K849">
        <v>846</v>
      </c>
      <c r="L849" t="s">
        <v>25</v>
      </c>
      <c r="M849" s="2">
        <f>+Table3[[#This Row],[CHW]]/Table3[[#This Row],[Count of Airbill Number]]</f>
        <v>341.5</v>
      </c>
    </row>
    <row r="850" spans="2:13">
      <c r="B850" t="s">
        <v>28</v>
      </c>
      <c r="C850" t="s">
        <v>21</v>
      </c>
      <c r="D850" t="s">
        <v>36</v>
      </c>
      <c r="E850" t="s">
        <v>778</v>
      </c>
      <c r="F850" t="s">
        <v>778</v>
      </c>
      <c r="G850" t="s">
        <v>62</v>
      </c>
      <c r="H850" t="s">
        <v>150</v>
      </c>
      <c r="I850" s="1">
        <v>682.6</v>
      </c>
      <c r="J850" s="1">
        <v>7</v>
      </c>
      <c r="K850">
        <v>847</v>
      </c>
      <c r="L850" t="s">
        <v>25</v>
      </c>
      <c r="M850" s="2">
        <f>+Table3[[#This Row],[CHW]]/Table3[[#This Row],[Count of Airbill Number]]</f>
        <v>97.51428571428572</v>
      </c>
    </row>
    <row r="851" spans="2:13">
      <c r="B851" t="s">
        <v>35</v>
      </c>
      <c r="C851" t="s">
        <v>21</v>
      </c>
      <c r="D851" t="s">
        <v>36</v>
      </c>
      <c r="E851" t="s">
        <v>778</v>
      </c>
      <c r="F851" t="s">
        <v>777</v>
      </c>
      <c r="G851" t="s">
        <v>112</v>
      </c>
      <c r="H851" t="s">
        <v>27</v>
      </c>
      <c r="I851" s="1">
        <v>680</v>
      </c>
      <c r="J851" s="1">
        <v>2</v>
      </c>
      <c r="K851">
        <v>848</v>
      </c>
      <c r="L851" t="s">
        <v>25</v>
      </c>
      <c r="M851" s="2">
        <f>+Table3[[#This Row],[CHW]]/Table3[[#This Row],[Count of Airbill Number]]</f>
        <v>340</v>
      </c>
    </row>
    <row r="852" spans="2:13">
      <c r="B852" t="s">
        <v>35</v>
      </c>
      <c r="C852" t="s">
        <v>21</v>
      </c>
      <c r="D852" t="s">
        <v>36</v>
      </c>
      <c r="E852" t="s">
        <v>776</v>
      </c>
      <c r="F852" t="s">
        <v>777</v>
      </c>
      <c r="G852" t="s">
        <v>24</v>
      </c>
      <c r="H852" t="s">
        <v>181</v>
      </c>
      <c r="I852" s="1">
        <v>678.63636299999996</v>
      </c>
      <c r="J852" s="1">
        <v>1</v>
      </c>
      <c r="K852">
        <v>849</v>
      </c>
      <c r="L852" t="s">
        <v>25</v>
      </c>
      <c r="M852" s="2">
        <f>+Table3[[#This Row],[CHW]]/Table3[[#This Row],[Count of Airbill Number]]</f>
        <v>678.63636299999996</v>
      </c>
    </row>
    <row r="853" spans="2:13">
      <c r="B853" t="s">
        <v>28</v>
      </c>
      <c r="C853" t="s">
        <v>21</v>
      </c>
      <c r="D853" t="s">
        <v>36</v>
      </c>
      <c r="E853" t="s">
        <v>776</v>
      </c>
      <c r="F853" t="s">
        <v>778</v>
      </c>
      <c r="G853" t="s">
        <v>45</v>
      </c>
      <c r="H853" t="s">
        <v>109</v>
      </c>
      <c r="I853" s="1">
        <v>678.44544900000005</v>
      </c>
      <c r="J853" s="1">
        <v>23</v>
      </c>
      <c r="K853">
        <v>850</v>
      </c>
      <c r="L853" t="s">
        <v>25</v>
      </c>
      <c r="M853" s="2">
        <f>+Table3[[#This Row],[CHW]]/Table3[[#This Row],[Count of Airbill Number]]</f>
        <v>29.497628217391306</v>
      </c>
    </row>
    <row r="854" spans="2:13">
      <c r="B854" t="s">
        <v>28</v>
      </c>
      <c r="C854" t="s">
        <v>21</v>
      </c>
      <c r="D854" t="s">
        <v>36</v>
      </c>
      <c r="E854" t="s">
        <v>778</v>
      </c>
      <c r="F854" t="s">
        <v>778</v>
      </c>
      <c r="G854" t="s">
        <v>86</v>
      </c>
      <c r="H854" t="s">
        <v>155</v>
      </c>
      <c r="I854" s="1">
        <v>678.2</v>
      </c>
      <c r="J854" s="1">
        <v>50</v>
      </c>
      <c r="K854">
        <v>851</v>
      </c>
      <c r="L854" t="s">
        <v>25</v>
      </c>
      <c r="M854" s="2">
        <f>+Table3[[#This Row],[CHW]]/Table3[[#This Row],[Count of Airbill Number]]</f>
        <v>13.564</v>
      </c>
    </row>
    <row r="855" spans="2:13">
      <c r="B855" t="s">
        <v>35</v>
      </c>
      <c r="C855" t="s">
        <v>21</v>
      </c>
      <c r="D855" t="s">
        <v>36</v>
      </c>
      <c r="E855" t="s">
        <v>777</v>
      </c>
      <c r="F855" t="s">
        <v>777</v>
      </c>
      <c r="G855" t="s">
        <v>110</v>
      </c>
      <c r="H855" t="s">
        <v>181</v>
      </c>
      <c r="I855" s="1">
        <v>678</v>
      </c>
      <c r="J855" s="1">
        <v>1</v>
      </c>
      <c r="K855">
        <v>852</v>
      </c>
      <c r="L855" t="s">
        <v>25</v>
      </c>
      <c r="M855" s="2">
        <f>+Table3[[#This Row],[CHW]]/Table3[[#This Row],[Count of Airbill Number]]</f>
        <v>678</v>
      </c>
    </row>
    <row r="856" spans="2:13">
      <c r="B856" t="s">
        <v>28</v>
      </c>
      <c r="C856" t="s">
        <v>21</v>
      </c>
      <c r="D856" t="s">
        <v>36</v>
      </c>
      <c r="E856" t="s">
        <v>776</v>
      </c>
      <c r="F856" t="s">
        <v>777</v>
      </c>
      <c r="G856" t="s">
        <v>57</v>
      </c>
      <c r="H856" t="s">
        <v>114</v>
      </c>
      <c r="I856" s="1">
        <v>673.2</v>
      </c>
      <c r="J856" s="1">
        <v>1</v>
      </c>
      <c r="K856">
        <v>853</v>
      </c>
      <c r="L856" t="s">
        <v>25</v>
      </c>
      <c r="M856" s="2">
        <f>+Table3[[#This Row],[CHW]]/Table3[[#This Row],[Count of Airbill Number]]</f>
        <v>673.2</v>
      </c>
    </row>
    <row r="857" spans="2:13">
      <c r="B857" t="s">
        <v>28</v>
      </c>
      <c r="C857" t="s">
        <v>21</v>
      </c>
      <c r="D857" t="s">
        <v>22</v>
      </c>
      <c r="E857" t="s">
        <v>778</v>
      </c>
      <c r="F857" t="s">
        <v>778</v>
      </c>
      <c r="G857" t="s">
        <v>150</v>
      </c>
      <c r="H857" t="s">
        <v>113</v>
      </c>
      <c r="I857" s="1">
        <v>672.37272699999994</v>
      </c>
      <c r="J857" s="1">
        <v>5</v>
      </c>
      <c r="K857">
        <v>854</v>
      </c>
      <c r="L857" t="s">
        <v>25</v>
      </c>
      <c r="M857" s="2">
        <f>+Table3[[#This Row],[CHW]]/Table3[[#This Row],[Count of Airbill Number]]</f>
        <v>134.47454539999998</v>
      </c>
    </row>
    <row r="858" spans="2:13">
      <c r="B858" t="s">
        <v>28</v>
      </c>
      <c r="C858" t="s">
        <v>21</v>
      </c>
      <c r="D858" t="s">
        <v>36</v>
      </c>
      <c r="E858" t="s">
        <v>778</v>
      </c>
      <c r="F858" t="s">
        <v>776</v>
      </c>
      <c r="G858" t="s">
        <v>51</v>
      </c>
      <c r="H858" t="s">
        <v>32</v>
      </c>
      <c r="I858" s="1">
        <v>669.54545399999995</v>
      </c>
      <c r="J858" s="1">
        <v>1</v>
      </c>
      <c r="K858">
        <v>855</v>
      </c>
      <c r="L858" t="s">
        <v>25</v>
      </c>
      <c r="M858" s="2">
        <f>+Table3[[#This Row],[CHW]]/Table3[[#This Row],[Count of Airbill Number]]</f>
        <v>669.54545399999995</v>
      </c>
    </row>
    <row r="859" spans="2:13">
      <c r="B859" t="s">
        <v>28</v>
      </c>
      <c r="C859" t="s">
        <v>21</v>
      </c>
      <c r="D859" t="s">
        <v>22</v>
      </c>
      <c r="E859" t="s">
        <v>776</v>
      </c>
      <c r="F859" t="s">
        <v>776</v>
      </c>
      <c r="G859" t="s">
        <v>45</v>
      </c>
      <c r="H859" t="s">
        <v>88</v>
      </c>
      <c r="I859" s="1">
        <v>667.72725900000012</v>
      </c>
      <c r="J859" s="1">
        <v>27</v>
      </c>
      <c r="K859">
        <v>856</v>
      </c>
      <c r="L859" t="s">
        <v>25</v>
      </c>
      <c r="M859" s="2">
        <f>+Table3[[#This Row],[CHW]]/Table3[[#This Row],[Count of Airbill Number]]</f>
        <v>24.730639222222226</v>
      </c>
    </row>
    <row r="860" spans="2:13">
      <c r="B860" t="s">
        <v>30</v>
      </c>
      <c r="C860" t="s">
        <v>21</v>
      </c>
      <c r="D860" t="s">
        <v>36</v>
      </c>
      <c r="E860" t="s">
        <v>776</v>
      </c>
      <c r="F860" t="s">
        <v>777</v>
      </c>
      <c r="G860" t="s">
        <v>37</v>
      </c>
      <c r="H860" t="s">
        <v>106</v>
      </c>
      <c r="I860" s="1">
        <v>666.2</v>
      </c>
      <c r="J860" s="1">
        <v>20</v>
      </c>
      <c r="K860">
        <v>857</v>
      </c>
      <c r="L860" t="s">
        <v>25</v>
      </c>
      <c r="M860" s="2">
        <f>+Table3[[#This Row],[CHW]]/Table3[[#This Row],[Count of Airbill Number]]</f>
        <v>33.31</v>
      </c>
    </row>
    <row r="861" spans="2:13">
      <c r="B861" t="s">
        <v>30</v>
      </c>
      <c r="C861" t="s">
        <v>21</v>
      </c>
      <c r="D861" t="s">
        <v>22</v>
      </c>
      <c r="E861" t="s">
        <v>776</v>
      </c>
      <c r="F861" t="s">
        <v>776</v>
      </c>
      <c r="G861" t="s">
        <v>48</v>
      </c>
      <c r="H861" t="s">
        <v>108</v>
      </c>
      <c r="I861" s="1">
        <v>665.17269599999997</v>
      </c>
      <c r="J861" s="1">
        <v>59</v>
      </c>
      <c r="K861">
        <v>858</v>
      </c>
      <c r="L861" t="s">
        <v>25</v>
      </c>
      <c r="M861" s="2">
        <f>+Table3[[#This Row],[CHW]]/Table3[[#This Row],[Count of Airbill Number]]</f>
        <v>11.274113491525423</v>
      </c>
    </row>
    <row r="862" spans="2:13">
      <c r="B862" t="s">
        <v>35</v>
      </c>
      <c r="C862" t="s">
        <v>21</v>
      </c>
      <c r="D862" t="s">
        <v>22</v>
      </c>
      <c r="E862" t="s">
        <v>776</v>
      </c>
      <c r="F862" t="s">
        <v>776</v>
      </c>
      <c r="G862" t="s">
        <v>45</v>
      </c>
      <c r="H862" t="s">
        <v>49</v>
      </c>
      <c r="I862" s="1">
        <v>663.63632799999993</v>
      </c>
      <c r="J862" s="1">
        <v>63</v>
      </c>
      <c r="K862">
        <v>859</v>
      </c>
      <c r="L862" t="s">
        <v>25</v>
      </c>
      <c r="M862" s="2">
        <f>+Table3[[#This Row],[CHW]]/Table3[[#This Row],[Count of Airbill Number]]</f>
        <v>10.533909968253967</v>
      </c>
    </row>
    <row r="863" spans="2:13">
      <c r="B863" t="s">
        <v>20</v>
      </c>
      <c r="C863" t="s">
        <v>21</v>
      </c>
      <c r="D863" t="s">
        <v>22</v>
      </c>
      <c r="E863" t="s">
        <v>776</v>
      </c>
      <c r="F863" t="s">
        <v>776</v>
      </c>
      <c r="G863" t="s">
        <v>76</v>
      </c>
      <c r="H863" t="s">
        <v>84</v>
      </c>
      <c r="I863" s="1">
        <v>662.27272299999993</v>
      </c>
      <c r="J863" s="1">
        <v>10</v>
      </c>
      <c r="K863">
        <v>860</v>
      </c>
      <c r="L863" t="s">
        <v>25</v>
      </c>
      <c r="M863" s="2">
        <f>+Table3[[#This Row],[CHW]]/Table3[[#This Row],[Count of Airbill Number]]</f>
        <v>66.227272299999996</v>
      </c>
    </row>
    <row r="864" spans="2:13">
      <c r="B864" t="s">
        <v>20</v>
      </c>
      <c r="C864" t="s">
        <v>21</v>
      </c>
      <c r="D864" t="s">
        <v>22</v>
      </c>
      <c r="E864" t="s">
        <v>776</v>
      </c>
      <c r="F864" t="s">
        <v>776</v>
      </c>
      <c r="G864" t="s">
        <v>37</v>
      </c>
      <c r="H864" t="s">
        <v>33</v>
      </c>
      <c r="I864" s="1">
        <v>661.72725600000001</v>
      </c>
      <c r="J864" s="1">
        <v>36</v>
      </c>
      <c r="K864">
        <v>861</v>
      </c>
      <c r="L864" t="s">
        <v>25</v>
      </c>
      <c r="M864" s="2">
        <f>+Table3[[#This Row],[CHW]]/Table3[[#This Row],[Count of Airbill Number]]</f>
        <v>18.381312666666666</v>
      </c>
    </row>
    <row r="865" spans="2:13">
      <c r="B865" t="s">
        <v>35</v>
      </c>
      <c r="C865" t="s">
        <v>21</v>
      </c>
      <c r="D865" t="s">
        <v>22</v>
      </c>
      <c r="E865" t="s">
        <v>776</v>
      </c>
      <c r="F865" t="s">
        <v>776</v>
      </c>
      <c r="G865" t="s">
        <v>80</v>
      </c>
      <c r="H865" t="s">
        <v>88</v>
      </c>
      <c r="I865" s="1">
        <v>658.72726299999988</v>
      </c>
      <c r="J865" s="1">
        <v>23</v>
      </c>
      <c r="K865">
        <v>862</v>
      </c>
      <c r="L865" t="s">
        <v>25</v>
      </c>
      <c r="M865" s="2">
        <f>+Table3[[#This Row],[CHW]]/Table3[[#This Row],[Count of Airbill Number]]</f>
        <v>28.640315782608692</v>
      </c>
    </row>
    <row r="866" spans="2:13">
      <c r="B866" t="s">
        <v>28</v>
      </c>
      <c r="C866" t="s">
        <v>21</v>
      </c>
      <c r="D866" t="s">
        <v>22</v>
      </c>
      <c r="E866" t="s">
        <v>778</v>
      </c>
      <c r="F866" t="s">
        <v>778</v>
      </c>
      <c r="G866" t="s">
        <v>51</v>
      </c>
      <c r="H866" t="s">
        <v>153</v>
      </c>
      <c r="I866" s="1">
        <v>658.5</v>
      </c>
      <c r="J866" s="1">
        <v>52</v>
      </c>
      <c r="K866">
        <v>863</v>
      </c>
      <c r="L866" t="s">
        <v>25</v>
      </c>
      <c r="M866" s="2">
        <f>+Table3[[#This Row],[CHW]]/Table3[[#This Row],[Count of Airbill Number]]</f>
        <v>12.663461538461538</v>
      </c>
    </row>
    <row r="867" spans="2:13">
      <c r="B867" t="s">
        <v>28</v>
      </c>
      <c r="C867" t="s">
        <v>21</v>
      </c>
      <c r="D867" t="s">
        <v>36</v>
      </c>
      <c r="E867" t="s">
        <v>777</v>
      </c>
      <c r="F867" t="s">
        <v>778</v>
      </c>
      <c r="G867" t="s">
        <v>114</v>
      </c>
      <c r="H867" t="s">
        <v>86</v>
      </c>
      <c r="I867" s="1">
        <v>656.81818099999998</v>
      </c>
      <c r="J867" s="1">
        <v>1</v>
      </c>
      <c r="K867">
        <v>864</v>
      </c>
      <c r="L867" t="s">
        <v>25</v>
      </c>
      <c r="M867" s="2">
        <f>+Table3[[#This Row],[CHW]]/Table3[[#This Row],[Count of Airbill Number]]</f>
        <v>656.81818099999998</v>
      </c>
    </row>
    <row r="868" spans="2:13">
      <c r="B868" t="s">
        <v>35</v>
      </c>
      <c r="C868" t="s">
        <v>21</v>
      </c>
      <c r="D868" t="s">
        <v>36</v>
      </c>
      <c r="E868" t="s">
        <v>777</v>
      </c>
      <c r="F868" t="s">
        <v>777</v>
      </c>
      <c r="G868" t="s">
        <v>38</v>
      </c>
      <c r="H868" t="s">
        <v>27</v>
      </c>
      <c r="I868" s="1">
        <v>656.8</v>
      </c>
      <c r="J868" s="1">
        <v>1</v>
      </c>
      <c r="K868">
        <v>865</v>
      </c>
      <c r="L868" t="s">
        <v>25</v>
      </c>
      <c r="M868" s="2">
        <f>+Table3[[#This Row],[CHW]]/Table3[[#This Row],[Count of Airbill Number]]</f>
        <v>656.8</v>
      </c>
    </row>
    <row r="869" spans="2:13">
      <c r="B869" t="s">
        <v>20</v>
      </c>
      <c r="C869" t="s">
        <v>21</v>
      </c>
      <c r="D869" t="s">
        <v>22</v>
      </c>
      <c r="E869" t="s">
        <v>776</v>
      </c>
      <c r="F869" t="s">
        <v>776</v>
      </c>
      <c r="G869" t="s">
        <v>23</v>
      </c>
      <c r="H869" t="s">
        <v>158</v>
      </c>
      <c r="I869" s="1">
        <v>654.54543400000011</v>
      </c>
      <c r="J869" s="1">
        <v>41</v>
      </c>
      <c r="K869">
        <v>866</v>
      </c>
      <c r="L869" t="s">
        <v>25</v>
      </c>
      <c r="M869" s="2">
        <f>+Table3[[#This Row],[CHW]]/Table3[[#This Row],[Count of Airbill Number]]</f>
        <v>15.964522780487808</v>
      </c>
    </row>
    <row r="870" spans="2:13">
      <c r="B870" t="s">
        <v>415</v>
      </c>
      <c r="C870" t="s">
        <v>21</v>
      </c>
      <c r="D870" t="s">
        <v>22</v>
      </c>
      <c r="E870" t="s">
        <v>777</v>
      </c>
      <c r="F870" t="s">
        <v>778</v>
      </c>
      <c r="G870" t="s">
        <v>110</v>
      </c>
      <c r="H870" t="s">
        <v>51</v>
      </c>
      <c r="I870" s="1">
        <v>650</v>
      </c>
      <c r="J870" s="1">
        <v>1</v>
      </c>
      <c r="K870">
        <v>867</v>
      </c>
      <c r="L870" t="s">
        <v>25</v>
      </c>
      <c r="M870" s="2">
        <f>+Table3[[#This Row],[CHW]]/Table3[[#This Row],[Count of Airbill Number]]</f>
        <v>650</v>
      </c>
    </row>
    <row r="871" spans="2:13">
      <c r="B871" t="s">
        <v>20</v>
      </c>
      <c r="C871" t="s">
        <v>21</v>
      </c>
      <c r="D871" t="s">
        <v>22</v>
      </c>
      <c r="E871" t="s">
        <v>776</v>
      </c>
      <c r="F871" t="s">
        <v>776</v>
      </c>
      <c r="G871" t="s">
        <v>39</v>
      </c>
      <c r="H871" t="s">
        <v>32</v>
      </c>
      <c r="I871" s="1">
        <v>649.63634799999977</v>
      </c>
      <c r="J871" s="1">
        <v>43</v>
      </c>
      <c r="K871">
        <v>868</v>
      </c>
      <c r="L871" t="s">
        <v>25</v>
      </c>
      <c r="M871" s="2">
        <f>+Table3[[#This Row],[CHW]]/Table3[[#This Row],[Count of Airbill Number]]</f>
        <v>15.107822046511622</v>
      </c>
    </row>
    <row r="872" spans="2:13">
      <c r="B872" t="s">
        <v>20</v>
      </c>
      <c r="C872" t="s">
        <v>21</v>
      </c>
      <c r="D872" t="s">
        <v>22</v>
      </c>
      <c r="E872" t="s">
        <v>776</v>
      </c>
      <c r="F872" t="s">
        <v>776</v>
      </c>
      <c r="G872" t="s">
        <v>148</v>
      </c>
      <c r="H872" t="s">
        <v>23</v>
      </c>
      <c r="I872" s="1">
        <v>645.45451300000025</v>
      </c>
      <c r="J872" s="1">
        <v>59</v>
      </c>
      <c r="K872">
        <v>869</v>
      </c>
      <c r="L872" t="s">
        <v>25</v>
      </c>
      <c r="M872" s="2">
        <f>+Table3[[#This Row],[CHW]]/Table3[[#This Row],[Count of Airbill Number]]</f>
        <v>10.939907000000003</v>
      </c>
    </row>
    <row r="873" spans="2:13">
      <c r="B873" t="s">
        <v>28</v>
      </c>
      <c r="C873" t="s">
        <v>21</v>
      </c>
      <c r="D873" t="s">
        <v>22</v>
      </c>
      <c r="E873" t="s">
        <v>778</v>
      </c>
      <c r="F873" t="s">
        <v>776</v>
      </c>
      <c r="G873" t="s">
        <v>150</v>
      </c>
      <c r="H873" t="s">
        <v>116</v>
      </c>
      <c r="I873" s="1">
        <v>644.96363599999995</v>
      </c>
      <c r="J873" s="1">
        <v>37</v>
      </c>
      <c r="K873">
        <v>870</v>
      </c>
      <c r="L873" t="s">
        <v>25</v>
      </c>
      <c r="M873" s="2">
        <f>+Table3[[#This Row],[CHW]]/Table3[[#This Row],[Count of Airbill Number]]</f>
        <v>17.431449621621621</v>
      </c>
    </row>
    <row r="874" spans="2:13">
      <c r="B874" t="s">
        <v>20</v>
      </c>
      <c r="C874" t="s">
        <v>21</v>
      </c>
      <c r="D874" t="s">
        <v>22</v>
      </c>
      <c r="E874" t="s">
        <v>776</v>
      </c>
      <c r="F874" t="s">
        <v>776</v>
      </c>
      <c r="G874" t="s">
        <v>76</v>
      </c>
      <c r="H874" t="s">
        <v>170</v>
      </c>
      <c r="I874" s="1">
        <v>644.54543499999977</v>
      </c>
      <c r="J874" s="1">
        <v>34</v>
      </c>
      <c r="K874">
        <v>871</v>
      </c>
      <c r="L874" t="s">
        <v>25</v>
      </c>
      <c r="M874" s="2">
        <f>+Table3[[#This Row],[CHW]]/Table3[[#This Row],[Count of Airbill Number]]</f>
        <v>18.957218676470582</v>
      </c>
    </row>
    <row r="875" spans="2:13">
      <c r="B875" t="s">
        <v>20</v>
      </c>
      <c r="C875" t="s">
        <v>21</v>
      </c>
      <c r="D875" t="s">
        <v>22</v>
      </c>
      <c r="E875" t="s">
        <v>776</v>
      </c>
      <c r="F875" t="s">
        <v>776</v>
      </c>
      <c r="G875" t="s">
        <v>23</v>
      </c>
      <c r="H875" t="s">
        <v>178</v>
      </c>
      <c r="I875" s="1">
        <v>643.6363520000001</v>
      </c>
      <c r="J875" s="1">
        <v>27</v>
      </c>
      <c r="K875">
        <v>872</v>
      </c>
      <c r="L875" t="s">
        <v>25</v>
      </c>
      <c r="M875" s="2">
        <f>+Table3[[#This Row],[CHW]]/Table3[[#This Row],[Count of Airbill Number]]</f>
        <v>23.838383407407409</v>
      </c>
    </row>
    <row r="876" spans="2:13">
      <c r="B876" t="s">
        <v>20</v>
      </c>
      <c r="C876" t="s">
        <v>21</v>
      </c>
      <c r="D876" t="s">
        <v>22</v>
      </c>
      <c r="E876" t="s">
        <v>776</v>
      </c>
      <c r="F876" t="s">
        <v>776</v>
      </c>
      <c r="G876" t="s">
        <v>50</v>
      </c>
      <c r="H876" t="s">
        <v>76</v>
      </c>
      <c r="I876" s="1">
        <v>642.27270799999985</v>
      </c>
      <c r="J876" s="1">
        <v>44</v>
      </c>
      <c r="K876">
        <v>873</v>
      </c>
      <c r="L876" t="s">
        <v>25</v>
      </c>
      <c r="M876" s="2">
        <f>+Table3[[#This Row],[CHW]]/Table3[[#This Row],[Count of Airbill Number]]</f>
        <v>14.597106999999996</v>
      </c>
    </row>
    <row r="877" spans="2:13">
      <c r="B877" t="s">
        <v>20</v>
      </c>
      <c r="C877" t="s">
        <v>21</v>
      </c>
      <c r="D877" t="s">
        <v>22</v>
      </c>
      <c r="E877" t="s">
        <v>778</v>
      </c>
      <c r="F877" t="s">
        <v>778</v>
      </c>
      <c r="G877" t="s">
        <v>109</v>
      </c>
      <c r="H877" t="s">
        <v>51</v>
      </c>
      <c r="I877" s="1">
        <v>641.70000000000005</v>
      </c>
      <c r="J877" s="1">
        <v>4</v>
      </c>
      <c r="K877">
        <v>874</v>
      </c>
      <c r="L877" t="s">
        <v>25</v>
      </c>
      <c r="M877" s="2">
        <f>+Table3[[#This Row],[CHW]]/Table3[[#This Row],[Count of Airbill Number]]</f>
        <v>160.42500000000001</v>
      </c>
    </row>
    <row r="878" spans="2:13">
      <c r="B878" t="s">
        <v>20</v>
      </c>
      <c r="C878" t="s">
        <v>21</v>
      </c>
      <c r="D878" t="s">
        <v>22</v>
      </c>
      <c r="E878" t="s">
        <v>776</v>
      </c>
      <c r="F878" t="s">
        <v>776</v>
      </c>
      <c r="G878" t="s">
        <v>48</v>
      </c>
      <c r="H878" t="s">
        <v>69</v>
      </c>
      <c r="I878" s="1">
        <v>641.36362800000006</v>
      </c>
      <c r="J878" s="1">
        <v>21</v>
      </c>
      <c r="K878">
        <v>875</v>
      </c>
      <c r="L878" t="s">
        <v>25</v>
      </c>
      <c r="M878" s="2">
        <f>+Table3[[#This Row],[CHW]]/Table3[[#This Row],[Count of Airbill Number]]</f>
        <v>30.541125142857148</v>
      </c>
    </row>
    <row r="879" spans="2:13">
      <c r="B879" t="s">
        <v>20</v>
      </c>
      <c r="C879" t="s">
        <v>21</v>
      </c>
      <c r="D879" t="s">
        <v>22</v>
      </c>
      <c r="E879" t="s">
        <v>776</v>
      </c>
      <c r="F879" t="s">
        <v>776</v>
      </c>
      <c r="G879" t="s">
        <v>78</v>
      </c>
      <c r="H879" t="s">
        <v>31</v>
      </c>
      <c r="I879" s="1">
        <v>640.90906999999947</v>
      </c>
      <c r="J879" s="1">
        <v>46</v>
      </c>
      <c r="K879">
        <v>876</v>
      </c>
      <c r="L879" t="s">
        <v>25</v>
      </c>
      <c r="M879" s="2">
        <f>+Table3[[#This Row],[CHW]]/Table3[[#This Row],[Count of Airbill Number]]</f>
        <v>13.932805869565206</v>
      </c>
    </row>
    <row r="880" spans="2:13">
      <c r="B880" t="s">
        <v>20</v>
      </c>
      <c r="C880" t="s">
        <v>21</v>
      </c>
      <c r="D880" t="s">
        <v>22</v>
      </c>
      <c r="E880" t="s">
        <v>777</v>
      </c>
      <c r="F880" t="s">
        <v>776</v>
      </c>
      <c r="G880" t="s">
        <v>38</v>
      </c>
      <c r="H880" t="s">
        <v>447</v>
      </c>
      <c r="I880" s="1">
        <v>640.45454500000005</v>
      </c>
      <c r="J880" s="1">
        <v>1</v>
      </c>
      <c r="K880">
        <v>877</v>
      </c>
      <c r="L880" t="s">
        <v>25</v>
      </c>
      <c r="M880" s="2">
        <f>+Table3[[#This Row],[CHW]]/Table3[[#This Row],[Count of Airbill Number]]</f>
        <v>640.45454500000005</v>
      </c>
    </row>
    <row r="881" spans="2:13">
      <c r="B881" t="s">
        <v>20</v>
      </c>
      <c r="C881" t="s">
        <v>21</v>
      </c>
      <c r="D881" t="s">
        <v>22</v>
      </c>
      <c r="E881" t="s">
        <v>776</v>
      </c>
      <c r="F881" t="s">
        <v>776</v>
      </c>
      <c r="G881" t="s">
        <v>48</v>
      </c>
      <c r="H881" t="s">
        <v>138</v>
      </c>
      <c r="I881" s="1">
        <v>638.63634700000046</v>
      </c>
      <c r="J881" s="1">
        <v>66</v>
      </c>
      <c r="K881">
        <v>878</v>
      </c>
      <c r="L881" t="s">
        <v>25</v>
      </c>
      <c r="M881" s="2">
        <f>+Table3[[#This Row],[CHW]]/Table3[[#This Row],[Count of Airbill Number]]</f>
        <v>9.6763082878787952</v>
      </c>
    </row>
    <row r="882" spans="2:13">
      <c r="B882" t="s">
        <v>28</v>
      </c>
      <c r="C882" t="s">
        <v>21</v>
      </c>
      <c r="D882" t="s">
        <v>22</v>
      </c>
      <c r="E882" t="s">
        <v>778</v>
      </c>
      <c r="F882" t="s">
        <v>778</v>
      </c>
      <c r="G882" t="s">
        <v>86</v>
      </c>
      <c r="H882" t="s">
        <v>150</v>
      </c>
      <c r="I882" s="1">
        <v>635.5</v>
      </c>
      <c r="J882" s="1">
        <v>14</v>
      </c>
      <c r="K882">
        <v>879</v>
      </c>
      <c r="L882" t="s">
        <v>25</v>
      </c>
      <c r="M882" s="2">
        <f>+Table3[[#This Row],[CHW]]/Table3[[#This Row],[Count of Airbill Number]]</f>
        <v>45.392857142857146</v>
      </c>
    </row>
    <row r="883" spans="2:13">
      <c r="B883" t="s">
        <v>20</v>
      </c>
      <c r="C883" t="s">
        <v>21</v>
      </c>
      <c r="D883" t="s">
        <v>22</v>
      </c>
      <c r="E883" t="s">
        <v>776</v>
      </c>
      <c r="F883" t="s">
        <v>776</v>
      </c>
      <c r="G883" t="s">
        <v>63</v>
      </c>
      <c r="H883" t="s">
        <v>76</v>
      </c>
      <c r="I883" s="1">
        <v>635.45448100000033</v>
      </c>
      <c r="J883" s="1">
        <v>119</v>
      </c>
      <c r="K883">
        <v>880</v>
      </c>
      <c r="L883" t="s">
        <v>25</v>
      </c>
      <c r="M883" s="2">
        <f>+Table3[[#This Row],[CHW]]/Table3[[#This Row],[Count of Airbill Number]]</f>
        <v>5.3399536218487427</v>
      </c>
    </row>
    <row r="884" spans="2:13">
      <c r="B884" t="s">
        <v>20</v>
      </c>
      <c r="C884" t="s">
        <v>21</v>
      </c>
      <c r="D884" t="s">
        <v>22</v>
      </c>
      <c r="E884" t="s">
        <v>778</v>
      </c>
      <c r="F884" t="s">
        <v>778</v>
      </c>
      <c r="G884" t="s">
        <v>109</v>
      </c>
      <c r="H884" t="s">
        <v>226</v>
      </c>
      <c r="I884" s="1">
        <v>635.1</v>
      </c>
      <c r="J884" s="1">
        <v>8</v>
      </c>
      <c r="K884">
        <v>881</v>
      </c>
      <c r="L884" t="s">
        <v>25</v>
      </c>
      <c r="M884" s="2">
        <f>+Table3[[#This Row],[CHW]]/Table3[[#This Row],[Count of Airbill Number]]</f>
        <v>79.387500000000003</v>
      </c>
    </row>
    <row r="885" spans="2:13">
      <c r="B885" t="s">
        <v>20</v>
      </c>
      <c r="C885" t="s">
        <v>21</v>
      </c>
      <c r="D885" t="s">
        <v>22</v>
      </c>
      <c r="E885" t="s">
        <v>776</v>
      </c>
      <c r="F885" t="s">
        <v>776</v>
      </c>
      <c r="G885" t="s">
        <v>76</v>
      </c>
      <c r="H885" t="s">
        <v>63</v>
      </c>
      <c r="I885" s="1">
        <v>633.63634500000035</v>
      </c>
      <c r="J885" s="1">
        <v>59</v>
      </c>
      <c r="K885">
        <v>882</v>
      </c>
      <c r="L885" t="s">
        <v>25</v>
      </c>
      <c r="M885" s="2">
        <f>+Table3[[#This Row],[CHW]]/Table3[[#This Row],[Count of Airbill Number]]</f>
        <v>10.739599067796616</v>
      </c>
    </row>
    <row r="886" spans="2:13">
      <c r="B886" t="s">
        <v>35</v>
      </c>
      <c r="C886" t="s">
        <v>21</v>
      </c>
      <c r="D886" t="s">
        <v>36</v>
      </c>
      <c r="E886" t="s">
        <v>776</v>
      </c>
      <c r="F886" t="s">
        <v>778</v>
      </c>
      <c r="G886" t="s">
        <v>37</v>
      </c>
      <c r="H886" t="s">
        <v>113</v>
      </c>
      <c r="I886" s="1">
        <v>632.5</v>
      </c>
      <c r="J886" s="1">
        <v>3</v>
      </c>
      <c r="K886">
        <v>883</v>
      </c>
      <c r="L886" t="s">
        <v>25</v>
      </c>
      <c r="M886" s="2">
        <f>+Table3[[#This Row],[CHW]]/Table3[[#This Row],[Count of Airbill Number]]</f>
        <v>210.83333333333334</v>
      </c>
    </row>
    <row r="887" spans="2:13">
      <c r="B887" t="s">
        <v>30</v>
      </c>
      <c r="C887" t="s">
        <v>21</v>
      </c>
      <c r="D887" t="s">
        <v>22</v>
      </c>
      <c r="E887" t="s">
        <v>776</v>
      </c>
      <c r="F887" t="s">
        <v>776</v>
      </c>
      <c r="G887" t="s">
        <v>39</v>
      </c>
      <c r="H887" t="s">
        <v>48</v>
      </c>
      <c r="I887" s="1">
        <v>631.81814499999984</v>
      </c>
      <c r="J887" s="1">
        <v>99</v>
      </c>
      <c r="K887">
        <v>884</v>
      </c>
      <c r="L887" t="s">
        <v>25</v>
      </c>
      <c r="M887" s="2">
        <f>+Table3[[#This Row],[CHW]]/Table3[[#This Row],[Count of Airbill Number]]</f>
        <v>6.3820014646464633</v>
      </c>
    </row>
    <row r="888" spans="2:13">
      <c r="B888" t="s">
        <v>20</v>
      </c>
      <c r="C888" t="s">
        <v>21</v>
      </c>
      <c r="D888" t="s">
        <v>22</v>
      </c>
      <c r="E888" t="s">
        <v>776</v>
      </c>
      <c r="F888" t="s">
        <v>776</v>
      </c>
      <c r="G888" t="s">
        <v>47</v>
      </c>
      <c r="H888" t="s">
        <v>53</v>
      </c>
      <c r="I888" s="1">
        <v>629.5454400000001</v>
      </c>
      <c r="J888" s="1">
        <v>28</v>
      </c>
      <c r="K888">
        <v>885</v>
      </c>
      <c r="L888" t="s">
        <v>25</v>
      </c>
      <c r="M888" s="2">
        <f>+Table3[[#This Row],[CHW]]/Table3[[#This Row],[Count of Airbill Number]]</f>
        <v>22.483765714285717</v>
      </c>
    </row>
    <row r="889" spans="2:13">
      <c r="B889" t="s">
        <v>35</v>
      </c>
      <c r="C889" t="s">
        <v>21</v>
      </c>
      <c r="D889" t="s">
        <v>22</v>
      </c>
      <c r="E889" t="s">
        <v>776</v>
      </c>
      <c r="F889" t="s">
        <v>776</v>
      </c>
      <c r="G889" t="s">
        <v>45</v>
      </c>
      <c r="H889" t="s">
        <v>31</v>
      </c>
      <c r="I889" s="1">
        <v>626.36360800000011</v>
      </c>
      <c r="J889" s="1">
        <v>63</v>
      </c>
      <c r="K889">
        <v>886</v>
      </c>
      <c r="L889" t="s">
        <v>25</v>
      </c>
      <c r="M889" s="2">
        <f>+Table3[[#This Row],[CHW]]/Table3[[#This Row],[Count of Airbill Number]]</f>
        <v>9.9422794920634932</v>
      </c>
    </row>
    <row r="890" spans="2:13">
      <c r="B890" t="s">
        <v>20</v>
      </c>
      <c r="C890" t="s">
        <v>21</v>
      </c>
      <c r="D890" t="s">
        <v>22</v>
      </c>
      <c r="E890" t="s">
        <v>776</v>
      </c>
      <c r="F890" t="s">
        <v>776</v>
      </c>
      <c r="G890" t="s">
        <v>93</v>
      </c>
      <c r="H890" t="s">
        <v>43</v>
      </c>
      <c r="I890" s="1">
        <v>625.45446200000117</v>
      </c>
      <c r="J890" s="1">
        <v>183</v>
      </c>
      <c r="K890">
        <v>887</v>
      </c>
      <c r="L890" t="s">
        <v>25</v>
      </c>
      <c r="M890" s="2">
        <f>+Table3[[#This Row],[CHW]]/Table3[[#This Row],[Count of Airbill Number]]</f>
        <v>3.4177839453551977</v>
      </c>
    </row>
    <row r="891" spans="2:13">
      <c r="B891" t="s">
        <v>20</v>
      </c>
      <c r="C891" t="s">
        <v>21</v>
      </c>
      <c r="D891" t="s">
        <v>22</v>
      </c>
      <c r="E891" t="s">
        <v>776</v>
      </c>
      <c r="F891" t="s">
        <v>778</v>
      </c>
      <c r="G891" t="s">
        <v>23</v>
      </c>
      <c r="H891" t="s">
        <v>51</v>
      </c>
      <c r="I891" s="1">
        <v>625</v>
      </c>
      <c r="J891" s="1">
        <v>1</v>
      </c>
      <c r="K891">
        <v>888</v>
      </c>
      <c r="L891" t="s">
        <v>25</v>
      </c>
      <c r="M891" s="2">
        <f>+Table3[[#This Row],[CHW]]/Table3[[#This Row],[Count of Airbill Number]]</f>
        <v>625</v>
      </c>
    </row>
    <row r="892" spans="2:13">
      <c r="B892" t="s">
        <v>20</v>
      </c>
      <c r="C892" t="s">
        <v>21</v>
      </c>
      <c r="D892" t="s">
        <v>22</v>
      </c>
      <c r="E892" t="s">
        <v>776</v>
      </c>
      <c r="F892" t="s">
        <v>776</v>
      </c>
      <c r="G892" t="s">
        <v>111</v>
      </c>
      <c r="H892" t="s">
        <v>48</v>
      </c>
      <c r="I892" s="1">
        <v>624.54540699999984</v>
      </c>
      <c r="J892" s="1">
        <v>109</v>
      </c>
      <c r="K892">
        <v>889</v>
      </c>
      <c r="L892" t="s">
        <v>25</v>
      </c>
      <c r="M892" s="2">
        <f>+Table3[[#This Row],[CHW]]/Table3[[#This Row],[Count of Airbill Number]]</f>
        <v>5.7297743761467874</v>
      </c>
    </row>
    <row r="893" spans="2:13">
      <c r="B893" t="s">
        <v>20</v>
      </c>
      <c r="C893" t="s">
        <v>21</v>
      </c>
      <c r="D893" t="s">
        <v>22</v>
      </c>
      <c r="E893" t="s">
        <v>776</v>
      </c>
      <c r="F893" t="s">
        <v>776</v>
      </c>
      <c r="G893" t="s">
        <v>47</v>
      </c>
      <c r="H893" t="s">
        <v>100</v>
      </c>
      <c r="I893" s="1">
        <v>623.636349</v>
      </c>
      <c r="J893" s="1">
        <v>36</v>
      </c>
      <c r="K893">
        <v>890</v>
      </c>
      <c r="L893" t="s">
        <v>25</v>
      </c>
      <c r="M893" s="2">
        <f>+Table3[[#This Row],[CHW]]/Table3[[#This Row],[Count of Airbill Number]]</f>
        <v>17.323231916666668</v>
      </c>
    </row>
    <row r="894" spans="2:13">
      <c r="B894" t="s">
        <v>28</v>
      </c>
      <c r="C894" t="s">
        <v>21</v>
      </c>
      <c r="D894" t="s">
        <v>36</v>
      </c>
      <c r="E894" t="s">
        <v>776</v>
      </c>
      <c r="F894" t="s">
        <v>777</v>
      </c>
      <c r="G894" t="s">
        <v>289</v>
      </c>
      <c r="H894" t="s">
        <v>121</v>
      </c>
      <c r="I894" s="1">
        <v>621.4</v>
      </c>
      <c r="J894" s="1">
        <v>1</v>
      </c>
      <c r="K894">
        <v>891</v>
      </c>
      <c r="L894" t="s">
        <v>25</v>
      </c>
      <c r="M894" s="2">
        <f>+Table3[[#This Row],[CHW]]/Table3[[#This Row],[Count of Airbill Number]]</f>
        <v>621.4</v>
      </c>
    </row>
    <row r="895" spans="2:13">
      <c r="B895" t="s">
        <v>28</v>
      </c>
      <c r="C895" t="s">
        <v>21</v>
      </c>
      <c r="D895" t="s">
        <v>36</v>
      </c>
      <c r="E895" t="s">
        <v>778</v>
      </c>
      <c r="F895" t="s">
        <v>776</v>
      </c>
      <c r="G895" t="s">
        <v>220</v>
      </c>
      <c r="H895" t="s">
        <v>289</v>
      </c>
      <c r="I895" s="1">
        <v>621.4</v>
      </c>
      <c r="J895" s="1">
        <v>1</v>
      </c>
      <c r="K895">
        <v>892</v>
      </c>
      <c r="L895" t="s">
        <v>25</v>
      </c>
      <c r="M895" s="2">
        <f>+Table3[[#This Row],[CHW]]/Table3[[#This Row],[Count of Airbill Number]]</f>
        <v>621.4</v>
      </c>
    </row>
    <row r="896" spans="2:13">
      <c r="B896" t="s">
        <v>20</v>
      </c>
      <c r="C896" t="s">
        <v>21</v>
      </c>
      <c r="D896" t="s">
        <v>22</v>
      </c>
      <c r="E896" t="s">
        <v>776</v>
      </c>
      <c r="F896" t="s">
        <v>776</v>
      </c>
      <c r="G896" t="s">
        <v>40</v>
      </c>
      <c r="H896" t="s">
        <v>31</v>
      </c>
      <c r="I896" s="1">
        <v>618.18169600000135</v>
      </c>
      <c r="J896" s="1">
        <v>186</v>
      </c>
      <c r="K896">
        <v>893</v>
      </c>
      <c r="L896" t="s">
        <v>25</v>
      </c>
      <c r="M896" s="2">
        <f>+Table3[[#This Row],[CHW]]/Table3[[#This Row],[Count of Airbill Number]]</f>
        <v>3.3235575053763515</v>
      </c>
    </row>
    <row r="897" spans="2:13">
      <c r="B897" t="s">
        <v>28</v>
      </c>
      <c r="C897" t="s">
        <v>21</v>
      </c>
      <c r="D897" t="s">
        <v>22</v>
      </c>
      <c r="E897" t="s">
        <v>778</v>
      </c>
      <c r="F897" t="s">
        <v>776</v>
      </c>
      <c r="G897" t="s">
        <v>113</v>
      </c>
      <c r="H897" t="s">
        <v>116</v>
      </c>
      <c r="I897" s="1">
        <v>617.29090900000006</v>
      </c>
      <c r="J897" s="1">
        <v>28</v>
      </c>
      <c r="K897">
        <v>894</v>
      </c>
      <c r="L897" t="s">
        <v>25</v>
      </c>
      <c r="M897" s="2">
        <f>+Table3[[#This Row],[CHW]]/Table3[[#This Row],[Count of Airbill Number]]</f>
        <v>22.046103892857143</v>
      </c>
    </row>
    <row r="898" spans="2:13">
      <c r="B898" t="s">
        <v>35</v>
      </c>
      <c r="C898" t="s">
        <v>21</v>
      </c>
      <c r="D898" t="s">
        <v>36</v>
      </c>
      <c r="E898" t="s">
        <v>777</v>
      </c>
      <c r="F898" t="s">
        <v>777</v>
      </c>
      <c r="G898" t="s">
        <v>230</v>
      </c>
      <c r="H898" t="s">
        <v>27</v>
      </c>
      <c r="I898" s="1">
        <v>614.80000000000007</v>
      </c>
      <c r="J898" s="1">
        <v>5</v>
      </c>
      <c r="K898">
        <v>895</v>
      </c>
      <c r="L898" t="s">
        <v>25</v>
      </c>
      <c r="M898" s="2">
        <f>+Table3[[#This Row],[CHW]]/Table3[[#This Row],[Count of Airbill Number]]</f>
        <v>122.96000000000001</v>
      </c>
    </row>
    <row r="899" spans="2:13">
      <c r="B899" t="s">
        <v>20</v>
      </c>
      <c r="C899" t="s">
        <v>21</v>
      </c>
      <c r="D899" t="s">
        <v>22</v>
      </c>
      <c r="E899" t="s">
        <v>776</v>
      </c>
      <c r="F899" t="s">
        <v>776</v>
      </c>
      <c r="G899" t="s">
        <v>37</v>
      </c>
      <c r="H899" t="s">
        <v>57</v>
      </c>
      <c r="I899" s="1">
        <v>614.48181299999999</v>
      </c>
      <c r="J899" s="1">
        <v>17</v>
      </c>
      <c r="K899">
        <v>896</v>
      </c>
      <c r="L899" t="s">
        <v>25</v>
      </c>
      <c r="M899" s="2">
        <f>+Table3[[#This Row],[CHW]]/Table3[[#This Row],[Count of Airbill Number]]</f>
        <v>36.145989</v>
      </c>
    </row>
    <row r="900" spans="2:13">
      <c r="B900" t="s">
        <v>20</v>
      </c>
      <c r="C900" t="s">
        <v>21</v>
      </c>
      <c r="D900" t="s">
        <v>22</v>
      </c>
      <c r="E900" t="s">
        <v>776</v>
      </c>
      <c r="F900" t="s">
        <v>776</v>
      </c>
      <c r="G900" t="s">
        <v>39</v>
      </c>
      <c r="H900" t="s">
        <v>71</v>
      </c>
      <c r="I900" s="1">
        <v>611.81816300000003</v>
      </c>
      <c r="J900" s="1">
        <v>62</v>
      </c>
      <c r="K900">
        <v>897</v>
      </c>
      <c r="L900" t="s">
        <v>25</v>
      </c>
      <c r="M900" s="2">
        <f>+Table3[[#This Row],[CHW]]/Table3[[#This Row],[Count of Airbill Number]]</f>
        <v>9.8680348870967745</v>
      </c>
    </row>
    <row r="901" spans="2:13">
      <c r="B901" t="s">
        <v>35</v>
      </c>
      <c r="C901" t="s">
        <v>21</v>
      </c>
      <c r="D901" t="s">
        <v>22</v>
      </c>
      <c r="E901" t="s">
        <v>776</v>
      </c>
      <c r="F901" t="s">
        <v>778</v>
      </c>
      <c r="G901" t="s">
        <v>37</v>
      </c>
      <c r="H901" t="s">
        <v>155</v>
      </c>
      <c r="I901" s="1">
        <v>609.65454499999998</v>
      </c>
      <c r="J901" s="1">
        <v>21</v>
      </c>
      <c r="K901">
        <v>898</v>
      </c>
      <c r="L901" t="s">
        <v>25</v>
      </c>
      <c r="M901" s="2">
        <f>+Table3[[#This Row],[CHW]]/Table3[[#This Row],[Count of Airbill Number]]</f>
        <v>29.031168809523809</v>
      </c>
    </row>
    <row r="902" spans="2:13">
      <c r="B902" t="s">
        <v>20</v>
      </c>
      <c r="C902" t="s">
        <v>21</v>
      </c>
      <c r="D902" t="s">
        <v>22</v>
      </c>
      <c r="E902" t="s">
        <v>776</v>
      </c>
      <c r="F902" t="s">
        <v>776</v>
      </c>
      <c r="G902" t="s">
        <v>66</v>
      </c>
      <c r="H902" t="s">
        <v>37</v>
      </c>
      <c r="I902" s="1">
        <v>609.34537</v>
      </c>
      <c r="J902" s="1">
        <v>132</v>
      </c>
      <c r="K902">
        <v>899</v>
      </c>
      <c r="L902" t="s">
        <v>25</v>
      </c>
      <c r="M902" s="2">
        <f>+Table3[[#This Row],[CHW]]/Table3[[#This Row],[Count of Airbill Number]]</f>
        <v>4.6162528030303029</v>
      </c>
    </row>
    <row r="903" spans="2:13">
      <c r="B903" t="s">
        <v>35</v>
      </c>
      <c r="C903" t="s">
        <v>21</v>
      </c>
      <c r="D903" t="s">
        <v>36</v>
      </c>
      <c r="E903" t="s">
        <v>776</v>
      </c>
      <c r="F903" t="s">
        <v>778</v>
      </c>
      <c r="G903" t="s">
        <v>23</v>
      </c>
      <c r="H903" t="s">
        <v>86</v>
      </c>
      <c r="I903" s="1">
        <v>609.09090900000001</v>
      </c>
      <c r="J903" s="1">
        <v>1</v>
      </c>
      <c r="K903">
        <v>900</v>
      </c>
      <c r="L903" t="s">
        <v>25</v>
      </c>
      <c r="M903" s="2">
        <f>+Table3[[#This Row],[CHW]]/Table3[[#This Row],[Count of Airbill Number]]</f>
        <v>609.09090900000001</v>
      </c>
    </row>
    <row r="904" spans="2:13">
      <c r="B904" t="s">
        <v>20</v>
      </c>
      <c r="C904" t="s">
        <v>21</v>
      </c>
      <c r="D904" t="s">
        <v>22</v>
      </c>
      <c r="E904" t="s">
        <v>778</v>
      </c>
      <c r="F904" t="s">
        <v>778</v>
      </c>
      <c r="G904" t="s">
        <v>113</v>
      </c>
      <c r="H904" t="s">
        <v>86</v>
      </c>
      <c r="I904" s="1">
        <v>608.79999999999995</v>
      </c>
      <c r="J904" s="1">
        <v>8</v>
      </c>
      <c r="K904">
        <v>901</v>
      </c>
      <c r="L904" t="s">
        <v>25</v>
      </c>
      <c r="M904" s="2">
        <f>+Table3[[#This Row],[CHW]]/Table3[[#This Row],[Count of Airbill Number]]</f>
        <v>76.099999999999994</v>
      </c>
    </row>
    <row r="905" spans="2:13">
      <c r="B905" t="s">
        <v>20</v>
      </c>
      <c r="C905" t="s">
        <v>21</v>
      </c>
      <c r="D905" t="s">
        <v>22</v>
      </c>
      <c r="E905" t="s">
        <v>776</v>
      </c>
      <c r="F905" t="s">
        <v>776</v>
      </c>
      <c r="G905" t="s">
        <v>39</v>
      </c>
      <c r="H905" t="s">
        <v>69</v>
      </c>
      <c r="I905" s="1">
        <v>608.54544700000019</v>
      </c>
      <c r="J905" s="1">
        <v>25</v>
      </c>
      <c r="K905">
        <v>902</v>
      </c>
      <c r="L905" t="s">
        <v>25</v>
      </c>
      <c r="M905" s="2">
        <f>+Table3[[#This Row],[CHW]]/Table3[[#This Row],[Count of Airbill Number]]</f>
        <v>24.341817880000008</v>
      </c>
    </row>
    <row r="906" spans="2:13">
      <c r="B906" t="s">
        <v>20</v>
      </c>
      <c r="C906" t="s">
        <v>21</v>
      </c>
      <c r="D906" t="s">
        <v>22</v>
      </c>
      <c r="E906" t="s">
        <v>776</v>
      </c>
      <c r="F906" t="s">
        <v>776</v>
      </c>
      <c r="G906" t="s">
        <v>67</v>
      </c>
      <c r="H906" t="s">
        <v>53</v>
      </c>
      <c r="I906" s="1">
        <v>607.72722900000008</v>
      </c>
      <c r="J906" s="1">
        <v>92</v>
      </c>
      <c r="K906">
        <v>903</v>
      </c>
      <c r="L906" t="s">
        <v>25</v>
      </c>
      <c r="M906" s="2">
        <f>+Table3[[#This Row],[CHW]]/Table3[[#This Row],[Count of Airbill Number]]</f>
        <v>6.6057307500000011</v>
      </c>
    </row>
    <row r="907" spans="2:13">
      <c r="B907" t="s">
        <v>28</v>
      </c>
      <c r="C907" t="s">
        <v>21</v>
      </c>
      <c r="D907" t="s">
        <v>36</v>
      </c>
      <c r="E907" t="s">
        <v>778</v>
      </c>
      <c r="F907" t="s">
        <v>778</v>
      </c>
      <c r="G907" t="s">
        <v>51</v>
      </c>
      <c r="H907" t="s">
        <v>90</v>
      </c>
      <c r="I907" s="1">
        <v>606.5</v>
      </c>
      <c r="J907" s="1">
        <v>1</v>
      </c>
      <c r="K907">
        <v>904</v>
      </c>
      <c r="L907" t="s">
        <v>25</v>
      </c>
      <c r="M907" s="2">
        <f>+Table3[[#This Row],[CHW]]/Table3[[#This Row],[Count of Airbill Number]]</f>
        <v>606.5</v>
      </c>
    </row>
    <row r="908" spans="2:13">
      <c r="B908" t="s">
        <v>20</v>
      </c>
      <c r="C908" t="s">
        <v>21</v>
      </c>
      <c r="D908" t="s">
        <v>36</v>
      </c>
      <c r="E908" t="s">
        <v>776</v>
      </c>
      <c r="F908" t="s">
        <v>776</v>
      </c>
      <c r="G908" t="s">
        <v>94</v>
      </c>
      <c r="H908" t="s">
        <v>39</v>
      </c>
      <c r="I908" s="1">
        <v>606.36363600000004</v>
      </c>
      <c r="J908" s="1">
        <v>2</v>
      </c>
      <c r="K908">
        <v>905</v>
      </c>
      <c r="L908" t="s">
        <v>25</v>
      </c>
      <c r="M908" s="2">
        <f>+Table3[[#This Row],[CHW]]/Table3[[#This Row],[Count of Airbill Number]]</f>
        <v>303.18181800000002</v>
      </c>
    </row>
    <row r="909" spans="2:13">
      <c r="B909" t="s">
        <v>35</v>
      </c>
      <c r="C909" t="s">
        <v>21</v>
      </c>
      <c r="D909" t="s">
        <v>36</v>
      </c>
      <c r="E909" t="s">
        <v>778</v>
      </c>
      <c r="F909" t="s">
        <v>778</v>
      </c>
      <c r="G909" t="s">
        <v>220</v>
      </c>
      <c r="H909" t="s">
        <v>90</v>
      </c>
      <c r="I909" s="1">
        <v>603.92727200000002</v>
      </c>
      <c r="J909" s="1">
        <v>2</v>
      </c>
      <c r="K909">
        <v>906</v>
      </c>
      <c r="L909" t="s">
        <v>25</v>
      </c>
      <c r="M909" s="2">
        <f>+Table3[[#This Row],[CHW]]/Table3[[#This Row],[Count of Airbill Number]]</f>
        <v>301.96363600000001</v>
      </c>
    </row>
    <row r="910" spans="2:13">
      <c r="B910" t="s">
        <v>35</v>
      </c>
      <c r="C910" t="s">
        <v>21</v>
      </c>
      <c r="D910" t="s">
        <v>22</v>
      </c>
      <c r="E910" t="s">
        <v>777</v>
      </c>
      <c r="F910" t="s">
        <v>776</v>
      </c>
      <c r="G910" t="s">
        <v>38</v>
      </c>
      <c r="H910" t="s">
        <v>49</v>
      </c>
      <c r="I910" s="1">
        <v>603.70908999999995</v>
      </c>
      <c r="J910" s="1">
        <v>2</v>
      </c>
      <c r="K910">
        <v>907</v>
      </c>
      <c r="L910" t="s">
        <v>25</v>
      </c>
      <c r="M910" s="2">
        <f>+Table3[[#This Row],[CHW]]/Table3[[#This Row],[Count of Airbill Number]]</f>
        <v>301.85454499999997</v>
      </c>
    </row>
    <row r="911" spans="2:13">
      <c r="B911" t="s">
        <v>35</v>
      </c>
      <c r="C911" t="s">
        <v>21</v>
      </c>
      <c r="D911" t="s">
        <v>22</v>
      </c>
      <c r="E911" t="s">
        <v>776</v>
      </c>
      <c r="F911" t="s">
        <v>777</v>
      </c>
      <c r="G911" t="s">
        <v>37</v>
      </c>
      <c r="H911" t="s">
        <v>38</v>
      </c>
      <c r="I911" s="1">
        <v>603.39999900000009</v>
      </c>
      <c r="J911" s="1">
        <v>12</v>
      </c>
      <c r="K911">
        <v>908</v>
      </c>
      <c r="L911" t="s">
        <v>25</v>
      </c>
      <c r="M911" s="2">
        <f>+Table3[[#This Row],[CHW]]/Table3[[#This Row],[Count of Airbill Number]]</f>
        <v>50.283333250000005</v>
      </c>
    </row>
    <row r="912" spans="2:13">
      <c r="B912" t="s">
        <v>35</v>
      </c>
      <c r="C912" t="s">
        <v>21</v>
      </c>
      <c r="D912" t="s">
        <v>36</v>
      </c>
      <c r="E912" t="s">
        <v>778</v>
      </c>
      <c r="F912" t="s">
        <v>778</v>
      </c>
      <c r="G912" t="s">
        <v>220</v>
      </c>
      <c r="H912" t="s">
        <v>150</v>
      </c>
      <c r="I912" s="1">
        <v>603.20000000000005</v>
      </c>
      <c r="J912" s="1">
        <v>2</v>
      </c>
      <c r="K912">
        <v>909</v>
      </c>
      <c r="L912" t="s">
        <v>25</v>
      </c>
      <c r="M912" s="2">
        <f>+Table3[[#This Row],[CHW]]/Table3[[#This Row],[Count of Airbill Number]]</f>
        <v>301.60000000000002</v>
      </c>
    </row>
    <row r="913" spans="2:13">
      <c r="B913" t="s">
        <v>28</v>
      </c>
      <c r="C913" t="s">
        <v>21</v>
      </c>
      <c r="D913" t="s">
        <v>22</v>
      </c>
      <c r="E913" t="s">
        <v>778</v>
      </c>
      <c r="F913" t="s">
        <v>778</v>
      </c>
      <c r="G913" t="s">
        <v>221</v>
      </c>
      <c r="H913" t="s">
        <v>73</v>
      </c>
      <c r="I913" s="1">
        <v>602.79999999999995</v>
      </c>
      <c r="J913" s="1">
        <v>12</v>
      </c>
      <c r="K913">
        <v>910</v>
      </c>
      <c r="L913" t="s">
        <v>25</v>
      </c>
      <c r="M913" s="2">
        <f>+Table3[[#This Row],[CHW]]/Table3[[#This Row],[Count of Airbill Number]]</f>
        <v>50.233333333333327</v>
      </c>
    </row>
    <row r="914" spans="2:13">
      <c r="B914" t="s">
        <v>20</v>
      </c>
      <c r="C914" t="s">
        <v>21</v>
      </c>
      <c r="D914" t="s">
        <v>22</v>
      </c>
      <c r="E914" t="s">
        <v>776</v>
      </c>
      <c r="F914" t="s">
        <v>776</v>
      </c>
      <c r="G914" t="s">
        <v>37</v>
      </c>
      <c r="H914" t="s">
        <v>48</v>
      </c>
      <c r="I914" s="1">
        <v>602.63633400000003</v>
      </c>
      <c r="J914" s="1">
        <v>68</v>
      </c>
      <c r="K914">
        <v>911</v>
      </c>
      <c r="L914" t="s">
        <v>25</v>
      </c>
      <c r="M914" s="2">
        <f>+Table3[[#This Row],[CHW]]/Table3[[#This Row],[Count of Airbill Number]]</f>
        <v>8.8622990294117656</v>
      </c>
    </row>
    <row r="915" spans="2:13">
      <c r="B915" t="s">
        <v>28</v>
      </c>
      <c r="C915" t="s">
        <v>21</v>
      </c>
      <c r="D915" t="s">
        <v>36</v>
      </c>
      <c r="E915" t="s">
        <v>778</v>
      </c>
      <c r="F915" t="s">
        <v>778</v>
      </c>
      <c r="G915" t="s">
        <v>150</v>
      </c>
      <c r="H915" t="s">
        <v>408</v>
      </c>
      <c r="I915" s="1">
        <v>600.1</v>
      </c>
      <c r="J915" s="1">
        <v>1</v>
      </c>
      <c r="K915">
        <v>912</v>
      </c>
      <c r="L915" t="s">
        <v>25</v>
      </c>
      <c r="M915" s="2">
        <f>+Table3[[#This Row],[CHW]]/Table3[[#This Row],[Count of Airbill Number]]</f>
        <v>600.1</v>
      </c>
    </row>
    <row r="916" spans="2:13">
      <c r="B916" t="s">
        <v>28</v>
      </c>
      <c r="C916" t="s">
        <v>21</v>
      </c>
      <c r="D916" t="s">
        <v>36</v>
      </c>
      <c r="E916" t="s">
        <v>776</v>
      </c>
      <c r="F916" t="s">
        <v>778</v>
      </c>
      <c r="G916" t="s">
        <v>40</v>
      </c>
      <c r="H916" t="s">
        <v>150</v>
      </c>
      <c r="I916" s="1">
        <v>600.1</v>
      </c>
      <c r="J916" s="1">
        <v>1</v>
      </c>
      <c r="K916">
        <v>913</v>
      </c>
      <c r="L916" t="s">
        <v>25</v>
      </c>
      <c r="M916" s="2">
        <f>+Table3[[#This Row],[CHW]]/Table3[[#This Row],[Count of Airbill Number]]</f>
        <v>600.1</v>
      </c>
    </row>
    <row r="917" spans="2:13">
      <c r="B917" t="s">
        <v>20</v>
      </c>
      <c r="C917" t="s">
        <v>21</v>
      </c>
      <c r="D917" t="s">
        <v>22</v>
      </c>
      <c r="E917" t="s">
        <v>777</v>
      </c>
      <c r="F917" t="s">
        <v>778</v>
      </c>
      <c r="G917" t="s">
        <v>110</v>
      </c>
      <c r="H917" t="s">
        <v>135</v>
      </c>
      <c r="I917" s="1">
        <v>600</v>
      </c>
      <c r="J917" s="1">
        <v>1</v>
      </c>
      <c r="K917">
        <v>914</v>
      </c>
      <c r="L917" t="s">
        <v>25</v>
      </c>
      <c r="M917" s="2">
        <f>+Table3[[#This Row],[CHW]]/Table3[[#This Row],[Count of Airbill Number]]</f>
        <v>600</v>
      </c>
    </row>
    <row r="918" spans="2:13">
      <c r="B918" t="s">
        <v>35</v>
      </c>
      <c r="C918" t="s">
        <v>21</v>
      </c>
      <c r="D918" t="s">
        <v>36</v>
      </c>
      <c r="E918" t="s">
        <v>778</v>
      </c>
      <c r="F918" t="s">
        <v>778</v>
      </c>
      <c r="G918" t="s">
        <v>81</v>
      </c>
      <c r="H918" t="s">
        <v>194</v>
      </c>
      <c r="I918" s="1">
        <v>599.54544299999998</v>
      </c>
      <c r="J918" s="1">
        <v>22</v>
      </c>
      <c r="K918">
        <v>915</v>
      </c>
      <c r="L918" t="s">
        <v>25</v>
      </c>
      <c r="M918" s="2">
        <f>+Table3[[#This Row],[CHW]]/Table3[[#This Row],[Count of Airbill Number]]</f>
        <v>27.252065590909091</v>
      </c>
    </row>
    <row r="919" spans="2:13">
      <c r="B919" t="s">
        <v>35</v>
      </c>
      <c r="C919" t="s">
        <v>21</v>
      </c>
      <c r="D919" t="s">
        <v>22</v>
      </c>
      <c r="E919" t="s">
        <v>778</v>
      </c>
      <c r="F919" t="s">
        <v>778</v>
      </c>
      <c r="G919" t="s">
        <v>51</v>
      </c>
      <c r="H919" t="s">
        <v>155</v>
      </c>
      <c r="I919" s="1">
        <v>599</v>
      </c>
      <c r="J919" s="1">
        <v>1</v>
      </c>
      <c r="K919">
        <v>916</v>
      </c>
      <c r="L919" t="s">
        <v>25</v>
      </c>
      <c r="M919" s="2">
        <f>+Table3[[#This Row],[CHW]]/Table3[[#This Row],[Count of Airbill Number]]</f>
        <v>599</v>
      </c>
    </row>
    <row r="920" spans="2:13">
      <c r="B920" t="s">
        <v>35</v>
      </c>
      <c r="C920" t="s">
        <v>21</v>
      </c>
      <c r="D920" t="s">
        <v>36</v>
      </c>
      <c r="E920" t="s">
        <v>776</v>
      </c>
      <c r="F920" t="s">
        <v>776</v>
      </c>
      <c r="G920" t="s">
        <v>57</v>
      </c>
      <c r="H920" t="s">
        <v>49</v>
      </c>
      <c r="I920" s="1">
        <v>598</v>
      </c>
      <c r="J920" s="1">
        <v>2</v>
      </c>
      <c r="K920">
        <v>917</v>
      </c>
      <c r="L920" t="s">
        <v>25</v>
      </c>
      <c r="M920" s="2">
        <f>+Table3[[#This Row],[CHW]]/Table3[[#This Row],[Count of Airbill Number]]</f>
        <v>299</v>
      </c>
    </row>
    <row r="921" spans="2:13">
      <c r="B921" t="s">
        <v>35</v>
      </c>
      <c r="C921" t="s">
        <v>21</v>
      </c>
      <c r="D921" t="s">
        <v>36</v>
      </c>
      <c r="E921" t="s">
        <v>776</v>
      </c>
      <c r="F921" t="s">
        <v>776</v>
      </c>
      <c r="G921" t="s">
        <v>66</v>
      </c>
      <c r="H921" t="s">
        <v>57</v>
      </c>
      <c r="I921" s="1">
        <v>598</v>
      </c>
      <c r="J921" s="1">
        <v>2</v>
      </c>
      <c r="K921">
        <v>918</v>
      </c>
      <c r="L921" t="s">
        <v>25</v>
      </c>
      <c r="M921" s="2">
        <f>+Table3[[#This Row],[CHW]]/Table3[[#This Row],[Count of Airbill Number]]</f>
        <v>299</v>
      </c>
    </row>
    <row r="922" spans="2:13">
      <c r="B922" t="s">
        <v>28</v>
      </c>
      <c r="C922" t="s">
        <v>21</v>
      </c>
      <c r="D922" t="s">
        <v>22</v>
      </c>
      <c r="E922" t="s">
        <v>778</v>
      </c>
      <c r="F922" t="s">
        <v>778</v>
      </c>
      <c r="G922" t="s">
        <v>86</v>
      </c>
      <c r="H922" t="s">
        <v>155</v>
      </c>
      <c r="I922" s="1">
        <v>596.86363600000004</v>
      </c>
      <c r="J922" s="1">
        <v>25</v>
      </c>
      <c r="K922">
        <v>919</v>
      </c>
      <c r="L922" t="s">
        <v>25</v>
      </c>
      <c r="M922" s="2">
        <f>+Table3[[#This Row],[CHW]]/Table3[[#This Row],[Count of Airbill Number]]</f>
        <v>23.874545440000002</v>
      </c>
    </row>
    <row r="923" spans="2:13">
      <c r="B923" t="s">
        <v>35</v>
      </c>
      <c r="C923" t="s">
        <v>21</v>
      </c>
      <c r="D923" t="s">
        <v>22</v>
      </c>
      <c r="E923" t="s">
        <v>778</v>
      </c>
      <c r="F923" t="s">
        <v>778</v>
      </c>
      <c r="G923" t="s">
        <v>51</v>
      </c>
      <c r="H923" t="s">
        <v>113</v>
      </c>
      <c r="I923" s="1">
        <v>594.4</v>
      </c>
      <c r="J923" s="1">
        <v>3</v>
      </c>
      <c r="K923">
        <v>920</v>
      </c>
      <c r="L923" t="s">
        <v>25</v>
      </c>
      <c r="M923" s="2">
        <f>+Table3[[#This Row],[CHW]]/Table3[[#This Row],[Count of Airbill Number]]</f>
        <v>198.13333333333333</v>
      </c>
    </row>
    <row r="924" spans="2:13">
      <c r="B924" t="s">
        <v>28</v>
      </c>
      <c r="C924" t="s">
        <v>21</v>
      </c>
      <c r="D924" t="s">
        <v>36</v>
      </c>
      <c r="E924" t="s">
        <v>778</v>
      </c>
      <c r="F924" t="s">
        <v>778</v>
      </c>
      <c r="G924" t="s">
        <v>62</v>
      </c>
      <c r="H924" t="s">
        <v>239</v>
      </c>
      <c r="I924" s="1">
        <v>593.9</v>
      </c>
      <c r="J924" s="1">
        <v>11</v>
      </c>
      <c r="K924">
        <v>921</v>
      </c>
      <c r="L924" t="s">
        <v>25</v>
      </c>
      <c r="M924" s="2">
        <f>+Table3[[#This Row],[CHW]]/Table3[[#This Row],[Count of Airbill Number]]</f>
        <v>53.990909090909092</v>
      </c>
    </row>
    <row r="925" spans="2:13">
      <c r="B925" t="s">
        <v>20</v>
      </c>
      <c r="C925" t="s">
        <v>21</v>
      </c>
      <c r="D925" t="s">
        <v>22</v>
      </c>
      <c r="E925" t="s">
        <v>776</v>
      </c>
      <c r="F925" t="s">
        <v>776</v>
      </c>
      <c r="G925" t="s">
        <v>45</v>
      </c>
      <c r="H925" t="s">
        <v>47</v>
      </c>
      <c r="I925" s="1">
        <v>593.18181000000016</v>
      </c>
      <c r="J925" s="1">
        <v>21</v>
      </c>
      <c r="K925">
        <v>922</v>
      </c>
      <c r="L925" t="s">
        <v>25</v>
      </c>
      <c r="M925" s="2">
        <f>+Table3[[#This Row],[CHW]]/Table3[[#This Row],[Count of Airbill Number]]</f>
        <v>28.246752857142866</v>
      </c>
    </row>
    <row r="926" spans="2:13">
      <c r="B926" t="s">
        <v>35</v>
      </c>
      <c r="C926" t="s">
        <v>21</v>
      </c>
      <c r="D926" t="s">
        <v>22</v>
      </c>
      <c r="E926" t="s">
        <v>776</v>
      </c>
      <c r="F926" t="s">
        <v>776</v>
      </c>
      <c r="G926" t="s">
        <v>37</v>
      </c>
      <c r="H926" t="s">
        <v>100</v>
      </c>
      <c r="I926" s="1">
        <v>590.90907800000002</v>
      </c>
      <c r="J926" s="1">
        <v>28</v>
      </c>
      <c r="K926">
        <v>923</v>
      </c>
      <c r="L926" t="s">
        <v>25</v>
      </c>
      <c r="M926" s="2">
        <f>+Table3[[#This Row],[CHW]]/Table3[[#This Row],[Count of Airbill Number]]</f>
        <v>21.103895642857143</v>
      </c>
    </row>
    <row r="927" spans="2:13">
      <c r="B927" t="s">
        <v>35</v>
      </c>
      <c r="C927" t="s">
        <v>21</v>
      </c>
      <c r="D927" t="s">
        <v>22</v>
      </c>
      <c r="E927" t="s">
        <v>776</v>
      </c>
      <c r="F927" t="s">
        <v>776</v>
      </c>
      <c r="G927" t="s">
        <v>39</v>
      </c>
      <c r="H927" t="s">
        <v>41</v>
      </c>
      <c r="I927" s="1">
        <v>590.45427399999789</v>
      </c>
      <c r="J927" s="1">
        <v>581</v>
      </c>
      <c r="K927">
        <v>924</v>
      </c>
      <c r="L927" t="s">
        <v>25</v>
      </c>
      <c r="M927" s="2">
        <f>+Table3[[#This Row],[CHW]]/Table3[[#This Row],[Count of Airbill Number]]</f>
        <v>1.0162724165232322</v>
      </c>
    </row>
    <row r="928" spans="2:13">
      <c r="B928" t="s">
        <v>28</v>
      </c>
      <c r="C928" t="s">
        <v>21</v>
      </c>
      <c r="D928" t="s">
        <v>22</v>
      </c>
      <c r="E928" t="s">
        <v>776</v>
      </c>
      <c r="F928" t="s">
        <v>778</v>
      </c>
      <c r="G928" t="s">
        <v>66</v>
      </c>
      <c r="H928" t="s">
        <v>109</v>
      </c>
      <c r="I928" s="1">
        <v>590.02726500000006</v>
      </c>
      <c r="J928" s="1">
        <v>25</v>
      </c>
      <c r="K928">
        <v>925</v>
      </c>
      <c r="L928" t="s">
        <v>25</v>
      </c>
      <c r="M928" s="2">
        <f>+Table3[[#This Row],[CHW]]/Table3[[#This Row],[Count of Airbill Number]]</f>
        <v>23.601090600000003</v>
      </c>
    </row>
    <row r="929" spans="2:13">
      <c r="B929" t="s">
        <v>35</v>
      </c>
      <c r="C929" t="s">
        <v>21</v>
      </c>
      <c r="D929" t="s">
        <v>36</v>
      </c>
      <c r="E929" t="s">
        <v>776</v>
      </c>
      <c r="F929" t="s">
        <v>776</v>
      </c>
      <c r="G929" t="s">
        <v>37</v>
      </c>
      <c r="H929" t="s">
        <v>107</v>
      </c>
      <c r="I929" s="1">
        <v>590</v>
      </c>
      <c r="J929" s="1">
        <v>1</v>
      </c>
      <c r="K929">
        <v>926</v>
      </c>
      <c r="L929" t="s">
        <v>25</v>
      </c>
      <c r="M929" s="2">
        <f>+Table3[[#This Row],[CHW]]/Table3[[#This Row],[Count of Airbill Number]]</f>
        <v>590</v>
      </c>
    </row>
    <row r="930" spans="2:13">
      <c r="B930" t="s">
        <v>20</v>
      </c>
      <c r="C930" t="s">
        <v>21</v>
      </c>
      <c r="D930" t="s">
        <v>22</v>
      </c>
      <c r="E930" t="s">
        <v>776</v>
      </c>
      <c r="F930" t="s">
        <v>776</v>
      </c>
      <c r="G930" t="s">
        <v>67</v>
      </c>
      <c r="H930" t="s">
        <v>23</v>
      </c>
      <c r="I930" s="1">
        <v>588.63635100000022</v>
      </c>
      <c r="J930" s="1">
        <v>33</v>
      </c>
      <c r="K930">
        <v>927</v>
      </c>
      <c r="L930" t="s">
        <v>25</v>
      </c>
      <c r="M930" s="2">
        <f>+Table3[[#This Row],[CHW]]/Table3[[#This Row],[Count of Airbill Number]]</f>
        <v>17.837465181818189</v>
      </c>
    </row>
    <row r="931" spans="2:13">
      <c r="B931" t="s">
        <v>35</v>
      </c>
      <c r="C931" t="s">
        <v>21</v>
      </c>
      <c r="D931" t="s">
        <v>36</v>
      </c>
      <c r="E931" t="s">
        <v>778</v>
      </c>
      <c r="F931" t="s">
        <v>776</v>
      </c>
      <c r="G931" t="s">
        <v>86</v>
      </c>
      <c r="H931" t="s">
        <v>57</v>
      </c>
      <c r="I931" s="1">
        <v>586</v>
      </c>
      <c r="J931" s="1">
        <v>2</v>
      </c>
      <c r="K931">
        <v>928</v>
      </c>
      <c r="L931" t="s">
        <v>25</v>
      </c>
      <c r="M931" s="2">
        <f>+Table3[[#This Row],[CHW]]/Table3[[#This Row],[Count of Airbill Number]]</f>
        <v>293</v>
      </c>
    </row>
    <row r="932" spans="2:13">
      <c r="B932" t="s">
        <v>28</v>
      </c>
      <c r="C932" t="s">
        <v>21</v>
      </c>
      <c r="D932" t="s">
        <v>22</v>
      </c>
      <c r="E932" t="s">
        <v>778</v>
      </c>
      <c r="F932" t="s">
        <v>778</v>
      </c>
      <c r="G932" t="s">
        <v>51</v>
      </c>
      <c r="H932" t="s">
        <v>91</v>
      </c>
      <c r="I932" s="1">
        <v>585.26363199999992</v>
      </c>
      <c r="J932" s="1">
        <v>50</v>
      </c>
      <c r="K932">
        <v>929</v>
      </c>
      <c r="L932" t="s">
        <v>25</v>
      </c>
      <c r="M932" s="2">
        <f>+Table3[[#This Row],[CHW]]/Table3[[#This Row],[Count of Airbill Number]]</f>
        <v>11.705272639999999</v>
      </c>
    </row>
    <row r="933" spans="2:13">
      <c r="B933" t="s">
        <v>20</v>
      </c>
      <c r="C933" t="s">
        <v>21</v>
      </c>
      <c r="D933" t="s">
        <v>22</v>
      </c>
      <c r="E933" t="s">
        <v>777</v>
      </c>
      <c r="F933" t="s">
        <v>777</v>
      </c>
      <c r="G933" t="s">
        <v>114</v>
      </c>
      <c r="H933" t="s">
        <v>38</v>
      </c>
      <c r="I933" s="1">
        <v>584.79999999999995</v>
      </c>
      <c r="J933" s="1">
        <v>8</v>
      </c>
      <c r="K933">
        <v>930</v>
      </c>
      <c r="L933" t="s">
        <v>25</v>
      </c>
      <c r="M933" s="2">
        <f>+Table3[[#This Row],[CHW]]/Table3[[#This Row],[Count of Airbill Number]]</f>
        <v>73.099999999999994</v>
      </c>
    </row>
    <row r="934" spans="2:13">
      <c r="B934" t="s">
        <v>20</v>
      </c>
      <c r="C934" t="s">
        <v>21</v>
      </c>
      <c r="D934" t="s">
        <v>22</v>
      </c>
      <c r="E934" t="s">
        <v>776</v>
      </c>
      <c r="F934" t="s">
        <v>776</v>
      </c>
      <c r="G934" t="s">
        <v>66</v>
      </c>
      <c r="H934" t="s">
        <v>24</v>
      </c>
      <c r="I934" s="1">
        <v>584.09070700000018</v>
      </c>
      <c r="J934" s="1">
        <v>283</v>
      </c>
      <c r="K934">
        <v>931</v>
      </c>
      <c r="L934" t="s">
        <v>25</v>
      </c>
      <c r="M934" s="2">
        <f>+Table3[[#This Row],[CHW]]/Table3[[#This Row],[Count of Airbill Number]]</f>
        <v>2.0639247597173149</v>
      </c>
    </row>
    <row r="935" spans="2:13">
      <c r="B935" t="s">
        <v>28</v>
      </c>
      <c r="C935" t="s">
        <v>21</v>
      </c>
      <c r="D935" t="s">
        <v>22</v>
      </c>
      <c r="E935" t="s">
        <v>777</v>
      </c>
      <c r="F935" t="s">
        <v>777</v>
      </c>
      <c r="G935" t="s">
        <v>114</v>
      </c>
      <c r="H935" t="s">
        <v>52</v>
      </c>
      <c r="I935" s="1">
        <v>583.91817600000002</v>
      </c>
      <c r="J935" s="1">
        <v>16</v>
      </c>
      <c r="K935">
        <v>932</v>
      </c>
      <c r="L935" t="s">
        <v>25</v>
      </c>
      <c r="M935" s="2">
        <f>+Table3[[#This Row],[CHW]]/Table3[[#This Row],[Count of Airbill Number]]</f>
        <v>36.494886000000001</v>
      </c>
    </row>
    <row r="936" spans="2:13">
      <c r="B936" t="s">
        <v>20</v>
      </c>
      <c r="C936" t="s">
        <v>21</v>
      </c>
      <c r="D936" t="s">
        <v>22</v>
      </c>
      <c r="E936" t="s">
        <v>776</v>
      </c>
      <c r="F936" t="s">
        <v>776</v>
      </c>
      <c r="G936" t="s">
        <v>72</v>
      </c>
      <c r="H936" t="s">
        <v>23</v>
      </c>
      <c r="I936" s="1">
        <v>581.81816600000002</v>
      </c>
      <c r="J936" s="1">
        <v>35</v>
      </c>
      <c r="K936">
        <v>933</v>
      </c>
      <c r="L936" t="s">
        <v>25</v>
      </c>
      <c r="M936" s="2">
        <f>+Table3[[#This Row],[CHW]]/Table3[[#This Row],[Count of Airbill Number]]</f>
        <v>16.623376171428571</v>
      </c>
    </row>
    <row r="937" spans="2:13">
      <c r="B937" t="s">
        <v>20</v>
      </c>
      <c r="C937" t="s">
        <v>21</v>
      </c>
      <c r="D937" t="s">
        <v>36</v>
      </c>
      <c r="E937" t="s">
        <v>778</v>
      </c>
      <c r="F937" t="s">
        <v>776</v>
      </c>
      <c r="G937" t="s">
        <v>113</v>
      </c>
      <c r="H937" t="s">
        <v>192</v>
      </c>
      <c r="I937" s="1">
        <v>581.5</v>
      </c>
      <c r="J937" s="1">
        <v>6</v>
      </c>
      <c r="K937">
        <v>934</v>
      </c>
      <c r="L937" t="s">
        <v>25</v>
      </c>
      <c r="M937" s="2">
        <f>+Table3[[#This Row],[CHW]]/Table3[[#This Row],[Count of Airbill Number]]</f>
        <v>96.916666666666671</v>
      </c>
    </row>
    <row r="938" spans="2:13">
      <c r="B938" t="s">
        <v>20</v>
      </c>
      <c r="C938" t="s">
        <v>21</v>
      </c>
      <c r="D938" t="s">
        <v>22</v>
      </c>
      <c r="E938" t="s">
        <v>776</v>
      </c>
      <c r="F938" t="s">
        <v>776</v>
      </c>
      <c r="G938" t="s">
        <v>47</v>
      </c>
      <c r="H938" t="s">
        <v>32</v>
      </c>
      <c r="I938" s="1">
        <v>580.90906099999972</v>
      </c>
      <c r="J938" s="1">
        <v>61</v>
      </c>
      <c r="K938">
        <v>935</v>
      </c>
      <c r="L938" t="s">
        <v>25</v>
      </c>
      <c r="M938" s="2">
        <f>+Table3[[#This Row],[CHW]]/Table3[[#This Row],[Count of Airbill Number]]</f>
        <v>9.523099360655733</v>
      </c>
    </row>
    <row r="939" spans="2:13">
      <c r="B939" t="s">
        <v>20</v>
      </c>
      <c r="C939" t="s">
        <v>21</v>
      </c>
      <c r="D939" t="s">
        <v>22</v>
      </c>
      <c r="E939" t="s">
        <v>777</v>
      </c>
      <c r="F939" t="s">
        <v>777</v>
      </c>
      <c r="G939" t="s">
        <v>110</v>
      </c>
      <c r="H939" t="s">
        <v>27</v>
      </c>
      <c r="I939" s="1">
        <v>580.9</v>
      </c>
      <c r="J939" s="1">
        <v>5</v>
      </c>
      <c r="K939">
        <v>936</v>
      </c>
      <c r="L939" t="s">
        <v>25</v>
      </c>
      <c r="M939" s="2">
        <f>+Table3[[#This Row],[CHW]]/Table3[[#This Row],[Count of Airbill Number]]</f>
        <v>116.17999999999999</v>
      </c>
    </row>
    <row r="940" spans="2:13">
      <c r="B940" t="s">
        <v>28</v>
      </c>
      <c r="C940" t="s">
        <v>21</v>
      </c>
      <c r="D940" t="s">
        <v>36</v>
      </c>
      <c r="E940" t="s">
        <v>776</v>
      </c>
      <c r="F940" t="s">
        <v>778</v>
      </c>
      <c r="G940" t="s">
        <v>33</v>
      </c>
      <c r="H940" t="s">
        <v>81</v>
      </c>
      <c r="I940" s="1">
        <v>579.65454100000011</v>
      </c>
      <c r="J940" s="1">
        <v>17</v>
      </c>
      <c r="K940">
        <v>937</v>
      </c>
      <c r="L940" t="s">
        <v>25</v>
      </c>
      <c r="M940" s="2">
        <f>+Table3[[#This Row],[CHW]]/Table3[[#This Row],[Count of Airbill Number]]</f>
        <v>34.097325941176479</v>
      </c>
    </row>
    <row r="941" spans="2:13">
      <c r="B941" t="s">
        <v>28</v>
      </c>
      <c r="C941" t="s">
        <v>21</v>
      </c>
      <c r="D941" t="s">
        <v>22</v>
      </c>
      <c r="E941" t="s">
        <v>776</v>
      </c>
      <c r="F941" t="s">
        <v>776</v>
      </c>
      <c r="G941" t="s">
        <v>76</v>
      </c>
      <c r="H941" t="s">
        <v>111</v>
      </c>
      <c r="I941" s="1">
        <v>579.54545099999996</v>
      </c>
      <c r="J941" s="1">
        <v>7</v>
      </c>
      <c r="K941">
        <v>938</v>
      </c>
      <c r="L941" t="s">
        <v>25</v>
      </c>
      <c r="M941" s="2">
        <f>+Table3[[#This Row],[CHW]]/Table3[[#This Row],[Count of Airbill Number]]</f>
        <v>82.792207285714284</v>
      </c>
    </row>
    <row r="942" spans="2:13">
      <c r="B942" t="s">
        <v>28</v>
      </c>
      <c r="C942" t="s">
        <v>21</v>
      </c>
      <c r="D942" t="s">
        <v>36</v>
      </c>
      <c r="E942" t="s">
        <v>778</v>
      </c>
      <c r="F942" t="s">
        <v>778</v>
      </c>
      <c r="G942" t="s">
        <v>113</v>
      </c>
      <c r="H942" t="s">
        <v>81</v>
      </c>
      <c r="I942" s="1">
        <v>578.70000000000005</v>
      </c>
      <c r="J942" s="1">
        <v>17</v>
      </c>
      <c r="K942">
        <v>939</v>
      </c>
      <c r="L942" t="s">
        <v>25</v>
      </c>
      <c r="M942" s="2">
        <f>+Table3[[#This Row],[CHW]]/Table3[[#This Row],[Count of Airbill Number]]</f>
        <v>34.04117647058824</v>
      </c>
    </row>
    <row r="943" spans="2:13">
      <c r="B943" t="s">
        <v>20</v>
      </c>
      <c r="C943" t="s">
        <v>21</v>
      </c>
      <c r="D943" t="s">
        <v>22</v>
      </c>
      <c r="E943" t="s">
        <v>776</v>
      </c>
      <c r="F943" t="s">
        <v>776</v>
      </c>
      <c r="G943" t="s">
        <v>48</v>
      </c>
      <c r="H943" t="s">
        <v>74</v>
      </c>
      <c r="I943" s="1">
        <v>574.09086600000001</v>
      </c>
      <c r="J943" s="1">
        <v>75</v>
      </c>
      <c r="K943">
        <v>940</v>
      </c>
      <c r="L943" t="s">
        <v>25</v>
      </c>
      <c r="M943" s="2">
        <f>+Table3[[#This Row],[CHW]]/Table3[[#This Row],[Count of Airbill Number]]</f>
        <v>7.6545448800000004</v>
      </c>
    </row>
    <row r="944" spans="2:13">
      <c r="B944" t="s">
        <v>20</v>
      </c>
      <c r="C944" t="s">
        <v>21</v>
      </c>
      <c r="D944" t="s">
        <v>22</v>
      </c>
      <c r="E944" t="s">
        <v>776</v>
      </c>
      <c r="F944" t="s">
        <v>776</v>
      </c>
      <c r="G944" t="s">
        <v>67</v>
      </c>
      <c r="H944" t="s">
        <v>95</v>
      </c>
      <c r="I944" s="1">
        <v>570.45453799999996</v>
      </c>
      <c r="J944" s="1">
        <v>13</v>
      </c>
      <c r="K944">
        <v>941</v>
      </c>
      <c r="L944" t="s">
        <v>25</v>
      </c>
      <c r="M944" s="2">
        <f>+Table3[[#This Row],[CHW]]/Table3[[#This Row],[Count of Airbill Number]]</f>
        <v>43.881118307692304</v>
      </c>
    </row>
    <row r="945" spans="2:13">
      <c r="B945" t="s">
        <v>35</v>
      </c>
      <c r="C945" t="s">
        <v>21</v>
      </c>
      <c r="D945" t="s">
        <v>22</v>
      </c>
      <c r="E945" t="s">
        <v>776</v>
      </c>
      <c r="F945" t="s">
        <v>776</v>
      </c>
      <c r="G945" t="s">
        <v>39</v>
      </c>
      <c r="H945" t="s">
        <v>49</v>
      </c>
      <c r="I945" s="1">
        <v>570.35454400000003</v>
      </c>
      <c r="J945" s="1">
        <v>11</v>
      </c>
      <c r="K945">
        <v>942</v>
      </c>
      <c r="L945" t="s">
        <v>25</v>
      </c>
      <c r="M945" s="2">
        <f>+Table3[[#This Row],[CHW]]/Table3[[#This Row],[Count of Airbill Number]]</f>
        <v>51.850413090909093</v>
      </c>
    </row>
    <row r="946" spans="2:13">
      <c r="B946" t="s">
        <v>20</v>
      </c>
      <c r="C946" t="s">
        <v>21</v>
      </c>
      <c r="D946" t="s">
        <v>22</v>
      </c>
      <c r="E946" t="s">
        <v>777</v>
      </c>
      <c r="F946" t="s">
        <v>776</v>
      </c>
      <c r="G946" t="s">
        <v>55</v>
      </c>
      <c r="H946" t="s">
        <v>49</v>
      </c>
      <c r="I946" s="1">
        <v>568.43636199999992</v>
      </c>
      <c r="J946" s="1">
        <v>6</v>
      </c>
      <c r="K946">
        <v>943</v>
      </c>
      <c r="L946" t="s">
        <v>25</v>
      </c>
      <c r="M946" s="2">
        <f>+Table3[[#This Row],[CHW]]/Table3[[#This Row],[Count of Airbill Number]]</f>
        <v>94.739393666666658</v>
      </c>
    </row>
    <row r="947" spans="2:13">
      <c r="B947" t="s">
        <v>35</v>
      </c>
      <c r="C947" t="s">
        <v>21</v>
      </c>
      <c r="D947" t="s">
        <v>22</v>
      </c>
      <c r="E947" t="s">
        <v>778</v>
      </c>
      <c r="F947" t="s">
        <v>777</v>
      </c>
      <c r="G947" t="s">
        <v>51</v>
      </c>
      <c r="H947" t="s">
        <v>29</v>
      </c>
      <c r="I947" s="1">
        <v>568.1</v>
      </c>
      <c r="J947" s="1">
        <v>1</v>
      </c>
      <c r="K947">
        <v>944</v>
      </c>
      <c r="L947" t="s">
        <v>25</v>
      </c>
      <c r="M947" s="2">
        <f>+Table3[[#This Row],[CHW]]/Table3[[#This Row],[Count of Airbill Number]]</f>
        <v>568.1</v>
      </c>
    </row>
    <row r="948" spans="2:13">
      <c r="B948" t="s">
        <v>35</v>
      </c>
      <c r="C948" t="s">
        <v>21</v>
      </c>
      <c r="D948" t="s">
        <v>22</v>
      </c>
      <c r="E948" t="s">
        <v>776</v>
      </c>
      <c r="F948" t="s">
        <v>776</v>
      </c>
      <c r="G948" t="s">
        <v>76</v>
      </c>
      <c r="H948" t="s">
        <v>23</v>
      </c>
      <c r="I948" s="1">
        <v>567.27272400000004</v>
      </c>
      <c r="J948" s="1">
        <v>11</v>
      </c>
      <c r="K948">
        <v>945</v>
      </c>
      <c r="L948" t="s">
        <v>25</v>
      </c>
      <c r="M948" s="2">
        <f>+Table3[[#This Row],[CHW]]/Table3[[#This Row],[Count of Airbill Number]]</f>
        <v>51.570247636363639</v>
      </c>
    </row>
    <row r="949" spans="2:13">
      <c r="B949" t="s">
        <v>35</v>
      </c>
      <c r="C949" t="s">
        <v>21</v>
      </c>
      <c r="D949" t="s">
        <v>22</v>
      </c>
      <c r="E949" t="s">
        <v>776</v>
      </c>
      <c r="F949" t="s">
        <v>776</v>
      </c>
      <c r="G949" t="s">
        <v>45</v>
      </c>
      <c r="H949" t="s">
        <v>123</v>
      </c>
      <c r="I949" s="1">
        <v>566.363607</v>
      </c>
      <c r="J949" s="1">
        <v>67</v>
      </c>
      <c r="K949">
        <v>946</v>
      </c>
      <c r="L949" t="s">
        <v>25</v>
      </c>
      <c r="M949" s="2">
        <f>+Table3[[#This Row],[CHW]]/Table3[[#This Row],[Count of Airbill Number]]</f>
        <v>8.4531881641791049</v>
      </c>
    </row>
    <row r="950" spans="2:13">
      <c r="B950" t="s">
        <v>20</v>
      </c>
      <c r="C950" t="s">
        <v>21</v>
      </c>
      <c r="D950" t="s">
        <v>22</v>
      </c>
      <c r="E950" t="s">
        <v>776</v>
      </c>
      <c r="F950" t="s">
        <v>776</v>
      </c>
      <c r="G950" t="s">
        <v>54</v>
      </c>
      <c r="H950" t="s">
        <v>72</v>
      </c>
      <c r="I950" s="1">
        <v>564.72726400000022</v>
      </c>
      <c r="J950" s="1">
        <v>33</v>
      </c>
      <c r="K950">
        <v>947</v>
      </c>
      <c r="L950" t="s">
        <v>25</v>
      </c>
      <c r="M950" s="2">
        <f>+Table3[[#This Row],[CHW]]/Table3[[#This Row],[Count of Airbill Number]]</f>
        <v>17.1129473939394</v>
      </c>
    </row>
    <row r="951" spans="2:13">
      <c r="B951" t="s">
        <v>20</v>
      </c>
      <c r="C951" t="s">
        <v>21</v>
      </c>
      <c r="D951" t="s">
        <v>22</v>
      </c>
      <c r="E951" t="s">
        <v>776</v>
      </c>
      <c r="F951" t="s">
        <v>776</v>
      </c>
      <c r="G951" t="s">
        <v>39</v>
      </c>
      <c r="H951" t="s">
        <v>49</v>
      </c>
      <c r="I951" s="1">
        <v>563.34544300000027</v>
      </c>
      <c r="J951" s="1">
        <v>35</v>
      </c>
      <c r="K951">
        <v>948</v>
      </c>
      <c r="L951" t="s">
        <v>25</v>
      </c>
      <c r="M951" s="2">
        <f>+Table3[[#This Row],[CHW]]/Table3[[#This Row],[Count of Airbill Number]]</f>
        <v>16.095584085714293</v>
      </c>
    </row>
    <row r="952" spans="2:13">
      <c r="B952" t="s">
        <v>35</v>
      </c>
      <c r="C952" t="s">
        <v>21</v>
      </c>
      <c r="D952" t="s">
        <v>22</v>
      </c>
      <c r="E952" t="s">
        <v>778</v>
      </c>
      <c r="F952" t="s">
        <v>776</v>
      </c>
      <c r="G952" t="s">
        <v>113</v>
      </c>
      <c r="H952" t="s">
        <v>37</v>
      </c>
      <c r="I952" s="1">
        <v>562.581818</v>
      </c>
      <c r="J952" s="1">
        <v>4</v>
      </c>
      <c r="K952">
        <v>949</v>
      </c>
      <c r="L952" t="s">
        <v>25</v>
      </c>
      <c r="M952" s="2">
        <f>+Table3[[#This Row],[CHW]]/Table3[[#This Row],[Count of Airbill Number]]</f>
        <v>140.6454545</v>
      </c>
    </row>
    <row r="953" spans="2:13">
      <c r="B953" t="s">
        <v>35</v>
      </c>
      <c r="C953" t="s">
        <v>21</v>
      </c>
      <c r="D953" t="s">
        <v>22</v>
      </c>
      <c r="E953" t="s">
        <v>776</v>
      </c>
      <c r="F953" t="s">
        <v>776</v>
      </c>
      <c r="G953" t="s">
        <v>45</v>
      </c>
      <c r="H953" t="s">
        <v>92</v>
      </c>
      <c r="I953" s="1">
        <v>561.81815599999982</v>
      </c>
      <c r="J953" s="1">
        <v>48</v>
      </c>
      <c r="K953">
        <v>950</v>
      </c>
      <c r="L953" t="s">
        <v>25</v>
      </c>
      <c r="M953" s="2">
        <f>+Table3[[#This Row],[CHW]]/Table3[[#This Row],[Count of Airbill Number]]</f>
        <v>11.704544916666663</v>
      </c>
    </row>
    <row r="954" spans="2:13">
      <c r="B954" t="s">
        <v>20</v>
      </c>
      <c r="C954" t="s">
        <v>21</v>
      </c>
      <c r="D954" t="s">
        <v>22</v>
      </c>
      <c r="E954" t="s">
        <v>778</v>
      </c>
      <c r="F954" t="s">
        <v>776</v>
      </c>
      <c r="G954" t="s">
        <v>86</v>
      </c>
      <c r="H954" t="s">
        <v>32</v>
      </c>
      <c r="I954" s="1">
        <v>561.5</v>
      </c>
      <c r="J954" s="1">
        <v>7</v>
      </c>
      <c r="K954">
        <v>951</v>
      </c>
      <c r="L954" t="s">
        <v>25</v>
      </c>
      <c r="M954" s="2">
        <f>+Table3[[#This Row],[CHW]]/Table3[[#This Row],[Count of Airbill Number]]</f>
        <v>80.214285714285708</v>
      </c>
    </row>
    <row r="955" spans="2:13">
      <c r="B955" t="s">
        <v>20</v>
      </c>
      <c r="C955" t="s">
        <v>21</v>
      </c>
      <c r="D955" t="s">
        <v>22</v>
      </c>
      <c r="E955" t="s">
        <v>776</v>
      </c>
      <c r="F955" t="s">
        <v>777</v>
      </c>
      <c r="G955" t="s">
        <v>57</v>
      </c>
      <c r="H955" t="s">
        <v>110</v>
      </c>
      <c r="I955" s="1">
        <v>560</v>
      </c>
      <c r="J955" s="1">
        <v>3</v>
      </c>
      <c r="K955">
        <v>952</v>
      </c>
      <c r="L955" t="s">
        <v>25</v>
      </c>
      <c r="M955" s="2">
        <f>+Table3[[#This Row],[CHW]]/Table3[[#This Row],[Count of Airbill Number]]</f>
        <v>186.66666666666666</v>
      </c>
    </row>
    <row r="956" spans="2:13">
      <c r="B956" t="s">
        <v>20</v>
      </c>
      <c r="C956" t="s">
        <v>21</v>
      </c>
      <c r="D956" t="s">
        <v>22</v>
      </c>
      <c r="E956" t="s">
        <v>776</v>
      </c>
      <c r="F956" t="s">
        <v>776</v>
      </c>
      <c r="G956" t="s">
        <v>74</v>
      </c>
      <c r="H956" t="s">
        <v>23</v>
      </c>
      <c r="I956" s="1">
        <v>559.54543200000012</v>
      </c>
      <c r="J956" s="1">
        <v>41</v>
      </c>
      <c r="K956">
        <v>953</v>
      </c>
      <c r="L956" t="s">
        <v>25</v>
      </c>
      <c r="M956" s="2">
        <f>+Table3[[#This Row],[CHW]]/Table3[[#This Row],[Count of Airbill Number]]</f>
        <v>13.647449560975613</v>
      </c>
    </row>
    <row r="957" spans="2:13">
      <c r="B957" t="s">
        <v>20</v>
      </c>
      <c r="C957" t="s">
        <v>21</v>
      </c>
      <c r="D957" t="s">
        <v>22</v>
      </c>
      <c r="E957" t="s">
        <v>778</v>
      </c>
      <c r="F957" t="s">
        <v>777</v>
      </c>
      <c r="G957" t="s">
        <v>86</v>
      </c>
      <c r="H957" t="s">
        <v>290</v>
      </c>
      <c r="I957" s="1">
        <v>557</v>
      </c>
      <c r="J957" s="1">
        <v>1</v>
      </c>
      <c r="K957">
        <v>954</v>
      </c>
      <c r="L957" t="s">
        <v>25</v>
      </c>
      <c r="M957" s="2">
        <f>+Table3[[#This Row],[CHW]]/Table3[[#This Row],[Count of Airbill Number]]</f>
        <v>557</v>
      </c>
    </row>
    <row r="958" spans="2:13">
      <c r="B958" t="s">
        <v>35</v>
      </c>
      <c r="C958" t="s">
        <v>21</v>
      </c>
      <c r="D958" t="s">
        <v>22</v>
      </c>
      <c r="E958" t="s">
        <v>776</v>
      </c>
      <c r="F958" t="s">
        <v>776</v>
      </c>
      <c r="G958" t="s">
        <v>67</v>
      </c>
      <c r="H958" t="s">
        <v>74</v>
      </c>
      <c r="I958" s="1">
        <v>556.59998300000007</v>
      </c>
      <c r="J958" s="1">
        <v>44</v>
      </c>
      <c r="K958">
        <v>955</v>
      </c>
      <c r="L958" t="s">
        <v>25</v>
      </c>
      <c r="M958" s="2">
        <f>+Table3[[#This Row],[CHW]]/Table3[[#This Row],[Count of Airbill Number]]</f>
        <v>12.649999613636366</v>
      </c>
    </row>
    <row r="959" spans="2:13">
      <c r="B959" t="s">
        <v>20</v>
      </c>
      <c r="C959" t="s">
        <v>21</v>
      </c>
      <c r="D959" t="s">
        <v>22</v>
      </c>
      <c r="E959" t="s">
        <v>776</v>
      </c>
      <c r="F959" t="s">
        <v>776</v>
      </c>
      <c r="G959" t="s">
        <v>23</v>
      </c>
      <c r="H959" t="s">
        <v>67</v>
      </c>
      <c r="I959" s="1">
        <v>554.09090300000014</v>
      </c>
      <c r="J959" s="1">
        <v>23</v>
      </c>
      <c r="K959">
        <v>956</v>
      </c>
      <c r="L959" t="s">
        <v>25</v>
      </c>
      <c r="M959" s="2">
        <f>+Table3[[#This Row],[CHW]]/Table3[[#This Row],[Count of Airbill Number]]</f>
        <v>24.090908826086963</v>
      </c>
    </row>
    <row r="960" spans="2:13">
      <c r="B960" t="s">
        <v>20</v>
      </c>
      <c r="C960" t="s">
        <v>21</v>
      </c>
      <c r="D960" t="s">
        <v>22</v>
      </c>
      <c r="E960" t="s">
        <v>776</v>
      </c>
      <c r="F960" t="s">
        <v>776</v>
      </c>
      <c r="G960" t="s">
        <v>54</v>
      </c>
      <c r="H960" t="s">
        <v>45</v>
      </c>
      <c r="I960" s="1">
        <v>551.36361599999975</v>
      </c>
      <c r="J960" s="1">
        <v>44</v>
      </c>
      <c r="K960">
        <v>957</v>
      </c>
      <c r="L960" t="s">
        <v>25</v>
      </c>
      <c r="M960" s="2">
        <f>+Table3[[#This Row],[CHW]]/Table3[[#This Row],[Count of Airbill Number]]</f>
        <v>12.530991272727267</v>
      </c>
    </row>
    <row r="961" spans="2:13">
      <c r="B961" t="s">
        <v>20</v>
      </c>
      <c r="C961" t="s">
        <v>21</v>
      </c>
      <c r="D961" t="s">
        <v>22</v>
      </c>
      <c r="E961" t="s">
        <v>776</v>
      </c>
      <c r="F961" t="s">
        <v>776</v>
      </c>
      <c r="G961" t="s">
        <v>40</v>
      </c>
      <c r="H961" t="s">
        <v>50</v>
      </c>
      <c r="I961" s="1">
        <v>549.54542700000002</v>
      </c>
      <c r="J961" s="1">
        <v>59</v>
      </c>
      <c r="K961">
        <v>958</v>
      </c>
      <c r="L961" t="s">
        <v>25</v>
      </c>
      <c r="M961" s="2">
        <f>+Table3[[#This Row],[CHW]]/Table3[[#This Row],[Count of Airbill Number]]</f>
        <v>9.3143292711864412</v>
      </c>
    </row>
    <row r="962" spans="2:13">
      <c r="B962" t="s">
        <v>28</v>
      </c>
      <c r="C962" t="s">
        <v>21</v>
      </c>
      <c r="D962" t="s">
        <v>36</v>
      </c>
      <c r="E962" t="s">
        <v>776</v>
      </c>
      <c r="F962" t="s">
        <v>776</v>
      </c>
      <c r="G962" t="s">
        <v>57</v>
      </c>
      <c r="H962" t="s">
        <v>85</v>
      </c>
      <c r="I962" s="1">
        <v>549.05453499999999</v>
      </c>
      <c r="J962" s="1">
        <v>32</v>
      </c>
      <c r="K962">
        <v>959</v>
      </c>
      <c r="L962" t="s">
        <v>25</v>
      </c>
      <c r="M962" s="2">
        <f>+Table3[[#This Row],[CHW]]/Table3[[#This Row],[Count of Airbill Number]]</f>
        <v>17.15795421875</v>
      </c>
    </row>
    <row r="963" spans="2:13">
      <c r="B963" t="s">
        <v>20</v>
      </c>
      <c r="C963" t="s">
        <v>21</v>
      </c>
      <c r="D963" t="s">
        <v>22</v>
      </c>
      <c r="E963" t="s">
        <v>776</v>
      </c>
      <c r="F963" t="s">
        <v>776</v>
      </c>
      <c r="G963" t="s">
        <v>23</v>
      </c>
      <c r="H963" t="s">
        <v>217</v>
      </c>
      <c r="I963" s="1">
        <v>548.63635500000009</v>
      </c>
      <c r="J963" s="1">
        <v>15</v>
      </c>
      <c r="K963">
        <v>960</v>
      </c>
      <c r="L963" t="s">
        <v>25</v>
      </c>
      <c r="M963" s="2">
        <f>+Table3[[#This Row],[CHW]]/Table3[[#This Row],[Count of Airbill Number]]</f>
        <v>36.575757000000003</v>
      </c>
    </row>
    <row r="964" spans="2:13">
      <c r="B964" t="s">
        <v>20</v>
      </c>
      <c r="C964" t="s">
        <v>21</v>
      </c>
      <c r="D964" t="s">
        <v>36</v>
      </c>
      <c r="E964" t="s">
        <v>776</v>
      </c>
      <c r="F964" t="s">
        <v>776</v>
      </c>
      <c r="G964" t="s">
        <v>63</v>
      </c>
      <c r="H964" t="s">
        <v>37</v>
      </c>
      <c r="I964" s="1">
        <v>547.80000000000007</v>
      </c>
      <c r="J964" s="1">
        <v>4</v>
      </c>
      <c r="K964">
        <v>961</v>
      </c>
      <c r="L964" t="s">
        <v>25</v>
      </c>
      <c r="M964" s="2">
        <f>+Table3[[#This Row],[CHW]]/Table3[[#This Row],[Count of Airbill Number]]</f>
        <v>136.95000000000002</v>
      </c>
    </row>
    <row r="965" spans="2:13">
      <c r="B965" t="s">
        <v>20</v>
      </c>
      <c r="C965" t="s">
        <v>21</v>
      </c>
      <c r="D965" t="s">
        <v>22</v>
      </c>
      <c r="E965" t="s">
        <v>776</v>
      </c>
      <c r="F965" t="s">
        <v>776</v>
      </c>
      <c r="G965" t="s">
        <v>47</v>
      </c>
      <c r="H965" t="s">
        <v>93</v>
      </c>
      <c r="I965" s="1">
        <v>546.36362399999996</v>
      </c>
      <c r="J965" s="1">
        <v>26</v>
      </c>
      <c r="K965">
        <v>962</v>
      </c>
      <c r="L965" t="s">
        <v>25</v>
      </c>
      <c r="M965" s="2">
        <f>+Table3[[#This Row],[CHW]]/Table3[[#This Row],[Count of Airbill Number]]</f>
        <v>21.013985538461537</v>
      </c>
    </row>
    <row r="966" spans="2:13">
      <c r="B966" t="s">
        <v>20</v>
      </c>
      <c r="C966" t="s">
        <v>21</v>
      </c>
      <c r="D966" t="s">
        <v>22</v>
      </c>
      <c r="E966" t="s">
        <v>776</v>
      </c>
      <c r="F966" t="s">
        <v>776</v>
      </c>
      <c r="G966" t="s">
        <v>102</v>
      </c>
      <c r="H966" t="s">
        <v>68</v>
      </c>
      <c r="I966" s="1">
        <v>545.90906999999947</v>
      </c>
      <c r="J966" s="1">
        <v>52</v>
      </c>
      <c r="K966">
        <v>963</v>
      </c>
      <c r="L966" t="s">
        <v>25</v>
      </c>
      <c r="M966" s="2">
        <f>+Table3[[#This Row],[CHW]]/Table3[[#This Row],[Count of Airbill Number]]</f>
        <v>10.498251346153836</v>
      </c>
    </row>
    <row r="967" spans="2:13">
      <c r="B967" t="s">
        <v>20</v>
      </c>
      <c r="C967" t="s">
        <v>21</v>
      </c>
      <c r="D967" t="s">
        <v>22</v>
      </c>
      <c r="E967" t="s">
        <v>776</v>
      </c>
      <c r="F967" t="s">
        <v>776</v>
      </c>
      <c r="G967" t="s">
        <v>40</v>
      </c>
      <c r="H967" t="s">
        <v>100</v>
      </c>
      <c r="I967" s="1">
        <v>545.90900900000054</v>
      </c>
      <c r="J967" s="1">
        <v>144</v>
      </c>
      <c r="K967">
        <v>964</v>
      </c>
      <c r="L967" t="s">
        <v>25</v>
      </c>
      <c r="M967" s="2">
        <f>+Table3[[#This Row],[CHW]]/Table3[[#This Row],[Count of Airbill Number]]</f>
        <v>3.7910347847222261</v>
      </c>
    </row>
    <row r="968" spans="2:13">
      <c r="B968" t="s">
        <v>20</v>
      </c>
      <c r="C968" t="s">
        <v>21</v>
      </c>
      <c r="D968" t="s">
        <v>22</v>
      </c>
      <c r="E968" t="s">
        <v>776</v>
      </c>
      <c r="F968" t="s">
        <v>776</v>
      </c>
      <c r="G968" t="s">
        <v>145</v>
      </c>
      <c r="H968" t="s">
        <v>45</v>
      </c>
      <c r="I968" s="1">
        <v>544.0908840000003</v>
      </c>
      <c r="J968" s="1">
        <v>63</v>
      </c>
      <c r="K968">
        <v>965</v>
      </c>
      <c r="L968" t="s">
        <v>25</v>
      </c>
      <c r="M968" s="2">
        <f>+Table3[[#This Row],[CHW]]/Table3[[#This Row],[Count of Airbill Number]]</f>
        <v>8.6363632380952424</v>
      </c>
    </row>
    <row r="969" spans="2:13">
      <c r="B969" t="s">
        <v>35</v>
      </c>
      <c r="C969" t="s">
        <v>21</v>
      </c>
      <c r="D969" t="s">
        <v>22</v>
      </c>
      <c r="E969" t="s">
        <v>776</v>
      </c>
      <c r="F969" t="s">
        <v>776</v>
      </c>
      <c r="G969" t="s">
        <v>31</v>
      </c>
      <c r="H969" t="s">
        <v>23</v>
      </c>
      <c r="I969" s="1">
        <v>543.18181200000004</v>
      </c>
      <c r="J969" s="1">
        <v>17</v>
      </c>
      <c r="K969">
        <v>966</v>
      </c>
      <c r="L969" t="s">
        <v>25</v>
      </c>
      <c r="M969" s="2">
        <f>+Table3[[#This Row],[CHW]]/Table3[[#This Row],[Count of Airbill Number]]</f>
        <v>31.951871294117648</v>
      </c>
    </row>
    <row r="970" spans="2:13">
      <c r="B970" t="s">
        <v>35</v>
      </c>
      <c r="C970" t="s">
        <v>21</v>
      </c>
      <c r="D970" t="s">
        <v>22</v>
      </c>
      <c r="E970" t="s">
        <v>776</v>
      </c>
      <c r="F970" t="s">
        <v>776</v>
      </c>
      <c r="G970" t="s">
        <v>39</v>
      </c>
      <c r="H970" t="s">
        <v>59</v>
      </c>
      <c r="I970" s="1">
        <v>539.36362799999995</v>
      </c>
      <c r="J970" s="1">
        <v>25</v>
      </c>
      <c r="K970">
        <v>967</v>
      </c>
      <c r="L970" t="s">
        <v>25</v>
      </c>
      <c r="M970" s="2">
        <f>+Table3[[#This Row],[CHW]]/Table3[[#This Row],[Count of Airbill Number]]</f>
        <v>21.574545119999996</v>
      </c>
    </row>
    <row r="971" spans="2:13">
      <c r="B971" t="s">
        <v>28</v>
      </c>
      <c r="C971" t="s">
        <v>21</v>
      </c>
      <c r="D971" t="s">
        <v>22</v>
      </c>
      <c r="E971" t="s">
        <v>776</v>
      </c>
      <c r="F971" t="s">
        <v>776</v>
      </c>
      <c r="G971" t="s">
        <v>45</v>
      </c>
      <c r="H971" t="s">
        <v>39</v>
      </c>
      <c r="I971" s="1">
        <v>538.18181400000003</v>
      </c>
      <c r="J971" s="1">
        <v>13</v>
      </c>
      <c r="K971">
        <v>968</v>
      </c>
      <c r="L971" t="s">
        <v>25</v>
      </c>
      <c r="M971" s="2">
        <f>+Table3[[#This Row],[CHW]]/Table3[[#This Row],[Count of Airbill Number]]</f>
        <v>41.398601076923079</v>
      </c>
    </row>
    <row r="972" spans="2:13">
      <c r="B972" t="s">
        <v>35</v>
      </c>
      <c r="C972" t="s">
        <v>21</v>
      </c>
      <c r="D972" t="s">
        <v>22</v>
      </c>
      <c r="E972" t="s">
        <v>777</v>
      </c>
      <c r="F972" t="s">
        <v>776</v>
      </c>
      <c r="G972" t="s">
        <v>97</v>
      </c>
      <c r="H972" t="s">
        <v>37</v>
      </c>
      <c r="I972" s="1">
        <v>536.54545299999995</v>
      </c>
      <c r="J972" s="1">
        <v>3</v>
      </c>
      <c r="K972">
        <v>969</v>
      </c>
      <c r="L972" t="s">
        <v>25</v>
      </c>
      <c r="M972" s="2">
        <f>+Table3[[#This Row],[CHW]]/Table3[[#This Row],[Count of Airbill Number]]</f>
        <v>178.84848433333332</v>
      </c>
    </row>
    <row r="973" spans="2:13">
      <c r="B973" t="s">
        <v>35</v>
      </c>
      <c r="C973" t="s">
        <v>21</v>
      </c>
      <c r="D973" t="s">
        <v>22</v>
      </c>
      <c r="E973" t="s">
        <v>776</v>
      </c>
      <c r="F973" t="s">
        <v>776</v>
      </c>
      <c r="G973" t="s">
        <v>23</v>
      </c>
      <c r="H973" t="s">
        <v>37</v>
      </c>
      <c r="I973" s="1">
        <v>536.36361199999999</v>
      </c>
      <c r="J973" s="1">
        <v>51</v>
      </c>
      <c r="K973">
        <v>970</v>
      </c>
      <c r="L973" t="s">
        <v>25</v>
      </c>
      <c r="M973" s="2">
        <f>+Table3[[#This Row],[CHW]]/Table3[[#This Row],[Count of Airbill Number]]</f>
        <v>10.516933568627451</v>
      </c>
    </row>
    <row r="974" spans="2:13">
      <c r="B974" t="s">
        <v>30</v>
      </c>
      <c r="C974" t="s">
        <v>21</v>
      </c>
      <c r="D974" t="s">
        <v>22</v>
      </c>
      <c r="E974" t="s">
        <v>776</v>
      </c>
      <c r="F974" t="s">
        <v>776</v>
      </c>
      <c r="G974" t="s">
        <v>31</v>
      </c>
      <c r="H974" t="s">
        <v>131</v>
      </c>
      <c r="I974" s="1">
        <v>536.22724099999994</v>
      </c>
      <c r="J974" s="1">
        <v>72</v>
      </c>
      <c r="K974">
        <v>971</v>
      </c>
      <c r="L974" t="s">
        <v>25</v>
      </c>
      <c r="M974" s="2">
        <f>+Table3[[#This Row],[CHW]]/Table3[[#This Row],[Count of Airbill Number]]</f>
        <v>7.4476005694444432</v>
      </c>
    </row>
    <row r="975" spans="2:13">
      <c r="B975" t="s">
        <v>20</v>
      </c>
      <c r="C975" t="s">
        <v>21</v>
      </c>
      <c r="D975" t="s">
        <v>22</v>
      </c>
      <c r="E975" t="s">
        <v>776</v>
      </c>
      <c r="F975" t="s">
        <v>776</v>
      </c>
      <c r="G975" t="s">
        <v>48</v>
      </c>
      <c r="H975" t="s">
        <v>37</v>
      </c>
      <c r="I975" s="1">
        <v>535.81815799999993</v>
      </c>
      <c r="J975" s="1">
        <v>46</v>
      </c>
      <c r="K975">
        <v>972</v>
      </c>
      <c r="L975" t="s">
        <v>25</v>
      </c>
      <c r="M975" s="2">
        <f>+Table3[[#This Row],[CHW]]/Table3[[#This Row],[Count of Airbill Number]]</f>
        <v>11.648220826086956</v>
      </c>
    </row>
    <row r="976" spans="2:13">
      <c r="B976" t="s">
        <v>20</v>
      </c>
      <c r="C976" t="s">
        <v>21</v>
      </c>
      <c r="D976" t="s">
        <v>22</v>
      </c>
      <c r="E976" t="s">
        <v>776</v>
      </c>
      <c r="F976" t="s">
        <v>776</v>
      </c>
      <c r="G976" t="s">
        <v>48</v>
      </c>
      <c r="H976" t="s">
        <v>126</v>
      </c>
      <c r="I976" s="1">
        <v>535.45452599999965</v>
      </c>
      <c r="J976" s="1">
        <v>43</v>
      </c>
      <c r="K976">
        <v>973</v>
      </c>
      <c r="L976" t="s">
        <v>25</v>
      </c>
      <c r="M976" s="2">
        <f>+Table3[[#This Row],[CHW]]/Table3[[#This Row],[Count of Airbill Number]]</f>
        <v>12.452430837209294</v>
      </c>
    </row>
    <row r="977" spans="2:13">
      <c r="B977" t="s">
        <v>35</v>
      </c>
      <c r="C977" t="s">
        <v>21</v>
      </c>
      <c r="D977" t="s">
        <v>22</v>
      </c>
      <c r="E977" t="s">
        <v>776</v>
      </c>
      <c r="F977" t="s">
        <v>776</v>
      </c>
      <c r="G977" t="s">
        <v>147</v>
      </c>
      <c r="H977" t="s">
        <v>80</v>
      </c>
      <c r="I977" s="1">
        <v>535.29090400000018</v>
      </c>
      <c r="J977" s="1">
        <v>24</v>
      </c>
      <c r="K977">
        <v>974</v>
      </c>
      <c r="L977" t="s">
        <v>25</v>
      </c>
      <c r="M977" s="2">
        <f>+Table3[[#This Row],[CHW]]/Table3[[#This Row],[Count of Airbill Number]]</f>
        <v>22.303787666666675</v>
      </c>
    </row>
    <row r="978" spans="2:13">
      <c r="B978" t="s">
        <v>35</v>
      </c>
      <c r="C978" t="s">
        <v>21</v>
      </c>
      <c r="D978" t="s">
        <v>22</v>
      </c>
      <c r="E978" t="s">
        <v>776</v>
      </c>
      <c r="F978" t="s">
        <v>776</v>
      </c>
      <c r="G978" t="s">
        <v>37</v>
      </c>
      <c r="H978" t="s">
        <v>74</v>
      </c>
      <c r="I978" s="1">
        <v>533.18179899999996</v>
      </c>
      <c r="J978" s="1">
        <v>48</v>
      </c>
      <c r="K978">
        <v>975</v>
      </c>
      <c r="L978" t="s">
        <v>25</v>
      </c>
      <c r="M978" s="2">
        <f>+Table3[[#This Row],[CHW]]/Table3[[#This Row],[Count of Airbill Number]]</f>
        <v>11.107954145833332</v>
      </c>
    </row>
    <row r="979" spans="2:13">
      <c r="B979" t="s">
        <v>20</v>
      </c>
      <c r="C979" t="s">
        <v>21</v>
      </c>
      <c r="D979" t="s">
        <v>22</v>
      </c>
      <c r="E979" t="s">
        <v>776</v>
      </c>
      <c r="F979" t="s">
        <v>776</v>
      </c>
      <c r="G979" t="s">
        <v>37</v>
      </c>
      <c r="H979" t="s">
        <v>45</v>
      </c>
      <c r="I979" s="1">
        <v>528.63633800000002</v>
      </c>
      <c r="J979" s="1">
        <v>43</v>
      </c>
      <c r="K979">
        <v>976</v>
      </c>
      <c r="L979" t="s">
        <v>25</v>
      </c>
      <c r="M979" s="2">
        <f>+Table3[[#This Row],[CHW]]/Table3[[#This Row],[Count of Airbill Number]]</f>
        <v>12.293868325581396</v>
      </c>
    </row>
    <row r="980" spans="2:13">
      <c r="B980" t="s">
        <v>20</v>
      </c>
      <c r="C980" t="s">
        <v>21</v>
      </c>
      <c r="D980" t="s">
        <v>22</v>
      </c>
      <c r="E980" t="s">
        <v>776</v>
      </c>
      <c r="F980" t="s">
        <v>776</v>
      </c>
      <c r="G980" t="s">
        <v>37</v>
      </c>
      <c r="H980" t="s">
        <v>40</v>
      </c>
      <c r="I980" s="1">
        <v>528.18178200000011</v>
      </c>
      <c r="J980" s="1">
        <v>56</v>
      </c>
      <c r="K980">
        <v>977</v>
      </c>
      <c r="L980" t="s">
        <v>25</v>
      </c>
      <c r="M980" s="2">
        <f>+Table3[[#This Row],[CHW]]/Table3[[#This Row],[Count of Airbill Number]]</f>
        <v>9.4318175357142877</v>
      </c>
    </row>
    <row r="981" spans="2:13">
      <c r="B981" t="s">
        <v>28</v>
      </c>
      <c r="C981" t="s">
        <v>21</v>
      </c>
      <c r="D981" t="s">
        <v>22</v>
      </c>
      <c r="E981" t="s">
        <v>778</v>
      </c>
      <c r="F981" t="s">
        <v>778</v>
      </c>
      <c r="G981" t="s">
        <v>86</v>
      </c>
      <c r="H981" t="s">
        <v>112</v>
      </c>
      <c r="I981" s="1">
        <v>527.22727199999997</v>
      </c>
      <c r="J981" s="1">
        <v>34</v>
      </c>
      <c r="K981">
        <v>978</v>
      </c>
      <c r="L981" t="s">
        <v>25</v>
      </c>
      <c r="M981" s="2">
        <f>+Table3[[#This Row],[CHW]]/Table3[[#This Row],[Count of Airbill Number]]</f>
        <v>15.506684470588235</v>
      </c>
    </row>
    <row r="982" spans="2:13">
      <c r="B982" t="s">
        <v>20</v>
      </c>
      <c r="C982" t="s">
        <v>21</v>
      </c>
      <c r="D982" t="s">
        <v>22</v>
      </c>
      <c r="E982" t="s">
        <v>776</v>
      </c>
      <c r="F982" t="s">
        <v>776</v>
      </c>
      <c r="G982" t="s">
        <v>23</v>
      </c>
      <c r="H982" t="s">
        <v>130</v>
      </c>
      <c r="I982" s="1">
        <v>525.45453999999995</v>
      </c>
      <c r="J982" s="1">
        <v>16</v>
      </c>
      <c r="K982">
        <v>979</v>
      </c>
      <c r="L982" t="s">
        <v>25</v>
      </c>
      <c r="M982" s="2">
        <f>+Table3[[#This Row],[CHW]]/Table3[[#This Row],[Count of Airbill Number]]</f>
        <v>32.840908749999997</v>
      </c>
    </row>
    <row r="983" spans="2:13">
      <c r="B983" t="s">
        <v>35</v>
      </c>
      <c r="C983" t="s">
        <v>21</v>
      </c>
      <c r="D983" t="s">
        <v>22</v>
      </c>
      <c r="E983" t="s">
        <v>776</v>
      </c>
      <c r="F983" t="s">
        <v>776</v>
      </c>
      <c r="G983" t="s">
        <v>39</v>
      </c>
      <c r="H983" t="s">
        <v>43</v>
      </c>
      <c r="I983" s="1">
        <v>524.99999000000003</v>
      </c>
      <c r="J983" s="1">
        <v>21</v>
      </c>
      <c r="K983">
        <v>980</v>
      </c>
      <c r="L983" t="s">
        <v>25</v>
      </c>
      <c r="M983" s="2">
        <f>+Table3[[#This Row],[CHW]]/Table3[[#This Row],[Count of Airbill Number]]</f>
        <v>24.999999523809525</v>
      </c>
    </row>
    <row r="984" spans="2:13">
      <c r="B984" t="s">
        <v>20</v>
      </c>
      <c r="C984" t="s">
        <v>21</v>
      </c>
      <c r="D984" t="s">
        <v>22</v>
      </c>
      <c r="E984" t="s">
        <v>776</v>
      </c>
      <c r="F984" t="s">
        <v>776</v>
      </c>
      <c r="G984" t="s">
        <v>45</v>
      </c>
      <c r="H984" t="s">
        <v>143</v>
      </c>
      <c r="I984" s="1">
        <v>524.54543399999989</v>
      </c>
      <c r="J984" s="1">
        <v>64</v>
      </c>
      <c r="K984">
        <v>981</v>
      </c>
      <c r="L984" t="s">
        <v>25</v>
      </c>
      <c r="M984" s="2">
        <f>+Table3[[#This Row],[CHW]]/Table3[[#This Row],[Count of Airbill Number]]</f>
        <v>8.1960224062499982</v>
      </c>
    </row>
    <row r="985" spans="2:13">
      <c r="B985" t="s">
        <v>20</v>
      </c>
      <c r="C985" t="s">
        <v>21</v>
      </c>
      <c r="D985" t="s">
        <v>22</v>
      </c>
      <c r="E985" t="s">
        <v>776</v>
      </c>
      <c r="F985" t="s">
        <v>776</v>
      </c>
      <c r="G985" t="s">
        <v>37</v>
      </c>
      <c r="H985" t="s">
        <v>63</v>
      </c>
      <c r="I985" s="1">
        <v>523.98180799999989</v>
      </c>
      <c r="J985" s="1">
        <v>21</v>
      </c>
      <c r="K985">
        <v>982</v>
      </c>
      <c r="L985" t="s">
        <v>25</v>
      </c>
      <c r="M985" s="2">
        <f>+Table3[[#This Row],[CHW]]/Table3[[#This Row],[Count of Airbill Number]]</f>
        <v>24.951514666666661</v>
      </c>
    </row>
    <row r="986" spans="2:13">
      <c r="B986" t="s">
        <v>20</v>
      </c>
      <c r="C986" t="s">
        <v>21</v>
      </c>
      <c r="D986" t="s">
        <v>22</v>
      </c>
      <c r="E986" t="s">
        <v>776</v>
      </c>
      <c r="F986" t="s">
        <v>776</v>
      </c>
      <c r="G986" t="s">
        <v>39</v>
      </c>
      <c r="H986" t="s">
        <v>24</v>
      </c>
      <c r="I986" s="1">
        <v>521.81808899999999</v>
      </c>
      <c r="J986" s="1">
        <v>131</v>
      </c>
      <c r="K986">
        <v>983</v>
      </c>
      <c r="L986" t="s">
        <v>25</v>
      </c>
      <c r="M986" s="2">
        <f>+Table3[[#This Row],[CHW]]/Table3[[#This Row],[Count of Airbill Number]]</f>
        <v>3.9833441908396945</v>
      </c>
    </row>
    <row r="987" spans="2:13">
      <c r="B987" t="s">
        <v>28</v>
      </c>
      <c r="C987" t="s">
        <v>21</v>
      </c>
      <c r="D987" t="s">
        <v>22</v>
      </c>
      <c r="E987" t="s">
        <v>776</v>
      </c>
      <c r="F987" t="s">
        <v>778</v>
      </c>
      <c r="G987" t="s">
        <v>66</v>
      </c>
      <c r="H987" t="s">
        <v>363</v>
      </c>
      <c r="I987" s="1">
        <v>519.81818099999998</v>
      </c>
      <c r="J987" s="1">
        <v>2</v>
      </c>
      <c r="K987">
        <v>984</v>
      </c>
      <c r="L987" t="s">
        <v>25</v>
      </c>
      <c r="M987" s="2">
        <f>+Table3[[#This Row],[CHW]]/Table3[[#This Row],[Count of Airbill Number]]</f>
        <v>259.90909049999999</v>
      </c>
    </row>
    <row r="988" spans="2:13">
      <c r="B988" t="s">
        <v>20</v>
      </c>
      <c r="C988" t="s">
        <v>21</v>
      </c>
      <c r="D988" t="s">
        <v>22</v>
      </c>
      <c r="E988" t="s">
        <v>778</v>
      </c>
      <c r="F988" t="s">
        <v>777</v>
      </c>
      <c r="G988" t="s">
        <v>113</v>
      </c>
      <c r="H988" t="s">
        <v>44</v>
      </c>
      <c r="I988" s="1">
        <v>519</v>
      </c>
      <c r="J988" s="1">
        <v>2</v>
      </c>
      <c r="K988">
        <v>985</v>
      </c>
      <c r="L988" t="s">
        <v>25</v>
      </c>
      <c r="M988" s="2">
        <f>+Table3[[#This Row],[CHW]]/Table3[[#This Row],[Count of Airbill Number]]</f>
        <v>259.5</v>
      </c>
    </row>
    <row r="989" spans="2:13">
      <c r="B989" t="s">
        <v>30</v>
      </c>
      <c r="C989" t="s">
        <v>21</v>
      </c>
      <c r="D989" t="s">
        <v>139</v>
      </c>
      <c r="E989" t="s">
        <v>776</v>
      </c>
      <c r="F989" t="s">
        <v>776</v>
      </c>
      <c r="G989" t="s">
        <v>141</v>
      </c>
      <c r="H989" t="s">
        <v>211</v>
      </c>
      <c r="I989" s="1">
        <v>518.18181299999981</v>
      </c>
      <c r="J989" s="1">
        <v>18</v>
      </c>
      <c r="K989">
        <v>986</v>
      </c>
      <c r="L989" t="s">
        <v>25</v>
      </c>
      <c r="M989" s="2">
        <f>+Table3[[#This Row],[CHW]]/Table3[[#This Row],[Count of Airbill Number]]</f>
        <v>28.787878499999991</v>
      </c>
    </row>
    <row r="990" spans="2:13">
      <c r="B990" t="s">
        <v>20</v>
      </c>
      <c r="C990" t="s">
        <v>21</v>
      </c>
      <c r="D990" t="s">
        <v>22</v>
      </c>
      <c r="E990" t="s">
        <v>776</v>
      </c>
      <c r="F990" t="s">
        <v>776</v>
      </c>
      <c r="G990" t="s">
        <v>63</v>
      </c>
      <c r="H990" t="s">
        <v>93</v>
      </c>
      <c r="I990" s="1">
        <v>517.72724500000072</v>
      </c>
      <c r="J990" s="1">
        <v>54</v>
      </c>
      <c r="K990">
        <v>987</v>
      </c>
      <c r="L990" t="s">
        <v>25</v>
      </c>
      <c r="M990" s="2">
        <f>+Table3[[#This Row],[CHW]]/Table3[[#This Row],[Count of Airbill Number]]</f>
        <v>9.5875415740740877</v>
      </c>
    </row>
    <row r="991" spans="2:13">
      <c r="B991" t="s">
        <v>35</v>
      </c>
      <c r="C991" t="s">
        <v>21</v>
      </c>
      <c r="D991" t="s">
        <v>22</v>
      </c>
      <c r="E991" t="s">
        <v>776</v>
      </c>
      <c r="F991" t="s">
        <v>776</v>
      </c>
      <c r="G991" t="s">
        <v>23</v>
      </c>
      <c r="H991" t="s">
        <v>41</v>
      </c>
      <c r="I991" s="1">
        <v>516.81809799999951</v>
      </c>
      <c r="J991" s="1">
        <v>176</v>
      </c>
      <c r="K991">
        <v>988</v>
      </c>
      <c r="L991" t="s">
        <v>25</v>
      </c>
      <c r="M991" s="2">
        <f>+Table3[[#This Row],[CHW]]/Table3[[#This Row],[Count of Airbill Number]]</f>
        <v>2.936466465909088</v>
      </c>
    </row>
    <row r="992" spans="2:13">
      <c r="B992" t="s">
        <v>20</v>
      </c>
      <c r="C992" t="s">
        <v>21</v>
      </c>
      <c r="D992" t="s">
        <v>22</v>
      </c>
      <c r="E992" t="s">
        <v>777</v>
      </c>
      <c r="F992" t="s">
        <v>776</v>
      </c>
      <c r="G992" t="s">
        <v>55</v>
      </c>
      <c r="H992" t="s">
        <v>37</v>
      </c>
      <c r="I992" s="1">
        <v>516.60908999999992</v>
      </c>
      <c r="J992" s="1">
        <v>16</v>
      </c>
      <c r="K992">
        <v>989</v>
      </c>
      <c r="L992" t="s">
        <v>25</v>
      </c>
      <c r="M992" s="2">
        <f>+Table3[[#This Row],[CHW]]/Table3[[#This Row],[Count of Airbill Number]]</f>
        <v>32.288068124999995</v>
      </c>
    </row>
    <row r="993" spans="2:13">
      <c r="B993" t="s">
        <v>20</v>
      </c>
      <c r="C993" t="s">
        <v>21</v>
      </c>
      <c r="D993" t="s">
        <v>22</v>
      </c>
      <c r="E993" t="s">
        <v>776</v>
      </c>
      <c r="F993" t="s">
        <v>776</v>
      </c>
      <c r="G993" t="s">
        <v>74</v>
      </c>
      <c r="H993" t="s">
        <v>93</v>
      </c>
      <c r="I993" s="1">
        <v>515.45453900000007</v>
      </c>
      <c r="J993" s="1">
        <v>18</v>
      </c>
      <c r="K993">
        <v>990</v>
      </c>
      <c r="L993" t="s">
        <v>25</v>
      </c>
      <c r="M993" s="2">
        <f>+Table3[[#This Row],[CHW]]/Table3[[#This Row],[Count of Airbill Number]]</f>
        <v>28.636363277777782</v>
      </c>
    </row>
    <row r="994" spans="2:13">
      <c r="B994" t="s">
        <v>28</v>
      </c>
      <c r="C994" t="s">
        <v>21</v>
      </c>
      <c r="D994" t="s">
        <v>36</v>
      </c>
      <c r="E994" t="s">
        <v>778</v>
      </c>
      <c r="F994" t="s">
        <v>778</v>
      </c>
      <c r="G994" t="s">
        <v>113</v>
      </c>
      <c r="H994" t="s">
        <v>82</v>
      </c>
      <c r="I994" s="1">
        <v>515.4</v>
      </c>
      <c r="J994" s="1">
        <v>2</v>
      </c>
      <c r="K994">
        <v>991</v>
      </c>
      <c r="L994" t="s">
        <v>25</v>
      </c>
      <c r="M994" s="2">
        <f>+Table3[[#This Row],[CHW]]/Table3[[#This Row],[Count of Airbill Number]]</f>
        <v>257.7</v>
      </c>
    </row>
    <row r="995" spans="2:13">
      <c r="B995" t="s">
        <v>20</v>
      </c>
      <c r="C995" t="s">
        <v>21</v>
      </c>
      <c r="D995" t="s">
        <v>22</v>
      </c>
      <c r="E995" t="s">
        <v>776</v>
      </c>
      <c r="F995" t="s">
        <v>776</v>
      </c>
      <c r="G995" t="s">
        <v>45</v>
      </c>
      <c r="H995" t="s">
        <v>63</v>
      </c>
      <c r="I995" s="1">
        <v>514.99997099999973</v>
      </c>
      <c r="J995" s="1">
        <v>61</v>
      </c>
      <c r="K995">
        <v>992</v>
      </c>
      <c r="L995" t="s">
        <v>25</v>
      </c>
      <c r="M995" s="2">
        <f>+Table3[[#This Row],[CHW]]/Table3[[#This Row],[Count of Airbill Number]]</f>
        <v>8.4426224754098325</v>
      </c>
    </row>
    <row r="996" spans="2:13">
      <c r="B996" t="s">
        <v>28</v>
      </c>
      <c r="C996" t="s">
        <v>21</v>
      </c>
      <c r="D996" t="s">
        <v>22</v>
      </c>
      <c r="E996" t="s">
        <v>776</v>
      </c>
      <c r="F996" t="s">
        <v>777</v>
      </c>
      <c r="G996" t="s">
        <v>45</v>
      </c>
      <c r="H996" t="s">
        <v>190</v>
      </c>
      <c r="I996" s="1">
        <v>514.79090800000006</v>
      </c>
      <c r="J996" s="1">
        <v>6</v>
      </c>
      <c r="K996">
        <v>993</v>
      </c>
      <c r="L996" t="s">
        <v>25</v>
      </c>
      <c r="M996" s="2">
        <f>+Table3[[#This Row],[CHW]]/Table3[[#This Row],[Count of Airbill Number]]</f>
        <v>85.798484666666681</v>
      </c>
    </row>
    <row r="997" spans="2:13">
      <c r="B997" t="s">
        <v>20</v>
      </c>
      <c r="C997" t="s">
        <v>21</v>
      </c>
      <c r="D997" t="s">
        <v>22</v>
      </c>
      <c r="E997" t="s">
        <v>776</v>
      </c>
      <c r="F997" t="s">
        <v>776</v>
      </c>
      <c r="G997" t="s">
        <v>71</v>
      </c>
      <c r="H997" t="s">
        <v>166</v>
      </c>
      <c r="I997" s="1">
        <v>514.60907800000007</v>
      </c>
      <c r="J997" s="1">
        <v>37</v>
      </c>
      <c r="K997">
        <v>994</v>
      </c>
      <c r="L997" t="s">
        <v>25</v>
      </c>
      <c r="M997" s="2">
        <f>+Table3[[#This Row],[CHW]]/Table3[[#This Row],[Count of Airbill Number]]</f>
        <v>13.908353459459461</v>
      </c>
    </row>
    <row r="998" spans="2:13">
      <c r="B998" t="s">
        <v>30</v>
      </c>
      <c r="C998" t="s">
        <v>21</v>
      </c>
      <c r="D998" t="s">
        <v>22</v>
      </c>
      <c r="E998" t="s">
        <v>776</v>
      </c>
      <c r="F998" t="s">
        <v>776</v>
      </c>
      <c r="G998" t="s">
        <v>48</v>
      </c>
      <c r="H998" t="s">
        <v>83</v>
      </c>
      <c r="I998" s="1">
        <v>514.54541700000038</v>
      </c>
      <c r="J998" s="1">
        <v>59</v>
      </c>
      <c r="K998">
        <v>995</v>
      </c>
      <c r="L998" t="s">
        <v>25</v>
      </c>
      <c r="M998" s="2">
        <f>+Table3[[#This Row],[CHW]]/Table3[[#This Row],[Count of Airbill Number]]</f>
        <v>8.7211087627118715</v>
      </c>
    </row>
    <row r="999" spans="2:13">
      <c r="B999" t="s">
        <v>28</v>
      </c>
      <c r="C999" t="s">
        <v>21</v>
      </c>
      <c r="D999" t="s">
        <v>36</v>
      </c>
      <c r="E999" t="s">
        <v>778</v>
      </c>
      <c r="F999" t="s">
        <v>778</v>
      </c>
      <c r="G999" t="s">
        <v>220</v>
      </c>
      <c r="H999" t="s">
        <v>62</v>
      </c>
      <c r="I999" s="1">
        <v>513.81818099999998</v>
      </c>
      <c r="J999" s="1">
        <v>1</v>
      </c>
      <c r="K999">
        <v>996</v>
      </c>
      <c r="L999" t="s">
        <v>25</v>
      </c>
      <c r="M999" s="2">
        <f>+Table3[[#This Row],[CHW]]/Table3[[#This Row],[Count of Airbill Number]]</f>
        <v>513.81818099999998</v>
      </c>
    </row>
    <row r="1000" spans="2:13">
      <c r="B1000" t="s">
        <v>20</v>
      </c>
      <c r="C1000" t="s">
        <v>21</v>
      </c>
      <c r="D1000" t="s">
        <v>22</v>
      </c>
      <c r="E1000" t="s">
        <v>776</v>
      </c>
      <c r="F1000" t="s">
        <v>776</v>
      </c>
      <c r="G1000" t="s">
        <v>61</v>
      </c>
      <c r="H1000" t="s">
        <v>76</v>
      </c>
      <c r="I1000" s="1">
        <v>512.27272099999993</v>
      </c>
      <c r="J1000" s="1">
        <v>22</v>
      </c>
      <c r="K1000">
        <v>997</v>
      </c>
      <c r="L1000" t="s">
        <v>25</v>
      </c>
      <c r="M1000" s="2">
        <f>+Table3[[#This Row],[CHW]]/Table3[[#This Row],[Count of Airbill Number]]</f>
        <v>23.285123681818177</v>
      </c>
    </row>
    <row r="1001" spans="2:13">
      <c r="B1001" t="s">
        <v>28</v>
      </c>
      <c r="C1001" t="s">
        <v>21</v>
      </c>
      <c r="D1001" t="s">
        <v>36</v>
      </c>
      <c r="E1001" t="s">
        <v>778</v>
      </c>
      <c r="F1001" t="s">
        <v>778</v>
      </c>
      <c r="G1001" t="s">
        <v>82</v>
      </c>
      <c r="H1001" t="s">
        <v>81</v>
      </c>
      <c r="I1001" s="1">
        <v>512.19999999999993</v>
      </c>
      <c r="J1001" s="1">
        <v>7</v>
      </c>
      <c r="K1001">
        <v>998</v>
      </c>
      <c r="L1001" t="s">
        <v>25</v>
      </c>
      <c r="M1001" s="2">
        <f>+Table3[[#This Row],[CHW]]/Table3[[#This Row],[Count of Airbill Number]]</f>
        <v>73.171428571428564</v>
      </c>
    </row>
    <row r="1002" spans="2:13">
      <c r="B1002" t="s">
        <v>35</v>
      </c>
      <c r="C1002" t="s">
        <v>21</v>
      </c>
      <c r="D1002" t="s">
        <v>36</v>
      </c>
      <c r="E1002" t="s">
        <v>778</v>
      </c>
      <c r="F1002" t="s">
        <v>778</v>
      </c>
      <c r="G1002" t="s">
        <v>81</v>
      </c>
      <c r="H1002" t="s">
        <v>291</v>
      </c>
      <c r="I1002" s="1">
        <v>510.11818000000005</v>
      </c>
      <c r="J1002" s="1">
        <v>6</v>
      </c>
      <c r="K1002">
        <v>999</v>
      </c>
      <c r="L1002" t="s">
        <v>25</v>
      </c>
      <c r="M1002" s="2">
        <f>+Table3[[#This Row],[CHW]]/Table3[[#This Row],[Count of Airbill Number]]</f>
        <v>85.019696666666675</v>
      </c>
    </row>
    <row r="1003" spans="2:13">
      <c r="B1003" t="s">
        <v>35</v>
      </c>
      <c r="C1003" t="s">
        <v>21</v>
      </c>
      <c r="D1003" t="s">
        <v>22</v>
      </c>
      <c r="E1003" t="s">
        <v>778</v>
      </c>
      <c r="F1003" t="s">
        <v>778</v>
      </c>
      <c r="G1003" t="s">
        <v>113</v>
      </c>
      <c r="H1003" t="s">
        <v>261</v>
      </c>
      <c r="I1003" s="1">
        <v>508.9</v>
      </c>
      <c r="J1003" s="1">
        <v>8</v>
      </c>
      <c r="K1003">
        <v>1000</v>
      </c>
      <c r="L1003" t="s">
        <v>25</v>
      </c>
      <c r="M1003" s="2">
        <f>+Table3[[#This Row],[CHW]]/Table3[[#This Row],[Count of Airbill Number]]</f>
        <v>63.612499999999997</v>
      </c>
    </row>
    <row r="1004" spans="2:13">
      <c r="B1004" t="s">
        <v>20</v>
      </c>
      <c r="C1004" t="s">
        <v>21</v>
      </c>
      <c r="D1004" t="s">
        <v>22</v>
      </c>
      <c r="E1004" t="s">
        <v>778</v>
      </c>
      <c r="F1004" t="s">
        <v>778</v>
      </c>
      <c r="G1004" t="s">
        <v>113</v>
      </c>
      <c r="H1004" t="s">
        <v>51</v>
      </c>
      <c r="I1004" s="1">
        <v>508</v>
      </c>
      <c r="J1004" s="1">
        <v>1</v>
      </c>
      <c r="K1004">
        <v>1001</v>
      </c>
      <c r="L1004" t="s">
        <v>25</v>
      </c>
      <c r="M1004" s="2">
        <f>+Table3[[#This Row],[CHW]]/Table3[[#This Row],[Count of Airbill Number]]</f>
        <v>508</v>
      </c>
    </row>
    <row r="1005" spans="2:13">
      <c r="B1005" t="s">
        <v>35</v>
      </c>
      <c r="C1005" t="s">
        <v>21</v>
      </c>
      <c r="D1005" t="s">
        <v>36</v>
      </c>
      <c r="E1005" t="s">
        <v>778</v>
      </c>
      <c r="F1005" t="s">
        <v>778</v>
      </c>
      <c r="G1005" t="s">
        <v>113</v>
      </c>
      <c r="H1005" t="s">
        <v>124</v>
      </c>
      <c r="I1005" s="1">
        <v>505.7</v>
      </c>
      <c r="J1005" s="1">
        <v>9</v>
      </c>
      <c r="K1005">
        <v>1002</v>
      </c>
      <c r="L1005" t="s">
        <v>25</v>
      </c>
      <c r="M1005" s="2">
        <f>+Table3[[#This Row],[CHW]]/Table3[[#This Row],[Count of Airbill Number]]</f>
        <v>56.18888888888889</v>
      </c>
    </row>
    <row r="1006" spans="2:13">
      <c r="B1006" t="s">
        <v>20</v>
      </c>
      <c r="C1006" t="s">
        <v>21</v>
      </c>
      <c r="D1006" t="s">
        <v>22</v>
      </c>
      <c r="E1006" t="s">
        <v>776</v>
      </c>
      <c r="F1006" t="s">
        <v>776</v>
      </c>
      <c r="G1006" t="s">
        <v>45</v>
      </c>
      <c r="H1006" t="s">
        <v>70</v>
      </c>
      <c r="I1006" s="1">
        <v>505.45452800000004</v>
      </c>
      <c r="J1006" s="1">
        <v>47</v>
      </c>
      <c r="K1006">
        <v>1003</v>
      </c>
      <c r="L1006" t="s">
        <v>25</v>
      </c>
      <c r="M1006" s="2">
        <f>+Table3[[#This Row],[CHW]]/Table3[[#This Row],[Count of Airbill Number]]</f>
        <v>10.754351659574469</v>
      </c>
    </row>
    <row r="1007" spans="2:13">
      <c r="B1007" t="s">
        <v>28</v>
      </c>
      <c r="C1007" t="s">
        <v>21</v>
      </c>
      <c r="D1007" t="s">
        <v>36</v>
      </c>
      <c r="E1007" t="s">
        <v>776</v>
      </c>
      <c r="F1007" t="s">
        <v>778</v>
      </c>
      <c r="G1007" t="s">
        <v>23</v>
      </c>
      <c r="H1007" t="s">
        <v>81</v>
      </c>
      <c r="I1007" s="1">
        <v>503.92727099999996</v>
      </c>
      <c r="J1007" s="1">
        <v>10</v>
      </c>
      <c r="K1007">
        <v>1004</v>
      </c>
      <c r="L1007" t="s">
        <v>25</v>
      </c>
      <c r="M1007" s="2">
        <f>+Table3[[#This Row],[CHW]]/Table3[[#This Row],[Count of Airbill Number]]</f>
        <v>50.392727099999995</v>
      </c>
    </row>
    <row r="1008" spans="2:13">
      <c r="B1008" t="s">
        <v>20</v>
      </c>
      <c r="C1008" t="s">
        <v>21</v>
      </c>
      <c r="D1008" t="s">
        <v>22</v>
      </c>
      <c r="E1008" t="s">
        <v>778</v>
      </c>
      <c r="F1008" t="s">
        <v>777</v>
      </c>
      <c r="G1008" t="s">
        <v>86</v>
      </c>
      <c r="H1008" t="s">
        <v>27</v>
      </c>
      <c r="I1008" s="1">
        <v>503.79999999999995</v>
      </c>
      <c r="J1008" s="1">
        <v>4</v>
      </c>
      <c r="K1008">
        <v>1005</v>
      </c>
      <c r="L1008" t="s">
        <v>25</v>
      </c>
      <c r="M1008" s="2">
        <f>+Table3[[#This Row],[CHW]]/Table3[[#This Row],[Count of Airbill Number]]</f>
        <v>125.94999999999999</v>
      </c>
    </row>
    <row r="1009" spans="2:13">
      <c r="B1009" t="s">
        <v>30</v>
      </c>
      <c r="C1009" t="s">
        <v>21</v>
      </c>
      <c r="D1009" t="s">
        <v>22</v>
      </c>
      <c r="E1009" t="s">
        <v>776</v>
      </c>
      <c r="F1009" t="s">
        <v>776</v>
      </c>
      <c r="G1009" t="s">
        <v>23</v>
      </c>
      <c r="H1009" t="s">
        <v>31</v>
      </c>
      <c r="I1009" s="1">
        <v>503.72726900000009</v>
      </c>
      <c r="J1009" s="1">
        <v>25</v>
      </c>
      <c r="K1009">
        <v>1006</v>
      </c>
      <c r="L1009" t="s">
        <v>25</v>
      </c>
      <c r="M1009" s="2">
        <f>+Table3[[#This Row],[CHW]]/Table3[[#This Row],[Count of Airbill Number]]</f>
        <v>20.149090760000004</v>
      </c>
    </row>
    <row r="1010" spans="2:13">
      <c r="B1010" t="s">
        <v>20</v>
      </c>
      <c r="C1010" t="s">
        <v>21</v>
      </c>
      <c r="D1010" t="s">
        <v>22</v>
      </c>
      <c r="E1010" t="s">
        <v>776</v>
      </c>
      <c r="F1010" t="s">
        <v>776</v>
      </c>
      <c r="G1010" t="s">
        <v>74</v>
      </c>
      <c r="H1010" t="s">
        <v>126</v>
      </c>
      <c r="I1010" s="1">
        <v>502.72721799999982</v>
      </c>
      <c r="J1010" s="1">
        <v>90</v>
      </c>
      <c r="K1010">
        <v>1007</v>
      </c>
      <c r="L1010" t="s">
        <v>25</v>
      </c>
      <c r="M1010" s="2">
        <f>+Table3[[#This Row],[CHW]]/Table3[[#This Row],[Count of Airbill Number]]</f>
        <v>5.5858579777777759</v>
      </c>
    </row>
    <row r="1011" spans="2:13">
      <c r="B1011" t="s">
        <v>28</v>
      </c>
      <c r="C1011" t="s">
        <v>21</v>
      </c>
      <c r="D1011" t="s">
        <v>22</v>
      </c>
      <c r="E1011" t="s">
        <v>778</v>
      </c>
      <c r="F1011" t="s">
        <v>777</v>
      </c>
      <c r="G1011" t="s">
        <v>363</v>
      </c>
      <c r="H1011" t="s">
        <v>52</v>
      </c>
      <c r="I1011" s="1">
        <v>500.454545</v>
      </c>
      <c r="J1011" s="1">
        <v>1</v>
      </c>
      <c r="K1011">
        <v>1008</v>
      </c>
      <c r="L1011" t="s">
        <v>25</v>
      </c>
      <c r="M1011" s="2">
        <f>+Table3[[#This Row],[CHW]]/Table3[[#This Row],[Count of Airbill Number]]</f>
        <v>500.454545</v>
      </c>
    </row>
    <row r="1012" spans="2:13">
      <c r="B1012" t="s">
        <v>30</v>
      </c>
      <c r="C1012" t="s">
        <v>21</v>
      </c>
      <c r="D1012" t="s">
        <v>139</v>
      </c>
      <c r="E1012" t="s">
        <v>776</v>
      </c>
      <c r="F1012" t="s">
        <v>776</v>
      </c>
      <c r="G1012" t="s">
        <v>224</v>
      </c>
      <c r="H1012" t="s">
        <v>238</v>
      </c>
      <c r="I1012" s="1">
        <v>500</v>
      </c>
      <c r="J1012" s="1">
        <v>1</v>
      </c>
      <c r="K1012">
        <v>1009</v>
      </c>
      <c r="L1012" t="s">
        <v>25</v>
      </c>
      <c r="M1012" s="2">
        <f>+Table3[[#This Row],[CHW]]/Table3[[#This Row],[Count of Airbill Number]]</f>
        <v>500</v>
      </c>
    </row>
    <row r="1013" spans="2:13">
      <c r="B1013" t="s">
        <v>28</v>
      </c>
      <c r="C1013" t="s">
        <v>21</v>
      </c>
      <c r="D1013" t="s">
        <v>22</v>
      </c>
      <c r="E1013" t="s">
        <v>778</v>
      </c>
      <c r="F1013" t="s">
        <v>778</v>
      </c>
      <c r="G1013" t="s">
        <v>173</v>
      </c>
      <c r="H1013" t="s">
        <v>51</v>
      </c>
      <c r="I1013" s="1">
        <v>499.999999</v>
      </c>
      <c r="J1013" s="1">
        <v>32</v>
      </c>
      <c r="K1013">
        <v>1010</v>
      </c>
      <c r="L1013" t="s">
        <v>25</v>
      </c>
      <c r="M1013" s="2">
        <f>+Table3[[#This Row],[CHW]]/Table3[[#This Row],[Count of Airbill Number]]</f>
        <v>15.62499996875</v>
      </c>
    </row>
    <row r="1014" spans="2:13">
      <c r="B1014" t="s">
        <v>20</v>
      </c>
      <c r="C1014" t="s">
        <v>21</v>
      </c>
      <c r="D1014" t="s">
        <v>22</v>
      </c>
      <c r="E1014" t="s">
        <v>776</v>
      </c>
      <c r="F1014" t="s">
        <v>776</v>
      </c>
      <c r="G1014" t="s">
        <v>46</v>
      </c>
      <c r="H1014" t="s">
        <v>47</v>
      </c>
      <c r="I1014" s="1">
        <v>499.99999000000003</v>
      </c>
      <c r="J1014" s="1">
        <v>16</v>
      </c>
      <c r="K1014">
        <v>1011</v>
      </c>
      <c r="L1014" t="s">
        <v>25</v>
      </c>
      <c r="M1014" s="2">
        <f>+Table3[[#This Row],[CHW]]/Table3[[#This Row],[Count of Airbill Number]]</f>
        <v>31.249999375000002</v>
      </c>
    </row>
    <row r="1015" spans="2:13">
      <c r="B1015" t="s">
        <v>28</v>
      </c>
      <c r="C1015" t="s">
        <v>21</v>
      </c>
      <c r="D1015" t="s">
        <v>22</v>
      </c>
      <c r="E1015" t="s">
        <v>776</v>
      </c>
      <c r="F1015" t="s">
        <v>776</v>
      </c>
      <c r="G1015" t="s">
        <v>57</v>
      </c>
      <c r="H1015" t="s">
        <v>33</v>
      </c>
      <c r="I1015" s="1">
        <v>499.69089300000007</v>
      </c>
      <c r="J1015" s="1">
        <v>34</v>
      </c>
      <c r="K1015">
        <v>1012</v>
      </c>
      <c r="L1015" t="s">
        <v>25</v>
      </c>
      <c r="M1015" s="2">
        <f>+Table3[[#This Row],[CHW]]/Table3[[#This Row],[Count of Airbill Number]]</f>
        <v>14.696790970588237</v>
      </c>
    </row>
    <row r="1016" spans="2:13">
      <c r="B1016" t="s">
        <v>28</v>
      </c>
      <c r="C1016" t="s">
        <v>21</v>
      </c>
      <c r="D1016" t="s">
        <v>36</v>
      </c>
      <c r="E1016" t="s">
        <v>778</v>
      </c>
      <c r="F1016" t="s">
        <v>776</v>
      </c>
      <c r="G1016" t="s">
        <v>51</v>
      </c>
      <c r="H1016" t="s">
        <v>45</v>
      </c>
      <c r="I1016" s="1">
        <v>499</v>
      </c>
      <c r="J1016" s="1">
        <v>1</v>
      </c>
      <c r="K1016">
        <v>1013</v>
      </c>
      <c r="L1016" t="s">
        <v>25</v>
      </c>
      <c r="M1016" s="2">
        <f>+Table3[[#This Row],[CHW]]/Table3[[#This Row],[Count of Airbill Number]]</f>
        <v>499</v>
      </c>
    </row>
    <row r="1017" spans="2:13">
      <c r="B1017" t="s">
        <v>20</v>
      </c>
      <c r="C1017" t="s">
        <v>21</v>
      </c>
      <c r="D1017" t="s">
        <v>22</v>
      </c>
      <c r="E1017" t="s">
        <v>778</v>
      </c>
      <c r="F1017" t="s">
        <v>778</v>
      </c>
      <c r="G1017" t="s">
        <v>210</v>
      </c>
      <c r="H1017" t="s">
        <v>81</v>
      </c>
      <c r="I1017" s="1">
        <v>497.6</v>
      </c>
      <c r="J1017" s="1">
        <v>1</v>
      </c>
      <c r="K1017">
        <v>1014</v>
      </c>
      <c r="L1017" t="s">
        <v>25</v>
      </c>
      <c r="M1017" s="2">
        <f>+Table3[[#This Row],[CHW]]/Table3[[#This Row],[Count of Airbill Number]]</f>
        <v>497.6</v>
      </c>
    </row>
    <row r="1018" spans="2:13">
      <c r="B1018" t="s">
        <v>30</v>
      </c>
      <c r="C1018" t="s">
        <v>21</v>
      </c>
      <c r="D1018" t="s">
        <v>22</v>
      </c>
      <c r="E1018" t="s">
        <v>776</v>
      </c>
      <c r="F1018" t="s">
        <v>776</v>
      </c>
      <c r="G1018" t="s">
        <v>23</v>
      </c>
      <c r="H1018" t="s">
        <v>132</v>
      </c>
      <c r="I1018" s="1">
        <v>497.27269899999914</v>
      </c>
      <c r="J1018" s="1">
        <v>78</v>
      </c>
      <c r="K1018">
        <v>1015</v>
      </c>
      <c r="L1018" t="s">
        <v>25</v>
      </c>
      <c r="M1018" s="2">
        <f>+Table3[[#This Row],[CHW]]/Table3[[#This Row],[Count of Airbill Number]]</f>
        <v>6.3752910128205018</v>
      </c>
    </row>
    <row r="1019" spans="2:13">
      <c r="B1019" t="s">
        <v>35</v>
      </c>
      <c r="C1019" t="s">
        <v>21</v>
      </c>
      <c r="D1019" t="s">
        <v>36</v>
      </c>
      <c r="E1019" t="s">
        <v>777</v>
      </c>
      <c r="F1019" t="s">
        <v>777</v>
      </c>
      <c r="G1019" t="s">
        <v>154</v>
      </c>
      <c r="H1019" t="s">
        <v>110</v>
      </c>
      <c r="I1019" s="1">
        <v>496.8</v>
      </c>
      <c r="J1019" s="1">
        <v>1</v>
      </c>
      <c r="K1019">
        <v>1016</v>
      </c>
      <c r="L1019" t="s">
        <v>25</v>
      </c>
      <c r="M1019" s="2">
        <f>+Table3[[#This Row],[CHW]]/Table3[[#This Row],[Count of Airbill Number]]</f>
        <v>496.8</v>
      </c>
    </row>
    <row r="1020" spans="2:13">
      <c r="B1020" t="s">
        <v>35</v>
      </c>
      <c r="C1020" t="s">
        <v>21</v>
      </c>
      <c r="D1020" t="s">
        <v>36</v>
      </c>
      <c r="E1020" t="s">
        <v>777</v>
      </c>
      <c r="F1020" t="s">
        <v>777</v>
      </c>
      <c r="G1020" t="s">
        <v>26</v>
      </c>
      <c r="H1020" t="s">
        <v>326</v>
      </c>
      <c r="I1020" s="1">
        <v>496.5</v>
      </c>
      <c r="J1020" s="1">
        <v>4</v>
      </c>
      <c r="K1020">
        <v>1017</v>
      </c>
      <c r="L1020" t="s">
        <v>25</v>
      </c>
      <c r="M1020" s="2">
        <f>+Table3[[#This Row],[CHW]]/Table3[[#This Row],[Count of Airbill Number]]</f>
        <v>124.125</v>
      </c>
    </row>
    <row r="1021" spans="2:13">
      <c r="B1021" t="s">
        <v>35</v>
      </c>
      <c r="C1021" t="s">
        <v>21</v>
      </c>
      <c r="D1021" t="s">
        <v>36</v>
      </c>
      <c r="E1021" t="s">
        <v>776</v>
      </c>
      <c r="F1021" t="s">
        <v>776</v>
      </c>
      <c r="G1021" t="s">
        <v>37</v>
      </c>
      <c r="H1021" t="s">
        <v>57</v>
      </c>
      <c r="I1021" s="1">
        <v>496.45454400000006</v>
      </c>
      <c r="J1021" s="1">
        <v>4</v>
      </c>
      <c r="K1021">
        <v>1018</v>
      </c>
      <c r="L1021" t="s">
        <v>25</v>
      </c>
      <c r="M1021" s="2">
        <f>+Table3[[#This Row],[CHW]]/Table3[[#This Row],[Count of Airbill Number]]</f>
        <v>124.11363600000001</v>
      </c>
    </row>
    <row r="1022" spans="2:13">
      <c r="B1022" t="s">
        <v>28</v>
      </c>
      <c r="C1022" t="s">
        <v>21</v>
      </c>
      <c r="D1022" t="s">
        <v>22</v>
      </c>
      <c r="E1022" t="s">
        <v>776</v>
      </c>
      <c r="F1022" t="s">
        <v>776</v>
      </c>
      <c r="G1022" t="s">
        <v>167</v>
      </c>
      <c r="H1022" t="s">
        <v>45</v>
      </c>
      <c r="I1022" s="1">
        <v>495.45452700000004</v>
      </c>
      <c r="J1022" s="1">
        <v>36</v>
      </c>
      <c r="K1022">
        <v>1019</v>
      </c>
      <c r="L1022" t="s">
        <v>25</v>
      </c>
      <c r="M1022" s="2">
        <f>+Table3[[#This Row],[CHW]]/Table3[[#This Row],[Count of Airbill Number]]</f>
        <v>13.762625750000002</v>
      </c>
    </row>
    <row r="1023" spans="2:13">
      <c r="B1023" t="s">
        <v>20</v>
      </c>
      <c r="C1023" t="s">
        <v>21</v>
      </c>
      <c r="D1023" t="s">
        <v>22</v>
      </c>
      <c r="E1023" t="s">
        <v>776</v>
      </c>
      <c r="F1023" t="s">
        <v>776</v>
      </c>
      <c r="G1023" t="s">
        <v>39</v>
      </c>
      <c r="H1023" t="s">
        <v>41</v>
      </c>
      <c r="I1023" s="1">
        <v>495.45451200000076</v>
      </c>
      <c r="J1023" s="1">
        <v>130</v>
      </c>
      <c r="K1023">
        <v>1020</v>
      </c>
      <c r="L1023" t="s">
        <v>25</v>
      </c>
      <c r="M1023" s="2">
        <f>+Table3[[#This Row],[CHW]]/Table3[[#This Row],[Count of Airbill Number]]</f>
        <v>3.8111885538461596</v>
      </c>
    </row>
    <row r="1024" spans="2:13">
      <c r="B1024" t="s">
        <v>35</v>
      </c>
      <c r="C1024" t="s">
        <v>21</v>
      </c>
      <c r="D1024" t="s">
        <v>36</v>
      </c>
      <c r="E1024" t="s">
        <v>778</v>
      </c>
      <c r="F1024" t="s">
        <v>778</v>
      </c>
      <c r="G1024" t="s">
        <v>113</v>
      </c>
      <c r="H1024" t="s">
        <v>81</v>
      </c>
      <c r="I1024" s="1">
        <v>495</v>
      </c>
      <c r="J1024" s="1">
        <v>1</v>
      </c>
      <c r="K1024">
        <v>1021</v>
      </c>
      <c r="L1024" t="s">
        <v>25</v>
      </c>
      <c r="M1024" s="2">
        <f>+Table3[[#This Row],[CHW]]/Table3[[#This Row],[Count of Airbill Number]]</f>
        <v>495</v>
      </c>
    </row>
    <row r="1025" spans="2:13">
      <c r="B1025" t="s">
        <v>35</v>
      </c>
      <c r="C1025" t="s">
        <v>21</v>
      </c>
      <c r="D1025" t="s">
        <v>36</v>
      </c>
      <c r="E1025" t="s">
        <v>778</v>
      </c>
      <c r="F1025" t="s">
        <v>777</v>
      </c>
      <c r="G1025" t="s">
        <v>81</v>
      </c>
      <c r="H1025" t="s">
        <v>399</v>
      </c>
      <c r="I1025" s="1">
        <v>495</v>
      </c>
      <c r="J1025" s="1">
        <v>1</v>
      </c>
      <c r="K1025">
        <v>1022</v>
      </c>
      <c r="L1025" t="s">
        <v>25</v>
      </c>
      <c r="M1025" s="2">
        <f>+Table3[[#This Row],[CHW]]/Table3[[#This Row],[Count of Airbill Number]]</f>
        <v>495</v>
      </c>
    </row>
    <row r="1026" spans="2:13">
      <c r="B1026" t="s">
        <v>35</v>
      </c>
      <c r="C1026" t="s">
        <v>21</v>
      </c>
      <c r="D1026" t="s">
        <v>36</v>
      </c>
      <c r="E1026" t="s">
        <v>778</v>
      </c>
      <c r="F1026" t="s">
        <v>776</v>
      </c>
      <c r="G1026" t="s">
        <v>113</v>
      </c>
      <c r="H1026" t="s">
        <v>69</v>
      </c>
      <c r="I1026" s="1">
        <v>494.6</v>
      </c>
      <c r="J1026" s="1">
        <v>2</v>
      </c>
      <c r="K1026">
        <v>1023</v>
      </c>
      <c r="L1026" t="s">
        <v>25</v>
      </c>
      <c r="M1026" s="2">
        <f>+Table3[[#This Row],[CHW]]/Table3[[#This Row],[Count of Airbill Number]]</f>
        <v>247.3</v>
      </c>
    </row>
    <row r="1027" spans="2:13">
      <c r="B1027" t="s">
        <v>20</v>
      </c>
      <c r="C1027" t="s">
        <v>21</v>
      </c>
      <c r="D1027" t="s">
        <v>22</v>
      </c>
      <c r="E1027" t="s">
        <v>776</v>
      </c>
      <c r="F1027" t="s">
        <v>776</v>
      </c>
      <c r="G1027" t="s">
        <v>78</v>
      </c>
      <c r="H1027" t="s">
        <v>92</v>
      </c>
      <c r="I1027" s="1">
        <v>491.36361699999975</v>
      </c>
      <c r="J1027" s="1">
        <v>40</v>
      </c>
      <c r="K1027">
        <v>1024</v>
      </c>
      <c r="L1027" t="s">
        <v>25</v>
      </c>
      <c r="M1027" s="2">
        <f>+Table3[[#This Row],[CHW]]/Table3[[#This Row],[Count of Airbill Number]]</f>
        <v>12.284090424999993</v>
      </c>
    </row>
    <row r="1028" spans="2:13">
      <c r="B1028" t="s">
        <v>35</v>
      </c>
      <c r="C1028" t="s">
        <v>21</v>
      </c>
      <c r="D1028" t="s">
        <v>22</v>
      </c>
      <c r="E1028" t="s">
        <v>777</v>
      </c>
      <c r="F1028" t="s">
        <v>777</v>
      </c>
      <c r="G1028" t="s">
        <v>55</v>
      </c>
      <c r="H1028" t="s">
        <v>27</v>
      </c>
      <c r="I1028" s="1">
        <v>490.6</v>
      </c>
      <c r="J1028" s="1">
        <v>40</v>
      </c>
      <c r="K1028">
        <v>1025</v>
      </c>
      <c r="L1028" t="s">
        <v>25</v>
      </c>
      <c r="M1028" s="2">
        <f>+Table3[[#This Row],[CHW]]/Table3[[#This Row],[Count of Airbill Number]]</f>
        <v>12.265000000000001</v>
      </c>
    </row>
    <row r="1029" spans="2:13">
      <c r="B1029" t="s">
        <v>35</v>
      </c>
      <c r="C1029" t="s">
        <v>21</v>
      </c>
      <c r="D1029" t="s">
        <v>22</v>
      </c>
      <c r="E1029" t="s">
        <v>776</v>
      </c>
      <c r="F1029" t="s">
        <v>776</v>
      </c>
      <c r="G1029" t="s">
        <v>93</v>
      </c>
      <c r="H1029" t="s">
        <v>111</v>
      </c>
      <c r="I1029" s="1">
        <v>489.99999600000001</v>
      </c>
      <c r="J1029" s="1">
        <v>8</v>
      </c>
      <c r="K1029">
        <v>1026</v>
      </c>
      <c r="L1029" t="s">
        <v>25</v>
      </c>
      <c r="M1029" s="2">
        <f>+Table3[[#This Row],[CHW]]/Table3[[#This Row],[Count of Airbill Number]]</f>
        <v>61.249999500000001</v>
      </c>
    </row>
    <row r="1030" spans="2:13">
      <c r="B1030" t="s">
        <v>20</v>
      </c>
      <c r="C1030" t="s">
        <v>21</v>
      </c>
      <c r="D1030" t="s">
        <v>22</v>
      </c>
      <c r="E1030" t="s">
        <v>776</v>
      </c>
      <c r="F1030" t="s">
        <v>776</v>
      </c>
      <c r="G1030" t="s">
        <v>31</v>
      </c>
      <c r="H1030" t="s">
        <v>24</v>
      </c>
      <c r="I1030" s="1">
        <v>488.98169799999971</v>
      </c>
      <c r="J1030" s="1">
        <v>154</v>
      </c>
      <c r="K1030">
        <v>1027</v>
      </c>
      <c r="L1030" t="s">
        <v>25</v>
      </c>
      <c r="M1030" s="2">
        <f>+Table3[[#This Row],[CHW]]/Table3[[#This Row],[Count of Airbill Number]]</f>
        <v>3.1752058311688294</v>
      </c>
    </row>
    <row r="1031" spans="2:13">
      <c r="B1031" t="s">
        <v>20</v>
      </c>
      <c r="C1031" t="s">
        <v>21</v>
      </c>
      <c r="D1031" t="s">
        <v>22</v>
      </c>
      <c r="E1031" t="s">
        <v>776</v>
      </c>
      <c r="F1031" t="s">
        <v>776</v>
      </c>
      <c r="G1031" t="s">
        <v>201</v>
      </c>
      <c r="H1031" t="s">
        <v>32</v>
      </c>
      <c r="I1031" s="1">
        <v>487.49999099999991</v>
      </c>
      <c r="J1031" s="1">
        <v>20</v>
      </c>
      <c r="K1031">
        <v>1028</v>
      </c>
      <c r="L1031" t="s">
        <v>25</v>
      </c>
      <c r="M1031" s="2">
        <f>+Table3[[#This Row],[CHW]]/Table3[[#This Row],[Count of Airbill Number]]</f>
        <v>24.374999549999995</v>
      </c>
    </row>
    <row r="1032" spans="2:13">
      <c r="B1032" t="s">
        <v>30</v>
      </c>
      <c r="C1032" t="s">
        <v>21</v>
      </c>
      <c r="D1032" t="s">
        <v>22</v>
      </c>
      <c r="E1032" t="s">
        <v>776</v>
      </c>
      <c r="F1032" t="s">
        <v>776</v>
      </c>
      <c r="G1032" t="s">
        <v>57</v>
      </c>
      <c r="H1032" t="s">
        <v>122</v>
      </c>
      <c r="I1032" s="1">
        <v>486.51818099999997</v>
      </c>
      <c r="J1032" s="1">
        <v>44</v>
      </c>
      <c r="K1032">
        <v>1029</v>
      </c>
      <c r="L1032" t="s">
        <v>25</v>
      </c>
      <c r="M1032" s="2">
        <f>+Table3[[#This Row],[CHW]]/Table3[[#This Row],[Count of Airbill Number]]</f>
        <v>11.057231386363636</v>
      </c>
    </row>
    <row r="1033" spans="2:13">
      <c r="B1033" t="s">
        <v>35</v>
      </c>
      <c r="C1033" t="s">
        <v>21</v>
      </c>
      <c r="D1033" t="s">
        <v>22</v>
      </c>
      <c r="E1033" t="s">
        <v>776</v>
      </c>
      <c r="F1033" t="s">
        <v>776</v>
      </c>
      <c r="G1033" t="s">
        <v>37</v>
      </c>
      <c r="H1033" t="s">
        <v>41</v>
      </c>
      <c r="I1033" s="1">
        <v>486.36361900000003</v>
      </c>
      <c r="J1033" s="1">
        <v>31</v>
      </c>
      <c r="K1033">
        <v>1030</v>
      </c>
      <c r="L1033" t="s">
        <v>25</v>
      </c>
      <c r="M1033" s="2">
        <f>+Table3[[#This Row],[CHW]]/Table3[[#This Row],[Count of Airbill Number]]</f>
        <v>15.689149</v>
      </c>
    </row>
    <row r="1034" spans="2:13">
      <c r="B1034" t="s">
        <v>35</v>
      </c>
      <c r="C1034" t="s">
        <v>21</v>
      </c>
      <c r="D1034" t="s">
        <v>22</v>
      </c>
      <c r="E1034" t="s">
        <v>776</v>
      </c>
      <c r="F1034" t="s">
        <v>776</v>
      </c>
      <c r="G1034" t="s">
        <v>37</v>
      </c>
      <c r="H1034" t="s">
        <v>43</v>
      </c>
      <c r="I1034" s="1">
        <v>485.81814500000002</v>
      </c>
      <c r="J1034" s="1">
        <v>82</v>
      </c>
      <c r="K1034">
        <v>1031</v>
      </c>
      <c r="L1034" t="s">
        <v>25</v>
      </c>
      <c r="M1034" s="2">
        <f>+Table3[[#This Row],[CHW]]/Table3[[#This Row],[Count of Airbill Number]]</f>
        <v>5.9246115243902437</v>
      </c>
    </row>
    <row r="1035" spans="2:13">
      <c r="B1035" t="s">
        <v>28</v>
      </c>
      <c r="C1035" t="s">
        <v>21</v>
      </c>
      <c r="D1035" t="s">
        <v>22</v>
      </c>
      <c r="E1035" t="s">
        <v>778</v>
      </c>
      <c r="F1035" t="s">
        <v>778</v>
      </c>
      <c r="G1035" t="s">
        <v>51</v>
      </c>
      <c r="H1035" t="s">
        <v>250</v>
      </c>
      <c r="I1035" s="1">
        <v>485.72727100000003</v>
      </c>
      <c r="J1035" s="1">
        <v>9</v>
      </c>
      <c r="K1035">
        <v>1032</v>
      </c>
      <c r="L1035" t="s">
        <v>25</v>
      </c>
      <c r="M1035" s="2">
        <f>+Table3[[#This Row],[CHW]]/Table3[[#This Row],[Count of Airbill Number]]</f>
        <v>53.969696777777784</v>
      </c>
    </row>
    <row r="1036" spans="2:13">
      <c r="B1036" t="s">
        <v>28</v>
      </c>
      <c r="C1036" t="s">
        <v>21</v>
      </c>
      <c r="D1036" t="s">
        <v>22</v>
      </c>
      <c r="E1036" t="s">
        <v>776</v>
      </c>
      <c r="F1036" t="s">
        <v>776</v>
      </c>
      <c r="G1036" t="s">
        <v>67</v>
      </c>
      <c r="H1036" t="s">
        <v>111</v>
      </c>
      <c r="I1036" s="1">
        <v>484.999999</v>
      </c>
      <c r="J1036" s="1">
        <v>2</v>
      </c>
      <c r="K1036">
        <v>1033</v>
      </c>
      <c r="L1036" t="s">
        <v>25</v>
      </c>
      <c r="M1036" s="2">
        <f>+Table3[[#This Row],[CHW]]/Table3[[#This Row],[Count of Airbill Number]]</f>
        <v>242.4999995</v>
      </c>
    </row>
    <row r="1037" spans="2:13">
      <c r="B1037" t="s">
        <v>28</v>
      </c>
      <c r="C1037" t="s">
        <v>21</v>
      </c>
      <c r="D1037" t="s">
        <v>22</v>
      </c>
      <c r="E1037" t="s">
        <v>778</v>
      </c>
      <c r="F1037" t="s">
        <v>778</v>
      </c>
      <c r="G1037" t="s">
        <v>330</v>
      </c>
      <c r="H1037" t="s">
        <v>51</v>
      </c>
      <c r="I1037" s="1">
        <v>484.59999999999997</v>
      </c>
      <c r="J1037" s="1">
        <v>3</v>
      </c>
      <c r="K1037">
        <v>1034</v>
      </c>
      <c r="L1037" t="s">
        <v>25</v>
      </c>
      <c r="M1037" s="2">
        <f>+Table3[[#This Row],[CHW]]/Table3[[#This Row],[Count of Airbill Number]]</f>
        <v>161.53333333333333</v>
      </c>
    </row>
    <row r="1038" spans="2:13">
      <c r="B1038" t="s">
        <v>28</v>
      </c>
      <c r="C1038" t="s">
        <v>21</v>
      </c>
      <c r="D1038" t="s">
        <v>22</v>
      </c>
      <c r="E1038" t="s">
        <v>778</v>
      </c>
      <c r="F1038" t="s">
        <v>778</v>
      </c>
      <c r="G1038" t="s">
        <v>86</v>
      </c>
      <c r="H1038" t="s">
        <v>330</v>
      </c>
      <c r="I1038" s="1">
        <v>484.59999999999997</v>
      </c>
      <c r="J1038" s="1">
        <v>3</v>
      </c>
      <c r="K1038">
        <v>1035</v>
      </c>
      <c r="L1038" t="s">
        <v>25</v>
      </c>
      <c r="M1038" s="2">
        <f>+Table3[[#This Row],[CHW]]/Table3[[#This Row],[Count of Airbill Number]]</f>
        <v>161.53333333333333</v>
      </c>
    </row>
    <row r="1039" spans="2:13">
      <c r="B1039" t="s">
        <v>35</v>
      </c>
      <c r="C1039" t="s">
        <v>21</v>
      </c>
      <c r="D1039" t="s">
        <v>22</v>
      </c>
      <c r="E1039" t="s">
        <v>776</v>
      </c>
      <c r="F1039" t="s">
        <v>776</v>
      </c>
      <c r="G1039" t="s">
        <v>76</v>
      </c>
      <c r="H1039" t="s">
        <v>37</v>
      </c>
      <c r="I1039" s="1">
        <v>484.09089399999993</v>
      </c>
      <c r="J1039" s="1">
        <v>38</v>
      </c>
      <c r="K1039">
        <v>1036</v>
      </c>
      <c r="L1039" t="s">
        <v>25</v>
      </c>
      <c r="M1039" s="2">
        <f>+Table3[[#This Row],[CHW]]/Table3[[#This Row],[Count of Airbill Number]]</f>
        <v>12.739234052631577</v>
      </c>
    </row>
    <row r="1040" spans="2:13">
      <c r="B1040" t="s">
        <v>28</v>
      </c>
      <c r="C1040" t="s">
        <v>21</v>
      </c>
      <c r="D1040" t="s">
        <v>22</v>
      </c>
      <c r="E1040" t="s">
        <v>778</v>
      </c>
      <c r="F1040" t="s">
        <v>778</v>
      </c>
      <c r="G1040" t="s">
        <v>51</v>
      </c>
      <c r="H1040" t="s">
        <v>161</v>
      </c>
      <c r="I1040" s="1">
        <v>483.62726499999997</v>
      </c>
      <c r="J1040" s="1">
        <v>38</v>
      </c>
      <c r="K1040">
        <v>1037</v>
      </c>
      <c r="L1040" t="s">
        <v>25</v>
      </c>
      <c r="M1040" s="2">
        <f>+Table3[[#This Row],[CHW]]/Table3[[#This Row],[Count of Airbill Number]]</f>
        <v>12.727033289473683</v>
      </c>
    </row>
    <row r="1041" spans="2:13">
      <c r="B1041" t="s">
        <v>28</v>
      </c>
      <c r="C1041" t="s">
        <v>21</v>
      </c>
      <c r="D1041" t="s">
        <v>22</v>
      </c>
      <c r="E1041" t="s">
        <v>778</v>
      </c>
      <c r="F1041" t="s">
        <v>776</v>
      </c>
      <c r="G1041" t="s">
        <v>109</v>
      </c>
      <c r="H1041" t="s">
        <v>45</v>
      </c>
      <c r="I1041" s="1">
        <v>483</v>
      </c>
      <c r="J1041" s="1">
        <v>1</v>
      </c>
      <c r="K1041">
        <v>1038</v>
      </c>
      <c r="L1041" t="s">
        <v>25</v>
      </c>
      <c r="M1041" s="2">
        <f>+Table3[[#This Row],[CHW]]/Table3[[#This Row],[Count of Airbill Number]]</f>
        <v>483</v>
      </c>
    </row>
    <row r="1042" spans="2:13">
      <c r="B1042" t="s">
        <v>20</v>
      </c>
      <c r="C1042" t="s">
        <v>21</v>
      </c>
      <c r="D1042" t="s">
        <v>22</v>
      </c>
      <c r="E1042" t="s">
        <v>776</v>
      </c>
      <c r="F1042" t="s">
        <v>776</v>
      </c>
      <c r="G1042" t="s">
        <v>47</v>
      </c>
      <c r="H1042" t="s">
        <v>89</v>
      </c>
      <c r="I1042" s="1">
        <v>481.363629</v>
      </c>
      <c r="J1042" s="1">
        <v>24</v>
      </c>
      <c r="K1042">
        <v>1039</v>
      </c>
      <c r="L1042" t="s">
        <v>25</v>
      </c>
      <c r="M1042" s="2">
        <f>+Table3[[#This Row],[CHW]]/Table3[[#This Row],[Count of Airbill Number]]</f>
        <v>20.056817875</v>
      </c>
    </row>
    <row r="1043" spans="2:13">
      <c r="B1043" t="s">
        <v>20</v>
      </c>
      <c r="C1043" t="s">
        <v>21</v>
      </c>
      <c r="D1043" t="s">
        <v>22</v>
      </c>
      <c r="E1043" t="s">
        <v>777</v>
      </c>
      <c r="F1043" t="s">
        <v>778</v>
      </c>
      <c r="G1043" t="s">
        <v>110</v>
      </c>
      <c r="H1043" t="s">
        <v>153</v>
      </c>
      <c r="I1043" s="1">
        <v>480</v>
      </c>
      <c r="J1043" s="1">
        <v>1</v>
      </c>
      <c r="K1043">
        <v>1040</v>
      </c>
      <c r="L1043" t="s">
        <v>25</v>
      </c>
      <c r="M1043" s="2">
        <f>+Table3[[#This Row],[CHW]]/Table3[[#This Row],[Count of Airbill Number]]</f>
        <v>480</v>
      </c>
    </row>
    <row r="1044" spans="2:13">
      <c r="B1044" t="s">
        <v>20</v>
      </c>
      <c r="C1044" t="s">
        <v>21</v>
      </c>
      <c r="D1044" t="s">
        <v>22</v>
      </c>
      <c r="E1044" t="s">
        <v>778</v>
      </c>
      <c r="F1044" t="s">
        <v>776</v>
      </c>
      <c r="G1044" t="s">
        <v>90</v>
      </c>
      <c r="H1044" t="s">
        <v>39</v>
      </c>
      <c r="I1044" s="1">
        <v>480</v>
      </c>
      <c r="J1044" s="1">
        <v>1</v>
      </c>
      <c r="K1044">
        <v>1041</v>
      </c>
      <c r="L1044" t="s">
        <v>25</v>
      </c>
      <c r="M1044" s="2">
        <f>+Table3[[#This Row],[CHW]]/Table3[[#This Row],[Count of Airbill Number]]</f>
        <v>480</v>
      </c>
    </row>
    <row r="1045" spans="2:13">
      <c r="B1045" t="s">
        <v>20</v>
      </c>
      <c r="C1045" t="s">
        <v>21</v>
      </c>
      <c r="D1045" t="s">
        <v>22</v>
      </c>
      <c r="E1045" t="s">
        <v>776</v>
      </c>
      <c r="F1045" t="s">
        <v>776</v>
      </c>
      <c r="G1045" t="s">
        <v>71</v>
      </c>
      <c r="H1045" t="s">
        <v>123</v>
      </c>
      <c r="I1045" s="1">
        <v>479.99998999999991</v>
      </c>
      <c r="J1045" s="1">
        <v>21</v>
      </c>
      <c r="K1045">
        <v>1042</v>
      </c>
      <c r="L1045" t="s">
        <v>25</v>
      </c>
      <c r="M1045" s="2">
        <f>+Table3[[#This Row],[CHW]]/Table3[[#This Row],[Count of Airbill Number]]</f>
        <v>22.857142380952375</v>
      </c>
    </row>
    <row r="1046" spans="2:13">
      <c r="B1046" t="s">
        <v>20</v>
      </c>
      <c r="C1046" t="s">
        <v>21</v>
      </c>
      <c r="D1046" t="s">
        <v>22</v>
      </c>
      <c r="E1046" t="s">
        <v>777</v>
      </c>
      <c r="F1046" t="s">
        <v>776</v>
      </c>
      <c r="G1046" t="s">
        <v>110</v>
      </c>
      <c r="H1046" t="s">
        <v>57</v>
      </c>
      <c r="I1046" s="1">
        <v>479.4</v>
      </c>
      <c r="J1046" s="1">
        <v>13</v>
      </c>
      <c r="K1046">
        <v>1043</v>
      </c>
      <c r="L1046" t="s">
        <v>25</v>
      </c>
      <c r="M1046" s="2">
        <f>+Table3[[#This Row],[CHW]]/Table3[[#This Row],[Count of Airbill Number]]</f>
        <v>36.876923076923077</v>
      </c>
    </row>
    <row r="1047" spans="2:13">
      <c r="B1047" t="s">
        <v>20</v>
      </c>
      <c r="C1047" t="s">
        <v>21</v>
      </c>
      <c r="D1047" t="s">
        <v>22</v>
      </c>
      <c r="E1047" t="s">
        <v>776</v>
      </c>
      <c r="F1047" t="s">
        <v>776</v>
      </c>
      <c r="G1047" t="s">
        <v>41</v>
      </c>
      <c r="H1047" t="s">
        <v>64</v>
      </c>
      <c r="I1047" s="1">
        <v>477.72724599999998</v>
      </c>
      <c r="J1047" s="1">
        <v>60</v>
      </c>
      <c r="K1047">
        <v>1044</v>
      </c>
      <c r="L1047" t="s">
        <v>25</v>
      </c>
      <c r="M1047" s="2">
        <f>+Table3[[#This Row],[CHW]]/Table3[[#This Row],[Count of Airbill Number]]</f>
        <v>7.9621207666666667</v>
      </c>
    </row>
    <row r="1048" spans="2:13">
      <c r="B1048" t="s">
        <v>28</v>
      </c>
      <c r="C1048" t="s">
        <v>21</v>
      </c>
      <c r="D1048" t="s">
        <v>36</v>
      </c>
      <c r="E1048" t="s">
        <v>777</v>
      </c>
      <c r="F1048" t="s">
        <v>777</v>
      </c>
      <c r="G1048" t="s">
        <v>26</v>
      </c>
      <c r="H1048" t="s">
        <v>29</v>
      </c>
      <c r="I1048" s="1">
        <v>477.4</v>
      </c>
      <c r="J1048" s="1">
        <v>8</v>
      </c>
      <c r="K1048">
        <v>1045</v>
      </c>
      <c r="L1048" t="s">
        <v>25</v>
      </c>
      <c r="M1048" s="2">
        <f>+Table3[[#This Row],[CHW]]/Table3[[#This Row],[Count of Airbill Number]]</f>
        <v>59.674999999999997</v>
      </c>
    </row>
    <row r="1049" spans="2:13">
      <c r="B1049" t="s">
        <v>35</v>
      </c>
      <c r="C1049" t="s">
        <v>21</v>
      </c>
      <c r="D1049" t="s">
        <v>22</v>
      </c>
      <c r="E1049" t="s">
        <v>776</v>
      </c>
      <c r="F1049" t="s">
        <v>776</v>
      </c>
      <c r="G1049" t="s">
        <v>40</v>
      </c>
      <c r="H1049" t="s">
        <v>57</v>
      </c>
      <c r="I1049" s="1">
        <v>476.81797799999879</v>
      </c>
      <c r="J1049" s="1">
        <v>439</v>
      </c>
      <c r="K1049">
        <v>1046</v>
      </c>
      <c r="L1049" t="s">
        <v>25</v>
      </c>
      <c r="M1049" s="2">
        <f>+Table3[[#This Row],[CHW]]/Table3[[#This Row],[Count of Airbill Number]]</f>
        <v>1.0861457357630953</v>
      </c>
    </row>
    <row r="1050" spans="2:13">
      <c r="B1050" t="s">
        <v>28</v>
      </c>
      <c r="C1050" t="s">
        <v>21</v>
      </c>
      <c r="D1050" t="s">
        <v>22</v>
      </c>
      <c r="E1050" t="s">
        <v>778</v>
      </c>
      <c r="F1050" t="s">
        <v>778</v>
      </c>
      <c r="G1050" t="s">
        <v>150</v>
      </c>
      <c r="H1050" t="s">
        <v>51</v>
      </c>
      <c r="I1050" s="1">
        <v>476.4</v>
      </c>
      <c r="J1050" s="1">
        <v>5</v>
      </c>
      <c r="K1050">
        <v>1047</v>
      </c>
      <c r="L1050" t="s">
        <v>25</v>
      </c>
      <c r="M1050" s="2">
        <f>+Table3[[#This Row],[CHW]]/Table3[[#This Row],[Count of Airbill Number]]</f>
        <v>95.28</v>
      </c>
    </row>
    <row r="1051" spans="2:13">
      <c r="B1051" t="s">
        <v>28</v>
      </c>
      <c r="C1051" t="s">
        <v>21</v>
      </c>
      <c r="D1051" t="s">
        <v>22</v>
      </c>
      <c r="E1051" t="s">
        <v>776</v>
      </c>
      <c r="F1051" t="s">
        <v>776</v>
      </c>
      <c r="G1051" t="s">
        <v>144</v>
      </c>
      <c r="H1051" t="s">
        <v>45</v>
      </c>
      <c r="I1051" s="1">
        <v>474.36360999999999</v>
      </c>
      <c r="J1051" s="1">
        <v>63</v>
      </c>
      <c r="K1051">
        <v>1048</v>
      </c>
      <c r="L1051" t="s">
        <v>25</v>
      </c>
      <c r="M1051" s="2">
        <f>+Table3[[#This Row],[CHW]]/Table3[[#This Row],[Count of Airbill Number]]</f>
        <v>7.5295811111111108</v>
      </c>
    </row>
    <row r="1052" spans="2:13">
      <c r="B1052" t="s">
        <v>20</v>
      </c>
      <c r="C1052" t="s">
        <v>21</v>
      </c>
      <c r="D1052" t="s">
        <v>22</v>
      </c>
      <c r="E1052" t="s">
        <v>778</v>
      </c>
      <c r="F1052" t="s">
        <v>778</v>
      </c>
      <c r="G1052" t="s">
        <v>51</v>
      </c>
      <c r="H1052" t="s">
        <v>260</v>
      </c>
      <c r="I1052" s="1">
        <v>474.2</v>
      </c>
      <c r="J1052" s="1">
        <v>5</v>
      </c>
      <c r="K1052">
        <v>1049</v>
      </c>
      <c r="L1052" t="s">
        <v>25</v>
      </c>
      <c r="M1052" s="2">
        <f>+Table3[[#This Row],[CHW]]/Table3[[#This Row],[Count of Airbill Number]]</f>
        <v>94.84</v>
      </c>
    </row>
    <row r="1053" spans="2:13">
      <c r="B1053" t="s">
        <v>20</v>
      </c>
      <c r="C1053" t="s">
        <v>21</v>
      </c>
      <c r="D1053" t="s">
        <v>22</v>
      </c>
      <c r="E1053" t="s">
        <v>776</v>
      </c>
      <c r="F1053" t="s">
        <v>776</v>
      </c>
      <c r="G1053" t="s">
        <v>64</v>
      </c>
      <c r="H1053" t="s">
        <v>32</v>
      </c>
      <c r="I1053" s="1">
        <v>473.636347</v>
      </c>
      <c r="J1053" s="1">
        <v>45</v>
      </c>
      <c r="K1053">
        <v>1050</v>
      </c>
      <c r="L1053" t="s">
        <v>25</v>
      </c>
      <c r="M1053" s="2">
        <f>+Table3[[#This Row],[CHW]]/Table3[[#This Row],[Count of Airbill Number]]</f>
        <v>10.525252155555556</v>
      </c>
    </row>
    <row r="1054" spans="2:13">
      <c r="B1054" t="s">
        <v>28</v>
      </c>
      <c r="C1054" t="s">
        <v>21</v>
      </c>
      <c r="D1054" t="s">
        <v>22</v>
      </c>
      <c r="E1054" t="s">
        <v>778</v>
      </c>
      <c r="F1054" t="s">
        <v>776</v>
      </c>
      <c r="G1054" t="s">
        <v>51</v>
      </c>
      <c r="H1054" t="s">
        <v>120</v>
      </c>
      <c r="I1054" s="1">
        <v>473.3</v>
      </c>
      <c r="J1054" s="1">
        <v>9</v>
      </c>
      <c r="K1054">
        <v>1051</v>
      </c>
      <c r="L1054" t="s">
        <v>25</v>
      </c>
      <c r="M1054" s="2">
        <f>+Table3[[#This Row],[CHW]]/Table3[[#This Row],[Count of Airbill Number]]</f>
        <v>52.588888888888889</v>
      </c>
    </row>
    <row r="1055" spans="2:13">
      <c r="B1055" t="s">
        <v>28</v>
      </c>
      <c r="C1055" t="s">
        <v>21</v>
      </c>
      <c r="D1055" t="s">
        <v>36</v>
      </c>
      <c r="E1055" t="s">
        <v>778</v>
      </c>
      <c r="F1055" t="s">
        <v>777</v>
      </c>
      <c r="G1055" t="s">
        <v>81</v>
      </c>
      <c r="H1055" t="s">
        <v>157</v>
      </c>
      <c r="I1055" s="1">
        <v>473.16363499999994</v>
      </c>
      <c r="J1055" s="1">
        <v>7</v>
      </c>
      <c r="K1055">
        <v>1052</v>
      </c>
      <c r="L1055" t="s">
        <v>25</v>
      </c>
      <c r="M1055" s="2">
        <f>+Table3[[#This Row],[CHW]]/Table3[[#This Row],[Count of Airbill Number]]</f>
        <v>67.594804999999994</v>
      </c>
    </row>
    <row r="1056" spans="2:13">
      <c r="B1056" t="s">
        <v>28</v>
      </c>
      <c r="C1056" t="s">
        <v>21</v>
      </c>
      <c r="D1056" t="s">
        <v>22</v>
      </c>
      <c r="E1056" t="s">
        <v>776</v>
      </c>
      <c r="F1056" t="s">
        <v>776</v>
      </c>
      <c r="G1056" t="s">
        <v>102</v>
      </c>
      <c r="H1056" t="s">
        <v>85</v>
      </c>
      <c r="I1056" s="1">
        <v>472.82723300000009</v>
      </c>
      <c r="J1056" s="1">
        <v>73</v>
      </c>
      <c r="K1056">
        <v>1053</v>
      </c>
      <c r="L1056" t="s">
        <v>25</v>
      </c>
      <c r="M1056" s="2">
        <f>+Table3[[#This Row],[CHW]]/Table3[[#This Row],[Count of Airbill Number]]</f>
        <v>6.4770853835616453</v>
      </c>
    </row>
    <row r="1057" spans="2:13">
      <c r="B1057" t="s">
        <v>20</v>
      </c>
      <c r="C1057" t="s">
        <v>21</v>
      </c>
      <c r="D1057" t="s">
        <v>22</v>
      </c>
      <c r="E1057" t="s">
        <v>776</v>
      </c>
      <c r="F1057" t="s">
        <v>776</v>
      </c>
      <c r="G1057" t="s">
        <v>125</v>
      </c>
      <c r="H1057" t="s">
        <v>126</v>
      </c>
      <c r="I1057" s="1">
        <v>471.81816499999974</v>
      </c>
      <c r="J1057" s="1">
        <v>47</v>
      </c>
      <c r="K1057">
        <v>1054</v>
      </c>
      <c r="L1057" t="s">
        <v>25</v>
      </c>
      <c r="M1057" s="2">
        <f>+Table3[[#This Row],[CHW]]/Table3[[#This Row],[Count of Airbill Number]]</f>
        <v>10.038684361702122</v>
      </c>
    </row>
    <row r="1058" spans="2:13">
      <c r="B1058" t="s">
        <v>20</v>
      </c>
      <c r="C1058" t="s">
        <v>21</v>
      </c>
      <c r="D1058" t="s">
        <v>22</v>
      </c>
      <c r="E1058" t="s">
        <v>776</v>
      </c>
      <c r="F1058" t="s">
        <v>776</v>
      </c>
      <c r="G1058" t="s">
        <v>63</v>
      </c>
      <c r="H1058" t="s">
        <v>33</v>
      </c>
      <c r="I1058" s="1">
        <v>471.3636140000001</v>
      </c>
      <c r="J1058" s="1">
        <v>43</v>
      </c>
      <c r="K1058">
        <v>1055</v>
      </c>
      <c r="L1058" t="s">
        <v>25</v>
      </c>
      <c r="M1058" s="2">
        <f>+Table3[[#This Row],[CHW]]/Table3[[#This Row],[Count of Airbill Number]]</f>
        <v>10.961944511627909</v>
      </c>
    </row>
    <row r="1059" spans="2:13">
      <c r="B1059" t="s">
        <v>28</v>
      </c>
      <c r="C1059" t="s">
        <v>21</v>
      </c>
      <c r="D1059" t="s">
        <v>22</v>
      </c>
      <c r="E1059" t="s">
        <v>778</v>
      </c>
      <c r="F1059" t="s">
        <v>778</v>
      </c>
      <c r="G1059" t="s">
        <v>112</v>
      </c>
      <c r="H1059" t="s">
        <v>91</v>
      </c>
      <c r="I1059" s="1">
        <v>471</v>
      </c>
      <c r="J1059" s="1">
        <v>30</v>
      </c>
      <c r="K1059">
        <v>1056</v>
      </c>
      <c r="L1059" t="s">
        <v>25</v>
      </c>
      <c r="M1059" s="2">
        <f>+Table3[[#This Row],[CHW]]/Table3[[#This Row],[Count of Airbill Number]]</f>
        <v>15.7</v>
      </c>
    </row>
    <row r="1060" spans="2:13">
      <c r="B1060" t="s">
        <v>35</v>
      </c>
      <c r="C1060" t="s">
        <v>21</v>
      </c>
      <c r="D1060" t="s">
        <v>22</v>
      </c>
      <c r="E1060" t="s">
        <v>776</v>
      </c>
      <c r="F1060" t="s">
        <v>776</v>
      </c>
      <c r="G1060" t="s">
        <v>64</v>
      </c>
      <c r="H1060" t="s">
        <v>45</v>
      </c>
      <c r="I1060" s="1">
        <v>470.45445500000221</v>
      </c>
      <c r="J1060" s="1">
        <v>185</v>
      </c>
      <c r="K1060">
        <v>1057</v>
      </c>
      <c r="L1060" t="s">
        <v>25</v>
      </c>
      <c r="M1060" s="2">
        <f>+Table3[[#This Row],[CHW]]/Table3[[#This Row],[Count of Airbill Number]]</f>
        <v>2.5429970540540658</v>
      </c>
    </row>
    <row r="1061" spans="2:13">
      <c r="B1061" t="s">
        <v>35</v>
      </c>
      <c r="C1061" t="s">
        <v>21</v>
      </c>
      <c r="D1061" t="s">
        <v>36</v>
      </c>
      <c r="E1061" t="s">
        <v>776</v>
      </c>
      <c r="F1061" t="s">
        <v>776</v>
      </c>
      <c r="G1061" t="s">
        <v>23</v>
      </c>
      <c r="H1061" t="s">
        <v>57</v>
      </c>
      <c r="I1061" s="1">
        <v>470.43635900000004</v>
      </c>
      <c r="J1061" s="1">
        <v>10</v>
      </c>
      <c r="K1061">
        <v>1058</v>
      </c>
      <c r="L1061" t="s">
        <v>25</v>
      </c>
      <c r="M1061" s="2">
        <f>+Table3[[#This Row],[CHW]]/Table3[[#This Row],[Count of Airbill Number]]</f>
        <v>47.043635900000005</v>
      </c>
    </row>
    <row r="1062" spans="2:13">
      <c r="B1062" t="s">
        <v>28</v>
      </c>
      <c r="C1062" t="s">
        <v>21</v>
      </c>
      <c r="D1062" t="s">
        <v>22</v>
      </c>
      <c r="E1062" t="s">
        <v>776</v>
      </c>
      <c r="F1062" t="s">
        <v>776</v>
      </c>
      <c r="G1062" t="s">
        <v>37</v>
      </c>
      <c r="H1062" t="s">
        <v>45</v>
      </c>
      <c r="I1062" s="1">
        <v>470.31817000000001</v>
      </c>
      <c r="J1062" s="1">
        <v>27</v>
      </c>
      <c r="K1062">
        <v>1059</v>
      </c>
      <c r="L1062" t="s">
        <v>25</v>
      </c>
      <c r="M1062" s="2">
        <f>+Table3[[#This Row],[CHW]]/Table3[[#This Row],[Count of Airbill Number]]</f>
        <v>17.41919148148148</v>
      </c>
    </row>
    <row r="1063" spans="2:13">
      <c r="B1063" t="s">
        <v>20</v>
      </c>
      <c r="C1063" t="s">
        <v>21</v>
      </c>
      <c r="D1063" t="s">
        <v>22</v>
      </c>
      <c r="E1063" t="s">
        <v>776</v>
      </c>
      <c r="F1063" t="s">
        <v>776</v>
      </c>
      <c r="G1063" t="s">
        <v>54</v>
      </c>
      <c r="H1063" t="s">
        <v>48</v>
      </c>
      <c r="I1063" s="1">
        <v>469.09090399999991</v>
      </c>
      <c r="J1063" s="1">
        <v>10</v>
      </c>
      <c r="K1063">
        <v>1060</v>
      </c>
      <c r="L1063" t="s">
        <v>25</v>
      </c>
      <c r="M1063" s="2">
        <f>+Table3[[#This Row],[CHW]]/Table3[[#This Row],[Count of Airbill Number]]</f>
        <v>46.90909039999999</v>
      </c>
    </row>
    <row r="1064" spans="2:13">
      <c r="B1064" t="s">
        <v>30</v>
      </c>
      <c r="C1064" t="s">
        <v>21</v>
      </c>
      <c r="D1064" t="s">
        <v>22</v>
      </c>
      <c r="E1064" t="s">
        <v>776</v>
      </c>
      <c r="F1064" t="s">
        <v>776</v>
      </c>
      <c r="G1064" t="s">
        <v>48</v>
      </c>
      <c r="H1064" t="s">
        <v>107</v>
      </c>
      <c r="I1064" s="1">
        <v>469.09087700000015</v>
      </c>
      <c r="J1064" s="1">
        <v>53</v>
      </c>
      <c r="K1064">
        <v>1061</v>
      </c>
      <c r="L1064" t="s">
        <v>25</v>
      </c>
      <c r="M1064" s="2">
        <f>+Table3[[#This Row],[CHW]]/Table3[[#This Row],[Count of Airbill Number]]</f>
        <v>8.8507712641509464</v>
      </c>
    </row>
    <row r="1065" spans="2:13">
      <c r="B1065" t="s">
        <v>20</v>
      </c>
      <c r="C1065" t="s">
        <v>21</v>
      </c>
      <c r="D1065" t="s">
        <v>22</v>
      </c>
      <c r="E1065" t="s">
        <v>778</v>
      </c>
      <c r="F1065" t="s">
        <v>778</v>
      </c>
      <c r="G1065" t="s">
        <v>113</v>
      </c>
      <c r="H1065" t="s">
        <v>135</v>
      </c>
      <c r="I1065" s="1">
        <v>468.9</v>
      </c>
      <c r="J1065" s="1">
        <v>19</v>
      </c>
      <c r="K1065">
        <v>1062</v>
      </c>
      <c r="L1065" t="s">
        <v>25</v>
      </c>
      <c r="M1065" s="2">
        <f>+Table3[[#This Row],[CHW]]/Table3[[#This Row],[Count of Airbill Number]]</f>
        <v>24.678947368421053</v>
      </c>
    </row>
    <row r="1066" spans="2:13">
      <c r="B1066" t="s">
        <v>35</v>
      </c>
      <c r="C1066" t="s">
        <v>21</v>
      </c>
      <c r="D1066" t="s">
        <v>36</v>
      </c>
      <c r="E1066" t="s">
        <v>778</v>
      </c>
      <c r="F1066" t="s">
        <v>778</v>
      </c>
      <c r="G1066" t="s">
        <v>113</v>
      </c>
      <c r="H1066" t="s">
        <v>109</v>
      </c>
      <c r="I1066" s="1">
        <v>468.3</v>
      </c>
      <c r="J1066" s="1">
        <v>2</v>
      </c>
      <c r="K1066">
        <v>1063</v>
      </c>
      <c r="L1066" t="s">
        <v>25</v>
      </c>
      <c r="M1066" s="2">
        <f>+Table3[[#This Row],[CHW]]/Table3[[#This Row],[Count of Airbill Number]]</f>
        <v>234.15</v>
      </c>
    </row>
    <row r="1067" spans="2:13">
      <c r="B1067" t="s">
        <v>30</v>
      </c>
      <c r="C1067" t="s">
        <v>21</v>
      </c>
      <c r="D1067" t="s">
        <v>22</v>
      </c>
      <c r="E1067" t="s">
        <v>776</v>
      </c>
      <c r="F1067" t="s">
        <v>776</v>
      </c>
      <c r="G1067" t="s">
        <v>66</v>
      </c>
      <c r="H1067" t="s">
        <v>107</v>
      </c>
      <c r="I1067" s="1">
        <v>467.72724200000016</v>
      </c>
      <c r="J1067" s="1">
        <v>52</v>
      </c>
      <c r="K1067">
        <v>1064</v>
      </c>
      <c r="L1067" t="s">
        <v>25</v>
      </c>
      <c r="M1067" s="2">
        <f>+Table3[[#This Row],[CHW]]/Table3[[#This Row],[Count of Airbill Number]]</f>
        <v>8.9947546538461562</v>
      </c>
    </row>
    <row r="1068" spans="2:13">
      <c r="B1068" t="s">
        <v>20</v>
      </c>
      <c r="C1068" t="s">
        <v>21</v>
      </c>
      <c r="D1068" t="s">
        <v>22</v>
      </c>
      <c r="E1068" t="s">
        <v>776</v>
      </c>
      <c r="F1068" t="s">
        <v>776</v>
      </c>
      <c r="G1068" t="s">
        <v>47</v>
      </c>
      <c r="H1068" t="s">
        <v>117</v>
      </c>
      <c r="I1068" s="1">
        <v>464.99999600000001</v>
      </c>
      <c r="J1068" s="1">
        <v>14</v>
      </c>
      <c r="K1068">
        <v>1065</v>
      </c>
      <c r="L1068" t="s">
        <v>25</v>
      </c>
      <c r="M1068" s="2">
        <f>+Table3[[#This Row],[CHW]]/Table3[[#This Row],[Count of Airbill Number]]</f>
        <v>33.214285428571429</v>
      </c>
    </row>
    <row r="1069" spans="2:13">
      <c r="B1069" t="s">
        <v>30</v>
      </c>
      <c r="C1069" t="s">
        <v>21</v>
      </c>
      <c r="D1069" t="s">
        <v>22</v>
      </c>
      <c r="E1069" t="s">
        <v>776</v>
      </c>
      <c r="F1069" t="s">
        <v>776</v>
      </c>
      <c r="G1069" t="s">
        <v>39</v>
      </c>
      <c r="H1069" t="s">
        <v>57</v>
      </c>
      <c r="I1069" s="1">
        <v>464.99997999999925</v>
      </c>
      <c r="J1069" s="1">
        <v>60</v>
      </c>
      <c r="K1069">
        <v>1066</v>
      </c>
      <c r="L1069" t="s">
        <v>25</v>
      </c>
      <c r="M1069" s="2">
        <f>+Table3[[#This Row],[CHW]]/Table3[[#This Row],[Count of Airbill Number]]</f>
        <v>7.7499996666666542</v>
      </c>
    </row>
    <row r="1070" spans="2:13">
      <c r="B1070" t="s">
        <v>35</v>
      </c>
      <c r="C1070" t="s">
        <v>21</v>
      </c>
      <c r="D1070" t="s">
        <v>22</v>
      </c>
      <c r="E1070" t="s">
        <v>776</v>
      </c>
      <c r="F1070" t="s">
        <v>776</v>
      </c>
      <c r="G1070" t="s">
        <v>45</v>
      </c>
      <c r="H1070" t="s">
        <v>137</v>
      </c>
      <c r="I1070" s="1">
        <v>464.99997600000006</v>
      </c>
      <c r="J1070" s="1">
        <v>53</v>
      </c>
      <c r="K1070">
        <v>1067</v>
      </c>
      <c r="L1070" t="s">
        <v>25</v>
      </c>
      <c r="M1070" s="2">
        <f>+Table3[[#This Row],[CHW]]/Table3[[#This Row],[Count of Airbill Number]]</f>
        <v>8.773584452830189</v>
      </c>
    </row>
    <row r="1071" spans="2:13">
      <c r="B1071" t="s">
        <v>20</v>
      </c>
      <c r="C1071" t="s">
        <v>21</v>
      </c>
      <c r="D1071" t="s">
        <v>22</v>
      </c>
      <c r="E1071" t="s">
        <v>776</v>
      </c>
      <c r="F1071" t="s">
        <v>776</v>
      </c>
      <c r="G1071" t="s">
        <v>76</v>
      </c>
      <c r="H1071" t="s">
        <v>93</v>
      </c>
      <c r="I1071" s="1">
        <v>464.99997199999996</v>
      </c>
      <c r="J1071" s="1">
        <v>64</v>
      </c>
      <c r="K1071">
        <v>1068</v>
      </c>
      <c r="L1071" t="s">
        <v>25</v>
      </c>
      <c r="M1071" s="2">
        <f>+Table3[[#This Row],[CHW]]/Table3[[#This Row],[Count of Airbill Number]]</f>
        <v>7.2656245624999993</v>
      </c>
    </row>
    <row r="1072" spans="2:13">
      <c r="B1072" t="s">
        <v>28</v>
      </c>
      <c r="C1072" t="s">
        <v>21</v>
      </c>
      <c r="D1072" t="s">
        <v>22</v>
      </c>
      <c r="E1072" t="s">
        <v>776</v>
      </c>
      <c r="F1072" t="s">
        <v>777</v>
      </c>
      <c r="G1072" t="s">
        <v>66</v>
      </c>
      <c r="H1072" t="s">
        <v>52</v>
      </c>
      <c r="I1072" s="1">
        <v>464.63634999999999</v>
      </c>
      <c r="J1072" s="1">
        <v>41</v>
      </c>
      <c r="K1072">
        <v>1069</v>
      </c>
      <c r="L1072" t="s">
        <v>25</v>
      </c>
      <c r="M1072" s="2">
        <f>+Table3[[#This Row],[CHW]]/Table3[[#This Row],[Count of Airbill Number]]</f>
        <v>11.332593902439024</v>
      </c>
    </row>
    <row r="1073" spans="2:13">
      <c r="B1073" t="s">
        <v>30</v>
      </c>
      <c r="C1073" t="s">
        <v>21</v>
      </c>
      <c r="D1073" t="s">
        <v>22</v>
      </c>
      <c r="E1073" t="s">
        <v>776</v>
      </c>
      <c r="F1073" t="s">
        <v>778</v>
      </c>
      <c r="G1073" t="s">
        <v>39</v>
      </c>
      <c r="H1073" t="s">
        <v>109</v>
      </c>
      <c r="I1073" s="1">
        <v>464.6</v>
      </c>
      <c r="J1073" s="1">
        <v>6</v>
      </c>
      <c r="K1073">
        <v>1070</v>
      </c>
      <c r="L1073" t="s">
        <v>25</v>
      </c>
      <c r="M1073" s="2">
        <f>+Table3[[#This Row],[CHW]]/Table3[[#This Row],[Count of Airbill Number]]</f>
        <v>77.433333333333337</v>
      </c>
    </row>
    <row r="1074" spans="2:13">
      <c r="B1074" t="s">
        <v>30</v>
      </c>
      <c r="C1074" t="s">
        <v>21</v>
      </c>
      <c r="D1074" t="s">
        <v>22</v>
      </c>
      <c r="E1074" t="s">
        <v>778</v>
      </c>
      <c r="F1074" t="s">
        <v>777</v>
      </c>
      <c r="G1074" t="s">
        <v>109</v>
      </c>
      <c r="H1074" t="s">
        <v>27</v>
      </c>
      <c r="I1074" s="1">
        <v>464.6</v>
      </c>
      <c r="J1074" s="1">
        <v>6</v>
      </c>
      <c r="K1074">
        <v>1071</v>
      </c>
      <c r="L1074" t="s">
        <v>25</v>
      </c>
      <c r="M1074" s="2">
        <f>+Table3[[#This Row],[CHW]]/Table3[[#This Row],[Count of Airbill Number]]</f>
        <v>77.433333333333337</v>
      </c>
    </row>
    <row r="1075" spans="2:13">
      <c r="B1075" t="s">
        <v>20</v>
      </c>
      <c r="C1075" t="s">
        <v>21</v>
      </c>
      <c r="D1075" t="s">
        <v>22</v>
      </c>
      <c r="E1075" t="s">
        <v>776</v>
      </c>
      <c r="F1075" t="s">
        <v>776</v>
      </c>
      <c r="G1075" t="s">
        <v>37</v>
      </c>
      <c r="H1075" t="s">
        <v>107</v>
      </c>
      <c r="I1075" s="1">
        <v>463.70906200000002</v>
      </c>
      <c r="J1075" s="1">
        <v>58</v>
      </c>
      <c r="K1075">
        <v>1072</v>
      </c>
      <c r="L1075" t="s">
        <v>25</v>
      </c>
      <c r="M1075" s="2">
        <f>+Table3[[#This Row],[CHW]]/Table3[[#This Row],[Count of Airbill Number]]</f>
        <v>7.9949838275862071</v>
      </c>
    </row>
    <row r="1076" spans="2:13">
      <c r="B1076" t="s">
        <v>28</v>
      </c>
      <c r="C1076" t="s">
        <v>21</v>
      </c>
      <c r="D1076" t="s">
        <v>22</v>
      </c>
      <c r="E1076" t="s">
        <v>776</v>
      </c>
      <c r="F1076" t="s">
        <v>776</v>
      </c>
      <c r="G1076" t="s">
        <v>66</v>
      </c>
      <c r="H1076" t="s">
        <v>71</v>
      </c>
      <c r="I1076" s="1">
        <v>463.18181699999997</v>
      </c>
      <c r="J1076" s="1">
        <v>4</v>
      </c>
      <c r="K1076">
        <v>1073</v>
      </c>
      <c r="L1076" t="s">
        <v>25</v>
      </c>
      <c r="M1076" s="2">
        <f>+Table3[[#This Row],[CHW]]/Table3[[#This Row],[Count of Airbill Number]]</f>
        <v>115.79545424999999</v>
      </c>
    </row>
    <row r="1077" spans="2:13">
      <c r="B1077" t="s">
        <v>35</v>
      </c>
      <c r="C1077" t="s">
        <v>21</v>
      </c>
      <c r="D1077" t="s">
        <v>22</v>
      </c>
      <c r="E1077" t="s">
        <v>776</v>
      </c>
      <c r="F1077" t="s">
        <v>776</v>
      </c>
      <c r="G1077" t="s">
        <v>45</v>
      </c>
      <c r="H1077" t="s">
        <v>88</v>
      </c>
      <c r="I1077" s="1">
        <v>463.18178699999987</v>
      </c>
      <c r="J1077" s="1">
        <v>64</v>
      </c>
      <c r="K1077">
        <v>1074</v>
      </c>
      <c r="L1077" t="s">
        <v>25</v>
      </c>
      <c r="M1077" s="2">
        <f>+Table3[[#This Row],[CHW]]/Table3[[#This Row],[Count of Airbill Number]]</f>
        <v>7.237215421874998</v>
      </c>
    </row>
    <row r="1078" spans="2:13">
      <c r="B1078" t="s">
        <v>20</v>
      </c>
      <c r="C1078" t="s">
        <v>21</v>
      </c>
      <c r="D1078" t="s">
        <v>22</v>
      </c>
      <c r="E1078" t="s">
        <v>776</v>
      </c>
      <c r="F1078" t="s">
        <v>776</v>
      </c>
      <c r="G1078" t="s">
        <v>54</v>
      </c>
      <c r="H1078" t="s">
        <v>102</v>
      </c>
      <c r="I1078" s="1">
        <v>462.81817199999995</v>
      </c>
      <c r="J1078" s="1">
        <v>28</v>
      </c>
      <c r="K1078">
        <v>1075</v>
      </c>
      <c r="L1078" t="s">
        <v>25</v>
      </c>
      <c r="M1078" s="2">
        <f>+Table3[[#This Row],[CHW]]/Table3[[#This Row],[Count of Airbill Number]]</f>
        <v>16.529220428571428</v>
      </c>
    </row>
    <row r="1079" spans="2:13">
      <c r="B1079" t="s">
        <v>20</v>
      </c>
      <c r="C1079" t="s">
        <v>21</v>
      </c>
      <c r="D1079" t="s">
        <v>22</v>
      </c>
      <c r="E1079" t="s">
        <v>776</v>
      </c>
      <c r="F1079" t="s">
        <v>776</v>
      </c>
      <c r="G1079" t="s">
        <v>23</v>
      </c>
      <c r="H1079" t="s">
        <v>103</v>
      </c>
      <c r="I1079" s="1">
        <v>458.63635200000004</v>
      </c>
      <c r="J1079" s="1">
        <v>28</v>
      </c>
      <c r="K1079">
        <v>1076</v>
      </c>
      <c r="L1079" t="s">
        <v>25</v>
      </c>
      <c r="M1079" s="2">
        <f>+Table3[[#This Row],[CHW]]/Table3[[#This Row],[Count of Airbill Number]]</f>
        <v>16.379869714285714</v>
      </c>
    </row>
    <row r="1080" spans="2:13">
      <c r="B1080" t="s">
        <v>35</v>
      </c>
      <c r="C1080" t="s">
        <v>21</v>
      </c>
      <c r="D1080" t="s">
        <v>22</v>
      </c>
      <c r="E1080" t="s">
        <v>776</v>
      </c>
      <c r="F1080" t="s">
        <v>776</v>
      </c>
      <c r="G1080" t="s">
        <v>57</v>
      </c>
      <c r="H1080" t="s">
        <v>42</v>
      </c>
      <c r="I1080" s="1">
        <v>457.72706899999895</v>
      </c>
      <c r="J1080" s="1">
        <v>439</v>
      </c>
      <c r="K1080">
        <v>1077</v>
      </c>
      <c r="L1080" t="s">
        <v>25</v>
      </c>
      <c r="M1080" s="2">
        <f>+Table3[[#This Row],[CHW]]/Table3[[#This Row],[Count of Airbill Number]]</f>
        <v>1.0426584715261935</v>
      </c>
    </row>
    <row r="1081" spans="2:13">
      <c r="B1081" t="s">
        <v>35</v>
      </c>
      <c r="C1081" t="s">
        <v>21</v>
      </c>
      <c r="D1081" t="s">
        <v>22</v>
      </c>
      <c r="E1081" t="s">
        <v>776</v>
      </c>
      <c r="F1081" t="s">
        <v>776</v>
      </c>
      <c r="G1081" t="s">
        <v>45</v>
      </c>
      <c r="H1081" t="s">
        <v>142</v>
      </c>
      <c r="I1081" s="1">
        <v>457.27269799999988</v>
      </c>
      <c r="J1081" s="1">
        <v>51</v>
      </c>
      <c r="K1081">
        <v>1078</v>
      </c>
      <c r="L1081" t="s">
        <v>25</v>
      </c>
      <c r="M1081" s="2">
        <f>+Table3[[#This Row],[CHW]]/Table3[[#This Row],[Count of Airbill Number]]</f>
        <v>8.9661313333333315</v>
      </c>
    </row>
    <row r="1082" spans="2:13">
      <c r="B1082" t="s">
        <v>20</v>
      </c>
      <c r="C1082" t="s">
        <v>21</v>
      </c>
      <c r="D1082" t="s">
        <v>22</v>
      </c>
      <c r="E1082" t="s">
        <v>778</v>
      </c>
      <c r="F1082" t="s">
        <v>777</v>
      </c>
      <c r="G1082" t="s">
        <v>150</v>
      </c>
      <c r="H1082" t="s">
        <v>110</v>
      </c>
      <c r="I1082" s="1">
        <v>455.5</v>
      </c>
      <c r="J1082" s="1">
        <v>1</v>
      </c>
      <c r="K1082">
        <v>1079</v>
      </c>
      <c r="L1082" t="s">
        <v>25</v>
      </c>
      <c r="M1082" s="2">
        <f>+Table3[[#This Row],[CHW]]/Table3[[#This Row],[Count of Airbill Number]]</f>
        <v>455.5</v>
      </c>
    </row>
    <row r="1083" spans="2:13">
      <c r="B1083" t="s">
        <v>20</v>
      </c>
      <c r="C1083" t="s">
        <v>21</v>
      </c>
      <c r="D1083" t="s">
        <v>22</v>
      </c>
      <c r="E1083" t="s">
        <v>776</v>
      </c>
      <c r="F1083" t="s">
        <v>776</v>
      </c>
      <c r="G1083" t="s">
        <v>111</v>
      </c>
      <c r="H1083" t="s">
        <v>72</v>
      </c>
      <c r="I1083" s="1">
        <v>455.4545339999998</v>
      </c>
      <c r="J1083" s="1">
        <v>39</v>
      </c>
      <c r="K1083">
        <v>1080</v>
      </c>
      <c r="L1083" t="s">
        <v>25</v>
      </c>
      <c r="M1083" s="2">
        <f>+Table3[[#This Row],[CHW]]/Table3[[#This Row],[Count of Airbill Number]]</f>
        <v>11.67832138461538</v>
      </c>
    </row>
    <row r="1084" spans="2:13">
      <c r="B1084" t="s">
        <v>35</v>
      </c>
      <c r="C1084" t="s">
        <v>21</v>
      </c>
      <c r="D1084" t="s">
        <v>36</v>
      </c>
      <c r="E1084" t="s">
        <v>778</v>
      </c>
      <c r="F1084" t="s">
        <v>777</v>
      </c>
      <c r="G1084" t="s">
        <v>112</v>
      </c>
      <c r="H1084" t="s">
        <v>181</v>
      </c>
      <c r="I1084" s="1">
        <v>454</v>
      </c>
      <c r="J1084" s="1">
        <v>1</v>
      </c>
      <c r="K1084">
        <v>1081</v>
      </c>
      <c r="L1084" t="s">
        <v>25</v>
      </c>
      <c r="M1084" s="2">
        <f>+Table3[[#This Row],[CHW]]/Table3[[#This Row],[Count of Airbill Number]]</f>
        <v>454</v>
      </c>
    </row>
    <row r="1085" spans="2:13">
      <c r="B1085" t="s">
        <v>30</v>
      </c>
      <c r="C1085" t="s">
        <v>21</v>
      </c>
      <c r="D1085" t="s">
        <v>22</v>
      </c>
      <c r="E1085" t="s">
        <v>776</v>
      </c>
      <c r="F1085" t="s">
        <v>776</v>
      </c>
      <c r="G1085" t="s">
        <v>37</v>
      </c>
      <c r="H1085" t="s">
        <v>130</v>
      </c>
      <c r="I1085" s="1">
        <v>453.2727000000001</v>
      </c>
      <c r="J1085" s="1">
        <v>48</v>
      </c>
      <c r="K1085">
        <v>1082</v>
      </c>
      <c r="L1085" t="s">
        <v>25</v>
      </c>
      <c r="M1085" s="2">
        <f>+Table3[[#This Row],[CHW]]/Table3[[#This Row],[Count of Airbill Number]]</f>
        <v>9.4431812500000021</v>
      </c>
    </row>
    <row r="1086" spans="2:13">
      <c r="B1086" t="s">
        <v>35</v>
      </c>
      <c r="C1086" t="s">
        <v>21</v>
      </c>
      <c r="D1086" t="s">
        <v>22</v>
      </c>
      <c r="E1086" t="s">
        <v>776</v>
      </c>
      <c r="F1086" t="s">
        <v>776</v>
      </c>
      <c r="G1086" t="s">
        <v>93</v>
      </c>
      <c r="H1086" t="s">
        <v>76</v>
      </c>
      <c r="I1086" s="1">
        <v>453.18179499999997</v>
      </c>
      <c r="J1086" s="1">
        <v>51</v>
      </c>
      <c r="K1086">
        <v>1083</v>
      </c>
      <c r="L1086" t="s">
        <v>25</v>
      </c>
      <c r="M1086" s="2">
        <f>+Table3[[#This Row],[CHW]]/Table3[[#This Row],[Count of Airbill Number]]</f>
        <v>8.8859175490196076</v>
      </c>
    </row>
    <row r="1087" spans="2:13">
      <c r="B1087" t="s">
        <v>35</v>
      </c>
      <c r="C1087" t="s">
        <v>21</v>
      </c>
      <c r="D1087" t="s">
        <v>36</v>
      </c>
      <c r="E1087" t="s">
        <v>776</v>
      </c>
      <c r="F1087" t="s">
        <v>778</v>
      </c>
      <c r="G1087" t="s">
        <v>37</v>
      </c>
      <c r="H1087" t="s">
        <v>161</v>
      </c>
      <c r="I1087" s="1">
        <v>452.72727200000003</v>
      </c>
      <c r="J1087" s="1">
        <v>1</v>
      </c>
      <c r="K1087">
        <v>1084</v>
      </c>
      <c r="L1087" t="s">
        <v>25</v>
      </c>
      <c r="M1087" s="2">
        <f>+Table3[[#This Row],[CHW]]/Table3[[#This Row],[Count of Airbill Number]]</f>
        <v>452.72727200000003</v>
      </c>
    </row>
    <row r="1088" spans="2:13">
      <c r="B1088" t="s">
        <v>28</v>
      </c>
      <c r="C1088" t="s">
        <v>21</v>
      </c>
      <c r="D1088" t="s">
        <v>22</v>
      </c>
      <c r="E1088" t="s">
        <v>776</v>
      </c>
      <c r="F1088" t="s">
        <v>777</v>
      </c>
      <c r="G1088" t="s">
        <v>23</v>
      </c>
      <c r="H1088" t="s">
        <v>114</v>
      </c>
      <c r="I1088" s="1">
        <v>452.12726900000001</v>
      </c>
      <c r="J1088" s="1">
        <v>14</v>
      </c>
      <c r="K1088">
        <v>1085</v>
      </c>
      <c r="L1088" t="s">
        <v>25</v>
      </c>
      <c r="M1088" s="2">
        <f>+Table3[[#This Row],[CHW]]/Table3[[#This Row],[Count of Airbill Number]]</f>
        <v>32.29480492857143</v>
      </c>
    </row>
    <row r="1089" spans="2:13">
      <c r="B1089" t="s">
        <v>30</v>
      </c>
      <c r="C1089" t="s">
        <v>21</v>
      </c>
      <c r="D1089" t="s">
        <v>22</v>
      </c>
      <c r="E1089" t="s">
        <v>776</v>
      </c>
      <c r="F1089" t="s">
        <v>776</v>
      </c>
      <c r="G1089" t="s">
        <v>33</v>
      </c>
      <c r="H1089" t="s">
        <v>165</v>
      </c>
      <c r="I1089" s="1">
        <v>451.59090900000012</v>
      </c>
      <c r="J1089" s="1">
        <v>38</v>
      </c>
      <c r="K1089">
        <v>1086</v>
      </c>
      <c r="L1089" t="s">
        <v>25</v>
      </c>
      <c r="M1089" s="2">
        <f>+Table3[[#This Row],[CHW]]/Table3[[#This Row],[Count of Airbill Number]]</f>
        <v>11.883971289473687</v>
      </c>
    </row>
    <row r="1090" spans="2:13">
      <c r="B1090" t="s">
        <v>20</v>
      </c>
      <c r="C1090" t="s">
        <v>21</v>
      </c>
      <c r="D1090" t="s">
        <v>22</v>
      </c>
      <c r="E1090" t="s">
        <v>776</v>
      </c>
      <c r="F1090" t="s">
        <v>776</v>
      </c>
      <c r="G1090" t="s">
        <v>31</v>
      </c>
      <c r="H1090" t="s">
        <v>32</v>
      </c>
      <c r="I1090" s="1">
        <v>451.36362499999996</v>
      </c>
      <c r="J1090" s="1">
        <v>21</v>
      </c>
      <c r="K1090">
        <v>1087</v>
      </c>
      <c r="L1090" t="s">
        <v>25</v>
      </c>
      <c r="M1090" s="2">
        <f>+Table3[[#This Row],[CHW]]/Table3[[#This Row],[Count of Airbill Number]]</f>
        <v>21.49350595238095</v>
      </c>
    </row>
    <row r="1091" spans="2:13">
      <c r="B1091" t="s">
        <v>20</v>
      </c>
      <c r="C1091" t="s">
        <v>21</v>
      </c>
      <c r="D1091" t="s">
        <v>22</v>
      </c>
      <c r="E1091" t="s">
        <v>776</v>
      </c>
      <c r="F1091" t="s">
        <v>776</v>
      </c>
      <c r="G1091" t="s">
        <v>87</v>
      </c>
      <c r="H1091" t="s">
        <v>59</v>
      </c>
      <c r="I1091" s="1">
        <v>451.36353699999984</v>
      </c>
      <c r="J1091" s="1">
        <v>207</v>
      </c>
      <c r="K1091">
        <v>1088</v>
      </c>
      <c r="L1091" t="s">
        <v>25</v>
      </c>
      <c r="M1091" s="2">
        <f>+Table3[[#This Row],[CHW]]/Table3[[#This Row],[Count of Airbill Number]]</f>
        <v>2.1805001787439604</v>
      </c>
    </row>
    <row r="1092" spans="2:13">
      <c r="B1092" t="s">
        <v>28</v>
      </c>
      <c r="C1092" t="s">
        <v>21</v>
      </c>
      <c r="D1092" t="s">
        <v>22</v>
      </c>
      <c r="E1092" t="s">
        <v>776</v>
      </c>
      <c r="F1092" t="s">
        <v>778</v>
      </c>
      <c r="G1092" t="s">
        <v>37</v>
      </c>
      <c r="H1092" t="s">
        <v>109</v>
      </c>
      <c r="I1092" s="1">
        <v>448.90906799999999</v>
      </c>
      <c r="J1092" s="1">
        <v>64</v>
      </c>
      <c r="K1092">
        <v>1089</v>
      </c>
      <c r="L1092" t="s">
        <v>25</v>
      </c>
      <c r="M1092" s="2">
        <f>+Table3[[#This Row],[CHW]]/Table3[[#This Row],[Count of Airbill Number]]</f>
        <v>7.0142041874999999</v>
      </c>
    </row>
    <row r="1093" spans="2:13">
      <c r="B1093" t="s">
        <v>35</v>
      </c>
      <c r="C1093" t="s">
        <v>21</v>
      </c>
      <c r="D1093" t="s">
        <v>36</v>
      </c>
      <c r="E1093" t="s">
        <v>776</v>
      </c>
      <c r="F1093" t="s">
        <v>778</v>
      </c>
      <c r="G1093" t="s">
        <v>66</v>
      </c>
      <c r="H1093" t="s">
        <v>51</v>
      </c>
      <c r="I1093" s="1">
        <v>448.63636099999997</v>
      </c>
      <c r="J1093" s="1">
        <v>4</v>
      </c>
      <c r="K1093">
        <v>1090</v>
      </c>
      <c r="L1093" t="s">
        <v>25</v>
      </c>
      <c r="M1093" s="2">
        <f>+Table3[[#This Row],[CHW]]/Table3[[#This Row],[Count of Airbill Number]]</f>
        <v>112.15909024999999</v>
      </c>
    </row>
    <row r="1094" spans="2:13">
      <c r="B1094" t="s">
        <v>35</v>
      </c>
      <c r="C1094" t="s">
        <v>21</v>
      </c>
      <c r="D1094" t="s">
        <v>22</v>
      </c>
      <c r="E1094" t="s">
        <v>776</v>
      </c>
      <c r="F1094" t="s">
        <v>776</v>
      </c>
      <c r="G1094" t="s">
        <v>108</v>
      </c>
      <c r="H1094" t="s">
        <v>53</v>
      </c>
      <c r="I1094" s="1">
        <v>448.63635600000009</v>
      </c>
      <c r="J1094" s="1">
        <v>19</v>
      </c>
      <c r="K1094">
        <v>1091</v>
      </c>
      <c r="L1094" t="s">
        <v>25</v>
      </c>
      <c r="M1094" s="2">
        <f>+Table3[[#This Row],[CHW]]/Table3[[#This Row],[Count of Airbill Number]]</f>
        <v>23.61243978947369</v>
      </c>
    </row>
    <row r="1095" spans="2:13">
      <c r="B1095" t="s">
        <v>35</v>
      </c>
      <c r="C1095" t="s">
        <v>21</v>
      </c>
      <c r="D1095" t="s">
        <v>36</v>
      </c>
      <c r="E1095" t="s">
        <v>777</v>
      </c>
      <c r="F1095" t="s">
        <v>778</v>
      </c>
      <c r="G1095" t="s">
        <v>26</v>
      </c>
      <c r="H1095" t="s">
        <v>283</v>
      </c>
      <c r="I1095" s="1">
        <v>448</v>
      </c>
      <c r="J1095" s="1">
        <v>3</v>
      </c>
      <c r="K1095">
        <v>1092</v>
      </c>
      <c r="L1095" t="s">
        <v>25</v>
      </c>
      <c r="M1095" s="2">
        <f>+Table3[[#This Row],[CHW]]/Table3[[#This Row],[Count of Airbill Number]]</f>
        <v>149.33333333333334</v>
      </c>
    </row>
    <row r="1096" spans="2:13">
      <c r="B1096" t="s">
        <v>20</v>
      </c>
      <c r="C1096" t="s">
        <v>21</v>
      </c>
      <c r="D1096" t="s">
        <v>22</v>
      </c>
      <c r="E1096" t="s">
        <v>776</v>
      </c>
      <c r="F1096" t="s">
        <v>776</v>
      </c>
      <c r="G1096" t="s">
        <v>45</v>
      </c>
      <c r="H1096" t="s">
        <v>123</v>
      </c>
      <c r="I1096" s="1">
        <v>444.54544400000003</v>
      </c>
      <c r="J1096" s="1">
        <v>24</v>
      </c>
      <c r="K1096">
        <v>1093</v>
      </c>
      <c r="L1096" t="s">
        <v>25</v>
      </c>
      <c r="M1096" s="2">
        <f>+Table3[[#This Row],[CHW]]/Table3[[#This Row],[Count of Airbill Number]]</f>
        <v>18.522726833333333</v>
      </c>
    </row>
    <row r="1097" spans="2:13">
      <c r="B1097" t="s">
        <v>28</v>
      </c>
      <c r="C1097" t="s">
        <v>21</v>
      </c>
      <c r="D1097" t="s">
        <v>22</v>
      </c>
      <c r="E1097" t="s">
        <v>776</v>
      </c>
      <c r="F1097" t="s">
        <v>776</v>
      </c>
      <c r="G1097" t="s">
        <v>23</v>
      </c>
      <c r="H1097" t="s">
        <v>32</v>
      </c>
      <c r="I1097" s="1">
        <v>444.07271900000001</v>
      </c>
      <c r="J1097" s="1">
        <v>18</v>
      </c>
      <c r="K1097">
        <v>1094</v>
      </c>
      <c r="L1097" t="s">
        <v>25</v>
      </c>
      <c r="M1097" s="2">
        <f>+Table3[[#This Row],[CHW]]/Table3[[#This Row],[Count of Airbill Number]]</f>
        <v>24.670706611111111</v>
      </c>
    </row>
    <row r="1098" spans="2:13">
      <c r="B1098" t="s">
        <v>20</v>
      </c>
      <c r="C1098" t="s">
        <v>21</v>
      </c>
      <c r="D1098" t="s">
        <v>22</v>
      </c>
      <c r="E1098" t="s">
        <v>776</v>
      </c>
      <c r="F1098" t="s">
        <v>778</v>
      </c>
      <c r="G1098" t="s">
        <v>31</v>
      </c>
      <c r="H1098" t="s">
        <v>86</v>
      </c>
      <c r="I1098" s="1">
        <v>443.69090100000011</v>
      </c>
      <c r="J1098" s="1">
        <v>51</v>
      </c>
      <c r="K1098">
        <v>1095</v>
      </c>
      <c r="L1098" t="s">
        <v>25</v>
      </c>
      <c r="M1098" s="2">
        <f>+Table3[[#This Row],[CHW]]/Table3[[#This Row],[Count of Airbill Number]]</f>
        <v>8.6998215882352969</v>
      </c>
    </row>
    <row r="1099" spans="2:13">
      <c r="B1099" t="s">
        <v>35</v>
      </c>
      <c r="C1099" t="s">
        <v>21</v>
      </c>
      <c r="D1099" t="s">
        <v>36</v>
      </c>
      <c r="E1099" t="s">
        <v>776</v>
      </c>
      <c r="F1099" t="s">
        <v>776</v>
      </c>
      <c r="G1099" t="s">
        <v>37</v>
      </c>
      <c r="H1099" t="s">
        <v>39</v>
      </c>
      <c r="I1099" s="1">
        <v>442.72726999999998</v>
      </c>
      <c r="J1099" s="1">
        <v>6</v>
      </c>
      <c r="K1099">
        <v>1096</v>
      </c>
      <c r="L1099" t="s">
        <v>25</v>
      </c>
      <c r="M1099" s="2">
        <f>+Table3[[#This Row],[CHW]]/Table3[[#This Row],[Count of Airbill Number]]</f>
        <v>73.787878333333325</v>
      </c>
    </row>
    <row r="1100" spans="2:13">
      <c r="B1100" t="s">
        <v>20</v>
      </c>
      <c r="C1100" t="s">
        <v>21</v>
      </c>
      <c r="D1100" t="s">
        <v>22</v>
      </c>
      <c r="E1100" t="s">
        <v>776</v>
      </c>
      <c r="F1100" t="s">
        <v>776</v>
      </c>
      <c r="G1100" t="s">
        <v>23</v>
      </c>
      <c r="H1100" t="s">
        <v>137</v>
      </c>
      <c r="I1100" s="1">
        <v>441.818173</v>
      </c>
      <c r="J1100" s="1">
        <v>15</v>
      </c>
      <c r="K1100">
        <v>1097</v>
      </c>
      <c r="L1100" t="s">
        <v>25</v>
      </c>
      <c r="M1100" s="2">
        <f>+Table3[[#This Row],[CHW]]/Table3[[#This Row],[Count of Airbill Number]]</f>
        <v>29.454544866666666</v>
      </c>
    </row>
    <row r="1101" spans="2:13">
      <c r="B1101" t="s">
        <v>20</v>
      </c>
      <c r="C1101" t="s">
        <v>21</v>
      </c>
      <c r="D1101" t="s">
        <v>22</v>
      </c>
      <c r="E1101" t="s">
        <v>776</v>
      </c>
      <c r="F1101" t="s">
        <v>777</v>
      </c>
      <c r="G1101" t="s">
        <v>66</v>
      </c>
      <c r="H1101" t="s">
        <v>110</v>
      </c>
      <c r="I1101" s="1">
        <v>441.6</v>
      </c>
      <c r="J1101" s="1">
        <v>25</v>
      </c>
      <c r="K1101">
        <v>1098</v>
      </c>
      <c r="L1101" t="s">
        <v>25</v>
      </c>
      <c r="M1101" s="2">
        <f>+Table3[[#This Row],[CHW]]/Table3[[#This Row],[Count of Airbill Number]]</f>
        <v>17.664000000000001</v>
      </c>
    </row>
    <row r="1102" spans="2:13">
      <c r="B1102" t="s">
        <v>28</v>
      </c>
      <c r="C1102" t="s">
        <v>21</v>
      </c>
      <c r="D1102" t="s">
        <v>22</v>
      </c>
      <c r="E1102" t="s">
        <v>776</v>
      </c>
      <c r="F1102" t="s">
        <v>776</v>
      </c>
      <c r="G1102" t="s">
        <v>23</v>
      </c>
      <c r="H1102" t="s">
        <v>152</v>
      </c>
      <c r="I1102" s="1">
        <v>441.12725200000017</v>
      </c>
      <c r="J1102" s="1">
        <v>53</v>
      </c>
      <c r="K1102">
        <v>1099</v>
      </c>
      <c r="L1102" t="s">
        <v>25</v>
      </c>
      <c r="M1102" s="2">
        <f>+Table3[[#This Row],[CHW]]/Table3[[#This Row],[Count of Airbill Number]]</f>
        <v>8.3231556981132115</v>
      </c>
    </row>
    <row r="1103" spans="2:13">
      <c r="B1103" t="s">
        <v>20</v>
      </c>
      <c r="C1103" t="s">
        <v>21</v>
      </c>
      <c r="D1103" t="s">
        <v>22</v>
      </c>
      <c r="E1103" t="s">
        <v>777</v>
      </c>
      <c r="F1103" t="s">
        <v>777</v>
      </c>
      <c r="G1103" t="s">
        <v>114</v>
      </c>
      <c r="H1103" t="s">
        <v>115</v>
      </c>
      <c r="I1103" s="1">
        <v>440.18179600000002</v>
      </c>
      <c r="J1103" s="1">
        <v>111</v>
      </c>
      <c r="K1103">
        <v>1100</v>
      </c>
      <c r="L1103" t="s">
        <v>25</v>
      </c>
      <c r="M1103" s="2">
        <f>+Table3[[#This Row],[CHW]]/Table3[[#This Row],[Count of Airbill Number]]</f>
        <v>3.9656017657657658</v>
      </c>
    </row>
    <row r="1104" spans="2:13">
      <c r="B1104" t="s">
        <v>20</v>
      </c>
      <c r="C1104" t="s">
        <v>21</v>
      </c>
      <c r="D1104" t="s">
        <v>22</v>
      </c>
      <c r="E1104" t="s">
        <v>776</v>
      </c>
      <c r="F1104" t="s">
        <v>776</v>
      </c>
      <c r="G1104" t="s">
        <v>47</v>
      </c>
      <c r="H1104" t="s">
        <v>41</v>
      </c>
      <c r="I1104" s="1">
        <v>439.99998899999997</v>
      </c>
      <c r="J1104" s="1">
        <v>25</v>
      </c>
      <c r="K1104">
        <v>1101</v>
      </c>
      <c r="L1104" t="s">
        <v>25</v>
      </c>
      <c r="M1104" s="2">
        <f>+Table3[[#This Row],[CHW]]/Table3[[#This Row],[Count of Airbill Number]]</f>
        <v>17.599999560000001</v>
      </c>
    </row>
    <row r="1105" spans="2:13">
      <c r="B1105" t="s">
        <v>30</v>
      </c>
      <c r="C1105" t="s">
        <v>21</v>
      </c>
      <c r="D1105" t="s">
        <v>22</v>
      </c>
      <c r="E1105" t="s">
        <v>776</v>
      </c>
      <c r="F1105" t="s">
        <v>776</v>
      </c>
      <c r="G1105" t="s">
        <v>37</v>
      </c>
      <c r="H1105" t="s">
        <v>31</v>
      </c>
      <c r="I1105" s="1">
        <v>439.71817300000009</v>
      </c>
      <c r="J1105" s="1">
        <v>23</v>
      </c>
      <c r="K1105">
        <v>1102</v>
      </c>
      <c r="L1105" t="s">
        <v>25</v>
      </c>
      <c r="M1105" s="2">
        <f>+Table3[[#This Row],[CHW]]/Table3[[#This Row],[Count of Airbill Number]]</f>
        <v>19.118181434782613</v>
      </c>
    </row>
    <row r="1106" spans="2:13">
      <c r="B1106" t="s">
        <v>20</v>
      </c>
      <c r="C1106" t="s">
        <v>21</v>
      </c>
      <c r="D1106" t="s">
        <v>22</v>
      </c>
      <c r="E1106" t="s">
        <v>776</v>
      </c>
      <c r="F1106" t="s">
        <v>776</v>
      </c>
      <c r="G1106" t="s">
        <v>48</v>
      </c>
      <c r="H1106" t="s">
        <v>119</v>
      </c>
      <c r="I1106" s="1">
        <v>439.09090800000001</v>
      </c>
      <c r="J1106" s="1">
        <v>3</v>
      </c>
      <c r="K1106">
        <v>1103</v>
      </c>
      <c r="L1106" t="s">
        <v>25</v>
      </c>
      <c r="M1106" s="2">
        <f>+Table3[[#This Row],[CHW]]/Table3[[#This Row],[Count of Airbill Number]]</f>
        <v>146.36363600000001</v>
      </c>
    </row>
    <row r="1107" spans="2:13">
      <c r="B1107" t="s">
        <v>28</v>
      </c>
      <c r="C1107" t="s">
        <v>21</v>
      </c>
      <c r="D1107" t="s">
        <v>36</v>
      </c>
      <c r="E1107" t="s">
        <v>776</v>
      </c>
      <c r="F1107" t="s">
        <v>776</v>
      </c>
      <c r="G1107" t="s">
        <v>45</v>
      </c>
      <c r="H1107" t="s">
        <v>33</v>
      </c>
      <c r="I1107" s="1">
        <v>438.97272300000003</v>
      </c>
      <c r="J1107" s="1">
        <v>14</v>
      </c>
      <c r="K1107">
        <v>1104</v>
      </c>
      <c r="L1107" t="s">
        <v>25</v>
      </c>
      <c r="M1107" s="2">
        <f>+Table3[[#This Row],[CHW]]/Table3[[#This Row],[Count of Airbill Number]]</f>
        <v>31.355194500000003</v>
      </c>
    </row>
    <row r="1108" spans="2:13">
      <c r="B1108" t="s">
        <v>35</v>
      </c>
      <c r="C1108" t="s">
        <v>21</v>
      </c>
      <c r="D1108" t="s">
        <v>22</v>
      </c>
      <c r="E1108" t="s">
        <v>776</v>
      </c>
      <c r="F1108" t="s">
        <v>776</v>
      </c>
      <c r="G1108" t="s">
        <v>37</v>
      </c>
      <c r="H1108" t="s">
        <v>39</v>
      </c>
      <c r="I1108" s="1">
        <v>438.63635900000003</v>
      </c>
      <c r="J1108" s="1">
        <v>12</v>
      </c>
      <c r="K1108">
        <v>1105</v>
      </c>
      <c r="L1108" t="s">
        <v>25</v>
      </c>
      <c r="M1108" s="2">
        <f>+Table3[[#This Row],[CHW]]/Table3[[#This Row],[Count of Airbill Number]]</f>
        <v>36.553029916666667</v>
      </c>
    </row>
    <row r="1109" spans="2:13">
      <c r="B1109" t="s">
        <v>20</v>
      </c>
      <c r="C1109" t="s">
        <v>21</v>
      </c>
      <c r="D1109" t="s">
        <v>22</v>
      </c>
      <c r="E1109" t="s">
        <v>777</v>
      </c>
      <c r="F1109" t="s">
        <v>777</v>
      </c>
      <c r="G1109" t="s">
        <v>55</v>
      </c>
      <c r="H1109" t="s">
        <v>29</v>
      </c>
      <c r="I1109" s="1">
        <v>438.4</v>
      </c>
      <c r="J1109" s="1">
        <v>2</v>
      </c>
      <c r="K1109">
        <v>1106</v>
      </c>
      <c r="L1109" t="s">
        <v>25</v>
      </c>
      <c r="M1109" s="2">
        <f>+Table3[[#This Row],[CHW]]/Table3[[#This Row],[Count of Airbill Number]]</f>
        <v>219.2</v>
      </c>
    </row>
    <row r="1110" spans="2:13">
      <c r="B1110" t="s">
        <v>20</v>
      </c>
      <c r="C1110" t="s">
        <v>21</v>
      </c>
      <c r="D1110" t="s">
        <v>22</v>
      </c>
      <c r="E1110" t="s">
        <v>776</v>
      </c>
      <c r="F1110" t="s">
        <v>776</v>
      </c>
      <c r="G1110" t="s">
        <v>45</v>
      </c>
      <c r="H1110" t="s">
        <v>137</v>
      </c>
      <c r="I1110" s="1">
        <v>437.7272539999999</v>
      </c>
      <c r="J1110" s="1">
        <v>41</v>
      </c>
      <c r="K1110">
        <v>1107</v>
      </c>
      <c r="L1110" t="s">
        <v>25</v>
      </c>
      <c r="M1110" s="2">
        <f>+Table3[[#This Row],[CHW]]/Table3[[#This Row],[Count of Airbill Number]]</f>
        <v>10.676274487804875</v>
      </c>
    </row>
    <row r="1111" spans="2:13">
      <c r="B1111" t="s">
        <v>20</v>
      </c>
      <c r="C1111" t="s">
        <v>21</v>
      </c>
      <c r="D1111" t="s">
        <v>22</v>
      </c>
      <c r="E1111" t="s">
        <v>776</v>
      </c>
      <c r="F1111" t="s">
        <v>776</v>
      </c>
      <c r="G1111" t="s">
        <v>23</v>
      </c>
      <c r="H1111" t="s">
        <v>177</v>
      </c>
      <c r="I1111" s="1">
        <v>437.272718</v>
      </c>
      <c r="J1111" s="1">
        <v>21</v>
      </c>
      <c r="K1111">
        <v>1108</v>
      </c>
      <c r="L1111" t="s">
        <v>25</v>
      </c>
      <c r="M1111" s="2">
        <f>+Table3[[#This Row],[CHW]]/Table3[[#This Row],[Count of Airbill Number]]</f>
        <v>20.82251038095238</v>
      </c>
    </row>
    <row r="1112" spans="2:13">
      <c r="B1112" t="s">
        <v>28</v>
      </c>
      <c r="C1112" t="s">
        <v>21</v>
      </c>
      <c r="D1112" t="s">
        <v>36</v>
      </c>
      <c r="E1112" t="s">
        <v>778</v>
      </c>
      <c r="F1112" t="s">
        <v>778</v>
      </c>
      <c r="G1112" t="s">
        <v>81</v>
      </c>
      <c r="H1112" t="s">
        <v>124</v>
      </c>
      <c r="I1112" s="1">
        <v>433.01818100000003</v>
      </c>
      <c r="J1112" s="1">
        <v>7</v>
      </c>
      <c r="K1112">
        <v>1109</v>
      </c>
      <c r="L1112" t="s">
        <v>25</v>
      </c>
      <c r="M1112" s="2">
        <f>+Table3[[#This Row],[CHW]]/Table3[[#This Row],[Count of Airbill Number]]</f>
        <v>61.859740142857149</v>
      </c>
    </row>
    <row r="1113" spans="2:13">
      <c r="B1113" t="s">
        <v>35</v>
      </c>
      <c r="C1113" t="s">
        <v>21</v>
      </c>
      <c r="D1113" t="s">
        <v>22</v>
      </c>
      <c r="E1113" t="s">
        <v>776</v>
      </c>
      <c r="F1113" t="s">
        <v>776</v>
      </c>
      <c r="G1113" t="s">
        <v>80</v>
      </c>
      <c r="H1113" t="s">
        <v>79</v>
      </c>
      <c r="I1113" s="1">
        <v>432.81817799999999</v>
      </c>
      <c r="J1113" s="1">
        <v>13</v>
      </c>
      <c r="K1113">
        <v>1110</v>
      </c>
      <c r="L1113" t="s">
        <v>25</v>
      </c>
      <c r="M1113" s="2">
        <f>+Table3[[#This Row],[CHW]]/Table3[[#This Row],[Count of Airbill Number]]</f>
        <v>33.293706</v>
      </c>
    </row>
    <row r="1114" spans="2:13">
      <c r="B1114" t="s">
        <v>20</v>
      </c>
      <c r="C1114" t="s">
        <v>21</v>
      </c>
      <c r="D1114" t="s">
        <v>22</v>
      </c>
      <c r="E1114" t="s">
        <v>776</v>
      </c>
      <c r="F1114" t="s">
        <v>776</v>
      </c>
      <c r="G1114" t="s">
        <v>93</v>
      </c>
      <c r="H1114" t="s">
        <v>84</v>
      </c>
      <c r="I1114" s="1">
        <v>432.72726799999998</v>
      </c>
      <c r="J1114" s="1">
        <v>11</v>
      </c>
      <c r="K1114">
        <v>1111</v>
      </c>
      <c r="L1114" t="s">
        <v>25</v>
      </c>
      <c r="M1114" s="2">
        <f>+Table3[[#This Row],[CHW]]/Table3[[#This Row],[Count of Airbill Number]]</f>
        <v>39.338842545454547</v>
      </c>
    </row>
    <row r="1115" spans="2:13">
      <c r="B1115" t="s">
        <v>20</v>
      </c>
      <c r="C1115" t="s">
        <v>21</v>
      </c>
      <c r="D1115" t="s">
        <v>36</v>
      </c>
      <c r="E1115" t="s">
        <v>778</v>
      </c>
      <c r="F1115" t="s">
        <v>778</v>
      </c>
      <c r="G1115" t="s">
        <v>51</v>
      </c>
      <c r="H1115" t="s">
        <v>171</v>
      </c>
      <c r="I1115" s="1">
        <v>432</v>
      </c>
      <c r="J1115" s="1">
        <v>2</v>
      </c>
      <c r="K1115">
        <v>1112</v>
      </c>
      <c r="L1115" t="s">
        <v>25</v>
      </c>
      <c r="M1115" s="2">
        <f>+Table3[[#This Row],[CHW]]/Table3[[#This Row],[Count of Airbill Number]]</f>
        <v>216</v>
      </c>
    </row>
    <row r="1116" spans="2:13">
      <c r="B1116" t="s">
        <v>35</v>
      </c>
      <c r="C1116" t="s">
        <v>21</v>
      </c>
      <c r="D1116" t="s">
        <v>22</v>
      </c>
      <c r="E1116" t="s">
        <v>776</v>
      </c>
      <c r="F1116" t="s">
        <v>776</v>
      </c>
      <c r="G1116" t="s">
        <v>31</v>
      </c>
      <c r="H1116" t="s">
        <v>32</v>
      </c>
      <c r="I1116" s="1">
        <v>431.36362899999995</v>
      </c>
      <c r="J1116" s="1">
        <v>16</v>
      </c>
      <c r="K1116">
        <v>1113</v>
      </c>
      <c r="L1116" t="s">
        <v>25</v>
      </c>
      <c r="M1116" s="2">
        <f>+Table3[[#This Row],[CHW]]/Table3[[#This Row],[Count of Airbill Number]]</f>
        <v>26.960226812499997</v>
      </c>
    </row>
    <row r="1117" spans="2:13">
      <c r="B1117" t="s">
        <v>28</v>
      </c>
      <c r="C1117" t="s">
        <v>21</v>
      </c>
      <c r="D1117" t="s">
        <v>22</v>
      </c>
      <c r="E1117" t="s">
        <v>778</v>
      </c>
      <c r="F1117" t="s">
        <v>778</v>
      </c>
      <c r="G1117" t="s">
        <v>51</v>
      </c>
      <c r="H1117" t="s">
        <v>113</v>
      </c>
      <c r="I1117" s="1">
        <v>431.29999999999995</v>
      </c>
      <c r="J1117" s="1">
        <v>3</v>
      </c>
      <c r="K1117">
        <v>1114</v>
      </c>
      <c r="L1117" t="s">
        <v>25</v>
      </c>
      <c r="M1117" s="2">
        <f>+Table3[[#This Row],[CHW]]/Table3[[#This Row],[Count of Airbill Number]]</f>
        <v>143.76666666666665</v>
      </c>
    </row>
    <row r="1118" spans="2:13">
      <c r="B1118" t="s">
        <v>20</v>
      </c>
      <c r="C1118" t="s">
        <v>21</v>
      </c>
      <c r="D1118" t="s">
        <v>22</v>
      </c>
      <c r="E1118" t="s">
        <v>776</v>
      </c>
      <c r="F1118" t="s">
        <v>776</v>
      </c>
      <c r="G1118" t="s">
        <v>102</v>
      </c>
      <c r="H1118" t="s">
        <v>43</v>
      </c>
      <c r="I1118" s="1">
        <v>429.9999590000001</v>
      </c>
      <c r="J1118" s="1">
        <v>90</v>
      </c>
      <c r="K1118">
        <v>1115</v>
      </c>
      <c r="L1118" t="s">
        <v>25</v>
      </c>
      <c r="M1118" s="2">
        <f>+Table3[[#This Row],[CHW]]/Table3[[#This Row],[Count of Airbill Number]]</f>
        <v>4.7777773222222235</v>
      </c>
    </row>
    <row r="1119" spans="2:13">
      <c r="B1119" t="s">
        <v>20</v>
      </c>
      <c r="C1119" t="s">
        <v>21</v>
      </c>
      <c r="D1119" t="s">
        <v>22</v>
      </c>
      <c r="E1119" t="s">
        <v>776</v>
      </c>
      <c r="F1119" t="s">
        <v>776</v>
      </c>
      <c r="G1119" t="s">
        <v>76</v>
      </c>
      <c r="H1119" t="s">
        <v>53</v>
      </c>
      <c r="I1119" s="1">
        <v>429.54544399999997</v>
      </c>
      <c r="J1119" s="1">
        <v>22</v>
      </c>
      <c r="K1119">
        <v>1116</v>
      </c>
      <c r="L1119" t="s">
        <v>25</v>
      </c>
      <c r="M1119" s="2">
        <f>+Table3[[#This Row],[CHW]]/Table3[[#This Row],[Count of Airbill Number]]</f>
        <v>19.524792909090909</v>
      </c>
    </row>
    <row r="1120" spans="2:13">
      <c r="B1120" t="s">
        <v>28</v>
      </c>
      <c r="C1120" t="s">
        <v>21</v>
      </c>
      <c r="D1120" t="s">
        <v>22</v>
      </c>
      <c r="E1120" t="s">
        <v>776</v>
      </c>
      <c r="F1120" t="s">
        <v>776</v>
      </c>
      <c r="G1120" t="s">
        <v>23</v>
      </c>
      <c r="H1120" t="s">
        <v>187</v>
      </c>
      <c r="I1120" s="1">
        <v>429.26362799999998</v>
      </c>
      <c r="J1120" s="1">
        <v>24</v>
      </c>
      <c r="K1120">
        <v>1117</v>
      </c>
      <c r="L1120" t="s">
        <v>25</v>
      </c>
      <c r="M1120" s="2">
        <f>+Table3[[#This Row],[CHW]]/Table3[[#This Row],[Count of Airbill Number]]</f>
        <v>17.885984499999999</v>
      </c>
    </row>
    <row r="1121" spans="2:13">
      <c r="B1121" t="s">
        <v>20</v>
      </c>
      <c r="C1121" t="s">
        <v>21</v>
      </c>
      <c r="D1121" t="s">
        <v>22</v>
      </c>
      <c r="E1121" t="s">
        <v>776</v>
      </c>
      <c r="F1121" t="s">
        <v>776</v>
      </c>
      <c r="G1121" t="s">
        <v>48</v>
      </c>
      <c r="H1121" t="s">
        <v>107</v>
      </c>
      <c r="I1121" s="1">
        <v>427.7272559999999</v>
      </c>
      <c r="J1121" s="1">
        <v>29</v>
      </c>
      <c r="K1121">
        <v>1118</v>
      </c>
      <c r="L1121" t="s">
        <v>25</v>
      </c>
      <c r="M1121" s="2">
        <f>+Table3[[#This Row],[CHW]]/Table3[[#This Row],[Count of Airbill Number]]</f>
        <v>14.749215724137928</v>
      </c>
    </row>
    <row r="1122" spans="2:13">
      <c r="B1122" t="s">
        <v>30</v>
      </c>
      <c r="C1122" t="s">
        <v>21</v>
      </c>
      <c r="D1122" t="s">
        <v>22</v>
      </c>
      <c r="E1122" t="s">
        <v>776</v>
      </c>
      <c r="F1122" t="s">
        <v>776</v>
      </c>
      <c r="G1122" t="s">
        <v>37</v>
      </c>
      <c r="H1122" t="s">
        <v>49</v>
      </c>
      <c r="I1122" s="1">
        <v>426.86362899999995</v>
      </c>
      <c r="J1122" s="1">
        <v>18</v>
      </c>
      <c r="K1122">
        <v>1119</v>
      </c>
      <c r="L1122" t="s">
        <v>25</v>
      </c>
      <c r="M1122" s="2">
        <f>+Table3[[#This Row],[CHW]]/Table3[[#This Row],[Count of Airbill Number]]</f>
        <v>23.714646055555551</v>
      </c>
    </row>
    <row r="1123" spans="2:13">
      <c r="B1123" t="s">
        <v>28</v>
      </c>
      <c r="C1123" t="s">
        <v>21</v>
      </c>
      <c r="D1123" t="s">
        <v>22</v>
      </c>
      <c r="E1123" t="s">
        <v>776</v>
      </c>
      <c r="F1123" t="s">
        <v>777</v>
      </c>
      <c r="G1123" t="s">
        <v>57</v>
      </c>
      <c r="H1123" t="s">
        <v>52</v>
      </c>
      <c r="I1123" s="1">
        <v>425.67271000000005</v>
      </c>
      <c r="J1123" s="1">
        <v>38</v>
      </c>
      <c r="K1123">
        <v>1120</v>
      </c>
      <c r="L1123" t="s">
        <v>25</v>
      </c>
      <c r="M1123" s="2">
        <f>+Table3[[#This Row],[CHW]]/Table3[[#This Row],[Count of Airbill Number]]</f>
        <v>11.201913421052632</v>
      </c>
    </row>
    <row r="1124" spans="2:13">
      <c r="B1124" t="s">
        <v>35</v>
      </c>
      <c r="C1124" t="s">
        <v>21</v>
      </c>
      <c r="D1124" t="s">
        <v>22</v>
      </c>
      <c r="E1124" t="s">
        <v>776</v>
      </c>
      <c r="F1124" t="s">
        <v>776</v>
      </c>
      <c r="G1124" t="s">
        <v>23</v>
      </c>
      <c r="H1124" t="s">
        <v>32</v>
      </c>
      <c r="I1124" s="1">
        <v>425.27270799999997</v>
      </c>
      <c r="J1124" s="1">
        <v>39</v>
      </c>
      <c r="K1124">
        <v>1121</v>
      </c>
      <c r="L1124" t="s">
        <v>25</v>
      </c>
      <c r="M1124" s="2">
        <f>+Table3[[#This Row],[CHW]]/Table3[[#This Row],[Count of Airbill Number]]</f>
        <v>10.90442841025641</v>
      </c>
    </row>
    <row r="1125" spans="2:13">
      <c r="B1125" t="s">
        <v>35</v>
      </c>
      <c r="C1125" t="s">
        <v>21</v>
      </c>
      <c r="D1125" t="s">
        <v>22</v>
      </c>
      <c r="E1125" t="s">
        <v>776</v>
      </c>
      <c r="F1125" t="s">
        <v>776</v>
      </c>
      <c r="G1125" t="s">
        <v>66</v>
      </c>
      <c r="H1125" t="s">
        <v>59</v>
      </c>
      <c r="I1125" s="1">
        <v>424.99999500000001</v>
      </c>
      <c r="J1125" s="1">
        <v>11</v>
      </c>
      <c r="K1125">
        <v>1122</v>
      </c>
      <c r="L1125" t="s">
        <v>25</v>
      </c>
      <c r="M1125" s="2">
        <f>+Table3[[#This Row],[CHW]]/Table3[[#This Row],[Count of Airbill Number]]</f>
        <v>38.636363181818183</v>
      </c>
    </row>
    <row r="1126" spans="2:13">
      <c r="B1126" t="s">
        <v>35</v>
      </c>
      <c r="C1126" t="s">
        <v>21</v>
      </c>
      <c r="D1126" t="s">
        <v>22</v>
      </c>
      <c r="E1126" t="s">
        <v>776</v>
      </c>
      <c r="F1126" t="s">
        <v>776</v>
      </c>
      <c r="G1126" t="s">
        <v>67</v>
      </c>
      <c r="H1126" t="s">
        <v>108</v>
      </c>
      <c r="I1126" s="1">
        <v>421.81815999999998</v>
      </c>
      <c r="J1126" s="1">
        <v>43</v>
      </c>
      <c r="K1126">
        <v>1123</v>
      </c>
      <c r="L1126" t="s">
        <v>25</v>
      </c>
      <c r="M1126" s="2">
        <f>+Table3[[#This Row],[CHW]]/Table3[[#This Row],[Count of Airbill Number]]</f>
        <v>9.8097246511627905</v>
      </c>
    </row>
    <row r="1127" spans="2:13">
      <c r="B1127" t="s">
        <v>20</v>
      </c>
      <c r="C1127" t="s">
        <v>21</v>
      </c>
      <c r="D1127" t="s">
        <v>22</v>
      </c>
      <c r="E1127" t="s">
        <v>776</v>
      </c>
      <c r="F1127" t="s">
        <v>776</v>
      </c>
      <c r="G1127" t="s">
        <v>48</v>
      </c>
      <c r="H1127" t="s">
        <v>40</v>
      </c>
      <c r="I1127" s="1">
        <v>420.90908100000001</v>
      </c>
      <c r="J1127" s="1">
        <v>21</v>
      </c>
      <c r="K1127">
        <v>1124</v>
      </c>
      <c r="L1127" t="s">
        <v>25</v>
      </c>
      <c r="M1127" s="2">
        <f>+Table3[[#This Row],[CHW]]/Table3[[#This Row],[Count of Airbill Number]]</f>
        <v>20.043289571428573</v>
      </c>
    </row>
    <row r="1128" spans="2:13">
      <c r="B1128" t="s">
        <v>35</v>
      </c>
      <c r="C1128" t="s">
        <v>21</v>
      </c>
      <c r="D1128" t="s">
        <v>22</v>
      </c>
      <c r="E1128" t="s">
        <v>776</v>
      </c>
      <c r="F1128" t="s">
        <v>776</v>
      </c>
      <c r="G1128" t="s">
        <v>45</v>
      </c>
      <c r="H1128" t="s">
        <v>70</v>
      </c>
      <c r="I1128" s="1">
        <v>420.454521</v>
      </c>
      <c r="J1128" s="1">
        <v>53</v>
      </c>
      <c r="K1128">
        <v>1125</v>
      </c>
      <c r="L1128" t="s">
        <v>25</v>
      </c>
      <c r="M1128" s="2">
        <f>+Table3[[#This Row],[CHW]]/Table3[[#This Row],[Count of Airbill Number]]</f>
        <v>7.9331041698113207</v>
      </c>
    </row>
    <row r="1129" spans="2:13">
      <c r="B1129" t="s">
        <v>28</v>
      </c>
      <c r="C1129" t="s">
        <v>21</v>
      </c>
      <c r="D1129" t="s">
        <v>22</v>
      </c>
      <c r="E1129" t="s">
        <v>776</v>
      </c>
      <c r="F1129" t="s">
        <v>776</v>
      </c>
      <c r="G1129" t="s">
        <v>111</v>
      </c>
      <c r="H1129" t="s">
        <v>76</v>
      </c>
      <c r="I1129" s="1">
        <v>419.54544499999997</v>
      </c>
      <c r="J1129" s="1">
        <v>22</v>
      </c>
      <c r="K1129">
        <v>1126</v>
      </c>
      <c r="L1129" t="s">
        <v>25</v>
      </c>
      <c r="M1129" s="2">
        <f>+Table3[[#This Row],[CHW]]/Table3[[#This Row],[Count of Airbill Number]]</f>
        <v>19.070247499999997</v>
      </c>
    </row>
    <row r="1130" spans="2:13">
      <c r="B1130" t="s">
        <v>20</v>
      </c>
      <c r="C1130" t="s">
        <v>21</v>
      </c>
      <c r="D1130" t="s">
        <v>22</v>
      </c>
      <c r="E1130" t="s">
        <v>776</v>
      </c>
      <c r="F1130" t="s">
        <v>776</v>
      </c>
      <c r="G1130" t="s">
        <v>61</v>
      </c>
      <c r="H1130" t="s">
        <v>43</v>
      </c>
      <c r="I1130" s="1">
        <v>419.09088199999991</v>
      </c>
      <c r="J1130" s="1">
        <v>60</v>
      </c>
      <c r="K1130">
        <v>1127</v>
      </c>
      <c r="L1130" t="s">
        <v>25</v>
      </c>
      <c r="M1130" s="2">
        <f>+Table3[[#This Row],[CHW]]/Table3[[#This Row],[Count of Airbill Number]]</f>
        <v>6.984848033333332</v>
      </c>
    </row>
    <row r="1131" spans="2:13">
      <c r="B1131" t="s">
        <v>35</v>
      </c>
      <c r="C1131" t="s">
        <v>21</v>
      </c>
      <c r="D1131" t="s">
        <v>36</v>
      </c>
      <c r="E1131" t="s">
        <v>778</v>
      </c>
      <c r="F1131" t="s">
        <v>778</v>
      </c>
      <c r="G1131" t="s">
        <v>86</v>
      </c>
      <c r="H1131" t="s">
        <v>86</v>
      </c>
      <c r="I1131" s="1">
        <v>418.3</v>
      </c>
      <c r="J1131" s="1">
        <v>9</v>
      </c>
      <c r="K1131">
        <v>1128</v>
      </c>
      <c r="L1131" t="s">
        <v>25</v>
      </c>
      <c r="M1131" s="2">
        <f>+Table3[[#This Row],[CHW]]/Table3[[#This Row],[Count of Airbill Number]]</f>
        <v>46.477777777777781</v>
      </c>
    </row>
    <row r="1132" spans="2:13">
      <c r="B1132" t="s">
        <v>20</v>
      </c>
      <c r="C1132" t="s">
        <v>21</v>
      </c>
      <c r="D1132" t="s">
        <v>22</v>
      </c>
      <c r="E1132" t="s">
        <v>776</v>
      </c>
      <c r="F1132" t="s">
        <v>776</v>
      </c>
      <c r="G1132" t="s">
        <v>23</v>
      </c>
      <c r="H1132" t="s">
        <v>118</v>
      </c>
      <c r="I1132" s="1">
        <v>417.72721299999961</v>
      </c>
      <c r="J1132" s="1">
        <v>104</v>
      </c>
      <c r="K1132">
        <v>1129</v>
      </c>
      <c r="L1132" t="s">
        <v>25</v>
      </c>
      <c r="M1132" s="2">
        <f>+Table3[[#This Row],[CHW]]/Table3[[#This Row],[Count of Airbill Number]]</f>
        <v>4.0166078173076887</v>
      </c>
    </row>
    <row r="1133" spans="2:13">
      <c r="B1133" t="s">
        <v>35</v>
      </c>
      <c r="C1133" t="s">
        <v>21</v>
      </c>
      <c r="D1133" t="s">
        <v>22</v>
      </c>
      <c r="E1133" t="s">
        <v>776</v>
      </c>
      <c r="F1133" t="s">
        <v>776</v>
      </c>
      <c r="G1133" t="s">
        <v>33</v>
      </c>
      <c r="H1133" t="s">
        <v>31</v>
      </c>
      <c r="I1133" s="1">
        <v>416.418181</v>
      </c>
      <c r="J1133" s="1">
        <v>4</v>
      </c>
      <c r="K1133">
        <v>1130</v>
      </c>
      <c r="L1133" t="s">
        <v>25</v>
      </c>
      <c r="M1133" s="2">
        <f>+Table3[[#This Row],[CHW]]/Table3[[#This Row],[Count of Airbill Number]]</f>
        <v>104.10454525</v>
      </c>
    </row>
    <row r="1134" spans="2:13">
      <c r="B1134" t="s">
        <v>35</v>
      </c>
      <c r="C1134" t="s">
        <v>21</v>
      </c>
      <c r="D1134" t="s">
        <v>36</v>
      </c>
      <c r="E1134" t="s">
        <v>776</v>
      </c>
      <c r="F1134" t="s">
        <v>776</v>
      </c>
      <c r="G1134" t="s">
        <v>23</v>
      </c>
      <c r="H1134" t="s">
        <v>122</v>
      </c>
      <c r="I1134" s="1">
        <v>416.36363599999999</v>
      </c>
      <c r="J1134" s="1">
        <v>1</v>
      </c>
      <c r="K1134">
        <v>1131</v>
      </c>
      <c r="L1134" t="s">
        <v>25</v>
      </c>
      <c r="M1134" s="2">
        <f>+Table3[[#This Row],[CHW]]/Table3[[#This Row],[Count of Airbill Number]]</f>
        <v>416.36363599999999</v>
      </c>
    </row>
    <row r="1135" spans="2:13">
      <c r="B1135" t="s">
        <v>20</v>
      </c>
      <c r="C1135" t="s">
        <v>21</v>
      </c>
      <c r="D1135" t="s">
        <v>22</v>
      </c>
      <c r="E1135" t="s">
        <v>776</v>
      </c>
      <c r="F1135" t="s">
        <v>778</v>
      </c>
      <c r="G1135" t="s">
        <v>31</v>
      </c>
      <c r="H1135" t="s">
        <v>112</v>
      </c>
      <c r="I1135" s="1">
        <v>415.245454</v>
      </c>
      <c r="J1135" s="1">
        <v>17</v>
      </c>
      <c r="K1135">
        <v>1132</v>
      </c>
      <c r="L1135" t="s">
        <v>25</v>
      </c>
      <c r="M1135" s="2">
        <f>+Table3[[#This Row],[CHW]]/Table3[[#This Row],[Count of Airbill Number]]</f>
        <v>24.426203176470587</v>
      </c>
    </row>
    <row r="1136" spans="2:13">
      <c r="B1136" t="s">
        <v>28</v>
      </c>
      <c r="C1136" t="s">
        <v>21</v>
      </c>
      <c r="D1136" t="s">
        <v>36</v>
      </c>
      <c r="E1136" t="s">
        <v>776</v>
      </c>
      <c r="F1136" t="s">
        <v>776</v>
      </c>
      <c r="G1136" t="s">
        <v>33</v>
      </c>
      <c r="H1136" t="s">
        <v>85</v>
      </c>
      <c r="I1136" s="1">
        <v>415</v>
      </c>
      <c r="J1136" s="1">
        <v>1</v>
      </c>
      <c r="K1136">
        <v>1133</v>
      </c>
      <c r="L1136" t="s">
        <v>25</v>
      </c>
      <c r="M1136" s="2">
        <f>+Table3[[#This Row],[CHW]]/Table3[[#This Row],[Count of Airbill Number]]</f>
        <v>415</v>
      </c>
    </row>
    <row r="1137" spans="2:13">
      <c r="B1137" t="s">
        <v>20</v>
      </c>
      <c r="C1137" t="s">
        <v>21</v>
      </c>
      <c r="D1137" t="s">
        <v>22</v>
      </c>
      <c r="E1137" t="s">
        <v>776</v>
      </c>
      <c r="F1137" t="s">
        <v>776</v>
      </c>
      <c r="G1137" t="s">
        <v>61</v>
      </c>
      <c r="H1137" t="s">
        <v>41</v>
      </c>
      <c r="I1137" s="1">
        <v>413.63634100000002</v>
      </c>
      <c r="J1137" s="1">
        <v>48</v>
      </c>
      <c r="K1137">
        <v>1134</v>
      </c>
      <c r="L1137" t="s">
        <v>25</v>
      </c>
      <c r="M1137" s="2">
        <f>+Table3[[#This Row],[CHW]]/Table3[[#This Row],[Count of Airbill Number]]</f>
        <v>8.6174237708333337</v>
      </c>
    </row>
    <row r="1138" spans="2:13">
      <c r="B1138" t="s">
        <v>20</v>
      </c>
      <c r="C1138" t="s">
        <v>21</v>
      </c>
      <c r="D1138" t="s">
        <v>22</v>
      </c>
      <c r="E1138" t="s">
        <v>776</v>
      </c>
      <c r="F1138" t="s">
        <v>776</v>
      </c>
      <c r="G1138" t="s">
        <v>39</v>
      </c>
      <c r="H1138" t="s">
        <v>72</v>
      </c>
      <c r="I1138" s="1">
        <v>412.89090000000004</v>
      </c>
      <c r="J1138" s="1">
        <v>29</v>
      </c>
      <c r="K1138">
        <v>1135</v>
      </c>
      <c r="L1138" t="s">
        <v>25</v>
      </c>
      <c r="M1138" s="2">
        <f>+Table3[[#This Row],[CHW]]/Table3[[#This Row],[Count of Airbill Number]]</f>
        <v>14.237617241379311</v>
      </c>
    </row>
    <row r="1139" spans="2:13">
      <c r="B1139" t="s">
        <v>20</v>
      </c>
      <c r="C1139" t="s">
        <v>21</v>
      </c>
      <c r="D1139" t="s">
        <v>22</v>
      </c>
      <c r="E1139" t="s">
        <v>776</v>
      </c>
      <c r="F1139" t="s">
        <v>776</v>
      </c>
      <c r="G1139" t="s">
        <v>48</v>
      </c>
      <c r="H1139" t="s">
        <v>111</v>
      </c>
      <c r="I1139" s="1">
        <v>411.36362199999985</v>
      </c>
      <c r="J1139" s="1">
        <v>46</v>
      </c>
      <c r="K1139">
        <v>1136</v>
      </c>
      <c r="L1139" t="s">
        <v>25</v>
      </c>
      <c r="M1139" s="2">
        <f>+Table3[[#This Row],[CHW]]/Table3[[#This Row],[Count of Airbill Number]]</f>
        <v>8.9426874347826057</v>
      </c>
    </row>
    <row r="1140" spans="2:13">
      <c r="B1140" t="s">
        <v>20</v>
      </c>
      <c r="C1140" t="s">
        <v>21</v>
      </c>
      <c r="D1140" t="s">
        <v>22</v>
      </c>
      <c r="E1140" t="s">
        <v>776</v>
      </c>
      <c r="F1140" t="s">
        <v>778</v>
      </c>
      <c r="G1140" t="s">
        <v>23</v>
      </c>
      <c r="H1140" t="s">
        <v>150</v>
      </c>
      <c r="I1140" s="1">
        <v>411.1</v>
      </c>
      <c r="J1140" s="1">
        <v>2</v>
      </c>
      <c r="K1140">
        <v>1137</v>
      </c>
      <c r="L1140" t="s">
        <v>25</v>
      </c>
      <c r="M1140" s="2">
        <f>+Table3[[#This Row],[CHW]]/Table3[[#This Row],[Count of Airbill Number]]</f>
        <v>205.55</v>
      </c>
    </row>
    <row r="1141" spans="2:13">
      <c r="B1141" t="s">
        <v>20</v>
      </c>
      <c r="C1141" t="s">
        <v>21</v>
      </c>
      <c r="D1141" t="s">
        <v>22</v>
      </c>
      <c r="E1141" t="s">
        <v>776</v>
      </c>
      <c r="F1141" t="s">
        <v>776</v>
      </c>
      <c r="G1141" t="s">
        <v>103</v>
      </c>
      <c r="H1141" t="s">
        <v>67</v>
      </c>
      <c r="I1141" s="1">
        <v>410.45454000000001</v>
      </c>
      <c r="J1141" s="1">
        <v>10</v>
      </c>
      <c r="K1141">
        <v>1138</v>
      </c>
      <c r="L1141" t="s">
        <v>25</v>
      </c>
      <c r="M1141" s="2">
        <f>+Table3[[#This Row],[CHW]]/Table3[[#This Row],[Count of Airbill Number]]</f>
        <v>41.045453999999999</v>
      </c>
    </row>
    <row r="1142" spans="2:13">
      <c r="B1142" t="s">
        <v>20</v>
      </c>
      <c r="C1142" t="s">
        <v>21</v>
      </c>
      <c r="D1142" t="s">
        <v>22</v>
      </c>
      <c r="E1142" t="s">
        <v>776</v>
      </c>
      <c r="F1142" t="s">
        <v>776</v>
      </c>
      <c r="G1142" t="s">
        <v>31</v>
      </c>
      <c r="H1142" t="s">
        <v>59</v>
      </c>
      <c r="I1142" s="1">
        <v>409.61817800000006</v>
      </c>
      <c r="J1142" s="1">
        <v>10</v>
      </c>
      <c r="K1142">
        <v>1139</v>
      </c>
      <c r="L1142" t="s">
        <v>25</v>
      </c>
      <c r="M1142" s="2">
        <f>+Table3[[#This Row],[CHW]]/Table3[[#This Row],[Count of Airbill Number]]</f>
        <v>40.961817800000006</v>
      </c>
    </row>
    <row r="1143" spans="2:13">
      <c r="B1143" t="s">
        <v>35</v>
      </c>
      <c r="C1143" t="s">
        <v>21</v>
      </c>
      <c r="D1143" t="s">
        <v>36</v>
      </c>
      <c r="E1143" t="s">
        <v>776</v>
      </c>
      <c r="F1143" t="s">
        <v>776</v>
      </c>
      <c r="G1143" t="s">
        <v>23</v>
      </c>
      <c r="H1143" t="s">
        <v>49</v>
      </c>
      <c r="I1143" s="1">
        <v>409.4</v>
      </c>
      <c r="J1143" s="1">
        <v>1</v>
      </c>
      <c r="K1143">
        <v>1140</v>
      </c>
      <c r="L1143" t="s">
        <v>25</v>
      </c>
      <c r="M1143" s="2">
        <f>+Table3[[#This Row],[CHW]]/Table3[[#This Row],[Count of Airbill Number]]</f>
        <v>409.4</v>
      </c>
    </row>
    <row r="1144" spans="2:13">
      <c r="B1144" t="s">
        <v>30</v>
      </c>
      <c r="C1144" t="s">
        <v>21</v>
      </c>
      <c r="D1144" t="s">
        <v>139</v>
      </c>
      <c r="E1144" t="s">
        <v>776</v>
      </c>
      <c r="F1144" t="s">
        <v>776</v>
      </c>
      <c r="G1144" t="s">
        <v>141</v>
      </c>
      <c r="H1144" t="s">
        <v>219</v>
      </c>
      <c r="I1144" s="1">
        <v>409.09090499999985</v>
      </c>
      <c r="J1144" s="1">
        <v>15</v>
      </c>
      <c r="K1144">
        <v>1141</v>
      </c>
      <c r="L1144" t="s">
        <v>25</v>
      </c>
      <c r="M1144" s="2">
        <f>+Table3[[#This Row],[CHW]]/Table3[[#This Row],[Count of Airbill Number]]</f>
        <v>27.272726999999989</v>
      </c>
    </row>
    <row r="1145" spans="2:13">
      <c r="B1145" t="s">
        <v>20</v>
      </c>
      <c r="C1145" t="s">
        <v>21</v>
      </c>
      <c r="D1145" t="s">
        <v>22</v>
      </c>
      <c r="E1145" t="s">
        <v>776</v>
      </c>
      <c r="F1145" t="s">
        <v>776</v>
      </c>
      <c r="G1145" t="s">
        <v>23</v>
      </c>
      <c r="H1145" t="s">
        <v>214</v>
      </c>
      <c r="I1145" s="1">
        <v>409.09090200000003</v>
      </c>
      <c r="J1145" s="1">
        <v>16</v>
      </c>
      <c r="K1145">
        <v>1142</v>
      </c>
      <c r="L1145" t="s">
        <v>25</v>
      </c>
      <c r="M1145" s="2">
        <f>+Table3[[#This Row],[CHW]]/Table3[[#This Row],[Count of Airbill Number]]</f>
        <v>25.568181375000002</v>
      </c>
    </row>
    <row r="1146" spans="2:13">
      <c r="B1146" t="s">
        <v>20</v>
      </c>
      <c r="C1146" t="s">
        <v>21</v>
      </c>
      <c r="D1146" t="s">
        <v>22</v>
      </c>
      <c r="E1146" t="s">
        <v>776</v>
      </c>
      <c r="F1146" t="s">
        <v>776</v>
      </c>
      <c r="G1146" t="s">
        <v>45</v>
      </c>
      <c r="H1146" t="s">
        <v>198</v>
      </c>
      <c r="I1146" s="1">
        <v>409.09089900000004</v>
      </c>
      <c r="J1146" s="1">
        <v>21</v>
      </c>
      <c r="K1146">
        <v>1143</v>
      </c>
      <c r="L1146" t="s">
        <v>25</v>
      </c>
      <c r="M1146" s="2">
        <f>+Table3[[#This Row],[CHW]]/Table3[[#This Row],[Count of Airbill Number]]</f>
        <v>19.480519000000001</v>
      </c>
    </row>
    <row r="1147" spans="2:13">
      <c r="B1147" t="s">
        <v>35</v>
      </c>
      <c r="C1147" t="s">
        <v>21</v>
      </c>
      <c r="D1147" t="s">
        <v>22</v>
      </c>
      <c r="E1147" t="s">
        <v>776</v>
      </c>
      <c r="F1147" t="s">
        <v>776</v>
      </c>
      <c r="G1147" t="s">
        <v>23</v>
      </c>
      <c r="H1147" t="s">
        <v>103</v>
      </c>
      <c r="I1147" s="1">
        <v>408.63635399999998</v>
      </c>
      <c r="J1147" s="1">
        <v>19</v>
      </c>
      <c r="K1147">
        <v>1144</v>
      </c>
      <c r="L1147" t="s">
        <v>25</v>
      </c>
      <c r="M1147" s="2">
        <f>+Table3[[#This Row],[CHW]]/Table3[[#This Row],[Count of Airbill Number]]</f>
        <v>21.507176526315789</v>
      </c>
    </row>
    <row r="1148" spans="2:13">
      <c r="B1148" t="s">
        <v>20</v>
      </c>
      <c r="C1148" t="s">
        <v>21</v>
      </c>
      <c r="D1148" t="s">
        <v>22</v>
      </c>
      <c r="E1148" t="s">
        <v>776</v>
      </c>
      <c r="F1148" t="s">
        <v>776</v>
      </c>
      <c r="G1148" t="s">
        <v>23</v>
      </c>
      <c r="H1148" t="s">
        <v>193</v>
      </c>
      <c r="I1148" s="1">
        <v>408.18180700000005</v>
      </c>
      <c r="J1148" s="1">
        <v>21</v>
      </c>
      <c r="K1148">
        <v>1145</v>
      </c>
      <c r="L1148" t="s">
        <v>25</v>
      </c>
      <c r="M1148" s="2">
        <f>+Table3[[#This Row],[CHW]]/Table3[[#This Row],[Count of Airbill Number]]</f>
        <v>19.437228904761906</v>
      </c>
    </row>
    <row r="1149" spans="2:13">
      <c r="B1149" t="s">
        <v>35</v>
      </c>
      <c r="C1149" t="s">
        <v>21</v>
      </c>
      <c r="D1149" t="s">
        <v>36</v>
      </c>
      <c r="E1149" t="s">
        <v>778</v>
      </c>
      <c r="F1149" t="s">
        <v>778</v>
      </c>
      <c r="G1149" t="s">
        <v>51</v>
      </c>
      <c r="H1149" t="s">
        <v>124</v>
      </c>
      <c r="I1149" s="1">
        <v>407.82727199999999</v>
      </c>
      <c r="J1149" s="1">
        <v>8</v>
      </c>
      <c r="K1149">
        <v>1146</v>
      </c>
      <c r="L1149" t="s">
        <v>25</v>
      </c>
      <c r="M1149" s="2">
        <f>+Table3[[#This Row],[CHW]]/Table3[[#This Row],[Count of Airbill Number]]</f>
        <v>50.978408999999999</v>
      </c>
    </row>
    <row r="1150" spans="2:13">
      <c r="B1150" t="s">
        <v>20</v>
      </c>
      <c r="C1150" t="s">
        <v>21</v>
      </c>
      <c r="D1150" t="s">
        <v>22</v>
      </c>
      <c r="E1150" t="s">
        <v>776</v>
      </c>
      <c r="F1150" t="s">
        <v>776</v>
      </c>
      <c r="G1150" t="s">
        <v>37</v>
      </c>
      <c r="H1150" t="s">
        <v>32</v>
      </c>
      <c r="I1150" s="1">
        <v>407.18179399999997</v>
      </c>
      <c r="J1150" s="1">
        <v>44</v>
      </c>
      <c r="K1150">
        <v>1147</v>
      </c>
      <c r="L1150" t="s">
        <v>25</v>
      </c>
      <c r="M1150" s="2">
        <f>+Table3[[#This Row],[CHW]]/Table3[[#This Row],[Count of Airbill Number]]</f>
        <v>9.2541316818181816</v>
      </c>
    </row>
    <row r="1151" spans="2:13">
      <c r="B1151" t="s">
        <v>35</v>
      </c>
      <c r="C1151" t="s">
        <v>21</v>
      </c>
      <c r="D1151" t="s">
        <v>36</v>
      </c>
      <c r="E1151" t="s">
        <v>777</v>
      </c>
      <c r="F1151" t="s">
        <v>776</v>
      </c>
      <c r="G1151" t="s">
        <v>343</v>
      </c>
      <c r="H1151" t="s">
        <v>211</v>
      </c>
      <c r="I1151" s="1">
        <v>406.2</v>
      </c>
      <c r="J1151" s="1">
        <v>1</v>
      </c>
      <c r="K1151">
        <v>1148</v>
      </c>
      <c r="L1151" t="s">
        <v>25</v>
      </c>
      <c r="M1151" s="2">
        <f>+Table3[[#This Row],[CHW]]/Table3[[#This Row],[Count of Airbill Number]]</f>
        <v>406.2</v>
      </c>
    </row>
    <row r="1152" spans="2:13">
      <c r="B1152" t="s">
        <v>28</v>
      </c>
      <c r="C1152" t="s">
        <v>21</v>
      </c>
      <c r="D1152" t="s">
        <v>36</v>
      </c>
      <c r="E1152" t="s">
        <v>776</v>
      </c>
      <c r="F1152" t="s">
        <v>778</v>
      </c>
      <c r="G1152" t="s">
        <v>66</v>
      </c>
      <c r="H1152" t="s">
        <v>325</v>
      </c>
      <c r="I1152" s="1">
        <v>405.6</v>
      </c>
      <c r="J1152" s="1">
        <v>1</v>
      </c>
      <c r="K1152">
        <v>1149</v>
      </c>
      <c r="L1152" t="s">
        <v>25</v>
      </c>
      <c r="M1152" s="2">
        <f>+Table3[[#This Row],[CHW]]/Table3[[#This Row],[Count of Airbill Number]]</f>
        <v>405.6</v>
      </c>
    </row>
    <row r="1153" spans="2:13">
      <c r="B1153" t="s">
        <v>28</v>
      </c>
      <c r="C1153" t="s">
        <v>21</v>
      </c>
      <c r="D1153" t="s">
        <v>22</v>
      </c>
      <c r="E1153" t="s">
        <v>778</v>
      </c>
      <c r="F1153" t="s">
        <v>778</v>
      </c>
      <c r="G1153" t="s">
        <v>62</v>
      </c>
      <c r="H1153" t="s">
        <v>150</v>
      </c>
      <c r="I1153" s="1">
        <v>404.96363600000001</v>
      </c>
      <c r="J1153" s="1">
        <v>57</v>
      </c>
      <c r="K1153">
        <v>1150</v>
      </c>
      <c r="L1153" t="s">
        <v>25</v>
      </c>
      <c r="M1153" s="2">
        <f>+Table3[[#This Row],[CHW]]/Table3[[#This Row],[Count of Airbill Number]]</f>
        <v>7.1046251929824562</v>
      </c>
    </row>
    <row r="1154" spans="2:13">
      <c r="B1154" t="s">
        <v>35</v>
      </c>
      <c r="C1154" t="s">
        <v>21</v>
      </c>
      <c r="D1154" t="s">
        <v>22</v>
      </c>
      <c r="E1154" t="s">
        <v>776</v>
      </c>
      <c r="F1154" t="s">
        <v>776</v>
      </c>
      <c r="G1154" t="s">
        <v>23</v>
      </c>
      <c r="H1154" t="s">
        <v>64</v>
      </c>
      <c r="I1154" s="1">
        <v>403.86362199999996</v>
      </c>
      <c r="J1154" s="1">
        <v>33</v>
      </c>
      <c r="K1154">
        <v>1151</v>
      </c>
      <c r="L1154" t="s">
        <v>25</v>
      </c>
      <c r="M1154" s="2">
        <f>+Table3[[#This Row],[CHW]]/Table3[[#This Row],[Count of Airbill Number]]</f>
        <v>12.238291575757575</v>
      </c>
    </row>
    <row r="1155" spans="2:13">
      <c r="B1155" t="s">
        <v>28</v>
      </c>
      <c r="C1155" t="s">
        <v>21</v>
      </c>
      <c r="D1155" t="s">
        <v>22</v>
      </c>
      <c r="E1155" t="s">
        <v>776</v>
      </c>
      <c r="F1155" t="s">
        <v>776</v>
      </c>
      <c r="G1155" t="s">
        <v>23</v>
      </c>
      <c r="H1155" t="s">
        <v>49</v>
      </c>
      <c r="I1155" s="1">
        <v>402.78180100000003</v>
      </c>
      <c r="J1155" s="1">
        <v>44</v>
      </c>
      <c r="K1155">
        <v>1152</v>
      </c>
      <c r="L1155" t="s">
        <v>25</v>
      </c>
      <c r="M1155" s="2">
        <f>+Table3[[#This Row],[CHW]]/Table3[[#This Row],[Count of Airbill Number]]</f>
        <v>9.1541318409090913</v>
      </c>
    </row>
    <row r="1156" spans="2:13">
      <c r="B1156" t="s">
        <v>35</v>
      </c>
      <c r="C1156" t="s">
        <v>21</v>
      </c>
      <c r="D1156" t="s">
        <v>22</v>
      </c>
      <c r="E1156" t="s">
        <v>776</v>
      </c>
      <c r="F1156" t="s">
        <v>776</v>
      </c>
      <c r="G1156" t="s">
        <v>24</v>
      </c>
      <c r="H1156" t="s">
        <v>23</v>
      </c>
      <c r="I1156" s="1">
        <v>402.27272299999998</v>
      </c>
      <c r="J1156" s="1">
        <v>15</v>
      </c>
      <c r="K1156">
        <v>1153</v>
      </c>
      <c r="L1156" t="s">
        <v>25</v>
      </c>
      <c r="M1156" s="2">
        <f>+Table3[[#This Row],[CHW]]/Table3[[#This Row],[Count of Airbill Number]]</f>
        <v>26.818181533333334</v>
      </c>
    </row>
    <row r="1157" spans="2:13">
      <c r="B1157" t="s">
        <v>35</v>
      </c>
      <c r="C1157" t="s">
        <v>21</v>
      </c>
      <c r="D1157" t="s">
        <v>22</v>
      </c>
      <c r="E1157" t="s">
        <v>776</v>
      </c>
      <c r="F1157" t="s">
        <v>776</v>
      </c>
      <c r="G1157" t="s">
        <v>103</v>
      </c>
      <c r="H1157" t="s">
        <v>37</v>
      </c>
      <c r="I1157" s="1">
        <v>402.25454499999995</v>
      </c>
      <c r="J1157" s="1">
        <v>8</v>
      </c>
      <c r="K1157">
        <v>1154</v>
      </c>
      <c r="L1157" t="s">
        <v>25</v>
      </c>
      <c r="M1157" s="2">
        <f>+Table3[[#This Row],[CHW]]/Table3[[#This Row],[Count of Airbill Number]]</f>
        <v>50.281818124999994</v>
      </c>
    </row>
    <row r="1158" spans="2:13">
      <c r="B1158" t="s">
        <v>28</v>
      </c>
      <c r="C1158" t="s">
        <v>21</v>
      </c>
      <c r="D1158" t="s">
        <v>36</v>
      </c>
      <c r="E1158" t="s">
        <v>778</v>
      </c>
      <c r="F1158" t="s">
        <v>778</v>
      </c>
      <c r="G1158" t="s">
        <v>221</v>
      </c>
      <c r="H1158" t="s">
        <v>73</v>
      </c>
      <c r="I1158" s="1">
        <v>400.9</v>
      </c>
      <c r="J1158" s="1">
        <v>14</v>
      </c>
      <c r="K1158">
        <v>1155</v>
      </c>
      <c r="L1158" t="s">
        <v>25</v>
      </c>
      <c r="M1158" s="2">
        <f>+Table3[[#This Row],[CHW]]/Table3[[#This Row],[Count of Airbill Number]]</f>
        <v>28.635714285714283</v>
      </c>
    </row>
    <row r="1159" spans="2:13">
      <c r="B1159" t="s">
        <v>28</v>
      </c>
      <c r="C1159" t="s">
        <v>21</v>
      </c>
      <c r="D1159" t="s">
        <v>22</v>
      </c>
      <c r="E1159" t="s">
        <v>776</v>
      </c>
      <c r="F1159" t="s">
        <v>776</v>
      </c>
      <c r="G1159" t="s">
        <v>45</v>
      </c>
      <c r="H1159" t="s">
        <v>32</v>
      </c>
      <c r="I1159" s="1">
        <v>400.45453599999996</v>
      </c>
      <c r="J1159" s="1">
        <v>16</v>
      </c>
      <c r="K1159">
        <v>1156</v>
      </c>
      <c r="L1159" t="s">
        <v>25</v>
      </c>
      <c r="M1159" s="2">
        <f>+Table3[[#This Row],[CHW]]/Table3[[#This Row],[Count of Airbill Number]]</f>
        <v>25.028408499999998</v>
      </c>
    </row>
    <row r="1160" spans="2:13">
      <c r="B1160" t="s">
        <v>28</v>
      </c>
      <c r="C1160" t="s">
        <v>21</v>
      </c>
      <c r="D1160" t="s">
        <v>22</v>
      </c>
      <c r="E1160" t="s">
        <v>778</v>
      </c>
      <c r="F1160" t="s">
        <v>776</v>
      </c>
      <c r="G1160" t="s">
        <v>113</v>
      </c>
      <c r="H1160" t="s">
        <v>152</v>
      </c>
      <c r="I1160" s="1">
        <v>400.40000000000009</v>
      </c>
      <c r="J1160" s="1">
        <v>33</v>
      </c>
      <c r="K1160">
        <v>1157</v>
      </c>
      <c r="L1160" t="s">
        <v>25</v>
      </c>
      <c r="M1160" s="2">
        <f>+Table3[[#This Row],[CHW]]/Table3[[#This Row],[Count of Airbill Number]]</f>
        <v>12.133333333333336</v>
      </c>
    </row>
    <row r="1161" spans="2:13">
      <c r="B1161" t="s">
        <v>20</v>
      </c>
      <c r="C1161" t="s">
        <v>21</v>
      </c>
      <c r="D1161" t="s">
        <v>22</v>
      </c>
      <c r="E1161" t="s">
        <v>776</v>
      </c>
      <c r="F1161" t="s">
        <v>778</v>
      </c>
      <c r="G1161" t="s">
        <v>66</v>
      </c>
      <c r="H1161" t="s">
        <v>99</v>
      </c>
      <c r="I1161" s="1">
        <v>400</v>
      </c>
      <c r="J1161" s="1">
        <v>1</v>
      </c>
      <c r="K1161">
        <v>1158</v>
      </c>
      <c r="L1161" t="s">
        <v>25</v>
      </c>
      <c r="M1161" s="2">
        <f>+Table3[[#This Row],[CHW]]/Table3[[#This Row],[Count of Airbill Number]]</f>
        <v>400</v>
      </c>
    </row>
    <row r="1162" spans="2:13">
      <c r="B1162" t="s">
        <v>20</v>
      </c>
      <c r="C1162" t="s">
        <v>21</v>
      </c>
      <c r="D1162" t="s">
        <v>22</v>
      </c>
      <c r="E1162" t="s">
        <v>776</v>
      </c>
      <c r="F1162" t="s">
        <v>776</v>
      </c>
      <c r="G1162" t="s">
        <v>33</v>
      </c>
      <c r="H1162" t="s">
        <v>89</v>
      </c>
      <c r="I1162" s="1">
        <v>399.54544700000014</v>
      </c>
      <c r="J1162" s="1">
        <v>22</v>
      </c>
      <c r="K1162">
        <v>1159</v>
      </c>
      <c r="L1162" t="s">
        <v>25</v>
      </c>
      <c r="M1162" s="2">
        <f>+Table3[[#This Row],[CHW]]/Table3[[#This Row],[Count of Airbill Number]]</f>
        <v>18.161156681818188</v>
      </c>
    </row>
    <row r="1163" spans="2:13">
      <c r="B1163" t="s">
        <v>35</v>
      </c>
      <c r="C1163" t="s">
        <v>21</v>
      </c>
      <c r="D1163" t="s">
        <v>22</v>
      </c>
      <c r="E1163" t="s">
        <v>776</v>
      </c>
      <c r="F1163" t="s">
        <v>776</v>
      </c>
      <c r="G1163" t="s">
        <v>63</v>
      </c>
      <c r="H1163" t="s">
        <v>83</v>
      </c>
      <c r="I1163" s="1">
        <v>398.63634199999996</v>
      </c>
      <c r="J1163" s="1">
        <v>35</v>
      </c>
      <c r="K1163">
        <v>1160</v>
      </c>
      <c r="L1163" t="s">
        <v>25</v>
      </c>
      <c r="M1163" s="2">
        <f>+Table3[[#This Row],[CHW]]/Table3[[#This Row],[Count of Airbill Number]]</f>
        <v>11.389609771428571</v>
      </c>
    </row>
    <row r="1164" spans="2:13">
      <c r="B1164" t="s">
        <v>35</v>
      </c>
      <c r="C1164" t="s">
        <v>21</v>
      </c>
      <c r="D1164" t="s">
        <v>36</v>
      </c>
      <c r="E1164" t="s">
        <v>776</v>
      </c>
      <c r="F1164" t="s">
        <v>776</v>
      </c>
      <c r="G1164" t="s">
        <v>122</v>
      </c>
      <c r="H1164" t="s">
        <v>66</v>
      </c>
      <c r="I1164" s="1">
        <v>398</v>
      </c>
      <c r="J1164" s="1">
        <v>1</v>
      </c>
      <c r="K1164">
        <v>1161</v>
      </c>
      <c r="L1164" t="s">
        <v>25</v>
      </c>
      <c r="M1164" s="2">
        <f>+Table3[[#This Row],[CHW]]/Table3[[#This Row],[Count of Airbill Number]]</f>
        <v>398</v>
      </c>
    </row>
    <row r="1165" spans="2:13">
      <c r="B1165" t="s">
        <v>35</v>
      </c>
      <c r="C1165" t="s">
        <v>21</v>
      </c>
      <c r="D1165" t="s">
        <v>22</v>
      </c>
      <c r="E1165" t="s">
        <v>776</v>
      </c>
      <c r="F1165" t="s">
        <v>776</v>
      </c>
      <c r="G1165" t="s">
        <v>45</v>
      </c>
      <c r="H1165" t="s">
        <v>77</v>
      </c>
      <c r="I1165" s="1">
        <v>395.45452700000004</v>
      </c>
      <c r="J1165" s="1">
        <v>34</v>
      </c>
      <c r="K1165">
        <v>1162</v>
      </c>
      <c r="L1165" t="s">
        <v>25</v>
      </c>
      <c r="M1165" s="2">
        <f>+Table3[[#This Row],[CHW]]/Table3[[#This Row],[Count of Airbill Number]]</f>
        <v>11.631015500000002</v>
      </c>
    </row>
    <row r="1166" spans="2:13">
      <c r="B1166" t="s">
        <v>35</v>
      </c>
      <c r="C1166" t="s">
        <v>21</v>
      </c>
      <c r="D1166" t="s">
        <v>36</v>
      </c>
      <c r="E1166" t="s">
        <v>778</v>
      </c>
      <c r="F1166" t="s">
        <v>778</v>
      </c>
      <c r="G1166" t="s">
        <v>173</v>
      </c>
      <c r="H1166" t="s">
        <v>325</v>
      </c>
      <c r="I1166" s="1">
        <v>393.09090700000002</v>
      </c>
      <c r="J1166" s="1">
        <v>4</v>
      </c>
      <c r="K1166">
        <v>1163</v>
      </c>
      <c r="L1166" t="s">
        <v>25</v>
      </c>
      <c r="M1166" s="2">
        <f>+Table3[[#This Row],[CHW]]/Table3[[#This Row],[Count of Airbill Number]]</f>
        <v>98.272726750000004</v>
      </c>
    </row>
    <row r="1167" spans="2:13">
      <c r="B1167" t="s">
        <v>28</v>
      </c>
      <c r="C1167" t="s">
        <v>21</v>
      </c>
      <c r="D1167" t="s">
        <v>22</v>
      </c>
      <c r="E1167" t="s">
        <v>778</v>
      </c>
      <c r="F1167" t="s">
        <v>778</v>
      </c>
      <c r="G1167" t="s">
        <v>81</v>
      </c>
      <c r="H1167" t="s">
        <v>99</v>
      </c>
      <c r="I1167" s="1">
        <v>392.29999999999995</v>
      </c>
      <c r="J1167" s="1">
        <v>2</v>
      </c>
      <c r="K1167">
        <v>1164</v>
      </c>
      <c r="L1167" t="s">
        <v>25</v>
      </c>
      <c r="M1167" s="2">
        <f>+Table3[[#This Row],[CHW]]/Table3[[#This Row],[Count of Airbill Number]]</f>
        <v>196.14999999999998</v>
      </c>
    </row>
    <row r="1168" spans="2:13">
      <c r="B1168" t="s">
        <v>35</v>
      </c>
      <c r="C1168" t="s">
        <v>21</v>
      </c>
      <c r="D1168" t="s">
        <v>22</v>
      </c>
      <c r="E1168" t="s">
        <v>776</v>
      </c>
      <c r="F1168" t="s">
        <v>776</v>
      </c>
      <c r="G1168" t="s">
        <v>23</v>
      </c>
      <c r="H1168" t="s">
        <v>84</v>
      </c>
      <c r="I1168" s="1">
        <v>392.272719</v>
      </c>
      <c r="J1168" s="1">
        <v>20</v>
      </c>
      <c r="K1168">
        <v>1165</v>
      </c>
      <c r="L1168" t="s">
        <v>25</v>
      </c>
      <c r="M1168" s="2">
        <f>+Table3[[#This Row],[CHW]]/Table3[[#This Row],[Count of Airbill Number]]</f>
        <v>19.613635949999999</v>
      </c>
    </row>
    <row r="1169" spans="2:13">
      <c r="B1169" t="s">
        <v>35</v>
      </c>
      <c r="C1169" t="s">
        <v>21</v>
      </c>
      <c r="D1169" t="s">
        <v>36</v>
      </c>
      <c r="E1169" t="s">
        <v>776</v>
      </c>
      <c r="F1169" t="s">
        <v>778</v>
      </c>
      <c r="G1169" t="s">
        <v>66</v>
      </c>
      <c r="H1169" t="s">
        <v>112</v>
      </c>
      <c r="I1169" s="1">
        <v>391.36363399999999</v>
      </c>
      <c r="J1169" s="1">
        <v>4</v>
      </c>
      <c r="K1169">
        <v>1166</v>
      </c>
      <c r="L1169" t="s">
        <v>25</v>
      </c>
      <c r="M1169" s="2">
        <f>+Table3[[#This Row],[CHW]]/Table3[[#This Row],[Count of Airbill Number]]</f>
        <v>97.840908499999998</v>
      </c>
    </row>
    <row r="1170" spans="2:13">
      <c r="B1170" t="s">
        <v>35</v>
      </c>
      <c r="C1170" t="s">
        <v>21</v>
      </c>
      <c r="D1170" t="s">
        <v>36</v>
      </c>
      <c r="E1170" t="s">
        <v>776</v>
      </c>
      <c r="F1170" t="s">
        <v>776</v>
      </c>
      <c r="G1170" t="s">
        <v>37</v>
      </c>
      <c r="H1170" t="s">
        <v>151</v>
      </c>
      <c r="I1170" s="1">
        <v>391.04545400000001</v>
      </c>
      <c r="J1170" s="1">
        <v>6</v>
      </c>
      <c r="K1170">
        <v>1167</v>
      </c>
      <c r="L1170" t="s">
        <v>25</v>
      </c>
      <c r="M1170" s="2">
        <f>+Table3[[#This Row],[CHW]]/Table3[[#This Row],[Count of Airbill Number]]</f>
        <v>65.174242333333339</v>
      </c>
    </row>
    <row r="1171" spans="2:13">
      <c r="B1171" t="s">
        <v>35</v>
      </c>
      <c r="C1171" t="s">
        <v>21</v>
      </c>
      <c r="D1171" t="s">
        <v>22</v>
      </c>
      <c r="E1171" t="s">
        <v>776</v>
      </c>
      <c r="F1171" t="s">
        <v>776</v>
      </c>
      <c r="G1171" t="s">
        <v>45</v>
      </c>
      <c r="H1171" t="s">
        <v>83</v>
      </c>
      <c r="I1171" s="1">
        <v>390.90906999999993</v>
      </c>
      <c r="J1171" s="1">
        <v>48</v>
      </c>
      <c r="K1171">
        <v>1168</v>
      </c>
      <c r="L1171" t="s">
        <v>25</v>
      </c>
      <c r="M1171" s="2">
        <f>+Table3[[#This Row],[CHW]]/Table3[[#This Row],[Count of Airbill Number]]</f>
        <v>8.1439389583333313</v>
      </c>
    </row>
    <row r="1172" spans="2:13">
      <c r="B1172" t="s">
        <v>20</v>
      </c>
      <c r="C1172" t="s">
        <v>21</v>
      </c>
      <c r="D1172" t="s">
        <v>22</v>
      </c>
      <c r="E1172" t="s">
        <v>778</v>
      </c>
      <c r="F1172" t="s">
        <v>778</v>
      </c>
      <c r="G1172" t="s">
        <v>113</v>
      </c>
      <c r="H1172" t="s">
        <v>233</v>
      </c>
      <c r="I1172" s="1">
        <v>390.6</v>
      </c>
      <c r="J1172" s="1">
        <v>12</v>
      </c>
      <c r="K1172">
        <v>1169</v>
      </c>
      <c r="L1172" t="s">
        <v>25</v>
      </c>
      <c r="M1172" s="2">
        <f>+Table3[[#This Row],[CHW]]/Table3[[#This Row],[Count of Airbill Number]]</f>
        <v>32.550000000000004</v>
      </c>
    </row>
    <row r="1173" spans="2:13">
      <c r="B1173" t="s">
        <v>20</v>
      </c>
      <c r="C1173" t="s">
        <v>21</v>
      </c>
      <c r="D1173" t="s">
        <v>22</v>
      </c>
      <c r="E1173" t="s">
        <v>776</v>
      </c>
      <c r="F1173" t="s">
        <v>776</v>
      </c>
      <c r="G1173" t="s">
        <v>31</v>
      </c>
      <c r="H1173" t="s">
        <v>45</v>
      </c>
      <c r="I1173" s="1">
        <v>390.45453699999996</v>
      </c>
      <c r="J1173" s="1">
        <v>22</v>
      </c>
      <c r="K1173">
        <v>1170</v>
      </c>
      <c r="L1173" t="s">
        <v>25</v>
      </c>
      <c r="M1173" s="2">
        <f>+Table3[[#This Row],[CHW]]/Table3[[#This Row],[Count of Airbill Number]]</f>
        <v>17.747933499999998</v>
      </c>
    </row>
    <row r="1174" spans="2:13">
      <c r="B1174" t="s">
        <v>35</v>
      </c>
      <c r="C1174" t="s">
        <v>21</v>
      </c>
      <c r="D1174" t="s">
        <v>22</v>
      </c>
      <c r="E1174" t="s">
        <v>776</v>
      </c>
      <c r="F1174" t="s">
        <v>778</v>
      </c>
      <c r="G1174" t="s">
        <v>31</v>
      </c>
      <c r="H1174" t="s">
        <v>150</v>
      </c>
      <c r="I1174" s="1">
        <v>390.05454499999996</v>
      </c>
      <c r="J1174" s="1">
        <v>2</v>
      </c>
      <c r="K1174">
        <v>1171</v>
      </c>
      <c r="L1174" t="s">
        <v>25</v>
      </c>
      <c r="M1174" s="2">
        <f>+Table3[[#This Row],[CHW]]/Table3[[#This Row],[Count of Airbill Number]]</f>
        <v>195.02727249999998</v>
      </c>
    </row>
    <row r="1175" spans="2:13">
      <c r="B1175" t="s">
        <v>35</v>
      </c>
      <c r="C1175" t="s">
        <v>21</v>
      </c>
      <c r="D1175" t="s">
        <v>36</v>
      </c>
      <c r="E1175" t="s">
        <v>776</v>
      </c>
      <c r="F1175" t="s">
        <v>776</v>
      </c>
      <c r="G1175" t="s">
        <v>23</v>
      </c>
      <c r="H1175" t="s">
        <v>116</v>
      </c>
      <c r="I1175" s="1">
        <v>390.03635899999995</v>
      </c>
      <c r="J1175" s="1">
        <v>10</v>
      </c>
      <c r="K1175">
        <v>1172</v>
      </c>
      <c r="L1175" t="s">
        <v>25</v>
      </c>
      <c r="M1175" s="2">
        <f>+Table3[[#This Row],[CHW]]/Table3[[#This Row],[Count of Airbill Number]]</f>
        <v>39.003635899999992</v>
      </c>
    </row>
    <row r="1176" spans="2:13">
      <c r="B1176" t="s">
        <v>28</v>
      </c>
      <c r="C1176" t="s">
        <v>21</v>
      </c>
      <c r="D1176" t="s">
        <v>22</v>
      </c>
      <c r="E1176" t="s">
        <v>778</v>
      </c>
      <c r="F1176" t="s">
        <v>777</v>
      </c>
      <c r="G1176" t="s">
        <v>81</v>
      </c>
      <c r="H1176" t="s">
        <v>180</v>
      </c>
      <c r="I1176" s="1">
        <v>388.91817400000002</v>
      </c>
      <c r="J1176" s="1">
        <v>27</v>
      </c>
      <c r="K1176">
        <v>1173</v>
      </c>
      <c r="L1176" t="s">
        <v>25</v>
      </c>
      <c r="M1176" s="2">
        <f>+Table3[[#This Row],[CHW]]/Table3[[#This Row],[Count of Airbill Number]]</f>
        <v>14.404376814814816</v>
      </c>
    </row>
    <row r="1177" spans="2:13">
      <c r="B1177" t="s">
        <v>28</v>
      </c>
      <c r="C1177" t="s">
        <v>21</v>
      </c>
      <c r="D1177" t="s">
        <v>22</v>
      </c>
      <c r="E1177" t="s">
        <v>778</v>
      </c>
      <c r="F1177" t="s">
        <v>776</v>
      </c>
      <c r="G1177" t="s">
        <v>150</v>
      </c>
      <c r="H1177" t="s">
        <v>45</v>
      </c>
      <c r="I1177" s="1">
        <v>388.81818099999998</v>
      </c>
      <c r="J1177" s="1">
        <v>3</v>
      </c>
      <c r="K1177">
        <v>1174</v>
      </c>
      <c r="L1177" t="s">
        <v>25</v>
      </c>
      <c r="M1177" s="2">
        <f>+Table3[[#This Row],[CHW]]/Table3[[#This Row],[Count of Airbill Number]]</f>
        <v>129.60606033333332</v>
      </c>
    </row>
    <row r="1178" spans="2:13">
      <c r="B1178" t="s">
        <v>20</v>
      </c>
      <c r="C1178" t="s">
        <v>21</v>
      </c>
      <c r="D1178" t="s">
        <v>22</v>
      </c>
      <c r="E1178" t="s">
        <v>776</v>
      </c>
      <c r="F1178" t="s">
        <v>776</v>
      </c>
      <c r="G1178" t="s">
        <v>40</v>
      </c>
      <c r="H1178" t="s">
        <v>72</v>
      </c>
      <c r="I1178" s="1">
        <v>388.18175800000085</v>
      </c>
      <c r="J1178" s="1">
        <v>92</v>
      </c>
      <c r="K1178">
        <v>1175</v>
      </c>
      <c r="L1178" t="s">
        <v>25</v>
      </c>
      <c r="M1178" s="2">
        <f>+Table3[[#This Row],[CHW]]/Table3[[#This Row],[Count of Airbill Number]]</f>
        <v>4.2193669347826184</v>
      </c>
    </row>
    <row r="1179" spans="2:13">
      <c r="B1179" t="s">
        <v>35</v>
      </c>
      <c r="C1179" t="s">
        <v>21</v>
      </c>
      <c r="D1179" t="s">
        <v>36</v>
      </c>
      <c r="E1179" t="s">
        <v>778</v>
      </c>
      <c r="F1179" t="s">
        <v>777</v>
      </c>
      <c r="G1179" t="s">
        <v>109</v>
      </c>
      <c r="H1179" t="s">
        <v>44</v>
      </c>
      <c r="I1179" s="1">
        <v>387.8</v>
      </c>
      <c r="J1179" s="1">
        <v>1</v>
      </c>
      <c r="K1179">
        <v>1176</v>
      </c>
      <c r="L1179" t="s">
        <v>25</v>
      </c>
      <c r="M1179" s="2">
        <f>+Table3[[#This Row],[CHW]]/Table3[[#This Row],[Count of Airbill Number]]</f>
        <v>387.8</v>
      </c>
    </row>
    <row r="1180" spans="2:13">
      <c r="B1180" t="s">
        <v>20</v>
      </c>
      <c r="C1180" t="s">
        <v>21</v>
      </c>
      <c r="D1180" t="s">
        <v>22</v>
      </c>
      <c r="E1180" t="s">
        <v>776</v>
      </c>
      <c r="F1180" t="s">
        <v>776</v>
      </c>
      <c r="G1180" t="s">
        <v>61</v>
      </c>
      <c r="H1180" t="s">
        <v>93</v>
      </c>
      <c r="I1180" s="1">
        <v>387.72726599999999</v>
      </c>
      <c r="J1180" s="1">
        <v>19</v>
      </c>
      <c r="K1180">
        <v>1177</v>
      </c>
      <c r="L1180" t="s">
        <v>25</v>
      </c>
      <c r="M1180" s="2">
        <f>+Table3[[#This Row],[CHW]]/Table3[[#This Row],[Count of Airbill Number]]</f>
        <v>20.406698210526315</v>
      </c>
    </row>
    <row r="1181" spans="2:13">
      <c r="B1181" t="s">
        <v>20</v>
      </c>
      <c r="C1181" t="s">
        <v>21</v>
      </c>
      <c r="D1181" t="s">
        <v>22</v>
      </c>
      <c r="E1181" t="s">
        <v>777</v>
      </c>
      <c r="F1181" t="s">
        <v>778</v>
      </c>
      <c r="G1181" t="s">
        <v>110</v>
      </c>
      <c r="H1181" t="s">
        <v>155</v>
      </c>
      <c r="I1181" s="1">
        <v>387</v>
      </c>
      <c r="J1181" s="1">
        <v>1</v>
      </c>
      <c r="K1181">
        <v>1178</v>
      </c>
      <c r="L1181" t="s">
        <v>25</v>
      </c>
      <c r="M1181" s="2">
        <f>+Table3[[#This Row],[CHW]]/Table3[[#This Row],[Count of Airbill Number]]</f>
        <v>387</v>
      </c>
    </row>
    <row r="1182" spans="2:13">
      <c r="B1182" t="s">
        <v>35</v>
      </c>
      <c r="C1182" t="s">
        <v>21</v>
      </c>
      <c r="D1182" t="s">
        <v>22</v>
      </c>
      <c r="E1182" t="s">
        <v>776</v>
      </c>
      <c r="F1182" t="s">
        <v>776</v>
      </c>
      <c r="G1182" t="s">
        <v>94</v>
      </c>
      <c r="H1182" t="s">
        <v>48</v>
      </c>
      <c r="I1182" s="1">
        <v>385.90905299999991</v>
      </c>
      <c r="J1182" s="1">
        <v>78</v>
      </c>
      <c r="K1182">
        <v>1179</v>
      </c>
      <c r="L1182" t="s">
        <v>25</v>
      </c>
      <c r="M1182" s="2">
        <f>+Table3[[#This Row],[CHW]]/Table3[[#This Row],[Count of Airbill Number]]</f>
        <v>4.9475519615384602</v>
      </c>
    </row>
    <row r="1183" spans="2:13">
      <c r="B1183" t="s">
        <v>35</v>
      </c>
      <c r="C1183" t="s">
        <v>21</v>
      </c>
      <c r="D1183" t="s">
        <v>22</v>
      </c>
      <c r="E1183" t="s">
        <v>776</v>
      </c>
      <c r="F1183" t="s">
        <v>776</v>
      </c>
      <c r="G1183" t="s">
        <v>64</v>
      </c>
      <c r="H1183" t="s">
        <v>100</v>
      </c>
      <c r="I1183" s="1">
        <v>385.90904800000033</v>
      </c>
      <c r="J1183" s="1">
        <v>116</v>
      </c>
      <c r="K1183">
        <v>1180</v>
      </c>
      <c r="L1183" t="s">
        <v>25</v>
      </c>
      <c r="M1183" s="2">
        <f>+Table3[[#This Row],[CHW]]/Table3[[#This Row],[Count of Airbill Number]]</f>
        <v>3.3268021379310371</v>
      </c>
    </row>
    <row r="1184" spans="2:13">
      <c r="B1184" t="s">
        <v>20</v>
      </c>
      <c r="C1184" t="s">
        <v>21</v>
      </c>
      <c r="D1184" t="s">
        <v>22</v>
      </c>
      <c r="E1184" t="s">
        <v>776</v>
      </c>
      <c r="F1184" t="s">
        <v>776</v>
      </c>
      <c r="G1184" t="s">
        <v>71</v>
      </c>
      <c r="H1184" t="s">
        <v>50</v>
      </c>
      <c r="I1184" s="1">
        <v>385.45452599999999</v>
      </c>
      <c r="J1184" s="1">
        <v>41</v>
      </c>
      <c r="K1184">
        <v>1181</v>
      </c>
      <c r="L1184" t="s">
        <v>25</v>
      </c>
      <c r="M1184" s="2">
        <f>+Table3[[#This Row],[CHW]]/Table3[[#This Row],[Count of Airbill Number]]</f>
        <v>9.4013299024390236</v>
      </c>
    </row>
    <row r="1185" spans="2:13">
      <c r="B1185" t="s">
        <v>35</v>
      </c>
      <c r="C1185" t="s">
        <v>21</v>
      </c>
      <c r="D1185" t="s">
        <v>22</v>
      </c>
      <c r="E1185" t="s">
        <v>776</v>
      </c>
      <c r="F1185" t="s">
        <v>776</v>
      </c>
      <c r="G1185" t="s">
        <v>148</v>
      </c>
      <c r="H1185" t="s">
        <v>23</v>
      </c>
      <c r="I1185" s="1">
        <v>385.43634300000008</v>
      </c>
      <c r="J1185" s="1">
        <v>52</v>
      </c>
      <c r="K1185">
        <v>1182</v>
      </c>
      <c r="L1185" t="s">
        <v>25</v>
      </c>
      <c r="M1185" s="2">
        <f>+Table3[[#This Row],[CHW]]/Table3[[#This Row],[Count of Airbill Number]]</f>
        <v>7.412237365384617</v>
      </c>
    </row>
    <row r="1186" spans="2:13">
      <c r="B1186" t="s">
        <v>35</v>
      </c>
      <c r="C1186" t="s">
        <v>21</v>
      </c>
      <c r="D1186" t="s">
        <v>22</v>
      </c>
      <c r="E1186" t="s">
        <v>776</v>
      </c>
      <c r="F1186" t="s">
        <v>776</v>
      </c>
      <c r="G1186" t="s">
        <v>23</v>
      </c>
      <c r="H1186" t="s">
        <v>119</v>
      </c>
      <c r="I1186" s="1">
        <v>384.09089699999998</v>
      </c>
      <c r="J1186" s="1">
        <v>22</v>
      </c>
      <c r="K1186">
        <v>1183</v>
      </c>
      <c r="L1186" t="s">
        <v>25</v>
      </c>
      <c r="M1186" s="2">
        <f>+Table3[[#This Row],[CHW]]/Table3[[#This Row],[Count of Airbill Number]]</f>
        <v>17.458677136363637</v>
      </c>
    </row>
    <row r="1187" spans="2:13">
      <c r="B1187" t="s">
        <v>20</v>
      </c>
      <c r="C1187" t="s">
        <v>21</v>
      </c>
      <c r="D1187" t="s">
        <v>22</v>
      </c>
      <c r="E1187" t="s">
        <v>776</v>
      </c>
      <c r="F1187" t="s">
        <v>776</v>
      </c>
      <c r="G1187" t="s">
        <v>61</v>
      </c>
      <c r="H1187" t="s">
        <v>71</v>
      </c>
      <c r="I1187" s="1">
        <v>382.27272099999993</v>
      </c>
      <c r="J1187" s="1">
        <v>12</v>
      </c>
      <c r="K1187">
        <v>1184</v>
      </c>
      <c r="L1187" t="s">
        <v>25</v>
      </c>
      <c r="M1187" s="2">
        <f>+Table3[[#This Row],[CHW]]/Table3[[#This Row],[Count of Airbill Number]]</f>
        <v>31.856060083333329</v>
      </c>
    </row>
    <row r="1188" spans="2:13">
      <c r="B1188" t="s">
        <v>28</v>
      </c>
      <c r="C1188" t="s">
        <v>21</v>
      </c>
      <c r="D1188" t="s">
        <v>36</v>
      </c>
      <c r="E1188" t="s">
        <v>776</v>
      </c>
      <c r="F1188" t="s">
        <v>776</v>
      </c>
      <c r="G1188" t="s">
        <v>66</v>
      </c>
      <c r="H1188" t="s">
        <v>85</v>
      </c>
      <c r="I1188" s="1">
        <v>382.163635</v>
      </c>
      <c r="J1188" s="1">
        <v>4</v>
      </c>
      <c r="K1188">
        <v>1185</v>
      </c>
      <c r="L1188" t="s">
        <v>25</v>
      </c>
      <c r="M1188" s="2">
        <f>+Table3[[#This Row],[CHW]]/Table3[[#This Row],[Count of Airbill Number]]</f>
        <v>95.54090875</v>
      </c>
    </row>
    <row r="1189" spans="2:13">
      <c r="B1189" t="s">
        <v>20</v>
      </c>
      <c r="C1189" t="s">
        <v>21</v>
      </c>
      <c r="D1189" t="s">
        <v>22</v>
      </c>
      <c r="E1189" t="s">
        <v>776</v>
      </c>
      <c r="F1189" t="s">
        <v>776</v>
      </c>
      <c r="G1189" t="s">
        <v>47</v>
      </c>
      <c r="H1189" t="s">
        <v>37</v>
      </c>
      <c r="I1189" s="1">
        <v>379.99998700000009</v>
      </c>
      <c r="J1189" s="1">
        <v>29</v>
      </c>
      <c r="K1189">
        <v>1186</v>
      </c>
      <c r="L1189" t="s">
        <v>25</v>
      </c>
      <c r="M1189" s="2">
        <f>+Table3[[#This Row],[CHW]]/Table3[[#This Row],[Count of Airbill Number]]</f>
        <v>13.10344782758621</v>
      </c>
    </row>
    <row r="1190" spans="2:13">
      <c r="B1190" t="s">
        <v>20</v>
      </c>
      <c r="C1190" t="s">
        <v>21</v>
      </c>
      <c r="D1190" t="s">
        <v>22</v>
      </c>
      <c r="E1190" t="s">
        <v>776</v>
      </c>
      <c r="F1190" t="s">
        <v>776</v>
      </c>
      <c r="G1190" t="s">
        <v>31</v>
      </c>
      <c r="H1190" t="s">
        <v>89</v>
      </c>
      <c r="I1190" s="1">
        <v>379.13635899999997</v>
      </c>
      <c r="J1190" s="1">
        <v>13</v>
      </c>
      <c r="K1190">
        <v>1187</v>
      </c>
      <c r="L1190" t="s">
        <v>25</v>
      </c>
      <c r="M1190" s="2">
        <f>+Table3[[#This Row],[CHW]]/Table3[[#This Row],[Count of Airbill Number]]</f>
        <v>29.164335307692305</v>
      </c>
    </row>
    <row r="1191" spans="2:13">
      <c r="B1191" t="s">
        <v>28</v>
      </c>
      <c r="C1191" t="s">
        <v>21</v>
      </c>
      <c r="D1191" t="s">
        <v>36</v>
      </c>
      <c r="E1191" t="s">
        <v>778</v>
      </c>
      <c r="F1191" t="s">
        <v>778</v>
      </c>
      <c r="G1191" t="s">
        <v>171</v>
      </c>
      <c r="H1191" t="s">
        <v>124</v>
      </c>
      <c r="I1191" s="1">
        <v>378</v>
      </c>
      <c r="J1191" s="1">
        <v>3</v>
      </c>
      <c r="K1191">
        <v>1188</v>
      </c>
      <c r="L1191" t="s">
        <v>25</v>
      </c>
      <c r="M1191" s="2">
        <f>+Table3[[#This Row],[CHW]]/Table3[[#This Row],[Count of Airbill Number]]</f>
        <v>126</v>
      </c>
    </row>
    <row r="1192" spans="2:13">
      <c r="B1192" t="s">
        <v>20</v>
      </c>
      <c r="C1192" t="s">
        <v>21</v>
      </c>
      <c r="D1192" t="s">
        <v>22</v>
      </c>
      <c r="E1192" t="s">
        <v>776</v>
      </c>
      <c r="F1192" t="s">
        <v>776</v>
      </c>
      <c r="G1192" t="s">
        <v>45</v>
      </c>
      <c r="H1192" t="s">
        <v>136</v>
      </c>
      <c r="I1192" s="1">
        <v>377.72724199999988</v>
      </c>
      <c r="J1192" s="1">
        <v>69</v>
      </c>
      <c r="K1192">
        <v>1189</v>
      </c>
      <c r="L1192" t="s">
        <v>25</v>
      </c>
      <c r="M1192" s="2">
        <f>+Table3[[#This Row],[CHW]]/Table3[[#This Row],[Count of Airbill Number]]</f>
        <v>5.4743078550724622</v>
      </c>
    </row>
    <row r="1193" spans="2:13">
      <c r="B1193" t="s">
        <v>35</v>
      </c>
      <c r="C1193" t="s">
        <v>21</v>
      </c>
      <c r="D1193" t="s">
        <v>36</v>
      </c>
      <c r="E1193" t="s">
        <v>778</v>
      </c>
      <c r="F1193" t="s">
        <v>778</v>
      </c>
      <c r="G1193" t="s">
        <v>206</v>
      </c>
      <c r="H1193" t="s">
        <v>353</v>
      </c>
      <c r="I1193" s="1">
        <v>377.27272699999997</v>
      </c>
      <c r="J1193" s="1">
        <v>1</v>
      </c>
      <c r="K1193">
        <v>1190</v>
      </c>
      <c r="L1193" t="s">
        <v>25</v>
      </c>
      <c r="M1193" s="2">
        <f>+Table3[[#This Row],[CHW]]/Table3[[#This Row],[Count of Airbill Number]]</f>
        <v>377.27272699999997</v>
      </c>
    </row>
    <row r="1194" spans="2:13">
      <c r="B1194" t="s">
        <v>35</v>
      </c>
      <c r="C1194" t="s">
        <v>21</v>
      </c>
      <c r="D1194" t="s">
        <v>36</v>
      </c>
      <c r="E1194" t="s">
        <v>778</v>
      </c>
      <c r="F1194" t="s">
        <v>778</v>
      </c>
      <c r="G1194" t="s">
        <v>81</v>
      </c>
      <c r="H1194" t="s">
        <v>261</v>
      </c>
      <c r="I1194" s="1">
        <v>377.27272699999997</v>
      </c>
      <c r="J1194" s="1">
        <v>1</v>
      </c>
      <c r="K1194">
        <v>1191</v>
      </c>
      <c r="L1194" t="s">
        <v>25</v>
      </c>
      <c r="M1194" s="2">
        <f>+Table3[[#This Row],[CHW]]/Table3[[#This Row],[Count of Airbill Number]]</f>
        <v>377.27272699999997</v>
      </c>
    </row>
    <row r="1195" spans="2:13">
      <c r="B1195" t="s">
        <v>20</v>
      </c>
      <c r="C1195" t="s">
        <v>21</v>
      </c>
      <c r="D1195" t="s">
        <v>22</v>
      </c>
      <c r="E1195" t="s">
        <v>776</v>
      </c>
      <c r="F1195" t="s">
        <v>776</v>
      </c>
      <c r="G1195" t="s">
        <v>48</v>
      </c>
      <c r="H1195" t="s">
        <v>43</v>
      </c>
      <c r="I1195" s="1">
        <v>376.81813499999981</v>
      </c>
      <c r="J1195" s="1">
        <v>100</v>
      </c>
      <c r="K1195">
        <v>1192</v>
      </c>
      <c r="L1195" t="s">
        <v>25</v>
      </c>
      <c r="M1195" s="2">
        <f>+Table3[[#This Row],[CHW]]/Table3[[#This Row],[Count of Airbill Number]]</f>
        <v>3.7681813499999981</v>
      </c>
    </row>
    <row r="1196" spans="2:13">
      <c r="B1196" t="s">
        <v>28</v>
      </c>
      <c r="C1196" t="s">
        <v>21</v>
      </c>
      <c r="D1196" t="s">
        <v>22</v>
      </c>
      <c r="E1196" t="s">
        <v>776</v>
      </c>
      <c r="F1196" t="s">
        <v>778</v>
      </c>
      <c r="G1196" t="s">
        <v>23</v>
      </c>
      <c r="H1196" t="s">
        <v>81</v>
      </c>
      <c r="I1196" s="1">
        <v>376.53635700000001</v>
      </c>
      <c r="J1196" s="1">
        <v>24</v>
      </c>
      <c r="K1196">
        <v>1193</v>
      </c>
      <c r="L1196" t="s">
        <v>25</v>
      </c>
      <c r="M1196" s="2">
        <f>+Table3[[#This Row],[CHW]]/Table3[[#This Row],[Count of Airbill Number]]</f>
        <v>15.689014875</v>
      </c>
    </row>
    <row r="1197" spans="2:13">
      <c r="B1197" t="s">
        <v>20</v>
      </c>
      <c r="C1197" t="s">
        <v>21</v>
      </c>
      <c r="D1197" t="s">
        <v>22</v>
      </c>
      <c r="E1197" t="s">
        <v>776</v>
      </c>
      <c r="F1197" t="s">
        <v>776</v>
      </c>
      <c r="G1197" t="s">
        <v>40</v>
      </c>
      <c r="H1197" t="s">
        <v>166</v>
      </c>
      <c r="I1197" s="1">
        <v>375.90908300000007</v>
      </c>
      <c r="J1197" s="1">
        <v>27</v>
      </c>
      <c r="K1197">
        <v>1194</v>
      </c>
      <c r="L1197" t="s">
        <v>25</v>
      </c>
      <c r="M1197" s="2">
        <f>+Table3[[#This Row],[CHW]]/Table3[[#This Row],[Count of Airbill Number]]</f>
        <v>13.922558629629632</v>
      </c>
    </row>
    <row r="1198" spans="2:13">
      <c r="B1198" t="s">
        <v>20</v>
      </c>
      <c r="C1198" t="s">
        <v>21</v>
      </c>
      <c r="D1198" t="s">
        <v>22</v>
      </c>
      <c r="E1198" t="s">
        <v>776</v>
      </c>
      <c r="F1198" t="s">
        <v>776</v>
      </c>
      <c r="G1198" t="s">
        <v>48</v>
      </c>
      <c r="H1198" t="s">
        <v>94</v>
      </c>
      <c r="I1198" s="1">
        <v>375.90907800000002</v>
      </c>
      <c r="J1198" s="1">
        <v>26</v>
      </c>
      <c r="K1198">
        <v>1195</v>
      </c>
      <c r="L1198" t="s">
        <v>25</v>
      </c>
      <c r="M1198" s="2">
        <f>+Table3[[#This Row],[CHW]]/Table3[[#This Row],[Count of Airbill Number]]</f>
        <v>14.458041461538462</v>
      </c>
    </row>
    <row r="1199" spans="2:13">
      <c r="B1199" t="s">
        <v>35</v>
      </c>
      <c r="C1199" t="s">
        <v>21</v>
      </c>
      <c r="D1199" t="s">
        <v>22</v>
      </c>
      <c r="E1199" t="s">
        <v>776</v>
      </c>
      <c r="F1199" t="s">
        <v>776</v>
      </c>
      <c r="G1199" t="s">
        <v>45</v>
      </c>
      <c r="H1199" t="s">
        <v>95</v>
      </c>
      <c r="I1199" s="1">
        <v>375.90907499999992</v>
      </c>
      <c r="J1199" s="1">
        <v>29</v>
      </c>
      <c r="K1199">
        <v>1196</v>
      </c>
      <c r="L1199" t="s">
        <v>25</v>
      </c>
      <c r="M1199" s="2">
        <f>+Table3[[#This Row],[CHW]]/Table3[[#This Row],[Count of Airbill Number]]</f>
        <v>12.962381896551721</v>
      </c>
    </row>
    <row r="1200" spans="2:13">
      <c r="B1200" t="s">
        <v>35</v>
      </c>
      <c r="C1200" t="s">
        <v>21</v>
      </c>
      <c r="D1200" t="s">
        <v>22</v>
      </c>
      <c r="E1200" t="s">
        <v>776</v>
      </c>
      <c r="F1200" t="s">
        <v>776</v>
      </c>
      <c r="G1200" t="s">
        <v>45</v>
      </c>
      <c r="H1200" t="s">
        <v>39</v>
      </c>
      <c r="I1200" s="1">
        <v>375.90906299999995</v>
      </c>
      <c r="J1200" s="1">
        <v>53</v>
      </c>
      <c r="K1200">
        <v>1197</v>
      </c>
      <c r="L1200" t="s">
        <v>25</v>
      </c>
      <c r="M1200" s="2">
        <f>+Table3[[#This Row],[CHW]]/Table3[[#This Row],[Count of Airbill Number]]</f>
        <v>7.0926238301886784</v>
      </c>
    </row>
    <row r="1201" spans="2:13">
      <c r="B1201" t="s">
        <v>20</v>
      </c>
      <c r="C1201" t="s">
        <v>21</v>
      </c>
      <c r="D1201" t="s">
        <v>22</v>
      </c>
      <c r="E1201" t="s">
        <v>776</v>
      </c>
      <c r="F1201" t="s">
        <v>776</v>
      </c>
      <c r="G1201" t="s">
        <v>50</v>
      </c>
      <c r="H1201" t="s">
        <v>66</v>
      </c>
      <c r="I1201" s="1">
        <v>375.63634799999994</v>
      </c>
      <c r="J1201" s="1">
        <v>37</v>
      </c>
      <c r="K1201">
        <v>1198</v>
      </c>
      <c r="L1201" t="s">
        <v>25</v>
      </c>
      <c r="M1201" s="2">
        <f>+Table3[[#This Row],[CHW]]/Table3[[#This Row],[Count of Airbill Number]]</f>
        <v>10.152333729729728</v>
      </c>
    </row>
    <row r="1202" spans="2:13">
      <c r="B1202" t="s">
        <v>20</v>
      </c>
      <c r="C1202" t="s">
        <v>21</v>
      </c>
      <c r="D1202" t="s">
        <v>22</v>
      </c>
      <c r="E1202" t="s">
        <v>776</v>
      </c>
      <c r="F1202" t="s">
        <v>776</v>
      </c>
      <c r="G1202" t="s">
        <v>57</v>
      </c>
      <c r="H1202" t="s">
        <v>68</v>
      </c>
      <c r="I1202" s="1">
        <v>374.54544199999992</v>
      </c>
      <c r="J1202" s="1">
        <v>35</v>
      </c>
      <c r="K1202">
        <v>1199</v>
      </c>
      <c r="L1202" t="s">
        <v>25</v>
      </c>
      <c r="M1202" s="2">
        <f>+Table3[[#This Row],[CHW]]/Table3[[#This Row],[Count of Airbill Number]]</f>
        <v>10.701298342857141</v>
      </c>
    </row>
    <row r="1203" spans="2:13">
      <c r="B1203" t="s">
        <v>28</v>
      </c>
      <c r="C1203" t="s">
        <v>21</v>
      </c>
      <c r="D1203" t="s">
        <v>36</v>
      </c>
      <c r="E1203" t="s">
        <v>776</v>
      </c>
      <c r="F1203" t="s">
        <v>778</v>
      </c>
      <c r="G1203" t="s">
        <v>39</v>
      </c>
      <c r="H1203" t="s">
        <v>124</v>
      </c>
      <c r="I1203" s="1">
        <v>373.9</v>
      </c>
      <c r="J1203" s="1">
        <v>1</v>
      </c>
      <c r="K1203">
        <v>1200</v>
      </c>
      <c r="L1203" t="s">
        <v>25</v>
      </c>
      <c r="M1203" s="2">
        <f>+Table3[[#This Row],[CHW]]/Table3[[#This Row],[Count of Airbill Number]]</f>
        <v>373.9</v>
      </c>
    </row>
    <row r="1204" spans="2:13">
      <c r="B1204" t="s">
        <v>20</v>
      </c>
      <c r="C1204" t="s">
        <v>21</v>
      </c>
      <c r="D1204" t="s">
        <v>22</v>
      </c>
      <c r="E1204" t="s">
        <v>776</v>
      </c>
      <c r="F1204" t="s">
        <v>776</v>
      </c>
      <c r="G1204" t="s">
        <v>33</v>
      </c>
      <c r="H1204" t="s">
        <v>31</v>
      </c>
      <c r="I1204" s="1">
        <v>373.18180499999994</v>
      </c>
      <c r="J1204" s="1">
        <v>30</v>
      </c>
      <c r="K1204">
        <v>1201</v>
      </c>
      <c r="L1204" t="s">
        <v>25</v>
      </c>
      <c r="M1204" s="2">
        <f>+Table3[[#This Row],[CHW]]/Table3[[#This Row],[Count of Airbill Number]]</f>
        <v>12.439393499999998</v>
      </c>
    </row>
    <row r="1205" spans="2:13">
      <c r="B1205" t="s">
        <v>28</v>
      </c>
      <c r="C1205" t="s">
        <v>21</v>
      </c>
      <c r="D1205" t="s">
        <v>36</v>
      </c>
      <c r="E1205" t="s">
        <v>776</v>
      </c>
      <c r="F1205" t="s">
        <v>776</v>
      </c>
      <c r="G1205" t="s">
        <v>37</v>
      </c>
      <c r="H1205" t="s">
        <v>251</v>
      </c>
      <c r="I1205" s="1">
        <v>372.89090599999997</v>
      </c>
      <c r="J1205" s="1">
        <v>9</v>
      </c>
      <c r="K1205">
        <v>1202</v>
      </c>
      <c r="L1205" t="s">
        <v>25</v>
      </c>
      <c r="M1205" s="2">
        <f>+Table3[[#This Row],[CHW]]/Table3[[#This Row],[Count of Airbill Number]]</f>
        <v>41.432322888888883</v>
      </c>
    </row>
    <row r="1206" spans="2:13">
      <c r="B1206" t="s">
        <v>35</v>
      </c>
      <c r="C1206" t="s">
        <v>21</v>
      </c>
      <c r="D1206" t="s">
        <v>36</v>
      </c>
      <c r="E1206" t="s">
        <v>778</v>
      </c>
      <c r="F1206" t="s">
        <v>776</v>
      </c>
      <c r="G1206" t="s">
        <v>113</v>
      </c>
      <c r="H1206" t="s">
        <v>23</v>
      </c>
      <c r="I1206" s="1">
        <v>372.7</v>
      </c>
      <c r="J1206" s="1">
        <v>1</v>
      </c>
      <c r="K1206">
        <v>1203</v>
      </c>
      <c r="L1206" t="s">
        <v>25</v>
      </c>
      <c r="M1206" s="2">
        <f>+Table3[[#This Row],[CHW]]/Table3[[#This Row],[Count of Airbill Number]]</f>
        <v>372.7</v>
      </c>
    </row>
    <row r="1207" spans="2:13">
      <c r="B1207" t="s">
        <v>35</v>
      </c>
      <c r="C1207" t="s">
        <v>21</v>
      </c>
      <c r="D1207" t="s">
        <v>36</v>
      </c>
      <c r="E1207" t="s">
        <v>776</v>
      </c>
      <c r="F1207" t="s">
        <v>776</v>
      </c>
      <c r="G1207" t="s">
        <v>23</v>
      </c>
      <c r="H1207" t="s">
        <v>45</v>
      </c>
      <c r="I1207" s="1">
        <v>372.7</v>
      </c>
      <c r="J1207" s="1">
        <v>1</v>
      </c>
      <c r="K1207">
        <v>1204</v>
      </c>
      <c r="L1207" t="s">
        <v>25</v>
      </c>
      <c r="M1207" s="2">
        <f>+Table3[[#This Row],[CHW]]/Table3[[#This Row],[Count of Airbill Number]]</f>
        <v>372.7</v>
      </c>
    </row>
    <row r="1208" spans="2:13">
      <c r="B1208" t="s">
        <v>20</v>
      </c>
      <c r="C1208" t="s">
        <v>21</v>
      </c>
      <c r="D1208" t="s">
        <v>22</v>
      </c>
      <c r="E1208" t="s">
        <v>776</v>
      </c>
      <c r="F1208" t="s">
        <v>778</v>
      </c>
      <c r="G1208" t="s">
        <v>57</v>
      </c>
      <c r="H1208" t="s">
        <v>155</v>
      </c>
      <c r="I1208" s="1">
        <v>372</v>
      </c>
      <c r="J1208" s="1">
        <v>1</v>
      </c>
      <c r="K1208">
        <v>1205</v>
      </c>
      <c r="L1208" t="s">
        <v>25</v>
      </c>
      <c r="M1208" s="2">
        <f>+Table3[[#This Row],[CHW]]/Table3[[#This Row],[Count of Airbill Number]]</f>
        <v>372</v>
      </c>
    </row>
    <row r="1209" spans="2:13">
      <c r="B1209" t="s">
        <v>20</v>
      </c>
      <c r="C1209" t="s">
        <v>21</v>
      </c>
      <c r="D1209" t="s">
        <v>22</v>
      </c>
      <c r="E1209" t="s">
        <v>776</v>
      </c>
      <c r="F1209" t="s">
        <v>776</v>
      </c>
      <c r="G1209" t="s">
        <v>37</v>
      </c>
      <c r="H1209" t="s">
        <v>69</v>
      </c>
      <c r="I1209" s="1">
        <v>371.36360700000012</v>
      </c>
      <c r="J1209" s="1">
        <v>44</v>
      </c>
      <c r="K1209">
        <v>1206</v>
      </c>
      <c r="L1209" t="s">
        <v>25</v>
      </c>
      <c r="M1209" s="2">
        <f>+Table3[[#This Row],[CHW]]/Table3[[#This Row],[Count of Airbill Number]]</f>
        <v>8.4400819772727296</v>
      </c>
    </row>
    <row r="1210" spans="2:13">
      <c r="B1210" t="s">
        <v>20</v>
      </c>
      <c r="C1210" t="s">
        <v>21</v>
      </c>
      <c r="D1210" t="s">
        <v>22</v>
      </c>
      <c r="E1210" t="s">
        <v>776</v>
      </c>
      <c r="F1210" t="s">
        <v>776</v>
      </c>
      <c r="G1210" t="s">
        <v>23</v>
      </c>
      <c r="H1210" t="s">
        <v>164</v>
      </c>
      <c r="I1210" s="1">
        <v>369.99998599999998</v>
      </c>
      <c r="J1210" s="1">
        <v>29</v>
      </c>
      <c r="K1210">
        <v>1207</v>
      </c>
      <c r="L1210" t="s">
        <v>25</v>
      </c>
      <c r="M1210" s="2">
        <f>+Table3[[#This Row],[CHW]]/Table3[[#This Row],[Count of Airbill Number]]</f>
        <v>12.75862020689655</v>
      </c>
    </row>
    <row r="1211" spans="2:13">
      <c r="B1211" t="s">
        <v>28</v>
      </c>
      <c r="C1211" t="s">
        <v>21</v>
      </c>
      <c r="D1211" t="s">
        <v>36</v>
      </c>
      <c r="E1211" t="s">
        <v>778</v>
      </c>
      <c r="F1211" t="s">
        <v>778</v>
      </c>
      <c r="G1211" t="s">
        <v>86</v>
      </c>
      <c r="H1211" t="s">
        <v>112</v>
      </c>
      <c r="I1211" s="1">
        <v>369.98181799999998</v>
      </c>
      <c r="J1211" s="1">
        <v>23</v>
      </c>
      <c r="K1211">
        <v>1208</v>
      </c>
      <c r="L1211" t="s">
        <v>25</v>
      </c>
      <c r="M1211" s="2">
        <f>+Table3[[#This Row],[CHW]]/Table3[[#This Row],[Count of Airbill Number]]</f>
        <v>16.086165999999999</v>
      </c>
    </row>
    <row r="1212" spans="2:13">
      <c r="B1212" t="s">
        <v>20</v>
      </c>
      <c r="C1212" t="s">
        <v>21</v>
      </c>
      <c r="D1212" t="s">
        <v>22</v>
      </c>
      <c r="E1212" t="s">
        <v>776</v>
      </c>
      <c r="F1212" t="s">
        <v>776</v>
      </c>
      <c r="G1212" t="s">
        <v>78</v>
      </c>
      <c r="H1212" t="s">
        <v>48</v>
      </c>
      <c r="I1212" s="1">
        <v>369.18180799999993</v>
      </c>
      <c r="J1212" s="1">
        <v>24</v>
      </c>
      <c r="K1212">
        <v>1209</v>
      </c>
      <c r="L1212" t="s">
        <v>25</v>
      </c>
      <c r="M1212" s="2">
        <f>+Table3[[#This Row],[CHW]]/Table3[[#This Row],[Count of Airbill Number]]</f>
        <v>15.38257533333333</v>
      </c>
    </row>
    <row r="1213" spans="2:13">
      <c r="B1213" t="s">
        <v>35</v>
      </c>
      <c r="C1213" t="s">
        <v>21</v>
      </c>
      <c r="D1213" t="s">
        <v>22</v>
      </c>
      <c r="E1213" t="s">
        <v>777</v>
      </c>
      <c r="F1213" t="s">
        <v>776</v>
      </c>
      <c r="G1213" t="s">
        <v>97</v>
      </c>
      <c r="H1213" t="s">
        <v>23</v>
      </c>
      <c r="I1213" s="1">
        <v>369.09090900000001</v>
      </c>
      <c r="J1213" s="1">
        <v>1</v>
      </c>
      <c r="K1213">
        <v>1210</v>
      </c>
      <c r="L1213" t="s">
        <v>25</v>
      </c>
      <c r="M1213" s="2">
        <f>+Table3[[#This Row],[CHW]]/Table3[[#This Row],[Count of Airbill Number]]</f>
        <v>369.09090900000001</v>
      </c>
    </row>
    <row r="1214" spans="2:13">
      <c r="B1214" t="s">
        <v>35</v>
      </c>
      <c r="C1214" t="s">
        <v>21</v>
      </c>
      <c r="D1214" t="s">
        <v>36</v>
      </c>
      <c r="E1214" t="s">
        <v>776</v>
      </c>
      <c r="F1214" t="s">
        <v>778</v>
      </c>
      <c r="G1214" t="s">
        <v>37</v>
      </c>
      <c r="H1214" t="s">
        <v>173</v>
      </c>
      <c r="I1214" s="1">
        <v>369.09090700000002</v>
      </c>
      <c r="J1214" s="1">
        <v>3</v>
      </c>
      <c r="K1214">
        <v>1211</v>
      </c>
      <c r="L1214" t="s">
        <v>25</v>
      </c>
      <c r="M1214" s="2">
        <f>+Table3[[#This Row],[CHW]]/Table3[[#This Row],[Count of Airbill Number]]</f>
        <v>123.03030233333334</v>
      </c>
    </row>
    <row r="1215" spans="2:13">
      <c r="B1215" t="s">
        <v>28</v>
      </c>
      <c r="C1215" t="s">
        <v>21</v>
      </c>
      <c r="D1215" t="s">
        <v>36</v>
      </c>
      <c r="E1215" t="s">
        <v>778</v>
      </c>
      <c r="F1215" t="s">
        <v>776</v>
      </c>
      <c r="G1215" t="s">
        <v>51</v>
      </c>
      <c r="H1215" t="s">
        <v>116</v>
      </c>
      <c r="I1215" s="1">
        <v>368.2</v>
      </c>
      <c r="J1215" s="1">
        <v>6</v>
      </c>
      <c r="K1215">
        <v>1212</v>
      </c>
      <c r="L1215" t="s">
        <v>25</v>
      </c>
      <c r="M1215" s="2">
        <f>+Table3[[#This Row],[CHW]]/Table3[[#This Row],[Count of Airbill Number]]</f>
        <v>61.366666666666667</v>
      </c>
    </row>
    <row r="1216" spans="2:13">
      <c r="B1216" t="s">
        <v>20</v>
      </c>
      <c r="C1216" t="s">
        <v>21</v>
      </c>
      <c r="D1216" t="s">
        <v>22</v>
      </c>
      <c r="E1216" t="s">
        <v>776</v>
      </c>
      <c r="F1216" t="s">
        <v>776</v>
      </c>
      <c r="G1216" t="s">
        <v>41</v>
      </c>
      <c r="H1216" t="s">
        <v>76</v>
      </c>
      <c r="I1216" s="1">
        <v>368.18181700000002</v>
      </c>
      <c r="J1216" s="1">
        <v>4</v>
      </c>
      <c r="K1216">
        <v>1213</v>
      </c>
      <c r="L1216" t="s">
        <v>25</v>
      </c>
      <c r="M1216" s="2">
        <f>+Table3[[#This Row],[CHW]]/Table3[[#This Row],[Count of Airbill Number]]</f>
        <v>92.045454250000006</v>
      </c>
    </row>
    <row r="1217" spans="2:13">
      <c r="B1217" t="s">
        <v>20</v>
      </c>
      <c r="C1217" t="s">
        <v>21</v>
      </c>
      <c r="D1217" t="s">
        <v>22</v>
      </c>
      <c r="E1217" t="s">
        <v>776</v>
      </c>
      <c r="F1217" t="s">
        <v>776</v>
      </c>
      <c r="G1217" t="s">
        <v>23</v>
      </c>
      <c r="H1217" t="s">
        <v>234</v>
      </c>
      <c r="I1217" s="1">
        <v>368.18181399999997</v>
      </c>
      <c r="J1217" s="1">
        <v>12</v>
      </c>
      <c r="K1217">
        <v>1214</v>
      </c>
      <c r="L1217" t="s">
        <v>25</v>
      </c>
      <c r="M1217" s="2">
        <f>+Table3[[#This Row],[CHW]]/Table3[[#This Row],[Count of Airbill Number]]</f>
        <v>30.68181783333333</v>
      </c>
    </row>
    <row r="1218" spans="2:13">
      <c r="B1218" t="s">
        <v>28</v>
      </c>
      <c r="C1218" t="s">
        <v>21</v>
      </c>
      <c r="D1218" t="s">
        <v>22</v>
      </c>
      <c r="E1218" t="s">
        <v>777</v>
      </c>
      <c r="F1218" t="s">
        <v>778</v>
      </c>
      <c r="G1218" t="s">
        <v>110</v>
      </c>
      <c r="H1218" t="s">
        <v>113</v>
      </c>
      <c r="I1218" s="1">
        <v>368</v>
      </c>
      <c r="J1218" s="1">
        <v>1</v>
      </c>
      <c r="K1218">
        <v>1215</v>
      </c>
      <c r="L1218" t="s">
        <v>25</v>
      </c>
      <c r="M1218" s="2">
        <f>+Table3[[#This Row],[CHW]]/Table3[[#This Row],[Count of Airbill Number]]</f>
        <v>368</v>
      </c>
    </row>
    <row r="1219" spans="2:13">
      <c r="B1219" t="s">
        <v>20</v>
      </c>
      <c r="C1219" t="s">
        <v>21</v>
      </c>
      <c r="D1219" t="s">
        <v>22</v>
      </c>
      <c r="E1219" t="s">
        <v>776</v>
      </c>
      <c r="F1219" t="s">
        <v>776</v>
      </c>
      <c r="G1219" t="s">
        <v>63</v>
      </c>
      <c r="H1219" t="s">
        <v>49</v>
      </c>
      <c r="I1219" s="1">
        <v>367.72725200000002</v>
      </c>
      <c r="J1219" s="1">
        <v>52</v>
      </c>
      <c r="K1219">
        <v>1216</v>
      </c>
      <c r="L1219" t="s">
        <v>25</v>
      </c>
      <c r="M1219" s="2">
        <f>+Table3[[#This Row],[CHW]]/Table3[[#This Row],[Count of Airbill Number]]</f>
        <v>7.0716779230769236</v>
      </c>
    </row>
    <row r="1220" spans="2:13">
      <c r="B1220" t="s">
        <v>35</v>
      </c>
      <c r="C1220" t="s">
        <v>21</v>
      </c>
      <c r="D1220" t="s">
        <v>22</v>
      </c>
      <c r="E1220" t="s">
        <v>776</v>
      </c>
      <c r="F1220" t="s">
        <v>776</v>
      </c>
      <c r="G1220" t="s">
        <v>65</v>
      </c>
      <c r="H1220" t="s">
        <v>32</v>
      </c>
      <c r="I1220" s="1">
        <v>367.27271299999984</v>
      </c>
      <c r="J1220" s="1">
        <v>32</v>
      </c>
      <c r="K1220">
        <v>1217</v>
      </c>
      <c r="L1220" t="s">
        <v>25</v>
      </c>
      <c r="M1220" s="2">
        <f>+Table3[[#This Row],[CHW]]/Table3[[#This Row],[Count of Airbill Number]]</f>
        <v>11.477272281249995</v>
      </c>
    </row>
    <row r="1221" spans="2:13">
      <c r="B1221" t="s">
        <v>35</v>
      </c>
      <c r="C1221" t="s">
        <v>21</v>
      </c>
      <c r="D1221" t="s">
        <v>22</v>
      </c>
      <c r="E1221" t="s">
        <v>776</v>
      </c>
      <c r="F1221" t="s">
        <v>776</v>
      </c>
      <c r="G1221" t="s">
        <v>37</v>
      </c>
      <c r="H1221" t="s">
        <v>57</v>
      </c>
      <c r="I1221" s="1">
        <v>365.09090299999991</v>
      </c>
      <c r="J1221" s="1">
        <v>15</v>
      </c>
      <c r="K1221">
        <v>1218</v>
      </c>
      <c r="L1221" t="s">
        <v>25</v>
      </c>
      <c r="M1221" s="2">
        <f>+Table3[[#This Row],[CHW]]/Table3[[#This Row],[Count of Airbill Number]]</f>
        <v>24.339393533333329</v>
      </c>
    </row>
    <row r="1222" spans="2:13">
      <c r="B1222" t="s">
        <v>28</v>
      </c>
      <c r="C1222" t="s">
        <v>21</v>
      </c>
      <c r="D1222" t="s">
        <v>22</v>
      </c>
      <c r="E1222" t="s">
        <v>776</v>
      </c>
      <c r="F1222" t="s">
        <v>776</v>
      </c>
      <c r="G1222" t="s">
        <v>37</v>
      </c>
      <c r="H1222" t="s">
        <v>33</v>
      </c>
      <c r="I1222" s="1">
        <v>363.49999100000002</v>
      </c>
      <c r="J1222" s="1">
        <v>24</v>
      </c>
      <c r="K1222">
        <v>1219</v>
      </c>
      <c r="L1222" t="s">
        <v>25</v>
      </c>
      <c r="M1222" s="2">
        <f>+Table3[[#This Row],[CHW]]/Table3[[#This Row],[Count of Airbill Number]]</f>
        <v>15.145832958333335</v>
      </c>
    </row>
    <row r="1223" spans="2:13">
      <c r="B1223" t="s">
        <v>20</v>
      </c>
      <c r="C1223" t="s">
        <v>21</v>
      </c>
      <c r="D1223" t="s">
        <v>22</v>
      </c>
      <c r="E1223" t="s">
        <v>776</v>
      </c>
      <c r="F1223" t="s">
        <v>776</v>
      </c>
      <c r="G1223" t="s">
        <v>23</v>
      </c>
      <c r="H1223" t="s">
        <v>75</v>
      </c>
      <c r="I1223" s="1">
        <v>363.18180900000004</v>
      </c>
      <c r="J1223" s="1">
        <v>19</v>
      </c>
      <c r="K1223">
        <v>1220</v>
      </c>
      <c r="L1223" t="s">
        <v>25</v>
      </c>
      <c r="M1223" s="2">
        <f>+Table3[[#This Row],[CHW]]/Table3[[#This Row],[Count of Airbill Number]]</f>
        <v>19.114832052631581</v>
      </c>
    </row>
    <row r="1224" spans="2:13">
      <c r="B1224" t="s">
        <v>28</v>
      </c>
      <c r="C1224" t="s">
        <v>21</v>
      </c>
      <c r="D1224" t="s">
        <v>36</v>
      </c>
      <c r="E1224" t="s">
        <v>778</v>
      </c>
      <c r="F1224" t="s">
        <v>776</v>
      </c>
      <c r="G1224" t="s">
        <v>150</v>
      </c>
      <c r="H1224" t="s">
        <v>120</v>
      </c>
      <c r="I1224" s="1">
        <v>363</v>
      </c>
      <c r="J1224" s="1">
        <v>1</v>
      </c>
      <c r="K1224">
        <v>1221</v>
      </c>
      <c r="L1224" t="s">
        <v>25</v>
      </c>
      <c r="M1224" s="2">
        <f>+Table3[[#This Row],[CHW]]/Table3[[#This Row],[Count of Airbill Number]]</f>
        <v>363</v>
      </c>
    </row>
    <row r="1225" spans="2:13">
      <c r="B1225" t="s">
        <v>35</v>
      </c>
      <c r="C1225" t="s">
        <v>21</v>
      </c>
      <c r="D1225" t="s">
        <v>36</v>
      </c>
      <c r="E1225" t="s">
        <v>776</v>
      </c>
      <c r="F1225" t="s">
        <v>778</v>
      </c>
      <c r="G1225" t="s">
        <v>39</v>
      </c>
      <c r="H1225" t="s">
        <v>171</v>
      </c>
      <c r="I1225" s="1">
        <v>360.90908899999999</v>
      </c>
      <c r="J1225" s="1">
        <v>4</v>
      </c>
      <c r="K1225">
        <v>1222</v>
      </c>
      <c r="L1225" t="s">
        <v>25</v>
      </c>
      <c r="M1225" s="2">
        <f>+Table3[[#This Row],[CHW]]/Table3[[#This Row],[Count of Airbill Number]]</f>
        <v>90.227272249999999</v>
      </c>
    </row>
    <row r="1226" spans="2:13">
      <c r="B1226" t="s">
        <v>20</v>
      </c>
      <c r="C1226" t="s">
        <v>21</v>
      </c>
      <c r="D1226" t="s">
        <v>36</v>
      </c>
      <c r="E1226" t="s">
        <v>778</v>
      </c>
      <c r="F1226" t="s">
        <v>778</v>
      </c>
      <c r="G1226" t="s">
        <v>86</v>
      </c>
      <c r="H1226" t="s">
        <v>109</v>
      </c>
      <c r="I1226" s="1">
        <v>360.6</v>
      </c>
      <c r="J1226" s="1">
        <v>2</v>
      </c>
      <c r="K1226">
        <v>1223</v>
      </c>
      <c r="L1226" t="s">
        <v>25</v>
      </c>
      <c r="M1226" s="2">
        <f>+Table3[[#This Row],[CHW]]/Table3[[#This Row],[Count of Airbill Number]]</f>
        <v>180.3</v>
      </c>
    </row>
    <row r="1227" spans="2:13">
      <c r="B1227" t="s">
        <v>20</v>
      </c>
      <c r="C1227" t="s">
        <v>21</v>
      </c>
      <c r="D1227" t="s">
        <v>22</v>
      </c>
      <c r="E1227" t="s">
        <v>778</v>
      </c>
      <c r="F1227" t="s">
        <v>778</v>
      </c>
      <c r="G1227" t="s">
        <v>173</v>
      </c>
      <c r="H1227" t="s">
        <v>134</v>
      </c>
      <c r="I1227" s="1">
        <v>360</v>
      </c>
      <c r="J1227" s="1">
        <v>1</v>
      </c>
      <c r="K1227">
        <v>1224</v>
      </c>
      <c r="L1227" t="s">
        <v>25</v>
      </c>
      <c r="M1227" s="2">
        <f>+Table3[[#This Row],[CHW]]/Table3[[#This Row],[Count of Airbill Number]]</f>
        <v>360</v>
      </c>
    </row>
    <row r="1228" spans="2:13">
      <c r="B1228" t="s">
        <v>20</v>
      </c>
      <c r="C1228" t="s">
        <v>21</v>
      </c>
      <c r="D1228" t="s">
        <v>22</v>
      </c>
      <c r="E1228" t="s">
        <v>776</v>
      </c>
      <c r="F1228" t="s">
        <v>776</v>
      </c>
      <c r="G1228" t="s">
        <v>47</v>
      </c>
      <c r="H1228" t="s">
        <v>102</v>
      </c>
      <c r="I1228" s="1">
        <v>359.09089799999998</v>
      </c>
      <c r="J1228" s="1">
        <v>20</v>
      </c>
      <c r="K1228">
        <v>1225</v>
      </c>
      <c r="L1228" t="s">
        <v>25</v>
      </c>
      <c r="M1228" s="2">
        <f>+Table3[[#This Row],[CHW]]/Table3[[#This Row],[Count of Airbill Number]]</f>
        <v>17.954544899999998</v>
      </c>
    </row>
    <row r="1229" spans="2:13">
      <c r="B1229" t="s">
        <v>35</v>
      </c>
      <c r="C1229" t="s">
        <v>21</v>
      </c>
      <c r="D1229" t="s">
        <v>36</v>
      </c>
      <c r="E1229" t="s">
        <v>776</v>
      </c>
      <c r="F1229" t="s">
        <v>778</v>
      </c>
      <c r="G1229" t="s">
        <v>23</v>
      </c>
      <c r="H1229" t="s">
        <v>267</v>
      </c>
      <c r="I1229" s="1">
        <v>357.27272600000003</v>
      </c>
      <c r="J1229" s="1">
        <v>3</v>
      </c>
      <c r="K1229">
        <v>1226</v>
      </c>
      <c r="L1229" t="s">
        <v>25</v>
      </c>
      <c r="M1229" s="2">
        <f>+Table3[[#This Row],[CHW]]/Table3[[#This Row],[Count of Airbill Number]]</f>
        <v>119.09090866666668</v>
      </c>
    </row>
    <row r="1230" spans="2:13">
      <c r="B1230" t="s">
        <v>20</v>
      </c>
      <c r="C1230" t="s">
        <v>21</v>
      </c>
      <c r="D1230" t="s">
        <v>22</v>
      </c>
      <c r="E1230" t="s">
        <v>776</v>
      </c>
      <c r="F1230" t="s">
        <v>776</v>
      </c>
      <c r="G1230" t="s">
        <v>74</v>
      </c>
      <c r="H1230" t="s">
        <v>47</v>
      </c>
      <c r="I1230" s="1">
        <v>356.81817799999999</v>
      </c>
      <c r="J1230" s="1">
        <v>10</v>
      </c>
      <c r="K1230">
        <v>1227</v>
      </c>
      <c r="L1230" t="s">
        <v>25</v>
      </c>
      <c r="M1230" s="2">
        <f>+Table3[[#This Row],[CHW]]/Table3[[#This Row],[Count of Airbill Number]]</f>
        <v>35.681817799999997</v>
      </c>
    </row>
    <row r="1231" spans="2:13">
      <c r="B1231" t="s">
        <v>28</v>
      </c>
      <c r="C1231" t="s">
        <v>21</v>
      </c>
      <c r="D1231" t="s">
        <v>22</v>
      </c>
      <c r="E1231" t="s">
        <v>778</v>
      </c>
      <c r="F1231" t="s">
        <v>778</v>
      </c>
      <c r="G1231" t="s">
        <v>221</v>
      </c>
      <c r="H1231" t="s">
        <v>81</v>
      </c>
      <c r="I1231" s="1">
        <v>356.8</v>
      </c>
      <c r="J1231" s="1">
        <v>2</v>
      </c>
      <c r="K1231">
        <v>1228</v>
      </c>
      <c r="L1231" t="s">
        <v>25</v>
      </c>
      <c r="M1231" s="2">
        <f>+Table3[[#This Row],[CHW]]/Table3[[#This Row],[Count of Airbill Number]]</f>
        <v>178.4</v>
      </c>
    </row>
    <row r="1232" spans="2:13">
      <c r="B1232" t="s">
        <v>28</v>
      </c>
      <c r="C1232" t="s">
        <v>21</v>
      </c>
      <c r="D1232" t="s">
        <v>36</v>
      </c>
      <c r="E1232" t="s">
        <v>778</v>
      </c>
      <c r="F1232" t="s">
        <v>776</v>
      </c>
      <c r="G1232" t="s">
        <v>51</v>
      </c>
      <c r="H1232" t="s">
        <v>66</v>
      </c>
      <c r="I1232" s="1">
        <v>356.6</v>
      </c>
      <c r="J1232" s="1">
        <v>1</v>
      </c>
      <c r="K1232">
        <v>1229</v>
      </c>
      <c r="L1232" t="s">
        <v>25</v>
      </c>
      <c r="M1232" s="2">
        <f>+Table3[[#This Row],[CHW]]/Table3[[#This Row],[Count of Airbill Number]]</f>
        <v>356.6</v>
      </c>
    </row>
    <row r="1233" spans="2:13">
      <c r="B1233" t="s">
        <v>20</v>
      </c>
      <c r="C1233" t="s">
        <v>21</v>
      </c>
      <c r="D1233" t="s">
        <v>22</v>
      </c>
      <c r="E1233" t="s">
        <v>776</v>
      </c>
      <c r="F1233" t="s">
        <v>776</v>
      </c>
      <c r="G1233" t="s">
        <v>23</v>
      </c>
      <c r="H1233" t="s">
        <v>241</v>
      </c>
      <c r="I1233" s="1">
        <v>355.909086</v>
      </c>
      <c r="J1233" s="1">
        <v>11</v>
      </c>
      <c r="K1233">
        <v>1230</v>
      </c>
      <c r="L1233" t="s">
        <v>25</v>
      </c>
      <c r="M1233" s="2">
        <f>+Table3[[#This Row],[CHW]]/Table3[[#This Row],[Count of Airbill Number]]</f>
        <v>32.355371454545455</v>
      </c>
    </row>
    <row r="1234" spans="2:13">
      <c r="B1234" t="s">
        <v>20</v>
      </c>
      <c r="C1234" t="s">
        <v>21</v>
      </c>
      <c r="D1234" t="s">
        <v>22</v>
      </c>
      <c r="E1234" t="s">
        <v>776</v>
      </c>
      <c r="F1234" t="s">
        <v>776</v>
      </c>
      <c r="G1234" t="s">
        <v>47</v>
      </c>
      <c r="H1234" t="s">
        <v>123</v>
      </c>
      <c r="I1234" s="1">
        <v>355.90907599999997</v>
      </c>
      <c r="J1234" s="1">
        <v>32</v>
      </c>
      <c r="K1234">
        <v>1231</v>
      </c>
      <c r="L1234" t="s">
        <v>25</v>
      </c>
      <c r="M1234" s="2">
        <f>+Table3[[#This Row],[CHW]]/Table3[[#This Row],[Count of Airbill Number]]</f>
        <v>11.122158624999999</v>
      </c>
    </row>
    <row r="1235" spans="2:13">
      <c r="B1235" t="s">
        <v>20</v>
      </c>
      <c r="C1235" t="s">
        <v>21</v>
      </c>
      <c r="D1235" t="s">
        <v>22</v>
      </c>
      <c r="E1235" t="s">
        <v>776</v>
      </c>
      <c r="F1235" t="s">
        <v>776</v>
      </c>
      <c r="G1235" t="s">
        <v>45</v>
      </c>
      <c r="H1235" t="s">
        <v>24</v>
      </c>
      <c r="I1235" s="1">
        <v>355.90897099999995</v>
      </c>
      <c r="J1235" s="1">
        <v>159</v>
      </c>
      <c r="K1235">
        <v>1232</v>
      </c>
      <c r="L1235" t="s">
        <v>25</v>
      </c>
      <c r="M1235" s="2">
        <f>+Table3[[#This Row],[CHW]]/Table3[[#This Row],[Count of Airbill Number]]</f>
        <v>2.2384212012578613</v>
      </c>
    </row>
    <row r="1236" spans="2:13">
      <c r="B1236" t="s">
        <v>35</v>
      </c>
      <c r="C1236" t="s">
        <v>21</v>
      </c>
      <c r="D1236" t="s">
        <v>22</v>
      </c>
      <c r="E1236" t="s">
        <v>776</v>
      </c>
      <c r="F1236" t="s">
        <v>776</v>
      </c>
      <c r="G1236" t="s">
        <v>39</v>
      </c>
      <c r="H1236" t="s">
        <v>66</v>
      </c>
      <c r="I1236" s="1">
        <v>354.83635900000002</v>
      </c>
      <c r="J1236" s="1">
        <v>30</v>
      </c>
      <c r="K1236">
        <v>1233</v>
      </c>
      <c r="L1236" t="s">
        <v>25</v>
      </c>
      <c r="M1236" s="2">
        <f>+Table3[[#This Row],[CHW]]/Table3[[#This Row],[Count of Airbill Number]]</f>
        <v>11.827878633333334</v>
      </c>
    </row>
    <row r="1237" spans="2:13">
      <c r="B1237" t="s">
        <v>28</v>
      </c>
      <c r="C1237" t="s">
        <v>21</v>
      </c>
      <c r="D1237" t="s">
        <v>36</v>
      </c>
      <c r="E1237" t="s">
        <v>778</v>
      </c>
      <c r="F1237" t="s">
        <v>776</v>
      </c>
      <c r="G1237" t="s">
        <v>90</v>
      </c>
      <c r="H1237" t="s">
        <v>187</v>
      </c>
      <c r="I1237" s="1">
        <v>354.2</v>
      </c>
      <c r="J1237" s="1">
        <v>4</v>
      </c>
      <c r="K1237">
        <v>1234</v>
      </c>
      <c r="L1237" t="s">
        <v>25</v>
      </c>
      <c r="M1237" s="2">
        <f>+Table3[[#This Row],[CHW]]/Table3[[#This Row],[Count of Airbill Number]]</f>
        <v>88.55</v>
      </c>
    </row>
    <row r="1238" spans="2:13">
      <c r="B1238" t="s">
        <v>20</v>
      </c>
      <c r="C1238" t="s">
        <v>21</v>
      </c>
      <c r="D1238" t="s">
        <v>22</v>
      </c>
      <c r="E1238" t="s">
        <v>776</v>
      </c>
      <c r="F1238" t="s">
        <v>776</v>
      </c>
      <c r="G1238" t="s">
        <v>23</v>
      </c>
      <c r="H1238" t="s">
        <v>191</v>
      </c>
      <c r="I1238" s="1">
        <v>353.6363530000001</v>
      </c>
      <c r="J1238" s="1">
        <v>23</v>
      </c>
      <c r="K1238">
        <v>1235</v>
      </c>
      <c r="L1238" t="s">
        <v>25</v>
      </c>
      <c r="M1238" s="2">
        <f>+Table3[[#This Row],[CHW]]/Table3[[#This Row],[Count of Airbill Number]]</f>
        <v>15.375493608695656</v>
      </c>
    </row>
    <row r="1239" spans="2:13">
      <c r="B1239" t="s">
        <v>35</v>
      </c>
      <c r="C1239" t="s">
        <v>21</v>
      </c>
      <c r="D1239" t="s">
        <v>36</v>
      </c>
      <c r="E1239" t="s">
        <v>778</v>
      </c>
      <c r="F1239" t="s">
        <v>777</v>
      </c>
      <c r="G1239" t="s">
        <v>113</v>
      </c>
      <c r="H1239" t="s">
        <v>114</v>
      </c>
      <c r="I1239" s="1">
        <v>353.3</v>
      </c>
      <c r="J1239" s="1">
        <v>1</v>
      </c>
      <c r="K1239">
        <v>1236</v>
      </c>
      <c r="L1239" t="s">
        <v>25</v>
      </c>
      <c r="M1239" s="2">
        <f>+Table3[[#This Row],[CHW]]/Table3[[#This Row],[Count of Airbill Number]]</f>
        <v>353.3</v>
      </c>
    </row>
    <row r="1240" spans="2:13">
      <c r="B1240" t="s">
        <v>35</v>
      </c>
      <c r="C1240" t="s">
        <v>21</v>
      </c>
      <c r="D1240" t="s">
        <v>36</v>
      </c>
      <c r="E1240" t="s">
        <v>777</v>
      </c>
      <c r="F1240" t="s">
        <v>777</v>
      </c>
      <c r="G1240" t="s">
        <v>114</v>
      </c>
      <c r="H1240" t="s">
        <v>26</v>
      </c>
      <c r="I1240" s="1">
        <v>353.3</v>
      </c>
      <c r="J1240" s="1">
        <v>1</v>
      </c>
      <c r="K1240">
        <v>1237</v>
      </c>
      <c r="L1240" t="s">
        <v>25</v>
      </c>
      <c r="M1240" s="2">
        <f>+Table3[[#This Row],[CHW]]/Table3[[#This Row],[Count of Airbill Number]]</f>
        <v>353.3</v>
      </c>
    </row>
    <row r="1241" spans="2:13">
      <c r="B1241" t="s">
        <v>20</v>
      </c>
      <c r="C1241" t="s">
        <v>21</v>
      </c>
      <c r="D1241" t="s">
        <v>22</v>
      </c>
      <c r="E1241" t="s">
        <v>777</v>
      </c>
      <c r="F1241" t="s">
        <v>777</v>
      </c>
      <c r="G1241" t="s">
        <v>26</v>
      </c>
      <c r="H1241" t="s">
        <v>26</v>
      </c>
      <c r="I1241" s="1">
        <v>353.3</v>
      </c>
      <c r="J1241" s="1">
        <v>1</v>
      </c>
      <c r="K1241">
        <v>1238</v>
      </c>
      <c r="L1241" t="s">
        <v>25</v>
      </c>
      <c r="M1241" s="2">
        <f>+Table3[[#This Row],[CHW]]/Table3[[#This Row],[Count of Airbill Number]]</f>
        <v>353.3</v>
      </c>
    </row>
    <row r="1242" spans="2:13">
      <c r="B1242" t="s">
        <v>35</v>
      </c>
      <c r="C1242" t="s">
        <v>21</v>
      </c>
      <c r="D1242" t="s">
        <v>22</v>
      </c>
      <c r="E1242" t="s">
        <v>776</v>
      </c>
      <c r="F1242" t="s">
        <v>776</v>
      </c>
      <c r="G1242" t="s">
        <v>48</v>
      </c>
      <c r="H1242" t="s">
        <v>93</v>
      </c>
      <c r="I1242" s="1">
        <v>352.72726800000004</v>
      </c>
      <c r="J1242" s="1">
        <v>13</v>
      </c>
      <c r="K1242">
        <v>1239</v>
      </c>
      <c r="L1242" t="s">
        <v>25</v>
      </c>
      <c r="M1242" s="2">
        <f>+Table3[[#This Row],[CHW]]/Table3[[#This Row],[Count of Airbill Number]]</f>
        <v>27.132866769230773</v>
      </c>
    </row>
    <row r="1243" spans="2:13">
      <c r="B1243" t="s">
        <v>20</v>
      </c>
      <c r="C1243" t="s">
        <v>21</v>
      </c>
      <c r="D1243" t="s">
        <v>22</v>
      </c>
      <c r="E1243" t="s">
        <v>778</v>
      </c>
      <c r="F1243" t="s">
        <v>778</v>
      </c>
      <c r="G1243" t="s">
        <v>150</v>
      </c>
      <c r="H1243" t="s">
        <v>153</v>
      </c>
      <c r="I1243" s="1">
        <v>352</v>
      </c>
      <c r="J1243" s="1">
        <v>4</v>
      </c>
      <c r="K1243">
        <v>1240</v>
      </c>
      <c r="L1243" t="s">
        <v>25</v>
      </c>
      <c r="M1243" s="2">
        <f>+Table3[[#This Row],[CHW]]/Table3[[#This Row],[Count of Airbill Number]]</f>
        <v>88</v>
      </c>
    </row>
    <row r="1244" spans="2:13">
      <c r="B1244" t="s">
        <v>35</v>
      </c>
      <c r="C1244" t="s">
        <v>21</v>
      </c>
      <c r="D1244" t="s">
        <v>22</v>
      </c>
      <c r="E1244" t="s">
        <v>776</v>
      </c>
      <c r="F1244" t="s">
        <v>776</v>
      </c>
      <c r="G1244" t="s">
        <v>48</v>
      </c>
      <c r="H1244" t="s">
        <v>59</v>
      </c>
      <c r="I1244" s="1">
        <v>351.99999199999996</v>
      </c>
      <c r="J1244" s="1">
        <v>19</v>
      </c>
      <c r="K1244">
        <v>1241</v>
      </c>
      <c r="L1244" t="s">
        <v>25</v>
      </c>
      <c r="M1244" s="2">
        <f>+Table3[[#This Row],[CHW]]/Table3[[#This Row],[Count of Airbill Number]]</f>
        <v>18.526315368421052</v>
      </c>
    </row>
    <row r="1245" spans="2:13">
      <c r="B1245" t="s">
        <v>28</v>
      </c>
      <c r="C1245" t="s">
        <v>21</v>
      </c>
      <c r="D1245" t="s">
        <v>22</v>
      </c>
      <c r="E1245" t="s">
        <v>778</v>
      </c>
      <c r="F1245" t="s">
        <v>778</v>
      </c>
      <c r="G1245" t="s">
        <v>62</v>
      </c>
      <c r="H1245" t="s">
        <v>81</v>
      </c>
      <c r="I1245" s="1">
        <v>351.8</v>
      </c>
      <c r="J1245" s="1">
        <v>6</v>
      </c>
      <c r="K1245">
        <v>1242</v>
      </c>
      <c r="L1245" t="s">
        <v>25</v>
      </c>
      <c r="M1245" s="2">
        <f>+Table3[[#This Row],[CHW]]/Table3[[#This Row],[Count of Airbill Number]]</f>
        <v>58.633333333333333</v>
      </c>
    </row>
    <row r="1246" spans="2:13">
      <c r="B1246" t="s">
        <v>20</v>
      </c>
      <c r="C1246" t="s">
        <v>21</v>
      </c>
      <c r="D1246" t="s">
        <v>22</v>
      </c>
      <c r="E1246" t="s">
        <v>778</v>
      </c>
      <c r="F1246" t="s">
        <v>778</v>
      </c>
      <c r="G1246" t="s">
        <v>113</v>
      </c>
      <c r="H1246" t="s">
        <v>226</v>
      </c>
      <c r="I1246" s="1">
        <v>351</v>
      </c>
      <c r="J1246" s="1">
        <v>13</v>
      </c>
      <c r="K1246">
        <v>1243</v>
      </c>
      <c r="L1246" t="s">
        <v>25</v>
      </c>
      <c r="M1246" s="2">
        <f>+Table3[[#This Row],[CHW]]/Table3[[#This Row],[Count of Airbill Number]]</f>
        <v>27</v>
      </c>
    </row>
    <row r="1247" spans="2:13">
      <c r="B1247" t="s">
        <v>20</v>
      </c>
      <c r="C1247" t="s">
        <v>21</v>
      </c>
      <c r="D1247" t="s">
        <v>22</v>
      </c>
      <c r="E1247" t="s">
        <v>778</v>
      </c>
      <c r="F1247" t="s">
        <v>778</v>
      </c>
      <c r="G1247" t="s">
        <v>174</v>
      </c>
      <c r="H1247" t="s">
        <v>109</v>
      </c>
      <c r="I1247" s="1">
        <v>351</v>
      </c>
      <c r="J1247" s="1">
        <v>3</v>
      </c>
      <c r="K1247">
        <v>1244</v>
      </c>
      <c r="L1247" t="s">
        <v>25</v>
      </c>
      <c r="M1247" s="2">
        <f>+Table3[[#This Row],[CHW]]/Table3[[#This Row],[Count of Airbill Number]]</f>
        <v>117</v>
      </c>
    </row>
    <row r="1248" spans="2:13">
      <c r="B1248" t="s">
        <v>176</v>
      </c>
      <c r="C1248" t="s">
        <v>21</v>
      </c>
      <c r="D1248" t="s">
        <v>22</v>
      </c>
      <c r="E1248" t="s">
        <v>776</v>
      </c>
      <c r="F1248" t="s">
        <v>776</v>
      </c>
      <c r="G1248" t="s">
        <v>66</v>
      </c>
      <c r="H1248" t="s">
        <v>69</v>
      </c>
      <c r="I1248" s="1">
        <v>350.98180600000001</v>
      </c>
      <c r="J1248" s="1">
        <v>26</v>
      </c>
      <c r="K1248">
        <v>1245</v>
      </c>
      <c r="L1248" t="s">
        <v>25</v>
      </c>
      <c r="M1248" s="2">
        <f>+Table3[[#This Row],[CHW]]/Table3[[#This Row],[Count of Airbill Number]]</f>
        <v>13.499300230769231</v>
      </c>
    </row>
    <row r="1249" spans="2:13">
      <c r="B1249" t="s">
        <v>28</v>
      </c>
      <c r="C1249" t="s">
        <v>21</v>
      </c>
      <c r="D1249" t="s">
        <v>22</v>
      </c>
      <c r="E1249" t="s">
        <v>776</v>
      </c>
      <c r="F1249" t="s">
        <v>778</v>
      </c>
      <c r="G1249" t="s">
        <v>45</v>
      </c>
      <c r="H1249" t="s">
        <v>109</v>
      </c>
      <c r="I1249" s="1">
        <v>350.59999399999998</v>
      </c>
      <c r="J1249" s="1">
        <v>20</v>
      </c>
      <c r="K1249">
        <v>1246</v>
      </c>
      <c r="L1249" t="s">
        <v>25</v>
      </c>
      <c r="M1249" s="2">
        <f>+Table3[[#This Row],[CHW]]/Table3[[#This Row],[Count of Airbill Number]]</f>
        <v>17.529999699999998</v>
      </c>
    </row>
    <row r="1250" spans="2:13">
      <c r="B1250" t="s">
        <v>28</v>
      </c>
      <c r="C1250" t="s">
        <v>21</v>
      </c>
      <c r="D1250" t="s">
        <v>36</v>
      </c>
      <c r="E1250" t="s">
        <v>776</v>
      </c>
      <c r="F1250" t="s">
        <v>776</v>
      </c>
      <c r="G1250" t="s">
        <v>23</v>
      </c>
      <c r="H1250" t="s">
        <v>50</v>
      </c>
      <c r="I1250" s="1">
        <v>350.454545</v>
      </c>
      <c r="J1250" s="1">
        <v>2</v>
      </c>
      <c r="K1250">
        <v>1247</v>
      </c>
      <c r="L1250" t="s">
        <v>25</v>
      </c>
      <c r="M1250" s="2">
        <f>+Table3[[#This Row],[CHW]]/Table3[[#This Row],[Count of Airbill Number]]</f>
        <v>175.2272725</v>
      </c>
    </row>
    <row r="1251" spans="2:13">
      <c r="B1251" t="s">
        <v>176</v>
      </c>
      <c r="C1251" t="s">
        <v>21</v>
      </c>
      <c r="D1251" t="s">
        <v>22</v>
      </c>
      <c r="E1251" t="s">
        <v>776</v>
      </c>
      <c r="F1251" t="s">
        <v>776</v>
      </c>
      <c r="G1251" t="s">
        <v>31</v>
      </c>
      <c r="H1251" t="s">
        <v>211</v>
      </c>
      <c r="I1251" s="1">
        <v>350.29999800000002</v>
      </c>
      <c r="J1251" s="1">
        <v>13</v>
      </c>
      <c r="K1251">
        <v>1248</v>
      </c>
      <c r="L1251" t="s">
        <v>25</v>
      </c>
      <c r="M1251" s="2">
        <f>+Table3[[#This Row],[CHW]]/Table3[[#This Row],[Count of Airbill Number]]</f>
        <v>26.946153692307693</v>
      </c>
    </row>
    <row r="1252" spans="2:13">
      <c r="B1252" t="s">
        <v>28</v>
      </c>
      <c r="C1252" t="s">
        <v>21</v>
      </c>
      <c r="D1252" t="s">
        <v>36</v>
      </c>
      <c r="E1252" t="s">
        <v>776</v>
      </c>
      <c r="F1252" t="s">
        <v>776</v>
      </c>
      <c r="G1252" t="s">
        <v>39</v>
      </c>
      <c r="H1252" t="s">
        <v>172</v>
      </c>
      <c r="I1252" s="1">
        <v>349.54544599999997</v>
      </c>
      <c r="J1252" s="1">
        <v>33</v>
      </c>
      <c r="K1252">
        <v>1249</v>
      </c>
      <c r="L1252" t="s">
        <v>25</v>
      </c>
      <c r="M1252" s="2">
        <f>+Table3[[#This Row],[CHW]]/Table3[[#This Row],[Count of Airbill Number]]</f>
        <v>10.592286242424242</v>
      </c>
    </row>
    <row r="1253" spans="2:13">
      <c r="B1253" t="s">
        <v>35</v>
      </c>
      <c r="C1253" t="s">
        <v>21</v>
      </c>
      <c r="D1253" t="s">
        <v>22</v>
      </c>
      <c r="E1253" t="s">
        <v>776</v>
      </c>
      <c r="F1253" t="s">
        <v>776</v>
      </c>
      <c r="G1253" t="s">
        <v>45</v>
      </c>
      <c r="H1253" t="s">
        <v>45</v>
      </c>
      <c r="I1253" s="1">
        <v>349.54543600000005</v>
      </c>
      <c r="J1253" s="1">
        <v>36</v>
      </c>
      <c r="K1253">
        <v>1250</v>
      </c>
      <c r="L1253" t="s">
        <v>25</v>
      </c>
      <c r="M1253" s="2">
        <f>+Table3[[#This Row],[CHW]]/Table3[[#This Row],[Count of Airbill Number]]</f>
        <v>9.7095954444444459</v>
      </c>
    </row>
    <row r="1254" spans="2:13">
      <c r="B1254" t="s">
        <v>20</v>
      </c>
      <c r="C1254" t="s">
        <v>21</v>
      </c>
      <c r="D1254" t="s">
        <v>22</v>
      </c>
      <c r="E1254" t="s">
        <v>778</v>
      </c>
      <c r="F1254" t="s">
        <v>776</v>
      </c>
      <c r="G1254" t="s">
        <v>113</v>
      </c>
      <c r="H1254" t="s">
        <v>40</v>
      </c>
      <c r="I1254" s="1">
        <v>349.3</v>
      </c>
      <c r="J1254" s="1">
        <v>1</v>
      </c>
      <c r="K1254">
        <v>1251</v>
      </c>
      <c r="L1254" t="s">
        <v>25</v>
      </c>
      <c r="M1254" s="2">
        <f>+Table3[[#This Row],[CHW]]/Table3[[#This Row],[Count of Airbill Number]]</f>
        <v>349.3</v>
      </c>
    </row>
    <row r="1255" spans="2:13">
      <c r="B1255" t="s">
        <v>35</v>
      </c>
      <c r="C1255" t="s">
        <v>21</v>
      </c>
      <c r="D1255" t="s">
        <v>22</v>
      </c>
      <c r="E1255" t="s">
        <v>776</v>
      </c>
      <c r="F1255" t="s">
        <v>776</v>
      </c>
      <c r="G1255" t="s">
        <v>23</v>
      </c>
      <c r="H1255" t="s">
        <v>158</v>
      </c>
      <c r="I1255" s="1">
        <v>348.63636099999997</v>
      </c>
      <c r="J1255" s="1">
        <v>8</v>
      </c>
      <c r="K1255">
        <v>1252</v>
      </c>
      <c r="L1255" t="s">
        <v>25</v>
      </c>
      <c r="M1255" s="2">
        <f>+Table3[[#This Row],[CHW]]/Table3[[#This Row],[Count of Airbill Number]]</f>
        <v>43.579545124999996</v>
      </c>
    </row>
    <row r="1256" spans="2:13">
      <c r="B1256" t="s">
        <v>35</v>
      </c>
      <c r="C1256" t="s">
        <v>21</v>
      </c>
      <c r="D1256" t="s">
        <v>22</v>
      </c>
      <c r="E1256" t="s">
        <v>776</v>
      </c>
      <c r="F1256" t="s">
        <v>777</v>
      </c>
      <c r="G1256" t="s">
        <v>37</v>
      </c>
      <c r="H1256" t="s">
        <v>106</v>
      </c>
      <c r="I1256" s="1">
        <v>348.59999800000003</v>
      </c>
      <c r="J1256" s="1">
        <v>11</v>
      </c>
      <c r="K1256">
        <v>1253</v>
      </c>
      <c r="L1256" t="s">
        <v>25</v>
      </c>
      <c r="M1256" s="2">
        <f>+Table3[[#This Row],[CHW]]/Table3[[#This Row],[Count of Airbill Number]]</f>
        <v>31.690908909090911</v>
      </c>
    </row>
    <row r="1257" spans="2:13">
      <c r="B1257" t="s">
        <v>28</v>
      </c>
      <c r="C1257" t="s">
        <v>21</v>
      </c>
      <c r="D1257" t="s">
        <v>22</v>
      </c>
      <c r="E1257" t="s">
        <v>778</v>
      </c>
      <c r="F1257" t="s">
        <v>776</v>
      </c>
      <c r="G1257" t="s">
        <v>90</v>
      </c>
      <c r="H1257" t="s">
        <v>165</v>
      </c>
      <c r="I1257" s="1">
        <v>347.9</v>
      </c>
      <c r="J1257" s="1">
        <v>5</v>
      </c>
      <c r="K1257">
        <v>1254</v>
      </c>
      <c r="L1257" t="s">
        <v>25</v>
      </c>
      <c r="M1257" s="2">
        <f>+Table3[[#This Row],[CHW]]/Table3[[#This Row],[Count of Airbill Number]]</f>
        <v>69.58</v>
      </c>
    </row>
    <row r="1258" spans="2:13">
      <c r="B1258" t="s">
        <v>20</v>
      </c>
      <c r="C1258" t="s">
        <v>21</v>
      </c>
      <c r="D1258" t="s">
        <v>22</v>
      </c>
      <c r="E1258" t="s">
        <v>776</v>
      </c>
      <c r="F1258" t="s">
        <v>776</v>
      </c>
      <c r="G1258" t="s">
        <v>63</v>
      </c>
      <c r="H1258" t="s">
        <v>95</v>
      </c>
      <c r="I1258" s="1">
        <v>347.72726899999998</v>
      </c>
      <c r="J1258" s="1">
        <v>8</v>
      </c>
      <c r="K1258">
        <v>1255</v>
      </c>
      <c r="L1258" t="s">
        <v>25</v>
      </c>
      <c r="M1258" s="2">
        <f>+Table3[[#This Row],[CHW]]/Table3[[#This Row],[Count of Airbill Number]]</f>
        <v>43.465908624999997</v>
      </c>
    </row>
    <row r="1259" spans="2:13">
      <c r="B1259" t="s">
        <v>20</v>
      </c>
      <c r="C1259" t="s">
        <v>21</v>
      </c>
      <c r="D1259" t="s">
        <v>22</v>
      </c>
      <c r="E1259" t="s">
        <v>776</v>
      </c>
      <c r="F1259" t="s">
        <v>776</v>
      </c>
      <c r="G1259" t="s">
        <v>31</v>
      </c>
      <c r="H1259" t="s">
        <v>42</v>
      </c>
      <c r="I1259" s="1">
        <v>347.27272500000004</v>
      </c>
      <c r="J1259" s="1">
        <v>7</v>
      </c>
      <c r="K1259">
        <v>1256</v>
      </c>
      <c r="L1259" t="s">
        <v>25</v>
      </c>
      <c r="M1259" s="2">
        <f>+Table3[[#This Row],[CHW]]/Table3[[#This Row],[Count of Airbill Number]]</f>
        <v>49.610389285714291</v>
      </c>
    </row>
    <row r="1260" spans="2:13">
      <c r="B1260" t="s">
        <v>20</v>
      </c>
      <c r="C1260" t="s">
        <v>21</v>
      </c>
      <c r="D1260" t="s">
        <v>22</v>
      </c>
      <c r="E1260" t="s">
        <v>776</v>
      </c>
      <c r="F1260" t="s">
        <v>776</v>
      </c>
      <c r="G1260" t="s">
        <v>23</v>
      </c>
      <c r="H1260" t="s">
        <v>189</v>
      </c>
      <c r="I1260" s="1">
        <v>346.818174</v>
      </c>
      <c r="J1260" s="1">
        <v>19</v>
      </c>
      <c r="K1260">
        <v>1257</v>
      </c>
      <c r="L1260" t="s">
        <v>25</v>
      </c>
      <c r="M1260" s="2">
        <f>+Table3[[#This Row],[CHW]]/Table3[[#This Row],[Count of Airbill Number]]</f>
        <v>18.253588105263159</v>
      </c>
    </row>
    <row r="1261" spans="2:13">
      <c r="B1261" t="s">
        <v>20</v>
      </c>
      <c r="C1261" t="s">
        <v>21</v>
      </c>
      <c r="D1261" t="s">
        <v>22</v>
      </c>
      <c r="E1261" t="s">
        <v>776</v>
      </c>
      <c r="F1261" t="s">
        <v>776</v>
      </c>
      <c r="G1261" t="s">
        <v>57</v>
      </c>
      <c r="H1261" t="s">
        <v>164</v>
      </c>
      <c r="I1261" s="1">
        <v>346.8181669999999</v>
      </c>
      <c r="J1261" s="1">
        <v>38</v>
      </c>
      <c r="K1261">
        <v>1258</v>
      </c>
      <c r="L1261" t="s">
        <v>25</v>
      </c>
      <c r="M1261" s="2">
        <f>+Table3[[#This Row],[CHW]]/Table3[[#This Row],[Count of Airbill Number]]</f>
        <v>9.1267938684210499</v>
      </c>
    </row>
    <row r="1262" spans="2:13">
      <c r="B1262" t="s">
        <v>28</v>
      </c>
      <c r="C1262" t="s">
        <v>21</v>
      </c>
      <c r="D1262" t="s">
        <v>36</v>
      </c>
      <c r="E1262" t="s">
        <v>778</v>
      </c>
      <c r="F1262" t="s">
        <v>778</v>
      </c>
      <c r="G1262" t="s">
        <v>161</v>
      </c>
      <c r="H1262" t="s">
        <v>51</v>
      </c>
      <c r="I1262" s="1">
        <v>346.4</v>
      </c>
      <c r="J1262" s="1">
        <v>1</v>
      </c>
      <c r="K1262">
        <v>1259</v>
      </c>
      <c r="L1262" t="s">
        <v>25</v>
      </c>
      <c r="M1262" s="2">
        <f>+Table3[[#This Row],[CHW]]/Table3[[#This Row],[Count of Airbill Number]]</f>
        <v>346.4</v>
      </c>
    </row>
    <row r="1263" spans="2:13">
      <c r="B1263" t="s">
        <v>28</v>
      </c>
      <c r="C1263" t="s">
        <v>21</v>
      </c>
      <c r="D1263" t="s">
        <v>22</v>
      </c>
      <c r="E1263" t="s">
        <v>776</v>
      </c>
      <c r="F1263" t="s">
        <v>778</v>
      </c>
      <c r="G1263" t="s">
        <v>50</v>
      </c>
      <c r="H1263" t="s">
        <v>109</v>
      </c>
      <c r="I1263" s="1">
        <v>344.57272599999999</v>
      </c>
      <c r="J1263" s="1">
        <v>8</v>
      </c>
      <c r="K1263">
        <v>1260</v>
      </c>
      <c r="L1263" t="s">
        <v>25</v>
      </c>
      <c r="M1263" s="2">
        <f>+Table3[[#This Row],[CHW]]/Table3[[#This Row],[Count of Airbill Number]]</f>
        <v>43.071590749999999</v>
      </c>
    </row>
    <row r="1264" spans="2:13">
      <c r="B1264" t="s">
        <v>35</v>
      </c>
      <c r="C1264" t="s">
        <v>21</v>
      </c>
      <c r="D1264" t="s">
        <v>22</v>
      </c>
      <c r="E1264" t="s">
        <v>776</v>
      </c>
      <c r="F1264" t="s">
        <v>776</v>
      </c>
      <c r="G1264" t="s">
        <v>23</v>
      </c>
      <c r="H1264" t="s">
        <v>85</v>
      </c>
      <c r="I1264" s="1">
        <v>344.10908599999999</v>
      </c>
      <c r="J1264" s="1">
        <v>16</v>
      </c>
      <c r="K1264">
        <v>1261</v>
      </c>
      <c r="L1264" t="s">
        <v>25</v>
      </c>
      <c r="M1264" s="2">
        <f>+Table3[[#This Row],[CHW]]/Table3[[#This Row],[Count of Airbill Number]]</f>
        <v>21.506817874999999</v>
      </c>
    </row>
    <row r="1265" spans="2:13">
      <c r="B1265" t="s">
        <v>35</v>
      </c>
      <c r="C1265" t="s">
        <v>21</v>
      </c>
      <c r="D1265" t="s">
        <v>22</v>
      </c>
      <c r="E1265" t="s">
        <v>776</v>
      </c>
      <c r="F1265" t="s">
        <v>776</v>
      </c>
      <c r="G1265" t="s">
        <v>64</v>
      </c>
      <c r="H1265" t="s">
        <v>48</v>
      </c>
      <c r="I1265" s="1">
        <v>343.6363200000003</v>
      </c>
      <c r="J1265" s="1">
        <v>91</v>
      </c>
      <c r="K1265">
        <v>1262</v>
      </c>
      <c r="L1265" t="s">
        <v>25</v>
      </c>
      <c r="M1265" s="2">
        <f>+Table3[[#This Row],[CHW]]/Table3[[#This Row],[Count of Airbill Number]]</f>
        <v>3.7762232967033</v>
      </c>
    </row>
    <row r="1266" spans="2:13">
      <c r="B1266" t="s">
        <v>35</v>
      </c>
      <c r="C1266" t="s">
        <v>21</v>
      </c>
      <c r="D1266" t="s">
        <v>22</v>
      </c>
      <c r="E1266" t="s">
        <v>776</v>
      </c>
      <c r="F1266" t="s">
        <v>776</v>
      </c>
      <c r="G1266" t="s">
        <v>48</v>
      </c>
      <c r="H1266" t="s">
        <v>72</v>
      </c>
      <c r="I1266" s="1">
        <v>343.45453900000007</v>
      </c>
      <c r="J1266" s="1">
        <v>13</v>
      </c>
      <c r="K1266">
        <v>1263</v>
      </c>
      <c r="L1266" t="s">
        <v>25</v>
      </c>
      <c r="M1266" s="2">
        <f>+Table3[[#This Row],[CHW]]/Table3[[#This Row],[Count of Airbill Number]]</f>
        <v>26.419579923076927</v>
      </c>
    </row>
    <row r="1267" spans="2:13">
      <c r="B1267" t="s">
        <v>176</v>
      </c>
      <c r="C1267" t="s">
        <v>21</v>
      </c>
      <c r="D1267" t="s">
        <v>22</v>
      </c>
      <c r="E1267" t="s">
        <v>776</v>
      </c>
      <c r="F1267" t="s">
        <v>776</v>
      </c>
      <c r="G1267" t="s">
        <v>66</v>
      </c>
      <c r="H1267" t="s">
        <v>23</v>
      </c>
      <c r="I1267" s="1">
        <v>342.89089200000001</v>
      </c>
      <c r="J1267" s="1">
        <v>31</v>
      </c>
      <c r="K1267">
        <v>1264</v>
      </c>
      <c r="L1267" t="s">
        <v>25</v>
      </c>
      <c r="M1267" s="2">
        <f>+Table3[[#This Row],[CHW]]/Table3[[#This Row],[Count of Airbill Number]]</f>
        <v>11.060996516129032</v>
      </c>
    </row>
    <row r="1268" spans="2:13">
      <c r="B1268" t="s">
        <v>28</v>
      </c>
      <c r="C1268" t="s">
        <v>21</v>
      </c>
      <c r="D1268" t="s">
        <v>22</v>
      </c>
      <c r="E1268" t="s">
        <v>776</v>
      </c>
      <c r="F1268" t="s">
        <v>776</v>
      </c>
      <c r="G1268" t="s">
        <v>165</v>
      </c>
      <c r="H1268" t="s">
        <v>187</v>
      </c>
      <c r="I1268" s="1">
        <v>342</v>
      </c>
      <c r="J1268" s="1">
        <v>2</v>
      </c>
      <c r="K1268">
        <v>1265</v>
      </c>
      <c r="L1268" t="s">
        <v>25</v>
      </c>
      <c r="M1268" s="2">
        <f>+Table3[[#This Row],[CHW]]/Table3[[#This Row],[Count of Airbill Number]]</f>
        <v>171</v>
      </c>
    </row>
    <row r="1269" spans="2:13">
      <c r="B1269" t="s">
        <v>35</v>
      </c>
      <c r="C1269" t="s">
        <v>21</v>
      </c>
      <c r="D1269" t="s">
        <v>22</v>
      </c>
      <c r="E1269" t="s">
        <v>776</v>
      </c>
      <c r="F1269" t="s">
        <v>776</v>
      </c>
      <c r="G1269" t="s">
        <v>76</v>
      </c>
      <c r="H1269" t="s">
        <v>48</v>
      </c>
      <c r="I1269" s="1">
        <v>341.90906600000005</v>
      </c>
      <c r="J1269" s="1">
        <v>50</v>
      </c>
      <c r="K1269">
        <v>1266</v>
      </c>
      <c r="L1269" t="s">
        <v>25</v>
      </c>
      <c r="M1269" s="2">
        <f>+Table3[[#This Row],[CHW]]/Table3[[#This Row],[Count of Airbill Number]]</f>
        <v>6.8381813200000012</v>
      </c>
    </row>
    <row r="1270" spans="2:13">
      <c r="B1270" t="s">
        <v>20</v>
      </c>
      <c r="C1270" t="s">
        <v>21</v>
      </c>
      <c r="D1270" t="s">
        <v>22</v>
      </c>
      <c r="E1270" t="s">
        <v>776</v>
      </c>
      <c r="F1270" t="s">
        <v>776</v>
      </c>
      <c r="G1270" t="s">
        <v>37</v>
      </c>
      <c r="H1270" t="s">
        <v>59</v>
      </c>
      <c r="I1270" s="1">
        <v>341.81815900000004</v>
      </c>
      <c r="J1270" s="1">
        <v>44</v>
      </c>
      <c r="K1270">
        <v>1267</v>
      </c>
      <c r="L1270" t="s">
        <v>25</v>
      </c>
      <c r="M1270" s="2">
        <f>+Table3[[#This Row],[CHW]]/Table3[[#This Row],[Count of Airbill Number]]</f>
        <v>7.7685945227272732</v>
      </c>
    </row>
    <row r="1271" spans="2:13">
      <c r="B1271" t="s">
        <v>20</v>
      </c>
      <c r="C1271" t="s">
        <v>21</v>
      </c>
      <c r="D1271" t="s">
        <v>22</v>
      </c>
      <c r="E1271" t="s">
        <v>776</v>
      </c>
      <c r="F1271" t="s">
        <v>776</v>
      </c>
      <c r="G1271" t="s">
        <v>71</v>
      </c>
      <c r="H1271" t="s">
        <v>24</v>
      </c>
      <c r="I1271" s="1">
        <v>340.90900200000004</v>
      </c>
      <c r="J1271" s="1">
        <v>116</v>
      </c>
      <c r="K1271">
        <v>1268</v>
      </c>
      <c r="L1271" t="s">
        <v>25</v>
      </c>
      <c r="M1271" s="2">
        <f>+Table3[[#This Row],[CHW]]/Table3[[#This Row],[Count of Airbill Number]]</f>
        <v>2.9388707068965521</v>
      </c>
    </row>
    <row r="1272" spans="2:13">
      <c r="B1272" t="s">
        <v>20</v>
      </c>
      <c r="C1272" t="s">
        <v>21</v>
      </c>
      <c r="D1272" t="s">
        <v>22</v>
      </c>
      <c r="E1272" t="s">
        <v>778</v>
      </c>
      <c r="F1272" t="s">
        <v>776</v>
      </c>
      <c r="G1272" t="s">
        <v>51</v>
      </c>
      <c r="H1272" t="s">
        <v>39</v>
      </c>
      <c r="I1272" s="1">
        <v>340.3</v>
      </c>
      <c r="J1272" s="1">
        <v>10</v>
      </c>
      <c r="K1272">
        <v>1269</v>
      </c>
      <c r="L1272" t="s">
        <v>25</v>
      </c>
      <c r="M1272" s="2">
        <f>+Table3[[#This Row],[CHW]]/Table3[[#This Row],[Count of Airbill Number]]</f>
        <v>34.03</v>
      </c>
    </row>
    <row r="1273" spans="2:13">
      <c r="B1273" t="s">
        <v>35</v>
      </c>
      <c r="C1273" t="s">
        <v>21</v>
      </c>
      <c r="D1273" t="s">
        <v>36</v>
      </c>
      <c r="E1273" t="s">
        <v>776</v>
      </c>
      <c r="F1273" t="s">
        <v>778</v>
      </c>
      <c r="G1273" t="s">
        <v>57</v>
      </c>
      <c r="H1273" t="s">
        <v>171</v>
      </c>
      <c r="I1273" s="1">
        <v>339.54545400000001</v>
      </c>
      <c r="J1273" s="1">
        <v>1</v>
      </c>
      <c r="K1273">
        <v>1270</v>
      </c>
      <c r="L1273" t="s">
        <v>25</v>
      </c>
      <c r="M1273" s="2">
        <f>+Table3[[#This Row],[CHW]]/Table3[[#This Row],[Count of Airbill Number]]</f>
        <v>339.54545400000001</v>
      </c>
    </row>
    <row r="1274" spans="2:13">
      <c r="B1274" t="s">
        <v>20</v>
      </c>
      <c r="C1274" t="s">
        <v>21</v>
      </c>
      <c r="D1274" t="s">
        <v>22</v>
      </c>
      <c r="E1274" t="s">
        <v>776</v>
      </c>
      <c r="F1274" t="s">
        <v>776</v>
      </c>
      <c r="G1274" t="s">
        <v>57</v>
      </c>
      <c r="H1274" t="s">
        <v>23</v>
      </c>
      <c r="I1274" s="1">
        <v>339.54542500000002</v>
      </c>
      <c r="J1274" s="1">
        <v>54</v>
      </c>
      <c r="K1274">
        <v>1271</v>
      </c>
      <c r="L1274" t="s">
        <v>25</v>
      </c>
      <c r="M1274" s="2">
        <f>+Table3[[#This Row],[CHW]]/Table3[[#This Row],[Count of Airbill Number]]</f>
        <v>6.2878782407407412</v>
      </c>
    </row>
    <row r="1275" spans="2:13">
      <c r="B1275" t="s">
        <v>35</v>
      </c>
      <c r="C1275" t="s">
        <v>21</v>
      </c>
      <c r="D1275" t="s">
        <v>22</v>
      </c>
      <c r="E1275" t="s">
        <v>776</v>
      </c>
      <c r="F1275" t="s">
        <v>776</v>
      </c>
      <c r="G1275" t="s">
        <v>37</v>
      </c>
      <c r="H1275" t="s">
        <v>69</v>
      </c>
      <c r="I1275" s="1">
        <v>339.109081</v>
      </c>
      <c r="J1275" s="1">
        <v>25</v>
      </c>
      <c r="K1275">
        <v>1272</v>
      </c>
      <c r="L1275" t="s">
        <v>25</v>
      </c>
      <c r="M1275" s="2">
        <f>+Table3[[#This Row],[CHW]]/Table3[[#This Row],[Count of Airbill Number]]</f>
        <v>13.56436324</v>
      </c>
    </row>
    <row r="1276" spans="2:13">
      <c r="B1276" t="s">
        <v>20</v>
      </c>
      <c r="C1276" t="s">
        <v>21</v>
      </c>
      <c r="D1276" t="s">
        <v>22</v>
      </c>
      <c r="E1276" t="s">
        <v>776</v>
      </c>
      <c r="F1276" t="s">
        <v>776</v>
      </c>
      <c r="G1276" t="s">
        <v>23</v>
      </c>
      <c r="H1276" t="s">
        <v>175</v>
      </c>
      <c r="I1276" s="1">
        <v>339.09089699999998</v>
      </c>
      <c r="J1276" s="1">
        <v>30</v>
      </c>
      <c r="K1276">
        <v>1273</v>
      </c>
      <c r="L1276" t="s">
        <v>25</v>
      </c>
      <c r="M1276" s="2">
        <f>+Table3[[#This Row],[CHW]]/Table3[[#This Row],[Count of Airbill Number]]</f>
        <v>11.3030299</v>
      </c>
    </row>
    <row r="1277" spans="2:13">
      <c r="B1277" t="s">
        <v>28</v>
      </c>
      <c r="C1277" t="s">
        <v>21</v>
      </c>
      <c r="D1277" t="s">
        <v>22</v>
      </c>
      <c r="E1277" t="s">
        <v>778</v>
      </c>
      <c r="F1277" t="s">
        <v>778</v>
      </c>
      <c r="G1277" t="s">
        <v>62</v>
      </c>
      <c r="H1277" t="s">
        <v>124</v>
      </c>
      <c r="I1277" s="1">
        <v>338.790908</v>
      </c>
      <c r="J1277" s="1">
        <v>31</v>
      </c>
      <c r="K1277">
        <v>1274</v>
      </c>
      <c r="L1277" t="s">
        <v>25</v>
      </c>
      <c r="M1277" s="2">
        <f>+Table3[[#This Row],[CHW]]/Table3[[#This Row],[Count of Airbill Number]]</f>
        <v>10.928738967741936</v>
      </c>
    </row>
    <row r="1278" spans="2:13">
      <c r="B1278" t="s">
        <v>35</v>
      </c>
      <c r="C1278" t="s">
        <v>21</v>
      </c>
      <c r="D1278" t="s">
        <v>22</v>
      </c>
      <c r="E1278" t="s">
        <v>777</v>
      </c>
      <c r="F1278" t="s">
        <v>777</v>
      </c>
      <c r="G1278" t="s">
        <v>26</v>
      </c>
      <c r="H1278" t="s">
        <v>162</v>
      </c>
      <c r="I1278" s="1">
        <v>338.40000000000003</v>
      </c>
      <c r="J1278" s="1">
        <v>38</v>
      </c>
      <c r="K1278">
        <v>1275</v>
      </c>
      <c r="L1278" t="s">
        <v>25</v>
      </c>
      <c r="M1278" s="2">
        <f>+Table3[[#This Row],[CHW]]/Table3[[#This Row],[Count of Airbill Number]]</f>
        <v>8.905263157894737</v>
      </c>
    </row>
    <row r="1279" spans="2:13">
      <c r="B1279" t="s">
        <v>20</v>
      </c>
      <c r="C1279" t="s">
        <v>21</v>
      </c>
      <c r="D1279" t="s">
        <v>22</v>
      </c>
      <c r="E1279" t="s">
        <v>776</v>
      </c>
      <c r="F1279" t="s">
        <v>776</v>
      </c>
      <c r="G1279" t="s">
        <v>72</v>
      </c>
      <c r="H1279" t="s">
        <v>100</v>
      </c>
      <c r="I1279" s="1">
        <v>337.27272099999993</v>
      </c>
      <c r="J1279" s="1">
        <v>14</v>
      </c>
      <c r="K1279">
        <v>1276</v>
      </c>
      <c r="L1279" t="s">
        <v>25</v>
      </c>
      <c r="M1279" s="2">
        <f>+Table3[[#This Row],[CHW]]/Table3[[#This Row],[Count of Airbill Number]]</f>
        <v>24.090908642857137</v>
      </c>
    </row>
    <row r="1280" spans="2:13">
      <c r="B1280" t="s">
        <v>20</v>
      </c>
      <c r="C1280" t="s">
        <v>21</v>
      </c>
      <c r="D1280" t="s">
        <v>22</v>
      </c>
      <c r="E1280" t="s">
        <v>776</v>
      </c>
      <c r="F1280" t="s">
        <v>776</v>
      </c>
      <c r="G1280" t="s">
        <v>23</v>
      </c>
      <c r="H1280" t="s">
        <v>195</v>
      </c>
      <c r="I1280" s="1">
        <v>336.818174</v>
      </c>
      <c r="J1280" s="1">
        <v>14</v>
      </c>
      <c r="K1280">
        <v>1277</v>
      </c>
      <c r="L1280" t="s">
        <v>25</v>
      </c>
      <c r="M1280" s="2">
        <f>+Table3[[#This Row],[CHW]]/Table3[[#This Row],[Count of Airbill Number]]</f>
        <v>24.058440999999998</v>
      </c>
    </row>
    <row r="1281" spans="2:13">
      <c r="B1281" t="s">
        <v>35</v>
      </c>
      <c r="C1281" t="s">
        <v>21</v>
      </c>
      <c r="D1281" t="s">
        <v>22</v>
      </c>
      <c r="E1281" t="s">
        <v>776</v>
      </c>
      <c r="F1281" t="s">
        <v>776</v>
      </c>
      <c r="G1281" t="s">
        <v>23</v>
      </c>
      <c r="H1281" t="s">
        <v>39</v>
      </c>
      <c r="I1281" s="1">
        <v>335.90908000000002</v>
      </c>
      <c r="J1281" s="1">
        <v>25</v>
      </c>
      <c r="K1281">
        <v>1278</v>
      </c>
      <c r="L1281" t="s">
        <v>25</v>
      </c>
      <c r="M1281" s="2">
        <f>+Table3[[#This Row],[CHW]]/Table3[[#This Row],[Count of Airbill Number]]</f>
        <v>13.436363200000001</v>
      </c>
    </row>
    <row r="1282" spans="2:13">
      <c r="B1282" t="s">
        <v>28</v>
      </c>
      <c r="C1282" t="s">
        <v>21</v>
      </c>
      <c r="D1282" t="s">
        <v>22</v>
      </c>
      <c r="E1282" t="s">
        <v>776</v>
      </c>
      <c r="F1282" t="s">
        <v>776</v>
      </c>
      <c r="G1282" t="s">
        <v>71</v>
      </c>
      <c r="H1282" t="s">
        <v>66</v>
      </c>
      <c r="I1282" s="1">
        <v>334.790908</v>
      </c>
      <c r="J1282" s="1">
        <v>11</v>
      </c>
      <c r="K1282">
        <v>1279</v>
      </c>
      <c r="L1282" t="s">
        <v>25</v>
      </c>
      <c r="M1282" s="2">
        <f>+Table3[[#This Row],[CHW]]/Table3[[#This Row],[Count of Airbill Number]]</f>
        <v>30.43553709090909</v>
      </c>
    </row>
    <row r="1283" spans="2:13">
      <c r="B1283" t="s">
        <v>20</v>
      </c>
      <c r="C1283" t="s">
        <v>21</v>
      </c>
      <c r="D1283" t="s">
        <v>22</v>
      </c>
      <c r="E1283" t="s">
        <v>776</v>
      </c>
      <c r="F1283" t="s">
        <v>776</v>
      </c>
      <c r="G1283" t="s">
        <v>50</v>
      </c>
      <c r="H1283" t="s">
        <v>47</v>
      </c>
      <c r="I1283" s="1">
        <v>334.54543999999999</v>
      </c>
      <c r="J1283" s="1">
        <v>30</v>
      </c>
      <c r="K1283">
        <v>1280</v>
      </c>
      <c r="L1283" t="s">
        <v>25</v>
      </c>
      <c r="M1283" s="2">
        <f>+Table3[[#This Row],[CHW]]/Table3[[#This Row],[Count of Airbill Number]]</f>
        <v>11.151514666666666</v>
      </c>
    </row>
    <row r="1284" spans="2:13">
      <c r="B1284" t="s">
        <v>35</v>
      </c>
      <c r="C1284" t="s">
        <v>21</v>
      </c>
      <c r="D1284" t="s">
        <v>22</v>
      </c>
      <c r="E1284" t="s">
        <v>776</v>
      </c>
      <c r="F1284" t="s">
        <v>778</v>
      </c>
      <c r="G1284" t="s">
        <v>37</v>
      </c>
      <c r="H1284" t="s">
        <v>99</v>
      </c>
      <c r="I1284" s="1">
        <v>334.42727100000002</v>
      </c>
      <c r="J1284" s="1">
        <v>11</v>
      </c>
      <c r="K1284">
        <v>1281</v>
      </c>
      <c r="L1284" t="s">
        <v>25</v>
      </c>
      <c r="M1284" s="2">
        <f>+Table3[[#This Row],[CHW]]/Table3[[#This Row],[Count of Airbill Number]]</f>
        <v>30.402479181818183</v>
      </c>
    </row>
    <row r="1285" spans="2:13">
      <c r="B1285" t="s">
        <v>28</v>
      </c>
      <c r="C1285" t="s">
        <v>21</v>
      </c>
      <c r="D1285" t="s">
        <v>22</v>
      </c>
      <c r="E1285" t="s">
        <v>778</v>
      </c>
      <c r="F1285" t="s">
        <v>778</v>
      </c>
      <c r="G1285" t="s">
        <v>51</v>
      </c>
      <c r="H1285" t="s">
        <v>155</v>
      </c>
      <c r="I1285" s="1">
        <v>334.163636</v>
      </c>
      <c r="J1285" s="1">
        <v>7</v>
      </c>
      <c r="K1285">
        <v>1282</v>
      </c>
      <c r="L1285" t="s">
        <v>25</v>
      </c>
      <c r="M1285" s="2">
        <f>+Table3[[#This Row],[CHW]]/Table3[[#This Row],[Count of Airbill Number]]</f>
        <v>47.737662285714286</v>
      </c>
    </row>
    <row r="1286" spans="2:13">
      <c r="B1286" t="s">
        <v>20</v>
      </c>
      <c r="C1286" t="s">
        <v>21</v>
      </c>
      <c r="D1286" t="s">
        <v>22</v>
      </c>
      <c r="E1286" t="s">
        <v>778</v>
      </c>
      <c r="F1286" t="s">
        <v>776</v>
      </c>
      <c r="G1286" t="s">
        <v>86</v>
      </c>
      <c r="H1286" t="s">
        <v>39</v>
      </c>
      <c r="I1286" s="1">
        <v>334</v>
      </c>
      <c r="J1286" s="1">
        <v>7</v>
      </c>
      <c r="K1286">
        <v>1283</v>
      </c>
      <c r="L1286" t="s">
        <v>25</v>
      </c>
      <c r="M1286" s="2">
        <f>+Table3[[#This Row],[CHW]]/Table3[[#This Row],[Count of Airbill Number]]</f>
        <v>47.714285714285715</v>
      </c>
    </row>
    <row r="1287" spans="2:13">
      <c r="B1287" t="s">
        <v>20</v>
      </c>
      <c r="C1287" t="s">
        <v>21</v>
      </c>
      <c r="D1287" t="s">
        <v>22</v>
      </c>
      <c r="E1287" t="s">
        <v>776</v>
      </c>
      <c r="F1287" t="s">
        <v>776</v>
      </c>
      <c r="G1287" t="s">
        <v>108</v>
      </c>
      <c r="H1287" t="s">
        <v>69</v>
      </c>
      <c r="I1287" s="1">
        <v>333.18181500000003</v>
      </c>
      <c r="J1287" s="1">
        <v>17</v>
      </c>
      <c r="K1287">
        <v>1284</v>
      </c>
      <c r="L1287" t="s">
        <v>25</v>
      </c>
      <c r="M1287" s="2">
        <f>+Table3[[#This Row],[CHW]]/Table3[[#This Row],[Count of Airbill Number]]</f>
        <v>19.59893029411765</v>
      </c>
    </row>
    <row r="1288" spans="2:13">
      <c r="B1288" t="s">
        <v>20</v>
      </c>
      <c r="C1288" t="s">
        <v>21</v>
      </c>
      <c r="D1288" t="s">
        <v>22</v>
      </c>
      <c r="E1288" t="s">
        <v>776</v>
      </c>
      <c r="F1288" t="s">
        <v>776</v>
      </c>
      <c r="G1288" t="s">
        <v>102</v>
      </c>
      <c r="H1288" t="s">
        <v>166</v>
      </c>
      <c r="I1288" s="1">
        <v>332.45453700000002</v>
      </c>
      <c r="J1288" s="1">
        <v>22</v>
      </c>
      <c r="K1288">
        <v>1285</v>
      </c>
      <c r="L1288" t="s">
        <v>25</v>
      </c>
      <c r="M1288" s="2">
        <f>+Table3[[#This Row],[CHW]]/Table3[[#This Row],[Count of Airbill Number]]</f>
        <v>15.111569863636364</v>
      </c>
    </row>
    <row r="1289" spans="2:13">
      <c r="B1289" t="s">
        <v>35</v>
      </c>
      <c r="C1289" t="s">
        <v>21</v>
      </c>
      <c r="D1289" t="s">
        <v>22</v>
      </c>
      <c r="E1289" t="s">
        <v>776</v>
      </c>
      <c r="F1289" t="s">
        <v>776</v>
      </c>
      <c r="G1289" t="s">
        <v>39</v>
      </c>
      <c r="H1289" t="s">
        <v>32</v>
      </c>
      <c r="I1289" s="1">
        <v>331.40906100000001</v>
      </c>
      <c r="J1289" s="1">
        <v>55</v>
      </c>
      <c r="K1289">
        <v>1286</v>
      </c>
      <c r="L1289" t="s">
        <v>25</v>
      </c>
      <c r="M1289" s="2">
        <f>+Table3[[#This Row],[CHW]]/Table3[[#This Row],[Count of Airbill Number]]</f>
        <v>6.0256192909090913</v>
      </c>
    </row>
    <row r="1290" spans="2:13">
      <c r="B1290" t="s">
        <v>30</v>
      </c>
      <c r="C1290" t="s">
        <v>21</v>
      </c>
      <c r="D1290" t="s">
        <v>22</v>
      </c>
      <c r="E1290" t="s">
        <v>776</v>
      </c>
      <c r="F1290" t="s">
        <v>777</v>
      </c>
      <c r="G1290" t="s">
        <v>37</v>
      </c>
      <c r="H1290" t="s">
        <v>44</v>
      </c>
      <c r="I1290" s="1">
        <v>331.163636</v>
      </c>
      <c r="J1290" s="1">
        <v>11</v>
      </c>
      <c r="K1290">
        <v>1287</v>
      </c>
      <c r="L1290" t="s">
        <v>25</v>
      </c>
      <c r="M1290" s="2">
        <f>+Table3[[#This Row],[CHW]]/Table3[[#This Row],[Count of Airbill Number]]</f>
        <v>30.105785090909091</v>
      </c>
    </row>
    <row r="1291" spans="2:13">
      <c r="B1291" t="s">
        <v>28</v>
      </c>
      <c r="C1291" t="s">
        <v>21</v>
      </c>
      <c r="D1291" t="s">
        <v>36</v>
      </c>
      <c r="E1291" t="s">
        <v>776</v>
      </c>
      <c r="F1291" t="s">
        <v>776</v>
      </c>
      <c r="G1291" t="s">
        <v>33</v>
      </c>
      <c r="H1291" t="s">
        <v>34</v>
      </c>
      <c r="I1291" s="1">
        <v>330.76363600000002</v>
      </c>
      <c r="J1291" s="1">
        <v>13</v>
      </c>
      <c r="K1291">
        <v>1288</v>
      </c>
      <c r="L1291" t="s">
        <v>25</v>
      </c>
      <c r="M1291" s="2">
        <f>+Table3[[#This Row],[CHW]]/Table3[[#This Row],[Count of Airbill Number]]</f>
        <v>25.443356615384616</v>
      </c>
    </row>
    <row r="1292" spans="2:13">
      <c r="B1292" t="s">
        <v>35</v>
      </c>
      <c r="C1292" t="s">
        <v>21</v>
      </c>
      <c r="D1292" t="s">
        <v>22</v>
      </c>
      <c r="E1292" t="s">
        <v>776</v>
      </c>
      <c r="F1292" t="s">
        <v>776</v>
      </c>
      <c r="G1292" t="s">
        <v>23</v>
      </c>
      <c r="H1292" t="s">
        <v>50</v>
      </c>
      <c r="I1292" s="1">
        <v>329.99996500000015</v>
      </c>
      <c r="J1292" s="1">
        <v>72</v>
      </c>
      <c r="K1292">
        <v>1289</v>
      </c>
      <c r="L1292" t="s">
        <v>25</v>
      </c>
      <c r="M1292" s="2">
        <f>+Table3[[#This Row],[CHW]]/Table3[[#This Row],[Count of Airbill Number]]</f>
        <v>4.5833328472222243</v>
      </c>
    </row>
    <row r="1293" spans="2:13">
      <c r="B1293" t="s">
        <v>28</v>
      </c>
      <c r="C1293" t="s">
        <v>21</v>
      </c>
      <c r="D1293" t="s">
        <v>36</v>
      </c>
      <c r="E1293" t="s">
        <v>778</v>
      </c>
      <c r="F1293" t="s">
        <v>778</v>
      </c>
      <c r="G1293" t="s">
        <v>239</v>
      </c>
      <c r="H1293" t="s">
        <v>109</v>
      </c>
      <c r="I1293" s="1">
        <v>329.3</v>
      </c>
      <c r="J1293" s="1">
        <v>7</v>
      </c>
      <c r="K1293">
        <v>1290</v>
      </c>
      <c r="L1293" t="s">
        <v>25</v>
      </c>
      <c r="M1293" s="2">
        <f>+Table3[[#This Row],[CHW]]/Table3[[#This Row],[Count of Airbill Number]]</f>
        <v>47.042857142857144</v>
      </c>
    </row>
    <row r="1294" spans="2:13">
      <c r="B1294" t="s">
        <v>28</v>
      </c>
      <c r="C1294" t="s">
        <v>21</v>
      </c>
      <c r="D1294" t="s">
        <v>22</v>
      </c>
      <c r="E1294" t="s">
        <v>776</v>
      </c>
      <c r="F1294" t="s">
        <v>778</v>
      </c>
      <c r="G1294" t="s">
        <v>66</v>
      </c>
      <c r="H1294" t="s">
        <v>81</v>
      </c>
      <c r="I1294" s="1">
        <v>329.23636199999999</v>
      </c>
      <c r="J1294" s="1">
        <v>6</v>
      </c>
      <c r="K1294">
        <v>1291</v>
      </c>
      <c r="L1294" t="s">
        <v>25</v>
      </c>
      <c r="M1294" s="2">
        <f>+Table3[[#This Row],[CHW]]/Table3[[#This Row],[Count of Airbill Number]]</f>
        <v>54.872726999999998</v>
      </c>
    </row>
    <row r="1295" spans="2:13">
      <c r="B1295" t="s">
        <v>35</v>
      </c>
      <c r="C1295" t="s">
        <v>21</v>
      </c>
      <c r="D1295" t="s">
        <v>22</v>
      </c>
      <c r="E1295" t="s">
        <v>776</v>
      </c>
      <c r="F1295" t="s">
        <v>776</v>
      </c>
      <c r="G1295" t="s">
        <v>72</v>
      </c>
      <c r="H1295" t="s">
        <v>48</v>
      </c>
      <c r="I1295" s="1">
        <v>329.09090700000002</v>
      </c>
      <c r="J1295" s="1">
        <v>5</v>
      </c>
      <c r="K1295">
        <v>1292</v>
      </c>
      <c r="L1295" t="s">
        <v>25</v>
      </c>
      <c r="M1295" s="2">
        <f>+Table3[[#This Row],[CHW]]/Table3[[#This Row],[Count of Airbill Number]]</f>
        <v>65.8181814</v>
      </c>
    </row>
    <row r="1296" spans="2:13">
      <c r="B1296" t="s">
        <v>20</v>
      </c>
      <c r="C1296" t="s">
        <v>21</v>
      </c>
      <c r="D1296" t="s">
        <v>22</v>
      </c>
      <c r="E1296" t="s">
        <v>776</v>
      </c>
      <c r="F1296" t="s">
        <v>776</v>
      </c>
      <c r="G1296" t="s">
        <v>45</v>
      </c>
      <c r="H1296" t="s">
        <v>43</v>
      </c>
      <c r="I1296" s="1">
        <v>329.09086200000024</v>
      </c>
      <c r="J1296" s="1">
        <v>100</v>
      </c>
      <c r="K1296">
        <v>1293</v>
      </c>
      <c r="L1296" t="s">
        <v>25</v>
      </c>
      <c r="M1296" s="2">
        <f>+Table3[[#This Row],[CHW]]/Table3[[#This Row],[Count of Airbill Number]]</f>
        <v>3.2909086200000024</v>
      </c>
    </row>
    <row r="1297" spans="2:13">
      <c r="B1297" t="s">
        <v>20</v>
      </c>
      <c r="C1297" t="s">
        <v>21</v>
      </c>
      <c r="D1297" t="s">
        <v>22</v>
      </c>
      <c r="E1297" t="s">
        <v>776</v>
      </c>
      <c r="F1297" t="s">
        <v>777</v>
      </c>
      <c r="G1297" t="s">
        <v>37</v>
      </c>
      <c r="H1297" t="s">
        <v>44</v>
      </c>
      <c r="I1297" s="1">
        <v>328.90908999999999</v>
      </c>
      <c r="J1297" s="1">
        <v>9</v>
      </c>
      <c r="K1297">
        <v>1294</v>
      </c>
      <c r="L1297" t="s">
        <v>25</v>
      </c>
      <c r="M1297" s="2">
        <f>+Table3[[#This Row],[CHW]]/Table3[[#This Row],[Count of Airbill Number]]</f>
        <v>36.545454444444445</v>
      </c>
    </row>
    <row r="1298" spans="2:13">
      <c r="B1298" t="s">
        <v>28</v>
      </c>
      <c r="C1298" t="s">
        <v>21</v>
      </c>
      <c r="D1298" t="s">
        <v>36</v>
      </c>
      <c r="E1298" t="s">
        <v>778</v>
      </c>
      <c r="F1298" t="s">
        <v>778</v>
      </c>
      <c r="G1298" t="s">
        <v>150</v>
      </c>
      <c r="H1298" t="s">
        <v>109</v>
      </c>
      <c r="I1298" s="1">
        <v>328.72727200000003</v>
      </c>
      <c r="J1298" s="1">
        <v>2</v>
      </c>
      <c r="K1298">
        <v>1295</v>
      </c>
      <c r="L1298" t="s">
        <v>25</v>
      </c>
      <c r="M1298" s="2">
        <f>+Table3[[#This Row],[CHW]]/Table3[[#This Row],[Count of Airbill Number]]</f>
        <v>164.36363600000001</v>
      </c>
    </row>
    <row r="1299" spans="2:13">
      <c r="B1299" t="s">
        <v>28</v>
      </c>
      <c r="C1299" t="s">
        <v>21</v>
      </c>
      <c r="D1299" t="s">
        <v>36</v>
      </c>
      <c r="E1299" t="s">
        <v>777</v>
      </c>
      <c r="F1299" t="s">
        <v>776</v>
      </c>
      <c r="G1299" t="s">
        <v>26</v>
      </c>
      <c r="H1299" t="s">
        <v>211</v>
      </c>
      <c r="I1299" s="1">
        <v>328.5</v>
      </c>
      <c r="J1299" s="1">
        <v>1</v>
      </c>
      <c r="K1299">
        <v>1296</v>
      </c>
      <c r="L1299" t="s">
        <v>25</v>
      </c>
      <c r="M1299" s="2">
        <f>+Table3[[#This Row],[CHW]]/Table3[[#This Row],[Count of Airbill Number]]</f>
        <v>328.5</v>
      </c>
    </row>
    <row r="1300" spans="2:13">
      <c r="B1300" t="s">
        <v>20</v>
      </c>
      <c r="C1300" t="s">
        <v>21</v>
      </c>
      <c r="D1300" t="s">
        <v>22</v>
      </c>
      <c r="E1300" t="s">
        <v>776</v>
      </c>
      <c r="F1300" t="s">
        <v>776</v>
      </c>
      <c r="G1300" t="s">
        <v>45</v>
      </c>
      <c r="H1300" t="s">
        <v>72</v>
      </c>
      <c r="I1300" s="1">
        <v>328.18180899999999</v>
      </c>
      <c r="J1300" s="1">
        <v>20</v>
      </c>
      <c r="K1300">
        <v>1297</v>
      </c>
      <c r="L1300" t="s">
        <v>25</v>
      </c>
      <c r="M1300" s="2">
        <f>+Table3[[#This Row],[CHW]]/Table3[[#This Row],[Count of Airbill Number]]</f>
        <v>16.409090450000001</v>
      </c>
    </row>
    <row r="1301" spans="2:13">
      <c r="B1301" t="s">
        <v>35</v>
      </c>
      <c r="C1301" t="s">
        <v>21</v>
      </c>
      <c r="D1301" t="s">
        <v>22</v>
      </c>
      <c r="E1301" t="s">
        <v>777</v>
      </c>
      <c r="F1301" t="s">
        <v>777</v>
      </c>
      <c r="G1301" t="s">
        <v>38</v>
      </c>
      <c r="H1301" t="s">
        <v>44</v>
      </c>
      <c r="I1301" s="1">
        <v>328.163636</v>
      </c>
      <c r="J1301" s="1">
        <v>4</v>
      </c>
      <c r="K1301">
        <v>1298</v>
      </c>
      <c r="L1301" t="s">
        <v>25</v>
      </c>
      <c r="M1301" s="2">
        <f>+Table3[[#This Row],[CHW]]/Table3[[#This Row],[Count of Airbill Number]]</f>
        <v>82.040908999999999</v>
      </c>
    </row>
    <row r="1302" spans="2:13">
      <c r="B1302" t="s">
        <v>20</v>
      </c>
      <c r="C1302" t="s">
        <v>21</v>
      </c>
      <c r="D1302" t="s">
        <v>22</v>
      </c>
      <c r="E1302" t="s">
        <v>776</v>
      </c>
      <c r="F1302" t="s">
        <v>776</v>
      </c>
      <c r="G1302" t="s">
        <v>87</v>
      </c>
      <c r="H1302" t="s">
        <v>58</v>
      </c>
      <c r="I1302" s="1">
        <v>327.72726099999977</v>
      </c>
      <c r="J1302" s="1">
        <v>29</v>
      </c>
      <c r="K1302">
        <v>1299</v>
      </c>
      <c r="L1302" t="s">
        <v>25</v>
      </c>
      <c r="M1302" s="2">
        <f>+Table3[[#This Row],[CHW]]/Table3[[#This Row],[Count of Airbill Number]]</f>
        <v>11.300940034482752</v>
      </c>
    </row>
    <row r="1303" spans="2:13">
      <c r="B1303" t="s">
        <v>20</v>
      </c>
      <c r="C1303" t="s">
        <v>21</v>
      </c>
      <c r="D1303" t="s">
        <v>36</v>
      </c>
      <c r="E1303" t="s">
        <v>776</v>
      </c>
      <c r="F1303" t="s">
        <v>776</v>
      </c>
      <c r="G1303" t="s">
        <v>45</v>
      </c>
      <c r="H1303" t="s">
        <v>37</v>
      </c>
      <c r="I1303" s="1">
        <v>326.7363630000001</v>
      </c>
      <c r="J1303" s="1">
        <v>15</v>
      </c>
      <c r="K1303">
        <v>1300</v>
      </c>
      <c r="L1303" t="s">
        <v>25</v>
      </c>
      <c r="M1303" s="2">
        <f>+Table3[[#This Row],[CHW]]/Table3[[#This Row],[Count of Airbill Number]]</f>
        <v>21.782424200000005</v>
      </c>
    </row>
    <row r="1304" spans="2:13">
      <c r="B1304" t="s">
        <v>35</v>
      </c>
      <c r="C1304" t="s">
        <v>21</v>
      </c>
      <c r="D1304" t="s">
        <v>22</v>
      </c>
      <c r="E1304" t="s">
        <v>776</v>
      </c>
      <c r="F1304" t="s">
        <v>776</v>
      </c>
      <c r="G1304" t="s">
        <v>45</v>
      </c>
      <c r="H1304" t="s">
        <v>64</v>
      </c>
      <c r="I1304" s="1">
        <v>325.45452800000004</v>
      </c>
      <c r="J1304" s="1">
        <v>39</v>
      </c>
      <c r="K1304">
        <v>1301</v>
      </c>
      <c r="L1304" t="s">
        <v>25</v>
      </c>
      <c r="M1304" s="2">
        <f>+Table3[[#This Row],[CHW]]/Table3[[#This Row],[Count of Airbill Number]]</f>
        <v>8.3449878974358978</v>
      </c>
    </row>
    <row r="1305" spans="2:13">
      <c r="B1305" t="s">
        <v>35</v>
      </c>
      <c r="C1305" t="s">
        <v>21</v>
      </c>
      <c r="D1305" t="s">
        <v>22</v>
      </c>
      <c r="E1305" t="s">
        <v>776</v>
      </c>
      <c r="F1305" t="s">
        <v>776</v>
      </c>
      <c r="G1305" t="s">
        <v>39</v>
      </c>
      <c r="H1305" t="s">
        <v>23</v>
      </c>
      <c r="I1305" s="1">
        <v>325.18180599999999</v>
      </c>
      <c r="J1305" s="1">
        <v>25</v>
      </c>
      <c r="K1305">
        <v>1302</v>
      </c>
      <c r="L1305" t="s">
        <v>25</v>
      </c>
      <c r="M1305" s="2">
        <f>+Table3[[#This Row],[CHW]]/Table3[[#This Row],[Count of Airbill Number]]</f>
        <v>13.007272239999999</v>
      </c>
    </row>
    <row r="1306" spans="2:13">
      <c r="B1306" t="s">
        <v>20</v>
      </c>
      <c r="C1306" t="s">
        <v>21</v>
      </c>
      <c r="D1306" t="s">
        <v>22</v>
      </c>
      <c r="E1306" t="s">
        <v>776</v>
      </c>
      <c r="F1306" t="s">
        <v>776</v>
      </c>
      <c r="G1306" t="s">
        <v>37</v>
      </c>
      <c r="H1306" t="s">
        <v>84</v>
      </c>
      <c r="I1306" s="1">
        <v>324.09089699999993</v>
      </c>
      <c r="J1306" s="1">
        <v>23</v>
      </c>
      <c r="K1306">
        <v>1303</v>
      </c>
      <c r="L1306" t="s">
        <v>25</v>
      </c>
      <c r="M1306" s="2">
        <f>+Table3[[#This Row],[CHW]]/Table3[[#This Row],[Count of Airbill Number]]</f>
        <v>14.090908565217388</v>
      </c>
    </row>
    <row r="1307" spans="2:13">
      <c r="B1307" t="s">
        <v>28</v>
      </c>
      <c r="C1307" t="s">
        <v>21</v>
      </c>
      <c r="D1307" t="s">
        <v>22</v>
      </c>
      <c r="E1307" t="s">
        <v>778</v>
      </c>
      <c r="F1307" t="s">
        <v>778</v>
      </c>
      <c r="G1307" t="s">
        <v>86</v>
      </c>
      <c r="H1307" t="s">
        <v>174</v>
      </c>
      <c r="I1307" s="1">
        <v>323.55454500000002</v>
      </c>
      <c r="J1307" s="1">
        <v>32</v>
      </c>
      <c r="K1307">
        <v>1304</v>
      </c>
      <c r="L1307" t="s">
        <v>25</v>
      </c>
      <c r="M1307" s="2">
        <f>+Table3[[#This Row],[CHW]]/Table3[[#This Row],[Count of Airbill Number]]</f>
        <v>10.111079531250001</v>
      </c>
    </row>
    <row r="1308" spans="2:13">
      <c r="B1308" t="s">
        <v>20</v>
      </c>
      <c r="C1308" t="s">
        <v>21</v>
      </c>
      <c r="D1308" t="s">
        <v>22</v>
      </c>
      <c r="E1308" t="s">
        <v>776</v>
      </c>
      <c r="F1308" t="s">
        <v>776</v>
      </c>
      <c r="G1308" t="s">
        <v>76</v>
      </c>
      <c r="H1308" t="s">
        <v>100</v>
      </c>
      <c r="I1308" s="1">
        <v>323.18181500000003</v>
      </c>
      <c r="J1308" s="1">
        <v>9</v>
      </c>
      <c r="K1308">
        <v>1305</v>
      </c>
      <c r="L1308" t="s">
        <v>25</v>
      </c>
      <c r="M1308" s="2">
        <f>+Table3[[#This Row],[CHW]]/Table3[[#This Row],[Count of Airbill Number]]</f>
        <v>35.909090555555558</v>
      </c>
    </row>
    <row r="1309" spans="2:13">
      <c r="B1309" t="s">
        <v>20</v>
      </c>
      <c r="C1309" t="s">
        <v>21</v>
      </c>
      <c r="D1309" t="s">
        <v>22</v>
      </c>
      <c r="E1309" t="s">
        <v>776</v>
      </c>
      <c r="F1309" t="s">
        <v>776</v>
      </c>
      <c r="G1309" t="s">
        <v>64</v>
      </c>
      <c r="H1309" t="s">
        <v>31</v>
      </c>
      <c r="I1309" s="1">
        <v>323.18181200000004</v>
      </c>
      <c r="J1309" s="1">
        <v>10</v>
      </c>
      <c r="K1309">
        <v>1306</v>
      </c>
      <c r="L1309" t="s">
        <v>25</v>
      </c>
      <c r="M1309" s="2">
        <f>+Table3[[#This Row],[CHW]]/Table3[[#This Row],[Count of Airbill Number]]</f>
        <v>32.318181200000005</v>
      </c>
    </row>
    <row r="1310" spans="2:13">
      <c r="B1310" t="s">
        <v>20</v>
      </c>
      <c r="C1310" t="s">
        <v>21</v>
      </c>
      <c r="D1310" t="s">
        <v>22</v>
      </c>
      <c r="E1310" t="s">
        <v>776</v>
      </c>
      <c r="F1310" t="s">
        <v>776</v>
      </c>
      <c r="G1310" t="s">
        <v>48</v>
      </c>
      <c r="H1310" t="s">
        <v>54</v>
      </c>
      <c r="I1310" s="1">
        <v>322.72727200000003</v>
      </c>
      <c r="J1310" s="1">
        <v>3</v>
      </c>
      <c r="K1310">
        <v>1307</v>
      </c>
      <c r="L1310" t="s">
        <v>25</v>
      </c>
      <c r="M1310" s="2">
        <f>+Table3[[#This Row],[CHW]]/Table3[[#This Row],[Count of Airbill Number]]</f>
        <v>107.57575733333334</v>
      </c>
    </row>
    <row r="1311" spans="2:13">
      <c r="B1311" t="s">
        <v>20</v>
      </c>
      <c r="C1311" t="s">
        <v>21</v>
      </c>
      <c r="D1311" t="s">
        <v>22</v>
      </c>
      <c r="E1311" t="s">
        <v>776</v>
      </c>
      <c r="F1311" t="s">
        <v>776</v>
      </c>
      <c r="G1311" t="s">
        <v>130</v>
      </c>
      <c r="H1311" t="s">
        <v>37</v>
      </c>
      <c r="I1311" s="1">
        <v>322.72726799999998</v>
      </c>
      <c r="J1311" s="1">
        <v>8</v>
      </c>
      <c r="K1311">
        <v>1308</v>
      </c>
      <c r="L1311" t="s">
        <v>25</v>
      </c>
      <c r="M1311" s="2">
        <f>+Table3[[#This Row],[CHW]]/Table3[[#This Row],[Count of Airbill Number]]</f>
        <v>40.340908499999998</v>
      </c>
    </row>
    <row r="1312" spans="2:13">
      <c r="B1312" t="s">
        <v>28</v>
      </c>
      <c r="C1312" t="s">
        <v>21</v>
      </c>
      <c r="D1312" t="s">
        <v>22</v>
      </c>
      <c r="E1312" t="s">
        <v>776</v>
      </c>
      <c r="F1312" t="s">
        <v>776</v>
      </c>
      <c r="G1312" t="s">
        <v>23</v>
      </c>
      <c r="H1312" t="s">
        <v>57</v>
      </c>
      <c r="I1312" s="1">
        <v>322.154538</v>
      </c>
      <c r="J1312" s="1">
        <v>21</v>
      </c>
      <c r="K1312">
        <v>1309</v>
      </c>
      <c r="L1312" t="s">
        <v>25</v>
      </c>
      <c r="M1312" s="2">
        <f>+Table3[[#This Row],[CHW]]/Table3[[#This Row],[Count of Airbill Number]]</f>
        <v>15.340692285714287</v>
      </c>
    </row>
    <row r="1313" spans="2:13">
      <c r="B1313" t="s">
        <v>20</v>
      </c>
      <c r="C1313" t="s">
        <v>21</v>
      </c>
      <c r="D1313" t="s">
        <v>22</v>
      </c>
      <c r="E1313" t="s">
        <v>776</v>
      </c>
      <c r="F1313" t="s">
        <v>776</v>
      </c>
      <c r="G1313" t="s">
        <v>31</v>
      </c>
      <c r="H1313" t="s">
        <v>53</v>
      </c>
      <c r="I1313" s="1">
        <v>321.81817100000001</v>
      </c>
      <c r="J1313" s="1">
        <v>17</v>
      </c>
      <c r="K1313">
        <v>1310</v>
      </c>
      <c r="L1313" t="s">
        <v>25</v>
      </c>
      <c r="M1313" s="2">
        <f>+Table3[[#This Row],[CHW]]/Table3[[#This Row],[Count of Airbill Number]]</f>
        <v>18.930480647058825</v>
      </c>
    </row>
    <row r="1314" spans="2:13">
      <c r="B1314" t="s">
        <v>35</v>
      </c>
      <c r="C1314" t="s">
        <v>21</v>
      </c>
      <c r="D1314" t="s">
        <v>36</v>
      </c>
      <c r="E1314" t="s">
        <v>776</v>
      </c>
      <c r="F1314" t="s">
        <v>777</v>
      </c>
      <c r="G1314" t="s">
        <v>45</v>
      </c>
      <c r="H1314" t="s">
        <v>181</v>
      </c>
      <c r="I1314" s="1">
        <v>321.27272700000003</v>
      </c>
      <c r="J1314" s="1">
        <v>3</v>
      </c>
      <c r="K1314">
        <v>1311</v>
      </c>
      <c r="L1314" t="s">
        <v>25</v>
      </c>
      <c r="M1314" s="2">
        <f>+Table3[[#This Row],[CHW]]/Table3[[#This Row],[Count of Airbill Number]]</f>
        <v>107.09090900000001</v>
      </c>
    </row>
    <row r="1315" spans="2:13">
      <c r="B1315" t="s">
        <v>35</v>
      </c>
      <c r="C1315" t="s">
        <v>21</v>
      </c>
      <c r="D1315" t="s">
        <v>36</v>
      </c>
      <c r="E1315" t="s">
        <v>776</v>
      </c>
      <c r="F1315" t="s">
        <v>776</v>
      </c>
      <c r="G1315" t="s">
        <v>37</v>
      </c>
      <c r="H1315" t="s">
        <v>32</v>
      </c>
      <c r="I1315" s="1">
        <v>321.25454200000001</v>
      </c>
      <c r="J1315" s="1">
        <v>9</v>
      </c>
      <c r="K1315">
        <v>1312</v>
      </c>
      <c r="L1315" t="s">
        <v>25</v>
      </c>
      <c r="M1315" s="2">
        <f>+Table3[[#This Row],[CHW]]/Table3[[#This Row],[Count of Airbill Number]]</f>
        <v>35.694949111111114</v>
      </c>
    </row>
    <row r="1316" spans="2:13">
      <c r="B1316" t="s">
        <v>20</v>
      </c>
      <c r="C1316" t="s">
        <v>21</v>
      </c>
      <c r="D1316" t="s">
        <v>22</v>
      </c>
      <c r="E1316" t="s">
        <v>776</v>
      </c>
      <c r="F1316" t="s">
        <v>776</v>
      </c>
      <c r="G1316" t="s">
        <v>33</v>
      </c>
      <c r="H1316" t="s">
        <v>72</v>
      </c>
      <c r="I1316" s="1">
        <v>319.54544800000008</v>
      </c>
      <c r="J1316" s="1">
        <v>11</v>
      </c>
      <c r="K1316">
        <v>1313</v>
      </c>
      <c r="L1316" t="s">
        <v>25</v>
      </c>
      <c r="M1316" s="2">
        <f>+Table3[[#This Row],[CHW]]/Table3[[#This Row],[Count of Airbill Number]]</f>
        <v>29.049586181818189</v>
      </c>
    </row>
    <row r="1317" spans="2:13">
      <c r="B1317" t="s">
        <v>20</v>
      </c>
      <c r="C1317" t="s">
        <v>21</v>
      </c>
      <c r="D1317" t="s">
        <v>22</v>
      </c>
      <c r="E1317" t="s">
        <v>777</v>
      </c>
      <c r="F1317" t="s">
        <v>777</v>
      </c>
      <c r="G1317" t="s">
        <v>38</v>
      </c>
      <c r="H1317" t="s">
        <v>106</v>
      </c>
      <c r="I1317" s="1">
        <v>319.2</v>
      </c>
      <c r="J1317" s="1">
        <v>2</v>
      </c>
      <c r="K1317">
        <v>1314</v>
      </c>
      <c r="L1317" t="s">
        <v>25</v>
      </c>
      <c r="M1317" s="2">
        <f>+Table3[[#This Row],[CHW]]/Table3[[#This Row],[Count of Airbill Number]]</f>
        <v>159.6</v>
      </c>
    </row>
    <row r="1318" spans="2:13">
      <c r="B1318" t="s">
        <v>20</v>
      </c>
      <c r="C1318" t="s">
        <v>21</v>
      </c>
      <c r="D1318" t="s">
        <v>22</v>
      </c>
      <c r="E1318" t="s">
        <v>777</v>
      </c>
      <c r="F1318" t="s">
        <v>778</v>
      </c>
      <c r="G1318" t="s">
        <v>114</v>
      </c>
      <c r="H1318" t="s">
        <v>260</v>
      </c>
      <c r="I1318" s="1">
        <v>319.2</v>
      </c>
      <c r="J1318" s="1">
        <v>2</v>
      </c>
      <c r="K1318">
        <v>1315</v>
      </c>
      <c r="L1318" t="s">
        <v>25</v>
      </c>
      <c r="M1318" s="2">
        <f>+Table3[[#This Row],[CHW]]/Table3[[#This Row],[Count of Airbill Number]]</f>
        <v>159.6</v>
      </c>
    </row>
    <row r="1319" spans="2:13">
      <c r="B1319" t="s">
        <v>28</v>
      </c>
      <c r="C1319" t="s">
        <v>21</v>
      </c>
      <c r="D1319" t="s">
        <v>22</v>
      </c>
      <c r="E1319" t="s">
        <v>776</v>
      </c>
      <c r="F1319" t="s">
        <v>776</v>
      </c>
      <c r="G1319" t="s">
        <v>37</v>
      </c>
      <c r="H1319" t="s">
        <v>66</v>
      </c>
      <c r="I1319" s="1">
        <v>318.59090599999996</v>
      </c>
      <c r="J1319" s="1">
        <v>13</v>
      </c>
      <c r="K1319">
        <v>1316</v>
      </c>
      <c r="L1319" t="s">
        <v>25</v>
      </c>
      <c r="M1319" s="2">
        <f>+Table3[[#This Row],[CHW]]/Table3[[#This Row],[Count of Airbill Number]]</f>
        <v>24.506992769230767</v>
      </c>
    </row>
    <row r="1320" spans="2:13">
      <c r="B1320" t="s">
        <v>30</v>
      </c>
      <c r="C1320" t="s">
        <v>21</v>
      </c>
      <c r="D1320" t="s">
        <v>139</v>
      </c>
      <c r="E1320" t="s">
        <v>776</v>
      </c>
      <c r="F1320" t="s">
        <v>776</v>
      </c>
      <c r="G1320" t="s">
        <v>74</v>
      </c>
      <c r="H1320" t="s">
        <v>466</v>
      </c>
      <c r="I1320" s="1">
        <v>318.18181800000002</v>
      </c>
      <c r="J1320" s="1">
        <v>1</v>
      </c>
      <c r="K1320">
        <v>1317</v>
      </c>
      <c r="L1320" t="s">
        <v>25</v>
      </c>
      <c r="M1320" s="2">
        <f>+Table3[[#This Row],[CHW]]/Table3[[#This Row],[Count of Airbill Number]]</f>
        <v>318.18181800000002</v>
      </c>
    </row>
    <row r="1321" spans="2:13">
      <c r="B1321" t="s">
        <v>35</v>
      </c>
      <c r="C1321" t="s">
        <v>21</v>
      </c>
      <c r="D1321" t="s">
        <v>22</v>
      </c>
      <c r="E1321" t="s">
        <v>776</v>
      </c>
      <c r="F1321" t="s">
        <v>776</v>
      </c>
      <c r="G1321" t="s">
        <v>37</v>
      </c>
      <c r="H1321" t="s">
        <v>33</v>
      </c>
      <c r="I1321" s="1">
        <v>318.18181200000004</v>
      </c>
      <c r="J1321" s="1">
        <v>12</v>
      </c>
      <c r="K1321">
        <v>1318</v>
      </c>
      <c r="L1321" t="s">
        <v>25</v>
      </c>
      <c r="M1321" s="2">
        <f>+Table3[[#This Row],[CHW]]/Table3[[#This Row],[Count of Airbill Number]]</f>
        <v>26.515151000000003</v>
      </c>
    </row>
    <row r="1322" spans="2:13">
      <c r="B1322" t="s">
        <v>20</v>
      </c>
      <c r="C1322" t="s">
        <v>21</v>
      </c>
      <c r="D1322" t="s">
        <v>22</v>
      </c>
      <c r="E1322" t="s">
        <v>778</v>
      </c>
      <c r="F1322" t="s">
        <v>776</v>
      </c>
      <c r="G1322" t="s">
        <v>255</v>
      </c>
      <c r="H1322" t="s">
        <v>47</v>
      </c>
      <c r="I1322" s="1">
        <v>317.72726899999998</v>
      </c>
      <c r="J1322" s="1">
        <v>9</v>
      </c>
      <c r="K1322">
        <v>1319</v>
      </c>
      <c r="L1322" t="s">
        <v>25</v>
      </c>
      <c r="M1322" s="2">
        <f>+Table3[[#This Row],[CHW]]/Table3[[#This Row],[Count of Airbill Number]]</f>
        <v>35.303029888888886</v>
      </c>
    </row>
    <row r="1323" spans="2:13">
      <c r="B1323" t="s">
        <v>35</v>
      </c>
      <c r="C1323" t="s">
        <v>21</v>
      </c>
      <c r="D1323" t="s">
        <v>22</v>
      </c>
      <c r="E1323" t="s">
        <v>776</v>
      </c>
      <c r="F1323" t="s">
        <v>776</v>
      </c>
      <c r="G1323" t="s">
        <v>37</v>
      </c>
      <c r="H1323" t="s">
        <v>59</v>
      </c>
      <c r="I1323" s="1">
        <v>317.72725800000001</v>
      </c>
      <c r="J1323" s="1">
        <v>30</v>
      </c>
      <c r="K1323">
        <v>1320</v>
      </c>
      <c r="L1323" t="s">
        <v>25</v>
      </c>
      <c r="M1323" s="2">
        <f>+Table3[[#This Row],[CHW]]/Table3[[#This Row],[Count of Airbill Number]]</f>
        <v>10.590908600000001</v>
      </c>
    </row>
    <row r="1324" spans="2:13">
      <c r="B1324" t="s">
        <v>20</v>
      </c>
      <c r="C1324" t="s">
        <v>21</v>
      </c>
      <c r="D1324" t="s">
        <v>22</v>
      </c>
      <c r="E1324" t="s">
        <v>776</v>
      </c>
      <c r="F1324" t="s">
        <v>776</v>
      </c>
      <c r="G1324" t="s">
        <v>48</v>
      </c>
      <c r="H1324" t="s">
        <v>57</v>
      </c>
      <c r="I1324" s="1">
        <v>317.49996399999992</v>
      </c>
      <c r="J1324" s="1">
        <v>73</v>
      </c>
      <c r="K1324">
        <v>1321</v>
      </c>
      <c r="L1324" t="s">
        <v>25</v>
      </c>
      <c r="M1324" s="2">
        <f>+Table3[[#This Row],[CHW]]/Table3[[#This Row],[Count of Airbill Number]]</f>
        <v>4.3493145753424649</v>
      </c>
    </row>
    <row r="1325" spans="2:13">
      <c r="B1325" t="s">
        <v>30</v>
      </c>
      <c r="C1325" t="s">
        <v>21</v>
      </c>
      <c r="D1325" t="s">
        <v>22</v>
      </c>
      <c r="E1325" t="s">
        <v>776</v>
      </c>
      <c r="F1325" t="s">
        <v>776</v>
      </c>
      <c r="G1325" t="s">
        <v>31</v>
      </c>
      <c r="H1325" t="s">
        <v>67</v>
      </c>
      <c r="I1325" s="1">
        <v>317.18179499999997</v>
      </c>
      <c r="J1325" s="1">
        <v>47</v>
      </c>
      <c r="K1325">
        <v>1322</v>
      </c>
      <c r="L1325" t="s">
        <v>25</v>
      </c>
      <c r="M1325" s="2">
        <f>+Table3[[#This Row],[CHW]]/Table3[[#This Row],[Count of Airbill Number]]</f>
        <v>6.7485488297872331</v>
      </c>
    </row>
    <row r="1326" spans="2:13">
      <c r="B1326" t="s">
        <v>28</v>
      </c>
      <c r="C1326" t="s">
        <v>21</v>
      </c>
      <c r="D1326" t="s">
        <v>22</v>
      </c>
      <c r="E1326" t="s">
        <v>776</v>
      </c>
      <c r="F1326" t="s">
        <v>776</v>
      </c>
      <c r="G1326" t="s">
        <v>47</v>
      </c>
      <c r="H1326" t="s">
        <v>37</v>
      </c>
      <c r="I1326" s="1">
        <v>317.09090699999996</v>
      </c>
      <c r="J1326" s="1">
        <v>5</v>
      </c>
      <c r="K1326">
        <v>1323</v>
      </c>
      <c r="L1326" t="s">
        <v>25</v>
      </c>
      <c r="M1326" s="2">
        <f>+Table3[[#This Row],[CHW]]/Table3[[#This Row],[Count of Airbill Number]]</f>
        <v>63.418181399999995</v>
      </c>
    </row>
    <row r="1327" spans="2:13">
      <c r="B1327" t="s">
        <v>20</v>
      </c>
      <c r="C1327" t="s">
        <v>21</v>
      </c>
      <c r="D1327" t="s">
        <v>22</v>
      </c>
      <c r="E1327" t="s">
        <v>776</v>
      </c>
      <c r="F1327" t="s">
        <v>776</v>
      </c>
      <c r="G1327" t="s">
        <v>33</v>
      </c>
      <c r="H1327" t="s">
        <v>49</v>
      </c>
      <c r="I1327" s="1">
        <v>317.05453599999998</v>
      </c>
      <c r="J1327" s="1">
        <v>24</v>
      </c>
      <c r="K1327">
        <v>1324</v>
      </c>
      <c r="L1327" t="s">
        <v>25</v>
      </c>
      <c r="M1327" s="2">
        <f>+Table3[[#This Row],[CHW]]/Table3[[#This Row],[Count of Airbill Number]]</f>
        <v>13.210605666666666</v>
      </c>
    </row>
    <row r="1328" spans="2:13">
      <c r="B1328" t="s">
        <v>35</v>
      </c>
      <c r="C1328" t="s">
        <v>21</v>
      </c>
      <c r="D1328" t="s">
        <v>36</v>
      </c>
      <c r="E1328" t="s">
        <v>778</v>
      </c>
      <c r="F1328" t="s">
        <v>776</v>
      </c>
      <c r="G1328" t="s">
        <v>86</v>
      </c>
      <c r="H1328" t="s">
        <v>37</v>
      </c>
      <c r="I1328" s="1">
        <v>315.60000000000002</v>
      </c>
      <c r="J1328" s="1">
        <v>4</v>
      </c>
      <c r="K1328">
        <v>1325</v>
      </c>
      <c r="L1328" t="s">
        <v>25</v>
      </c>
      <c r="M1328" s="2">
        <f>+Table3[[#This Row],[CHW]]/Table3[[#This Row],[Count of Airbill Number]]</f>
        <v>78.900000000000006</v>
      </c>
    </row>
    <row r="1329" spans="2:13">
      <c r="B1329" t="s">
        <v>28</v>
      </c>
      <c r="C1329" t="s">
        <v>21</v>
      </c>
      <c r="D1329" t="s">
        <v>22</v>
      </c>
      <c r="E1329" t="s">
        <v>778</v>
      </c>
      <c r="F1329" t="s">
        <v>777</v>
      </c>
      <c r="G1329" t="s">
        <v>51</v>
      </c>
      <c r="H1329" t="s">
        <v>162</v>
      </c>
      <c r="I1329" s="1">
        <v>315.5</v>
      </c>
      <c r="J1329" s="1">
        <v>4</v>
      </c>
      <c r="K1329">
        <v>1326</v>
      </c>
      <c r="L1329" t="s">
        <v>25</v>
      </c>
      <c r="M1329" s="2">
        <f>+Table3[[#This Row],[CHW]]/Table3[[#This Row],[Count of Airbill Number]]</f>
        <v>78.875</v>
      </c>
    </row>
    <row r="1330" spans="2:13">
      <c r="B1330" t="s">
        <v>35</v>
      </c>
      <c r="C1330" t="s">
        <v>21</v>
      </c>
      <c r="D1330" t="s">
        <v>22</v>
      </c>
      <c r="E1330" t="s">
        <v>776</v>
      </c>
      <c r="F1330" t="s">
        <v>776</v>
      </c>
      <c r="G1330" t="s">
        <v>23</v>
      </c>
      <c r="H1330" t="s">
        <v>89</v>
      </c>
      <c r="I1330" s="1">
        <v>315.45452400000005</v>
      </c>
      <c r="J1330" s="1">
        <v>44</v>
      </c>
      <c r="K1330">
        <v>1327</v>
      </c>
      <c r="L1330" t="s">
        <v>25</v>
      </c>
      <c r="M1330" s="2">
        <f>+Table3[[#This Row],[CHW]]/Table3[[#This Row],[Count of Airbill Number]]</f>
        <v>7.1694210000000007</v>
      </c>
    </row>
    <row r="1331" spans="2:13">
      <c r="B1331" t="s">
        <v>35</v>
      </c>
      <c r="C1331" t="s">
        <v>21</v>
      </c>
      <c r="D1331" t="s">
        <v>22</v>
      </c>
      <c r="E1331" t="s">
        <v>776</v>
      </c>
      <c r="F1331" t="s">
        <v>778</v>
      </c>
      <c r="G1331" t="s">
        <v>31</v>
      </c>
      <c r="H1331" t="s">
        <v>86</v>
      </c>
      <c r="I1331" s="1">
        <v>315.27272000000005</v>
      </c>
      <c r="J1331" s="1">
        <v>45</v>
      </c>
      <c r="K1331">
        <v>1328</v>
      </c>
      <c r="L1331" t="s">
        <v>25</v>
      </c>
      <c r="M1331" s="2">
        <f>+Table3[[#This Row],[CHW]]/Table3[[#This Row],[Count of Airbill Number]]</f>
        <v>7.0060604444444454</v>
      </c>
    </row>
    <row r="1332" spans="2:13">
      <c r="B1332" t="s">
        <v>20</v>
      </c>
      <c r="C1332" t="s">
        <v>21</v>
      </c>
      <c r="D1332" t="s">
        <v>22</v>
      </c>
      <c r="E1332" t="s">
        <v>776</v>
      </c>
      <c r="F1332" t="s">
        <v>776</v>
      </c>
      <c r="G1332" t="s">
        <v>37</v>
      </c>
      <c r="H1332" t="s">
        <v>67</v>
      </c>
      <c r="I1332" s="1">
        <v>314.54089800000008</v>
      </c>
      <c r="J1332" s="1">
        <v>22</v>
      </c>
      <c r="K1332">
        <v>1329</v>
      </c>
      <c r="L1332" t="s">
        <v>25</v>
      </c>
      <c r="M1332" s="2">
        <f>+Table3[[#This Row],[CHW]]/Table3[[#This Row],[Count of Airbill Number]]</f>
        <v>14.29731354545455</v>
      </c>
    </row>
    <row r="1333" spans="2:13">
      <c r="B1333" t="s">
        <v>20</v>
      </c>
      <c r="C1333" t="s">
        <v>21</v>
      </c>
      <c r="D1333" t="s">
        <v>22</v>
      </c>
      <c r="E1333" t="s">
        <v>776</v>
      </c>
      <c r="F1333" t="s">
        <v>776</v>
      </c>
      <c r="G1333" t="s">
        <v>63</v>
      </c>
      <c r="H1333" t="s">
        <v>43</v>
      </c>
      <c r="I1333" s="1">
        <v>314.0908679999996</v>
      </c>
      <c r="J1333" s="1">
        <v>93</v>
      </c>
      <c r="K1333">
        <v>1330</v>
      </c>
      <c r="L1333" t="s">
        <v>25</v>
      </c>
      <c r="M1333" s="2">
        <f>+Table3[[#This Row],[CHW]]/Table3[[#This Row],[Count of Airbill Number]]</f>
        <v>3.3773211612903182</v>
      </c>
    </row>
    <row r="1334" spans="2:13">
      <c r="B1334" t="s">
        <v>20</v>
      </c>
      <c r="C1334" t="s">
        <v>21</v>
      </c>
      <c r="D1334" t="s">
        <v>22</v>
      </c>
      <c r="E1334" t="s">
        <v>776</v>
      </c>
      <c r="F1334" t="s">
        <v>776</v>
      </c>
      <c r="G1334" t="s">
        <v>39</v>
      </c>
      <c r="H1334" t="s">
        <v>59</v>
      </c>
      <c r="I1334" s="1">
        <v>312.76363000000003</v>
      </c>
      <c r="J1334" s="1">
        <v>22</v>
      </c>
      <c r="K1334">
        <v>1331</v>
      </c>
      <c r="L1334" t="s">
        <v>25</v>
      </c>
      <c r="M1334" s="2">
        <f>+Table3[[#This Row],[CHW]]/Table3[[#This Row],[Count of Airbill Number]]</f>
        <v>14.216528636363638</v>
      </c>
    </row>
    <row r="1335" spans="2:13">
      <c r="B1335" t="s">
        <v>20</v>
      </c>
      <c r="C1335" t="s">
        <v>21</v>
      </c>
      <c r="D1335" t="s">
        <v>22</v>
      </c>
      <c r="E1335" t="s">
        <v>776</v>
      </c>
      <c r="F1335" t="s">
        <v>776</v>
      </c>
      <c r="G1335" t="s">
        <v>23</v>
      </c>
      <c r="H1335" t="s">
        <v>126</v>
      </c>
      <c r="I1335" s="1">
        <v>312.72726599999999</v>
      </c>
      <c r="J1335" s="1">
        <v>17</v>
      </c>
      <c r="K1335">
        <v>1332</v>
      </c>
      <c r="L1335" t="s">
        <v>25</v>
      </c>
      <c r="M1335" s="2">
        <f>+Table3[[#This Row],[CHW]]/Table3[[#This Row],[Count of Airbill Number]]</f>
        <v>18.395721529411762</v>
      </c>
    </row>
    <row r="1336" spans="2:13">
      <c r="B1336" t="s">
        <v>30</v>
      </c>
      <c r="C1336" t="s">
        <v>21</v>
      </c>
      <c r="D1336" t="s">
        <v>22</v>
      </c>
      <c r="E1336" t="s">
        <v>776</v>
      </c>
      <c r="F1336" t="s">
        <v>776</v>
      </c>
      <c r="G1336" t="s">
        <v>39</v>
      </c>
      <c r="H1336" t="s">
        <v>107</v>
      </c>
      <c r="I1336" s="1">
        <v>311.81816399999957</v>
      </c>
      <c r="J1336" s="1">
        <v>49</v>
      </c>
      <c r="K1336">
        <v>1333</v>
      </c>
      <c r="L1336" t="s">
        <v>25</v>
      </c>
      <c r="M1336" s="2">
        <f>+Table3[[#This Row],[CHW]]/Table3[[#This Row],[Count of Airbill Number]]</f>
        <v>6.3636359999999916</v>
      </c>
    </row>
    <row r="1337" spans="2:13">
      <c r="B1337" t="s">
        <v>35</v>
      </c>
      <c r="C1337" t="s">
        <v>21</v>
      </c>
      <c r="D1337" t="s">
        <v>22</v>
      </c>
      <c r="E1337" t="s">
        <v>776</v>
      </c>
      <c r="F1337" t="s">
        <v>776</v>
      </c>
      <c r="G1337" t="s">
        <v>37</v>
      </c>
      <c r="H1337" t="s">
        <v>93</v>
      </c>
      <c r="I1337" s="1">
        <v>310.90906900000004</v>
      </c>
      <c r="J1337" s="1">
        <v>49</v>
      </c>
      <c r="K1337">
        <v>1334</v>
      </c>
      <c r="L1337" t="s">
        <v>25</v>
      </c>
      <c r="M1337" s="2">
        <f>+Table3[[#This Row],[CHW]]/Table3[[#This Row],[Count of Airbill Number]]</f>
        <v>6.345083040816327</v>
      </c>
    </row>
    <row r="1338" spans="2:13">
      <c r="B1338" t="s">
        <v>35</v>
      </c>
      <c r="C1338" t="s">
        <v>21</v>
      </c>
      <c r="D1338" t="s">
        <v>22</v>
      </c>
      <c r="E1338" t="s">
        <v>776</v>
      </c>
      <c r="F1338" t="s">
        <v>776</v>
      </c>
      <c r="G1338" t="s">
        <v>111</v>
      </c>
      <c r="H1338" t="s">
        <v>76</v>
      </c>
      <c r="I1338" s="1">
        <v>310.454542</v>
      </c>
      <c r="J1338" s="1">
        <v>10</v>
      </c>
      <c r="K1338">
        <v>1335</v>
      </c>
      <c r="L1338" t="s">
        <v>25</v>
      </c>
      <c r="M1338" s="2">
        <f>+Table3[[#This Row],[CHW]]/Table3[[#This Row],[Count of Airbill Number]]</f>
        <v>31.045454200000002</v>
      </c>
    </row>
    <row r="1339" spans="2:13">
      <c r="B1339" t="s">
        <v>35</v>
      </c>
      <c r="C1339" t="s">
        <v>21</v>
      </c>
      <c r="D1339" t="s">
        <v>22</v>
      </c>
      <c r="E1339" t="s">
        <v>776</v>
      </c>
      <c r="F1339" t="s">
        <v>776</v>
      </c>
      <c r="G1339" t="s">
        <v>31</v>
      </c>
      <c r="H1339" t="s">
        <v>71</v>
      </c>
      <c r="I1339" s="1">
        <v>310.45453800000001</v>
      </c>
      <c r="J1339" s="1">
        <v>12</v>
      </c>
      <c r="K1339">
        <v>1336</v>
      </c>
      <c r="L1339" t="s">
        <v>25</v>
      </c>
      <c r="M1339" s="2">
        <f>+Table3[[#This Row],[CHW]]/Table3[[#This Row],[Count of Airbill Number]]</f>
        <v>25.871211500000001</v>
      </c>
    </row>
    <row r="1340" spans="2:13">
      <c r="B1340" t="s">
        <v>20</v>
      </c>
      <c r="C1340" t="s">
        <v>21</v>
      </c>
      <c r="D1340" t="s">
        <v>22</v>
      </c>
      <c r="E1340" t="s">
        <v>776</v>
      </c>
      <c r="F1340" t="s">
        <v>776</v>
      </c>
      <c r="G1340" t="s">
        <v>71</v>
      </c>
      <c r="H1340" t="s">
        <v>147</v>
      </c>
      <c r="I1340" s="1">
        <v>310.45453399999997</v>
      </c>
      <c r="J1340" s="1">
        <v>23</v>
      </c>
      <c r="K1340">
        <v>1337</v>
      </c>
      <c r="L1340" t="s">
        <v>25</v>
      </c>
      <c r="M1340" s="2">
        <f>+Table3[[#This Row],[CHW]]/Table3[[#This Row],[Count of Airbill Number]]</f>
        <v>13.498023217391303</v>
      </c>
    </row>
    <row r="1341" spans="2:13">
      <c r="B1341" t="s">
        <v>28</v>
      </c>
      <c r="C1341" t="s">
        <v>21</v>
      </c>
      <c r="D1341" t="s">
        <v>36</v>
      </c>
      <c r="E1341" t="s">
        <v>778</v>
      </c>
      <c r="F1341" t="s">
        <v>776</v>
      </c>
      <c r="G1341" t="s">
        <v>51</v>
      </c>
      <c r="H1341" t="s">
        <v>85</v>
      </c>
      <c r="I1341" s="1">
        <v>309.09090900000001</v>
      </c>
      <c r="J1341" s="1">
        <v>1</v>
      </c>
      <c r="K1341">
        <v>1338</v>
      </c>
      <c r="L1341" t="s">
        <v>25</v>
      </c>
      <c r="M1341" s="2">
        <f>+Table3[[#This Row],[CHW]]/Table3[[#This Row],[Count of Airbill Number]]</f>
        <v>309.09090900000001</v>
      </c>
    </row>
    <row r="1342" spans="2:13">
      <c r="B1342" t="s">
        <v>20</v>
      </c>
      <c r="C1342" t="s">
        <v>21</v>
      </c>
      <c r="D1342" t="s">
        <v>22</v>
      </c>
      <c r="E1342" t="s">
        <v>776</v>
      </c>
      <c r="F1342" t="s">
        <v>776</v>
      </c>
      <c r="G1342" t="s">
        <v>47</v>
      </c>
      <c r="H1342" t="s">
        <v>43</v>
      </c>
      <c r="I1342" s="1">
        <v>309.09087799999975</v>
      </c>
      <c r="J1342" s="1">
        <v>68</v>
      </c>
      <c r="K1342">
        <v>1339</v>
      </c>
      <c r="L1342" t="s">
        <v>25</v>
      </c>
      <c r="M1342" s="2">
        <f>+Table3[[#This Row],[CHW]]/Table3[[#This Row],[Count of Airbill Number]]</f>
        <v>4.5454540882352905</v>
      </c>
    </row>
    <row r="1343" spans="2:13">
      <c r="B1343" t="s">
        <v>28</v>
      </c>
      <c r="C1343" t="s">
        <v>21</v>
      </c>
      <c r="D1343" t="s">
        <v>22</v>
      </c>
      <c r="E1343" t="s">
        <v>776</v>
      </c>
      <c r="F1343" t="s">
        <v>776</v>
      </c>
      <c r="G1343" t="s">
        <v>23</v>
      </c>
      <c r="H1343" t="s">
        <v>24</v>
      </c>
      <c r="I1343" s="1">
        <v>308.63635199999999</v>
      </c>
      <c r="J1343" s="1">
        <v>27</v>
      </c>
      <c r="K1343">
        <v>1340</v>
      </c>
      <c r="L1343" t="s">
        <v>25</v>
      </c>
      <c r="M1343" s="2">
        <f>+Table3[[#This Row],[CHW]]/Table3[[#This Row],[Count of Airbill Number]]</f>
        <v>11.430975999999999</v>
      </c>
    </row>
    <row r="1344" spans="2:13">
      <c r="B1344" t="s">
        <v>20</v>
      </c>
      <c r="C1344" t="s">
        <v>21</v>
      </c>
      <c r="D1344" t="s">
        <v>22</v>
      </c>
      <c r="E1344" t="s">
        <v>776</v>
      </c>
      <c r="F1344" t="s">
        <v>776</v>
      </c>
      <c r="G1344" t="s">
        <v>33</v>
      </c>
      <c r="H1344" t="s">
        <v>24</v>
      </c>
      <c r="I1344" s="1">
        <v>308.63626700000015</v>
      </c>
      <c r="J1344" s="1">
        <v>120</v>
      </c>
      <c r="K1344">
        <v>1341</v>
      </c>
      <c r="L1344" t="s">
        <v>25</v>
      </c>
      <c r="M1344" s="2">
        <f>+Table3[[#This Row],[CHW]]/Table3[[#This Row],[Count of Airbill Number]]</f>
        <v>2.5719688916666681</v>
      </c>
    </row>
    <row r="1345" spans="2:13">
      <c r="B1345" t="s">
        <v>20</v>
      </c>
      <c r="C1345" t="s">
        <v>21</v>
      </c>
      <c r="D1345" t="s">
        <v>36</v>
      </c>
      <c r="E1345" t="s">
        <v>776</v>
      </c>
      <c r="F1345" t="s">
        <v>776</v>
      </c>
      <c r="G1345" t="s">
        <v>57</v>
      </c>
      <c r="H1345" t="s">
        <v>37</v>
      </c>
      <c r="I1345" s="1">
        <v>308.39999999999998</v>
      </c>
      <c r="J1345" s="1">
        <v>3</v>
      </c>
      <c r="K1345">
        <v>1342</v>
      </c>
      <c r="L1345" t="s">
        <v>25</v>
      </c>
      <c r="M1345" s="2">
        <f>+Table3[[#This Row],[CHW]]/Table3[[#This Row],[Count of Airbill Number]]</f>
        <v>102.8</v>
      </c>
    </row>
    <row r="1346" spans="2:13">
      <c r="B1346" t="s">
        <v>35</v>
      </c>
      <c r="C1346" t="s">
        <v>21</v>
      </c>
      <c r="D1346" t="s">
        <v>22</v>
      </c>
      <c r="E1346" t="s">
        <v>776</v>
      </c>
      <c r="F1346" t="s">
        <v>776</v>
      </c>
      <c r="G1346" t="s">
        <v>37</v>
      </c>
      <c r="H1346" t="s">
        <v>31</v>
      </c>
      <c r="I1346" s="1">
        <v>306.81817200000006</v>
      </c>
      <c r="J1346" s="1">
        <v>21</v>
      </c>
      <c r="K1346">
        <v>1343</v>
      </c>
      <c r="L1346" t="s">
        <v>25</v>
      </c>
      <c r="M1346" s="2">
        <f>+Table3[[#This Row],[CHW]]/Table3[[#This Row],[Count of Airbill Number]]</f>
        <v>14.610389142857146</v>
      </c>
    </row>
    <row r="1347" spans="2:13">
      <c r="B1347" t="s">
        <v>35</v>
      </c>
      <c r="C1347" t="s">
        <v>21</v>
      </c>
      <c r="D1347" t="s">
        <v>22</v>
      </c>
      <c r="E1347" t="s">
        <v>776</v>
      </c>
      <c r="F1347" t="s">
        <v>776</v>
      </c>
      <c r="G1347" t="s">
        <v>45</v>
      </c>
      <c r="H1347" t="s">
        <v>85</v>
      </c>
      <c r="I1347" s="1">
        <v>306.36361999999997</v>
      </c>
      <c r="J1347" s="1">
        <v>38</v>
      </c>
      <c r="K1347">
        <v>1344</v>
      </c>
      <c r="L1347" t="s">
        <v>25</v>
      </c>
      <c r="M1347" s="2">
        <f>+Table3[[#This Row],[CHW]]/Table3[[#This Row],[Count of Airbill Number]]</f>
        <v>8.0622005263157881</v>
      </c>
    </row>
    <row r="1348" spans="2:13">
      <c r="B1348" t="s">
        <v>35</v>
      </c>
      <c r="C1348" t="s">
        <v>21</v>
      </c>
      <c r="D1348" t="s">
        <v>22</v>
      </c>
      <c r="E1348" t="s">
        <v>776</v>
      </c>
      <c r="F1348" t="s">
        <v>776</v>
      </c>
      <c r="G1348" t="s">
        <v>80</v>
      </c>
      <c r="H1348" t="s">
        <v>49</v>
      </c>
      <c r="I1348" s="1">
        <v>306.21818100000002</v>
      </c>
      <c r="J1348" s="1">
        <v>7</v>
      </c>
      <c r="K1348">
        <v>1345</v>
      </c>
      <c r="L1348" t="s">
        <v>25</v>
      </c>
      <c r="M1348" s="2">
        <f>+Table3[[#This Row],[CHW]]/Table3[[#This Row],[Count of Airbill Number]]</f>
        <v>43.745454428571428</v>
      </c>
    </row>
    <row r="1349" spans="2:13">
      <c r="B1349" t="s">
        <v>28</v>
      </c>
      <c r="C1349" t="s">
        <v>21</v>
      </c>
      <c r="D1349" t="s">
        <v>36</v>
      </c>
      <c r="E1349" t="s">
        <v>778</v>
      </c>
      <c r="F1349" t="s">
        <v>778</v>
      </c>
      <c r="G1349" t="s">
        <v>81</v>
      </c>
      <c r="H1349" t="s">
        <v>285</v>
      </c>
      <c r="I1349" s="1">
        <v>305.8</v>
      </c>
      <c r="J1349" s="1">
        <v>6</v>
      </c>
      <c r="K1349">
        <v>1346</v>
      </c>
      <c r="L1349" t="s">
        <v>25</v>
      </c>
      <c r="M1349" s="2">
        <f>+Table3[[#This Row],[CHW]]/Table3[[#This Row],[Count of Airbill Number]]</f>
        <v>50.966666666666669</v>
      </c>
    </row>
    <row r="1350" spans="2:13">
      <c r="B1350" t="s">
        <v>28</v>
      </c>
      <c r="C1350" t="s">
        <v>21</v>
      </c>
      <c r="D1350" t="s">
        <v>36</v>
      </c>
      <c r="E1350" t="s">
        <v>778</v>
      </c>
      <c r="F1350" t="s">
        <v>776</v>
      </c>
      <c r="G1350" t="s">
        <v>150</v>
      </c>
      <c r="H1350" t="s">
        <v>116</v>
      </c>
      <c r="I1350" s="1">
        <v>305.5</v>
      </c>
      <c r="J1350" s="1">
        <v>2</v>
      </c>
      <c r="K1350">
        <v>1347</v>
      </c>
      <c r="L1350" t="s">
        <v>25</v>
      </c>
      <c r="M1350" s="2">
        <f>+Table3[[#This Row],[CHW]]/Table3[[#This Row],[Count of Airbill Number]]</f>
        <v>152.75</v>
      </c>
    </row>
    <row r="1351" spans="2:13">
      <c r="B1351" t="s">
        <v>20</v>
      </c>
      <c r="C1351" t="s">
        <v>21</v>
      </c>
      <c r="D1351" t="s">
        <v>22</v>
      </c>
      <c r="E1351" t="s">
        <v>778</v>
      </c>
      <c r="F1351" t="s">
        <v>776</v>
      </c>
      <c r="G1351" t="s">
        <v>113</v>
      </c>
      <c r="H1351" t="s">
        <v>122</v>
      </c>
      <c r="I1351" s="1">
        <v>305</v>
      </c>
      <c r="J1351" s="1">
        <v>3</v>
      </c>
      <c r="K1351">
        <v>1348</v>
      </c>
      <c r="L1351" t="s">
        <v>25</v>
      </c>
      <c r="M1351" s="2">
        <f>+Table3[[#This Row],[CHW]]/Table3[[#This Row],[Count of Airbill Number]]</f>
        <v>101.66666666666667</v>
      </c>
    </row>
    <row r="1352" spans="2:13">
      <c r="B1352" t="s">
        <v>20</v>
      </c>
      <c r="C1352" t="s">
        <v>21</v>
      </c>
      <c r="D1352" t="s">
        <v>22</v>
      </c>
      <c r="E1352" t="s">
        <v>778</v>
      </c>
      <c r="F1352" t="s">
        <v>777</v>
      </c>
      <c r="G1352" t="s">
        <v>112</v>
      </c>
      <c r="H1352" t="s">
        <v>27</v>
      </c>
      <c r="I1352" s="1">
        <v>305</v>
      </c>
      <c r="J1352" s="1">
        <v>1</v>
      </c>
      <c r="K1352">
        <v>1349</v>
      </c>
      <c r="L1352" t="s">
        <v>25</v>
      </c>
      <c r="M1352" s="2">
        <f>+Table3[[#This Row],[CHW]]/Table3[[#This Row],[Count of Airbill Number]]</f>
        <v>305</v>
      </c>
    </row>
    <row r="1353" spans="2:13">
      <c r="B1353" t="s">
        <v>20</v>
      </c>
      <c r="C1353" t="s">
        <v>21</v>
      </c>
      <c r="D1353" t="s">
        <v>22</v>
      </c>
      <c r="E1353" t="s">
        <v>776</v>
      </c>
      <c r="F1353" t="s">
        <v>776</v>
      </c>
      <c r="G1353" t="s">
        <v>23</v>
      </c>
      <c r="H1353" t="s">
        <v>143</v>
      </c>
      <c r="I1353" s="1">
        <v>304.99999100000002</v>
      </c>
      <c r="J1353" s="1">
        <v>21</v>
      </c>
      <c r="K1353">
        <v>1350</v>
      </c>
      <c r="L1353" t="s">
        <v>25</v>
      </c>
      <c r="M1353" s="2">
        <f>+Table3[[#This Row],[CHW]]/Table3[[#This Row],[Count of Airbill Number]]</f>
        <v>14.523809095238096</v>
      </c>
    </row>
    <row r="1354" spans="2:13">
      <c r="B1354" t="s">
        <v>20</v>
      </c>
      <c r="C1354" t="s">
        <v>21</v>
      </c>
      <c r="D1354" t="s">
        <v>22</v>
      </c>
      <c r="E1354" t="s">
        <v>776</v>
      </c>
      <c r="F1354" t="s">
        <v>776</v>
      </c>
      <c r="G1354" t="s">
        <v>40</v>
      </c>
      <c r="H1354" t="s">
        <v>189</v>
      </c>
      <c r="I1354" s="1">
        <v>303.63635300000021</v>
      </c>
      <c r="J1354" s="1">
        <v>24</v>
      </c>
      <c r="K1354">
        <v>1351</v>
      </c>
      <c r="L1354" t="s">
        <v>25</v>
      </c>
      <c r="M1354" s="2">
        <f>+Table3[[#This Row],[CHW]]/Table3[[#This Row],[Count of Airbill Number]]</f>
        <v>12.651514708333343</v>
      </c>
    </row>
    <row r="1355" spans="2:13">
      <c r="B1355" t="s">
        <v>28</v>
      </c>
      <c r="C1355" t="s">
        <v>21</v>
      </c>
      <c r="D1355" t="s">
        <v>22</v>
      </c>
      <c r="E1355" t="s">
        <v>777</v>
      </c>
      <c r="F1355" t="s">
        <v>778</v>
      </c>
      <c r="G1355" t="s">
        <v>179</v>
      </c>
      <c r="H1355" t="s">
        <v>81</v>
      </c>
      <c r="I1355" s="1">
        <v>303.60000000000002</v>
      </c>
      <c r="J1355" s="1">
        <v>2</v>
      </c>
      <c r="K1355">
        <v>1352</v>
      </c>
      <c r="L1355" t="s">
        <v>25</v>
      </c>
      <c r="M1355" s="2">
        <f>+Table3[[#This Row],[CHW]]/Table3[[#This Row],[Count of Airbill Number]]</f>
        <v>151.80000000000001</v>
      </c>
    </row>
    <row r="1356" spans="2:13">
      <c r="B1356" t="s">
        <v>28</v>
      </c>
      <c r="C1356" t="s">
        <v>21</v>
      </c>
      <c r="D1356" t="s">
        <v>36</v>
      </c>
      <c r="E1356" t="s">
        <v>778</v>
      </c>
      <c r="F1356" t="s">
        <v>778</v>
      </c>
      <c r="G1356" t="s">
        <v>86</v>
      </c>
      <c r="H1356" t="s">
        <v>90</v>
      </c>
      <c r="I1356" s="1">
        <v>303.39999999999998</v>
      </c>
      <c r="J1356" s="1">
        <v>3</v>
      </c>
      <c r="K1356">
        <v>1353</v>
      </c>
      <c r="L1356" t="s">
        <v>25</v>
      </c>
      <c r="M1356" s="2">
        <f>+Table3[[#This Row],[CHW]]/Table3[[#This Row],[Count of Airbill Number]]</f>
        <v>101.13333333333333</v>
      </c>
    </row>
    <row r="1357" spans="2:13">
      <c r="B1357" t="s">
        <v>20</v>
      </c>
      <c r="C1357" t="s">
        <v>21</v>
      </c>
      <c r="D1357" t="s">
        <v>22</v>
      </c>
      <c r="E1357" t="s">
        <v>778</v>
      </c>
      <c r="F1357" t="s">
        <v>776</v>
      </c>
      <c r="G1357" t="s">
        <v>86</v>
      </c>
      <c r="H1357" t="s">
        <v>49</v>
      </c>
      <c r="I1357" s="1">
        <v>303.39999999999998</v>
      </c>
      <c r="J1357" s="1">
        <v>4</v>
      </c>
      <c r="K1357">
        <v>1354</v>
      </c>
      <c r="L1357" t="s">
        <v>25</v>
      </c>
      <c r="M1357" s="2">
        <f>+Table3[[#This Row],[CHW]]/Table3[[#This Row],[Count of Airbill Number]]</f>
        <v>75.849999999999994</v>
      </c>
    </row>
    <row r="1358" spans="2:13">
      <c r="B1358" t="s">
        <v>35</v>
      </c>
      <c r="C1358" t="s">
        <v>21</v>
      </c>
      <c r="D1358" t="s">
        <v>22</v>
      </c>
      <c r="E1358" t="s">
        <v>776</v>
      </c>
      <c r="F1358" t="s">
        <v>778</v>
      </c>
      <c r="G1358" t="s">
        <v>31</v>
      </c>
      <c r="H1358" t="s">
        <v>90</v>
      </c>
      <c r="I1358" s="1">
        <v>303.03636299999999</v>
      </c>
      <c r="J1358" s="1">
        <v>3</v>
      </c>
      <c r="K1358">
        <v>1355</v>
      </c>
      <c r="L1358" t="s">
        <v>25</v>
      </c>
      <c r="M1358" s="2">
        <f>+Table3[[#This Row],[CHW]]/Table3[[#This Row],[Count of Airbill Number]]</f>
        <v>101.01212099999999</v>
      </c>
    </row>
    <row r="1359" spans="2:13">
      <c r="B1359" t="s">
        <v>28</v>
      </c>
      <c r="C1359" t="s">
        <v>21</v>
      </c>
      <c r="D1359" t="s">
        <v>22</v>
      </c>
      <c r="E1359" t="s">
        <v>778</v>
      </c>
      <c r="F1359" t="s">
        <v>778</v>
      </c>
      <c r="G1359" t="s">
        <v>62</v>
      </c>
      <c r="H1359" t="s">
        <v>90</v>
      </c>
      <c r="I1359" s="1">
        <v>302.89999999999998</v>
      </c>
      <c r="J1359" s="1">
        <v>23</v>
      </c>
      <c r="K1359">
        <v>1356</v>
      </c>
      <c r="L1359" t="s">
        <v>25</v>
      </c>
      <c r="M1359" s="2">
        <f>+Table3[[#This Row],[CHW]]/Table3[[#This Row],[Count of Airbill Number]]</f>
        <v>13.169565217391304</v>
      </c>
    </row>
    <row r="1360" spans="2:13">
      <c r="B1360" t="s">
        <v>20</v>
      </c>
      <c r="C1360" t="s">
        <v>21</v>
      </c>
      <c r="D1360" t="s">
        <v>22</v>
      </c>
      <c r="E1360" t="s">
        <v>776</v>
      </c>
      <c r="F1360" t="s">
        <v>776</v>
      </c>
      <c r="G1360" t="s">
        <v>71</v>
      </c>
      <c r="H1360" t="s">
        <v>49</v>
      </c>
      <c r="I1360" s="1">
        <v>302.72726899999998</v>
      </c>
      <c r="J1360" s="1">
        <v>7</v>
      </c>
      <c r="K1360">
        <v>1357</v>
      </c>
      <c r="L1360" t="s">
        <v>25</v>
      </c>
      <c r="M1360" s="2">
        <f>+Table3[[#This Row],[CHW]]/Table3[[#This Row],[Count of Airbill Number]]</f>
        <v>43.246752714285712</v>
      </c>
    </row>
    <row r="1361" spans="2:13">
      <c r="B1361" t="s">
        <v>28</v>
      </c>
      <c r="C1361" t="s">
        <v>21</v>
      </c>
      <c r="D1361" t="s">
        <v>22</v>
      </c>
      <c r="E1361" t="s">
        <v>778</v>
      </c>
      <c r="F1361" t="s">
        <v>778</v>
      </c>
      <c r="G1361" t="s">
        <v>112</v>
      </c>
      <c r="H1361" t="s">
        <v>113</v>
      </c>
      <c r="I1361" s="1">
        <v>302.60000000000002</v>
      </c>
      <c r="J1361" s="1">
        <v>1</v>
      </c>
      <c r="K1361">
        <v>1358</v>
      </c>
      <c r="L1361" t="s">
        <v>25</v>
      </c>
      <c r="M1361" s="2">
        <f>+Table3[[#This Row],[CHW]]/Table3[[#This Row],[Count of Airbill Number]]</f>
        <v>302.60000000000002</v>
      </c>
    </row>
    <row r="1362" spans="2:13">
      <c r="B1362" t="s">
        <v>20</v>
      </c>
      <c r="C1362" t="s">
        <v>21</v>
      </c>
      <c r="D1362" t="s">
        <v>22</v>
      </c>
      <c r="E1362" t="s">
        <v>776</v>
      </c>
      <c r="F1362" t="s">
        <v>776</v>
      </c>
      <c r="G1362" t="s">
        <v>63</v>
      </c>
      <c r="H1362" t="s">
        <v>48</v>
      </c>
      <c r="I1362" s="1">
        <v>302.27270900000008</v>
      </c>
      <c r="J1362" s="1">
        <v>40</v>
      </c>
      <c r="K1362">
        <v>1359</v>
      </c>
      <c r="L1362" t="s">
        <v>25</v>
      </c>
      <c r="M1362" s="2">
        <f>+Table3[[#This Row],[CHW]]/Table3[[#This Row],[Count of Airbill Number]]</f>
        <v>7.5568177250000019</v>
      </c>
    </row>
    <row r="1363" spans="2:13">
      <c r="B1363" t="s">
        <v>20</v>
      </c>
      <c r="C1363" t="s">
        <v>21</v>
      </c>
      <c r="D1363" t="s">
        <v>22</v>
      </c>
      <c r="E1363" t="s">
        <v>776</v>
      </c>
      <c r="F1363" t="s">
        <v>776</v>
      </c>
      <c r="G1363" t="s">
        <v>48</v>
      </c>
      <c r="H1363" t="s">
        <v>59</v>
      </c>
      <c r="I1363" s="1">
        <v>302.2727070000002</v>
      </c>
      <c r="J1363" s="1">
        <v>39</v>
      </c>
      <c r="K1363">
        <v>1360</v>
      </c>
      <c r="L1363" t="s">
        <v>25</v>
      </c>
      <c r="M1363" s="2">
        <f>+Table3[[#This Row],[CHW]]/Table3[[#This Row],[Count of Airbill Number]]</f>
        <v>7.7505822307692354</v>
      </c>
    </row>
    <row r="1364" spans="2:13">
      <c r="B1364" t="s">
        <v>20</v>
      </c>
      <c r="C1364" t="s">
        <v>21</v>
      </c>
      <c r="D1364" t="s">
        <v>22</v>
      </c>
      <c r="E1364" t="s">
        <v>778</v>
      </c>
      <c r="F1364" t="s">
        <v>778</v>
      </c>
      <c r="G1364" t="s">
        <v>113</v>
      </c>
      <c r="H1364" t="s">
        <v>99</v>
      </c>
      <c r="I1364" s="1">
        <v>302</v>
      </c>
      <c r="J1364" s="1">
        <v>12</v>
      </c>
      <c r="K1364">
        <v>1361</v>
      </c>
      <c r="L1364" t="s">
        <v>25</v>
      </c>
      <c r="M1364" s="2">
        <f>+Table3[[#This Row],[CHW]]/Table3[[#This Row],[Count of Airbill Number]]</f>
        <v>25.166666666666668</v>
      </c>
    </row>
    <row r="1365" spans="2:13">
      <c r="B1365" t="s">
        <v>20</v>
      </c>
      <c r="C1365" t="s">
        <v>21</v>
      </c>
      <c r="D1365" t="s">
        <v>22</v>
      </c>
      <c r="E1365" t="s">
        <v>778</v>
      </c>
      <c r="F1365" t="s">
        <v>777</v>
      </c>
      <c r="G1365" t="s">
        <v>109</v>
      </c>
      <c r="H1365" t="s">
        <v>227</v>
      </c>
      <c r="I1365" s="1">
        <v>301.89999999999998</v>
      </c>
      <c r="J1365" s="1">
        <v>13</v>
      </c>
      <c r="K1365">
        <v>1362</v>
      </c>
      <c r="L1365" t="s">
        <v>25</v>
      </c>
      <c r="M1365" s="2">
        <f>+Table3[[#This Row],[CHW]]/Table3[[#This Row],[Count of Airbill Number]]</f>
        <v>23.223076923076921</v>
      </c>
    </row>
    <row r="1366" spans="2:13">
      <c r="B1366" t="s">
        <v>20</v>
      </c>
      <c r="C1366" t="s">
        <v>21</v>
      </c>
      <c r="D1366" t="s">
        <v>22</v>
      </c>
      <c r="E1366" t="s">
        <v>776</v>
      </c>
      <c r="F1366" t="s">
        <v>776</v>
      </c>
      <c r="G1366" t="s">
        <v>23</v>
      </c>
      <c r="H1366" t="s">
        <v>199</v>
      </c>
      <c r="I1366" s="1">
        <v>301.81817399999994</v>
      </c>
      <c r="J1366" s="1">
        <v>20</v>
      </c>
      <c r="K1366">
        <v>1363</v>
      </c>
      <c r="L1366" t="s">
        <v>25</v>
      </c>
      <c r="M1366" s="2">
        <f>+Table3[[#This Row],[CHW]]/Table3[[#This Row],[Count of Airbill Number]]</f>
        <v>15.090908699999996</v>
      </c>
    </row>
    <row r="1367" spans="2:13">
      <c r="B1367" t="s">
        <v>20</v>
      </c>
      <c r="C1367" t="s">
        <v>21</v>
      </c>
      <c r="D1367" t="s">
        <v>22</v>
      </c>
      <c r="E1367" t="s">
        <v>776</v>
      </c>
      <c r="F1367" t="s">
        <v>776</v>
      </c>
      <c r="G1367" t="s">
        <v>40</v>
      </c>
      <c r="H1367" t="s">
        <v>53</v>
      </c>
      <c r="I1367" s="1">
        <v>301.81811600000003</v>
      </c>
      <c r="J1367" s="1">
        <v>104</v>
      </c>
      <c r="K1367">
        <v>1364</v>
      </c>
      <c r="L1367" t="s">
        <v>25</v>
      </c>
      <c r="M1367" s="2">
        <f>+Table3[[#This Row],[CHW]]/Table3[[#This Row],[Count of Airbill Number]]</f>
        <v>2.9020972692307696</v>
      </c>
    </row>
    <row r="1368" spans="2:13">
      <c r="B1368" t="s">
        <v>28</v>
      </c>
      <c r="C1368" t="s">
        <v>21</v>
      </c>
      <c r="D1368" t="s">
        <v>22</v>
      </c>
      <c r="E1368" t="s">
        <v>776</v>
      </c>
      <c r="F1368" t="s">
        <v>776</v>
      </c>
      <c r="G1368" t="s">
        <v>66</v>
      </c>
      <c r="H1368" t="s">
        <v>37</v>
      </c>
      <c r="I1368" s="1">
        <v>301.79090599999995</v>
      </c>
      <c r="J1368" s="1">
        <v>9</v>
      </c>
      <c r="K1368">
        <v>1365</v>
      </c>
      <c r="L1368" t="s">
        <v>25</v>
      </c>
      <c r="M1368" s="2">
        <f>+Table3[[#This Row],[CHW]]/Table3[[#This Row],[Count of Airbill Number]]</f>
        <v>33.532322888888885</v>
      </c>
    </row>
    <row r="1369" spans="2:13">
      <c r="B1369" t="s">
        <v>20</v>
      </c>
      <c r="C1369" t="s">
        <v>21</v>
      </c>
      <c r="D1369" t="s">
        <v>22</v>
      </c>
      <c r="E1369" t="s">
        <v>776</v>
      </c>
      <c r="F1369" t="s">
        <v>776</v>
      </c>
      <c r="G1369" t="s">
        <v>103</v>
      </c>
      <c r="H1369" t="s">
        <v>76</v>
      </c>
      <c r="I1369" s="1">
        <v>301.36363299999999</v>
      </c>
      <c r="J1369" s="1">
        <v>7</v>
      </c>
      <c r="K1369">
        <v>1366</v>
      </c>
      <c r="L1369" t="s">
        <v>25</v>
      </c>
      <c r="M1369" s="2">
        <f>+Table3[[#This Row],[CHW]]/Table3[[#This Row],[Count of Airbill Number]]</f>
        <v>43.05194757142857</v>
      </c>
    </row>
    <row r="1370" spans="2:13">
      <c r="B1370" t="s">
        <v>35</v>
      </c>
      <c r="C1370" t="s">
        <v>21</v>
      </c>
      <c r="D1370" t="s">
        <v>22</v>
      </c>
      <c r="E1370" t="s">
        <v>776</v>
      </c>
      <c r="F1370" t="s">
        <v>776</v>
      </c>
      <c r="G1370" t="s">
        <v>45</v>
      </c>
      <c r="H1370" t="s">
        <v>89</v>
      </c>
      <c r="I1370" s="1">
        <v>301.36362399999996</v>
      </c>
      <c r="J1370" s="1">
        <v>43</v>
      </c>
      <c r="K1370">
        <v>1367</v>
      </c>
      <c r="L1370" t="s">
        <v>25</v>
      </c>
      <c r="M1370" s="2">
        <f>+Table3[[#This Row],[CHW]]/Table3[[#This Row],[Count of Airbill Number]]</f>
        <v>7.008456372093022</v>
      </c>
    </row>
    <row r="1371" spans="2:13">
      <c r="B1371" t="s">
        <v>28</v>
      </c>
      <c r="C1371" t="s">
        <v>21</v>
      </c>
      <c r="D1371" t="s">
        <v>22</v>
      </c>
      <c r="E1371" t="s">
        <v>778</v>
      </c>
      <c r="F1371" t="s">
        <v>777</v>
      </c>
      <c r="G1371" t="s">
        <v>220</v>
      </c>
      <c r="H1371" t="s">
        <v>52</v>
      </c>
      <c r="I1371" s="1">
        <v>300.27272499999998</v>
      </c>
      <c r="J1371" s="1">
        <v>3</v>
      </c>
      <c r="K1371">
        <v>1368</v>
      </c>
      <c r="L1371" t="s">
        <v>25</v>
      </c>
      <c r="M1371" s="2">
        <f>+Table3[[#This Row],[CHW]]/Table3[[#This Row],[Count of Airbill Number]]</f>
        <v>100.09090833333333</v>
      </c>
    </row>
    <row r="1372" spans="2:13">
      <c r="B1372" t="s">
        <v>35</v>
      </c>
      <c r="C1372" t="s">
        <v>21</v>
      </c>
      <c r="D1372" t="s">
        <v>22</v>
      </c>
      <c r="E1372" t="s">
        <v>778</v>
      </c>
      <c r="F1372" t="s">
        <v>776</v>
      </c>
      <c r="G1372" t="s">
        <v>86</v>
      </c>
      <c r="H1372" t="s">
        <v>59</v>
      </c>
      <c r="I1372" s="1">
        <v>300</v>
      </c>
      <c r="J1372" s="1">
        <v>1</v>
      </c>
      <c r="K1372">
        <v>1369</v>
      </c>
      <c r="L1372" t="s">
        <v>25</v>
      </c>
      <c r="M1372" s="2">
        <f>+Table3[[#This Row],[CHW]]/Table3[[#This Row],[Count of Airbill Number]]</f>
        <v>300</v>
      </c>
    </row>
    <row r="1373" spans="2:13">
      <c r="B1373" t="s">
        <v>20</v>
      </c>
      <c r="C1373" t="s">
        <v>21</v>
      </c>
      <c r="D1373" t="s">
        <v>36</v>
      </c>
      <c r="E1373" t="s">
        <v>776</v>
      </c>
      <c r="F1373" t="s">
        <v>777</v>
      </c>
      <c r="G1373" t="s">
        <v>23</v>
      </c>
      <c r="H1373" t="s">
        <v>26</v>
      </c>
      <c r="I1373" s="1">
        <v>300</v>
      </c>
      <c r="J1373" s="1">
        <v>2</v>
      </c>
      <c r="K1373">
        <v>1370</v>
      </c>
      <c r="L1373" t="s">
        <v>25</v>
      </c>
      <c r="M1373" s="2">
        <f>+Table3[[#This Row],[CHW]]/Table3[[#This Row],[Count of Airbill Number]]</f>
        <v>150</v>
      </c>
    </row>
    <row r="1374" spans="2:13">
      <c r="B1374" t="s">
        <v>30</v>
      </c>
      <c r="C1374" t="s">
        <v>21</v>
      </c>
      <c r="D1374" t="s">
        <v>139</v>
      </c>
      <c r="E1374" t="s">
        <v>776</v>
      </c>
      <c r="F1374" t="s">
        <v>776</v>
      </c>
      <c r="G1374" t="s">
        <v>242</v>
      </c>
      <c r="H1374" t="s">
        <v>53</v>
      </c>
      <c r="I1374" s="1">
        <v>299.99999699999995</v>
      </c>
      <c r="J1374" s="1">
        <v>11</v>
      </c>
      <c r="K1374">
        <v>1371</v>
      </c>
      <c r="L1374" t="s">
        <v>25</v>
      </c>
      <c r="M1374" s="2">
        <f>+Table3[[#This Row],[CHW]]/Table3[[#This Row],[Count of Airbill Number]]</f>
        <v>27.272726999999996</v>
      </c>
    </row>
    <row r="1375" spans="2:13">
      <c r="B1375" t="s">
        <v>35</v>
      </c>
      <c r="C1375" t="s">
        <v>21</v>
      </c>
      <c r="D1375" t="s">
        <v>22</v>
      </c>
      <c r="E1375" t="s">
        <v>776</v>
      </c>
      <c r="F1375" t="s">
        <v>776</v>
      </c>
      <c r="G1375" t="s">
        <v>39</v>
      </c>
      <c r="H1375" t="s">
        <v>80</v>
      </c>
      <c r="I1375" s="1">
        <v>299.31817599999999</v>
      </c>
      <c r="J1375" s="1">
        <v>16</v>
      </c>
      <c r="K1375">
        <v>1372</v>
      </c>
      <c r="L1375" t="s">
        <v>25</v>
      </c>
      <c r="M1375" s="2">
        <f>+Table3[[#This Row],[CHW]]/Table3[[#This Row],[Count of Airbill Number]]</f>
        <v>18.707386</v>
      </c>
    </row>
    <row r="1376" spans="2:13">
      <c r="B1376" t="s">
        <v>35</v>
      </c>
      <c r="C1376" t="s">
        <v>21</v>
      </c>
      <c r="D1376" t="s">
        <v>22</v>
      </c>
      <c r="E1376" t="s">
        <v>776</v>
      </c>
      <c r="F1376" t="s">
        <v>776</v>
      </c>
      <c r="G1376" t="s">
        <v>130</v>
      </c>
      <c r="H1376" t="s">
        <v>104</v>
      </c>
      <c r="I1376" s="1">
        <v>299.09090399999997</v>
      </c>
      <c r="J1376" s="1">
        <v>10</v>
      </c>
      <c r="K1376">
        <v>1373</v>
      </c>
      <c r="L1376" t="s">
        <v>25</v>
      </c>
      <c r="M1376" s="2">
        <f>+Table3[[#This Row],[CHW]]/Table3[[#This Row],[Count of Airbill Number]]</f>
        <v>29.909090399999997</v>
      </c>
    </row>
    <row r="1377" spans="2:13">
      <c r="B1377" t="s">
        <v>20</v>
      </c>
      <c r="C1377" t="s">
        <v>21</v>
      </c>
      <c r="D1377" t="s">
        <v>22</v>
      </c>
      <c r="E1377" t="s">
        <v>776</v>
      </c>
      <c r="F1377" t="s">
        <v>776</v>
      </c>
      <c r="G1377" t="s">
        <v>48</v>
      </c>
      <c r="H1377" t="s">
        <v>39</v>
      </c>
      <c r="I1377" s="1">
        <v>299.09090100000003</v>
      </c>
      <c r="J1377" s="1">
        <v>30</v>
      </c>
      <c r="K1377">
        <v>1374</v>
      </c>
      <c r="L1377" t="s">
        <v>25</v>
      </c>
      <c r="M1377" s="2">
        <f>+Table3[[#This Row],[CHW]]/Table3[[#This Row],[Count of Airbill Number]]</f>
        <v>9.9696967000000019</v>
      </c>
    </row>
    <row r="1378" spans="2:13">
      <c r="B1378" t="s">
        <v>35</v>
      </c>
      <c r="C1378" t="s">
        <v>21</v>
      </c>
      <c r="D1378" t="s">
        <v>22</v>
      </c>
      <c r="E1378" t="s">
        <v>776</v>
      </c>
      <c r="F1378" t="s">
        <v>776</v>
      </c>
      <c r="G1378" t="s">
        <v>45</v>
      </c>
      <c r="H1378" t="s">
        <v>96</v>
      </c>
      <c r="I1378" s="1">
        <v>299.09088899999966</v>
      </c>
      <c r="J1378" s="1">
        <v>68</v>
      </c>
      <c r="K1378">
        <v>1375</v>
      </c>
      <c r="L1378" t="s">
        <v>25</v>
      </c>
      <c r="M1378" s="2">
        <f>+Table3[[#This Row],[CHW]]/Table3[[#This Row],[Count of Airbill Number]]</f>
        <v>4.3983954264705831</v>
      </c>
    </row>
    <row r="1379" spans="2:13">
      <c r="B1379" t="s">
        <v>20</v>
      </c>
      <c r="C1379" t="s">
        <v>21</v>
      </c>
      <c r="D1379" t="s">
        <v>22</v>
      </c>
      <c r="E1379" t="s">
        <v>776</v>
      </c>
      <c r="F1379" t="s">
        <v>776</v>
      </c>
      <c r="G1379" t="s">
        <v>57</v>
      </c>
      <c r="H1379" t="s">
        <v>31</v>
      </c>
      <c r="I1379" s="1">
        <v>298.63635200000004</v>
      </c>
      <c r="J1379" s="1">
        <v>19</v>
      </c>
      <c r="K1379">
        <v>1376</v>
      </c>
      <c r="L1379" t="s">
        <v>25</v>
      </c>
      <c r="M1379" s="2">
        <f>+Table3[[#This Row],[CHW]]/Table3[[#This Row],[Count of Airbill Number]]</f>
        <v>15.717702736842108</v>
      </c>
    </row>
    <row r="1380" spans="2:13">
      <c r="B1380" t="s">
        <v>20</v>
      </c>
      <c r="C1380" t="s">
        <v>21</v>
      </c>
      <c r="D1380" t="s">
        <v>22</v>
      </c>
      <c r="E1380" t="s">
        <v>776</v>
      </c>
      <c r="F1380" t="s">
        <v>776</v>
      </c>
      <c r="G1380" t="s">
        <v>72</v>
      </c>
      <c r="H1380" t="s">
        <v>166</v>
      </c>
      <c r="I1380" s="1">
        <v>298.18181500000003</v>
      </c>
      <c r="J1380" s="1">
        <v>14</v>
      </c>
      <c r="K1380">
        <v>1377</v>
      </c>
      <c r="L1380" t="s">
        <v>25</v>
      </c>
      <c r="M1380" s="2">
        <f>+Table3[[#This Row],[CHW]]/Table3[[#This Row],[Count of Airbill Number]]</f>
        <v>21.298701071428574</v>
      </c>
    </row>
    <row r="1381" spans="2:13">
      <c r="B1381" t="s">
        <v>28</v>
      </c>
      <c r="C1381" t="s">
        <v>21</v>
      </c>
      <c r="D1381" t="s">
        <v>36</v>
      </c>
      <c r="E1381" t="s">
        <v>776</v>
      </c>
      <c r="F1381" t="s">
        <v>778</v>
      </c>
      <c r="G1381" t="s">
        <v>66</v>
      </c>
      <c r="H1381" t="s">
        <v>51</v>
      </c>
      <c r="I1381" s="1">
        <v>297.72727100000003</v>
      </c>
      <c r="J1381" s="1">
        <v>11</v>
      </c>
      <c r="K1381">
        <v>1378</v>
      </c>
      <c r="L1381" t="s">
        <v>25</v>
      </c>
      <c r="M1381" s="2">
        <f>+Table3[[#This Row],[CHW]]/Table3[[#This Row],[Count of Airbill Number]]</f>
        <v>27.066115545454547</v>
      </c>
    </row>
    <row r="1382" spans="2:13">
      <c r="B1382" t="s">
        <v>20</v>
      </c>
      <c r="C1382" t="s">
        <v>21</v>
      </c>
      <c r="D1382" t="s">
        <v>22</v>
      </c>
      <c r="E1382" t="s">
        <v>777</v>
      </c>
      <c r="F1382" t="s">
        <v>777</v>
      </c>
      <c r="G1382" t="s">
        <v>114</v>
      </c>
      <c r="H1382" t="s">
        <v>55</v>
      </c>
      <c r="I1382" s="1">
        <v>297</v>
      </c>
      <c r="J1382" s="1">
        <v>3</v>
      </c>
      <c r="K1382">
        <v>1379</v>
      </c>
      <c r="L1382" t="s">
        <v>25</v>
      </c>
      <c r="M1382" s="2">
        <f>+Table3[[#This Row],[CHW]]/Table3[[#This Row],[Count of Airbill Number]]</f>
        <v>99</v>
      </c>
    </row>
    <row r="1383" spans="2:13">
      <c r="B1383" t="s">
        <v>20</v>
      </c>
      <c r="C1383" t="s">
        <v>21</v>
      </c>
      <c r="D1383" t="s">
        <v>22</v>
      </c>
      <c r="E1383" t="s">
        <v>776</v>
      </c>
      <c r="F1383" t="s">
        <v>776</v>
      </c>
      <c r="G1383" t="s">
        <v>45</v>
      </c>
      <c r="H1383" t="s">
        <v>144</v>
      </c>
      <c r="I1383" s="1">
        <v>296.36363399999999</v>
      </c>
      <c r="J1383" s="1">
        <v>5</v>
      </c>
      <c r="K1383">
        <v>1380</v>
      </c>
      <c r="L1383" t="s">
        <v>25</v>
      </c>
      <c r="M1383" s="2">
        <f>+Table3[[#This Row],[CHW]]/Table3[[#This Row],[Count of Airbill Number]]</f>
        <v>59.272726800000001</v>
      </c>
    </row>
    <row r="1384" spans="2:13">
      <c r="B1384" t="s">
        <v>20</v>
      </c>
      <c r="C1384" t="s">
        <v>21</v>
      </c>
      <c r="D1384" t="s">
        <v>22</v>
      </c>
      <c r="E1384" t="s">
        <v>776</v>
      </c>
      <c r="F1384" t="s">
        <v>776</v>
      </c>
      <c r="G1384" t="s">
        <v>39</v>
      </c>
      <c r="H1384" t="s">
        <v>123</v>
      </c>
      <c r="I1384" s="1">
        <v>296.36362699999984</v>
      </c>
      <c r="J1384" s="1">
        <v>32</v>
      </c>
      <c r="K1384">
        <v>1381</v>
      </c>
      <c r="L1384" t="s">
        <v>25</v>
      </c>
      <c r="M1384" s="2">
        <f>+Table3[[#This Row],[CHW]]/Table3[[#This Row],[Count of Airbill Number]]</f>
        <v>9.2613633437499949</v>
      </c>
    </row>
    <row r="1385" spans="2:13">
      <c r="B1385" t="s">
        <v>20</v>
      </c>
      <c r="C1385" t="s">
        <v>21</v>
      </c>
      <c r="D1385" t="s">
        <v>22</v>
      </c>
      <c r="E1385" t="s">
        <v>776</v>
      </c>
      <c r="F1385" t="s">
        <v>776</v>
      </c>
      <c r="G1385" t="s">
        <v>42</v>
      </c>
      <c r="H1385" t="s">
        <v>102</v>
      </c>
      <c r="I1385" s="1">
        <v>296.36362599999995</v>
      </c>
      <c r="J1385" s="1">
        <v>26</v>
      </c>
      <c r="K1385">
        <v>1382</v>
      </c>
      <c r="L1385" t="s">
        <v>25</v>
      </c>
      <c r="M1385" s="2">
        <f>+Table3[[#This Row],[CHW]]/Table3[[#This Row],[Count of Airbill Number]]</f>
        <v>11.398600999999998</v>
      </c>
    </row>
    <row r="1386" spans="2:13">
      <c r="B1386" t="s">
        <v>35</v>
      </c>
      <c r="C1386" t="s">
        <v>21</v>
      </c>
      <c r="D1386" t="s">
        <v>22</v>
      </c>
      <c r="E1386" t="s">
        <v>776</v>
      </c>
      <c r="F1386" t="s">
        <v>776</v>
      </c>
      <c r="G1386" t="s">
        <v>48</v>
      </c>
      <c r="H1386" t="s">
        <v>69</v>
      </c>
      <c r="I1386" s="1">
        <v>295.90907599999997</v>
      </c>
      <c r="J1386" s="1">
        <v>30</v>
      </c>
      <c r="K1386">
        <v>1383</v>
      </c>
      <c r="L1386" t="s">
        <v>25</v>
      </c>
      <c r="M1386" s="2">
        <f>+Table3[[#This Row],[CHW]]/Table3[[#This Row],[Count of Airbill Number]]</f>
        <v>9.8636358666666659</v>
      </c>
    </row>
    <row r="1387" spans="2:13">
      <c r="B1387" t="s">
        <v>35</v>
      </c>
      <c r="C1387" t="s">
        <v>21</v>
      </c>
      <c r="D1387" t="s">
        <v>22</v>
      </c>
      <c r="E1387" t="s">
        <v>776</v>
      </c>
      <c r="F1387" t="s">
        <v>776</v>
      </c>
      <c r="G1387" t="s">
        <v>93</v>
      </c>
      <c r="H1387" t="s">
        <v>43</v>
      </c>
      <c r="I1387" s="1">
        <v>295.90907100000004</v>
      </c>
      <c r="J1387" s="1">
        <v>41</v>
      </c>
      <c r="K1387">
        <v>1384</v>
      </c>
      <c r="L1387" t="s">
        <v>25</v>
      </c>
      <c r="M1387" s="2">
        <f>+Table3[[#This Row],[CHW]]/Table3[[#This Row],[Count of Airbill Number]]</f>
        <v>7.2172944146341473</v>
      </c>
    </row>
    <row r="1388" spans="2:13">
      <c r="B1388" t="s">
        <v>20</v>
      </c>
      <c r="C1388" t="s">
        <v>21</v>
      </c>
      <c r="D1388" t="s">
        <v>22</v>
      </c>
      <c r="E1388" t="s">
        <v>776</v>
      </c>
      <c r="F1388" t="s">
        <v>776</v>
      </c>
      <c r="G1388" t="s">
        <v>39</v>
      </c>
      <c r="H1388" t="s">
        <v>100</v>
      </c>
      <c r="I1388" s="1">
        <v>295.45454100000001</v>
      </c>
      <c r="J1388" s="1">
        <v>15</v>
      </c>
      <c r="K1388">
        <v>1385</v>
      </c>
      <c r="L1388" t="s">
        <v>25</v>
      </c>
      <c r="M1388" s="2">
        <f>+Table3[[#This Row],[CHW]]/Table3[[#This Row],[Count of Airbill Number]]</f>
        <v>19.6969694</v>
      </c>
    </row>
    <row r="1389" spans="2:13">
      <c r="B1389" t="s">
        <v>20</v>
      </c>
      <c r="C1389" t="s">
        <v>21</v>
      </c>
      <c r="D1389" t="s">
        <v>22</v>
      </c>
      <c r="E1389" t="s">
        <v>776</v>
      </c>
      <c r="F1389" t="s">
        <v>776</v>
      </c>
      <c r="G1389" t="s">
        <v>23</v>
      </c>
      <c r="H1389" t="s">
        <v>119</v>
      </c>
      <c r="I1389" s="1">
        <v>295.45453899999995</v>
      </c>
      <c r="J1389" s="1">
        <v>16</v>
      </c>
      <c r="K1389">
        <v>1386</v>
      </c>
      <c r="L1389" t="s">
        <v>25</v>
      </c>
      <c r="M1389" s="2">
        <f>+Table3[[#This Row],[CHW]]/Table3[[#This Row],[Count of Airbill Number]]</f>
        <v>18.465908687499997</v>
      </c>
    </row>
    <row r="1390" spans="2:13">
      <c r="B1390" t="s">
        <v>20</v>
      </c>
      <c r="C1390" t="s">
        <v>21</v>
      </c>
      <c r="D1390" t="s">
        <v>22</v>
      </c>
      <c r="E1390" t="s">
        <v>776</v>
      </c>
      <c r="F1390" t="s">
        <v>776</v>
      </c>
      <c r="G1390" t="s">
        <v>93</v>
      </c>
      <c r="H1390" t="s">
        <v>76</v>
      </c>
      <c r="I1390" s="1">
        <v>294.99999000000003</v>
      </c>
      <c r="J1390" s="1">
        <v>20</v>
      </c>
      <c r="K1390">
        <v>1387</v>
      </c>
      <c r="L1390" t="s">
        <v>25</v>
      </c>
      <c r="M1390" s="2">
        <f>+Table3[[#This Row],[CHW]]/Table3[[#This Row],[Count of Airbill Number]]</f>
        <v>14.749999500000001</v>
      </c>
    </row>
    <row r="1391" spans="2:13">
      <c r="B1391" t="s">
        <v>20</v>
      </c>
      <c r="C1391" t="s">
        <v>21</v>
      </c>
      <c r="D1391" t="s">
        <v>22</v>
      </c>
      <c r="E1391" t="s">
        <v>776</v>
      </c>
      <c r="F1391" t="s">
        <v>776</v>
      </c>
      <c r="G1391" t="s">
        <v>93</v>
      </c>
      <c r="H1391" t="s">
        <v>63</v>
      </c>
      <c r="I1391" s="1">
        <v>293.18180000000007</v>
      </c>
      <c r="J1391" s="1">
        <v>43</v>
      </c>
      <c r="K1391">
        <v>1388</v>
      </c>
      <c r="L1391" t="s">
        <v>25</v>
      </c>
      <c r="M1391" s="2">
        <f>+Table3[[#This Row],[CHW]]/Table3[[#This Row],[Count of Airbill Number]]</f>
        <v>6.818181395348839</v>
      </c>
    </row>
    <row r="1392" spans="2:13">
      <c r="B1392" t="s">
        <v>28</v>
      </c>
      <c r="C1392" t="s">
        <v>21</v>
      </c>
      <c r="D1392" t="s">
        <v>36</v>
      </c>
      <c r="E1392" t="s">
        <v>778</v>
      </c>
      <c r="F1392" t="s">
        <v>776</v>
      </c>
      <c r="G1392" t="s">
        <v>86</v>
      </c>
      <c r="H1392" t="s">
        <v>23</v>
      </c>
      <c r="I1392" s="1">
        <v>292.89999999999998</v>
      </c>
      <c r="J1392" s="1">
        <v>2</v>
      </c>
      <c r="K1392">
        <v>1389</v>
      </c>
      <c r="L1392" t="s">
        <v>25</v>
      </c>
      <c r="M1392" s="2">
        <f>+Table3[[#This Row],[CHW]]/Table3[[#This Row],[Count of Airbill Number]]</f>
        <v>146.44999999999999</v>
      </c>
    </row>
    <row r="1393" spans="2:13">
      <c r="B1393" t="s">
        <v>35</v>
      </c>
      <c r="C1393" t="s">
        <v>21</v>
      </c>
      <c r="D1393" t="s">
        <v>22</v>
      </c>
      <c r="E1393" t="s">
        <v>778</v>
      </c>
      <c r="F1393" t="s">
        <v>778</v>
      </c>
      <c r="G1393" t="s">
        <v>375</v>
      </c>
      <c r="H1393" t="s">
        <v>51</v>
      </c>
      <c r="I1393" s="1">
        <v>292.27272699999997</v>
      </c>
      <c r="J1393" s="1">
        <v>1</v>
      </c>
      <c r="K1393">
        <v>1390</v>
      </c>
      <c r="L1393" t="s">
        <v>25</v>
      </c>
      <c r="M1393" s="2">
        <f>+Table3[[#This Row],[CHW]]/Table3[[#This Row],[Count of Airbill Number]]</f>
        <v>292.27272699999997</v>
      </c>
    </row>
    <row r="1394" spans="2:13">
      <c r="B1394" t="s">
        <v>35</v>
      </c>
      <c r="C1394" t="s">
        <v>21</v>
      </c>
      <c r="D1394" t="s">
        <v>22</v>
      </c>
      <c r="E1394" t="s">
        <v>778</v>
      </c>
      <c r="F1394" t="s">
        <v>776</v>
      </c>
      <c r="G1394" t="s">
        <v>51</v>
      </c>
      <c r="H1394" t="s">
        <v>32</v>
      </c>
      <c r="I1394" s="1">
        <v>292.27272699999997</v>
      </c>
      <c r="J1394" s="1">
        <v>1</v>
      </c>
      <c r="K1394">
        <v>1391</v>
      </c>
      <c r="L1394" t="s">
        <v>25</v>
      </c>
      <c r="M1394" s="2">
        <f>+Table3[[#This Row],[CHW]]/Table3[[#This Row],[Count of Airbill Number]]</f>
        <v>292.27272699999997</v>
      </c>
    </row>
    <row r="1395" spans="2:13">
      <c r="B1395" t="s">
        <v>20</v>
      </c>
      <c r="C1395" t="s">
        <v>21</v>
      </c>
      <c r="D1395" t="s">
        <v>22</v>
      </c>
      <c r="E1395" t="s">
        <v>776</v>
      </c>
      <c r="F1395" t="s">
        <v>776</v>
      </c>
      <c r="G1395" t="s">
        <v>23</v>
      </c>
      <c r="H1395" t="s">
        <v>46</v>
      </c>
      <c r="I1395" s="1">
        <v>292.27271599999995</v>
      </c>
      <c r="J1395" s="1">
        <v>24</v>
      </c>
      <c r="K1395">
        <v>1392</v>
      </c>
      <c r="L1395" t="s">
        <v>25</v>
      </c>
      <c r="M1395" s="2">
        <f>+Table3[[#This Row],[CHW]]/Table3[[#This Row],[Count of Airbill Number]]</f>
        <v>12.178029833333332</v>
      </c>
    </row>
    <row r="1396" spans="2:13">
      <c r="B1396" t="s">
        <v>28</v>
      </c>
      <c r="C1396" t="s">
        <v>21</v>
      </c>
      <c r="D1396" t="s">
        <v>22</v>
      </c>
      <c r="E1396" t="s">
        <v>776</v>
      </c>
      <c r="F1396" t="s">
        <v>777</v>
      </c>
      <c r="G1396" t="s">
        <v>57</v>
      </c>
      <c r="H1396" t="s">
        <v>121</v>
      </c>
      <c r="I1396" s="1">
        <v>292.054529</v>
      </c>
      <c r="J1396" s="1">
        <v>34</v>
      </c>
      <c r="K1396">
        <v>1393</v>
      </c>
      <c r="L1396" t="s">
        <v>25</v>
      </c>
      <c r="M1396" s="2">
        <f>+Table3[[#This Row],[CHW]]/Table3[[#This Row],[Count of Airbill Number]]</f>
        <v>8.5898390882352942</v>
      </c>
    </row>
    <row r="1397" spans="2:13">
      <c r="B1397" t="s">
        <v>35</v>
      </c>
      <c r="C1397" t="s">
        <v>21</v>
      </c>
      <c r="D1397" t="s">
        <v>22</v>
      </c>
      <c r="E1397" t="s">
        <v>776</v>
      </c>
      <c r="F1397" t="s">
        <v>776</v>
      </c>
      <c r="G1397" t="s">
        <v>23</v>
      </c>
      <c r="H1397" t="s">
        <v>76</v>
      </c>
      <c r="I1397" s="1">
        <v>291.81816100000003</v>
      </c>
      <c r="J1397" s="1">
        <v>44</v>
      </c>
      <c r="K1397">
        <v>1394</v>
      </c>
      <c r="L1397" t="s">
        <v>25</v>
      </c>
      <c r="M1397" s="2">
        <f>+Table3[[#This Row],[CHW]]/Table3[[#This Row],[Count of Airbill Number]]</f>
        <v>6.6322309318181825</v>
      </c>
    </row>
    <row r="1398" spans="2:13">
      <c r="B1398" t="s">
        <v>35</v>
      </c>
      <c r="C1398" t="s">
        <v>21</v>
      </c>
      <c r="D1398" t="s">
        <v>22</v>
      </c>
      <c r="E1398" t="s">
        <v>776</v>
      </c>
      <c r="F1398" t="s">
        <v>776</v>
      </c>
      <c r="G1398" t="s">
        <v>45</v>
      </c>
      <c r="H1398" t="s">
        <v>145</v>
      </c>
      <c r="I1398" s="1">
        <v>291.363632</v>
      </c>
      <c r="J1398" s="1">
        <v>9</v>
      </c>
      <c r="K1398">
        <v>1395</v>
      </c>
      <c r="L1398" t="s">
        <v>25</v>
      </c>
      <c r="M1398" s="2">
        <f>+Table3[[#This Row],[CHW]]/Table3[[#This Row],[Count of Airbill Number]]</f>
        <v>32.373736888888885</v>
      </c>
    </row>
    <row r="1399" spans="2:13">
      <c r="B1399" t="s">
        <v>28</v>
      </c>
      <c r="C1399" t="s">
        <v>21</v>
      </c>
      <c r="D1399" t="s">
        <v>36</v>
      </c>
      <c r="E1399" t="s">
        <v>778</v>
      </c>
      <c r="F1399" t="s">
        <v>778</v>
      </c>
      <c r="G1399" t="s">
        <v>113</v>
      </c>
      <c r="H1399" t="s">
        <v>406</v>
      </c>
      <c r="I1399" s="1">
        <v>291</v>
      </c>
      <c r="J1399" s="1">
        <v>1</v>
      </c>
      <c r="K1399">
        <v>1396</v>
      </c>
      <c r="L1399" t="s">
        <v>25</v>
      </c>
      <c r="M1399" s="2">
        <f>+Table3[[#This Row],[CHW]]/Table3[[#This Row],[Count of Airbill Number]]</f>
        <v>291</v>
      </c>
    </row>
    <row r="1400" spans="2:13">
      <c r="B1400" t="s">
        <v>20</v>
      </c>
      <c r="C1400" t="s">
        <v>21</v>
      </c>
      <c r="D1400" t="s">
        <v>22</v>
      </c>
      <c r="E1400" t="s">
        <v>777</v>
      </c>
      <c r="F1400" t="s">
        <v>777</v>
      </c>
      <c r="G1400" t="s">
        <v>55</v>
      </c>
      <c r="H1400" t="s">
        <v>106</v>
      </c>
      <c r="I1400" s="1">
        <v>291</v>
      </c>
      <c r="J1400" s="1">
        <v>15</v>
      </c>
      <c r="K1400">
        <v>1397</v>
      </c>
      <c r="L1400" t="s">
        <v>25</v>
      </c>
      <c r="M1400" s="2">
        <f>+Table3[[#This Row],[CHW]]/Table3[[#This Row],[Count of Airbill Number]]</f>
        <v>19.399999999999999</v>
      </c>
    </row>
    <row r="1401" spans="2:13">
      <c r="B1401" t="s">
        <v>30</v>
      </c>
      <c r="C1401" t="s">
        <v>21</v>
      </c>
      <c r="D1401" t="s">
        <v>139</v>
      </c>
      <c r="E1401" t="s">
        <v>776</v>
      </c>
      <c r="F1401" t="s">
        <v>776</v>
      </c>
      <c r="G1401" t="s">
        <v>237</v>
      </c>
      <c r="H1401" t="s">
        <v>141</v>
      </c>
      <c r="I1401" s="1">
        <v>290.909088</v>
      </c>
      <c r="J1401" s="1">
        <v>4</v>
      </c>
      <c r="K1401">
        <v>1398</v>
      </c>
      <c r="L1401" t="s">
        <v>25</v>
      </c>
      <c r="M1401" s="2">
        <f>+Table3[[#This Row],[CHW]]/Table3[[#This Row],[Count of Airbill Number]]</f>
        <v>72.727271999999999</v>
      </c>
    </row>
    <row r="1402" spans="2:13">
      <c r="B1402" t="s">
        <v>35</v>
      </c>
      <c r="C1402" t="s">
        <v>21</v>
      </c>
      <c r="D1402" t="s">
        <v>22</v>
      </c>
      <c r="E1402" t="s">
        <v>776</v>
      </c>
      <c r="F1402" t="s">
        <v>776</v>
      </c>
      <c r="G1402" t="s">
        <v>45</v>
      </c>
      <c r="H1402" t="s">
        <v>136</v>
      </c>
      <c r="I1402" s="1">
        <v>290.90908200000001</v>
      </c>
      <c r="J1402" s="1">
        <v>26</v>
      </c>
      <c r="K1402">
        <v>1399</v>
      </c>
      <c r="L1402" t="s">
        <v>25</v>
      </c>
      <c r="M1402" s="2">
        <f>+Table3[[#This Row],[CHW]]/Table3[[#This Row],[Count of Airbill Number]]</f>
        <v>11.188810846153846</v>
      </c>
    </row>
    <row r="1403" spans="2:13">
      <c r="B1403" t="s">
        <v>28</v>
      </c>
      <c r="C1403" t="s">
        <v>21</v>
      </c>
      <c r="D1403" t="s">
        <v>22</v>
      </c>
      <c r="E1403" t="s">
        <v>778</v>
      </c>
      <c r="F1403" t="s">
        <v>778</v>
      </c>
      <c r="G1403" t="s">
        <v>51</v>
      </c>
      <c r="H1403" t="s">
        <v>62</v>
      </c>
      <c r="I1403" s="1">
        <v>290.70908800000001</v>
      </c>
      <c r="J1403" s="1">
        <v>11</v>
      </c>
      <c r="K1403">
        <v>1400</v>
      </c>
      <c r="L1403" t="s">
        <v>25</v>
      </c>
      <c r="M1403" s="2">
        <f>+Table3[[#This Row],[CHW]]/Table3[[#This Row],[Count of Airbill Number]]</f>
        <v>26.42809890909091</v>
      </c>
    </row>
    <row r="1404" spans="2:13">
      <c r="B1404" t="s">
        <v>20</v>
      </c>
      <c r="C1404" t="s">
        <v>21</v>
      </c>
      <c r="D1404" t="s">
        <v>22</v>
      </c>
      <c r="E1404" t="s">
        <v>776</v>
      </c>
      <c r="F1404" t="s">
        <v>776</v>
      </c>
      <c r="G1404" t="s">
        <v>37</v>
      </c>
      <c r="H1404" t="s">
        <v>47</v>
      </c>
      <c r="I1404" s="1">
        <v>290.45454100000006</v>
      </c>
      <c r="J1404" s="1">
        <v>11</v>
      </c>
      <c r="K1404">
        <v>1401</v>
      </c>
      <c r="L1404" t="s">
        <v>25</v>
      </c>
      <c r="M1404" s="2">
        <f>+Table3[[#This Row],[CHW]]/Table3[[#This Row],[Count of Airbill Number]]</f>
        <v>26.404958272727278</v>
      </c>
    </row>
    <row r="1405" spans="2:13">
      <c r="B1405" t="s">
        <v>35</v>
      </c>
      <c r="C1405" t="s">
        <v>21</v>
      </c>
      <c r="D1405" t="s">
        <v>22</v>
      </c>
      <c r="E1405" t="s">
        <v>776</v>
      </c>
      <c r="F1405" t="s">
        <v>776</v>
      </c>
      <c r="G1405" t="s">
        <v>94</v>
      </c>
      <c r="H1405" t="s">
        <v>32</v>
      </c>
      <c r="I1405" s="1">
        <v>290.27268200000003</v>
      </c>
      <c r="J1405" s="1">
        <v>90</v>
      </c>
      <c r="K1405">
        <v>1402</v>
      </c>
      <c r="L1405" t="s">
        <v>25</v>
      </c>
      <c r="M1405" s="2">
        <f>+Table3[[#This Row],[CHW]]/Table3[[#This Row],[Count of Airbill Number]]</f>
        <v>3.2252520222222225</v>
      </c>
    </row>
    <row r="1406" spans="2:13">
      <c r="B1406" t="s">
        <v>20</v>
      </c>
      <c r="C1406" t="s">
        <v>21</v>
      </c>
      <c r="D1406" t="s">
        <v>22</v>
      </c>
      <c r="E1406" t="s">
        <v>778</v>
      </c>
      <c r="F1406" t="s">
        <v>776</v>
      </c>
      <c r="G1406" t="s">
        <v>150</v>
      </c>
      <c r="H1406" t="s">
        <v>37</v>
      </c>
      <c r="I1406" s="1">
        <v>290</v>
      </c>
      <c r="J1406" s="1">
        <v>1</v>
      </c>
      <c r="K1406">
        <v>1403</v>
      </c>
      <c r="L1406" t="s">
        <v>25</v>
      </c>
      <c r="M1406" s="2">
        <f>+Table3[[#This Row],[CHW]]/Table3[[#This Row],[Count of Airbill Number]]</f>
        <v>290</v>
      </c>
    </row>
    <row r="1407" spans="2:13">
      <c r="B1407" t="s">
        <v>20</v>
      </c>
      <c r="C1407" t="s">
        <v>21</v>
      </c>
      <c r="D1407" t="s">
        <v>22</v>
      </c>
      <c r="E1407" t="s">
        <v>778</v>
      </c>
      <c r="F1407" t="s">
        <v>778</v>
      </c>
      <c r="G1407" t="s">
        <v>51</v>
      </c>
      <c r="H1407" t="s">
        <v>150</v>
      </c>
      <c r="I1407" s="1">
        <v>290</v>
      </c>
      <c r="J1407" s="1">
        <v>1</v>
      </c>
      <c r="K1407">
        <v>1404</v>
      </c>
      <c r="L1407" t="s">
        <v>25</v>
      </c>
      <c r="M1407" s="2">
        <f>+Table3[[#This Row],[CHW]]/Table3[[#This Row],[Count of Airbill Number]]</f>
        <v>290</v>
      </c>
    </row>
    <row r="1408" spans="2:13">
      <c r="B1408" t="s">
        <v>35</v>
      </c>
      <c r="C1408" t="s">
        <v>21</v>
      </c>
      <c r="D1408" t="s">
        <v>22</v>
      </c>
      <c r="E1408" t="s">
        <v>776</v>
      </c>
      <c r="F1408" t="s">
        <v>776</v>
      </c>
      <c r="G1408" t="s">
        <v>94</v>
      </c>
      <c r="H1408" t="s">
        <v>100</v>
      </c>
      <c r="I1408" s="1">
        <v>289.99996200000004</v>
      </c>
      <c r="J1408" s="1">
        <v>78</v>
      </c>
      <c r="K1408">
        <v>1405</v>
      </c>
      <c r="L1408" t="s">
        <v>25</v>
      </c>
      <c r="M1408" s="2">
        <f>+Table3[[#This Row],[CHW]]/Table3[[#This Row],[Count of Airbill Number]]</f>
        <v>3.7179482307692311</v>
      </c>
    </row>
    <row r="1409" spans="2:13">
      <c r="B1409" t="s">
        <v>35</v>
      </c>
      <c r="C1409" t="s">
        <v>21</v>
      </c>
      <c r="D1409" t="s">
        <v>36</v>
      </c>
      <c r="E1409" t="s">
        <v>778</v>
      </c>
      <c r="F1409" t="s">
        <v>778</v>
      </c>
      <c r="G1409" t="s">
        <v>113</v>
      </c>
      <c r="H1409" t="s">
        <v>86</v>
      </c>
      <c r="I1409" s="1">
        <v>289.2</v>
      </c>
      <c r="J1409" s="1">
        <v>7</v>
      </c>
      <c r="K1409">
        <v>1406</v>
      </c>
      <c r="L1409" t="s">
        <v>25</v>
      </c>
      <c r="M1409" s="2">
        <f>+Table3[[#This Row],[CHW]]/Table3[[#This Row],[Count of Airbill Number]]</f>
        <v>41.31428571428571</v>
      </c>
    </row>
    <row r="1410" spans="2:13">
      <c r="B1410" t="s">
        <v>28</v>
      </c>
      <c r="C1410" t="s">
        <v>21</v>
      </c>
      <c r="D1410" t="s">
        <v>22</v>
      </c>
      <c r="E1410" t="s">
        <v>776</v>
      </c>
      <c r="F1410" t="s">
        <v>776</v>
      </c>
      <c r="G1410" t="s">
        <v>47</v>
      </c>
      <c r="H1410" t="s">
        <v>85</v>
      </c>
      <c r="I1410" s="1">
        <v>289.09090900000001</v>
      </c>
      <c r="J1410" s="1">
        <v>3</v>
      </c>
      <c r="K1410">
        <v>1407</v>
      </c>
      <c r="L1410" t="s">
        <v>25</v>
      </c>
      <c r="M1410" s="2">
        <f>+Table3[[#This Row],[CHW]]/Table3[[#This Row],[Count of Airbill Number]]</f>
        <v>96.363636333333332</v>
      </c>
    </row>
    <row r="1411" spans="2:13">
      <c r="B1411" t="s">
        <v>20</v>
      </c>
      <c r="C1411" t="s">
        <v>21</v>
      </c>
      <c r="D1411" t="s">
        <v>22</v>
      </c>
      <c r="E1411" t="s">
        <v>776</v>
      </c>
      <c r="F1411" t="s">
        <v>776</v>
      </c>
      <c r="G1411" t="s">
        <v>146</v>
      </c>
      <c r="H1411" t="s">
        <v>41</v>
      </c>
      <c r="I1411" s="1">
        <v>288.63634900000005</v>
      </c>
      <c r="J1411" s="1">
        <v>27</v>
      </c>
      <c r="K1411">
        <v>1408</v>
      </c>
      <c r="L1411" t="s">
        <v>25</v>
      </c>
      <c r="M1411" s="2">
        <f>+Table3[[#This Row],[CHW]]/Table3[[#This Row],[Count of Airbill Number]]</f>
        <v>10.690235148148149</v>
      </c>
    </row>
    <row r="1412" spans="2:13">
      <c r="B1412" t="s">
        <v>28</v>
      </c>
      <c r="C1412" t="s">
        <v>21</v>
      </c>
      <c r="D1412" t="s">
        <v>22</v>
      </c>
      <c r="E1412" t="s">
        <v>776</v>
      </c>
      <c r="F1412" t="s">
        <v>776</v>
      </c>
      <c r="G1412" t="s">
        <v>37</v>
      </c>
      <c r="H1412" t="s">
        <v>117</v>
      </c>
      <c r="I1412" s="1">
        <v>287.245453</v>
      </c>
      <c r="J1412" s="1">
        <v>6</v>
      </c>
      <c r="K1412">
        <v>1409</v>
      </c>
      <c r="L1412" t="s">
        <v>25</v>
      </c>
      <c r="M1412" s="2">
        <f>+Table3[[#This Row],[CHW]]/Table3[[#This Row],[Count of Airbill Number]]</f>
        <v>47.874242166666669</v>
      </c>
    </row>
    <row r="1413" spans="2:13">
      <c r="B1413" t="s">
        <v>35</v>
      </c>
      <c r="C1413" t="s">
        <v>21</v>
      </c>
      <c r="D1413" t="s">
        <v>22</v>
      </c>
      <c r="E1413" t="s">
        <v>776</v>
      </c>
      <c r="F1413" t="s">
        <v>776</v>
      </c>
      <c r="G1413" t="s">
        <v>66</v>
      </c>
      <c r="H1413" t="s">
        <v>23</v>
      </c>
      <c r="I1413" s="1">
        <v>287.18181499999997</v>
      </c>
      <c r="J1413" s="1">
        <v>9</v>
      </c>
      <c r="K1413">
        <v>1410</v>
      </c>
      <c r="L1413" t="s">
        <v>25</v>
      </c>
      <c r="M1413" s="2">
        <f>+Table3[[#This Row],[CHW]]/Table3[[#This Row],[Count of Airbill Number]]</f>
        <v>31.909090555555551</v>
      </c>
    </row>
    <row r="1414" spans="2:13">
      <c r="B1414" t="s">
        <v>20</v>
      </c>
      <c r="C1414" t="s">
        <v>21</v>
      </c>
      <c r="D1414" t="s">
        <v>22</v>
      </c>
      <c r="E1414" t="s">
        <v>776</v>
      </c>
      <c r="F1414" t="s">
        <v>776</v>
      </c>
      <c r="G1414" t="s">
        <v>71</v>
      </c>
      <c r="H1414" t="s">
        <v>43</v>
      </c>
      <c r="I1414" s="1">
        <v>286.81814900000001</v>
      </c>
      <c r="J1414" s="1">
        <v>75</v>
      </c>
      <c r="K1414">
        <v>1411</v>
      </c>
      <c r="L1414" t="s">
        <v>25</v>
      </c>
      <c r="M1414" s="2">
        <f>+Table3[[#This Row],[CHW]]/Table3[[#This Row],[Count of Airbill Number]]</f>
        <v>3.8242419866666668</v>
      </c>
    </row>
    <row r="1415" spans="2:13">
      <c r="B1415" t="s">
        <v>28</v>
      </c>
      <c r="C1415" t="s">
        <v>21</v>
      </c>
      <c r="D1415" t="s">
        <v>22</v>
      </c>
      <c r="E1415" t="s">
        <v>778</v>
      </c>
      <c r="F1415" t="s">
        <v>778</v>
      </c>
      <c r="G1415" t="s">
        <v>173</v>
      </c>
      <c r="H1415" t="s">
        <v>99</v>
      </c>
      <c r="I1415" s="1">
        <v>286.59999999999997</v>
      </c>
      <c r="J1415" s="1">
        <v>31</v>
      </c>
      <c r="K1415">
        <v>1412</v>
      </c>
      <c r="L1415" t="s">
        <v>25</v>
      </c>
      <c r="M1415" s="2">
        <f>+Table3[[#This Row],[CHW]]/Table3[[#This Row],[Count of Airbill Number]]</f>
        <v>9.2451612903225797</v>
      </c>
    </row>
    <row r="1416" spans="2:13">
      <c r="B1416" t="s">
        <v>20</v>
      </c>
      <c r="C1416" t="s">
        <v>21</v>
      </c>
      <c r="D1416" t="s">
        <v>22</v>
      </c>
      <c r="E1416" t="s">
        <v>776</v>
      </c>
      <c r="F1416" t="s">
        <v>776</v>
      </c>
      <c r="G1416" t="s">
        <v>71</v>
      </c>
      <c r="H1416" t="s">
        <v>31</v>
      </c>
      <c r="I1416" s="1">
        <v>286.363629</v>
      </c>
      <c r="J1416" s="1">
        <v>16</v>
      </c>
      <c r="K1416">
        <v>1413</v>
      </c>
      <c r="L1416" t="s">
        <v>25</v>
      </c>
      <c r="M1416" s="2">
        <f>+Table3[[#This Row],[CHW]]/Table3[[#This Row],[Count of Airbill Number]]</f>
        <v>17.8977268125</v>
      </c>
    </row>
    <row r="1417" spans="2:13">
      <c r="B1417" t="s">
        <v>28</v>
      </c>
      <c r="C1417" t="s">
        <v>21</v>
      </c>
      <c r="D1417" t="s">
        <v>22</v>
      </c>
      <c r="E1417" t="s">
        <v>776</v>
      </c>
      <c r="F1417" t="s">
        <v>777</v>
      </c>
      <c r="G1417" t="s">
        <v>37</v>
      </c>
      <c r="H1417" t="s">
        <v>26</v>
      </c>
      <c r="I1417" s="1">
        <v>285.90908200000001</v>
      </c>
      <c r="J1417" s="1">
        <v>34</v>
      </c>
      <c r="K1417">
        <v>1414</v>
      </c>
      <c r="L1417" t="s">
        <v>25</v>
      </c>
      <c r="M1417" s="2">
        <f>+Table3[[#This Row],[CHW]]/Table3[[#This Row],[Count of Airbill Number]]</f>
        <v>8.4090906470588234</v>
      </c>
    </row>
    <row r="1418" spans="2:13">
      <c r="B1418" t="s">
        <v>20</v>
      </c>
      <c r="C1418" t="s">
        <v>21</v>
      </c>
      <c r="D1418" t="s">
        <v>22</v>
      </c>
      <c r="E1418" t="s">
        <v>776</v>
      </c>
      <c r="F1418" t="s">
        <v>776</v>
      </c>
      <c r="G1418" t="s">
        <v>31</v>
      </c>
      <c r="H1418" t="s">
        <v>39</v>
      </c>
      <c r="I1418" s="1">
        <v>285.63635399999993</v>
      </c>
      <c r="J1418" s="1">
        <v>23</v>
      </c>
      <c r="K1418">
        <v>1415</v>
      </c>
      <c r="L1418" t="s">
        <v>25</v>
      </c>
      <c r="M1418" s="2">
        <f>+Table3[[#This Row],[CHW]]/Table3[[#This Row],[Count of Airbill Number]]</f>
        <v>12.418971913043475</v>
      </c>
    </row>
    <row r="1419" spans="2:13">
      <c r="B1419" t="s">
        <v>20</v>
      </c>
      <c r="C1419" t="s">
        <v>21</v>
      </c>
      <c r="D1419" t="s">
        <v>22</v>
      </c>
      <c r="E1419" t="s">
        <v>776</v>
      </c>
      <c r="F1419" t="s">
        <v>776</v>
      </c>
      <c r="G1419" t="s">
        <v>130</v>
      </c>
      <c r="H1419" t="s">
        <v>23</v>
      </c>
      <c r="I1419" s="1">
        <v>285.45454299999994</v>
      </c>
      <c r="J1419" s="1">
        <v>11</v>
      </c>
      <c r="K1419">
        <v>1416</v>
      </c>
      <c r="L1419" t="s">
        <v>25</v>
      </c>
      <c r="M1419" s="2">
        <f>+Table3[[#This Row],[CHW]]/Table3[[#This Row],[Count of Airbill Number]]</f>
        <v>25.950412999999994</v>
      </c>
    </row>
    <row r="1420" spans="2:13">
      <c r="B1420" t="s">
        <v>20</v>
      </c>
      <c r="C1420" t="s">
        <v>21</v>
      </c>
      <c r="D1420" t="s">
        <v>22</v>
      </c>
      <c r="E1420" t="s">
        <v>776</v>
      </c>
      <c r="F1420" t="s">
        <v>776</v>
      </c>
      <c r="G1420" t="s">
        <v>71</v>
      </c>
      <c r="H1420" t="s">
        <v>263</v>
      </c>
      <c r="I1420" s="1">
        <v>285.454542</v>
      </c>
      <c r="J1420" s="1">
        <v>5</v>
      </c>
      <c r="K1420">
        <v>1417</v>
      </c>
      <c r="L1420" t="s">
        <v>25</v>
      </c>
      <c r="M1420" s="2">
        <f>+Table3[[#This Row],[CHW]]/Table3[[#This Row],[Count of Airbill Number]]</f>
        <v>57.090908400000004</v>
      </c>
    </row>
    <row r="1421" spans="2:13">
      <c r="B1421" t="s">
        <v>176</v>
      </c>
      <c r="C1421" t="s">
        <v>21</v>
      </c>
      <c r="D1421" t="s">
        <v>22</v>
      </c>
      <c r="E1421" t="s">
        <v>776</v>
      </c>
      <c r="F1421" t="s">
        <v>776</v>
      </c>
      <c r="G1421" t="s">
        <v>66</v>
      </c>
      <c r="H1421" t="s">
        <v>107</v>
      </c>
      <c r="I1421" s="1">
        <v>285.27271999999999</v>
      </c>
      <c r="J1421" s="1">
        <v>13</v>
      </c>
      <c r="K1421">
        <v>1418</v>
      </c>
      <c r="L1421" t="s">
        <v>25</v>
      </c>
      <c r="M1421" s="2">
        <f>+Table3[[#This Row],[CHW]]/Table3[[#This Row],[Count of Airbill Number]]</f>
        <v>21.944055384615385</v>
      </c>
    </row>
    <row r="1422" spans="2:13">
      <c r="B1422" t="s">
        <v>28</v>
      </c>
      <c r="C1422" t="s">
        <v>21</v>
      </c>
      <c r="D1422" t="s">
        <v>22</v>
      </c>
      <c r="E1422" t="s">
        <v>776</v>
      </c>
      <c r="F1422" t="s">
        <v>776</v>
      </c>
      <c r="G1422" t="s">
        <v>33</v>
      </c>
      <c r="H1422" t="s">
        <v>116</v>
      </c>
      <c r="I1422" s="1">
        <v>284.99999700000001</v>
      </c>
      <c r="J1422" s="1">
        <v>7</v>
      </c>
      <c r="K1422">
        <v>1419</v>
      </c>
      <c r="L1422" t="s">
        <v>25</v>
      </c>
      <c r="M1422" s="2">
        <f>+Table3[[#This Row],[CHW]]/Table3[[#This Row],[Count of Airbill Number]]</f>
        <v>40.71428528571429</v>
      </c>
    </row>
    <row r="1423" spans="2:13">
      <c r="B1423" t="s">
        <v>35</v>
      </c>
      <c r="C1423" t="s">
        <v>21</v>
      </c>
      <c r="D1423" t="s">
        <v>22</v>
      </c>
      <c r="E1423" t="s">
        <v>776</v>
      </c>
      <c r="F1423" t="s">
        <v>776</v>
      </c>
      <c r="G1423" t="s">
        <v>103</v>
      </c>
      <c r="H1423" t="s">
        <v>48</v>
      </c>
      <c r="I1423" s="1">
        <v>284.99999700000001</v>
      </c>
      <c r="J1423" s="1">
        <v>7</v>
      </c>
      <c r="K1423">
        <v>1420</v>
      </c>
      <c r="L1423" t="s">
        <v>25</v>
      </c>
      <c r="M1423" s="2">
        <f>+Table3[[#This Row],[CHW]]/Table3[[#This Row],[Count of Airbill Number]]</f>
        <v>40.71428528571429</v>
      </c>
    </row>
    <row r="1424" spans="2:13">
      <c r="B1424" t="s">
        <v>28</v>
      </c>
      <c r="C1424" t="s">
        <v>21</v>
      </c>
      <c r="D1424" t="s">
        <v>22</v>
      </c>
      <c r="E1424" t="s">
        <v>776</v>
      </c>
      <c r="F1424" t="s">
        <v>776</v>
      </c>
      <c r="G1424" t="s">
        <v>23</v>
      </c>
      <c r="H1424" t="s">
        <v>169</v>
      </c>
      <c r="I1424" s="1">
        <v>284.99999200000002</v>
      </c>
      <c r="J1424" s="1">
        <v>24</v>
      </c>
      <c r="K1424">
        <v>1421</v>
      </c>
      <c r="L1424" t="s">
        <v>25</v>
      </c>
      <c r="M1424" s="2">
        <f>+Table3[[#This Row],[CHW]]/Table3[[#This Row],[Count of Airbill Number]]</f>
        <v>11.874999666666668</v>
      </c>
    </row>
    <row r="1425" spans="2:13">
      <c r="B1425" t="s">
        <v>30</v>
      </c>
      <c r="C1425" t="s">
        <v>21</v>
      </c>
      <c r="D1425" t="s">
        <v>139</v>
      </c>
      <c r="E1425" t="s">
        <v>776</v>
      </c>
      <c r="F1425" t="s">
        <v>776</v>
      </c>
      <c r="G1425" t="s">
        <v>74</v>
      </c>
      <c r="H1425" t="s">
        <v>238</v>
      </c>
      <c r="I1425" s="1">
        <v>284.09090700000002</v>
      </c>
      <c r="J1425" s="1">
        <v>3</v>
      </c>
      <c r="K1425">
        <v>1422</v>
      </c>
      <c r="L1425" t="s">
        <v>25</v>
      </c>
      <c r="M1425" s="2">
        <f>+Table3[[#This Row],[CHW]]/Table3[[#This Row],[Count of Airbill Number]]</f>
        <v>94.69696900000001</v>
      </c>
    </row>
    <row r="1426" spans="2:13">
      <c r="B1426" t="s">
        <v>20</v>
      </c>
      <c r="C1426" t="s">
        <v>21</v>
      </c>
      <c r="D1426" t="s">
        <v>22</v>
      </c>
      <c r="E1426" t="s">
        <v>776</v>
      </c>
      <c r="F1426" t="s">
        <v>776</v>
      </c>
      <c r="G1426" t="s">
        <v>74</v>
      </c>
      <c r="H1426" t="s">
        <v>67</v>
      </c>
      <c r="I1426" s="1">
        <v>284.09090300000003</v>
      </c>
      <c r="J1426" s="1">
        <v>12</v>
      </c>
      <c r="K1426">
        <v>1423</v>
      </c>
      <c r="L1426" t="s">
        <v>25</v>
      </c>
      <c r="M1426" s="2">
        <f>+Table3[[#This Row],[CHW]]/Table3[[#This Row],[Count of Airbill Number]]</f>
        <v>23.67424191666667</v>
      </c>
    </row>
    <row r="1427" spans="2:13">
      <c r="B1427" t="s">
        <v>28</v>
      </c>
      <c r="C1427" t="s">
        <v>21</v>
      </c>
      <c r="D1427" t="s">
        <v>22</v>
      </c>
      <c r="E1427" t="s">
        <v>778</v>
      </c>
      <c r="F1427" t="s">
        <v>778</v>
      </c>
      <c r="G1427" t="s">
        <v>81</v>
      </c>
      <c r="H1427" t="s">
        <v>124</v>
      </c>
      <c r="I1427" s="1">
        <v>283.98181599999998</v>
      </c>
      <c r="J1427" s="1">
        <v>10</v>
      </c>
      <c r="K1427">
        <v>1424</v>
      </c>
      <c r="L1427" t="s">
        <v>25</v>
      </c>
      <c r="M1427" s="2">
        <f>+Table3[[#This Row],[CHW]]/Table3[[#This Row],[Count of Airbill Number]]</f>
        <v>28.398181599999997</v>
      </c>
    </row>
    <row r="1428" spans="2:13">
      <c r="B1428" t="s">
        <v>35</v>
      </c>
      <c r="C1428" t="s">
        <v>21</v>
      </c>
      <c r="D1428" t="s">
        <v>22</v>
      </c>
      <c r="E1428" t="s">
        <v>776</v>
      </c>
      <c r="F1428" t="s">
        <v>778</v>
      </c>
      <c r="G1428" t="s">
        <v>66</v>
      </c>
      <c r="H1428" t="s">
        <v>86</v>
      </c>
      <c r="I1428" s="1">
        <v>283.73636199999999</v>
      </c>
      <c r="J1428" s="1">
        <v>17</v>
      </c>
      <c r="K1428">
        <v>1425</v>
      </c>
      <c r="L1428" t="s">
        <v>25</v>
      </c>
      <c r="M1428" s="2">
        <f>+Table3[[#This Row],[CHW]]/Table3[[#This Row],[Count of Airbill Number]]</f>
        <v>16.690374235294115</v>
      </c>
    </row>
    <row r="1429" spans="2:13">
      <c r="B1429" t="s">
        <v>35</v>
      </c>
      <c r="C1429" t="s">
        <v>21</v>
      </c>
      <c r="D1429" t="s">
        <v>22</v>
      </c>
      <c r="E1429" t="s">
        <v>777</v>
      </c>
      <c r="F1429" t="s">
        <v>777</v>
      </c>
      <c r="G1429" t="s">
        <v>38</v>
      </c>
      <c r="H1429" t="s">
        <v>106</v>
      </c>
      <c r="I1429" s="1">
        <v>283.68181800000002</v>
      </c>
      <c r="J1429" s="1">
        <v>6</v>
      </c>
      <c r="K1429">
        <v>1426</v>
      </c>
      <c r="L1429" t="s">
        <v>25</v>
      </c>
      <c r="M1429" s="2">
        <f>+Table3[[#This Row],[CHW]]/Table3[[#This Row],[Count of Airbill Number]]</f>
        <v>47.280303000000004</v>
      </c>
    </row>
    <row r="1430" spans="2:13">
      <c r="B1430" t="s">
        <v>35</v>
      </c>
      <c r="C1430" t="s">
        <v>21</v>
      </c>
      <c r="D1430" t="s">
        <v>22</v>
      </c>
      <c r="E1430" t="s">
        <v>776</v>
      </c>
      <c r="F1430" t="s">
        <v>776</v>
      </c>
      <c r="G1430" t="s">
        <v>76</v>
      </c>
      <c r="H1430" t="s">
        <v>103</v>
      </c>
      <c r="I1430" s="1">
        <v>283.18181600000003</v>
      </c>
      <c r="J1430" s="1">
        <v>6</v>
      </c>
      <c r="K1430">
        <v>1427</v>
      </c>
      <c r="L1430" t="s">
        <v>25</v>
      </c>
      <c r="M1430" s="2">
        <f>+Table3[[#This Row],[CHW]]/Table3[[#This Row],[Count of Airbill Number]]</f>
        <v>47.196969333333335</v>
      </c>
    </row>
    <row r="1431" spans="2:13">
      <c r="B1431" t="s">
        <v>20</v>
      </c>
      <c r="C1431" t="s">
        <v>21</v>
      </c>
      <c r="D1431" t="s">
        <v>22</v>
      </c>
      <c r="E1431" t="s">
        <v>776</v>
      </c>
      <c r="F1431" t="s">
        <v>778</v>
      </c>
      <c r="G1431" t="s">
        <v>31</v>
      </c>
      <c r="H1431" t="s">
        <v>204</v>
      </c>
      <c r="I1431" s="1">
        <v>282.990903</v>
      </c>
      <c r="J1431" s="1">
        <v>19</v>
      </c>
      <c r="K1431">
        <v>1428</v>
      </c>
      <c r="L1431" t="s">
        <v>25</v>
      </c>
      <c r="M1431" s="2">
        <f>+Table3[[#This Row],[CHW]]/Table3[[#This Row],[Count of Airbill Number]]</f>
        <v>14.89425805263158</v>
      </c>
    </row>
    <row r="1432" spans="2:13">
      <c r="B1432" t="s">
        <v>35</v>
      </c>
      <c r="C1432" t="s">
        <v>21</v>
      </c>
      <c r="D1432" t="s">
        <v>22</v>
      </c>
      <c r="E1432" t="s">
        <v>776</v>
      </c>
      <c r="F1432" t="s">
        <v>776</v>
      </c>
      <c r="G1432" t="s">
        <v>45</v>
      </c>
      <c r="H1432" t="s">
        <v>188</v>
      </c>
      <c r="I1432" s="1">
        <v>282.72726</v>
      </c>
      <c r="J1432" s="1">
        <v>24</v>
      </c>
      <c r="K1432">
        <v>1429</v>
      </c>
      <c r="L1432" t="s">
        <v>25</v>
      </c>
      <c r="M1432" s="2">
        <f>+Table3[[#This Row],[CHW]]/Table3[[#This Row],[Count of Airbill Number]]</f>
        <v>11.780302499999999</v>
      </c>
    </row>
    <row r="1433" spans="2:13">
      <c r="B1433" t="s">
        <v>20</v>
      </c>
      <c r="C1433" t="s">
        <v>21</v>
      </c>
      <c r="D1433" t="s">
        <v>22</v>
      </c>
      <c r="E1433" t="s">
        <v>776</v>
      </c>
      <c r="F1433" t="s">
        <v>776</v>
      </c>
      <c r="G1433" t="s">
        <v>40</v>
      </c>
      <c r="H1433" t="s">
        <v>66</v>
      </c>
      <c r="I1433" s="1">
        <v>282.72723499999995</v>
      </c>
      <c r="J1433" s="1">
        <v>61</v>
      </c>
      <c r="K1433">
        <v>1430</v>
      </c>
      <c r="L1433" t="s">
        <v>25</v>
      </c>
      <c r="M1433" s="2">
        <f>+Table3[[#This Row],[CHW]]/Table3[[#This Row],[Count of Airbill Number]]</f>
        <v>4.634872704918032</v>
      </c>
    </row>
    <row r="1434" spans="2:13">
      <c r="B1434" t="s">
        <v>20</v>
      </c>
      <c r="C1434" t="s">
        <v>21</v>
      </c>
      <c r="D1434" t="s">
        <v>22</v>
      </c>
      <c r="E1434" t="s">
        <v>778</v>
      </c>
      <c r="F1434" t="s">
        <v>778</v>
      </c>
      <c r="G1434" t="s">
        <v>113</v>
      </c>
      <c r="H1434" t="s">
        <v>310</v>
      </c>
      <c r="I1434" s="1">
        <v>282.39999999999998</v>
      </c>
      <c r="J1434" s="1">
        <v>2</v>
      </c>
      <c r="K1434">
        <v>1431</v>
      </c>
      <c r="L1434" t="s">
        <v>25</v>
      </c>
      <c r="M1434" s="2">
        <f>+Table3[[#This Row],[CHW]]/Table3[[#This Row],[Count of Airbill Number]]</f>
        <v>141.19999999999999</v>
      </c>
    </row>
    <row r="1435" spans="2:13">
      <c r="B1435" t="s">
        <v>20</v>
      </c>
      <c r="C1435" t="s">
        <v>21</v>
      </c>
      <c r="D1435" t="s">
        <v>22</v>
      </c>
      <c r="E1435" t="s">
        <v>776</v>
      </c>
      <c r="F1435" t="s">
        <v>776</v>
      </c>
      <c r="G1435" t="s">
        <v>33</v>
      </c>
      <c r="H1435" t="s">
        <v>84</v>
      </c>
      <c r="I1435" s="1">
        <v>281.81817699999999</v>
      </c>
      <c r="J1435" s="1">
        <v>9</v>
      </c>
      <c r="K1435">
        <v>1432</v>
      </c>
      <c r="L1435" t="s">
        <v>25</v>
      </c>
      <c r="M1435" s="2">
        <f>+Table3[[#This Row],[CHW]]/Table3[[#This Row],[Count of Airbill Number]]</f>
        <v>31.313130777777776</v>
      </c>
    </row>
    <row r="1436" spans="2:13">
      <c r="B1436" t="s">
        <v>20</v>
      </c>
      <c r="C1436" t="s">
        <v>21</v>
      </c>
      <c r="D1436" t="s">
        <v>22</v>
      </c>
      <c r="E1436" t="s">
        <v>777</v>
      </c>
      <c r="F1436" t="s">
        <v>776</v>
      </c>
      <c r="G1436" t="s">
        <v>26</v>
      </c>
      <c r="H1436" t="s">
        <v>37</v>
      </c>
      <c r="I1436" s="1">
        <v>281.79090499999995</v>
      </c>
      <c r="J1436" s="1">
        <v>17</v>
      </c>
      <c r="K1436">
        <v>1433</v>
      </c>
      <c r="L1436" t="s">
        <v>25</v>
      </c>
      <c r="M1436" s="2">
        <f>+Table3[[#This Row],[CHW]]/Table3[[#This Row],[Count of Airbill Number]]</f>
        <v>16.575935588235293</v>
      </c>
    </row>
    <row r="1437" spans="2:13">
      <c r="B1437" t="s">
        <v>35</v>
      </c>
      <c r="C1437" t="s">
        <v>21</v>
      </c>
      <c r="D1437" t="s">
        <v>36</v>
      </c>
      <c r="E1437" t="s">
        <v>776</v>
      </c>
      <c r="F1437" t="s">
        <v>776</v>
      </c>
      <c r="G1437" t="s">
        <v>66</v>
      </c>
      <c r="H1437" t="s">
        <v>122</v>
      </c>
      <c r="I1437" s="1">
        <v>281.68181800000002</v>
      </c>
      <c r="J1437" s="1">
        <v>1</v>
      </c>
      <c r="K1437">
        <v>1434</v>
      </c>
      <c r="L1437" t="s">
        <v>25</v>
      </c>
      <c r="M1437" s="2">
        <f>+Table3[[#This Row],[CHW]]/Table3[[#This Row],[Count of Airbill Number]]</f>
        <v>281.68181800000002</v>
      </c>
    </row>
    <row r="1438" spans="2:13">
      <c r="B1438" t="s">
        <v>20</v>
      </c>
      <c r="C1438" t="s">
        <v>21</v>
      </c>
      <c r="D1438" t="s">
        <v>22</v>
      </c>
      <c r="E1438" t="s">
        <v>776</v>
      </c>
      <c r="F1438" t="s">
        <v>776</v>
      </c>
      <c r="G1438" t="s">
        <v>42</v>
      </c>
      <c r="H1438" t="s">
        <v>48</v>
      </c>
      <c r="I1438" s="1">
        <v>281.363632</v>
      </c>
      <c r="J1438" s="1">
        <v>13</v>
      </c>
      <c r="K1438">
        <v>1435</v>
      </c>
      <c r="L1438" t="s">
        <v>25</v>
      </c>
      <c r="M1438" s="2">
        <f>+Table3[[#This Row],[CHW]]/Table3[[#This Row],[Count of Airbill Number]]</f>
        <v>21.643356307692308</v>
      </c>
    </row>
    <row r="1439" spans="2:13">
      <c r="B1439" t="s">
        <v>28</v>
      </c>
      <c r="C1439" t="s">
        <v>21</v>
      </c>
      <c r="D1439" t="s">
        <v>22</v>
      </c>
      <c r="E1439" t="s">
        <v>776</v>
      </c>
      <c r="F1439" t="s">
        <v>776</v>
      </c>
      <c r="G1439" t="s">
        <v>23</v>
      </c>
      <c r="H1439" t="s">
        <v>66</v>
      </c>
      <c r="I1439" s="1">
        <v>280.99998199999999</v>
      </c>
      <c r="J1439" s="1">
        <v>39</v>
      </c>
      <c r="K1439">
        <v>1436</v>
      </c>
      <c r="L1439" t="s">
        <v>25</v>
      </c>
      <c r="M1439" s="2">
        <f>+Table3[[#This Row],[CHW]]/Table3[[#This Row],[Count of Airbill Number]]</f>
        <v>7.2051277435897436</v>
      </c>
    </row>
    <row r="1440" spans="2:13">
      <c r="B1440" t="s">
        <v>20</v>
      </c>
      <c r="C1440" t="s">
        <v>21</v>
      </c>
      <c r="D1440" t="s">
        <v>22</v>
      </c>
      <c r="E1440" t="s">
        <v>776</v>
      </c>
      <c r="F1440" t="s">
        <v>776</v>
      </c>
      <c r="G1440" t="s">
        <v>40</v>
      </c>
      <c r="H1440" t="s">
        <v>92</v>
      </c>
      <c r="I1440" s="1">
        <v>280.90904899999998</v>
      </c>
      <c r="J1440" s="1">
        <v>65</v>
      </c>
      <c r="K1440">
        <v>1437</v>
      </c>
      <c r="L1440" t="s">
        <v>25</v>
      </c>
      <c r="M1440" s="2">
        <f>+Table3[[#This Row],[CHW]]/Table3[[#This Row],[Count of Airbill Number]]</f>
        <v>4.3216776769230769</v>
      </c>
    </row>
    <row r="1441" spans="2:13">
      <c r="B1441" t="s">
        <v>20</v>
      </c>
      <c r="C1441" t="s">
        <v>21</v>
      </c>
      <c r="D1441" t="s">
        <v>22</v>
      </c>
      <c r="E1441" t="s">
        <v>776</v>
      </c>
      <c r="F1441" t="s">
        <v>776</v>
      </c>
      <c r="G1441" t="s">
        <v>48</v>
      </c>
      <c r="H1441" t="s">
        <v>24</v>
      </c>
      <c r="I1441" s="1">
        <v>280.45448999999985</v>
      </c>
      <c r="J1441" s="1">
        <v>83</v>
      </c>
      <c r="K1441">
        <v>1438</v>
      </c>
      <c r="L1441" t="s">
        <v>25</v>
      </c>
      <c r="M1441" s="2">
        <f>+Table3[[#This Row],[CHW]]/Table3[[#This Row],[Count of Airbill Number]]</f>
        <v>3.3789697590361429</v>
      </c>
    </row>
    <row r="1442" spans="2:13">
      <c r="B1442" t="s">
        <v>28</v>
      </c>
      <c r="C1442" t="s">
        <v>21</v>
      </c>
      <c r="D1442" t="s">
        <v>22</v>
      </c>
      <c r="E1442" t="s">
        <v>778</v>
      </c>
      <c r="F1442" t="s">
        <v>776</v>
      </c>
      <c r="G1442" t="s">
        <v>51</v>
      </c>
      <c r="H1442" t="s">
        <v>37</v>
      </c>
      <c r="I1442" s="1">
        <v>278.70908600000001</v>
      </c>
      <c r="J1442" s="1">
        <v>16</v>
      </c>
      <c r="K1442">
        <v>1439</v>
      </c>
      <c r="L1442" t="s">
        <v>25</v>
      </c>
      <c r="M1442" s="2">
        <f>+Table3[[#This Row],[CHW]]/Table3[[#This Row],[Count of Airbill Number]]</f>
        <v>17.419317875000001</v>
      </c>
    </row>
    <row r="1443" spans="2:13">
      <c r="B1443" t="s">
        <v>35</v>
      </c>
      <c r="C1443" t="s">
        <v>21</v>
      </c>
      <c r="D1443" t="s">
        <v>22</v>
      </c>
      <c r="E1443" t="s">
        <v>776</v>
      </c>
      <c r="F1443" t="s">
        <v>776</v>
      </c>
      <c r="G1443" t="s">
        <v>94</v>
      </c>
      <c r="H1443" t="s">
        <v>45</v>
      </c>
      <c r="I1443" s="1">
        <v>278.63630899999998</v>
      </c>
      <c r="J1443" s="1">
        <v>110</v>
      </c>
      <c r="K1443">
        <v>1440</v>
      </c>
      <c r="L1443" t="s">
        <v>25</v>
      </c>
      <c r="M1443" s="2">
        <f>+Table3[[#This Row],[CHW]]/Table3[[#This Row],[Count of Airbill Number]]</f>
        <v>2.5330573545454542</v>
      </c>
    </row>
    <row r="1444" spans="2:13">
      <c r="B1444" t="s">
        <v>28</v>
      </c>
      <c r="C1444" t="s">
        <v>21</v>
      </c>
      <c r="D1444" t="s">
        <v>22</v>
      </c>
      <c r="E1444" t="s">
        <v>776</v>
      </c>
      <c r="F1444" t="s">
        <v>776</v>
      </c>
      <c r="G1444" t="s">
        <v>61</v>
      </c>
      <c r="H1444" t="s">
        <v>48</v>
      </c>
      <c r="I1444" s="1">
        <v>277.86361699999998</v>
      </c>
      <c r="J1444" s="1">
        <v>35</v>
      </c>
      <c r="K1444">
        <v>1441</v>
      </c>
      <c r="L1444" t="s">
        <v>25</v>
      </c>
      <c r="M1444" s="2">
        <f>+Table3[[#This Row],[CHW]]/Table3[[#This Row],[Count of Airbill Number]]</f>
        <v>7.9389604857142855</v>
      </c>
    </row>
    <row r="1445" spans="2:13">
      <c r="B1445" t="s">
        <v>28</v>
      </c>
      <c r="C1445" t="s">
        <v>21</v>
      </c>
      <c r="D1445" t="s">
        <v>22</v>
      </c>
      <c r="E1445" t="s">
        <v>778</v>
      </c>
      <c r="F1445" t="s">
        <v>777</v>
      </c>
      <c r="G1445" t="s">
        <v>81</v>
      </c>
      <c r="H1445" t="s">
        <v>360</v>
      </c>
      <c r="I1445" s="1">
        <v>277.5</v>
      </c>
      <c r="J1445" s="1">
        <v>2</v>
      </c>
      <c r="K1445">
        <v>1442</v>
      </c>
      <c r="L1445" t="s">
        <v>25</v>
      </c>
      <c r="M1445" s="2">
        <f>+Table3[[#This Row],[CHW]]/Table3[[#This Row],[Count of Airbill Number]]</f>
        <v>138.75</v>
      </c>
    </row>
    <row r="1446" spans="2:13">
      <c r="B1446" t="s">
        <v>20</v>
      </c>
      <c r="C1446" t="s">
        <v>21</v>
      </c>
      <c r="D1446" t="s">
        <v>22</v>
      </c>
      <c r="E1446" t="s">
        <v>776</v>
      </c>
      <c r="F1446" t="s">
        <v>776</v>
      </c>
      <c r="G1446" t="s">
        <v>111</v>
      </c>
      <c r="H1446" t="s">
        <v>125</v>
      </c>
      <c r="I1446" s="1">
        <v>277.27272000000005</v>
      </c>
      <c r="J1446" s="1">
        <v>26</v>
      </c>
      <c r="K1446">
        <v>1443</v>
      </c>
      <c r="L1446" t="s">
        <v>25</v>
      </c>
      <c r="M1446" s="2">
        <f>+Table3[[#This Row],[CHW]]/Table3[[#This Row],[Count of Airbill Number]]</f>
        <v>10.664335384615386</v>
      </c>
    </row>
    <row r="1447" spans="2:13">
      <c r="B1447" t="s">
        <v>35</v>
      </c>
      <c r="C1447" t="s">
        <v>21</v>
      </c>
      <c r="D1447" t="s">
        <v>22</v>
      </c>
      <c r="E1447" t="s">
        <v>776</v>
      </c>
      <c r="F1447" t="s">
        <v>776</v>
      </c>
      <c r="G1447" t="s">
        <v>45</v>
      </c>
      <c r="H1447" t="s">
        <v>103</v>
      </c>
      <c r="I1447" s="1">
        <v>276.81816299999997</v>
      </c>
      <c r="J1447" s="1">
        <v>33</v>
      </c>
      <c r="K1447">
        <v>1444</v>
      </c>
      <c r="L1447" t="s">
        <v>25</v>
      </c>
      <c r="M1447" s="2">
        <f>+Table3[[#This Row],[CHW]]/Table3[[#This Row],[Count of Airbill Number]]</f>
        <v>8.3884291818181804</v>
      </c>
    </row>
    <row r="1448" spans="2:13">
      <c r="B1448" t="s">
        <v>28</v>
      </c>
      <c r="C1448" t="s">
        <v>21</v>
      </c>
      <c r="D1448" t="s">
        <v>22</v>
      </c>
      <c r="E1448" t="s">
        <v>777</v>
      </c>
      <c r="F1448" t="s">
        <v>777</v>
      </c>
      <c r="G1448" t="s">
        <v>121</v>
      </c>
      <c r="H1448" t="s">
        <v>52</v>
      </c>
      <c r="I1448" s="1">
        <v>276.63635499999998</v>
      </c>
      <c r="J1448" s="1">
        <v>20</v>
      </c>
      <c r="K1448">
        <v>1445</v>
      </c>
      <c r="L1448" t="s">
        <v>25</v>
      </c>
      <c r="M1448" s="2">
        <f>+Table3[[#This Row],[CHW]]/Table3[[#This Row],[Count of Airbill Number]]</f>
        <v>13.831817749999999</v>
      </c>
    </row>
    <row r="1449" spans="2:13">
      <c r="B1449" t="s">
        <v>35</v>
      </c>
      <c r="C1449" t="s">
        <v>21</v>
      </c>
      <c r="D1449" t="s">
        <v>36</v>
      </c>
      <c r="E1449" t="s">
        <v>778</v>
      </c>
      <c r="F1449" t="s">
        <v>778</v>
      </c>
      <c r="G1449" t="s">
        <v>86</v>
      </c>
      <c r="H1449" t="s">
        <v>113</v>
      </c>
      <c r="I1449" s="1">
        <v>276.39999999999998</v>
      </c>
      <c r="J1449" s="1">
        <v>5</v>
      </c>
      <c r="K1449">
        <v>1446</v>
      </c>
      <c r="L1449" t="s">
        <v>25</v>
      </c>
      <c r="M1449" s="2">
        <f>+Table3[[#This Row],[CHW]]/Table3[[#This Row],[Count of Airbill Number]]</f>
        <v>55.279999999999994</v>
      </c>
    </row>
    <row r="1450" spans="2:13">
      <c r="B1450" t="s">
        <v>20</v>
      </c>
      <c r="C1450" t="s">
        <v>21</v>
      </c>
      <c r="D1450" t="s">
        <v>22</v>
      </c>
      <c r="E1450" t="s">
        <v>776</v>
      </c>
      <c r="F1450" t="s">
        <v>776</v>
      </c>
      <c r="G1450" t="s">
        <v>78</v>
      </c>
      <c r="H1450" t="s">
        <v>84</v>
      </c>
      <c r="I1450" s="1">
        <v>276.36362799999995</v>
      </c>
      <c r="J1450" s="1">
        <v>20</v>
      </c>
      <c r="K1450">
        <v>1447</v>
      </c>
      <c r="L1450" t="s">
        <v>25</v>
      </c>
      <c r="M1450" s="2">
        <f>+Table3[[#This Row],[CHW]]/Table3[[#This Row],[Count of Airbill Number]]</f>
        <v>13.818181399999997</v>
      </c>
    </row>
    <row r="1451" spans="2:13">
      <c r="B1451" t="s">
        <v>35</v>
      </c>
      <c r="C1451" t="s">
        <v>21</v>
      </c>
      <c r="D1451" t="s">
        <v>22</v>
      </c>
      <c r="E1451" t="s">
        <v>776</v>
      </c>
      <c r="F1451" t="s">
        <v>776</v>
      </c>
      <c r="G1451" t="s">
        <v>37</v>
      </c>
      <c r="H1451" t="s">
        <v>50</v>
      </c>
      <c r="I1451" s="1">
        <v>275.45453600000002</v>
      </c>
      <c r="J1451" s="1">
        <v>15</v>
      </c>
      <c r="K1451">
        <v>1448</v>
      </c>
      <c r="L1451" t="s">
        <v>25</v>
      </c>
      <c r="M1451" s="2">
        <f>+Table3[[#This Row],[CHW]]/Table3[[#This Row],[Count of Airbill Number]]</f>
        <v>18.363635733333336</v>
      </c>
    </row>
    <row r="1452" spans="2:13">
      <c r="B1452" t="s">
        <v>20</v>
      </c>
      <c r="C1452" t="s">
        <v>21</v>
      </c>
      <c r="D1452" t="s">
        <v>22</v>
      </c>
      <c r="E1452" t="s">
        <v>776</v>
      </c>
      <c r="F1452" t="s">
        <v>778</v>
      </c>
      <c r="G1452" t="s">
        <v>33</v>
      </c>
      <c r="H1452" t="s">
        <v>155</v>
      </c>
      <c r="I1452" s="1">
        <v>275.39999999999998</v>
      </c>
      <c r="J1452" s="1">
        <v>1</v>
      </c>
      <c r="K1452">
        <v>1449</v>
      </c>
      <c r="L1452" t="s">
        <v>25</v>
      </c>
      <c r="M1452" s="2">
        <f>+Table3[[#This Row],[CHW]]/Table3[[#This Row],[Count of Airbill Number]]</f>
        <v>275.39999999999998</v>
      </c>
    </row>
    <row r="1453" spans="2:13">
      <c r="B1453" t="s">
        <v>20</v>
      </c>
      <c r="C1453" t="s">
        <v>21</v>
      </c>
      <c r="D1453" t="s">
        <v>22</v>
      </c>
      <c r="E1453" t="s">
        <v>776</v>
      </c>
      <c r="F1453" t="s">
        <v>776</v>
      </c>
      <c r="G1453" t="s">
        <v>98</v>
      </c>
      <c r="H1453" t="s">
        <v>45</v>
      </c>
      <c r="I1453" s="1">
        <v>274.99996599999974</v>
      </c>
      <c r="J1453" s="1">
        <v>64</v>
      </c>
      <c r="K1453">
        <v>1450</v>
      </c>
      <c r="L1453" t="s">
        <v>25</v>
      </c>
      <c r="M1453" s="2">
        <f>+Table3[[#This Row],[CHW]]/Table3[[#This Row],[Count of Airbill Number]]</f>
        <v>4.296874468749996</v>
      </c>
    </row>
    <row r="1454" spans="2:13">
      <c r="B1454" t="s">
        <v>28</v>
      </c>
      <c r="C1454" t="s">
        <v>21</v>
      </c>
      <c r="D1454" t="s">
        <v>22</v>
      </c>
      <c r="E1454" t="s">
        <v>778</v>
      </c>
      <c r="F1454" t="s">
        <v>778</v>
      </c>
      <c r="G1454" t="s">
        <v>86</v>
      </c>
      <c r="H1454" t="s">
        <v>109</v>
      </c>
      <c r="I1454" s="1">
        <v>273.89999999999998</v>
      </c>
      <c r="J1454" s="1">
        <v>7</v>
      </c>
      <c r="K1454">
        <v>1451</v>
      </c>
      <c r="L1454" t="s">
        <v>25</v>
      </c>
      <c r="M1454" s="2">
        <f>+Table3[[#This Row],[CHW]]/Table3[[#This Row],[Count of Airbill Number]]</f>
        <v>39.128571428571426</v>
      </c>
    </row>
    <row r="1455" spans="2:13">
      <c r="B1455" t="s">
        <v>28</v>
      </c>
      <c r="C1455" t="s">
        <v>21</v>
      </c>
      <c r="D1455" t="s">
        <v>22</v>
      </c>
      <c r="E1455" t="s">
        <v>776</v>
      </c>
      <c r="F1455" t="s">
        <v>778</v>
      </c>
      <c r="G1455" t="s">
        <v>23</v>
      </c>
      <c r="H1455" t="s">
        <v>51</v>
      </c>
      <c r="I1455" s="1">
        <v>273.28180300000002</v>
      </c>
      <c r="J1455" s="1">
        <v>51</v>
      </c>
      <c r="K1455">
        <v>1452</v>
      </c>
      <c r="L1455" t="s">
        <v>25</v>
      </c>
      <c r="M1455" s="2">
        <f>+Table3[[#This Row],[CHW]]/Table3[[#This Row],[Count of Airbill Number]]</f>
        <v>5.3584667254901968</v>
      </c>
    </row>
    <row r="1456" spans="2:13">
      <c r="B1456" t="s">
        <v>35</v>
      </c>
      <c r="C1456" t="s">
        <v>21</v>
      </c>
      <c r="D1456" t="s">
        <v>22</v>
      </c>
      <c r="E1456" t="s">
        <v>776</v>
      </c>
      <c r="F1456" t="s">
        <v>776</v>
      </c>
      <c r="G1456" t="s">
        <v>39</v>
      </c>
      <c r="H1456" t="s">
        <v>69</v>
      </c>
      <c r="I1456" s="1">
        <v>273.181803</v>
      </c>
      <c r="J1456" s="1">
        <v>26</v>
      </c>
      <c r="K1456">
        <v>1453</v>
      </c>
      <c r="L1456" t="s">
        <v>25</v>
      </c>
      <c r="M1456" s="2">
        <f>+Table3[[#This Row],[CHW]]/Table3[[#This Row],[Count of Airbill Number]]</f>
        <v>10.506992423076923</v>
      </c>
    </row>
    <row r="1457" spans="2:13">
      <c r="B1457" t="s">
        <v>35</v>
      </c>
      <c r="C1457" t="s">
        <v>21</v>
      </c>
      <c r="D1457" t="s">
        <v>22</v>
      </c>
      <c r="E1457" t="s">
        <v>776</v>
      </c>
      <c r="F1457" t="s">
        <v>776</v>
      </c>
      <c r="G1457" t="s">
        <v>45</v>
      </c>
      <c r="H1457" t="s">
        <v>151</v>
      </c>
      <c r="I1457" s="1">
        <v>273.18180299999977</v>
      </c>
      <c r="J1457" s="1">
        <v>57</v>
      </c>
      <c r="K1457">
        <v>1454</v>
      </c>
      <c r="L1457" t="s">
        <v>25</v>
      </c>
      <c r="M1457" s="2">
        <f>+Table3[[#This Row],[CHW]]/Table3[[#This Row],[Count of Airbill Number]]</f>
        <v>4.7926632105263121</v>
      </c>
    </row>
    <row r="1458" spans="2:13">
      <c r="B1458" t="s">
        <v>20</v>
      </c>
      <c r="C1458" t="s">
        <v>21</v>
      </c>
      <c r="D1458" t="s">
        <v>22</v>
      </c>
      <c r="E1458" t="s">
        <v>777</v>
      </c>
      <c r="F1458" t="s">
        <v>777</v>
      </c>
      <c r="G1458" t="s">
        <v>110</v>
      </c>
      <c r="H1458" t="s">
        <v>181</v>
      </c>
      <c r="I1458" s="1">
        <v>273</v>
      </c>
      <c r="J1458" s="1">
        <v>5</v>
      </c>
      <c r="K1458">
        <v>1455</v>
      </c>
      <c r="L1458" t="s">
        <v>25</v>
      </c>
      <c r="M1458" s="2">
        <f>+Table3[[#This Row],[CHW]]/Table3[[#This Row],[Count of Airbill Number]]</f>
        <v>54.6</v>
      </c>
    </row>
    <row r="1459" spans="2:13">
      <c r="B1459" t="s">
        <v>20</v>
      </c>
      <c r="C1459" t="s">
        <v>21</v>
      </c>
      <c r="D1459" t="s">
        <v>22</v>
      </c>
      <c r="E1459" t="s">
        <v>776</v>
      </c>
      <c r="F1459" t="s">
        <v>776</v>
      </c>
      <c r="G1459" t="s">
        <v>61</v>
      </c>
      <c r="H1459" t="s">
        <v>84</v>
      </c>
      <c r="I1459" s="1">
        <v>272.68181800000002</v>
      </c>
      <c r="J1459" s="1">
        <v>1</v>
      </c>
      <c r="K1459">
        <v>1456</v>
      </c>
      <c r="L1459" t="s">
        <v>25</v>
      </c>
      <c r="M1459" s="2">
        <f>+Table3[[#This Row],[CHW]]/Table3[[#This Row],[Count of Airbill Number]]</f>
        <v>272.68181800000002</v>
      </c>
    </row>
    <row r="1460" spans="2:13">
      <c r="B1460" t="s">
        <v>20</v>
      </c>
      <c r="C1460" t="s">
        <v>21</v>
      </c>
      <c r="D1460" t="s">
        <v>22</v>
      </c>
      <c r="E1460" t="s">
        <v>776</v>
      </c>
      <c r="F1460" t="s">
        <v>776</v>
      </c>
      <c r="G1460" t="s">
        <v>23</v>
      </c>
      <c r="H1460" t="s">
        <v>80</v>
      </c>
      <c r="I1460" s="1">
        <v>271.818175</v>
      </c>
      <c r="J1460" s="1">
        <v>13</v>
      </c>
      <c r="K1460">
        <v>1457</v>
      </c>
      <c r="L1460" t="s">
        <v>25</v>
      </c>
      <c r="M1460" s="2">
        <f>+Table3[[#This Row],[CHW]]/Table3[[#This Row],[Count of Airbill Number]]</f>
        <v>20.909090384615386</v>
      </c>
    </row>
    <row r="1461" spans="2:13">
      <c r="B1461" t="s">
        <v>28</v>
      </c>
      <c r="C1461" t="s">
        <v>21</v>
      </c>
      <c r="D1461" t="s">
        <v>36</v>
      </c>
      <c r="E1461" t="s">
        <v>776</v>
      </c>
      <c r="F1461" t="s">
        <v>777</v>
      </c>
      <c r="G1461" t="s">
        <v>45</v>
      </c>
      <c r="H1461" t="s">
        <v>114</v>
      </c>
      <c r="I1461" s="1">
        <v>271.54545200000001</v>
      </c>
      <c r="J1461" s="1">
        <v>11</v>
      </c>
      <c r="K1461">
        <v>1458</v>
      </c>
      <c r="L1461" t="s">
        <v>25</v>
      </c>
      <c r="M1461" s="2">
        <f>+Table3[[#This Row],[CHW]]/Table3[[#This Row],[Count of Airbill Number]]</f>
        <v>24.685950181818182</v>
      </c>
    </row>
    <row r="1462" spans="2:13">
      <c r="B1462" t="s">
        <v>35</v>
      </c>
      <c r="C1462" t="s">
        <v>21</v>
      </c>
      <c r="D1462" t="s">
        <v>22</v>
      </c>
      <c r="E1462" t="s">
        <v>776</v>
      </c>
      <c r="F1462" t="s">
        <v>776</v>
      </c>
      <c r="G1462" t="s">
        <v>47</v>
      </c>
      <c r="H1462" t="s">
        <v>53</v>
      </c>
      <c r="I1462" s="1">
        <v>271.36363600000004</v>
      </c>
      <c r="J1462" s="1">
        <v>3</v>
      </c>
      <c r="K1462">
        <v>1459</v>
      </c>
      <c r="L1462" t="s">
        <v>25</v>
      </c>
      <c r="M1462" s="2">
        <f>+Table3[[#This Row],[CHW]]/Table3[[#This Row],[Count of Airbill Number]]</f>
        <v>90.454545333333343</v>
      </c>
    </row>
    <row r="1463" spans="2:13">
      <c r="B1463" t="s">
        <v>35</v>
      </c>
      <c r="C1463" t="s">
        <v>21</v>
      </c>
      <c r="D1463" t="s">
        <v>22</v>
      </c>
      <c r="E1463" t="s">
        <v>776</v>
      </c>
      <c r="F1463" t="s">
        <v>776</v>
      </c>
      <c r="G1463" t="s">
        <v>40</v>
      </c>
      <c r="H1463" t="s">
        <v>41</v>
      </c>
      <c r="I1463" s="1">
        <v>270.9090019999993</v>
      </c>
      <c r="J1463" s="1">
        <v>191</v>
      </c>
      <c r="K1463">
        <v>1460</v>
      </c>
      <c r="L1463" t="s">
        <v>25</v>
      </c>
      <c r="M1463" s="2">
        <f>+Table3[[#This Row],[CHW]]/Table3[[#This Row],[Count of Airbill Number]]</f>
        <v>1.4183717382198917</v>
      </c>
    </row>
    <row r="1464" spans="2:13">
      <c r="B1464" t="s">
        <v>20</v>
      </c>
      <c r="C1464" t="s">
        <v>21</v>
      </c>
      <c r="D1464" t="s">
        <v>22</v>
      </c>
      <c r="E1464" t="s">
        <v>778</v>
      </c>
      <c r="F1464" t="s">
        <v>778</v>
      </c>
      <c r="G1464" t="s">
        <v>86</v>
      </c>
      <c r="H1464" t="s">
        <v>113</v>
      </c>
      <c r="I1464" s="1">
        <v>270.60000000000002</v>
      </c>
      <c r="J1464" s="1">
        <v>10</v>
      </c>
      <c r="K1464">
        <v>1461</v>
      </c>
      <c r="L1464" t="s">
        <v>25</v>
      </c>
      <c r="M1464" s="2">
        <f>+Table3[[#This Row],[CHW]]/Table3[[#This Row],[Count of Airbill Number]]</f>
        <v>27.060000000000002</v>
      </c>
    </row>
    <row r="1465" spans="2:13">
      <c r="B1465" t="s">
        <v>35</v>
      </c>
      <c r="C1465" t="s">
        <v>21</v>
      </c>
      <c r="D1465" t="s">
        <v>22</v>
      </c>
      <c r="E1465" t="s">
        <v>776</v>
      </c>
      <c r="F1465" t="s">
        <v>776</v>
      </c>
      <c r="G1465" t="s">
        <v>33</v>
      </c>
      <c r="H1465" t="s">
        <v>133</v>
      </c>
      <c r="I1465" s="1">
        <v>270.45453499999996</v>
      </c>
      <c r="J1465" s="1">
        <v>19</v>
      </c>
      <c r="K1465">
        <v>1462</v>
      </c>
      <c r="L1465" t="s">
        <v>25</v>
      </c>
      <c r="M1465" s="2">
        <f>+Table3[[#This Row],[CHW]]/Table3[[#This Row],[Count of Airbill Number]]</f>
        <v>14.234449210526314</v>
      </c>
    </row>
    <row r="1466" spans="2:13">
      <c r="B1466" t="s">
        <v>35</v>
      </c>
      <c r="C1466" t="s">
        <v>21</v>
      </c>
      <c r="D1466" t="s">
        <v>22</v>
      </c>
      <c r="E1466" t="s">
        <v>776</v>
      </c>
      <c r="F1466" t="s">
        <v>776</v>
      </c>
      <c r="G1466" t="s">
        <v>48</v>
      </c>
      <c r="H1466" t="s">
        <v>83</v>
      </c>
      <c r="I1466" s="1">
        <v>269.99998899999997</v>
      </c>
      <c r="J1466" s="1">
        <v>23</v>
      </c>
      <c r="K1466">
        <v>1463</v>
      </c>
      <c r="L1466" t="s">
        <v>25</v>
      </c>
      <c r="M1466" s="2">
        <f>+Table3[[#This Row],[CHW]]/Table3[[#This Row],[Count of Airbill Number]]</f>
        <v>11.739129956521738</v>
      </c>
    </row>
    <row r="1467" spans="2:13">
      <c r="B1467" t="s">
        <v>20</v>
      </c>
      <c r="C1467" t="s">
        <v>21</v>
      </c>
      <c r="D1467" t="s">
        <v>22</v>
      </c>
      <c r="E1467" t="s">
        <v>776</v>
      </c>
      <c r="F1467" t="s">
        <v>776</v>
      </c>
      <c r="G1467" t="s">
        <v>71</v>
      </c>
      <c r="H1467" t="s">
        <v>178</v>
      </c>
      <c r="I1467" s="1">
        <v>269.99998599999998</v>
      </c>
      <c r="J1467" s="1">
        <v>30</v>
      </c>
      <c r="K1467">
        <v>1464</v>
      </c>
      <c r="L1467" t="s">
        <v>25</v>
      </c>
      <c r="M1467" s="2">
        <f>+Table3[[#This Row],[CHW]]/Table3[[#This Row],[Count of Airbill Number]]</f>
        <v>8.999999533333332</v>
      </c>
    </row>
    <row r="1468" spans="2:13">
      <c r="B1468" t="s">
        <v>28</v>
      </c>
      <c r="C1468" t="s">
        <v>21</v>
      </c>
      <c r="D1468" t="s">
        <v>22</v>
      </c>
      <c r="E1468" t="s">
        <v>776</v>
      </c>
      <c r="F1468" t="s">
        <v>776</v>
      </c>
      <c r="G1468" t="s">
        <v>76</v>
      </c>
      <c r="H1468" t="s">
        <v>47</v>
      </c>
      <c r="I1468" s="1">
        <v>268.86362800000001</v>
      </c>
      <c r="J1468" s="1">
        <v>15</v>
      </c>
      <c r="K1468">
        <v>1465</v>
      </c>
      <c r="L1468" t="s">
        <v>25</v>
      </c>
      <c r="M1468" s="2">
        <f>+Table3[[#This Row],[CHW]]/Table3[[#This Row],[Count of Airbill Number]]</f>
        <v>17.924241866666666</v>
      </c>
    </row>
    <row r="1469" spans="2:13">
      <c r="B1469" t="s">
        <v>28</v>
      </c>
      <c r="C1469" t="s">
        <v>21</v>
      </c>
      <c r="D1469" t="s">
        <v>22</v>
      </c>
      <c r="E1469" t="s">
        <v>778</v>
      </c>
      <c r="F1469" t="s">
        <v>776</v>
      </c>
      <c r="G1469" t="s">
        <v>90</v>
      </c>
      <c r="H1469" t="s">
        <v>34</v>
      </c>
      <c r="I1469" s="1">
        <v>268.60000000000002</v>
      </c>
      <c r="J1469" s="1">
        <v>16</v>
      </c>
      <c r="K1469">
        <v>1466</v>
      </c>
      <c r="L1469" t="s">
        <v>25</v>
      </c>
      <c r="M1469" s="2">
        <f>+Table3[[#This Row],[CHW]]/Table3[[#This Row],[Count of Airbill Number]]</f>
        <v>16.787500000000001</v>
      </c>
    </row>
    <row r="1470" spans="2:13">
      <c r="B1470" t="s">
        <v>28</v>
      </c>
      <c r="C1470" t="s">
        <v>21</v>
      </c>
      <c r="D1470" t="s">
        <v>22</v>
      </c>
      <c r="E1470" t="s">
        <v>776</v>
      </c>
      <c r="F1470" t="s">
        <v>776</v>
      </c>
      <c r="G1470" t="s">
        <v>144</v>
      </c>
      <c r="H1470" t="s">
        <v>32</v>
      </c>
      <c r="I1470" s="1">
        <v>268.35452900000001</v>
      </c>
      <c r="J1470" s="1">
        <v>43</v>
      </c>
      <c r="K1470">
        <v>1467</v>
      </c>
      <c r="L1470" t="s">
        <v>25</v>
      </c>
      <c r="M1470" s="2">
        <f>+Table3[[#This Row],[CHW]]/Table3[[#This Row],[Count of Airbill Number]]</f>
        <v>6.2408030000000005</v>
      </c>
    </row>
    <row r="1471" spans="2:13">
      <c r="B1471" t="s">
        <v>35</v>
      </c>
      <c r="C1471" t="s">
        <v>21</v>
      </c>
      <c r="D1471" t="s">
        <v>22</v>
      </c>
      <c r="E1471" t="s">
        <v>776</v>
      </c>
      <c r="F1471" t="s">
        <v>776</v>
      </c>
      <c r="G1471" t="s">
        <v>45</v>
      </c>
      <c r="H1471" t="s">
        <v>93</v>
      </c>
      <c r="I1471" s="1">
        <v>268.181803</v>
      </c>
      <c r="J1471" s="1">
        <v>30</v>
      </c>
      <c r="K1471">
        <v>1468</v>
      </c>
      <c r="L1471" t="s">
        <v>25</v>
      </c>
      <c r="M1471" s="2">
        <f>+Table3[[#This Row],[CHW]]/Table3[[#This Row],[Count of Airbill Number]]</f>
        <v>8.9393934333333327</v>
      </c>
    </row>
    <row r="1472" spans="2:13">
      <c r="B1472" t="s">
        <v>20</v>
      </c>
      <c r="C1472" t="s">
        <v>21</v>
      </c>
      <c r="D1472" t="s">
        <v>22</v>
      </c>
      <c r="E1472" t="s">
        <v>776</v>
      </c>
      <c r="F1472" t="s">
        <v>776</v>
      </c>
      <c r="G1472" t="s">
        <v>76</v>
      </c>
      <c r="H1472" t="s">
        <v>37</v>
      </c>
      <c r="I1472" s="1">
        <v>268.18180199999995</v>
      </c>
      <c r="J1472" s="1">
        <v>27</v>
      </c>
      <c r="K1472">
        <v>1469</v>
      </c>
      <c r="L1472" t="s">
        <v>25</v>
      </c>
      <c r="M1472" s="2">
        <f>+Table3[[#This Row],[CHW]]/Table3[[#This Row],[Count of Airbill Number]]</f>
        <v>9.9326593333333317</v>
      </c>
    </row>
    <row r="1473" spans="2:13">
      <c r="B1473" t="s">
        <v>20</v>
      </c>
      <c r="C1473" t="s">
        <v>21</v>
      </c>
      <c r="D1473" t="s">
        <v>22</v>
      </c>
      <c r="E1473" t="s">
        <v>778</v>
      </c>
      <c r="F1473" t="s">
        <v>778</v>
      </c>
      <c r="G1473" t="s">
        <v>113</v>
      </c>
      <c r="H1473" t="s">
        <v>449</v>
      </c>
      <c r="I1473" s="1">
        <v>268</v>
      </c>
      <c r="J1473" s="1">
        <v>1</v>
      </c>
      <c r="K1473">
        <v>1470</v>
      </c>
      <c r="L1473" t="s">
        <v>25</v>
      </c>
      <c r="M1473" s="2">
        <f>+Table3[[#This Row],[CHW]]/Table3[[#This Row],[Count of Airbill Number]]</f>
        <v>268</v>
      </c>
    </row>
    <row r="1474" spans="2:13">
      <c r="B1474" t="s">
        <v>28</v>
      </c>
      <c r="C1474" t="s">
        <v>21</v>
      </c>
      <c r="D1474" t="s">
        <v>22</v>
      </c>
      <c r="E1474" t="s">
        <v>778</v>
      </c>
      <c r="F1474" t="s">
        <v>778</v>
      </c>
      <c r="G1474" t="s">
        <v>51</v>
      </c>
      <c r="H1474" t="s">
        <v>99</v>
      </c>
      <c r="I1474" s="1">
        <v>266.8</v>
      </c>
      <c r="J1474" s="1">
        <v>13</v>
      </c>
      <c r="K1474">
        <v>1471</v>
      </c>
      <c r="L1474" t="s">
        <v>25</v>
      </c>
      <c r="M1474" s="2">
        <f>+Table3[[#This Row],[CHW]]/Table3[[#This Row],[Count of Airbill Number]]</f>
        <v>20.523076923076925</v>
      </c>
    </row>
    <row r="1475" spans="2:13">
      <c r="B1475" t="s">
        <v>35</v>
      </c>
      <c r="C1475" t="s">
        <v>21</v>
      </c>
      <c r="D1475" t="s">
        <v>22</v>
      </c>
      <c r="E1475" t="s">
        <v>776</v>
      </c>
      <c r="F1475" t="s">
        <v>778</v>
      </c>
      <c r="G1475" t="s">
        <v>31</v>
      </c>
      <c r="H1475" t="s">
        <v>112</v>
      </c>
      <c r="I1475" s="1">
        <v>266.64545399999997</v>
      </c>
      <c r="J1475" s="1">
        <v>12</v>
      </c>
      <c r="K1475">
        <v>1472</v>
      </c>
      <c r="L1475" t="s">
        <v>25</v>
      </c>
      <c r="M1475" s="2">
        <f>+Table3[[#This Row],[CHW]]/Table3[[#This Row],[Count of Airbill Number]]</f>
        <v>22.220454499999999</v>
      </c>
    </row>
    <row r="1476" spans="2:13">
      <c r="B1476" t="s">
        <v>20</v>
      </c>
      <c r="C1476" t="s">
        <v>21</v>
      </c>
      <c r="D1476" t="s">
        <v>36</v>
      </c>
      <c r="E1476" t="s">
        <v>777</v>
      </c>
      <c r="F1476" t="s">
        <v>777</v>
      </c>
      <c r="G1476" t="s">
        <v>38</v>
      </c>
      <c r="H1476" t="s">
        <v>55</v>
      </c>
      <c r="I1476" s="1">
        <v>266</v>
      </c>
      <c r="J1476" s="1">
        <v>1</v>
      </c>
      <c r="K1476">
        <v>1473</v>
      </c>
      <c r="L1476" t="s">
        <v>25</v>
      </c>
      <c r="M1476" s="2">
        <f>+Table3[[#This Row],[CHW]]/Table3[[#This Row],[Count of Airbill Number]]</f>
        <v>266</v>
      </c>
    </row>
    <row r="1477" spans="2:13">
      <c r="B1477" t="s">
        <v>20</v>
      </c>
      <c r="C1477" t="s">
        <v>21</v>
      </c>
      <c r="D1477" t="s">
        <v>36</v>
      </c>
      <c r="E1477" t="s">
        <v>776</v>
      </c>
      <c r="F1477" t="s">
        <v>777</v>
      </c>
      <c r="G1477" t="s">
        <v>37</v>
      </c>
      <c r="H1477" t="s">
        <v>106</v>
      </c>
      <c r="I1477" s="1">
        <v>266</v>
      </c>
      <c r="J1477" s="1">
        <v>1</v>
      </c>
      <c r="K1477">
        <v>1474</v>
      </c>
      <c r="L1477" t="s">
        <v>25</v>
      </c>
      <c r="M1477" s="2">
        <f>+Table3[[#This Row],[CHW]]/Table3[[#This Row],[Count of Airbill Number]]</f>
        <v>266</v>
      </c>
    </row>
    <row r="1478" spans="2:13">
      <c r="B1478" t="s">
        <v>20</v>
      </c>
      <c r="C1478" t="s">
        <v>21</v>
      </c>
      <c r="D1478" t="s">
        <v>22</v>
      </c>
      <c r="E1478" t="s">
        <v>778</v>
      </c>
      <c r="F1478" t="s">
        <v>777</v>
      </c>
      <c r="G1478" t="s">
        <v>109</v>
      </c>
      <c r="H1478" t="s">
        <v>55</v>
      </c>
      <c r="I1478" s="1">
        <v>265.8</v>
      </c>
      <c r="J1478" s="1">
        <v>7</v>
      </c>
      <c r="K1478">
        <v>1475</v>
      </c>
      <c r="L1478" t="s">
        <v>25</v>
      </c>
      <c r="M1478" s="2">
        <f>+Table3[[#This Row],[CHW]]/Table3[[#This Row],[Count of Airbill Number]]</f>
        <v>37.971428571428575</v>
      </c>
    </row>
    <row r="1479" spans="2:13">
      <c r="B1479" t="s">
        <v>20</v>
      </c>
      <c r="C1479" t="s">
        <v>21</v>
      </c>
      <c r="D1479" t="s">
        <v>22</v>
      </c>
      <c r="E1479" t="s">
        <v>776</v>
      </c>
      <c r="F1479" t="s">
        <v>776</v>
      </c>
      <c r="G1479" t="s">
        <v>195</v>
      </c>
      <c r="H1479" t="s">
        <v>45</v>
      </c>
      <c r="I1479" s="1">
        <v>264.54545200000007</v>
      </c>
      <c r="J1479" s="1">
        <v>21</v>
      </c>
      <c r="K1479">
        <v>1476</v>
      </c>
      <c r="L1479" t="s">
        <v>25</v>
      </c>
      <c r="M1479" s="2">
        <f>+Table3[[#This Row],[CHW]]/Table3[[#This Row],[Count of Airbill Number]]</f>
        <v>12.59740247619048</v>
      </c>
    </row>
    <row r="1480" spans="2:13">
      <c r="B1480" t="s">
        <v>28</v>
      </c>
      <c r="C1480" t="s">
        <v>21</v>
      </c>
      <c r="D1480" t="s">
        <v>22</v>
      </c>
      <c r="E1480" t="s">
        <v>776</v>
      </c>
      <c r="F1480" t="s">
        <v>776</v>
      </c>
      <c r="G1480" t="s">
        <v>23</v>
      </c>
      <c r="H1480" t="s">
        <v>119</v>
      </c>
      <c r="I1480" s="1">
        <v>264.13631800000019</v>
      </c>
      <c r="J1480" s="1">
        <v>103</v>
      </c>
      <c r="K1480">
        <v>1477</v>
      </c>
      <c r="L1480" t="s">
        <v>25</v>
      </c>
      <c r="M1480" s="2">
        <f>+Table3[[#This Row],[CHW]]/Table3[[#This Row],[Count of Airbill Number]]</f>
        <v>2.5644302718446621</v>
      </c>
    </row>
    <row r="1481" spans="2:13">
      <c r="B1481" t="s">
        <v>35</v>
      </c>
      <c r="C1481" t="s">
        <v>21</v>
      </c>
      <c r="D1481" t="s">
        <v>36</v>
      </c>
      <c r="E1481" t="s">
        <v>778</v>
      </c>
      <c r="F1481" t="s">
        <v>778</v>
      </c>
      <c r="G1481" t="s">
        <v>109</v>
      </c>
      <c r="H1481" t="s">
        <v>113</v>
      </c>
      <c r="I1481" s="1">
        <v>264</v>
      </c>
      <c r="J1481" s="1">
        <v>4</v>
      </c>
      <c r="K1481">
        <v>1478</v>
      </c>
      <c r="L1481" t="s">
        <v>25</v>
      </c>
      <c r="M1481" s="2">
        <f>+Table3[[#This Row],[CHW]]/Table3[[#This Row],[Count of Airbill Number]]</f>
        <v>66</v>
      </c>
    </row>
    <row r="1482" spans="2:13">
      <c r="B1482" t="s">
        <v>35</v>
      </c>
      <c r="C1482" t="s">
        <v>21</v>
      </c>
      <c r="D1482" t="s">
        <v>36</v>
      </c>
      <c r="E1482" t="s">
        <v>777</v>
      </c>
      <c r="F1482" t="s">
        <v>778</v>
      </c>
      <c r="G1482" t="s">
        <v>26</v>
      </c>
      <c r="H1482" t="s">
        <v>285</v>
      </c>
      <c r="I1482" s="1">
        <v>264</v>
      </c>
      <c r="J1482" s="1">
        <v>4</v>
      </c>
      <c r="K1482">
        <v>1479</v>
      </c>
      <c r="L1482" t="s">
        <v>25</v>
      </c>
      <c r="M1482" s="2">
        <f>+Table3[[#This Row],[CHW]]/Table3[[#This Row],[Count of Airbill Number]]</f>
        <v>66</v>
      </c>
    </row>
    <row r="1483" spans="2:13">
      <c r="B1483" t="s">
        <v>28</v>
      </c>
      <c r="C1483" t="s">
        <v>21</v>
      </c>
      <c r="D1483" t="s">
        <v>22</v>
      </c>
      <c r="E1483" t="s">
        <v>776</v>
      </c>
      <c r="F1483" t="s">
        <v>776</v>
      </c>
      <c r="G1483" t="s">
        <v>45</v>
      </c>
      <c r="H1483" t="s">
        <v>70</v>
      </c>
      <c r="I1483" s="1">
        <v>263.42726899999997</v>
      </c>
      <c r="J1483" s="1">
        <v>10</v>
      </c>
      <c r="K1483">
        <v>1480</v>
      </c>
      <c r="L1483" t="s">
        <v>25</v>
      </c>
      <c r="M1483" s="2">
        <f>+Table3[[#This Row],[CHW]]/Table3[[#This Row],[Count of Airbill Number]]</f>
        <v>26.342726899999995</v>
      </c>
    </row>
    <row r="1484" spans="2:13">
      <c r="B1484" t="s">
        <v>28</v>
      </c>
      <c r="C1484" t="s">
        <v>21</v>
      </c>
      <c r="D1484" t="s">
        <v>36</v>
      </c>
      <c r="E1484" t="s">
        <v>778</v>
      </c>
      <c r="F1484" t="s">
        <v>776</v>
      </c>
      <c r="G1484" t="s">
        <v>86</v>
      </c>
      <c r="H1484" t="s">
        <v>37</v>
      </c>
      <c r="I1484" s="1">
        <v>263.35454499999997</v>
      </c>
      <c r="J1484" s="1">
        <v>5</v>
      </c>
      <c r="K1484">
        <v>1481</v>
      </c>
      <c r="L1484" t="s">
        <v>25</v>
      </c>
      <c r="M1484" s="2">
        <f>+Table3[[#This Row],[CHW]]/Table3[[#This Row],[Count of Airbill Number]]</f>
        <v>52.670908999999995</v>
      </c>
    </row>
    <row r="1485" spans="2:13">
      <c r="B1485" t="s">
        <v>20</v>
      </c>
      <c r="C1485" t="s">
        <v>21</v>
      </c>
      <c r="D1485" t="s">
        <v>36</v>
      </c>
      <c r="E1485" t="s">
        <v>778</v>
      </c>
      <c r="F1485" t="s">
        <v>778</v>
      </c>
      <c r="G1485" t="s">
        <v>86</v>
      </c>
      <c r="H1485" t="s">
        <v>113</v>
      </c>
      <c r="I1485" s="1">
        <v>262.60000000000002</v>
      </c>
      <c r="J1485" s="1">
        <v>5</v>
      </c>
      <c r="K1485">
        <v>1482</v>
      </c>
      <c r="L1485" t="s">
        <v>25</v>
      </c>
      <c r="M1485" s="2">
        <f>+Table3[[#This Row],[CHW]]/Table3[[#This Row],[Count of Airbill Number]]</f>
        <v>52.52</v>
      </c>
    </row>
    <row r="1486" spans="2:13">
      <c r="B1486" t="s">
        <v>20</v>
      </c>
      <c r="C1486" t="s">
        <v>21</v>
      </c>
      <c r="D1486" t="s">
        <v>22</v>
      </c>
      <c r="E1486" t="s">
        <v>776</v>
      </c>
      <c r="F1486" t="s">
        <v>776</v>
      </c>
      <c r="G1486" t="s">
        <v>39</v>
      </c>
      <c r="H1486" t="s">
        <v>92</v>
      </c>
      <c r="I1486" s="1">
        <v>261.81816800000013</v>
      </c>
      <c r="J1486" s="1">
        <v>64</v>
      </c>
      <c r="K1486">
        <v>1483</v>
      </c>
      <c r="L1486" t="s">
        <v>25</v>
      </c>
      <c r="M1486" s="2">
        <f>+Table3[[#This Row],[CHW]]/Table3[[#This Row],[Count of Airbill Number]]</f>
        <v>4.090908875000002</v>
      </c>
    </row>
    <row r="1487" spans="2:13">
      <c r="B1487" t="s">
        <v>28</v>
      </c>
      <c r="C1487" t="s">
        <v>21</v>
      </c>
      <c r="D1487" t="s">
        <v>36</v>
      </c>
      <c r="E1487" t="s">
        <v>778</v>
      </c>
      <c r="F1487" t="s">
        <v>778</v>
      </c>
      <c r="G1487" t="s">
        <v>82</v>
      </c>
      <c r="H1487" t="s">
        <v>150</v>
      </c>
      <c r="I1487" s="1">
        <v>261.3</v>
      </c>
      <c r="J1487" s="1">
        <v>1</v>
      </c>
      <c r="K1487">
        <v>1484</v>
      </c>
      <c r="L1487" t="s">
        <v>25</v>
      </c>
      <c r="M1487" s="2">
        <f>+Table3[[#This Row],[CHW]]/Table3[[#This Row],[Count of Airbill Number]]</f>
        <v>261.3</v>
      </c>
    </row>
    <row r="1488" spans="2:13">
      <c r="B1488" t="s">
        <v>20</v>
      </c>
      <c r="C1488" t="s">
        <v>21</v>
      </c>
      <c r="D1488" t="s">
        <v>22</v>
      </c>
      <c r="E1488" t="s">
        <v>778</v>
      </c>
      <c r="F1488" t="s">
        <v>778</v>
      </c>
      <c r="G1488" t="s">
        <v>161</v>
      </c>
      <c r="H1488" t="s">
        <v>210</v>
      </c>
      <c r="I1488" s="1">
        <v>261.3</v>
      </c>
      <c r="J1488" s="1">
        <v>3</v>
      </c>
      <c r="K1488">
        <v>1485</v>
      </c>
      <c r="L1488" t="s">
        <v>25</v>
      </c>
      <c r="M1488" s="2">
        <f>+Table3[[#This Row],[CHW]]/Table3[[#This Row],[Count of Airbill Number]]</f>
        <v>87.100000000000009</v>
      </c>
    </row>
    <row r="1489" spans="2:13">
      <c r="B1489" t="s">
        <v>20</v>
      </c>
      <c r="C1489" t="s">
        <v>21</v>
      </c>
      <c r="D1489" t="s">
        <v>22</v>
      </c>
      <c r="E1489" t="s">
        <v>778</v>
      </c>
      <c r="F1489" t="s">
        <v>778</v>
      </c>
      <c r="G1489" t="s">
        <v>161</v>
      </c>
      <c r="H1489" t="s">
        <v>113</v>
      </c>
      <c r="I1489" s="1">
        <v>261.2</v>
      </c>
      <c r="J1489" s="1">
        <v>3</v>
      </c>
      <c r="K1489">
        <v>1486</v>
      </c>
      <c r="L1489" t="s">
        <v>25</v>
      </c>
      <c r="M1489" s="2">
        <f>+Table3[[#This Row],[CHW]]/Table3[[#This Row],[Count of Airbill Number]]</f>
        <v>87.066666666666663</v>
      </c>
    </row>
    <row r="1490" spans="2:13">
      <c r="B1490" t="s">
        <v>28</v>
      </c>
      <c r="C1490" t="s">
        <v>21</v>
      </c>
      <c r="D1490" t="s">
        <v>22</v>
      </c>
      <c r="E1490" t="s">
        <v>778</v>
      </c>
      <c r="F1490" t="s">
        <v>778</v>
      </c>
      <c r="G1490" t="s">
        <v>304</v>
      </c>
      <c r="H1490" t="s">
        <v>113</v>
      </c>
      <c r="I1490" s="1">
        <v>260.8</v>
      </c>
      <c r="J1490" s="1">
        <v>1</v>
      </c>
      <c r="K1490">
        <v>1487</v>
      </c>
      <c r="L1490" t="s">
        <v>25</v>
      </c>
      <c r="M1490" s="2">
        <f>+Table3[[#This Row],[CHW]]/Table3[[#This Row],[Count of Airbill Number]]</f>
        <v>260.8</v>
      </c>
    </row>
    <row r="1491" spans="2:13">
      <c r="B1491" t="s">
        <v>28</v>
      </c>
      <c r="C1491" t="s">
        <v>21</v>
      </c>
      <c r="D1491" t="s">
        <v>22</v>
      </c>
      <c r="E1491" t="s">
        <v>776</v>
      </c>
      <c r="F1491" t="s">
        <v>776</v>
      </c>
      <c r="G1491" t="s">
        <v>71</v>
      </c>
      <c r="H1491" t="s">
        <v>31</v>
      </c>
      <c r="I1491" s="1">
        <v>260.67272500000001</v>
      </c>
      <c r="J1491" s="1">
        <v>6</v>
      </c>
      <c r="K1491">
        <v>1488</v>
      </c>
      <c r="L1491" t="s">
        <v>25</v>
      </c>
      <c r="M1491" s="2">
        <f>+Table3[[#This Row],[CHW]]/Table3[[#This Row],[Count of Airbill Number]]</f>
        <v>43.445454166666671</v>
      </c>
    </row>
    <row r="1492" spans="2:13">
      <c r="B1492" t="s">
        <v>35</v>
      </c>
      <c r="C1492" t="s">
        <v>21</v>
      </c>
      <c r="D1492" t="s">
        <v>22</v>
      </c>
      <c r="E1492" t="s">
        <v>776</v>
      </c>
      <c r="F1492" t="s">
        <v>776</v>
      </c>
      <c r="G1492" t="s">
        <v>48</v>
      </c>
      <c r="H1492" t="s">
        <v>76</v>
      </c>
      <c r="I1492" s="1">
        <v>260.45454000000001</v>
      </c>
      <c r="J1492" s="1">
        <v>14</v>
      </c>
      <c r="K1492">
        <v>1489</v>
      </c>
      <c r="L1492" t="s">
        <v>25</v>
      </c>
      <c r="M1492" s="2">
        <f>+Table3[[#This Row],[CHW]]/Table3[[#This Row],[Count of Airbill Number]]</f>
        <v>18.603895714285716</v>
      </c>
    </row>
    <row r="1493" spans="2:13">
      <c r="B1493" t="s">
        <v>30</v>
      </c>
      <c r="C1493" t="s">
        <v>21</v>
      </c>
      <c r="D1493" t="s">
        <v>22</v>
      </c>
      <c r="E1493" t="s">
        <v>778</v>
      </c>
      <c r="F1493" t="s">
        <v>777</v>
      </c>
      <c r="G1493" t="s">
        <v>109</v>
      </c>
      <c r="H1493" t="s">
        <v>274</v>
      </c>
      <c r="I1493" s="1">
        <v>260.3</v>
      </c>
      <c r="J1493" s="1">
        <v>8</v>
      </c>
      <c r="K1493">
        <v>1490</v>
      </c>
      <c r="L1493" t="s">
        <v>25</v>
      </c>
      <c r="M1493" s="2">
        <f>+Table3[[#This Row],[CHW]]/Table3[[#This Row],[Count of Airbill Number]]</f>
        <v>32.537500000000001</v>
      </c>
    </row>
    <row r="1494" spans="2:13">
      <c r="B1494" t="s">
        <v>28</v>
      </c>
      <c r="C1494" t="s">
        <v>21</v>
      </c>
      <c r="D1494" t="s">
        <v>22</v>
      </c>
      <c r="E1494" t="s">
        <v>777</v>
      </c>
      <c r="F1494" t="s">
        <v>777</v>
      </c>
      <c r="G1494" t="s">
        <v>230</v>
      </c>
      <c r="H1494" t="s">
        <v>274</v>
      </c>
      <c r="I1494" s="1">
        <v>259.7</v>
      </c>
      <c r="J1494" s="1">
        <v>1</v>
      </c>
      <c r="K1494">
        <v>1491</v>
      </c>
      <c r="L1494" t="s">
        <v>25</v>
      </c>
      <c r="M1494" s="2">
        <f>+Table3[[#This Row],[CHW]]/Table3[[#This Row],[Count of Airbill Number]]</f>
        <v>259.7</v>
      </c>
    </row>
    <row r="1495" spans="2:13">
      <c r="B1495" t="s">
        <v>20</v>
      </c>
      <c r="C1495" t="s">
        <v>21</v>
      </c>
      <c r="D1495" t="s">
        <v>22</v>
      </c>
      <c r="E1495" t="s">
        <v>776</v>
      </c>
      <c r="F1495" t="s">
        <v>776</v>
      </c>
      <c r="G1495" t="s">
        <v>41</v>
      </c>
      <c r="H1495" t="s">
        <v>39</v>
      </c>
      <c r="I1495" s="1">
        <v>259.54544199999998</v>
      </c>
      <c r="J1495" s="1">
        <v>32</v>
      </c>
      <c r="K1495">
        <v>1492</v>
      </c>
      <c r="L1495" t="s">
        <v>25</v>
      </c>
      <c r="M1495" s="2">
        <f>+Table3[[#This Row],[CHW]]/Table3[[#This Row],[Count of Airbill Number]]</f>
        <v>8.1107950624999994</v>
      </c>
    </row>
    <row r="1496" spans="2:13">
      <c r="B1496" t="s">
        <v>28</v>
      </c>
      <c r="C1496" t="s">
        <v>21</v>
      </c>
      <c r="D1496" t="s">
        <v>36</v>
      </c>
      <c r="E1496" t="s">
        <v>778</v>
      </c>
      <c r="F1496" t="s">
        <v>778</v>
      </c>
      <c r="G1496" t="s">
        <v>233</v>
      </c>
      <c r="H1496" t="s">
        <v>81</v>
      </c>
      <c r="I1496" s="1">
        <v>259.3</v>
      </c>
      <c r="J1496" s="1">
        <v>3</v>
      </c>
      <c r="K1496">
        <v>1493</v>
      </c>
      <c r="L1496" t="s">
        <v>25</v>
      </c>
      <c r="M1496" s="2">
        <f>+Table3[[#This Row],[CHW]]/Table3[[#This Row],[Count of Airbill Number]]</f>
        <v>86.433333333333337</v>
      </c>
    </row>
    <row r="1497" spans="2:13">
      <c r="B1497" t="s">
        <v>28</v>
      </c>
      <c r="C1497" t="s">
        <v>21</v>
      </c>
      <c r="D1497" t="s">
        <v>22</v>
      </c>
      <c r="E1497" t="s">
        <v>778</v>
      </c>
      <c r="F1497" t="s">
        <v>778</v>
      </c>
      <c r="G1497" t="s">
        <v>90</v>
      </c>
      <c r="H1497" t="s">
        <v>81</v>
      </c>
      <c r="I1497" s="1">
        <v>257.36363600000004</v>
      </c>
      <c r="J1497" s="1">
        <v>5</v>
      </c>
      <c r="K1497">
        <v>1494</v>
      </c>
      <c r="L1497" t="s">
        <v>25</v>
      </c>
      <c r="M1497" s="2">
        <f>+Table3[[#This Row],[CHW]]/Table3[[#This Row],[Count of Airbill Number]]</f>
        <v>51.472727200000008</v>
      </c>
    </row>
    <row r="1498" spans="2:13">
      <c r="B1498" t="s">
        <v>28</v>
      </c>
      <c r="C1498" t="s">
        <v>21</v>
      </c>
      <c r="D1498" t="s">
        <v>22</v>
      </c>
      <c r="E1498" t="s">
        <v>776</v>
      </c>
      <c r="F1498" t="s">
        <v>776</v>
      </c>
      <c r="G1498" t="s">
        <v>76</v>
      </c>
      <c r="H1498" t="s">
        <v>191</v>
      </c>
      <c r="I1498" s="1">
        <v>256.363629</v>
      </c>
      <c r="J1498" s="1">
        <v>17</v>
      </c>
      <c r="K1498">
        <v>1495</v>
      </c>
      <c r="L1498" t="s">
        <v>25</v>
      </c>
      <c r="M1498" s="2">
        <f>+Table3[[#This Row],[CHW]]/Table3[[#This Row],[Count of Airbill Number]]</f>
        <v>15.080213470588236</v>
      </c>
    </row>
    <row r="1499" spans="2:13">
      <c r="B1499" t="s">
        <v>35</v>
      </c>
      <c r="C1499" t="s">
        <v>21</v>
      </c>
      <c r="D1499" t="s">
        <v>22</v>
      </c>
      <c r="E1499" t="s">
        <v>776</v>
      </c>
      <c r="F1499" t="s">
        <v>776</v>
      </c>
      <c r="G1499" t="s">
        <v>45</v>
      </c>
      <c r="H1499" t="s">
        <v>71</v>
      </c>
      <c r="I1499" s="1">
        <v>256.36362099999997</v>
      </c>
      <c r="J1499" s="1">
        <v>27</v>
      </c>
      <c r="K1499">
        <v>1496</v>
      </c>
      <c r="L1499" t="s">
        <v>25</v>
      </c>
      <c r="M1499" s="2">
        <f>+Table3[[#This Row],[CHW]]/Table3[[#This Row],[Count of Airbill Number]]</f>
        <v>9.4949489259259252</v>
      </c>
    </row>
    <row r="1500" spans="2:13">
      <c r="B1500" t="s">
        <v>35</v>
      </c>
      <c r="C1500" t="s">
        <v>21</v>
      </c>
      <c r="D1500" t="s">
        <v>22</v>
      </c>
      <c r="E1500" t="s">
        <v>776</v>
      </c>
      <c r="F1500" t="s">
        <v>778</v>
      </c>
      <c r="G1500" t="s">
        <v>39</v>
      </c>
      <c r="H1500" t="s">
        <v>124</v>
      </c>
      <c r="I1500" s="1">
        <v>256.2</v>
      </c>
      <c r="J1500" s="1">
        <v>9</v>
      </c>
      <c r="K1500">
        <v>1497</v>
      </c>
      <c r="L1500" t="s">
        <v>25</v>
      </c>
      <c r="M1500" s="2">
        <f>+Table3[[#This Row],[CHW]]/Table3[[#This Row],[Count of Airbill Number]]</f>
        <v>28.466666666666665</v>
      </c>
    </row>
    <row r="1501" spans="2:13">
      <c r="B1501" t="s">
        <v>20</v>
      </c>
      <c r="C1501" t="s">
        <v>21</v>
      </c>
      <c r="D1501" t="s">
        <v>36</v>
      </c>
      <c r="E1501" t="s">
        <v>776</v>
      </c>
      <c r="F1501" t="s">
        <v>776</v>
      </c>
      <c r="G1501" t="s">
        <v>39</v>
      </c>
      <c r="H1501" t="s">
        <v>49</v>
      </c>
      <c r="I1501" s="1">
        <v>256</v>
      </c>
      <c r="J1501" s="1">
        <v>1</v>
      </c>
      <c r="K1501">
        <v>1498</v>
      </c>
      <c r="L1501" t="s">
        <v>25</v>
      </c>
      <c r="M1501" s="2">
        <f>+Table3[[#This Row],[CHW]]/Table3[[#This Row],[Count of Airbill Number]]</f>
        <v>256</v>
      </c>
    </row>
    <row r="1502" spans="2:13">
      <c r="B1502" t="s">
        <v>35</v>
      </c>
      <c r="C1502" t="s">
        <v>21</v>
      </c>
      <c r="D1502" t="s">
        <v>22</v>
      </c>
      <c r="E1502" t="s">
        <v>776</v>
      </c>
      <c r="F1502" t="s">
        <v>776</v>
      </c>
      <c r="G1502" t="s">
        <v>108</v>
      </c>
      <c r="H1502" t="s">
        <v>59</v>
      </c>
      <c r="I1502" s="1">
        <v>255.909087</v>
      </c>
      <c r="J1502" s="1">
        <v>8</v>
      </c>
      <c r="K1502">
        <v>1499</v>
      </c>
      <c r="L1502" t="s">
        <v>25</v>
      </c>
      <c r="M1502" s="2">
        <f>+Table3[[#This Row],[CHW]]/Table3[[#This Row],[Count of Airbill Number]]</f>
        <v>31.988635875</v>
      </c>
    </row>
    <row r="1503" spans="2:13">
      <c r="B1503" t="s">
        <v>35</v>
      </c>
      <c r="C1503" t="s">
        <v>21</v>
      </c>
      <c r="D1503" t="s">
        <v>22</v>
      </c>
      <c r="E1503" t="s">
        <v>776</v>
      </c>
      <c r="F1503" t="s">
        <v>776</v>
      </c>
      <c r="G1503" t="s">
        <v>76</v>
      </c>
      <c r="H1503" t="s">
        <v>95</v>
      </c>
      <c r="I1503" s="1">
        <v>255.909085</v>
      </c>
      <c r="J1503" s="1">
        <v>12</v>
      </c>
      <c r="K1503">
        <v>1500</v>
      </c>
      <c r="L1503" t="s">
        <v>25</v>
      </c>
      <c r="M1503" s="2">
        <f>+Table3[[#This Row],[CHW]]/Table3[[#This Row],[Count of Airbill Number]]</f>
        <v>21.325757083333333</v>
      </c>
    </row>
    <row r="1504" spans="2:13">
      <c r="B1504" t="s">
        <v>35</v>
      </c>
      <c r="C1504" t="s">
        <v>21</v>
      </c>
      <c r="D1504" t="s">
        <v>22</v>
      </c>
      <c r="E1504" t="s">
        <v>776</v>
      </c>
      <c r="F1504" t="s">
        <v>776</v>
      </c>
      <c r="G1504" t="s">
        <v>45</v>
      </c>
      <c r="H1504" t="s">
        <v>40</v>
      </c>
      <c r="I1504" s="1">
        <v>255.90907899999996</v>
      </c>
      <c r="J1504" s="1">
        <v>25</v>
      </c>
      <c r="K1504">
        <v>1501</v>
      </c>
      <c r="L1504" t="s">
        <v>25</v>
      </c>
      <c r="M1504" s="2">
        <f>+Table3[[#This Row],[CHW]]/Table3[[#This Row],[Count of Airbill Number]]</f>
        <v>10.236363159999998</v>
      </c>
    </row>
    <row r="1505" spans="2:13">
      <c r="B1505" t="s">
        <v>35</v>
      </c>
      <c r="C1505" t="s">
        <v>21</v>
      </c>
      <c r="D1505" t="s">
        <v>36</v>
      </c>
      <c r="E1505" t="s">
        <v>776</v>
      </c>
      <c r="F1505" t="s">
        <v>778</v>
      </c>
      <c r="G1505" t="s">
        <v>45</v>
      </c>
      <c r="H1505" t="s">
        <v>150</v>
      </c>
      <c r="I1505" s="1">
        <v>255.5</v>
      </c>
      <c r="J1505" s="1">
        <v>1</v>
      </c>
      <c r="K1505">
        <v>1502</v>
      </c>
      <c r="L1505" t="s">
        <v>25</v>
      </c>
      <c r="M1505" s="2">
        <f>+Table3[[#This Row],[CHW]]/Table3[[#This Row],[Count of Airbill Number]]</f>
        <v>255.5</v>
      </c>
    </row>
    <row r="1506" spans="2:13">
      <c r="B1506" t="s">
        <v>20</v>
      </c>
      <c r="C1506" t="s">
        <v>21</v>
      </c>
      <c r="D1506" t="s">
        <v>36</v>
      </c>
      <c r="E1506" t="s">
        <v>778</v>
      </c>
      <c r="F1506" t="s">
        <v>777</v>
      </c>
      <c r="G1506" t="s">
        <v>109</v>
      </c>
      <c r="H1506" t="s">
        <v>106</v>
      </c>
      <c r="I1506" s="1">
        <v>255</v>
      </c>
      <c r="J1506" s="1">
        <v>1</v>
      </c>
      <c r="K1506">
        <v>1503</v>
      </c>
      <c r="L1506" t="s">
        <v>25</v>
      </c>
      <c r="M1506" s="2">
        <f>+Table3[[#This Row],[CHW]]/Table3[[#This Row],[Count of Airbill Number]]</f>
        <v>255</v>
      </c>
    </row>
    <row r="1507" spans="2:13">
      <c r="B1507" t="s">
        <v>30</v>
      </c>
      <c r="C1507" t="s">
        <v>21</v>
      </c>
      <c r="D1507" t="s">
        <v>22</v>
      </c>
      <c r="E1507" t="s">
        <v>776</v>
      </c>
      <c r="F1507" t="s">
        <v>776</v>
      </c>
      <c r="G1507" t="s">
        <v>23</v>
      </c>
      <c r="H1507" t="s">
        <v>131</v>
      </c>
      <c r="I1507" s="1">
        <v>254.54544999999996</v>
      </c>
      <c r="J1507" s="1">
        <v>13</v>
      </c>
      <c r="K1507">
        <v>1504</v>
      </c>
      <c r="L1507" t="s">
        <v>25</v>
      </c>
      <c r="M1507" s="2">
        <f>+Table3[[#This Row],[CHW]]/Table3[[#This Row],[Count of Airbill Number]]</f>
        <v>19.580419230769227</v>
      </c>
    </row>
    <row r="1508" spans="2:13">
      <c r="B1508" t="s">
        <v>20</v>
      </c>
      <c r="C1508" t="s">
        <v>21</v>
      </c>
      <c r="D1508" t="s">
        <v>22</v>
      </c>
      <c r="E1508" t="s">
        <v>776</v>
      </c>
      <c r="F1508" t="s">
        <v>776</v>
      </c>
      <c r="G1508" t="s">
        <v>41</v>
      </c>
      <c r="H1508" t="s">
        <v>94</v>
      </c>
      <c r="I1508" s="1">
        <v>254.54544399999986</v>
      </c>
      <c r="J1508" s="1">
        <v>23</v>
      </c>
      <c r="K1508">
        <v>1505</v>
      </c>
      <c r="L1508" t="s">
        <v>25</v>
      </c>
      <c r="M1508" s="2">
        <f>+Table3[[#This Row],[CHW]]/Table3[[#This Row],[Count of Airbill Number]]</f>
        <v>11.067193217391297</v>
      </c>
    </row>
    <row r="1509" spans="2:13">
      <c r="B1509" t="s">
        <v>35</v>
      </c>
      <c r="C1509" t="s">
        <v>21</v>
      </c>
      <c r="D1509" t="s">
        <v>22</v>
      </c>
      <c r="E1509" t="s">
        <v>776</v>
      </c>
      <c r="F1509" t="s">
        <v>777</v>
      </c>
      <c r="G1509" t="s">
        <v>66</v>
      </c>
      <c r="H1509" t="s">
        <v>27</v>
      </c>
      <c r="I1509" s="1">
        <v>254.22727100000003</v>
      </c>
      <c r="J1509" s="1">
        <v>22</v>
      </c>
      <c r="K1509">
        <v>1506</v>
      </c>
      <c r="L1509" t="s">
        <v>25</v>
      </c>
      <c r="M1509" s="2">
        <f>+Table3[[#This Row],[CHW]]/Table3[[#This Row],[Count of Airbill Number]]</f>
        <v>11.555785045454547</v>
      </c>
    </row>
    <row r="1510" spans="2:13">
      <c r="B1510" t="s">
        <v>20</v>
      </c>
      <c r="C1510" t="s">
        <v>21</v>
      </c>
      <c r="D1510" t="s">
        <v>22</v>
      </c>
      <c r="E1510" t="s">
        <v>776</v>
      </c>
      <c r="F1510" t="s">
        <v>776</v>
      </c>
      <c r="G1510" t="s">
        <v>42</v>
      </c>
      <c r="H1510" t="s">
        <v>50</v>
      </c>
      <c r="I1510" s="1">
        <v>253.636359</v>
      </c>
      <c r="J1510" s="1">
        <v>11</v>
      </c>
      <c r="K1510">
        <v>1507</v>
      </c>
      <c r="L1510" t="s">
        <v>25</v>
      </c>
      <c r="M1510" s="2">
        <f>+Table3[[#This Row],[CHW]]/Table3[[#This Row],[Count of Airbill Number]]</f>
        <v>23.057850818181819</v>
      </c>
    </row>
    <row r="1511" spans="2:13">
      <c r="B1511" t="s">
        <v>35</v>
      </c>
      <c r="C1511" t="s">
        <v>21</v>
      </c>
      <c r="D1511" t="s">
        <v>22</v>
      </c>
      <c r="E1511" t="s">
        <v>776</v>
      </c>
      <c r="F1511" t="s">
        <v>776</v>
      </c>
      <c r="G1511" t="s">
        <v>45</v>
      </c>
      <c r="H1511" t="s">
        <v>43</v>
      </c>
      <c r="I1511" s="1">
        <v>253.63634599999997</v>
      </c>
      <c r="J1511" s="1">
        <v>43</v>
      </c>
      <c r="K1511">
        <v>1508</v>
      </c>
      <c r="L1511" t="s">
        <v>25</v>
      </c>
      <c r="M1511" s="2">
        <f>+Table3[[#This Row],[CHW]]/Table3[[#This Row],[Count of Airbill Number]]</f>
        <v>5.8985196744186039</v>
      </c>
    </row>
    <row r="1512" spans="2:13">
      <c r="B1512" t="s">
        <v>35</v>
      </c>
      <c r="C1512" t="s">
        <v>21</v>
      </c>
      <c r="D1512" t="s">
        <v>36</v>
      </c>
      <c r="E1512" t="s">
        <v>776</v>
      </c>
      <c r="F1512" t="s">
        <v>776</v>
      </c>
      <c r="G1512" t="s">
        <v>37</v>
      </c>
      <c r="H1512" t="s">
        <v>49</v>
      </c>
      <c r="I1512" s="1">
        <v>253.18180799999999</v>
      </c>
      <c r="J1512" s="1">
        <v>25</v>
      </c>
      <c r="K1512">
        <v>1509</v>
      </c>
      <c r="L1512" t="s">
        <v>25</v>
      </c>
      <c r="M1512" s="2">
        <f>+Table3[[#This Row],[CHW]]/Table3[[#This Row],[Count of Airbill Number]]</f>
        <v>10.127272319999999</v>
      </c>
    </row>
    <row r="1513" spans="2:13">
      <c r="B1513" t="s">
        <v>35</v>
      </c>
      <c r="C1513" t="s">
        <v>21</v>
      </c>
      <c r="D1513" t="s">
        <v>22</v>
      </c>
      <c r="E1513" t="s">
        <v>778</v>
      </c>
      <c r="F1513" t="s">
        <v>778</v>
      </c>
      <c r="G1513" t="s">
        <v>86</v>
      </c>
      <c r="H1513" t="s">
        <v>113</v>
      </c>
      <c r="I1513" s="1">
        <v>253.1</v>
      </c>
      <c r="J1513" s="1">
        <v>8</v>
      </c>
      <c r="K1513">
        <v>1510</v>
      </c>
      <c r="L1513" t="s">
        <v>25</v>
      </c>
      <c r="M1513" s="2">
        <f>+Table3[[#This Row],[CHW]]/Table3[[#This Row],[Count of Airbill Number]]</f>
        <v>31.637499999999999</v>
      </c>
    </row>
    <row r="1514" spans="2:13">
      <c r="B1514" t="s">
        <v>28</v>
      </c>
      <c r="C1514" t="s">
        <v>21</v>
      </c>
      <c r="D1514" t="s">
        <v>22</v>
      </c>
      <c r="E1514" t="s">
        <v>778</v>
      </c>
      <c r="F1514" t="s">
        <v>778</v>
      </c>
      <c r="G1514" t="s">
        <v>239</v>
      </c>
      <c r="H1514" t="s">
        <v>73</v>
      </c>
      <c r="I1514" s="1">
        <v>252.9</v>
      </c>
      <c r="J1514" s="1">
        <v>10</v>
      </c>
      <c r="K1514">
        <v>1511</v>
      </c>
      <c r="L1514" t="s">
        <v>25</v>
      </c>
      <c r="M1514" s="2">
        <f>+Table3[[#This Row],[CHW]]/Table3[[#This Row],[Count of Airbill Number]]</f>
        <v>25.29</v>
      </c>
    </row>
    <row r="1515" spans="2:13">
      <c r="B1515" t="s">
        <v>35</v>
      </c>
      <c r="C1515" t="s">
        <v>21</v>
      </c>
      <c r="D1515" t="s">
        <v>36</v>
      </c>
      <c r="E1515" t="s">
        <v>776</v>
      </c>
      <c r="F1515" t="s">
        <v>777</v>
      </c>
      <c r="G1515" t="s">
        <v>45</v>
      </c>
      <c r="H1515" t="s">
        <v>110</v>
      </c>
      <c r="I1515" s="1">
        <v>252.727272</v>
      </c>
      <c r="J1515" s="1">
        <v>2</v>
      </c>
      <c r="K1515">
        <v>1512</v>
      </c>
      <c r="L1515" t="s">
        <v>25</v>
      </c>
      <c r="M1515" s="2">
        <f>+Table3[[#This Row],[CHW]]/Table3[[#This Row],[Count of Airbill Number]]</f>
        <v>126.363636</v>
      </c>
    </row>
    <row r="1516" spans="2:13">
      <c r="B1516" t="s">
        <v>35</v>
      </c>
      <c r="C1516" t="s">
        <v>21</v>
      </c>
      <c r="D1516" t="s">
        <v>22</v>
      </c>
      <c r="E1516" t="s">
        <v>776</v>
      </c>
      <c r="F1516" t="s">
        <v>776</v>
      </c>
      <c r="G1516" t="s">
        <v>48</v>
      </c>
      <c r="H1516" t="s">
        <v>41</v>
      </c>
      <c r="I1516" s="1">
        <v>252.27272400000001</v>
      </c>
      <c r="J1516" s="1">
        <v>14</v>
      </c>
      <c r="K1516">
        <v>1513</v>
      </c>
      <c r="L1516" t="s">
        <v>25</v>
      </c>
      <c r="M1516" s="2">
        <f>+Table3[[#This Row],[CHW]]/Table3[[#This Row],[Count of Airbill Number]]</f>
        <v>18.019480285714288</v>
      </c>
    </row>
    <row r="1517" spans="2:13">
      <c r="B1517" t="s">
        <v>28</v>
      </c>
      <c r="C1517" t="s">
        <v>21</v>
      </c>
      <c r="D1517" t="s">
        <v>36</v>
      </c>
      <c r="E1517" t="s">
        <v>778</v>
      </c>
      <c r="F1517" t="s">
        <v>778</v>
      </c>
      <c r="G1517" t="s">
        <v>134</v>
      </c>
      <c r="H1517" t="s">
        <v>81</v>
      </c>
      <c r="I1517" s="1">
        <v>252.2</v>
      </c>
      <c r="J1517" s="1">
        <v>1</v>
      </c>
      <c r="K1517">
        <v>1514</v>
      </c>
      <c r="L1517" t="s">
        <v>25</v>
      </c>
      <c r="M1517" s="2">
        <f>+Table3[[#This Row],[CHW]]/Table3[[#This Row],[Count of Airbill Number]]</f>
        <v>252.2</v>
      </c>
    </row>
    <row r="1518" spans="2:13">
      <c r="B1518" t="s">
        <v>35</v>
      </c>
      <c r="C1518" t="s">
        <v>21</v>
      </c>
      <c r="D1518" t="s">
        <v>22</v>
      </c>
      <c r="E1518" t="s">
        <v>776</v>
      </c>
      <c r="F1518" t="s">
        <v>776</v>
      </c>
      <c r="G1518" t="s">
        <v>39</v>
      </c>
      <c r="H1518" t="s">
        <v>89</v>
      </c>
      <c r="I1518" s="1">
        <v>252.09090499999999</v>
      </c>
      <c r="J1518" s="1">
        <v>12</v>
      </c>
      <c r="K1518">
        <v>1515</v>
      </c>
      <c r="L1518" t="s">
        <v>25</v>
      </c>
      <c r="M1518" s="2">
        <f>+Table3[[#This Row],[CHW]]/Table3[[#This Row],[Count of Airbill Number]]</f>
        <v>21.007575416666665</v>
      </c>
    </row>
    <row r="1519" spans="2:13">
      <c r="B1519" t="s">
        <v>35</v>
      </c>
      <c r="C1519" t="s">
        <v>21</v>
      </c>
      <c r="D1519" t="s">
        <v>22</v>
      </c>
      <c r="E1519" t="s">
        <v>776</v>
      </c>
      <c r="F1519" t="s">
        <v>776</v>
      </c>
      <c r="G1519" t="s">
        <v>76</v>
      </c>
      <c r="H1519" t="s">
        <v>100</v>
      </c>
      <c r="I1519" s="1">
        <v>251.81817000000001</v>
      </c>
      <c r="J1519" s="1">
        <v>27</v>
      </c>
      <c r="K1519">
        <v>1516</v>
      </c>
      <c r="L1519" t="s">
        <v>25</v>
      </c>
      <c r="M1519" s="2">
        <f>+Table3[[#This Row],[CHW]]/Table3[[#This Row],[Count of Airbill Number]]</f>
        <v>9.3265988888888884</v>
      </c>
    </row>
    <row r="1520" spans="2:13">
      <c r="B1520" t="s">
        <v>35</v>
      </c>
      <c r="C1520" t="s">
        <v>21</v>
      </c>
      <c r="D1520" t="s">
        <v>36</v>
      </c>
      <c r="E1520" t="s">
        <v>778</v>
      </c>
      <c r="F1520" t="s">
        <v>776</v>
      </c>
      <c r="G1520" t="s">
        <v>86</v>
      </c>
      <c r="H1520" t="s">
        <v>66</v>
      </c>
      <c r="I1520" s="1">
        <v>251.8</v>
      </c>
      <c r="J1520" s="1">
        <v>2</v>
      </c>
      <c r="K1520">
        <v>1517</v>
      </c>
      <c r="L1520" t="s">
        <v>25</v>
      </c>
      <c r="M1520" s="2">
        <f>+Table3[[#This Row],[CHW]]/Table3[[#This Row],[Count of Airbill Number]]</f>
        <v>125.9</v>
      </c>
    </row>
    <row r="1521" spans="2:13">
      <c r="B1521" t="s">
        <v>20</v>
      </c>
      <c r="C1521" t="s">
        <v>21</v>
      </c>
      <c r="D1521" t="s">
        <v>36</v>
      </c>
      <c r="E1521" t="s">
        <v>778</v>
      </c>
      <c r="F1521" t="s">
        <v>776</v>
      </c>
      <c r="G1521" t="s">
        <v>86</v>
      </c>
      <c r="H1521" t="s">
        <v>57</v>
      </c>
      <c r="I1521" s="1">
        <v>251.5</v>
      </c>
      <c r="J1521" s="1">
        <v>3</v>
      </c>
      <c r="K1521">
        <v>1518</v>
      </c>
      <c r="L1521" t="s">
        <v>25</v>
      </c>
      <c r="M1521" s="2">
        <f>+Table3[[#This Row],[CHW]]/Table3[[#This Row],[Count of Airbill Number]]</f>
        <v>83.833333333333329</v>
      </c>
    </row>
    <row r="1522" spans="2:13">
      <c r="B1522" t="s">
        <v>28</v>
      </c>
      <c r="C1522" t="s">
        <v>21</v>
      </c>
      <c r="D1522" t="s">
        <v>22</v>
      </c>
      <c r="E1522" t="s">
        <v>778</v>
      </c>
      <c r="F1522" t="s">
        <v>778</v>
      </c>
      <c r="G1522" t="s">
        <v>81</v>
      </c>
      <c r="H1522" t="s">
        <v>62</v>
      </c>
      <c r="I1522" s="1">
        <v>251.36363600000001</v>
      </c>
      <c r="J1522" s="1">
        <v>1</v>
      </c>
      <c r="K1522">
        <v>1519</v>
      </c>
      <c r="L1522" t="s">
        <v>25</v>
      </c>
      <c r="M1522" s="2">
        <f>+Table3[[#This Row],[CHW]]/Table3[[#This Row],[Count of Airbill Number]]</f>
        <v>251.36363600000001</v>
      </c>
    </row>
    <row r="1523" spans="2:13">
      <c r="B1523" t="s">
        <v>35</v>
      </c>
      <c r="C1523" t="s">
        <v>21</v>
      </c>
      <c r="D1523" t="s">
        <v>22</v>
      </c>
      <c r="E1523" t="s">
        <v>776</v>
      </c>
      <c r="F1523" t="s">
        <v>776</v>
      </c>
      <c r="G1523" t="s">
        <v>39</v>
      </c>
      <c r="H1523" t="s">
        <v>53</v>
      </c>
      <c r="I1523" s="1">
        <v>251.36362800000001</v>
      </c>
      <c r="J1523" s="1">
        <v>16</v>
      </c>
      <c r="K1523">
        <v>1520</v>
      </c>
      <c r="L1523" t="s">
        <v>25</v>
      </c>
      <c r="M1523" s="2">
        <f>+Table3[[#This Row],[CHW]]/Table3[[#This Row],[Count of Airbill Number]]</f>
        <v>15.71022675</v>
      </c>
    </row>
    <row r="1524" spans="2:13">
      <c r="B1524" t="s">
        <v>28</v>
      </c>
      <c r="C1524" t="s">
        <v>21</v>
      </c>
      <c r="D1524" t="s">
        <v>36</v>
      </c>
      <c r="E1524" t="s">
        <v>776</v>
      </c>
      <c r="F1524" t="s">
        <v>778</v>
      </c>
      <c r="G1524" t="s">
        <v>37</v>
      </c>
      <c r="H1524" t="s">
        <v>90</v>
      </c>
      <c r="I1524" s="1">
        <v>250</v>
      </c>
      <c r="J1524" s="1">
        <v>1</v>
      </c>
      <c r="K1524">
        <v>1521</v>
      </c>
      <c r="L1524" t="s">
        <v>25</v>
      </c>
      <c r="M1524" s="2">
        <f>+Table3[[#This Row],[CHW]]/Table3[[#This Row],[Count of Airbill Number]]</f>
        <v>250</v>
      </c>
    </row>
    <row r="1525" spans="2:13">
      <c r="B1525" t="s">
        <v>28</v>
      </c>
      <c r="C1525" t="s">
        <v>21</v>
      </c>
      <c r="D1525" t="s">
        <v>36</v>
      </c>
      <c r="E1525" t="s">
        <v>778</v>
      </c>
      <c r="F1525" t="s">
        <v>778</v>
      </c>
      <c r="G1525" t="s">
        <v>90</v>
      </c>
      <c r="H1525" t="s">
        <v>174</v>
      </c>
      <c r="I1525" s="1">
        <v>250</v>
      </c>
      <c r="J1525" s="1">
        <v>1</v>
      </c>
      <c r="K1525">
        <v>1522</v>
      </c>
      <c r="L1525" t="s">
        <v>25</v>
      </c>
      <c r="M1525" s="2">
        <f>+Table3[[#This Row],[CHW]]/Table3[[#This Row],[Count of Airbill Number]]</f>
        <v>250</v>
      </c>
    </row>
    <row r="1526" spans="2:13">
      <c r="B1526" t="s">
        <v>35</v>
      </c>
      <c r="C1526" t="s">
        <v>21</v>
      </c>
      <c r="D1526" t="s">
        <v>22</v>
      </c>
      <c r="E1526" t="s">
        <v>777</v>
      </c>
      <c r="F1526" t="s">
        <v>778</v>
      </c>
      <c r="G1526" t="s">
        <v>110</v>
      </c>
      <c r="H1526" t="s">
        <v>220</v>
      </c>
      <c r="I1526" s="1">
        <v>250</v>
      </c>
      <c r="J1526" s="1">
        <v>1</v>
      </c>
      <c r="K1526">
        <v>1523</v>
      </c>
      <c r="L1526" t="s">
        <v>25</v>
      </c>
      <c r="M1526" s="2">
        <f>+Table3[[#This Row],[CHW]]/Table3[[#This Row],[Count of Airbill Number]]</f>
        <v>250</v>
      </c>
    </row>
    <row r="1527" spans="2:13">
      <c r="B1527" t="s">
        <v>35</v>
      </c>
      <c r="C1527" t="s">
        <v>21</v>
      </c>
      <c r="D1527" t="s">
        <v>22</v>
      </c>
      <c r="E1527" t="s">
        <v>778</v>
      </c>
      <c r="F1527" t="s">
        <v>778</v>
      </c>
      <c r="G1527" t="s">
        <v>220</v>
      </c>
      <c r="H1527" t="s">
        <v>113</v>
      </c>
      <c r="I1527" s="1">
        <v>250</v>
      </c>
      <c r="J1527" s="1">
        <v>1</v>
      </c>
      <c r="K1527">
        <v>1524</v>
      </c>
      <c r="L1527" t="s">
        <v>25</v>
      </c>
      <c r="M1527" s="2">
        <f>+Table3[[#This Row],[CHW]]/Table3[[#This Row],[Count of Airbill Number]]</f>
        <v>250</v>
      </c>
    </row>
    <row r="1528" spans="2:13">
      <c r="B1528" t="s">
        <v>20</v>
      </c>
      <c r="C1528" t="s">
        <v>21</v>
      </c>
      <c r="D1528" t="s">
        <v>22</v>
      </c>
      <c r="E1528" t="s">
        <v>776</v>
      </c>
      <c r="F1528" t="s">
        <v>776</v>
      </c>
      <c r="G1528" t="s">
        <v>33</v>
      </c>
      <c r="H1528" t="s">
        <v>88</v>
      </c>
      <c r="I1528" s="1">
        <v>249.99999300000002</v>
      </c>
      <c r="J1528" s="1">
        <v>12</v>
      </c>
      <c r="K1528">
        <v>1525</v>
      </c>
      <c r="L1528" t="s">
        <v>25</v>
      </c>
      <c r="M1528" s="2">
        <f>+Table3[[#This Row],[CHW]]/Table3[[#This Row],[Count of Airbill Number]]</f>
        <v>20.83333275</v>
      </c>
    </row>
    <row r="1529" spans="2:13">
      <c r="B1529" t="s">
        <v>28</v>
      </c>
      <c r="C1529" t="s">
        <v>21</v>
      </c>
      <c r="D1529" t="s">
        <v>36</v>
      </c>
      <c r="E1529" t="s">
        <v>776</v>
      </c>
      <c r="F1529" t="s">
        <v>776</v>
      </c>
      <c r="G1529" t="s">
        <v>68</v>
      </c>
      <c r="H1529" t="s">
        <v>85</v>
      </c>
      <c r="I1529" s="1">
        <v>249.54545400000001</v>
      </c>
      <c r="J1529" s="1">
        <v>1</v>
      </c>
      <c r="K1529">
        <v>1526</v>
      </c>
      <c r="L1529" t="s">
        <v>25</v>
      </c>
      <c r="M1529" s="2">
        <f>+Table3[[#This Row],[CHW]]/Table3[[#This Row],[Count of Airbill Number]]</f>
        <v>249.54545400000001</v>
      </c>
    </row>
    <row r="1530" spans="2:13">
      <c r="B1530" t="s">
        <v>20</v>
      </c>
      <c r="C1530" t="s">
        <v>21</v>
      </c>
      <c r="D1530" t="s">
        <v>22</v>
      </c>
      <c r="E1530" t="s">
        <v>776</v>
      </c>
      <c r="F1530" t="s">
        <v>776</v>
      </c>
      <c r="G1530" t="s">
        <v>93</v>
      </c>
      <c r="H1530" t="s">
        <v>53</v>
      </c>
      <c r="I1530" s="1">
        <v>249.54545099999999</v>
      </c>
      <c r="J1530" s="1">
        <v>9</v>
      </c>
      <c r="K1530">
        <v>1527</v>
      </c>
      <c r="L1530" t="s">
        <v>25</v>
      </c>
      <c r="M1530" s="2">
        <f>+Table3[[#This Row],[CHW]]/Table3[[#This Row],[Count of Airbill Number]]</f>
        <v>27.727272333333332</v>
      </c>
    </row>
    <row r="1531" spans="2:13">
      <c r="B1531" t="s">
        <v>35</v>
      </c>
      <c r="C1531" t="s">
        <v>21</v>
      </c>
      <c r="D1531" t="s">
        <v>22</v>
      </c>
      <c r="E1531" t="s">
        <v>776</v>
      </c>
      <c r="F1531" t="s">
        <v>776</v>
      </c>
      <c r="G1531" t="s">
        <v>111</v>
      </c>
      <c r="H1531" t="s">
        <v>67</v>
      </c>
      <c r="I1531" s="1">
        <v>249.09090700000002</v>
      </c>
      <c r="J1531" s="1">
        <v>5</v>
      </c>
      <c r="K1531">
        <v>1528</v>
      </c>
      <c r="L1531" t="s">
        <v>25</v>
      </c>
      <c r="M1531" s="2">
        <f>+Table3[[#This Row],[CHW]]/Table3[[#This Row],[Count of Airbill Number]]</f>
        <v>49.8181814</v>
      </c>
    </row>
    <row r="1532" spans="2:13">
      <c r="B1532" t="s">
        <v>35</v>
      </c>
      <c r="C1532" t="s">
        <v>21</v>
      </c>
      <c r="D1532" t="s">
        <v>22</v>
      </c>
      <c r="E1532" t="s">
        <v>776</v>
      </c>
      <c r="F1532" t="s">
        <v>776</v>
      </c>
      <c r="G1532" t="s">
        <v>48</v>
      </c>
      <c r="H1532" t="s">
        <v>107</v>
      </c>
      <c r="I1532" s="1">
        <v>249.045436</v>
      </c>
      <c r="J1532" s="1">
        <v>40</v>
      </c>
      <c r="K1532">
        <v>1529</v>
      </c>
      <c r="L1532" t="s">
        <v>25</v>
      </c>
      <c r="M1532" s="2">
        <f>+Table3[[#This Row],[CHW]]/Table3[[#This Row],[Count of Airbill Number]]</f>
        <v>6.2261359000000001</v>
      </c>
    </row>
    <row r="1533" spans="2:13">
      <c r="B1533" t="s">
        <v>20</v>
      </c>
      <c r="C1533" t="s">
        <v>21</v>
      </c>
      <c r="D1533" t="s">
        <v>22</v>
      </c>
      <c r="E1533" t="s">
        <v>778</v>
      </c>
      <c r="F1533" t="s">
        <v>778</v>
      </c>
      <c r="G1533" t="s">
        <v>51</v>
      </c>
      <c r="H1533" t="s">
        <v>171</v>
      </c>
      <c r="I1533" s="1">
        <v>249</v>
      </c>
      <c r="J1533" s="1">
        <v>7</v>
      </c>
      <c r="K1533">
        <v>1530</v>
      </c>
      <c r="L1533" t="s">
        <v>25</v>
      </c>
      <c r="M1533" s="2">
        <f>+Table3[[#This Row],[CHW]]/Table3[[#This Row],[Count of Airbill Number]]</f>
        <v>35.571428571428569</v>
      </c>
    </row>
    <row r="1534" spans="2:13">
      <c r="B1534" t="s">
        <v>20</v>
      </c>
      <c r="C1534" t="s">
        <v>21</v>
      </c>
      <c r="D1534" t="s">
        <v>22</v>
      </c>
      <c r="E1534" t="s">
        <v>776</v>
      </c>
      <c r="F1534" t="s">
        <v>776</v>
      </c>
      <c r="G1534" t="s">
        <v>45</v>
      </c>
      <c r="H1534" t="s">
        <v>186</v>
      </c>
      <c r="I1534" s="1">
        <v>248.63635099999999</v>
      </c>
      <c r="J1534" s="1">
        <v>24</v>
      </c>
      <c r="K1534">
        <v>1531</v>
      </c>
      <c r="L1534" t="s">
        <v>25</v>
      </c>
      <c r="M1534" s="2">
        <f>+Table3[[#This Row],[CHW]]/Table3[[#This Row],[Count of Airbill Number]]</f>
        <v>10.359847958333333</v>
      </c>
    </row>
    <row r="1535" spans="2:13">
      <c r="B1535" t="s">
        <v>35</v>
      </c>
      <c r="C1535" t="s">
        <v>21</v>
      </c>
      <c r="D1535" t="s">
        <v>36</v>
      </c>
      <c r="E1535" t="s">
        <v>777</v>
      </c>
      <c r="F1535" t="s">
        <v>777</v>
      </c>
      <c r="G1535" t="s">
        <v>55</v>
      </c>
      <c r="H1535" t="s">
        <v>27</v>
      </c>
      <c r="I1535" s="1">
        <v>248.1</v>
      </c>
      <c r="J1535" s="1">
        <v>2</v>
      </c>
      <c r="K1535">
        <v>1532</v>
      </c>
      <c r="L1535" t="s">
        <v>25</v>
      </c>
      <c r="M1535" s="2">
        <f>+Table3[[#This Row],[CHW]]/Table3[[#This Row],[Count of Airbill Number]]</f>
        <v>124.05</v>
      </c>
    </row>
    <row r="1536" spans="2:13">
      <c r="B1536" t="s">
        <v>35</v>
      </c>
      <c r="C1536" t="s">
        <v>21</v>
      </c>
      <c r="D1536" t="s">
        <v>22</v>
      </c>
      <c r="E1536" t="s">
        <v>778</v>
      </c>
      <c r="F1536" t="s">
        <v>776</v>
      </c>
      <c r="G1536" t="s">
        <v>113</v>
      </c>
      <c r="H1536" t="s">
        <v>69</v>
      </c>
      <c r="I1536" s="1">
        <v>247.8</v>
      </c>
      <c r="J1536" s="1">
        <v>1</v>
      </c>
      <c r="K1536">
        <v>1533</v>
      </c>
      <c r="L1536" t="s">
        <v>25</v>
      </c>
      <c r="M1536" s="2">
        <f>+Table3[[#This Row],[CHW]]/Table3[[#This Row],[Count of Airbill Number]]</f>
        <v>247.8</v>
      </c>
    </row>
    <row r="1537" spans="2:13">
      <c r="B1537" t="s">
        <v>35</v>
      </c>
      <c r="C1537" t="s">
        <v>21</v>
      </c>
      <c r="D1537" t="s">
        <v>22</v>
      </c>
      <c r="E1537" t="s">
        <v>776</v>
      </c>
      <c r="F1537" t="s">
        <v>776</v>
      </c>
      <c r="G1537" t="s">
        <v>77</v>
      </c>
      <c r="H1537" t="s">
        <v>47</v>
      </c>
      <c r="I1537" s="1">
        <v>247.54545400000001</v>
      </c>
      <c r="J1537" s="1">
        <v>3</v>
      </c>
      <c r="K1537">
        <v>1534</v>
      </c>
      <c r="L1537" t="s">
        <v>25</v>
      </c>
      <c r="M1537" s="2">
        <f>+Table3[[#This Row],[CHW]]/Table3[[#This Row],[Count of Airbill Number]]</f>
        <v>82.515151333333336</v>
      </c>
    </row>
    <row r="1538" spans="2:13">
      <c r="B1538" t="s">
        <v>20</v>
      </c>
      <c r="C1538" t="s">
        <v>21</v>
      </c>
      <c r="D1538" t="s">
        <v>22</v>
      </c>
      <c r="E1538" t="s">
        <v>776</v>
      </c>
      <c r="F1538" t="s">
        <v>776</v>
      </c>
      <c r="G1538" t="s">
        <v>31</v>
      </c>
      <c r="H1538" t="s">
        <v>117</v>
      </c>
      <c r="I1538" s="1">
        <v>247.27272600000001</v>
      </c>
      <c r="J1538" s="1">
        <v>2</v>
      </c>
      <c r="K1538">
        <v>1535</v>
      </c>
      <c r="L1538" t="s">
        <v>25</v>
      </c>
      <c r="M1538" s="2">
        <f>+Table3[[#This Row],[CHW]]/Table3[[#This Row],[Count of Airbill Number]]</f>
        <v>123.636363</v>
      </c>
    </row>
    <row r="1539" spans="2:13">
      <c r="B1539" t="s">
        <v>28</v>
      </c>
      <c r="C1539" t="s">
        <v>21</v>
      </c>
      <c r="D1539" t="s">
        <v>36</v>
      </c>
      <c r="E1539" t="s">
        <v>776</v>
      </c>
      <c r="F1539" t="s">
        <v>778</v>
      </c>
      <c r="G1539" t="s">
        <v>45</v>
      </c>
      <c r="H1539" t="s">
        <v>409</v>
      </c>
      <c r="I1539" s="1">
        <v>247.2</v>
      </c>
      <c r="J1539" s="1">
        <v>1</v>
      </c>
      <c r="K1539">
        <v>1536</v>
      </c>
      <c r="L1539" t="s">
        <v>25</v>
      </c>
      <c r="M1539" s="2">
        <f>+Table3[[#This Row],[CHW]]/Table3[[#This Row],[Count of Airbill Number]]</f>
        <v>247.2</v>
      </c>
    </row>
    <row r="1540" spans="2:13">
      <c r="B1540" t="s">
        <v>28</v>
      </c>
      <c r="C1540" t="s">
        <v>21</v>
      </c>
      <c r="D1540" t="s">
        <v>22</v>
      </c>
      <c r="E1540" t="s">
        <v>776</v>
      </c>
      <c r="F1540" t="s">
        <v>778</v>
      </c>
      <c r="G1540" t="s">
        <v>31</v>
      </c>
      <c r="H1540" t="s">
        <v>86</v>
      </c>
      <c r="I1540" s="1">
        <v>247.17272700000001</v>
      </c>
      <c r="J1540" s="1">
        <v>3</v>
      </c>
      <c r="K1540">
        <v>1537</v>
      </c>
      <c r="L1540" t="s">
        <v>25</v>
      </c>
      <c r="M1540" s="2">
        <f>+Table3[[#This Row],[CHW]]/Table3[[#This Row],[Count of Airbill Number]]</f>
        <v>82.390909000000008</v>
      </c>
    </row>
    <row r="1541" spans="2:13">
      <c r="B1541" t="s">
        <v>35</v>
      </c>
      <c r="C1541" t="s">
        <v>21</v>
      </c>
      <c r="D1541" t="s">
        <v>36</v>
      </c>
      <c r="E1541" t="s">
        <v>776</v>
      </c>
      <c r="F1541" t="s">
        <v>778</v>
      </c>
      <c r="G1541" t="s">
        <v>37</v>
      </c>
      <c r="H1541" t="s">
        <v>109</v>
      </c>
      <c r="I1541" s="1">
        <v>247.13636299999999</v>
      </c>
      <c r="J1541" s="1">
        <v>3</v>
      </c>
      <c r="K1541">
        <v>1538</v>
      </c>
      <c r="L1541" t="s">
        <v>25</v>
      </c>
      <c r="M1541" s="2">
        <f>+Table3[[#This Row],[CHW]]/Table3[[#This Row],[Count of Airbill Number]]</f>
        <v>82.378787666666668</v>
      </c>
    </row>
    <row r="1542" spans="2:13">
      <c r="B1542" t="s">
        <v>20</v>
      </c>
      <c r="C1542" t="s">
        <v>21</v>
      </c>
      <c r="D1542" t="s">
        <v>22</v>
      </c>
      <c r="E1542" t="s">
        <v>777</v>
      </c>
      <c r="F1542" t="s">
        <v>777</v>
      </c>
      <c r="G1542" t="s">
        <v>26</v>
      </c>
      <c r="H1542" t="s">
        <v>38</v>
      </c>
      <c r="I1542" s="1">
        <v>246.7</v>
      </c>
      <c r="J1542" s="1">
        <v>4</v>
      </c>
      <c r="K1542">
        <v>1539</v>
      </c>
      <c r="L1542" t="s">
        <v>25</v>
      </c>
      <c r="M1542" s="2">
        <f>+Table3[[#This Row],[CHW]]/Table3[[#This Row],[Count of Airbill Number]]</f>
        <v>61.674999999999997</v>
      </c>
    </row>
    <row r="1543" spans="2:13">
      <c r="B1543" t="s">
        <v>30</v>
      </c>
      <c r="C1543" t="s">
        <v>21</v>
      </c>
      <c r="D1543" t="s">
        <v>22</v>
      </c>
      <c r="E1543" t="s">
        <v>776</v>
      </c>
      <c r="F1543" t="s">
        <v>776</v>
      </c>
      <c r="G1543" t="s">
        <v>23</v>
      </c>
      <c r="H1543" t="s">
        <v>43</v>
      </c>
      <c r="I1543" s="1">
        <v>246.36363199999988</v>
      </c>
      <c r="J1543" s="1">
        <v>15</v>
      </c>
      <c r="K1543">
        <v>1540</v>
      </c>
      <c r="L1543" t="s">
        <v>25</v>
      </c>
      <c r="M1543" s="2">
        <f>+Table3[[#This Row],[CHW]]/Table3[[#This Row],[Count of Airbill Number]]</f>
        <v>16.424242133333326</v>
      </c>
    </row>
    <row r="1544" spans="2:13">
      <c r="B1544" t="s">
        <v>35</v>
      </c>
      <c r="C1544" t="s">
        <v>21</v>
      </c>
      <c r="D1544" t="s">
        <v>22</v>
      </c>
      <c r="E1544" t="s">
        <v>776</v>
      </c>
      <c r="F1544" t="s">
        <v>776</v>
      </c>
      <c r="G1544" t="s">
        <v>33</v>
      </c>
      <c r="H1544" t="s">
        <v>122</v>
      </c>
      <c r="I1544" s="1">
        <v>246</v>
      </c>
      <c r="J1544" s="1">
        <v>1</v>
      </c>
      <c r="K1544">
        <v>1541</v>
      </c>
      <c r="L1544" t="s">
        <v>25</v>
      </c>
      <c r="M1544" s="2">
        <f>+Table3[[#This Row],[CHW]]/Table3[[#This Row],[Count of Airbill Number]]</f>
        <v>246</v>
      </c>
    </row>
    <row r="1545" spans="2:13">
      <c r="B1545" t="s">
        <v>35</v>
      </c>
      <c r="C1545" t="s">
        <v>21</v>
      </c>
      <c r="D1545" t="s">
        <v>22</v>
      </c>
      <c r="E1545" t="s">
        <v>776</v>
      </c>
      <c r="F1545" t="s">
        <v>776</v>
      </c>
      <c r="G1545" t="s">
        <v>50</v>
      </c>
      <c r="H1545" t="s">
        <v>33</v>
      </c>
      <c r="I1545" s="1">
        <v>246</v>
      </c>
      <c r="J1545" s="1">
        <v>1</v>
      </c>
      <c r="K1545">
        <v>1542</v>
      </c>
      <c r="L1545" t="s">
        <v>25</v>
      </c>
      <c r="M1545" s="2">
        <f>+Table3[[#This Row],[CHW]]/Table3[[#This Row],[Count of Airbill Number]]</f>
        <v>246</v>
      </c>
    </row>
    <row r="1546" spans="2:13">
      <c r="B1546" t="s">
        <v>20</v>
      </c>
      <c r="C1546" t="s">
        <v>21</v>
      </c>
      <c r="D1546" t="s">
        <v>22</v>
      </c>
      <c r="E1546" t="s">
        <v>776</v>
      </c>
      <c r="F1546" t="s">
        <v>776</v>
      </c>
      <c r="G1546" t="s">
        <v>93</v>
      </c>
      <c r="H1546" t="s">
        <v>89</v>
      </c>
      <c r="I1546" s="1">
        <v>245.909087</v>
      </c>
      <c r="J1546" s="1">
        <v>10</v>
      </c>
      <c r="K1546">
        <v>1543</v>
      </c>
      <c r="L1546" t="s">
        <v>25</v>
      </c>
      <c r="M1546" s="2">
        <f>+Table3[[#This Row],[CHW]]/Table3[[#This Row],[Count of Airbill Number]]</f>
        <v>24.5909087</v>
      </c>
    </row>
    <row r="1547" spans="2:13">
      <c r="B1547" t="s">
        <v>28</v>
      </c>
      <c r="C1547" t="s">
        <v>21</v>
      </c>
      <c r="D1547" t="s">
        <v>22</v>
      </c>
      <c r="E1547" t="s">
        <v>778</v>
      </c>
      <c r="F1547" t="s">
        <v>778</v>
      </c>
      <c r="G1547" t="s">
        <v>304</v>
      </c>
      <c r="H1547" t="s">
        <v>51</v>
      </c>
      <c r="I1547" s="1">
        <v>244.76363600000002</v>
      </c>
      <c r="J1547" s="1">
        <v>3</v>
      </c>
      <c r="K1547">
        <v>1544</v>
      </c>
      <c r="L1547" t="s">
        <v>25</v>
      </c>
      <c r="M1547" s="2">
        <f>+Table3[[#This Row],[CHW]]/Table3[[#This Row],[Count of Airbill Number]]</f>
        <v>81.587878666666668</v>
      </c>
    </row>
    <row r="1548" spans="2:13">
      <c r="B1548" t="s">
        <v>28</v>
      </c>
      <c r="C1548" t="s">
        <v>21</v>
      </c>
      <c r="D1548" t="s">
        <v>36</v>
      </c>
      <c r="E1548" t="s">
        <v>778</v>
      </c>
      <c r="F1548" t="s">
        <v>778</v>
      </c>
      <c r="G1548" t="s">
        <v>239</v>
      </c>
      <c r="H1548" t="s">
        <v>73</v>
      </c>
      <c r="I1548" s="1">
        <v>244.6</v>
      </c>
      <c r="J1548" s="1">
        <v>4</v>
      </c>
      <c r="K1548">
        <v>1545</v>
      </c>
      <c r="L1548" t="s">
        <v>25</v>
      </c>
      <c r="M1548" s="2">
        <f>+Table3[[#This Row],[CHW]]/Table3[[#This Row],[Count of Airbill Number]]</f>
        <v>61.15</v>
      </c>
    </row>
    <row r="1549" spans="2:13">
      <c r="B1549" t="s">
        <v>20</v>
      </c>
      <c r="C1549" t="s">
        <v>21</v>
      </c>
      <c r="D1549" t="s">
        <v>22</v>
      </c>
      <c r="E1549" t="s">
        <v>776</v>
      </c>
      <c r="F1549" t="s">
        <v>776</v>
      </c>
      <c r="G1549" t="s">
        <v>23</v>
      </c>
      <c r="H1549" t="s">
        <v>254</v>
      </c>
      <c r="I1549" s="1">
        <v>243.63636099999999</v>
      </c>
      <c r="J1549" s="1">
        <v>9</v>
      </c>
      <c r="K1549">
        <v>1546</v>
      </c>
      <c r="L1549" t="s">
        <v>25</v>
      </c>
      <c r="M1549" s="2">
        <f>+Table3[[#This Row],[CHW]]/Table3[[#This Row],[Count of Airbill Number]]</f>
        <v>27.070706777777776</v>
      </c>
    </row>
    <row r="1550" spans="2:13">
      <c r="B1550" t="s">
        <v>20</v>
      </c>
      <c r="C1550" t="s">
        <v>21</v>
      </c>
      <c r="D1550" t="s">
        <v>22</v>
      </c>
      <c r="E1550" t="s">
        <v>776</v>
      </c>
      <c r="F1550" t="s">
        <v>776</v>
      </c>
      <c r="G1550" t="s">
        <v>93</v>
      </c>
      <c r="H1550" t="s">
        <v>67</v>
      </c>
      <c r="I1550" s="1">
        <v>243.18181800000002</v>
      </c>
      <c r="J1550" s="1">
        <v>2</v>
      </c>
      <c r="K1550">
        <v>1547</v>
      </c>
      <c r="L1550" t="s">
        <v>25</v>
      </c>
      <c r="M1550" s="2">
        <f>+Table3[[#This Row],[CHW]]/Table3[[#This Row],[Count of Airbill Number]]</f>
        <v>121.59090900000001</v>
      </c>
    </row>
    <row r="1551" spans="2:13">
      <c r="B1551" t="s">
        <v>35</v>
      </c>
      <c r="C1551" t="s">
        <v>21</v>
      </c>
      <c r="D1551" t="s">
        <v>22</v>
      </c>
      <c r="E1551" t="s">
        <v>776</v>
      </c>
      <c r="F1551" t="s">
        <v>776</v>
      </c>
      <c r="G1551" t="s">
        <v>23</v>
      </c>
      <c r="H1551" t="s">
        <v>92</v>
      </c>
      <c r="I1551" s="1">
        <v>243.18181400000003</v>
      </c>
      <c r="J1551" s="1">
        <v>8</v>
      </c>
      <c r="K1551">
        <v>1548</v>
      </c>
      <c r="L1551" t="s">
        <v>25</v>
      </c>
      <c r="M1551" s="2">
        <f>+Table3[[#This Row],[CHW]]/Table3[[#This Row],[Count of Airbill Number]]</f>
        <v>30.397726750000004</v>
      </c>
    </row>
    <row r="1552" spans="2:13">
      <c r="B1552" t="s">
        <v>20</v>
      </c>
      <c r="C1552" t="s">
        <v>21</v>
      </c>
      <c r="D1552" t="s">
        <v>22</v>
      </c>
      <c r="E1552" t="s">
        <v>778</v>
      </c>
      <c r="F1552" t="s">
        <v>776</v>
      </c>
      <c r="G1552" t="s">
        <v>150</v>
      </c>
      <c r="H1552" t="s">
        <v>152</v>
      </c>
      <c r="I1552" s="1">
        <v>242.5</v>
      </c>
      <c r="J1552" s="1">
        <v>1</v>
      </c>
      <c r="K1552">
        <v>1549</v>
      </c>
      <c r="L1552" t="s">
        <v>25</v>
      </c>
      <c r="M1552" s="2">
        <f>+Table3[[#This Row],[CHW]]/Table3[[#This Row],[Count of Airbill Number]]</f>
        <v>242.5</v>
      </c>
    </row>
    <row r="1553" spans="2:13">
      <c r="B1553" t="s">
        <v>28</v>
      </c>
      <c r="C1553" t="s">
        <v>21</v>
      </c>
      <c r="D1553" t="s">
        <v>36</v>
      </c>
      <c r="E1553" t="s">
        <v>778</v>
      </c>
      <c r="F1553" t="s">
        <v>778</v>
      </c>
      <c r="G1553" t="s">
        <v>135</v>
      </c>
      <c r="H1553" t="s">
        <v>368</v>
      </c>
      <c r="I1553" s="1">
        <v>242.4</v>
      </c>
      <c r="J1553" s="1">
        <v>2</v>
      </c>
      <c r="K1553">
        <v>1550</v>
      </c>
      <c r="L1553" t="s">
        <v>25</v>
      </c>
      <c r="M1553" s="2">
        <f>+Table3[[#This Row],[CHW]]/Table3[[#This Row],[Count of Airbill Number]]</f>
        <v>121.2</v>
      </c>
    </row>
    <row r="1554" spans="2:13">
      <c r="B1554" t="s">
        <v>28</v>
      </c>
      <c r="C1554" t="s">
        <v>21</v>
      </c>
      <c r="D1554" t="s">
        <v>22</v>
      </c>
      <c r="E1554" t="s">
        <v>778</v>
      </c>
      <c r="F1554" t="s">
        <v>778</v>
      </c>
      <c r="G1554" t="s">
        <v>62</v>
      </c>
      <c r="H1554" t="s">
        <v>155</v>
      </c>
      <c r="I1554" s="1">
        <v>241.59999999999997</v>
      </c>
      <c r="J1554" s="1">
        <v>29</v>
      </c>
      <c r="K1554">
        <v>1551</v>
      </c>
      <c r="L1554" t="s">
        <v>25</v>
      </c>
      <c r="M1554" s="2">
        <f>+Table3[[#This Row],[CHW]]/Table3[[#This Row],[Count of Airbill Number]]</f>
        <v>8.3310344827586196</v>
      </c>
    </row>
    <row r="1555" spans="2:13">
      <c r="B1555" t="s">
        <v>28</v>
      </c>
      <c r="C1555" t="s">
        <v>21</v>
      </c>
      <c r="D1555" t="s">
        <v>22</v>
      </c>
      <c r="E1555" t="s">
        <v>778</v>
      </c>
      <c r="F1555" t="s">
        <v>777</v>
      </c>
      <c r="G1555" t="s">
        <v>81</v>
      </c>
      <c r="H1555" t="s">
        <v>230</v>
      </c>
      <c r="I1555" s="1">
        <v>241.54545400000001</v>
      </c>
      <c r="J1555" s="1">
        <v>7</v>
      </c>
      <c r="K1555">
        <v>1552</v>
      </c>
      <c r="L1555" t="s">
        <v>25</v>
      </c>
      <c r="M1555" s="2">
        <f>+Table3[[#This Row],[CHW]]/Table3[[#This Row],[Count of Airbill Number]]</f>
        <v>34.506493428571432</v>
      </c>
    </row>
    <row r="1556" spans="2:13">
      <c r="B1556" t="s">
        <v>28</v>
      </c>
      <c r="C1556" t="s">
        <v>21</v>
      </c>
      <c r="D1556" t="s">
        <v>36</v>
      </c>
      <c r="E1556" t="s">
        <v>777</v>
      </c>
      <c r="F1556" t="s">
        <v>778</v>
      </c>
      <c r="G1556" t="s">
        <v>26</v>
      </c>
      <c r="H1556" t="s">
        <v>51</v>
      </c>
      <c r="I1556" s="1">
        <v>241.418181</v>
      </c>
      <c r="J1556" s="1">
        <v>9</v>
      </c>
      <c r="K1556">
        <v>1553</v>
      </c>
      <c r="L1556" t="s">
        <v>25</v>
      </c>
      <c r="M1556" s="2">
        <f>+Table3[[#This Row],[CHW]]/Table3[[#This Row],[Count of Airbill Number]]</f>
        <v>26.824242333333334</v>
      </c>
    </row>
    <row r="1557" spans="2:13">
      <c r="B1557" t="s">
        <v>35</v>
      </c>
      <c r="C1557" t="s">
        <v>21</v>
      </c>
      <c r="D1557" t="s">
        <v>22</v>
      </c>
      <c r="E1557" t="s">
        <v>776</v>
      </c>
      <c r="F1557" t="s">
        <v>776</v>
      </c>
      <c r="G1557" t="s">
        <v>45</v>
      </c>
      <c r="H1557" t="s">
        <v>63</v>
      </c>
      <c r="I1557" s="1">
        <v>241.36362699999995</v>
      </c>
      <c r="J1557" s="1">
        <v>21</v>
      </c>
      <c r="K1557">
        <v>1554</v>
      </c>
      <c r="L1557" t="s">
        <v>25</v>
      </c>
      <c r="M1557" s="2">
        <f>+Table3[[#This Row],[CHW]]/Table3[[#This Row],[Count of Airbill Number]]</f>
        <v>11.493506047619045</v>
      </c>
    </row>
    <row r="1558" spans="2:13">
      <c r="B1558" t="s">
        <v>20</v>
      </c>
      <c r="C1558" t="s">
        <v>21</v>
      </c>
      <c r="D1558" t="s">
        <v>22</v>
      </c>
      <c r="E1558" t="s">
        <v>778</v>
      </c>
      <c r="F1558" t="s">
        <v>777</v>
      </c>
      <c r="G1558" t="s">
        <v>113</v>
      </c>
      <c r="H1558" t="s">
        <v>181</v>
      </c>
      <c r="I1558" s="1">
        <v>241</v>
      </c>
      <c r="J1558" s="1">
        <v>3</v>
      </c>
      <c r="K1558">
        <v>1555</v>
      </c>
      <c r="L1558" t="s">
        <v>25</v>
      </c>
      <c r="M1558" s="2">
        <f>+Table3[[#This Row],[CHW]]/Table3[[#This Row],[Count of Airbill Number]]</f>
        <v>80.333333333333329</v>
      </c>
    </row>
    <row r="1559" spans="2:13">
      <c r="B1559" t="s">
        <v>35</v>
      </c>
      <c r="C1559" t="s">
        <v>21</v>
      </c>
      <c r="D1559" t="s">
        <v>22</v>
      </c>
      <c r="E1559" t="s">
        <v>776</v>
      </c>
      <c r="F1559" t="s">
        <v>776</v>
      </c>
      <c r="G1559" t="s">
        <v>23</v>
      </c>
      <c r="H1559" t="s">
        <v>98</v>
      </c>
      <c r="I1559" s="1">
        <v>240.72725599999995</v>
      </c>
      <c r="J1559" s="1">
        <v>34</v>
      </c>
      <c r="K1559">
        <v>1556</v>
      </c>
      <c r="L1559" t="s">
        <v>25</v>
      </c>
      <c r="M1559" s="2">
        <f>+Table3[[#This Row],[CHW]]/Table3[[#This Row],[Count of Airbill Number]]</f>
        <v>7.0802134117647046</v>
      </c>
    </row>
    <row r="1560" spans="2:13">
      <c r="B1560" t="s">
        <v>20</v>
      </c>
      <c r="C1560" t="s">
        <v>21</v>
      </c>
      <c r="D1560" t="s">
        <v>22</v>
      </c>
      <c r="E1560" t="s">
        <v>776</v>
      </c>
      <c r="F1560" t="s">
        <v>776</v>
      </c>
      <c r="G1560" t="s">
        <v>60</v>
      </c>
      <c r="H1560" t="s">
        <v>59</v>
      </c>
      <c r="I1560" s="1">
        <v>240.49994700000002</v>
      </c>
      <c r="J1560" s="1">
        <v>117</v>
      </c>
      <c r="K1560">
        <v>1557</v>
      </c>
      <c r="L1560" t="s">
        <v>25</v>
      </c>
      <c r="M1560" s="2">
        <f>+Table3[[#This Row],[CHW]]/Table3[[#This Row],[Count of Airbill Number]]</f>
        <v>2.0555551025641026</v>
      </c>
    </row>
    <row r="1561" spans="2:13">
      <c r="B1561" t="s">
        <v>20</v>
      </c>
      <c r="C1561" t="s">
        <v>21</v>
      </c>
      <c r="D1561" t="s">
        <v>22</v>
      </c>
      <c r="E1561" t="s">
        <v>778</v>
      </c>
      <c r="F1561" t="s">
        <v>776</v>
      </c>
      <c r="G1561" t="s">
        <v>113</v>
      </c>
      <c r="H1561" t="s">
        <v>49</v>
      </c>
      <c r="I1561" s="1">
        <v>240.3</v>
      </c>
      <c r="J1561" s="1">
        <v>8</v>
      </c>
      <c r="K1561">
        <v>1558</v>
      </c>
      <c r="L1561" t="s">
        <v>25</v>
      </c>
      <c r="M1561" s="2">
        <f>+Table3[[#This Row],[CHW]]/Table3[[#This Row],[Count of Airbill Number]]</f>
        <v>30.037500000000001</v>
      </c>
    </row>
    <row r="1562" spans="2:13">
      <c r="B1562" t="s">
        <v>30</v>
      </c>
      <c r="C1562" t="s">
        <v>21</v>
      </c>
      <c r="D1562" t="s">
        <v>22</v>
      </c>
      <c r="E1562" t="s">
        <v>776</v>
      </c>
      <c r="F1562" t="s">
        <v>778</v>
      </c>
      <c r="G1562" t="s">
        <v>66</v>
      </c>
      <c r="H1562" t="s">
        <v>135</v>
      </c>
      <c r="I1562" s="1">
        <v>240</v>
      </c>
      <c r="J1562" s="1">
        <v>8</v>
      </c>
      <c r="K1562">
        <v>1559</v>
      </c>
      <c r="L1562" t="s">
        <v>25</v>
      </c>
      <c r="M1562" s="2">
        <f>+Table3[[#This Row],[CHW]]/Table3[[#This Row],[Count of Airbill Number]]</f>
        <v>30</v>
      </c>
    </row>
    <row r="1563" spans="2:13">
      <c r="B1563" t="s">
        <v>35</v>
      </c>
      <c r="C1563" t="s">
        <v>21</v>
      </c>
      <c r="D1563" t="s">
        <v>22</v>
      </c>
      <c r="E1563" t="s">
        <v>776</v>
      </c>
      <c r="F1563" t="s">
        <v>776</v>
      </c>
      <c r="G1563" t="s">
        <v>23</v>
      </c>
      <c r="H1563" t="s">
        <v>100</v>
      </c>
      <c r="I1563" s="1">
        <v>239.99997100000007</v>
      </c>
      <c r="J1563" s="1">
        <v>65</v>
      </c>
      <c r="K1563">
        <v>1560</v>
      </c>
      <c r="L1563" t="s">
        <v>25</v>
      </c>
      <c r="M1563" s="2">
        <f>+Table3[[#This Row],[CHW]]/Table3[[#This Row],[Count of Airbill Number]]</f>
        <v>3.6923072461538471</v>
      </c>
    </row>
    <row r="1564" spans="2:13">
      <c r="B1564" t="s">
        <v>35</v>
      </c>
      <c r="C1564" t="s">
        <v>21</v>
      </c>
      <c r="D1564" t="s">
        <v>22</v>
      </c>
      <c r="E1564" t="s">
        <v>776</v>
      </c>
      <c r="F1564" t="s">
        <v>776</v>
      </c>
      <c r="G1564" t="s">
        <v>23</v>
      </c>
      <c r="H1564" t="s">
        <v>69</v>
      </c>
      <c r="I1564" s="1">
        <v>239.54544399999997</v>
      </c>
      <c r="J1564" s="1">
        <v>24</v>
      </c>
      <c r="K1564">
        <v>1561</v>
      </c>
      <c r="L1564" t="s">
        <v>25</v>
      </c>
      <c r="M1564" s="2">
        <f>+Table3[[#This Row],[CHW]]/Table3[[#This Row],[Count of Airbill Number]]</f>
        <v>9.9810601666666656</v>
      </c>
    </row>
    <row r="1565" spans="2:13">
      <c r="B1565" t="s">
        <v>28</v>
      </c>
      <c r="C1565" t="s">
        <v>21</v>
      </c>
      <c r="D1565" t="s">
        <v>36</v>
      </c>
      <c r="E1565" t="s">
        <v>778</v>
      </c>
      <c r="F1565" t="s">
        <v>776</v>
      </c>
      <c r="G1565" t="s">
        <v>113</v>
      </c>
      <c r="H1565" t="s">
        <v>37</v>
      </c>
      <c r="I1565" s="1">
        <v>239.4</v>
      </c>
      <c r="J1565" s="1">
        <v>1</v>
      </c>
      <c r="K1565">
        <v>1562</v>
      </c>
      <c r="L1565" t="s">
        <v>25</v>
      </c>
      <c r="M1565" s="2">
        <f>+Table3[[#This Row],[CHW]]/Table3[[#This Row],[Count of Airbill Number]]</f>
        <v>239.4</v>
      </c>
    </row>
    <row r="1566" spans="2:13">
      <c r="B1566" t="s">
        <v>28</v>
      </c>
      <c r="C1566" t="s">
        <v>21</v>
      </c>
      <c r="D1566" t="s">
        <v>22</v>
      </c>
      <c r="E1566" t="s">
        <v>776</v>
      </c>
      <c r="F1566" t="s">
        <v>776</v>
      </c>
      <c r="G1566" t="s">
        <v>33</v>
      </c>
      <c r="H1566" t="s">
        <v>49</v>
      </c>
      <c r="I1566" s="1">
        <v>239.13636300000002</v>
      </c>
      <c r="J1566" s="1">
        <v>3</v>
      </c>
      <c r="K1566">
        <v>1563</v>
      </c>
      <c r="L1566" t="s">
        <v>25</v>
      </c>
      <c r="M1566" s="2">
        <f>+Table3[[#This Row],[CHW]]/Table3[[#This Row],[Count of Airbill Number]]</f>
        <v>79.71212100000001</v>
      </c>
    </row>
    <row r="1567" spans="2:13">
      <c r="B1567" t="s">
        <v>20</v>
      </c>
      <c r="C1567" t="s">
        <v>21</v>
      </c>
      <c r="D1567" t="s">
        <v>22</v>
      </c>
      <c r="E1567" t="s">
        <v>776</v>
      </c>
      <c r="F1567" t="s">
        <v>776</v>
      </c>
      <c r="G1567" t="s">
        <v>76</v>
      </c>
      <c r="H1567" t="s">
        <v>50</v>
      </c>
      <c r="I1567" s="1">
        <v>239.09089799999998</v>
      </c>
      <c r="J1567" s="1">
        <v>25</v>
      </c>
      <c r="K1567">
        <v>1564</v>
      </c>
      <c r="L1567" t="s">
        <v>25</v>
      </c>
      <c r="M1567" s="2">
        <f>+Table3[[#This Row],[CHW]]/Table3[[#This Row],[Count of Airbill Number]]</f>
        <v>9.5636359199999994</v>
      </c>
    </row>
    <row r="1568" spans="2:13">
      <c r="B1568" t="s">
        <v>28</v>
      </c>
      <c r="C1568" t="s">
        <v>21</v>
      </c>
      <c r="D1568" t="s">
        <v>36</v>
      </c>
      <c r="E1568" t="s">
        <v>778</v>
      </c>
      <c r="F1568" t="s">
        <v>778</v>
      </c>
      <c r="G1568" t="s">
        <v>239</v>
      </c>
      <c r="H1568" t="s">
        <v>221</v>
      </c>
      <c r="I1568" s="1">
        <v>238.6</v>
      </c>
      <c r="J1568" s="1">
        <v>6</v>
      </c>
      <c r="K1568">
        <v>1565</v>
      </c>
      <c r="L1568" t="s">
        <v>25</v>
      </c>
      <c r="M1568" s="2">
        <f>+Table3[[#This Row],[CHW]]/Table3[[#This Row],[Count of Airbill Number]]</f>
        <v>39.766666666666666</v>
      </c>
    </row>
    <row r="1569" spans="2:13">
      <c r="B1569" t="s">
        <v>176</v>
      </c>
      <c r="C1569" t="s">
        <v>21</v>
      </c>
      <c r="D1569" t="s">
        <v>22</v>
      </c>
      <c r="E1569" t="s">
        <v>776</v>
      </c>
      <c r="F1569" t="s">
        <v>776</v>
      </c>
      <c r="G1569" t="s">
        <v>66</v>
      </c>
      <c r="H1569" t="s">
        <v>49</v>
      </c>
      <c r="I1569" s="1">
        <v>238.54544900000002</v>
      </c>
      <c r="J1569" s="1">
        <v>10</v>
      </c>
      <c r="K1569">
        <v>1566</v>
      </c>
      <c r="L1569" t="s">
        <v>25</v>
      </c>
      <c r="M1569" s="2">
        <f>+Table3[[#This Row],[CHW]]/Table3[[#This Row],[Count of Airbill Number]]</f>
        <v>23.8545449</v>
      </c>
    </row>
    <row r="1570" spans="2:13">
      <c r="B1570" t="s">
        <v>35</v>
      </c>
      <c r="C1570" t="s">
        <v>21</v>
      </c>
      <c r="D1570" t="s">
        <v>22</v>
      </c>
      <c r="E1570" t="s">
        <v>776</v>
      </c>
      <c r="F1570" t="s">
        <v>776</v>
      </c>
      <c r="G1570" t="s">
        <v>45</v>
      </c>
      <c r="H1570" t="s">
        <v>102</v>
      </c>
      <c r="I1570" s="1">
        <v>237.72726299999999</v>
      </c>
      <c r="J1570" s="1">
        <v>16</v>
      </c>
      <c r="K1570">
        <v>1567</v>
      </c>
      <c r="L1570" t="s">
        <v>25</v>
      </c>
      <c r="M1570" s="2">
        <f>+Table3[[#This Row],[CHW]]/Table3[[#This Row],[Count of Airbill Number]]</f>
        <v>14.8579539375</v>
      </c>
    </row>
    <row r="1571" spans="2:13">
      <c r="B1571" t="s">
        <v>20</v>
      </c>
      <c r="C1571" t="s">
        <v>21</v>
      </c>
      <c r="D1571" t="s">
        <v>22</v>
      </c>
      <c r="E1571" t="s">
        <v>776</v>
      </c>
      <c r="F1571" t="s">
        <v>776</v>
      </c>
      <c r="G1571" t="s">
        <v>61</v>
      </c>
      <c r="H1571" t="s">
        <v>100</v>
      </c>
      <c r="I1571" s="1">
        <v>237.727259</v>
      </c>
      <c r="J1571" s="1">
        <v>34</v>
      </c>
      <c r="K1571">
        <v>1568</v>
      </c>
      <c r="L1571" t="s">
        <v>25</v>
      </c>
      <c r="M1571" s="2">
        <f>+Table3[[#This Row],[CHW]]/Table3[[#This Row],[Count of Airbill Number]]</f>
        <v>6.9919782058823534</v>
      </c>
    </row>
    <row r="1572" spans="2:13">
      <c r="B1572" t="s">
        <v>35</v>
      </c>
      <c r="C1572" t="s">
        <v>21</v>
      </c>
      <c r="D1572" t="s">
        <v>22</v>
      </c>
      <c r="E1572" t="s">
        <v>776</v>
      </c>
      <c r="F1572" t="s">
        <v>776</v>
      </c>
      <c r="G1572" t="s">
        <v>39</v>
      </c>
      <c r="H1572" t="s">
        <v>57</v>
      </c>
      <c r="I1572" s="1">
        <v>237.18181500000003</v>
      </c>
      <c r="J1572" s="1">
        <v>7</v>
      </c>
      <c r="K1572">
        <v>1569</v>
      </c>
      <c r="L1572" t="s">
        <v>25</v>
      </c>
      <c r="M1572" s="2">
        <f>+Table3[[#This Row],[CHW]]/Table3[[#This Row],[Count of Airbill Number]]</f>
        <v>33.883116428571434</v>
      </c>
    </row>
    <row r="1573" spans="2:13">
      <c r="B1573" t="s">
        <v>20</v>
      </c>
      <c r="C1573" t="s">
        <v>21</v>
      </c>
      <c r="D1573" t="s">
        <v>22</v>
      </c>
      <c r="E1573" t="s">
        <v>776</v>
      </c>
      <c r="F1573" t="s">
        <v>776</v>
      </c>
      <c r="G1573" t="s">
        <v>39</v>
      </c>
      <c r="H1573" t="s">
        <v>102</v>
      </c>
      <c r="I1573" s="1">
        <v>236.81817599999999</v>
      </c>
      <c r="J1573" s="1">
        <v>26</v>
      </c>
      <c r="K1573">
        <v>1570</v>
      </c>
      <c r="L1573" t="s">
        <v>25</v>
      </c>
      <c r="M1573" s="2">
        <f>+Table3[[#This Row],[CHW]]/Table3[[#This Row],[Count of Airbill Number]]</f>
        <v>9.1083913846153841</v>
      </c>
    </row>
    <row r="1574" spans="2:13">
      <c r="B1574" t="s">
        <v>35</v>
      </c>
      <c r="C1574" t="s">
        <v>21</v>
      </c>
      <c r="D1574" t="s">
        <v>22</v>
      </c>
      <c r="E1574" t="s">
        <v>776</v>
      </c>
      <c r="F1574" t="s">
        <v>776</v>
      </c>
      <c r="G1574" t="s">
        <v>23</v>
      </c>
      <c r="H1574" t="s">
        <v>48</v>
      </c>
      <c r="I1574" s="1">
        <v>236.81816500000002</v>
      </c>
      <c r="J1574" s="1">
        <v>33</v>
      </c>
      <c r="K1574">
        <v>1571</v>
      </c>
      <c r="L1574" t="s">
        <v>25</v>
      </c>
      <c r="M1574" s="2">
        <f>+Table3[[#This Row],[CHW]]/Table3[[#This Row],[Count of Airbill Number]]</f>
        <v>7.1763080303030309</v>
      </c>
    </row>
    <row r="1575" spans="2:13">
      <c r="B1575" t="s">
        <v>28</v>
      </c>
      <c r="C1575" t="s">
        <v>21</v>
      </c>
      <c r="D1575" t="s">
        <v>36</v>
      </c>
      <c r="E1575" t="s">
        <v>778</v>
      </c>
      <c r="F1575" t="s">
        <v>778</v>
      </c>
      <c r="G1575" t="s">
        <v>204</v>
      </c>
      <c r="H1575" t="s">
        <v>51</v>
      </c>
      <c r="I1575" s="1">
        <v>236.6</v>
      </c>
      <c r="J1575" s="1">
        <v>1</v>
      </c>
      <c r="K1575">
        <v>1572</v>
      </c>
      <c r="L1575" t="s">
        <v>25</v>
      </c>
      <c r="M1575" s="2">
        <f>+Table3[[#This Row],[CHW]]/Table3[[#This Row],[Count of Airbill Number]]</f>
        <v>236.6</v>
      </c>
    </row>
    <row r="1576" spans="2:13">
      <c r="B1576" t="s">
        <v>35</v>
      </c>
      <c r="C1576" t="s">
        <v>21</v>
      </c>
      <c r="D1576" t="s">
        <v>22</v>
      </c>
      <c r="E1576" t="s">
        <v>776</v>
      </c>
      <c r="F1576" t="s">
        <v>776</v>
      </c>
      <c r="G1576" t="s">
        <v>23</v>
      </c>
      <c r="H1576" t="s">
        <v>133</v>
      </c>
      <c r="I1576" s="1">
        <v>236.363632</v>
      </c>
      <c r="J1576" s="1">
        <v>11</v>
      </c>
      <c r="K1576">
        <v>1573</v>
      </c>
      <c r="L1576" t="s">
        <v>25</v>
      </c>
      <c r="M1576" s="2">
        <f>+Table3[[#This Row],[CHW]]/Table3[[#This Row],[Count of Airbill Number]]</f>
        <v>21.48760290909091</v>
      </c>
    </row>
    <row r="1577" spans="2:13">
      <c r="B1577" t="s">
        <v>20</v>
      </c>
      <c r="C1577" t="s">
        <v>21</v>
      </c>
      <c r="D1577" t="s">
        <v>22</v>
      </c>
      <c r="E1577" t="s">
        <v>776</v>
      </c>
      <c r="F1577" t="s">
        <v>776</v>
      </c>
      <c r="G1577" t="s">
        <v>48</v>
      </c>
      <c r="H1577" t="s">
        <v>76</v>
      </c>
      <c r="I1577" s="1">
        <v>235.89999399999999</v>
      </c>
      <c r="J1577" s="1">
        <v>13</v>
      </c>
      <c r="K1577">
        <v>1574</v>
      </c>
      <c r="L1577" t="s">
        <v>25</v>
      </c>
      <c r="M1577" s="2">
        <f>+Table3[[#This Row],[CHW]]/Table3[[#This Row],[Count of Airbill Number]]</f>
        <v>18.146153384615385</v>
      </c>
    </row>
    <row r="1578" spans="2:13">
      <c r="B1578" t="s">
        <v>30</v>
      </c>
      <c r="C1578" t="s">
        <v>21</v>
      </c>
      <c r="D1578" t="s">
        <v>22</v>
      </c>
      <c r="E1578" t="s">
        <v>776</v>
      </c>
      <c r="F1578" t="s">
        <v>776</v>
      </c>
      <c r="G1578" t="s">
        <v>31</v>
      </c>
      <c r="H1578" t="s">
        <v>175</v>
      </c>
      <c r="I1578" s="1">
        <v>235.45452799999995</v>
      </c>
      <c r="J1578" s="1">
        <v>32</v>
      </c>
      <c r="K1578">
        <v>1575</v>
      </c>
      <c r="L1578" t="s">
        <v>25</v>
      </c>
      <c r="M1578" s="2">
        <f>+Table3[[#This Row],[CHW]]/Table3[[#This Row],[Count of Airbill Number]]</f>
        <v>7.3579539999999986</v>
      </c>
    </row>
    <row r="1579" spans="2:13">
      <c r="B1579" t="s">
        <v>20</v>
      </c>
      <c r="C1579" t="s">
        <v>21</v>
      </c>
      <c r="D1579" t="s">
        <v>22</v>
      </c>
      <c r="E1579" t="s">
        <v>776</v>
      </c>
      <c r="F1579" t="s">
        <v>776</v>
      </c>
      <c r="G1579" t="s">
        <v>31</v>
      </c>
      <c r="H1579" t="s">
        <v>66</v>
      </c>
      <c r="I1579" s="1">
        <v>235.3</v>
      </c>
      <c r="J1579" s="1">
        <v>1</v>
      </c>
      <c r="K1579">
        <v>1576</v>
      </c>
      <c r="L1579" t="s">
        <v>25</v>
      </c>
      <c r="M1579" s="2">
        <f>+Table3[[#This Row],[CHW]]/Table3[[#This Row],[Count of Airbill Number]]</f>
        <v>235.3</v>
      </c>
    </row>
    <row r="1580" spans="2:13">
      <c r="B1580" t="s">
        <v>28</v>
      </c>
      <c r="C1580" t="s">
        <v>21</v>
      </c>
      <c r="D1580" t="s">
        <v>22</v>
      </c>
      <c r="E1580" t="s">
        <v>778</v>
      </c>
      <c r="F1580" t="s">
        <v>778</v>
      </c>
      <c r="G1580" t="s">
        <v>171</v>
      </c>
      <c r="H1580" t="s">
        <v>99</v>
      </c>
      <c r="I1580" s="1">
        <v>235.20000000000002</v>
      </c>
      <c r="J1580" s="1">
        <v>2</v>
      </c>
      <c r="K1580">
        <v>1577</v>
      </c>
      <c r="L1580" t="s">
        <v>25</v>
      </c>
      <c r="M1580" s="2">
        <f>+Table3[[#This Row],[CHW]]/Table3[[#This Row],[Count of Airbill Number]]</f>
        <v>117.60000000000001</v>
      </c>
    </row>
    <row r="1581" spans="2:13">
      <c r="B1581" t="s">
        <v>28</v>
      </c>
      <c r="C1581" t="s">
        <v>21</v>
      </c>
      <c r="D1581" t="s">
        <v>22</v>
      </c>
      <c r="E1581" t="s">
        <v>776</v>
      </c>
      <c r="F1581" t="s">
        <v>778</v>
      </c>
      <c r="G1581" t="s">
        <v>45</v>
      </c>
      <c r="H1581" t="s">
        <v>86</v>
      </c>
      <c r="I1581" s="1">
        <v>235.145454</v>
      </c>
      <c r="J1581" s="1">
        <v>8</v>
      </c>
      <c r="K1581">
        <v>1578</v>
      </c>
      <c r="L1581" t="s">
        <v>25</v>
      </c>
      <c r="M1581" s="2">
        <f>+Table3[[#This Row],[CHW]]/Table3[[#This Row],[Count of Airbill Number]]</f>
        <v>29.39318175</v>
      </c>
    </row>
    <row r="1582" spans="2:13">
      <c r="B1582" t="s">
        <v>20</v>
      </c>
      <c r="C1582" t="s">
        <v>21</v>
      </c>
      <c r="D1582" t="s">
        <v>22</v>
      </c>
      <c r="E1582" t="s">
        <v>776</v>
      </c>
      <c r="F1582" t="s">
        <v>776</v>
      </c>
      <c r="G1582" t="s">
        <v>23</v>
      </c>
      <c r="H1582" t="s">
        <v>54</v>
      </c>
      <c r="I1582" s="1">
        <v>234.54544899999999</v>
      </c>
      <c r="J1582" s="1">
        <v>11</v>
      </c>
      <c r="K1582">
        <v>1579</v>
      </c>
      <c r="L1582" t="s">
        <v>25</v>
      </c>
      <c r="M1582" s="2">
        <f>+Table3[[#This Row],[CHW]]/Table3[[#This Row],[Count of Airbill Number]]</f>
        <v>21.322313545454545</v>
      </c>
    </row>
    <row r="1583" spans="2:13">
      <c r="B1583" t="s">
        <v>35</v>
      </c>
      <c r="C1583" t="s">
        <v>21</v>
      </c>
      <c r="D1583" t="s">
        <v>22</v>
      </c>
      <c r="E1583" t="s">
        <v>776</v>
      </c>
      <c r="F1583" t="s">
        <v>776</v>
      </c>
      <c r="G1583" t="s">
        <v>60</v>
      </c>
      <c r="H1583" t="s">
        <v>48</v>
      </c>
      <c r="I1583" s="1">
        <v>234.54544500000006</v>
      </c>
      <c r="J1583" s="1">
        <v>21</v>
      </c>
      <c r="K1583">
        <v>1580</v>
      </c>
      <c r="L1583" t="s">
        <v>25</v>
      </c>
      <c r="M1583" s="2">
        <f>+Table3[[#This Row],[CHW]]/Table3[[#This Row],[Count of Airbill Number]]</f>
        <v>11.168830714285717</v>
      </c>
    </row>
    <row r="1584" spans="2:13">
      <c r="B1584" t="s">
        <v>20</v>
      </c>
      <c r="C1584" t="s">
        <v>21</v>
      </c>
      <c r="D1584" t="s">
        <v>22</v>
      </c>
      <c r="E1584" t="s">
        <v>776</v>
      </c>
      <c r="F1584" t="s">
        <v>776</v>
      </c>
      <c r="G1584" t="s">
        <v>47</v>
      </c>
      <c r="H1584" t="s">
        <v>39</v>
      </c>
      <c r="I1584" s="1">
        <v>234.54544499999997</v>
      </c>
      <c r="J1584" s="1">
        <v>18</v>
      </c>
      <c r="K1584">
        <v>1581</v>
      </c>
      <c r="L1584" t="s">
        <v>25</v>
      </c>
      <c r="M1584" s="2">
        <f>+Table3[[#This Row],[CHW]]/Table3[[#This Row],[Count of Airbill Number]]</f>
        <v>13.030302499999998</v>
      </c>
    </row>
    <row r="1585" spans="2:13">
      <c r="B1585" t="s">
        <v>35</v>
      </c>
      <c r="C1585" t="s">
        <v>21</v>
      </c>
      <c r="D1585" t="s">
        <v>22</v>
      </c>
      <c r="E1585" t="s">
        <v>776</v>
      </c>
      <c r="F1585" t="s">
        <v>776</v>
      </c>
      <c r="G1585" t="s">
        <v>45</v>
      </c>
      <c r="H1585" t="s">
        <v>69</v>
      </c>
      <c r="I1585" s="1">
        <v>233.63634399999989</v>
      </c>
      <c r="J1585" s="1">
        <v>44</v>
      </c>
      <c r="K1585">
        <v>1582</v>
      </c>
      <c r="L1585" t="s">
        <v>25</v>
      </c>
      <c r="M1585" s="2">
        <f>+Table3[[#This Row],[CHW]]/Table3[[#This Row],[Count of Airbill Number]]</f>
        <v>5.3099169090909069</v>
      </c>
    </row>
    <row r="1586" spans="2:13">
      <c r="B1586" t="s">
        <v>20</v>
      </c>
      <c r="C1586" t="s">
        <v>21</v>
      </c>
      <c r="D1586" t="s">
        <v>22</v>
      </c>
      <c r="E1586" t="s">
        <v>776</v>
      </c>
      <c r="F1586" t="s">
        <v>776</v>
      </c>
      <c r="G1586" t="s">
        <v>202</v>
      </c>
      <c r="H1586" t="s">
        <v>71</v>
      </c>
      <c r="I1586" s="1">
        <v>233.18181300000001</v>
      </c>
      <c r="J1586" s="1">
        <v>13</v>
      </c>
      <c r="K1586">
        <v>1583</v>
      </c>
      <c r="L1586" t="s">
        <v>25</v>
      </c>
      <c r="M1586" s="2">
        <f>+Table3[[#This Row],[CHW]]/Table3[[#This Row],[Count of Airbill Number]]</f>
        <v>17.937062538461539</v>
      </c>
    </row>
    <row r="1587" spans="2:13">
      <c r="B1587" t="s">
        <v>35</v>
      </c>
      <c r="C1587" t="s">
        <v>21</v>
      </c>
      <c r="D1587" t="s">
        <v>36</v>
      </c>
      <c r="E1587" t="s">
        <v>776</v>
      </c>
      <c r="F1587" t="s">
        <v>776</v>
      </c>
      <c r="G1587" t="s">
        <v>57</v>
      </c>
      <c r="H1587" t="s">
        <v>23</v>
      </c>
      <c r="I1587" s="1">
        <v>233.081816</v>
      </c>
      <c r="J1587" s="1">
        <v>5</v>
      </c>
      <c r="K1587">
        <v>1584</v>
      </c>
      <c r="L1587" t="s">
        <v>25</v>
      </c>
      <c r="M1587" s="2">
        <f>+Table3[[#This Row],[CHW]]/Table3[[#This Row],[Count of Airbill Number]]</f>
        <v>46.616363200000002</v>
      </c>
    </row>
    <row r="1588" spans="2:13">
      <c r="B1588" t="s">
        <v>28</v>
      </c>
      <c r="C1588" t="s">
        <v>21</v>
      </c>
      <c r="D1588" t="s">
        <v>22</v>
      </c>
      <c r="E1588" t="s">
        <v>776</v>
      </c>
      <c r="F1588" t="s">
        <v>776</v>
      </c>
      <c r="G1588" t="s">
        <v>47</v>
      </c>
      <c r="H1588" t="s">
        <v>61</v>
      </c>
      <c r="I1588" s="1">
        <v>232.72727199999997</v>
      </c>
      <c r="J1588" s="1">
        <v>4</v>
      </c>
      <c r="K1588">
        <v>1585</v>
      </c>
      <c r="L1588" t="s">
        <v>25</v>
      </c>
      <c r="M1588" s="2">
        <f>+Table3[[#This Row],[CHW]]/Table3[[#This Row],[Count of Airbill Number]]</f>
        <v>58.181817999999993</v>
      </c>
    </row>
    <row r="1589" spans="2:13">
      <c r="B1589" t="s">
        <v>35</v>
      </c>
      <c r="C1589" t="s">
        <v>21</v>
      </c>
      <c r="D1589" t="s">
        <v>22</v>
      </c>
      <c r="E1589" t="s">
        <v>776</v>
      </c>
      <c r="F1589" t="s">
        <v>776</v>
      </c>
      <c r="G1589" t="s">
        <v>67</v>
      </c>
      <c r="H1589" t="s">
        <v>49</v>
      </c>
      <c r="I1589" s="1">
        <v>232.72726900000001</v>
      </c>
      <c r="J1589" s="1">
        <v>7</v>
      </c>
      <c r="K1589">
        <v>1586</v>
      </c>
      <c r="L1589" t="s">
        <v>25</v>
      </c>
      <c r="M1589" s="2">
        <f>+Table3[[#This Row],[CHW]]/Table3[[#This Row],[Count of Airbill Number]]</f>
        <v>33.246752714285712</v>
      </c>
    </row>
    <row r="1590" spans="2:13">
      <c r="B1590" t="s">
        <v>20</v>
      </c>
      <c r="C1590" t="s">
        <v>21</v>
      </c>
      <c r="D1590" t="s">
        <v>22</v>
      </c>
      <c r="E1590" t="s">
        <v>776</v>
      </c>
      <c r="F1590" t="s">
        <v>776</v>
      </c>
      <c r="G1590" t="s">
        <v>66</v>
      </c>
      <c r="H1590" t="s">
        <v>92</v>
      </c>
      <c r="I1590" s="1">
        <v>231.47272600000002</v>
      </c>
      <c r="J1590" s="1">
        <v>8</v>
      </c>
      <c r="K1590">
        <v>1587</v>
      </c>
      <c r="L1590" t="s">
        <v>25</v>
      </c>
      <c r="M1590" s="2">
        <f>+Table3[[#This Row],[CHW]]/Table3[[#This Row],[Count of Airbill Number]]</f>
        <v>28.934090750000003</v>
      </c>
    </row>
    <row r="1591" spans="2:13">
      <c r="B1591" t="s">
        <v>35</v>
      </c>
      <c r="C1591" t="s">
        <v>21</v>
      </c>
      <c r="D1591" t="s">
        <v>22</v>
      </c>
      <c r="E1591" t="s">
        <v>776</v>
      </c>
      <c r="F1591" t="s">
        <v>776</v>
      </c>
      <c r="G1591" t="s">
        <v>23</v>
      </c>
      <c r="H1591" t="s">
        <v>195</v>
      </c>
      <c r="I1591" s="1">
        <v>230.90908899999999</v>
      </c>
      <c r="J1591" s="1">
        <v>5</v>
      </c>
      <c r="K1591">
        <v>1588</v>
      </c>
      <c r="L1591" t="s">
        <v>25</v>
      </c>
      <c r="M1591" s="2">
        <f>+Table3[[#This Row],[CHW]]/Table3[[#This Row],[Count of Airbill Number]]</f>
        <v>46.181817799999997</v>
      </c>
    </row>
    <row r="1592" spans="2:13">
      <c r="B1592" t="s">
        <v>35</v>
      </c>
      <c r="C1592" t="s">
        <v>21</v>
      </c>
      <c r="D1592" t="s">
        <v>22</v>
      </c>
      <c r="E1592" t="s">
        <v>776</v>
      </c>
      <c r="F1592" t="s">
        <v>776</v>
      </c>
      <c r="G1592" t="s">
        <v>39</v>
      </c>
      <c r="H1592" t="s">
        <v>45</v>
      </c>
      <c r="I1592" s="1">
        <v>230.90905599999999</v>
      </c>
      <c r="J1592" s="1">
        <v>65</v>
      </c>
      <c r="K1592">
        <v>1589</v>
      </c>
      <c r="L1592" t="s">
        <v>25</v>
      </c>
      <c r="M1592" s="2">
        <f>+Table3[[#This Row],[CHW]]/Table3[[#This Row],[Count of Airbill Number]]</f>
        <v>3.5524470153846153</v>
      </c>
    </row>
    <row r="1593" spans="2:13">
      <c r="B1593" t="s">
        <v>20</v>
      </c>
      <c r="C1593" t="s">
        <v>21</v>
      </c>
      <c r="D1593" t="s">
        <v>22</v>
      </c>
      <c r="E1593" t="s">
        <v>776</v>
      </c>
      <c r="F1593" t="s">
        <v>777</v>
      </c>
      <c r="G1593" t="s">
        <v>39</v>
      </c>
      <c r="H1593" t="s">
        <v>110</v>
      </c>
      <c r="I1593" s="1">
        <v>230.9</v>
      </c>
      <c r="J1593" s="1">
        <v>1</v>
      </c>
      <c r="K1593">
        <v>1590</v>
      </c>
      <c r="L1593" t="s">
        <v>25</v>
      </c>
      <c r="M1593" s="2">
        <f>+Table3[[#This Row],[CHW]]/Table3[[#This Row],[Count of Airbill Number]]</f>
        <v>230.9</v>
      </c>
    </row>
    <row r="1594" spans="2:13">
      <c r="B1594" t="s">
        <v>20</v>
      </c>
      <c r="C1594" t="s">
        <v>21</v>
      </c>
      <c r="D1594" t="s">
        <v>22</v>
      </c>
      <c r="E1594" t="s">
        <v>778</v>
      </c>
      <c r="F1594" t="s">
        <v>778</v>
      </c>
      <c r="G1594" t="s">
        <v>113</v>
      </c>
      <c r="H1594" t="s">
        <v>269</v>
      </c>
      <c r="I1594" s="1">
        <v>230.8</v>
      </c>
      <c r="J1594" s="1">
        <v>8</v>
      </c>
      <c r="K1594">
        <v>1591</v>
      </c>
      <c r="L1594" t="s">
        <v>25</v>
      </c>
      <c r="M1594" s="2">
        <f>+Table3[[#This Row],[CHW]]/Table3[[#This Row],[Count of Airbill Number]]</f>
        <v>28.85</v>
      </c>
    </row>
    <row r="1595" spans="2:13">
      <c r="B1595" t="s">
        <v>20</v>
      </c>
      <c r="C1595" t="s">
        <v>21</v>
      </c>
      <c r="D1595" t="s">
        <v>22</v>
      </c>
      <c r="E1595" t="s">
        <v>776</v>
      </c>
      <c r="F1595" t="s">
        <v>776</v>
      </c>
      <c r="G1595" t="s">
        <v>71</v>
      </c>
      <c r="H1595" t="s">
        <v>88</v>
      </c>
      <c r="I1595" s="1">
        <v>230.454544</v>
      </c>
      <c r="J1595" s="1">
        <v>3</v>
      </c>
      <c r="K1595">
        <v>1592</v>
      </c>
      <c r="L1595" t="s">
        <v>25</v>
      </c>
      <c r="M1595" s="2">
        <f>+Table3[[#This Row],[CHW]]/Table3[[#This Row],[Count of Airbill Number]]</f>
        <v>76.818181333333328</v>
      </c>
    </row>
    <row r="1596" spans="2:13">
      <c r="B1596" t="s">
        <v>20</v>
      </c>
      <c r="C1596" t="s">
        <v>21</v>
      </c>
      <c r="D1596" t="s">
        <v>22</v>
      </c>
      <c r="E1596" t="s">
        <v>776</v>
      </c>
      <c r="F1596" t="s">
        <v>776</v>
      </c>
      <c r="G1596" t="s">
        <v>40</v>
      </c>
      <c r="H1596" t="s">
        <v>57</v>
      </c>
      <c r="I1596" s="1">
        <v>230.45450699999995</v>
      </c>
      <c r="J1596" s="1">
        <v>57</v>
      </c>
      <c r="K1596">
        <v>1593</v>
      </c>
      <c r="L1596" t="s">
        <v>25</v>
      </c>
      <c r="M1596" s="2">
        <f>+Table3[[#This Row],[CHW]]/Table3[[#This Row],[Count of Airbill Number]]</f>
        <v>4.043061526315789</v>
      </c>
    </row>
    <row r="1597" spans="2:13">
      <c r="B1597" t="s">
        <v>35</v>
      </c>
      <c r="C1597" t="s">
        <v>21</v>
      </c>
      <c r="D1597" t="s">
        <v>22</v>
      </c>
      <c r="E1597" t="s">
        <v>776</v>
      </c>
      <c r="F1597" t="s">
        <v>776</v>
      </c>
      <c r="G1597" t="s">
        <v>103</v>
      </c>
      <c r="H1597" t="s">
        <v>33</v>
      </c>
      <c r="I1597" s="1">
        <v>229.999999</v>
      </c>
      <c r="J1597" s="1">
        <v>4</v>
      </c>
      <c r="K1597">
        <v>1594</v>
      </c>
      <c r="L1597" t="s">
        <v>25</v>
      </c>
      <c r="M1597" s="2">
        <f>+Table3[[#This Row],[CHW]]/Table3[[#This Row],[Count of Airbill Number]]</f>
        <v>57.499999750000001</v>
      </c>
    </row>
    <row r="1598" spans="2:13">
      <c r="B1598" t="s">
        <v>35</v>
      </c>
      <c r="C1598" t="s">
        <v>21</v>
      </c>
      <c r="D1598" t="s">
        <v>22</v>
      </c>
      <c r="E1598" t="s">
        <v>776</v>
      </c>
      <c r="F1598" t="s">
        <v>776</v>
      </c>
      <c r="G1598" t="s">
        <v>45</v>
      </c>
      <c r="H1598" t="s">
        <v>24</v>
      </c>
      <c r="I1598" s="1">
        <v>229.99999</v>
      </c>
      <c r="J1598" s="1">
        <v>22</v>
      </c>
      <c r="K1598">
        <v>1595</v>
      </c>
      <c r="L1598" t="s">
        <v>25</v>
      </c>
      <c r="M1598" s="2">
        <f>+Table3[[#This Row],[CHW]]/Table3[[#This Row],[Count of Airbill Number]]</f>
        <v>10.454545</v>
      </c>
    </row>
    <row r="1599" spans="2:13">
      <c r="B1599" t="s">
        <v>20</v>
      </c>
      <c r="C1599" t="s">
        <v>21</v>
      </c>
      <c r="D1599" t="s">
        <v>22</v>
      </c>
      <c r="E1599" t="s">
        <v>776</v>
      </c>
      <c r="F1599" t="s">
        <v>776</v>
      </c>
      <c r="G1599" t="s">
        <v>31</v>
      </c>
      <c r="H1599" t="s">
        <v>33</v>
      </c>
      <c r="I1599" s="1">
        <v>229.54545000000002</v>
      </c>
      <c r="J1599" s="1">
        <v>12</v>
      </c>
      <c r="K1599">
        <v>1596</v>
      </c>
      <c r="L1599" t="s">
        <v>25</v>
      </c>
      <c r="M1599" s="2">
        <f>+Table3[[#This Row],[CHW]]/Table3[[#This Row],[Count of Airbill Number]]</f>
        <v>19.128787500000001</v>
      </c>
    </row>
    <row r="1600" spans="2:13">
      <c r="B1600" t="s">
        <v>28</v>
      </c>
      <c r="C1600" t="s">
        <v>21</v>
      </c>
      <c r="D1600" t="s">
        <v>36</v>
      </c>
      <c r="E1600" t="s">
        <v>776</v>
      </c>
      <c r="F1600" t="s">
        <v>778</v>
      </c>
      <c r="G1600" t="s">
        <v>66</v>
      </c>
      <c r="H1600" t="s">
        <v>86</v>
      </c>
      <c r="I1600" s="1">
        <v>229.09090900000001</v>
      </c>
      <c r="J1600" s="1">
        <v>1</v>
      </c>
      <c r="K1600">
        <v>1597</v>
      </c>
      <c r="L1600" t="s">
        <v>25</v>
      </c>
      <c r="M1600" s="2">
        <f>+Table3[[#This Row],[CHW]]/Table3[[#This Row],[Count of Airbill Number]]</f>
        <v>229.09090900000001</v>
      </c>
    </row>
    <row r="1601" spans="2:13">
      <c r="B1601" t="s">
        <v>35</v>
      </c>
      <c r="C1601" t="s">
        <v>21</v>
      </c>
      <c r="D1601" t="s">
        <v>22</v>
      </c>
      <c r="E1601" t="s">
        <v>776</v>
      </c>
      <c r="F1601" t="s">
        <v>776</v>
      </c>
      <c r="G1601" t="s">
        <v>67</v>
      </c>
      <c r="H1601" t="s">
        <v>95</v>
      </c>
      <c r="I1601" s="1">
        <v>228.63635799999994</v>
      </c>
      <c r="J1601" s="1">
        <v>9</v>
      </c>
      <c r="K1601">
        <v>1598</v>
      </c>
      <c r="L1601" t="s">
        <v>25</v>
      </c>
      <c r="M1601" s="2">
        <f>+Table3[[#This Row],[CHW]]/Table3[[#This Row],[Count of Airbill Number]]</f>
        <v>25.404039777777772</v>
      </c>
    </row>
    <row r="1602" spans="2:13">
      <c r="B1602" t="s">
        <v>35</v>
      </c>
      <c r="C1602" t="s">
        <v>21</v>
      </c>
      <c r="D1602" t="s">
        <v>22</v>
      </c>
      <c r="E1602" t="s">
        <v>776</v>
      </c>
      <c r="F1602" t="s">
        <v>776</v>
      </c>
      <c r="G1602" t="s">
        <v>23</v>
      </c>
      <c r="H1602" t="s">
        <v>71</v>
      </c>
      <c r="I1602" s="1">
        <v>228.63633800000002</v>
      </c>
      <c r="J1602" s="1">
        <v>47</v>
      </c>
      <c r="K1602">
        <v>1599</v>
      </c>
      <c r="L1602" t="s">
        <v>25</v>
      </c>
      <c r="M1602" s="2">
        <f>+Table3[[#This Row],[CHW]]/Table3[[#This Row],[Count of Airbill Number]]</f>
        <v>4.864602936170213</v>
      </c>
    </row>
    <row r="1603" spans="2:13">
      <c r="B1603" t="s">
        <v>28</v>
      </c>
      <c r="C1603" t="s">
        <v>21</v>
      </c>
      <c r="D1603" t="s">
        <v>22</v>
      </c>
      <c r="E1603" t="s">
        <v>778</v>
      </c>
      <c r="F1603" t="s">
        <v>776</v>
      </c>
      <c r="G1603" t="s">
        <v>171</v>
      </c>
      <c r="H1603" t="s">
        <v>66</v>
      </c>
      <c r="I1603" s="1">
        <v>228.6</v>
      </c>
      <c r="J1603" s="1">
        <v>1</v>
      </c>
      <c r="K1603">
        <v>1600</v>
      </c>
      <c r="L1603" t="s">
        <v>25</v>
      </c>
      <c r="M1603" s="2">
        <f>+Table3[[#This Row],[CHW]]/Table3[[#This Row],[Count of Airbill Number]]</f>
        <v>228.6</v>
      </c>
    </row>
    <row r="1604" spans="2:13">
      <c r="B1604" t="s">
        <v>28</v>
      </c>
      <c r="C1604" t="s">
        <v>21</v>
      </c>
      <c r="D1604" t="s">
        <v>22</v>
      </c>
      <c r="E1604" t="s">
        <v>776</v>
      </c>
      <c r="F1604" t="s">
        <v>776</v>
      </c>
      <c r="G1604" t="s">
        <v>37</v>
      </c>
      <c r="H1604" t="s">
        <v>69</v>
      </c>
      <c r="I1604" s="1">
        <v>228.272719</v>
      </c>
      <c r="J1604" s="1">
        <v>17</v>
      </c>
      <c r="K1604">
        <v>1601</v>
      </c>
      <c r="L1604" t="s">
        <v>25</v>
      </c>
      <c r="M1604" s="2">
        <f>+Table3[[#This Row],[CHW]]/Table3[[#This Row],[Count of Airbill Number]]</f>
        <v>13.427807</v>
      </c>
    </row>
    <row r="1605" spans="2:13">
      <c r="B1605" t="s">
        <v>28</v>
      </c>
      <c r="C1605" t="s">
        <v>21</v>
      </c>
      <c r="D1605" t="s">
        <v>36</v>
      </c>
      <c r="E1605" t="s">
        <v>778</v>
      </c>
      <c r="F1605" t="s">
        <v>778</v>
      </c>
      <c r="G1605" t="s">
        <v>51</v>
      </c>
      <c r="H1605" t="s">
        <v>174</v>
      </c>
      <c r="I1605" s="1">
        <v>228</v>
      </c>
      <c r="J1605" s="1">
        <v>2</v>
      </c>
      <c r="K1605">
        <v>1602</v>
      </c>
      <c r="L1605" t="s">
        <v>25</v>
      </c>
      <c r="M1605" s="2">
        <f>+Table3[[#This Row],[CHW]]/Table3[[#This Row],[Count of Airbill Number]]</f>
        <v>114</v>
      </c>
    </row>
    <row r="1606" spans="2:13">
      <c r="B1606" t="s">
        <v>35</v>
      </c>
      <c r="C1606" t="s">
        <v>21</v>
      </c>
      <c r="D1606" t="s">
        <v>22</v>
      </c>
      <c r="E1606" t="s">
        <v>776</v>
      </c>
      <c r="F1606" t="s">
        <v>776</v>
      </c>
      <c r="G1606" t="s">
        <v>23</v>
      </c>
      <c r="H1606" t="s">
        <v>53</v>
      </c>
      <c r="I1606" s="1">
        <v>227.72726399999999</v>
      </c>
      <c r="J1606" s="1">
        <v>17</v>
      </c>
      <c r="K1606">
        <v>1603</v>
      </c>
      <c r="L1606" t="s">
        <v>25</v>
      </c>
      <c r="M1606" s="2">
        <f>+Table3[[#This Row],[CHW]]/Table3[[#This Row],[Count of Airbill Number]]</f>
        <v>13.395721411764706</v>
      </c>
    </row>
    <row r="1607" spans="2:13">
      <c r="B1607" t="s">
        <v>28</v>
      </c>
      <c r="C1607" t="s">
        <v>21</v>
      </c>
      <c r="D1607" t="s">
        <v>22</v>
      </c>
      <c r="E1607" t="s">
        <v>778</v>
      </c>
      <c r="F1607" t="s">
        <v>778</v>
      </c>
      <c r="G1607" t="s">
        <v>173</v>
      </c>
      <c r="H1607" t="s">
        <v>109</v>
      </c>
      <c r="I1607" s="1">
        <v>227.7</v>
      </c>
      <c r="J1607" s="1">
        <v>2</v>
      </c>
      <c r="K1607">
        <v>1604</v>
      </c>
      <c r="L1607" t="s">
        <v>25</v>
      </c>
      <c r="M1607" s="2">
        <f>+Table3[[#This Row],[CHW]]/Table3[[#This Row],[Count of Airbill Number]]</f>
        <v>113.85</v>
      </c>
    </row>
    <row r="1608" spans="2:13">
      <c r="B1608" t="s">
        <v>20</v>
      </c>
      <c r="C1608" t="s">
        <v>21</v>
      </c>
      <c r="D1608" t="s">
        <v>22</v>
      </c>
      <c r="E1608" t="s">
        <v>776</v>
      </c>
      <c r="F1608" t="s">
        <v>776</v>
      </c>
      <c r="G1608" t="s">
        <v>102</v>
      </c>
      <c r="H1608" t="s">
        <v>39</v>
      </c>
      <c r="I1608" s="1">
        <v>227.27272600000003</v>
      </c>
      <c r="J1608" s="1">
        <v>6</v>
      </c>
      <c r="K1608">
        <v>1605</v>
      </c>
      <c r="L1608" t="s">
        <v>25</v>
      </c>
      <c r="M1608" s="2">
        <f>+Table3[[#This Row],[CHW]]/Table3[[#This Row],[Count of Airbill Number]]</f>
        <v>37.878787666666675</v>
      </c>
    </row>
    <row r="1609" spans="2:13">
      <c r="B1609" t="s">
        <v>35</v>
      </c>
      <c r="C1609" t="s">
        <v>21</v>
      </c>
      <c r="D1609" t="s">
        <v>22</v>
      </c>
      <c r="E1609" t="s">
        <v>776</v>
      </c>
      <c r="F1609" t="s">
        <v>776</v>
      </c>
      <c r="G1609" t="s">
        <v>67</v>
      </c>
      <c r="H1609" t="s">
        <v>111</v>
      </c>
      <c r="I1609" s="1">
        <v>226.81817899999999</v>
      </c>
      <c r="J1609" s="1">
        <v>7</v>
      </c>
      <c r="K1609">
        <v>1606</v>
      </c>
      <c r="L1609" t="s">
        <v>25</v>
      </c>
      <c r="M1609" s="2">
        <f>+Table3[[#This Row],[CHW]]/Table3[[#This Row],[Count of Airbill Number]]</f>
        <v>32.402597</v>
      </c>
    </row>
    <row r="1610" spans="2:13">
      <c r="B1610" t="s">
        <v>35</v>
      </c>
      <c r="C1610" t="s">
        <v>21</v>
      </c>
      <c r="D1610" t="s">
        <v>22</v>
      </c>
      <c r="E1610" t="s">
        <v>776</v>
      </c>
      <c r="F1610" t="s">
        <v>776</v>
      </c>
      <c r="G1610" t="s">
        <v>45</v>
      </c>
      <c r="H1610" t="s">
        <v>54</v>
      </c>
      <c r="I1610" s="1">
        <v>226.818175</v>
      </c>
      <c r="J1610" s="1">
        <v>13</v>
      </c>
      <c r="K1610">
        <v>1607</v>
      </c>
      <c r="L1610" t="s">
        <v>25</v>
      </c>
      <c r="M1610" s="2">
        <f>+Table3[[#This Row],[CHW]]/Table3[[#This Row],[Count of Airbill Number]]</f>
        <v>17.447551923076922</v>
      </c>
    </row>
    <row r="1611" spans="2:13">
      <c r="B1611" t="s">
        <v>35</v>
      </c>
      <c r="C1611" t="s">
        <v>21</v>
      </c>
      <c r="D1611" t="s">
        <v>22</v>
      </c>
      <c r="E1611" t="s">
        <v>776</v>
      </c>
      <c r="F1611" t="s">
        <v>776</v>
      </c>
      <c r="G1611" t="s">
        <v>45</v>
      </c>
      <c r="H1611" t="s">
        <v>141</v>
      </c>
      <c r="I1611" s="1">
        <v>226.81816599999979</v>
      </c>
      <c r="J1611" s="1">
        <v>54</v>
      </c>
      <c r="K1611">
        <v>1608</v>
      </c>
      <c r="L1611" t="s">
        <v>25</v>
      </c>
      <c r="M1611" s="2">
        <f>+Table3[[#This Row],[CHW]]/Table3[[#This Row],[Count of Airbill Number]]</f>
        <v>4.2003364074074039</v>
      </c>
    </row>
    <row r="1612" spans="2:13">
      <c r="B1612" t="s">
        <v>20</v>
      </c>
      <c r="C1612" t="s">
        <v>21</v>
      </c>
      <c r="D1612" t="s">
        <v>22</v>
      </c>
      <c r="E1612" t="s">
        <v>776</v>
      </c>
      <c r="F1612" t="s">
        <v>776</v>
      </c>
      <c r="G1612" t="s">
        <v>45</v>
      </c>
      <c r="H1612" t="s">
        <v>33</v>
      </c>
      <c r="I1612" s="1">
        <v>226.81816099999998</v>
      </c>
      <c r="J1612" s="1">
        <v>42</v>
      </c>
      <c r="K1612">
        <v>1609</v>
      </c>
      <c r="L1612" t="s">
        <v>25</v>
      </c>
      <c r="M1612" s="2">
        <f>+Table3[[#This Row],[CHW]]/Table3[[#This Row],[Count of Airbill Number]]</f>
        <v>5.4004324047619043</v>
      </c>
    </row>
    <row r="1613" spans="2:13">
      <c r="B1613" t="s">
        <v>20</v>
      </c>
      <c r="C1613" t="s">
        <v>21</v>
      </c>
      <c r="D1613" t="s">
        <v>22</v>
      </c>
      <c r="E1613" t="s">
        <v>778</v>
      </c>
      <c r="F1613" t="s">
        <v>776</v>
      </c>
      <c r="G1613" t="s">
        <v>150</v>
      </c>
      <c r="H1613" t="s">
        <v>32</v>
      </c>
      <c r="I1613" s="1">
        <v>226.8</v>
      </c>
      <c r="J1613" s="1">
        <v>1</v>
      </c>
      <c r="K1613">
        <v>1610</v>
      </c>
      <c r="L1613" t="s">
        <v>25</v>
      </c>
      <c r="M1613" s="2">
        <f>+Table3[[#This Row],[CHW]]/Table3[[#This Row],[Count of Airbill Number]]</f>
        <v>226.8</v>
      </c>
    </row>
    <row r="1614" spans="2:13">
      <c r="B1614" t="s">
        <v>20</v>
      </c>
      <c r="C1614" t="s">
        <v>21</v>
      </c>
      <c r="D1614" t="s">
        <v>22</v>
      </c>
      <c r="E1614" t="s">
        <v>778</v>
      </c>
      <c r="F1614" t="s">
        <v>778</v>
      </c>
      <c r="G1614" t="s">
        <v>408</v>
      </c>
      <c r="H1614" t="s">
        <v>150</v>
      </c>
      <c r="I1614" s="1">
        <v>226.8</v>
      </c>
      <c r="J1614" s="1">
        <v>1</v>
      </c>
      <c r="K1614">
        <v>1611</v>
      </c>
      <c r="L1614" t="s">
        <v>25</v>
      </c>
      <c r="M1614" s="2">
        <f>+Table3[[#This Row],[CHW]]/Table3[[#This Row],[Count of Airbill Number]]</f>
        <v>226.8</v>
      </c>
    </row>
    <row r="1615" spans="2:13">
      <c r="B1615" t="s">
        <v>35</v>
      </c>
      <c r="C1615" t="s">
        <v>21</v>
      </c>
      <c r="D1615" t="s">
        <v>22</v>
      </c>
      <c r="E1615" t="s">
        <v>776</v>
      </c>
      <c r="F1615" t="s">
        <v>776</v>
      </c>
      <c r="G1615" t="s">
        <v>80</v>
      </c>
      <c r="H1615" t="s">
        <v>39</v>
      </c>
      <c r="I1615" s="1">
        <v>226.663636</v>
      </c>
      <c r="J1615" s="1">
        <v>8</v>
      </c>
      <c r="K1615">
        <v>1612</v>
      </c>
      <c r="L1615" t="s">
        <v>25</v>
      </c>
      <c r="M1615" s="2">
        <f>+Table3[[#This Row],[CHW]]/Table3[[#This Row],[Count of Airbill Number]]</f>
        <v>28.3329545</v>
      </c>
    </row>
    <row r="1616" spans="2:13">
      <c r="B1616" t="s">
        <v>35</v>
      </c>
      <c r="C1616" t="s">
        <v>21</v>
      </c>
      <c r="D1616" t="s">
        <v>22</v>
      </c>
      <c r="E1616" t="s">
        <v>776</v>
      </c>
      <c r="F1616" t="s">
        <v>776</v>
      </c>
      <c r="G1616" t="s">
        <v>23</v>
      </c>
      <c r="H1616" t="s">
        <v>57</v>
      </c>
      <c r="I1616" s="1">
        <v>225.909086</v>
      </c>
      <c r="J1616" s="1">
        <v>13</v>
      </c>
      <c r="K1616">
        <v>1613</v>
      </c>
      <c r="L1616" t="s">
        <v>25</v>
      </c>
      <c r="M1616" s="2">
        <f>+Table3[[#This Row],[CHW]]/Table3[[#This Row],[Count of Airbill Number]]</f>
        <v>17.377621999999999</v>
      </c>
    </row>
    <row r="1617" spans="2:13">
      <c r="B1617" t="s">
        <v>20</v>
      </c>
      <c r="C1617" t="s">
        <v>21</v>
      </c>
      <c r="D1617" t="s">
        <v>22</v>
      </c>
      <c r="E1617" t="s">
        <v>776</v>
      </c>
      <c r="F1617" t="s">
        <v>776</v>
      </c>
      <c r="G1617" t="s">
        <v>47</v>
      </c>
      <c r="H1617" t="s">
        <v>40</v>
      </c>
      <c r="I1617" s="1">
        <v>225.45452900000001</v>
      </c>
      <c r="J1617" s="1">
        <v>30</v>
      </c>
      <c r="K1617">
        <v>1614</v>
      </c>
      <c r="L1617" t="s">
        <v>25</v>
      </c>
      <c r="M1617" s="2">
        <f>+Table3[[#This Row],[CHW]]/Table3[[#This Row],[Count of Airbill Number]]</f>
        <v>7.5151509666666669</v>
      </c>
    </row>
    <row r="1618" spans="2:13">
      <c r="B1618" t="s">
        <v>20</v>
      </c>
      <c r="C1618" t="s">
        <v>21</v>
      </c>
      <c r="D1618" t="s">
        <v>22</v>
      </c>
      <c r="E1618" t="s">
        <v>778</v>
      </c>
      <c r="F1618" t="s">
        <v>776</v>
      </c>
      <c r="G1618" t="s">
        <v>86</v>
      </c>
      <c r="H1618" t="s">
        <v>107</v>
      </c>
      <c r="I1618" s="1">
        <v>224.7</v>
      </c>
      <c r="J1618" s="1">
        <v>1</v>
      </c>
      <c r="K1618">
        <v>1615</v>
      </c>
      <c r="L1618" t="s">
        <v>25</v>
      </c>
      <c r="M1618" s="2">
        <f>+Table3[[#This Row],[CHW]]/Table3[[#This Row],[Count of Airbill Number]]</f>
        <v>224.7</v>
      </c>
    </row>
    <row r="1619" spans="2:13">
      <c r="B1619" t="s">
        <v>20</v>
      </c>
      <c r="C1619" t="s">
        <v>21</v>
      </c>
      <c r="D1619" t="s">
        <v>22</v>
      </c>
      <c r="E1619" t="s">
        <v>776</v>
      </c>
      <c r="F1619" t="s">
        <v>776</v>
      </c>
      <c r="G1619" t="s">
        <v>130</v>
      </c>
      <c r="H1619" t="s">
        <v>273</v>
      </c>
      <c r="I1619" s="1">
        <v>223.63636</v>
      </c>
      <c r="J1619" s="1">
        <v>8</v>
      </c>
      <c r="K1619">
        <v>1616</v>
      </c>
      <c r="L1619" t="s">
        <v>25</v>
      </c>
      <c r="M1619" s="2">
        <f>+Table3[[#This Row],[CHW]]/Table3[[#This Row],[Count of Airbill Number]]</f>
        <v>27.954545</v>
      </c>
    </row>
    <row r="1620" spans="2:13">
      <c r="B1620" t="s">
        <v>35</v>
      </c>
      <c r="C1620" t="s">
        <v>21</v>
      </c>
      <c r="D1620" t="s">
        <v>22</v>
      </c>
      <c r="E1620" t="s">
        <v>776</v>
      </c>
      <c r="F1620" t="s">
        <v>776</v>
      </c>
      <c r="G1620" t="s">
        <v>31</v>
      </c>
      <c r="H1620" t="s">
        <v>211</v>
      </c>
      <c r="I1620" s="1">
        <v>223.081816</v>
      </c>
      <c r="J1620" s="1">
        <v>7</v>
      </c>
      <c r="K1620">
        <v>1617</v>
      </c>
      <c r="L1620" t="s">
        <v>25</v>
      </c>
      <c r="M1620" s="2">
        <f>+Table3[[#This Row],[CHW]]/Table3[[#This Row],[Count of Airbill Number]]</f>
        <v>31.868830857142857</v>
      </c>
    </row>
    <row r="1621" spans="2:13">
      <c r="B1621" t="s">
        <v>35</v>
      </c>
      <c r="C1621" t="s">
        <v>21</v>
      </c>
      <c r="D1621" t="s">
        <v>22</v>
      </c>
      <c r="E1621" t="s">
        <v>776</v>
      </c>
      <c r="F1621" t="s">
        <v>776</v>
      </c>
      <c r="G1621" t="s">
        <v>45</v>
      </c>
      <c r="H1621" t="s">
        <v>146</v>
      </c>
      <c r="I1621" s="1">
        <v>222.72725699999995</v>
      </c>
      <c r="J1621" s="1">
        <v>30</v>
      </c>
      <c r="K1621">
        <v>1618</v>
      </c>
      <c r="L1621" t="s">
        <v>25</v>
      </c>
      <c r="M1621" s="2">
        <f>+Table3[[#This Row],[CHW]]/Table3[[#This Row],[Count of Airbill Number]]</f>
        <v>7.4242418999999984</v>
      </c>
    </row>
    <row r="1622" spans="2:13">
      <c r="B1622" t="s">
        <v>35</v>
      </c>
      <c r="C1622" t="s">
        <v>21</v>
      </c>
      <c r="D1622" t="s">
        <v>22</v>
      </c>
      <c r="E1622" t="s">
        <v>776</v>
      </c>
      <c r="F1622" t="s">
        <v>776</v>
      </c>
      <c r="G1622" t="s">
        <v>31</v>
      </c>
      <c r="H1622" t="s">
        <v>45</v>
      </c>
      <c r="I1622" s="1">
        <v>222.27272700000003</v>
      </c>
      <c r="J1622" s="1">
        <v>3</v>
      </c>
      <c r="K1622">
        <v>1619</v>
      </c>
      <c r="L1622" t="s">
        <v>25</v>
      </c>
      <c r="M1622" s="2">
        <f>+Table3[[#This Row],[CHW]]/Table3[[#This Row],[Count of Airbill Number]]</f>
        <v>74.090909000000011</v>
      </c>
    </row>
    <row r="1623" spans="2:13">
      <c r="B1623" t="s">
        <v>20</v>
      </c>
      <c r="C1623" t="s">
        <v>21</v>
      </c>
      <c r="D1623" t="s">
        <v>22</v>
      </c>
      <c r="E1623" t="s">
        <v>776</v>
      </c>
      <c r="F1623" t="s">
        <v>778</v>
      </c>
      <c r="G1623" t="s">
        <v>37</v>
      </c>
      <c r="H1623" t="s">
        <v>124</v>
      </c>
      <c r="I1623" s="1">
        <v>221.9</v>
      </c>
      <c r="J1623" s="1">
        <v>3</v>
      </c>
      <c r="K1623">
        <v>1620</v>
      </c>
      <c r="L1623" t="s">
        <v>25</v>
      </c>
      <c r="M1623" s="2">
        <f>+Table3[[#This Row],[CHW]]/Table3[[#This Row],[Count of Airbill Number]]</f>
        <v>73.966666666666669</v>
      </c>
    </row>
    <row r="1624" spans="2:13">
      <c r="B1624" t="s">
        <v>20</v>
      </c>
      <c r="C1624" t="s">
        <v>21</v>
      </c>
      <c r="D1624" t="s">
        <v>22</v>
      </c>
      <c r="E1624" t="s">
        <v>776</v>
      </c>
      <c r="F1624" t="s">
        <v>776</v>
      </c>
      <c r="G1624" t="s">
        <v>71</v>
      </c>
      <c r="H1624" t="s">
        <v>92</v>
      </c>
      <c r="I1624" s="1">
        <v>221.36363399999999</v>
      </c>
      <c r="J1624" s="1">
        <v>9</v>
      </c>
      <c r="K1624">
        <v>1621</v>
      </c>
      <c r="L1624" t="s">
        <v>25</v>
      </c>
      <c r="M1624" s="2">
        <f>+Table3[[#This Row],[CHW]]/Table3[[#This Row],[Count of Airbill Number]]</f>
        <v>24.595959333333333</v>
      </c>
    </row>
    <row r="1625" spans="2:13">
      <c r="B1625" t="s">
        <v>20</v>
      </c>
      <c r="C1625" t="s">
        <v>21</v>
      </c>
      <c r="D1625" t="s">
        <v>22</v>
      </c>
      <c r="E1625" t="s">
        <v>776</v>
      </c>
      <c r="F1625" t="s">
        <v>776</v>
      </c>
      <c r="G1625" t="s">
        <v>40</v>
      </c>
      <c r="H1625" t="s">
        <v>94</v>
      </c>
      <c r="I1625" s="1">
        <v>220.72726699999996</v>
      </c>
      <c r="J1625" s="1">
        <v>20</v>
      </c>
      <c r="K1625">
        <v>1622</v>
      </c>
      <c r="L1625" t="s">
        <v>25</v>
      </c>
      <c r="M1625" s="2">
        <f>+Table3[[#This Row],[CHW]]/Table3[[#This Row],[Count of Airbill Number]]</f>
        <v>11.036363349999998</v>
      </c>
    </row>
    <row r="1626" spans="2:13">
      <c r="B1626" t="s">
        <v>20</v>
      </c>
      <c r="C1626" t="s">
        <v>21</v>
      </c>
      <c r="D1626" t="s">
        <v>22</v>
      </c>
      <c r="E1626" t="s">
        <v>776</v>
      </c>
      <c r="F1626" t="s">
        <v>776</v>
      </c>
      <c r="G1626" t="s">
        <v>41</v>
      </c>
      <c r="H1626" t="s">
        <v>71</v>
      </c>
      <c r="I1626" s="1">
        <v>220.45453800000001</v>
      </c>
      <c r="J1626" s="1">
        <v>16</v>
      </c>
      <c r="K1626">
        <v>1623</v>
      </c>
      <c r="L1626" t="s">
        <v>25</v>
      </c>
      <c r="M1626" s="2">
        <f>+Table3[[#This Row],[CHW]]/Table3[[#This Row],[Count of Airbill Number]]</f>
        <v>13.778408625000001</v>
      </c>
    </row>
    <row r="1627" spans="2:13">
      <c r="B1627" t="s">
        <v>20</v>
      </c>
      <c r="C1627" t="s">
        <v>21</v>
      </c>
      <c r="D1627" t="s">
        <v>22</v>
      </c>
      <c r="E1627" t="s">
        <v>776</v>
      </c>
      <c r="F1627" t="s">
        <v>776</v>
      </c>
      <c r="G1627" t="s">
        <v>48</v>
      </c>
      <c r="H1627" t="s">
        <v>93</v>
      </c>
      <c r="I1627" s="1">
        <v>220.454533</v>
      </c>
      <c r="J1627" s="1">
        <v>24</v>
      </c>
      <c r="K1627">
        <v>1624</v>
      </c>
      <c r="L1627" t="s">
        <v>25</v>
      </c>
      <c r="M1627" s="2">
        <f>+Table3[[#This Row],[CHW]]/Table3[[#This Row],[Count of Airbill Number]]</f>
        <v>9.185605541666666</v>
      </c>
    </row>
    <row r="1628" spans="2:13">
      <c r="B1628" t="s">
        <v>35</v>
      </c>
      <c r="C1628" t="s">
        <v>21</v>
      </c>
      <c r="D1628" t="s">
        <v>36</v>
      </c>
      <c r="E1628" t="s">
        <v>778</v>
      </c>
      <c r="F1628" t="s">
        <v>778</v>
      </c>
      <c r="G1628" t="s">
        <v>150</v>
      </c>
      <c r="H1628" t="s">
        <v>233</v>
      </c>
      <c r="I1628" s="1">
        <v>220</v>
      </c>
      <c r="J1628" s="1">
        <v>2</v>
      </c>
      <c r="K1628">
        <v>1625</v>
      </c>
      <c r="L1628" t="s">
        <v>25</v>
      </c>
      <c r="M1628" s="2">
        <f>+Table3[[#This Row],[CHW]]/Table3[[#This Row],[Count of Airbill Number]]</f>
        <v>110</v>
      </c>
    </row>
    <row r="1629" spans="2:13">
      <c r="B1629" t="s">
        <v>20</v>
      </c>
      <c r="C1629" t="s">
        <v>21</v>
      </c>
      <c r="D1629" t="s">
        <v>22</v>
      </c>
      <c r="E1629" t="s">
        <v>776</v>
      </c>
      <c r="F1629" t="s">
        <v>776</v>
      </c>
      <c r="G1629" t="s">
        <v>76</v>
      </c>
      <c r="H1629" t="s">
        <v>148</v>
      </c>
      <c r="I1629" s="1">
        <v>219.54545400000001</v>
      </c>
      <c r="J1629" s="1">
        <v>2</v>
      </c>
      <c r="K1629">
        <v>1626</v>
      </c>
      <c r="L1629" t="s">
        <v>25</v>
      </c>
      <c r="M1629" s="2">
        <f>+Table3[[#This Row],[CHW]]/Table3[[#This Row],[Count of Airbill Number]]</f>
        <v>109.772727</v>
      </c>
    </row>
    <row r="1630" spans="2:13">
      <c r="B1630" t="s">
        <v>35</v>
      </c>
      <c r="C1630" t="s">
        <v>21</v>
      </c>
      <c r="D1630" t="s">
        <v>22</v>
      </c>
      <c r="E1630" t="s">
        <v>776</v>
      </c>
      <c r="F1630" t="s">
        <v>776</v>
      </c>
      <c r="G1630" t="s">
        <v>66</v>
      </c>
      <c r="H1630" t="s">
        <v>83</v>
      </c>
      <c r="I1630" s="1">
        <v>219.54545200000001</v>
      </c>
      <c r="J1630" s="1">
        <v>6</v>
      </c>
      <c r="K1630">
        <v>1627</v>
      </c>
      <c r="L1630" t="s">
        <v>25</v>
      </c>
      <c r="M1630" s="2">
        <f>+Table3[[#This Row],[CHW]]/Table3[[#This Row],[Count of Airbill Number]]</f>
        <v>36.590908666666671</v>
      </c>
    </row>
    <row r="1631" spans="2:13">
      <c r="B1631" t="s">
        <v>28</v>
      </c>
      <c r="C1631" t="s">
        <v>21</v>
      </c>
      <c r="D1631" t="s">
        <v>22</v>
      </c>
      <c r="E1631" t="s">
        <v>776</v>
      </c>
      <c r="F1631" t="s">
        <v>776</v>
      </c>
      <c r="G1631" t="s">
        <v>45</v>
      </c>
      <c r="H1631" t="s">
        <v>187</v>
      </c>
      <c r="I1631" s="1">
        <v>219.21817700000003</v>
      </c>
      <c r="J1631" s="1">
        <v>17</v>
      </c>
      <c r="K1631">
        <v>1628</v>
      </c>
      <c r="L1631" t="s">
        <v>25</v>
      </c>
      <c r="M1631" s="2">
        <f>+Table3[[#This Row],[CHW]]/Table3[[#This Row],[Count of Airbill Number]]</f>
        <v>12.895186882352943</v>
      </c>
    </row>
    <row r="1632" spans="2:13">
      <c r="B1632" t="s">
        <v>28</v>
      </c>
      <c r="C1632" t="s">
        <v>21</v>
      </c>
      <c r="D1632" t="s">
        <v>36</v>
      </c>
      <c r="E1632" t="s">
        <v>778</v>
      </c>
      <c r="F1632" t="s">
        <v>778</v>
      </c>
      <c r="G1632" t="s">
        <v>90</v>
      </c>
      <c r="H1632" t="s">
        <v>210</v>
      </c>
      <c r="I1632" s="1">
        <v>218.79999999999998</v>
      </c>
      <c r="J1632" s="1">
        <v>2</v>
      </c>
      <c r="K1632">
        <v>1629</v>
      </c>
      <c r="L1632" t="s">
        <v>25</v>
      </c>
      <c r="M1632" s="2">
        <f>+Table3[[#This Row],[CHW]]/Table3[[#This Row],[Count of Airbill Number]]</f>
        <v>109.39999999999999</v>
      </c>
    </row>
    <row r="1633" spans="2:13">
      <c r="B1633" t="s">
        <v>28</v>
      </c>
      <c r="C1633" t="s">
        <v>21</v>
      </c>
      <c r="D1633" t="s">
        <v>36</v>
      </c>
      <c r="E1633" t="s">
        <v>776</v>
      </c>
      <c r="F1633" t="s">
        <v>776</v>
      </c>
      <c r="G1633" t="s">
        <v>45</v>
      </c>
      <c r="H1633" t="s">
        <v>152</v>
      </c>
      <c r="I1633" s="1">
        <v>218.63636299999999</v>
      </c>
      <c r="J1633" s="1">
        <v>1</v>
      </c>
      <c r="K1633">
        <v>1630</v>
      </c>
      <c r="L1633" t="s">
        <v>25</v>
      </c>
      <c r="M1633" s="2">
        <f>+Table3[[#This Row],[CHW]]/Table3[[#This Row],[Count of Airbill Number]]</f>
        <v>218.63636299999999</v>
      </c>
    </row>
    <row r="1634" spans="2:13">
      <c r="B1634" t="s">
        <v>35</v>
      </c>
      <c r="C1634" t="s">
        <v>21</v>
      </c>
      <c r="D1634" t="s">
        <v>22</v>
      </c>
      <c r="E1634" t="s">
        <v>776</v>
      </c>
      <c r="F1634" t="s">
        <v>777</v>
      </c>
      <c r="G1634" t="s">
        <v>39</v>
      </c>
      <c r="H1634" t="s">
        <v>26</v>
      </c>
      <c r="I1634" s="1">
        <v>218.6</v>
      </c>
      <c r="J1634" s="1">
        <v>1</v>
      </c>
      <c r="K1634">
        <v>1631</v>
      </c>
      <c r="L1634" t="s">
        <v>25</v>
      </c>
      <c r="M1634" s="2">
        <f>+Table3[[#This Row],[CHW]]/Table3[[#This Row],[Count of Airbill Number]]</f>
        <v>218.6</v>
      </c>
    </row>
    <row r="1635" spans="2:13">
      <c r="B1635" t="s">
        <v>35</v>
      </c>
      <c r="C1635" t="s">
        <v>21</v>
      </c>
      <c r="D1635" t="s">
        <v>22</v>
      </c>
      <c r="E1635" t="s">
        <v>777</v>
      </c>
      <c r="F1635" t="s">
        <v>777</v>
      </c>
      <c r="G1635" t="s">
        <v>26</v>
      </c>
      <c r="H1635" t="s">
        <v>106</v>
      </c>
      <c r="I1635" s="1">
        <v>218.6</v>
      </c>
      <c r="J1635" s="1">
        <v>1</v>
      </c>
      <c r="K1635">
        <v>1632</v>
      </c>
      <c r="L1635" t="s">
        <v>25</v>
      </c>
      <c r="M1635" s="2">
        <f>+Table3[[#This Row],[CHW]]/Table3[[#This Row],[Count of Airbill Number]]</f>
        <v>218.6</v>
      </c>
    </row>
    <row r="1636" spans="2:13">
      <c r="B1636" t="s">
        <v>28</v>
      </c>
      <c r="C1636" t="s">
        <v>21</v>
      </c>
      <c r="D1636" t="s">
        <v>22</v>
      </c>
      <c r="E1636" t="s">
        <v>776</v>
      </c>
      <c r="F1636" t="s">
        <v>776</v>
      </c>
      <c r="G1636" t="s">
        <v>144</v>
      </c>
      <c r="H1636" t="s">
        <v>50</v>
      </c>
      <c r="I1636" s="1">
        <v>218.18178700000001</v>
      </c>
      <c r="J1636" s="1">
        <v>57</v>
      </c>
      <c r="K1636">
        <v>1633</v>
      </c>
      <c r="L1636" t="s">
        <v>25</v>
      </c>
      <c r="M1636" s="2">
        <f>+Table3[[#This Row],[CHW]]/Table3[[#This Row],[Count of Airbill Number]]</f>
        <v>3.827750649122807</v>
      </c>
    </row>
    <row r="1637" spans="2:13">
      <c r="B1637" t="s">
        <v>20</v>
      </c>
      <c r="C1637" t="s">
        <v>21</v>
      </c>
      <c r="D1637" t="s">
        <v>22</v>
      </c>
      <c r="E1637" t="s">
        <v>776</v>
      </c>
      <c r="F1637" t="s">
        <v>778</v>
      </c>
      <c r="G1637" t="s">
        <v>37</v>
      </c>
      <c r="H1637" t="s">
        <v>86</v>
      </c>
      <c r="I1637" s="1">
        <v>217.81817999999998</v>
      </c>
      <c r="J1637" s="1">
        <v>9</v>
      </c>
      <c r="K1637">
        <v>1634</v>
      </c>
      <c r="L1637" t="s">
        <v>25</v>
      </c>
      <c r="M1637" s="2">
        <f>+Table3[[#This Row],[CHW]]/Table3[[#This Row],[Count of Airbill Number]]</f>
        <v>24.202019999999997</v>
      </c>
    </row>
    <row r="1638" spans="2:13">
      <c r="B1638" t="s">
        <v>28</v>
      </c>
      <c r="C1638" t="s">
        <v>21</v>
      </c>
      <c r="D1638" t="s">
        <v>36</v>
      </c>
      <c r="E1638" t="s">
        <v>778</v>
      </c>
      <c r="F1638" t="s">
        <v>778</v>
      </c>
      <c r="G1638" t="s">
        <v>210</v>
      </c>
      <c r="H1638" t="s">
        <v>124</v>
      </c>
      <c r="I1638" s="1">
        <v>217.6</v>
      </c>
      <c r="J1638" s="1">
        <v>1</v>
      </c>
      <c r="K1638">
        <v>1635</v>
      </c>
      <c r="L1638" t="s">
        <v>25</v>
      </c>
      <c r="M1638" s="2">
        <f>+Table3[[#This Row],[CHW]]/Table3[[#This Row],[Count of Airbill Number]]</f>
        <v>217.6</v>
      </c>
    </row>
    <row r="1639" spans="2:13">
      <c r="B1639" t="s">
        <v>28</v>
      </c>
      <c r="C1639" t="s">
        <v>21</v>
      </c>
      <c r="D1639" t="s">
        <v>36</v>
      </c>
      <c r="E1639" t="s">
        <v>776</v>
      </c>
      <c r="F1639" t="s">
        <v>776</v>
      </c>
      <c r="G1639" t="s">
        <v>37</v>
      </c>
      <c r="H1639" t="s">
        <v>53</v>
      </c>
      <c r="I1639" s="1">
        <v>216.845451</v>
      </c>
      <c r="J1639" s="1">
        <v>13</v>
      </c>
      <c r="K1639">
        <v>1636</v>
      </c>
      <c r="L1639" t="s">
        <v>25</v>
      </c>
      <c r="M1639" s="2">
        <f>+Table3[[#This Row],[CHW]]/Table3[[#This Row],[Count of Airbill Number]]</f>
        <v>16.680419307692308</v>
      </c>
    </row>
    <row r="1640" spans="2:13">
      <c r="B1640" t="s">
        <v>35</v>
      </c>
      <c r="C1640" t="s">
        <v>21</v>
      </c>
      <c r="D1640" t="s">
        <v>22</v>
      </c>
      <c r="E1640" t="s">
        <v>776</v>
      </c>
      <c r="F1640" t="s">
        <v>776</v>
      </c>
      <c r="G1640" t="s">
        <v>23</v>
      </c>
      <c r="H1640" t="s">
        <v>40</v>
      </c>
      <c r="I1640" s="1">
        <v>216.818174</v>
      </c>
      <c r="J1640" s="1">
        <v>18</v>
      </c>
      <c r="K1640">
        <v>1637</v>
      </c>
      <c r="L1640" t="s">
        <v>25</v>
      </c>
      <c r="M1640" s="2">
        <f>+Table3[[#This Row],[CHW]]/Table3[[#This Row],[Count of Airbill Number]]</f>
        <v>12.045454111111111</v>
      </c>
    </row>
    <row r="1641" spans="2:13">
      <c r="B1641" t="s">
        <v>20</v>
      </c>
      <c r="C1641" t="s">
        <v>21</v>
      </c>
      <c r="D1641" t="s">
        <v>22</v>
      </c>
      <c r="E1641" t="s">
        <v>776</v>
      </c>
      <c r="F1641" t="s">
        <v>776</v>
      </c>
      <c r="G1641" t="s">
        <v>93</v>
      </c>
      <c r="H1641" t="s">
        <v>100</v>
      </c>
      <c r="I1641" s="1">
        <v>216.818173</v>
      </c>
      <c r="J1641" s="1">
        <v>20</v>
      </c>
      <c r="K1641">
        <v>1638</v>
      </c>
      <c r="L1641" t="s">
        <v>25</v>
      </c>
      <c r="M1641" s="2">
        <f>+Table3[[#This Row],[CHW]]/Table3[[#This Row],[Count of Airbill Number]]</f>
        <v>10.840908649999999</v>
      </c>
    </row>
    <row r="1642" spans="2:13">
      <c r="B1642" t="s">
        <v>28</v>
      </c>
      <c r="C1642" t="s">
        <v>21</v>
      </c>
      <c r="D1642" t="s">
        <v>36</v>
      </c>
      <c r="E1642" t="s">
        <v>778</v>
      </c>
      <c r="F1642" t="s">
        <v>778</v>
      </c>
      <c r="G1642" t="s">
        <v>109</v>
      </c>
      <c r="H1642" t="s">
        <v>81</v>
      </c>
      <c r="I1642" s="1">
        <v>216.50909000000001</v>
      </c>
      <c r="J1642" s="1">
        <v>4</v>
      </c>
      <c r="K1642">
        <v>1639</v>
      </c>
      <c r="L1642" t="s">
        <v>25</v>
      </c>
      <c r="M1642" s="2">
        <f>+Table3[[#This Row],[CHW]]/Table3[[#This Row],[Count of Airbill Number]]</f>
        <v>54.127272500000004</v>
      </c>
    </row>
    <row r="1643" spans="2:13">
      <c r="B1643" t="s">
        <v>35</v>
      </c>
      <c r="C1643" t="s">
        <v>21</v>
      </c>
      <c r="D1643" t="s">
        <v>36</v>
      </c>
      <c r="E1643" t="s">
        <v>776</v>
      </c>
      <c r="F1643" t="s">
        <v>776</v>
      </c>
      <c r="G1643" t="s">
        <v>40</v>
      </c>
      <c r="H1643" t="s">
        <v>132</v>
      </c>
      <c r="I1643" s="1">
        <v>216.36363600000001</v>
      </c>
      <c r="J1643" s="1">
        <v>1</v>
      </c>
      <c r="K1643">
        <v>1640</v>
      </c>
      <c r="L1643" t="s">
        <v>25</v>
      </c>
      <c r="M1643" s="2">
        <f>+Table3[[#This Row],[CHW]]/Table3[[#This Row],[Count of Airbill Number]]</f>
        <v>216.36363600000001</v>
      </c>
    </row>
    <row r="1644" spans="2:13">
      <c r="B1644" t="s">
        <v>35</v>
      </c>
      <c r="C1644" t="s">
        <v>21</v>
      </c>
      <c r="D1644" t="s">
        <v>22</v>
      </c>
      <c r="E1644" t="s">
        <v>776</v>
      </c>
      <c r="F1644" t="s">
        <v>776</v>
      </c>
      <c r="G1644" t="s">
        <v>72</v>
      </c>
      <c r="H1644" t="s">
        <v>102</v>
      </c>
      <c r="I1644" s="1">
        <v>215.909088</v>
      </c>
      <c r="J1644" s="1">
        <v>6</v>
      </c>
      <c r="K1644">
        <v>1641</v>
      </c>
      <c r="L1644" t="s">
        <v>25</v>
      </c>
      <c r="M1644" s="2">
        <f>+Table3[[#This Row],[CHW]]/Table3[[#This Row],[Count of Airbill Number]]</f>
        <v>35.984848</v>
      </c>
    </row>
    <row r="1645" spans="2:13">
      <c r="B1645" t="s">
        <v>35</v>
      </c>
      <c r="C1645" t="s">
        <v>21</v>
      </c>
      <c r="D1645" t="s">
        <v>22</v>
      </c>
      <c r="E1645" t="s">
        <v>776</v>
      </c>
      <c r="F1645" t="s">
        <v>776</v>
      </c>
      <c r="G1645" t="s">
        <v>45</v>
      </c>
      <c r="H1645" t="s">
        <v>143</v>
      </c>
      <c r="I1645" s="1">
        <v>215.90908200000001</v>
      </c>
      <c r="J1645" s="1">
        <v>19</v>
      </c>
      <c r="K1645">
        <v>1642</v>
      </c>
      <c r="L1645" t="s">
        <v>25</v>
      </c>
      <c r="M1645" s="2">
        <f>+Table3[[#This Row],[CHW]]/Table3[[#This Row],[Count of Airbill Number]]</f>
        <v>11.363635894736843</v>
      </c>
    </row>
    <row r="1646" spans="2:13">
      <c r="B1646" t="s">
        <v>20</v>
      </c>
      <c r="C1646" t="s">
        <v>21</v>
      </c>
      <c r="D1646" t="s">
        <v>22</v>
      </c>
      <c r="E1646" t="s">
        <v>776</v>
      </c>
      <c r="F1646" t="s">
        <v>776</v>
      </c>
      <c r="G1646" t="s">
        <v>93</v>
      </c>
      <c r="H1646" t="s">
        <v>48</v>
      </c>
      <c r="I1646" s="1">
        <v>215.454533</v>
      </c>
      <c r="J1646" s="1">
        <v>25</v>
      </c>
      <c r="K1646">
        <v>1643</v>
      </c>
      <c r="L1646" t="s">
        <v>25</v>
      </c>
      <c r="M1646" s="2">
        <f>+Table3[[#This Row],[CHW]]/Table3[[#This Row],[Count of Airbill Number]]</f>
        <v>8.6181813199999997</v>
      </c>
    </row>
    <row r="1647" spans="2:13">
      <c r="B1647" t="s">
        <v>30</v>
      </c>
      <c r="C1647" t="s">
        <v>21</v>
      </c>
      <c r="D1647" t="s">
        <v>22</v>
      </c>
      <c r="E1647" t="s">
        <v>776</v>
      </c>
      <c r="F1647" t="s">
        <v>776</v>
      </c>
      <c r="G1647" t="s">
        <v>37</v>
      </c>
      <c r="H1647" t="s">
        <v>32</v>
      </c>
      <c r="I1647" s="1">
        <v>215.36363499999999</v>
      </c>
      <c r="J1647" s="1">
        <v>11</v>
      </c>
      <c r="K1647">
        <v>1644</v>
      </c>
      <c r="L1647" t="s">
        <v>25</v>
      </c>
      <c r="M1647" s="2">
        <f>+Table3[[#This Row],[CHW]]/Table3[[#This Row],[Count of Airbill Number]]</f>
        <v>19.57851227272727</v>
      </c>
    </row>
    <row r="1648" spans="2:13">
      <c r="B1648" t="s">
        <v>28</v>
      </c>
      <c r="C1648" t="s">
        <v>21</v>
      </c>
      <c r="D1648" t="s">
        <v>22</v>
      </c>
      <c r="E1648" t="s">
        <v>778</v>
      </c>
      <c r="F1648" t="s">
        <v>777</v>
      </c>
      <c r="G1648" t="s">
        <v>51</v>
      </c>
      <c r="H1648" t="s">
        <v>26</v>
      </c>
      <c r="I1648" s="1">
        <v>215.00908700000002</v>
      </c>
      <c r="J1648" s="1">
        <v>17</v>
      </c>
      <c r="K1648">
        <v>1645</v>
      </c>
      <c r="L1648" t="s">
        <v>25</v>
      </c>
      <c r="M1648" s="2">
        <f>+Table3[[#This Row],[CHW]]/Table3[[#This Row],[Count of Airbill Number]]</f>
        <v>12.647593352941177</v>
      </c>
    </row>
    <row r="1649" spans="2:13">
      <c r="B1649" t="s">
        <v>20</v>
      </c>
      <c r="C1649" t="s">
        <v>21</v>
      </c>
      <c r="D1649" t="s">
        <v>22</v>
      </c>
      <c r="E1649" t="s">
        <v>776</v>
      </c>
      <c r="F1649" t="s">
        <v>776</v>
      </c>
      <c r="G1649" t="s">
        <v>48</v>
      </c>
      <c r="H1649" t="s">
        <v>83</v>
      </c>
      <c r="I1649" s="1">
        <v>214.99998899999997</v>
      </c>
      <c r="J1649" s="1">
        <v>28</v>
      </c>
      <c r="K1649">
        <v>1646</v>
      </c>
      <c r="L1649" t="s">
        <v>25</v>
      </c>
      <c r="M1649" s="2">
        <f>+Table3[[#This Row],[CHW]]/Table3[[#This Row],[Count of Airbill Number]]</f>
        <v>7.6785710357142847</v>
      </c>
    </row>
    <row r="1650" spans="2:13">
      <c r="B1650" t="s">
        <v>20</v>
      </c>
      <c r="C1650" t="s">
        <v>21</v>
      </c>
      <c r="D1650" t="s">
        <v>22</v>
      </c>
      <c r="E1650" t="s">
        <v>777</v>
      </c>
      <c r="F1650" t="s">
        <v>778</v>
      </c>
      <c r="G1650" t="s">
        <v>114</v>
      </c>
      <c r="H1650" t="s">
        <v>81</v>
      </c>
      <c r="I1650" s="1">
        <v>214.8</v>
      </c>
      <c r="J1650" s="1">
        <v>5</v>
      </c>
      <c r="K1650">
        <v>1647</v>
      </c>
      <c r="L1650" t="s">
        <v>25</v>
      </c>
      <c r="M1650" s="2">
        <f>+Table3[[#This Row],[CHW]]/Table3[[#This Row],[Count of Airbill Number]]</f>
        <v>42.96</v>
      </c>
    </row>
    <row r="1651" spans="2:13">
      <c r="B1651" t="s">
        <v>28</v>
      </c>
      <c r="C1651" t="s">
        <v>21</v>
      </c>
      <c r="D1651" t="s">
        <v>22</v>
      </c>
      <c r="E1651" t="s">
        <v>776</v>
      </c>
      <c r="F1651" t="s">
        <v>776</v>
      </c>
      <c r="G1651" t="s">
        <v>31</v>
      </c>
      <c r="H1651" t="s">
        <v>175</v>
      </c>
      <c r="I1651" s="1">
        <v>214.54545400000001</v>
      </c>
      <c r="J1651" s="1">
        <v>2</v>
      </c>
      <c r="K1651">
        <v>1648</v>
      </c>
      <c r="L1651" t="s">
        <v>25</v>
      </c>
      <c r="M1651" s="2">
        <f>+Table3[[#This Row],[CHW]]/Table3[[#This Row],[Count of Airbill Number]]</f>
        <v>107.272727</v>
      </c>
    </row>
    <row r="1652" spans="2:13">
      <c r="B1652" t="s">
        <v>20</v>
      </c>
      <c r="C1652" t="s">
        <v>21</v>
      </c>
      <c r="D1652" t="s">
        <v>22</v>
      </c>
      <c r="E1652" t="s">
        <v>776</v>
      </c>
      <c r="F1652" t="s">
        <v>776</v>
      </c>
      <c r="G1652" t="s">
        <v>47</v>
      </c>
      <c r="H1652" t="s">
        <v>270</v>
      </c>
      <c r="I1652" s="1">
        <v>214.54545300000001</v>
      </c>
      <c r="J1652" s="1">
        <v>2</v>
      </c>
      <c r="K1652">
        <v>1649</v>
      </c>
      <c r="L1652" t="s">
        <v>25</v>
      </c>
      <c r="M1652" s="2">
        <f>+Table3[[#This Row],[CHW]]/Table3[[#This Row],[Count of Airbill Number]]</f>
        <v>107.2727265</v>
      </c>
    </row>
    <row r="1653" spans="2:13">
      <c r="B1653" t="s">
        <v>20</v>
      </c>
      <c r="C1653" t="s">
        <v>21</v>
      </c>
      <c r="D1653" t="s">
        <v>22</v>
      </c>
      <c r="E1653" t="s">
        <v>778</v>
      </c>
      <c r="F1653" t="s">
        <v>777</v>
      </c>
      <c r="G1653" t="s">
        <v>113</v>
      </c>
      <c r="H1653" t="s">
        <v>374</v>
      </c>
      <c r="I1653" s="1">
        <v>214.3</v>
      </c>
      <c r="J1653" s="1">
        <v>2</v>
      </c>
      <c r="K1653">
        <v>1650</v>
      </c>
      <c r="L1653" t="s">
        <v>25</v>
      </c>
      <c r="M1653" s="2">
        <f>+Table3[[#This Row],[CHW]]/Table3[[#This Row],[Count of Airbill Number]]</f>
        <v>107.15</v>
      </c>
    </row>
    <row r="1654" spans="2:13">
      <c r="B1654" t="s">
        <v>35</v>
      </c>
      <c r="C1654" t="s">
        <v>21</v>
      </c>
      <c r="D1654" t="s">
        <v>22</v>
      </c>
      <c r="E1654" t="s">
        <v>776</v>
      </c>
      <c r="F1654" t="s">
        <v>776</v>
      </c>
      <c r="G1654" t="s">
        <v>45</v>
      </c>
      <c r="H1654" t="s">
        <v>42</v>
      </c>
      <c r="I1654" s="1">
        <v>214.09089800000001</v>
      </c>
      <c r="J1654" s="1">
        <v>23</v>
      </c>
      <c r="K1654">
        <v>1651</v>
      </c>
      <c r="L1654" t="s">
        <v>25</v>
      </c>
      <c r="M1654" s="2">
        <f>+Table3[[#This Row],[CHW]]/Table3[[#This Row],[Count of Airbill Number]]</f>
        <v>9.3082999130434789</v>
      </c>
    </row>
    <row r="1655" spans="2:13">
      <c r="B1655" t="s">
        <v>20</v>
      </c>
      <c r="C1655" t="s">
        <v>21</v>
      </c>
      <c r="D1655" t="s">
        <v>22</v>
      </c>
      <c r="E1655" t="s">
        <v>776</v>
      </c>
      <c r="F1655" t="s">
        <v>776</v>
      </c>
      <c r="G1655" t="s">
        <v>47</v>
      </c>
      <c r="H1655" t="s">
        <v>31</v>
      </c>
      <c r="I1655" s="1">
        <v>214.09089700000001</v>
      </c>
      <c r="J1655" s="1">
        <v>25</v>
      </c>
      <c r="K1655">
        <v>1652</v>
      </c>
      <c r="L1655" t="s">
        <v>25</v>
      </c>
      <c r="M1655" s="2">
        <f>+Table3[[#This Row],[CHW]]/Table3[[#This Row],[Count of Airbill Number]]</f>
        <v>8.5636358799999996</v>
      </c>
    </row>
    <row r="1656" spans="2:13">
      <c r="B1656" t="s">
        <v>20</v>
      </c>
      <c r="C1656" t="s">
        <v>21</v>
      </c>
      <c r="D1656" t="s">
        <v>22</v>
      </c>
      <c r="E1656" t="s">
        <v>776</v>
      </c>
      <c r="F1656" t="s">
        <v>776</v>
      </c>
      <c r="G1656" t="s">
        <v>23</v>
      </c>
      <c r="H1656" t="s">
        <v>169</v>
      </c>
      <c r="I1656" s="1">
        <v>213.18181299999998</v>
      </c>
      <c r="J1656" s="1">
        <v>12</v>
      </c>
      <c r="K1656">
        <v>1653</v>
      </c>
      <c r="L1656" t="s">
        <v>25</v>
      </c>
      <c r="M1656" s="2">
        <f>+Table3[[#This Row],[CHW]]/Table3[[#This Row],[Count of Airbill Number]]</f>
        <v>17.765151083333333</v>
      </c>
    </row>
    <row r="1657" spans="2:13">
      <c r="B1657" t="s">
        <v>20</v>
      </c>
      <c r="C1657" t="s">
        <v>21</v>
      </c>
      <c r="D1657" t="s">
        <v>22</v>
      </c>
      <c r="E1657" t="s">
        <v>776</v>
      </c>
      <c r="F1657" t="s">
        <v>776</v>
      </c>
      <c r="G1657" t="s">
        <v>125</v>
      </c>
      <c r="H1657" t="s">
        <v>45</v>
      </c>
      <c r="I1657" s="1">
        <v>213.18180900000002</v>
      </c>
      <c r="J1657" s="1">
        <v>19</v>
      </c>
      <c r="K1657">
        <v>1654</v>
      </c>
      <c r="L1657" t="s">
        <v>25</v>
      </c>
      <c r="M1657" s="2">
        <f>+Table3[[#This Row],[CHW]]/Table3[[#This Row],[Count of Airbill Number]]</f>
        <v>11.220095210526317</v>
      </c>
    </row>
    <row r="1658" spans="2:13">
      <c r="B1658" t="s">
        <v>28</v>
      </c>
      <c r="C1658" t="s">
        <v>21</v>
      </c>
      <c r="D1658" t="s">
        <v>36</v>
      </c>
      <c r="E1658" t="s">
        <v>778</v>
      </c>
      <c r="F1658" t="s">
        <v>778</v>
      </c>
      <c r="G1658" t="s">
        <v>161</v>
      </c>
      <c r="H1658" t="s">
        <v>86</v>
      </c>
      <c r="I1658" s="1">
        <v>212.9</v>
      </c>
      <c r="J1658" s="1">
        <v>2</v>
      </c>
      <c r="K1658">
        <v>1655</v>
      </c>
      <c r="L1658" t="s">
        <v>25</v>
      </c>
      <c r="M1658" s="2">
        <f>+Table3[[#This Row],[CHW]]/Table3[[#This Row],[Count of Airbill Number]]</f>
        <v>106.45</v>
      </c>
    </row>
    <row r="1659" spans="2:13">
      <c r="B1659" t="s">
        <v>20</v>
      </c>
      <c r="C1659" t="s">
        <v>21</v>
      </c>
      <c r="D1659" t="s">
        <v>22</v>
      </c>
      <c r="E1659" t="s">
        <v>776</v>
      </c>
      <c r="F1659" t="s">
        <v>776</v>
      </c>
      <c r="G1659" t="s">
        <v>77</v>
      </c>
      <c r="H1659" t="s">
        <v>72</v>
      </c>
      <c r="I1659" s="1">
        <v>212.727272</v>
      </c>
      <c r="J1659" s="1">
        <v>2</v>
      </c>
      <c r="K1659">
        <v>1656</v>
      </c>
      <c r="L1659" t="s">
        <v>25</v>
      </c>
      <c r="M1659" s="2">
        <f>+Table3[[#This Row],[CHW]]/Table3[[#This Row],[Count of Airbill Number]]</f>
        <v>106.363636</v>
      </c>
    </row>
    <row r="1660" spans="2:13">
      <c r="B1660" t="s">
        <v>20</v>
      </c>
      <c r="C1660" t="s">
        <v>21</v>
      </c>
      <c r="D1660" t="s">
        <v>22</v>
      </c>
      <c r="E1660" t="s">
        <v>776</v>
      </c>
      <c r="F1660" t="s">
        <v>776</v>
      </c>
      <c r="G1660" t="s">
        <v>45</v>
      </c>
      <c r="H1660" t="s">
        <v>39</v>
      </c>
      <c r="I1660" s="1">
        <v>212.72726299999999</v>
      </c>
      <c r="J1660" s="1">
        <v>40</v>
      </c>
      <c r="K1660">
        <v>1657</v>
      </c>
      <c r="L1660" t="s">
        <v>25</v>
      </c>
      <c r="M1660" s="2">
        <f>+Table3[[#This Row],[CHW]]/Table3[[#This Row],[Count of Airbill Number]]</f>
        <v>5.3181815749999997</v>
      </c>
    </row>
    <row r="1661" spans="2:13">
      <c r="B1661" t="s">
        <v>35</v>
      </c>
      <c r="C1661" t="s">
        <v>21</v>
      </c>
      <c r="D1661" t="s">
        <v>36</v>
      </c>
      <c r="E1661" t="s">
        <v>776</v>
      </c>
      <c r="F1661" t="s">
        <v>776</v>
      </c>
      <c r="G1661" t="s">
        <v>37</v>
      </c>
      <c r="H1661" t="s">
        <v>85</v>
      </c>
      <c r="I1661" s="1">
        <v>212.27272199999999</v>
      </c>
      <c r="J1661" s="1">
        <v>12</v>
      </c>
      <c r="K1661">
        <v>1658</v>
      </c>
      <c r="L1661" t="s">
        <v>25</v>
      </c>
      <c r="M1661" s="2">
        <f>+Table3[[#This Row],[CHW]]/Table3[[#This Row],[Count of Airbill Number]]</f>
        <v>17.689393499999998</v>
      </c>
    </row>
    <row r="1662" spans="2:13">
      <c r="B1662" t="s">
        <v>35</v>
      </c>
      <c r="C1662" t="s">
        <v>21</v>
      </c>
      <c r="D1662" t="s">
        <v>22</v>
      </c>
      <c r="E1662" t="s">
        <v>776</v>
      </c>
      <c r="F1662" t="s">
        <v>776</v>
      </c>
      <c r="G1662" t="s">
        <v>39</v>
      </c>
      <c r="H1662" t="s">
        <v>40</v>
      </c>
      <c r="I1662" s="1">
        <v>210.45453900000001</v>
      </c>
      <c r="J1662" s="1">
        <v>15</v>
      </c>
      <c r="K1662">
        <v>1659</v>
      </c>
      <c r="L1662" t="s">
        <v>25</v>
      </c>
      <c r="M1662" s="2">
        <f>+Table3[[#This Row],[CHW]]/Table3[[#This Row],[Count of Airbill Number]]</f>
        <v>14.030302600000001</v>
      </c>
    </row>
    <row r="1663" spans="2:13">
      <c r="B1663" t="s">
        <v>35</v>
      </c>
      <c r="C1663" t="s">
        <v>21</v>
      </c>
      <c r="D1663" t="s">
        <v>22</v>
      </c>
      <c r="E1663" t="s">
        <v>776</v>
      </c>
      <c r="F1663" t="s">
        <v>776</v>
      </c>
      <c r="G1663" t="s">
        <v>48</v>
      </c>
      <c r="H1663" t="s">
        <v>74</v>
      </c>
      <c r="I1663" s="1">
        <v>210.45453900000001</v>
      </c>
      <c r="J1663" s="1">
        <v>19</v>
      </c>
      <c r="K1663">
        <v>1660</v>
      </c>
      <c r="L1663" t="s">
        <v>25</v>
      </c>
      <c r="M1663" s="2">
        <f>+Table3[[#This Row],[CHW]]/Table3[[#This Row],[Count of Airbill Number]]</f>
        <v>11.076554684210526</v>
      </c>
    </row>
    <row r="1664" spans="2:13">
      <c r="B1664" t="s">
        <v>28</v>
      </c>
      <c r="C1664" t="s">
        <v>21</v>
      </c>
      <c r="D1664" t="s">
        <v>22</v>
      </c>
      <c r="E1664" t="s">
        <v>776</v>
      </c>
      <c r="F1664" t="s">
        <v>776</v>
      </c>
      <c r="G1664" t="s">
        <v>144</v>
      </c>
      <c r="H1664" t="s">
        <v>70</v>
      </c>
      <c r="I1664" s="1">
        <v>210.454531</v>
      </c>
      <c r="J1664" s="1">
        <v>23</v>
      </c>
      <c r="K1664">
        <v>1661</v>
      </c>
      <c r="L1664" t="s">
        <v>25</v>
      </c>
      <c r="M1664" s="2">
        <f>+Table3[[#This Row],[CHW]]/Table3[[#This Row],[Count of Airbill Number]]</f>
        <v>9.1501970000000004</v>
      </c>
    </row>
    <row r="1665" spans="2:13">
      <c r="B1665" t="s">
        <v>28</v>
      </c>
      <c r="C1665" t="s">
        <v>21</v>
      </c>
      <c r="D1665" t="s">
        <v>22</v>
      </c>
      <c r="E1665" t="s">
        <v>776</v>
      </c>
      <c r="F1665" t="s">
        <v>776</v>
      </c>
      <c r="G1665" t="s">
        <v>75</v>
      </c>
      <c r="H1665" t="s">
        <v>32</v>
      </c>
      <c r="I1665" s="1">
        <v>210.41817599999996</v>
      </c>
      <c r="J1665" s="1">
        <v>16</v>
      </c>
      <c r="K1665">
        <v>1662</v>
      </c>
      <c r="L1665" t="s">
        <v>25</v>
      </c>
      <c r="M1665" s="2">
        <f>+Table3[[#This Row],[CHW]]/Table3[[#This Row],[Count of Airbill Number]]</f>
        <v>13.151135999999997</v>
      </c>
    </row>
    <row r="1666" spans="2:13">
      <c r="B1666" t="s">
        <v>28</v>
      </c>
      <c r="C1666" t="s">
        <v>21</v>
      </c>
      <c r="D1666" t="s">
        <v>22</v>
      </c>
      <c r="E1666" t="s">
        <v>778</v>
      </c>
      <c r="F1666" t="s">
        <v>778</v>
      </c>
      <c r="G1666" t="s">
        <v>90</v>
      </c>
      <c r="H1666" t="s">
        <v>150</v>
      </c>
      <c r="I1666" s="1">
        <v>210</v>
      </c>
      <c r="J1666" s="1">
        <v>1</v>
      </c>
      <c r="K1666">
        <v>1663</v>
      </c>
      <c r="L1666" t="s">
        <v>25</v>
      </c>
      <c r="M1666" s="2">
        <f>+Table3[[#This Row],[CHW]]/Table3[[#This Row],[Count of Airbill Number]]</f>
        <v>210</v>
      </c>
    </row>
    <row r="1667" spans="2:13">
      <c r="B1667" t="s">
        <v>35</v>
      </c>
      <c r="C1667" t="s">
        <v>21</v>
      </c>
      <c r="D1667" t="s">
        <v>22</v>
      </c>
      <c r="E1667" t="s">
        <v>776</v>
      </c>
      <c r="F1667" t="s">
        <v>776</v>
      </c>
      <c r="G1667" t="s">
        <v>45</v>
      </c>
      <c r="H1667" t="s">
        <v>133</v>
      </c>
      <c r="I1667" s="1">
        <v>209.99999099999999</v>
      </c>
      <c r="J1667" s="1">
        <v>19</v>
      </c>
      <c r="K1667">
        <v>1664</v>
      </c>
      <c r="L1667" t="s">
        <v>25</v>
      </c>
      <c r="M1667" s="2">
        <f>+Table3[[#This Row],[CHW]]/Table3[[#This Row],[Count of Airbill Number]]</f>
        <v>11.052631105263158</v>
      </c>
    </row>
    <row r="1668" spans="2:13">
      <c r="B1668" t="s">
        <v>20</v>
      </c>
      <c r="C1668" t="s">
        <v>21</v>
      </c>
      <c r="D1668" t="s">
        <v>22</v>
      </c>
      <c r="E1668" t="s">
        <v>776</v>
      </c>
      <c r="F1668" t="s">
        <v>776</v>
      </c>
      <c r="G1668" t="s">
        <v>182</v>
      </c>
      <c r="H1668" t="s">
        <v>71</v>
      </c>
      <c r="I1668" s="1">
        <v>209.99998699999992</v>
      </c>
      <c r="J1668" s="1">
        <v>25</v>
      </c>
      <c r="K1668">
        <v>1665</v>
      </c>
      <c r="L1668" t="s">
        <v>25</v>
      </c>
      <c r="M1668" s="2">
        <f>+Table3[[#This Row],[CHW]]/Table3[[#This Row],[Count of Airbill Number]]</f>
        <v>8.3999994799999964</v>
      </c>
    </row>
    <row r="1669" spans="2:13">
      <c r="B1669" t="s">
        <v>35</v>
      </c>
      <c r="C1669" t="s">
        <v>21</v>
      </c>
      <c r="D1669" t="s">
        <v>22</v>
      </c>
      <c r="E1669" t="s">
        <v>776</v>
      </c>
      <c r="F1669" t="s">
        <v>776</v>
      </c>
      <c r="G1669" t="s">
        <v>39</v>
      </c>
      <c r="H1669" t="s">
        <v>100</v>
      </c>
      <c r="I1669" s="1">
        <v>209.99995499999997</v>
      </c>
      <c r="J1669" s="1">
        <v>90</v>
      </c>
      <c r="K1669">
        <v>1666</v>
      </c>
      <c r="L1669" t="s">
        <v>25</v>
      </c>
      <c r="M1669" s="2">
        <f>+Table3[[#This Row],[CHW]]/Table3[[#This Row],[Count of Airbill Number]]</f>
        <v>2.333332833333333</v>
      </c>
    </row>
    <row r="1670" spans="2:13">
      <c r="B1670" t="s">
        <v>28</v>
      </c>
      <c r="C1670" t="s">
        <v>21</v>
      </c>
      <c r="D1670" t="s">
        <v>22</v>
      </c>
      <c r="E1670" t="s">
        <v>776</v>
      </c>
      <c r="F1670" t="s">
        <v>777</v>
      </c>
      <c r="G1670" t="s">
        <v>37</v>
      </c>
      <c r="H1670" t="s">
        <v>121</v>
      </c>
      <c r="I1670" s="1">
        <v>209.98181500000001</v>
      </c>
      <c r="J1670" s="1">
        <v>10</v>
      </c>
      <c r="K1670">
        <v>1667</v>
      </c>
      <c r="L1670" t="s">
        <v>25</v>
      </c>
      <c r="M1670" s="2">
        <f>+Table3[[#This Row],[CHW]]/Table3[[#This Row],[Count of Airbill Number]]</f>
        <v>20.998181500000001</v>
      </c>
    </row>
    <row r="1671" spans="2:13">
      <c r="B1671" t="s">
        <v>28</v>
      </c>
      <c r="C1671" t="s">
        <v>21</v>
      </c>
      <c r="D1671" t="s">
        <v>22</v>
      </c>
      <c r="E1671" t="s">
        <v>776</v>
      </c>
      <c r="F1671" t="s">
        <v>776</v>
      </c>
      <c r="G1671" t="s">
        <v>93</v>
      </c>
      <c r="H1671" t="s">
        <v>37</v>
      </c>
      <c r="I1671" s="1">
        <v>209.69090799999998</v>
      </c>
      <c r="J1671" s="1">
        <v>3</v>
      </c>
      <c r="K1671">
        <v>1668</v>
      </c>
      <c r="L1671" t="s">
        <v>25</v>
      </c>
      <c r="M1671" s="2">
        <f>+Table3[[#This Row],[CHW]]/Table3[[#This Row],[Count of Airbill Number]]</f>
        <v>69.896969333333331</v>
      </c>
    </row>
    <row r="1672" spans="2:13">
      <c r="B1672" t="s">
        <v>35</v>
      </c>
      <c r="C1672" t="s">
        <v>21</v>
      </c>
      <c r="D1672" t="s">
        <v>22</v>
      </c>
      <c r="E1672" t="s">
        <v>776</v>
      </c>
      <c r="F1672" t="s">
        <v>776</v>
      </c>
      <c r="G1672" t="s">
        <v>39</v>
      </c>
      <c r="H1672" t="s">
        <v>47</v>
      </c>
      <c r="I1672" s="1">
        <v>209.09090900000001</v>
      </c>
      <c r="J1672" s="1">
        <v>1</v>
      </c>
      <c r="K1672">
        <v>1669</v>
      </c>
      <c r="L1672" t="s">
        <v>25</v>
      </c>
      <c r="M1672" s="2">
        <f>+Table3[[#This Row],[CHW]]/Table3[[#This Row],[Count of Airbill Number]]</f>
        <v>209.09090900000001</v>
      </c>
    </row>
    <row r="1673" spans="2:13">
      <c r="B1673" t="s">
        <v>20</v>
      </c>
      <c r="C1673" t="s">
        <v>21</v>
      </c>
      <c r="D1673" t="s">
        <v>22</v>
      </c>
      <c r="E1673" t="s">
        <v>776</v>
      </c>
      <c r="F1673" t="s">
        <v>776</v>
      </c>
      <c r="G1673" t="s">
        <v>63</v>
      </c>
      <c r="H1673" t="s">
        <v>100</v>
      </c>
      <c r="I1673" s="1">
        <v>209.09090100000003</v>
      </c>
      <c r="J1673" s="1">
        <v>14</v>
      </c>
      <c r="K1673">
        <v>1670</v>
      </c>
      <c r="L1673" t="s">
        <v>25</v>
      </c>
      <c r="M1673" s="2">
        <f>+Table3[[#This Row],[CHW]]/Table3[[#This Row],[Count of Airbill Number]]</f>
        <v>14.93506435714286</v>
      </c>
    </row>
    <row r="1674" spans="2:13">
      <c r="B1674" t="s">
        <v>20</v>
      </c>
      <c r="C1674" t="s">
        <v>21</v>
      </c>
      <c r="D1674" t="s">
        <v>22</v>
      </c>
      <c r="E1674" t="s">
        <v>776</v>
      </c>
      <c r="F1674" t="s">
        <v>776</v>
      </c>
      <c r="G1674" t="s">
        <v>45</v>
      </c>
      <c r="H1674" t="s">
        <v>95</v>
      </c>
      <c r="I1674" s="1">
        <v>208.63635800000003</v>
      </c>
      <c r="J1674" s="1">
        <v>10</v>
      </c>
      <c r="K1674">
        <v>1671</v>
      </c>
      <c r="L1674" t="s">
        <v>25</v>
      </c>
      <c r="M1674" s="2">
        <f>+Table3[[#This Row],[CHW]]/Table3[[#This Row],[Count of Airbill Number]]</f>
        <v>20.863635800000004</v>
      </c>
    </row>
    <row r="1675" spans="2:13">
      <c r="B1675" t="s">
        <v>28</v>
      </c>
      <c r="C1675" t="s">
        <v>21</v>
      </c>
      <c r="D1675" t="s">
        <v>22</v>
      </c>
      <c r="E1675" t="s">
        <v>776</v>
      </c>
      <c r="F1675" t="s">
        <v>778</v>
      </c>
      <c r="G1675" t="s">
        <v>57</v>
      </c>
      <c r="H1675" t="s">
        <v>109</v>
      </c>
      <c r="I1675" s="1">
        <v>208.44545199999999</v>
      </c>
      <c r="J1675" s="1">
        <v>11</v>
      </c>
      <c r="K1675">
        <v>1672</v>
      </c>
      <c r="L1675" t="s">
        <v>25</v>
      </c>
      <c r="M1675" s="2">
        <f>+Table3[[#This Row],[CHW]]/Table3[[#This Row],[Count of Airbill Number]]</f>
        <v>18.949586545454544</v>
      </c>
    </row>
    <row r="1676" spans="2:13">
      <c r="B1676" t="s">
        <v>30</v>
      </c>
      <c r="C1676" t="s">
        <v>21</v>
      </c>
      <c r="D1676" t="s">
        <v>22</v>
      </c>
      <c r="E1676" t="s">
        <v>776</v>
      </c>
      <c r="F1676" t="s">
        <v>776</v>
      </c>
      <c r="G1676" t="s">
        <v>45</v>
      </c>
      <c r="H1676" t="s">
        <v>32</v>
      </c>
      <c r="I1676" s="1">
        <v>208.23636099999996</v>
      </c>
      <c r="J1676" s="1">
        <v>19</v>
      </c>
      <c r="K1676">
        <v>1673</v>
      </c>
      <c r="L1676" t="s">
        <v>25</v>
      </c>
      <c r="M1676" s="2">
        <f>+Table3[[#This Row],[CHW]]/Table3[[#This Row],[Count of Airbill Number]]</f>
        <v>10.959808473684209</v>
      </c>
    </row>
    <row r="1677" spans="2:13">
      <c r="B1677" t="s">
        <v>35</v>
      </c>
      <c r="C1677" t="s">
        <v>21</v>
      </c>
      <c r="D1677" t="s">
        <v>22</v>
      </c>
      <c r="E1677" t="s">
        <v>776</v>
      </c>
      <c r="F1677" t="s">
        <v>776</v>
      </c>
      <c r="G1677" t="s">
        <v>71</v>
      </c>
      <c r="H1677" t="s">
        <v>182</v>
      </c>
      <c r="I1677" s="1">
        <v>208.18181399999997</v>
      </c>
      <c r="J1677" s="1">
        <v>7</v>
      </c>
      <c r="K1677">
        <v>1674</v>
      </c>
      <c r="L1677" t="s">
        <v>25</v>
      </c>
      <c r="M1677" s="2">
        <f>+Table3[[#This Row],[CHW]]/Table3[[#This Row],[Count of Airbill Number]]</f>
        <v>29.740259142857138</v>
      </c>
    </row>
    <row r="1678" spans="2:13">
      <c r="B1678" t="s">
        <v>20</v>
      </c>
      <c r="C1678" t="s">
        <v>21</v>
      </c>
      <c r="D1678" t="s">
        <v>22</v>
      </c>
      <c r="E1678" t="s">
        <v>776</v>
      </c>
      <c r="F1678" t="s">
        <v>776</v>
      </c>
      <c r="G1678" t="s">
        <v>57</v>
      </c>
      <c r="H1678" t="s">
        <v>24</v>
      </c>
      <c r="I1678" s="1">
        <v>208.18176300000002</v>
      </c>
      <c r="J1678" s="1">
        <v>82</v>
      </c>
      <c r="K1678">
        <v>1675</v>
      </c>
      <c r="L1678" t="s">
        <v>25</v>
      </c>
      <c r="M1678" s="2">
        <f>+Table3[[#This Row],[CHW]]/Table3[[#This Row],[Count of Airbill Number]]</f>
        <v>2.5388019878048782</v>
      </c>
    </row>
    <row r="1679" spans="2:13">
      <c r="B1679" t="s">
        <v>28</v>
      </c>
      <c r="C1679" t="s">
        <v>21</v>
      </c>
      <c r="D1679" t="s">
        <v>22</v>
      </c>
      <c r="E1679" t="s">
        <v>778</v>
      </c>
      <c r="F1679" t="s">
        <v>776</v>
      </c>
      <c r="G1679" t="s">
        <v>113</v>
      </c>
      <c r="H1679" t="s">
        <v>71</v>
      </c>
      <c r="I1679" s="1">
        <v>208</v>
      </c>
      <c r="J1679" s="1">
        <v>1</v>
      </c>
      <c r="K1679">
        <v>1676</v>
      </c>
      <c r="L1679" t="s">
        <v>25</v>
      </c>
      <c r="M1679" s="2">
        <f>+Table3[[#This Row],[CHW]]/Table3[[#This Row],[Count of Airbill Number]]</f>
        <v>208</v>
      </c>
    </row>
    <row r="1680" spans="2:13">
      <c r="B1680" t="s">
        <v>35</v>
      </c>
      <c r="C1680" t="s">
        <v>21</v>
      </c>
      <c r="D1680" t="s">
        <v>36</v>
      </c>
      <c r="E1680" t="s">
        <v>778</v>
      </c>
      <c r="F1680" t="s">
        <v>778</v>
      </c>
      <c r="G1680" t="s">
        <v>113</v>
      </c>
      <c r="H1680" t="s">
        <v>210</v>
      </c>
      <c r="I1680" s="1">
        <v>207.8</v>
      </c>
      <c r="J1680" s="1">
        <v>2</v>
      </c>
      <c r="K1680">
        <v>1677</v>
      </c>
      <c r="L1680" t="s">
        <v>25</v>
      </c>
      <c r="M1680" s="2">
        <f>+Table3[[#This Row],[CHW]]/Table3[[#This Row],[Count of Airbill Number]]</f>
        <v>103.9</v>
      </c>
    </row>
    <row r="1681" spans="2:13">
      <c r="B1681" t="s">
        <v>35</v>
      </c>
      <c r="C1681" t="s">
        <v>21</v>
      </c>
      <c r="D1681" t="s">
        <v>22</v>
      </c>
      <c r="E1681" t="s">
        <v>776</v>
      </c>
      <c r="F1681" t="s">
        <v>776</v>
      </c>
      <c r="G1681" t="s">
        <v>76</v>
      </c>
      <c r="H1681" t="s">
        <v>137</v>
      </c>
      <c r="I1681" s="1">
        <v>207.727261</v>
      </c>
      <c r="J1681" s="1">
        <v>22</v>
      </c>
      <c r="K1681">
        <v>1678</v>
      </c>
      <c r="L1681" t="s">
        <v>25</v>
      </c>
      <c r="M1681" s="2">
        <f>+Table3[[#This Row],[CHW]]/Table3[[#This Row],[Count of Airbill Number]]</f>
        <v>9.4421482272727264</v>
      </c>
    </row>
    <row r="1682" spans="2:13">
      <c r="B1682" t="s">
        <v>30</v>
      </c>
      <c r="C1682" t="s">
        <v>21</v>
      </c>
      <c r="D1682" t="s">
        <v>22</v>
      </c>
      <c r="E1682" t="s">
        <v>776</v>
      </c>
      <c r="F1682" t="s">
        <v>776</v>
      </c>
      <c r="G1682" t="s">
        <v>37</v>
      </c>
      <c r="H1682" t="s">
        <v>53</v>
      </c>
      <c r="I1682" s="1">
        <v>206.81817699999993</v>
      </c>
      <c r="J1682" s="1">
        <v>8</v>
      </c>
      <c r="K1682">
        <v>1679</v>
      </c>
      <c r="L1682" t="s">
        <v>25</v>
      </c>
      <c r="M1682" s="2">
        <f>+Table3[[#This Row],[CHW]]/Table3[[#This Row],[Count of Airbill Number]]</f>
        <v>25.852272124999992</v>
      </c>
    </row>
    <row r="1683" spans="2:13">
      <c r="B1683" t="s">
        <v>28</v>
      </c>
      <c r="C1683" t="s">
        <v>21</v>
      </c>
      <c r="D1683" t="s">
        <v>36</v>
      </c>
      <c r="E1683" t="s">
        <v>778</v>
      </c>
      <c r="F1683" t="s">
        <v>778</v>
      </c>
      <c r="G1683" t="s">
        <v>161</v>
      </c>
      <c r="H1683" t="s">
        <v>124</v>
      </c>
      <c r="I1683" s="1">
        <v>206.67272600000001</v>
      </c>
      <c r="J1683" s="1">
        <v>3</v>
      </c>
      <c r="K1683">
        <v>1680</v>
      </c>
      <c r="L1683" t="s">
        <v>25</v>
      </c>
      <c r="M1683" s="2">
        <f>+Table3[[#This Row],[CHW]]/Table3[[#This Row],[Count of Airbill Number]]</f>
        <v>68.890908666666675</v>
      </c>
    </row>
    <row r="1684" spans="2:13">
      <c r="B1684" t="s">
        <v>28</v>
      </c>
      <c r="C1684" t="s">
        <v>21</v>
      </c>
      <c r="D1684" t="s">
        <v>22</v>
      </c>
      <c r="E1684" t="s">
        <v>776</v>
      </c>
      <c r="F1684" t="s">
        <v>776</v>
      </c>
      <c r="G1684" t="s">
        <v>48</v>
      </c>
      <c r="H1684" t="s">
        <v>107</v>
      </c>
      <c r="I1684" s="1">
        <v>206.36363200000002</v>
      </c>
      <c r="J1684" s="1">
        <v>10</v>
      </c>
      <c r="K1684">
        <v>1681</v>
      </c>
      <c r="L1684" t="s">
        <v>25</v>
      </c>
      <c r="M1684" s="2">
        <f>+Table3[[#This Row],[CHW]]/Table3[[#This Row],[Count of Airbill Number]]</f>
        <v>20.636363200000002</v>
      </c>
    </row>
    <row r="1685" spans="2:13">
      <c r="B1685" t="s">
        <v>20</v>
      </c>
      <c r="C1685" t="s">
        <v>21</v>
      </c>
      <c r="D1685" t="s">
        <v>22</v>
      </c>
      <c r="E1685" t="s">
        <v>776</v>
      </c>
      <c r="F1685" t="s">
        <v>776</v>
      </c>
      <c r="G1685" t="s">
        <v>45</v>
      </c>
      <c r="H1685" t="s">
        <v>71</v>
      </c>
      <c r="I1685" s="1">
        <v>206.36362899999995</v>
      </c>
      <c r="J1685" s="1">
        <v>17</v>
      </c>
      <c r="K1685">
        <v>1682</v>
      </c>
      <c r="L1685" t="s">
        <v>25</v>
      </c>
      <c r="M1685" s="2">
        <f>+Table3[[#This Row],[CHW]]/Table3[[#This Row],[Count of Airbill Number]]</f>
        <v>12.139036999999997</v>
      </c>
    </row>
    <row r="1686" spans="2:13">
      <c r="B1686" t="s">
        <v>20</v>
      </c>
      <c r="C1686" t="s">
        <v>21</v>
      </c>
      <c r="D1686" t="s">
        <v>22</v>
      </c>
      <c r="E1686" t="s">
        <v>776</v>
      </c>
      <c r="F1686" t="s">
        <v>776</v>
      </c>
      <c r="G1686" t="s">
        <v>54</v>
      </c>
      <c r="H1686" t="s">
        <v>117</v>
      </c>
      <c r="I1686" s="1">
        <v>205.90908999999999</v>
      </c>
      <c r="J1686" s="1">
        <v>2</v>
      </c>
      <c r="K1686">
        <v>1683</v>
      </c>
      <c r="L1686" t="s">
        <v>25</v>
      </c>
      <c r="M1686" s="2">
        <f>+Table3[[#This Row],[CHW]]/Table3[[#This Row],[Count of Airbill Number]]</f>
        <v>102.954545</v>
      </c>
    </row>
    <row r="1687" spans="2:13">
      <c r="B1687" t="s">
        <v>243</v>
      </c>
      <c r="C1687" t="s">
        <v>21</v>
      </c>
      <c r="D1687" t="s">
        <v>22</v>
      </c>
      <c r="E1687" t="s">
        <v>776</v>
      </c>
      <c r="F1687" t="s">
        <v>776</v>
      </c>
      <c r="G1687" t="s">
        <v>76</v>
      </c>
      <c r="H1687" t="s">
        <v>74</v>
      </c>
      <c r="I1687" s="1">
        <v>205.90908999999999</v>
      </c>
      <c r="J1687" s="1">
        <v>3</v>
      </c>
      <c r="K1687">
        <v>1684</v>
      </c>
      <c r="L1687" t="s">
        <v>25</v>
      </c>
      <c r="M1687" s="2">
        <f>+Table3[[#This Row],[CHW]]/Table3[[#This Row],[Count of Airbill Number]]</f>
        <v>68.636363333333335</v>
      </c>
    </row>
    <row r="1688" spans="2:13">
      <c r="B1688" t="s">
        <v>28</v>
      </c>
      <c r="C1688" t="s">
        <v>21</v>
      </c>
      <c r="D1688" t="s">
        <v>22</v>
      </c>
      <c r="E1688" t="s">
        <v>776</v>
      </c>
      <c r="F1688" t="s">
        <v>776</v>
      </c>
      <c r="G1688" t="s">
        <v>24</v>
      </c>
      <c r="H1688" t="s">
        <v>23</v>
      </c>
      <c r="I1688" s="1">
        <v>205.84544799999998</v>
      </c>
      <c r="J1688" s="1">
        <v>14</v>
      </c>
      <c r="K1688">
        <v>1685</v>
      </c>
      <c r="L1688" t="s">
        <v>25</v>
      </c>
      <c r="M1688" s="2">
        <f>+Table3[[#This Row],[CHW]]/Table3[[#This Row],[Count of Airbill Number]]</f>
        <v>14.703246285714284</v>
      </c>
    </row>
    <row r="1689" spans="2:13">
      <c r="B1689" t="s">
        <v>35</v>
      </c>
      <c r="C1689" t="s">
        <v>21</v>
      </c>
      <c r="D1689" t="s">
        <v>22</v>
      </c>
      <c r="E1689" t="s">
        <v>776</v>
      </c>
      <c r="F1689" t="s">
        <v>776</v>
      </c>
      <c r="G1689" t="s">
        <v>23</v>
      </c>
      <c r="H1689" t="s">
        <v>137</v>
      </c>
      <c r="I1689" s="1">
        <v>205.45454300000003</v>
      </c>
      <c r="J1689" s="1">
        <v>8</v>
      </c>
      <c r="K1689">
        <v>1686</v>
      </c>
      <c r="L1689" t="s">
        <v>25</v>
      </c>
      <c r="M1689" s="2">
        <f>+Table3[[#This Row],[CHW]]/Table3[[#This Row],[Count of Airbill Number]]</f>
        <v>25.681817875000004</v>
      </c>
    </row>
    <row r="1690" spans="2:13">
      <c r="B1690" t="s">
        <v>20</v>
      </c>
      <c r="C1690" t="s">
        <v>21</v>
      </c>
      <c r="D1690" t="s">
        <v>36</v>
      </c>
      <c r="E1690" t="s">
        <v>777</v>
      </c>
      <c r="F1690" t="s">
        <v>777</v>
      </c>
      <c r="G1690" t="s">
        <v>26</v>
      </c>
      <c r="H1690" t="s">
        <v>227</v>
      </c>
      <c r="I1690" s="1">
        <v>205</v>
      </c>
      <c r="J1690" s="1">
        <v>1</v>
      </c>
      <c r="K1690">
        <v>1687</v>
      </c>
      <c r="L1690" t="s">
        <v>25</v>
      </c>
      <c r="M1690" s="2">
        <f>+Table3[[#This Row],[CHW]]/Table3[[#This Row],[Count of Airbill Number]]</f>
        <v>205</v>
      </c>
    </row>
    <row r="1691" spans="2:13">
      <c r="B1691" t="s">
        <v>28</v>
      </c>
      <c r="C1691" t="s">
        <v>21</v>
      </c>
      <c r="D1691" t="s">
        <v>22</v>
      </c>
      <c r="E1691" t="s">
        <v>776</v>
      </c>
      <c r="F1691" t="s">
        <v>776</v>
      </c>
      <c r="G1691" t="s">
        <v>66</v>
      </c>
      <c r="H1691" t="s">
        <v>165</v>
      </c>
      <c r="I1691" s="1">
        <v>204.727272</v>
      </c>
      <c r="J1691" s="1">
        <v>2</v>
      </c>
      <c r="K1691">
        <v>1688</v>
      </c>
      <c r="L1691" t="s">
        <v>25</v>
      </c>
      <c r="M1691" s="2">
        <f>+Table3[[#This Row],[CHW]]/Table3[[#This Row],[Count of Airbill Number]]</f>
        <v>102.363636</v>
      </c>
    </row>
    <row r="1692" spans="2:13">
      <c r="B1692" t="s">
        <v>20</v>
      </c>
      <c r="C1692" t="s">
        <v>21</v>
      </c>
      <c r="D1692" t="s">
        <v>22</v>
      </c>
      <c r="E1692" t="s">
        <v>776</v>
      </c>
      <c r="F1692" t="s">
        <v>776</v>
      </c>
      <c r="G1692" t="s">
        <v>47</v>
      </c>
      <c r="H1692" t="s">
        <v>144</v>
      </c>
      <c r="I1692" s="1">
        <v>204.54545400000001</v>
      </c>
      <c r="J1692" s="1">
        <v>1</v>
      </c>
      <c r="K1692">
        <v>1689</v>
      </c>
      <c r="L1692" t="s">
        <v>25</v>
      </c>
      <c r="M1692" s="2">
        <f>+Table3[[#This Row],[CHW]]/Table3[[#This Row],[Count of Airbill Number]]</f>
        <v>204.54545400000001</v>
      </c>
    </row>
    <row r="1693" spans="2:13">
      <c r="B1693" t="s">
        <v>20</v>
      </c>
      <c r="C1693" t="s">
        <v>21</v>
      </c>
      <c r="D1693" t="s">
        <v>22</v>
      </c>
      <c r="E1693" t="s">
        <v>776</v>
      </c>
      <c r="F1693" t="s">
        <v>776</v>
      </c>
      <c r="G1693" t="s">
        <v>61</v>
      </c>
      <c r="H1693" t="s">
        <v>24</v>
      </c>
      <c r="I1693" s="1">
        <v>204.54540300000008</v>
      </c>
      <c r="J1693" s="1">
        <v>71</v>
      </c>
      <c r="K1693">
        <v>1690</v>
      </c>
      <c r="L1693" t="s">
        <v>25</v>
      </c>
      <c r="M1693" s="2">
        <f>+Table3[[#This Row],[CHW]]/Table3[[#This Row],[Count of Airbill Number]]</f>
        <v>2.8809211690140857</v>
      </c>
    </row>
    <row r="1694" spans="2:13">
      <c r="B1694" t="s">
        <v>35</v>
      </c>
      <c r="C1694" t="s">
        <v>21</v>
      </c>
      <c r="D1694" t="s">
        <v>22</v>
      </c>
      <c r="E1694" t="s">
        <v>776</v>
      </c>
      <c r="F1694" t="s">
        <v>776</v>
      </c>
      <c r="G1694" t="s">
        <v>40</v>
      </c>
      <c r="H1694" t="s">
        <v>32</v>
      </c>
      <c r="I1694" s="1">
        <v>204.28179199999994</v>
      </c>
      <c r="J1694" s="1">
        <v>54</v>
      </c>
      <c r="K1694">
        <v>1691</v>
      </c>
      <c r="L1694" t="s">
        <v>25</v>
      </c>
      <c r="M1694" s="2">
        <f>+Table3[[#This Row],[CHW]]/Table3[[#This Row],[Count of Airbill Number]]</f>
        <v>3.7829961481481469</v>
      </c>
    </row>
    <row r="1695" spans="2:13">
      <c r="B1695" t="s">
        <v>28</v>
      </c>
      <c r="C1695" t="s">
        <v>21</v>
      </c>
      <c r="D1695" t="s">
        <v>36</v>
      </c>
      <c r="E1695" t="s">
        <v>778</v>
      </c>
      <c r="F1695" t="s">
        <v>777</v>
      </c>
      <c r="G1695" t="s">
        <v>81</v>
      </c>
      <c r="H1695" t="s">
        <v>26</v>
      </c>
      <c r="I1695" s="1">
        <v>204.26363499999999</v>
      </c>
      <c r="J1695" s="1">
        <v>5</v>
      </c>
      <c r="K1695">
        <v>1692</v>
      </c>
      <c r="L1695" t="s">
        <v>25</v>
      </c>
      <c r="M1695" s="2">
        <f>+Table3[[#This Row],[CHW]]/Table3[[#This Row],[Count of Airbill Number]]</f>
        <v>40.852727000000002</v>
      </c>
    </row>
    <row r="1696" spans="2:13">
      <c r="B1696" t="s">
        <v>20</v>
      </c>
      <c r="C1696" t="s">
        <v>21</v>
      </c>
      <c r="D1696" t="s">
        <v>22</v>
      </c>
      <c r="E1696" t="s">
        <v>776</v>
      </c>
      <c r="F1696" t="s">
        <v>776</v>
      </c>
      <c r="G1696" t="s">
        <v>37</v>
      </c>
      <c r="H1696" t="s">
        <v>123</v>
      </c>
      <c r="I1696" s="1">
        <v>204.09090500000002</v>
      </c>
      <c r="J1696" s="1">
        <v>10</v>
      </c>
      <c r="K1696">
        <v>1693</v>
      </c>
      <c r="L1696" t="s">
        <v>25</v>
      </c>
      <c r="M1696" s="2">
        <f>+Table3[[#This Row],[CHW]]/Table3[[#This Row],[Count of Airbill Number]]</f>
        <v>20.409090500000001</v>
      </c>
    </row>
    <row r="1697" spans="2:13">
      <c r="B1697" t="s">
        <v>20</v>
      </c>
      <c r="C1697" t="s">
        <v>21</v>
      </c>
      <c r="D1697" t="s">
        <v>22</v>
      </c>
      <c r="E1697" t="s">
        <v>776</v>
      </c>
      <c r="F1697" t="s">
        <v>776</v>
      </c>
      <c r="G1697" t="s">
        <v>45</v>
      </c>
      <c r="H1697" t="s">
        <v>93</v>
      </c>
      <c r="I1697" s="1">
        <v>204.09089799999998</v>
      </c>
      <c r="J1697" s="1">
        <v>24</v>
      </c>
      <c r="K1697">
        <v>1694</v>
      </c>
      <c r="L1697" t="s">
        <v>25</v>
      </c>
      <c r="M1697" s="2">
        <f>+Table3[[#This Row],[CHW]]/Table3[[#This Row],[Count of Airbill Number]]</f>
        <v>8.5037874166666665</v>
      </c>
    </row>
    <row r="1698" spans="2:13">
      <c r="B1698" t="s">
        <v>20</v>
      </c>
      <c r="C1698" t="s">
        <v>21</v>
      </c>
      <c r="D1698" t="s">
        <v>22</v>
      </c>
      <c r="E1698" t="s">
        <v>777</v>
      </c>
      <c r="F1698" t="s">
        <v>778</v>
      </c>
      <c r="G1698" t="s">
        <v>110</v>
      </c>
      <c r="H1698" t="s">
        <v>51</v>
      </c>
      <c r="I1698" s="1">
        <v>203.89999999999998</v>
      </c>
      <c r="J1698" s="1">
        <v>6</v>
      </c>
      <c r="K1698">
        <v>1695</v>
      </c>
      <c r="L1698" t="s">
        <v>25</v>
      </c>
      <c r="M1698" s="2">
        <f>+Table3[[#This Row],[CHW]]/Table3[[#This Row],[Count of Airbill Number]]</f>
        <v>33.983333333333327</v>
      </c>
    </row>
    <row r="1699" spans="2:13">
      <c r="B1699" t="s">
        <v>35</v>
      </c>
      <c r="C1699" t="s">
        <v>21</v>
      </c>
      <c r="D1699" t="s">
        <v>36</v>
      </c>
      <c r="E1699" t="s">
        <v>776</v>
      </c>
      <c r="F1699" t="s">
        <v>776</v>
      </c>
      <c r="G1699" t="s">
        <v>57</v>
      </c>
      <c r="H1699" t="s">
        <v>107</v>
      </c>
      <c r="I1699" s="1">
        <v>203.63636299999999</v>
      </c>
      <c r="J1699" s="1">
        <v>1</v>
      </c>
      <c r="K1699">
        <v>1696</v>
      </c>
      <c r="L1699" t="s">
        <v>25</v>
      </c>
      <c r="M1699" s="2">
        <f>+Table3[[#This Row],[CHW]]/Table3[[#This Row],[Count of Airbill Number]]</f>
        <v>203.63636299999999</v>
      </c>
    </row>
    <row r="1700" spans="2:13">
      <c r="B1700" t="s">
        <v>35</v>
      </c>
      <c r="C1700" t="s">
        <v>21</v>
      </c>
      <c r="D1700" t="s">
        <v>22</v>
      </c>
      <c r="E1700" t="s">
        <v>776</v>
      </c>
      <c r="F1700" t="s">
        <v>776</v>
      </c>
      <c r="G1700" t="s">
        <v>45</v>
      </c>
      <c r="H1700" t="s">
        <v>117</v>
      </c>
      <c r="I1700" s="1">
        <v>203.63634999999996</v>
      </c>
      <c r="J1700" s="1">
        <v>28</v>
      </c>
      <c r="K1700">
        <v>1697</v>
      </c>
      <c r="L1700" t="s">
        <v>25</v>
      </c>
      <c r="M1700" s="2">
        <f>+Table3[[#This Row],[CHW]]/Table3[[#This Row],[Count of Airbill Number]]</f>
        <v>7.2727267857142843</v>
      </c>
    </row>
    <row r="1701" spans="2:13">
      <c r="B1701" t="s">
        <v>20</v>
      </c>
      <c r="C1701" t="s">
        <v>21</v>
      </c>
      <c r="D1701" t="s">
        <v>22</v>
      </c>
      <c r="E1701" t="s">
        <v>776</v>
      </c>
      <c r="F1701" t="s">
        <v>776</v>
      </c>
      <c r="G1701" t="s">
        <v>67</v>
      </c>
      <c r="H1701" t="s">
        <v>170</v>
      </c>
      <c r="I1701" s="1">
        <v>203.18181700000002</v>
      </c>
      <c r="J1701" s="1">
        <v>3</v>
      </c>
      <c r="K1701">
        <v>1698</v>
      </c>
      <c r="L1701" t="s">
        <v>25</v>
      </c>
      <c r="M1701" s="2">
        <f>+Table3[[#This Row],[CHW]]/Table3[[#This Row],[Count of Airbill Number]]</f>
        <v>67.727272333333346</v>
      </c>
    </row>
    <row r="1702" spans="2:13">
      <c r="B1702" t="s">
        <v>35</v>
      </c>
      <c r="C1702" t="s">
        <v>21</v>
      </c>
      <c r="D1702" t="s">
        <v>22</v>
      </c>
      <c r="E1702" t="s">
        <v>776</v>
      </c>
      <c r="F1702" t="s">
        <v>776</v>
      </c>
      <c r="G1702" t="s">
        <v>71</v>
      </c>
      <c r="H1702" t="s">
        <v>89</v>
      </c>
      <c r="I1702" s="1">
        <v>203.181815</v>
      </c>
      <c r="J1702" s="1">
        <v>8</v>
      </c>
      <c r="K1702">
        <v>1699</v>
      </c>
      <c r="L1702" t="s">
        <v>25</v>
      </c>
      <c r="M1702" s="2">
        <f>+Table3[[#This Row],[CHW]]/Table3[[#This Row],[Count of Airbill Number]]</f>
        <v>25.397726875</v>
      </c>
    </row>
    <row r="1703" spans="2:13">
      <c r="B1703" t="s">
        <v>20</v>
      </c>
      <c r="C1703" t="s">
        <v>21</v>
      </c>
      <c r="D1703" t="s">
        <v>22</v>
      </c>
      <c r="E1703" t="s">
        <v>776</v>
      </c>
      <c r="F1703" t="s">
        <v>776</v>
      </c>
      <c r="G1703" t="s">
        <v>87</v>
      </c>
      <c r="H1703" t="s">
        <v>126</v>
      </c>
      <c r="I1703" s="1">
        <v>203.18180999999996</v>
      </c>
      <c r="J1703" s="1">
        <v>18</v>
      </c>
      <c r="K1703">
        <v>1700</v>
      </c>
      <c r="L1703" t="s">
        <v>25</v>
      </c>
      <c r="M1703" s="2">
        <f>+Table3[[#This Row],[CHW]]/Table3[[#This Row],[Count of Airbill Number]]</f>
        <v>11.287878333333332</v>
      </c>
    </row>
    <row r="1704" spans="2:13">
      <c r="B1704" t="s">
        <v>35</v>
      </c>
      <c r="C1704" t="s">
        <v>21</v>
      </c>
      <c r="D1704" t="s">
        <v>22</v>
      </c>
      <c r="E1704" t="s">
        <v>776</v>
      </c>
      <c r="F1704" t="s">
        <v>777</v>
      </c>
      <c r="G1704" t="s">
        <v>23</v>
      </c>
      <c r="H1704" t="s">
        <v>26</v>
      </c>
      <c r="I1704" s="1">
        <v>203.10000000000002</v>
      </c>
      <c r="J1704" s="1">
        <v>17</v>
      </c>
      <c r="K1704">
        <v>1701</v>
      </c>
      <c r="L1704" t="s">
        <v>25</v>
      </c>
      <c r="M1704" s="2">
        <f>+Table3[[#This Row],[CHW]]/Table3[[#This Row],[Count of Airbill Number]]</f>
        <v>11.947058823529414</v>
      </c>
    </row>
    <row r="1705" spans="2:13">
      <c r="B1705" t="s">
        <v>20</v>
      </c>
      <c r="C1705" t="s">
        <v>21</v>
      </c>
      <c r="D1705" t="s">
        <v>22</v>
      </c>
      <c r="E1705" t="s">
        <v>776</v>
      </c>
      <c r="F1705" t="s">
        <v>776</v>
      </c>
      <c r="G1705" t="s">
        <v>195</v>
      </c>
      <c r="H1705" t="s">
        <v>23</v>
      </c>
      <c r="I1705" s="1">
        <v>202.72726199999994</v>
      </c>
      <c r="J1705" s="1">
        <v>22</v>
      </c>
      <c r="K1705">
        <v>1702</v>
      </c>
      <c r="L1705" t="s">
        <v>25</v>
      </c>
      <c r="M1705" s="2">
        <f>+Table3[[#This Row],[CHW]]/Table3[[#This Row],[Count of Airbill Number]]</f>
        <v>9.214875545454543</v>
      </c>
    </row>
    <row r="1706" spans="2:13">
      <c r="B1706" t="s">
        <v>35</v>
      </c>
      <c r="C1706" t="s">
        <v>21</v>
      </c>
      <c r="D1706" t="s">
        <v>22</v>
      </c>
      <c r="E1706" t="s">
        <v>776</v>
      </c>
      <c r="F1706" t="s">
        <v>776</v>
      </c>
      <c r="G1706" t="s">
        <v>111</v>
      </c>
      <c r="H1706" t="s">
        <v>100</v>
      </c>
      <c r="I1706" s="1">
        <v>202.272727</v>
      </c>
      <c r="J1706" s="1">
        <v>1</v>
      </c>
      <c r="K1706">
        <v>1703</v>
      </c>
      <c r="L1706" t="s">
        <v>25</v>
      </c>
      <c r="M1706" s="2">
        <f>+Table3[[#This Row],[CHW]]/Table3[[#This Row],[Count of Airbill Number]]</f>
        <v>202.272727</v>
      </c>
    </row>
    <row r="1707" spans="2:13">
      <c r="B1707" t="s">
        <v>28</v>
      </c>
      <c r="C1707" t="s">
        <v>21</v>
      </c>
      <c r="D1707" t="s">
        <v>36</v>
      </c>
      <c r="E1707" t="s">
        <v>778</v>
      </c>
      <c r="F1707" t="s">
        <v>778</v>
      </c>
      <c r="G1707" t="s">
        <v>86</v>
      </c>
      <c r="H1707" t="s">
        <v>73</v>
      </c>
      <c r="I1707" s="1">
        <v>201.9</v>
      </c>
      <c r="J1707" s="1">
        <v>15</v>
      </c>
      <c r="K1707">
        <v>1704</v>
      </c>
      <c r="L1707" t="s">
        <v>25</v>
      </c>
      <c r="M1707" s="2">
        <f>+Table3[[#This Row],[CHW]]/Table3[[#This Row],[Count of Airbill Number]]</f>
        <v>13.46</v>
      </c>
    </row>
    <row r="1708" spans="2:13">
      <c r="B1708" t="s">
        <v>20</v>
      </c>
      <c r="C1708" t="s">
        <v>21</v>
      </c>
      <c r="D1708" t="s">
        <v>22</v>
      </c>
      <c r="E1708" t="s">
        <v>776</v>
      </c>
      <c r="F1708" t="s">
        <v>776</v>
      </c>
      <c r="G1708" t="s">
        <v>47</v>
      </c>
      <c r="H1708" t="s">
        <v>70</v>
      </c>
      <c r="I1708" s="1">
        <v>201.81817799999999</v>
      </c>
      <c r="J1708" s="1">
        <v>8</v>
      </c>
      <c r="K1708">
        <v>1705</v>
      </c>
      <c r="L1708" t="s">
        <v>25</v>
      </c>
      <c r="M1708" s="2">
        <f>+Table3[[#This Row],[CHW]]/Table3[[#This Row],[Count of Airbill Number]]</f>
        <v>25.227272249999999</v>
      </c>
    </row>
    <row r="1709" spans="2:13">
      <c r="B1709" t="s">
        <v>20</v>
      </c>
      <c r="C1709" t="s">
        <v>21</v>
      </c>
      <c r="D1709" t="s">
        <v>22</v>
      </c>
      <c r="E1709" t="s">
        <v>776</v>
      </c>
      <c r="F1709" t="s">
        <v>776</v>
      </c>
      <c r="G1709" t="s">
        <v>46</v>
      </c>
      <c r="H1709" t="s">
        <v>57</v>
      </c>
      <c r="I1709" s="1">
        <v>201.36362800000001</v>
      </c>
      <c r="J1709" s="1">
        <v>16</v>
      </c>
      <c r="K1709">
        <v>1706</v>
      </c>
      <c r="L1709" t="s">
        <v>25</v>
      </c>
      <c r="M1709" s="2">
        <f>+Table3[[#This Row],[CHW]]/Table3[[#This Row],[Count of Airbill Number]]</f>
        <v>12.58522675</v>
      </c>
    </row>
    <row r="1710" spans="2:13">
      <c r="B1710" t="s">
        <v>20</v>
      </c>
      <c r="C1710" t="s">
        <v>21</v>
      </c>
      <c r="D1710" t="s">
        <v>22</v>
      </c>
      <c r="E1710" t="s">
        <v>776</v>
      </c>
      <c r="F1710" t="s">
        <v>776</v>
      </c>
      <c r="G1710" t="s">
        <v>48</v>
      </c>
      <c r="H1710" t="s">
        <v>422</v>
      </c>
      <c r="I1710" s="1">
        <v>201.13636299999999</v>
      </c>
      <c r="J1710" s="1">
        <v>1</v>
      </c>
      <c r="K1710">
        <v>1707</v>
      </c>
      <c r="L1710" t="s">
        <v>25</v>
      </c>
      <c r="M1710" s="2">
        <f>+Table3[[#This Row],[CHW]]/Table3[[#This Row],[Count of Airbill Number]]</f>
        <v>201.13636299999999</v>
      </c>
    </row>
    <row r="1711" spans="2:13">
      <c r="B1711" t="s">
        <v>20</v>
      </c>
      <c r="C1711" t="s">
        <v>21</v>
      </c>
      <c r="D1711" t="s">
        <v>22</v>
      </c>
      <c r="E1711" t="s">
        <v>778</v>
      </c>
      <c r="F1711" t="s">
        <v>777</v>
      </c>
      <c r="G1711" t="s">
        <v>113</v>
      </c>
      <c r="H1711" t="s">
        <v>29</v>
      </c>
      <c r="I1711" s="1">
        <v>201</v>
      </c>
      <c r="J1711" s="1">
        <v>1</v>
      </c>
      <c r="K1711">
        <v>1708</v>
      </c>
      <c r="L1711" t="s">
        <v>25</v>
      </c>
      <c r="M1711" s="2">
        <f>+Table3[[#This Row],[CHW]]/Table3[[#This Row],[Count of Airbill Number]]</f>
        <v>201</v>
      </c>
    </row>
    <row r="1712" spans="2:13">
      <c r="B1712" t="s">
        <v>20</v>
      </c>
      <c r="C1712" t="s">
        <v>21</v>
      </c>
      <c r="D1712" t="s">
        <v>22</v>
      </c>
      <c r="E1712" t="s">
        <v>776</v>
      </c>
      <c r="F1712" t="s">
        <v>778</v>
      </c>
      <c r="G1712" t="s">
        <v>66</v>
      </c>
      <c r="H1712" t="s">
        <v>86</v>
      </c>
      <c r="I1712" s="1">
        <v>200.93636299999997</v>
      </c>
      <c r="J1712" s="1">
        <v>8</v>
      </c>
      <c r="K1712">
        <v>1709</v>
      </c>
      <c r="L1712" t="s">
        <v>25</v>
      </c>
      <c r="M1712" s="2">
        <f>+Table3[[#This Row],[CHW]]/Table3[[#This Row],[Count of Airbill Number]]</f>
        <v>25.117045374999996</v>
      </c>
    </row>
    <row r="1713" spans="2:13">
      <c r="B1713" t="s">
        <v>35</v>
      </c>
      <c r="C1713" t="s">
        <v>21</v>
      </c>
      <c r="D1713" t="s">
        <v>22</v>
      </c>
      <c r="E1713" t="s">
        <v>776</v>
      </c>
      <c r="F1713" t="s">
        <v>776</v>
      </c>
      <c r="G1713" t="s">
        <v>45</v>
      </c>
      <c r="H1713" t="s">
        <v>183</v>
      </c>
      <c r="I1713" s="1">
        <v>200.90907999999996</v>
      </c>
      <c r="J1713" s="1">
        <v>27</v>
      </c>
      <c r="K1713">
        <v>1710</v>
      </c>
      <c r="L1713" t="s">
        <v>25</v>
      </c>
      <c r="M1713" s="2">
        <f>+Table3[[#This Row],[CHW]]/Table3[[#This Row],[Count of Airbill Number]]</f>
        <v>7.4410770370370356</v>
      </c>
    </row>
    <row r="1714" spans="2:13">
      <c r="B1714" t="s">
        <v>28</v>
      </c>
      <c r="C1714" t="s">
        <v>21</v>
      </c>
      <c r="D1714" t="s">
        <v>36</v>
      </c>
      <c r="E1714" t="s">
        <v>778</v>
      </c>
      <c r="F1714" t="s">
        <v>778</v>
      </c>
      <c r="G1714" t="s">
        <v>81</v>
      </c>
      <c r="H1714" t="s">
        <v>86</v>
      </c>
      <c r="I1714" s="1">
        <v>200.6</v>
      </c>
      <c r="J1714" s="1">
        <v>1</v>
      </c>
      <c r="K1714">
        <v>1711</v>
      </c>
      <c r="L1714" t="s">
        <v>25</v>
      </c>
      <c r="M1714" s="2">
        <f>+Table3[[#This Row],[CHW]]/Table3[[#This Row],[Count of Airbill Number]]</f>
        <v>200.6</v>
      </c>
    </row>
    <row r="1715" spans="2:13">
      <c r="B1715" t="s">
        <v>35</v>
      </c>
      <c r="C1715" t="s">
        <v>21</v>
      </c>
      <c r="D1715" t="s">
        <v>22</v>
      </c>
      <c r="E1715" t="s">
        <v>776</v>
      </c>
      <c r="F1715" t="s">
        <v>776</v>
      </c>
      <c r="G1715" t="s">
        <v>64</v>
      </c>
      <c r="H1715" t="s">
        <v>23</v>
      </c>
      <c r="I1715" s="1">
        <v>200.45454100000001</v>
      </c>
      <c r="J1715" s="1">
        <v>8</v>
      </c>
      <c r="K1715">
        <v>1712</v>
      </c>
      <c r="L1715" t="s">
        <v>25</v>
      </c>
      <c r="M1715" s="2">
        <f>+Table3[[#This Row],[CHW]]/Table3[[#This Row],[Count of Airbill Number]]</f>
        <v>25.056817625000001</v>
      </c>
    </row>
    <row r="1716" spans="2:13">
      <c r="B1716" t="s">
        <v>20</v>
      </c>
      <c r="C1716" t="s">
        <v>21</v>
      </c>
      <c r="D1716" t="s">
        <v>22</v>
      </c>
      <c r="E1716" t="s">
        <v>776</v>
      </c>
      <c r="F1716" t="s">
        <v>776</v>
      </c>
      <c r="G1716" t="s">
        <v>66</v>
      </c>
      <c r="H1716" t="s">
        <v>23</v>
      </c>
      <c r="I1716" s="1">
        <v>200.45453400000002</v>
      </c>
      <c r="J1716" s="1">
        <v>21</v>
      </c>
      <c r="K1716">
        <v>1713</v>
      </c>
      <c r="L1716" t="s">
        <v>25</v>
      </c>
      <c r="M1716" s="2">
        <f>+Table3[[#This Row],[CHW]]/Table3[[#This Row],[Count of Airbill Number]]</f>
        <v>9.5454540000000012</v>
      </c>
    </row>
    <row r="1717" spans="2:13">
      <c r="B1717" t="s">
        <v>20</v>
      </c>
      <c r="C1717" t="s">
        <v>21</v>
      </c>
      <c r="D1717" t="s">
        <v>22</v>
      </c>
      <c r="E1717" t="s">
        <v>777</v>
      </c>
      <c r="F1717" t="s">
        <v>777</v>
      </c>
      <c r="G1717" t="s">
        <v>38</v>
      </c>
      <c r="H1717" t="s">
        <v>44</v>
      </c>
      <c r="I1717" s="1">
        <v>200</v>
      </c>
      <c r="J1717" s="1">
        <v>1</v>
      </c>
      <c r="K1717">
        <v>1714</v>
      </c>
      <c r="L1717" t="s">
        <v>25</v>
      </c>
      <c r="M1717" s="2">
        <f>+Table3[[#This Row],[CHW]]/Table3[[#This Row],[Count of Airbill Number]]</f>
        <v>200</v>
      </c>
    </row>
    <row r="1718" spans="2:13">
      <c r="B1718" t="s">
        <v>20</v>
      </c>
      <c r="C1718" t="s">
        <v>21</v>
      </c>
      <c r="D1718" t="s">
        <v>22</v>
      </c>
      <c r="E1718" t="s">
        <v>778</v>
      </c>
      <c r="F1718" t="s">
        <v>776</v>
      </c>
      <c r="G1718" t="s">
        <v>113</v>
      </c>
      <c r="H1718" t="s">
        <v>424</v>
      </c>
      <c r="I1718" s="1">
        <v>200</v>
      </c>
      <c r="J1718" s="1">
        <v>1</v>
      </c>
      <c r="K1718">
        <v>1715</v>
      </c>
      <c r="L1718" t="s">
        <v>25</v>
      </c>
      <c r="M1718" s="2">
        <f>+Table3[[#This Row],[CHW]]/Table3[[#This Row],[Count of Airbill Number]]</f>
        <v>200</v>
      </c>
    </row>
    <row r="1719" spans="2:13">
      <c r="B1719" t="s">
        <v>20</v>
      </c>
      <c r="C1719" t="s">
        <v>21</v>
      </c>
      <c r="D1719" t="s">
        <v>22</v>
      </c>
      <c r="E1719" t="s">
        <v>777</v>
      </c>
      <c r="F1719" t="s">
        <v>777</v>
      </c>
      <c r="G1719" t="s">
        <v>110</v>
      </c>
      <c r="H1719" t="s">
        <v>106</v>
      </c>
      <c r="I1719" s="1">
        <v>200</v>
      </c>
      <c r="J1719" s="1">
        <v>1</v>
      </c>
      <c r="K1719">
        <v>1716</v>
      </c>
      <c r="L1719" t="s">
        <v>25</v>
      </c>
      <c r="M1719" s="2">
        <f>+Table3[[#This Row],[CHW]]/Table3[[#This Row],[Count of Airbill Number]]</f>
        <v>200</v>
      </c>
    </row>
    <row r="1720" spans="2:13">
      <c r="B1720" t="s">
        <v>20</v>
      </c>
      <c r="C1720" t="s">
        <v>21</v>
      </c>
      <c r="D1720" t="s">
        <v>36</v>
      </c>
      <c r="E1720" t="s">
        <v>778</v>
      </c>
      <c r="F1720" t="s">
        <v>778</v>
      </c>
      <c r="G1720" t="s">
        <v>112</v>
      </c>
      <c r="H1720" t="s">
        <v>171</v>
      </c>
      <c r="I1720" s="1">
        <v>200</v>
      </c>
      <c r="J1720" s="1">
        <v>1</v>
      </c>
      <c r="K1720">
        <v>1717</v>
      </c>
      <c r="L1720" t="s">
        <v>25</v>
      </c>
      <c r="M1720" s="2">
        <f>+Table3[[#This Row],[CHW]]/Table3[[#This Row],[Count of Airbill Number]]</f>
        <v>200</v>
      </c>
    </row>
    <row r="1721" spans="2:13">
      <c r="B1721" t="s">
        <v>20</v>
      </c>
      <c r="C1721" t="s">
        <v>21</v>
      </c>
      <c r="D1721" t="s">
        <v>22</v>
      </c>
      <c r="E1721" t="s">
        <v>776</v>
      </c>
      <c r="F1721" t="s">
        <v>776</v>
      </c>
      <c r="G1721" t="s">
        <v>46</v>
      </c>
      <c r="H1721" t="s">
        <v>31</v>
      </c>
      <c r="I1721" s="1">
        <v>199.90908400000001</v>
      </c>
      <c r="J1721" s="1">
        <v>15</v>
      </c>
      <c r="K1721">
        <v>1718</v>
      </c>
      <c r="L1721" t="s">
        <v>25</v>
      </c>
      <c r="M1721" s="2">
        <f>+Table3[[#This Row],[CHW]]/Table3[[#This Row],[Count of Airbill Number]]</f>
        <v>13.327272266666666</v>
      </c>
    </row>
    <row r="1722" spans="2:13">
      <c r="B1722" t="s">
        <v>35</v>
      </c>
      <c r="C1722" t="s">
        <v>21</v>
      </c>
      <c r="D1722" t="s">
        <v>36</v>
      </c>
      <c r="E1722" t="s">
        <v>778</v>
      </c>
      <c r="F1722" t="s">
        <v>778</v>
      </c>
      <c r="G1722" t="s">
        <v>86</v>
      </c>
      <c r="H1722" t="s">
        <v>124</v>
      </c>
      <c r="I1722" s="1">
        <v>199.61818100000002</v>
      </c>
      <c r="J1722" s="1">
        <v>2</v>
      </c>
      <c r="K1722">
        <v>1719</v>
      </c>
      <c r="L1722" t="s">
        <v>25</v>
      </c>
      <c r="M1722" s="2">
        <f>+Table3[[#This Row],[CHW]]/Table3[[#This Row],[Count of Airbill Number]]</f>
        <v>99.809090500000011</v>
      </c>
    </row>
    <row r="1723" spans="2:13">
      <c r="B1723" t="s">
        <v>35</v>
      </c>
      <c r="C1723" t="s">
        <v>21</v>
      </c>
      <c r="D1723" t="s">
        <v>22</v>
      </c>
      <c r="E1723" t="s">
        <v>776</v>
      </c>
      <c r="F1723" t="s">
        <v>776</v>
      </c>
      <c r="G1723" t="s">
        <v>45</v>
      </c>
      <c r="H1723" t="s">
        <v>119</v>
      </c>
      <c r="I1723" s="1">
        <v>199.54544199999995</v>
      </c>
      <c r="J1723" s="1">
        <v>34</v>
      </c>
      <c r="K1723">
        <v>1720</v>
      </c>
      <c r="L1723" t="s">
        <v>25</v>
      </c>
      <c r="M1723" s="2">
        <f>+Table3[[#This Row],[CHW]]/Table3[[#This Row],[Count of Airbill Number]]</f>
        <v>5.8689835882352925</v>
      </c>
    </row>
    <row r="1724" spans="2:13">
      <c r="B1724" t="s">
        <v>20</v>
      </c>
      <c r="C1724" t="s">
        <v>21</v>
      </c>
      <c r="D1724" t="s">
        <v>22</v>
      </c>
      <c r="E1724" t="s">
        <v>776</v>
      </c>
      <c r="F1724" t="s">
        <v>776</v>
      </c>
      <c r="G1724" t="s">
        <v>41</v>
      </c>
      <c r="H1724" t="s">
        <v>63</v>
      </c>
      <c r="I1724" s="1">
        <v>199.09090399999999</v>
      </c>
      <c r="J1724" s="1">
        <v>9</v>
      </c>
      <c r="K1724">
        <v>1721</v>
      </c>
      <c r="L1724" t="s">
        <v>25</v>
      </c>
      <c r="M1724" s="2">
        <f>+Table3[[#This Row],[CHW]]/Table3[[#This Row],[Count of Airbill Number]]</f>
        <v>22.121211555555554</v>
      </c>
    </row>
    <row r="1725" spans="2:13">
      <c r="B1725" t="s">
        <v>20</v>
      </c>
      <c r="C1725" t="s">
        <v>21</v>
      </c>
      <c r="D1725" t="s">
        <v>22</v>
      </c>
      <c r="E1725" t="s">
        <v>776</v>
      </c>
      <c r="F1725" t="s">
        <v>776</v>
      </c>
      <c r="G1725" t="s">
        <v>47</v>
      </c>
      <c r="H1725" t="s">
        <v>64</v>
      </c>
      <c r="I1725" s="1">
        <v>199.090903</v>
      </c>
      <c r="J1725" s="1">
        <v>18</v>
      </c>
      <c r="K1725">
        <v>1722</v>
      </c>
      <c r="L1725" t="s">
        <v>25</v>
      </c>
      <c r="M1725" s="2">
        <f>+Table3[[#This Row],[CHW]]/Table3[[#This Row],[Count of Airbill Number]]</f>
        <v>11.060605722222222</v>
      </c>
    </row>
    <row r="1726" spans="2:13">
      <c r="B1726" t="s">
        <v>30</v>
      </c>
      <c r="C1726" t="s">
        <v>21</v>
      </c>
      <c r="D1726" t="s">
        <v>22</v>
      </c>
      <c r="E1726" t="s">
        <v>776</v>
      </c>
      <c r="F1726" t="s">
        <v>776</v>
      </c>
      <c r="G1726" t="s">
        <v>31</v>
      </c>
      <c r="H1726" t="s">
        <v>130</v>
      </c>
      <c r="I1726" s="1">
        <v>199.09089299999997</v>
      </c>
      <c r="J1726" s="1">
        <v>31</v>
      </c>
      <c r="K1726">
        <v>1723</v>
      </c>
      <c r="L1726" t="s">
        <v>25</v>
      </c>
      <c r="M1726" s="2">
        <f>+Table3[[#This Row],[CHW]]/Table3[[#This Row],[Count of Airbill Number]]</f>
        <v>6.4222868709677412</v>
      </c>
    </row>
    <row r="1727" spans="2:13">
      <c r="B1727" t="s">
        <v>20</v>
      </c>
      <c r="C1727" t="s">
        <v>21</v>
      </c>
      <c r="D1727" t="s">
        <v>22</v>
      </c>
      <c r="E1727" t="s">
        <v>776</v>
      </c>
      <c r="F1727" t="s">
        <v>776</v>
      </c>
      <c r="G1727" t="s">
        <v>40</v>
      </c>
      <c r="H1727" t="s">
        <v>43</v>
      </c>
      <c r="I1727" s="1">
        <v>199.09088299999988</v>
      </c>
      <c r="J1727" s="1">
        <v>53</v>
      </c>
      <c r="K1727">
        <v>1724</v>
      </c>
      <c r="L1727" t="s">
        <v>25</v>
      </c>
      <c r="M1727" s="2">
        <f>+Table3[[#This Row],[CHW]]/Table3[[#This Row],[Count of Airbill Number]]</f>
        <v>3.7564317547169788</v>
      </c>
    </row>
    <row r="1728" spans="2:13">
      <c r="B1728" t="s">
        <v>20</v>
      </c>
      <c r="C1728" t="s">
        <v>21</v>
      </c>
      <c r="D1728" t="s">
        <v>22</v>
      </c>
      <c r="E1728" t="s">
        <v>776</v>
      </c>
      <c r="F1728" t="s">
        <v>776</v>
      </c>
      <c r="G1728" t="s">
        <v>156</v>
      </c>
      <c r="H1728" t="s">
        <v>23</v>
      </c>
      <c r="I1728" s="1">
        <v>199.09087699999995</v>
      </c>
      <c r="J1728" s="1">
        <v>47</v>
      </c>
      <c r="K1728">
        <v>1725</v>
      </c>
      <c r="L1728" t="s">
        <v>25</v>
      </c>
      <c r="M1728" s="2">
        <f>+Table3[[#This Row],[CHW]]/Table3[[#This Row],[Count of Airbill Number]]</f>
        <v>4.2359761063829779</v>
      </c>
    </row>
    <row r="1729" spans="2:13">
      <c r="B1729" t="s">
        <v>35</v>
      </c>
      <c r="C1729" t="s">
        <v>21</v>
      </c>
      <c r="D1729" t="s">
        <v>22</v>
      </c>
      <c r="E1729" t="s">
        <v>778</v>
      </c>
      <c r="F1729" t="s">
        <v>776</v>
      </c>
      <c r="G1729" t="s">
        <v>51</v>
      </c>
      <c r="H1729" t="s">
        <v>39</v>
      </c>
      <c r="I1729" s="1">
        <v>198.7</v>
      </c>
      <c r="J1729" s="1">
        <v>4</v>
      </c>
      <c r="K1729">
        <v>1726</v>
      </c>
      <c r="L1729" t="s">
        <v>25</v>
      </c>
      <c r="M1729" s="2">
        <f>+Table3[[#This Row],[CHW]]/Table3[[#This Row],[Count of Airbill Number]]</f>
        <v>49.674999999999997</v>
      </c>
    </row>
    <row r="1730" spans="2:13">
      <c r="B1730" t="s">
        <v>35</v>
      </c>
      <c r="C1730" t="s">
        <v>21</v>
      </c>
      <c r="D1730" t="s">
        <v>22</v>
      </c>
      <c r="E1730" t="s">
        <v>776</v>
      </c>
      <c r="F1730" t="s">
        <v>776</v>
      </c>
      <c r="G1730" t="s">
        <v>74</v>
      </c>
      <c r="H1730" t="s">
        <v>48</v>
      </c>
      <c r="I1730" s="1">
        <v>198.63635600000003</v>
      </c>
      <c r="J1730" s="1">
        <v>13</v>
      </c>
      <c r="K1730">
        <v>1727</v>
      </c>
      <c r="L1730" t="s">
        <v>25</v>
      </c>
      <c r="M1730" s="2">
        <f>+Table3[[#This Row],[CHW]]/Table3[[#This Row],[Count of Airbill Number]]</f>
        <v>15.279719692307696</v>
      </c>
    </row>
    <row r="1731" spans="2:13">
      <c r="B1731" t="s">
        <v>35</v>
      </c>
      <c r="C1731" t="s">
        <v>21</v>
      </c>
      <c r="D1731" t="s">
        <v>36</v>
      </c>
      <c r="E1731" t="s">
        <v>776</v>
      </c>
      <c r="F1731" t="s">
        <v>778</v>
      </c>
      <c r="G1731" t="s">
        <v>24</v>
      </c>
      <c r="H1731" t="s">
        <v>86</v>
      </c>
      <c r="I1731" s="1">
        <v>198.18181799999999</v>
      </c>
      <c r="J1731" s="1">
        <v>1</v>
      </c>
      <c r="K1731">
        <v>1728</v>
      </c>
      <c r="L1731" t="s">
        <v>25</v>
      </c>
      <c r="M1731" s="2">
        <f>+Table3[[#This Row],[CHW]]/Table3[[#This Row],[Count of Airbill Number]]</f>
        <v>198.18181799999999</v>
      </c>
    </row>
    <row r="1732" spans="2:13">
      <c r="B1732" t="s">
        <v>20</v>
      </c>
      <c r="C1732" t="s">
        <v>21</v>
      </c>
      <c r="D1732" t="s">
        <v>22</v>
      </c>
      <c r="E1732" t="s">
        <v>776</v>
      </c>
      <c r="F1732" t="s">
        <v>776</v>
      </c>
      <c r="G1732" t="s">
        <v>39</v>
      </c>
      <c r="H1732" t="s">
        <v>103</v>
      </c>
      <c r="I1732" s="1">
        <v>198</v>
      </c>
      <c r="J1732" s="1">
        <v>1</v>
      </c>
      <c r="K1732">
        <v>1729</v>
      </c>
      <c r="L1732" t="s">
        <v>25</v>
      </c>
      <c r="M1732" s="2">
        <f>+Table3[[#This Row],[CHW]]/Table3[[#This Row],[Count of Airbill Number]]</f>
        <v>198</v>
      </c>
    </row>
    <row r="1733" spans="2:13">
      <c r="B1733" t="s">
        <v>28</v>
      </c>
      <c r="C1733" t="s">
        <v>21</v>
      </c>
      <c r="D1733" t="s">
        <v>22</v>
      </c>
      <c r="E1733" t="s">
        <v>776</v>
      </c>
      <c r="F1733" t="s">
        <v>777</v>
      </c>
      <c r="G1733" t="s">
        <v>66</v>
      </c>
      <c r="H1733" t="s">
        <v>26</v>
      </c>
      <c r="I1733" s="1">
        <v>197.79999999999998</v>
      </c>
      <c r="J1733" s="1">
        <v>8</v>
      </c>
      <c r="K1733">
        <v>1730</v>
      </c>
      <c r="L1733" t="s">
        <v>25</v>
      </c>
      <c r="M1733" s="2">
        <f>+Table3[[#This Row],[CHW]]/Table3[[#This Row],[Count of Airbill Number]]</f>
        <v>24.724999999999998</v>
      </c>
    </row>
    <row r="1734" spans="2:13">
      <c r="B1734" t="s">
        <v>35</v>
      </c>
      <c r="C1734" t="s">
        <v>21</v>
      </c>
      <c r="D1734" t="s">
        <v>22</v>
      </c>
      <c r="E1734" t="s">
        <v>776</v>
      </c>
      <c r="F1734" t="s">
        <v>776</v>
      </c>
      <c r="G1734" t="s">
        <v>94</v>
      </c>
      <c r="H1734" t="s">
        <v>69</v>
      </c>
      <c r="I1734" s="1">
        <v>197.72725299999996</v>
      </c>
      <c r="J1734" s="1">
        <v>43</v>
      </c>
      <c r="K1734">
        <v>1731</v>
      </c>
      <c r="L1734" t="s">
        <v>25</v>
      </c>
      <c r="M1734" s="2">
        <f>+Table3[[#This Row],[CHW]]/Table3[[#This Row],[Count of Airbill Number]]</f>
        <v>4.5983082093023251</v>
      </c>
    </row>
    <row r="1735" spans="2:13">
      <c r="B1735" t="s">
        <v>20</v>
      </c>
      <c r="C1735" t="s">
        <v>21</v>
      </c>
      <c r="D1735" t="s">
        <v>36</v>
      </c>
      <c r="E1735" t="s">
        <v>777</v>
      </c>
      <c r="F1735" t="s">
        <v>778</v>
      </c>
      <c r="G1735" t="s">
        <v>26</v>
      </c>
      <c r="H1735" t="s">
        <v>113</v>
      </c>
      <c r="I1735" s="1">
        <v>197</v>
      </c>
      <c r="J1735" s="1">
        <v>1</v>
      </c>
      <c r="K1735">
        <v>1732</v>
      </c>
      <c r="L1735" t="s">
        <v>25</v>
      </c>
      <c r="M1735" s="2">
        <f>+Table3[[#This Row],[CHW]]/Table3[[#This Row],[Count of Airbill Number]]</f>
        <v>197</v>
      </c>
    </row>
    <row r="1736" spans="2:13">
      <c r="B1736" t="s">
        <v>35</v>
      </c>
      <c r="C1736" t="s">
        <v>21</v>
      </c>
      <c r="D1736" t="s">
        <v>22</v>
      </c>
      <c r="E1736" t="s">
        <v>776</v>
      </c>
      <c r="F1736" t="s">
        <v>776</v>
      </c>
      <c r="G1736" t="s">
        <v>66</v>
      </c>
      <c r="H1736" t="s">
        <v>130</v>
      </c>
      <c r="I1736" s="1">
        <v>196.81818100000001</v>
      </c>
      <c r="J1736" s="1">
        <v>1</v>
      </c>
      <c r="K1736">
        <v>1733</v>
      </c>
      <c r="L1736" t="s">
        <v>25</v>
      </c>
      <c r="M1736" s="2">
        <f>+Table3[[#This Row],[CHW]]/Table3[[#This Row],[Count of Airbill Number]]</f>
        <v>196.81818100000001</v>
      </c>
    </row>
    <row r="1737" spans="2:13">
      <c r="B1737" t="s">
        <v>35</v>
      </c>
      <c r="C1737" t="s">
        <v>21</v>
      </c>
      <c r="D1737" t="s">
        <v>36</v>
      </c>
      <c r="E1737" t="s">
        <v>778</v>
      </c>
      <c r="F1737" t="s">
        <v>777</v>
      </c>
      <c r="G1737" t="s">
        <v>109</v>
      </c>
      <c r="H1737" t="s">
        <v>300</v>
      </c>
      <c r="I1737" s="1">
        <v>196.5</v>
      </c>
      <c r="J1737" s="1">
        <v>1</v>
      </c>
      <c r="K1737">
        <v>1734</v>
      </c>
      <c r="L1737" t="s">
        <v>25</v>
      </c>
      <c r="M1737" s="2">
        <f>+Table3[[#This Row],[CHW]]/Table3[[#This Row],[Count of Airbill Number]]</f>
        <v>196.5</v>
      </c>
    </row>
    <row r="1738" spans="2:13">
      <c r="B1738" t="s">
        <v>20</v>
      </c>
      <c r="C1738" t="s">
        <v>21</v>
      </c>
      <c r="D1738" t="s">
        <v>22</v>
      </c>
      <c r="E1738" t="s">
        <v>776</v>
      </c>
      <c r="F1738" t="s">
        <v>776</v>
      </c>
      <c r="G1738" t="s">
        <v>42</v>
      </c>
      <c r="H1738" t="s">
        <v>57</v>
      </c>
      <c r="I1738" s="1">
        <v>196.36362999999997</v>
      </c>
      <c r="J1738" s="1">
        <v>15</v>
      </c>
      <c r="K1738">
        <v>1735</v>
      </c>
      <c r="L1738" t="s">
        <v>25</v>
      </c>
      <c r="M1738" s="2">
        <f>+Table3[[#This Row],[CHW]]/Table3[[#This Row],[Count of Airbill Number]]</f>
        <v>13.090908666666666</v>
      </c>
    </row>
    <row r="1739" spans="2:13">
      <c r="B1739" t="s">
        <v>28</v>
      </c>
      <c r="C1739" t="s">
        <v>21</v>
      </c>
      <c r="D1739" t="s">
        <v>22</v>
      </c>
      <c r="E1739" t="s">
        <v>776</v>
      </c>
      <c r="F1739" t="s">
        <v>778</v>
      </c>
      <c r="G1739" t="s">
        <v>23</v>
      </c>
      <c r="H1739" t="s">
        <v>153</v>
      </c>
      <c r="I1739" s="1">
        <v>195.98179700000006</v>
      </c>
      <c r="J1739" s="1">
        <v>35</v>
      </c>
      <c r="K1739">
        <v>1736</v>
      </c>
      <c r="L1739" t="s">
        <v>25</v>
      </c>
      <c r="M1739" s="2">
        <f>+Table3[[#This Row],[CHW]]/Table3[[#This Row],[Count of Airbill Number]]</f>
        <v>5.5994799142857161</v>
      </c>
    </row>
    <row r="1740" spans="2:13">
      <c r="B1740" t="s">
        <v>35</v>
      </c>
      <c r="C1740" t="s">
        <v>21</v>
      </c>
      <c r="D1740" t="s">
        <v>22</v>
      </c>
      <c r="E1740" t="s">
        <v>776</v>
      </c>
      <c r="F1740" t="s">
        <v>776</v>
      </c>
      <c r="G1740" t="s">
        <v>45</v>
      </c>
      <c r="H1740" t="s">
        <v>48</v>
      </c>
      <c r="I1740" s="1">
        <v>195.90907099999998</v>
      </c>
      <c r="J1740" s="1">
        <v>38</v>
      </c>
      <c r="K1740">
        <v>1737</v>
      </c>
      <c r="L1740" t="s">
        <v>25</v>
      </c>
      <c r="M1740" s="2">
        <f>+Table3[[#This Row],[CHW]]/Table3[[#This Row],[Count of Airbill Number]]</f>
        <v>5.1555018684210525</v>
      </c>
    </row>
    <row r="1741" spans="2:13">
      <c r="B1741" t="s">
        <v>28</v>
      </c>
      <c r="C1741" t="s">
        <v>21</v>
      </c>
      <c r="D1741" t="s">
        <v>36</v>
      </c>
      <c r="E1741" t="s">
        <v>778</v>
      </c>
      <c r="F1741" t="s">
        <v>778</v>
      </c>
      <c r="G1741" t="s">
        <v>150</v>
      </c>
      <c r="H1741" t="s">
        <v>73</v>
      </c>
      <c r="I1741" s="1">
        <v>195.79999999999998</v>
      </c>
      <c r="J1741" s="1">
        <v>13</v>
      </c>
      <c r="K1741">
        <v>1738</v>
      </c>
      <c r="L1741" t="s">
        <v>25</v>
      </c>
      <c r="M1741" s="2">
        <f>+Table3[[#This Row],[CHW]]/Table3[[#This Row],[Count of Airbill Number]]</f>
        <v>15.06153846153846</v>
      </c>
    </row>
    <row r="1742" spans="2:13">
      <c r="B1742" t="s">
        <v>35</v>
      </c>
      <c r="C1742" t="s">
        <v>21</v>
      </c>
      <c r="D1742" t="s">
        <v>36</v>
      </c>
      <c r="E1742" t="s">
        <v>777</v>
      </c>
      <c r="F1742" t="s">
        <v>777</v>
      </c>
      <c r="G1742" t="s">
        <v>97</v>
      </c>
      <c r="H1742" t="s">
        <v>181</v>
      </c>
      <c r="I1742" s="1">
        <v>195.36363599999999</v>
      </c>
      <c r="J1742" s="1">
        <v>3</v>
      </c>
      <c r="K1742">
        <v>1739</v>
      </c>
      <c r="L1742" t="s">
        <v>25</v>
      </c>
      <c r="M1742" s="2">
        <f>+Table3[[#This Row],[CHW]]/Table3[[#This Row],[Count of Airbill Number]]</f>
        <v>65.121212</v>
      </c>
    </row>
    <row r="1743" spans="2:13">
      <c r="B1743" t="s">
        <v>20</v>
      </c>
      <c r="C1743" t="s">
        <v>21</v>
      </c>
      <c r="D1743" t="s">
        <v>22</v>
      </c>
      <c r="E1743" t="s">
        <v>776</v>
      </c>
      <c r="F1743" t="s">
        <v>778</v>
      </c>
      <c r="G1743" t="s">
        <v>66</v>
      </c>
      <c r="H1743" t="s">
        <v>306</v>
      </c>
      <c r="I1743" s="1">
        <v>195.163636</v>
      </c>
      <c r="J1743" s="1">
        <v>5</v>
      </c>
      <c r="K1743">
        <v>1740</v>
      </c>
      <c r="L1743" t="s">
        <v>25</v>
      </c>
      <c r="M1743" s="2">
        <f>+Table3[[#This Row],[CHW]]/Table3[[#This Row],[Count of Airbill Number]]</f>
        <v>39.032727199999997</v>
      </c>
    </row>
    <row r="1744" spans="2:13">
      <c r="B1744" t="s">
        <v>35</v>
      </c>
      <c r="C1744" t="s">
        <v>21</v>
      </c>
      <c r="D1744" t="s">
        <v>36</v>
      </c>
      <c r="E1744" t="s">
        <v>776</v>
      </c>
      <c r="F1744" t="s">
        <v>776</v>
      </c>
      <c r="G1744" t="s">
        <v>37</v>
      </c>
      <c r="H1744" t="s">
        <v>31</v>
      </c>
      <c r="I1744" s="1">
        <v>194.96363600000001</v>
      </c>
      <c r="J1744" s="1">
        <v>3</v>
      </c>
      <c r="K1744">
        <v>1741</v>
      </c>
      <c r="L1744" t="s">
        <v>25</v>
      </c>
      <c r="M1744" s="2">
        <f>+Table3[[#This Row],[CHW]]/Table3[[#This Row],[Count of Airbill Number]]</f>
        <v>64.987878666666674</v>
      </c>
    </row>
    <row r="1745" spans="2:13">
      <c r="B1745" t="s">
        <v>20</v>
      </c>
      <c r="C1745" t="s">
        <v>21</v>
      </c>
      <c r="D1745" t="s">
        <v>22</v>
      </c>
      <c r="E1745" t="s">
        <v>776</v>
      </c>
      <c r="F1745" t="s">
        <v>776</v>
      </c>
      <c r="G1745" t="s">
        <v>93</v>
      </c>
      <c r="H1745" t="s">
        <v>117</v>
      </c>
      <c r="I1745" s="1">
        <v>194.54544799999999</v>
      </c>
      <c r="J1745" s="1">
        <v>15</v>
      </c>
      <c r="K1745">
        <v>1742</v>
      </c>
      <c r="L1745" t="s">
        <v>25</v>
      </c>
      <c r="M1745" s="2">
        <f>+Table3[[#This Row],[CHW]]/Table3[[#This Row],[Count of Airbill Number]]</f>
        <v>12.969696533333332</v>
      </c>
    </row>
    <row r="1746" spans="2:13">
      <c r="B1746" t="s">
        <v>35</v>
      </c>
      <c r="C1746" t="s">
        <v>21</v>
      </c>
      <c r="D1746" t="s">
        <v>22</v>
      </c>
      <c r="E1746" t="s">
        <v>776</v>
      </c>
      <c r="F1746" t="s">
        <v>776</v>
      </c>
      <c r="G1746" t="s">
        <v>23</v>
      </c>
      <c r="H1746" t="s">
        <v>61</v>
      </c>
      <c r="I1746" s="1">
        <v>194.54544500000003</v>
      </c>
      <c r="J1746" s="1">
        <v>21</v>
      </c>
      <c r="K1746">
        <v>1743</v>
      </c>
      <c r="L1746" t="s">
        <v>25</v>
      </c>
      <c r="M1746" s="2">
        <f>+Table3[[#This Row],[CHW]]/Table3[[#This Row],[Count of Airbill Number]]</f>
        <v>9.2640688095238115</v>
      </c>
    </row>
    <row r="1747" spans="2:13">
      <c r="B1747" t="s">
        <v>35</v>
      </c>
      <c r="C1747" t="s">
        <v>21</v>
      </c>
      <c r="D1747" t="s">
        <v>22</v>
      </c>
      <c r="E1747" t="s">
        <v>776</v>
      </c>
      <c r="F1747" t="s">
        <v>776</v>
      </c>
      <c r="G1747" t="s">
        <v>47</v>
      </c>
      <c r="H1747" t="s">
        <v>23</v>
      </c>
      <c r="I1747" s="1">
        <v>194.0909</v>
      </c>
      <c r="J1747" s="1">
        <v>17</v>
      </c>
      <c r="K1747">
        <v>1744</v>
      </c>
      <c r="L1747" t="s">
        <v>25</v>
      </c>
      <c r="M1747" s="2">
        <f>+Table3[[#This Row],[CHW]]/Table3[[#This Row],[Count of Airbill Number]]</f>
        <v>11.417111764705883</v>
      </c>
    </row>
    <row r="1748" spans="2:13">
      <c r="B1748" t="s">
        <v>28</v>
      </c>
      <c r="C1748" t="s">
        <v>21</v>
      </c>
      <c r="D1748" t="s">
        <v>22</v>
      </c>
      <c r="E1748" t="s">
        <v>776</v>
      </c>
      <c r="F1748" t="s">
        <v>777</v>
      </c>
      <c r="G1748" t="s">
        <v>66</v>
      </c>
      <c r="H1748" t="s">
        <v>121</v>
      </c>
      <c r="I1748" s="1">
        <v>194.04544099999998</v>
      </c>
      <c r="J1748" s="1">
        <v>30</v>
      </c>
      <c r="K1748">
        <v>1745</v>
      </c>
      <c r="L1748" t="s">
        <v>25</v>
      </c>
      <c r="M1748" s="2">
        <f>+Table3[[#This Row],[CHW]]/Table3[[#This Row],[Count of Airbill Number]]</f>
        <v>6.4681813666666663</v>
      </c>
    </row>
    <row r="1749" spans="2:13">
      <c r="B1749" t="s">
        <v>20</v>
      </c>
      <c r="C1749" t="s">
        <v>21</v>
      </c>
      <c r="D1749" t="s">
        <v>22</v>
      </c>
      <c r="E1749" t="s">
        <v>776</v>
      </c>
      <c r="F1749" t="s">
        <v>776</v>
      </c>
      <c r="G1749" t="s">
        <v>39</v>
      </c>
      <c r="H1749" t="s">
        <v>85</v>
      </c>
      <c r="I1749" s="1">
        <v>193.790908</v>
      </c>
      <c r="J1749" s="1">
        <v>6</v>
      </c>
      <c r="K1749">
        <v>1746</v>
      </c>
      <c r="L1749" t="s">
        <v>25</v>
      </c>
      <c r="M1749" s="2">
        <f>+Table3[[#This Row],[CHW]]/Table3[[#This Row],[Count of Airbill Number]]</f>
        <v>32.298484666666667</v>
      </c>
    </row>
    <row r="1750" spans="2:13">
      <c r="B1750" t="s">
        <v>20</v>
      </c>
      <c r="C1750" t="s">
        <v>21</v>
      </c>
      <c r="D1750" t="s">
        <v>22</v>
      </c>
      <c r="E1750" t="s">
        <v>776</v>
      </c>
      <c r="F1750" t="s">
        <v>776</v>
      </c>
      <c r="G1750" t="s">
        <v>24</v>
      </c>
      <c r="H1750" t="s">
        <v>89</v>
      </c>
      <c r="I1750" s="1">
        <v>193.63636</v>
      </c>
      <c r="J1750" s="1">
        <v>7</v>
      </c>
      <c r="K1750">
        <v>1747</v>
      </c>
      <c r="L1750" t="s">
        <v>25</v>
      </c>
      <c r="M1750" s="2">
        <f>+Table3[[#This Row],[CHW]]/Table3[[#This Row],[Count of Airbill Number]]</f>
        <v>27.662337142857144</v>
      </c>
    </row>
    <row r="1751" spans="2:13">
      <c r="B1751" t="s">
        <v>35</v>
      </c>
      <c r="C1751" t="s">
        <v>21</v>
      </c>
      <c r="D1751" t="s">
        <v>22</v>
      </c>
      <c r="E1751" t="s">
        <v>776</v>
      </c>
      <c r="F1751" t="s">
        <v>776</v>
      </c>
      <c r="G1751" t="s">
        <v>45</v>
      </c>
      <c r="H1751" t="s">
        <v>87</v>
      </c>
      <c r="I1751" s="1">
        <v>193.63635600000001</v>
      </c>
      <c r="J1751" s="1">
        <v>20</v>
      </c>
      <c r="K1751">
        <v>1748</v>
      </c>
      <c r="L1751" t="s">
        <v>25</v>
      </c>
      <c r="M1751" s="2">
        <f>+Table3[[#This Row],[CHW]]/Table3[[#This Row],[Count of Airbill Number]]</f>
        <v>9.681817800000001</v>
      </c>
    </row>
    <row r="1752" spans="2:13">
      <c r="B1752" t="s">
        <v>28</v>
      </c>
      <c r="C1752" t="s">
        <v>21</v>
      </c>
      <c r="D1752" t="s">
        <v>22</v>
      </c>
      <c r="E1752" t="s">
        <v>778</v>
      </c>
      <c r="F1752" t="s">
        <v>778</v>
      </c>
      <c r="G1752" t="s">
        <v>51</v>
      </c>
      <c r="H1752" t="s">
        <v>185</v>
      </c>
      <c r="I1752" s="1">
        <v>193.50908800000002</v>
      </c>
      <c r="J1752" s="1">
        <v>9</v>
      </c>
      <c r="K1752">
        <v>1749</v>
      </c>
      <c r="L1752" t="s">
        <v>25</v>
      </c>
      <c r="M1752" s="2">
        <f>+Table3[[#This Row],[CHW]]/Table3[[#This Row],[Count of Airbill Number]]</f>
        <v>21.501009777777782</v>
      </c>
    </row>
    <row r="1753" spans="2:13">
      <c r="B1753" t="s">
        <v>28</v>
      </c>
      <c r="C1753" t="s">
        <v>21</v>
      </c>
      <c r="D1753" t="s">
        <v>22</v>
      </c>
      <c r="E1753" t="s">
        <v>776</v>
      </c>
      <c r="F1753" t="s">
        <v>778</v>
      </c>
      <c r="G1753" t="s">
        <v>57</v>
      </c>
      <c r="H1753" t="s">
        <v>81</v>
      </c>
      <c r="I1753" s="1">
        <v>192.77272500000001</v>
      </c>
      <c r="J1753" s="1">
        <v>10</v>
      </c>
      <c r="K1753">
        <v>1750</v>
      </c>
      <c r="L1753" t="s">
        <v>25</v>
      </c>
      <c r="M1753" s="2">
        <f>+Table3[[#This Row],[CHW]]/Table3[[#This Row],[Count of Airbill Number]]</f>
        <v>19.277272500000002</v>
      </c>
    </row>
    <row r="1754" spans="2:13">
      <c r="B1754" t="s">
        <v>35</v>
      </c>
      <c r="C1754" t="s">
        <v>21</v>
      </c>
      <c r="D1754" t="s">
        <v>22</v>
      </c>
      <c r="E1754" t="s">
        <v>776</v>
      </c>
      <c r="F1754" t="s">
        <v>776</v>
      </c>
      <c r="G1754" t="s">
        <v>48</v>
      </c>
      <c r="H1754" t="s">
        <v>96</v>
      </c>
      <c r="I1754" s="1">
        <v>192.72726700000001</v>
      </c>
      <c r="J1754" s="1">
        <v>10</v>
      </c>
      <c r="K1754">
        <v>1751</v>
      </c>
      <c r="L1754" t="s">
        <v>25</v>
      </c>
      <c r="M1754" s="2">
        <f>+Table3[[#This Row],[CHW]]/Table3[[#This Row],[Count of Airbill Number]]</f>
        <v>19.2727267</v>
      </c>
    </row>
    <row r="1755" spans="2:13">
      <c r="B1755" t="s">
        <v>35</v>
      </c>
      <c r="C1755" t="s">
        <v>21</v>
      </c>
      <c r="D1755" t="s">
        <v>36</v>
      </c>
      <c r="E1755" t="s">
        <v>776</v>
      </c>
      <c r="F1755" t="s">
        <v>776</v>
      </c>
      <c r="G1755" t="s">
        <v>40</v>
      </c>
      <c r="H1755" t="s">
        <v>39</v>
      </c>
      <c r="I1755" s="1">
        <v>192.27272600000001</v>
      </c>
      <c r="J1755" s="1">
        <v>3</v>
      </c>
      <c r="K1755">
        <v>1752</v>
      </c>
      <c r="L1755" t="s">
        <v>25</v>
      </c>
      <c r="M1755" s="2">
        <f>+Table3[[#This Row],[CHW]]/Table3[[#This Row],[Count of Airbill Number]]</f>
        <v>64.090908666666664</v>
      </c>
    </row>
    <row r="1756" spans="2:13">
      <c r="B1756" t="s">
        <v>35</v>
      </c>
      <c r="C1756" t="s">
        <v>21</v>
      </c>
      <c r="D1756" t="s">
        <v>22</v>
      </c>
      <c r="E1756" t="s">
        <v>776</v>
      </c>
      <c r="F1756" t="s">
        <v>776</v>
      </c>
      <c r="G1756" t="s">
        <v>45</v>
      </c>
      <c r="H1756" t="s">
        <v>213</v>
      </c>
      <c r="I1756" s="1">
        <v>192.27271999999999</v>
      </c>
      <c r="J1756" s="1">
        <v>16</v>
      </c>
      <c r="K1756">
        <v>1753</v>
      </c>
      <c r="L1756" t="s">
        <v>25</v>
      </c>
      <c r="M1756" s="2">
        <f>+Table3[[#This Row],[CHW]]/Table3[[#This Row],[Count of Airbill Number]]</f>
        <v>12.017045</v>
      </c>
    </row>
    <row r="1757" spans="2:13">
      <c r="B1757" t="s">
        <v>28</v>
      </c>
      <c r="C1757" t="s">
        <v>21</v>
      </c>
      <c r="D1757" t="s">
        <v>22</v>
      </c>
      <c r="E1757" t="s">
        <v>778</v>
      </c>
      <c r="F1757" t="s">
        <v>776</v>
      </c>
      <c r="G1757" t="s">
        <v>113</v>
      </c>
      <c r="H1757" t="s">
        <v>32</v>
      </c>
      <c r="I1757" s="1">
        <v>192.2</v>
      </c>
      <c r="J1757" s="1">
        <v>5</v>
      </c>
      <c r="K1757">
        <v>1754</v>
      </c>
      <c r="L1757" t="s">
        <v>25</v>
      </c>
      <c r="M1757" s="2">
        <f>+Table3[[#This Row],[CHW]]/Table3[[#This Row],[Count of Airbill Number]]</f>
        <v>38.44</v>
      </c>
    </row>
    <row r="1758" spans="2:13">
      <c r="B1758" t="s">
        <v>35</v>
      </c>
      <c r="C1758" t="s">
        <v>21</v>
      </c>
      <c r="D1758" t="s">
        <v>36</v>
      </c>
      <c r="E1758" t="s">
        <v>778</v>
      </c>
      <c r="F1758" t="s">
        <v>777</v>
      </c>
      <c r="G1758" t="s">
        <v>51</v>
      </c>
      <c r="H1758" t="s">
        <v>181</v>
      </c>
      <c r="I1758" s="1">
        <v>192</v>
      </c>
      <c r="J1758" s="1">
        <v>1</v>
      </c>
      <c r="K1758">
        <v>1755</v>
      </c>
      <c r="L1758" t="s">
        <v>25</v>
      </c>
      <c r="M1758" s="2">
        <f>+Table3[[#This Row],[CHW]]/Table3[[#This Row],[Count of Airbill Number]]</f>
        <v>192</v>
      </c>
    </row>
    <row r="1759" spans="2:13">
      <c r="B1759" t="s">
        <v>20</v>
      </c>
      <c r="C1759" t="s">
        <v>21</v>
      </c>
      <c r="D1759" t="s">
        <v>22</v>
      </c>
      <c r="E1759" t="s">
        <v>778</v>
      </c>
      <c r="F1759" t="s">
        <v>778</v>
      </c>
      <c r="G1759" t="s">
        <v>113</v>
      </c>
      <c r="H1759" t="s">
        <v>173</v>
      </c>
      <c r="I1759" s="1">
        <v>192</v>
      </c>
      <c r="J1759" s="1">
        <v>8</v>
      </c>
      <c r="K1759">
        <v>1756</v>
      </c>
      <c r="L1759" t="s">
        <v>25</v>
      </c>
      <c r="M1759" s="2">
        <f>+Table3[[#This Row],[CHW]]/Table3[[#This Row],[Count of Airbill Number]]</f>
        <v>24</v>
      </c>
    </row>
    <row r="1760" spans="2:13">
      <c r="B1760" t="s">
        <v>35</v>
      </c>
      <c r="C1760" t="s">
        <v>21</v>
      </c>
      <c r="D1760" t="s">
        <v>22</v>
      </c>
      <c r="E1760" t="s">
        <v>776</v>
      </c>
      <c r="F1760" t="s">
        <v>776</v>
      </c>
      <c r="G1760" t="s">
        <v>137</v>
      </c>
      <c r="H1760" t="s">
        <v>93</v>
      </c>
      <c r="I1760" s="1">
        <v>191.81817600000002</v>
      </c>
      <c r="J1760" s="1">
        <v>10</v>
      </c>
      <c r="K1760">
        <v>1757</v>
      </c>
      <c r="L1760" t="s">
        <v>25</v>
      </c>
      <c r="M1760" s="2">
        <f>+Table3[[#This Row],[CHW]]/Table3[[#This Row],[Count of Airbill Number]]</f>
        <v>19.181817600000002</v>
      </c>
    </row>
    <row r="1761" spans="2:13">
      <c r="B1761" t="s">
        <v>35</v>
      </c>
      <c r="C1761" t="s">
        <v>21</v>
      </c>
      <c r="D1761" t="s">
        <v>22</v>
      </c>
      <c r="E1761" t="s">
        <v>776</v>
      </c>
      <c r="F1761" t="s">
        <v>776</v>
      </c>
      <c r="G1761" t="s">
        <v>67</v>
      </c>
      <c r="H1761" t="s">
        <v>48</v>
      </c>
      <c r="I1761" s="1">
        <v>191.81817599999999</v>
      </c>
      <c r="J1761" s="1">
        <v>14</v>
      </c>
      <c r="K1761">
        <v>1758</v>
      </c>
      <c r="L1761" t="s">
        <v>25</v>
      </c>
      <c r="M1761" s="2">
        <f>+Table3[[#This Row],[CHW]]/Table3[[#This Row],[Count of Airbill Number]]</f>
        <v>13.701298285714286</v>
      </c>
    </row>
    <row r="1762" spans="2:13">
      <c r="B1762" t="s">
        <v>20</v>
      </c>
      <c r="C1762" t="s">
        <v>21</v>
      </c>
      <c r="D1762" t="s">
        <v>22</v>
      </c>
      <c r="E1762" t="s">
        <v>776</v>
      </c>
      <c r="F1762" t="s">
        <v>776</v>
      </c>
      <c r="G1762" t="s">
        <v>45</v>
      </c>
      <c r="H1762" t="s">
        <v>182</v>
      </c>
      <c r="I1762" s="1">
        <v>191.81816999999998</v>
      </c>
      <c r="J1762" s="1">
        <v>22</v>
      </c>
      <c r="K1762">
        <v>1759</v>
      </c>
      <c r="L1762" t="s">
        <v>25</v>
      </c>
      <c r="M1762" s="2">
        <f>+Table3[[#This Row],[CHW]]/Table3[[#This Row],[Count of Airbill Number]]</f>
        <v>8.7190077272727269</v>
      </c>
    </row>
    <row r="1763" spans="2:13">
      <c r="B1763" t="s">
        <v>28</v>
      </c>
      <c r="C1763" t="s">
        <v>21</v>
      </c>
      <c r="D1763" t="s">
        <v>36</v>
      </c>
      <c r="E1763" t="s">
        <v>778</v>
      </c>
      <c r="F1763" t="s">
        <v>778</v>
      </c>
      <c r="G1763" t="s">
        <v>313</v>
      </c>
      <c r="H1763" t="s">
        <v>51</v>
      </c>
      <c r="I1763" s="1">
        <v>191</v>
      </c>
      <c r="J1763" s="1">
        <v>1</v>
      </c>
      <c r="K1763">
        <v>1760</v>
      </c>
      <c r="L1763" t="s">
        <v>25</v>
      </c>
      <c r="M1763" s="2">
        <f>+Table3[[#This Row],[CHW]]/Table3[[#This Row],[Count of Airbill Number]]</f>
        <v>191</v>
      </c>
    </row>
    <row r="1764" spans="2:13">
      <c r="B1764" t="s">
        <v>35</v>
      </c>
      <c r="C1764" t="s">
        <v>21</v>
      </c>
      <c r="D1764" t="s">
        <v>36</v>
      </c>
      <c r="E1764" t="s">
        <v>776</v>
      </c>
      <c r="F1764" t="s">
        <v>776</v>
      </c>
      <c r="G1764" t="s">
        <v>37</v>
      </c>
      <c r="H1764" t="s">
        <v>188</v>
      </c>
      <c r="I1764" s="1">
        <v>190.909087</v>
      </c>
      <c r="J1764" s="1">
        <v>8</v>
      </c>
      <c r="K1764">
        <v>1761</v>
      </c>
      <c r="L1764" t="s">
        <v>25</v>
      </c>
      <c r="M1764" s="2">
        <f>+Table3[[#This Row],[CHW]]/Table3[[#This Row],[Count of Airbill Number]]</f>
        <v>23.863635875</v>
      </c>
    </row>
    <row r="1765" spans="2:13">
      <c r="B1765" t="s">
        <v>20</v>
      </c>
      <c r="C1765" t="s">
        <v>21</v>
      </c>
      <c r="D1765" t="s">
        <v>22</v>
      </c>
      <c r="E1765" t="s">
        <v>776</v>
      </c>
      <c r="F1765" t="s">
        <v>776</v>
      </c>
      <c r="G1765" t="s">
        <v>47</v>
      </c>
      <c r="H1765" t="s">
        <v>69</v>
      </c>
      <c r="I1765" s="1">
        <v>190.90908400000001</v>
      </c>
      <c r="J1765" s="1">
        <v>15</v>
      </c>
      <c r="K1765">
        <v>1762</v>
      </c>
      <c r="L1765" t="s">
        <v>25</v>
      </c>
      <c r="M1765" s="2">
        <f>+Table3[[#This Row],[CHW]]/Table3[[#This Row],[Count of Airbill Number]]</f>
        <v>12.727272266666667</v>
      </c>
    </row>
    <row r="1766" spans="2:13">
      <c r="B1766" t="s">
        <v>20</v>
      </c>
      <c r="C1766" t="s">
        <v>21</v>
      </c>
      <c r="D1766" t="s">
        <v>22</v>
      </c>
      <c r="E1766" t="s">
        <v>776</v>
      </c>
      <c r="F1766" t="s">
        <v>776</v>
      </c>
      <c r="G1766" t="s">
        <v>77</v>
      </c>
      <c r="H1766" t="s">
        <v>45</v>
      </c>
      <c r="I1766" s="1">
        <v>190.90908300000001</v>
      </c>
      <c r="J1766" s="1">
        <v>14</v>
      </c>
      <c r="K1766">
        <v>1763</v>
      </c>
      <c r="L1766" t="s">
        <v>25</v>
      </c>
      <c r="M1766" s="2">
        <f>+Table3[[#This Row],[CHW]]/Table3[[#This Row],[Count of Airbill Number]]</f>
        <v>13.636363071428573</v>
      </c>
    </row>
    <row r="1767" spans="2:13">
      <c r="B1767" t="s">
        <v>30</v>
      </c>
      <c r="C1767" t="s">
        <v>21</v>
      </c>
      <c r="D1767" t="s">
        <v>22</v>
      </c>
      <c r="E1767" t="s">
        <v>776</v>
      </c>
      <c r="F1767" t="s">
        <v>776</v>
      </c>
      <c r="G1767" t="s">
        <v>224</v>
      </c>
      <c r="H1767" t="s">
        <v>53</v>
      </c>
      <c r="I1767" s="1">
        <v>190.90908199999996</v>
      </c>
      <c r="J1767" s="1">
        <v>14</v>
      </c>
      <c r="K1767">
        <v>1764</v>
      </c>
      <c r="L1767" t="s">
        <v>25</v>
      </c>
      <c r="M1767" s="2">
        <f>+Table3[[#This Row],[CHW]]/Table3[[#This Row],[Count of Airbill Number]]</f>
        <v>13.636362999999998</v>
      </c>
    </row>
    <row r="1768" spans="2:13">
      <c r="B1768" t="s">
        <v>35</v>
      </c>
      <c r="C1768" t="s">
        <v>21</v>
      </c>
      <c r="D1768" t="s">
        <v>22</v>
      </c>
      <c r="E1768" t="s">
        <v>776</v>
      </c>
      <c r="F1768" t="s">
        <v>776</v>
      </c>
      <c r="G1768" t="s">
        <v>94</v>
      </c>
      <c r="H1768" t="s">
        <v>41</v>
      </c>
      <c r="I1768" s="1">
        <v>190.90907499999997</v>
      </c>
      <c r="J1768" s="1">
        <v>35</v>
      </c>
      <c r="K1768">
        <v>1765</v>
      </c>
      <c r="L1768" t="s">
        <v>25</v>
      </c>
      <c r="M1768" s="2">
        <f>+Table3[[#This Row],[CHW]]/Table3[[#This Row],[Count of Airbill Number]]</f>
        <v>5.4545449999999995</v>
      </c>
    </row>
    <row r="1769" spans="2:13">
      <c r="B1769" t="s">
        <v>20</v>
      </c>
      <c r="C1769" t="s">
        <v>21</v>
      </c>
      <c r="D1769" t="s">
        <v>22</v>
      </c>
      <c r="E1769" t="s">
        <v>776</v>
      </c>
      <c r="F1769" t="s">
        <v>776</v>
      </c>
      <c r="G1769" t="s">
        <v>50</v>
      </c>
      <c r="H1769" t="s">
        <v>39</v>
      </c>
      <c r="I1769" s="1">
        <v>190.90906799999991</v>
      </c>
      <c r="J1769" s="1">
        <v>46</v>
      </c>
      <c r="K1769">
        <v>1766</v>
      </c>
      <c r="L1769" t="s">
        <v>25</v>
      </c>
      <c r="M1769" s="2">
        <f>+Table3[[#This Row],[CHW]]/Table3[[#This Row],[Count of Airbill Number]]</f>
        <v>4.1501971304347807</v>
      </c>
    </row>
    <row r="1770" spans="2:13">
      <c r="B1770" t="s">
        <v>20</v>
      </c>
      <c r="C1770" t="s">
        <v>21</v>
      </c>
      <c r="D1770" t="s">
        <v>22</v>
      </c>
      <c r="E1770" t="s">
        <v>776</v>
      </c>
      <c r="F1770" t="s">
        <v>776</v>
      </c>
      <c r="G1770" t="s">
        <v>103</v>
      </c>
      <c r="H1770" t="s">
        <v>32</v>
      </c>
      <c r="I1770" s="1">
        <v>190.45453599999999</v>
      </c>
      <c r="J1770" s="1">
        <v>18</v>
      </c>
      <c r="K1770">
        <v>1767</v>
      </c>
      <c r="L1770" t="s">
        <v>25</v>
      </c>
      <c r="M1770" s="2">
        <f>+Table3[[#This Row],[CHW]]/Table3[[#This Row],[Count of Airbill Number]]</f>
        <v>10.580807555555555</v>
      </c>
    </row>
    <row r="1771" spans="2:13">
      <c r="B1771" t="s">
        <v>20</v>
      </c>
      <c r="C1771" t="s">
        <v>21</v>
      </c>
      <c r="D1771" t="s">
        <v>22</v>
      </c>
      <c r="E1771" t="s">
        <v>777</v>
      </c>
      <c r="F1771" t="s">
        <v>777</v>
      </c>
      <c r="G1771" t="s">
        <v>114</v>
      </c>
      <c r="H1771" t="s">
        <v>106</v>
      </c>
      <c r="I1771" s="1">
        <v>190.4</v>
      </c>
      <c r="J1771" s="1">
        <v>1</v>
      </c>
      <c r="K1771">
        <v>1768</v>
      </c>
      <c r="L1771" t="s">
        <v>25</v>
      </c>
      <c r="M1771" s="2">
        <f>+Table3[[#This Row],[CHW]]/Table3[[#This Row],[Count of Airbill Number]]</f>
        <v>190.4</v>
      </c>
    </row>
    <row r="1772" spans="2:13">
      <c r="B1772" t="s">
        <v>20</v>
      </c>
      <c r="C1772" t="s">
        <v>21</v>
      </c>
      <c r="D1772" t="s">
        <v>22</v>
      </c>
      <c r="E1772" t="s">
        <v>778</v>
      </c>
      <c r="F1772" t="s">
        <v>778</v>
      </c>
      <c r="G1772" t="s">
        <v>113</v>
      </c>
      <c r="H1772" t="s">
        <v>267</v>
      </c>
      <c r="I1772" s="1">
        <v>190.3</v>
      </c>
      <c r="J1772" s="1">
        <v>5</v>
      </c>
      <c r="K1772">
        <v>1769</v>
      </c>
      <c r="L1772" t="s">
        <v>25</v>
      </c>
      <c r="M1772" s="2">
        <f>+Table3[[#This Row],[CHW]]/Table3[[#This Row],[Count of Airbill Number]]</f>
        <v>38.06</v>
      </c>
    </row>
    <row r="1773" spans="2:13">
      <c r="B1773" t="s">
        <v>28</v>
      </c>
      <c r="C1773" t="s">
        <v>21</v>
      </c>
      <c r="D1773" t="s">
        <v>36</v>
      </c>
      <c r="E1773" t="s">
        <v>778</v>
      </c>
      <c r="F1773" t="s">
        <v>778</v>
      </c>
      <c r="G1773" t="s">
        <v>51</v>
      </c>
      <c r="H1773" t="s">
        <v>361</v>
      </c>
      <c r="I1773" s="1">
        <v>190.2</v>
      </c>
      <c r="J1773" s="1">
        <v>2</v>
      </c>
      <c r="K1773">
        <v>1770</v>
      </c>
      <c r="L1773" t="s">
        <v>25</v>
      </c>
      <c r="M1773" s="2">
        <f>+Table3[[#This Row],[CHW]]/Table3[[#This Row],[Count of Airbill Number]]</f>
        <v>95.1</v>
      </c>
    </row>
    <row r="1774" spans="2:13">
      <c r="B1774" t="s">
        <v>35</v>
      </c>
      <c r="C1774" t="s">
        <v>21</v>
      </c>
      <c r="D1774" t="s">
        <v>22</v>
      </c>
      <c r="E1774" t="s">
        <v>776</v>
      </c>
      <c r="F1774" t="s">
        <v>776</v>
      </c>
      <c r="G1774" t="s">
        <v>76</v>
      </c>
      <c r="H1774" t="s">
        <v>84</v>
      </c>
      <c r="I1774" s="1">
        <v>189.999999</v>
      </c>
      <c r="J1774" s="1">
        <v>3</v>
      </c>
      <c r="K1774">
        <v>1771</v>
      </c>
      <c r="L1774" t="s">
        <v>25</v>
      </c>
      <c r="M1774" s="2">
        <f>+Table3[[#This Row],[CHW]]/Table3[[#This Row],[Count of Airbill Number]]</f>
        <v>63.333333000000003</v>
      </c>
    </row>
    <row r="1775" spans="2:13">
      <c r="B1775" t="s">
        <v>35</v>
      </c>
      <c r="C1775" t="s">
        <v>21</v>
      </c>
      <c r="D1775" t="s">
        <v>22</v>
      </c>
      <c r="E1775" t="s">
        <v>776</v>
      </c>
      <c r="F1775" t="s">
        <v>776</v>
      </c>
      <c r="G1775" t="s">
        <v>47</v>
      </c>
      <c r="H1775" t="s">
        <v>92</v>
      </c>
      <c r="I1775" s="1">
        <v>189.99999500000001</v>
      </c>
      <c r="J1775" s="1">
        <v>13</v>
      </c>
      <c r="K1775">
        <v>1772</v>
      </c>
      <c r="L1775" t="s">
        <v>25</v>
      </c>
      <c r="M1775" s="2">
        <f>+Table3[[#This Row],[CHW]]/Table3[[#This Row],[Count of Airbill Number]]</f>
        <v>14.615384230769232</v>
      </c>
    </row>
    <row r="1776" spans="2:13">
      <c r="B1776" t="s">
        <v>28</v>
      </c>
      <c r="C1776" t="s">
        <v>21</v>
      </c>
      <c r="D1776" t="s">
        <v>22</v>
      </c>
      <c r="E1776" t="s">
        <v>778</v>
      </c>
      <c r="F1776" t="s">
        <v>777</v>
      </c>
      <c r="G1776" t="s">
        <v>51</v>
      </c>
      <c r="H1776" t="s">
        <v>52</v>
      </c>
      <c r="I1776" s="1">
        <v>189.78180799999996</v>
      </c>
      <c r="J1776" s="1">
        <v>30</v>
      </c>
      <c r="K1776">
        <v>1773</v>
      </c>
      <c r="L1776" t="s">
        <v>25</v>
      </c>
      <c r="M1776" s="2">
        <f>+Table3[[#This Row],[CHW]]/Table3[[#This Row],[Count of Airbill Number]]</f>
        <v>6.3260602666666648</v>
      </c>
    </row>
    <row r="1777" spans="2:13">
      <c r="B1777" t="s">
        <v>35</v>
      </c>
      <c r="C1777" t="s">
        <v>21</v>
      </c>
      <c r="D1777" t="s">
        <v>22</v>
      </c>
      <c r="E1777" t="s">
        <v>776</v>
      </c>
      <c r="F1777" t="s">
        <v>776</v>
      </c>
      <c r="G1777" t="s">
        <v>93</v>
      </c>
      <c r="H1777" t="s">
        <v>117</v>
      </c>
      <c r="I1777" s="1">
        <v>189.54545000000002</v>
      </c>
      <c r="J1777" s="1">
        <v>14</v>
      </c>
      <c r="K1777">
        <v>1774</v>
      </c>
      <c r="L1777" t="s">
        <v>25</v>
      </c>
      <c r="M1777" s="2">
        <f>+Table3[[#This Row],[CHW]]/Table3[[#This Row],[Count of Airbill Number]]</f>
        <v>13.538960714285716</v>
      </c>
    </row>
    <row r="1778" spans="2:13">
      <c r="B1778" t="s">
        <v>20</v>
      </c>
      <c r="C1778" t="s">
        <v>21</v>
      </c>
      <c r="D1778" t="s">
        <v>22</v>
      </c>
      <c r="E1778" t="s">
        <v>776</v>
      </c>
      <c r="F1778" t="s">
        <v>776</v>
      </c>
      <c r="G1778" t="s">
        <v>40</v>
      </c>
      <c r="H1778" t="s">
        <v>123</v>
      </c>
      <c r="I1778" s="1">
        <v>189.54543899999999</v>
      </c>
      <c r="J1778" s="1">
        <v>25</v>
      </c>
      <c r="K1778">
        <v>1775</v>
      </c>
      <c r="L1778" t="s">
        <v>25</v>
      </c>
      <c r="M1778" s="2">
        <f>+Table3[[#This Row],[CHW]]/Table3[[#This Row],[Count of Airbill Number]]</f>
        <v>7.5818175599999993</v>
      </c>
    </row>
    <row r="1779" spans="2:13">
      <c r="B1779" t="s">
        <v>20</v>
      </c>
      <c r="C1779" t="s">
        <v>21</v>
      </c>
      <c r="D1779" t="s">
        <v>22</v>
      </c>
      <c r="E1779" t="s">
        <v>778</v>
      </c>
      <c r="F1779" t="s">
        <v>778</v>
      </c>
      <c r="G1779" t="s">
        <v>86</v>
      </c>
      <c r="H1779" t="s">
        <v>99</v>
      </c>
      <c r="I1779" s="1">
        <v>189.5</v>
      </c>
      <c r="J1779" s="1">
        <v>10</v>
      </c>
      <c r="K1779">
        <v>1776</v>
      </c>
      <c r="L1779" t="s">
        <v>25</v>
      </c>
      <c r="M1779" s="2">
        <f>+Table3[[#This Row],[CHW]]/Table3[[#This Row],[Count of Airbill Number]]</f>
        <v>18.95</v>
      </c>
    </row>
    <row r="1780" spans="2:13">
      <c r="B1780" t="s">
        <v>35</v>
      </c>
      <c r="C1780" t="s">
        <v>21</v>
      </c>
      <c r="D1780" t="s">
        <v>22</v>
      </c>
      <c r="E1780" t="s">
        <v>776</v>
      </c>
      <c r="F1780" t="s">
        <v>776</v>
      </c>
      <c r="G1780" t="s">
        <v>80</v>
      </c>
      <c r="H1780" t="s">
        <v>31</v>
      </c>
      <c r="I1780" s="1">
        <v>189.36362699999995</v>
      </c>
      <c r="J1780" s="1">
        <v>20</v>
      </c>
      <c r="K1780">
        <v>1777</v>
      </c>
      <c r="L1780" t="s">
        <v>25</v>
      </c>
      <c r="M1780" s="2">
        <f>+Table3[[#This Row],[CHW]]/Table3[[#This Row],[Count of Airbill Number]]</f>
        <v>9.4681813499999983</v>
      </c>
    </row>
    <row r="1781" spans="2:13">
      <c r="B1781" t="s">
        <v>20</v>
      </c>
      <c r="C1781" t="s">
        <v>21</v>
      </c>
      <c r="D1781" t="s">
        <v>22</v>
      </c>
      <c r="E1781" t="s">
        <v>776</v>
      </c>
      <c r="F1781" t="s">
        <v>776</v>
      </c>
      <c r="G1781" t="s">
        <v>131</v>
      </c>
      <c r="H1781" t="s">
        <v>45</v>
      </c>
      <c r="I1781" s="1">
        <v>189.09090699999999</v>
      </c>
      <c r="J1781" s="1">
        <v>4</v>
      </c>
      <c r="K1781">
        <v>1778</v>
      </c>
      <c r="L1781" t="s">
        <v>25</v>
      </c>
      <c r="M1781" s="2">
        <f>+Table3[[#This Row],[CHW]]/Table3[[#This Row],[Count of Airbill Number]]</f>
        <v>47.272726749999997</v>
      </c>
    </row>
    <row r="1782" spans="2:13">
      <c r="B1782" t="s">
        <v>20</v>
      </c>
      <c r="C1782" t="s">
        <v>21</v>
      </c>
      <c r="D1782" t="s">
        <v>22</v>
      </c>
      <c r="E1782" t="s">
        <v>776</v>
      </c>
      <c r="F1782" t="s">
        <v>776</v>
      </c>
      <c r="G1782" t="s">
        <v>131</v>
      </c>
      <c r="H1782" t="s">
        <v>84</v>
      </c>
      <c r="I1782" s="1">
        <v>188.63636299999999</v>
      </c>
      <c r="J1782" s="1">
        <v>1</v>
      </c>
      <c r="K1782">
        <v>1779</v>
      </c>
      <c r="L1782" t="s">
        <v>25</v>
      </c>
      <c r="M1782" s="2">
        <f>+Table3[[#This Row],[CHW]]/Table3[[#This Row],[Count of Airbill Number]]</f>
        <v>188.63636299999999</v>
      </c>
    </row>
    <row r="1783" spans="2:13">
      <c r="B1783" t="s">
        <v>35</v>
      </c>
      <c r="C1783" t="s">
        <v>21</v>
      </c>
      <c r="D1783" t="s">
        <v>22</v>
      </c>
      <c r="E1783" t="s">
        <v>776</v>
      </c>
      <c r="F1783" t="s">
        <v>776</v>
      </c>
      <c r="G1783" t="s">
        <v>23</v>
      </c>
      <c r="H1783" t="s">
        <v>59</v>
      </c>
      <c r="I1783" s="1">
        <v>188.63636</v>
      </c>
      <c r="J1783" s="1">
        <v>7</v>
      </c>
      <c r="K1783">
        <v>1780</v>
      </c>
      <c r="L1783" t="s">
        <v>25</v>
      </c>
      <c r="M1783" s="2">
        <f>+Table3[[#This Row],[CHW]]/Table3[[#This Row],[Count of Airbill Number]]</f>
        <v>26.948051428571429</v>
      </c>
    </row>
    <row r="1784" spans="2:13">
      <c r="B1784" t="s">
        <v>35</v>
      </c>
      <c r="C1784" t="s">
        <v>21</v>
      </c>
      <c r="D1784" t="s">
        <v>22</v>
      </c>
      <c r="E1784" t="s">
        <v>776</v>
      </c>
      <c r="F1784" t="s">
        <v>776</v>
      </c>
      <c r="G1784" t="s">
        <v>23</v>
      </c>
      <c r="H1784" t="s">
        <v>31</v>
      </c>
      <c r="I1784" s="1">
        <v>188.45453800000001</v>
      </c>
      <c r="J1784" s="1">
        <v>21</v>
      </c>
      <c r="K1784">
        <v>1781</v>
      </c>
      <c r="L1784" t="s">
        <v>25</v>
      </c>
      <c r="M1784" s="2">
        <f>+Table3[[#This Row],[CHW]]/Table3[[#This Row],[Count of Airbill Number]]</f>
        <v>8.9740256190476195</v>
      </c>
    </row>
    <row r="1785" spans="2:13">
      <c r="B1785" t="s">
        <v>28</v>
      </c>
      <c r="C1785" t="s">
        <v>21</v>
      </c>
      <c r="D1785" t="s">
        <v>22</v>
      </c>
      <c r="E1785" t="s">
        <v>776</v>
      </c>
      <c r="F1785" t="s">
        <v>776</v>
      </c>
      <c r="G1785" t="s">
        <v>98</v>
      </c>
      <c r="H1785" t="s">
        <v>23</v>
      </c>
      <c r="I1785" s="1">
        <v>188.45453199999994</v>
      </c>
      <c r="J1785" s="1">
        <v>25</v>
      </c>
      <c r="K1785">
        <v>1782</v>
      </c>
      <c r="L1785" t="s">
        <v>25</v>
      </c>
      <c r="M1785" s="2">
        <f>+Table3[[#This Row],[CHW]]/Table3[[#This Row],[Count of Airbill Number]]</f>
        <v>7.5381812799999981</v>
      </c>
    </row>
    <row r="1786" spans="2:13">
      <c r="B1786" t="s">
        <v>20</v>
      </c>
      <c r="C1786" t="s">
        <v>21</v>
      </c>
      <c r="D1786" t="s">
        <v>22</v>
      </c>
      <c r="E1786" t="s">
        <v>776</v>
      </c>
      <c r="F1786" t="s">
        <v>776</v>
      </c>
      <c r="G1786" t="s">
        <v>103</v>
      </c>
      <c r="H1786" t="s">
        <v>33</v>
      </c>
      <c r="I1786" s="1">
        <v>188.181817</v>
      </c>
      <c r="J1786" s="1">
        <v>3</v>
      </c>
      <c r="K1786">
        <v>1783</v>
      </c>
      <c r="L1786" t="s">
        <v>25</v>
      </c>
      <c r="M1786" s="2">
        <f>+Table3[[#This Row],[CHW]]/Table3[[#This Row],[Count of Airbill Number]]</f>
        <v>62.727272333333332</v>
      </c>
    </row>
    <row r="1787" spans="2:13">
      <c r="B1787" t="s">
        <v>20</v>
      </c>
      <c r="C1787" t="s">
        <v>21</v>
      </c>
      <c r="D1787" t="s">
        <v>22</v>
      </c>
      <c r="E1787" t="s">
        <v>776</v>
      </c>
      <c r="F1787" t="s">
        <v>776</v>
      </c>
      <c r="G1787" t="s">
        <v>74</v>
      </c>
      <c r="H1787" t="s">
        <v>37</v>
      </c>
      <c r="I1787" s="1">
        <v>188.181814</v>
      </c>
      <c r="J1787" s="1">
        <v>9</v>
      </c>
      <c r="K1787">
        <v>1784</v>
      </c>
      <c r="L1787" t="s">
        <v>25</v>
      </c>
      <c r="M1787" s="2">
        <f>+Table3[[#This Row],[CHW]]/Table3[[#This Row],[Count of Airbill Number]]</f>
        <v>20.909090444444445</v>
      </c>
    </row>
    <row r="1788" spans="2:13">
      <c r="B1788" t="s">
        <v>20</v>
      </c>
      <c r="C1788" t="s">
        <v>21</v>
      </c>
      <c r="D1788" t="s">
        <v>22</v>
      </c>
      <c r="E1788" t="s">
        <v>776</v>
      </c>
      <c r="F1788" t="s">
        <v>776</v>
      </c>
      <c r="G1788" t="s">
        <v>39</v>
      </c>
      <c r="H1788" t="s">
        <v>48</v>
      </c>
      <c r="I1788" s="1">
        <v>188.18180900000002</v>
      </c>
      <c r="J1788" s="1">
        <v>27</v>
      </c>
      <c r="K1788">
        <v>1785</v>
      </c>
      <c r="L1788" t="s">
        <v>25</v>
      </c>
      <c r="M1788" s="2">
        <f>+Table3[[#This Row],[CHW]]/Table3[[#This Row],[Count of Airbill Number]]</f>
        <v>6.9696966296296301</v>
      </c>
    </row>
    <row r="1789" spans="2:13">
      <c r="B1789" t="s">
        <v>35</v>
      </c>
      <c r="C1789" t="s">
        <v>21</v>
      </c>
      <c r="D1789" t="s">
        <v>22</v>
      </c>
      <c r="E1789" t="s">
        <v>776</v>
      </c>
      <c r="F1789" t="s">
        <v>776</v>
      </c>
      <c r="G1789" t="s">
        <v>45</v>
      </c>
      <c r="H1789" t="s">
        <v>132</v>
      </c>
      <c r="I1789" s="1">
        <v>187.72726299999999</v>
      </c>
      <c r="J1789" s="1">
        <v>29</v>
      </c>
      <c r="K1789">
        <v>1786</v>
      </c>
      <c r="L1789" t="s">
        <v>25</v>
      </c>
      <c r="M1789" s="2">
        <f>+Table3[[#This Row],[CHW]]/Table3[[#This Row],[Count of Airbill Number]]</f>
        <v>6.4733538965517239</v>
      </c>
    </row>
    <row r="1790" spans="2:13">
      <c r="B1790" t="s">
        <v>20</v>
      </c>
      <c r="C1790" t="s">
        <v>21</v>
      </c>
      <c r="D1790" t="s">
        <v>22</v>
      </c>
      <c r="E1790" t="s">
        <v>776</v>
      </c>
      <c r="F1790" t="s">
        <v>776</v>
      </c>
      <c r="G1790" t="s">
        <v>23</v>
      </c>
      <c r="H1790" t="s">
        <v>142</v>
      </c>
      <c r="I1790" s="1">
        <v>187.27272399999998</v>
      </c>
      <c r="J1790" s="1">
        <v>8</v>
      </c>
      <c r="K1790">
        <v>1787</v>
      </c>
      <c r="L1790" t="s">
        <v>25</v>
      </c>
      <c r="M1790" s="2">
        <f>+Table3[[#This Row],[CHW]]/Table3[[#This Row],[Count of Airbill Number]]</f>
        <v>23.409090499999998</v>
      </c>
    </row>
    <row r="1791" spans="2:13">
      <c r="B1791" t="s">
        <v>28</v>
      </c>
      <c r="C1791" t="s">
        <v>21</v>
      </c>
      <c r="D1791" t="s">
        <v>22</v>
      </c>
      <c r="E1791" t="s">
        <v>776</v>
      </c>
      <c r="F1791" t="s">
        <v>778</v>
      </c>
      <c r="G1791" t="s">
        <v>37</v>
      </c>
      <c r="H1791" t="s">
        <v>86</v>
      </c>
      <c r="I1791" s="1">
        <v>186.87272399999998</v>
      </c>
      <c r="J1791" s="1">
        <v>11</v>
      </c>
      <c r="K1791">
        <v>1788</v>
      </c>
      <c r="L1791" t="s">
        <v>25</v>
      </c>
      <c r="M1791" s="2">
        <f>+Table3[[#This Row],[CHW]]/Table3[[#This Row],[Count of Airbill Number]]</f>
        <v>16.988429454545454</v>
      </c>
    </row>
    <row r="1792" spans="2:13">
      <c r="B1792" t="s">
        <v>30</v>
      </c>
      <c r="C1792" t="s">
        <v>21</v>
      </c>
      <c r="D1792" t="s">
        <v>30</v>
      </c>
      <c r="E1792" t="s">
        <v>776</v>
      </c>
      <c r="F1792" t="s">
        <v>776</v>
      </c>
      <c r="G1792" t="s">
        <v>31</v>
      </c>
      <c r="H1792" t="s">
        <v>119</v>
      </c>
      <c r="I1792" s="1">
        <v>186.81817599999999</v>
      </c>
      <c r="J1792" s="1">
        <v>25</v>
      </c>
      <c r="K1792">
        <v>1789</v>
      </c>
      <c r="L1792" t="s">
        <v>25</v>
      </c>
      <c r="M1792" s="2">
        <f>+Table3[[#This Row],[CHW]]/Table3[[#This Row],[Count of Airbill Number]]</f>
        <v>7.4727270399999997</v>
      </c>
    </row>
    <row r="1793" spans="2:13">
      <c r="B1793" t="s">
        <v>28</v>
      </c>
      <c r="C1793" t="s">
        <v>21</v>
      </c>
      <c r="D1793" t="s">
        <v>22</v>
      </c>
      <c r="E1793" t="s">
        <v>776</v>
      </c>
      <c r="F1793" t="s">
        <v>776</v>
      </c>
      <c r="G1793" t="s">
        <v>23</v>
      </c>
      <c r="H1793" t="s">
        <v>71</v>
      </c>
      <c r="I1793" s="1">
        <v>186.663635</v>
      </c>
      <c r="J1793" s="1">
        <v>8</v>
      </c>
      <c r="K1793">
        <v>1790</v>
      </c>
      <c r="L1793" t="s">
        <v>25</v>
      </c>
      <c r="M1793" s="2">
        <f>+Table3[[#This Row],[CHW]]/Table3[[#This Row],[Count of Airbill Number]]</f>
        <v>23.332954375</v>
      </c>
    </row>
    <row r="1794" spans="2:13">
      <c r="B1794" t="s">
        <v>28</v>
      </c>
      <c r="C1794" t="s">
        <v>21</v>
      </c>
      <c r="D1794" t="s">
        <v>22</v>
      </c>
      <c r="E1794" t="s">
        <v>776</v>
      </c>
      <c r="F1794" t="s">
        <v>776</v>
      </c>
      <c r="G1794" t="s">
        <v>57</v>
      </c>
      <c r="H1794" t="s">
        <v>34</v>
      </c>
      <c r="I1794" s="1">
        <v>186.59090700000002</v>
      </c>
      <c r="J1794" s="1">
        <v>11</v>
      </c>
      <c r="K1794">
        <v>1791</v>
      </c>
      <c r="L1794" t="s">
        <v>25</v>
      </c>
      <c r="M1794" s="2">
        <f>+Table3[[#This Row],[CHW]]/Table3[[#This Row],[Count of Airbill Number]]</f>
        <v>16.962809727272727</v>
      </c>
    </row>
    <row r="1795" spans="2:13">
      <c r="B1795" t="s">
        <v>30</v>
      </c>
      <c r="C1795" t="s">
        <v>21</v>
      </c>
      <c r="D1795" t="s">
        <v>22</v>
      </c>
      <c r="E1795" t="s">
        <v>776</v>
      </c>
      <c r="F1795" t="s">
        <v>776</v>
      </c>
      <c r="G1795" t="s">
        <v>31</v>
      </c>
      <c r="H1795" t="s">
        <v>40</v>
      </c>
      <c r="I1795" s="1">
        <v>186.40907999999996</v>
      </c>
      <c r="J1795" s="1">
        <v>22</v>
      </c>
      <c r="K1795">
        <v>1792</v>
      </c>
      <c r="L1795" t="s">
        <v>25</v>
      </c>
      <c r="M1795" s="2">
        <f>+Table3[[#This Row],[CHW]]/Table3[[#This Row],[Count of Airbill Number]]</f>
        <v>8.473139999999999</v>
      </c>
    </row>
    <row r="1796" spans="2:13">
      <c r="B1796" t="s">
        <v>35</v>
      </c>
      <c r="C1796" t="s">
        <v>21</v>
      </c>
      <c r="D1796" t="s">
        <v>36</v>
      </c>
      <c r="E1796" t="s">
        <v>777</v>
      </c>
      <c r="F1796" t="s">
        <v>777</v>
      </c>
      <c r="G1796" t="s">
        <v>179</v>
      </c>
      <c r="H1796" t="s">
        <v>29</v>
      </c>
      <c r="I1796" s="1">
        <v>186</v>
      </c>
      <c r="J1796" s="1">
        <v>1</v>
      </c>
      <c r="K1796">
        <v>1793</v>
      </c>
      <c r="L1796" t="s">
        <v>25</v>
      </c>
      <c r="M1796" s="2">
        <f>+Table3[[#This Row],[CHW]]/Table3[[#This Row],[Count of Airbill Number]]</f>
        <v>186</v>
      </c>
    </row>
    <row r="1797" spans="2:13">
      <c r="B1797" t="s">
        <v>20</v>
      </c>
      <c r="C1797" t="s">
        <v>21</v>
      </c>
      <c r="D1797" t="s">
        <v>22</v>
      </c>
      <c r="E1797" t="s">
        <v>776</v>
      </c>
      <c r="F1797" t="s">
        <v>776</v>
      </c>
      <c r="G1797" t="s">
        <v>72</v>
      </c>
      <c r="H1797" t="s">
        <v>76</v>
      </c>
      <c r="I1797" s="1">
        <v>185.90908899999999</v>
      </c>
      <c r="J1797" s="1">
        <v>4</v>
      </c>
      <c r="K1797">
        <v>1794</v>
      </c>
      <c r="L1797" t="s">
        <v>25</v>
      </c>
      <c r="M1797" s="2">
        <f>+Table3[[#This Row],[CHW]]/Table3[[#This Row],[Count of Airbill Number]]</f>
        <v>46.477272249999999</v>
      </c>
    </row>
    <row r="1798" spans="2:13">
      <c r="B1798" t="s">
        <v>20</v>
      </c>
      <c r="C1798" t="s">
        <v>21</v>
      </c>
      <c r="D1798" t="s">
        <v>22</v>
      </c>
      <c r="E1798" t="s">
        <v>776</v>
      </c>
      <c r="F1798" t="s">
        <v>776</v>
      </c>
      <c r="G1798" t="s">
        <v>42</v>
      </c>
      <c r="H1798" t="s">
        <v>71</v>
      </c>
      <c r="I1798" s="1">
        <v>185.909086</v>
      </c>
      <c r="J1798" s="1">
        <v>11</v>
      </c>
      <c r="K1798">
        <v>1795</v>
      </c>
      <c r="L1798" t="s">
        <v>25</v>
      </c>
      <c r="M1798" s="2">
        <f>+Table3[[#This Row],[CHW]]/Table3[[#This Row],[Count of Airbill Number]]</f>
        <v>16.900825999999999</v>
      </c>
    </row>
    <row r="1799" spans="2:13">
      <c r="B1799" t="s">
        <v>28</v>
      </c>
      <c r="C1799" t="s">
        <v>21</v>
      </c>
      <c r="D1799" t="s">
        <v>22</v>
      </c>
      <c r="E1799" t="s">
        <v>776</v>
      </c>
      <c r="F1799" t="s">
        <v>776</v>
      </c>
      <c r="G1799" t="s">
        <v>144</v>
      </c>
      <c r="H1799" t="s">
        <v>53</v>
      </c>
      <c r="I1799" s="1">
        <v>185.90906700000002</v>
      </c>
      <c r="J1799" s="1">
        <v>49</v>
      </c>
      <c r="K1799">
        <v>1796</v>
      </c>
      <c r="L1799" t="s">
        <v>25</v>
      </c>
      <c r="M1799" s="2">
        <f>+Table3[[#This Row],[CHW]]/Table3[[#This Row],[Count of Airbill Number]]</f>
        <v>3.794062591836735</v>
      </c>
    </row>
    <row r="1800" spans="2:13">
      <c r="B1800" t="s">
        <v>20</v>
      </c>
      <c r="C1800" t="s">
        <v>21</v>
      </c>
      <c r="D1800" t="s">
        <v>22</v>
      </c>
      <c r="E1800" t="s">
        <v>776</v>
      </c>
      <c r="F1800" t="s">
        <v>776</v>
      </c>
      <c r="G1800" t="s">
        <v>46</v>
      </c>
      <c r="H1800" t="s">
        <v>32</v>
      </c>
      <c r="I1800" s="1">
        <v>185.372726</v>
      </c>
      <c r="J1800" s="1">
        <v>7</v>
      </c>
      <c r="K1800">
        <v>1797</v>
      </c>
      <c r="L1800" t="s">
        <v>25</v>
      </c>
      <c r="M1800" s="2">
        <f>+Table3[[#This Row],[CHW]]/Table3[[#This Row],[Count of Airbill Number]]</f>
        <v>26.481818000000001</v>
      </c>
    </row>
    <row r="1801" spans="2:13">
      <c r="B1801" t="s">
        <v>28</v>
      </c>
      <c r="C1801" t="s">
        <v>21</v>
      </c>
      <c r="D1801" t="s">
        <v>22</v>
      </c>
      <c r="E1801" t="s">
        <v>778</v>
      </c>
      <c r="F1801" t="s">
        <v>776</v>
      </c>
      <c r="G1801" t="s">
        <v>173</v>
      </c>
      <c r="H1801" t="s">
        <v>23</v>
      </c>
      <c r="I1801" s="1">
        <v>184.9</v>
      </c>
      <c r="J1801" s="1">
        <v>8</v>
      </c>
      <c r="K1801">
        <v>1798</v>
      </c>
      <c r="L1801" t="s">
        <v>25</v>
      </c>
      <c r="M1801" s="2">
        <f>+Table3[[#This Row],[CHW]]/Table3[[#This Row],[Count of Airbill Number]]</f>
        <v>23.112500000000001</v>
      </c>
    </row>
    <row r="1802" spans="2:13">
      <c r="B1802" t="s">
        <v>20</v>
      </c>
      <c r="C1802" t="s">
        <v>21</v>
      </c>
      <c r="D1802" t="s">
        <v>22</v>
      </c>
      <c r="E1802" t="s">
        <v>776</v>
      </c>
      <c r="F1802" t="s">
        <v>776</v>
      </c>
      <c r="G1802" t="s">
        <v>186</v>
      </c>
      <c r="H1802" t="s">
        <v>107</v>
      </c>
      <c r="I1802" s="1">
        <v>184.54545299999998</v>
      </c>
      <c r="J1802" s="1">
        <v>2</v>
      </c>
      <c r="K1802">
        <v>1799</v>
      </c>
      <c r="L1802" t="s">
        <v>25</v>
      </c>
      <c r="M1802" s="2">
        <f>+Table3[[#This Row],[CHW]]/Table3[[#This Row],[Count of Airbill Number]]</f>
        <v>92.27272649999999</v>
      </c>
    </row>
    <row r="1803" spans="2:13">
      <c r="B1803" t="s">
        <v>20</v>
      </c>
      <c r="C1803" t="s">
        <v>21</v>
      </c>
      <c r="D1803" t="s">
        <v>22</v>
      </c>
      <c r="E1803" t="s">
        <v>776</v>
      </c>
      <c r="F1803" t="s">
        <v>776</v>
      </c>
      <c r="G1803" t="s">
        <v>31</v>
      </c>
      <c r="H1803" t="s">
        <v>47</v>
      </c>
      <c r="I1803" s="1">
        <v>184.54545200000001</v>
      </c>
      <c r="J1803" s="1">
        <v>6</v>
      </c>
      <c r="K1803">
        <v>1800</v>
      </c>
      <c r="L1803" t="s">
        <v>25</v>
      </c>
      <c r="M1803" s="2">
        <f>+Table3[[#This Row],[CHW]]/Table3[[#This Row],[Count of Airbill Number]]</f>
        <v>30.757575333333335</v>
      </c>
    </row>
    <row r="1804" spans="2:13">
      <c r="B1804" t="s">
        <v>20</v>
      </c>
      <c r="C1804" t="s">
        <v>21</v>
      </c>
      <c r="D1804" t="s">
        <v>22</v>
      </c>
      <c r="E1804" t="s">
        <v>776</v>
      </c>
      <c r="F1804" t="s">
        <v>776</v>
      </c>
      <c r="G1804" t="s">
        <v>45</v>
      </c>
      <c r="H1804" t="s">
        <v>40</v>
      </c>
      <c r="I1804" s="1">
        <v>184.54545000000002</v>
      </c>
      <c r="J1804" s="1">
        <v>11</v>
      </c>
      <c r="K1804">
        <v>1801</v>
      </c>
      <c r="L1804" t="s">
        <v>25</v>
      </c>
      <c r="M1804" s="2">
        <f>+Table3[[#This Row],[CHW]]/Table3[[#This Row],[Count of Airbill Number]]</f>
        <v>16.776859090909092</v>
      </c>
    </row>
    <row r="1805" spans="2:13">
      <c r="B1805" t="s">
        <v>20</v>
      </c>
      <c r="C1805" t="s">
        <v>21</v>
      </c>
      <c r="D1805" t="s">
        <v>22</v>
      </c>
      <c r="E1805" t="s">
        <v>776</v>
      </c>
      <c r="F1805" t="s">
        <v>776</v>
      </c>
      <c r="G1805" t="s">
        <v>102</v>
      </c>
      <c r="H1805" t="s">
        <v>23</v>
      </c>
      <c r="I1805" s="1">
        <v>184.09089899999998</v>
      </c>
      <c r="J1805" s="1">
        <v>24</v>
      </c>
      <c r="K1805">
        <v>1802</v>
      </c>
      <c r="L1805" t="s">
        <v>25</v>
      </c>
      <c r="M1805" s="2">
        <f>+Table3[[#This Row],[CHW]]/Table3[[#This Row],[Count of Airbill Number]]</f>
        <v>7.6704541249999991</v>
      </c>
    </row>
    <row r="1806" spans="2:13">
      <c r="B1806" t="s">
        <v>30</v>
      </c>
      <c r="C1806" t="s">
        <v>21</v>
      </c>
      <c r="D1806" t="s">
        <v>22</v>
      </c>
      <c r="E1806" t="s">
        <v>776</v>
      </c>
      <c r="F1806" t="s">
        <v>778</v>
      </c>
      <c r="G1806" t="s">
        <v>33</v>
      </c>
      <c r="H1806" t="s">
        <v>81</v>
      </c>
      <c r="I1806" s="1">
        <v>183.8</v>
      </c>
      <c r="J1806" s="1">
        <v>22</v>
      </c>
      <c r="K1806">
        <v>1803</v>
      </c>
      <c r="L1806" t="s">
        <v>25</v>
      </c>
      <c r="M1806" s="2">
        <f>+Table3[[#This Row],[CHW]]/Table3[[#This Row],[Count of Airbill Number]]</f>
        <v>8.3545454545454554</v>
      </c>
    </row>
    <row r="1807" spans="2:13">
      <c r="B1807" t="s">
        <v>20</v>
      </c>
      <c r="C1807" t="s">
        <v>21</v>
      </c>
      <c r="D1807" t="s">
        <v>22</v>
      </c>
      <c r="E1807" t="s">
        <v>776</v>
      </c>
      <c r="F1807" t="s">
        <v>776</v>
      </c>
      <c r="G1807" t="s">
        <v>23</v>
      </c>
      <c r="H1807" t="s">
        <v>278</v>
      </c>
      <c r="I1807" s="1">
        <v>183.63636100000002</v>
      </c>
      <c r="J1807" s="1">
        <v>7</v>
      </c>
      <c r="K1807">
        <v>1804</v>
      </c>
      <c r="L1807" t="s">
        <v>25</v>
      </c>
      <c r="M1807" s="2">
        <f>+Table3[[#This Row],[CHW]]/Table3[[#This Row],[Count of Airbill Number]]</f>
        <v>26.23376585714286</v>
      </c>
    </row>
    <row r="1808" spans="2:13">
      <c r="B1808" t="s">
        <v>20</v>
      </c>
      <c r="C1808" t="s">
        <v>21</v>
      </c>
      <c r="D1808" t="s">
        <v>22</v>
      </c>
      <c r="E1808" t="s">
        <v>776</v>
      </c>
      <c r="F1808" t="s">
        <v>776</v>
      </c>
      <c r="G1808" t="s">
        <v>71</v>
      </c>
      <c r="H1808" t="s">
        <v>182</v>
      </c>
      <c r="I1808" s="1">
        <v>183.636358</v>
      </c>
      <c r="J1808" s="1">
        <v>11</v>
      </c>
      <c r="K1808">
        <v>1805</v>
      </c>
      <c r="L1808" t="s">
        <v>25</v>
      </c>
      <c r="M1808" s="2">
        <f>+Table3[[#This Row],[CHW]]/Table3[[#This Row],[Count of Airbill Number]]</f>
        <v>16.694214363636362</v>
      </c>
    </row>
    <row r="1809" spans="2:13">
      <c r="B1809" t="s">
        <v>20</v>
      </c>
      <c r="C1809" t="s">
        <v>21</v>
      </c>
      <c r="D1809" t="s">
        <v>22</v>
      </c>
      <c r="E1809" t="s">
        <v>778</v>
      </c>
      <c r="F1809" t="s">
        <v>778</v>
      </c>
      <c r="G1809" t="s">
        <v>113</v>
      </c>
      <c r="H1809" t="s">
        <v>171</v>
      </c>
      <c r="I1809" s="1">
        <v>183.6</v>
      </c>
      <c r="J1809" s="1">
        <v>2</v>
      </c>
      <c r="K1809">
        <v>1806</v>
      </c>
      <c r="L1809" t="s">
        <v>25</v>
      </c>
      <c r="M1809" s="2">
        <f>+Table3[[#This Row],[CHW]]/Table3[[#This Row],[Count of Airbill Number]]</f>
        <v>91.8</v>
      </c>
    </row>
    <row r="1810" spans="2:13">
      <c r="B1810" t="s">
        <v>28</v>
      </c>
      <c r="C1810" t="s">
        <v>21</v>
      </c>
      <c r="D1810" t="s">
        <v>36</v>
      </c>
      <c r="E1810" t="s">
        <v>776</v>
      </c>
      <c r="F1810" t="s">
        <v>778</v>
      </c>
      <c r="G1810" t="s">
        <v>37</v>
      </c>
      <c r="H1810" t="s">
        <v>155</v>
      </c>
      <c r="I1810" s="1">
        <v>183.50908899999999</v>
      </c>
      <c r="J1810" s="1">
        <v>6</v>
      </c>
      <c r="K1810">
        <v>1807</v>
      </c>
      <c r="L1810" t="s">
        <v>25</v>
      </c>
      <c r="M1810" s="2">
        <f>+Table3[[#This Row],[CHW]]/Table3[[#This Row],[Count of Airbill Number]]</f>
        <v>30.584848166666664</v>
      </c>
    </row>
    <row r="1811" spans="2:13">
      <c r="B1811" t="s">
        <v>30</v>
      </c>
      <c r="C1811" t="s">
        <v>21</v>
      </c>
      <c r="D1811" t="s">
        <v>22</v>
      </c>
      <c r="E1811" t="s">
        <v>776</v>
      </c>
      <c r="F1811" t="s">
        <v>776</v>
      </c>
      <c r="G1811" t="s">
        <v>31</v>
      </c>
      <c r="H1811" t="s">
        <v>47</v>
      </c>
      <c r="I1811" s="1">
        <v>183.36362399999996</v>
      </c>
      <c r="J1811" s="1">
        <v>23</v>
      </c>
      <c r="K1811">
        <v>1808</v>
      </c>
      <c r="L1811" t="s">
        <v>25</v>
      </c>
      <c r="M1811" s="2">
        <f>+Table3[[#This Row],[CHW]]/Table3[[#This Row],[Count of Airbill Number]]</f>
        <v>7.9723314782608679</v>
      </c>
    </row>
    <row r="1812" spans="2:13">
      <c r="B1812" t="s">
        <v>30</v>
      </c>
      <c r="C1812" t="s">
        <v>21</v>
      </c>
      <c r="D1812" t="s">
        <v>22</v>
      </c>
      <c r="E1812" t="s">
        <v>776</v>
      </c>
      <c r="F1812" t="s">
        <v>776</v>
      </c>
      <c r="G1812" t="s">
        <v>23</v>
      </c>
      <c r="H1812" t="s">
        <v>32</v>
      </c>
      <c r="I1812" s="1">
        <v>183.33636299999998</v>
      </c>
      <c r="J1812" s="1">
        <v>5</v>
      </c>
      <c r="K1812">
        <v>1809</v>
      </c>
      <c r="L1812" t="s">
        <v>25</v>
      </c>
      <c r="M1812" s="2">
        <f>+Table3[[#This Row],[CHW]]/Table3[[#This Row],[Count of Airbill Number]]</f>
        <v>36.667272599999997</v>
      </c>
    </row>
    <row r="1813" spans="2:13">
      <c r="B1813" t="s">
        <v>20</v>
      </c>
      <c r="C1813" t="s">
        <v>21</v>
      </c>
      <c r="D1813" t="s">
        <v>36</v>
      </c>
      <c r="E1813" t="s">
        <v>776</v>
      </c>
      <c r="F1813" t="s">
        <v>776</v>
      </c>
      <c r="G1813" t="s">
        <v>23</v>
      </c>
      <c r="H1813" t="s">
        <v>49</v>
      </c>
      <c r="I1813" s="1">
        <v>183.163636</v>
      </c>
      <c r="J1813" s="1">
        <v>3</v>
      </c>
      <c r="K1813">
        <v>1810</v>
      </c>
      <c r="L1813" t="s">
        <v>25</v>
      </c>
      <c r="M1813" s="2">
        <f>+Table3[[#This Row],[CHW]]/Table3[[#This Row],[Count of Airbill Number]]</f>
        <v>61.05454533333333</v>
      </c>
    </row>
    <row r="1814" spans="2:13">
      <c r="B1814" t="s">
        <v>35</v>
      </c>
      <c r="C1814" t="s">
        <v>21</v>
      </c>
      <c r="D1814" t="s">
        <v>22</v>
      </c>
      <c r="E1814" t="s">
        <v>776</v>
      </c>
      <c r="F1814" t="s">
        <v>776</v>
      </c>
      <c r="G1814" t="s">
        <v>72</v>
      </c>
      <c r="H1814" t="s">
        <v>89</v>
      </c>
      <c r="I1814" s="1">
        <v>182.927269</v>
      </c>
      <c r="J1814" s="1">
        <v>8</v>
      </c>
      <c r="K1814">
        <v>1811</v>
      </c>
      <c r="L1814" t="s">
        <v>25</v>
      </c>
      <c r="M1814" s="2">
        <f>+Table3[[#This Row],[CHW]]/Table3[[#This Row],[Count of Airbill Number]]</f>
        <v>22.865908624999999</v>
      </c>
    </row>
    <row r="1815" spans="2:13">
      <c r="B1815" t="s">
        <v>35</v>
      </c>
      <c r="C1815" t="s">
        <v>21</v>
      </c>
      <c r="D1815" t="s">
        <v>22</v>
      </c>
      <c r="E1815" t="s">
        <v>776</v>
      </c>
      <c r="F1815" t="s">
        <v>776</v>
      </c>
      <c r="G1815" t="s">
        <v>45</v>
      </c>
      <c r="H1815" t="s">
        <v>107</v>
      </c>
      <c r="I1815" s="1">
        <v>182.81815999999998</v>
      </c>
      <c r="J1815" s="1">
        <v>47</v>
      </c>
      <c r="K1815">
        <v>1812</v>
      </c>
      <c r="L1815" t="s">
        <v>25</v>
      </c>
      <c r="M1815" s="2">
        <f>+Table3[[#This Row],[CHW]]/Table3[[#This Row],[Count of Airbill Number]]</f>
        <v>3.8897480851063824</v>
      </c>
    </row>
    <row r="1816" spans="2:13">
      <c r="B1816" t="s">
        <v>20</v>
      </c>
      <c r="C1816" t="s">
        <v>21</v>
      </c>
      <c r="D1816" t="s">
        <v>22</v>
      </c>
      <c r="E1816" t="s">
        <v>778</v>
      </c>
      <c r="F1816" t="s">
        <v>778</v>
      </c>
      <c r="G1816" t="s">
        <v>150</v>
      </c>
      <c r="H1816" t="s">
        <v>113</v>
      </c>
      <c r="I1816" s="1">
        <v>182.8</v>
      </c>
      <c r="J1816" s="1">
        <v>1</v>
      </c>
      <c r="K1816">
        <v>1813</v>
      </c>
      <c r="L1816" t="s">
        <v>25</v>
      </c>
      <c r="M1816" s="2">
        <f>+Table3[[#This Row],[CHW]]/Table3[[#This Row],[Count of Airbill Number]]</f>
        <v>182.8</v>
      </c>
    </row>
    <row r="1817" spans="2:13">
      <c r="B1817" t="s">
        <v>20</v>
      </c>
      <c r="C1817" t="s">
        <v>21</v>
      </c>
      <c r="D1817" t="s">
        <v>22</v>
      </c>
      <c r="E1817" t="s">
        <v>776</v>
      </c>
      <c r="F1817" t="s">
        <v>776</v>
      </c>
      <c r="G1817" t="s">
        <v>103</v>
      </c>
      <c r="H1817" t="s">
        <v>72</v>
      </c>
      <c r="I1817" s="1">
        <v>182.72726900000001</v>
      </c>
      <c r="J1817" s="1">
        <v>10</v>
      </c>
      <c r="K1817">
        <v>1814</v>
      </c>
      <c r="L1817" t="s">
        <v>25</v>
      </c>
      <c r="M1817" s="2">
        <f>+Table3[[#This Row],[CHW]]/Table3[[#This Row],[Count of Airbill Number]]</f>
        <v>18.272726900000002</v>
      </c>
    </row>
    <row r="1818" spans="2:13">
      <c r="B1818" t="s">
        <v>20</v>
      </c>
      <c r="C1818" t="s">
        <v>21</v>
      </c>
      <c r="D1818" t="s">
        <v>22</v>
      </c>
      <c r="E1818" t="s">
        <v>776</v>
      </c>
      <c r="F1818" t="s">
        <v>777</v>
      </c>
      <c r="G1818" t="s">
        <v>37</v>
      </c>
      <c r="H1818" t="s">
        <v>26</v>
      </c>
      <c r="I1818" s="1">
        <v>182.36362200000008</v>
      </c>
      <c r="J1818" s="1">
        <v>31</v>
      </c>
      <c r="K1818">
        <v>1815</v>
      </c>
      <c r="L1818" t="s">
        <v>25</v>
      </c>
      <c r="M1818" s="2">
        <f>+Table3[[#This Row],[CHW]]/Table3[[#This Row],[Count of Airbill Number]]</f>
        <v>5.8826974838709702</v>
      </c>
    </row>
    <row r="1819" spans="2:13">
      <c r="B1819" t="s">
        <v>28</v>
      </c>
      <c r="C1819" t="s">
        <v>21</v>
      </c>
      <c r="D1819" t="s">
        <v>36</v>
      </c>
      <c r="E1819" t="s">
        <v>776</v>
      </c>
      <c r="F1819" t="s">
        <v>776</v>
      </c>
      <c r="G1819" t="s">
        <v>39</v>
      </c>
      <c r="H1819" t="s">
        <v>166</v>
      </c>
      <c r="I1819" s="1">
        <v>182.31817600000002</v>
      </c>
      <c r="J1819" s="1">
        <v>18</v>
      </c>
      <c r="K1819">
        <v>1816</v>
      </c>
      <c r="L1819" t="s">
        <v>25</v>
      </c>
      <c r="M1819" s="2">
        <f>+Table3[[#This Row],[CHW]]/Table3[[#This Row],[Count of Airbill Number]]</f>
        <v>10.128787555555556</v>
      </c>
    </row>
    <row r="1820" spans="2:13">
      <c r="B1820" t="s">
        <v>35</v>
      </c>
      <c r="C1820" t="s">
        <v>21</v>
      </c>
      <c r="D1820" t="s">
        <v>22</v>
      </c>
      <c r="E1820" t="s">
        <v>776</v>
      </c>
      <c r="F1820" t="s">
        <v>776</v>
      </c>
      <c r="G1820" t="s">
        <v>67</v>
      </c>
      <c r="H1820" t="s">
        <v>94</v>
      </c>
      <c r="I1820" s="1">
        <v>181.81818100000001</v>
      </c>
      <c r="J1820" s="1">
        <v>1</v>
      </c>
      <c r="K1820">
        <v>1817</v>
      </c>
      <c r="L1820" t="s">
        <v>25</v>
      </c>
      <c r="M1820" s="2">
        <f>+Table3[[#This Row],[CHW]]/Table3[[#This Row],[Count of Airbill Number]]</f>
        <v>181.81818100000001</v>
      </c>
    </row>
    <row r="1821" spans="2:13">
      <c r="B1821" t="s">
        <v>35</v>
      </c>
      <c r="C1821" t="s">
        <v>21</v>
      </c>
      <c r="D1821" t="s">
        <v>36</v>
      </c>
      <c r="E1821" t="s">
        <v>776</v>
      </c>
      <c r="F1821" t="s">
        <v>776</v>
      </c>
      <c r="G1821" t="s">
        <v>122</v>
      </c>
      <c r="H1821" t="s">
        <v>85</v>
      </c>
      <c r="I1821" s="1">
        <v>181.81818100000001</v>
      </c>
      <c r="J1821" s="1">
        <v>1</v>
      </c>
      <c r="K1821">
        <v>1818</v>
      </c>
      <c r="L1821" t="s">
        <v>25</v>
      </c>
      <c r="M1821" s="2">
        <f>+Table3[[#This Row],[CHW]]/Table3[[#This Row],[Count of Airbill Number]]</f>
        <v>181.81818100000001</v>
      </c>
    </row>
    <row r="1822" spans="2:13">
      <c r="B1822" t="s">
        <v>20</v>
      </c>
      <c r="C1822" t="s">
        <v>21</v>
      </c>
      <c r="D1822" t="s">
        <v>22</v>
      </c>
      <c r="E1822" t="s">
        <v>776</v>
      </c>
      <c r="F1822" t="s">
        <v>776</v>
      </c>
      <c r="G1822" t="s">
        <v>71</v>
      </c>
      <c r="H1822" t="s">
        <v>195</v>
      </c>
      <c r="I1822" s="1">
        <v>181.81818100000001</v>
      </c>
      <c r="J1822" s="1">
        <v>1</v>
      </c>
      <c r="K1822">
        <v>1819</v>
      </c>
      <c r="L1822" t="s">
        <v>25</v>
      </c>
      <c r="M1822" s="2">
        <f>+Table3[[#This Row],[CHW]]/Table3[[#This Row],[Count of Airbill Number]]</f>
        <v>181.81818100000001</v>
      </c>
    </row>
    <row r="1823" spans="2:13">
      <c r="B1823" t="s">
        <v>30</v>
      </c>
      <c r="C1823" t="s">
        <v>21</v>
      </c>
      <c r="D1823" t="s">
        <v>139</v>
      </c>
      <c r="E1823" t="s">
        <v>776</v>
      </c>
      <c r="F1823" t="s">
        <v>776</v>
      </c>
      <c r="G1823" t="s">
        <v>237</v>
      </c>
      <c r="H1823" t="s">
        <v>53</v>
      </c>
      <c r="I1823" s="1">
        <v>181.81818099999998</v>
      </c>
      <c r="J1823" s="1">
        <v>2</v>
      </c>
      <c r="K1823">
        <v>1820</v>
      </c>
      <c r="L1823" t="s">
        <v>25</v>
      </c>
      <c r="M1823" s="2">
        <f>+Table3[[#This Row],[CHW]]/Table3[[#This Row],[Count of Airbill Number]]</f>
        <v>90.909090499999991</v>
      </c>
    </row>
    <row r="1824" spans="2:13">
      <c r="B1824" t="s">
        <v>20</v>
      </c>
      <c r="C1824" t="s">
        <v>21</v>
      </c>
      <c r="D1824" t="s">
        <v>22</v>
      </c>
      <c r="E1824" t="s">
        <v>776</v>
      </c>
      <c r="F1824" t="s">
        <v>776</v>
      </c>
      <c r="G1824" t="s">
        <v>61</v>
      </c>
      <c r="H1824" t="s">
        <v>50</v>
      </c>
      <c r="I1824" s="1">
        <v>181.81818000000001</v>
      </c>
      <c r="J1824" s="1">
        <v>9</v>
      </c>
      <c r="K1824">
        <v>1821</v>
      </c>
      <c r="L1824" t="s">
        <v>25</v>
      </c>
      <c r="M1824" s="2">
        <f>+Table3[[#This Row],[CHW]]/Table3[[#This Row],[Count of Airbill Number]]</f>
        <v>20.202020000000001</v>
      </c>
    </row>
    <row r="1825" spans="2:13">
      <c r="B1825" t="s">
        <v>20</v>
      </c>
      <c r="C1825" t="s">
        <v>21</v>
      </c>
      <c r="D1825" t="s">
        <v>22</v>
      </c>
      <c r="E1825" t="s">
        <v>776</v>
      </c>
      <c r="F1825" t="s">
        <v>776</v>
      </c>
      <c r="G1825" t="s">
        <v>42</v>
      </c>
      <c r="H1825" t="s">
        <v>123</v>
      </c>
      <c r="I1825" s="1">
        <v>181.818175</v>
      </c>
      <c r="J1825" s="1">
        <v>15</v>
      </c>
      <c r="K1825">
        <v>1822</v>
      </c>
      <c r="L1825" t="s">
        <v>25</v>
      </c>
      <c r="M1825" s="2">
        <f>+Table3[[#This Row],[CHW]]/Table3[[#This Row],[Count of Airbill Number]]</f>
        <v>12.121211666666666</v>
      </c>
    </row>
    <row r="1826" spans="2:13">
      <c r="B1826" t="s">
        <v>35</v>
      </c>
      <c r="C1826" t="s">
        <v>21</v>
      </c>
      <c r="D1826" t="s">
        <v>22</v>
      </c>
      <c r="E1826" t="s">
        <v>776</v>
      </c>
      <c r="F1826" t="s">
        <v>776</v>
      </c>
      <c r="G1826" t="s">
        <v>80</v>
      </c>
      <c r="H1826" t="s">
        <v>89</v>
      </c>
      <c r="I1826" s="1">
        <v>181.763633</v>
      </c>
      <c r="J1826" s="1">
        <v>9</v>
      </c>
      <c r="K1826">
        <v>1823</v>
      </c>
      <c r="L1826" t="s">
        <v>25</v>
      </c>
      <c r="M1826" s="2">
        <f>+Table3[[#This Row],[CHW]]/Table3[[#This Row],[Count of Airbill Number]]</f>
        <v>20.195959222222221</v>
      </c>
    </row>
    <row r="1827" spans="2:13">
      <c r="B1827" t="s">
        <v>35</v>
      </c>
      <c r="C1827" t="s">
        <v>21</v>
      </c>
      <c r="D1827" t="s">
        <v>22</v>
      </c>
      <c r="E1827" t="s">
        <v>776</v>
      </c>
      <c r="F1827" t="s">
        <v>776</v>
      </c>
      <c r="G1827" t="s">
        <v>66</v>
      </c>
      <c r="H1827" t="s">
        <v>53</v>
      </c>
      <c r="I1827" s="1">
        <v>181.36363</v>
      </c>
      <c r="J1827" s="1">
        <v>15</v>
      </c>
      <c r="K1827">
        <v>1824</v>
      </c>
      <c r="L1827" t="s">
        <v>25</v>
      </c>
      <c r="M1827" s="2">
        <f>+Table3[[#This Row],[CHW]]/Table3[[#This Row],[Count of Airbill Number]]</f>
        <v>12.090908666666667</v>
      </c>
    </row>
    <row r="1828" spans="2:13">
      <c r="B1828" t="s">
        <v>20</v>
      </c>
      <c r="C1828" t="s">
        <v>21</v>
      </c>
      <c r="D1828" t="s">
        <v>22</v>
      </c>
      <c r="E1828" t="s">
        <v>776</v>
      </c>
      <c r="F1828" t="s">
        <v>776</v>
      </c>
      <c r="G1828" t="s">
        <v>40</v>
      </c>
      <c r="H1828" t="s">
        <v>149</v>
      </c>
      <c r="I1828" s="1">
        <v>181.36359499999998</v>
      </c>
      <c r="J1828" s="1">
        <v>58</v>
      </c>
      <c r="K1828">
        <v>1825</v>
      </c>
      <c r="L1828" t="s">
        <v>25</v>
      </c>
      <c r="M1828" s="2">
        <f>+Table3[[#This Row],[CHW]]/Table3[[#This Row],[Count of Airbill Number]]</f>
        <v>3.1269585344827582</v>
      </c>
    </row>
    <row r="1829" spans="2:13">
      <c r="B1829" t="s">
        <v>28</v>
      </c>
      <c r="C1829" t="s">
        <v>21</v>
      </c>
      <c r="D1829" t="s">
        <v>22</v>
      </c>
      <c r="E1829" t="s">
        <v>778</v>
      </c>
      <c r="F1829" t="s">
        <v>777</v>
      </c>
      <c r="G1829" t="s">
        <v>109</v>
      </c>
      <c r="H1829" t="s">
        <v>181</v>
      </c>
      <c r="I1829" s="1">
        <v>181.29999999999998</v>
      </c>
      <c r="J1829" s="1">
        <v>2</v>
      </c>
      <c r="K1829">
        <v>1826</v>
      </c>
      <c r="L1829" t="s">
        <v>25</v>
      </c>
      <c r="M1829" s="2">
        <f>+Table3[[#This Row],[CHW]]/Table3[[#This Row],[Count of Airbill Number]]</f>
        <v>90.649999999999991</v>
      </c>
    </row>
    <row r="1830" spans="2:13">
      <c r="B1830" t="s">
        <v>28</v>
      </c>
      <c r="C1830" t="s">
        <v>21</v>
      </c>
      <c r="D1830" t="s">
        <v>22</v>
      </c>
      <c r="E1830" t="s">
        <v>776</v>
      </c>
      <c r="F1830" t="s">
        <v>777</v>
      </c>
      <c r="G1830" t="s">
        <v>45</v>
      </c>
      <c r="H1830" t="s">
        <v>181</v>
      </c>
      <c r="I1830" s="1">
        <v>181.27272300000004</v>
      </c>
      <c r="J1830" s="1">
        <v>15</v>
      </c>
      <c r="K1830">
        <v>1827</v>
      </c>
      <c r="L1830" t="s">
        <v>25</v>
      </c>
      <c r="M1830" s="2">
        <f>+Table3[[#This Row],[CHW]]/Table3[[#This Row],[Count of Airbill Number]]</f>
        <v>12.084848200000003</v>
      </c>
    </row>
    <row r="1831" spans="2:13">
      <c r="B1831" t="s">
        <v>20</v>
      </c>
      <c r="C1831" t="s">
        <v>21</v>
      </c>
      <c r="D1831" t="s">
        <v>36</v>
      </c>
      <c r="E1831" t="s">
        <v>778</v>
      </c>
      <c r="F1831" t="s">
        <v>778</v>
      </c>
      <c r="G1831" t="s">
        <v>361</v>
      </c>
      <c r="H1831" t="s">
        <v>86</v>
      </c>
      <c r="I1831" s="1">
        <v>181</v>
      </c>
      <c r="J1831" s="1">
        <v>2</v>
      </c>
      <c r="K1831">
        <v>1828</v>
      </c>
      <c r="L1831" t="s">
        <v>25</v>
      </c>
      <c r="M1831" s="2">
        <f>+Table3[[#This Row],[CHW]]/Table3[[#This Row],[Count of Airbill Number]]</f>
        <v>90.5</v>
      </c>
    </row>
    <row r="1832" spans="2:13">
      <c r="B1832" t="s">
        <v>35</v>
      </c>
      <c r="C1832" t="s">
        <v>21</v>
      </c>
      <c r="D1832" t="s">
        <v>22</v>
      </c>
      <c r="E1832" t="s">
        <v>776</v>
      </c>
      <c r="F1832" t="s">
        <v>776</v>
      </c>
      <c r="G1832" t="s">
        <v>40</v>
      </c>
      <c r="H1832" t="s">
        <v>39</v>
      </c>
      <c r="I1832" s="1">
        <v>180.90908999999999</v>
      </c>
      <c r="J1832" s="1">
        <v>3</v>
      </c>
      <c r="K1832">
        <v>1829</v>
      </c>
      <c r="L1832" t="s">
        <v>25</v>
      </c>
      <c r="M1832" s="2">
        <f>+Table3[[#This Row],[CHW]]/Table3[[#This Row],[Count of Airbill Number]]</f>
        <v>60.30303</v>
      </c>
    </row>
    <row r="1833" spans="2:13">
      <c r="B1833" t="s">
        <v>20</v>
      </c>
      <c r="C1833" t="s">
        <v>21</v>
      </c>
      <c r="D1833" t="s">
        <v>22</v>
      </c>
      <c r="E1833" t="s">
        <v>776</v>
      </c>
      <c r="F1833" t="s">
        <v>776</v>
      </c>
      <c r="G1833" t="s">
        <v>78</v>
      </c>
      <c r="H1833" t="s">
        <v>69</v>
      </c>
      <c r="I1833" s="1">
        <v>180.909088</v>
      </c>
      <c r="J1833" s="1">
        <v>9</v>
      </c>
      <c r="K1833">
        <v>1830</v>
      </c>
      <c r="L1833" t="s">
        <v>25</v>
      </c>
      <c r="M1833" s="2">
        <f>+Table3[[#This Row],[CHW]]/Table3[[#This Row],[Count of Airbill Number]]</f>
        <v>20.101009777777776</v>
      </c>
    </row>
    <row r="1834" spans="2:13">
      <c r="B1834" t="s">
        <v>20</v>
      </c>
      <c r="C1834" t="s">
        <v>21</v>
      </c>
      <c r="D1834" t="s">
        <v>22</v>
      </c>
      <c r="E1834" t="s">
        <v>776</v>
      </c>
      <c r="F1834" t="s">
        <v>776</v>
      </c>
      <c r="G1834" t="s">
        <v>71</v>
      </c>
      <c r="H1834" t="s">
        <v>137</v>
      </c>
      <c r="I1834" s="1">
        <v>180.909087</v>
      </c>
      <c r="J1834" s="1">
        <v>8</v>
      </c>
      <c r="K1834">
        <v>1831</v>
      </c>
      <c r="L1834" t="s">
        <v>25</v>
      </c>
      <c r="M1834" s="2">
        <f>+Table3[[#This Row],[CHW]]/Table3[[#This Row],[Count of Airbill Number]]</f>
        <v>22.613635875</v>
      </c>
    </row>
    <row r="1835" spans="2:13">
      <c r="B1835" t="s">
        <v>35</v>
      </c>
      <c r="C1835" t="s">
        <v>21</v>
      </c>
      <c r="D1835" t="s">
        <v>22</v>
      </c>
      <c r="E1835" t="s">
        <v>776</v>
      </c>
      <c r="F1835" t="s">
        <v>776</v>
      </c>
      <c r="G1835" t="s">
        <v>23</v>
      </c>
      <c r="H1835" t="s">
        <v>77</v>
      </c>
      <c r="I1835" s="1">
        <v>180.909086</v>
      </c>
      <c r="J1835" s="1">
        <v>11</v>
      </c>
      <c r="K1835">
        <v>1832</v>
      </c>
      <c r="L1835" t="s">
        <v>25</v>
      </c>
      <c r="M1835" s="2">
        <f>+Table3[[#This Row],[CHW]]/Table3[[#This Row],[Count of Airbill Number]]</f>
        <v>16.446280545454545</v>
      </c>
    </row>
    <row r="1836" spans="2:13">
      <c r="B1836" t="s">
        <v>35</v>
      </c>
      <c r="C1836" t="s">
        <v>21</v>
      </c>
      <c r="D1836" t="s">
        <v>22</v>
      </c>
      <c r="E1836" t="s">
        <v>776</v>
      </c>
      <c r="F1836" t="s">
        <v>776</v>
      </c>
      <c r="G1836" t="s">
        <v>45</v>
      </c>
      <c r="H1836" t="s">
        <v>59</v>
      </c>
      <c r="I1836" s="1">
        <v>180.90908399999995</v>
      </c>
      <c r="J1836" s="1">
        <v>15</v>
      </c>
      <c r="K1836">
        <v>1833</v>
      </c>
      <c r="L1836" t="s">
        <v>25</v>
      </c>
      <c r="M1836" s="2">
        <f>+Table3[[#This Row],[CHW]]/Table3[[#This Row],[Count of Airbill Number]]</f>
        <v>12.060605599999997</v>
      </c>
    </row>
    <row r="1837" spans="2:13">
      <c r="B1837" t="s">
        <v>20</v>
      </c>
      <c r="C1837" t="s">
        <v>21</v>
      </c>
      <c r="D1837" t="s">
        <v>22</v>
      </c>
      <c r="E1837" t="s">
        <v>776</v>
      </c>
      <c r="F1837" t="s">
        <v>776</v>
      </c>
      <c r="G1837" t="s">
        <v>66</v>
      </c>
      <c r="H1837" t="s">
        <v>40</v>
      </c>
      <c r="I1837" s="1">
        <v>180.49999399999999</v>
      </c>
      <c r="J1837" s="1">
        <v>14</v>
      </c>
      <c r="K1837">
        <v>1834</v>
      </c>
      <c r="L1837" t="s">
        <v>25</v>
      </c>
      <c r="M1837" s="2">
        <f>+Table3[[#This Row],[CHW]]/Table3[[#This Row],[Count of Airbill Number]]</f>
        <v>12.892856714285713</v>
      </c>
    </row>
    <row r="1838" spans="2:13">
      <c r="B1838" t="s">
        <v>28</v>
      </c>
      <c r="C1838" t="s">
        <v>21</v>
      </c>
      <c r="D1838" t="s">
        <v>22</v>
      </c>
      <c r="E1838" t="s">
        <v>776</v>
      </c>
      <c r="F1838" t="s">
        <v>776</v>
      </c>
      <c r="G1838" t="s">
        <v>66</v>
      </c>
      <c r="H1838" t="s">
        <v>61</v>
      </c>
      <c r="I1838" s="1">
        <v>180</v>
      </c>
      <c r="J1838" s="1">
        <v>1</v>
      </c>
      <c r="K1838">
        <v>1835</v>
      </c>
      <c r="L1838" t="s">
        <v>25</v>
      </c>
      <c r="M1838" s="2">
        <f>+Table3[[#This Row],[CHW]]/Table3[[#This Row],[Count of Airbill Number]]</f>
        <v>180</v>
      </c>
    </row>
    <row r="1839" spans="2:13">
      <c r="B1839" t="s">
        <v>35</v>
      </c>
      <c r="C1839" t="s">
        <v>21</v>
      </c>
      <c r="D1839" t="s">
        <v>36</v>
      </c>
      <c r="E1839" t="s">
        <v>778</v>
      </c>
      <c r="F1839" t="s">
        <v>778</v>
      </c>
      <c r="G1839" t="s">
        <v>113</v>
      </c>
      <c r="H1839" t="s">
        <v>233</v>
      </c>
      <c r="I1839" s="1">
        <v>180</v>
      </c>
      <c r="J1839" s="1">
        <v>3</v>
      </c>
      <c r="K1839">
        <v>1836</v>
      </c>
      <c r="L1839" t="s">
        <v>25</v>
      </c>
      <c r="M1839" s="2">
        <f>+Table3[[#This Row],[CHW]]/Table3[[#This Row],[Count of Airbill Number]]</f>
        <v>60</v>
      </c>
    </row>
    <row r="1840" spans="2:13">
      <c r="B1840" t="s">
        <v>28</v>
      </c>
      <c r="C1840" t="s">
        <v>21</v>
      </c>
      <c r="D1840" t="s">
        <v>22</v>
      </c>
      <c r="E1840" t="s">
        <v>776</v>
      </c>
      <c r="F1840" t="s">
        <v>776</v>
      </c>
      <c r="G1840" t="s">
        <v>50</v>
      </c>
      <c r="H1840" t="s">
        <v>23</v>
      </c>
      <c r="I1840" s="1">
        <v>179.63635799999997</v>
      </c>
      <c r="J1840" s="1">
        <v>12</v>
      </c>
      <c r="K1840">
        <v>1837</v>
      </c>
      <c r="L1840" t="s">
        <v>25</v>
      </c>
      <c r="M1840" s="2">
        <f>+Table3[[#This Row],[CHW]]/Table3[[#This Row],[Count of Airbill Number]]</f>
        <v>14.969696499999998</v>
      </c>
    </row>
    <row r="1841" spans="2:13">
      <c r="B1841" t="s">
        <v>176</v>
      </c>
      <c r="C1841" t="s">
        <v>21</v>
      </c>
      <c r="D1841" t="s">
        <v>22</v>
      </c>
      <c r="E1841" t="s">
        <v>776</v>
      </c>
      <c r="F1841" t="s">
        <v>776</v>
      </c>
      <c r="G1841" t="s">
        <v>66</v>
      </c>
      <c r="H1841" t="s">
        <v>32</v>
      </c>
      <c r="I1841" s="1">
        <v>179.54545299999998</v>
      </c>
      <c r="J1841" s="1">
        <v>3</v>
      </c>
      <c r="K1841">
        <v>1838</v>
      </c>
      <c r="L1841" t="s">
        <v>25</v>
      </c>
      <c r="M1841" s="2">
        <f>+Table3[[#This Row],[CHW]]/Table3[[#This Row],[Count of Airbill Number]]</f>
        <v>59.848484333333325</v>
      </c>
    </row>
    <row r="1842" spans="2:13">
      <c r="B1842" t="s">
        <v>35</v>
      </c>
      <c r="C1842" t="s">
        <v>21</v>
      </c>
      <c r="D1842" t="s">
        <v>22</v>
      </c>
      <c r="E1842" t="s">
        <v>776</v>
      </c>
      <c r="F1842" t="s">
        <v>776</v>
      </c>
      <c r="G1842" t="s">
        <v>45</v>
      </c>
      <c r="H1842" t="s">
        <v>225</v>
      </c>
      <c r="I1842" s="1">
        <v>179.54545000000002</v>
      </c>
      <c r="J1842" s="1">
        <v>13</v>
      </c>
      <c r="K1842">
        <v>1839</v>
      </c>
      <c r="L1842" t="s">
        <v>25</v>
      </c>
      <c r="M1842" s="2">
        <f>+Table3[[#This Row],[CHW]]/Table3[[#This Row],[Count of Airbill Number]]</f>
        <v>13.811188461538462</v>
      </c>
    </row>
    <row r="1843" spans="2:13">
      <c r="B1843" t="s">
        <v>28</v>
      </c>
      <c r="C1843" t="s">
        <v>21</v>
      </c>
      <c r="D1843" t="s">
        <v>22</v>
      </c>
      <c r="E1843" t="s">
        <v>776</v>
      </c>
      <c r="F1843" t="s">
        <v>776</v>
      </c>
      <c r="G1843" t="s">
        <v>57</v>
      </c>
      <c r="H1843" t="s">
        <v>37</v>
      </c>
      <c r="I1843" s="1">
        <v>178.79090400000001</v>
      </c>
      <c r="J1843" s="1">
        <v>13</v>
      </c>
      <c r="K1843">
        <v>1840</v>
      </c>
      <c r="L1843" t="s">
        <v>25</v>
      </c>
      <c r="M1843" s="2">
        <f>+Table3[[#This Row],[CHW]]/Table3[[#This Row],[Count of Airbill Number]]</f>
        <v>13.753146461538462</v>
      </c>
    </row>
    <row r="1844" spans="2:13">
      <c r="B1844" t="s">
        <v>20</v>
      </c>
      <c r="C1844" t="s">
        <v>21</v>
      </c>
      <c r="D1844" t="s">
        <v>22</v>
      </c>
      <c r="E1844" t="s">
        <v>776</v>
      </c>
      <c r="F1844" t="s">
        <v>776</v>
      </c>
      <c r="G1844" t="s">
        <v>149</v>
      </c>
      <c r="H1844" t="s">
        <v>71</v>
      </c>
      <c r="I1844" s="1">
        <v>178.63636099999999</v>
      </c>
      <c r="J1844" s="1">
        <v>6</v>
      </c>
      <c r="K1844">
        <v>1841</v>
      </c>
      <c r="L1844" t="s">
        <v>25</v>
      </c>
      <c r="M1844" s="2">
        <f>+Table3[[#This Row],[CHW]]/Table3[[#This Row],[Count of Airbill Number]]</f>
        <v>29.772726833333333</v>
      </c>
    </row>
    <row r="1845" spans="2:13">
      <c r="B1845" t="s">
        <v>35</v>
      </c>
      <c r="C1845" t="s">
        <v>21</v>
      </c>
      <c r="D1845" t="s">
        <v>22</v>
      </c>
      <c r="E1845" t="s">
        <v>776</v>
      </c>
      <c r="F1845" t="s">
        <v>776</v>
      </c>
      <c r="G1845" t="s">
        <v>45</v>
      </c>
      <c r="H1845" t="s">
        <v>66</v>
      </c>
      <c r="I1845" s="1">
        <v>178.63635299999996</v>
      </c>
      <c r="J1845" s="1">
        <v>38</v>
      </c>
      <c r="K1845">
        <v>1842</v>
      </c>
      <c r="L1845" t="s">
        <v>25</v>
      </c>
      <c r="M1845" s="2">
        <f>+Table3[[#This Row],[CHW]]/Table3[[#This Row],[Count of Airbill Number]]</f>
        <v>4.7009566578947357</v>
      </c>
    </row>
    <row r="1846" spans="2:13">
      <c r="B1846" t="s">
        <v>20</v>
      </c>
      <c r="C1846" t="s">
        <v>21</v>
      </c>
      <c r="D1846" t="s">
        <v>22</v>
      </c>
      <c r="E1846" t="s">
        <v>776</v>
      </c>
      <c r="F1846" t="s">
        <v>776</v>
      </c>
      <c r="G1846" t="s">
        <v>37</v>
      </c>
      <c r="H1846" t="s">
        <v>83</v>
      </c>
      <c r="I1846" s="1">
        <v>178.50908599999997</v>
      </c>
      <c r="J1846" s="1">
        <v>11</v>
      </c>
      <c r="K1846">
        <v>1843</v>
      </c>
      <c r="L1846" t="s">
        <v>25</v>
      </c>
      <c r="M1846" s="2">
        <f>+Table3[[#This Row],[CHW]]/Table3[[#This Row],[Count of Airbill Number]]</f>
        <v>16.228098727272723</v>
      </c>
    </row>
    <row r="1847" spans="2:13">
      <c r="B1847" t="s">
        <v>28</v>
      </c>
      <c r="C1847" t="s">
        <v>21</v>
      </c>
      <c r="D1847" t="s">
        <v>22</v>
      </c>
      <c r="E1847" t="s">
        <v>776</v>
      </c>
      <c r="F1847" t="s">
        <v>776</v>
      </c>
      <c r="G1847" t="s">
        <v>23</v>
      </c>
      <c r="H1847" t="s">
        <v>69</v>
      </c>
      <c r="I1847" s="1">
        <v>178.45453400000002</v>
      </c>
      <c r="J1847" s="1">
        <v>22</v>
      </c>
      <c r="K1847">
        <v>1844</v>
      </c>
      <c r="L1847" t="s">
        <v>25</v>
      </c>
      <c r="M1847" s="2">
        <f>+Table3[[#This Row],[CHW]]/Table3[[#This Row],[Count of Airbill Number]]</f>
        <v>8.1115697272727285</v>
      </c>
    </row>
    <row r="1848" spans="2:13">
      <c r="B1848" t="s">
        <v>35</v>
      </c>
      <c r="C1848" t="s">
        <v>21</v>
      </c>
      <c r="D1848" t="s">
        <v>22</v>
      </c>
      <c r="E1848" t="s">
        <v>776</v>
      </c>
      <c r="F1848" t="s">
        <v>776</v>
      </c>
      <c r="G1848" t="s">
        <v>31</v>
      </c>
      <c r="H1848" t="s">
        <v>47</v>
      </c>
      <c r="I1848" s="1">
        <v>178.181815</v>
      </c>
      <c r="J1848" s="1">
        <v>6</v>
      </c>
      <c r="K1848">
        <v>1845</v>
      </c>
      <c r="L1848" t="s">
        <v>25</v>
      </c>
      <c r="M1848" s="2">
        <f>+Table3[[#This Row],[CHW]]/Table3[[#This Row],[Count of Airbill Number]]</f>
        <v>29.696969166666666</v>
      </c>
    </row>
    <row r="1849" spans="2:13">
      <c r="B1849" t="s">
        <v>20</v>
      </c>
      <c r="C1849" t="s">
        <v>21</v>
      </c>
      <c r="D1849" t="s">
        <v>22</v>
      </c>
      <c r="E1849" t="s">
        <v>776</v>
      </c>
      <c r="F1849" t="s">
        <v>776</v>
      </c>
      <c r="G1849" t="s">
        <v>71</v>
      </c>
      <c r="H1849" t="s">
        <v>32</v>
      </c>
      <c r="I1849" s="1">
        <v>178.18181100000001</v>
      </c>
      <c r="J1849" s="1">
        <v>14</v>
      </c>
      <c r="K1849">
        <v>1846</v>
      </c>
      <c r="L1849" t="s">
        <v>25</v>
      </c>
      <c r="M1849" s="2">
        <f>+Table3[[#This Row],[CHW]]/Table3[[#This Row],[Count of Airbill Number]]</f>
        <v>12.727272214285716</v>
      </c>
    </row>
    <row r="1850" spans="2:13">
      <c r="B1850" t="s">
        <v>30</v>
      </c>
      <c r="C1850" t="s">
        <v>21</v>
      </c>
      <c r="D1850" t="s">
        <v>22</v>
      </c>
      <c r="E1850" t="s">
        <v>776</v>
      </c>
      <c r="F1850" t="s">
        <v>776</v>
      </c>
      <c r="G1850" t="s">
        <v>39</v>
      </c>
      <c r="H1850" t="s">
        <v>77</v>
      </c>
      <c r="I1850" s="1">
        <v>178.18180799999988</v>
      </c>
      <c r="J1850" s="1">
        <v>28</v>
      </c>
      <c r="K1850">
        <v>1847</v>
      </c>
      <c r="L1850" t="s">
        <v>25</v>
      </c>
      <c r="M1850" s="2">
        <f>+Table3[[#This Row],[CHW]]/Table3[[#This Row],[Count of Airbill Number]]</f>
        <v>6.3636359999999952</v>
      </c>
    </row>
    <row r="1851" spans="2:13">
      <c r="B1851" t="s">
        <v>30</v>
      </c>
      <c r="C1851" t="s">
        <v>21</v>
      </c>
      <c r="D1851" t="s">
        <v>22</v>
      </c>
      <c r="E1851" t="s">
        <v>776</v>
      </c>
      <c r="F1851" t="s">
        <v>776</v>
      </c>
      <c r="G1851" t="s">
        <v>39</v>
      </c>
      <c r="H1851" t="s">
        <v>89</v>
      </c>
      <c r="I1851" s="1">
        <v>178.18180799999988</v>
      </c>
      <c r="J1851" s="1">
        <v>28</v>
      </c>
      <c r="K1851">
        <v>1848</v>
      </c>
      <c r="L1851" t="s">
        <v>25</v>
      </c>
      <c r="M1851" s="2">
        <f>+Table3[[#This Row],[CHW]]/Table3[[#This Row],[Count of Airbill Number]]</f>
        <v>6.3636359999999952</v>
      </c>
    </row>
    <row r="1852" spans="2:13">
      <c r="B1852" t="s">
        <v>35</v>
      </c>
      <c r="C1852" t="s">
        <v>21</v>
      </c>
      <c r="D1852" t="s">
        <v>22</v>
      </c>
      <c r="E1852" t="s">
        <v>778</v>
      </c>
      <c r="F1852" t="s">
        <v>776</v>
      </c>
      <c r="G1852" t="s">
        <v>150</v>
      </c>
      <c r="H1852" t="s">
        <v>66</v>
      </c>
      <c r="I1852" s="1">
        <v>178</v>
      </c>
      <c r="J1852" s="1">
        <v>1</v>
      </c>
      <c r="K1852">
        <v>1849</v>
      </c>
      <c r="L1852" t="s">
        <v>25</v>
      </c>
      <c r="M1852" s="2">
        <f>+Table3[[#This Row],[CHW]]/Table3[[#This Row],[Count of Airbill Number]]</f>
        <v>178</v>
      </c>
    </row>
    <row r="1853" spans="2:13">
      <c r="B1853" t="s">
        <v>35</v>
      </c>
      <c r="C1853" t="s">
        <v>21</v>
      </c>
      <c r="D1853" t="s">
        <v>22</v>
      </c>
      <c r="E1853" t="s">
        <v>776</v>
      </c>
      <c r="F1853" t="s">
        <v>776</v>
      </c>
      <c r="G1853" t="s">
        <v>102</v>
      </c>
      <c r="H1853" t="s">
        <v>39</v>
      </c>
      <c r="I1853" s="1">
        <v>177.72726900000004</v>
      </c>
      <c r="J1853" s="1">
        <v>8</v>
      </c>
      <c r="K1853">
        <v>1850</v>
      </c>
      <c r="L1853" t="s">
        <v>25</v>
      </c>
      <c r="M1853" s="2">
        <f>+Table3[[#This Row],[CHW]]/Table3[[#This Row],[Count of Airbill Number]]</f>
        <v>22.215908625000004</v>
      </c>
    </row>
    <row r="1854" spans="2:13">
      <c r="B1854" t="s">
        <v>20</v>
      </c>
      <c r="C1854" t="s">
        <v>21</v>
      </c>
      <c r="D1854" t="s">
        <v>22</v>
      </c>
      <c r="E1854" t="s">
        <v>776</v>
      </c>
      <c r="F1854" t="s">
        <v>776</v>
      </c>
      <c r="G1854" t="s">
        <v>48</v>
      </c>
      <c r="H1854" t="s">
        <v>41</v>
      </c>
      <c r="I1854" s="1">
        <v>177.72726799999998</v>
      </c>
      <c r="J1854" s="1">
        <v>22</v>
      </c>
      <c r="K1854">
        <v>1851</v>
      </c>
      <c r="L1854" t="s">
        <v>25</v>
      </c>
      <c r="M1854" s="2">
        <f>+Table3[[#This Row],[CHW]]/Table3[[#This Row],[Count of Airbill Number]]</f>
        <v>8.0785121818181818</v>
      </c>
    </row>
    <row r="1855" spans="2:13">
      <c r="B1855" t="s">
        <v>20</v>
      </c>
      <c r="C1855" t="s">
        <v>21</v>
      </c>
      <c r="D1855" t="s">
        <v>22</v>
      </c>
      <c r="E1855" t="s">
        <v>778</v>
      </c>
      <c r="F1855" t="s">
        <v>777</v>
      </c>
      <c r="G1855" t="s">
        <v>109</v>
      </c>
      <c r="H1855" t="s">
        <v>190</v>
      </c>
      <c r="I1855" s="1">
        <v>177.60000000000002</v>
      </c>
      <c r="J1855" s="1">
        <v>5</v>
      </c>
      <c r="K1855">
        <v>1852</v>
      </c>
      <c r="L1855" t="s">
        <v>25</v>
      </c>
      <c r="M1855" s="2">
        <f>+Table3[[#This Row],[CHW]]/Table3[[#This Row],[Count of Airbill Number]]</f>
        <v>35.520000000000003</v>
      </c>
    </row>
    <row r="1856" spans="2:13">
      <c r="B1856" t="s">
        <v>35</v>
      </c>
      <c r="C1856" t="s">
        <v>21</v>
      </c>
      <c r="D1856" t="s">
        <v>22</v>
      </c>
      <c r="E1856" t="s">
        <v>778</v>
      </c>
      <c r="F1856" t="s">
        <v>778</v>
      </c>
      <c r="G1856" t="s">
        <v>51</v>
      </c>
      <c r="H1856" t="s">
        <v>86</v>
      </c>
      <c r="I1856" s="1">
        <v>177.272727</v>
      </c>
      <c r="J1856" s="1">
        <v>1</v>
      </c>
      <c r="K1856">
        <v>1853</v>
      </c>
      <c r="L1856" t="s">
        <v>25</v>
      </c>
      <c r="M1856" s="2">
        <f>+Table3[[#This Row],[CHW]]/Table3[[#This Row],[Count of Airbill Number]]</f>
        <v>177.272727</v>
      </c>
    </row>
    <row r="1857" spans="2:13">
      <c r="B1857" t="s">
        <v>35</v>
      </c>
      <c r="C1857" t="s">
        <v>21</v>
      </c>
      <c r="D1857" t="s">
        <v>36</v>
      </c>
      <c r="E1857" t="s">
        <v>777</v>
      </c>
      <c r="F1857" t="s">
        <v>778</v>
      </c>
      <c r="G1857" t="s">
        <v>26</v>
      </c>
      <c r="H1857" t="s">
        <v>261</v>
      </c>
      <c r="I1857" s="1">
        <v>177</v>
      </c>
      <c r="J1857" s="1">
        <v>2</v>
      </c>
      <c r="K1857">
        <v>1854</v>
      </c>
      <c r="L1857" t="s">
        <v>25</v>
      </c>
      <c r="M1857" s="2">
        <f>+Table3[[#This Row],[CHW]]/Table3[[#This Row],[Count of Airbill Number]]</f>
        <v>88.5</v>
      </c>
    </row>
    <row r="1858" spans="2:13">
      <c r="B1858" t="s">
        <v>20</v>
      </c>
      <c r="C1858" t="s">
        <v>21</v>
      </c>
      <c r="D1858" t="s">
        <v>22</v>
      </c>
      <c r="E1858" t="s">
        <v>777</v>
      </c>
      <c r="F1858" t="s">
        <v>777</v>
      </c>
      <c r="G1858" t="s">
        <v>110</v>
      </c>
      <c r="H1858" t="s">
        <v>29</v>
      </c>
      <c r="I1858" s="1">
        <v>176.7</v>
      </c>
      <c r="J1858" s="1">
        <v>4</v>
      </c>
      <c r="K1858">
        <v>1855</v>
      </c>
      <c r="L1858" t="s">
        <v>25</v>
      </c>
      <c r="M1858" s="2">
        <f>+Table3[[#This Row],[CHW]]/Table3[[#This Row],[Count of Airbill Number]]</f>
        <v>44.174999999999997</v>
      </c>
    </row>
    <row r="1859" spans="2:13">
      <c r="B1859" t="s">
        <v>20</v>
      </c>
      <c r="C1859" t="s">
        <v>21</v>
      </c>
      <c r="D1859" t="s">
        <v>22</v>
      </c>
      <c r="E1859" t="s">
        <v>776</v>
      </c>
      <c r="F1859" t="s">
        <v>776</v>
      </c>
      <c r="G1859" t="s">
        <v>68</v>
      </c>
      <c r="H1859" t="s">
        <v>71</v>
      </c>
      <c r="I1859" s="1">
        <v>176.36361800000009</v>
      </c>
      <c r="J1859" s="1">
        <v>51</v>
      </c>
      <c r="K1859">
        <v>1856</v>
      </c>
      <c r="L1859" t="s">
        <v>25</v>
      </c>
      <c r="M1859" s="2">
        <f>+Table3[[#This Row],[CHW]]/Table3[[#This Row],[Count of Airbill Number]]</f>
        <v>3.4581101568627468</v>
      </c>
    </row>
    <row r="1860" spans="2:13">
      <c r="B1860" t="s">
        <v>35</v>
      </c>
      <c r="C1860" t="s">
        <v>21</v>
      </c>
      <c r="D1860" t="s">
        <v>22</v>
      </c>
      <c r="E1860" t="s">
        <v>776</v>
      </c>
      <c r="F1860" t="s">
        <v>776</v>
      </c>
      <c r="G1860" t="s">
        <v>48</v>
      </c>
      <c r="H1860" t="s">
        <v>67</v>
      </c>
      <c r="I1860" s="1">
        <v>175.90908400000001</v>
      </c>
      <c r="J1860" s="1">
        <v>16</v>
      </c>
      <c r="K1860">
        <v>1857</v>
      </c>
      <c r="L1860" t="s">
        <v>25</v>
      </c>
      <c r="M1860" s="2">
        <f>+Table3[[#This Row],[CHW]]/Table3[[#This Row],[Count of Airbill Number]]</f>
        <v>10.99431775</v>
      </c>
    </row>
    <row r="1861" spans="2:13">
      <c r="B1861" t="s">
        <v>35</v>
      </c>
      <c r="C1861" t="s">
        <v>21</v>
      </c>
      <c r="D1861" t="s">
        <v>22</v>
      </c>
      <c r="E1861" t="s">
        <v>776</v>
      </c>
      <c r="F1861" t="s">
        <v>776</v>
      </c>
      <c r="G1861" t="s">
        <v>63</v>
      </c>
      <c r="H1861" t="s">
        <v>41</v>
      </c>
      <c r="I1861" s="1">
        <v>175.90908300000001</v>
      </c>
      <c r="J1861" s="1">
        <v>18</v>
      </c>
      <c r="K1861">
        <v>1858</v>
      </c>
      <c r="L1861" t="s">
        <v>25</v>
      </c>
      <c r="M1861" s="2">
        <f>+Table3[[#This Row],[CHW]]/Table3[[#This Row],[Count of Airbill Number]]</f>
        <v>9.7727268333333335</v>
      </c>
    </row>
    <row r="1862" spans="2:13">
      <c r="B1862" t="s">
        <v>28</v>
      </c>
      <c r="C1862" t="s">
        <v>21</v>
      </c>
      <c r="D1862" t="s">
        <v>22</v>
      </c>
      <c r="E1862" t="s">
        <v>776</v>
      </c>
      <c r="F1862" t="s">
        <v>776</v>
      </c>
      <c r="G1862" t="s">
        <v>40</v>
      </c>
      <c r="H1862" t="s">
        <v>23</v>
      </c>
      <c r="I1862" s="1">
        <v>175.90908200000001</v>
      </c>
      <c r="J1862" s="1">
        <v>18</v>
      </c>
      <c r="K1862">
        <v>1859</v>
      </c>
      <c r="L1862" t="s">
        <v>25</v>
      </c>
      <c r="M1862" s="2">
        <f>+Table3[[#This Row],[CHW]]/Table3[[#This Row],[Count of Airbill Number]]</f>
        <v>9.7727267777777787</v>
      </c>
    </row>
    <row r="1863" spans="2:13">
      <c r="B1863" t="s">
        <v>28</v>
      </c>
      <c r="C1863" t="s">
        <v>21</v>
      </c>
      <c r="D1863" t="s">
        <v>22</v>
      </c>
      <c r="E1863" t="s">
        <v>778</v>
      </c>
      <c r="F1863" t="s">
        <v>777</v>
      </c>
      <c r="G1863" t="s">
        <v>109</v>
      </c>
      <c r="H1863" t="s">
        <v>259</v>
      </c>
      <c r="I1863" s="1">
        <v>175.67272599999998</v>
      </c>
      <c r="J1863" s="1">
        <v>8</v>
      </c>
      <c r="K1863">
        <v>1860</v>
      </c>
      <c r="L1863" t="s">
        <v>25</v>
      </c>
      <c r="M1863" s="2">
        <f>+Table3[[#This Row],[CHW]]/Table3[[#This Row],[Count of Airbill Number]]</f>
        <v>21.959090749999998</v>
      </c>
    </row>
    <row r="1864" spans="2:13">
      <c r="B1864" t="s">
        <v>20</v>
      </c>
      <c r="C1864" t="s">
        <v>21</v>
      </c>
      <c r="D1864" t="s">
        <v>22</v>
      </c>
      <c r="E1864" t="s">
        <v>776</v>
      </c>
      <c r="F1864" t="s">
        <v>776</v>
      </c>
      <c r="G1864" t="s">
        <v>23</v>
      </c>
      <c r="H1864" t="s">
        <v>111</v>
      </c>
      <c r="I1864" s="1">
        <v>175.47272600000002</v>
      </c>
      <c r="J1864" s="1">
        <v>2</v>
      </c>
      <c r="K1864">
        <v>1861</v>
      </c>
      <c r="L1864" t="s">
        <v>25</v>
      </c>
      <c r="M1864" s="2">
        <f>+Table3[[#This Row],[CHW]]/Table3[[#This Row],[Count of Airbill Number]]</f>
        <v>87.736363000000011</v>
      </c>
    </row>
    <row r="1865" spans="2:13">
      <c r="B1865" t="s">
        <v>20</v>
      </c>
      <c r="C1865" t="s">
        <v>21</v>
      </c>
      <c r="D1865" t="s">
        <v>22</v>
      </c>
      <c r="E1865" t="s">
        <v>776</v>
      </c>
      <c r="F1865" t="s">
        <v>776</v>
      </c>
      <c r="G1865" t="s">
        <v>48</v>
      </c>
      <c r="H1865" t="s">
        <v>117</v>
      </c>
      <c r="I1865" s="1">
        <v>175.454542</v>
      </c>
      <c r="J1865" s="1">
        <v>12</v>
      </c>
      <c r="K1865">
        <v>1862</v>
      </c>
      <c r="L1865" t="s">
        <v>25</v>
      </c>
      <c r="M1865" s="2">
        <f>+Table3[[#This Row],[CHW]]/Table3[[#This Row],[Count of Airbill Number]]</f>
        <v>14.621211833333334</v>
      </c>
    </row>
    <row r="1866" spans="2:13">
      <c r="B1866" t="s">
        <v>20</v>
      </c>
      <c r="C1866" t="s">
        <v>21</v>
      </c>
      <c r="D1866" t="s">
        <v>36</v>
      </c>
      <c r="E1866" t="s">
        <v>777</v>
      </c>
      <c r="F1866" t="s">
        <v>776</v>
      </c>
      <c r="G1866" t="s">
        <v>110</v>
      </c>
      <c r="H1866" t="s">
        <v>103</v>
      </c>
      <c r="I1866" s="1">
        <v>175</v>
      </c>
      <c r="J1866" s="1">
        <v>7</v>
      </c>
      <c r="K1866">
        <v>1863</v>
      </c>
      <c r="L1866" t="s">
        <v>25</v>
      </c>
      <c r="M1866" s="2">
        <f>+Table3[[#This Row],[CHW]]/Table3[[#This Row],[Count of Airbill Number]]</f>
        <v>25</v>
      </c>
    </row>
    <row r="1867" spans="2:13">
      <c r="B1867" t="s">
        <v>20</v>
      </c>
      <c r="C1867" t="s">
        <v>21</v>
      </c>
      <c r="D1867" t="s">
        <v>22</v>
      </c>
      <c r="E1867" t="s">
        <v>776</v>
      </c>
      <c r="F1867" t="s">
        <v>776</v>
      </c>
      <c r="G1867" t="s">
        <v>45</v>
      </c>
      <c r="H1867" t="s">
        <v>54</v>
      </c>
      <c r="I1867" s="1">
        <v>174.09090399999997</v>
      </c>
      <c r="J1867" s="1">
        <v>9</v>
      </c>
      <c r="K1867">
        <v>1864</v>
      </c>
      <c r="L1867" t="s">
        <v>25</v>
      </c>
      <c r="M1867" s="2">
        <f>+Table3[[#This Row],[CHW]]/Table3[[#This Row],[Count of Airbill Number]]</f>
        <v>19.343433777777776</v>
      </c>
    </row>
    <row r="1868" spans="2:13">
      <c r="B1868" t="s">
        <v>20</v>
      </c>
      <c r="C1868" t="s">
        <v>21</v>
      </c>
      <c r="D1868" t="s">
        <v>22</v>
      </c>
      <c r="E1868" t="s">
        <v>776</v>
      </c>
      <c r="F1868" t="s">
        <v>776</v>
      </c>
      <c r="G1868" t="s">
        <v>48</v>
      </c>
      <c r="H1868" t="s">
        <v>87</v>
      </c>
      <c r="I1868" s="1">
        <v>174.09089700000004</v>
      </c>
      <c r="J1868" s="1">
        <v>21</v>
      </c>
      <c r="K1868">
        <v>1865</v>
      </c>
      <c r="L1868" t="s">
        <v>25</v>
      </c>
      <c r="M1868" s="2">
        <f>+Table3[[#This Row],[CHW]]/Table3[[#This Row],[Count of Airbill Number]]</f>
        <v>8.2900427142857165</v>
      </c>
    </row>
    <row r="1869" spans="2:13">
      <c r="B1869" t="s">
        <v>35</v>
      </c>
      <c r="C1869" t="s">
        <v>21</v>
      </c>
      <c r="D1869" t="s">
        <v>22</v>
      </c>
      <c r="E1869" t="s">
        <v>776</v>
      </c>
      <c r="F1869" t="s">
        <v>776</v>
      </c>
      <c r="G1869" t="s">
        <v>57</v>
      </c>
      <c r="H1869" t="s">
        <v>49</v>
      </c>
      <c r="I1869" s="1">
        <v>173.54545200000001</v>
      </c>
      <c r="J1869" s="1">
        <v>7</v>
      </c>
      <c r="K1869">
        <v>1866</v>
      </c>
      <c r="L1869" t="s">
        <v>25</v>
      </c>
      <c r="M1869" s="2">
        <f>+Table3[[#This Row],[CHW]]/Table3[[#This Row],[Count of Airbill Number]]</f>
        <v>24.79220742857143</v>
      </c>
    </row>
    <row r="1870" spans="2:13">
      <c r="B1870" t="s">
        <v>35</v>
      </c>
      <c r="C1870" t="s">
        <v>21</v>
      </c>
      <c r="D1870" t="s">
        <v>22</v>
      </c>
      <c r="E1870" t="s">
        <v>776</v>
      </c>
      <c r="F1870" t="s">
        <v>776</v>
      </c>
      <c r="G1870" t="s">
        <v>66</v>
      </c>
      <c r="H1870" t="s">
        <v>39</v>
      </c>
      <c r="I1870" s="1">
        <v>173.49999800000001</v>
      </c>
      <c r="J1870" s="1">
        <v>5</v>
      </c>
      <c r="K1870">
        <v>1867</v>
      </c>
      <c r="L1870" t="s">
        <v>25</v>
      </c>
      <c r="M1870" s="2">
        <f>+Table3[[#This Row],[CHW]]/Table3[[#This Row],[Count of Airbill Number]]</f>
        <v>34.699999599999998</v>
      </c>
    </row>
    <row r="1871" spans="2:13">
      <c r="B1871" t="s">
        <v>28</v>
      </c>
      <c r="C1871" t="s">
        <v>21</v>
      </c>
      <c r="D1871" t="s">
        <v>22</v>
      </c>
      <c r="E1871" t="s">
        <v>778</v>
      </c>
      <c r="F1871" t="s">
        <v>778</v>
      </c>
      <c r="G1871" t="s">
        <v>81</v>
      </c>
      <c r="H1871" t="s">
        <v>73</v>
      </c>
      <c r="I1871" s="1">
        <v>173.45453699999999</v>
      </c>
      <c r="J1871" s="1">
        <v>35</v>
      </c>
      <c r="K1871">
        <v>1868</v>
      </c>
      <c r="L1871" t="s">
        <v>25</v>
      </c>
      <c r="M1871" s="2">
        <f>+Table3[[#This Row],[CHW]]/Table3[[#This Row],[Count of Airbill Number]]</f>
        <v>4.9558439142857136</v>
      </c>
    </row>
    <row r="1872" spans="2:13">
      <c r="B1872" t="s">
        <v>35</v>
      </c>
      <c r="C1872" t="s">
        <v>21</v>
      </c>
      <c r="D1872" t="s">
        <v>22</v>
      </c>
      <c r="E1872" t="s">
        <v>776</v>
      </c>
      <c r="F1872" t="s">
        <v>776</v>
      </c>
      <c r="G1872" t="s">
        <v>63</v>
      </c>
      <c r="H1872" t="s">
        <v>31</v>
      </c>
      <c r="I1872" s="1">
        <v>173.18181600000003</v>
      </c>
      <c r="J1872" s="1">
        <v>4</v>
      </c>
      <c r="K1872">
        <v>1869</v>
      </c>
      <c r="L1872" t="s">
        <v>25</v>
      </c>
      <c r="M1872" s="2">
        <f>+Table3[[#This Row],[CHW]]/Table3[[#This Row],[Count of Airbill Number]]</f>
        <v>43.295454000000007</v>
      </c>
    </row>
    <row r="1873" spans="2:13">
      <c r="B1873" t="s">
        <v>28</v>
      </c>
      <c r="C1873" t="s">
        <v>21</v>
      </c>
      <c r="D1873" t="s">
        <v>22</v>
      </c>
      <c r="E1873" t="s">
        <v>778</v>
      </c>
      <c r="F1873" t="s">
        <v>778</v>
      </c>
      <c r="G1873" t="s">
        <v>90</v>
      </c>
      <c r="H1873" t="s">
        <v>314</v>
      </c>
      <c r="I1873" s="1">
        <v>173</v>
      </c>
      <c r="J1873" s="1">
        <v>4</v>
      </c>
      <c r="K1873">
        <v>1870</v>
      </c>
      <c r="L1873" t="s">
        <v>25</v>
      </c>
      <c r="M1873" s="2">
        <f>+Table3[[#This Row],[CHW]]/Table3[[#This Row],[Count of Airbill Number]]</f>
        <v>43.25</v>
      </c>
    </row>
    <row r="1874" spans="2:13">
      <c r="B1874" t="s">
        <v>20</v>
      </c>
      <c r="C1874" t="s">
        <v>21</v>
      </c>
      <c r="D1874" t="s">
        <v>22</v>
      </c>
      <c r="E1874" t="s">
        <v>776</v>
      </c>
      <c r="F1874" t="s">
        <v>776</v>
      </c>
      <c r="G1874" t="s">
        <v>45</v>
      </c>
      <c r="H1874" t="s">
        <v>142</v>
      </c>
      <c r="I1874" s="1">
        <v>172.727272</v>
      </c>
      <c r="J1874" s="1">
        <v>1</v>
      </c>
      <c r="K1874">
        <v>1871</v>
      </c>
      <c r="L1874" t="s">
        <v>25</v>
      </c>
      <c r="M1874" s="2">
        <f>+Table3[[#This Row],[CHW]]/Table3[[#This Row],[Count of Airbill Number]]</f>
        <v>172.727272</v>
      </c>
    </row>
    <row r="1875" spans="2:13">
      <c r="B1875" t="s">
        <v>28</v>
      </c>
      <c r="C1875" t="s">
        <v>21</v>
      </c>
      <c r="D1875" t="s">
        <v>36</v>
      </c>
      <c r="E1875" t="s">
        <v>776</v>
      </c>
      <c r="F1875" t="s">
        <v>778</v>
      </c>
      <c r="G1875" t="s">
        <v>48</v>
      </c>
      <c r="H1875" t="s">
        <v>51</v>
      </c>
      <c r="I1875" s="1">
        <v>172.4</v>
      </c>
      <c r="J1875" s="1">
        <v>1</v>
      </c>
      <c r="K1875">
        <v>1872</v>
      </c>
      <c r="L1875" t="s">
        <v>25</v>
      </c>
      <c r="M1875" s="2">
        <f>+Table3[[#This Row],[CHW]]/Table3[[#This Row],[Count of Airbill Number]]</f>
        <v>172.4</v>
      </c>
    </row>
    <row r="1876" spans="2:13">
      <c r="B1876" t="s">
        <v>28</v>
      </c>
      <c r="C1876" t="s">
        <v>21</v>
      </c>
      <c r="D1876" t="s">
        <v>36</v>
      </c>
      <c r="E1876" t="s">
        <v>776</v>
      </c>
      <c r="F1876" t="s">
        <v>776</v>
      </c>
      <c r="G1876" t="s">
        <v>45</v>
      </c>
      <c r="H1876" t="s">
        <v>48</v>
      </c>
      <c r="I1876" s="1">
        <v>172.4</v>
      </c>
      <c r="J1876" s="1">
        <v>1</v>
      </c>
      <c r="K1876">
        <v>1873</v>
      </c>
      <c r="L1876" t="s">
        <v>25</v>
      </c>
      <c r="M1876" s="2">
        <f>+Table3[[#This Row],[CHW]]/Table3[[#This Row],[Count of Airbill Number]]</f>
        <v>172.4</v>
      </c>
    </row>
    <row r="1877" spans="2:13">
      <c r="B1877" t="s">
        <v>20</v>
      </c>
      <c r="C1877" t="s">
        <v>21</v>
      </c>
      <c r="D1877" t="s">
        <v>22</v>
      </c>
      <c r="E1877" t="s">
        <v>776</v>
      </c>
      <c r="F1877" t="s">
        <v>776</v>
      </c>
      <c r="G1877" t="s">
        <v>57</v>
      </c>
      <c r="H1877" t="s">
        <v>39</v>
      </c>
      <c r="I1877" s="1">
        <v>171.81817600000002</v>
      </c>
      <c r="J1877" s="1">
        <v>10</v>
      </c>
      <c r="K1877">
        <v>1874</v>
      </c>
      <c r="L1877" t="s">
        <v>25</v>
      </c>
      <c r="M1877" s="2">
        <f>+Table3[[#This Row],[CHW]]/Table3[[#This Row],[Count of Airbill Number]]</f>
        <v>17.181817600000002</v>
      </c>
    </row>
    <row r="1878" spans="2:13">
      <c r="B1878" t="s">
        <v>28</v>
      </c>
      <c r="C1878" t="s">
        <v>21</v>
      </c>
      <c r="D1878" t="s">
        <v>36</v>
      </c>
      <c r="E1878" t="s">
        <v>776</v>
      </c>
      <c r="F1878" t="s">
        <v>776</v>
      </c>
      <c r="G1878" t="s">
        <v>77</v>
      </c>
      <c r="H1878" t="s">
        <v>37</v>
      </c>
      <c r="I1878" s="1">
        <v>171.15454299999999</v>
      </c>
      <c r="J1878" s="1">
        <v>13</v>
      </c>
      <c r="K1878">
        <v>1875</v>
      </c>
      <c r="L1878" t="s">
        <v>25</v>
      </c>
      <c r="M1878" s="2">
        <f>+Table3[[#This Row],[CHW]]/Table3[[#This Row],[Count of Airbill Number]]</f>
        <v>13.165734076923076</v>
      </c>
    </row>
    <row r="1879" spans="2:13">
      <c r="B1879" t="s">
        <v>20</v>
      </c>
      <c r="C1879" t="s">
        <v>21</v>
      </c>
      <c r="D1879" t="s">
        <v>22</v>
      </c>
      <c r="E1879" t="s">
        <v>776</v>
      </c>
      <c r="F1879" t="s">
        <v>776</v>
      </c>
      <c r="G1879" t="s">
        <v>79</v>
      </c>
      <c r="H1879" t="s">
        <v>66</v>
      </c>
      <c r="I1879" s="1">
        <v>171</v>
      </c>
      <c r="J1879" s="1">
        <v>5</v>
      </c>
      <c r="K1879">
        <v>1876</v>
      </c>
      <c r="L1879" t="s">
        <v>25</v>
      </c>
      <c r="M1879" s="2">
        <f>+Table3[[#This Row],[CHW]]/Table3[[#This Row],[Count of Airbill Number]]</f>
        <v>34.200000000000003</v>
      </c>
    </row>
    <row r="1880" spans="2:13">
      <c r="B1880" t="s">
        <v>35</v>
      </c>
      <c r="C1880" t="s">
        <v>21</v>
      </c>
      <c r="D1880" t="s">
        <v>22</v>
      </c>
      <c r="E1880" t="s">
        <v>778</v>
      </c>
      <c r="F1880" t="s">
        <v>776</v>
      </c>
      <c r="G1880" t="s">
        <v>113</v>
      </c>
      <c r="H1880" t="s">
        <v>39</v>
      </c>
      <c r="I1880" s="1">
        <v>170</v>
      </c>
      <c r="J1880" s="1">
        <v>3</v>
      </c>
      <c r="K1880">
        <v>1877</v>
      </c>
      <c r="L1880" t="s">
        <v>25</v>
      </c>
      <c r="M1880" s="2">
        <f>+Table3[[#This Row],[CHW]]/Table3[[#This Row],[Count of Airbill Number]]</f>
        <v>56.666666666666664</v>
      </c>
    </row>
    <row r="1881" spans="2:13">
      <c r="B1881" t="s">
        <v>20</v>
      </c>
      <c r="C1881" t="s">
        <v>21</v>
      </c>
      <c r="D1881" t="s">
        <v>22</v>
      </c>
      <c r="E1881" t="s">
        <v>776</v>
      </c>
      <c r="F1881" t="s">
        <v>776</v>
      </c>
      <c r="G1881" t="s">
        <v>37</v>
      </c>
      <c r="H1881" t="s">
        <v>216</v>
      </c>
      <c r="I1881" s="1">
        <v>170</v>
      </c>
      <c r="J1881" s="1">
        <v>1</v>
      </c>
      <c r="K1881">
        <v>1878</v>
      </c>
      <c r="L1881" t="s">
        <v>25</v>
      </c>
      <c r="M1881" s="2">
        <f>+Table3[[#This Row],[CHW]]/Table3[[#This Row],[Count of Airbill Number]]</f>
        <v>170</v>
      </c>
    </row>
    <row r="1882" spans="2:13">
      <c r="B1882" t="s">
        <v>35</v>
      </c>
      <c r="C1882" t="s">
        <v>21</v>
      </c>
      <c r="D1882" t="s">
        <v>22</v>
      </c>
      <c r="E1882" t="s">
        <v>776</v>
      </c>
      <c r="F1882" t="s">
        <v>776</v>
      </c>
      <c r="G1882" t="s">
        <v>45</v>
      </c>
      <c r="H1882" t="s">
        <v>168</v>
      </c>
      <c r="I1882" s="1">
        <v>169.99999299999999</v>
      </c>
      <c r="J1882" s="1">
        <v>19</v>
      </c>
      <c r="K1882">
        <v>1879</v>
      </c>
      <c r="L1882" t="s">
        <v>25</v>
      </c>
      <c r="M1882" s="2">
        <f>+Table3[[#This Row],[CHW]]/Table3[[#This Row],[Count of Airbill Number]]</f>
        <v>8.9473680526315782</v>
      </c>
    </row>
    <row r="1883" spans="2:13">
      <c r="B1883" t="s">
        <v>35</v>
      </c>
      <c r="C1883" t="s">
        <v>21</v>
      </c>
      <c r="D1883" t="s">
        <v>22</v>
      </c>
      <c r="E1883" t="s">
        <v>776</v>
      </c>
      <c r="F1883" t="s">
        <v>776</v>
      </c>
      <c r="G1883" t="s">
        <v>31</v>
      </c>
      <c r="H1883" t="s">
        <v>192</v>
      </c>
      <c r="I1883" s="1">
        <v>169.63636300000002</v>
      </c>
      <c r="J1883" s="1">
        <v>7</v>
      </c>
      <c r="K1883">
        <v>1880</v>
      </c>
      <c r="L1883" t="s">
        <v>25</v>
      </c>
      <c r="M1883" s="2">
        <f>+Table3[[#This Row],[CHW]]/Table3[[#This Row],[Count of Airbill Number]]</f>
        <v>24.233766142857146</v>
      </c>
    </row>
    <row r="1884" spans="2:13">
      <c r="B1884" t="s">
        <v>35</v>
      </c>
      <c r="C1884" t="s">
        <v>21</v>
      </c>
      <c r="D1884" t="s">
        <v>36</v>
      </c>
      <c r="E1884" t="s">
        <v>776</v>
      </c>
      <c r="F1884" t="s">
        <v>776</v>
      </c>
      <c r="G1884" t="s">
        <v>48</v>
      </c>
      <c r="H1884" t="s">
        <v>37</v>
      </c>
      <c r="I1884" s="1">
        <v>169.20000000000002</v>
      </c>
      <c r="J1884" s="1">
        <v>11</v>
      </c>
      <c r="K1884">
        <v>1881</v>
      </c>
      <c r="L1884" t="s">
        <v>25</v>
      </c>
      <c r="M1884" s="2">
        <f>+Table3[[#This Row],[CHW]]/Table3[[#This Row],[Count of Airbill Number]]</f>
        <v>15.381818181818183</v>
      </c>
    </row>
    <row r="1885" spans="2:13">
      <c r="B1885" t="s">
        <v>35</v>
      </c>
      <c r="C1885" t="s">
        <v>21</v>
      </c>
      <c r="D1885" t="s">
        <v>22</v>
      </c>
      <c r="E1885" t="s">
        <v>776</v>
      </c>
      <c r="F1885" t="s">
        <v>776</v>
      </c>
      <c r="G1885" t="s">
        <v>108</v>
      </c>
      <c r="H1885" t="s">
        <v>83</v>
      </c>
      <c r="I1885" s="1">
        <v>169.09089399999999</v>
      </c>
      <c r="J1885" s="1">
        <v>30</v>
      </c>
      <c r="K1885">
        <v>1882</v>
      </c>
      <c r="L1885" t="s">
        <v>25</v>
      </c>
      <c r="M1885" s="2">
        <f>+Table3[[#This Row],[CHW]]/Table3[[#This Row],[Count of Airbill Number]]</f>
        <v>5.6363631333333331</v>
      </c>
    </row>
    <row r="1886" spans="2:13">
      <c r="B1886" t="s">
        <v>28</v>
      </c>
      <c r="C1886" t="s">
        <v>21</v>
      </c>
      <c r="D1886" t="s">
        <v>22</v>
      </c>
      <c r="E1886" t="s">
        <v>776</v>
      </c>
      <c r="F1886" t="s">
        <v>776</v>
      </c>
      <c r="G1886" t="s">
        <v>45</v>
      </c>
      <c r="H1886" t="s">
        <v>175</v>
      </c>
      <c r="I1886" s="1">
        <v>168.90908899999999</v>
      </c>
      <c r="J1886" s="1">
        <v>3</v>
      </c>
      <c r="K1886">
        <v>1883</v>
      </c>
      <c r="L1886" t="s">
        <v>25</v>
      </c>
      <c r="M1886" s="2">
        <f>+Table3[[#This Row],[CHW]]/Table3[[#This Row],[Count of Airbill Number]]</f>
        <v>56.303029666666667</v>
      </c>
    </row>
    <row r="1887" spans="2:13">
      <c r="B1887" t="s">
        <v>28</v>
      </c>
      <c r="C1887" t="s">
        <v>21</v>
      </c>
      <c r="D1887" t="s">
        <v>36</v>
      </c>
      <c r="E1887" t="s">
        <v>778</v>
      </c>
      <c r="F1887" t="s">
        <v>778</v>
      </c>
      <c r="G1887" t="s">
        <v>113</v>
      </c>
      <c r="H1887" t="s">
        <v>285</v>
      </c>
      <c r="I1887" s="1">
        <v>168.7</v>
      </c>
      <c r="J1887" s="1">
        <v>5</v>
      </c>
      <c r="K1887">
        <v>1884</v>
      </c>
      <c r="L1887" t="s">
        <v>25</v>
      </c>
      <c r="M1887" s="2">
        <f>+Table3[[#This Row],[CHW]]/Table3[[#This Row],[Count of Airbill Number]]</f>
        <v>33.739999999999995</v>
      </c>
    </row>
    <row r="1888" spans="2:13">
      <c r="B1888" t="s">
        <v>28</v>
      </c>
      <c r="C1888" t="s">
        <v>21</v>
      </c>
      <c r="D1888" t="s">
        <v>36</v>
      </c>
      <c r="E1888" t="s">
        <v>776</v>
      </c>
      <c r="F1888" t="s">
        <v>777</v>
      </c>
      <c r="G1888" t="s">
        <v>37</v>
      </c>
      <c r="H1888" t="s">
        <v>181</v>
      </c>
      <c r="I1888" s="1">
        <v>168.63636299999999</v>
      </c>
      <c r="J1888" s="1">
        <v>1</v>
      </c>
      <c r="K1888">
        <v>1885</v>
      </c>
      <c r="L1888" t="s">
        <v>25</v>
      </c>
      <c r="M1888" s="2">
        <f>+Table3[[#This Row],[CHW]]/Table3[[#This Row],[Count of Airbill Number]]</f>
        <v>168.63636299999999</v>
      </c>
    </row>
    <row r="1889" spans="2:13">
      <c r="B1889" t="s">
        <v>35</v>
      </c>
      <c r="C1889" t="s">
        <v>21</v>
      </c>
      <c r="D1889" t="s">
        <v>36</v>
      </c>
      <c r="E1889" t="s">
        <v>778</v>
      </c>
      <c r="F1889" t="s">
        <v>778</v>
      </c>
      <c r="G1889" t="s">
        <v>150</v>
      </c>
      <c r="H1889" t="s">
        <v>171</v>
      </c>
      <c r="I1889" s="1">
        <v>168.63636299999999</v>
      </c>
      <c r="J1889" s="1">
        <v>1</v>
      </c>
      <c r="K1889">
        <v>1886</v>
      </c>
      <c r="L1889" t="s">
        <v>25</v>
      </c>
      <c r="M1889" s="2">
        <f>+Table3[[#This Row],[CHW]]/Table3[[#This Row],[Count of Airbill Number]]</f>
        <v>168.63636299999999</v>
      </c>
    </row>
    <row r="1890" spans="2:13">
      <c r="B1890" t="s">
        <v>20</v>
      </c>
      <c r="C1890" t="s">
        <v>21</v>
      </c>
      <c r="D1890" t="s">
        <v>22</v>
      </c>
      <c r="E1890" t="s">
        <v>776</v>
      </c>
      <c r="F1890" t="s">
        <v>776</v>
      </c>
      <c r="G1890" t="s">
        <v>41</v>
      </c>
      <c r="H1890" t="s">
        <v>100</v>
      </c>
      <c r="I1890" s="1">
        <v>168.63636</v>
      </c>
      <c r="J1890" s="1">
        <v>7</v>
      </c>
      <c r="K1890">
        <v>1887</v>
      </c>
      <c r="L1890" t="s">
        <v>25</v>
      </c>
      <c r="M1890" s="2">
        <f>+Table3[[#This Row],[CHW]]/Table3[[#This Row],[Count of Airbill Number]]</f>
        <v>24.090908571428571</v>
      </c>
    </row>
    <row r="1891" spans="2:13">
      <c r="B1891" t="s">
        <v>35</v>
      </c>
      <c r="C1891" t="s">
        <v>21</v>
      </c>
      <c r="D1891" t="s">
        <v>22</v>
      </c>
      <c r="E1891" t="s">
        <v>776</v>
      </c>
      <c r="F1891" t="s">
        <v>776</v>
      </c>
      <c r="G1891" t="s">
        <v>76</v>
      </c>
      <c r="H1891" t="s">
        <v>67</v>
      </c>
      <c r="I1891" s="1">
        <v>168.63635299999999</v>
      </c>
      <c r="J1891" s="1">
        <v>21</v>
      </c>
      <c r="K1891">
        <v>1888</v>
      </c>
      <c r="L1891" t="s">
        <v>25</v>
      </c>
      <c r="M1891" s="2">
        <f>+Table3[[#This Row],[CHW]]/Table3[[#This Row],[Count of Airbill Number]]</f>
        <v>8.0303025238095227</v>
      </c>
    </row>
    <row r="1892" spans="2:13">
      <c r="B1892" t="s">
        <v>35</v>
      </c>
      <c r="C1892" t="s">
        <v>21</v>
      </c>
      <c r="D1892" t="s">
        <v>22</v>
      </c>
      <c r="E1892" t="s">
        <v>776</v>
      </c>
      <c r="F1892" t="s">
        <v>776</v>
      </c>
      <c r="G1892" t="s">
        <v>94</v>
      </c>
      <c r="H1892" t="s">
        <v>123</v>
      </c>
      <c r="I1892" s="1">
        <v>168.63633499999997</v>
      </c>
      <c r="J1892" s="1">
        <v>59</v>
      </c>
      <c r="K1892">
        <v>1889</v>
      </c>
      <c r="L1892" t="s">
        <v>25</v>
      </c>
      <c r="M1892" s="2">
        <f>+Table3[[#This Row],[CHW]]/Table3[[#This Row],[Count of Airbill Number]]</f>
        <v>2.8582429661016944</v>
      </c>
    </row>
    <row r="1893" spans="2:13">
      <c r="B1893" t="s">
        <v>20</v>
      </c>
      <c r="C1893" t="s">
        <v>21</v>
      </c>
      <c r="D1893" t="s">
        <v>22</v>
      </c>
      <c r="E1893" t="s">
        <v>778</v>
      </c>
      <c r="F1893" t="s">
        <v>777</v>
      </c>
      <c r="G1893" t="s">
        <v>113</v>
      </c>
      <c r="H1893" t="s">
        <v>26</v>
      </c>
      <c r="I1893" s="1">
        <v>168</v>
      </c>
      <c r="J1893" s="1">
        <v>5</v>
      </c>
      <c r="K1893">
        <v>1890</v>
      </c>
      <c r="L1893" t="s">
        <v>25</v>
      </c>
      <c r="M1893" s="2">
        <f>+Table3[[#This Row],[CHW]]/Table3[[#This Row],[Count of Airbill Number]]</f>
        <v>33.6</v>
      </c>
    </row>
    <row r="1894" spans="2:13">
      <c r="B1894" t="s">
        <v>28</v>
      </c>
      <c r="C1894" t="s">
        <v>21</v>
      </c>
      <c r="D1894" t="s">
        <v>36</v>
      </c>
      <c r="E1894" t="s">
        <v>778</v>
      </c>
      <c r="F1894" t="s">
        <v>778</v>
      </c>
      <c r="G1894" t="s">
        <v>112</v>
      </c>
      <c r="H1894" t="s">
        <v>155</v>
      </c>
      <c r="I1894" s="1">
        <v>167.9</v>
      </c>
      <c r="J1894" s="1">
        <v>2</v>
      </c>
      <c r="K1894">
        <v>1891</v>
      </c>
      <c r="L1894" t="s">
        <v>25</v>
      </c>
      <c r="M1894" s="2">
        <f>+Table3[[#This Row],[CHW]]/Table3[[#This Row],[Count of Airbill Number]]</f>
        <v>83.95</v>
      </c>
    </row>
    <row r="1895" spans="2:13">
      <c r="B1895" t="s">
        <v>28</v>
      </c>
      <c r="C1895" t="s">
        <v>21</v>
      </c>
      <c r="D1895" t="s">
        <v>22</v>
      </c>
      <c r="E1895" t="s">
        <v>778</v>
      </c>
      <c r="F1895" t="s">
        <v>777</v>
      </c>
      <c r="G1895" t="s">
        <v>109</v>
      </c>
      <c r="H1895" t="s">
        <v>27</v>
      </c>
      <c r="I1895" s="1">
        <v>167.8</v>
      </c>
      <c r="J1895" s="1">
        <v>1</v>
      </c>
      <c r="K1895">
        <v>1892</v>
      </c>
      <c r="L1895" t="s">
        <v>25</v>
      </c>
      <c r="M1895" s="2">
        <f>+Table3[[#This Row],[CHW]]/Table3[[#This Row],[Count of Airbill Number]]</f>
        <v>167.8</v>
      </c>
    </row>
    <row r="1896" spans="2:13">
      <c r="B1896" t="s">
        <v>35</v>
      </c>
      <c r="C1896" t="s">
        <v>21</v>
      </c>
      <c r="D1896" t="s">
        <v>22</v>
      </c>
      <c r="E1896" t="s">
        <v>776</v>
      </c>
      <c r="F1896" t="s">
        <v>776</v>
      </c>
      <c r="G1896" t="s">
        <v>39</v>
      </c>
      <c r="H1896" t="s">
        <v>48</v>
      </c>
      <c r="I1896" s="1">
        <v>167.72726</v>
      </c>
      <c r="J1896" s="1">
        <v>25</v>
      </c>
      <c r="K1896">
        <v>1893</v>
      </c>
      <c r="L1896" t="s">
        <v>25</v>
      </c>
      <c r="M1896" s="2">
        <f>+Table3[[#This Row],[CHW]]/Table3[[#This Row],[Count of Airbill Number]]</f>
        <v>6.7090904</v>
      </c>
    </row>
    <row r="1897" spans="2:13">
      <c r="B1897" t="s">
        <v>35</v>
      </c>
      <c r="C1897" t="s">
        <v>21</v>
      </c>
      <c r="D1897" t="s">
        <v>22</v>
      </c>
      <c r="E1897" t="s">
        <v>778</v>
      </c>
      <c r="F1897" t="s">
        <v>776</v>
      </c>
      <c r="G1897" t="s">
        <v>135</v>
      </c>
      <c r="H1897" t="s">
        <v>37</v>
      </c>
      <c r="I1897" s="1">
        <v>167.2</v>
      </c>
      <c r="J1897" s="1">
        <v>5</v>
      </c>
      <c r="K1897">
        <v>1894</v>
      </c>
      <c r="L1897" t="s">
        <v>25</v>
      </c>
      <c r="M1897" s="2">
        <f>+Table3[[#This Row],[CHW]]/Table3[[#This Row],[Count of Airbill Number]]</f>
        <v>33.44</v>
      </c>
    </row>
    <row r="1898" spans="2:13">
      <c r="B1898" t="s">
        <v>28</v>
      </c>
      <c r="C1898" t="s">
        <v>21</v>
      </c>
      <c r="D1898" t="s">
        <v>36</v>
      </c>
      <c r="E1898" t="s">
        <v>778</v>
      </c>
      <c r="F1898" t="s">
        <v>778</v>
      </c>
      <c r="G1898" t="s">
        <v>150</v>
      </c>
      <c r="H1898" t="s">
        <v>239</v>
      </c>
      <c r="I1898" s="1">
        <v>167.1</v>
      </c>
      <c r="J1898" s="1">
        <v>2</v>
      </c>
      <c r="K1898">
        <v>1895</v>
      </c>
      <c r="L1898" t="s">
        <v>25</v>
      </c>
      <c r="M1898" s="2">
        <f>+Table3[[#This Row],[CHW]]/Table3[[#This Row],[Count of Airbill Number]]</f>
        <v>83.55</v>
      </c>
    </row>
    <row r="1899" spans="2:13">
      <c r="B1899" t="s">
        <v>20</v>
      </c>
      <c r="C1899" t="s">
        <v>21</v>
      </c>
      <c r="D1899" t="s">
        <v>22</v>
      </c>
      <c r="E1899" t="s">
        <v>777</v>
      </c>
      <c r="F1899" t="s">
        <v>777</v>
      </c>
      <c r="G1899" t="s">
        <v>114</v>
      </c>
      <c r="H1899" t="s">
        <v>157</v>
      </c>
      <c r="I1899" s="1">
        <v>166.9090809999999</v>
      </c>
      <c r="J1899" s="1">
        <v>45</v>
      </c>
      <c r="K1899">
        <v>1896</v>
      </c>
      <c r="L1899" t="s">
        <v>25</v>
      </c>
      <c r="M1899" s="2">
        <f>+Table3[[#This Row],[CHW]]/Table3[[#This Row],[Count of Airbill Number]]</f>
        <v>3.7090906888888866</v>
      </c>
    </row>
    <row r="1900" spans="2:13">
      <c r="B1900" t="s">
        <v>20</v>
      </c>
      <c r="C1900" t="s">
        <v>21</v>
      </c>
      <c r="D1900" t="s">
        <v>22</v>
      </c>
      <c r="E1900" t="s">
        <v>776</v>
      </c>
      <c r="F1900" t="s">
        <v>776</v>
      </c>
      <c r="G1900" t="s">
        <v>40</v>
      </c>
      <c r="H1900" t="s">
        <v>37</v>
      </c>
      <c r="I1900" s="1">
        <v>166.81816699999993</v>
      </c>
      <c r="J1900" s="1">
        <v>30</v>
      </c>
      <c r="K1900">
        <v>1897</v>
      </c>
      <c r="L1900" t="s">
        <v>25</v>
      </c>
      <c r="M1900" s="2">
        <f>+Table3[[#This Row],[CHW]]/Table3[[#This Row],[Count of Airbill Number]]</f>
        <v>5.5606055666666645</v>
      </c>
    </row>
    <row r="1901" spans="2:13">
      <c r="B1901" t="s">
        <v>20</v>
      </c>
      <c r="C1901" t="s">
        <v>21</v>
      </c>
      <c r="D1901" t="s">
        <v>22</v>
      </c>
      <c r="E1901" t="s">
        <v>776</v>
      </c>
      <c r="F1901" t="s">
        <v>776</v>
      </c>
      <c r="G1901" t="s">
        <v>102</v>
      </c>
      <c r="H1901" t="s">
        <v>24</v>
      </c>
      <c r="I1901" s="1">
        <v>166.81813700000009</v>
      </c>
      <c r="J1901" s="1">
        <v>62</v>
      </c>
      <c r="K1901">
        <v>1898</v>
      </c>
      <c r="L1901" t="s">
        <v>25</v>
      </c>
      <c r="M1901" s="2">
        <f>+Table3[[#This Row],[CHW]]/Table3[[#This Row],[Count of Airbill Number]]</f>
        <v>2.6906151129032274</v>
      </c>
    </row>
    <row r="1902" spans="2:13">
      <c r="B1902" t="s">
        <v>35</v>
      </c>
      <c r="C1902" t="s">
        <v>21</v>
      </c>
      <c r="D1902" t="s">
        <v>22</v>
      </c>
      <c r="E1902" t="s">
        <v>776</v>
      </c>
      <c r="F1902" t="s">
        <v>776</v>
      </c>
      <c r="G1902" t="s">
        <v>33</v>
      </c>
      <c r="H1902" t="s">
        <v>69</v>
      </c>
      <c r="I1902" s="1">
        <v>166.36363499999999</v>
      </c>
      <c r="J1902" s="1">
        <v>5</v>
      </c>
      <c r="K1902">
        <v>1899</v>
      </c>
      <c r="L1902" t="s">
        <v>25</v>
      </c>
      <c r="M1902" s="2">
        <f>+Table3[[#This Row],[CHW]]/Table3[[#This Row],[Count of Airbill Number]]</f>
        <v>33.272726999999996</v>
      </c>
    </row>
    <row r="1903" spans="2:13">
      <c r="B1903" t="s">
        <v>35</v>
      </c>
      <c r="C1903" t="s">
        <v>21</v>
      </c>
      <c r="D1903" t="s">
        <v>36</v>
      </c>
      <c r="E1903" t="s">
        <v>778</v>
      </c>
      <c r="F1903" t="s">
        <v>776</v>
      </c>
      <c r="G1903" t="s">
        <v>150</v>
      </c>
      <c r="H1903" t="s">
        <v>33</v>
      </c>
      <c r="I1903" s="1">
        <v>165.6</v>
      </c>
      <c r="J1903" s="1">
        <v>1</v>
      </c>
      <c r="K1903">
        <v>1900</v>
      </c>
      <c r="L1903" t="s">
        <v>25</v>
      </c>
      <c r="M1903" s="2">
        <f>+Table3[[#This Row],[CHW]]/Table3[[#This Row],[Count of Airbill Number]]</f>
        <v>165.6</v>
      </c>
    </row>
    <row r="1904" spans="2:13">
      <c r="B1904" t="s">
        <v>28</v>
      </c>
      <c r="C1904" t="s">
        <v>21</v>
      </c>
      <c r="D1904" t="s">
        <v>36</v>
      </c>
      <c r="E1904" t="s">
        <v>776</v>
      </c>
      <c r="F1904" t="s">
        <v>776</v>
      </c>
      <c r="G1904" t="s">
        <v>39</v>
      </c>
      <c r="H1904" t="s">
        <v>159</v>
      </c>
      <c r="I1904" s="1">
        <v>165.05453599999998</v>
      </c>
      <c r="J1904" s="1">
        <v>39</v>
      </c>
      <c r="K1904">
        <v>1901</v>
      </c>
      <c r="L1904" t="s">
        <v>25</v>
      </c>
      <c r="M1904" s="2">
        <f>+Table3[[#This Row],[CHW]]/Table3[[#This Row],[Count of Airbill Number]]</f>
        <v>4.2321675897435895</v>
      </c>
    </row>
    <row r="1905" spans="2:13">
      <c r="B1905" t="s">
        <v>28</v>
      </c>
      <c r="C1905" t="s">
        <v>21</v>
      </c>
      <c r="D1905" t="s">
        <v>36</v>
      </c>
      <c r="E1905" t="s">
        <v>778</v>
      </c>
      <c r="F1905" t="s">
        <v>778</v>
      </c>
      <c r="G1905" t="s">
        <v>51</v>
      </c>
      <c r="H1905" t="s">
        <v>363</v>
      </c>
      <c r="I1905" s="1">
        <v>165</v>
      </c>
      <c r="J1905" s="1">
        <v>1</v>
      </c>
      <c r="K1905">
        <v>1902</v>
      </c>
      <c r="L1905" t="s">
        <v>25</v>
      </c>
      <c r="M1905" s="2">
        <f>+Table3[[#This Row],[CHW]]/Table3[[#This Row],[Count of Airbill Number]]</f>
        <v>165</v>
      </c>
    </row>
    <row r="1906" spans="2:13">
      <c r="B1906" t="s">
        <v>35</v>
      </c>
      <c r="C1906" t="s">
        <v>21</v>
      </c>
      <c r="D1906" t="s">
        <v>22</v>
      </c>
      <c r="E1906" t="s">
        <v>778</v>
      </c>
      <c r="F1906" t="s">
        <v>776</v>
      </c>
      <c r="G1906" t="s">
        <v>112</v>
      </c>
      <c r="H1906" t="s">
        <v>66</v>
      </c>
      <c r="I1906" s="1">
        <v>165</v>
      </c>
      <c r="J1906" s="1">
        <v>1</v>
      </c>
      <c r="K1906">
        <v>1903</v>
      </c>
      <c r="L1906" t="s">
        <v>25</v>
      </c>
      <c r="M1906" s="2">
        <f>+Table3[[#This Row],[CHW]]/Table3[[#This Row],[Count of Airbill Number]]</f>
        <v>165</v>
      </c>
    </row>
    <row r="1907" spans="2:13">
      <c r="B1907" t="s">
        <v>28</v>
      </c>
      <c r="C1907" t="s">
        <v>21</v>
      </c>
      <c r="D1907" t="s">
        <v>22</v>
      </c>
      <c r="E1907" t="s">
        <v>776</v>
      </c>
      <c r="F1907" t="s">
        <v>776</v>
      </c>
      <c r="G1907" t="s">
        <v>67</v>
      </c>
      <c r="H1907" t="s">
        <v>37</v>
      </c>
      <c r="I1907" s="1">
        <v>164.99999599999998</v>
      </c>
      <c r="J1907" s="1">
        <v>9</v>
      </c>
      <c r="K1907">
        <v>1904</v>
      </c>
      <c r="L1907" t="s">
        <v>25</v>
      </c>
      <c r="M1907" s="2">
        <f>+Table3[[#This Row],[CHW]]/Table3[[#This Row],[Count of Airbill Number]]</f>
        <v>18.333332888888886</v>
      </c>
    </row>
    <row r="1908" spans="2:13">
      <c r="B1908" t="s">
        <v>20</v>
      </c>
      <c r="C1908" t="s">
        <v>21</v>
      </c>
      <c r="D1908" t="s">
        <v>22</v>
      </c>
      <c r="E1908" t="s">
        <v>776</v>
      </c>
      <c r="F1908" t="s">
        <v>776</v>
      </c>
      <c r="G1908" t="s">
        <v>47</v>
      </c>
      <c r="H1908" t="s">
        <v>76</v>
      </c>
      <c r="I1908" s="1">
        <v>164.99999199999999</v>
      </c>
      <c r="J1908" s="1">
        <v>22</v>
      </c>
      <c r="K1908">
        <v>1905</v>
      </c>
      <c r="L1908" t="s">
        <v>25</v>
      </c>
      <c r="M1908" s="2">
        <f>+Table3[[#This Row],[CHW]]/Table3[[#This Row],[Count of Airbill Number]]</f>
        <v>7.4999996363636363</v>
      </c>
    </row>
    <row r="1909" spans="2:13">
      <c r="B1909" t="s">
        <v>28</v>
      </c>
      <c r="C1909" t="s">
        <v>21</v>
      </c>
      <c r="D1909" t="s">
        <v>36</v>
      </c>
      <c r="E1909" t="s">
        <v>778</v>
      </c>
      <c r="F1909" t="s">
        <v>778</v>
      </c>
      <c r="G1909" t="s">
        <v>86</v>
      </c>
      <c r="H1909" t="s">
        <v>260</v>
      </c>
      <c r="I1909" s="1">
        <v>164.89999999999998</v>
      </c>
      <c r="J1909" s="1">
        <v>8</v>
      </c>
      <c r="K1909">
        <v>1906</v>
      </c>
      <c r="L1909" t="s">
        <v>25</v>
      </c>
      <c r="M1909" s="2">
        <f>+Table3[[#This Row],[CHW]]/Table3[[#This Row],[Count of Airbill Number]]</f>
        <v>20.612499999999997</v>
      </c>
    </row>
    <row r="1910" spans="2:13">
      <c r="B1910" t="s">
        <v>20</v>
      </c>
      <c r="C1910" t="s">
        <v>21</v>
      </c>
      <c r="D1910" t="s">
        <v>22</v>
      </c>
      <c r="E1910" t="s">
        <v>776</v>
      </c>
      <c r="F1910" t="s">
        <v>776</v>
      </c>
      <c r="G1910" t="s">
        <v>103</v>
      </c>
      <c r="H1910" t="s">
        <v>69</v>
      </c>
      <c r="I1910" s="1">
        <v>164.54545300000001</v>
      </c>
      <c r="J1910" s="1">
        <v>7</v>
      </c>
      <c r="K1910">
        <v>1907</v>
      </c>
      <c r="L1910" t="s">
        <v>25</v>
      </c>
      <c r="M1910" s="2">
        <f>+Table3[[#This Row],[CHW]]/Table3[[#This Row],[Count of Airbill Number]]</f>
        <v>23.506493285714289</v>
      </c>
    </row>
    <row r="1911" spans="2:13">
      <c r="B1911" t="s">
        <v>20</v>
      </c>
      <c r="C1911" t="s">
        <v>21</v>
      </c>
      <c r="D1911" t="s">
        <v>22</v>
      </c>
      <c r="E1911" t="s">
        <v>776</v>
      </c>
      <c r="F1911" t="s">
        <v>776</v>
      </c>
      <c r="G1911" t="s">
        <v>37</v>
      </c>
      <c r="H1911" t="s">
        <v>100</v>
      </c>
      <c r="I1911" s="1">
        <v>164.54545300000001</v>
      </c>
      <c r="J1911" s="1">
        <v>4</v>
      </c>
      <c r="K1911">
        <v>1908</v>
      </c>
      <c r="L1911" t="s">
        <v>25</v>
      </c>
      <c r="M1911" s="2">
        <f>+Table3[[#This Row],[CHW]]/Table3[[#This Row],[Count of Airbill Number]]</f>
        <v>41.136363250000002</v>
      </c>
    </row>
    <row r="1912" spans="2:13">
      <c r="B1912" t="s">
        <v>35</v>
      </c>
      <c r="C1912" t="s">
        <v>21</v>
      </c>
      <c r="D1912" t="s">
        <v>22</v>
      </c>
      <c r="E1912" t="s">
        <v>776</v>
      </c>
      <c r="F1912" t="s">
        <v>776</v>
      </c>
      <c r="G1912" t="s">
        <v>33</v>
      </c>
      <c r="H1912" t="s">
        <v>23</v>
      </c>
      <c r="I1912" s="1">
        <v>164.54545200000001</v>
      </c>
      <c r="J1912" s="1">
        <v>7</v>
      </c>
      <c r="K1912">
        <v>1909</v>
      </c>
      <c r="L1912" t="s">
        <v>25</v>
      </c>
      <c r="M1912" s="2">
        <f>+Table3[[#This Row],[CHW]]/Table3[[#This Row],[Count of Airbill Number]]</f>
        <v>23.506493142857146</v>
      </c>
    </row>
    <row r="1913" spans="2:13">
      <c r="B1913" t="s">
        <v>20</v>
      </c>
      <c r="C1913" t="s">
        <v>21</v>
      </c>
      <c r="D1913" t="s">
        <v>22</v>
      </c>
      <c r="E1913" t="s">
        <v>776</v>
      </c>
      <c r="F1913" t="s">
        <v>776</v>
      </c>
      <c r="G1913" t="s">
        <v>93</v>
      </c>
      <c r="H1913" t="s">
        <v>182</v>
      </c>
      <c r="I1913" s="1">
        <v>164.54545200000001</v>
      </c>
      <c r="J1913" s="1">
        <v>6</v>
      </c>
      <c r="K1913">
        <v>1910</v>
      </c>
      <c r="L1913" t="s">
        <v>25</v>
      </c>
      <c r="M1913" s="2">
        <f>+Table3[[#This Row],[CHW]]/Table3[[#This Row],[Count of Airbill Number]]</f>
        <v>27.424242000000003</v>
      </c>
    </row>
    <row r="1914" spans="2:13">
      <c r="B1914" t="s">
        <v>20</v>
      </c>
      <c r="C1914" t="s">
        <v>21</v>
      </c>
      <c r="D1914" t="s">
        <v>22</v>
      </c>
      <c r="E1914" t="s">
        <v>776</v>
      </c>
      <c r="F1914" t="s">
        <v>776</v>
      </c>
      <c r="G1914" t="s">
        <v>41</v>
      </c>
      <c r="H1914" t="s">
        <v>24</v>
      </c>
      <c r="I1914" s="1">
        <v>164.09088700000009</v>
      </c>
      <c r="J1914" s="1">
        <v>40</v>
      </c>
      <c r="K1914">
        <v>1911</v>
      </c>
      <c r="L1914" t="s">
        <v>25</v>
      </c>
      <c r="M1914" s="2">
        <f>+Table3[[#This Row],[CHW]]/Table3[[#This Row],[Count of Airbill Number]]</f>
        <v>4.1022721750000022</v>
      </c>
    </row>
    <row r="1915" spans="2:13">
      <c r="B1915" t="s">
        <v>30</v>
      </c>
      <c r="C1915" t="s">
        <v>21</v>
      </c>
      <c r="D1915" t="s">
        <v>139</v>
      </c>
      <c r="E1915" t="s">
        <v>776</v>
      </c>
      <c r="F1915" t="s">
        <v>776</v>
      </c>
      <c r="G1915" t="s">
        <v>141</v>
      </c>
      <c r="H1915" t="s">
        <v>308</v>
      </c>
      <c r="I1915" s="1">
        <v>163.63636199999999</v>
      </c>
      <c r="J1915" s="1">
        <v>5</v>
      </c>
      <c r="K1915">
        <v>1912</v>
      </c>
      <c r="L1915" t="s">
        <v>25</v>
      </c>
      <c r="M1915" s="2">
        <f>+Table3[[#This Row],[CHW]]/Table3[[#This Row],[Count of Airbill Number]]</f>
        <v>32.727272399999997</v>
      </c>
    </row>
    <row r="1916" spans="2:13">
      <c r="B1916" t="s">
        <v>35</v>
      </c>
      <c r="C1916" t="s">
        <v>21</v>
      </c>
      <c r="D1916" t="s">
        <v>22</v>
      </c>
      <c r="E1916" t="s">
        <v>776</v>
      </c>
      <c r="F1916" t="s">
        <v>776</v>
      </c>
      <c r="G1916" t="s">
        <v>137</v>
      </c>
      <c r="H1916" t="s">
        <v>76</v>
      </c>
      <c r="I1916" s="1">
        <v>163.63635699999998</v>
      </c>
      <c r="J1916" s="1">
        <v>17</v>
      </c>
      <c r="K1916">
        <v>1913</v>
      </c>
      <c r="L1916" t="s">
        <v>25</v>
      </c>
      <c r="M1916" s="2">
        <f>+Table3[[#This Row],[CHW]]/Table3[[#This Row],[Count of Airbill Number]]</f>
        <v>9.6256680588235284</v>
      </c>
    </row>
    <row r="1917" spans="2:13">
      <c r="B1917" t="s">
        <v>35</v>
      </c>
      <c r="C1917" t="s">
        <v>21</v>
      </c>
      <c r="D1917" t="s">
        <v>22</v>
      </c>
      <c r="E1917" t="s">
        <v>776</v>
      </c>
      <c r="F1917" t="s">
        <v>776</v>
      </c>
      <c r="G1917" t="s">
        <v>94</v>
      </c>
      <c r="H1917" t="s">
        <v>50</v>
      </c>
      <c r="I1917" s="1">
        <v>163.63634400000001</v>
      </c>
      <c r="J1917" s="1">
        <v>39</v>
      </c>
      <c r="K1917">
        <v>1914</v>
      </c>
      <c r="L1917" t="s">
        <v>25</v>
      </c>
      <c r="M1917" s="2">
        <f>+Table3[[#This Row],[CHW]]/Table3[[#This Row],[Count of Airbill Number]]</f>
        <v>4.1958036923076927</v>
      </c>
    </row>
    <row r="1918" spans="2:13">
      <c r="B1918" t="s">
        <v>20</v>
      </c>
      <c r="C1918" t="s">
        <v>21</v>
      </c>
      <c r="D1918" t="s">
        <v>22</v>
      </c>
      <c r="E1918" t="s">
        <v>776</v>
      </c>
      <c r="F1918" t="s">
        <v>776</v>
      </c>
      <c r="G1918" t="s">
        <v>24</v>
      </c>
      <c r="H1918" t="s">
        <v>32</v>
      </c>
      <c r="I1918" s="1">
        <v>163.18181200000004</v>
      </c>
      <c r="J1918" s="1">
        <v>13</v>
      </c>
      <c r="K1918">
        <v>1915</v>
      </c>
      <c r="L1918" t="s">
        <v>25</v>
      </c>
      <c r="M1918" s="2">
        <f>+Table3[[#This Row],[CHW]]/Table3[[#This Row],[Count of Airbill Number]]</f>
        <v>12.55244707692308</v>
      </c>
    </row>
    <row r="1919" spans="2:13">
      <c r="B1919" t="s">
        <v>20</v>
      </c>
      <c r="C1919" t="s">
        <v>21</v>
      </c>
      <c r="D1919" t="s">
        <v>22</v>
      </c>
      <c r="E1919" t="s">
        <v>778</v>
      </c>
      <c r="F1919" t="s">
        <v>776</v>
      </c>
      <c r="G1919" t="s">
        <v>51</v>
      </c>
      <c r="H1919" t="s">
        <v>32</v>
      </c>
      <c r="I1919" s="1">
        <v>162.80000000000001</v>
      </c>
      <c r="J1919" s="1">
        <v>2</v>
      </c>
      <c r="K1919">
        <v>1916</v>
      </c>
      <c r="L1919" t="s">
        <v>25</v>
      </c>
      <c r="M1919" s="2">
        <f>+Table3[[#This Row],[CHW]]/Table3[[#This Row],[Count of Airbill Number]]</f>
        <v>81.400000000000006</v>
      </c>
    </row>
    <row r="1920" spans="2:13">
      <c r="B1920" t="s">
        <v>28</v>
      </c>
      <c r="C1920" t="s">
        <v>21</v>
      </c>
      <c r="D1920" t="s">
        <v>22</v>
      </c>
      <c r="E1920" t="s">
        <v>776</v>
      </c>
      <c r="F1920" t="s">
        <v>776</v>
      </c>
      <c r="G1920" t="s">
        <v>41</v>
      </c>
      <c r="H1920" t="s">
        <v>39</v>
      </c>
      <c r="I1920" s="1">
        <v>162.72727</v>
      </c>
      <c r="J1920" s="1">
        <v>6</v>
      </c>
      <c r="K1920">
        <v>1917</v>
      </c>
      <c r="L1920" t="s">
        <v>25</v>
      </c>
      <c r="M1920" s="2">
        <f>+Table3[[#This Row],[CHW]]/Table3[[#This Row],[Count of Airbill Number]]</f>
        <v>27.121211666666667</v>
      </c>
    </row>
    <row r="1921" spans="2:13">
      <c r="B1921" t="s">
        <v>35</v>
      </c>
      <c r="C1921" t="s">
        <v>21</v>
      </c>
      <c r="D1921" t="s">
        <v>22</v>
      </c>
      <c r="E1921" t="s">
        <v>776</v>
      </c>
      <c r="F1921" t="s">
        <v>776</v>
      </c>
      <c r="G1921" t="s">
        <v>31</v>
      </c>
      <c r="H1921" t="s">
        <v>67</v>
      </c>
      <c r="I1921" s="1">
        <v>161.81818099999998</v>
      </c>
      <c r="J1921" s="1">
        <v>2</v>
      </c>
      <c r="K1921">
        <v>1918</v>
      </c>
      <c r="L1921" t="s">
        <v>25</v>
      </c>
      <c r="M1921" s="2">
        <f>+Table3[[#This Row],[CHW]]/Table3[[#This Row],[Count of Airbill Number]]</f>
        <v>80.909090499999991</v>
      </c>
    </row>
    <row r="1922" spans="2:13">
      <c r="B1922" t="s">
        <v>20</v>
      </c>
      <c r="C1922" t="s">
        <v>21</v>
      </c>
      <c r="D1922" t="s">
        <v>22</v>
      </c>
      <c r="E1922" t="s">
        <v>776</v>
      </c>
      <c r="F1922" t="s">
        <v>776</v>
      </c>
      <c r="G1922" t="s">
        <v>63</v>
      </c>
      <c r="H1922" t="s">
        <v>40</v>
      </c>
      <c r="I1922" s="1">
        <v>161.81817299999992</v>
      </c>
      <c r="J1922" s="1">
        <v>22</v>
      </c>
      <c r="K1922">
        <v>1919</v>
      </c>
      <c r="L1922" t="s">
        <v>25</v>
      </c>
      <c r="M1922" s="2">
        <f>+Table3[[#This Row],[CHW]]/Table3[[#This Row],[Count of Airbill Number]]</f>
        <v>7.355371499999996</v>
      </c>
    </row>
    <row r="1923" spans="2:13">
      <c r="B1923" t="s">
        <v>35</v>
      </c>
      <c r="C1923" t="s">
        <v>21</v>
      </c>
      <c r="D1923" t="s">
        <v>36</v>
      </c>
      <c r="E1923" t="s">
        <v>778</v>
      </c>
      <c r="F1923" t="s">
        <v>778</v>
      </c>
      <c r="G1923" t="s">
        <v>113</v>
      </c>
      <c r="H1923" t="s">
        <v>361</v>
      </c>
      <c r="I1923" s="1">
        <v>161.6</v>
      </c>
      <c r="J1923" s="1">
        <v>2</v>
      </c>
      <c r="K1923">
        <v>1920</v>
      </c>
      <c r="L1923" t="s">
        <v>25</v>
      </c>
      <c r="M1923" s="2">
        <f>+Table3[[#This Row],[CHW]]/Table3[[#This Row],[Count of Airbill Number]]</f>
        <v>80.8</v>
      </c>
    </row>
    <row r="1924" spans="2:13">
      <c r="B1924" t="s">
        <v>35</v>
      </c>
      <c r="C1924" t="s">
        <v>21</v>
      </c>
      <c r="D1924" t="s">
        <v>22</v>
      </c>
      <c r="E1924" t="s">
        <v>778</v>
      </c>
      <c r="F1924" t="s">
        <v>776</v>
      </c>
      <c r="G1924" t="s">
        <v>51</v>
      </c>
      <c r="H1924" t="s">
        <v>66</v>
      </c>
      <c r="I1924" s="1">
        <v>161.5</v>
      </c>
      <c r="J1924" s="1">
        <v>4</v>
      </c>
      <c r="K1924">
        <v>1921</v>
      </c>
      <c r="L1924" t="s">
        <v>25</v>
      </c>
      <c r="M1924" s="2">
        <f>+Table3[[#This Row],[CHW]]/Table3[[#This Row],[Count of Airbill Number]]</f>
        <v>40.375</v>
      </c>
    </row>
    <row r="1925" spans="2:13">
      <c r="B1925" t="s">
        <v>35</v>
      </c>
      <c r="C1925" t="s">
        <v>21</v>
      </c>
      <c r="D1925" t="s">
        <v>22</v>
      </c>
      <c r="E1925" t="s">
        <v>776</v>
      </c>
      <c r="F1925" t="s">
        <v>777</v>
      </c>
      <c r="G1925" t="s">
        <v>130</v>
      </c>
      <c r="H1925" t="s">
        <v>240</v>
      </c>
      <c r="I1925" s="1">
        <v>161.39999600000002</v>
      </c>
      <c r="J1925" s="1">
        <v>11</v>
      </c>
      <c r="K1925">
        <v>1922</v>
      </c>
      <c r="L1925" t="s">
        <v>25</v>
      </c>
      <c r="M1925" s="2">
        <f>+Table3[[#This Row],[CHW]]/Table3[[#This Row],[Count of Airbill Number]]</f>
        <v>14.67272690909091</v>
      </c>
    </row>
    <row r="1926" spans="2:13">
      <c r="B1926" t="s">
        <v>20</v>
      </c>
      <c r="C1926" t="s">
        <v>21</v>
      </c>
      <c r="D1926" t="s">
        <v>22</v>
      </c>
      <c r="E1926" t="s">
        <v>776</v>
      </c>
      <c r="F1926" t="s">
        <v>776</v>
      </c>
      <c r="G1926" t="s">
        <v>23</v>
      </c>
      <c r="H1926" t="s">
        <v>170</v>
      </c>
      <c r="I1926" s="1">
        <v>161.36363399999999</v>
      </c>
      <c r="J1926" s="1">
        <v>7</v>
      </c>
      <c r="K1926">
        <v>1923</v>
      </c>
      <c r="L1926" t="s">
        <v>25</v>
      </c>
      <c r="M1926" s="2">
        <f>+Table3[[#This Row],[CHW]]/Table3[[#This Row],[Count of Airbill Number]]</f>
        <v>23.051947714285713</v>
      </c>
    </row>
    <row r="1927" spans="2:13">
      <c r="B1927" t="s">
        <v>35</v>
      </c>
      <c r="C1927" t="s">
        <v>21</v>
      </c>
      <c r="D1927" t="s">
        <v>22</v>
      </c>
      <c r="E1927" t="s">
        <v>776</v>
      </c>
      <c r="F1927" t="s">
        <v>776</v>
      </c>
      <c r="G1927" t="s">
        <v>71</v>
      </c>
      <c r="H1927" t="s">
        <v>69</v>
      </c>
      <c r="I1927" s="1">
        <v>161.36363200000002</v>
      </c>
      <c r="J1927" s="1">
        <v>7</v>
      </c>
      <c r="K1927">
        <v>1924</v>
      </c>
      <c r="L1927" t="s">
        <v>25</v>
      </c>
      <c r="M1927" s="2">
        <f>+Table3[[#This Row],[CHW]]/Table3[[#This Row],[Count of Airbill Number]]</f>
        <v>23.051947428571431</v>
      </c>
    </row>
    <row r="1928" spans="2:13">
      <c r="B1928" t="s">
        <v>30</v>
      </c>
      <c r="C1928" t="s">
        <v>21</v>
      </c>
      <c r="D1928" t="s">
        <v>22</v>
      </c>
      <c r="E1928" t="s">
        <v>776</v>
      </c>
      <c r="F1928" t="s">
        <v>776</v>
      </c>
      <c r="G1928" t="s">
        <v>40</v>
      </c>
      <c r="H1928" t="s">
        <v>32</v>
      </c>
      <c r="I1928" s="1">
        <v>161.28181799999999</v>
      </c>
      <c r="J1928" s="1">
        <v>7</v>
      </c>
      <c r="K1928">
        <v>1925</v>
      </c>
      <c r="L1928" t="s">
        <v>25</v>
      </c>
      <c r="M1928" s="2">
        <f>+Table3[[#This Row],[CHW]]/Table3[[#This Row],[Count of Airbill Number]]</f>
        <v>23.040259714285714</v>
      </c>
    </row>
    <row r="1929" spans="2:13">
      <c r="B1929" t="s">
        <v>28</v>
      </c>
      <c r="C1929" t="s">
        <v>21</v>
      </c>
      <c r="D1929" t="s">
        <v>36</v>
      </c>
      <c r="E1929" t="s">
        <v>776</v>
      </c>
      <c r="F1929" t="s">
        <v>776</v>
      </c>
      <c r="G1929" t="s">
        <v>24</v>
      </c>
      <c r="H1929" t="s">
        <v>32</v>
      </c>
      <c r="I1929" s="1">
        <v>161.19999999999999</v>
      </c>
      <c r="J1929" s="1">
        <v>2</v>
      </c>
      <c r="K1929">
        <v>1926</v>
      </c>
      <c r="L1929" t="s">
        <v>25</v>
      </c>
      <c r="M1929" s="2">
        <f>+Table3[[#This Row],[CHW]]/Table3[[#This Row],[Count of Airbill Number]]</f>
        <v>80.599999999999994</v>
      </c>
    </row>
    <row r="1930" spans="2:13">
      <c r="B1930" t="s">
        <v>35</v>
      </c>
      <c r="C1930" t="s">
        <v>21</v>
      </c>
      <c r="D1930" t="s">
        <v>22</v>
      </c>
      <c r="E1930" t="s">
        <v>776</v>
      </c>
      <c r="F1930" t="s">
        <v>776</v>
      </c>
      <c r="G1930" t="s">
        <v>23</v>
      </c>
      <c r="H1930" t="s">
        <v>93</v>
      </c>
      <c r="I1930" s="1">
        <v>160.90908200000001</v>
      </c>
      <c r="J1930" s="1">
        <v>19</v>
      </c>
      <c r="K1930">
        <v>1927</v>
      </c>
      <c r="L1930" t="s">
        <v>25</v>
      </c>
      <c r="M1930" s="2">
        <f>+Table3[[#This Row],[CHW]]/Table3[[#This Row],[Count of Airbill Number]]</f>
        <v>8.4688990526315795</v>
      </c>
    </row>
    <row r="1931" spans="2:13">
      <c r="B1931" t="s">
        <v>28</v>
      </c>
      <c r="C1931" t="s">
        <v>21</v>
      </c>
      <c r="D1931" t="s">
        <v>22</v>
      </c>
      <c r="E1931" t="s">
        <v>776</v>
      </c>
      <c r="F1931" t="s">
        <v>776</v>
      </c>
      <c r="G1931" t="s">
        <v>66</v>
      </c>
      <c r="H1931" t="s">
        <v>123</v>
      </c>
      <c r="I1931" s="1">
        <v>160.454545</v>
      </c>
      <c r="J1931" s="1">
        <v>1</v>
      </c>
      <c r="K1931">
        <v>1928</v>
      </c>
      <c r="L1931" t="s">
        <v>25</v>
      </c>
      <c r="M1931" s="2">
        <f>+Table3[[#This Row],[CHW]]/Table3[[#This Row],[Count of Airbill Number]]</f>
        <v>160.454545</v>
      </c>
    </row>
    <row r="1932" spans="2:13">
      <c r="B1932" t="s">
        <v>20</v>
      </c>
      <c r="C1932" t="s">
        <v>21</v>
      </c>
      <c r="D1932" t="s">
        <v>22</v>
      </c>
      <c r="E1932" t="s">
        <v>776</v>
      </c>
      <c r="F1932" t="s">
        <v>776</v>
      </c>
      <c r="G1932" t="s">
        <v>41</v>
      </c>
      <c r="H1932" t="s">
        <v>103</v>
      </c>
      <c r="I1932" s="1">
        <v>160.45454000000001</v>
      </c>
      <c r="J1932" s="1">
        <v>25</v>
      </c>
      <c r="K1932">
        <v>1929</v>
      </c>
      <c r="L1932" t="s">
        <v>25</v>
      </c>
      <c r="M1932" s="2">
        <f>+Table3[[#This Row],[CHW]]/Table3[[#This Row],[Count of Airbill Number]]</f>
        <v>6.4181816000000005</v>
      </c>
    </row>
    <row r="1933" spans="2:13">
      <c r="B1933" t="s">
        <v>20</v>
      </c>
      <c r="C1933" t="s">
        <v>21</v>
      </c>
      <c r="D1933" t="s">
        <v>22</v>
      </c>
      <c r="E1933" t="s">
        <v>776</v>
      </c>
      <c r="F1933" t="s">
        <v>776</v>
      </c>
      <c r="G1933" t="s">
        <v>33</v>
      </c>
      <c r="H1933" t="s">
        <v>45</v>
      </c>
      <c r="I1933" s="1">
        <v>160.45453899999998</v>
      </c>
      <c r="J1933" s="1">
        <v>16</v>
      </c>
      <c r="K1933">
        <v>1930</v>
      </c>
      <c r="L1933" t="s">
        <v>25</v>
      </c>
      <c r="M1933" s="2">
        <f>+Table3[[#This Row],[CHW]]/Table3[[#This Row],[Count of Airbill Number]]</f>
        <v>10.028408687499999</v>
      </c>
    </row>
    <row r="1934" spans="2:13">
      <c r="B1934" t="s">
        <v>20</v>
      </c>
      <c r="C1934" t="s">
        <v>21</v>
      </c>
      <c r="D1934" t="s">
        <v>22</v>
      </c>
      <c r="E1934" t="s">
        <v>778</v>
      </c>
      <c r="F1934" t="s">
        <v>778</v>
      </c>
      <c r="G1934" t="s">
        <v>86</v>
      </c>
      <c r="H1934" t="s">
        <v>155</v>
      </c>
      <c r="I1934" s="1">
        <v>160.4</v>
      </c>
      <c r="J1934" s="1">
        <v>15</v>
      </c>
      <c r="K1934">
        <v>1931</v>
      </c>
      <c r="L1934" t="s">
        <v>25</v>
      </c>
      <c r="M1934" s="2">
        <f>+Table3[[#This Row],[CHW]]/Table3[[#This Row],[Count of Airbill Number]]</f>
        <v>10.693333333333333</v>
      </c>
    </row>
    <row r="1935" spans="2:13">
      <c r="B1935" t="s">
        <v>35</v>
      </c>
      <c r="C1935" t="s">
        <v>21</v>
      </c>
      <c r="D1935" t="s">
        <v>22</v>
      </c>
      <c r="E1935" t="s">
        <v>776</v>
      </c>
      <c r="F1935" t="s">
        <v>776</v>
      </c>
      <c r="G1935" t="s">
        <v>66</v>
      </c>
      <c r="H1935" t="s">
        <v>49</v>
      </c>
      <c r="I1935" s="1">
        <v>160.33636100000001</v>
      </c>
      <c r="J1935" s="1">
        <v>10</v>
      </c>
      <c r="K1935">
        <v>1932</v>
      </c>
      <c r="L1935" t="s">
        <v>25</v>
      </c>
      <c r="M1935" s="2">
        <f>+Table3[[#This Row],[CHW]]/Table3[[#This Row],[Count of Airbill Number]]</f>
        <v>16.033636100000003</v>
      </c>
    </row>
    <row r="1936" spans="2:13">
      <c r="B1936" t="s">
        <v>28</v>
      </c>
      <c r="C1936" t="s">
        <v>21</v>
      </c>
      <c r="D1936" t="s">
        <v>22</v>
      </c>
      <c r="E1936" t="s">
        <v>778</v>
      </c>
      <c r="F1936" t="s">
        <v>776</v>
      </c>
      <c r="G1936" t="s">
        <v>51</v>
      </c>
      <c r="H1936" t="s">
        <v>165</v>
      </c>
      <c r="I1936" s="1">
        <v>160.19999999999999</v>
      </c>
      <c r="J1936" s="1">
        <v>26</v>
      </c>
      <c r="K1936">
        <v>1933</v>
      </c>
      <c r="L1936" t="s">
        <v>25</v>
      </c>
      <c r="M1936" s="2">
        <f>+Table3[[#This Row],[CHW]]/Table3[[#This Row],[Count of Airbill Number]]</f>
        <v>6.161538461538461</v>
      </c>
    </row>
    <row r="1937" spans="2:13">
      <c r="B1937" t="s">
        <v>28</v>
      </c>
      <c r="C1937" t="s">
        <v>21</v>
      </c>
      <c r="D1937" t="s">
        <v>36</v>
      </c>
      <c r="E1937" t="s">
        <v>778</v>
      </c>
      <c r="F1937" t="s">
        <v>778</v>
      </c>
      <c r="G1937" t="s">
        <v>369</v>
      </c>
      <c r="H1937" t="s">
        <v>86</v>
      </c>
      <c r="I1937" s="1">
        <v>160</v>
      </c>
      <c r="J1937" s="1">
        <v>2</v>
      </c>
      <c r="K1937">
        <v>1934</v>
      </c>
      <c r="L1937" t="s">
        <v>25</v>
      </c>
      <c r="M1937" s="2">
        <f>+Table3[[#This Row],[CHW]]/Table3[[#This Row],[Count of Airbill Number]]</f>
        <v>80</v>
      </c>
    </row>
    <row r="1938" spans="2:13">
      <c r="B1938" t="s">
        <v>20</v>
      </c>
      <c r="C1938" t="s">
        <v>21</v>
      </c>
      <c r="D1938" t="s">
        <v>22</v>
      </c>
      <c r="E1938" t="s">
        <v>778</v>
      </c>
      <c r="F1938" t="s">
        <v>776</v>
      </c>
      <c r="G1938" t="s">
        <v>51</v>
      </c>
      <c r="H1938" t="s">
        <v>312</v>
      </c>
      <c r="I1938" s="1">
        <v>160</v>
      </c>
      <c r="J1938" s="1">
        <v>1</v>
      </c>
      <c r="K1938">
        <v>1935</v>
      </c>
      <c r="L1938" t="s">
        <v>25</v>
      </c>
      <c r="M1938" s="2">
        <f>+Table3[[#This Row],[CHW]]/Table3[[#This Row],[Count of Airbill Number]]</f>
        <v>160</v>
      </c>
    </row>
    <row r="1939" spans="2:13">
      <c r="B1939" t="s">
        <v>35</v>
      </c>
      <c r="C1939" t="s">
        <v>21</v>
      </c>
      <c r="D1939" t="s">
        <v>22</v>
      </c>
      <c r="E1939" t="s">
        <v>776</v>
      </c>
      <c r="F1939" t="s">
        <v>776</v>
      </c>
      <c r="G1939" t="s">
        <v>45</v>
      </c>
      <c r="H1939" t="s">
        <v>189</v>
      </c>
      <c r="I1939" s="1">
        <v>159.99999700000001</v>
      </c>
      <c r="J1939" s="1">
        <v>11</v>
      </c>
      <c r="K1939">
        <v>1936</v>
      </c>
      <c r="L1939" t="s">
        <v>25</v>
      </c>
      <c r="M1939" s="2">
        <f>+Table3[[#This Row],[CHW]]/Table3[[#This Row],[Count of Airbill Number]]</f>
        <v>14.545454272727273</v>
      </c>
    </row>
    <row r="1940" spans="2:13">
      <c r="B1940" t="s">
        <v>35</v>
      </c>
      <c r="C1940" t="s">
        <v>21</v>
      </c>
      <c r="D1940" t="s">
        <v>22</v>
      </c>
      <c r="E1940" t="s">
        <v>776</v>
      </c>
      <c r="F1940" t="s">
        <v>776</v>
      </c>
      <c r="G1940" t="s">
        <v>31</v>
      </c>
      <c r="H1940" t="s">
        <v>57</v>
      </c>
      <c r="I1940" s="1">
        <v>159.99999400000002</v>
      </c>
      <c r="J1940" s="1">
        <v>12</v>
      </c>
      <c r="K1940">
        <v>1937</v>
      </c>
      <c r="L1940" t="s">
        <v>25</v>
      </c>
      <c r="M1940" s="2">
        <f>+Table3[[#This Row],[CHW]]/Table3[[#This Row],[Count of Airbill Number]]</f>
        <v>13.333332833333335</v>
      </c>
    </row>
    <row r="1941" spans="2:13">
      <c r="B1941" t="s">
        <v>35</v>
      </c>
      <c r="C1941" t="s">
        <v>21</v>
      </c>
      <c r="D1941" t="s">
        <v>22</v>
      </c>
      <c r="E1941" t="s">
        <v>776</v>
      </c>
      <c r="F1941" t="s">
        <v>776</v>
      </c>
      <c r="G1941" t="s">
        <v>23</v>
      </c>
      <c r="H1941" t="s">
        <v>199</v>
      </c>
      <c r="I1941" s="1">
        <v>159.54545100000001</v>
      </c>
      <c r="J1941" s="1">
        <v>9</v>
      </c>
      <c r="K1941">
        <v>1938</v>
      </c>
      <c r="L1941" t="s">
        <v>25</v>
      </c>
      <c r="M1941" s="2">
        <f>+Table3[[#This Row],[CHW]]/Table3[[#This Row],[Count of Airbill Number]]</f>
        <v>17.727272333333335</v>
      </c>
    </row>
    <row r="1942" spans="2:13">
      <c r="B1942" t="s">
        <v>28</v>
      </c>
      <c r="C1942" t="s">
        <v>21</v>
      </c>
      <c r="D1942" t="s">
        <v>36</v>
      </c>
      <c r="E1942" t="s">
        <v>776</v>
      </c>
      <c r="F1942" t="s">
        <v>778</v>
      </c>
      <c r="G1942" t="s">
        <v>66</v>
      </c>
      <c r="H1942" t="s">
        <v>109</v>
      </c>
      <c r="I1942" s="1">
        <v>159.43635899999998</v>
      </c>
      <c r="J1942" s="1">
        <v>11</v>
      </c>
      <c r="K1942">
        <v>1939</v>
      </c>
      <c r="L1942" t="s">
        <v>25</v>
      </c>
      <c r="M1942" s="2">
        <f>+Table3[[#This Row],[CHW]]/Table3[[#This Row],[Count of Airbill Number]]</f>
        <v>14.494214454545453</v>
      </c>
    </row>
    <row r="1943" spans="2:13">
      <c r="B1943" t="s">
        <v>28</v>
      </c>
      <c r="C1943" t="s">
        <v>21</v>
      </c>
      <c r="D1943" t="s">
        <v>22</v>
      </c>
      <c r="E1943" t="s">
        <v>778</v>
      </c>
      <c r="F1943" t="s">
        <v>778</v>
      </c>
      <c r="G1943" t="s">
        <v>51</v>
      </c>
      <c r="H1943" t="s">
        <v>239</v>
      </c>
      <c r="I1943" s="1">
        <v>159.42727200000002</v>
      </c>
      <c r="J1943" s="1">
        <v>3</v>
      </c>
      <c r="K1943">
        <v>1940</v>
      </c>
      <c r="L1943" t="s">
        <v>25</v>
      </c>
      <c r="M1943" s="2">
        <f>+Table3[[#This Row],[CHW]]/Table3[[#This Row],[Count of Airbill Number]]</f>
        <v>53.142424000000005</v>
      </c>
    </row>
    <row r="1944" spans="2:13">
      <c r="B1944" t="s">
        <v>35</v>
      </c>
      <c r="C1944" t="s">
        <v>21</v>
      </c>
      <c r="D1944" t="s">
        <v>22</v>
      </c>
      <c r="E1944" t="s">
        <v>776</v>
      </c>
      <c r="F1944" t="s">
        <v>776</v>
      </c>
      <c r="G1944" t="s">
        <v>39</v>
      </c>
      <c r="H1944" t="s">
        <v>71</v>
      </c>
      <c r="I1944" s="1">
        <v>159.272704</v>
      </c>
      <c r="J1944" s="1">
        <v>42</v>
      </c>
      <c r="K1944">
        <v>1941</v>
      </c>
      <c r="L1944" t="s">
        <v>25</v>
      </c>
      <c r="M1944" s="2">
        <f>+Table3[[#This Row],[CHW]]/Table3[[#This Row],[Count of Airbill Number]]</f>
        <v>3.7922072380952381</v>
      </c>
    </row>
    <row r="1945" spans="2:13">
      <c r="B1945" t="s">
        <v>20</v>
      </c>
      <c r="C1945" t="s">
        <v>21</v>
      </c>
      <c r="D1945" t="s">
        <v>22</v>
      </c>
      <c r="E1945" t="s">
        <v>776</v>
      </c>
      <c r="F1945" t="s">
        <v>776</v>
      </c>
      <c r="G1945" t="s">
        <v>63</v>
      </c>
      <c r="H1945" t="s">
        <v>41</v>
      </c>
      <c r="I1945" s="1">
        <v>159.09090299999997</v>
      </c>
      <c r="J1945" s="1">
        <v>15</v>
      </c>
      <c r="K1945">
        <v>1942</v>
      </c>
      <c r="L1945" t="s">
        <v>25</v>
      </c>
      <c r="M1945" s="2">
        <f>+Table3[[#This Row],[CHW]]/Table3[[#This Row],[Count of Airbill Number]]</f>
        <v>10.606060199999998</v>
      </c>
    </row>
    <row r="1946" spans="2:13">
      <c r="B1946" t="s">
        <v>28</v>
      </c>
      <c r="C1946" t="s">
        <v>21</v>
      </c>
      <c r="D1946" t="s">
        <v>36</v>
      </c>
      <c r="E1946" t="s">
        <v>776</v>
      </c>
      <c r="F1946" t="s">
        <v>778</v>
      </c>
      <c r="G1946" t="s">
        <v>57</v>
      </c>
      <c r="H1946" t="s">
        <v>81</v>
      </c>
      <c r="I1946" s="1">
        <v>159.054542</v>
      </c>
      <c r="J1946" s="1">
        <v>9</v>
      </c>
      <c r="K1946">
        <v>1943</v>
      </c>
      <c r="L1946" t="s">
        <v>25</v>
      </c>
      <c r="M1946" s="2">
        <f>+Table3[[#This Row],[CHW]]/Table3[[#This Row],[Count of Airbill Number]]</f>
        <v>17.672726888888889</v>
      </c>
    </row>
    <row r="1947" spans="2:13">
      <c r="B1947" t="s">
        <v>35</v>
      </c>
      <c r="C1947" t="s">
        <v>21</v>
      </c>
      <c r="D1947" t="s">
        <v>22</v>
      </c>
      <c r="E1947" t="s">
        <v>776</v>
      </c>
      <c r="F1947" t="s">
        <v>776</v>
      </c>
      <c r="G1947" t="s">
        <v>103</v>
      </c>
      <c r="H1947" t="s">
        <v>67</v>
      </c>
      <c r="I1947" s="1">
        <v>158.63636199999999</v>
      </c>
      <c r="J1947" s="1">
        <v>4</v>
      </c>
      <c r="K1947">
        <v>1944</v>
      </c>
      <c r="L1947" t="s">
        <v>25</v>
      </c>
      <c r="M1947" s="2">
        <f>+Table3[[#This Row],[CHW]]/Table3[[#This Row],[Count of Airbill Number]]</f>
        <v>39.659090499999998</v>
      </c>
    </row>
    <row r="1948" spans="2:13">
      <c r="B1948" t="s">
        <v>20</v>
      </c>
      <c r="C1948" t="s">
        <v>21</v>
      </c>
      <c r="D1948" t="s">
        <v>22</v>
      </c>
      <c r="E1948" t="s">
        <v>776</v>
      </c>
      <c r="F1948" t="s">
        <v>776</v>
      </c>
      <c r="G1948" t="s">
        <v>37</v>
      </c>
      <c r="H1948" t="s">
        <v>70</v>
      </c>
      <c r="I1948" s="1">
        <v>158.63636199999999</v>
      </c>
      <c r="J1948" s="1">
        <v>2</v>
      </c>
      <c r="K1948">
        <v>1945</v>
      </c>
      <c r="L1948" t="s">
        <v>25</v>
      </c>
      <c r="M1948" s="2">
        <f>+Table3[[#This Row],[CHW]]/Table3[[#This Row],[Count of Airbill Number]]</f>
        <v>79.318180999999996</v>
      </c>
    </row>
    <row r="1949" spans="2:13">
      <c r="B1949" t="s">
        <v>20</v>
      </c>
      <c r="C1949" t="s">
        <v>21</v>
      </c>
      <c r="D1949" t="s">
        <v>22</v>
      </c>
      <c r="E1949" t="s">
        <v>776</v>
      </c>
      <c r="F1949" t="s">
        <v>776</v>
      </c>
      <c r="G1949" t="s">
        <v>71</v>
      </c>
      <c r="H1949" t="s">
        <v>69</v>
      </c>
      <c r="I1949" s="1">
        <v>158.63636100000002</v>
      </c>
      <c r="J1949" s="1">
        <v>9</v>
      </c>
      <c r="K1949">
        <v>1946</v>
      </c>
      <c r="L1949" t="s">
        <v>25</v>
      </c>
      <c r="M1949" s="2">
        <f>+Table3[[#This Row],[CHW]]/Table3[[#This Row],[Count of Airbill Number]]</f>
        <v>17.626262333333337</v>
      </c>
    </row>
    <row r="1950" spans="2:13">
      <c r="B1950" t="s">
        <v>35</v>
      </c>
      <c r="C1950" t="s">
        <v>21</v>
      </c>
      <c r="D1950" t="s">
        <v>22</v>
      </c>
      <c r="E1950" t="s">
        <v>776</v>
      </c>
      <c r="F1950" t="s">
        <v>776</v>
      </c>
      <c r="G1950" t="s">
        <v>40</v>
      </c>
      <c r="H1950" t="s">
        <v>49</v>
      </c>
      <c r="I1950" s="1">
        <v>158.54545400000001</v>
      </c>
      <c r="J1950" s="1">
        <v>2</v>
      </c>
      <c r="K1950">
        <v>1947</v>
      </c>
      <c r="L1950" t="s">
        <v>25</v>
      </c>
      <c r="M1950" s="2">
        <f>+Table3[[#This Row],[CHW]]/Table3[[#This Row],[Count of Airbill Number]]</f>
        <v>79.272727000000003</v>
      </c>
    </row>
    <row r="1951" spans="2:13">
      <c r="B1951" t="s">
        <v>28</v>
      </c>
      <c r="C1951" t="s">
        <v>21</v>
      </c>
      <c r="D1951" t="s">
        <v>22</v>
      </c>
      <c r="E1951" t="s">
        <v>778</v>
      </c>
      <c r="F1951" t="s">
        <v>778</v>
      </c>
      <c r="G1951" t="s">
        <v>112</v>
      </c>
      <c r="H1951" t="s">
        <v>90</v>
      </c>
      <c r="I1951" s="1">
        <v>158.4</v>
      </c>
      <c r="J1951" s="1">
        <v>8</v>
      </c>
      <c r="K1951">
        <v>1948</v>
      </c>
      <c r="L1951" t="s">
        <v>25</v>
      </c>
      <c r="M1951" s="2">
        <f>+Table3[[#This Row],[CHW]]/Table3[[#This Row],[Count of Airbill Number]]</f>
        <v>19.8</v>
      </c>
    </row>
    <row r="1952" spans="2:13">
      <c r="B1952" t="s">
        <v>35</v>
      </c>
      <c r="C1952" t="s">
        <v>21</v>
      </c>
      <c r="D1952" t="s">
        <v>22</v>
      </c>
      <c r="E1952" t="s">
        <v>776</v>
      </c>
      <c r="F1952" t="s">
        <v>776</v>
      </c>
      <c r="G1952" t="s">
        <v>45</v>
      </c>
      <c r="H1952" t="s">
        <v>232</v>
      </c>
      <c r="I1952" s="1">
        <v>157.909088</v>
      </c>
      <c r="J1952" s="1">
        <v>12</v>
      </c>
      <c r="K1952">
        <v>1949</v>
      </c>
      <c r="L1952" t="s">
        <v>25</v>
      </c>
      <c r="M1952" s="2">
        <f>+Table3[[#This Row],[CHW]]/Table3[[#This Row],[Count of Airbill Number]]</f>
        <v>13.159090666666666</v>
      </c>
    </row>
    <row r="1953" spans="2:13">
      <c r="B1953" t="s">
        <v>28</v>
      </c>
      <c r="C1953" t="s">
        <v>21</v>
      </c>
      <c r="D1953" t="s">
        <v>36</v>
      </c>
      <c r="E1953" t="s">
        <v>778</v>
      </c>
      <c r="F1953" t="s">
        <v>778</v>
      </c>
      <c r="G1953" t="s">
        <v>91</v>
      </c>
      <c r="H1953" t="s">
        <v>369</v>
      </c>
      <c r="I1953" s="1">
        <v>157.69999999999999</v>
      </c>
      <c r="J1953" s="1">
        <v>1</v>
      </c>
      <c r="K1953">
        <v>1950</v>
      </c>
      <c r="L1953" t="s">
        <v>25</v>
      </c>
      <c r="M1953" s="2">
        <f>+Table3[[#This Row],[CHW]]/Table3[[#This Row],[Count of Airbill Number]]</f>
        <v>157.69999999999999</v>
      </c>
    </row>
    <row r="1954" spans="2:13">
      <c r="B1954" t="s">
        <v>35</v>
      </c>
      <c r="C1954" t="s">
        <v>21</v>
      </c>
      <c r="D1954" t="s">
        <v>22</v>
      </c>
      <c r="E1954" t="s">
        <v>776</v>
      </c>
      <c r="F1954" t="s">
        <v>776</v>
      </c>
      <c r="G1954" t="s">
        <v>33</v>
      </c>
      <c r="H1954" t="s">
        <v>45</v>
      </c>
      <c r="I1954" s="1">
        <v>157.27272100000002</v>
      </c>
      <c r="J1954" s="1">
        <v>14</v>
      </c>
      <c r="K1954">
        <v>1951</v>
      </c>
      <c r="L1954" t="s">
        <v>25</v>
      </c>
      <c r="M1954" s="2">
        <f>+Table3[[#This Row],[CHW]]/Table3[[#This Row],[Count of Airbill Number]]</f>
        <v>11.233765785714287</v>
      </c>
    </row>
    <row r="1955" spans="2:13">
      <c r="B1955" t="s">
        <v>20</v>
      </c>
      <c r="C1955" t="s">
        <v>21</v>
      </c>
      <c r="D1955" t="s">
        <v>22</v>
      </c>
      <c r="E1955" t="s">
        <v>776</v>
      </c>
      <c r="F1955" t="s">
        <v>776</v>
      </c>
      <c r="G1955" t="s">
        <v>39</v>
      </c>
      <c r="H1955" t="s">
        <v>57</v>
      </c>
      <c r="I1955" s="1">
        <v>157.27271999999994</v>
      </c>
      <c r="J1955" s="1">
        <v>31</v>
      </c>
      <c r="K1955">
        <v>1952</v>
      </c>
      <c r="L1955" t="s">
        <v>25</v>
      </c>
      <c r="M1955" s="2">
        <f>+Table3[[#This Row],[CHW]]/Table3[[#This Row],[Count of Airbill Number]]</f>
        <v>5.0733135483870946</v>
      </c>
    </row>
    <row r="1956" spans="2:13">
      <c r="B1956" t="s">
        <v>28</v>
      </c>
      <c r="C1956" t="s">
        <v>21</v>
      </c>
      <c r="D1956" t="s">
        <v>22</v>
      </c>
      <c r="E1956" t="s">
        <v>778</v>
      </c>
      <c r="F1956" t="s">
        <v>778</v>
      </c>
      <c r="G1956" t="s">
        <v>51</v>
      </c>
      <c r="H1956" t="s">
        <v>361</v>
      </c>
      <c r="I1956" s="1">
        <v>157</v>
      </c>
      <c r="J1956" s="1">
        <v>2</v>
      </c>
      <c r="K1956">
        <v>1953</v>
      </c>
      <c r="L1956" t="s">
        <v>25</v>
      </c>
      <c r="M1956" s="2">
        <f>+Table3[[#This Row],[CHW]]/Table3[[#This Row],[Count of Airbill Number]]</f>
        <v>78.5</v>
      </c>
    </row>
    <row r="1957" spans="2:13">
      <c r="B1957" t="s">
        <v>28</v>
      </c>
      <c r="C1957" t="s">
        <v>21</v>
      </c>
      <c r="D1957" t="s">
        <v>22</v>
      </c>
      <c r="E1957" t="s">
        <v>778</v>
      </c>
      <c r="F1957" t="s">
        <v>776</v>
      </c>
      <c r="G1957" t="s">
        <v>81</v>
      </c>
      <c r="H1957" t="s">
        <v>165</v>
      </c>
      <c r="I1957" s="1">
        <v>157</v>
      </c>
      <c r="J1957" s="1">
        <v>1</v>
      </c>
      <c r="K1957">
        <v>1954</v>
      </c>
      <c r="L1957" t="s">
        <v>25</v>
      </c>
      <c r="M1957" s="2">
        <f>+Table3[[#This Row],[CHW]]/Table3[[#This Row],[Count of Airbill Number]]</f>
        <v>157</v>
      </c>
    </row>
    <row r="1958" spans="2:13">
      <c r="B1958" t="s">
        <v>35</v>
      </c>
      <c r="C1958" t="s">
        <v>21</v>
      </c>
      <c r="D1958" t="s">
        <v>22</v>
      </c>
      <c r="E1958" t="s">
        <v>776</v>
      </c>
      <c r="F1958" t="s">
        <v>776</v>
      </c>
      <c r="G1958" t="s">
        <v>23</v>
      </c>
      <c r="H1958" t="s">
        <v>131</v>
      </c>
      <c r="I1958" s="1">
        <v>156.790897</v>
      </c>
      <c r="J1958" s="1">
        <v>34</v>
      </c>
      <c r="K1958">
        <v>1955</v>
      </c>
      <c r="L1958" t="s">
        <v>25</v>
      </c>
      <c r="M1958" s="2">
        <f>+Table3[[#This Row],[CHW]]/Table3[[#This Row],[Count of Airbill Number]]</f>
        <v>4.6114969705882354</v>
      </c>
    </row>
    <row r="1959" spans="2:13">
      <c r="B1959" t="s">
        <v>35</v>
      </c>
      <c r="C1959" t="s">
        <v>21</v>
      </c>
      <c r="D1959" t="s">
        <v>22</v>
      </c>
      <c r="E1959" t="s">
        <v>776</v>
      </c>
      <c r="F1959" t="s">
        <v>776</v>
      </c>
      <c r="G1959" t="s">
        <v>63</v>
      </c>
      <c r="H1959" t="s">
        <v>209</v>
      </c>
      <c r="I1959" s="1">
        <v>156.36363499999999</v>
      </c>
      <c r="J1959" s="1">
        <v>2</v>
      </c>
      <c r="K1959">
        <v>1956</v>
      </c>
      <c r="L1959" t="s">
        <v>25</v>
      </c>
      <c r="M1959" s="2">
        <f>+Table3[[#This Row],[CHW]]/Table3[[#This Row],[Count of Airbill Number]]</f>
        <v>78.181817499999994</v>
      </c>
    </row>
    <row r="1960" spans="2:13">
      <c r="B1960" t="s">
        <v>20</v>
      </c>
      <c r="C1960" t="s">
        <v>21</v>
      </c>
      <c r="D1960" t="s">
        <v>22</v>
      </c>
      <c r="E1960" t="s">
        <v>776</v>
      </c>
      <c r="F1960" t="s">
        <v>776</v>
      </c>
      <c r="G1960" t="s">
        <v>183</v>
      </c>
      <c r="H1960" t="s">
        <v>71</v>
      </c>
      <c r="I1960" s="1">
        <v>156.36362800000001</v>
      </c>
      <c r="J1960" s="1">
        <v>16</v>
      </c>
      <c r="K1960">
        <v>1957</v>
      </c>
      <c r="L1960" t="s">
        <v>25</v>
      </c>
      <c r="M1960" s="2">
        <f>+Table3[[#This Row],[CHW]]/Table3[[#This Row],[Count of Airbill Number]]</f>
        <v>9.7727267500000004</v>
      </c>
    </row>
    <row r="1961" spans="2:13">
      <c r="B1961" t="s">
        <v>35</v>
      </c>
      <c r="C1961" t="s">
        <v>21</v>
      </c>
      <c r="D1961" t="s">
        <v>36</v>
      </c>
      <c r="E1961" t="s">
        <v>778</v>
      </c>
      <c r="F1961" t="s">
        <v>778</v>
      </c>
      <c r="G1961" t="s">
        <v>206</v>
      </c>
      <c r="H1961" t="s">
        <v>194</v>
      </c>
      <c r="I1961" s="1">
        <v>155.99999600000001</v>
      </c>
      <c r="J1961" s="1">
        <v>7</v>
      </c>
      <c r="K1961">
        <v>1958</v>
      </c>
      <c r="L1961" t="s">
        <v>25</v>
      </c>
      <c r="M1961" s="2">
        <f>+Table3[[#This Row],[CHW]]/Table3[[#This Row],[Count of Airbill Number]]</f>
        <v>22.285713714285716</v>
      </c>
    </row>
    <row r="1962" spans="2:13">
      <c r="B1962" t="s">
        <v>28</v>
      </c>
      <c r="C1962" t="s">
        <v>21</v>
      </c>
      <c r="D1962" t="s">
        <v>22</v>
      </c>
      <c r="E1962" t="s">
        <v>776</v>
      </c>
      <c r="F1962" t="s">
        <v>776</v>
      </c>
      <c r="G1962" t="s">
        <v>93</v>
      </c>
      <c r="H1962" t="s">
        <v>61</v>
      </c>
      <c r="I1962" s="1">
        <v>155.90908899999999</v>
      </c>
      <c r="J1962" s="1">
        <v>5</v>
      </c>
      <c r="K1962">
        <v>1959</v>
      </c>
      <c r="L1962" t="s">
        <v>25</v>
      </c>
      <c r="M1962" s="2">
        <f>+Table3[[#This Row],[CHW]]/Table3[[#This Row],[Count of Airbill Number]]</f>
        <v>31.181817799999997</v>
      </c>
    </row>
    <row r="1963" spans="2:13">
      <c r="B1963" t="s">
        <v>20</v>
      </c>
      <c r="C1963" t="s">
        <v>21</v>
      </c>
      <c r="D1963" t="s">
        <v>22</v>
      </c>
      <c r="E1963" t="s">
        <v>776</v>
      </c>
      <c r="F1963" t="s">
        <v>776</v>
      </c>
      <c r="G1963" t="s">
        <v>23</v>
      </c>
      <c r="H1963" t="s">
        <v>232</v>
      </c>
      <c r="I1963" s="1">
        <v>155.909088</v>
      </c>
      <c r="J1963" s="1">
        <v>11</v>
      </c>
      <c r="K1963">
        <v>1960</v>
      </c>
      <c r="L1963" t="s">
        <v>25</v>
      </c>
      <c r="M1963" s="2">
        <f>+Table3[[#This Row],[CHW]]/Table3[[#This Row],[Count of Airbill Number]]</f>
        <v>14.173553454545454</v>
      </c>
    </row>
    <row r="1964" spans="2:13">
      <c r="B1964" t="s">
        <v>20</v>
      </c>
      <c r="C1964" t="s">
        <v>21</v>
      </c>
      <c r="D1964" t="s">
        <v>22</v>
      </c>
      <c r="E1964" t="s">
        <v>776</v>
      </c>
      <c r="F1964" t="s">
        <v>776</v>
      </c>
      <c r="G1964" t="s">
        <v>98</v>
      </c>
      <c r="H1964" t="s">
        <v>72</v>
      </c>
      <c r="I1964" s="1">
        <v>155.909077</v>
      </c>
      <c r="J1964" s="1">
        <v>25</v>
      </c>
      <c r="K1964">
        <v>1961</v>
      </c>
      <c r="L1964" t="s">
        <v>25</v>
      </c>
      <c r="M1964" s="2">
        <f>+Table3[[#This Row],[CHW]]/Table3[[#This Row],[Count of Airbill Number]]</f>
        <v>6.2363630800000003</v>
      </c>
    </row>
    <row r="1965" spans="2:13">
      <c r="B1965" t="s">
        <v>28</v>
      </c>
      <c r="C1965" t="s">
        <v>21</v>
      </c>
      <c r="D1965" t="s">
        <v>36</v>
      </c>
      <c r="E1965" t="s">
        <v>778</v>
      </c>
      <c r="F1965" t="s">
        <v>778</v>
      </c>
      <c r="G1965" t="s">
        <v>81</v>
      </c>
      <c r="H1965" t="s">
        <v>150</v>
      </c>
      <c r="I1965" s="1">
        <v>155.5</v>
      </c>
      <c r="J1965" s="1">
        <v>3</v>
      </c>
      <c r="K1965">
        <v>1962</v>
      </c>
      <c r="L1965" t="s">
        <v>25</v>
      </c>
      <c r="M1965" s="2">
        <f>+Table3[[#This Row],[CHW]]/Table3[[#This Row],[Count of Airbill Number]]</f>
        <v>51.833333333333336</v>
      </c>
    </row>
    <row r="1966" spans="2:13">
      <c r="B1966" t="s">
        <v>35</v>
      </c>
      <c r="C1966" t="s">
        <v>21</v>
      </c>
      <c r="D1966" t="s">
        <v>22</v>
      </c>
      <c r="E1966" t="s">
        <v>776</v>
      </c>
      <c r="F1966" t="s">
        <v>776</v>
      </c>
      <c r="G1966" t="s">
        <v>47</v>
      </c>
      <c r="H1966" t="s">
        <v>63</v>
      </c>
      <c r="I1966" s="1">
        <v>155.454544</v>
      </c>
      <c r="J1966" s="1">
        <v>3</v>
      </c>
      <c r="K1966">
        <v>1963</v>
      </c>
      <c r="L1966" t="s">
        <v>25</v>
      </c>
      <c r="M1966" s="2">
        <f>+Table3[[#This Row],[CHW]]/Table3[[#This Row],[Count of Airbill Number]]</f>
        <v>51.818181333333335</v>
      </c>
    </row>
    <row r="1967" spans="2:13">
      <c r="B1967" t="s">
        <v>20</v>
      </c>
      <c r="C1967" t="s">
        <v>21</v>
      </c>
      <c r="D1967" t="s">
        <v>22</v>
      </c>
      <c r="E1967" t="s">
        <v>776</v>
      </c>
      <c r="F1967" t="s">
        <v>776</v>
      </c>
      <c r="G1967" t="s">
        <v>191</v>
      </c>
      <c r="H1967" t="s">
        <v>23</v>
      </c>
      <c r="I1967" s="1">
        <v>155.45453900000001</v>
      </c>
      <c r="J1967" s="1">
        <v>10</v>
      </c>
      <c r="K1967">
        <v>1964</v>
      </c>
      <c r="L1967" t="s">
        <v>25</v>
      </c>
      <c r="M1967" s="2">
        <f>+Table3[[#This Row],[CHW]]/Table3[[#This Row],[Count of Airbill Number]]</f>
        <v>15.545453900000002</v>
      </c>
    </row>
    <row r="1968" spans="2:13">
      <c r="B1968" t="s">
        <v>35</v>
      </c>
      <c r="C1968" t="s">
        <v>21</v>
      </c>
      <c r="D1968" t="s">
        <v>22</v>
      </c>
      <c r="E1968" t="s">
        <v>776</v>
      </c>
      <c r="F1968" t="s">
        <v>776</v>
      </c>
      <c r="G1968" t="s">
        <v>64</v>
      </c>
      <c r="H1968" t="s">
        <v>31</v>
      </c>
      <c r="I1968" s="1">
        <v>154.81818000000001</v>
      </c>
      <c r="J1968" s="1">
        <v>8</v>
      </c>
      <c r="K1968">
        <v>1965</v>
      </c>
      <c r="L1968" t="s">
        <v>25</v>
      </c>
      <c r="M1968" s="2">
        <f>+Table3[[#This Row],[CHW]]/Table3[[#This Row],[Count of Airbill Number]]</f>
        <v>19.352272500000002</v>
      </c>
    </row>
    <row r="1969" spans="2:13">
      <c r="B1969" t="s">
        <v>28</v>
      </c>
      <c r="C1969" t="s">
        <v>21</v>
      </c>
      <c r="D1969" t="s">
        <v>22</v>
      </c>
      <c r="E1969" t="s">
        <v>778</v>
      </c>
      <c r="F1969" t="s">
        <v>776</v>
      </c>
      <c r="G1969" t="s">
        <v>171</v>
      </c>
      <c r="H1969" t="s">
        <v>23</v>
      </c>
      <c r="I1969" s="1">
        <v>154.73635999999999</v>
      </c>
      <c r="J1969" s="1">
        <v>11</v>
      </c>
      <c r="K1969">
        <v>1966</v>
      </c>
      <c r="L1969" t="s">
        <v>25</v>
      </c>
      <c r="M1969" s="2">
        <f>+Table3[[#This Row],[CHW]]/Table3[[#This Row],[Count of Airbill Number]]</f>
        <v>14.066941818181817</v>
      </c>
    </row>
    <row r="1970" spans="2:13">
      <c r="B1970" t="s">
        <v>28</v>
      </c>
      <c r="C1970" t="s">
        <v>21</v>
      </c>
      <c r="D1970" t="s">
        <v>22</v>
      </c>
      <c r="E1970" t="s">
        <v>778</v>
      </c>
      <c r="F1970" t="s">
        <v>777</v>
      </c>
      <c r="G1970" t="s">
        <v>51</v>
      </c>
      <c r="H1970" t="s">
        <v>274</v>
      </c>
      <c r="I1970" s="1">
        <v>154.54545400000001</v>
      </c>
      <c r="J1970" s="1">
        <v>1</v>
      </c>
      <c r="K1970">
        <v>1967</v>
      </c>
      <c r="L1970" t="s">
        <v>25</v>
      </c>
      <c r="M1970" s="2">
        <f>+Table3[[#This Row],[CHW]]/Table3[[#This Row],[Count of Airbill Number]]</f>
        <v>154.54545400000001</v>
      </c>
    </row>
    <row r="1971" spans="2:13">
      <c r="B1971" t="s">
        <v>20</v>
      </c>
      <c r="C1971" t="s">
        <v>21</v>
      </c>
      <c r="D1971" t="s">
        <v>22</v>
      </c>
      <c r="E1971" t="s">
        <v>776</v>
      </c>
      <c r="F1971" t="s">
        <v>776</v>
      </c>
      <c r="G1971" t="s">
        <v>64</v>
      </c>
      <c r="H1971" t="s">
        <v>45</v>
      </c>
      <c r="I1971" s="1">
        <v>154.54544899999999</v>
      </c>
      <c r="J1971" s="1">
        <v>14</v>
      </c>
      <c r="K1971">
        <v>1968</v>
      </c>
      <c r="L1971" t="s">
        <v>25</v>
      </c>
      <c r="M1971" s="2">
        <f>+Table3[[#This Row],[CHW]]/Table3[[#This Row],[Count of Airbill Number]]</f>
        <v>11.038960642857143</v>
      </c>
    </row>
    <row r="1972" spans="2:13">
      <c r="B1972" t="s">
        <v>28</v>
      </c>
      <c r="C1972" t="s">
        <v>21</v>
      </c>
      <c r="D1972" t="s">
        <v>36</v>
      </c>
      <c r="E1972" t="s">
        <v>778</v>
      </c>
      <c r="F1972" t="s">
        <v>778</v>
      </c>
      <c r="G1972" t="s">
        <v>81</v>
      </c>
      <c r="H1972" t="s">
        <v>101</v>
      </c>
      <c r="I1972" s="1">
        <v>154.1</v>
      </c>
      <c r="J1972" s="1">
        <v>1</v>
      </c>
      <c r="K1972">
        <v>1969</v>
      </c>
      <c r="L1972" t="s">
        <v>25</v>
      </c>
      <c r="M1972" s="2">
        <f>+Table3[[#This Row],[CHW]]/Table3[[#This Row],[Count of Airbill Number]]</f>
        <v>154.1</v>
      </c>
    </row>
    <row r="1973" spans="2:13">
      <c r="B1973" t="s">
        <v>35</v>
      </c>
      <c r="C1973" t="s">
        <v>21</v>
      </c>
      <c r="D1973" t="s">
        <v>22</v>
      </c>
      <c r="E1973" t="s">
        <v>776</v>
      </c>
      <c r="F1973" t="s">
        <v>776</v>
      </c>
      <c r="G1973" t="s">
        <v>23</v>
      </c>
      <c r="H1973" t="s">
        <v>123</v>
      </c>
      <c r="I1973" s="1">
        <v>154.09089400000002</v>
      </c>
      <c r="J1973" s="1">
        <v>33</v>
      </c>
      <c r="K1973">
        <v>1970</v>
      </c>
      <c r="L1973" t="s">
        <v>25</v>
      </c>
      <c r="M1973" s="2">
        <f>+Table3[[#This Row],[CHW]]/Table3[[#This Row],[Count of Airbill Number]]</f>
        <v>4.669421030303031</v>
      </c>
    </row>
    <row r="1974" spans="2:13">
      <c r="B1974" t="s">
        <v>20</v>
      </c>
      <c r="C1974" t="s">
        <v>21</v>
      </c>
      <c r="D1974" t="s">
        <v>22</v>
      </c>
      <c r="E1974" t="s">
        <v>778</v>
      </c>
      <c r="F1974" t="s">
        <v>778</v>
      </c>
      <c r="G1974" t="s">
        <v>101</v>
      </c>
      <c r="H1974" t="s">
        <v>109</v>
      </c>
      <c r="I1974" s="1">
        <v>154</v>
      </c>
      <c r="J1974" s="1">
        <v>1</v>
      </c>
      <c r="K1974">
        <v>1971</v>
      </c>
      <c r="L1974" t="s">
        <v>25</v>
      </c>
      <c r="M1974" s="2">
        <f>+Table3[[#This Row],[CHW]]/Table3[[#This Row],[Count of Airbill Number]]</f>
        <v>154</v>
      </c>
    </row>
    <row r="1975" spans="2:13">
      <c r="B1975" t="s">
        <v>20</v>
      </c>
      <c r="C1975" t="s">
        <v>21</v>
      </c>
      <c r="D1975" t="s">
        <v>36</v>
      </c>
      <c r="E1975" t="s">
        <v>776</v>
      </c>
      <c r="F1975" t="s">
        <v>776</v>
      </c>
      <c r="G1975" t="s">
        <v>103</v>
      </c>
      <c r="H1975" t="s">
        <v>37</v>
      </c>
      <c r="I1975" s="1">
        <v>154</v>
      </c>
      <c r="J1975" s="1">
        <v>4</v>
      </c>
      <c r="K1975">
        <v>1972</v>
      </c>
      <c r="L1975" t="s">
        <v>25</v>
      </c>
      <c r="M1975" s="2">
        <f>+Table3[[#This Row],[CHW]]/Table3[[#This Row],[Count of Airbill Number]]</f>
        <v>38.5</v>
      </c>
    </row>
    <row r="1976" spans="2:13">
      <c r="B1976" t="s">
        <v>28</v>
      </c>
      <c r="C1976" t="s">
        <v>21</v>
      </c>
      <c r="D1976" t="s">
        <v>22</v>
      </c>
      <c r="E1976" t="s">
        <v>778</v>
      </c>
      <c r="F1976" t="s">
        <v>778</v>
      </c>
      <c r="G1976" t="s">
        <v>81</v>
      </c>
      <c r="H1976" t="s">
        <v>185</v>
      </c>
      <c r="I1976" s="1">
        <v>153.90909000000002</v>
      </c>
      <c r="J1976" s="1">
        <v>6</v>
      </c>
      <c r="K1976">
        <v>1973</v>
      </c>
      <c r="L1976" t="s">
        <v>25</v>
      </c>
      <c r="M1976" s="2">
        <f>+Table3[[#This Row],[CHW]]/Table3[[#This Row],[Count of Airbill Number]]</f>
        <v>25.651515000000003</v>
      </c>
    </row>
    <row r="1977" spans="2:13">
      <c r="B1977" t="s">
        <v>28</v>
      </c>
      <c r="C1977" t="s">
        <v>21</v>
      </c>
      <c r="D1977" t="s">
        <v>22</v>
      </c>
      <c r="E1977" t="s">
        <v>778</v>
      </c>
      <c r="F1977" t="s">
        <v>776</v>
      </c>
      <c r="G1977" t="s">
        <v>90</v>
      </c>
      <c r="H1977" t="s">
        <v>152</v>
      </c>
      <c r="I1977" s="1">
        <v>153.9</v>
      </c>
      <c r="J1977" s="1">
        <v>7</v>
      </c>
      <c r="K1977">
        <v>1974</v>
      </c>
      <c r="L1977" t="s">
        <v>25</v>
      </c>
      <c r="M1977" s="2">
        <f>+Table3[[#This Row],[CHW]]/Table3[[#This Row],[Count of Airbill Number]]</f>
        <v>21.985714285714288</v>
      </c>
    </row>
    <row r="1978" spans="2:13">
      <c r="B1978" t="s">
        <v>20</v>
      </c>
      <c r="C1978" t="s">
        <v>21</v>
      </c>
      <c r="D1978" t="s">
        <v>22</v>
      </c>
      <c r="E1978" t="s">
        <v>776</v>
      </c>
      <c r="F1978" t="s">
        <v>776</v>
      </c>
      <c r="G1978" t="s">
        <v>71</v>
      </c>
      <c r="H1978" t="s">
        <v>64</v>
      </c>
      <c r="I1978" s="1">
        <v>153.63636199999999</v>
      </c>
      <c r="J1978" s="1">
        <v>7</v>
      </c>
      <c r="K1978">
        <v>1975</v>
      </c>
      <c r="L1978" t="s">
        <v>25</v>
      </c>
      <c r="M1978" s="2">
        <f>+Table3[[#This Row],[CHW]]/Table3[[#This Row],[Count of Airbill Number]]</f>
        <v>21.948051714285715</v>
      </c>
    </row>
    <row r="1979" spans="2:13">
      <c r="B1979" t="s">
        <v>20</v>
      </c>
      <c r="C1979" t="s">
        <v>21</v>
      </c>
      <c r="D1979" t="s">
        <v>22</v>
      </c>
      <c r="E1979" t="s">
        <v>776</v>
      </c>
      <c r="F1979" t="s">
        <v>776</v>
      </c>
      <c r="G1979" t="s">
        <v>202</v>
      </c>
      <c r="H1979" t="s">
        <v>45</v>
      </c>
      <c r="I1979" s="1">
        <v>153.63636</v>
      </c>
      <c r="J1979" s="1">
        <v>11</v>
      </c>
      <c r="K1979">
        <v>1976</v>
      </c>
      <c r="L1979" t="s">
        <v>25</v>
      </c>
      <c r="M1979" s="2">
        <f>+Table3[[#This Row],[CHW]]/Table3[[#This Row],[Count of Airbill Number]]</f>
        <v>13.966941818181818</v>
      </c>
    </row>
    <row r="1980" spans="2:13">
      <c r="B1980" t="s">
        <v>20</v>
      </c>
      <c r="C1980" t="s">
        <v>21</v>
      </c>
      <c r="D1980" t="s">
        <v>22</v>
      </c>
      <c r="E1980" t="s">
        <v>776</v>
      </c>
      <c r="F1980" t="s">
        <v>778</v>
      </c>
      <c r="G1980" t="s">
        <v>66</v>
      </c>
      <c r="H1980" t="s">
        <v>185</v>
      </c>
      <c r="I1980" s="1">
        <v>153.63635100000005</v>
      </c>
      <c r="J1980" s="1">
        <v>26</v>
      </c>
      <c r="K1980">
        <v>1977</v>
      </c>
      <c r="L1980" t="s">
        <v>25</v>
      </c>
      <c r="M1980" s="2">
        <f>+Table3[[#This Row],[CHW]]/Table3[[#This Row],[Count of Airbill Number]]</f>
        <v>5.9090904230769246</v>
      </c>
    </row>
    <row r="1981" spans="2:13">
      <c r="B1981" t="s">
        <v>28</v>
      </c>
      <c r="C1981" t="s">
        <v>21</v>
      </c>
      <c r="D1981" t="s">
        <v>22</v>
      </c>
      <c r="E1981" t="s">
        <v>776</v>
      </c>
      <c r="F1981" t="s">
        <v>776</v>
      </c>
      <c r="G1981" t="s">
        <v>102</v>
      </c>
      <c r="H1981" t="s">
        <v>37</v>
      </c>
      <c r="I1981" s="1">
        <v>153.181816</v>
      </c>
      <c r="J1981" s="1">
        <v>4</v>
      </c>
      <c r="K1981">
        <v>1978</v>
      </c>
      <c r="L1981" t="s">
        <v>25</v>
      </c>
      <c r="M1981" s="2">
        <f>+Table3[[#This Row],[CHW]]/Table3[[#This Row],[Count of Airbill Number]]</f>
        <v>38.295453999999999</v>
      </c>
    </row>
    <row r="1982" spans="2:13">
      <c r="B1982" t="s">
        <v>20</v>
      </c>
      <c r="C1982" t="s">
        <v>21</v>
      </c>
      <c r="D1982" t="s">
        <v>22</v>
      </c>
      <c r="E1982" t="s">
        <v>776</v>
      </c>
      <c r="F1982" t="s">
        <v>776</v>
      </c>
      <c r="G1982" t="s">
        <v>24</v>
      </c>
      <c r="H1982" t="s">
        <v>40</v>
      </c>
      <c r="I1982" s="1">
        <v>153.18181099999998</v>
      </c>
      <c r="J1982" s="1">
        <v>10</v>
      </c>
      <c r="K1982">
        <v>1979</v>
      </c>
      <c r="L1982" t="s">
        <v>25</v>
      </c>
      <c r="M1982" s="2">
        <f>+Table3[[#This Row],[CHW]]/Table3[[#This Row],[Count of Airbill Number]]</f>
        <v>15.318181099999999</v>
      </c>
    </row>
    <row r="1983" spans="2:13">
      <c r="B1983" t="s">
        <v>28</v>
      </c>
      <c r="C1983" t="s">
        <v>21</v>
      </c>
      <c r="D1983" t="s">
        <v>22</v>
      </c>
      <c r="E1983" t="s">
        <v>776</v>
      </c>
      <c r="F1983" t="s">
        <v>778</v>
      </c>
      <c r="G1983" t="s">
        <v>66</v>
      </c>
      <c r="H1983" t="s">
        <v>171</v>
      </c>
      <c r="I1983" s="1">
        <v>152.727272</v>
      </c>
      <c r="J1983" s="1">
        <v>3</v>
      </c>
      <c r="K1983">
        <v>1980</v>
      </c>
      <c r="L1983" t="s">
        <v>25</v>
      </c>
      <c r="M1983" s="2">
        <f>+Table3[[#This Row],[CHW]]/Table3[[#This Row],[Count of Airbill Number]]</f>
        <v>50.909090666666664</v>
      </c>
    </row>
    <row r="1984" spans="2:13">
      <c r="B1984" t="s">
        <v>35</v>
      </c>
      <c r="C1984" t="s">
        <v>21</v>
      </c>
      <c r="D1984" t="s">
        <v>36</v>
      </c>
      <c r="E1984" t="s">
        <v>778</v>
      </c>
      <c r="F1984" t="s">
        <v>778</v>
      </c>
      <c r="G1984" t="s">
        <v>113</v>
      </c>
      <c r="H1984" t="s">
        <v>135</v>
      </c>
      <c r="I1984" s="1">
        <v>152.69999999999999</v>
      </c>
      <c r="J1984" s="1">
        <v>1</v>
      </c>
      <c r="K1984">
        <v>1981</v>
      </c>
      <c r="L1984" t="s">
        <v>25</v>
      </c>
      <c r="M1984" s="2">
        <f>+Table3[[#This Row],[CHW]]/Table3[[#This Row],[Count of Airbill Number]]</f>
        <v>152.69999999999999</v>
      </c>
    </row>
    <row r="1985" spans="2:13">
      <c r="B1985" t="s">
        <v>35</v>
      </c>
      <c r="C1985" t="s">
        <v>21</v>
      </c>
      <c r="D1985" t="s">
        <v>36</v>
      </c>
      <c r="E1985" t="s">
        <v>778</v>
      </c>
      <c r="F1985" t="s">
        <v>778</v>
      </c>
      <c r="G1985" t="s">
        <v>135</v>
      </c>
      <c r="H1985" t="s">
        <v>433</v>
      </c>
      <c r="I1985" s="1">
        <v>152.69999999999999</v>
      </c>
      <c r="J1985" s="1">
        <v>1</v>
      </c>
      <c r="K1985">
        <v>1982</v>
      </c>
      <c r="L1985" t="s">
        <v>25</v>
      </c>
      <c r="M1985" s="2">
        <f>+Table3[[#This Row],[CHW]]/Table3[[#This Row],[Count of Airbill Number]]</f>
        <v>152.69999999999999</v>
      </c>
    </row>
    <row r="1986" spans="2:13">
      <c r="B1986" t="s">
        <v>20</v>
      </c>
      <c r="C1986" t="s">
        <v>21</v>
      </c>
      <c r="D1986" t="s">
        <v>22</v>
      </c>
      <c r="E1986" t="s">
        <v>778</v>
      </c>
      <c r="F1986" t="s">
        <v>778</v>
      </c>
      <c r="G1986" t="s">
        <v>304</v>
      </c>
      <c r="H1986" t="s">
        <v>51</v>
      </c>
      <c r="I1986" s="1">
        <v>152.5</v>
      </c>
      <c r="J1986" s="1">
        <v>5</v>
      </c>
      <c r="K1986">
        <v>1983</v>
      </c>
      <c r="L1986" t="s">
        <v>25</v>
      </c>
      <c r="M1986" s="2">
        <f>+Table3[[#This Row],[CHW]]/Table3[[#This Row],[Count of Airbill Number]]</f>
        <v>30.5</v>
      </c>
    </row>
    <row r="1987" spans="2:13">
      <c r="B1987" t="s">
        <v>28</v>
      </c>
      <c r="C1987" t="s">
        <v>21</v>
      </c>
      <c r="D1987" t="s">
        <v>22</v>
      </c>
      <c r="E1987" t="s">
        <v>776</v>
      </c>
      <c r="F1987" t="s">
        <v>776</v>
      </c>
      <c r="G1987" t="s">
        <v>40</v>
      </c>
      <c r="H1987" t="s">
        <v>66</v>
      </c>
      <c r="I1987" s="1">
        <v>152.46363600000001</v>
      </c>
      <c r="J1987" s="1">
        <v>3</v>
      </c>
      <c r="K1987">
        <v>1984</v>
      </c>
      <c r="L1987" t="s">
        <v>25</v>
      </c>
      <c r="M1987" s="2">
        <f>+Table3[[#This Row],[CHW]]/Table3[[#This Row],[Count of Airbill Number]]</f>
        <v>50.821212000000003</v>
      </c>
    </row>
    <row r="1988" spans="2:13">
      <c r="B1988" t="s">
        <v>20</v>
      </c>
      <c r="C1988" t="s">
        <v>21</v>
      </c>
      <c r="D1988" t="s">
        <v>22</v>
      </c>
      <c r="E1988" t="s">
        <v>776</v>
      </c>
      <c r="F1988" t="s">
        <v>776</v>
      </c>
      <c r="G1988" t="s">
        <v>54</v>
      </c>
      <c r="H1988" t="s">
        <v>132</v>
      </c>
      <c r="I1988" s="1">
        <v>152.27272500000001</v>
      </c>
      <c r="J1988" s="1">
        <v>4</v>
      </c>
      <c r="K1988">
        <v>1985</v>
      </c>
      <c r="L1988" t="s">
        <v>25</v>
      </c>
      <c r="M1988" s="2">
        <f>+Table3[[#This Row],[CHW]]/Table3[[#This Row],[Count of Airbill Number]]</f>
        <v>38.068181250000002</v>
      </c>
    </row>
    <row r="1989" spans="2:13">
      <c r="B1989" t="s">
        <v>20</v>
      </c>
      <c r="C1989" t="s">
        <v>21</v>
      </c>
      <c r="D1989" t="s">
        <v>22</v>
      </c>
      <c r="E1989" t="s">
        <v>776</v>
      </c>
      <c r="F1989" t="s">
        <v>776</v>
      </c>
      <c r="G1989" t="s">
        <v>45</v>
      </c>
      <c r="H1989" t="s">
        <v>170</v>
      </c>
      <c r="I1989" s="1">
        <v>152.27272300000004</v>
      </c>
      <c r="J1989" s="1">
        <v>11</v>
      </c>
      <c r="K1989">
        <v>1986</v>
      </c>
      <c r="L1989" t="s">
        <v>25</v>
      </c>
      <c r="M1989" s="2">
        <f>+Table3[[#This Row],[CHW]]/Table3[[#This Row],[Count of Airbill Number]]</f>
        <v>13.842974818181823</v>
      </c>
    </row>
    <row r="1990" spans="2:13">
      <c r="B1990" t="s">
        <v>35</v>
      </c>
      <c r="C1990" t="s">
        <v>21</v>
      </c>
      <c r="D1990" t="s">
        <v>22</v>
      </c>
      <c r="E1990" t="s">
        <v>776</v>
      </c>
      <c r="F1990" t="s">
        <v>776</v>
      </c>
      <c r="G1990" t="s">
        <v>23</v>
      </c>
      <c r="H1990" t="s">
        <v>168</v>
      </c>
      <c r="I1990" s="1">
        <v>152.27272199999999</v>
      </c>
      <c r="J1990" s="1">
        <v>12</v>
      </c>
      <c r="K1990">
        <v>1987</v>
      </c>
      <c r="L1990" t="s">
        <v>25</v>
      </c>
      <c r="M1990" s="2">
        <f>+Table3[[#This Row],[CHW]]/Table3[[#This Row],[Count of Airbill Number]]</f>
        <v>12.6893935</v>
      </c>
    </row>
    <row r="1991" spans="2:13">
      <c r="B1991" t="s">
        <v>30</v>
      </c>
      <c r="C1991" t="s">
        <v>21</v>
      </c>
      <c r="D1991" t="s">
        <v>22</v>
      </c>
      <c r="E1991" t="s">
        <v>776</v>
      </c>
      <c r="F1991" t="s">
        <v>776</v>
      </c>
      <c r="G1991" t="s">
        <v>23</v>
      </c>
      <c r="H1991" t="s">
        <v>85</v>
      </c>
      <c r="I1991" s="1">
        <v>152.09090700000002</v>
      </c>
      <c r="J1991" s="1">
        <v>7</v>
      </c>
      <c r="K1991">
        <v>1988</v>
      </c>
      <c r="L1991" t="s">
        <v>25</v>
      </c>
      <c r="M1991" s="2">
        <f>+Table3[[#This Row],[CHW]]/Table3[[#This Row],[Count of Airbill Number]]</f>
        <v>21.727272428571432</v>
      </c>
    </row>
    <row r="1992" spans="2:13">
      <c r="B1992" t="s">
        <v>28</v>
      </c>
      <c r="C1992" t="s">
        <v>21</v>
      </c>
      <c r="D1992" t="s">
        <v>36</v>
      </c>
      <c r="E1992" t="s">
        <v>776</v>
      </c>
      <c r="F1992" t="s">
        <v>777</v>
      </c>
      <c r="G1992" t="s">
        <v>37</v>
      </c>
      <c r="H1992" t="s">
        <v>26</v>
      </c>
      <c r="I1992" s="1">
        <v>152.04545300000001</v>
      </c>
      <c r="J1992" s="1">
        <v>7</v>
      </c>
      <c r="K1992">
        <v>1989</v>
      </c>
      <c r="L1992" t="s">
        <v>25</v>
      </c>
      <c r="M1992" s="2">
        <f>+Table3[[#This Row],[CHW]]/Table3[[#This Row],[Count of Airbill Number]]</f>
        <v>21.720779</v>
      </c>
    </row>
    <row r="1993" spans="2:13">
      <c r="B1993" t="s">
        <v>20</v>
      </c>
      <c r="C1993" t="s">
        <v>21</v>
      </c>
      <c r="D1993" t="s">
        <v>22</v>
      </c>
      <c r="E1993" t="s">
        <v>776</v>
      </c>
      <c r="F1993" t="s">
        <v>776</v>
      </c>
      <c r="G1993" t="s">
        <v>71</v>
      </c>
      <c r="H1993" t="s">
        <v>89</v>
      </c>
      <c r="I1993" s="1">
        <v>151.59090399999997</v>
      </c>
      <c r="J1993" s="1">
        <v>14</v>
      </c>
      <c r="K1993">
        <v>1990</v>
      </c>
      <c r="L1993" t="s">
        <v>25</v>
      </c>
      <c r="M1993" s="2">
        <f>+Table3[[#This Row],[CHW]]/Table3[[#This Row],[Count of Airbill Number]]</f>
        <v>10.827921714285711</v>
      </c>
    </row>
    <row r="1994" spans="2:13">
      <c r="B1994" t="s">
        <v>20</v>
      </c>
      <c r="C1994" t="s">
        <v>21</v>
      </c>
      <c r="D1994" t="s">
        <v>22</v>
      </c>
      <c r="E1994" t="s">
        <v>776</v>
      </c>
      <c r="F1994" t="s">
        <v>776</v>
      </c>
      <c r="G1994" t="s">
        <v>48</v>
      </c>
      <c r="H1994" t="s">
        <v>88</v>
      </c>
      <c r="I1994" s="1">
        <v>151.36363299999999</v>
      </c>
      <c r="J1994" s="1">
        <v>5</v>
      </c>
      <c r="K1994">
        <v>1991</v>
      </c>
      <c r="L1994" t="s">
        <v>25</v>
      </c>
      <c r="M1994" s="2">
        <f>+Table3[[#This Row],[CHW]]/Table3[[#This Row],[Count of Airbill Number]]</f>
        <v>30.272726599999999</v>
      </c>
    </row>
    <row r="1995" spans="2:13">
      <c r="B1995" t="s">
        <v>35</v>
      </c>
      <c r="C1995" t="s">
        <v>21</v>
      </c>
      <c r="D1995" t="s">
        <v>22</v>
      </c>
      <c r="E1995" t="s">
        <v>776</v>
      </c>
      <c r="F1995" t="s">
        <v>776</v>
      </c>
      <c r="G1995" t="s">
        <v>47</v>
      </c>
      <c r="H1995" t="s">
        <v>72</v>
      </c>
      <c r="I1995" s="1">
        <v>151.363629</v>
      </c>
      <c r="J1995" s="1">
        <v>18</v>
      </c>
      <c r="K1995">
        <v>1992</v>
      </c>
      <c r="L1995" t="s">
        <v>25</v>
      </c>
      <c r="M1995" s="2">
        <f>+Table3[[#This Row],[CHW]]/Table3[[#This Row],[Count of Airbill Number]]</f>
        <v>8.4090904999999996</v>
      </c>
    </row>
    <row r="1996" spans="2:13">
      <c r="B1996" t="s">
        <v>35</v>
      </c>
      <c r="C1996" t="s">
        <v>21</v>
      </c>
      <c r="D1996" t="s">
        <v>22</v>
      </c>
      <c r="E1996" t="s">
        <v>777</v>
      </c>
      <c r="F1996" t="s">
        <v>777</v>
      </c>
      <c r="G1996" t="s">
        <v>26</v>
      </c>
      <c r="H1996" t="s">
        <v>27</v>
      </c>
      <c r="I1996" s="1">
        <v>151.19999999999999</v>
      </c>
      <c r="J1996" s="1">
        <v>5</v>
      </c>
      <c r="K1996">
        <v>1993</v>
      </c>
      <c r="L1996" t="s">
        <v>25</v>
      </c>
      <c r="M1996" s="2">
        <f>+Table3[[#This Row],[CHW]]/Table3[[#This Row],[Count of Airbill Number]]</f>
        <v>30.24</v>
      </c>
    </row>
    <row r="1997" spans="2:13">
      <c r="B1997" t="s">
        <v>35</v>
      </c>
      <c r="C1997" t="s">
        <v>21</v>
      </c>
      <c r="D1997" t="s">
        <v>36</v>
      </c>
      <c r="E1997" t="s">
        <v>776</v>
      </c>
      <c r="F1997" t="s">
        <v>778</v>
      </c>
      <c r="G1997" t="s">
        <v>39</v>
      </c>
      <c r="H1997" t="s">
        <v>174</v>
      </c>
      <c r="I1997" s="1">
        <v>150.90908999999999</v>
      </c>
      <c r="J1997" s="1">
        <v>1</v>
      </c>
      <c r="K1997">
        <v>1994</v>
      </c>
      <c r="L1997" t="s">
        <v>25</v>
      </c>
      <c r="M1997" s="2">
        <f>+Table3[[#This Row],[CHW]]/Table3[[#This Row],[Count of Airbill Number]]</f>
        <v>150.90908999999999</v>
      </c>
    </row>
    <row r="1998" spans="2:13">
      <c r="B1998" t="s">
        <v>20</v>
      </c>
      <c r="C1998" t="s">
        <v>21</v>
      </c>
      <c r="D1998" t="s">
        <v>22</v>
      </c>
      <c r="E1998" t="s">
        <v>776</v>
      </c>
      <c r="F1998" t="s">
        <v>776</v>
      </c>
      <c r="G1998" t="s">
        <v>48</v>
      </c>
      <c r="H1998" t="s">
        <v>63</v>
      </c>
      <c r="I1998" s="1">
        <v>150.909088</v>
      </c>
      <c r="J1998" s="1">
        <v>11</v>
      </c>
      <c r="K1998">
        <v>1995</v>
      </c>
      <c r="L1998" t="s">
        <v>25</v>
      </c>
      <c r="M1998" s="2">
        <f>+Table3[[#This Row],[CHW]]/Table3[[#This Row],[Count of Airbill Number]]</f>
        <v>13.719008000000001</v>
      </c>
    </row>
    <row r="1999" spans="2:13">
      <c r="B1999" t="s">
        <v>35</v>
      </c>
      <c r="C1999" t="s">
        <v>21</v>
      </c>
      <c r="D1999" t="s">
        <v>22</v>
      </c>
      <c r="E1999" t="s">
        <v>776</v>
      </c>
      <c r="F1999" t="s">
        <v>776</v>
      </c>
      <c r="G1999" t="s">
        <v>102</v>
      </c>
      <c r="H1999" t="s">
        <v>94</v>
      </c>
      <c r="I1999" s="1">
        <v>150.909087</v>
      </c>
      <c r="J1999" s="1">
        <v>7</v>
      </c>
      <c r="K1999">
        <v>1996</v>
      </c>
      <c r="L1999" t="s">
        <v>25</v>
      </c>
      <c r="M1999" s="2">
        <f>+Table3[[#This Row],[CHW]]/Table3[[#This Row],[Count of Airbill Number]]</f>
        <v>21.558440999999998</v>
      </c>
    </row>
    <row r="2000" spans="2:13">
      <c r="B2000" t="s">
        <v>28</v>
      </c>
      <c r="C2000" t="s">
        <v>21</v>
      </c>
      <c r="D2000" t="s">
        <v>36</v>
      </c>
      <c r="E2000" t="s">
        <v>776</v>
      </c>
      <c r="F2000" t="s">
        <v>776</v>
      </c>
      <c r="G2000" t="s">
        <v>23</v>
      </c>
      <c r="H2000" t="s">
        <v>191</v>
      </c>
      <c r="I2000" s="1">
        <v>150.90908299999998</v>
      </c>
      <c r="J2000" s="1">
        <v>22</v>
      </c>
      <c r="K2000">
        <v>1997</v>
      </c>
      <c r="L2000" t="s">
        <v>25</v>
      </c>
      <c r="M2000" s="2">
        <f>+Table3[[#This Row],[CHW]]/Table3[[#This Row],[Count of Airbill Number]]</f>
        <v>6.8595037727272716</v>
      </c>
    </row>
    <row r="2001" spans="2:13">
      <c r="B2001" t="s">
        <v>30</v>
      </c>
      <c r="C2001" t="s">
        <v>21</v>
      </c>
      <c r="D2001" t="s">
        <v>22</v>
      </c>
      <c r="E2001" t="s">
        <v>776</v>
      </c>
      <c r="F2001" t="s">
        <v>776</v>
      </c>
      <c r="G2001" t="s">
        <v>23</v>
      </c>
      <c r="H2001" t="s">
        <v>45</v>
      </c>
      <c r="I2001" s="1">
        <v>150.90908199999996</v>
      </c>
      <c r="J2001" s="1">
        <v>24</v>
      </c>
      <c r="K2001">
        <v>1998</v>
      </c>
      <c r="L2001" t="s">
        <v>25</v>
      </c>
      <c r="M2001" s="2">
        <f>+Table3[[#This Row],[CHW]]/Table3[[#This Row],[Count of Airbill Number]]</f>
        <v>6.2878784166666648</v>
      </c>
    </row>
    <row r="2002" spans="2:13">
      <c r="B2002" t="s">
        <v>20</v>
      </c>
      <c r="C2002" t="s">
        <v>21</v>
      </c>
      <c r="D2002" t="s">
        <v>22</v>
      </c>
      <c r="E2002" t="s">
        <v>776</v>
      </c>
      <c r="F2002" t="s">
        <v>776</v>
      </c>
      <c r="G2002" t="s">
        <v>186</v>
      </c>
      <c r="H2002" t="s">
        <v>53</v>
      </c>
      <c r="I2002" s="1">
        <v>150.90907899999999</v>
      </c>
      <c r="J2002" s="1">
        <v>20</v>
      </c>
      <c r="K2002">
        <v>1999</v>
      </c>
      <c r="L2002" t="s">
        <v>25</v>
      </c>
      <c r="M2002" s="2">
        <f>+Table3[[#This Row],[CHW]]/Table3[[#This Row],[Count of Airbill Number]]</f>
        <v>7.5454539499999997</v>
      </c>
    </row>
    <row r="2003" spans="2:13">
      <c r="B2003" t="s">
        <v>20</v>
      </c>
      <c r="C2003" t="s">
        <v>21</v>
      </c>
      <c r="D2003" t="s">
        <v>22</v>
      </c>
      <c r="E2003" t="s">
        <v>776</v>
      </c>
      <c r="F2003" t="s">
        <v>776</v>
      </c>
      <c r="G2003" t="s">
        <v>60</v>
      </c>
      <c r="H2003" t="s">
        <v>48</v>
      </c>
      <c r="I2003" s="1">
        <v>150.909076</v>
      </c>
      <c r="J2003" s="1">
        <v>30</v>
      </c>
      <c r="K2003">
        <v>2000</v>
      </c>
      <c r="L2003" t="s">
        <v>25</v>
      </c>
      <c r="M2003" s="2">
        <f>+Table3[[#This Row],[CHW]]/Table3[[#This Row],[Count of Airbill Number]]</f>
        <v>5.0303025333333329</v>
      </c>
    </row>
    <row r="2004" spans="2:13">
      <c r="B2004" t="s">
        <v>20</v>
      </c>
      <c r="C2004" t="s">
        <v>21</v>
      </c>
      <c r="D2004" t="s">
        <v>22</v>
      </c>
      <c r="E2004" t="s">
        <v>776</v>
      </c>
      <c r="F2004" t="s">
        <v>776</v>
      </c>
      <c r="G2004" t="s">
        <v>93</v>
      </c>
      <c r="H2004" t="s">
        <v>170</v>
      </c>
      <c r="I2004" s="1">
        <v>150.45454100000001</v>
      </c>
      <c r="J2004" s="1">
        <v>7</v>
      </c>
      <c r="K2004">
        <v>2001</v>
      </c>
      <c r="L2004" t="s">
        <v>25</v>
      </c>
      <c r="M2004" s="2">
        <f>+Table3[[#This Row],[CHW]]/Table3[[#This Row],[Count of Airbill Number]]</f>
        <v>21.493505857142857</v>
      </c>
    </row>
    <row r="2005" spans="2:13">
      <c r="B2005" t="s">
        <v>20</v>
      </c>
      <c r="C2005" t="s">
        <v>21</v>
      </c>
      <c r="D2005" t="s">
        <v>22</v>
      </c>
      <c r="E2005" t="s">
        <v>776</v>
      </c>
      <c r="F2005" t="s">
        <v>776</v>
      </c>
      <c r="G2005" t="s">
        <v>47</v>
      </c>
      <c r="H2005" t="s">
        <v>33</v>
      </c>
      <c r="I2005" s="1">
        <v>150.23636099999999</v>
      </c>
      <c r="J2005" s="1">
        <v>7</v>
      </c>
      <c r="K2005">
        <v>2002</v>
      </c>
      <c r="L2005" t="s">
        <v>25</v>
      </c>
      <c r="M2005" s="2">
        <f>+Table3[[#This Row],[CHW]]/Table3[[#This Row],[Count of Airbill Number]]</f>
        <v>21.462337285714284</v>
      </c>
    </row>
    <row r="2006" spans="2:13">
      <c r="B2006" t="s">
        <v>28</v>
      </c>
      <c r="C2006" t="s">
        <v>21</v>
      </c>
      <c r="D2006" t="s">
        <v>36</v>
      </c>
      <c r="E2006" t="s">
        <v>778</v>
      </c>
      <c r="F2006" t="s">
        <v>778</v>
      </c>
      <c r="G2006" t="s">
        <v>51</v>
      </c>
      <c r="H2006" t="s">
        <v>86</v>
      </c>
      <c r="I2006" s="1">
        <v>150</v>
      </c>
      <c r="J2006" s="1">
        <v>1</v>
      </c>
      <c r="K2006">
        <v>2003</v>
      </c>
      <c r="L2006" t="s">
        <v>25</v>
      </c>
      <c r="M2006" s="2">
        <f>+Table3[[#This Row],[CHW]]/Table3[[#This Row],[Count of Airbill Number]]</f>
        <v>150</v>
      </c>
    </row>
    <row r="2007" spans="2:13">
      <c r="B2007" t="s">
        <v>20</v>
      </c>
      <c r="C2007" t="s">
        <v>21</v>
      </c>
      <c r="D2007" t="s">
        <v>22</v>
      </c>
      <c r="E2007" t="s">
        <v>776</v>
      </c>
      <c r="F2007" t="s">
        <v>776</v>
      </c>
      <c r="G2007" t="s">
        <v>67</v>
      </c>
      <c r="H2007" t="s">
        <v>125</v>
      </c>
      <c r="I2007" s="1">
        <v>149.999999</v>
      </c>
      <c r="J2007" s="1">
        <v>3</v>
      </c>
      <c r="K2007">
        <v>2004</v>
      </c>
      <c r="L2007" t="s">
        <v>25</v>
      </c>
      <c r="M2007" s="2">
        <f>+Table3[[#This Row],[CHW]]/Table3[[#This Row],[Count of Airbill Number]]</f>
        <v>49.999999666666668</v>
      </c>
    </row>
    <row r="2008" spans="2:13">
      <c r="B2008" t="s">
        <v>20</v>
      </c>
      <c r="C2008" t="s">
        <v>21</v>
      </c>
      <c r="D2008" t="s">
        <v>22</v>
      </c>
      <c r="E2008" t="s">
        <v>776</v>
      </c>
      <c r="F2008" t="s">
        <v>776</v>
      </c>
      <c r="G2008" t="s">
        <v>61</v>
      </c>
      <c r="H2008" t="s">
        <v>47</v>
      </c>
      <c r="I2008" s="1">
        <v>149.99999600000001</v>
      </c>
      <c r="J2008" s="1">
        <v>11</v>
      </c>
      <c r="K2008">
        <v>2005</v>
      </c>
      <c r="L2008" t="s">
        <v>25</v>
      </c>
      <c r="M2008" s="2">
        <f>+Table3[[#This Row],[CHW]]/Table3[[#This Row],[Count of Airbill Number]]</f>
        <v>13.636363272727273</v>
      </c>
    </row>
    <row r="2009" spans="2:13">
      <c r="B2009" t="s">
        <v>20</v>
      </c>
      <c r="C2009" t="s">
        <v>21</v>
      </c>
      <c r="D2009" t="s">
        <v>22</v>
      </c>
      <c r="E2009" t="s">
        <v>776</v>
      </c>
      <c r="F2009" t="s">
        <v>776</v>
      </c>
      <c r="G2009" t="s">
        <v>40</v>
      </c>
      <c r="H2009" t="s">
        <v>41</v>
      </c>
      <c r="I2009" s="1">
        <v>149.99998400000001</v>
      </c>
      <c r="J2009" s="1">
        <v>27</v>
      </c>
      <c r="K2009">
        <v>2006</v>
      </c>
      <c r="L2009" t="s">
        <v>25</v>
      </c>
      <c r="M2009" s="2">
        <f>+Table3[[#This Row],[CHW]]/Table3[[#This Row],[Count of Airbill Number]]</f>
        <v>5.5555549629629635</v>
      </c>
    </row>
    <row r="2010" spans="2:13">
      <c r="B2010" t="s">
        <v>28</v>
      </c>
      <c r="C2010" t="s">
        <v>21</v>
      </c>
      <c r="D2010" t="s">
        <v>22</v>
      </c>
      <c r="E2010" t="s">
        <v>776</v>
      </c>
      <c r="F2010" t="s">
        <v>776</v>
      </c>
      <c r="G2010" t="s">
        <v>39</v>
      </c>
      <c r="H2010" t="s">
        <v>33</v>
      </c>
      <c r="I2010" s="1">
        <v>149.68181000000001</v>
      </c>
      <c r="J2010" s="1">
        <v>17</v>
      </c>
      <c r="K2010">
        <v>2007</v>
      </c>
      <c r="L2010" t="s">
        <v>25</v>
      </c>
      <c r="M2010" s="2">
        <f>+Table3[[#This Row],[CHW]]/Table3[[#This Row],[Count of Airbill Number]]</f>
        <v>8.8048123529411768</v>
      </c>
    </row>
    <row r="2011" spans="2:13">
      <c r="B2011" t="s">
        <v>20</v>
      </c>
      <c r="C2011" t="s">
        <v>21</v>
      </c>
      <c r="D2011" t="s">
        <v>22</v>
      </c>
      <c r="E2011" t="s">
        <v>776</v>
      </c>
      <c r="F2011" t="s">
        <v>776</v>
      </c>
      <c r="G2011" t="s">
        <v>33</v>
      </c>
      <c r="H2011" t="s">
        <v>48</v>
      </c>
      <c r="I2011" s="1">
        <v>149.54544899999999</v>
      </c>
      <c r="J2011" s="1">
        <v>11</v>
      </c>
      <c r="K2011">
        <v>2008</v>
      </c>
      <c r="L2011" t="s">
        <v>25</v>
      </c>
      <c r="M2011" s="2">
        <f>+Table3[[#This Row],[CHW]]/Table3[[#This Row],[Count of Airbill Number]]</f>
        <v>13.595040818181817</v>
      </c>
    </row>
    <row r="2012" spans="2:13">
      <c r="B2012" t="s">
        <v>28</v>
      </c>
      <c r="C2012" t="s">
        <v>21</v>
      </c>
      <c r="D2012" t="s">
        <v>22</v>
      </c>
      <c r="E2012" t="s">
        <v>778</v>
      </c>
      <c r="F2012" t="s">
        <v>778</v>
      </c>
      <c r="G2012" t="s">
        <v>112</v>
      </c>
      <c r="H2012" t="s">
        <v>124</v>
      </c>
      <c r="I2012" s="1">
        <v>149.1</v>
      </c>
      <c r="J2012" s="1">
        <v>4</v>
      </c>
      <c r="K2012">
        <v>2009</v>
      </c>
      <c r="L2012" t="s">
        <v>25</v>
      </c>
      <c r="M2012" s="2">
        <f>+Table3[[#This Row],[CHW]]/Table3[[#This Row],[Count of Airbill Number]]</f>
        <v>37.274999999999999</v>
      </c>
    </row>
    <row r="2013" spans="2:13">
      <c r="B2013" t="s">
        <v>28</v>
      </c>
      <c r="C2013" t="s">
        <v>21</v>
      </c>
      <c r="D2013" t="s">
        <v>22</v>
      </c>
      <c r="E2013" t="s">
        <v>776</v>
      </c>
      <c r="F2013" t="s">
        <v>776</v>
      </c>
      <c r="G2013" t="s">
        <v>33</v>
      </c>
      <c r="H2013" t="s">
        <v>23</v>
      </c>
      <c r="I2013" s="1">
        <v>149.09090700000002</v>
      </c>
      <c r="J2013" s="1">
        <v>3</v>
      </c>
      <c r="K2013">
        <v>2010</v>
      </c>
      <c r="L2013" t="s">
        <v>25</v>
      </c>
      <c r="M2013" s="2">
        <f>+Table3[[#This Row],[CHW]]/Table3[[#This Row],[Count of Airbill Number]]</f>
        <v>49.696969000000003</v>
      </c>
    </row>
    <row r="2014" spans="2:13">
      <c r="B2014" t="s">
        <v>35</v>
      </c>
      <c r="C2014" t="s">
        <v>21</v>
      </c>
      <c r="D2014" t="s">
        <v>22</v>
      </c>
      <c r="E2014" t="s">
        <v>776</v>
      </c>
      <c r="F2014" t="s">
        <v>776</v>
      </c>
      <c r="G2014" t="s">
        <v>130</v>
      </c>
      <c r="H2014" t="s">
        <v>277</v>
      </c>
      <c r="I2014" s="1">
        <v>149.09090600000002</v>
      </c>
      <c r="J2014" s="1">
        <v>7</v>
      </c>
      <c r="K2014">
        <v>2011</v>
      </c>
      <c r="L2014" t="s">
        <v>25</v>
      </c>
      <c r="M2014" s="2">
        <f>+Table3[[#This Row],[CHW]]/Table3[[#This Row],[Count of Airbill Number]]</f>
        <v>21.298700857142858</v>
      </c>
    </row>
    <row r="2015" spans="2:13">
      <c r="B2015" t="s">
        <v>28</v>
      </c>
      <c r="C2015" t="s">
        <v>21</v>
      </c>
      <c r="D2015" t="s">
        <v>22</v>
      </c>
      <c r="E2015" t="s">
        <v>778</v>
      </c>
      <c r="F2015" t="s">
        <v>776</v>
      </c>
      <c r="G2015" t="s">
        <v>81</v>
      </c>
      <c r="H2015" t="s">
        <v>45</v>
      </c>
      <c r="I2015" s="1">
        <v>148.63636299999999</v>
      </c>
      <c r="J2015" s="1">
        <v>1</v>
      </c>
      <c r="K2015">
        <v>2012</v>
      </c>
      <c r="L2015" t="s">
        <v>25</v>
      </c>
      <c r="M2015" s="2">
        <f>+Table3[[#This Row],[CHW]]/Table3[[#This Row],[Count of Airbill Number]]</f>
        <v>148.63636299999999</v>
      </c>
    </row>
    <row r="2016" spans="2:13">
      <c r="B2016" t="s">
        <v>20</v>
      </c>
      <c r="C2016" t="s">
        <v>21</v>
      </c>
      <c r="D2016" t="s">
        <v>22</v>
      </c>
      <c r="E2016" t="s">
        <v>776</v>
      </c>
      <c r="F2016" t="s">
        <v>776</v>
      </c>
      <c r="G2016" t="s">
        <v>67</v>
      </c>
      <c r="H2016" t="s">
        <v>43</v>
      </c>
      <c r="I2016" s="1">
        <v>148.63634300000001</v>
      </c>
      <c r="J2016" s="1">
        <v>44</v>
      </c>
      <c r="K2016">
        <v>2013</v>
      </c>
      <c r="L2016" t="s">
        <v>25</v>
      </c>
      <c r="M2016" s="2">
        <f>+Table3[[#This Row],[CHW]]/Table3[[#This Row],[Count of Airbill Number]]</f>
        <v>3.3780987045454549</v>
      </c>
    </row>
    <row r="2017" spans="2:13">
      <c r="B2017" t="s">
        <v>35</v>
      </c>
      <c r="C2017" t="s">
        <v>21</v>
      </c>
      <c r="D2017" t="s">
        <v>22</v>
      </c>
      <c r="E2017" t="s">
        <v>778</v>
      </c>
      <c r="F2017" t="s">
        <v>776</v>
      </c>
      <c r="G2017" t="s">
        <v>113</v>
      </c>
      <c r="H2017" t="s">
        <v>31</v>
      </c>
      <c r="I2017" s="1">
        <v>148.18181799999999</v>
      </c>
      <c r="J2017" s="1">
        <v>1</v>
      </c>
      <c r="K2017">
        <v>2014</v>
      </c>
      <c r="L2017" t="s">
        <v>25</v>
      </c>
      <c r="M2017" s="2">
        <f>+Table3[[#This Row],[CHW]]/Table3[[#This Row],[Count of Airbill Number]]</f>
        <v>148.18181799999999</v>
      </c>
    </row>
    <row r="2018" spans="2:13">
      <c r="B2018" t="s">
        <v>20</v>
      </c>
      <c r="C2018" t="s">
        <v>21</v>
      </c>
      <c r="D2018" t="s">
        <v>22</v>
      </c>
      <c r="E2018" t="s">
        <v>776</v>
      </c>
      <c r="F2018" t="s">
        <v>776</v>
      </c>
      <c r="G2018" t="s">
        <v>61</v>
      </c>
      <c r="H2018" t="s">
        <v>117</v>
      </c>
      <c r="I2018" s="1">
        <v>148.181816</v>
      </c>
      <c r="J2018" s="1">
        <v>8</v>
      </c>
      <c r="K2018">
        <v>2015</v>
      </c>
      <c r="L2018" t="s">
        <v>25</v>
      </c>
      <c r="M2018" s="2">
        <f>+Table3[[#This Row],[CHW]]/Table3[[#This Row],[Count of Airbill Number]]</f>
        <v>18.522727</v>
      </c>
    </row>
    <row r="2019" spans="2:13">
      <c r="B2019" t="s">
        <v>35</v>
      </c>
      <c r="C2019" t="s">
        <v>21</v>
      </c>
      <c r="D2019" t="s">
        <v>36</v>
      </c>
      <c r="E2019" t="s">
        <v>776</v>
      </c>
      <c r="F2019" t="s">
        <v>778</v>
      </c>
      <c r="G2019" t="s">
        <v>45</v>
      </c>
      <c r="H2019" t="s">
        <v>81</v>
      </c>
      <c r="I2019" s="1">
        <v>148.18181299999998</v>
      </c>
      <c r="J2019" s="1">
        <v>14</v>
      </c>
      <c r="K2019">
        <v>2016</v>
      </c>
      <c r="L2019" t="s">
        <v>25</v>
      </c>
      <c r="M2019" s="2">
        <f>+Table3[[#This Row],[CHW]]/Table3[[#This Row],[Count of Airbill Number]]</f>
        <v>10.584415214285713</v>
      </c>
    </row>
    <row r="2020" spans="2:13">
      <c r="B2020" t="s">
        <v>20</v>
      </c>
      <c r="C2020" t="s">
        <v>21</v>
      </c>
      <c r="D2020" t="s">
        <v>22</v>
      </c>
      <c r="E2020" t="s">
        <v>776</v>
      </c>
      <c r="F2020" t="s">
        <v>776</v>
      </c>
      <c r="G2020" t="s">
        <v>87</v>
      </c>
      <c r="H2020" t="s">
        <v>133</v>
      </c>
      <c r="I2020" s="1">
        <v>148.18181200000001</v>
      </c>
      <c r="J2020" s="1">
        <v>13</v>
      </c>
      <c r="K2020">
        <v>2017</v>
      </c>
      <c r="L2020" t="s">
        <v>25</v>
      </c>
      <c r="M2020" s="2">
        <f>+Table3[[#This Row],[CHW]]/Table3[[#This Row],[Count of Airbill Number]]</f>
        <v>11.398600923076923</v>
      </c>
    </row>
    <row r="2021" spans="2:13">
      <c r="B2021" t="s">
        <v>20</v>
      </c>
      <c r="C2021" t="s">
        <v>21</v>
      </c>
      <c r="D2021" t="s">
        <v>22</v>
      </c>
      <c r="E2021" t="s">
        <v>776</v>
      </c>
      <c r="F2021" t="s">
        <v>776</v>
      </c>
      <c r="G2021" t="s">
        <v>45</v>
      </c>
      <c r="H2021" t="s">
        <v>169</v>
      </c>
      <c r="I2021" s="1">
        <v>148.18180700000002</v>
      </c>
      <c r="J2021" s="1">
        <v>23</v>
      </c>
      <c r="K2021">
        <v>2018</v>
      </c>
      <c r="L2021" t="s">
        <v>25</v>
      </c>
      <c r="M2021" s="2">
        <f>+Table3[[#This Row],[CHW]]/Table3[[#This Row],[Count of Airbill Number]]</f>
        <v>6.4426872608695662</v>
      </c>
    </row>
    <row r="2022" spans="2:13">
      <c r="B2022" t="s">
        <v>20</v>
      </c>
      <c r="C2022" t="s">
        <v>21</v>
      </c>
      <c r="D2022" t="s">
        <v>22</v>
      </c>
      <c r="E2022" t="s">
        <v>776</v>
      </c>
      <c r="F2022" t="s">
        <v>776</v>
      </c>
      <c r="G2022" t="s">
        <v>98</v>
      </c>
      <c r="H2022" t="s">
        <v>123</v>
      </c>
      <c r="I2022" s="1">
        <v>148.18180700000002</v>
      </c>
      <c r="J2022" s="1">
        <v>23</v>
      </c>
      <c r="K2022">
        <v>2019</v>
      </c>
      <c r="L2022" t="s">
        <v>25</v>
      </c>
      <c r="M2022" s="2">
        <f>+Table3[[#This Row],[CHW]]/Table3[[#This Row],[Count of Airbill Number]]</f>
        <v>6.4426872608695662</v>
      </c>
    </row>
    <row r="2023" spans="2:13">
      <c r="B2023" t="s">
        <v>243</v>
      </c>
      <c r="C2023" t="s">
        <v>21</v>
      </c>
      <c r="D2023" t="s">
        <v>22</v>
      </c>
      <c r="E2023" t="s">
        <v>776</v>
      </c>
      <c r="F2023" t="s">
        <v>776</v>
      </c>
      <c r="G2023" t="s">
        <v>37</v>
      </c>
      <c r="H2023" t="s">
        <v>130</v>
      </c>
      <c r="I2023" s="1">
        <v>148.177268</v>
      </c>
      <c r="J2023" s="1">
        <v>11</v>
      </c>
      <c r="K2023">
        <v>2020</v>
      </c>
      <c r="L2023" t="s">
        <v>25</v>
      </c>
      <c r="M2023" s="2">
        <f>+Table3[[#This Row],[CHW]]/Table3[[#This Row],[Count of Airbill Number]]</f>
        <v>13.470660727272728</v>
      </c>
    </row>
    <row r="2024" spans="2:13">
      <c r="B2024" t="s">
        <v>35</v>
      </c>
      <c r="C2024" t="s">
        <v>21</v>
      </c>
      <c r="D2024" t="s">
        <v>36</v>
      </c>
      <c r="E2024" t="s">
        <v>778</v>
      </c>
      <c r="F2024" t="s">
        <v>776</v>
      </c>
      <c r="G2024" t="s">
        <v>113</v>
      </c>
      <c r="H2024" t="s">
        <v>39</v>
      </c>
      <c r="I2024" s="1">
        <v>148</v>
      </c>
      <c r="J2024" s="1">
        <v>1</v>
      </c>
      <c r="K2024">
        <v>2021</v>
      </c>
      <c r="L2024" t="s">
        <v>25</v>
      </c>
      <c r="M2024" s="2">
        <f>+Table3[[#This Row],[CHW]]/Table3[[#This Row],[Count of Airbill Number]]</f>
        <v>148</v>
      </c>
    </row>
    <row r="2025" spans="2:13">
      <c r="B2025" t="s">
        <v>28</v>
      </c>
      <c r="C2025" t="s">
        <v>21</v>
      </c>
      <c r="D2025" t="s">
        <v>22</v>
      </c>
      <c r="E2025" t="s">
        <v>776</v>
      </c>
      <c r="F2025" t="s">
        <v>778</v>
      </c>
      <c r="G2025" t="s">
        <v>50</v>
      </c>
      <c r="H2025" t="s">
        <v>86</v>
      </c>
      <c r="I2025" s="1">
        <v>147.9</v>
      </c>
      <c r="J2025" s="1">
        <v>1</v>
      </c>
      <c r="K2025">
        <v>2022</v>
      </c>
      <c r="L2025" t="s">
        <v>25</v>
      </c>
      <c r="M2025" s="2">
        <f>+Table3[[#This Row],[CHW]]/Table3[[#This Row],[Count of Airbill Number]]</f>
        <v>147.9</v>
      </c>
    </row>
    <row r="2026" spans="2:13">
      <c r="B2026" t="s">
        <v>35</v>
      </c>
      <c r="C2026" t="s">
        <v>21</v>
      </c>
      <c r="D2026" t="s">
        <v>22</v>
      </c>
      <c r="E2026" t="s">
        <v>778</v>
      </c>
      <c r="F2026" t="s">
        <v>776</v>
      </c>
      <c r="G2026" t="s">
        <v>113</v>
      </c>
      <c r="H2026" t="s">
        <v>216</v>
      </c>
      <c r="I2026" s="1">
        <v>147.80000000000001</v>
      </c>
      <c r="J2026" s="1">
        <v>1</v>
      </c>
      <c r="K2026">
        <v>2023</v>
      </c>
      <c r="L2026" t="s">
        <v>25</v>
      </c>
      <c r="M2026" s="2">
        <f>+Table3[[#This Row],[CHW]]/Table3[[#This Row],[Count of Airbill Number]]</f>
        <v>147.80000000000001</v>
      </c>
    </row>
    <row r="2027" spans="2:13">
      <c r="B2027" t="s">
        <v>28</v>
      </c>
      <c r="C2027" t="s">
        <v>21</v>
      </c>
      <c r="D2027" t="s">
        <v>22</v>
      </c>
      <c r="E2027" t="s">
        <v>776</v>
      </c>
      <c r="F2027" t="s">
        <v>776</v>
      </c>
      <c r="G2027" t="s">
        <v>45</v>
      </c>
      <c r="H2027" t="s">
        <v>72</v>
      </c>
      <c r="I2027" s="1">
        <v>147.72727</v>
      </c>
      <c r="J2027" s="1">
        <v>6</v>
      </c>
      <c r="K2027">
        <v>2024</v>
      </c>
      <c r="L2027" t="s">
        <v>25</v>
      </c>
      <c r="M2027" s="2">
        <f>+Table3[[#This Row],[CHW]]/Table3[[#This Row],[Count of Airbill Number]]</f>
        <v>24.621211666666667</v>
      </c>
    </row>
    <row r="2028" spans="2:13">
      <c r="B2028" t="s">
        <v>20</v>
      </c>
      <c r="C2028" t="s">
        <v>21</v>
      </c>
      <c r="D2028" t="s">
        <v>22</v>
      </c>
      <c r="E2028" t="s">
        <v>776</v>
      </c>
      <c r="F2028" t="s">
        <v>776</v>
      </c>
      <c r="G2028" t="s">
        <v>40</v>
      </c>
      <c r="H2028" t="s">
        <v>45</v>
      </c>
      <c r="I2028" s="1">
        <v>147.72725800000001</v>
      </c>
      <c r="J2028" s="1">
        <v>23</v>
      </c>
      <c r="K2028">
        <v>2025</v>
      </c>
      <c r="L2028" t="s">
        <v>25</v>
      </c>
      <c r="M2028" s="2">
        <f>+Table3[[#This Row],[CHW]]/Table3[[#This Row],[Count of Airbill Number]]</f>
        <v>6.4229242608695651</v>
      </c>
    </row>
    <row r="2029" spans="2:13">
      <c r="B2029" t="s">
        <v>35</v>
      </c>
      <c r="C2029" t="s">
        <v>21</v>
      </c>
      <c r="D2029" t="s">
        <v>22</v>
      </c>
      <c r="E2029" t="s">
        <v>776</v>
      </c>
      <c r="F2029" t="s">
        <v>778</v>
      </c>
      <c r="G2029" t="s">
        <v>37</v>
      </c>
      <c r="H2029" t="s">
        <v>51</v>
      </c>
      <c r="I2029" s="1">
        <v>147.69999999999999</v>
      </c>
      <c r="J2029" s="1">
        <v>2</v>
      </c>
      <c r="K2029">
        <v>2026</v>
      </c>
      <c r="L2029" t="s">
        <v>25</v>
      </c>
      <c r="M2029" s="2">
        <f>+Table3[[#This Row],[CHW]]/Table3[[#This Row],[Count of Airbill Number]]</f>
        <v>73.849999999999994</v>
      </c>
    </row>
    <row r="2030" spans="2:13">
      <c r="B2030" t="s">
        <v>28</v>
      </c>
      <c r="C2030" t="s">
        <v>21</v>
      </c>
      <c r="D2030" t="s">
        <v>22</v>
      </c>
      <c r="E2030" t="s">
        <v>776</v>
      </c>
      <c r="F2030" t="s">
        <v>777</v>
      </c>
      <c r="G2030" t="s">
        <v>37</v>
      </c>
      <c r="H2030" t="s">
        <v>114</v>
      </c>
      <c r="I2030" s="1">
        <v>147.663634</v>
      </c>
      <c r="J2030" s="1">
        <v>9</v>
      </c>
      <c r="K2030">
        <v>2027</v>
      </c>
      <c r="L2030" t="s">
        <v>25</v>
      </c>
      <c r="M2030" s="2">
        <f>+Table3[[#This Row],[CHW]]/Table3[[#This Row],[Count of Airbill Number]]</f>
        <v>16.407070444444443</v>
      </c>
    </row>
    <row r="2031" spans="2:13">
      <c r="B2031" t="s">
        <v>35</v>
      </c>
      <c r="C2031" t="s">
        <v>21</v>
      </c>
      <c r="D2031" t="s">
        <v>36</v>
      </c>
      <c r="E2031" t="s">
        <v>778</v>
      </c>
      <c r="F2031" t="s">
        <v>776</v>
      </c>
      <c r="G2031" t="s">
        <v>113</v>
      </c>
      <c r="H2031" t="s">
        <v>63</v>
      </c>
      <c r="I2031" s="1">
        <v>147.5</v>
      </c>
      <c r="J2031" s="1">
        <v>1</v>
      </c>
      <c r="K2031">
        <v>2028</v>
      </c>
      <c r="L2031" t="s">
        <v>25</v>
      </c>
      <c r="M2031" s="2">
        <f>+Table3[[#This Row],[CHW]]/Table3[[#This Row],[Count of Airbill Number]]</f>
        <v>147.5</v>
      </c>
    </row>
    <row r="2032" spans="2:13">
      <c r="B2032" t="s">
        <v>20</v>
      </c>
      <c r="C2032" t="s">
        <v>21</v>
      </c>
      <c r="D2032" t="s">
        <v>22</v>
      </c>
      <c r="E2032" t="s">
        <v>776</v>
      </c>
      <c r="F2032" t="s">
        <v>776</v>
      </c>
      <c r="G2032" t="s">
        <v>144</v>
      </c>
      <c r="H2032" t="s">
        <v>33</v>
      </c>
      <c r="I2032" s="1">
        <v>147.272727</v>
      </c>
      <c r="J2032" s="1">
        <v>1</v>
      </c>
      <c r="K2032">
        <v>2029</v>
      </c>
      <c r="L2032" t="s">
        <v>25</v>
      </c>
      <c r="M2032" s="2">
        <f>+Table3[[#This Row],[CHW]]/Table3[[#This Row],[Count of Airbill Number]]</f>
        <v>147.272727</v>
      </c>
    </row>
    <row r="2033" spans="2:13">
      <c r="B2033" t="s">
        <v>20</v>
      </c>
      <c r="C2033" t="s">
        <v>21</v>
      </c>
      <c r="D2033" t="s">
        <v>22</v>
      </c>
      <c r="E2033" t="s">
        <v>776</v>
      </c>
      <c r="F2033" t="s">
        <v>776</v>
      </c>
      <c r="G2033" t="s">
        <v>144</v>
      </c>
      <c r="H2033" t="s">
        <v>32</v>
      </c>
      <c r="I2033" s="1">
        <v>147.272727</v>
      </c>
      <c r="J2033" s="1">
        <v>1</v>
      </c>
      <c r="K2033">
        <v>2030</v>
      </c>
      <c r="L2033" t="s">
        <v>25</v>
      </c>
      <c r="M2033" s="2">
        <f>+Table3[[#This Row],[CHW]]/Table3[[#This Row],[Count of Airbill Number]]</f>
        <v>147.272727</v>
      </c>
    </row>
    <row r="2034" spans="2:13">
      <c r="B2034" t="s">
        <v>28</v>
      </c>
      <c r="C2034" t="s">
        <v>21</v>
      </c>
      <c r="D2034" t="s">
        <v>22</v>
      </c>
      <c r="E2034" t="s">
        <v>776</v>
      </c>
      <c r="F2034" t="s">
        <v>776</v>
      </c>
      <c r="G2034" t="s">
        <v>23</v>
      </c>
      <c r="H2034" t="s">
        <v>192</v>
      </c>
      <c r="I2034" s="1">
        <v>147.15453600000001</v>
      </c>
      <c r="J2034" s="1">
        <v>19</v>
      </c>
      <c r="K2034">
        <v>2031</v>
      </c>
      <c r="L2034" t="s">
        <v>25</v>
      </c>
      <c r="M2034" s="2">
        <f>+Table3[[#This Row],[CHW]]/Table3[[#This Row],[Count of Airbill Number]]</f>
        <v>7.7449755789473684</v>
      </c>
    </row>
    <row r="2035" spans="2:13">
      <c r="B2035" t="s">
        <v>28</v>
      </c>
      <c r="C2035" t="s">
        <v>21</v>
      </c>
      <c r="D2035" t="s">
        <v>22</v>
      </c>
      <c r="E2035" t="s">
        <v>776</v>
      </c>
      <c r="F2035" t="s">
        <v>776</v>
      </c>
      <c r="G2035" t="s">
        <v>71</v>
      </c>
      <c r="H2035" t="s">
        <v>37</v>
      </c>
      <c r="I2035" s="1">
        <v>147.06363200000001</v>
      </c>
      <c r="J2035" s="1">
        <v>15</v>
      </c>
      <c r="K2035">
        <v>2032</v>
      </c>
      <c r="L2035" t="s">
        <v>25</v>
      </c>
      <c r="M2035" s="2">
        <f>+Table3[[#This Row],[CHW]]/Table3[[#This Row],[Count of Airbill Number]]</f>
        <v>9.8042421333333341</v>
      </c>
    </row>
    <row r="2036" spans="2:13">
      <c r="B2036" t="s">
        <v>20</v>
      </c>
      <c r="C2036" t="s">
        <v>21</v>
      </c>
      <c r="D2036" t="s">
        <v>22</v>
      </c>
      <c r="E2036" t="s">
        <v>778</v>
      </c>
      <c r="F2036" t="s">
        <v>777</v>
      </c>
      <c r="G2036" t="s">
        <v>150</v>
      </c>
      <c r="H2036" t="s">
        <v>26</v>
      </c>
      <c r="I2036" s="1">
        <v>147</v>
      </c>
      <c r="J2036" s="1">
        <v>1</v>
      </c>
      <c r="K2036">
        <v>2033</v>
      </c>
      <c r="L2036" t="s">
        <v>25</v>
      </c>
      <c r="M2036" s="2">
        <f>+Table3[[#This Row],[CHW]]/Table3[[#This Row],[Count of Airbill Number]]</f>
        <v>147</v>
      </c>
    </row>
    <row r="2037" spans="2:13">
      <c r="B2037" t="s">
        <v>20</v>
      </c>
      <c r="C2037" t="s">
        <v>21</v>
      </c>
      <c r="D2037" t="s">
        <v>22</v>
      </c>
      <c r="E2037" t="s">
        <v>776</v>
      </c>
      <c r="F2037" t="s">
        <v>776</v>
      </c>
      <c r="G2037" t="s">
        <v>23</v>
      </c>
      <c r="H2037" t="s">
        <v>270</v>
      </c>
      <c r="I2037" s="1">
        <v>146.81817800000002</v>
      </c>
      <c r="J2037" s="1">
        <v>8</v>
      </c>
      <c r="K2037">
        <v>2034</v>
      </c>
      <c r="L2037" t="s">
        <v>25</v>
      </c>
      <c r="M2037" s="2">
        <f>+Table3[[#This Row],[CHW]]/Table3[[#This Row],[Count of Airbill Number]]</f>
        <v>18.352272250000002</v>
      </c>
    </row>
    <row r="2038" spans="2:13">
      <c r="B2038" t="s">
        <v>28</v>
      </c>
      <c r="C2038" t="s">
        <v>21</v>
      </c>
      <c r="D2038" t="s">
        <v>22</v>
      </c>
      <c r="E2038" t="s">
        <v>778</v>
      </c>
      <c r="F2038" t="s">
        <v>778</v>
      </c>
      <c r="G2038" t="s">
        <v>327</v>
      </c>
      <c r="H2038" t="s">
        <v>124</v>
      </c>
      <c r="I2038" s="1">
        <v>146.80000000000001</v>
      </c>
      <c r="J2038" s="1">
        <v>1</v>
      </c>
      <c r="K2038">
        <v>2035</v>
      </c>
      <c r="L2038" t="s">
        <v>25</v>
      </c>
      <c r="M2038" s="2">
        <f>+Table3[[#This Row],[CHW]]/Table3[[#This Row],[Count of Airbill Number]]</f>
        <v>146.80000000000001</v>
      </c>
    </row>
    <row r="2039" spans="2:13">
      <c r="B2039" t="s">
        <v>20</v>
      </c>
      <c r="C2039" t="s">
        <v>21</v>
      </c>
      <c r="D2039" t="s">
        <v>22</v>
      </c>
      <c r="E2039" t="s">
        <v>777</v>
      </c>
      <c r="F2039" t="s">
        <v>777</v>
      </c>
      <c r="G2039" t="s">
        <v>55</v>
      </c>
      <c r="H2039" t="s">
        <v>114</v>
      </c>
      <c r="I2039" s="1">
        <v>146.4</v>
      </c>
      <c r="J2039" s="1">
        <v>6</v>
      </c>
      <c r="K2039">
        <v>2036</v>
      </c>
      <c r="L2039" t="s">
        <v>25</v>
      </c>
      <c r="M2039" s="2">
        <f>+Table3[[#This Row],[CHW]]/Table3[[#This Row],[Count of Airbill Number]]</f>
        <v>24.400000000000002</v>
      </c>
    </row>
    <row r="2040" spans="2:13">
      <c r="B2040" t="s">
        <v>20</v>
      </c>
      <c r="C2040" t="s">
        <v>21</v>
      </c>
      <c r="D2040" t="s">
        <v>22</v>
      </c>
      <c r="E2040" t="s">
        <v>776</v>
      </c>
      <c r="F2040" t="s">
        <v>776</v>
      </c>
      <c r="G2040" t="s">
        <v>72</v>
      </c>
      <c r="H2040" t="s">
        <v>136</v>
      </c>
      <c r="I2040" s="1">
        <v>146.36363500000002</v>
      </c>
      <c r="J2040" s="1">
        <v>2</v>
      </c>
      <c r="K2040">
        <v>2037</v>
      </c>
      <c r="L2040" t="s">
        <v>25</v>
      </c>
      <c r="M2040" s="2">
        <f>+Table3[[#This Row],[CHW]]/Table3[[#This Row],[Count of Airbill Number]]</f>
        <v>73.181817500000008</v>
      </c>
    </row>
    <row r="2041" spans="2:13">
      <c r="B2041" t="s">
        <v>30</v>
      </c>
      <c r="C2041" t="s">
        <v>21</v>
      </c>
      <c r="D2041" t="s">
        <v>22</v>
      </c>
      <c r="E2041" t="s">
        <v>776</v>
      </c>
      <c r="F2041" t="s">
        <v>776</v>
      </c>
      <c r="G2041" t="s">
        <v>23</v>
      </c>
      <c r="H2041" t="s">
        <v>37</v>
      </c>
      <c r="I2041" s="1">
        <v>146.36362799999995</v>
      </c>
      <c r="J2041" s="1">
        <v>23</v>
      </c>
      <c r="K2041">
        <v>2038</v>
      </c>
      <c r="L2041" t="s">
        <v>25</v>
      </c>
      <c r="M2041" s="2">
        <f>+Table3[[#This Row],[CHW]]/Table3[[#This Row],[Count of Airbill Number]]</f>
        <v>6.3636359999999978</v>
      </c>
    </row>
    <row r="2042" spans="2:13">
      <c r="B2042" t="s">
        <v>28</v>
      </c>
      <c r="C2042" t="s">
        <v>21</v>
      </c>
      <c r="D2042" t="s">
        <v>22</v>
      </c>
      <c r="E2042" t="s">
        <v>777</v>
      </c>
      <c r="F2042" t="s">
        <v>777</v>
      </c>
      <c r="G2042" t="s">
        <v>324</v>
      </c>
      <c r="H2042" t="s">
        <v>110</v>
      </c>
      <c r="I2042" s="1">
        <v>146</v>
      </c>
      <c r="J2042" s="1">
        <v>1</v>
      </c>
      <c r="K2042">
        <v>2039</v>
      </c>
      <c r="L2042" t="s">
        <v>25</v>
      </c>
      <c r="M2042" s="2">
        <f>+Table3[[#This Row],[CHW]]/Table3[[#This Row],[Count of Airbill Number]]</f>
        <v>146</v>
      </c>
    </row>
    <row r="2043" spans="2:13">
      <c r="B2043" t="s">
        <v>28</v>
      </c>
      <c r="C2043" t="s">
        <v>21</v>
      </c>
      <c r="D2043" t="s">
        <v>22</v>
      </c>
      <c r="E2043" t="s">
        <v>777</v>
      </c>
      <c r="F2043" t="s">
        <v>776</v>
      </c>
      <c r="G2043" t="s">
        <v>110</v>
      </c>
      <c r="H2043" t="s">
        <v>32</v>
      </c>
      <c r="I2043" s="1">
        <v>146</v>
      </c>
      <c r="J2043" s="1">
        <v>1</v>
      </c>
      <c r="K2043">
        <v>2040</v>
      </c>
      <c r="L2043" t="s">
        <v>25</v>
      </c>
      <c r="M2043" s="2">
        <f>+Table3[[#This Row],[CHW]]/Table3[[#This Row],[Count of Airbill Number]]</f>
        <v>146</v>
      </c>
    </row>
    <row r="2044" spans="2:13">
      <c r="B2044" t="s">
        <v>28</v>
      </c>
      <c r="C2044" t="s">
        <v>21</v>
      </c>
      <c r="D2044" t="s">
        <v>22</v>
      </c>
      <c r="E2044" t="s">
        <v>776</v>
      </c>
      <c r="F2044" t="s">
        <v>776</v>
      </c>
      <c r="G2044" t="s">
        <v>45</v>
      </c>
      <c r="H2044" t="s">
        <v>42</v>
      </c>
      <c r="I2044" s="1">
        <v>145.77272399999998</v>
      </c>
      <c r="J2044" s="1">
        <v>5</v>
      </c>
      <c r="K2044">
        <v>2041</v>
      </c>
      <c r="L2044" t="s">
        <v>25</v>
      </c>
      <c r="M2044" s="2">
        <f>+Table3[[#This Row],[CHW]]/Table3[[#This Row],[Count of Airbill Number]]</f>
        <v>29.154544799999996</v>
      </c>
    </row>
    <row r="2045" spans="2:13">
      <c r="B2045" t="s">
        <v>35</v>
      </c>
      <c r="C2045" t="s">
        <v>21</v>
      </c>
      <c r="D2045" t="s">
        <v>22</v>
      </c>
      <c r="E2045" t="s">
        <v>776</v>
      </c>
      <c r="F2045" t="s">
        <v>776</v>
      </c>
      <c r="G2045" t="s">
        <v>72</v>
      </c>
      <c r="H2045" t="s">
        <v>45</v>
      </c>
      <c r="I2045" s="1">
        <v>145.454543</v>
      </c>
      <c r="J2045" s="1">
        <v>7</v>
      </c>
      <c r="K2045">
        <v>2042</v>
      </c>
      <c r="L2045" t="s">
        <v>25</v>
      </c>
      <c r="M2045" s="2">
        <f>+Table3[[#This Row],[CHW]]/Table3[[#This Row],[Count of Airbill Number]]</f>
        <v>20.779220428571428</v>
      </c>
    </row>
    <row r="2046" spans="2:13">
      <c r="B2046" t="s">
        <v>28</v>
      </c>
      <c r="C2046" t="s">
        <v>21</v>
      </c>
      <c r="D2046" t="s">
        <v>22</v>
      </c>
      <c r="E2046" t="s">
        <v>776</v>
      </c>
      <c r="F2046" t="s">
        <v>776</v>
      </c>
      <c r="G2046" t="s">
        <v>72</v>
      </c>
      <c r="H2046" t="s">
        <v>32</v>
      </c>
      <c r="I2046" s="1">
        <v>145</v>
      </c>
      <c r="J2046" s="1">
        <v>1</v>
      </c>
      <c r="K2046">
        <v>2043</v>
      </c>
      <c r="L2046" t="s">
        <v>25</v>
      </c>
      <c r="M2046" s="2">
        <f>+Table3[[#This Row],[CHW]]/Table3[[#This Row],[Count of Airbill Number]]</f>
        <v>145</v>
      </c>
    </row>
    <row r="2047" spans="2:13">
      <c r="B2047" t="s">
        <v>35</v>
      </c>
      <c r="C2047" t="s">
        <v>21</v>
      </c>
      <c r="D2047" t="s">
        <v>22</v>
      </c>
      <c r="E2047" t="s">
        <v>776</v>
      </c>
      <c r="F2047" t="s">
        <v>776</v>
      </c>
      <c r="G2047" t="s">
        <v>58</v>
      </c>
      <c r="H2047" t="s">
        <v>317</v>
      </c>
      <c r="I2047" s="1">
        <v>144.99999800000001</v>
      </c>
      <c r="J2047" s="1">
        <v>4</v>
      </c>
      <c r="K2047">
        <v>2044</v>
      </c>
      <c r="L2047" t="s">
        <v>25</v>
      </c>
      <c r="M2047" s="2">
        <f>+Table3[[#This Row],[CHW]]/Table3[[#This Row],[Count of Airbill Number]]</f>
        <v>36.249999500000001</v>
      </c>
    </row>
    <row r="2048" spans="2:13">
      <c r="B2048" t="s">
        <v>35</v>
      </c>
      <c r="C2048" t="s">
        <v>21</v>
      </c>
      <c r="D2048" t="s">
        <v>36</v>
      </c>
      <c r="E2048" t="s">
        <v>778</v>
      </c>
      <c r="F2048" t="s">
        <v>778</v>
      </c>
      <c r="G2048" t="s">
        <v>51</v>
      </c>
      <c r="H2048" t="s">
        <v>174</v>
      </c>
      <c r="I2048" s="1">
        <v>144.54545400000001</v>
      </c>
      <c r="J2048" s="1">
        <v>1</v>
      </c>
      <c r="K2048">
        <v>2045</v>
      </c>
      <c r="L2048" t="s">
        <v>25</v>
      </c>
      <c r="M2048" s="2">
        <f>+Table3[[#This Row],[CHW]]/Table3[[#This Row],[Count of Airbill Number]]</f>
        <v>144.54545400000001</v>
      </c>
    </row>
    <row r="2049" spans="2:13">
      <c r="B2049" t="s">
        <v>35</v>
      </c>
      <c r="C2049" t="s">
        <v>21</v>
      </c>
      <c r="D2049" t="s">
        <v>22</v>
      </c>
      <c r="E2049" t="s">
        <v>776</v>
      </c>
      <c r="F2049" t="s">
        <v>776</v>
      </c>
      <c r="G2049" t="s">
        <v>72</v>
      </c>
      <c r="H2049" t="s">
        <v>85</v>
      </c>
      <c r="I2049" s="1">
        <v>144.54545200000001</v>
      </c>
      <c r="J2049" s="1">
        <v>4</v>
      </c>
      <c r="K2049">
        <v>2046</v>
      </c>
      <c r="L2049" t="s">
        <v>25</v>
      </c>
      <c r="M2049" s="2">
        <f>+Table3[[#This Row],[CHW]]/Table3[[#This Row],[Count of Airbill Number]]</f>
        <v>36.136363000000003</v>
      </c>
    </row>
    <row r="2050" spans="2:13">
      <c r="B2050" t="s">
        <v>20</v>
      </c>
      <c r="C2050" t="s">
        <v>21</v>
      </c>
      <c r="D2050" t="s">
        <v>22</v>
      </c>
      <c r="E2050" t="s">
        <v>776</v>
      </c>
      <c r="F2050" t="s">
        <v>776</v>
      </c>
      <c r="G2050" t="s">
        <v>71</v>
      </c>
      <c r="H2050" t="s">
        <v>61</v>
      </c>
      <c r="I2050" s="1">
        <v>144.09090700000002</v>
      </c>
      <c r="J2050" s="1">
        <v>7</v>
      </c>
      <c r="K2050">
        <v>2047</v>
      </c>
      <c r="L2050" t="s">
        <v>25</v>
      </c>
      <c r="M2050" s="2">
        <f>+Table3[[#This Row],[CHW]]/Table3[[#This Row],[Count of Airbill Number]]</f>
        <v>20.584415285714289</v>
      </c>
    </row>
    <row r="2051" spans="2:13">
      <c r="B2051" t="s">
        <v>20</v>
      </c>
      <c r="C2051" t="s">
        <v>21</v>
      </c>
      <c r="D2051" t="s">
        <v>36</v>
      </c>
      <c r="E2051" t="s">
        <v>776</v>
      </c>
      <c r="F2051" t="s">
        <v>776</v>
      </c>
      <c r="G2051" t="s">
        <v>46</v>
      </c>
      <c r="H2051" t="s">
        <v>23</v>
      </c>
      <c r="I2051" s="1">
        <v>144.09090599999999</v>
      </c>
      <c r="J2051" s="1">
        <v>7</v>
      </c>
      <c r="K2051">
        <v>2048</v>
      </c>
      <c r="L2051" t="s">
        <v>25</v>
      </c>
      <c r="M2051" s="2">
        <f>+Table3[[#This Row],[CHW]]/Table3[[#This Row],[Count of Airbill Number]]</f>
        <v>20.584415142857143</v>
      </c>
    </row>
    <row r="2052" spans="2:13">
      <c r="B2052" t="s">
        <v>28</v>
      </c>
      <c r="C2052" t="s">
        <v>21</v>
      </c>
      <c r="D2052" t="s">
        <v>36</v>
      </c>
      <c r="E2052" t="s">
        <v>778</v>
      </c>
      <c r="F2052" t="s">
        <v>778</v>
      </c>
      <c r="G2052" t="s">
        <v>113</v>
      </c>
      <c r="H2052" t="s">
        <v>112</v>
      </c>
      <c r="I2052" s="1">
        <v>144</v>
      </c>
      <c r="J2052" s="1">
        <v>1</v>
      </c>
      <c r="K2052">
        <v>2049</v>
      </c>
      <c r="L2052" t="s">
        <v>25</v>
      </c>
      <c r="M2052" s="2">
        <f>+Table3[[#This Row],[CHW]]/Table3[[#This Row],[Count of Airbill Number]]</f>
        <v>144</v>
      </c>
    </row>
    <row r="2053" spans="2:13">
      <c r="B2053" t="s">
        <v>28</v>
      </c>
      <c r="C2053" t="s">
        <v>21</v>
      </c>
      <c r="D2053" t="s">
        <v>36</v>
      </c>
      <c r="E2053" t="s">
        <v>778</v>
      </c>
      <c r="F2053" t="s">
        <v>778</v>
      </c>
      <c r="G2053" t="s">
        <v>112</v>
      </c>
      <c r="H2053" t="s">
        <v>73</v>
      </c>
      <c r="I2053" s="1">
        <v>144</v>
      </c>
      <c r="J2053" s="1">
        <v>1</v>
      </c>
      <c r="K2053">
        <v>2050</v>
      </c>
      <c r="L2053" t="s">
        <v>25</v>
      </c>
      <c r="M2053" s="2">
        <f>+Table3[[#This Row],[CHW]]/Table3[[#This Row],[Count of Airbill Number]]</f>
        <v>144</v>
      </c>
    </row>
    <row r="2054" spans="2:13">
      <c r="B2054" t="s">
        <v>35</v>
      </c>
      <c r="C2054" t="s">
        <v>21</v>
      </c>
      <c r="D2054" t="s">
        <v>22</v>
      </c>
      <c r="E2054" t="s">
        <v>776</v>
      </c>
      <c r="F2054" t="s">
        <v>776</v>
      </c>
      <c r="G2054" t="s">
        <v>66</v>
      </c>
      <c r="H2054" t="s">
        <v>199</v>
      </c>
      <c r="I2054" s="1">
        <v>143.63636299999999</v>
      </c>
      <c r="J2054" s="1">
        <v>1</v>
      </c>
      <c r="K2054">
        <v>2051</v>
      </c>
      <c r="L2054" t="s">
        <v>25</v>
      </c>
      <c r="M2054" s="2">
        <f>+Table3[[#This Row],[CHW]]/Table3[[#This Row],[Count of Airbill Number]]</f>
        <v>143.63636299999999</v>
      </c>
    </row>
    <row r="2055" spans="2:13">
      <c r="B2055" t="s">
        <v>30</v>
      </c>
      <c r="C2055" t="s">
        <v>21</v>
      </c>
      <c r="D2055" t="s">
        <v>22</v>
      </c>
      <c r="E2055" t="s">
        <v>776</v>
      </c>
      <c r="F2055" t="s">
        <v>776</v>
      </c>
      <c r="G2055" t="s">
        <v>31</v>
      </c>
      <c r="H2055" t="s">
        <v>119</v>
      </c>
      <c r="I2055" s="1">
        <v>143.636357</v>
      </c>
      <c r="J2055" s="1">
        <v>11</v>
      </c>
      <c r="K2055">
        <v>2052</v>
      </c>
      <c r="L2055" t="s">
        <v>25</v>
      </c>
      <c r="M2055" s="2">
        <f>+Table3[[#This Row],[CHW]]/Table3[[#This Row],[Count of Airbill Number]]</f>
        <v>13.057850636363638</v>
      </c>
    </row>
    <row r="2056" spans="2:13">
      <c r="B2056" t="s">
        <v>20</v>
      </c>
      <c r="C2056" t="s">
        <v>21</v>
      </c>
      <c r="D2056" t="s">
        <v>22</v>
      </c>
      <c r="E2056" t="s">
        <v>776</v>
      </c>
      <c r="F2056" t="s">
        <v>776</v>
      </c>
      <c r="G2056" t="s">
        <v>74</v>
      </c>
      <c r="H2056" t="s">
        <v>133</v>
      </c>
      <c r="I2056" s="1">
        <v>143.63635199999996</v>
      </c>
      <c r="J2056" s="1">
        <v>25</v>
      </c>
      <c r="K2056">
        <v>2053</v>
      </c>
      <c r="L2056" t="s">
        <v>25</v>
      </c>
      <c r="M2056" s="2">
        <f>+Table3[[#This Row],[CHW]]/Table3[[#This Row],[Count of Airbill Number]]</f>
        <v>5.7454540799999982</v>
      </c>
    </row>
    <row r="2057" spans="2:13">
      <c r="B2057" t="s">
        <v>35</v>
      </c>
      <c r="C2057" t="s">
        <v>21</v>
      </c>
      <c r="D2057" t="s">
        <v>36</v>
      </c>
      <c r="E2057" t="s">
        <v>776</v>
      </c>
      <c r="F2057" t="s">
        <v>778</v>
      </c>
      <c r="G2057" t="s">
        <v>45</v>
      </c>
      <c r="H2057" t="s">
        <v>171</v>
      </c>
      <c r="I2057" s="1">
        <v>143.18181799999999</v>
      </c>
      <c r="J2057" s="1">
        <v>1</v>
      </c>
      <c r="K2057">
        <v>2054</v>
      </c>
      <c r="L2057" t="s">
        <v>25</v>
      </c>
      <c r="M2057" s="2">
        <f>+Table3[[#This Row],[CHW]]/Table3[[#This Row],[Count of Airbill Number]]</f>
        <v>143.18181799999999</v>
      </c>
    </row>
    <row r="2058" spans="2:13">
      <c r="B2058" t="s">
        <v>20</v>
      </c>
      <c r="C2058" t="s">
        <v>21</v>
      </c>
      <c r="D2058" t="s">
        <v>22</v>
      </c>
      <c r="E2058" t="s">
        <v>776</v>
      </c>
      <c r="F2058" t="s">
        <v>776</v>
      </c>
      <c r="G2058" t="s">
        <v>41</v>
      </c>
      <c r="H2058" t="s">
        <v>117</v>
      </c>
      <c r="I2058" s="1">
        <v>143.18181799999999</v>
      </c>
      <c r="J2058" s="1">
        <v>2</v>
      </c>
      <c r="K2058">
        <v>2055</v>
      </c>
      <c r="L2058" t="s">
        <v>25</v>
      </c>
      <c r="M2058" s="2">
        <f>+Table3[[#This Row],[CHW]]/Table3[[#This Row],[Count of Airbill Number]]</f>
        <v>71.590908999999996</v>
      </c>
    </row>
    <row r="2059" spans="2:13">
      <c r="B2059" t="s">
        <v>20</v>
      </c>
      <c r="C2059" t="s">
        <v>21</v>
      </c>
      <c r="D2059" t="s">
        <v>22</v>
      </c>
      <c r="E2059" t="s">
        <v>776</v>
      </c>
      <c r="F2059" t="s">
        <v>776</v>
      </c>
      <c r="G2059" t="s">
        <v>45</v>
      </c>
      <c r="H2059" t="s">
        <v>85</v>
      </c>
      <c r="I2059" s="1">
        <v>143.18181399999997</v>
      </c>
      <c r="J2059" s="1">
        <v>9</v>
      </c>
      <c r="K2059">
        <v>2056</v>
      </c>
      <c r="L2059" t="s">
        <v>25</v>
      </c>
      <c r="M2059" s="2">
        <f>+Table3[[#This Row],[CHW]]/Table3[[#This Row],[Count of Airbill Number]]</f>
        <v>15.909090444444441</v>
      </c>
    </row>
    <row r="2060" spans="2:13">
      <c r="B2060" t="s">
        <v>20</v>
      </c>
      <c r="C2060" t="s">
        <v>21</v>
      </c>
      <c r="D2060" t="s">
        <v>22</v>
      </c>
      <c r="E2060" t="s">
        <v>776</v>
      </c>
      <c r="F2060" t="s">
        <v>776</v>
      </c>
      <c r="G2060" t="s">
        <v>125</v>
      </c>
      <c r="H2060" t="s">
        <v>76</v>
      </c>
      <c r="I2060" s="1">
        <v>143.18181199999998</v>
      </c>
      <c r="J2060" s="1">
        <v>12</v>
      </c>
      <c r="K2060">
        <v>2057</v>
      </c>
      <c r="L2060" t="s">
        <v>25</v>
      </c>
      <c r="M2060" s="2">
        <f>+Table3[[#This Row],[CHW]]/Table3[[#This Row],[Count of Airbill Number]]</f>
        <v>11.931817666666666</v>
      </c>
    </row>
    <row r="2061" spans="2:13">
      <c r="B2061" t="s">
        <v>30</v>
      </c>
      <c r="C2061" t="s">
        <v>21</v>
      </c>
      <c r="D2061" t="s">
        <v>36</v>
      </c>
      <c r="E2061" t="s">
        <v>776</v>
      </c>
      <c r="F2061" t="s">
        <v>776</v>
      </c>
      <c r="G2061" t="s">
        <v>31</v>
      </c>
      <c r="H2061" t="s">
        <v>37</v>
      </c>
      <c r="I2061" s="1">
        <v>143.18181100000001</v>
      </c>
      <c r="J2061" s="1">
        <v>11</v>
      </c>
      <c r="K2061">
        <v>2058</v>
      </c>
      <c r="L2061" t="s">
        <v>25</v>
      </c>
      <c r="M2061" s="2">
        <f>+Table3[[#This Row],[CHW]]/Table3[[#This Row],[Count of Airbill Number]]</f>
        <v>13.016528272727273</v>
      </c>
    </row>
    <row r="2062" spans="2:13">
      <c r="B2062" t="s">
        <v>28</v>
      </c>
      <c r="C2062" t="s">
        <v>21</v>
      </c>
      <c r="D2062" t="s">
        <v>22</v>
      </c>
      <c r="E2062" t="s">
        <v>776</v>
      </c>
      <c r="F2062" t="s">
        <v>776</v>
      </c>
      <c r="G2062" t="s">
        <v>23</v>
      </c>
      <c r="H2062" t="s">
        <v>80</v>
      </c>
      <c r="I2062" s="1">
        <v>142.727271</v>
      </c>
      <c r="J2062" s="1">
        <v>3</v>
      </c>
      <c r="K2062">
        <v>2059</v>
      </c>
      <c r="L2062" t="s">
        <v>25</v>
      </c>
      <c r="M2062" s="2">
        <f>+Table3[[#This Row],[CHW]]/Table3[[#This Row],[Count of Airbill Number]]</f>
        <v>47.575757000000003</v>
      </c>
    </row>
    <row r="2063" spans="2:13">
      <c r="B2063" t="s">
        <v>20</v>
      </c>
      <c r="C2063" t="s">
        <v>21</v>
      </c>
      <c r="D2063" t="s">
        <v>22</v>
      </c>
      <c r="E2063" t="s">
        <v>776</v>
      </c>
      <c r="F2063" t="s">
        <v>776</v>
      </c>
      <c r="G2063" t="s">
        <v>76</v>
      </c>
      <c r="H2063" t="s">
        <v>72</v>
      </c>
      <c r="I2063" s="1">
        <v>142.72727099999997</v>
      </c>
      <c r="J2063" s="1">
        <v>4</v>
      </c>
      <c r="K2063">
        <v>2060</v>
      </c>
      <c r="L2063" t="s">
        <v>25</v>
      </c>
      <c r="M2063" s="2">
        <f>+Table3[[#This Row],[CHW]]/Table3[[#This Row],[Count of Airbill Number]]</f>
        <v>35.681817749999993</v>
      </c>
    </row>
    <row r="2064" spans="2:13">
      <c r="B2064" t="s">
        <v>20</v>
      </c>
      <c r="C2064" t="s">
        <v>21</v>
      </c>
      <c r="D2064" t="s">
        <v>22</v>
      </c>
      <c r="E2064" t="s">
        <v>776</v>
      </c>
      <c r="F2064" t="s">
        <v>776</v>
      </c>
      <c r="G2064" t="s">
        <v>61</v>
      </c>
      <c r="H2064" t="s">
        <v>69</v>
      </c>
      <c r="I2064" s="1">
        <v>142.72726799999998</v>
      </c>
      <c r="J2064" s="1">
        <v>8</v>
      </c>
      <c r="K2064">
        <v>2061</v>
      </c>
      <c r="L2064" t="s">
        <v>25</v>
      </c>
      <c r="M2064" s="2">
        <f>+Table3[[#This Row],[CHW]]/Table3[[#This Row],[Count of Airbill Number]]</f>
        <v>17.840908499999998</v>
      </c>
    </row>
    <row r="2065" spans="2:13">
      <c r="B2065" t="s">
        <v>20</v>
      </c>
      <c r="C2065" t="s">
        <v>21</v>
      </c>
      <c r="D2065" t="s">
        <v>22</v>
      </c>
      <c r="E2065" t="s">
        <v>776</v>
      </c>
      <c r="F2065" t="s">
        <v>776</v>
      </c>
      <c r="G2065" t="s">
        <v>39</v>
      </c>
      <c r="H2065" t="s">
        <v>43</v>
      </c>
      <c r="I2065" s="1">
        <v>142.72725899999998</v>
      </c>
      <c r="J2065" s="1">
        <v>26</v>
      </c>
      <c r="K2065">
        <v>2062</v>
      </c>
      <c r="L2065" t="s">
        <v>25</v>
      </c>
      <c r="M2065" s="2">
        <f>+Table3[[#This Row],[CHW]]/Table3[[#This Row],[Count of Airbill Number]]</f>
        <v>5.4895099615384604</v>
      </c>
    </row>
    <row r="2066" spans="2:13">
      <c r="B2066" t="s">
        <v>20</v>
      </c>
      <c r="C2066" t="s">
        <v>21</v>
      </c>
      <c r="D2066" t="s">
        <v>22</v>
      </c>
      <c r="E2066" t="s">
        <v>776</v>
      </c>
      <c r="F2066" t="s">
        <v>776</v>
      </c>
      <c r="G2066" t="s">
        <v>66</v>
      </c>
      <c r="H2066" t="s">
        <v>117</v>
      </c>
      <c r="I2066" s="1">
        <v>142.29999799999999</v>
      </c>
      <c r="J2066" s="1">
        <v>6</v>
      </c>
      <c r="K2066">
        <v>2063</v>
      </c>
      <c r="L2066" t="s">
        <v>25</v>
      </c>
      <c r="M2066" s="2">
        <f>+Table3[[#This Row],[CHW]]/Table3[[#This Row],[Count of Airbill Number]]</f>
        <v>23.716666333333333</v>
      </c>
    </row>
    <row r="2067" spans="2:13">
      <c r="B2067" t="s">
        <v>28</v>
      </c>
      <c r="C2067" t="s">
        <v>21</v>
      </c>
      <c r="D2067" t="s">
        <v>22</v>
      </c>
      <c r="E2067" t="s">
        <v>778</v>
      </c>
      <c r="F2067" t="s">
        <v>778</v>
      </c>
      <c r="G2067" t="s">
        <v>81</v>
      </c>
      <c r="H2067" t="s">
        <v>174</v>
      </c>
      <c r="I2067" s="1">
        <v>141.81818099999998</v>
      </c>
      <c r="J2067" s="1">
        <v>2</v>
      </c>
      <c r="K2067">
        <v>2064</v>
      </c>
      <c r="L2067" t="s">
        <v>25</v>
      </c>
      <c r="M2067" s="2">
        <f>+Table3[[#This Row],[CHW]]/Table3[[#This Row],[Count of Airbill Number]]</f>
        <v>70.909090499999991</v>
      </c>
    </row>
    <row r="2068" spans="2:13">
      <c r="B2068" t="s">
        <v>20</v>
      </c>
      <c r="C2068" t="s">
        <v>21</v>
      </c>
      <c r="D2068" t="s">
        <v>22</v>
      </c>
      <c r="E2068" t="s">
        <v>776</v>
      </c>
      <c r="F2068" t="s">
        <v>776</v>
      </c>
      <c r="G2068" t="s">
        <v>48</v>
      </c>
      <c r="H2068" t="s">
        <v>96</v>
      </c>
      <c r="I2068" s="1">
        <v>141.81817800000002</v>
      </c>
      <c r="J2068" s="1">
        <v>12</v>
      </c>
      <c r="K2068">
        <v>2065</v>
      </c>
      <c r="L2068" t="s">
        <v>25</v>
      </c>
      <c r="M2068" s="2">
        <f>+Table3[[#This Row],[CHW]]/Table3[[#This Row],[Count of Airbill Number]]</f>
        <v>11.818181500000001</v>
      </c>
    </row>
    <row r="2069" spans="2:13">
      <c r="B2069" t="s">
        <v>35</v>
      </c>
      <c r="C2069" t="s">
        <v>21</v>
      </c>
      <c r="D2069" t="s">
        <v>22</v>
      </c>
      <c r="E2069" t="s">
        <v>776</v>
      </c>
      <c r="F2069" t="s">
        <v>776</v>
      </c>
      <c r="G2069" t="s">
        <v>64</v>
      </c>
      <c r="H2069" t="s">
        <v>32</v>
      </c>
      <c r="I2069" s="1">
        <v>141.81815899999998</v>
      </c>
      <c r="J2069" s="1">
        <v>42</v>
      </c>
      <c r="K2069">
        <v>2066</v>
      </c>
      <c r="L2069" t="s">
        <v>25</v>
      </c>
      <c r="M2069" s="2">
        <f>+Table3[[#This Row],[CHW]]/Table3[[#This Row],[Count of Airbill Number]]</f>
        <v>3.3766228333333328</v>
      </c>
    </row>
    <row r="2070" spans="2:13">
      <c r="B2070" t="s">
        <v>30</v>
      </c>
      <c r="C2070" t="s">
        <v>21</v>
      </c>
      <c r="D2070" t="s">
        <v>139</v>
      </c>
      <c r="E2070" t="s">
        <v>776</v>
      </c>
      <c r="F2070" t="s">
        <v>776</v>
      </c>
      <c r="G2070" t="s">
        <v>76</v>
      </c>
      <c r="H2070" t="s">
        <v>238</v>
      </c>
      <c r="I2070" s="1">
        <v>141.36363499999999</v>
      </c>
      <c r="J2070" s="1">
        <v>3</v>
      </c>
      <c r="K2070">
        <v>2067</v>
      </c>
      <c r="L2070" t="s">
        <v>25</v>
      </c>
      <c r="M2070" s="2">
        <f>+Table3[[#This Row],[CHW]]/Table3[[#This Row],[Count of Airbill Number]]</f>
        <v>47.12121166666666</v>
      </c>
    </row>
    <row r="2071" spans="2:13">
      <c r="B2071" t="s">
        <v>35</v>
      </c>
      <c r="C2071" t="s">
        <v>21</v>
      </c>
      <c r="D2071" t="s">
        <v>22</v>
      </c>
      <c r="E2071" t="s">
        <v>776</v>
      </c>
      <c r="F2071" t="s">
        <v>776</v>
      </c>
      <c r="G2071" t="s">
        <v>48</v>
      </c>
      <c r="H2071" t="s">
        <v>87</v>
      </c>
      <c r="I2071" s="1">
        <v>141.36363</v>
      </c>
      <c r="J2071" s="1">
        <v>13</v>
      </c>
      <c r="K2071">
        <v>2068</v>
      </c>
      <c r="L2071" t="s">
        <v>25</v>
      </c>
      <c r="M2071" s="2">
        <f>+Table3[[#This Row],[CHW]]/Table3[[#This Row],[Count of Airbill Number]]</f>
        <v>10.874125384615384</v>
      </c>
    </row>
    <row r="2072" spans="2:13">
      <c r="B2072" t="s">
        <v>28</v>
      </c>
      <c r="C2072" t="s">
        <v>21</v>
      </c>
      <c r="D2072" t="s">
        <v>36</v>
      </c>
      <c r="E2072" t="s">
        <v>778</v>
      </c>
      <c r="F2072" t="s">
        <v>778</v>
      </c>
      <c r="G2072" t="s">
        <v>113</v>
      </c>
      <c r="H2072" t="s">
        <v>73</v>
      </c>
      <c r="I2072" s="1">
        <v>141.1</v>
      </c>
      <c r="J2072" s="1">
        <v>12</v>
      </c>
      <c r="K2072">
        <v>2069</v>
      </c>
      <c r="L2072" t="s">
        <v>25</v>
      </c>
      <c r="M2072" s="2">
        <f>+Table3[[#This Row],[CHW]]/Table3[[#This Row],[Count of Airbill Number]]</f>
        <v>11.758333333333333</v>
      </c>
    </row>
    <row r="2073" spans="2:13">
      <c r="B2073" t="s">
        <v>28</v>
      </c>
      <c r="C2073" t="s">
        <v>21</v>
      </c>
      <c r="D2073" t="s">
        <v>36</v>
      </c>
      <c r="E2073" t="s">
        <v>776</v>
      </c>
      <c r="F2073" t="s">
        <v>778</v>
      </c>
      <c r="G2073" t="s">
        <v>40</v>
      </c>
      <c r="H2073" t="s">
        <v>113</v>
      </c>
      <c r="I2073" s="1">
        <v>140.90908999999999</v>
      </c>
      <c r="J2073" s="1">
        <v>1</v>
      </c>
      <c r="K2073">
        <v>2070</v>
      </c>
      <c r="L2073" t="s">
        <v>25</v>
      </c>
      <c r="M2073" s="2">
        <f>+Table3[[#This Row],[CHW]]/Table3[[#This Row],[Count of Airbill Number]]</f>
        <v>140.90908999999999</v>
      </c>
    </row>
    <row r="2074" spans="2:13">
      <c r="B2074" t="s">
        <v>35</v>
      </c>
      <c r="C2074" t="s">
        <v>21</v>
      </c>
      <c r="D2074" t="s">
        <v>22</v>
      </c>
      <c r="E2074" t="s">
        <v>776</v>
      </c>
      <c r="F2074" t="s">
        <v>776</v>
      </c>
      <c r="G2074" t="s">
        <v>31</v>
      </c>
      <c r="H2074" t="s">
        <v>117</v>
      </c>
      <c r="I2074" s="1">
        <v>140.90908999999999</v>
      </c>
      <c r="J2074" s="1">
        <v>2</v>
      </c>
      <c r="K2074">
        <v>2071</v>
      </c>
      <c r="L2074" t="s">
        <v>25</v>
      </c>
      <c r="M2074" s="2">
        <f>+Table3[[#This Row],[CHW]]/Table3[[#This Row],[Count of Airbill Number]]</f>
        <v>70.454544999999996</v>
      </c>
    </row>
    <row r="2075" spans="2:13">
      <c r="B2075" t="s">
        <v>20</v>
      </c>
      <c r="C2075" t="s">
        <v>21</v>
      </c>
      <c r="D2075" t="s">
        <v>22</v>
      </c>
      <c r="E2075" t="s">
        <v>776</v>
      </c>
      <c r="F2075" t="s">
        <v>776</v>
      </c>
      <c r="G2075" t="s">
        <v>31</v>
      </c>
      <c r="H2075" t="s">
        <v>85</v>
      </c>
      <c r="I2075" s="1">
        <v>140.90908900000002</v>
      </c>
      <c r="J2075" s="1">
        <v>4</v>
      </c>
      <c r="K2075">
        <v>2072</v>
      </c>
      <c r="L2075" t="s">
        <v>25</v>
      </c>
      <c r="M2075" s="2">
        <f>+Table3[[#This Row],[CHW]]/Table3[[#This Row],[Count of Airbill Number]]</f>
        <v>35.227272250000006</v>
      </c>
    </row>
    <row r="2076" spans="2:13">
      <c r="B2076" t="s">
        <v>35</v>
      </c>
      <c r="C2076" t="s">
        <v>21</v>
      </c>
      <c r="D2076" t="s">
        <v>22</v>
      </c>
      <c r="E2076" t="s">
        <v>776</v>
      </c>
      <c r="F2076" t="s">
        <v>776</v>
      </c>
      <c r="G2076" t="s">
        <v>23</v>
      </c>
      <c r="H2076" t="s">
        <v>160</v>
      </c>
      <c r="I2076" s="1">
        <v>140.90908899999999</v>
      </c>
      <c r="J2076" s="1">
        <v>6</v>
      </c>
      <c r="K2076">
        <v>2073</v>
      </c>
      <c r="L2076" t="s">
        <v>25</v>
      </c>
      <c r="M2076" s="2">
        <f>+Table3[[#This Row],[CHW]]/Table3[[#This Row],[Count of Airbill Number]]</f>
        <v>23.484848166666666</v>
      </c>
    </row>
    <row r="2077" spans="2:13">
      <c r="B2077" t="s">
        <v>20</v>
      </c>
      <c r="C2077" t="s">
        <v>21</v>
      </c>
      <c r="D2077" t="s">
        <v>36</v>
      </c>
      <c r="E2077" t="s">
        <v>776</v>
      </c>
      <c r="F2077" t="s">
        <v>776</v>
      </c>
      <c r="G2077" t="s">
        <v>87</v>
      </c>
      <c r="H2077" t="s">
        <v>59</v>
      </c>
      <c r="I2077" s="1">
        <v>140.90905100000001</v>
      </c>
      <c r="J2077" s="1">
        <v>79</v>
      </c>
      <c r="K2077">
        <v>2074</v>
      </c>
      <c r="L2077" t="s">
        <v>25</v>
      </c>
      <c r="M2077" s="2">
        <f>+Table3[[#This Row],[CHW]]/Table3[[#This Row],[Count of Airbill Number]]</f>
        <v>1.7836588734177217</v>
      </c>
    </row>
    <row r="2078" spans="2:13">
      <c r="B2078" t="s">
        <v>28</v>
      </c>
      <c r="C2078" t="s">
        <v>21</v>
      </c>
      <c r="D2078" t="s">
        <v>36</v>
      </c>
      <c r="E2078" t="s">
        <v>778</v>
      </c>
      <c r="F2078" t="s">
        <v>778</v>
      </c>
      <c r="G2078" t="s">
        <v>150</v>
      </c>
      <c r="H2078" t="s">
        <v>90</v>
      </c>
      <c r="I2078" s="1">
        <v>140.89999999999998</v>
      </c>
      <c r="J2078" s="1">
        <v>2</v>
      </c>
      <c r="K2078">
        <v>2075</v>
      </c>
      <c r="L2078" t="s">
        <v>25</v>
      </c>
      <c r="M2078" s="2">
        <f>+Table3[[#This Row],[CHW]]/Table3[[#This Row],[Count of Airbill Number]]</f>
        <v>70.449999999999989</v>
      </c>
    </row>
    <row r="2079" spans="2:13">
      <c r="B2079" t="s">
        <v>28</v>
      </c>
      <c r="C2079" t="s">
        <v>21</v>
      </c>
      <c r="D2079" t="s">
        <v>22</v>
      </c>
      <c r="E2079" t="s">
        <v>778</v>
      </c>
      <c r="F2079" t="s">
        <v>778</v>
      </c>
      <c r="G2079" t="s">
        <v>361</v>
      </c>
      <c r="H2079" t="s">
        <v>51</v>
      </c>
      <c r="I2079" s="1">
        <v>140.70000000000002</v>
      </c>
      <c r="J2079" s="1">
        <v>2</v>
      </c>
      <c r="K2079">
        <v>2076</v>
      </c>
      <c r="L2079" t="s">
        <v>25</v>
      </c>
      <c r="M2079" s="2">
        <f>+Table3[[#This Row],[CHW]]/Table3[[#This Row],[Count of Airbill Number]]</f>
        <v>70.350000000000009</v>
      </c>
    </row>
    <row r="2080" spans="2:13">
      <c r="B2080" t="s">
        <v>35</v>
      </c>
      <c r="C2080" t="s">
        <v>21</v>
      </c>
      <c r="D2080" t="s">
        <v>22</v>
      </c>
      <c r="E2080" t="s">
        <v>776</v>
      </c>
      <c r="F2080" t="s">
        <v>776</v>
      </c>
      <c r="G2080" t="s">
        <v>76</v>
      </c>
      <c r="H2080" t="s">
        <v>70</v>
      </c>
      <c r="I2080" s="1">
        <v>140.45453600000002</v>
      </c>
      <c r="J2080" s="1">
        <v>22</v>
      </c>
      <c r="K2080">
        <v>2077</v>
      </c>
      <c r="L2080" t="s">
        <v>25</v>
      </c>
      <c r="M2080" s="2">
        <f>+Table3[[#This Row],[CHW]]/Table3[[#This Row],[Count of Airbill Number]]</f>
        <v>6.3842970909090919</v>
      </c>
    </row>
    <row r="2081" spans="2:13">
      <c r="B2081" t="s">
        <v>35</v>
      </c>
      <c r="C2081" t="s">
        <v>21</v>
      </c>
      <c r="D2081" t="s">
        <v>22</v>
      </c>
      <c r="E2081" t="s">
        <v>776</v>
      </c>
      <c r="F2081" t="s">
        <v>776</v>
      </c>
      <c r="G2081" t="s">
        <v>94</v>
      </c>
      <c r="H2081" t="s">
        <v>71</v>
      </c>
      <c r="I2081" s="1">
        <v>140.45451900000009</v>
      </c>
      <c r="J2081" s="1">
        <v>50</v>
      </c>
      <c r="K2081">
        <v>2078</v>
      </c>
      <c r="L2081" t="s">
        <v>25</v>
      </c>
      <c r="M2081" s="2">
        <f>+Table3[[#This Row],[CHW]]/Table3[[#This Row],[Count of Airbill Number]]</f>
        <v>2.809090380000002</v>
      </c>
    </row>
    <row r="2082" spans="2:13">
      <c r="B2082" t="s">
        <v>28</v>
      </c>
      <c r="C2082" t="s">
        <v>21</v>
      </c>
      <c r="D2082" t="s">
        <v>22</v>
      </c>
      <c r="E2082" t="s">
        <v>776</v>
      </c>
      <c r="F2082" t="s">
        <v>778</v>
      </c>
      <c r="G2082" t="s">
        <v>66</v>
      </c>
      <c r="H2082" t="s">
        <v>90</v>
      </c>
      <c r="I2082" s="1">
        <v>140.199997</v>
      </c>
      <c r="J2082" s="1">
        <v>13</v>
      </c>
      <c r="K2082">
        <v>2079</v>
      </c>
      <c r="L2082" t="s">
        <v>25</v>
      </c>
      <c r="M2082" s="2">
        <f>+Table3[[#This Row],[CHW]]/Table3[[#This Row],[Count of Airbill Number]]</f>
        <v>10.784615153846154</v>
      </c>
    </row>
    <row r="2083" spans="2:13">
      <c r="B2083" t="s">
        <v>28</v>
      </c>
      <c r="C2083" t="s">
        <v>21</v>
      </c>
      <c r="D2083" t="s">
        <v>22</v>
      </c>
      <c r="E2083" t="s">
        <v>778</v>
      </c>
      <c r="F2083" t="s">
        <v>776</v>
      </c>
      <c r="G2083" t="s">
        <v>150</v>
      </c>
      <c r="H2083" t="s">
        <v>152</v>
      </c>
      <c r="I2083" s="1">
        <v>140</v>
      </c>
      <c r="J2083" s="1">
        <v>32</v>
      </c>
      <c r="K2083">
        <v>2080</v>
      </c>
      <c r="L2083" t="s">
        <v>25</v>
      </c>
      <c r="M2083" s="2">
        <f>+Table3[[#This Row],[CHW]]/Table3[[#This Row],[Count of Airbill Number]]</f>
        <v>4.375</v>
      </c>
    </row>
    <row r="2084" spans="2:13">
      <c r="B2084" t="s">
        <v>20</v>
      </c>
      <c r="C2084" t="s">
        <v>21</v>
      </c>
      <c r="D2084" t="s">
        <v>22</v>
      </c>
      <c r="E2084" t="s">
        <v>776</v>
      </c>
      <c r="F2084" t="s">
        <v>776</v>
      </c>
      <c r="G2084" t="s">
        <v>167</v>
      </c>
      <c r="H2084" t="s">
        <v>45</v>
      </c>
      <c r="I2084" s="1">
        <v>139.99999700000001</v>
      </c>
      <c r="J2084" s="1">
        <v>7</v>
      </c>
      <c r="K2084">
        <v>2081</v>
      </c>
      <c r="L2084" t="s">
        <v>25</v>
      </c>
      <c r="M2084" s="2">
        <f>+Table3[[#This Row],[CHW]]/Table3[[#This Row],[Count of Airbill Number]]</f>
        <v>19.999999571428571</v>
      </c>
    </row>
    <row r="2085" spans="2:13">
      <c r="B2085" t="s">
        <v>35</v>
      </c>
      <c r="C2085" t="s">
        <v>21</v>
      </c>
      <c r="D2085" t="s">
        <v>22</v>
      </c>
      <c r="E2085" t="s">
        <v>776</v>
      </c>
      <c r="F2085" t="s">
        <v>776</v>
      </c>
      <c r="G2085" t="s">
        <v>130</v>
      </c>
      <c r="H2085" t="s">
        <v>37</v>
      </c>
      <c r="I2085" s="1">
        <v>139.99999500000001</v>
      </c>
      <c r="J2085" s="1">
        <v>13</v>
      </c>
      <c r="K2085">
        <v>2082</v>
      </c>
      <c r="L2085" t="s">
        <v>25</v>
      </c>
      <c r="M2085" s="2">
        <f>+Table3[[#This Row],[CHW]]/Table3[[#This Row],[Count of Airbill Number]]</f>
        <v>10.769230384615385</v>
      </c>
    </row>
    <row r="2086" spans="2:13">
      <c r="B2086" t="s">
        <v>30</v>
      </c>
      <c r="C2086" t="s">
        <v>21</v>
      </c>
      <c r="D2086" t="s">
        <v>22</v>
      </c>
      <c r="E2086" t="s">
        <v>778</v>
      </c>
      <c r="F2086" t="s">
        <v>776</v>
      </c>
      <c r="G2086" t="s">
        <v>51</v>
      </c>
      <c r="H2086" t="s">
        <v>39</v>
      </c>
      <c r="I2086" s="1">
        <v>139.9</v>
      </c>
      <c r="J2086" s="1">
        <v>4</v>
      </c>
      <c r="K2086">
        <v>2083</v>
      </c>
      <c r="L2086" t="s">
        <v>25</v>
      </c>
      <c r="M2086" s="2">
        <f>+Table3[[#This Row],[CHW]]/Table3[[#This Row],[Count of Airbill Number]]</f>
        <v>34.975000000000001</v>
      </c>
    </row>
    <row r="2087" spans="2:13">
      <c r="B2087" t="s">
        <v>28</v>
      </c>
      <c r="C2087" t="s">
        <v>21</v>
      </c>
      <c r="D2087" t="s">
        <v>22</v>
      </c>
      <c r="E2087" t="s">
        <v>778</v>
      </c>
      <c r="F2087" t="s">
        <v>778</v>
      </c>
      <c r="G2087" t="s">
        <v>62</v>
      </c>
      <c r="H2087" t="s">
        <v>239</v>
      </c>
      <c r="I2087" s="1">
        <v>139.80000000000001</v>
      </c>
      <c r="J2087" s="1">
        <v>6</v>
      </c>
      <c r="K2087">
        <v>2084</v>
      </c>
      <c r="L2087" t="s">
        <v>25</v>
      </c>
      <c r="M2087" s="2">
        <f>+Table3[[#This Row],[CHW]]/Table3[[#This Row],[Count of Airbill Number]]</f>
        <v>23.3</v>
      </c>
    </row>
    <row r="2088" spans="2:13">
      <c r="B2088" t="s">
        <v>28</v>
      </c>
      <c r="C2088" t="s">
        <v>21</v>
      </c>
      <c r="D2088" t="s">
        <v>22</v>
      </c>
      <c r="E2088" t="s">
        <v>778</v>
      </c>
      <c r="F2088" t="s">
        <v>776</v>
      </c>
      <c r="G2088" t="s">
        <v>86</v>
      </c>
      <c r="H2088" t="s">
        <v>37</v>
      </c>
      <c r="I2088" s="1">
        <v>139.49090799999999</v>
      </c>
      <c r="J2088" s="1">
        <v>4</v>
      </c>
      <c r="K2088">
        <v>2085</v>
      </c>
      <c r="L2088" t="s">
        <v>25</v>
      </c>
      <c r="M2088" s="2">
        <f>+Table3[[#This Row],[CHW]]/Table3[[#This Row],[Count of Airbill Number]]</f>
        <v>34.872726999999998</v>
      </c>
    </row>
    <row r="2089" spans="2:13">
      <c r="B2089" t="s">
        <v>28</v>
      </c>
      <c r="C2089" t="s">
        <v>21</v>
      </c>
      <c r="D2089" t="s">
        <v>22</v>
      </c>
      <c r="E2089" t="s">
        <v>776</v>
      </c>
      <c r="F2089" t="s">
        <v>776</v>
      </c>
      <c r="G2089" t="s">
        <v>48</v>
      </c>
      <c r="H2089" t="s">
        <v>119</v>
      </c>
      <c r="I2089" s="1">
        <v>139.09089</v>
      </c>
      <c r="J2089" s="1">
        <v>32</v>
      </c>
      <c r="K2089">
        <v>2086</v>
      </c>
      <c r="L2089" t="s">
        <v>25</v>
      </c>
      <c r="M2089" s="2">
        <f>+Table3[[#This Row],[CHW]]/Table3[[#This Row],[Count of Airbill Number]]</f>
        <v>4.3465903125000001</v>
      </c>
    </row>
    <row r="2090" spans="2:13">
      <c r="B2090" t="s">
        <v>35</v>
      </c>
      <c r="C2090" t="s">
        <v>21</v>
      </c>
      <c r="D2090" t="s">
        <v>22</v>
      </c>
      <c r="E2090" t="s">
        <v>776</v>
      </c>
      <c r="F2090" t="s">
        <v>777</v>
      </c>
      <c r="G2090" t="s">
        <v>37</v>
      </c>
      <c r="H2090" t="s">
        <v>181</v>
      </c>
      <c r="I2090" s="1">
        <v>138.90908999999999</v>
      </c>
      <c r="J2090" s="1">
        <v>3</v>
      </c>
      <c r="K2090">
        <v>2087</v>
      </c>
      <c r="L2090" t="s">
        <v>25</v>
      </c>
      <c r="M2090" s="2">
        <f>+Table3[[#This Row],[CHW]]/Table3[[#This Row],[Count of Airbill Number]]</f>
        <v>46.30303</v>
      </c>
    </row>
    <row r="2091" spans="2:13">
      <c r="B2091" t="s">
        <v>35</v>
      </c>
      <c r="C2091" t="s">
        <v>21</v>
      </c>
      <c r="D2091" t="s">
        <v>22</v>
      </c>
      <c r="E2091" t="s">
        <v>776</v>
      </c>
      <c r="F2091" t="s">
        <v>776</v>
      </c>
      <c r="G2091" t="s">
        <v>47</v>
      </c>
      <c r="H2091" t="s">
        <v>191</v>
      </c>
      <c r="I2091" s="1">
        <v>138.63636300000002</v>
      </c>
      <c r="J2091" s="1">
        <v>2</v>
      </c>
      <c r="K2091">
        <v>2088</v>
      </c>
      <c r="L2091" t="s">
        <v>25</v>
      </c>
      <c r="M2091" s="2">
        <f>+Table3[[#This Row],[CHW]]/Table3[[#This Row],[Count of Airbill Number]]</f>
        <v>69.318181500000009</v>
      </c>
    </row>
    <row r="2092" spans="2:13">
      <c r="B2092" t="s">
        <v>20</v>
      </c>
      <c r="C2092" t="s">
        <v>21</v>
      </c>
      <c r="D2092" t="s">
        <v>22</v>
      </c>
      <c r="E2092" t="s">
        <v>776</v>
      </c>
      <c r="F2092" t="s">
        <v>776</v>
      </c>
      <c r="G2092" t="s">
        <v>31</v>
      </c>
      <c r="H2092" t="s">
        <v>71</v>
      </c>
      <c r="I2092" s="1">
        <v>138.63636200000002</v>
      </c>
      <c r="J2092" s="1">
        <v>3</v>
      </c>
      <c r="K2092">
        <v>2089</v>
      </c>
      <c r="L2092" t="s">
        <v>25</v>
      </c>
      <c r="M2092" s="2">
        <f>+Table3[[#This Row],[CHW]]/Table3[[#This Row],[Count of Airbill Number]]</f>
        <v>46.212120666666671</v>
      </c>
    </row>
    <row r="2093" spans="2:13">
      <c r="B2093" t="s">
        <v>28</v>
      </c>
      <c r="C2093" t="s">
        <v>21</v>
      </c>
      <c r="D2093" t="s">
        <v>22</v>
      </c>
      <c r="E2093" t="s">
        <v>776</v>
      </c>
      <c r="F2093" t="s">
        <v>776</v>
      </c>
      <c r="G2093" t="s">
        <v>72</v>
      </c>
      <c r="H2093" t="s">
        <v>85</v>
      </c>
      <c r="I2093" s="1">
        <v>138.63636199999999</v>
      </c>
      <c r="J2093" s="1">
        <v>4</v>
      </c>
      <c r="K2093">
        <v>2090</v>
      </c>
      <c r="L2093" t="s">
        <v>25</v>
      </c>
      <c r="M2093" s="2">
        <f>+Table3[[#This Row],[CHW]]/Table3[[#This Row],[Count of Airbill Number]]</f>
        <v>34.659090499999998</v>
      </c>
    </row>
    <row r="2094" spans="2:13">
      <c r="B2094" t="s">
        <v>35</v>
      </c>
      <c r="C2094" t="s">
        <v>21</v>
      </c>
      <c r="D2094" t="s">
        <v>22</v>
      </c>
      <c r="E2094" t="s">
        <v>776</v>
      </c>
      <c r="F2094" t="s">
        <v>776</v>
      </c>
      <c r="G2094" t="s">
        <v>93</v>
      </c>
      <c r="H2094" t="s">
        <v>53</v>
      </c>
      <c r="I2094" s="1">
        <v>138.63636099999999</v>
      </c>
      <c r="J2094" s="1">
        <v>5</v>
      </c>
      <c r="K2094">
        <v>2091</v>
      </c>
      <c r="L2094" t="s">
        <v>25</v>
      </c>
      <c r="M2094" s="2">
        <f>+Table3[[#This Row],[CHW]]/Table3[[#This Row],[Count of Airbill Number]]</f>
        <v>27.727272199999998</v>
      </c>
    </row>
    <row r="2095" spans="2:13">
      <c r="B2095" t="s">
        <v>28</v>
      </c>
      <c r="C2095" t="s">
        <v>21</v>
      </c>
      <c r="D2095" t="s">
        <v>36</v>
      </c>
      <c r="E2095" t="s">
        <v>778</v>
      </c>
      <c r="F2095" t="s">
        <v>778</v>
      </c>
      <c r="G2095" t="s">
        <v>91</v>
      </c>
      <c r="H2095" t="s">
        <v>124</v>
      </c>
      <c r="I2095" s="1">
        <v>138.581818</v>
      </c>
      <c r="J2095" s="1">
        <v>10</v>
      </c>
      <c r="K2095">
        <v>2092</v>
      </c>
      <c r="L2095" t="s">
        <v>25</v>
      </c>
      <c r="M2095" s="2">
        <f>+Table3[[#This Row],[CHW]]/Table3[[#This Row],[Count of Airbill Number]]</f>
        <v>13.858181800000001</v>
      </c>
    </row>
    <row r="2096" spans="2:13">
      <c r="B2096" t="s">
        <v>20</v>
      </c>
      <c r="C2096" t="s">
        <v>21</v>
      </c>
      <c r="D2096" t="s">
        <v>22</v>
      </c>
      <c r="E2096" t="s">
        <v>776</v>
      </c>
      <c r="F2096" t="s">
        <v>776</v>
      </c>
      <c r="G2096" t="s">
        <v>64</v>
      </c>
      <c r="H2096" t="s">
        <v>50</v>
      </c>
      <c r="I2096" s="1">
        <v>138.18181300000001</v>
      </c>
      <c r="J2096" s="1">
        <v>11</v>
      </c>
      <c r="K2096">
        <v>2093</v>
      </c>
      <c r="L2096" t="s">
        <v>25</v>
      </c>
      <c r="M2096" s="2">
        <f>+Table3[[#This Row],[CHW]]/Table3[[#This Row],[Count of Airbill Number]]</f>
        <v>12.561983</v>
      </c>
    </row>
    <row r="2097" spans="2:13">
      <c r="B2097" t="s">
        <v>35</v>
      </c>
      <c r="C2097" t="s">
        <v>21</v>
      </c>
      <c r="D2097" t="s">
        <v>22</v>
      </c>
      <c r="E2097" t="s">
        <v>776</v>
      </c>
      <c r="F2097" t="s">
        <v>776</v>
      </c>
      <c r="G2097" t="s">
        <v>48</v>
      </c>
      <c r="H2097" t="s">
        <v>142</v>
      </c>
      <c r="I2097" s="1">
        <v>138.18180099999998</v>
      </c>
      <c r="J2097" s="1">
        <v>29</v>
      </c>
      <c r="K2097">
        <v>2094</v>
      </c>
      <c r="L2097" t="s">
        <v>25</v>
      </c>
      <c r="M2097" s="2">
        <f>+Table3[[#This Row],[CHW]]/Table3[[#This Row],[Count of Airbill Number]]</f>
        <v>4.7648896896551713</v>
      </c>
    </row>
    <row r="2098" spans="2:13">
      <c r="B2098" t="s">
        <v>28</v>
      </c>
      <c r="C2098" t="s">
        <v>21</v>
      </c>
      <c r="D2098" t="s">
        <v>22</v>
      </c>
      <c r="E2098" t="s">
        <v>778</v>
      </c>
      <c r="F2098" t="s">
        <v>778</v>
      </c>
      <c r="G2098" t="s">
        <v>113</v>
      </c>
      <c r="H2098" t="s">
        <v>73</v>
      </c>
      <c r="I2098" s="1">
        <v>138.1</v>
      </c>
      <c r="J2098" s="1">
        <v>10</v>
      </c>
      <c r="K2098">
        <v>2095</v>
      </c>
      <c r="L2098" t="s">
        <v>25</v>
      </c>
      <c r="M2098" s="2">
        <f>+Table3[[#This Row],[CHW]]/Table3[[#This Row],[Count of Airbill Number]]</f>
        <v>13.809999999999999</v>
      </c>
    </row>
    <row r="2099" spans="2:13">
      <c r="B2099" t="s">
        <v>28</v>
      </c>
      <c r="C2099" t="s">
        <v>21</v>
      </c>
      <c r="D2099" t="s">
        <v>36</v>
      </c>
      <c r="E2099" t="s">
        <v>778</v>
      </c>
      <c r="F2099" t="s">
        <v>777</v>
      </c>
      <c r="G2099" t="s">
        <v>81</v>
      </c>
      <c r="H2099" t="s">
        <v>249</v>
      </c>
      <c r="I2099" s="1">
        <v>137.9</v>
      </c>
      <c r="J2099" s="1">
        <v>1</v>
      </c>
      <c r="K2099">
        <v>2096</v>
      </c>
      <c r="L2099" t="s">
        <v>25</v>
      </c>
      <c r="M2099" s="2">
        <f>+Table3[[#This Row],[CHW]]/Table3[[#This Row],[Count of Airbill Number]]</f>
        <v>137.9</v>
      </c>
    </row>
    <row r="2100" spans="2:13">
      <c r="B2100" t="s">
        <v>30</v>
      </c>
      <c r="C2100" t="s">
        <v>21</v>
      </c>
      <c r="D2100" t="s">
        <v>22</v>
      </c>
      <c r="E2100" t="s">
        <v>776</v>
      </c>
      <c r="F2100" t="s">
        <v>776</v>
      </c>
      <c r="G2100" t="s">
        <v>23</v>
      </c>
      <c r="H2100" t="s">
        <v>89</v>
      </c>
      <c r="I2100" s="1">
        <v>137.827268</v>
      </c>
      <c r="J2100" s="1">
        <v>13</v>
      </c>
      <c r="K2100">
        <v>2097</v>
      </c>
      <c r="L2100" t="s">
        <v>25</v>
      </c>
      <c r="M2100" s="2">
        <f>+Table3[[#This Row],[CHW]]/Table3[[#This Row],[Count of Airbill Number]]</f>
        <v>10.602097538461539</v>
      </c>
    </row>
    <row r="2101" spans="2:13">
      <c r="B2101" t="s">
        <v>20</v>
      </c>
      <c r="C2101" t="s">
        <v>21</v>
      </c>
      <c r="D2101" t="s">
        <v>22</v>
      </c>
      <c r="E2101" t="s">
        <v>776</v>
      </c>
      <c r="F2101" t="s">
        <v>776</v>
      </c>
      <c r="G2101" t="s">
        <v>87</v>
      </c>
      <c r="H2101" t="s">
        <v>67</v>
      </c>
      <c r="I2101" s="1">
        <v>137.72726599999999</v>
      </c>
      <c r="J2101" s="1">
        <v>13</v>
      </c>
      <c r="K2101">
        <v>2098</v>
      </c>
      <c r="L2101" t="s">
        <v>25</v>
      </c>
      <c r="M2101" s="2">
        <f>+Table3[[#This Row],[CHW]]/Table3[[#This Row],[Count of Airbill Number]]</f>
        <v>10.594405076923076</v>
      </c>
    </row>
    <row r="2102" spans="2:13">
      <c r="B2102" t="s">
        <v>35</v>
      </c>
      <c r="C2102" t="s">
        <v>21</v>
      </c>
      <c r="D2102" t="s">
        <v>22</v>
      </c>
      <c r="E2102" t="s">
        <v>776</v>
      </c>
      <c r="F2102" t="s">
        <v>776</v>
      </c>
      <c r="G2102" t="s">
        <v>61</v>
      </c>
      <c r="H2102" t="s">
        <v>23</v>
      </c>
      <c r="I2102" s="1">
        <v>137.72726500000002</v>
      </c>
      <c r="J2102" s="1">
        <v>18</v>
      </c>
      <c r="K2102">
        <v>2099</v>
      </c>
      <c r="L2102" t="s">
        <v>25</v>
      </c>
      <c r="M2102" s="2">
        <f>+Table3[[#This Row],[CHW]]/Table3[[#This Row],[Count of Airbill Number]]</f>
        <v>7.6515147222222231</v>
      </c>
    </row>
    <row r="2103" spans="2:13">
      <c r="B2103" t="s">
        <v>35</v>
      </c>
      <c r="C2103" t="s">
        <v>21</v>
      </c>
      <c r="D2103" t="s">
        <v>22</v>
      </c>
      <c r="E2103" t="s">
        <v>776</v>
      </c>
      <c r="F2103" t="s">
        <v>776</v>
      </c>
      <c r="G2103" t="s">
        <v>45</v>
      </c>
      <c r="H2103" t="s">
        <v>67</v>
      </c>
      <c r="I2103" s="1">
        <v>137.72726299999999</v>
      </c>
      <c r="J2103" s="1">
        <v>24</v>
      </c>
      <c r="K2103">
        <v>2100</v>
      </c>
      <c r="L2103" t="s">
        <v>25</v>
      </c>
      <c r="M2103" s="2">
        <f>+Table3[[#This Row],[CHW]]/Table3[[#This Row],[Count of Airbill Number]]</f>
        <v>5.7386359583333331</v>
      </c>
    </row>
    <row r="2104" spans="2:13">
      <c r="B2104" t="s">
        <v>35</v>
      </c>
      <c r="C2104" t="s">
        <v>21</v>
      </c>
      <c r="D2104" t="s">
        <v>36</v>
      </c>
      <c r="E2104" t="s">
        <v>776</v>
      </c>
      <c r="F2104" t="s">
        <v>778</v>
      </c>
      <c r="G2104" t="s">
        <v>31</v>
      </c>
      <c r="H2104" t="s">
        <v>171</v>
      </c>
      <c r="I2104" s="1">
        <v>137.5</v>
      </c>
      <c r="J2104" s="1">
        <v>1</v>
      </c>
      <c r="K2104">
        <v>2101</v>
      </c>
      <c r="L2104" t="s">
        <v>25</v>
      </c>
      <c r="M2104" s="2">
        <f>+Table3[[#This Row],[CHW]]/Table3[[#This Row],[Count of Airbill Number]]</f>
        <v>137.5</v>
      </c>
    </row>
    <row r="2105" spans="2:13">
      <c r="B2105" t="s">
        <v>35</v>
      </c>
      <c r="C2105" t="s">
        <v>21</v>
      </c>
      <c r="D2105" t="s">
        <v>36</v>
      </c>
      <c r="E2105" t="s">
        <v>776</v>
      </c>
      <c r="F2105" t="s">
        <v>778</v>
      </c>
      <c r="G2105" t="s">
        <v>57</v>
      </c>
      <c r="H2105" t="s">
        <v>261</v>
      </c>
      <c r="I2105" s="1">
        <v>137.36363600000001</v>
      </c>
      <c r="J2105" s="1">
        <v>1</v>
      </c>
      <c r="K2105">
        <v>2102</v>
      </c>
      <c r="L2105" t="s">
        <v>25</v>
      </c>
      <c r="M2105" s="2">
        <f>+Table3[[#This Row],[CHW]]/Table3[[#This Row],[Count of Airbill Number]]</f>
        <v>137.36363600000001</v>
      </c>
    </row>
    <row r="2106" spans="2:13">
      <c r="B2106" t="s">
        <v>20</v>
      </c>
      <c r="C2106" t="s">
        <v>21</v>
      </c>
      <c r="D2106" t="s">
        <v>22</v>
      </c>
      <c r="E2106" t="s">
        <v>776</v>
      </c>
      <c r="F2106" t="s">
        <v>776</v>
      </c>
      <c r="G2106" t="s">
        <v>102</v>
      </c>
      <c r="H2106" t="s">
        <v>258</v>
      </c>
      <c r="I2106" s="1">
        <v>137.18181599999997</v>
      </c>
      <c r="J2106" s="1">
        <v>7</v>
      </c>
      <c r="K2106">
        <v>2103</v>
      </c>
      <c r="L2106" t="s">
        <v>25</v>
      </c>
      <c r="M2106" s="2">
        <f>+Table3[[#This Row],[CHW]]/Table3[[#This Row],[Count of Airbill Number]]</f>
        <v>19.597402285714281</v>
      </c>
    </row>
    <row r="2107" spans="2:13">
      <c r="B2107" t="s">
        <v>28</v>
      </c>
      <c r="C2107" t="s">
        <v>21</v>
      </c>
      <c r="D2107" t="s">
        <v>22</v>
      </c>
      <c r="E2107" t="s">
        <v>776</v>
      </c>
      <c r="F2107" t="s">
        <v>776</v>
      </c>
      <c r="G2107" t="s">
        <v>76</v>
      </c>
      <c r="H2107" t="s">
        <v>117</v>
      </c>
      <c r="I2107" s="1">
        <v>136.81818100000001</v>
      </c>
      <c r="J2107" s="1">
        <v>4</v>
      </c>
      <c r="K2107">
        <v>2104</v>
      </c>
      <c r="L2107" t="s">
        <v>25</v>
      </c>
      <c r="M2107" s="2">
        <f>+Table3[[#This Row],[CHW]]/Table3[[#This Row],[Count of Airbill Number]]</f>
        <v>34.204545250000002</v>
      </c>
    </row>
    <row r="2108" spans="2:13">
      <c r="B2108" t="s">
        <v>35</v>
      </c>
      <c r="C2108" t="s">
        <v>21</v>
      </c>
      <c r="D2108" t="s">
        <v>22</v>
      </c>
      <c r="E2108" t="s">
        <v>776</v>
      </c>
      <c r="F2108" t="s">
        <v>776</v>
      </c>
      <c r="G2108" t="s">
        <v>71</v>
      </c>
      <c r="H2108" t="s">
        <v>23</v>
      </c>
      <c r="I2108" s="1">
        <v>136.81818099999998</v>
      </c>
      <c r="J2108" s="1">
        <v>3</v>
      </c>
      <c r="K2108">
        <v>2105</v>
      </c>
      <c r="L2108" t="s">
        <v>25</v>
      </c>
      <c r="M2108" s="2">
        <f>+Table3[[#This Row],[CHW]]/Table3[[#This Row],[Count of Airbill Number]]</f>
        <v>45.606060333333325</v>
      </c>
    </row>
    <row r="2109" spans="2:13">
      <c r="B2109" t="s">
        <v>28</v>
      </c>
      <c r="C2109" t="s">
        <v>21</v>
      </c>
      <c r="D2109" t="s">
        <v>22</v>
      </c>
      <c r="E2109" t="s">
        <v>778</v>
      </c>
      <c r="F2109" t="s">
        <v>776</v>
      </c>
      <c r="G2109" t="s">
        <v>150</v>
      </c>
      <c r="H2109" t="s">
        <v>32</v>
      </c>
      <c r="I2109" s="1">
        <v>136.81817999999998</v>
      </c>
      <c r="J2109" s="1">
        <v>3</v>
      </c>
      <c r="K2109">
        <v>2106</v>
      </c>
      <c r="L2109" t="s">
        <v>25</v>
      </c>
      <c r="M2109" s="2">
        <f>+Table3[[#This Row],[CHW]]/Table3[[#This Row],[Count of Airbill Number]]</f>
        <v>45.606059999999992</v>
      </c>
    </row>
    <row r="2110" spans="2:13">
      <c r="B2110" t="s">
        <v>28</v>
      </c>
      <c r="C2110" t="s">
        <v>21</v>
      </c>
      <c r="D2110" t="s">
        <v>22</v>
      </c>
      <c r="E2110" t="s">
        <v>778</v>
      </c>
      <c r="F2110" t="s">
        <v>778</v>
      </c>
      <c r="G2110" t="s">
        <v>150</v>
      </c>
      <c r="H2110" t="s">
        <v>73</v>
      </c>
      <c r="I2110" s="1">
        <v>136.772727</v>
      </c>
      <c r="J2110" s="1">
        <v>14</v>
      </c>
      <c r="K2110">
        <v>2107</v>
      </c>
      <c r="L2110" t="s">
        <v>25</v>
      </c>
      <c r="M2110" s="2">
        <f>+Table3[[#This Row],[CHW]]/Table3[[#This Row],[Count of Airbill Number]]</f>
        <v>9.7694805000000002</v>
      </c>
    </row>
    <row r="2111" spans="2:13">
      <c r="B2111" t="s">
        <v>28</v>
      </c>
      <c r="C2111" t="s">
        <v>21</v>
      </c>
      <c r="D2111" t="s">
        <v>36</v>
      </c>
      <c r="E2111" t="s">
        <v>776</v>
      </c>
      <c r="F2111" t="s">
        <v>776</v>
      </c>
      <c r="G2111" t="s">
        <v>71</v>
      </c>
      <c r="H2111" t="s">
        <v>116</v>
      </c>
      <c r="I2111" s="1">
        <v>136.6</v>
      </c>
      <c r="J2111" s="1">
        <v>1</v>
      </c>
      <c r="K2111">
        <v>2108</v>
      </c>
      <c r="L2111" t="s">
        <v>25</v>
      </c>
      <c r="M2111" s="2">
        <f>+Table3[[#This Row],[CHW]]/Table3[[#This Row],[Count of Airbill Number]]</f>
        <v>136.6</v>
      </c>
    </row>
    <row r="2112" spans="2:13">
      <c r="B2112" t="s">
        <v>28</v>
      </c>
      <c r="C2112" t="s">
        <v>21</v>
      </c>
      <c r="D2112" t="s">
        <v>36</v>
      </c>
      <c r="E2112" t="s">
        <v>778</v>
      </c>
      <c r="F2112" t="s">
        <v>776</v>
      </c>
      <c r="G2112" t="s">
        <v>86</v>
      </c>
      <c r="H2112" t="s">
        <v>71</v>
      </c>
      <c r="I2112" s="1">
        <v>136.6</v>
      </c>
      <c r="J2112" s="1">
        <v>1</v>
      </c>
      <c r="K2112">
        <v>2109</v>
      </c>
      <c r="L2112" t="s">
        <v>25</v>
      </c>
      <c r="M2112" s="2">
        <f>+Table3[[#This Row],[CHW]]/Table3[[#This Row],[Count of Airbill Number]]</f>
        <v>136.6</v>
      </c>
    </row>
    <row r="2113" spans="2:13">
      <c r="B2113" t="s">
        <v>30</v>
      </c>
      <c r="C2113" t="s">
        <v>21</v>
      </c>
      <c r="D2113" t="s">
        <v>139</v>
      </c>
      <c r="E2113" t="s">
        <v>776</v>
      </c>
      <c r="F2113" t="s">
        <v>776</v>
      </c>
      <c r="G2113" t="s">
        <v>242</v>
      </c>
      <c r="H2113" t="s">
        <v>308</v>
      </c>
      <c r="I2113" s="1">
        <v>136.36363499999999</v>
      </c>
      <c r="J2113" s="1">
        <v>4</v>
      </c>
      <c r="K2113">
        <v>2110</v>
      </c>
      <c r="L2113" t="s">
        <v>25</v>
      </c>
      <c r="M2113" s="2">
        <f>+Table3[[#This Row],[CHW]]/Table3[[#This Row],[Count of Airbill Number]]</f>
        <v>34.090908749999997</v>
      </c>
    </row>
    <row r="2114" spans="2:13">
      <c r="B2114" t="s">
        <v>28</v>
      </c>
      <c r="C2114" t="s">
        <v>21</v>
      </c>
      <c r="D2114" t="s">
        <v>36</v>
      </c>
      <c r="E2114" t="s">
        <v>776</v>
      </c>
      <c r="F2114" t="s">
        <v>776</v>
      </c>
      <c r="G2114" t="s">
        <v>45</v>
      </c>
      <c r="H2114" t="s">
        <v>144</v>
      </c>
      <c r="I2114" s="1">
        <v>136.36363</v>
      </c>
      <c r="J2114" s="1">
        <v>11</v>
      </c>
      <c r="K2114">
        <v>2111</v>
      </c>
      <c r="L2114" t="s">
        <v>25</v>
      </c>
      <c r="M2114" s="2">
        <f>+Table3[[#This Row],[CHW]]/Table3[[#This Row],[Count of Airbill Number]]</f>
        <v>12.396693636363636</v>
      </c>
    </row>
    <row r="2115" spans="2:13">
      <c r="B2115" t="s">
        <v>35</v>
      </c>
      <c r="C2115" t="s">
        <v>21</v>
      </c>
      <c r="D2115" t="s">
        <v>22</v>
      </c>
      <c r="E2115" t="s">
        <v>776</v>
      </c>
      <c r="F2115" t="s">
        <v>776</v>
      </c>
      <c r="G2115" t="s">
        <v>48</v>
      </c>
      <c r="H2115" t="s">
        <v>53</v>
      </c>
      <c r="I2115" s="1">
        <v>136.36362700000001</v>
      </c>
      <c r="J2115" s="1">
        <v>19</v>
      </c>
      <c r="K2115">
        <v>2112</v>
      </c>
      <c r="L2115" t="s">
        <v>25</v>
      </c>
      <c r="M2115" s="2">
        <f>+Table3[[#This Row],[CHW]]/Table3[[#This Row],[Count of Airbill Number]]</f>
        <v>7.1770330000000007</v>
      </c>
    </row>
    <row r="2116" spans="2:13">
      <c r="B2116" t="s">
        <v>28</v>
      </c>
      <c r="C2116" t="s">
        <v>21</v>
      </c>
      <c r="D2116" t="s">
        <v>22</v>
      </c>
      <c r="E2116" t="s">
        <v>778</v>
      </c>
      <c r="F2116" t="s">
        <v>778</v>
      </c>
      <c r="G2116" t="s">
        <v>150</v>
      </c>
      <c r="H2116" t="s">
        <v>295</v>
      </c>
      <c r="I2116" s="1">
        <v>136.23636099999999</v>
      </c>
      <c r="J2116" s="1">
        <v>5</v>
      </c>
      <c r="K2116">
        <v>2113</v>
      </c>
      <c r="L2116" t="s">
        <v>25</v>
      </c>
      <c r="M2116" s="2">
        <f>+Table3[[#This Row],[CHW]]/Table3[[#This Row],[Count of Airbill Number]]</f>
        <v>27.247272199999998</v>
      </c>
    </row>
    <row r="2117" spans="2:13">
      <c r="B2117" t="s">
        <v>28</v>
      </c>
      <c r="C2117" t="s">
        <v>21</v>
      </c>
      <c r="D2117" t="s">
        <v>36</v>
      </c>
      <c r="E2117" t="s">
        <v>778</v>
      </c>
      <c r="F2117" t="s">
        <v>778</v>
      </c>
      <c r="G2117" t="s">
        <v>109</v>
      </c>
      <c r="H2117" t="s">
        <v>185</v>
      </c>
      <c r="I2117" s="1">
        <v>136.1</v>
      </c>
      <c r="J2117" s="1">
        <v>1</v>
      </c>
      <c r="K2117">
        <v>2114</v>
      </c>
      <c r="L2117" t="s">
        <v>25</v>
      </c>
      <c r="M2117" s="2">
        <f>+Table3[[#This Row],[CHW]]/Table3[[#This Row],[Count of Airbill Number]]</f>
        <v>136.1</v>
      </c>
    </row>
    <row r="2118" spans="2:13">
      <c r="B2118" t="s">
        <v>28</v>
      </c>
      <c r="C2118" t="s">
        <v>21</v>
      </c>
      <c r="D2118" t="s">
        <v>22</v>
      </c>
      <c r="E2118" t="s">
        <v>776</v>
      </c>
      <c r="F2118" t="s">
        <v>776</v>
      </c>
      <c r="G2118" t="s">
        <v>77</v>
      </c>
      <c r="H2118" t="s">
        <v>23</v>
      </c>
      <c r="I2118" s="1">
        <v>136.09090599999999</v>
      </c>
      <c r="J2118" s="1">
        <v>10</v>
      </c>
      <c r="K2118">
        <v>2115</v>
      </c>
      <c r="L2118" t="s">
        <v>25</v>
      </c>
      <c r="M2118" s="2">
        <f>+Table3[[#This Row],[CHW]]/Table3[[#This Row],[Count of Airbill Number]]</f>
        <v>13.609090599999998</v>
      </c>
    </row>
    <row r="2119" spans="2:13">
      <c r="B2119" t="s">
        <v>20</v>
      </c>
      <c r="C2119" t="s">
        <v>21</v>
      </c>
      <c r="D2119" t="s">
        <v>22</v>
      </c>
      <c r="E2119" t="s">
        <v>776</v>
      </c>
      <c r="F2119" t="s">
        <v>776</v>
      </c>
      <c r="G2119" t="s">
        <v>42</v>
      </c>
      <c r="H2119" t="s">
        <v>61</v>
      </c>
      <c r="I2119" s="1">
        <v>135.909087</v>
      </c>
      <c r="J2119" s="1">
        <v>6</v>
      </c>
      <c r="K2119">
        <v>2116</v>
      </c>
      <c r="L2119" t="s">
        <v>25</v>
      </c>
      <c r="M2119" s="2">
        <f>+Table3[[#This Row],[CHW]]/Table3[[#This Row],[Count of Airbill Number]]</f>
        <v>22.651514500000001</v>
      </c>
    </row>
    <row r="2120" spans="2:13">
      <c r="B2120" t="s">
        <v>20</v>
      </c>
      <c r="C2120" t="s">
        <v>21</v>
      </c>
      <c r="D2120" t="s">
        <v>22</v>
      </c>
      <c r="E2120" t="s">
        <v>776</v>
      </c>
      <c r="F2120" t="s">
        <v>776</v>
      </c>
      <c r="G2120" t="s">
        <v>23</v>
      </c>
      <c r="H2120" t="s">
        <v>98</v>
      </c>
      <c r="I2120" s="1">
        <v>135.90908099999999</v>
      </c>
      <c r="J2120" s="1">
        <v>19</v>
      </c>
      <c r="K2120">
        <v>2117</v>
      </c>
      <c r="L2120" t="s">
        <v>25</v>
      </c>
      <c r="M2120" s="2">
        <f>+Table3[[#This Row],[CHW]]/Table3[[#This Row],[Count of Airbill Number]]</f>
        <v>7.1531095263157889</v>
      </c>
    </row>
    <row r="2121" spans="2:13">
      <c r="B2121" t="s">
        <v>28</v>
      </c>
      <c r="C2121" t="s">
        <v>21</v>
      </c>
      <c r="D2121" t="s">
        <v>36</v>
      </c>
      <c r="E2121" t="s">
        <v>778</v>
      </c>
      <c r="F2121" t="s">
        <v>777</v>
      </c>
      <c r="G2121" t="s">
        <v>81</v>
      </c>
      <c r="H2121" t="s">
        <v>121</v>
      </c>
      <c r="I2121" s="1">
        <v>135.727272</v>
      </c>
      <c r="J2121" s="1">
        <v>3</v>
      </c>
      <c r="K2121">
        <v>2118</v>
      </c>
      <c r="L2121" t="s">
        <v>25</v>
      </c>
      <c r="M2121" s="2">
        <f>+Table3[[#This Row],[CHW]]/Table3[[#This Row],[Count of Airbill Number]]</f>
        <v>45.242424</v>
      </c>
    </row>
    <row r="2122" spans="2:13">
      <c r="B2122" t="s">
        <v>35</v>
      </c>
      <c r="C2122" t="s">
        <v>21</v>
      </c>
      <c r="D2122" t="s">
        <v>22</v>
      </c>
      <c r="E2122" t="s">
        <v>776</v>
      </c>
      <c r="F2122" t="s">
        <v>776</v>
      </c>
      <c r="G2122" t="s">
        <v>63</v>
      </c>
      <c r="H2122" t="s">
        <v>66</v>
      </c>
      <c r="I2122" s="1">
        <v>135.454542</v>
      </c>
      <c r="J2122" s="1">
        <v>7</v>
      </c>
      <c r="K2122">
        <v>2119</v>
      </c>
      <c r="L2122" t="s">
        <v>25</v>
      </c>
      <c r="M2122" s="2">
        <f>+Table3[[#This Row],[CHW]]/Table3[[#This Row],[Count of Airbill Number]]</f>
        <v>19.350648857142858</v>
      </c>
    </row>
    <row r="2123" spans="2:13">
      <c r="B2123" t="s">
        <v>20</v>
      </c>
      <c r="C2123" t="s">
        <v>21</v>
      </c>
      <c r="D2123" t="s">
        <v>22</v>
      </c>
      <c r="E2123" t="s">
        <v>776</v>
      </c>
      <c r="F2123" t="s">
        <v>776</v>
      </c>
      <c r="G2123" t="s">
        <v>40</v>
      </c>
      <c r="H2123" t="s">
        <v>218</v>
      </c>
      <c r="I2123" s="1">
        <v>135.45453799999999</v>
      </c>
      <c r="J2123" s="1">
        <v>15</v>
      </c>
      <c r="K2123">
        <v>2120</v>
      </c>
      <c r="L2123" t="s">
        <v>25</v>
      </c>
      <c r="M2123" s="2">
        <f>+Table3[[#This Row],[CHW]]/Table3[[#This Row],[Count of Airbill Number]]</f>
        <v>9.030302533333332</v>
      </c>
    </row>
    <row r="2124" spans="2:13">
      <c r="B2124" t="s">
        <v>28</v>
      </c>
      <c r="C2124" t="s">
        <v>21</v>
      </c>
      <c r="D2124" t="s">
        <v>22</v>
      </c>
      <c r="E2124" t="s">
        <v>778</v>
      </c>
      <c r="F2124" t="s">
        <v>776</v>
      </c>
      <c r="G2124" t="s">
        <v>51</v>
      </c>
      <c r="H2124" t="s">
        <v>187</v>
      </c>
      <c r="I2124" s="1">
        <v>135.30000000000001</v>
      </c>
      <c r="J2124" s="1">
        <v>16</v>
      </c>
      <c r="K2124">
        <v>2121</v>
      </c>
      <c r="L2124" t="s">
        <v>25</v>
      </c>
      <c r="M2124" s="2">
        <f>+Table3[[#This Row],[CHW]]/Table3[[#This Row],[Count of Airbill Number]]</f>
        <v>8.4562500000000007</v>
      </c>
    </row>
    <row r="2125" spans="2:13">
      <c r="B2125" t="s">
        <v>35</v>
      </c>
      <c r="C2125" t="s">
        <v>21</v>
      </c>
      <c r="D2125" t="s">
        <v>22</v>
      </c>
      <c r="E2125" t="s">
        <v>776</v>
      </c>
      <c r="F2125" t="s">
        <v>777</v>
      </c>
      <c r="G2125" t="s">
        <v>66</v>
      </c>
      <c r="H2125" t="s">
        <v>26</v>
      </c>
      <c r="I2125" s="1">
        <v>135.29999999999998</v>
      </c>
      <c r="J2125" s="1">
        <v>21</v>
      </c>
      <c r="K2125">
        <v>2122</v>
      </c>
      <c r="L2125" t="s">
        <v>25</v>
      </c>
      <c r="M2125" s="2">
        <f>+Table3[[#This Row],[CHW]]/Table3[[#This Row],[Count of Airbill Number]]</f>
        <v>6.4428571428571422</v>
      </c>
    </row>
    <row r="2126" spans="2:13">
      <c r="B2126" t="s">
        <v>20</v>
      </c>
      <c r="C2126" t="s">
        <v>21</v>
      </c>
      <c r="D2126" t="s">
        <v>22</v>
      </c>
      <c r="E2126" t="s">
        <v>778</v>
      </c>
      <c r="F2126" t="s">
        <v>778</v>
      </c>
      <c r="G2126" t="s">
        <v>226</v>
      </c>
      <c r="H2126" t="s">
        <v>86</v>
      </c>
      <c r="I2126" s="1">
        <v>135.19999999999999</v>
      </c>
      <c r="J2126" s="1">
        <v>4</v>
      </c>
      <c r="K2126">
        <v>2123</v>
      </c>
      <c r="L2126" t="s">
        <v>25</v>
      </c>
      <c r="M2126" s="2">
        <f>+Table3[[#This Row],[CHW]]/Table3[[#This Row],[Count of Airbill Number]]</f>
        <v>33.799999999999997</v>
      </c>
    </row>
    <row r="2127" spans="2:13">
      <c r="B2127" t="s">
        <v>20</v>
      </c>
      <c r="C2127" t="s">
        <v>21</v>
      </c>
      <c r="D2127" t="s">
        <v>22</v>
      </c>
      <c r="E2127" t="s">
        <v>776</v>
      </c>
      <c r="F2127" t="s">
        <v>778</v>
      </c>
      <c r="G2127" t="s">
        <v>66</v>
      </c>
      <c r="H2127" t="s">
        <v>124</v>
      </c>
      <c r="I2127" s="1">
        <v>135.018181</v>
      </c>
      <c r="J2127" s="1">
        <v>9</v>
      </c>
      <c r="K2127">
        <v>2124</v>
      </c>
      <c r="L2127" t="s">
        <v>25</v>
      </c>
      <c r="M2127" s="2">
        <f>+Table3[[#This Row],[CHW]]/Table3[[#This Row],[Count of Airbill Number]]</f>
        <v>15.002020111111111</v>
      </c>
    </row>
    <row r="2128" spans="2:13">
      <c r="B2128" t="s">
        <v>30</v>
      </c>
      <c r="C2128" t="s">
        <v>21</v>
      </c>
      <c r="D2128" t="s">
        <v>36</v>
      </c>
      <c r="E2128" t="s">
        <v>776</v>
      </c>
      <c r="F2128" t="s">
        <v>777</v>
      </c>
      <c r="G2128" t="s">
        <v>37</v>
      </c>
      <c r="H2128" t="s">
        <v>38</v>
      </c>
      <c r="I2128" s="1">
        <v>135</v>
      </c>
      <c r="J2128" s="1">
        <v>3</v>
      </c>
      <c r="K2128">
        <v>2125</v>
      </c>
      <c r="L2128" t="s">
        <v>25</v>
      </c>
      <c r="M2128" s="2">
        <f>+Table3[[#This Row],[CHW]]/Table3[[#This Row],[Count of Airbill Number]]</f>
        <v>45</v>
      </c>
    </row>
    <row r="2129" spans="2:13">
      <c r="B2129" t="s">
        <v>35</v>
      </c>
      <c r="C2129" t="s">
        <v>21</v>
      </c>
      <c r="D2129" t="s">
        <v>22</v>
      </c>
      <c r="E2129" t="s">
        <v>776</v>
      </c>
      <c r="F2129" t="s">
        <v>776</v>
      </c>
      <c r="G2129" t="s">
        <v>71</v>
      </c>
      <c r="H2129" t="s">
        <v>103</v>
      </c>
      <c r="I2129" s="1">
        <v>134.99999700000001</v>
      </c>
      <c r="J2129" s="1">
        <v>7</v>
      </c>
      <c r="K2129">
        <v>2126</v>
      </c>
      <c r="L2129" t="s">
        <v>25</v>
      </c>
      <c r="M2129" s="2">
        <f>+Table3[[#This Row],[CHW]]/Table3[[#This Row],[Count of Airbill Number]]</f>
        <v>19.285713857142859</v>
      </c>
    </row>
    <row r="2130" spans="2:13">
      <c r="B2130" t="s">
        <v>20</v>
      </c>
      <c r="C2130" t="s">
        <v>21</v>
      </c>
      <c r="D2130" t="s">
        <v>22</v>
      </c>
      <c r="E2130" t="s">
        <v>776</v>
      </c>
      <c r="F2130" t="s">
        <v>776</v>
      </c>
      <c r="G2130" t="s">
        <v>23</v>
      </c>
      <c r="H2130" t="s">
        <v>186</v>
      </c>
      <c r="I2130" s="1">
        <v>134.99999599999998</v>
      </c>
      <c r="J2130" s="1">
        <v>8</v>
      </c>
      <c r="K2130">
        <v>2127</v>
      </c>
      <c r="L2130" t="s">
        <v>25</v>
      </c>
      <c r="M2130" s="2">
        <f>+Table3[[#This Row],[CHW]]/Table3[[#This Row],[Count of Airbill Number]]</f>
        <v>16.874999499999998</v>
      </c>
    </row>
    <row r="2131" spans="2:13">
      <c r="B2131" t="s">
        <v>35</v>
      </c>
      <c r="C2131" t="s">
        <v>21</v>
      </c>
      <c r="D2131" t="s">
        <v>22</v>
      </c>
      <c r="E2131" t="s">
        <v>777</v>
      </c>
      <c r="F2131" t="s">
        <v>776</v>
      </c>
      <c r="G2131" t="s">
        <v>26</v>
      </c>
      <c r="H2131" t="s">
        <v>37</v>
      </c>
      <c r="I2131" s="1">
        <v>134.96363199999999</v>
      </c>
      <c r="J2131" s="1">
        <v>8</v>
      </c>
      <c r="K2131">
        <v>2128</v>
      </c>
      <c r="L2131" t="s">
        <v>25</v>
      </c>
      <c r="M2131" s="2">
        <f>+Table3[[#This Row],[CHW]]/Table3[[#This Row],[Count of Airbill Number]]</f>
        <v>16.870453999999999</v>
      </c>
    </row>
    <row r="2132" spans="2:13">
      <c r="B2132" t="s">
        <v>28</v>
      </c>
      <c r="C2132" t="s">
        <v>21</v>
      </c>
      <c r="D2132" t="s">
        <v>22</v>
      </c>
      <c r="E2132" t="s">
        <v>776</v>
      </c>
      <c r="F2132" t="s">
        <v>778</v>
      </c>
      <c r="G2132" t="s">
        <v>66</v>
      </c>
      <c r="H2132" t="s">
        <v>150</v>
      </c>
      <c r="I2132" s="1">
        <v>134.70909</v>
      </c>
      <c r="J2132" s="1">
        <v>3</v>
      </c>
      <c r="K2132">
        <v>2129</v>
      </c>
      <c r="L2132" t="s">
        <v>25</v>
      </c>
      <c r="M2132" s="2">
        <f>+Table3[[#This Row],[CHW]]/Table3[[#This Row],[Count of Airbill Number]]</f>
        <v>44.903030000000001</v>
      </c>
    </row>
    <row r="2133" spans="2:13">
      <c r="B2133" t="s">
        <v>35</v>
      </c>
      <c r="C2133" t="s">
        <v>21</v>
      </c>
      <c r="D2133" t="s">
        <v>36</v>
      </c>
      <c r="E2133" t="s">
        <v>776</v>
      </c>
      <c r="F2133" t="s">
        <v>776</v>
      </c>
      <c r="G2133" t="s">
        <v>57</v>
      </c>
      <c r="H2133" t="s">
        <v>40</v>
      </c>
      <c r="I2133" s="1">
        <v>134.54545400000001</v>
      </c>
      <c r="J2133" s="1">
        <v>2</v>
      </c>
      <c r="K2133">
        <v>2130</v>
      </c>
      <c r="L2133" t="s">
        <v>25</v>
      </c>
      <c r="M2133" s="2">
        <f>+Table3[[#This Row],[CHW]]/Table3[[#This Row],[Count of Airbill Number]]</f>
        <v>67.272727000000003</v>
      </c>
    </row>
    <row r="2134" spans="2:13">
      <c r="B2134" t="s">
        <v>20</v>
      </c>
      <c r="C2134" t="s">
        <v>21</v>
      </c>
      <c r="D2134" t="s">
        <v>22</v>
      </c>
      <c r="E2134" t="s">
        <v>776</v>
      </c>
      <c r="F2134" t="s">
        <v>776</v>
      </c>
      <c r="G2134" t="s">
        <v>63</v>
      </c>
      <c r="H2134" t="s">
        <v>117</v>
      </c>
      <c r="I2134" s="1">
        <v>134.54545099999999</v>
      </c>
      <c r="J2134" s="1">
        <v>5</v>
      </c>
      <c r="K2134">
        <v>2131</v>
      </c>
      <c r="L2134" t="s">
        <v>25</v>
      </c>
      <c r="M2134" s="2">
        <f>+Table3[[#This Row],[CHW]]/Table3[[#This Row],[Count of Airbill Number]]</f>
        <v>26.909090199999998</v>
      </c>
    </row>
    <row r="2135" spans="2:13">
      <c r="B2135" t="s">
        <v>28</v>
      </c>
      <c r="C2135" t="s">
        <v>21</v>
      </c>
      <c r="D2135" t="s">
        <v>22</v>
      </c>
      <c r="E2135" t="s">
        <v>776</v>
      </c>
      <c r="F2135" t="s">
        <v>776</v>
      </c>
      <c r="G2135" t="s">
        <v>144</v>
      </c>
      <c r="H2135" t="s">
        <v>148</v>
      </c>
      <c r="I2135" s="1">
        <v>134.54544900000002</v>
      </c>
      <c r="J2135" s="1">
        <v>10</v>
      </c>
      <c r="K2135">
        <v>2132</v>
      </c>
      <c r="L2135" t="s">
        <v>25</v>
      </c>
      <c r="M2135" s="2">
        <f>+Table3[[#This Row],[CHW]]/Table3[[#This Row],[Count of Airbill Number]]</f>
        <v>13.454544900000002</v>
      </c>
    </row>
    <row r="2136" spans="2:13">
      <c r="B2136" t="s">
        <v>28</v>
      </c>
      <c r="C2136" t="s">
        <v>21</v>
      </c>
      <c r="D2136" t="s">
        <v>36</v>
      </c>
      <c r="E2136" t="s">
        <v>778</v>
      </c>
      <c r="F2136" t="s">
        <v>778</v>
      </c>
      <c r="G2136" t="s">
        <v>90</v>
      </c>
      <c r="H2136" t="s">
        <v>81</v>
      </c>
      <c r="I2136" s="1">
        <v>134.5</v>
      </c>
      <c r="J2136" s="1">
        <v>2</v>
      </c>
      <c r="K2136">
        <v>2133</v>
      </c>
      <c r="L2136" t="s">
        <v>25</v>
      </c>
      <c r="M2136" s="2">
        <f>+Table3[[#This Row],[CHW]]/Table3[[#This Row],[Count of Airbill Number]]</f>
        <v>67.25</v>
      </c>
    </row>
    <row r="2137" spans="2:13">
      <c r="B2137" t="s">
        <v>28</v>
      </c>
      <c r="C2137" t="s">
        <v>21</v>
      </c>
      <c r="D2137" t="s">
        <v>22</v>
      </c>
      <c r="E2137" t="s">
        <v>776</v>
      </c>
      <c r="F2137" t="s">
        <v>776</v>
      </c>
      <c r="G2137" t="s">
        <v>37</v>
      </c>
      <c r="H2137" t="s">
        <v>59</v>
      </c>
      <c r="I2137" s="1">
        <v>134.09090599999999</v>
      </c>
      <c r="J2137" s="1">
        <v>9</v>
      </c>
      <c r="K2137">
        <v>2134</v>
      </c>
      <c r="L2137" t="s">
        <v>25</v>
      </c>
      <c r="M2137" s="2">
        <f>+Table3[[#This Row],[CHW]]/Table3[[#This Row],[Count of Airbill Number]]</f>
        <v>14.898989555555554</v>
      </c>
    </row>
    <row r="2138" spans="2:13">
      <c r="B2138" t="s">
        <v>20</v>
      </c>
      <c r="C2138" t="s">
        <v>21</v>
      </c>
      <c r="D2138" t="s">
        <v>22</v>
      </c>
      <c r="E2138" t="s">
        <v>776</v>
      </c>
      <c r="F2138" t="s">
        <v>776</v>
      </c>
      <c r="G2138" t="s">
        <v>128</v>
      </c>
      <c r="H2138" t="s">
        <v>37</v>
      </c>
      <c r="I2138" s="1">
        <v>134.09090599999999</v>
      </c>
      <c r="J2138" s="1">
        <v>9</v>
      </c>
      <c r="K2138">
        <v>2135</v>
      </c>
      <c r="L2138" t="s">
        <v>25</v>
      </c>
      <c r="M2138" s="2">
        <f>+Table3[[#This Row],[CHW]]/Table3[[#This Row],[Count of Airbill Number]]</f>
        <v>14.898989555555554</v>
      </c>
    </row>
    <row r="2139" spans="2:13">
      <c r="B2139" t="s">
        <v>20</v>
      </c>
      <c r="C2139" t="s">
        <v>21</v>
      </c>
      <c r="D2139" t="s">
        <v>22</v>
      </c>
      <c r="E2139" t="s">
        <v>776</v>
      </c>
      <c r="F2139" t="s">
        <v>776</v>
      </c>
      <c r="G2139" t="s">
        <v>23</v>
      </c>
      <c r="H2139" t="s">
        <v>208</v>
      </c>
      <c r="I2139" s="1">
        <v>134.090902</v>
      </c>
      <c r="J2139" s="1">
        <v>10</v>
      </c>
      <c r="K2139">
        <v>2136</v>
      </c>
      <c r="L2139" t="s">
        <v>25</v>
      </c>
      <c r="M2139" s="2">
        <f>+Table3[[#This Row],[CHW]]/Table3[[#This Row],[Count of Airbill Number]]</f>
        <v>13.4090902</v>
      </c>
    </row>
    <row r="2140" spans="2:13">
      <c r="B2140" t="s">
        <v>35</v>
      </c>
      <c r="C2140" t="s">
        <v>21</v>
      </c>
      <c r="D2140" t="s">
        <v>22</v>
      </c>
      <c r="E2140" t="s">
        <v>776</v>
      </c>
      <c r="F2140" t="s">
        <v>776</v>
      </c>
      <c r="G2140" t="s">
        <v>47</v>
      </c>
      <c r="H2140" t="s">
        <v>41</v>
      </c>
      <c r="I2140" s="1">
        <v>134.09089900000001</v>
      </c>
      <c r="J2140" s="1">
        <v>21</v>
      </c>
      <c r="K2140">
        <v>2137</v>
      </c>
      <c r="L2140" t="s">
        <v>25</v>
      </c>
      <c r="M2140" s="2">
        <f>+Table3[[#This Row],[CHW]]/Table3[[#This Row],[Count of Airbill Number]]</f>
        <v>6.3852809047619052</v>
      </c>
    </row>
    <row r="2141" spans="2:13">
      <c r="B2141" t="s">
        <v>20</v>
      </c>
      <c r="C2141" t="s">
        <v>21</v>
      </c>
      <c r="D2141" t="s">
        <v>22</v>
      </c>
      <c r="E2141" t="s">
        <v>776</v>
      </c>
      <c r="F2141" t="s">
        <v>778</v>
      </c>
      <c r="G2141" t="s">
        <v>31</v>
      </c>
      <c r="H2141" t="s">
        <v>269</v>
      </c>
      <c r="I2141" s="1">
        <v>133.9</v>
      </c>
      <c r="J2141" s="1">
        <v>1</v>
      </c>
      <c r="K2141">
        <v>2138</v>
      </c>
      <c r="L2141" t="s">
        <v>25</v>
      </c>
      <c r="M2141" s="2">
        <f>+Table3[[#This Row],[CHW]]/Table3[[#This Row],[Count of Airbill Number]]</f>
        <v>133.9</v>
      </c>
    </row>
    <row r="2142" spans="2:13">
      <c r="B2142" t="s">
        <v>20</v>
      </c>
      <c r="C2142" t="s">
        <v>21</v>
      </c>
      <c r="D2142" t="s">
        <v>22</v>
      </c>
      <c r="E2142" t="s">
        <v>776</v>
      </c>
      <c r="F2142" t="s">
        <v>776</v>
      </c>
      <c r="G2142" t="s">
        <v>48</v>
      </c>
      <c r="H2142" t="s">
        <v>212</v>
      </c>
      <c r="I2142" s="1">
        <v>133.63635600000001</v>
      </c>
      <c r="J2142" s="1">
        <v>13</v>
      </c>
      <c r="K2142">
        <v>2139</v>
      </c>
      <c r="L2142" t="s">
        <v>25</v>
      </c>
      <c r="M2142" s="2">
        <f>+Table3[[#This Row],[CHW]]/Table3[[#This Row],[Count of Airbill Number]]</f>
        <v>10.279719692307692</v>
      </c>
    </row>
    <row r="2143" spans="2:13">
      <c r="B2143" t="s">
        <v>20</v>
      </c>
      <c r="C2143" t="s">
        <v>21</v>
      </c>
      <c r="D2143" t="s">
        <v>22</v>
      </c>
      <c r="E2143" t="s">
        <v>776</v>
      </c>
      <c r="F2143" t="s">
        <v>776</v>
      </c>
      <c r="G2143" t="s">
        <v>39</v>
      </c>
      <c r="H2143" t="s">
        <v>83</v>
      </c>
      <c r="I2143" s="1">
        <v>133.63635599999992</v>
      </c>
      <c r="J2143" s="1">
        <v>35</v>
      </c>
      <c r="K2143">
        <v>2140</v>
      </c>
      <c r="L2143" t="s">
        <v>25</v>
      </c>
      <c r="M2143" s="2">
        <f>+Table3[[#This Row],[CHW]]/Table3[[#This Row],[Count of Airbill Number]]</f>
        <v>3.8181815999999977</v>
      </c>
    </row>
    <row r="2144" spans="2:13">
      <c r="B2144" t="s">
        <v>35</v>
      </c>
      <c r="C2144" t="s">
        <v>21</v>
      </c>
      <c r="D2144" t="s">
        <v>22</v>
      </c>
      <c r="E2144" t="s">
        <v>776</v>
      </c>
      <c r="F2144" t="s">
        <v>776</v>
      </c>
      <c r="G2144" t="s">
        <v>72</v>
      </c>
      <c r="H2144" t="s">
        <v>32</v>
      </c>
      <c r="I2144" s="1">
        <v>133.181815</v>
      </c>
      <c r="J2144" s="1">
        <v>5</v>
      </c>
      <c r="K2144">
        <v>2141</v>
      </c>
      <c r="L2144" t="s">
        <v>25</v>
      </c>
      <c r="M2144" s="2">
        <f>+Table3[[#This Row],[CHW]]/Table3[[#This Row],[Count of Airbill Number]]</f>
        <v>26.636362999999999</v>
      </c>
    </row>
    <row r="2145" spans="2:13">
      <c r="B2145" t="s">
        <v>20</v>
      </c>
      <c r="C2145" t="s">
        <v>21</v>
      </c>
      <c r="D2145" t="s">
        <v>22</v>
      </c>
      <c r="E2145" t="s">
        <v>776</v>
      </c>
      <c r="F2145" t="s">
        <v>776</v>
      </c>
      <c r="G2145" t="s">
        <v>45</v>
      </c>
      <c r="H2145" t="s">
        <v>133</v>
      </c>
      <c r="I2145" s="1">
        <v>133.18180999999998</v>
      </c>
      <c r="J2145" s="1">
        <v>18</v>
      </c>
      <c r="K2145">
        <v>2142</v>
      </c>
      <c r="L2145" t="s">
        <v>25</v>
      </c>
      <c r="M2145" s="2">
        <f>+Table3[[#This Row],[CHW]]/Table3[[#This Row],[Count of Airbill Number]]</f>
        <v>7.3989894444444433</v>
      </c>
    </row>
    <row r="2146" spans="2:13">
      <c r="B2146" t="s">
        <v>20</v>
      </c>
      <c r="C2146" t="s">
        <v>21</v>
      </c>
      <c r="D2146" t="s">
        <v>22</v>
      </c>
      <c r="E2146" t="s">
        <v>776</v>
      </c>
      <c r="F2146" t="s">
        <v>776</v>
      </c>
      <c r="G2146" t="s">
        <v>45</v>
      </c>
      <c r="H2146" t="s">
        <v>167</v>
      </c>
      <c r="I2146" s="1">
        <v>133.18180899999999</v>
      </c>
      <c r="J2146" s="1">
        <v>19</v>
      </c>
      <c r="K2146">
        <v>2143</v>
      </c>
      <c r="L2146" t="s">
        <v>25</v>
      </c>
      <c r="M2146" s="2">
        <f>+Table3[[#This Row],[CHW]]/Table3[[#This Row],[Count of Airbill Number]]</f>
        <v>7.0095688947368417</v>
      </c>
    </row>
    <row r="2147" spans="2:13">
      <c r="B2147" t="s">
        <v>20</v>
      </c>
      <c r="C2147" t="s">
        <v>21</v>
      </c>
      <c r="D2147" t="s">
        <v>22</v>
      </c>
      <c r="E2147" t="s">
        <v>776</v>
      </c>
      <c r="F2147" t="s">
        <v>776</v>
      </c>
      <c r="G2147" t="s">
        <v>50</v>
      </c>
      <c r="H2147" t="s">
        <v>71</v>
      </c>
      <c r="I2147" s="1">
        <v>133.18180299999997</v>
      </c>
      <c r="J2147" s="1">
        <v>40</v>
      </c>
      <c r="K2147">
        <v>2144</v>
      </c>
      <c r="L2147" t="s">
        <v>25</v>
      </c>
      <c r="M2147" s="2">
        <f>+Table3[[#This Row],[CHW]]/Table3[[#This Row],[Count of Airbill Number]]</f>
        <v>3.3295450749999995</v>
      </c>
    </row>
    <row r="2148" spans="2:13">
      <c r="B2148" t="s">
        <v>20</v>
      </c>
      <c r="C2148" t="s">
        <v>21</v>
      </c>
      <c r="D2148" t="s">
        <v>22</v>
      </c>
      <c r="E2148" t="s">
        <v>776</v>
      </c>
      <c r="F2148" t="s">
        <v>776</v>
      </c>
      <c r="G2148" t="s">
        <v>47</v>
      </c>
      <c r="H2148" t="s">
        <v>193</v>
      </c>
      <c r="I2148" s="1">
        <v>132.72727</v>
      </c>
      <c r="J2148" s="1">
        <v>5</v>
      </c>
      <c r="K2148">
        <v>2145</v>
      </c>
      <c r="L2148" t="s">
        <v>25</v>
      </c>
      <c r="M2148" s="2">
        <f>+Table3[[#This Row],[CHW]]/Table3[[#This Row],[Count of Airbill Number]]</f>
        <v>26.545453999999999</v>
      </c>
    </row>
    <row r="2149" spans="2:13">
      <c r="B2149" t="s">
        <v>20</v>
      </c>
      <c r="C2149" t="s">
        <v>21</v>
      </c>
      <c r="D2149" t="s">
        <v>22</v>
      </c>
      <c r="E2149" t="s">
        <v>776</v>
      </c>
      <c r="F2149" t="s">
        <v>776</v>
      </c>
      <c r="G2149" t="s">
        <v>71</v>
      </c>
      <c r="H2149" t="s">
        <v>217</v>
      </c>
      <c r="I2149" s="1">
        <v>132.72727</v>
      </c>
      <c r="J2149" s="1">
        <v>8</v>
      </c>
      <c r="K2149">
        <v>2146</v>
      </c>
      <c r="L2149" t="s">
        <v>25</v>
      </c>
      <c r="M2149" s="2">
        <f>+Table3[[#This Row],[CHW]]/Table3[[#This Row],[Count of Airbill Number]]</f>
        <v>16.590908750000001</v>
      </c>
    </row>
    <row r="2150" spans="2:13">
      <c r="B2150" t="s">
        <v>20</v>
      </c>
      <c r="C2150" t="s">
        <v>21</v>
      </c>
      <c r="D2150" t="s">
        <v>22</v>
      </c>
      <c r="E2150" t="s">
        <v>776</v>
      </c>
      <c r="F2150" t="s">
        <v>776</v>
      </c>
      <c r="G2150" t="s">
        <v>71</v>
      </c>
      <c r="H2150" t="s">
        <v>184</v>
      </c>
      <c r="I2150" s="1">
        <v>132.63634800000005</v>
      </c>
      <c r="J2150" s="1">
        <v>26</v>
      </c>
      <c r="K2150">
        <v>2147</v>
      </c>
      <c r="L2150" t="s">
        <v>25</v>
      </c>
      <c r="M2150" s="2">
        <f>+Table3[[#This Row],[CHW]]/Table3[[#This Row],[Count of Airbill Number]]</f>
        <v>5.1013980000000023</v>
      </c>
    </row>
    <row r="2151" spans="2:13">
      <c r="B2151" t="s">
        <v>20</v>
      </c>
      <c r="C2151" t="s">
        <v>21</v>
      </c>
      <c r="D2151" t="s">
        <v>22</v>
      </c>
      <c r="E2151" t="s">
        <v>776</v>
      </c>
      <c r="F2151" t="s">
        <v>776</v>
      </c>
      <c r="G2151" t="s">
        <v>33</v>
      </c>
      <c r="H2151" t="s">
        <v>59</v>
      </c>
      <c r="I2151" s="1">
        <v>132.36362499999998</v>
      </c>
      <c r="J2151" s="1">
        <v>17</v>
      </c>
      <c r="K2151">
        <v>2148</v>
      </c>
      <c r="L2151" t="s">
        <v>25</v>
      </c>
      <c r="M2151" s="2">
        <f>+Table3[[#This Row],[CHW]]/Table3[[#This Row],[Count of Airbill Number]]</f>
        <v>7.7860955882352929</v>
      </c>
    </row>
    <row r="2152" spans="2:13">
      <c r="B2152" t="s">
        <v>28</v>
      </c>
      <c r="C2152" t="s">
        <v>21</v>
      </c>
      <c r="D2152" t="s">
        <v>22</v>
      </c>
      <c r="E2152" t="s">
        <v>778</v>
      </c>
      <c r="F2152" t="s">
        <v>777</v>
      </c>
      <c r="G2152" t="s">
        <v>51</v>
      </c>
      <c r="H2152" t="s">
        <v>27</v>
      </c>
      <c r="I2152" s="1">
        <v>132.30000000000001</v>
      </c>
      <c r="J2152" s="1">
        <v>1</v>
      </c>
      <c r="K2152">
        <v>2149</v>
      </c>
      <c r="L2152" t="s">
        <v>25</v>
      </c>
      <c r="M2152" s="2">
        <f>+Table3[[#This Row],[CHW]]/Table3[[#This Row],[Count of Airbill Number]]</f>
        <v>132.30000000000001</v>
      </c>
    </row>
    <row r="2153" spans="2:13">
      <c r="B2153" t="s">
        <v>35</v>
      </c>
      <c r="C2153" t="s">
        <v>21</v>
      </c>
      <c r="D2153" t="s">
        <v>22</v>
      </c>
      <c r="E2153" t="s">
        <v>776</v>
      </c>
      <c r="F2153" t="s">
        <v>778</v>
      </c>
      <c r="G2153" t="s">
        <v>40</v>
      </c>
      <c r="H2153" t="s">
        <v>113</v>
      </c>
      <c r="I2153" s="1">
        <v>132.272727</v>
      </c>
      <c r="J2153" s="1">
        <v>1</v>
      </c>
      <c r="K2153">
        <v>2150</v>
      </c>
      <c r="L2153" t="s">
        <v>25</v>
      </c>
      <c r="M2153" s="2">
        <f>+Table3[[#This Row],[CHW]]/Table3[[#This Row],[Count of Airbill Number]]</f>
        <v>132.272727</v>
      </c>
    </row>
    <row r="2154" spans="2:13">
      <c r="B2154" t="s">
        <v>20</v>
      </c>
      <c r="C2154" t="s">
        <v>21</v>
      </c>
      <c r="D2154" t="s">
        <v>22</v>
      </c>
      <c r="E2154" t="s">
        <v>776</v>
      </c>
      <c r="F2154" t="s">
        <v>776</v>
      </c>
      <c r="G2154" t="s">
        <v>66</v>
      </c>
      <c r="H2154" t="s">
        <v>89</v>
      </c>
      <c r="I2154" s="1">
        <v>132.27272600000001</v>
      </c>
      <c r="J2154" s="1">
        <v>6</v>
      </c>
      <c r="K2154">
        <v>2151</v>
      </c>
      <c r="L2154" t="s">
        <v>25</v>
      </c>
      <c r="M2154" s="2">
        <f>+Table3[[#This Row],[CHW]]/Table3[[#This Row],[Count of Airbill Number]]</f>
        <v>22.045454333333335</v>
      </c>
    </row>
    <row r="2155" spans="2:13">
      <c r="B2155" t="s">
        <v>20</v>
      </c>
      <c r="C2155" t="s">
        <v>21</v>
      </c>
      <c r="D2155" t="s">
        <v>22</v>
      </c>
      <c r="E2155" t="s">
        <v>776</v>
      </c>
      <c r="F2155" t="s">
        <v>776</v>
      </c>
      <c r="G2155" t="s">
        <v>48</v>
      </c>
      <c r="H2155" t="s">
        <v>100</v>
      </c>
      <c r="I2155" s="1">
        <v>132.27272400000001</v>
      </c>
      <c r="J2155" s="1">
        <v>7</v>
      </c>
      <c r="K2155">
        <v>2152</v>
      </c>
      <c r="L2155" t="s">
        <v>25</v>
      </c>
      <c r="M2155" s="2">
        <f>+Table3[[#This Row],[CHW]]/Table3[[#This Row],[Count of Airbill Number]]</f>
        <v>18.896103428571429</v>
      </c>
    </row>
    <row r="2156" spans="2:13">
      <c r="B2156" t="s">
        <v>28</v>
      </c>
      <c r="C2156" t="s">
        <v>21</v>
      </c>
      <c r="D2156" t="s">
        <v>22</v>
      </c>
      <c r="E2156" t="s">
        <v>776</v>
      </c>
      <c r="F2156" t="s">
        <v>776</v>
      </c>
      <c r="G2156" t="s">
        <v>23</v>
      </c>
      <c r="H2156" t="s">
        <v>41</v>
      </c>
      <c r="I2156" s="1">
        <v>132.27272299999998</v>
      </c>
      <c r="J2156" s="1">
        <v>9</v>
      </c>
      <c r="K2156">
        <v>2153</v>
      </c>
      <c r="L2156" t="s">
        <v>25</v>
      </c>
      <c r="M2156" s="2">
        <f>+Table3[[#This Row],[CHW]]/Table3[[#This Row],[Count of Airbill Number]]</f>
        <v>14.69696922222222</v>
      </c>
    </row>
    <row r="2157" spans="2:13">
      <c r="B2157" t="s">
        <v>28</v>
      </c>
      <c r="C2157" t="s">
        <v>21</v>
      </c>
      <c r="D2157" t="s">
        <v>22</v>
      </c>
      <c r="E2157" t="s">
        <v>778</v>
      </c>
      <c r="F2157" t="s">
        <v>778</v>
      </c>
      <c r="G2157" t="s">
        <v>51</v>
      </c>
      <c r="H2157" t="s">
        <v>171</v>
      </c>
      <c r="I2157" s="1">
        <v>132.19999999999999</v>
      </c>
      <c r="J2157" s="1">
        <v>2</v>
      </c>
      <c r="K2157">
        <v>2154</v>
      </c>
      <c r="L2157" t="s">
        <v>25</v>
      </c>
      <c r="M2157" s="2">
        <f>+Table3[[#This Row],[CHW]]/Table3[[#This Row],[Count of Airbill Number]]</f>
        <v>66.099999999999994</v>
      </c>
    </row>
    <row r="2158" spans="2:13">
      <c r="B2158" t="s">
        <v>28</v>
      </c>
      <c r="C2158" t="s">
        <v>21</v>
      </c>
      <c r="D2158" t="s">
        <v>22</v>
      </c>
      <c r="E2158" t="s">
        <v>776</v>
      </c>
      <c r="F2158" t="s">
        <v>776</v>
      </c>
      <c r="G2158" t="s">
        <v>66</v>
      </c>
      <c r="H2158" t="s">
        <v>32</v>
      </c>
      <c r="I2158" s="1">
        <v>131.81818100000001</v>
      </c>
      <c r="J2158" s="1">
        <v>2</v>
      </c>
      <c r="K2158">
        <v>2155</v>
      </c>
      <c r="L2158" t="s">
        <v>25</v>
      </c>
      <c r="M2158" s="2">
        <f>+Table3[[#This Row],[CHW]]/Table3[[#This Row],[Count of Airbill Number]]</f>
        <v>65.909090500000005</v>
      </c>
    </row>
    <row r="2159" spans="2:13">
      <c r="B2159" t="s">
        <v>20</v>
      </c>
      <c r="C2159" t="s">
        <v>21</v>
      </c>
      <c r="D2159" t="s">
        <v>22</v>
      </c>
      <c r="E2159" t="s">
        <v>776</v>
      </c>
      <c r="F2159" t="s">
        <v>776</v>
      </c>
      <c r="G2159" t="s">
        <v>74</v>
      </c>
      <c r="H2159" t="s">
        <v>32</v>
      </c>
      <c r="I2159" s="1">
        <v>131.81817699999999</v>
      </c>
      <c r="J2159" s="1">
        <v>11</v>
      </c>
      <c r="K2159">
        <v>2156</v>
      </c>
      <c r="L2159" t="s">
        <v>25</v>
      </c>
      <c r="M2159" s="2">
        <f>+Table3[[#This Row],[CHW]]/Table3[[#This Row],[Count of Airbill Number]]</f>
        <v>11.983470636363636</v>
      </c>
    </row>
    <row r="2160" spans="2:13">
      <c r="B2160" t="s">
        <v>35</v>
      </c>
      <c r="C2160" t="s">
        <v>21</v>
      </c>
      <c r="D2160" t="s">
        <v>22</v>
      </c>
      <c r="E2160" t="s">
        <v>776</v>
      </c>
      <c r="F2160" t="s">
        <v>776</v>
      </c>
      <c r="G2160" t="s">
        <v>63</v>
      </c>
      <c r="H2160" t="s">
        <v>23</v>
      </c>
      <c r="I2160" s="1">
        <v>131.36363600000001</v>
      </c>
      <c r="J2160" s="1">
        <v>2</v>
      </c>
      <c r="K2160">
        <v>2157</v>
      </c>
      <c r="L2160" t="s">
        <v>25</v>
      </c>
      <c r="M2160" s="2">
        <f>+Table3[[#This Row],[CHW]]/Table3[[#This Row],[Count of Airbill Number]]</f>
        <v>65.681818000000007</v>
      </c>
    </row>
    <row r="2161" spans="2:13">
      <c r="B2161" t="s">
        <v>20</v>
      </c>
      <c r="C2161" t="s">
        <v>21</v>
      </c>
      <c r="D2161" t="s">
        <v>22</v>
      </c>
      <c r="E2161" t="s">
        <v>776</v>
      </c>
      <c r="F2161" t="s">
        <v>776</v>
      </c>
      <c r="G2161" t="s">
        <v>48</v>
      </c>
      <c r="H2161" t="s">
        <v>123</v>
      </c>
      <c r="I2161" s="1">
        <v>131.36363399999999</v>
      </c>
      <c r="J2161" s="1">
        <v>5</v>
      </c>
      <c r="K2161">
        <v>2158</v>
      </c>
      <c r="L2161" t="s">
        <v>25</v>
      </c>
      <c r="M2161" s="2">
        <f>+Table3[[#This Row],[CHW]]/Table3[[#This Row],[Count of Airbill Number]]</f>
        <v>26.272726799999997</v>
      </c>
    </row>
    <row r="2162" spans="2:13">
      <c r="B2162" t="s">
        <v>20</v>
      </c>
      <c r="C2162" t="s">
        <v>21</v>
      </c>
      <c r="D2162" t="s">
        <v>22</v>
      </c>
      <c r="E2162" t="s">
        <v>776</v>
      </c>
      <c r="F2162" t="s">
        <v>776</v>
      </c>
      <c r="G2162" t="s">
        <v>39</v>
      </c>
      <c r="H2162" t="s">
        <v>50</v>
      </c>
      <c r="I2162" s="1">
        <v>131.363632</v>
      </c>
      <c r="J2162" s="1">
        <v>8</v>
      </c>
      <c r="K2162">
        <v>2159</v>
      </c>
      <c r="L2162" t="s">
        <v>25</v>
      </c>
      <c r="M2162" s="2">
        <f>+Table3[[#This Row],[CHW]]/Table3[[#This Row],[Count of Airbill Number]]</f>
        <v>16.420453999999999</v>
      </c>
    </row>
    <row r="2163" spans="2:13">
      <c r="B2163" t="s">
        <v>20</v>
      </c>
      <c r="C2163" t="s">
        <v>21</v>
      </c>
      <c r="D2163" t="s">
        <v>22</v>
      </c>
      <c r="E2163" t="s">
        <v>776</v>
      </c>
      <c r="F2163" t="s">
        <v>776</v>
      </c>
      <c r="G2163" t="s">
        <v>186</v>
      </c>
      <c r="H2163" t="s">
        <v>45</v>
      </c>
      <c r="I2163" s="1">
        <v>131.36362099999999</v>
      </c>
      <c r="J2163" s="1">
        <v>25</v>
      </c>
      <c r="K2163">
        <v>2160</v>
      </c>
      <c r="L2163" t="s">
        <v>25</v>
      </c>
      <c r="M2163" s="2">
        <f>+Table3[[#This Row],[CHW]]/Table3[[#This Row],[Count of Airbill Number]]</f>
        <v>5.2545448399999994</v>
      </c>
    </row>
    <row r="2164" spans="2:13">
      <c r="B2164" t="s">
        <v>28</v>
      </c>
      <c r="C2164" t="s">
        <v>21</v>
      </c>
      <c r="D2164" t="s">
        <v>22</v>
      </c>
      <c r="E2164" t="s">
        <v>778</v>
      </c>
      <c r="F2164" t="s">
        <v>778</v>
      </c>
      <c r="G2164" t="s">
        <v>221</v>
      </c>
      <c r="H2164" t="s">
        <v>51</v>
      </c>
      <c r="I2164" s="1">
        <v>131</v>
      </c>
      <c r="J2164" s="1">
        <v>5</v>
      </c>
      <c r="K2164">
        <v>2161</v>
      </c>
      <c r="L2164" t="s">
        <v>25</v>
      </c>
      <c r="M2164" s="2">
        <f>+Table3[[#This Row],[CHW]]/Table3[[#This Row],[Count of Airbill Number]]</f>
        <v>26.2</v>
      </c>
    </row>
    <row r="2165" spans="2:13">
      <c r="B2165" t="s">
        <v>35</v>
      </c>
      <c r="C2165" t="s">
        <v>21</v>
      </c>
      <c r="D2165" t="s">
        <v>36</v>
      </c>
      <c r="E2165" t="s">
        <v>778</v>
      </c>
      <c r="F2165" t="s">
        <v>778</v>
      </c>
      <c r="G2165" t="s">
        <v>206</v>
      </c>
      <c r="H2165" t="s">
        <v>124</v>
      </c>
      <c r="I2165" s="1">
        <v>130.90908899999999</v>
      </c>
      <c r="J2165" s="1">
        <v>3</v>
      </c>
      <c r="K2165">
        <v>2162</v>
      </c>
      <c r="L2165" t="s">
        <v>25</v>
      </c>
      <c r="M2165" s="2">
        <f>+Table3[[#This Row],[CHW]]/Table3[[#This Row],[Count of Airbill Number]]</f>
        <v>43.636362999999996</v>
      </c>
    </row>
    <row r="2166" spans="2:13">
      <c r="B2166" t="s">
        <v>20</v>
      </c>
      <c r="C2166" t="s">
        <v>21</v>
      </c>
      <c r="D2166" t="s">
        <v>22</v>
      </c>
      <c r="E2166" t="s">
        <v>776</v>
      </c>
      <c r="F2166" t="s">
        <v>776</v>
      </c>
      <c r="G2166" t="s">
        <v>76</v>
      </c>
      <c r="H2166" t="s">
        <v>95</v>
      </c>
      <c r="I2166" s="1">
        <v>130.90908899999999</v>
      </c>
      <c r="J2166" s="1">
        <v>5</v>
      </c>
      <c r="K2166">
        <v>2163</v>
      </c>
      <c r="L2166" t="s">
        <v>25</v>
      </c>
      <c r="M2166" s="2">
        <f>+Table3[[#This Row],[CHW]]/Table3[[#This Row],[Count of Airbill Number]]</f>
        <v>26.181817799999997</v>
      </c>
    </row>
    <row r="2167" spans="2:13">
      <c r="B2167" t="s">
        <v>28</v>
      </c>
      <c r="C2167" t="s">
        <v>21</v>
      </c>
      <c r="D2167" t="s">
        <v>22</v>
      </c>
      <c r="E2167" t="s">
        <v>776</v>
      </c>
      <c r="F2167" t="s">
        <v>776</v>
      </c>
      <c r="G2167" t="s">
        <v>76</v>
      </c>
      <c r="H2167" t="s">
        <v>37</v>
      </c>
      <c r="I2167" s="1">
        <v>130.59090599999999</v>
      </c>
      <c r="J2167" s="1">
        <v>8</v>
      </c>
      <c r="K2167">
        <v>2164</v>
      </c>
      <c r="L2167" t="s">
        <v>25</v>
      </c>
      <c r="M2167" s="2">
        <f>+Table3[[#This Row],[CHW]]/Table3[[#This Row],[Count of Airbill Number]]</f>
        <v>16.323863249999999</v>
      </c>
    </row>
    <row r="2168" spans="2:13">
      <c r="B2168" t="s">
        <v>20</v>
      </c>
      <c r="C2168" t="s">
        <v>21</v>
      </c>
      <c r="D2168" t="s">
        <v>22</v>
      </c>
      <c r="E2168" t="s">
        <v>776</v>
      </c>
      <c r="F2168" t="s">
        <v>776</v>
      </c>
      <c r="G2168" t="s">
        <v>31</v>
      </c>
      <c r="H2168" t="s">
        <v>57</v>
      </c>
      <c r="I2168" s="1">
        <v>130.454544</v>
      </c>
      <c r="J2168" s="1">
        <v>4</v>
      </c>
      <c r="K2168">
        <v>2165</v>
      </c>
      <c r="L2168" t="s">
        <v>25</v>
      </c>
      <c r="M2168" s="2">
        <f>+Table3[[#This Row],[CHW]]/Table3[[#This Row],[Count of Airbill Number]]</f>
        <v>32.613636</v>
      </c>
    </row>
    <row r="2169" spans="2:13">
      <c r="B2169" t="s">
        <v>20</v>
      </c>
      <c r="C2169" t="s">
        <v>21</v>
      </c>
      <c r="D2169" t="s">
        <v>22</v>
      </c>
      <c r="E2169" t="s">
        <v>776</v>
      </c>
      <c r="F2169" t="s">
        <v>776</v>
      </c>
      <c r="G2169" t="s">
        <v>41</v>
      </c>
      <c r="H2169" t="s">
        <v>93</v>
      </c>
      <c r="I2169" s="1">
        <v>130.454542</v>
      </c>
      <c r="J2169" s="1">
        <v>6</v>
      </c>
      <c r="K2169">
        <v>2166</v>
      </c>
      <c r="L2169" t="s">
        <v>25</v>
      </c>
      <c r="M2169" s="2">
        <f>+Table3[[#This Row],[CHW]]/Table3[[#This Row],[Count of Airbill Number]]</f>
        <v>21.742423666666667</v>
      </c>
    </row>
    <row r="2170" spans="2:13">
      <c r="B2170" t="s">
        <v>20</v>
      </c>
      <c r="C2170" t="s">
        <v>21</v>
      </c>
      <c r="D2170" t="s">
        <v>22</v>
      </c>
      <c r="E2170" t="s">
        <v>776</v>
      </c>
      <c r="F2170" t="s">
        <v>776</v>
      </c>
      <c r="G2170" t="s">
        <v>47</v>
      </c>
      <c r="H2170" t="s">
        <v>132</v>
      </c>
      <c r="I2170" s="1">
        <v>130.45454000000001</v>
      </c>
      <c r="J2170" s="1">
        <v>13</v>
      </c>
      <c r="K2170">
        <v>2167</v>
      </c>
      <c r="L2170" t="s">
        <v>25</v>
      </c>
      <c r="M2170" s="2">
        <f>+Table3[[#This Row],[CHW]]/Table3[[#This Row],[Count of Airbill Number]]</f>
        <v>10.034964615384617</v>
      </c>
    </row>
    <row r="2171" spans="2:13">
      <c r="B2171" t="s">
        <v>20</v>
      </c>
      <c r="C2171" t="s">
        <v>21</v>
      </c>
      <c r="D2171" t="s">
        <v>22</v>
      </c>
      <c r="E2171" t="s">
        <v>776</v>
      </c>
      <c r="F2171" t="s">
        <v>776</v>
      </c>
      <c r="G2171" t="s">
        <v>40</v>
      </c>
      <c r="H2171" t="s">
        <v>193</v>
      </c>
      <c r="I2171" s="1">
        <v>129.99999700000001</v>
      </c>
      <c r="J2171" s="1">
        <v>8</v>
      </c>
      <c r="K2171">
        <v>2168</v>
      </c>
      <c r="L2171" t="s">
        <v>25</v>
      </c>
      <c r="M2171" s="2">
        <f>+Table3[[#This Row],[CHW]]/Table3[[#This Row],[Count of Airbill Number]]</f>
        <v>16.249999625000001</v>
      </c>
    </row>
    <row r="2172" spans="2:13">
      <c r="B2172" t="s">
        <v>243</v>
      </c>
      <c r="C2172" t="s">
        <v>21</v>
      </c>
      <c r="D2172" t="s">
        <v>22</v>
      </c>
      <c r="E2172" t="s">
        <v>776</v>
      </c>
      <c r="F2172" t="s">
        <v>776</v>
      </c>
      <c r="G2172" t="s">
        <v>37</v>
      </c>
      <c r="H2172" t="s">
        <v>70</v>
      </c>
      <c r="I2172" s="1">
        <v>129.99999700000001</v>
      </c>
      <c r="J2172" s="1">
        <v>4</v>
      </c>
      <c r="K2172">
        <v>2169</v>
      </c>
      <c r="L2172" t="s">
        <v>25</v>
      </c>
      <c r="M2172" s="2">
        <f>+Table3[[#This Row],[CHW]]/Table3[[#This Row],[Count of Airbill Number]]</f>
        <v>32.499999250000002</v>
      </c>
    </row>
    <row r="2173" spans="2:13">
      <c r="B2173" t="s">
        <v>35</v>
      </c>
      <c r="C2173" t="s">
        <v>21</v>
      </c>
      <c r="D2173" t="s">
        <v>22</v>
      </c>
      <c r="E2173" t="s">
        <v>776</v>
      </c>
      <c r="F2173" t="s">
        <v>776</v>
      </c>
      <c r="G2173" t="s">
        <v>133</v>
      </c>
      <c r="H2173" t="s">
        <v>45</v>
      </c>
      <c r="I2173" s="1">
        <v>129.99999600000001</v>
      </c>
      <c r="J2173" s="1">
        <v>11</v>
      </c>
      <c r="K2173">
        <v>2170</v>
      </c>
      <c r="L2173" t="s">
        <v>25</v>
      </c>
      <c r="M2173" s="2">
        <f>+Table3[[#This Row],[CHW]]/Table3[[#This Row],[Count of Airbill Number]]</f>
        <v>11.818181454545455</v>
      </c>
    </row>
    <row r="2174" spans="2:13">
      <c r="B2174" t="s">
        <v>28</v>
      </c>
      <c r="C2174" t="s">
        <v>21</v>
      </c>
      <c r="D2174" t="s">
        <v>22</v>
      </c>
      <c r="E2174" t="s">
        <v>776</v>
      </c>
      <c r="F2174" t="s">
        <v>778</v>
      </c>
      <c r="G2174" t="s">
        <v>66</v>
      </c>
      <c r="H2174" t="s">
        <v>161</v>
      </c>
      <c r="I2174" s="1">
        <v>129.91817800000001</v>
      </c>
      <c r="J2174" s="1">
        <v>15</v>
      </c>
      <c r="K2174">
        <v>2171</v>
      </c>
      <c r="L2174" t="s">
        <v>25</v>
      </c>
      <c r="M2174" s="2">
        <f>+Table3[[#This Row],[CHW]]/Table3[[#This Row],[Count of Airbill Number]]</f>
        <v>8.6612118666666671</v>
      </c>
    </row>
    <row r="2175" spans="2:13">
      <c r="B2175" t="s">
        <v>35</v>
      </c>
      <c r="C2175" t="s">
        <v>21</v>
      </c>
      <c r="D2175" t="s">
        <v>22</v>
      </c>
      <c r="E2175" t="s">
        <v>776</v>
      </c>
      <c r="F2175" t="s">
        <v>776</v>
      </c>
      <c r="G2175" t="s">
        <v>33</v>
      </c>
      <c r="H2175" t="s">
        <v>63</v>
      </c>
      <c r="I2175" s="1">
        <v>129.55454499999999</v>
      </c>
      <c r="J2175" s="1">
        <v>3</v>
      </c>
      <c r="K2175">
        <v>2172</v>
      </c>
      <c r="L2175" t="s">
        <v>25</v>
      </c>
      <c r="M2175" s="2">
        <f>+Table3[[#This Row],[CHW]]/Table3[[#This Row],[Count of Airbill Number]]</f>
        <v>43.184848333333328</v>
      </c>
    </row>
    <row r="2176" spans="2:13">
      <c r="B2176" t="s">
        <v>176</v>
      </c>
      <c r="C2176" t="s">
        <v>21</v>
      </c>
      <c r="D2176" t="s">
        <v>22</v>
      </c>
      <c r="E2176" t="s">
        <v>776</v>
      </c>
      <c r="F2176" t="s">
        <v>776</v>
      </c>
      <c r="G2176" t="s">
        <v>31</v>
      </c>
      <c r="H2176" t="s">
        <v>49</v>
      </c>
      <c r="I2176" s="1">
        <v>129.54544899999999</v>
      </c>
      <c r="J2176" s="1">
        <v>8</v>
      </c>
      <c r="K2176">
        <v>2173</v>
      </c>
      <c r="L2176" t="s">
        <v>25</v>
      </c>
      <c r="M2176" s="2">
        <f>+Table3[[#This Row],[CHW]]/Table3[[#This Row],[Count of Airbill Number]]</f>
        <v>16.193181124999999</v>
      </c>
    </row>
    <row r="2177" spans="2:13">
      <c r="B2177" t="s">
        <v>20</v>
      </c>
      <c r="C2177" t="s">
        <v>21</v>
      </c>
      <c r="D2177" t="s">
        <v>22</v>
      </c>
      <c r="E2177" t="s">
        <v>776</v>
      </c>
      <c r="F2177" t="s">
        <v>776</v>
      </c>
      <c r="G2177" t="s">
        <v>47</v>
      </c>
      <c r="H2177" t="s">
        <v>57</v>
      </c>
      <c r="I2177" s="1">
        <v>129.545447</v>
      </c>
      <c r="J2177" s="1">
        <v>11</v>
      </c>
      <c r="K2177">
        <v>2174</v>
      </c>
      <c r="L2177" t="s">
        <v>25</v>
      </c>
      <c r="M2177" s="2">
        <f>+Table3[[#This Row],[CHW]]/Table3[[#This Row],[Count of Airbill Number]]</f>
        <v>11.776858818181818</v>
      </c>
    </row>
    <row r="2178" spans="2:13">
      <c r="B2178" t="s">
        <v>20</v>
      </c>
      <c r="C2178" t="s">
        <v>21</v>
      </c>
      <c r="D2178" t="s">
        <v>22</v>
      </c>
      <c r="E2178" t="s">
        <v>776</v>
      </c>
      <c r="F2178" t="s">
        <v>776</v>
      </c>
      <c r="G2178" t="s">
        <v>45</v>
      </c>
      <c r="H2178" t="s">
        <v>177</v>
      </c>
      <c r="I2178" s="1">
        <v>129.54544300000006</v>
      </c>
      <c r="J2178" s="1">
        <v>31</v>
      </c>
      <c r="K2178">
        <v>2175</v>
      </c>
      <c r="L2178" t="s">
        <v>25</v>
      </c>
      <c r="M2178" s="2">
        <f>+Table3[[#This Row],[CHW]]/Table3[[#This Row],[Count of Airbill Number]]</f>
        <v>4.1788852580645184</v>
      </c>
    </row>
    <row r="2179" spans="2:13">
      <c r="B2179" t="s">
        <v>28</v>
      </c>
      <c r="C2179" t="s">
        <v>21</v>
      </c>
      <c r="D2179" t="s">
        <v>22</v>
      </c>
      <c r="E2179" t="s">
        <v>776</v>
      </c>
      <c r="F2179" t="s">
        <v>776</v>
      </c>
      <c r="G2179" t="s">
        <v>47</v>
      </c>
      <c r="H2179" t="s">
        <v>24</v>
      </c>
      <c r="I2179" s="1">
        <v>129.09090800000001</v>
      </c>
      <c r="J2179" s="1">
        <v>3</v>
      </c>
      <c r="K2179">
        <v>2176</v>
      </c>
      <c r="L2179" t="s">
        <v>25</v>
      </c>
      <c r="M2179" s="2">
        <f>+Table3[[#This Row],[CHW]]/Table3[[#This Row],[Count of Airbill Number]]</f>
        <v>43.030302666666671</v>
      </c>
    </row>
    <row r="2180" spans="2:13">
      <c r="B2180" t="s">
        <v>20</v>
      </c>
      <c r="C2180" t="s">
        <v>21</v>
      </c>
      <c r="D2180" t="s">
        <v>22</v>
      </c>
      <c r="E2180" t="s">
        <v>776</v>
      </c>
      <c r="F2180" t="s">
        <v>778</v>
      </c>
      <c r="G2180" t="s">
        <v>31</v>
      </c>
      <c r="H2180" t="s">
        <v>135</v>
      </c>
      <c r="I2180" s="1">
        <v>128.94545400000001</v>
      </c>
      <c r="J2180" s="1">
        <v>3</v>
      </c>
      <c r="K2180">
        <v>2177</v>
      </c>
      <c r="L2180" t="s">
        <v>25</v>
      </c>
      <c r="M2180" s="2">
        <f>+Table3[[#This Row],[CHW]]/Table3[[#This Row],[Count of Airbill Number]]</f>
        <v>42.981818000000004</v>
      </c>
    </row>
    <row r="2181" spans="2:13">
      <c r="B2181" t="s">
        <v>30</v>
      </c>
      <c r="C2181" t="s">
        <v>21</v>
      </c>
      <c r="D2181" t="s">
        <v>22</v>
      </c>
      <c r="E2181" t="s">
        <v>776</v>
      </c>
      <c r="F2181" t="s">
        <v>776</v>
      </c>
      <c r="G2181" t="s">
        <v>64</v>
      </c>
      <c r="H2181" t="s">
        <v>31</v>
      </c>
      <c r="I2181" s="1">
        <v>128.63636300000002</v>
      </c>
      <c r="J2181" s="1">
        <v>6</v>
      </c>
      <c r="K2181">
        <v>2178</v>
      </c>
      <c r="L2181" t="s">
        <v>25</v>
      </c>
      <c r="M2181" s="2">
        <f>+Table3[[#This Row],[CHW]]/Table3[[#This Row],[Count of Airbill Number]]</f>
        <v>21.439393833333337</v>
      </c>
    </row>
    <row r="2182" spans="2:13">
      <c r="B2182" t="s">
        <v>20</v>
      </c>
      <c r="C2182" t="s">
        <v>21</v>
      </c>
      <c r="D2182" t="s">
        <v>22</v>
      </c>
      <c r="E2182" t="s">
        <v>776</v>
      </c>
      <c r="F2182" t="s">
        <v>776</v>
      </c>
      <c r="G2182" t="s">
        <v>67</v>
      </c>
      <c r="H2182" t="s">
        <v>76</v>
      </c>
      <c r="I2182" s="1">
        <v>128.63636099999999</v>
      </c>
      <c r="J2182" s="1">
        <v>7</v>
      </c>
      <c r="K2182">
        <v>2179</v>
      </c>
      <c r="L2182" t="s">
        <v>25</v>
      </c>
      <c r="M2182" s="2">
        <f>+Table3[[#This Row],[CHW]]/Table3[[#This Row],[Count of Airbill Number]]</f>
        <v>18.376622999999999</v>
      </c>
    </row>
    <row r="2183" spans="2:13">
      <c r="B2183" t="s">
        <v>20</v>
      </c>
      <c r="C2183" t="s">
        <v>21</v>
      </c>
      <c r="D2183" t="s">
        <v>22</v>
      </c>
      <c r="E2183" t="s">
        <v>776</v>
      </c>
      <c r="F2183" t="s">
        <v>776</v>
      </c>
      <c r="G2183" t="s">
        <v>63</v>
      </c>
      <c r="H2183" t="s">
        <v>53</v>
      </c>
      <c r="I2183" s="1">
        <v>128.63635500000001</v>
      </c>
      <c r="J2183" s="1">
        <v>17</v>
      </c>
      <c r="K2183">
        <v>2180</v>
      </c>
      <c r="L2183" t="s">
        <v>25</v>
      </c>
      <c r="M2183" s="2">
        <f>+Table3[[#This Row],[CHW]]/Table3[[#This Row],[Count of Airbill Number]]</f>
        <v>7.5668444117647065</v>
      </c>
    </row>
    <row r="2184" spans="2:13">
      <c r="B2184" t="s">
        <v>28</v>
      </c>
      <c r="C2184" t="s">
        <v>21</v>
      </c>
      <c r="D2184" t="s">
        <v>22</v>
      </c>
      <c r="E2184" t="s">
        <v>776</v>
      </c>
      <c r="F2184" t="s">
        <v>776</v>
      </c>
      <c r="G2184" t="s">
        <v>67</v>
      </c>
      <c r="H2184" t="s">
        <v>40</v>
      </c>
      <c r="I2184" s="1">
        <v>128.18181799999999</v>
      </c>
      <c r="J2184" s="1">
        <v>1</v>
      </c>
      <c r="K2184">
        <v>2181</v>
      </c>
      <c r="L2184" t="s">
        <v>25</v>
      </c>
      <c r="M2184" s="2">
        <f>+Table3[[#This Row],[CHW]]/Table3[[#This Row],[Count of Airbill Number]]</f>
        <v>128.18181799999999</v>
      </c>
    </row>
    <row r="2185" spans="2:13">
      <c r="B2185" t="s">
        <v>35</v>
      </c>
      <c r="C2185" t="s">
        <v>21</v>
      </c>
      <c r="D2185" t="s">
        <v>22</v>
      </c>
      <c r="E2185" t="s">
        <v>776</v>
      </c>
      <c r="F2185" t="s">
        <v>776</v>
      </c>
      <c r="G2185" t="s">
        <v>45</v>
      </c>
      <c r="H2185" t="s">
        <v>252</v>
      </c>
      <c r="I2185" s="1">
        <v>128.181814</v>
      </c>
      <c r="J2185" s="1">
        <v>9</v>
      </c>
      <c r="K2185">
        <v>2182</v>
      </c>
      <c r="L2185" t="s">
        <v>25</v>
      </c>
      <c r="M2185" s="2">
        <f>+Table3[[#This Row],[CHW]]/Table3[[#This Row],[Count of Airbill Number]]</f>
        <v>14.242423777777779</v>
      </c>
    </row>
    <row r="2186" spans="2:13">
      <c r="B2186" t="s">
        <v>35</v>
      </c>
      <c r="C2186" t="s">
        <v>21</v>
      </c>
      <c r="D2186" t="s">
        <v>22</v>
      </c>
      <c r="E2186" t="s">
        <v>776</v>
      </c>
      <c r="F2186" t="s">
        <v>776</v>
      </c>
      <c r="G2186" t="s">
        <v>45</v>
      </c>
      <c r="H2186" t="s">
        <v>159</v>
      </c>
      <c r="I2186" s="1">
        <v>128.18180899999999</v>
      </c>
      <c r="J2186" s="1">
        <v>13</v>
      </c>
      <c r="K2186">
        <v>2183</v>
      </c>
      <c r="L2186" t="s">
        <v>25</v>
      </c>
      <c r="M2186" s="2">
        <f>+Table3[[#This Row],[CHW]]/Table3[[#This Row],[Count of Airbill Number]]</f>
        <v>9.860139153846152</v>
      </c>
    </row>
    <row r="2187" spans="2:13">
      <c r="B2187" t="s">
        <v>20</v>
      </c>
      <c r="C2187" t="s">
        <v>21</v>
      </c>
      <c r="D2187" t="s">
        <v>22</v>
      </c>
      <c r="E2187" t="s">
        <v>776</v>
      </c>
      <c r="F2187" t="s">
        <v>776</v>
      </c>
      <c r="G2187" t="s">
        <v>50</v>
      </c>
      <c r="H2187" t="s">
        <v>24</v>
      </c>
      <c r="I2187" s="1">
        <v>128.18176800000001</v>
      </c>
      <c r="J2187" s="1">
        <v>64</v>
      </c>
      <c r="K2187">
        <v>2184</v>
      </c>
      <c r="L2187" t="s">
        <v>25</v>
      </c>
      <c r="M2187" s="2">
        <f>+Table3[[#This Row],[CHW]]/Table3[[#This Row],[Count of Airbill Number]]</f>
        <v>2.0028401250000001</v>
      </c>
    </row>
    <row r="2188" spans="2:13">
      <c r="B2188" t="s">
        <v>35</v>
      </c>
      <c r="C2188" t="s">
        <v>21</v>
      </c>
      <c r="D2188" t="s">
        <v>22</v>
      </c>
      <c r="E2188" t="s">
        <v>776</v>
      </c>
      <c r="F2188" t="s">
        <v>776</v>
      </c>
      <c r="G2188" t="s">
        <v>80</v>
      </c>
      <c r="H2188" t="s">
        <v>37</v>
      </c>
      <c r="I2188" s="1">
        <v>127.94544999999998</v>
      </c>
      <c r="J2188" s="1">
        <v>15</v>
      </c>
      <c r="K2188">
        <v>2185</v>
      </c>
      <c r="L2188" t="s">
        <v>25</v>
      </c>
      <c r="M2188" s="2">
        <f>+Table3[[#This Row],[CHW]]/Table3[[#This Row],[Count of Airbill Number]]</f>
        <v>8.5296966666666645</v>
      </c>
    </row>
    <row r="2189" spans="2:13">
      <c r="B2189" t="s">
        <v>28</v>
      </c>
      <c r="C2189" t="s">
        <v>21</v>
      </c>
      <c r="D2189" t="s">
        <v>22</v>
      </c>
      <c r="E2189" t="s">
        <v>778</v>
      </c>
      <c r="F2189" t="s">
        <v>777</v>
      </c>
      <c r="G2189" t="s">
        <v>81</v>
      </c>
      <c r="H2189" t="s">
        <v>399</v>
      </c>
      <c r="I2189" s="1">
        <v>127.9</v>
      </c>
      <c r="J2189" s="1">
        <v>1</v>
      </c>
      <c r="K2189">
        <v>2186</v>
      </c>
      <c r="L2189" t="s">
        <v>25</v>
      </c>
      <c r="M2189" s="2">
        <f>+Table3[[#This Row],[CHW]]/Table3[[#This Row],[Count of Airbill Number]]</f>
        <v>127.9</v>
      </c>
    </row>
    <row r="2190" spans="2:13">
      <c r="B2190" t="s">
        <v>35</v>
      </c>
      <c r="C2190" t="s">
        <v>21</v>
      </c>
      <c r="D2190" t="s">
        <v>22</v>
      </c>
      <c r="E2190" t="s">
        <v>776</v>
      </c>
      <c r="F2190" t="s">
        <v>776</v>
      </c>
      <c r="G2190" t="s">
        <v>63</v>
      </c>
      <c r="H2190" t="s">
        <v>45</v>
      </c>
      <c r="I2190" s="1">
        <v>127.272723</v>
      </c>
      <c r="J2190" s="1">
        <v>9</v>
      </c>
      <c r="K2190">
        <v>2187</v>
      </c>
      <c r="L2190" t="s">
        <v>25</v>
      </c>
      <c r="M2190" s="2">
        <f>+Table3[[#This Row],[CHW]]/Table3[[#This Row],[Count of Airbill Number]]</f>
        <v>14.141413666666667</v>
      </c>
    </row>
    <row r="2191" spans="2:13">
      <c r="B2191" t="s">
        <v>35</v>
      </c>
      <c r="C2191" t="s">
        <v>21</v>
      </c>
      <c r="D2191" t="s">
        <v>22</v>
      </c>
      <c r="E2191" t="s">
        <v>776</v>
      </c>
      <c r="F2191" t="s">
        <v>776</v>
      </c>
      <c r="G2191" t="s">
        <v>94</v>
      </c>
      <c r="H2191" t="s">
        <v>132</v>
      </c>
      <c r="I2191" s="1">
        <v>127.272721</v>
      </c>
      <c r="J2191" s="1">
        <v>13</v>
      </c>
      <c r="K2191">
        <v>2188</v>
      </c>
      <c r="L2191" t="s">
        <v>25</v>
      </c>
      <c r="M2191" s="2">
        <f>+Table3[[#This Row],[CHW]]/Table3[[#This Row],[Count of Airbill Number]]</f>
        <v>9.790209307692308</v>
      </c>
    </row>
    <row r="2192" spans="2:13">
      <c r="B2192" t="s">
        <v>20</v>
      </c>
      <c r="C2192" t="s">
        <v>21</v>
      </c>
      <c r="D2192" t="s">
        <v>22</v>
      </c>
      <c r="E2192" t="s">
        <v>776</v>
      </c>
      <c r="F2192" t="s">
        <v>776</v>
      </c>
      <c r="G2192" t="s">
        <v>228</v>
      </c>
      <c r="H2192" t="s">
        <v>69</v>
      </c>
      <c r="I2192" s="1">
        <v>127.27271899999998</v>
      </c>
      <c r="J2192" s="1">
        <v>13</v>
      </c>
      <c r="K2192">
        <v>2189</v>
      </c>
      <c r="L2192" t="s">
        <v>25</v>
      </c>
      <c r="M2192" s="2">
        <f>+Table3[[#This Row],[CHW]]/Table3[[#This Row],[Count of Airbill Number]]</f>
        <v>9.7902091538461526</v>
      </c>
    </row>
    <row r="2193" spans="2:13">
      <c r="B2193" t="s">
        <v>28</v>
      </c>
      <c r="C2193" t="s">
        <v>21</v>
      </c>
      <c r="D2193" t="s">
        <v>22</v>
      </c>
      <c r="E2193" t="s">
        <v>776</v>
      </c>
      <c r="F2193" t="s">
        <v>776</v>
      </c>
      <c r="G2193" t="s">
        <v>57</v>
      </c>
      <c r="H2193" t="s">
        <v>45</v>
      </c>
      <c r="I2193" s="1">
        <v>126.87272299999995</v>
      </c>
      <c r="J2193" s="1">
        <v>14</v>
      </c>
      <c r="K2193">
        <v>2190</v>
      </c>
      <c r="L2193" t="s">
        <v>25</v>
      </c>
      <c r="M2193" s="2">
        <f>+Table3[[#This Row],[CHW]]/Table3[[#This Row],[Count of Airbill Number]]</f>
        <v>9.0623373571428534</v>
      </c>
    </row>
    <row r="2194" spans="2:13">
      <c r="B2194" t="s">
        <v>35</v>
      </c>
      <c r="C2194" t="s">
        <v>21</v>
      </c>
      <c r="D2194" t="s">
        <v>22</v>
      </c>
      <c r="E2194" t="s">
        <v>776</v>
      </c>
      <c r="F2194" t="s">
        <v>776</v>
      </c>
      <c r="G2194" t="s">
        <v>71</v>
      </c>
      <c r="H2194" t="s">
        <v>84</v>
      </c>
      <c r="I2194" s="1">
        <v>126.818181</v>
      </c>
      <c r="J2194" s="1">
        <v>3</v>
      </c>
      <c r="K2194">
        <v>2191</v>
      </c>
      <c r="L2194" t="s">
        <v>25</v>
      </c>
      <c r="M2194" s="2">
        <f>+Table3[[#This Row],[CHW]]/Table3[[#This Row],[Count of Airbill Number]]</f>
        <v>42.272726999999996</v>
      </c>
    </row>
    <row r="2195" spans="2:13">
      <c r="B2195" t="s">
        <v>20</v>
      </c>
      <c r="C2195" t="s">
        <v>21</v>
      </c>
      <c r="D2195" t="s">
        <v>22</v>
      </c>
      <c r="E2195" t="s">
        <v>776</v>
      </c>
      <c r="F2195" t="s">
        <v>776</v>
      </c>
      <c r="G2195" t="s">
        <v>137</v>
      </c>
      <c r="H2195" t="s">
        <v>47</v>
      </c>
      <c r="I2195" s="1">
        <v>126.818181</v>
      </c>
      <c r="J2195" s="1">
        <v>3</v>
      </c>
      <c r="K2195">
        <v>2192</v>
      </c>
      <c r="L2195" t="s">
        <v>25</v>
      </c>
      <c r="M2195" s="2">
        <f>+Table3[[#This Row],[CHW]]/Table3[[#This Row],[Count of Airbill Number]]</f>
        <v>42.272726999999996</v>
      </c>
    </row>
    <row r="2196" spans="2:13">
      <c r="B2196" t="s">
        <v>20</v>
      </c>
      <c r="C2196" t="s">
        <v>21</v>
      </c>
      <c r="D2196" t="s">
        <v>22</v>
      </c>
      <c r="E2196" t="s">
        <v>776</v>
      </c>
      <c r="F2196" t="s">
        <v>776</v>
      </c>
      <c r="G2196" t="s">
        <v>67</v>
      </c>
      <c r="H2196" t="s">
        <v>107</v>
      </c>
      <c r="I2196" s="1">
        <v>126.81817100000001</v>
      </c>
      <c r="J2196" s="1">
        <v>21</v>
      </c>
      <c r="K2196">
        <v>2193</v>
      </c>
      <c r="L2196" t="s">
        <v>25</v>
      </c>
      <c r="M2196" s="2">
        <f>+Table3[[#This Row],[CHW]]/Table3[[#This Row],[Count of Airbill Number]]</f>
        <v>6.0389605238095241</v>
      </c>
    </row>
    <row r="2197" spans="2:13">
      <c r="B2197" t="s">
        <v>20</v>
      </c>
      <c r="C2197" t="s">
        <v>21</v>
      </c>
      <c r="D2197" t="s">
        <v>22</v>
      </c>
      <c r="E2197" t="s">
        <v>776</v>
      </c>
      <c r="F2197" t="s">
        <v>776</v>
      </c>
      <c r="G2197" t="s">
        <v>68</v>
      </c>
      <c r="H2197" t="s">
        <v>23</v>
      </c>
      <c r="I2197" s="1">
        <v>126.818164</v>
      </c>
      <c r="J2197" s="1">
        <v>26</v>
      </c>
      <c r="K2197">
        <v>2194</v>
      </c>
      <c r="L2197" t="s">
        <v>25</v>
      </c>
      <c r="M2197" s="2">
        <f>+Table3[[#This Row],[CHW]]/Table3[[#This Row],[Count of Airbill Number]]</f>
        <v>4.8776216923076925</v>
      </c>
    </row>
    <row r="2198" spans="2:13">
      <c r="B2198" t="s">
        <v>28</v>
      </c>
      <c r="C2198" t="s">
        <v>21</v>
      </c>
      <c r="D2198" t="s">
        <v>22</v>
      </c>
      <c r="E2198" t="s">
        <v>778</v>
      </c>
      <c r="F2198" t="s">
        <v>776</v>
      </c>
      <c r="G2198" t="s">
        <v>150</v>
      </c>
      <c r="H2198" t="s">
        <v>69</v>
      </c>
      <c r="I2198" s="1">
        <v>126.363636</v>
      </c>
      <c r="J2198" s="1">
        <v>1</v>
      </c>
      <c r="K2198">
        <v>2195</v>
      </c>
      <c r="L2198" t="s">
        <v>25</v>
      </c>
      <c r="M2198" s="2">
        <f>+Table3[[#This Row],[CHW]]/Table3[[#This Row],[Count of Airbill Number]]</f>
        <v>126.363636</v>
      </c>
    </row>
    <row r="2199" spans="2:13">
      <c r="B2199" t="s">
        <v>28</v>
      </c>
      <c r="C2199" t="s">
        <v>21</v>
      </c>
      <c r="D2199" t="s">
        <v>36</v>
      </c>
      <c r="E2199" t="s">
        <v>776</v>
      </c>
      <c r="F2199" t="s">
        <v>776</v>
      </c>
      <c r="G2199" t="s">
        <v>23</v>
      </c>
      <c r="H2199" t="s">
        <v>31</v>
      </c>
      <c r="I2199" s="1">
        <v>126.36363500000002</v>
      </c>
      <c r="J2199" s="1">
        <v>2</v>
      </c>
      <c r="K2199">
        <v>2196</v>
      </c>
      <c r="L2199" t="s">
        <v>25</v>
      </c>
      <c r="M2199" s="2">
        <f>+Table3[[#This Row],[CHW]]/Table3[[#This Row],[Count of Airbill Number]]</f>
        <v>63.181817500000008</v>
      </c>
    </row>
    <row r="2200" spans="2:13">
      <c r="B2200" t="s">
        <v>30</v>
      </c>
      <c r="C2200" t="s">
        <v>21</v>
      </c>
      <c r="D2200" t="s">
        <v>22</v>
      </c>
      <c r="E2200" t="s">
        <v>776</v>
      </c>
      <c r="F2200" t="s">
        <v>776</v>
      </c>
      <c r="G2200" t="s">
        <v>23</v>
      </c>
      <c r="H2200" t="s">
        <v>117</v>
      </c>
      <c r="I2200" s="1">
        <v>126.36363399999999</v>
      </c>
      <c r="J2200" s="1">
        <v>5</v>
      </c>
      <c r="K2200">
        <v>2197</v>
      </c>
      <c r="L2200" t="s">
        <v>25</v>
      </c>
      <c r="M2200" s="2">
        <f>+Table3[[#This Row],[CHW]]/Table3[[#This Row],[Count of Airbill Number]]</f>
        <v>25.272726799999997</v>
      </c>
    </row>
    <row r="2201" spans="2:13">
      <c r="B2201" t="s">
        <v>20</v>
      </c>
      <c r="C2201" t="s">
        <v>21</v>
      </c>
      <c r="D2201" t="s">
        <v>22</v>
      </c>
      <c r="E2201" t="s">
        <v>776</v>
      </c>
      <c r="F2201" t="s">
        <v>776</v>
      </c>
      <c r="G2201" t="s">
        <v>47</v>
      </c>
      <c r="H2201" t="s">
        <v>45</v>
      </c>
      <c r="I2201" s="1">
        <v>126.363629</v>
      </c>
      <c r="J2201" s="1">
        <v>18</v>
      </c>
      <c r="K2201">
        <v>2198</v>
      </c>
      <c r="L2201" t="s">
        <v>25</v>
      </c>
      <c r="M2201" s="2">
        <f>+Table3[[#This Row],[CHW]]/Table3[[#This Row],[Count of Airbill Number]]</f>
        <v>7.0202016111111112</v>
      </c>
    </row>
    <row r="2202" spans="2:13">
      <c r="B2202" t="s">
        <v>35</v>
      </c>
      <c r="C2202" t="s">
        <v>21</v>
      </c>
      <c r="D2202" t="s">
        <v>22</v>
      </c>
      <c r="E2202" t="s">
        <v>776</v>
      </c>
      <c r="F2202" t="s">
        <v>776</v>
      </c>
      <c r="G2202" t="s">
        <v>94</v>
      </c>
      <c r="H2202" t="s">
        <v>76</v>
      </c>
      <c r="I2202" s="1">
        <v>126.363618</v>
      </c>
      <c r="J2202" s="1">
        <v>38</v>
      </c>
      <c r="K2202">
        <v>2199</v>
      </c>
      <c r="L2202" t="s">
        <v>25</v>
      </c>
      <c r="M2202" s="2">
        <f>+Table3[[#This Row],[CHW]]/Table3[[#This Row],[Count of Airbill Number]]</f>
        <v>3.3253583684210528</v>
      </c>
    </row>
    <row r="2203" spans="2:13">
      <c r="B2203" t="s">
        <v>28</v>
      </c>
      <c r="C2203" t="s">
        <v>21</v>
      </c>
      <c r="D2203" t="s">
        <v>22</v>
      </c>
      <c r="E2203" t="s">
        <v>778</v>
      </c>
      <c r="F2203" t="s">
        <v>778</v>
      </c>
      <c r="G2203" t="s">
        <v>51</v>
      </c>
      <c r="H2203" t="s">
        <v>174</v>
      </c>
      <c r="I2203" s="1">
        <v>126.072726</v>
      </c>
      <c r="J2203" s="1">
        <v>9</v>
      </c>
      <c r="K2203">
        <v>2200</v>
      </c>
      <c r="L2203" t="s">
        <v>25</v>
      </c>
      <c r="M2203" s="2">
        <f>+Table3[[#This Row],[CHW]]/Table3[[#This Row],[Count of Airbill Number]]</f>
        <v>14.008080666666666</v>
      </c>
    </row>
    <row r="2204" spans="2:13">
      <c r="B2204" t="s">
        <v>30</v>
      </c>
      <c r="C2204" t="s">
        <v>21</v>
      </c>
      <c r="D2204" t="s">
        <v>22</v>
      </c>
      <c r="E2204" t="s">
        <v>776</v>
      </c>
      <c r="F2204" t="s">
        <v>776</v>
      </c>
      <c r="G2204" t="s">
        <v>48</v>
      </c>
      <c r="H2204" t="s">
        <v>31</v>
      </c>
      <c r="I2204" s="1">
        <v>125.99999599999998</v>
      </c>
      <c r="J2204" s="1">
        <v>9</v>
      </c>
      <c r="K2204">
        <v>2201</v>
      </c>
      <c r="L2204" t="s">
        <v>25</v>
      </c>
      <c r="M2204" s="2">
        <f>+Table3[[#This Row],[CHW]]/Table3[[#This Row],[Count of Airbill Number]]</f>
        <v>13.999999555555554</v>
      </c>
    </row>
    <row r="2205" spans="2:13">
      <c r="B2205" t="s">
        <v>35</v>
      </c>
      <c r="C2205" t="s">
        <v>21</v>
      </c>
      <c r="D2205" t="s">
        <v>22</v>
      </c>
      <c r="E2205" t="s">
        <v>776</v>
      </c>
      <c r="F2205" t="s">
        <v>776</v>
      </c>
      <c r="G2205" t="s">
        <v>64</v>
      </c>
      <c r="H2205" t="s">
        <v>71</v>
      </c>
      <c r="I2205" s="1">
        <v>125.90908999999999</v>
      </c>
      <c r="J2205" s="1">
        <v>3</v>
      </c>
      <c r="K2205">
        <v>2202</v>
      </c>
      <c r="L2205" t="s">
        <v>25</v>
      </c>
      <c r="M2205" s="2">
        <f>+Table3[[#This Row],[CHW]]/Table3[[#This Row],[Count of Airbill Number]]</f>
        <v>41.969696666666664</v>
      </c>
    </row>
    <row r="2206" spans="2:13">
      <c r="B2206" t="s">
        <v>28</v>
      </c>
      <c r="C2206" t="s">
        <v>21</v>
      </c>
      <c r="D2206" t="s">
        <v>22</v>
      </c>
      <c r="E2206" t="s">
        <v>776</v>
      </c>
      <c r="F2206" t="s">
        <v>776</v>
      </c>
      <c r="G2206" t="s">
        <v>41</v>
      </c>
      <c r="H2206" t="s">
        <v>23</v>
      </c>
      <c r="I2206" s="1">
        <v>125.909088</v>
      </c>
      <c r="J2206" s="1">
        <v>6</v>
      </c>
      <c r="K2206">
        <v>2203</v>
      </c>
      <c r="L2206" t="s">
        <v>25</v>
      </c>
      <c r="M2206" s="2">
        <f>+Table3[[#This Row],[CHW]]/Table3[[#This Row],[Count of Airbill Number]]</f>
        <v>20.984848</v>
      </c>
    </row>
    <row r="2207" spans="2:13">
      <c r="B2207" t="s">
        <v>35</v>
      </c>
      <c r="C2207" t="s">
        <v>21</v>
      </c>
      <c r="D2207" t="s">
        <v>22</v>
      </c>
      <c r="E2207" t="s">
        <v>776</v>
      </c>
      <c r="F2207" t="s">
        <v>776</v>
      </c>
      <c r="G2207" t="s">
        <v>37</v>
      </c>
      <c r="H2207" t="s">
        <v>108</v>
      </c>
      <c r="I2207" s="1">
        <v>125.909086</v>
      </c>
      <c r="J2207" s="1">
        <v>10</v>
      </c>
      <c r="K2207">
        <v>2204</v>
      </c>
      <c r="L2207" t="s">
        <v>25</v>
      </c>
      <c r="M2207" s="2">
        <f>+Table3[[#This Row],[CHW]]/Table3[[#This Row],[Count of Airbill Number]]</f>
        <v>12.590908600000001</v>
      </c>
    </row>
    <row r="2208" spans="2:13">
      <c r="B2208" t="s">
        <v>35</v>
      </c>
      <c r="C2208" t="s">
        <v>21</v>
      </c>
      <c r="D2208" t="s">
        <v>22</v>
      </c>
      <c r="E2208" t="s">
        <v>776</v>
      </c>
      <c r="F2208" t="s">
        <v>776</v>
      </c>
      <c r="G2208" t="s">
        <v>23</v>
      </c>
      <c r="H2208" t="s">
        <v>33</v>
      </c>
      <c r="I2208" s="1">
        <v>125.90908500000002</v>
      </c>
      <c r="J2208" s="1">
        <v>14</v>
      </c>
      <c r="K2208">
        <v>2205</v>
      </c>
      <c r="L2208" t="s">
        <v>25</v>
      </c>
      <c r="M2208" s="2">
        <f>+Table3[[#This Row],[CHW]]/Table3[[#This Row],[Count of Airbill Number]]</f>
        <v>8.9935060714285733</v>
      </c>
    </row>
    <row r="2209" spans="2:13">
      <c r="B2209" t="s">
        <v>35</v>
      </c>
      <c r="C2209" t="s">
        <v>21</v>
      </c>
      <c r="D2209" t="s">
        <v>22</v>
      </c>
      <c r="E2209" t="s">
        <v>776</v>
      </c>
      <c r="F2209" t="s">
        <v>776</v>
      </c>
      <c r="G2209" t="s">
        <v>67</v>
      </c>
      <c r="H2209" t="s">
        <v>107</v>
      </c>
      <c r="I2209" s="1">
        <v>125.90908400000001</v>
      </c>
      <c r="J2209" s="1">
        <v>14</v>
      </c>
      <c r="K2209">
        <v>2206</v>
      </c>
      <c r="L2209" t="s">
        <v>25</v>
      </c>
      <c r="M2209" s="2">
        <f>+Table3[[#This Row],[CHW]]/Table3[[#This Row],[Count of Airbill Number]]</f>
        <v>8.993506</v>
      </c>
    </row>
    <row r="2210" spans="2:13">
      <c r="B2210" t="s">
        <v>35</v>
      </c>
      <c r="C2210" t="s">
        <v>21</v>
      </c>
      <c r="D2210" t="s">
        <v>22</v>
      </c>
      <c r="E2210" t="s">
        <v>776</v>
      </c>
      <c r="F2210" t="s">
        <v>776</v>
      </c>
      <c r="G2210" t="s">
        <v>45</v>
      </c>
      <c r="H2210" t="s">
        <v>50</v>
      </c>
      <c r="I2210" s="1">
        <v>125.90908099999999</v>
      </c>
      <c r="J2210" s="1">
        <v>24</v>
      </c>
      <c r="K2210">
        <v>2207</v>
      </c>
      <c r="L2210" t="s">
        <v>25</v>
      </c>
      <c r="M2210" s="2">
        <f>+Table3[[#This Row],[CHW]]/Table3[[#This Row],[Count of Airbill Number]]</f>
        <v>5.2462117083333331</v>
      </c>
    </row>
    <row r="2211" spans="2:13">
      <c r="B2211" t="s">
        <v>20</v>
      </c>
      <c r="C2211" t="s">
        <v>21</v>
      </c>
      <c r="D2211" t="s">
        <v>22</v>
      </c>
      <c r="E2211" t="s">
        <v>776</v>
      </c>
      <c r="F2211" t="s">
        <v>776</v>
      </c>
      <c r="G2211" t="s">
        <v>48</v>
      </c>
      <c r="H2211" t="s">
        <v>70</v>
      </c>
      <c r="I2211" s="1">
        <v>125.90908099999999</v>
      </c>
      <c r="J2211" s="1">
        <v>22</v>
      </c>
      <c r="K2211">
        <v>2208</v>
      </c>
      <c r="L2211" t="s">
        <v>25</v>
      </c>
      <c r="M2211" s="2">
        <f>+Table3[[#This Row],[CHW]]/Table3[[#This Row],[Count of Airbill Number]]</f>
        <v>5.7231400454545449</v>
      </c>
    </row>
    <row r="2212" spans="2:13">
      <c r="B2212" t="s">
        <v>20</v>
      </c>
      <c r="C2212" t="s">
        <v>21</v>
      </c>
      <c r="D2212" t="s">
        <v>22</v>
      </c>
      <c r="E2212" t="s">
        <v>776</v>
      </c>
      <c r="F2212" t="s">
        <v>776</v>
      </c>
      <c r="G2212" t="s">
        <v>68</v>
      </c>
      <c r="H2212" t="s">
        <v>32</v>
      </c>
      <c r="I2212" s="1">
        <v>125.77271400000002</v>
      </c>
      <c r="J2212" s="1">
        <v>36</v>
      </c>
      <c r="K2212">
        <v>2209</v>
      </c>
      <c r="L2212" t="s">
        <v>25</v>
      </c>
      <c r="M2212" s="2">
        <f>+Table3[[#This Row],[CHW]]/Table3[[#This Row],[Count of Airbill Number]]</f>
        <v>3.4936865000000008</v>
      </c>
    </row>
    <row r="2213" spans="2:13">
      <c r="B2213" t="s">
        <v>28</v>
      </c>
      <c r="C2213" t="s">
        <v>21</v>
      </c>
      <c r="D2213" t="s">
        <v>22</v>
      </c>
      <c r="E2213" t="s">
        <v>776</v>
      </c>
      <c r="F2213" t="s">
        <v>776</v>
      </c>
      <c r="G2213" t="s">
        <v>23</v>
      </c>
      <c r="H2213" t="s">
        <v>48</v>
      </c>
      <c r="I2213" s="1">
        <v>125.45454000000001</v>
      </c>
      <c r="J2213" s="1">
        <v>9</v>
      </c>
      <c r="K2213">
        <v>2210</v>
      </c>
      <c r="L2213" t="s">
        <v>25</v>
      </c>
      <c r="M2213" s="2">
        <f>+Table3[[#This Row],[CHW]]/Table3[[#This Row],[Count of Airbill Number]]</f>
        <v>13.939393333333335</v>
      </c>
    </row>
    <row r="2214" spans="2:13">
      <c r="B2214" t="s">
        <v>20</v>
      </c>
      <c r="C2214" t="s">
        <v>21</v>
      </c>
      <c r="D2214" t="s">
        <v>22</v>
      </c>
      <c r="E2214" t="s">
        <v>776</v>
      </c>
      <c r="F2214" t="s">
        <v>776</v>
      </c>
      <c r="G2214" t="s">
        <v>78</v>
      </c>
      <c r="H2214" t="s">
        <v>117</v>
      </c>
      <c r="I2214" s="1">
        <v>125.45453999999999</v>
      </c>
      <c r="J2214" s="1">
        <v>11</v>
      </c>
      <c r="K2214">
        <v>2211</v>
      </c>
      <c r="L2214" t="s">
        <v>25</v>
      </c>
      <c r="M2214" s="2">
        <f>+Table3[[#This Row],[CHW]]/Table3[[#This Row],[Count of Airbill Number]]</f>
        <v>11.404958181818181</v>
      </c>
    </row>
    <row r="2215" spans="2:13">
      <c r="B2215" t="s">
        <v>20</v>
      </c>
      <c r="C2215" t="s">
        <v>21</v>
      </c>
      <c r="D2215" t="s">
        <v>22</v>
      </c>
      <c r="E2215" t="s">
        <v>776</v>
      </c>
      <c r="F2215" t="s">
        <v>776</v>
      </c>
      <c r="G2215" t="s">
        <v>45</v>
      </c>
      <c r="H2215" t="s">
        <v>83</v>
      </c>
      <c r="I2215" s="1">
        <v>125.45453900000001</v>
      </c>
      <c r="J2215" s="1">
        <v>14</v>
      </c>
      <c r="K2215">
        <v>2212</v>
      </c>
      <c r="L2215" t="s">
        <v>25</v>
      </c>
      <c r="M2215" s="2">
        <f>+Table3[[#This Row],[CHW]]/Table3[[#This Row],[Count of Airbill Number]]</f>
        <v>8.9610385000000008</v>
      </c>
    </row>
    <row r="2216" spans="2:13">
      <c r="B2216" t="s">
        <v>28</v>
      </c>
      <c r="C2216" t="s">
        <v>21</v>
      </c>
      <c r="D2216" t="s">
        <v>22</v>
      </c>
      <c r="E2216" t="s">
        <v>778</v>
      </c>
      <c r="F2216" t="s">
        <v>778</v>
      </c>
      <c r="G2216" t="s">
        <v>113</v>
      </c>
      <c r="H2216" t="s">
        <v>99</v>
      </c>
      <c r="I2216" s="1">
        <v>125.1</v>
      </c>
      <c r="J2216" s="1">
        <v>10</v>
      </c>
      <c r="K2216">
        <v>2213</v>
      </c>
      <c r="L2216" t="s">
        <v>25</v>
      </c>
      <c r="M2216" s="2">
        <f>+Table3[[#This Row],[CHW]]/Table3[[#This Row],[Count of Airbill Number]]</f>
        <v>12.51</v>
      </c>
    </row>
    <row r="2217" spans="2:13">
      <c r="B2217" t="s">
        <v>35</v>
      </c>
      <c r="C2217" t="s">
        <v>21</v>
      </c>
      <c r="D2217" t="s">
        <v>22</v>
      </c>
      <c r="E2217" t="s">
        <v>778</v>
      </c>
      <c r="F2217" t="s">
        <v>776</v>
      </c>
      <c r="G2217" t="s">
        <v>113</v>
      </c>
      <c r="H2217" t="s">
        <v>49</v>
      </c>
      <c r="I2217" s="1">
        <v>125</v>
      </c>
      <c r="J2217" s="1">
        <v>6</v>
      </c>
      <c r="K2217">
        <v>2214</v>
      </c>
      <c r="L2217" t="s">
        <v>25</v>
      </c>
      <c r="M2217" s="2">
        <f>+Table3[[#This Row],[CHW]]/Table3[[#This Row],[Count of Airbill Number]]</f>
        <v>20.833333333333332</v>
      </c>
    </row>
    <row r="2218" spans="2:13">
      <c r="B2218" t="s">
        <v>20</v>
      </c>
      <c r="C2218" t="s">
        <v>21</v>
      </c>
      <c r="D2218" t="s">
        <v>22</v>
      </c>
      <c r="E2218" t="s">
        <v>776</v>
      </c>
      <c r="F2218" t="s">
        <v>776</v>
      </c>
      <c r="G2218" t="s">
        <v>71</v>
      </c>
      <c r="H2218" t="s">
        <v>258</v>
      </c>
      <c r="I2218" s="1">
        <v>124.99999699999999</v>
      </c>
      <c r="J2218" s="1">
        <v>7</v>
      </c>
      <c r="K2218">
        <v>2215</v>
      </c>
      <c r="L2218" t="s">
        <v>25</v>
      </c>
      <c r="M2218" s="2">
        <f>+Table3[[#This Row],[CHW]]/Table3[[#This Row],[Count of Airbill Number]]</f>
        <v>17.857142428571429</v>
      </c>
    </row>
    <row r="2219" spans="2:13">
      <c r="B2219" t="s">
        <v>35</v>
      </c>
      <c r="C2219" t="s">
        <v>21</v>
      </c>
      <c r="D2219" t="s">
        <v>22</v>
      </c>
      <c r="E2219" t="s">
        <v>776</v>
      </c>
      <c r="F2219" t="s">
        <v>776</v>
      </c>
      <c r="G2219" t="s">
        <v>76</v>
      </c>
      <c r="H2219" t="s">
        <v>72</v>
      </c>
      <c r="I2219" s="1">
        <v>124.999996</v>
      </c>
      <c r="J2219" s="1">
        <v>11</v>
      </c>
      <c r="K2219">
        <v>2216</v>
      </c>
      <c r="L2219" t="s">
        <v>25</v>
      </c>
      <c r="M2219" s="2">
        <f>+Table3[[#This Row],[CHW]]/Table3[[#This Row],[Count of Airbill Number]]</f>
        <v>11.363636</v>
      </c>
    </row>
    <row r="2220" spans="2:13">
      <c r="B2220" t="s">
        <v>35</v>
      </c>
      <c r="C2220" t="s">
        <v>21</v>
      </c>
      <c r="D2220" t="s">
        <v>22</v>
      </c>
      <c r="E2220" t="s">
        <v>776</v>
      </c>
      <c r="F2220" t="s">
        <v>776</v>
      </c>
      <c r="G2220" t="s">
        <v>45</v>
      </c>
      <c r="H2220" t="s">
        <v>207</v>
      </c>
      <c r="I2220" s="1">
        <v>124.99999199999998</v>
      </c>
      <c r="J2220" s="1">
        <v>14</v>
      </c>
      <c r="K2220">
        <v>2217</v>
      </c>
      <c r="L2220" t="s">
        <v>25</v>
      </c>
      <c r="M2220" s="2">
        <f>+Table3[[#This Row],[CHW]]/Table3[[#This Row],[Count of Airbill Number]]</f>
        <v>8.928570857142855</v>
      </c>
    </row>
    <row r="2221" spans="2:13">
      <c r="B2221" t="s">
        <v>35</v>
      </c>
      <c r="C2221" t="s">
        <v>21</v>
      </c>
      <c r="D2221" t="s">
        <v>36</v>
      </c>
      <c r="E2221" t="s">
        <v>778</v>
      </c>
      <c r="F2221" t="s">
        <v>778</v>
      </c>
      <c r="G2221" t="s">
        <v>171</v>
      </c>
      <c r="H2221" t="s">
        <v>155</v>
      </c>
      <c r="I2221" s="1">
        <v>124.80000000000001</v>
      </c>
      <c r="J2221" s="1">
        <v>2</v>
      </c>
      <c r="K2221">
        <v>2218</v>
      </c>
      <c r="L2221" t="s">
        <v>25</v>
      </c>
      <c r="M2221" s="2">
        <f>+Table3[[#This Row],[CHW]]/Table3[[#This Row],[Count of Airbill Number]]</f>
        <v>62.400000000000006</v>
      </c>
    </row>
    <row r="2222" spans="2:13">
      <c r="B2222" t="s">
        <v>28</v>
      </c>
      <c r="C2222" t="s">
        <v>21</v>
      </c>
      <c r="D2222" t="s">
        <v>22</v>
      </c>
      <c r="E2222" t="s">
        <v>778</v>
      </c>
      <c r="F2222" t="s">
        <v>778</v>
      </c>
      <c r="G2222" t="s">
        <v>173</v>
      </c>
      <c r="H2222" t="s">
        <v>124</v>
      </c>
      <c r="I2222" s="1">
        <v>124.8</v>
      </c>
      <c r="J2222" s="1">
        <v>2</v>
      </c>
      <c r="K2222">
        <v>2219</v>
      </c>
      <c r="L2222" t="s">
        <v>25</v>
      </c>
      <c r="M2222" s="2">
        <f>+Table3[[#This Row],[CHW]]/Table3[[#This Row],[Count of Airbill Number]]</f>
        <v>62.4</v>
      </c>
    </row>
    <row r="2223" spans="2:13">
      <c r="B2223" t="s">
        <v>35</v>
      </c>
      <c r="C2223" t="s">
        <v>21</v>
      </c>
      <c r="D2223" t="s">
        <v>22</v>
      </c>
      <c r="E2223" t="s">
        <v>776</v>
      </c>
      <c r="F2223" t="s">
        <v>776</v>
      </c>
      <c r="G2223" t="s">
        <v>31</v>
      </c>
      <c r="H2223" t="s">
        <v>122</v>
      </c>
      <c r="I2223" s="1">
        <v>124.54545400000001</v>
      </c>
      <c r="J2223" s="1">
        <v>2</v>
      </c>
      <c r="K2223">
        <v>2220</v>
      </c>
      <c r="L2223" t="s">
        <v>25</v>
      </c>
      <c r="M2223" s="2">
        <f>+Table3[[#This Row],[CHW]]/Table3[[#This Row],[Count of Airbill Number]]</f>
        <v>62.272727000000003</v>
      </c>
    </row>
    <row r="2224" spans="2:13">
      <c r="B2224" t="s">
        <v>35</v>
      </c>
      <c r="C2224" t="s">
        <v>21</v>
      </c>
      <c r="D2224" t="s">
        <v>22</v>
      </c>
      <c r="E2224" t="s">
        <v>776</v>
      </c>
      <c r="F2224" t="s">
        <v>776</v>
      </c>
      <c r="G2224" t="s">
        <v>50</v>
      </c>
      <c r="H2224" t="s">
        <v>31</v>
      </c>
      <c r="I2224" s="1">
        <v>124.54545400000001</v>
      </c>
      <c r="J2224" s="1">
        <v>2</v>
      </c>
      <c r="K2224">
        <v>2221</v>
      </c>
      <c r="L2224" t="s">
        <v>25</v>
      </c>
      <c r="M2224" s="2">
        <f>+Table3[[#This Row],[CHW]]/Table3[[#This Row],[Count of Airbill Number]]</f>
        <v>62.272727000000003</v>
      </c>
    </row>
    <row r="2225" spans="2:13">
      <c r="B2225" t="s">
        <v>35</v>
      </c>
      <c r="C2225" t="s">
        <v>21</v>
      </c>
      <c r="D2225" t="s">
        <v>22</v>
      </c>
      <c r="E2225" t="s">
        <v>776</v>
      </c>
      <c r="F2225" t="s">
        <v>776</v>
      </c>
      <c r="G2225" t="s">
        <v>48</v>
      </c>
      <c r="H2225" t="s">
        <v>45</v>
      </c>
      <c r="I2225" s="1">
        <v>124.54545</v>
      </c>
      <c r="J2225" s="1">
        <v>13</v>
      </c>
      <c r="K2225">
        <v>2222</v>
      </c>
      <c r="L2225" t="s">
        <v>25</v>
      </c>
      <c r="M2225" s="2">
        <f>+Table3[[#This Row],[CHW]]/Table3[[#This Row],[Count of Airbill Number]]</f>
        <v>9.5804192307692304</v>
      </c>
    </row>
    <row r="2226" spans="2:13">
      <c r="B2226" t="s">
        <v>176</v>
      </c>
      <c r="C2226" t="s">
        <v>21</v>
      </c>
      <c r="D2226" t="s">
        <v>22</v>
      </c>
      <c r="E2226" t="s">
        <v>776</v>
      </c>
      <c r="F2226" t="s">
        <v>776</v>
      </c>
      <c r="G2226" t="s">
        <v>23</v>
      </c>
      <c r="H2226" t="s">
        <v>175</v>
      </c>
      <c r="I2226" s="1">
        <v>124.54545</v>
      </c>
      <c r="J2226" s="1">
        <v>8</v>
      </c>
      <c r="K2226">
        <v>2223</v>
      </c>
      <c r="L2226" t="s">
        <v>25</v>
      </c>
      <c r="M2226" s="2">
        <f>+Table3[[#This Row],[CHW]]/Table3[[#This Row],[Count of Airbill Number]]</f>
        <v>15.56818125</v>
      </c>
    </row>
    <row r="2227" spans="2:13">
      <c r="B2227" t="s">
        <v>35</v>
      </c>
      <c r="C2227" t="s">
        <v>21</v>
      </c>
      <c r="D2227" t="s">
        <v>22</v>
      </c>
      <c r="E2227" t="s">
        <v>776</v>
      </c>
      <c r="F2227" t="s">
        <v>776</v>
      </c>
      <c r="G2227" t="s">
        <v>39</v>
      </c>
      <c r="H2227" t="s">
        <v>50</v>
      </c>
      <c r="I2227" s="1">
        <v>124.545447</v>
      </c>
      <c r="J2227" s="1">
        <v>13</v>
      </c>
      <c r="K2227">
        <v>2224</v>
      </c>
      <c r="L2227" t="s">
        <v>25</v>
      </c>
      <c r="M2227" s="2">
        <f>+Table3[[#This Row],[CHW]]/Table3[[#This Row],[Count of Airbill Number]]</f>
        <v>9.5804189999999991</v>
      </c>
    </row>
    <row r="2228" spans="2:13">
      <c r="B2228" t="s">
        <v>20</v>
      </c>
      <c r="C2228" t="s">
        <v>21</v>
      </c>
      <c r="D2228" t="s">
        <v>36</v>
      </c>
      <c r="E2228" t="s">
        <v>776</v>
      </c>
      <c r="F2228" t="s">
        <v>777</v>
      </c>
      <c r="G2228" t="s">
        <v>130</v>
      </c>
      <c r="H2228" t="s">
        <v>38</v>
      </c>
      <c r="I2228" s="1">
        <v>124.5</v>
      </c>
      <c r="J2228" s="1">
        <v>3</v>
      </c>
      <c r="K2228">
        <v>2225</v>
      </c>
      <c r="L2228" t="s">
        <v>25</v>
      </c>
      <c r="M2228" s="2">
        <f>+Table3[[#This Row],[CHW]]/Table3[[#This Row],[Count of Airbill Number]]</f>
        <v>41.5</v>
      </c>
    </row>
    <row r="2229" spans="2:13">
      <c r="B2229" t="s">
        <v>20</v>
      </c>
      <c r="C2229" t="s">
        <v>21</v>
      </c>
      <c r="D2229" t="s">
        <v>36</v>
      </c>
      <c r="E2229" t="s">
        <v>776</v>
      </c>
      <c r="F2229" t="s">
        <v>776</v>
      </c>
      <c r="G2229" t="s">
        <v>66</v>
      </c>
      <c r="H2229" t="s">
        <v>130</v>
      </c>
      <c r="I2229" s="1">
        <v>124.5</v>
      </c>
      <c r="J2229" s="1">
        <v>3</v>
      </c>
      <c r="K2229">
        <v>2226</v>
      </c>
      <c r="L2229" t="s">
        <v>25</v>
      </c>
      <c r="M2229" s="2">
        <f>+Table3[[#This Row],[CHW]]/Table3[[#This Row],[Count of Airbill Number]]</f>
        <v>41.5</v>
      </c>
    </row>
    <row r="2230" spans="2:13">
      <c r="B2230" t="s">
        <v>28</v>
      </c>
      <c r="C2230" t="s">
        <v>21</v>
      </c>
      <c r="D2230" t="s">
        <v>22</v>
      </c>
      <c r="E2230" t="s">
        <v>778</v>
      </c>
      <c r="F2230" t="s">
        <v>778</v>
      </c>
      <c r="G2230" t="s">
        <v>51</v>
      </c>
      <c r="H2230" t="s">
        <v>306</v>
      </c>
      <c r="I2230" s="1">
        <v>124.30909000000001</v>
      </c>
      <c r="J2230" s="1">
        <v>2</v>
      </c>
      <c r="K2230">
        <v>2227</v>
      </c>
      <c r="L2230" t="s">
        <v>25</v>
      </c>
      <c r="M2230" s="2">
        <f>+Table3[[#This Row],[CHW]]/Table3[[#This Row],[Count of Airbill Number]]</f>
        <v>62.154545000000006</v>
      </c>
    </row>
    <row r="2231" spans="2:13">
      <c r="B2231" t="s">
        <v>28</v>
      </c>
      <c r="C2231" t="s">
        <v>21</v>
      </c>
      <c r="D2231" t="s">
        <v>36</v>
      </c>
      <c r="E2231" t="s">
        <v>778</v>
      </c>
      <c r="F2231" t="s">
        <v>777</v>
      </c>
      <c r="G2231" t="s">
        <v>109</v>
      </c>
      <c r="H2231" t="s">
        <v>121</v>
      </c>
      <c r="I2231" s="1">
        <v>124.22726900000001</v>
      </c>
      <c r="J2231" s="1">
        <v>11</v>
      </c>
      <c r="K2231">
        <v>2228</v>
      </c>
      <c r="L2231" t="s">
        <v>25</v>
      </c>
      <c r="M2231" s="2">
        <f>+Table3[[#This Row],[CHW]]/Table3[[#This Row],[Count of Airbill Number]]</f>
        <v>11.293388090909092</v>
      </c>
    </row>
    <row r="2232" spans="2:13">
      <c r="B2232" t="s">
        <v>20</v>
      </c>
      <c r="C2232" t="s">
        <v>21</v>
      </c>
      <c r="D2232" t="s">
        <v>22</v>
      </c>
      <c r="E2232" t="s">
        <v>776</v>
      </c>
      <c r="F2232" t="s">
        <v>776</v>
      </c>
      <c r="G2232" t="s">
        <v>137</v>
      </c>
      <c r="H2232" t="s">
        <v>72</v>
      </c>
      <c r="I2232" s="1">
        <v>124.09090800000001</v>
      </c>
      <c r="J2232" s="1">
        <v>2</v>
      </c>
      <c r="K2232">
        <v>2229</v>
      </c>
      <c r="L2232" t="s">
        <v>25</v>
      </c>
      <c r="M2232" s="2">
        <f>+Table3[[#This Row],[CHW]]/Table3[[#This Row],[Count of Airbill Number]]</f>
        <v>62.045454000000007</v>
      </c>
    </row>
    <row r="2233" spans="2:13">
      <c r="B2233" t="s">
        <v>35</v>
      </c>
      <c r="C2233" t="s">
        <v>21</v>
      </c>
      <c r="D2233" t="s">
        <v>22</v>
      </c>
      <c r="E2233" t="s">
        <v>776</v>
      </c>
      <c r="F2233" t="s">
        <v>776</v>
      </c>
      <c r="G2233" t="s">
        <v>77</v>
      </c>
      <c r="H2233" t="s">
        <v>80</v>
      </c>
      <c r="I2233" s="1">
        <v>124.09090699999999</v>
      </c>
      <c r="J2233" s="1">
        <v>8</v>
      </c>
      <c r="K2233">
        <v>2230</v>
      </c>
      <c r="L2233" t="s">
        <v>25</v>
      </c>
      <c r="M2233" s="2">
        <f>+Table3[[#This Row],[CHW]]/Table3[[#This Row],[Count of Airbill Number]]</f>
        <v>15.511363374999998</v>
      </c>
    </row>
    <row r="2234" spans="2:13">
      <c r="B2234" t="s">
        <v>20</v>
      </c>
      <c r="C2234" t="s">
        <v>21</v>
      </c>
      <c r="D2234" t="s">
        <v>22</v>
      </c>
      <c r="E2234" t="s">
        <v>776</v>
      </c>
      <c r="F2234" t="s">
        <v>776</v>
      </c>
      <c r="G2234" t="s">
        <v>33</v>
      </c>
      <c r="H2234" t="s">
        <v>70</v>
      </c>
      <c r="I2234" s="1">
        <v>124.09090599999999</v>
      </c>
      <c r="J2234" s="1">
        <v>10</v>
      </c>
      <c r="K2234">
        <v>2231</v>
      </c>
      <c r="L2234" t="s">
        <v>25</v>
      </c>
      <c r="M2234" s="2">
        <f>+Table3[[#This Row],[CHW]]/Table3[[#This Row],[Count of Airbill Number]]</f>
        <v>12.409090599999999</v>
      </c>
    </row>
    <row r="2235" spans="2:13">
      <c r="B2235" t="s">
        <v>35</v>
      </c>
      <c r="C2235" t="s">
        <v>21</v>
      </c>
      <c r="D2235" t="s">
        <v>22</v>
      </c>
      <c r="E2235" t="s">
        <v>776</v>
      </c>
      <c r="F2235" t="s">
        <v>776</v>
      </c>
      <c r="G2235" t="s">
        <v>47</v>
      </c>
      <c r="H2235" t="s">
        <v>45</v>
      </c>
      <c r="I2235" s="1">
        <v>124.090903</v>
      </c>
      <c r="J2235" s="1">
        <v>16</v>
      </c>
      <c r="K2235">
        <v>2232</v>
      </c>
      <c r="L2235" t="s">
        <v>25</v>
      </c>
      <c r="M2235" s="2">
        <f>+Table3[[#This Row],[CHW]]/Table3[[#This Row],[Count of Airbill Number]]</f>
        <v>7.7556814374999998</v>
      </c>
    </row>
    <row r="2236" spans="2:13">
      <c r="B2236" t="s">
        <v>20</v>
      </c>
      <c r="C2236" t="s">
        <v>21</v>
      </c>
      <c r="D2236" t="s">
        <v>22</v>
      </c>
      <c r="E2236" t="s">
        <v>776</v>
      </c>
      <c r="F2236" t="s">
        <v>776</v>
      </c>
      <c r="G2236" t="s">
        <v>98</v>
      </c>
      <c r="H2236" t="s">
        <v>32</v>
      </c>
      <c r="I2236" s="1">
        <v>124.09089800000001</v>
      </c>
      <c r="J2236" s="1">
        <v>23</v>
      </c>
      <c r="K2236">
        <v>2233</v>
      </c>
      <c r="L2236" t="s">
        <v>25</v>
      </c>
      <c r="M2236" s="2">
        <f>+Table3[[#This Row],[CHW]]/Table3[[#This Row],[Count of Airbill Number]]</f>
        <v>5.3952564347826089</v>
      </c>
    </row>
    <row r="2237" spans="2:13">
      <c r="B2237" t="s">
        <v>28</v>
      </c>
      <c r="C2237" t="s">
        <v>21</v>
      </c>
      <c r="D2237" t="s">
        <v>22</v>
      </c>
      <c r="E2237" t="s">
        <v>776</v>
      </c>
      <c r="F2237" t="s">
        <v>776</v>
      </c>
      <c r="G2237" t="s">
        <v>42</v>
      </c>
      <c r="H2237" t="s">
        <v>100</v>
      </c>
      <c r="I2237" s="1">
        <v>123.636363</v>
      </c>
      <c r="J2237" s="1">
        <v>2</v>
      </c>
      <c r="K2237">
        <v>2234</v>
      </c>
      <c r="L2237" t="s">
        <v>25</v>
      </c>
      <c r="M2237" s="2">
        <f>+Table3[[#This Row],[CHW]]/Table3[[#This Row],[Count of Airbill Number]]</f>
        <v>61.818181500000001</v>
      </c>
    </row>
    <row r="2238" spans="2:13">
      <c r="B2238" t="s">
        <v>20</v>
      </c>
      <c r="C2238" t="s">
        <v>21</v>
      </c>
      <c r="D2238" t="s">
        <v>36</v>
      </c>
      <c r="E2238" t="s">
        <v>776</v>
      </c>
      <c r="F2238" t="s">
        <v>776</v>
      </c>
      <c r="G2238" t="s">
        <v>23</v>
      </c>
      <c r="H2238" t="s">
        <v>143</v>
      </c>
      <c r="I2238" s="1">
        <v>123.636363</v>
      </c>
      <c r="J2238" s="1">
        <v>1</v>
      </c>
      <c r="K2238">
        <v>2235</v>
      </c>
      <c r="L2238" t="s">
        <v>25</v>
      </c>
      <c r="M2238" s="2">
        <f>+Table3[[#This Row],[CHW]]/Table3[[#This Row],[Count of Airbill Number]]</f>
        <v>123.636363</v>
      </c>
    </row>
    <row r="2239" spans="2:13">
      <c r="B2239" t="s">
        <v>20</v>
      </c>
      <c r="C2239" t="s">
        <v>21</v>
      </c>
      <c r="D2239" t="s">
        <v>22</v>
      </c>
      <c r="E2239" t="s">
        <v>778</v>
      </c>
      <c r="F2239" t="s">
        <v>778</v>
      </c>
      <c r="G2239" t="s">
        <v>86</v>
      </c>
      <c r="H2239" t="s">
        <v>51</v>
      </c>
      <c r="I2239" s="1">
        <v>123.4</v>
      </c>
      <c r="J2239" s="1">
        <v>17</v>
      </c>
      <c r="K2239">
        <v>2236</v>
      </c>
      <c r="L2239" t="s">
        <v>25</v>
      </c>
      <c r="M2239" s="2">
        <f>+Table3[[#This Row],[CHW]]/Table3[[#This Row],[Count of Airbill Number]]</f>
        <v>7.2588235294117647</v>
      </c>
    </row>
    <row r="2240" spans="2:13">
      <c r="B2240" t="s">
        <v>20</v>
      </c>
      <c r="C2240" t="s">
        <v>21</v>
      </c>
      <c r="D2240" t="s">
        <v>22</v>
      </c>
      <c r="E2240" t="s">
        <v>776</v>
      </c>
      <c r="F2240" t="s">
        <v>776</v>
      </c>
      <c r="G2240" t="s">
        <v>77</v>
      </c>
      <c r="H2240" t="s">
        <v>71</v>
      </c>
      <c r="I2240" s="1">
        <v>123.181814</v>
      </c>
      <c r="J2240" s="1">
        <v>8</v>
      </c>
      <c r="K2240">
        <v>2237</v>
      </c>
      <c r="L2240" t="s">
        <v>25</v>
      </c>
      <c r="M2240" s="2">
        <f>+Table3[[#This Row],[CHW]]/Table3[[#This Row],[Count of Airbill Number]]</f>
        <v>15.39772675</v>
      </c>
    </row>
    <row r="2241" spans="2:13">
      <c r="B2241" t="s">
        <v>20</v>
      </c>
      <c r="C2241" t="s">
        <v>21</v>
      </c>
      <c r="D2241" t="s">
        <v>22</v>
      </c>
      <c r="E2241" t="s">
        <v>776</v>
      </c>
      <c r="F2241" t="s">
        <v>776</v>
      </c>
      <c r="G2241" t="s">
        <v>40</v>
      </c>
      <c r="H2241" t="s">
        <v>48</v>
      </c>
      <c r="I2241" s="1">
        <v>123.18181399999999</v>
      </c>
      <c r="J2241" s="1">
        <v>19</v>
      </c>
      <c r="K2241">
        <v>2238</v>
      </c>
      <c r="L2241" t="s">
        <v>25</v>
      </c>
      <c r="M2241" s="2">
        <f>+Table3[[#This Row],[CHW]]/Table3[[#This Row],[Count of Airbill Number]]</f>
        <v>6.4832533684210523</v>
      </c>
    </row>
    <row r="2242" spans="2:13">
      <c r="B2242" t="s">
        <v>20</v>
      </c>
      <c r="C2242" t="s">
        <v>21</v>
      </c>
      <c r="D2242" t="s">
        <v>22</v>
      </c>
      <c r="E2242" t="s">
        <v>776</v>
      </c>
      <c r="F2242" t="s">
        <v>776</v>
      </c>
      <c r="G2242" t="s">
        <v>102</v>
      </c>
      <c r="H2242" t="s">
        <v>47</v>
      </c>
      <c r="I2242" s="1">
        <v>123.18181099999998</v>
      </c>
      <c r="J2242" s="1">
        <v>16</v>
      </c>
      <c r="K2242">
        <v>2239</v>
      </c>
      <c r="L2242" t="s">
        <v>25</v>
      </c>
      <c r="M2242" s="2">
        <f>+Table3[[#This Row],[CHW]]/Table3[[#This Row],[Count of Airbill Number]]</f>
        <v>7.6988631874999989</v>
      </c>
    </row>
    <row r="2243" spans="2:13">
      <c r="B2243" t="s">
        <v>28</v>
      </c>
      <c r="C2243" t="s">
        <v>21</v>
      </c>
      <c r="D2243" t="s">
        <v>36</v>
      </c>
      <c r="E2243" t="s">
        <v>778</v>
      </c>
      <c r="F2243" t="s">
        <v>778</v>
      </c>
      <c r="G2243" t="s">
        <v>81</v>
      </c>
      <c r="H2243" t="s">
        <v>361</v>
      </c>
      <c r="I2243" s="1">
        <v>123.1</v>
      </c>
      <c r="J2243" s="1">
        <v>1</v>
      </c>
      <c r="K2243">
        <v>2240</v>
      </c>
      <c r="L2243" t="s">
        <v>25</v>
      </c>
      <c r="M2243" s="2">
        <f>+Table3[[#This Row],[CHW]]/Table3[[#This Row],[Count of Airbill Number]]</f>
        <v>123.1</v>
      </c>
    </row>
    <row r="2244" spans="2:13">
      <c r="B2244" t="s">
        <v>30</v>
      </c>
      <c r="C2244" t="s">
        <v>21</v>
      </c>
      <c r="D2244" t="s">
        <v>22</v>
      </c>
      <c r="E2244" t="s">
        <v>776</v>
      </c>
      <c r="F2244" t="s">
        <v>776</v>
      </c>
      <c r="G2244" t="s">
        <v>76</v>
      </c>
      <c r="H2244" t="s">
        <v>237</v>
      </c>
      <c r="I2244" s="1">
        <v>122.72726700000001</v>
      </c>
      <c r="J2244" s="1">
        <v>9</v>
      </c>
      <c r="K2244">
        <v>2241</v>
      </c>
      <c r="L2244" t="s">
        <v>25</v>
      </c>
      <c r="M2244" s="2">
        <f>+Table3[[#This Row],[CHW]]/Table3[[#This Row],[Count of Airbill Number]]</f>
        <v>13.636363000000001</v>
      </c>
    </row>
    <row r="2245" spans="2:13">
      <c r="B2245" t="s">
        <v>28</v>
      </c>
      <c r="C2245" t="s">
        <v>21</v>
      </c>
      <c r="D2245" t="s">
        <v>22</v>
      </c>
      <c r="E2245" t="s">
        <v>776</v>
      </c>
      <c r="F2245" t="s">
        <v>776</v>
      </c>
      <c r="G2245" t="s">
        <v>93</v>
      </c>
      <c r="H2245" t="s">
        <v>100</v>
      </c>
      <c r="I2245" s="1">
        <v>122.272727</v>
      </c>
      <c r="J2245" s="1">
        <v>1</v>
      </c>
      <c r="K2245">
        <v>2242</v>
      </c>
      <c r="L2245" t="s">
        <v>25</v>
      </c>
      <c r="M2245" s="2">
        <f>+Table3[[#This Row],[CHW]]/Table3[[#This Row],[Count of Airbill Number]]</f>
        <v>122.272727</v>
      </c>
    </row>
    <row r="2246" spans="2:13">
      <c r="B2246" t="s">
        <v>28</v>
      </c>
      <c r="C2246" t="s">
        <v>21</v>
      </c>
      <c r="D2246" t="s">
        <v>22</v>
      </c>
      <c r="E2246" t="s">
        <v>776</v>
      </c>
      <c r="F2246" t="s">
        <v>776</v>
      </c>
      <c r="G2246" t="s">
        <v>71</v>
      </c>
      <c r="H2246" t="s">
        <v>47</v>
      </c>
      <c r="I2246" s="1">
        <v>122.27272599999999</v>
      </c>
      <c r="J2246" s="1">
        <v>4</v>
      </c>
      <c r="K2246">
        <v>2243</v>
      </c>
      <c r="L2246" t="s">
        <v>25</v>
      </c>
      <c r="M2246" s="2">
        <f>+Table3[[#This Row],[CHW]]/Table3[[#This Row],[Count of Airbill Number]]</f>
        <v>30.568181499999998</v>
      </c>
    </row>
    <row r="2247" spans="2:13">
      <c r="B2247" t="s">
        <v>28</v>
      </c>
      <c r="C2247" t="s">
        <v>21</v>
      </c>
      <c r="D2247" t="s">
        <v>22</v>
      </c>
      <c r="E2247" t="s">
        <v>778</v>
      </c>
      <c r="F2247" t="s">
        <v>778</v>
      </c>
      <c r="G2247" t="s">
        <v>81</v>
      </c>
      <c r="H2247" t="s">
        <v>403</v>
      </c>
      <c r="I2247" s="1">
        <v>122</v>
      </c>
      <c r="J2247" s="1">
        <v>1</v>
      </c>
      <c r="K2247">
        <v>2244</v>
      </c>
      <c r="L2247" t="s">
        <v>25</v>
      </c>
      <c r="M2247" s="2">
        <f>+Table3[[#This Row],[CHW]]/Table3[[#This Row],[Count of Airbill Number]]</f>
        <v>122</v>
      </c>
    </row>
    <row r="2248" spans="2:13">
      <c r="B2248" t="s">
        <v>35</v>
      </c>
      <c r="C2248" t="s">
        <v>21</v>
      </c>
      <c r="D2248" t="s">
        <v>36</v>
      </c>
      <c r="E2248" t="s">
        <v>776</v>
      </c>
      <c r="F2248" t="s">
        <v>776</v>
      </c>
      <c r="G2248" t="s">
        <v>37</v>
      </c>
      <c r="H2248" t="s">
        <v>116</v>
      </c>
      <c r="I2248" s="1">
        <v>122</v>
      </c>
      <c r="J2248" s="1">
        <v>1</v>
      </c>
      <c r="K2248">
        <v>2245</v>
      </c>
      <c r="L2248" t="s">
        <v>25</v>
      </c>
      <c r="M2248" s="2">
        <f>+Table3[[#This Row],[CHW]]/Table3[[#This Row],[Count of Airbill Number]]</f>
        <v>122</v>
      </c>
    </row>
    <row r="2249" spans="2:13">
      <c r="B2249" t="s">
        <v>20</v>
      </c>
      <c r="C2249" t="s">
        <v>21</v>
      </c>
      <c r="D2249" t="s">
        <v>22</v>
      </c>
      <c r="E2249" t="s">
        <v>776</v>
      </c>
      <c r="F2249" t="s">
        <v>776</v>
      </c>
      <c r="G2249" t="s">
        <v>108</v>
      </c>
      <c r="H2249" t="s">
        <v>23</v>
      </c>
      <c r="I2249" s="1">
        <v>121.81818000000001</v>
      </c>
      <c r="J2249" s="1">
        <v>7</v>
      </c>
      <c r="K2249">
        <v>2246</v>
      </c>
      <c r="L2249" t="s">
        <v>25</v>
      </c>
      <c r="M2249" s="2">
        <f>+Table3[[#This Row],[CHW]]/Table3[[#This Row],[Count of Airbill Number]]</f>
        <v>17.402597142857143</v>
      </c>
    </row>
    <row r="2250" spans="2:13">
      <c r="B2250" t="s">
        <v>20</v>
      </c>
      <c r="C2250" t="s">
        <v>21</v>
      </c>
      <c r="D2250" t="s">
        <v>22</v>
      </c>
      <c r="E2250" t="s">
        <v>776</v>
      </c>
      <c r="F2250" t="s">
        <v>776</v>
      </c>
      <c r="G2250" t="s">
        <v>41</v>
      </c>
      <c r="H2250" t="s">
        <v>84</v>
      </c>
      <c r="I2250" s="1">
        <v>121.81818000000001</v>
      </c>
      <c r="J2250" s="1">
        <v>3</v>
      </c>
      <c r="K2250">
        <v>2247</v>
      </c>
      <c r="L2250" t="s">
        <v>25</v>
      </c>
      <c r="M2250" s="2">
        <f>+Table3[[#This Row],[CHW]]/Table3[[#This Row],[Count of Airbill Number]]</f>
        <v>40.606060000000006</v>
      </c>
    </row>
    <row r="2251" spans="2:13">
      <c r="B2251" t="s">
        <v>28</v>
      </c>
      <c r="C2251" t="s">
        <v>21</v>
      </c>
      <c r="D2251" t="s">
        <v>22</v>
      </c>
      <c r="E2251" t="s">
        <v>776</v>
      </c>
      <c r="F2251" t="s">
        <v>776</v>
      </c>
      <c r="G2251" t="s">
        <v>31</v>
      </c>
      <c r="H2251" t="s">
        <v>37</v>
      </c>
      <c r="I2251" s="1">
        <v>121.81818</v>
      </c>
      <c r="J2251" s="1">
        <v>3</v>
      </c>
      <c r="K2251">
        <v>2248</v>
      </c>
      <c r="L2251" t="s">
        <v>25</v>
      </c>
      <c r="M2251" s="2">
        <f>+Table3[[#This Row],[CHW]]/Table3[[#This Row],[Count of Airbill Number]]</f>
        <v>40.606059999999999</v>
      </c>
    </row>
    <row r="2252" spans="2:13">
      <c r="B2252" t="s">
        <v>35</v>
      </c>
      <c r="C2252" t="s">
        <v>21</v>
      </c>
      <c r="D2252" t="s">
        <v>22</v>
      </c>
      <c r="E2252" t="s">
        <v>776</v>
      </c>
      <c r="F2252" t="s">
        <v>776</v>
      </c>
      <c r="G2252" t="s">
        <v>45</v>
      </c>
      <c r="H2252" t="s">
        <v>164</v>
      </c>
      <c r="I2252" s="1">
        <v>121.81817699999999</v>
      </c>
      <c r="J2252" s="1">
        <v>10</v>
      </c>
      <c r="K2252">
        <v>2249</v>
      </c>
      <c r="L2252" t="s">
        <v>25</v>
      </c>
      <c r="M2252" s="2">
        <f>+Table3[[#This Row],[CHW]]/Table3[[#This Row],[Count of Airbill Number]]</f>
        <v>12.1818177</v>
      </c>
    </row>
    <row r="2253" spans="2:13">
      <c r="B2253" t="s">
        <v>35</v>
      </c>
      <c r="C2253" t="s">
        <v>21</v>
      </c>
      <c r="D2253" t="s">
        <v>22</v>
      </c>
      <c r="E2253" t="s">
        <v>776</v>
      </c>
      <c r="F2253" t="s">
        <v>776</v>
      </c>
      <c r="G2253" t="s">
        <v>45</v>
      </c>
      <c r="H2253" t="s">
        <v>125</v>
      </c>
      <c r="I2253" s="1">
        <v>121.81817399999997</v>
      </c>
      <c r="J2253" s="1">
        <v>17</v>
      </c>
      <c r="K2253">
        <v>2250</v>
      </c>
      <c r="L2253" t="s">
        <v>25</v>
      </c>
      <c r="M2253" s="2">
        <f>+Table3[[#This Row],[CHW]]/Table3[[#This Row],[Count of Airbill Number]]</f>
        <v>7.1657749411764691</v>
      </c>
    </row>
    <row r="2254" spans="2:13">
      <c r="B2254" t="s">
        <v>20</v>
      </c>
      <c r="C2254" t="s">
        <v>21</v>
      </c>
      <c r="D2254" t="s">
        <v>36</v>
      </c>
      <c r="E2254" t="s">
        <v>776</v>
      </c>
      <c r="F2254" t="s">
        <v>776</v>
      </c>
      <c r="G2254" t="s">
        <v>23</v>
      </c>
      <c r="H2254" t="s">
        <v>40</v>
      </c>
      <c r="I2254" s="1">
        <v>121.81817299999999</v>
      </c>
      <c r="J2254" s="1">
        <v>25</v>
      </c>
      <c r="K2254">
        <v>2251</v>
      </c>
      <c r="L2254" t="s">
        <v>25</v>
      </c>
      <c r="M2254" s="2">
        <f>+Table3[[#This Row],[CHW]]/Table3[[#This Row],[Count of Airbill Number]]</f>
        <v>4.8727269199999999</v>
      </c>
    </row>
    <row r="2255" spans="2:13">
      <c r="B2255" t="s">
        <v>35</v>
      </c>
      <c r="C2255" t="s">
        <v>21</v>
      </c>
      <c r="D2255" t="s">
        <v>22</v>
      </c>
      <c r="E2255" t="s">
        <v>776</v>
      </c>
      <c r="F2255" t="s">
        <v>776</v>
      </c>
      <c r="G2255" t="s">
        <v>66</v>
      </c>
      <c r="H2255" t="s">
        <v>63</v>
      </c>
      <c r="I2255" s="1">
        <v>121.36363399999999</v>
      </c>
      <c r="J2255" s="1">
        <v>4</v>
      </c>
      <c r="K2255">
        <v>2252</v>
      </c>
      <c r="L2255" t="s">
        <v>25</v>
      </c>
      <c r="M2255" s="2">
        <f>+Table3[[#This Row],[CHW]]/Table3[[#This Row],[Count of Airbill Number]]</f>
        <v>30.340908499999998</v>
      </c>
    </row>
    <row r="2256" spans="2:13">
      <c r="B2256" t="s">
        <v>20</v>
      </c>
      <c r="C2256" t="s">
        <v>21</v>
      </c>
      <c r="D2256" t="s">
        <v>22</v>
      </c>
      <c r="E2256" t="s">
        <v>776</v>
      </c>
      <c r="F2256" t="s">
        <v>776</v>
      </c>
      <c r="G2256" t="s">
        <v>33</v>
      </c>
      <c r="H2256" t="s">
        <v>57</v>
      </c>
      <c r="I2256" s="1">
        <v>121.36363299999998</v>
      </c>
      <c r="J2256" s="1">
        <v>10</v>
      </c>
      <c r="K2256">
        <v>2253</v>
      </c>
      <c r="L2256" t="s">
        <v>25</v>
      </c>
      <c r="M2256" s="2">
        <f>+Table3[[#This Row],[CHW]]/Table3[[#This Row],[Count of Airbill Number]]</f>
        <v>12.136363299999998</v>
      </c>
    </row>
    <row r="2257" spans="2:13">
      <c r="B2257" t="s">
        <v>20</v>
      </c>
      <c r="C2257" t="s">
        <v>21</v>
      </c>
      <c r="D2257" t="s">
        <v>22</v>
      </c>
      <c r="E2257" t="s">
        <v>776</v>
      </c>
      <c r="F2257" t="s">
        <v>776</v>
      </c>
      <c r="G2257" t="s">
        <v>40</v>
      </c>
      <c r="H2257" t="s">
        <v>77</v>
      </c>
      <c r="I2257" s="1">
        <v>121.363632</v>
      </c>
      <c r="J2257" s="1">
        <v>8</v>
      </c>
      <c r="K2257">
        <v>2254</v>
      </c>
      <c r="L2257" t="s">
        <v>25</v>
      </c>
      <c r="M2257" s="2">
        <f>+Table3[[#This Row],[CHW]]/Table3[[#This Row],[Count of Airbill Number]]</f>
        <v>15.170453999999999</v>
      </c>
    </row>
    <row r="2258" spans="2:13">
      <c r="B2258" t="s">
        <v>20</v>
      </c>
      <c r="C2258" t="s">
        <v>21</v>
      </c>
      <c r="D2258" t="s">
        <v>22</v>
      </c>
      <c r="E2258" t="s">
        <v>776</v>
      </c>
      <c r="F2258" t="s">
        <v>776</v>
      </c>
      <c r="G2258" t="s">
        <v>66</v>
      </c>
      <c r="H2258" t="s">
        <v>47</v>
      </c>
      <c r="I2258" s="1">
        <v>121.299999</v>
      </c>
      <c r="J2258" s="1">
        <v>6</v>
      </c>
      <c r="K2258">
        <v>2255</v>
      </c>
      <c r="L2258" t="s">
        <v>25</v>
      </c>
      <c r="M2258" s="2">
        <f>+Table3[[#This Row],[CHW]]/Table3[[#This Row],[Count of Airbill Number]]</f>
        <v>20.216666499999999</v>
      </c>
    </row>
    <row r="2259" spans="2:13">
      <c r="B2259" t="s">
        <v>28</v>
      </c>
      <c r="C2259" t="s">
        <v>21</v>
      </c>
      <c r="D2259" t="s">
        <v>36</v>
      </c>
      <c r="E2259" t="s">
        <v>778</v>
      </c>
      <c r="F2259" t="s">
        <v>778</v>
      </c>
      <c r="G2259" t="s">
        <v>112</v>
      </c>
      <c r="H2259" t="s">
        <v>101</v>
      </c>
      <c r="I2259" s="1">
        <v>121.081818</v>
      </c>
      <c r="J2259" s="1">
        <v>19</v>
      </c>
      <c r="K2259">
        <v>2256</v>
      </c>
      <c r="L2259" t="s">
        <v>25</v>
      </c>
      <c r="M2259" s="2">
        <f>+Table3[[#This Row],[CHW]]/Table3[[#This Row],[Count of Airbill Number]]</f>
        <v>6.3727272631578948</v>
      </c>
    </row>
    <row r="2260" spans="2:13">
      <c r="B2260" t="s">
        <v>35</v>
      </c>
      <c r="C2260" t="s">
        <v>21</v>
      </c>
      <c r="D2260" t="s">
        <v>22</v>
      </c>
      <c r="E2260" t="s">
        <v>776</v>
      </c>
      <c r="F2260" t="s">
        <v>776</v>
      </c>
      <c r="G2260" t="s">
        <v>48</v>
      </c>
      <c r="H2260" t="s">
        <v>43</v>
      </c>
      <c r="I2260" s="1">
        <v>120.954536</v>
      </c>
      <c r="J2260" s="1">
        <v>24</v>
      </c>
      <c r="K2260">
        <v>2257</v>
      </c>
      <c r="L2260" t="s">
        <v>25</v>
      </c>
      <c r="M2260" s="2">
        <f>+Table3[[#This Row],[CHW]]/Table3[[#This Row],[Count of Airbill Number]]</f>
        <v>5.0397723333333335</v>
      </c>
    </row>
    <row r="2261" spans="2:13">
      <c r="B2261" t="s">
        <v>28</v>
      </c>
      <c r="C2261" t="s">
        <v>21</v>
      </c>
      <c r="D2261" t="s">
        <v>36</v>
      </c>
      <c r="E2261" t="s">
        <v>776</v>
      </c>
      <c r="F2261" t="s">
        <v>777</v>
      </c>
      <c r="G2261" t="s">
        <v>37</v>
      </c>
      <c r="H2261" t="s">
        <v>29</v>
      </c>
      <c r="I2261" s="1">
        <v>120.909087</v>
      </c>
      <c r="J2261" s="1">
        <v>17</v>
      </c>
      <c r="K2261">
        <v>2258</v>
      </c>
      <c r="L2261" t="s">
        <v>25</v>
      </c>
      <c r="M2261" s="2">
        <f>+Table3[[#This Row],[CHW]]/Table3[[#This Row],[Count of Airbill Number]]</f>
        <v>7.1122992352941177</v>
      </c>
    </row>
    <row r="2262" spans="2:13">
      <c r="B2262" t="s">
        <v>20</v>
      </c>
      <c r="C2262" t="s">
        <v>21</v>
      </c>
      <c r="D2262" t="s">
        <v>22</v>
      </c>
      <c r="E2262" t="s">
        <v>776</v>
      </c>
      <c r="F2262" t="s">
        <v>776</v>
      </c>
      <c r="G2262" t="s">
        <v>39</v>
      </c>
      <c r="H2262" t="s">
        <v>94</v>
      </c>
      <c r="I2262" s="1">
        <v>120.909087</v>
      </c>
      <c r="J2262" s="1">
        <v>11</v>
      </c>
      <c r="K2262">
        <v>2259</v>
      </c>
      <c r="L2262" t="s">
        <v>25</v>
      </c>
      <c r="M2262" s="2">
        <f>+Table3[[#This Row],[CHW]]/Table3[[#This Row],[Count of Airbill Number]]</f>
        <v>10.991735181818182</v>
      </c>
    </row>
    <row r="2263" spans="2:13">
      <c r="B2263" t="s">
        <v>20</v>
      </c>
      <c r="C2263" t="s">
        <v>21</v>
      </c>
      <c r="D2263" t="s">
        <v>22</v>
      </c>
      <c r="E2263" t="s">
        <v>776</v>
      </c>
      <c r="F2263" t="s">
        <v>776</v>
      </c>
      <c r="G2263" t="s">
        <v>182</v>
      </c>
      <c r="H2263" t="s">
        <v>23</v>
      </c>
      <c r="I2263" s="1">
        <v>120.90908600000002</v>
      </c>
      <c r="J2263" s="1">
        <v>9</v>
      </c>
      <c r="K2263">
        <v>2260</v>
      </c>
      <c r="L2263" t="s">
        <v>25</v>
      </c>
      <c r="M2263" s="2">
        <f>+Table3[[#This Row],[CHW]]/Table3[[#This Row],[Count of Airbill Number]]</f>
        <v>13.43434288888889</v>
      </c>
    </row>
    <row r="2264" spans="2:13">
      <c r="B2264" t="s">
        <v>20</v>
      </c>
      <c r="C2264" t="s">
        <v>21</v>
      </c>
      <c r="D2264" t="s">
        <v>22</v>
      </c>
      <c r="E2264" t="s">
        <v>776</v>
      </c>
      <c r="F2264" t="s">
        <v>776</v>
      </c>
      <c r="G2264" t="s">
        <v>48</v>
      </c>
      <c r="H2264" t="s">
        <v>170</v>
      </c>
      <c r="I2264" s="1">
        <v>120.45454100000001</v>
      </c>
      <c r="J2264" s="1">
        <v>8</v>
      </c>
      <c r="K2264">
        <v>2261</v>
      </c>
      <c r="L2264" t="s">
        <v>25</v>
      </c>
      <c r="M2264" s="2">
        <f>+Table3[[#This Row],[CHW]]/Table3[[#This Row],[Count of Airbill Number]]</f>
        <v>15.056817625000001</v>
      </c>
    </row>
    <row r="2265" spans="2:13">
      <c r="B2265" t="s">
        <v>20</v>
      </c>
      <c r="C2265" t="s">
        <v>21</v>
      </c>
      <c r="D2265" t="s">
        <v>22</v>
      </c>
      <c r="E2265" t="s">
        <v>776</v>
      </c>
      <c r="F2265" t="s">
        <v>776</v>
      </c>
      <c r="G2265" t="s">
        <v>23</v>
      </c>
      <c r="H2265" t="s">
        <v>262</v>
      </c>
      <c r="I2265" s="1">
        <v>120.181816</v>
      </c>
      <c r="J2265" s="1">
        <v>8</v>
      </c>
      <c r="K2265">
        <v>2262</v>
      </c>
      <c r="L2265" t="s">
        <v>25</v>
      </c>
      <c r="M2265" s="2">
        <f>+Table3[[#This Row],[CHW]]/Table3[[#This Row],[Count of Airbill Number]]</f>
        <v>15.022727</v>
      </c>
    </row>
    <row r="2266" spans="2:13">
      <c r="B2266" t="s">
        <v>28</v>
      </c>
      <c r="C2266" t="s">
        <v>21</v>
      </c>
      <c r="D2266" t="s">
        <v>22</v>
      </c>
      <c r="E2266" t="s">
        <v>778</v>
      </c>
      <c r="F2266" t="s">
        <v>777</v>
      </c>
      <c r="G2266" t="s">
        <v>220</v>
      </c>
      <c r="H2266" t="s">
        <v>26</v>
      </c>
      <c r="I2266" s="1">
        <v>120</v>
      </c>
      <c r="J2266" s="1">
        <v>1</v>
      </c>
      <c r="K2266">
        <v>2263</v>
      </c>
      <c r="L2266" t="s">
        <v>25</v>
      </c>
      <c r="M2266" s="2">
        <f>+Table3[[#This Row],[CHW]]/Table3[[#This Row],[Count of Airbill Number]]</f>
        <v>120</v>
      </c>
    </row>
    <row r="2267" spans="2:13">
      <c r="B2267" t="s">
        <v>35</v>
      </c>
      <c r="C2267" t="s">
        <v>21</v>
      </c>
      <c r="D2267" t="s">
        <v>22</v>
      </c>
      <c r="E2267" t="s">
        <v>776</v>
      </c>
      <c r="F2267" t="s">
        <v>778</v>
      </c>
      <c r="G2267" t="s">
        <v>57</v>
      </c>
      <c r="H2267" t="s">
        <v>51</v>
      </c>
      <c r="I2267" s="1">
        <v>120</v>
      </c>
      <c r="J2267" s="1">
        <v>1</v>
      </c>
      <c r="K2267">
        <v>2264</v>
      </c>
      <c r="L2267" t="s">
        <v>25</v>
      </c>
      <c r="M2267" s="2">
        <f>+Table3[[#This Row],[CHW]]/Table3[[#This Row],[Count of Airbill Number]]</f>
        <v>120</v>
      </c>
    </row>
    <row r="2268" spans="2:13">
      <c r="B2268" t="s">
        <v>35</v>
      </c>
      <c r="C2268" t="s">
        <v>21</v>
      </c>
      <c r="D2268" t="s">
        <v>36</v>
      </c>
      <c r="E2268" t="s">
        <v>778</v>
      </c>
      <c r="F2268" t="s">
        <v>778</v>
      </c>
      <c r="G2268" t="s">
        <v>81</v>
      </c>
      <c r="H2268" t="s">
        <v>113</v>
      </c>
      <c r="I2268" s="1">
        <v>120</v>
      </c>
      <c r="J2268" s="1">
        <v>2</v>
      </c>
      <c r="K2268">
        <v>2265</v>
      </c>
      <c r="L2268" t="s">
        <v>25</v>
      </c>
      <c r="M2268" s="2">
        <f>+Table3[[#This Row],[CHW]]/Table3[[#This Row],[Count of Airbill Number]]</f>
        <v>60</v>
      </c>
    </row>
    <row r="2269" spans="2:13">
      <c r="B2269" t="s">
        <v>20</v>
      </c>
      <c r="C2269" t="s">
        <v>21</v>
      </c>
      <c r="D2269" t="s">
        <v>36</v>
      </c>
      <c r="E2269" t="s">
        <v>778</v>
      </c>
      <c r="F2269" t="s">
        <v>778</v>
      </c>
      <c r="G2269" t="s">
        <v>233</v>
      </c>
      <c r="H2269" t="s">
        <v>113</v>
      </c>
      <c r="I2269" s="1">
        <v>120</v>
      </c>
      <c r="J2269" s="1">
        <v>2</v>
      </c>
      <c r="K2269">
        <v>2266</v>
      </c>
      <c r="L2269" t="s">
        <v>25</v>
      </c>
      <c r="M2269" s="2">
        <f>+Table3[[#This Row],[CHW]]/Table3[[#This Row],[Count of Airbill Number]]</f>
        <v>60</v>
      </c>
    </row>
    <row r="2270" spans="2:13">
      <c r="B2270" t="s">
        <v>35</v>
      </c>
      <c r="C2270" t="s">
        <v>21</v>
      </c>
      <c r="D2270" t="s">
        <v>22</v>
      </c>
      <c r="E2270" t="s">
        <v>776</v>
      </c>
      <c r="F2270" t="s">
        <v>776</v>
      </c>
      <c r="G2270" t="s">
        <v>23</v>
      </c>
      <c r="H2270" t="s">
        <v>170</v>
      </c>
      <c r="I2270" s="1">
        <v>119.99999899999999</v>
      </c>
      <c r="J2270" s="1">
        <v>3</v>
      </c>
      <c r="K2270">
        <v>2267</v>
      </c>
      <c r="L2270" t="s">
        <v>25</v>
      </c>
      <c r="M2270" s="2">
        <f>+Table3[[#This Row],[CHW]]/Table3[[#This Row],[Count of Airbill Number]]</f>
        <v>39.99999966666666</v>
      </c>
    </row>
    <row r="2271" spans="2:13">
      <c r="B2271" t="s">
        <v>35</v>
      </c>
      <c r="C2271" t="s">
        <v>21</v>
      </c>
      <c r="D2271" t="s">
        <v>22</v>
      </c>
      <c r="E2271" t="s">
        <v>776</v>
      </c>
      <c r="F2271" t="s">
        <v>776</v>
      </c>
      <c r="G2271" t="s">
        <v>111</v>
      </c>
      <c r="H2271" t="s">
        <v>48</v>
      </c>
      <c r="I2271" s="1">
        <v>119.99999800000001</v>
      </c>
      <c r="J2271" s="1">
        <v>5</v>
      </c>
      <c r="K2271">
        <v>2268</v>
      </c>
      <c r="L2271" t="s">
        <v>25</v>
      </c>
      <c r="M2271" s="2">
        <f>+Table3[[#This Row],[CHW]]/Table3[[#This Row],[Count of Airbill Number]]</f>
        <v>23.999999600000002</v>
      </c>
    </row>
    <row r="2272" spans="2:13">
      <c r="B2272" t="s">
        <v>20</v>
      </c>
      <c r="C2272" t="s">
        <v>21</v>
      </c>
      <c r="D2272" t="s">
        <v>22</v>
      </c>
      <c r="E2272" t="s">
        <v>776</v>
      </c>
      <c r="F2272" t="s">
        <v>776</v>
      </c>
      <c r="G2272" t="s">
        <v>23</v>
      </c>
      <c r="H2272" t="s">
        <v>207</v>
      </c>
      <c r="I2272" s="1">
        <v>119.99999099999998</v>
      </c>
      <c r="J2272" s="1">
        <v>18</v>
      </c>
      <c r="K2272">
        <v>2269</v>
      </c>
      <c r="L2272" t="s">
        <v>25</v>
      </c>
      <c r="M2272" s="2">
        <f>+Table3[[#This Row],[CHW]]/Table3[[#This Row],[Count of Airbill Number]]</f>
        <v>6.6666661666666656</v>
      </c>
    </row>
    <row r="2273" spans="2:13">
      <c r="B2273" t="s">
        <v>28</v>
      </c>
      <c r="C2273" t="s">
        <v>21</v>
      </c>
      <c r="D2273" t="s">
        <v>36</v>
      </c>
      <c r="E2273" t="s">
        <v>776</v>
      </c>
      <c r="F2273" t="s">
        <v>776</v>
      </c>
      <c r="G2273" t="s">
        <v>61</v>
      </c>
      <c r="H2273" t="s">
        <v>85</v>
      </c>
      <c r="I2273" s="1">
        <v>119.80000000000001</v>
      </c>
      <c r="J2273" s="1">
        <v>3</v>
      </c>
      <c r="K2273">
        <v>2270</v>
      </c>
      <c r="L2273" t="s">
        <v>25</v>
      </c>
      <c r="M2273" s="2">
        <f>+Table3[[#This Row],[CHW]]/Table3[[#This Row],[Count of Airbill Number]]</f>
        <v>39.933333333333337</v>
      </c>
    </row>
    <row r="2274" spans="2:13">
      <c r="B2274" t="s">
        <v>20</v>
      </c>
      <c r="C2274" t="s">
        <v>21</v>
      </c>
      <c r="D2274" t="s">
        <v>22</v>
      </c>
      <c r="E2274" t="s">
        <v>776</v>
      </c>
      <c r="F2274" t="s">
        <v>776</v>
      </c>
      <c r="G2274" t="s">
        <v>64</v>
      </c>
      <c r="H2274" t="s">
        <v>47</v>
      </c>
      <c r="I2274" s="1">
        <v>119.54545300000001</v>
      </c>
      <c r="J2274" s="1">
        <v>4</v>
      </c>
      <c r="K2274">
        <v>2271</v>
      </c>
      <c r="L2274" t="s">
        <v>25</v>
      </c>
      <c r="M2274" s="2">
        <f>+Table3[[#This Row],[CHW]]/Table3[[#This Row],[Count of Airbill Number]]</f>
        <v>29.886363250000002</v>
      </c>
    </row>
    <row r="2275" spans="2:13">
      <c r="B2275" t="s">
        <v>35</v>
      </c>
      <c r="C2275" t="s">
        <v>21</v>
      </c>
      <c r="D2275" t="s">
        <v>22</v>
      </c>
      <c r="E2275" t="s">
        <v>776</v>
      </c>
      <c r="F2275" t="s">
        <v>776</v>
      </c>
      <c r="G2275" t="s">
        <v>54</v>
      </c>
      <c r="H2275" t="s">
        <v>32</v>
      </c>
      <c r="I2275" s="1">
        <v>119.545452</v>
      </c>
      <c r="J2275" s="1">
        <v>4</v>
      </c>
      <c r="K2275">
        <v>2272</v>
      </c>
      <c r="L2275" t="s">
        <v>25</v>
      </c>
      <c r="M2275" s="2">
        <f>+Table3[[#This Row],[CHW]]/Table3[[#This Row],[Count of Airbill Number]]</f>
        <v>29.886362999999999</v>
      </c>
    </row>
    <row r="2276" spans="2:13">
      <c r="B2276" t="s">
        <v>20</v>
      </c>
      <c r="C2276" t="s">
        <v>21</v>
      </c>
      <c r="D2276" t="s">
        <v>22</v>
      </c>
      <c r="E2276" t="s">
        <v>776</v>
      </c>
      <c r="F2276" t="s">
        <v>776</v>
      </c>
      <c r="G2276" t="s">
        <v>111</v>
      </c>
      <c r="H2276" t="s">
        <v>117</v>
      </c>
      <c r="I2276" s="1">
        <v>119.54544999999999</v>
      </c>
      <c r="J2276" s="1">
        <v>11</v>
      </c>
      <c r="K2276">
        <v>2273</v>
      </c>
      <c r="L2276" t="s">
        <v>25</v>
      </c>
      <c r="M2276" s="2">
        <f>+Table3[[#This Row],[CHW]]/Table3[[#This Row],[Count of Airbill Number]]</f>
        <v>10.86776818181818</v>
      </c>
    </row>
    <row r="2277" spans="2:13">
      <c r="B2277" t="s">
        <v>20</v>
      </c>
      <c r="C2277" t="s">
        <v>21</v>
      </c>
      <c r="D2277" t="s">
        <v>22</v>
      </c>
      <c r="E2277" t="s">
        <v>776</v>
      </c>
      <c r="F2277" t="s">
        <v>776</v>
      </c>
      <c r="G2277" t="s">
        <v>24</v>
      </c>
      <c r="H2277" t="s">
        <v>72</v>
      </c>
      <c r="I2277" s="1">
        <v>119.54544600000001</v>
      </c>
      <c r="J2277" s="1">
        <v>14</v>
      </c>
      <c r="K2277">
        <v>2274</v>
      </c>
      <c r="L2277" t="s">
        <v>25</v>
      </c>
      <c r="M2277" s="2">
        <f>+Table3[[#This Row],[CHW]]/Table3[[#This Row],[Count of Airbill Number]]</f>
        <v>8.5389604285714302</v>
      </c>
    </row>
    <row r="2278" spans="2:13">
      <c r="B2278" t="s">
        <v>35</v>
      </c>
      <c r="C2278" t="s">
        <v>21</v>
      </c>
      <c r="D2278" t="s">
        <v>22</v>
      </c>
      <c r="E2278" t="s">
        <v>776</v>
      </c>
      <c r="F2278" t="s">
        <v>776</v>
      </c>
      <c r="G2278" t="s">
        <v>33</v>
      </c>
      <c r="H2278" t="s">
        <v>123</v>
      </c>
      <c r="I2278" s="1">
        <v>119.090909</v>
      </c>
      <c r="J2278" s="1">
        <v>1</v>
      </c>
      <c r="K2278">
        <v>2275</v>
      </c>
      <c r="L2278" t="s">
        <v>25</v>
      </c>
      <c r="M2278" s="2">
        <f>+Table3[[#This Row],[CHW]]/Table3[[#This Row],[Count of Airbill Number]]</f>
        <v>119.090909</v>
      </c>
    </row>
    <row r="2279" spans="2:13">
      <c r="B2279" t="s">
        <v>35</v>
      </c>
      <c r="C2279" t="s">
        <v>21</v>
      </c>
      <c r="D2279" t="s">
        <v>36</v>
      </c>
      <c r="E2279" t="s">
        <v>776</v>
      </c>
      <c r="F2279" t="s">
        <v>776</v>
      </c>
      <c r="G2279" t="s">
        <v>45</v>
      </c>
      <c r="H2279" t="s">
        <v>175</v>
      </c>
      <c r="I2279" s="1">
        <v>118.636363</v>
      </c>
      <c r="J2279" s="1">
        <v>1</v>
      </c>
      <c r="K2279">
        <v>2276</v>
      </c>
      <c r="L2279" t="s">
        <v>25</v>
      </c>
      <c r="M2279" s="2">
        <f>+Table3[[#This Row],[CHW]]/Table3[[#This Row],[Count of Airbill Number]]</f>
        <v>118.636363</v>
      </c>
    </row>
    <row r="2280" spans="2:13">
      <c r="B2280" t="s">
        <v>35</v>
      </c>
      <c r="C2280" t="s">
        <v>21</v>
      </c>
      <c r="D2280" t="s">
        <v>22</v>
      </c>
      <c r="E2280" t="s">
        <v>776</v>
      </c>
      <c r="F2280" t="s">
        <v>776</v>
      </c>
      <c r="G2280" t="s">
        <v>48</v>
      </c>
      <c r="H2280" t="s">
        <v>89</v>
      </c>
      <c r="I2280" s="1">
        <v>118.63636000000001</v>
      </c>
      <c r="J2280" s="1">
        <v>5</v>
      </c>
      <c r="K2280">
        <v>2277</v>
      </c>
      <c r="L2280" t="s">
        <v>25</v>
      </c>
      <c r="M2280" s="2">
        <f>+Table3[[#This Row],[CHW]]/Table3[[#This Row],[Count of Airbill Number]]</f>
        <v>23.727272000000003</v>
      </c>
    </row>
    <row r="2281" spans="2:13">
      <c r="B2281" t="s">
        <v>20</v>
      </c>
      <c r="C2281" t="s">
        <v>21</v>
      </c>
      <c r="D2281" t="s">
        <v>22</v>
      </c>
      <c r="E2281" t="s">
        <v>776</v>
      </c>
      <c r="F2281" t="s">
        <v>776</v>
      </c>
      <c r="G2281" t="s">
        <v>102</v>
      </c>
      <c r="H2281" t="s">
        <v>146</v>
      </c>
      <c r="I2281" s="1">
        <v>118.63636000000001</v>
      </c>
      <c r="J2281" s="1">
        <v>5</v>
      </c>
      <c r="K2281">
        <v>2278</v>
      </c>
      <c r="L2281" t="s">
        <v>25</v>
      </c>
      <c r="M2281" s="2">
        <f>+Table3[[#This Row],[CHW]]/Table3[[#This Row],[Count of Airbill Number]]</f>
        <v>23.727272000000003</v>
      </c>
    </row>
    <row r="2282" spans="2:13">
      <c r="B2282" t="s">
        <v>35</v>
      </c>
      <c r="C2282" t="s">
        <v>21</v>
      </c>
      <c r="D2282" t="s">
        <v>22</v>
      </c>
      <c r="E2282" t="s">
        <v>776</v>
      </c>
      <c r="F2282" t="s">
        <v>776</v>
      </c>
      <c r="G2282" t="s">
        <v>77</v>
      </c>
      <c r="H2282" t="s">
        <v>48</v>
      </c>
      <c r="I2282" s="1">
        <v>118.63635900000001</v>
      </c>
      <c r="J2282" s="1">
        <v>10</v>
      </c>
      <c r="K2282">
        <v>2279</v>
      </c>
      <c r="L2282" t="s">
        <v>25</v>
      </c>
      <c r="M2282" s="2">
        <f>+Table3[[#This Row],[CHW]]/Table3[[#This Row],[Count of Airbill Number]]</f>
        <v>11.863635900000002</v>
      </c>
    </row>
    <row r="2283" spans="2:13">
      <c r="B2283" t="s">
        <v>35</v>
      </c>
      <c r="C2283" t="s">
        <v>21</v>
      </c>
      <c r="D2283" t="s">
        <v>22</v>
      </c>
      <c r="E2283" t="s">
        <v>776</v>
      </c>
      <c r="F2283" t="s">
        <v>776</v>
      </c>
      <c r="G2283" t="s">
        <v>40</v>
      </c>
      <c r="H2283" t="s">
        <v>69</v>
      </c>
      <c r="I2283" s="1">
        <v>118.181815</v>
      </c>
      <c r="J2283" s="1">
        <v>8</v>
      </c>
      <c r="K2283">
        <v>2280</v>
      </c>
      <c r="L2283" t="s">
        <v>25</v>
      </c>
      <c r="M2283" s="2">
        <f>+Table3[[#This Row],[CHW]]/Table3[[#This Row],[Count of Airbill Number]]</f>
        <v>14.772726875</v>
      </c>
    </row>
    <row r="2284" spans="2:13">
      <c r="B2284" t="s">
        <v>20</v>
      </c>
      <c r="C2284" t="s">
        <v>21</v>
      </c>
      <c r="D2284" t="s">
        <v>22</v>
      </c>
      <c r="E2284" t="s">
        <v>776</v>
      </c>
      <c r="F2284" t="s">
        <v>776</v>
      </c>
      <c r="G2284" t="s">
        <v>71</v>
      </c>
      <c r="H2284" t="s">
        <v>47</v>
      </c>
      <c r="I2284" s="1">
        <v>118.18180899999999</v>
      </c>
      <c r="J2284" s="1">
        <v>16</v>
      </c>
      <c r="K2284">
        <v>2281</v>
      </c>
      <c r="L2284" t="s">
        <v>25</v>
      </c>
      <c r="M2284" s="2">
        <f>+Table3[[#This Row],[CHW]]/Table3[[#This Row],[Count of Airbill Number]]</f>
        <v>7.3863630624999992</v>
      </c>
    </row>
    <row r="2285" spans="2:13">
      <c r="B2285" t="s">
        <v>20</v>
      </c>
      <c r="C2285" t="s">
        <v>21</v>
      </c>
      <c r="D2285" t="s">
        <v>22</v>
      </c>
      <c r="E2285" t="s">
        <v>776</v>
      </c>
      <c r="F2285" t="s">
        <v>777</v>
      </c>
      <c r="G2285" t="s">
        <v>37</v>
      </c>
      <c r="H2285" t="s">
        <v>181</v>
      </c>
      <c r="I2285" s="1">
        <v>118.090909</v>
      </c>
      <c r="J2285" s="1">
        <v>5</v>
      </c>
      <c r="K2285">
        <v>2282</v>
      </c>
      <c r="L2285" t="s">
        <v>25</v>
      </c>
      <c r="M2285" s="2">
        <f>+Table3[[#This Row],[CHW]]/Table3[[#This Row],[Count of Airbill Number]]</f>
        <v>23.618181799999999</v>
      </c>
    </row>
    <row r="2286" spans="2:13">
      <c r="B2286" t="s">
        <v>35</v>
      </c>
      <c r="C2286" t="s">
        <v>21</v>
      </c>
      <c r="D2286" t="s">
        <v>22</v>
      </c>
      <c r="E2286" t="s">
        <v>776</v>
      </c>
      <c r="F2286" t="s">
        <v>776</v>
      </c>
      <c r="G2286" t="s">
        <v>39</v>
      </c>
      <c r="H2286" t="s">
        <v>107</v>
      </c>
      <c r="I2286" s="1">
        <v>117.727271</v>
      </c>
      <c r="J2286" s="1">
        <v>6</v>
      </c>
      <c r="K2286">
        <v>2283</v>
      </c>
      <c r="L2286" t="s">
        <v>25</v>
      </c>
      <c r="M2286" s="2">
        <f>+Table3[[#This Row],[CHW]]/Table3[[#This Row],[Count of Airbill Number]]</f>
        <v>19.621211833333334</v>
      </c>
    </row>
    <row r="2287" spans="2:13">
      <c r="B2287" t="s">
        <v>28</v>
      </c>
      <c r="C2287" t="s">
        <v>21</v>
      </c>
      <c r="D2287" t="s">
        <v>22</v>
      </c>
      <c r="E2287" t="s">
        <v>776</v>
      </c>
      <c r="F2287" t="s">
        <v>776</v>
      </c>
      <c r="G2287" t="s">
        <v>31</v>
      </c>
      <c r="H2287" t="s">
        <v>23</v>
      </c>
      <c r="I2287" s="1">
        <v>117.727268</v>
      </c>
      <c r="J2287" s="1">
        <v>11</v>
      </c>
      <c r="K2287">
        <v>2284</v>
      </c>
      <c r="L2287" t="s">
        <v>25</v>
      </c>
      <c r="M2287" s="2">
        <f>+Table3[[#This Row],[CHW]]/Table3[[#This Row],[Count of Airbill Number]]</f>
        <v>10.702478909090908</v>
      </c>
    </row>
    <row r="2288" spans="2:13">
      <c r="B2288" t="s">
        <v>35</v>
      </c>
      <c r="C2288" t="s">
        <v>21</v>
      </c>
      <c r="D2288" t="s">
        <v>22</v>
      </c>
      <c r="E2288" t="s">
        <v>776</v>
      </c>
      <c r="F2288" t="s">
        <v>776</v>
      </c>
      <c r="G2288" t="s">
        <v>76</v>
      </c>
      <c r="H2288" t="s">
        <v>43</v>
      </c>
      <c r="I2288" s="1">
        <v>117.72726299999999</v>
      </c>
      <c r="J2288" s="1">
        <v>23</v>
      </c>
      <c r="K2288">
        <v>2285</v>
      </c>
      <c r="L2288" t="s">
        <v>25</v>
      </c>
      <c r="M2288" s="2">
        <f>+Table3[[#This Row],[CHW]]/Table3[[#This Row],[Count of Airbill Number]]</f>
        <v>5.1185766521739131</v>
      </c>
    </row>
    <row r="2289" spans="2:13">
      <c r="B2289" t="s">
        <v>28</v>
      </c>
      <c r="C2289" t="s">
        <v>21</v>
      </c>
      <c r="D2289" t="s">
        <v>22</v>
      </c>
      <c r="E2289" t="s">
        <v>778</v>
      </c>
      <c r="F2289" t="s">
        <v>778</v>
      </c>
      <c r="G2289" t="s">
        <v>173</v>
      </c>
      <c r="H2289" t="s">
        <v>220</v>
      </c>
      <c r="I2289" s="1">
        <v>117.636363</v>
      </c>
      <c r="J2289" s="1">
        <v>6</v>
      </c>
      <c r="K2289">
        <v>2286</v>
      </c>
      <c r="L2289" t="s">
        <v>25</v>
      </c>
      <c r="M2289" s="2">
        <f>+Table3[[#This Row],[CHW]]/Table3[[#This Row],[Count of Airbill Number]]</f>
        <v>19.606060500000002</v>
      </c>
    </row>
    <row r="2290" spans="2:13">
      <c r="B2290" t="s">
        <v>35</v>
      </c>
      <c r="C2290" t="s">
        <v>21</v>
      </c>
      <c r="D2290" t="s">
        <v>36</v>
      </c>
      <c r="E2290" t="s">
        <v>776</v>
      </c>
      <c r="F2290" t="s">
        <v>778</v>
      </c>
      <c r="G2290" t="s">
        <v>39</v>
      </c>
      <c r="H2290" t="s">
        <v>113</v>
      </c>
      <c r="I2290" s="1">
        <v>117.272727</v>
      </c>
      <c r="J2290" s="1">
        <v>2</v>
      </c>
      <c r="K2290">
        <v>2287</v>
      </c>
      <c r="L2290" t="s">
        <v>25</v>
      </c>
      <c r="M2290" s="2">
        <f>+Table3[[#This Row],[CHW]]/Table3[[#This Row],[Count of Airbill Number]]</f>
        <v>58.636363500000002</v>
      </c>
    </row>
    <row r="2291" spans="2:13">
      <c r="B2291" t="s">
        <v>20</v>
      </c>
      <c r="C2291" t="s">
        <v>21</v>
      </c>
      <c r="D2291" t="s">
        <v>22</v>
      </c>
      <c r="E2291" t="s">
        <v>776</v>
      </c>
      <c r="F2291" t="s">
        <v>776</v>
      </c>
      <c r="G2291" t="s">
        <v>33</v>
      </c>
      <c r="H2291" t="s">
        <v>63</v>
      </c>
      <c r="I2291" s="1">
        <v>117.272724</v>
      </c>
      <c r="J2291" s="1">
        <v>8</v>
      </c>
      <c r="K2291">
        <v>2288</v>
      </c>
      <c r="L2291" t="s">
        <v>25</v>
      </c>
      <c r="M2291" s="2">
        <f>+Table3[[#This Row],[CHW]]/Table3[[#This Row],[Count of Airbill Number]]</f>
        <v>14.6590905</v>
      </c>
    </row>
    <row r="2292" spans="2:13">
      <c r="B2292" t="s">
        <v>20</v>
      </c>
      <c r="C2292" t="s">
        <v>21</v>
      </c>
      <c r="D2292" t="s">
        <v>22</v>
      </c>
      <c r="E2292" t="s">
        <v>776</v>
      </c>
      <c r="F2292" t="s">
        <v>776</v>
      </c>
      <c r="G2292" t="s">
        <v>23</v>
      </c>
      <c r="H2292" t="s">
        <v>166</v>
      </c>
      <c r="I2292" s="1">
        <v>117.27272399999998</v>
      </c>
      <c r="J2292" s="1">
        <v>9</v>
      </c>
      <c r="K2292">
        <v>2289</v>
      </c>
      <c r="L2292" t="s">
        <v>25</v>
      </c>
      <c r="M2292" s="2">
        <f>+Table3[[#This Row],[CHW]]/Table3[[#This Row],[Count of Airbill Number]]</f>
        <v>13.030302666666664</v>
      </c>
    </row>
    <row r="2293" spans="2:13">
      <c r="B2293" t="s">
        <v>35</v>
      </c>
      <c r="C2293" t="s">
        <v>21</v>
      </c>
      <c r="D2293" t="s">
        <v>36</v>
      </c>
      <c r="E2293" t="s">
        <v>777</v>
      </c>
      <c r="F2293" t="s">
        <v>777</v>
      </c>
      <c r="G2293" t="s">
        <v>55</v>
      </c>
      <c r="H2293" t="s">
        <v>419</v>
      </c>
      <c r="I2293" s="1">
        <v>117</v>
      </c>
      <c r="J2293" s="1">
        <v>1</v>
      </c>
      <c r="K2293">
        <v>2290</v>
      </c>
      <c r="L2293" t="s">
        <v>25</v>
      </c>
      <c r="M2293" s="2">
        <f>+Table3[[#This Row],[CHW]]/Table3[[#This Row],[Count of Airbill Number]]</f>
        <v>117</v>
      </c>
    </row>
    <row r="2294" spans="2:13">
      <c r="B2294" t="s">
        <v>35</v>
      </c>
      <c r="C2294" t="s">
        <v>21</v>
      </c>
      <c r="D2294" t="s">
        <v>36</v>
      </c>
      <c r="E2294" t="s">
        <v>778</v>
      </c>
      <c r="F2294" t="s">
        <v>777</v>
      </c>
      <c r="G2294" t="s">
        <v>109</v>
      </c>
      <c r="H2294" t="s">
        <v>55</v>
      </c>
      <c r="I2294" s="1">
        <v>117</v>
      </c>
      <c r="J2294" s="1">
        <v>1</v>
      </c>
      <c r="K2294">
        <v>2291</v>
      </c>
      <c r="L2294" t="s">
        <v>25</v>
      </c>
      <c r="M2294" s="2">
        <f>+Table3[[#This Row],[CHW]]/Table3[[#This Row],[Count of Airbill Number]]</f>
        <v>117</v>
      </c>
    </row>
    <row r="2295" spans="2:13">
      <c r="B2295" t="s">
        <v>35</v>
      </c>
      <c r="C2295" t="s">
        <v>21</v>
      </c>
      <c r="D2295" t="s">
        <v>36</v>
      </c>
      <c r="E2295" t="s">
        <v>778</v>
      </c>
      <c r="F2295" t="s">
        <v>778</v>
      </c>
      <c r="G2295" t="s">
        <v>86</v>
      </c>
      <c r="H2295" t="s">
        <v>109</v>
      </c>
      <c r="I2295" s="1">
        <v>117</v>
      </c>
      <c r="J2295" s="1">
        <v>1</v>
      </c>
      <c r="K2295">
        <v>2292</v>
      </c>
      <c r="L2295" t="s">
        <v>25</v>
      </c>
      <c r="M2295" s="2">
        <f>+Table3[[#This Row],[CHW]]/Table3[[#This Row],[Count of Airbill Number]]</f>
        <v>117</v>
      </c>
    </row>
    <row r="2296" spans="2:13">
      <c r="B2296" t="s">
        <v>20</v>
      </c>
      <c r="C2296" t="s">
        <v>21</v>
      </c>
      <c r="D2296" t="s">
        <v>22</v>
      </c>
      <c r="E2296" t="s">
        <v>776</v>
      </c>
      <c r="F2296" t="s">
        <v>778</v>
      </c>
      <c r="G2296" t="s">
        <v>39</v>
      </c>
      <c r="H2296" t="s">
        <v>124</v>
      </c>
      <c r="I2296" s="1">
        <v>117</v>
      </c>
      <c r="J2296" s="1">
        <v>5</v>
      </c>
      <c r="K2296">
        <v>2293</v>
      </c>
      <c r="L2296" t="s">
        <v>25</v>
      </c>
      <c r="M2296" s="2">
        <f>+Table3[[#This Row],[CHW]]/Table3[[#This Row],[Count of Airbill Number]]</f>
        <v>23.4</v>
      </c>
    </row>
    <row r="2297" spans="2:13">
      <c r="B2297" t="s">
        <v>35</v>
      </c>
      <c r="C2297" t="s">
        <v>21</v>
      </c>
      <c r="D2297" t="s">
        <v>22</v>
      </c>
      <c r="E2297" t="s">
        <v>776</v>
      </c>
      <c r="F2297" t="s">
        <v>776</v>
      </c>
      <c r="G2297" t="s">
        <v>48</v>
      </c>
      <c r="H2297" t="s">
        <v>63</v>
      </c>
      <c r="I2297" s="1">
        <v>116.81818000000001</v>
      </c>
      <c r="J2297" s="1">
        <v>5</v>
      </c>
      <c r="K2297">
        <v>2294</v>
      </c>
      <c r="L2297" t="s">
        <v>25</v>
      </c>
      <c r="M2297" s="2">
        <f>+Table3[[#This Row],[CHW]]/Table3[[#This Row],[Count of Airbill Number]]</f>
        <v>23.363636000000003</v>
      </c>
    </row>
    <row r="2298" spans="2:13">
      <c r="B2298" t="s">
        <v>35</v>
      </c>
      <c r="C2298" t="s">
        <v>21</v>
      </c>
      <c r="D2298" t="s">
        <v>22</v>
      </c>
      <c r="E2298" t="s">
        <v>776</v>
      </c>
      <c r="F2298" t="s">
        <v>776</v>
      </c>
      <c r="G2298" t="s">
        <v>80</v>
      </c>
      <c r="H2298" t="s">
        <v>262</v>
      </c>
      <c r="I2298" s="1">
        <v>116.81817999999998</v>
      </c>
      <c r="J2298" s="1">
        <v>5</v>
      </c>
      <c r="K2298">
        <v>2295</v>
      </c>
      <c r="L2298" t="s">
        <v>25</v>
      </c>
      <c r="M2298" s="2">
        <f>+Table3[[#This Row],[CHW]]/Table3[[#This Row],[Count of Airbill Number]]</f>
        <v>23.363635999999996</v>
      </c>
    </row>
    <row r="2299" spans="2:13">
      <c r="B2299" t="s">
        <v>20</v>
      </c>
      <c r="C2299" t="s">
        <v>21</v>
      </c>
      <c r="D2299" t="s">
        <v>22</v>
      </c>
      <c r="E2299" t="s">
        <v>776</v>
      </c>
      <c r="F2299" t="s">
        <v>776</v>
      </c>
      <c r="G2299" t="s">
        <v>33</v>
      </c>
      <c r="H2299" t="s">
        <v>125</v>
      </c>
      <c r="I2299" s="1">
        <v>116.81817999999998</v>
      </c>
      <c r="J2299" s="1">
        <v>5</v>
      </c>
      <c r="K2299">
        <v>2296</v>
      </c>
      <c r="L2299" t="s">
        <v>25</v>
      </c>
      <c r="M2299" s="2">
        <f>+Table3[[#This Row],[CHW]]/Table3[[#This Row],[Count of Airbill Number]]</f>
        <v>23.363635999999996</v>
      </c>
    </row>
    <row r="2300" spans="2:13">
      <c r="B2300" t="s">
        <v>35</v>
      </c>
      <c r="C2300" t="s">
        <v>21</v>
      </c>
      <c r="D2300" t="s">
        <v>22</v>
      </c>
      <c r="E2300" t="s">
        <v>776</v>
      </c>
      <c r="F2300" t="s">
        <v>776</v>
      </c>
      <c r="G2300" t="s">
        <v>108</v>
      </c>
      <c r="H2300" t="s">
        <v>107</v>
      </c>
      <c r="I2300" s="1">
        <v>116.818178</v>
      </c>
      <c r="J2300" s="1">
        <v>11</v>
      </c>
      <c r="K2300">
        <v>2297</v>
      </c>
      <c r="L2300" t="s">
        <v>25</v>
      </c>
      <c r="M2300" s="2">
        <f>+Table3[[#This Row],[CHW]]/Table3[[#This Row],[Count of Airbill Number]]</f>
        <v>10.619834363636365</v>
      </c>
    </row>
    <row r="2301" spans="2:13">
      <c r="B2301" t="s">
        <v>176</v>
      </c>
      <c r="C2301" t="s">
        <v>21</v>
      </c>
      <c r="D2301" t="s">
        <v>22</v>
      </c>
      <c r="E2301" t="s">
        <v>776</v>
      </c>
      <c r="F2301" t="s">
        <v>776</v>
      </c>
      <c r="G2301" t="s">
        <v>31</v>
      </c>
      <c r="H2301" t="s">
        <v>69</v>
      </c>
      <c r="I2301" s="1">
        <v>116.81817600000001</v>
      </c>
      <c r="J2301" s="1">
        <v>9</v>
      </c>
      <c r="K2301">
        <v>2298</v>
      </c>
      <c r="L2301" t="s">
        <v>25</v>
      </c>
      <c r="M2301" s="2">
        <f>+Table3[[#This Row],[CHW]]/Table3[[#This Row],[Count of Airbill Number]]</f>
        <v>12.979797333333334</v>
      </c>
    </row>
    <row r="2302" spans="2:13">
      <c r="B2302" t="s">
        <v>28</v>
      </c>
      <c r="C2302" t="s">
        <v>21</v>
      </c>
      <c r="D2302" t="s">
        <v>22</v>
      </c>
      <c r="E2302" t="s">
        <v>778</v>
      </c>
      <c r="F2302" t="s">
        <v>778</v>
      </c>
      <c r="G2302" t="s">
        <v>109</v>
      </c>
      <c r="H2302" t="s">
        <v>81</v>
      </c>
      <c r="I2302" s="1">
        <v>116.554545</v>
      </c>
      <c r="J2302" s="1">
        <v>9</v>
      </c>
      <c r="K2302">
        <v>2299</v>
      </c>
      <c r="L2302" t="s">
        <v>25</v>
      </c>
      <c r="M2302" s="2">
        <f>+Table3[[#This Row],[CHW]]/Table3[[#This Row],[Count of Airbill Number]]</f>
        <v>12.950505</v>
      </c>
    </row>
    <row r="2303" spans="2:13">
      <c r="B2303" t="s">
        <v>28</v>
      </c>
      <c r="C2303" t="s">
        <v>21</v>
      </c>
      <c r="D2303" t="s">
        <v>36</v>
      </c>
      <c r="E2303" t="s">
        <v>776</v>
      </c>
      <c r="F2303" t="s">
        <v>776</v>
      </c>
      <c r="G2303" t="s">
        <v>42</v>
      </c>
      <c r="H2303" t="s">
        <v>37</v>
      </c>
      <c r="I2303" s="1">
        <v>116.490909</v>
      </c>
      <c r="J2303" s="1">
        <v>5</v>
      </c>
      <c r="K2303">
        <v>2300</v>
      </c>
      <c r="L2303" t="s">
        <v>25</v>
      </c>
      <c r="M2303" s="2">
        <f>+Table3[[#This Row],[CHW]]/Table3[[#This Row],[Count of Airbill Number]]</f>
        <v>23.298181800000002</v>
      </c>
    </row>
    <row r="2304" spans="2:13">
      <c r="B2304" t="s">
        <v>28</v>
      </c>
      <c r="C2304" t="s">
        <v>21</v>
      </c>
      <c r="D2304" t="s">
        <v>22</v>
      </c>
      <c r="E2304" t="s">
        <v>776</v>
      </c>
      <c r="F2304" t="s">
        <v>776</v>
      </c>
      <c r="G2304" t="s">
        <v>41</v>
      </c>
      <c r="H2304" t="s">
        <v>191</v>
      </c>
      <c r="I2304" s="1">
        <v>116.363636</v>
      </c>
      <c r="J2304" s="1">
        <v>2</v>
      </c>
      <c r="K2304">
        <v>2301</v>
      </c>
      <c r="L2304" t="s">
        <v>25</v>
      </c>
      <c r="M2304" s="2">
        <f>+Table3[[#This Row],[CHW]]/Table3[[#This Row],[Count of Airbill Number]]</f>
        <v>58.181818</v>
      </c>
    </row>
    <row r="2305" spans="2:13">
      <c r="B2305" t="s">
        <v>28</v>
      </c>
      <c r="C2305" t="s">
        <v>21</v>
      </c>
      <c r="D2305" t="s">
        <v>22</v>
      </c>
      <c r="E2305" t="s">
        <v>776</v>
      </c>
      <c r="F2305" t="s">
        <v>776</v>
      </c>
      <c r="G2305" t="s">
        <v>48</v>
      </c>
      <c r="H2305" t="s">
        <v>41</v>
      </c>
      <c r="I2305" s="1">
        <v>116.363636</v>
      </c>
      <c r="J2305" s="1">
        <v>2</v>
      </c>
      <c r="K2305">
        <v>2302</v>
      </c>
      <c r="L2305" t="s">
        <v>25</v>
      </c>
      <c r="M2305" s="2">
        <f>+Table3[[#This Row],[CHW]]/Table3[[#This Row],[Count of Airbill Number]]</f>
        <v>58.181818</v>
      </c>
    </row>
    <row r="2306" spans="2:13">
      <c r="B2306" t="s">
        <v>35</v>
      </c>
      <c r="C2306" t="s">
        <v>21</v>
      </c>
      <c r="D2306" t="s">
        <v>22</v>
      </c>
      <c r="E2306" t="s">
        <v>776</v>
      </c>
      <c r="F2306" t="s">
        <v>776</v>
      </c>
      <c r="G2306" t="s">
        <v>103</v>
      </c>
      <c r="H2306" t="s">
        <v>32</v>
      </c>
      <c r="I2306" s="1">
        <v>116.36363399999999</v>
      </c>
      <c r="J2306" s="1">
        <v>4</v>
      </c>
      <c r="K2306">
        <v>2303</v>
      </c>
      <c r="L2306" t="s">
        <v>25</v>
      </c>
      <c r="M2306" s="2">
        <f>+Table3[[#This Row],[CHW]]/Table3[[#This Row],[Count of Airbill Number]]</f>
        <v>29.090908499999998</v>
      </c>
    </row>
    <row r="2307" spans="2:13">
      <c r="B2307" t="s">
        <v>20</v>
      </c>
      <c r="C2307" t="s">
        <v>21</v>
      </c>
      <c r="D2307" t="s">
        <v>22</v>
      </c>
      <c r="E2307" t="s">
        <v>776</v>
      </c>
      <c r="F2307" t="s">
        <v>776</v>
      </c>
      <c r="G2307" t="s">
        <v>33</v>
      </c>
      <c r="H2307" t="s">
        <v>43</v>
      </c>
      <c r="I2307" s="1">
        <v>116.36362099999999</v>
      </c>
      <c r="J2307" s="1">
        <v>37</v>
      </c>
      <c r="K2307">
        <v>2304</v>
      </c>
      <c r="L2307" t="s">
        <v>25</v>
      </c>
      <c r="M2307" s="2">
        <f>+Table3[[#This Row],[CHW]]/Table3[[#This Row],[Count of Airbill Number]]</f>
        <v>3.1449627297297296</v>
      </c>
    </row>
    <row r="2308" spans="2:13">
      <c r="B2308" t="s">
        <v>28</v>
      </c>
      <c r="C2308" t="s">
        <v>21</v>
      </c>
      <c r="D2308" t="s">
        <v>22</v>
      </c>
      <c r="E2308" t="s">
        <v>778</v>
      </c>
      <c r="F2308" t="s">
        <v>777</v>
      </c>
      <c r="G2308" t="s">
        <v>109</v>
      </c>
      <c r="H2308" t="s">
        <v>162</v>
      </c>
      <c r="I2308" s="1">
        <v>116.3</v>
      </c>
      <c r="J2308" s="1">
        <v>2</v>
      </c>
      <c r="K2308">
        <v>2305</v>
      </c>
      <c r="L2308" t="s">
        <v>25</v>
      </c>
      <c r="M2308" s="2">
        <f>+Table3[[#This Row],[CHW]]/Table3[[#This Row],[Count of Airbill Number]]</f>
        <v>58.15</v>
      </c>
    </row>
    <row r="2309" spans="2:13">
      <c r="B2309" t="s">
        <v>35</v>
      </c>
      <c r="C2309" t="s">
        <v>21</v>
      </c>
      <c r="D2309" t="s">
        <v>36</v>
      </c>
      <c r="E2309" t="s">
        <v>778</v>
      </c>
      <c r="F2309" t="s">
        <v>777</v>
      </c>
      <c r="G2309" t="s">
        <v>86</v>
      </c>
      <c r="H2309" t="s">
        <v>97</v>
      </c>
      <c r="I2309" s="1">
        <v>116.272727</v>
      </c>
      <c r="J2309" s="1">
        <v>2</v>
      </c>
      <c r="K2309">
        <v>2306</v>
      </c>
      <c r="L2309" t="s">
        <v>25</v>
      </c>
      <c r="M2309" s="2">
        <f>+Table3[[#This Row],[CHW]]/Table3[[#This Row],[Count of Airbill Number]]</f>
        <v>58.136363500000002</v>
      </c>
    </row>
    <row r="2310" spans="2:13">
      <c r="B2310" t="s">
        <v>28</v>
      </c>
      <c r="C2310" t="s">
        <v>21</v>
      </c>
      <c r="D2310" t="s">
        <v>36</v>
      </c>
      <c r="E2310" t="s">
        <v>778</v>
      </c>
      <c r="F2310" t="s">
        <v>778</v>
      </c>
      <c r="G2310" t="s">
        <v>51</v>
      </c>
      <c r="H2310" t="s">
        <v>153</v>
      </c>
      <c r="I2310" s="1">
        <v>116</v>
      </c>
      <c r="J2310" s="1">
        <v>9</v>
      </c>
      <c r="K2310">
        <v>2307</v>
      </c>
      <c r="L2310" t="s">
        <v>25</v>
      </c>
      <c r="M2310" s="2">
        <f>+Table3[[#This Row],[CHW]]/Table3[[#This Row],[Count of Airbill Number]]</f>
        <v>12.888888888888889</v>
      </c>
    </row>
    <row r="2311" spans="2:13">
      <c r="B2311" t="s">
        <v>20</v>
      </c>
      <c r="C2311" t="s">
        <v>21</v>
      </c>
      <c r="D2311" t="s">
        <v>22</v>
      </c>
      <c r="E2311" t="s">
        <v>776</v>
      </c>
      <c r="F2311" t="s">
        <v>776</v>
      </c>
      <c r="G2311" t="s">
        <v>23</v>
      </c>
      <c r="H2311" t="s">
        <v>144</v>
      </c>
      <c r="I2311" s="1">
        <v>115.90909000000001</v>
      </c>
      <c r="J2311" s="1">
        <v>4</v>
      </c>
      <c r="K2311">
        <v>2308</v>
      </c>
      <c r="L2311" t="s">
        <v>25</v>
      </c>
      <c r="M2311" s="2">
        <f>+Table3[[#This Row],[CHW]]/Table3[[#This Row],[Count of Airbill Number]]</f>
        <v>28.977272500000002</v>
      </c>
    </row>
    <row r="2312" spans="2:13">
      <c r="B2312" t="s">
        <v>35</v>
      </c>
      <c r="C2312" t="s">
        <v>21</v>
      </c>
      <c r="D2312" t="s">
        <v>22</v>
      </c>
      <c r="E2312" t="s">
        <v>778</v>
      </c>
      <c r="F2312" t="s">
        <v>776</v>
      </c>
      <c r="G2312" t="s">
        <v>112</v>
      </c>
      <c r="H2312" t="s">
        <v>31</v>
      </c>
      <c r="I2312" s="1">
        <v>115.46363500000001</v>
      </c>
      <c r="J2312" s="1">
        <v>3</v>
      </c>
      <c r="K2312">
        <v>2309</v>
      </c>
      <c r="L2312" t="s">
        <v>25</v>
      </c>
      <c r="M2312" s="2">
        <f>+Table3[[#This Row],[CHW]]/Table3[[#This Row],[Count of Airbill Number]]</f>
        <v>38.487878333333335</v>
      </c>
    </row>
    <row r="2313" spans="2:13">
      <c r="B2313" t="s">
        <v>35</v>
      </c>
      <c r="C2313" t="s">
        <v>21</v>
      </c>
      <c r="D2313" t="s">
        <v>22</v>
      </c>
      <c r="E2313" t="s">
        <v>776</v>
      </c>
      <c r="F2313" t="s">
        <v>776</v>
      </c>
      <c r="G2313" t="s">
        <v>66</v>
      </c>
      <c r="H2313" t="s">
        <v>45</v>
      </c>
      <c r="I2313" s="1">
        <v>115.454543</v>
      </c>
      <c r="J2313" s="1">
        <v>4</v>
      </c>
      <c r="K2313">
        <v>2310</v>
      </c>
      <c r="L2313" t="s">
        <v>25</v>
      </c>
      <c r="M2313" s="2">
        <f>+Table3[[#This Row],[CHW]]/Table3[[#This Row],[Count of Airbill Number]]</f>
        <v>28.86363575</v>
      </c>
    </row>
    <row r="2314" spans="2:13">
      <c r="B2314" t="s">
        <v>20</v>
      </c>
      <c r="C2314" t="s">
        <v>21</v>
      </c>
      <c r="D2314" t="s">
        <v>22</v>
      </c>
      <c r="E2314" t="s">
        <v>776</v>
      </c>
      <c r="F2314" t="s">
        <v>776</v>
      </c>
      <c r="G2314" t="s">
        <v>72</v>
      </c>
      <c r="H2314" t="s">
        <v>84</v>
      </c>
      <c r="I2314" s="1">
        <v>115.45454100000002</v>
      </c>
      <c r="J2314" s="1">
        <v>5</v>
      </c>
      <c r="K2314">
        <v>2311</v>
      </c>
      <c r="L2314" t="s">
        <v>25</v>
      </c>
      <c r="M2314" s="2">
        <f>+Table3[[#This Row],[CHW]]/Table3[[#This Row],[Count of Airbill Number]]</f>
        <v>23.090908200000005</v>
      </c>
    </row>
    <row r="2315" spans="2:13">
      <c r="B2315" t="s">
        <v>28</v>
      </c>
      <c r="C2315" t="s">
        <v>21</v>
      </c>
      <c r="D2315" t="s">
        <v>22</v>
      </c>
      <c r="E2315" t="s">
        <v>778</v>
      </c>
      <c r="F2315" t="s">
        <v>778</v>
      </c>
      <c r="G2315" t="s">
        <v>171</v>
      </c>
      <c r="H2315" t="s">
        <v>51</v>
      </c>
      <c r="I2315" s="1">
        <v>115.30000000000001</v>
      </c>
      <c r="J2315" s="1">
        <v>3</v>
      </c>
      <c r="K2315">
        <v>2312</v>
      </c>
      <c r="L2315" t="s">
        <v>25</v>
      </c>
      <c r="M2315" s="2">
        <f>+Table3[[#This Row],[CHW]]/Table3[[#This Row],[Count of Airbill Number]]</f>
        <v>38.433333333333337</v>
      </c>
    </row>
    <row r="2316" spans="2:13">
      <c r="B2316" t="s">
        <v>28</v>
      </c>
      <c r="C2316" t="s">
        <v>21</v>
      </c>
      <c r="D2316" t="s">
        <v>36</v>
      </c>
      <c r="E2316" t="s">
        <v>778</v>
      </c>
      <c r="F2316" t="s">
        <v>778</v>
      </c>
      <c r="G2316" t="s">
        <v>90</v>
      </c>
      <c r="H2316" t="s">
        <v>124</v>
      </c>
      <c r="I2316" s="1">
        <v>115.2</v>
      </c>
      <c r="J2316" s="1">
        <v>1</v>
      </c>
      <c r="K2316">
        <v>2313</v>
      </c>
      <c r="L2316" t="s">
        <v>25</v>
      </c>
      <c r="M2316" s="2">
        <f>+Table3[[#This Row],[CHW]]/Table3[[#This Row],[Count of Airbill Number]]</f>
        <v>115.2</v>
      </c>
    </row>
    <row r="2317" spans="2:13">
      <c r="B2317" t="s">
        <v>30</v>
      </c>
      <c r="C2317" t="s">
        <v>21</v>
      </c>
      <c r="D2317" t="s">
        <v>22</v>
      </c>
      <c r="E2317" t="s">
        <v>776</v>
      </c>
      <c r="F2317" t="s">
        <v>776</v>
      </c>
      <c r="G2317" t="s">
        <v>48</v>
      </c>
      <c r="H2317" t="s">
        <v>32</v>
      </c>
      <c r="I2317" s="1">
        <v>115</v>
      </c>
      <c r="J2317" s="1">
        <v>5</v>
      </c>
      <c r="K2317">
        <v>2314</v>
      </c>
      <c r="L2317" t="s">
        <v>25</v>
      </c>
      <c r="M2317" s="2">
        <f>+Table3[[#This Row],[CHW]]/Table3[[#This Row],[Count of Airbill Number]]</f>
        <v>23</v>
      </c>
    </row>
    <row r="2318" spans="2:13">
      <c r="B2318" t="s">
        <v>20</v>
      </c>
      <c r="C2318" t="s">
        <v>21</v>
      </c>
      <c r="D2318" t="s">
        <v>22</v>
      </c>
      <c r="E2318" t="s">
        <v>776</v>
      </c>
      <c r="F2318" t="s">
        <v>776</v>
      </c>
      <c r="G2318" t="s">
        <v>45</v>
      </c>
      <c r="H2318" t="s">
        <v>158</v>
      </c>
      <c r="I2318" s="1">
        <v>114.99999700000001</v>
      </c>
      <c r="J2318" s="1">
        <v>7</v>
      </c>
      <c r="K2318">
        <v>2315</v>
      </c>
      <c r="L2318" t="s">
        <v>25</v>
      </c>
      <c r="M2318" s="2">
        <f>+Table3[[#This Row],[CHW]]/Table3[[#This Row],[Count of Airbill Number]]</f>
        <v>16.428571000000002</v>
      </c>
    </row>
    <row r="2319" spans="2:13">
      <c r="B2319" t="s">
        <v>20</v>
      </c>
      <c r="C2319" t="s">
        <v>21</v>
      </c>
      <c r="D2319" t="s">
        <v>22</v>
      </c>
      <c r="E2319" t="s">
        <v>776</v>
      </c>
      <c r="F2319" t="s">
        <v>776</v>
      </c>
      <c r="G2319" t="s">
        <v>67</v>
      </c>
      <c r="H2319" t="s">
        <v>41</v>
      </c>
      <c r="I2319" s="1">
        <v>114.999996</v>
      </c>
      <c r="J2319" s="1">
        <v>11</v>
      </c>
      <c r="K2319">
        <v>2316</v>
      </c>
      <c r="L2319" t="s">
        <v>25</v>
      </c>
      <c r="M2319" s="2">
        <f>+Table3[[#This Row],[CHW]]/Table3[[#This Row],[Count of Airbill Number]]</f>
        <v>10.454545090909091</v>
      </c>
    </row>
    <row r="2320" spans="2:13">
      <c r="B2320" t="s">
        <v>20</v>
      </c>
      <c r="C2320" t="s">
        <v>21</v>
      </c>
      <c r="D2320" t="s">
        <v>22</v>
      </c>
      <c r="E2320" t="s">
        <v>776</v>
      </c>
      <c r="F2320" t="s">
        <v>776</v>
      </c>
      <c r="G2320" t="s">
        <v>94</v>
      </c>
      <c r="H2320" t="s">
        <v>40</v>
      </c>
      <c r="I2320" s="1">
        <v>114.999995</v>
      </c>
      <c r="J2320" s="1">
        <v>8</v>
      </c>
      <c r="K2320">
        <v>2317</v>
      </c>
      <c r="L2320" t="s">
        <v>25</v>
      </c>
      <c r="M2320" s="2">
        <f>+Table3[[#This Row],[CHW]]/Table3[[#This Row],[Count of Airbill Number]]</f>
        <v>14.374999375</v>
      </c>
    </row>
    <row r="2321" spans="2:13">
      <c r="B2321" t="s">
        <v>35</v>
      </c>
      <c r="C2321" t="s">
        <v>21</v>
      </c>
      <c r="D2321" t="s">
        <v>22</v>
      </c>
      <c r="E2321" t="s">
        <v>776</v>
      </c>
      <c r="F2321" t="s">
        <v>776</v>
      </c>
      <c r="G2321" t="s">
        <v>23</v>
      </c>
      <c r="H2321" t="s">
        <v>66</v>
      </c>
      <c r="I2321" s="1">
        <v>114.999993</v>
      </c>
      <c r="J2321" s="1">
        <v>17</v>
      </c>
      <c r="K2321">
        <v>2318</v>
      </c>
      <c r="L2321" t="s">
        <v>25</v>
      </c>
      <c r="M2321" s="2">
        <f>+Table3[[#This Row],[CHW]]/Table3[[#This Row],[Count of Airbill Number]]</f>
        <v>6.7647054705882352</v>
      </c>
    </row>
    <row r="2322" spans="2:13">
      <c r="B2322" t="s">
        <v>28</v>
      </c>
      <c r="C2322" t="s">
        <v>21</v>
      </c>
      <c r="D2322" t="s">
        <v>22</v>
      </c>
      <c r="E2322" t="s">
        <v>777</v>
      </c>
      <c r="F2322" t="s">
        <v>777</v>
      </c>
      <c r="G2322" t="s">
        <v>114</v>
      </c>
      <c r="H2322" t="s">
        <v>121</v>
      </c>
      <c r="I2322" s="1">
        <v>114.94545000000001</v>
      </c>
      <c r="J2322" s="1">
        <v>15</v>
      </c>
      <c r="K2322">
        <v>2319</v>
      </c>
      <c r="L2322" t="s">
        <v>25</v>
      </c>
      <c r="M2322" s="2">
        <f>+Table3[[#This Row],[CHW]]/Table3[[#This Row],[Count of Airbill Number]]</f>
        <v>7.6630300000000009</v>
      </c>
    </row>
    <row r="2323" spans="2:13">
      <c r="B2323" t="s">
        <v>20</v>
      </c>
      <c r="C2323" t="s">
        <v>21</v>
      </c>
      <c r="D2323" t="s">
        <v>22</v>
      </c>
      <c r="E2323" t="s">
        <v>776</v>
      </c>
      <c r="F2323" t="s">
        <v>776</v>
      </c>
      <c r="G2323" t="s">
        <v>71</v>
      </c>
      <c r="H2323" t="s">
        <v>199</v>
      </c>
      <c r="I2323" s="1">
        <v>114.909085</v>
      </c>
      <c r="J2323" s="1">
        <v>16</v>
      </c>
      <c r="K2323">
        <v>2320</v>
      </c>
      <c r="L2323" t="s">
        <v>25</v>
      </c>
      <c r="M2323" s="2">
        <f>+Table3[[#This Row],[CHW]]/Table3[[#This Row],[Count of Airbill Number]]</f>
        <v>7.1818178125000003</v>
      </c>
    </row>
    <row r="2324" spans="2:13">
      <c r="B2324" t="s">
        <v>20</v>
      </c>
      <c r="C2324" t="s">
        <v>21</v>
      </c>
      <c r="D2324" t="s">
        <v>22</v>
      </c>
      <c r="E2324" t="s">
        <v>776</v>
      </c>
      <c r="F2324" t="s">
        <v>776</v>
      </c>
      <c r="G2324" t="s">
        <v>71</v>
      </c>
      <c r="H2324" t="s">
        <v>158</v>
      </c>
      <c r="I2324" s="1">
        <v>114.727268</v>
      </c>
      <c r="J2324" s="1">
        <v>15</v>
      </c>
      <c r="K2324">
        <v>2321</v>
      </c>
      <c r="L2324" t="s">
        <v>25</v>
      </c>
      <c r="M2324" s="2">
        <f>+Table3[[#This Row],[CHW]]/Table3[[#This Row],[Count of Airbill Number]]</f>
        <v>7.6484845333333329</v>
      </c>
    </row>
    <row r="2325" spans="2:13">
      <c r="B2325" t="s">
        <v>35</v>
      </c>
      <c r="C2325" t="s">
        <v>21</v>
      </c>
      <c r="D2325" t="s">
        <v>22</v>
      </c>
      <c r="E2325" t="s">
        <v>776</v>
      </c>
      <c r="F2325" t="s">
        <v>776</v>
      </c>
      <c r="G2325" t="s">
        <v>50</v>
      </c>
      <c r="H2325" t="s">
        <v>23</v>
      </c>
      <c r="I2325" s="1">
        <v>114.54545200000001</v>
      </c>
      <c r="J2325" s="1">
        <v>11</v>
      </c>
      <c r="K2325">
        <v>2322</v>
      </c>
      <c r="L2325" t="s">
        <v>25</v>
      </c>
      <c r="M2325" s="2">
        <f>+Table3[[#This Row],[CHW]]/Table3[[#This Row],[Count of Airbill Number]]</f>
        <v>10.41322290909091</v>
      </c>
    </row>
    <row r="2326" spans="2:13">
      <c r="B2326" t="s">
        <v>35</v>
      </c>
      <c r="C2326" t="s">
        <v>21</v>
      </c>
      <c r="D2326" t="s">
        <v>22</v>
      </c>
      <c r="E2326" t="s">
        <v>776</v>
      </c>
      <c r="F2326" t="s">
        <v>778</v>
      </c>
      <c r="G2326" t="s">
        <v>37</v>
      </c>
      <c r="H2326" t="s">
        <v>86</v>
      </c>
      <c r="I2326" s="1">
        <v>114.20908999999999</v>
      </c>
      <c r="J2326" s="1">
        <v>7</v>
      </c>
      <c r="K2326">
        <v>2323</v>
      </c>
      <c r="L2326" t="s">
        <v>25</v>
      </c>
      <c r="M2326" s="2">
        <f>+Table3[[#This Row],[CHW]]/Table3[[#This Row],[Count of Airbill Number]]</f>
        <v>16.315584285714284</v>
      </c>
    </row>
    <row r="2327" spans="2:13">
      <c r="B2327" t="s">
        <v>35</v>
      </c>
      <c r="C2327" t="s">
        <v>21</v>
      </c>
      <c r="D2327" t="s">
        <v>22</v>
      </c>
      <c r="E2327" t="s">
        <v>777</v>
      </c>
      <c r="F2327" t="s">
        <v>776</v>
      </c>
      <c r="G2327" t="s">
        <v>38</v>
      </c>
      <c r="H2327" t="s">
        <v>33</v>
      </c>
      <c r="I2327" s="1">
        <v>114.1</v>
      </c>
      <c r="J2327" s="1">
        <v>1</v>
      </c>
      <c r="K2327">
        <v>2324</v>
      </c>
      <c r="L2327" t="s">
        <v>25</v>
      </c>
      <c r="M2327" s="2">
        <f>+Table3[[#This Row],[CHW]]/Table3[[#This Row],[Count of Airbill Number]]</f>
        <v>114.1</v>
      </c>
    </row>
    <row r="2328" spans="2:13">
      <c r="B2328" t="s">
        <v>20</v>
      </c>
      <c r="C2328" t="s">
        <v>21</v>
      </c>
      <c r="D2328" t="s">
        <v>22</v>
      </c>
      <c r="E2328" t="s">
        <v>776</v>
      </c>
      <c r="F2328" t="s">
        <v>776</v>
      </c>
      <c r="G2328" t="s">
        <v>76</v>
      </c>
      <c r="H2328" t="s">
        <v>41</v>
      </c>
      <c r="I2328" s="1">
        <v>114.09090599999999</v>
      </c>
      <c r="J2328" s="1">
        <v>6</v>
      </c>
      <c r="K2328">
        <v>2325</v>
      </c>
      <c r="L2328" t="s">
        <v>25</v>
      </c>
      <c r="M2328" s="2">
        <f>+Table3[[#This Row],[CHW]]/Table3[[#This Row],[Count of Airbill Number]]</f>
        <v>19.015150999999999</v>
      </c>
    </row>
    <row r="2329" spans="2:13">
      <c r="B2329" t="s">
        <v>35</v>
      </c>
      <c r="C2329" t="s">
        <v>21</v>
      </c>
      <c r="D2329" t="s">
        <v>22</v>
      </c>
      <c r="E2329" t="s">
        <v>776</v>
      </c>
      <c r="F2329" t="s">
        <v>776</v>
      </c>
      <c r="G2329" t="s">
        <v>41</v>
      </c>
      <c r="H2329" t="s">
        <v>100</v>
      </c>
      <c r="I2329" s="1">
        <v>114.090902</v>
      </c>
      <c r="J2329" s="1">
        <v>11</v>
      </c>
      <c r="K2329">
        <v>2326</v>
      </c>
      <c r="L2329" t="s">
        <v>25</v>
      </c>
      <c r="M2329" s="2">
        <f>+Table3[[#This Row],[CHW]]/Table3[[#This Row],[Count of Airbill Number]]</f>
        <v>10.371900181818182</v>
      </c>
    </row>
    <row r="2330" spans="2:13">
      <c r="B2330" t="s">
        <v>35</v>
      </c>
      <c r="C2330" t="s">
        <v>21</v>
      </c>
      <c r="D2330" t="s">
        <v>22</v>
      </c>
      <c r="E2330" t="s">
        <v>778</v>
      </c>
      <c r="F2330" t="s">
        <v>777</v>
      </c>
      <c r="G2330" t="s">
        <v>150</v>
      </c>
      <c r="H2330" t="s">
        <v>114</v>
      </c>
      <c r="I2330" s="1">
        <v>114</v>
      </c>
      <c r="J2330" s="1">
        <v>1</v>
      </c>
      <c r="K2330">
        <v>2327</v>
      </c>
      <c r="L2330" t="s">
        <v>25</v>
      </c>
      <c r="M2330" s="2">
        <f>+Table3[[#This Row],[CHW]]/Table3[[#This Row],[Count of Airbill Number]]</f>
        <v>114</v>
      </c>
    </row>
    <row r="2331" spans="2:13">
      <c r="B2331" t="s">
        <v>35</v>
      </c>
      <c r="C2331" t="s">
        <v>21</v>
      </c>
      <c r="D2331" t="s">
        <v>22</v>
      </c>
      <c r="E2331" t="s">
        <v>777</v>
      </c>
      <c r="F2331" t="s">
        <v>777</v>
      </c>
      <c r="G2331" t="s">
        <v>114</v>
      </c>
      <c r="H2331" t="s">
        <v>44</v>
      </c>
      <c r="I2331" s="1">
        <v>114</v>
      </c>
      <c r="J2331" s="1">
        <v>1</v>
      </c>
      <c r="K2331">
        <v>2328</v>
      </c>
      <c r="L2331" t="s">
        <v>25</v>
      </c>
      <c r="M2331" s="2">
        <f>+Table3[[#This Row],[CHW]]/Table3[[#This Row],[Count of Airbill Number]]</f>
        <v>114</v>
      </c>
    </row>
    <row r="2332" spans="2:13">
      <c r="B2332" t="s">
        <v>20</v>
      </c>
      <c r="C2332" t="s">
        <v>21</v>
      </c>
      <c r="D2332" t="s">
        <v>22</v>
      </c>
      <c r="E2332" t="s">
        <v>776</v>
      </c>
      <c r="F2332" t="s">
        <v>778</v>
      </c>
      <c r="G2332" t="s">
        <v>57</v>
      </c>
      <c r="H2332" t="s">
        <v>112</v>
      </c>
      <c r="I2332" s="1">
        <v>114</v>
      </c>
      <c r="J2332" s="1">
        <v>4</v>
      </c>
      <c r="K2332">
        <v>2329</v>
      </c>
      <c r="L2332" t="s">
        <v>25</v>
      </c>
      <c r="M2332" s="2">
        <f>+Table3[[#This Row],[CHW]]/Table3[[#This Row],[Count of Airbill Number]]</f>
        <v>28.5</v>
      </c>
    </row>
    <row r="2333" spans="2:13">
      <c r="B2333" t="s">
        <v>20</v>
      </c>
      <c r="C2333" t="s">
        <v>21</v>
      </c>
      <c r="D2333" t="s">
        <v>22</v>
      </c>
      <c r="E2333" t="s">
        <v>776</v>
      </c>
      <c r="F2333" t="s">
        <v>776</v>
      </c>
      <c r="G2333" t="s">
        <v>23</v>
      </c>
      <c r="H2333" t="s">
        <v>328</v>
      </c>
      <c r="I2333" s="1">
        <v>113.63636200000001</v>
      </c>
      <c r="J2333" s="1">
        <v>4</v>
      </c>
      <c r="K2333">
        <v>2330</v>
      </c>
      <c r="L2333" t="s">
        <v>25</v>
      </c>
      <c r="M2333" s="2">
        <f>+Table3[[#This Row],[CHW]]/Table3[[#This Row],[Count of Airbill Number]]</f>
        <v>28.409090500000001</v>
      </c>
    </row>
    <row r="2334" spans="2:13">
      <c r="B2334" t="s">
        <v>28</v>
      </c>
      <c r="C2334" t="s">
        <v>21</v>
      </c>
      <c r="D2334" t="s">
        <v>22</v>
      </c>
      <c r="E2334" t="s">
        <v>776</v>
      </c>
      <c r="F2334" t="s">
        <v>776</v>
      </c>
      <c r="G2334" t="s">
        <v>39</v>
      </c>
      <c r="H2334" t="s">
        <v>23</v>
      </c>
      <c r="I2334" s="1">
        <v>113.636359</v>
      </c>
      <c r="J2334" s="1">
        <v>9</v>
      </c>
      <c r="K2334">
        <v>2331</v>
      </c>
      <c r="L2334" t="s">
        <v>25</v>
      </c>
      <c r="M2334" s="2">
        <f>+Table3[[#This Row],[CHW]]/Table3[[#This Row],[Count of Airbill Number]]</f>
        <v>12.62626211111111</v>
      </c>
    </row>
    <row r="2335" spans="2:13">
      <c r="B2335" t="s">
        <v>20</v>
      </c>
      <c r="C2335" t="s">
        <v>21</v>
      </c>
      <c r="D2335" t="s">
        <v>22</v>
      </c>
      <c r="E2335" t="s">
        <v>776</v>
      </c>
      <c r="F2335" t="s">
        <v>776</v>
      </c>
      <c r="G2335" t="s">
        <v>23</v>
      </c>
      <c r="H2335" t="s">
        <v>148</v>
      </c>
      <c r="I2335" s="1">
        <v>113.636359</v>
      </c>
      <c r="J2335" s="1">
        <v>9</v>
      </c>
      <c r="K2335">
        <v>2332</v>
      </c>
      <c r="L2335" t="s">
        <v>25</v>
      </c>
      <c r="M2335" s="2">
        <f>+Table3[[#This Row],[CHW]]/Table3[[#This Row],[Count of Airbill Number]]</f>
        <v>12.62626211111111</v>
      </c>
    </row>
    <row r="2336" spans="2:13">
      <c r="B2336" t="s">
        <v>35</v>
      </c>
      <c r="C2336" t="s">
        <v>21</v>
      </c>
      <c r="D2336" t="s">
        <v>22</v>
      </c>
      <c r="E2336" t="s">
        <v>776</v>
      </c>
      <c r="F2336" t="s">
        <v>776</v>
      </c>
      <c r="G2336" t="s">
        <v>137</v>
      </c>
      <c r="H2336" t="s">
        <v>33</v>
      </c>
      <c r="I2336" s="1">
        <v>113.63635800000002</v>
      </c>
      <c r="J2336" s="1">
        <v>14</v>
      </c>
      <c r="K2336">
        <v>2333</v>
      </c>
      <c r="L2336" t="s">
        <v>25</v>
      </c>
      <c r="M2336" s="2">
        <f>+Table3[[#This Row],[CHW]]/Table3[[#This Row],[Count of Airbill Number]]</f>
        <v>8.1168827142857154</v>
      </c>
    </row>
    <row r="2337" spans="2:13">
      <c r="B2337" t="s">
        <v>20</v>
      </c>
      <c r="C2337" t="s">
        <v>21</v>
      </c>
      <c r="D2337" t="s">
        <v>22</v>
      </c>
      <c r="E2337" t="s">
        <v>776</v>
      </c>
      <c r="F2337" t="s">
        <v>776</v>
      </c>
      <c r="G2337" t="s">
        <v>33</v>
      </c>
      <c r="H2337" t="s">
        <v>143</v>
      </c>
      <c r="I2337" s="1">
        <v>113.636358</v>
      </c>
      <c r="J2337" s="1">
        <v>13</v>
      </c>
      <c r="K2337">
        <v>2334</v>
      </c>
      <c r="L2337" t="s">
        <v>25</v>
      </c>
      <c r="M2337" s="2">
        <f>+Table3[[#This Row],[CHW]]/Table3[[#This Row],[Count of Airbill Number]]</f>
        <v>8.7412583076923074</v>
      </c>
    </row>
    <row r="2338" spans="2:13">
      <c r="B2338" t="s">
        <v>28</v>
      </c>
      <c r="C2338" t="s">
        <v>21</v>
      </c>
      <c r="D2338" t="s">
        <v>36</v>
      </c>
      <c r="E2338" t="s">
        <v>778</v>
      </c>
      <c r="F2338" t="s">
        <v>778</v>
      </c>
      <c r="G2338" t="s">
        <v>173</v>
      </c>
      <c r="H2338" t="s">
        <v>51</v>
      </c>
      <c r="I2338" s="1">
        <v>113.5</v>
      </c>
      <c r="J2338" s="1">
        <v>3</v>
      </c>
      <c r="K2338">
        <v>2335</v>
      </c>
      <c r="L2338" t="s">
        <v>25</v>
      </c>
      <c r="M2338" s="2">
        <f>+Table3[[#This Row],[CHW]]/Table3[[#This Row],[Count of Airbill Number]]</f>
        <v>37.833333333333336</v>
      </c>
    </row>
    <row r="2339" spans="2:13">
      <c r="B2339" t="s">
        <v>35</v>
      </c>
      <c r="C2339" t="s">
        <v>21</v>
      </c>
      <c r="D2339" t="s">
        <v>22</v>
      </c>
      <c r="E2339" t="s">
        <v>776</v>
      </c>
      <c r="F2339" t="s">
        <v>776</v>
      </c>
      <c r="G2339" t="s">
        <v>23</v>
      </c>
      <c r="H2339" t="s">
        <v>75</v>
      </c>
      <c r="I2339" s="1">
        <v>113.18181600000001</v>
      </c>
      <c r="J2339" s="1">
        <v>3</v>
      </c>
      <c r="K2339">
        <v>2336</v>
      </c>
      <c r="L2339" t="s">
        <v>25</v>
      </c>
      <c r="M2339" s="2">
        <f>+Table3[[#This Row],[CHW]]/Table3[[#This Row],[Count of Airbill Number]]</f>
        <v>37.727272000000006</v>
      </c>
    </row>
    <row r="2340" spans="2:13">
      <c r="B2340" t="s">
        <v>35</v>
      </c>
      <c r="C2340" t="s">
        <v>21</v>
      </c>
      <c r="D2340" t="s">
        <v>22</v>
      </c>
      <c r="E2340" t="s">
        <v>776</v>
      </c>
      <c r="F2340" t="s">
        <v>776</v>
      </c>
      <c r="G2340" t="s">
        <v>64</v>
      </c>
      <c r="H2340" t="s">
        <v>41</v>
      </c>
      <c r="I2340" s="1">
        <v>113.181816</v>
      </c>
      <c r="J2340" s="1">
        <v>8</v>
      </c>
      <c r="K2340">
        <v>2337</v>
      </c>
      <c r="L2340" t="s">
        <v>25</v>
      </c>
      <c r="M2340" s="2">
        <f>+Table3[[#This Row],[CHW]]/Table3[[#This Row],[Count of Airbill Number]]</f>
        <v>14.147727</v>
      </c>
    </row>
    <row r="2341" spans="2:13">
      <c r="B2341" t="s">
        <v>28</v>
      </c>
      <c r="C2341" t="s">
        <v>21</v>
      </c>
      <c r="D2341" t="s">
        <v>22</v>
      </c>
      <c r="E2341" t="s">
        <v>776</v>
      </c>
      <c r="F2341" t="s">
        <v>776</v>
      </c>
      <c r="G2341" t="s">
        <v>48</v>
      </c>
      <c r="H2341" t="s">
        <v>84</v>
      </c>
      <c r="I2341" s="1">
        <v>112.727272</v>
      </c>
      <c r="J2341" s="1">
        <v>1</v>
      </c>
      <c r="K2341">
        <v>2338</v>
      </c>
      <c r="L2341" t="s">
        <v>25</v>
      </c>
      <c r="M2341" s="2">
        <f>+Table3[[#This Row],[CHW]]/Table3[[#This Row],[Count of Airbill Number]]</f>
        <v>112.727272</v>
      </c>
    </row>
    <row r="2342" spans="2:13">
      <c r="B2342" t="s">
        <v>30</v>
      </c>
      <c r="C2342" t="s">
        <v>21</v>
      </c>
      <c r="D2342" t="s">
        <v>22</v>
      </c>
      <c r="E2342" t="s">
        <v>778</v>
      </c>
      <c r="F2342" t="s">
        <v>778</v>
      </c>
      <c r="G2342" t="s">
        <v>51</v>
      </c>
      <c r="H2342" t="s">
        <v>155</v>
      </c>
      <c r="I2342" s="1">
        <v>112.3</v>
      </c>
      <c r="J2342" s="1">
        <v>1</v>
      </c>
      <c r="K2342">
        <v>2339</v>
      </c>
      <c r="L2342" t="s">
        <v>25</v>
      </c>
      <c r="M2342" s="2">
        <f>+Table3[[#This Row],[CHW]]/Table3[[#This Row],[Count of Airbill Number]]</f>
        <v>112.3</v>
      </c>
    </row>
    <row r="2343" spans="2:13">
      <c r="B2343" t="s">
        <v>35</v>
      </c>
      <c r="C2343" t="s">
        <v>21</v>
      </c>
      <c r="D2343" t="s">
        <v>22</v>
      </c>
      <c r="E2343" t="s">
        <v>776</v>
      </c>
      <c r="F2343" t="s">
        <v>776</v>
      </c>
      <c r="G2343" t="s">
        <v>67</v>
      </c>
      <c r="H2343" t="s">
        <v>92</v>
      </c>
      <c r="I2343" s="1">
        <v>112.272727</v>
      </c>
      <c r="J2343" s="1">
        <v>2</v>
      </c>
      <c r="K2343">
        <v>2340</v>
      </c>
      <c r="L2343" t="s">
        <v>25</v>
      </c>
      <c r="M2343" s="2">
        <f>+Table3[[#This Row],[CHW]]/Table3[[#This Row],[Count of Airbill Number]]</f>
        <v>56.136363500000002</v>
      </c>
    </row>
    <row r="2344" spans="2:13">
      <c r="B2344" t="s">
        <v>20</v>
      </c>
      <c r="C2344" t="s">
        <v>21</v>
      </c>
      <c r="D2344" t="s">
        <v>22</v>
      </c>
      <c r="E2344" t="s">
        <v>776</v>
      </c>
      <c r="F2344" t="s">
        <v>776</v>
      </c>
      <c r="G2344" t="s">
        <v>23</v>
      </c>
      <c r="H2344" t="s">
        <v>301</v>
      </c>
      <c r="I2344" s="1">
        <v>112.27272500000001</v>
      </c>
      <c r="J2344" s="1">
        <v>5</v>
      </c>
      <c r="K2344">
        <v>2341</v>
      </c>
      <c r="L2344" t="s">
        <v>25</v>
      </c>
      <c r="M2344" s="2">
        <f>+Table3[[#This Row],[CHW]]/Table3[[#This Row],[Count of Airbill Number]]</f>
        <v>22.454545000000003</v>
      </c>
    </row>
    <row r="2345" spans="2:13">
      <c r="B2345" t="s">
        <v>35</v>
      </c>
      <c r="C2345" t="s">
        <v>21</v>
      </c>
      <c r="D2345" t="s">
        <v>22</v>
      </c>
      <c r="E2345" t="s">
        <v>776</v>
      </c>
      <c r="F2345" t="s">
        <v>776</v>
      </c>
      <c r="G2345" t="s">
        <v>45</v>
      </c>
      <c r="H2345" t="s">
        <v>198</v>
      </c>
      <c r="I2345" s="1">
        <v>112.272724</v>
      </c>
      <c r="J2345" s="1">
        <v>8</v>
      </c>
      <c r="K2345">
        <v>2342</v>
      </c>
      <c r="L2345" t="s">
        <v>25</v>
      </c>
      <c r="M2345" s="2">
        <f>+Table3[[#This Row],[CHW]]/Table3[[#This Row],[Count of Airbill Number]]</f>
        <v>14.0340905</v>
      </c>
    </row>
    <row r="2346" spans="2:13">
      <c r="B2346" t="s">
        <v>20</v>
      </c>
      <c r="C2346" t="s">
        <v>21</v>
      </c>
      <c r="D2346" t="s">
        <v>22</v>
      </c>
      <c r="E2346" t="s">
        <v>776</v>
      </c>
      <c r="F2346" t="s">
        <v>776</v>
      </c>
      <c r="G2346" t="s">
        <v>63</v>
      </c>
      <c r="H2346" t="s">
        <v>71</v>
      </c>
      <c r="I2346" s="1">
        <v>112.27271200000001</v>
      </c>
      <c r="J2346" s="1">
        <v>26</v>
      </c>
      <c r="K2346">
        <v>2343</v>
      </c>
      <c r="L2346" t="s">
        <v>25</v>
      </c>
      <c r="M2346" s="2">
        <f>+Table3[[#This Row],[CHW]]/Table3[[#This Row],[Count of Airbill Number]]</f>
        <v>4.3181812307692313</v>
      </c>
    </row>
    <row r="2347" spans="2:13">
      <c r="B2347" t="s">
        <v>28</v>
      </c>
      <c r="C2347" t="s">
        <v>21</v>
      </c>
      <c r="D2347" t="s">
        <v>22</v>
      </c>
      <c r="E2347" t="s">
        <v>776</v>
      </c>
      <c r="F2347" t="s">
        <v>776</v>
      </c>
      <c r="G2347" t="s">
        <v>24</v>
      </c>
      <c r="H2347" t="s">
        <v>32</v>
      </c>
      <c r="I2347" s="1">
        <v>112.21817299999999</v>
      </c>
      <c r="J2347" s="1">
        <v>22</v>
      </c>
      <c r="K2347">
        <v>2344</v>
      </c>
      <c r="L2347" t="s">
        <v>25</v>
      </c>
      <c r="M2347" s="2">
        <f>+Table3[[#This Row],[CHW]]/Table3[[#This Row],[Count of Airbill Number]]</f>
        <v>5.1008260454545455</v>
      </c>
    </row>
    <row r="2348" spans="2:13">
      <c r="B2348" t="s">
        <v>20</v>
      </c>
      <c r="C2348" t="s">
        <v>21</v>
      </c>
      <c r="D2348" t="s">
        <v>22</v>
      </c>
      <c r="E2348" t="s">
        <v>777</v>
      </c>
      <c r="F2348" t="s">
        <v>777</v>
      </c>
      <c r="G2348" t="s">
        <v>114</v>
      </c>
      <c r="H2348" t="s">
        <v>179</v>
      </c>
      <c r="I2348" s="1">
        <v>112.15453999999994</v>
      </c>
      <c r="J2348" s="1">
        <v>30</v>
      </c>
      <c r="K2348">
        <v>2345</v>
      </c>
      <c r="L2348" t="s">
        <v>25</v>
      </c>
      <c r="M2348" s="2">
        <f>+Table3[[#This Row],[CHW]]/Table3[[#This Row],[Count of Airbill Number]]</f>
        <v>3.7384846666666647</v>
      </c>
    </row>
    <row r="2349" spans="2:13">
      <c r="B2349" t="s">
        <v>20</v>
      </c>
      <c r="C2349" t="s">
        <v>21</v>
      </c>
      <c r="D2349" t="s">
        <v>22</v>
      </c>
      <c r="E2349" t="s">
        <v>776</v>
      </c>
      <c r="F2349" t="s">
        <v>778</v>
      </c>
      <c r="G2349" t="s">
        <v>23</v>
      </c>
      <c r="H2349" t="s">
        <v>113</v>
      </c>
      <c r="I2349" s="1">
        <v>112.1</v>
      </c>
      <c r="J2349" s="1">
        <v>2</v>
      </c>
      <c r="K2349">
        <v>2346</v>
      </c>
      <c r="L2349" t="s">
        <v>25</v>
      </c>
      <c r="M2349" s="2">
        <f>+Table3[[#This Row],[CHW]]/Table3[[#This Row],[Count of Airbill Number]]</f>
        <v>56.05</v>
      </c>
    </row>
    <row r="2350" spans="2:13">
      <c r="B2350" t="s">
        <v>35</v>
      </c>
      <c r="C2350" t="s">
        <v>21</v>
      </c>
      <c r="D2350" t="s">
        <v>22</v>
      </c>
      <c r="E2350" t="s">
        <v>776</v>
      </c>
      <c r="F2350" t="s">
        <v>776</v>
      </c>
      <c r="G2350" t="s">
        <v>66</v>
      </c>
      <c r="H2350" t="s">
        <v>24</v>
      </c>
      <c r="I2350" s="1">
        <v>112.090909</v>
      </c>
      <c r="J2350" s="1">
        <v>4</v>
      </c>
      <c r="K2350">
        <v>2347</v>
      </c>
      <c r="L2350" t="s">
        <v>25</v>
      </c>
      <c r="M2350" s="2">
        <f>+Table3[[#This Row],[CHW]]/Table3[[#This Row],[Count of Airbill Number]]</f>
        <v>28.022727249999999</v>
      </c>
    </row>
    <row r="2351" spans="2:13">
      <c r="B2351" t="s">
        <v>28</v>
      </c>
      <c r="C2351" t="s">
        <v>21</v>
      </c>
      <c r="D2351" t="s">
        <v>22</v>
      </c>
      <c r="E2351" t="s">
        <v>776</v>
      </c>
      <c r="F2351" t="s">
        <v>776</v>
      </c>
      <c r="G2351" t="s">
        <v>94</v>
      </c>
      <c r="H2351" t="s">
        <v>32</v>
      </c>
      <c r="I2351" s="1">
        <v>112.00908899999999</v>
      </c>
      <c r="J2351" s="1">
        <v>5</v>
      </c>
      <c r="K2351">
        <v>2348</v>
      </c>
      <c r="L2351" t="s">
        <v>25</v>
      </c>
      <c r="M2351" s="2">
        <f>+Table3[[#This Row],[CHW]]/Table3[[#This Row],[Count of Airbill Number]]</f>
        <v>22.401817799999996</v>
      </c>
    </row>
    <row r="2352" spans="2:13">
      <c r="B2352" t="s">
        <v>28</v>
      </c>
      <c r="C2352" t="s">
        <v>21</v>
      </c>
      <c r="D2352" t="s">
        <v>22</v>
      </c>
      <c r="E2352" t="s">
        <v>776</v>
      </c>
      <c r="F2352" t="s">
        <v>776</v>
      </c>
      <c r="G2352" t="s">
        <v>45</v>
      </c>
      <c r="H2352" t="s">
        <v>107</v>
      </c>
      <c r="I2352" s="1">
        <v>111.81818100000001</v>
      </c>
      <c r="J2352" s="1">
        <v>3</v>
      </c>
      <c r="K2352">
        <v>2349</v>
      </c>
      <c r="L2352" t="s">
        <v>25</v>
      </c>
      <c r="M2352" s="2">
        <f>+Table3[[#This Row],[CHW]]/Table3[[#This Row],[Count of Airbill Number]]</f>
        <v>37.272727000000003</v>
      </c>
    </row>
    <row r="2353" spans="2:13">
      <c r="B2353" t="s">
        <v>20</v>
      </c>
      <c r="C2353" t="s">
        <v>21</v>
      </c>
      <c r="D2353" t="s">
        <v>22</v>
      </c>
      <c r="E2353" t="s">
        <v>776</v>
      </c>
      <c r="F2353" t="s">
        <v>776</v>
      </c>
      <c r="G2353" t="s">
        <v>191</v>
      </c>
      <c r="H2353" t="s">
        <v>72</v>
      </c>
      <c r="I2353" s="1">
        <v>111.81818100000001</v>
      </c>
      <c r="J2353" s="1">
        <v>2</v>
      </c>
      <c r="K2353">
        <v>2350</v>
      </c>
      <c r="L2353" t="s">
        <v>25</v>
      </c>
      <c r="M2353" s="2">
        <f>+Table3[[#This Row],[CHW]]/Table3[[#This Row],[Count of Airbill Number]]</f>
        <v>55.909090500000005</v>
      </c>
    </row>
    <row r="2354" spans="2:13">
      <c r="B2354" t="s">
        <v>20</v>
      </c>
      <c r="C2354" t="s">
        <v>21</v>
      </c>
      <c r="D2354" t="s">
        <v>22</v>
      </c>
      <c r="E2354" t="s">
        <v>776</v>
      </c>
      <c r="F2354" t="s">
        <v>776</v>
      </c>
      <c r="G2354" t="s">
        <v>72</v>
      </c>
      <c r="H2354" t="s">
        <v>132</v>
      </c>
      <c r="I2354" s="1">
        <v>111.81818100000001</v>
      </c>
      <c r="J2354" s="1">
        <v>2</v>
      </c>
      <c r="K2354">
        <v>2351</v>
      </c>
      <c r="L2354" t="s">
        <v>25</v>
      </c>
      <c r="M2354" s="2">
        <f>+Table3[[#This Row],[CHW]]/Table3[[#This Row],[Count of Airbill Number]]</f>
        <v>55.909090500000005</v>
      </c>
    </row>
    <row r="2355" spans="2:13">
      <c r="B2355" t="s">
        <v>20</v>
      </c>
      <c r="C2355" t="s">
        <v>21</v>
      </c>
      <c r="D2355" t="s">
        <v>22</v>
      </c>
      <c r="E2355" t="s">
        <v>776</v>
      </c>
      <c r="F2355" t="s">
        <v>776</v>
      </c>
      <c r="G2355" t="s">
        <v>48</v>
      </c>
      <c r="H2355" t="s">
        <v>191</v>
      </c>
      <c r="I2355" s="1">
        <v>111.818181</v>
      </c>
      <c r="J2355" s="1">
        <v>1</v>
      </c>
      <c r="K2355">
        <v>2352</v>
      </c>
      <c r="L2355" t="s">
        <v>25</v>
      </c>
      <c r="M2355" s="2">
        <f>+Table3[[#This Row],[CHW]]/Table3[[#This Row],[Count of Airbill Number]]</f>
        <v>111.818181</v>
      </c>
    </row>
    <row r="2356" spans="2:13">
      <c r="B2356" t="s">
        <v>35</v>
      </c>
      <c r="C2356" t="s">
        <v>21</v>
      </c>
      <c r="D2356" t="s">
        <v>22</v>
      </c>
      <c r="E2356" t="s">
        <v>776</v>
      </c>
      <c r="F2356" t="s">
        <v>776</v>
      </c>
      <c r="G2356" t="s">
        <v>72</v>
      </c>
      <c r="H2356" t="s">
        <v>23</v>
      </c>
      <c r="I2356" s="1">
        <v>111.81818000000001</v>
      </c>
      <c r="J2356" s="1">
        <v>4</v>
      </c>
      <c r="K2356">
        <v>2353</v>
      </c>
      <c r="L2356" t="s">
        <v>25</v>
      </c>
      <c r="M2356" s="2">
        <f>+Table3[[#This Row],[CHW]]/Table3[[#This Row],[Count of Airbill Number]]</f>
        <v>27.954545000000003</v>
      </c>
    </row>
    <row r="2357" spans="2:13">
      <c r="B2357" t="s">
        <v>35</v>
      </c>
      <c r="C2357" t="s">
        <v>21</v>
      </c>
      <c r="D2357" t="s">
        <v>22</v>
      </c>
      <c r="E2357" t="s">
        <v>776</v>
      </c>
      <c r="F2357" t="s">
        <v>776</v>
      </c>
      <c r="G2357" t="s">
        <v>41</v>
      </c>
      <c r="H2357" t="s">
        <v>63</v>
      </c>
      <c r="I2357" s="1">
        <v>111.818178</v>
      </c>
      <c r="J2357" s="1">
        <v>8</v>
      </c>
      <c r="K2357">
        <v>2354</v>
      </c>
      <c r="L2357" t="s">
        <v>25</v>
      </c>
      <c r="M2357" s="2">
        <f>+Table3[[#This Row],[CHW]]/Table3[[#This Row],[Count of Airbill Number]]</f>
        <v>13.97727225</v>
      </c>
    </row>
    <row r="2358" spans="2:13">
      <c r="B2358" t="s">
        <v>20</v>
      </c>
      <c r="C2358" t="s">
        <v>21</v>
      </c>
      <c r="D2358" t="s">
        <v>22</v>
      </c>
      <c r="E2358" t="s">
        <v>776</v>
      </c>
      <c r="F2358" t="s">
        <v>776</v>
      </c>
      <c r="G2358" t="s">
        <v>98</v>
      </c>
      <c r="H2358" t="s">
        <v>31</v>
      </c>
      <c r="I2358" s="1">
        <v>111.81817300000004</v>
      </c>
      <c r="J2358" s="1">
        <v>21</v>
      </c>
      <c r="K2358">
        <v>2355</v>
      </c>
      <c r="L2358" t="s">
        <v>25</v>
      </c>
      <c r="M2358" s="2">
        <f>+Table3[[#This Row],[CHW]]/Table3[[#This Row],[Count of Airbill Number]]</f>
        <v>5.3246749047619071</v>
      </c>
    </row>
    <row r="2359" spans="2:13">
      <c r="B2359" t="s">
        <v>35</v>
      </c>
      <c r="C2359" t="s">
        <v>21</v>
      </c>
      <c r="D2359" t="s">
        <v>36</v>
      </c>
      <c r="E2359" t="s">
        <v>776</v>
      </c>
      <c r="F2359" t="s">
        <v>778</v>
      </c>
      <c r="G2359" t="s">
        <v>66</v>
      </c>
      <c r="H2359" t="s">
        <v>171</v>
      </c>
      <c r="I2359" s="1">
        <v>111.772727</v>
      </c>
      <c r="J2359" s="1">
        <v>2</v>
      </c>
      <c r="K2359">
        <v>2356</v>
      </c>
      <c r="L2359" t="s">
        <v>25</v>
      </c>
      <c r="M2359" s="2">
        <f>+Table3[[#This Row],[CHW]]/Table3[[#This Row],[Count of Airbill Number]]</f>
        <v>55.886363500000002</v>
      </c>
    </row>
    <row r="2360" spans="2:13">
      <c r="B2360" t="s">
        <v>20</v>
      </c>
      <c r="C2360" t="s">
        <v>21</v>
      </c>
      <c r="D2360" t="s">
        <v>22</v>
      </c>
      <c r="E2360" t="s">
        <v>776</v>
      </c>
      <c r="F2360" t="s">
        <v>776</v>
      </c>
      <c r="G2360" t="s">
        <v>45</v>
      </c>
      <c r="H2360" t="s">
        <v>32</v>
      </c>
      <c r="I2360" s="1">
        <v>111.636357</v>
      </c>
      <c r="J2360" s="1">
        <v>15</v>
      </c>
      <c r="K2360">
        <v>2357</v>
      </c>
      <c r="L2360" t="s">
        <v>25</v>
      </c>
      <c r="M2360" s="2">
        <f>+Table3[[#This Row],[CHW]]/Table3[[#This Row],[Count of Airbill Number]]</f>
        <v>7.4424238000000003</v>
      </c>
    </row>
    <row r="2361" spans="2:13">
      <c r="B2361" t="s">
        <v>30</v>
      </c>
      <c r="C2361" t="s">
        <v>21</v>
      </c>
      <c r="D2361" t="s">
        <v>22</v>
      </c>
      <c r="E2361" t="s">
        <v>776</v>
      </c>
      <c r="F2361" t="s">
        <v>776</v>
      </c>
      <c r="G2361" t="s">
        <v>130</v>
      </c>
      <c r="H2361" t="s">
        <v>32</v>
      </c>
      <c r="I2361" s="1">
        <v>111.454545</v>
      </c>
      <c r="J2361" s="1">
        <v>4</v>
      </c>
      <c r="K2361">
        <v>2358</v>
      </c>
      <c r="L2361" t="s">
        <v>25</v>
      </c>
      <c r="M2361" s="2">
        <f>+Table3[[#This Row],[CHW]]/Table3[[#This Row],[Count of Airbill Number]]</f>
        <v>27.863636249999999</v>
      </c>
    </row>
    <row r="2362" spans="2:13">
      <c r="B2362" t="s">
        <v>28</v>
      </c>
      <c r="C2362" t="s">
        <v>21</v>
      </c>
      <c r="D2362" t="s">
        <v>22</v>
      </c>
      <c r="E2362" t="s">
        <v>776</v>
      </c>
      <c r="F2362" t="s">
        <v>776</v>
      </c>
      <c r="G2362" t="s">
        <v>33</v>
      </c>
      <c r="H2362" t="s">
        <v>187</v>
      </c>
      <c r="I2362" s="1">
        <v>111.45454299999999</v>
      </c>
      <c r="J2362" s="1">
        <v>4</v>
      </c>
      <c r="K2362">
        <v>2359</v>
      </c>
      <c r="L2362" t="s">
        <v>25</v>
      </c>
      <c r="M2362" s="2">
        <f>+Table3[[#This Row],[CHW]]/Table3[[#This Row],[Count of Airbill Number]]</f>
        <v>27.863635749999997</v>
      </c>
    </row>
    <row r="2363" spans="2:13">
      <c r="B2363" t="s">
        <v>20</v>
      </c>
      <c r="C2363" t="s">
        <v>21</v>
      </c>
      <c r="D2363" t="s">
        <v>22</v>
      </c>
      <c r="E2363" t="s">
        <v>776</v>
      </c>
      <c r="F2363" t="s">
        <v>776</v>
      </c>
      <c r="G2363" t="s">
        <v>45</v>
      </c>
      <c r="H2363" t="s">
        <v>48</v>
      </c>
      <c r="I2363" s="1">
        <v>111.45453800000001</v>
      </c>
      <c r="J2363" s="1">
        <v>15</v>
      </c>
      <c r="K2363">
        <v>2360</v>
      </c>
      <c r="L2363" t="s">
        <v>25</v>
      </c>
      <c r="M2363" s="2">
        <f>+Table3[[#This Row],[CHW]]/Table3[[#This Row],[Count of Airbill Number]]</f>
        <v>7.4303025333333341</v>
      </c>
    </row>
    <row r="2364" spans="2:13">
      <c r="B2364" t="s">
        <v>20</v>
      </c>
      <c r="C2364" t="s">
        <v>21</v>
      </c>
      <c r="D2364" t="s">
        <v>22</v>
      </c>
      <c r="E2364" t="s">
        <v>776</v>
      </c>
      <c r="F2364" t="s">
        <v>776</v>
      </c>
      <c r="G2364" t="s">
        <v>31</v>
      </c>
      <c r="H2364" t="s">
        <v>270</v>
      </c>
      <c r="I2364" s="1">
        <v>111.363636</v>
      </c>
      <c r="J2364" s="1">
        <v>2</v>
      </c>
      <c r="K2364">
        <v>2361</v>
      </c>
      <c r="L2364" t="s">
        <v>25</v>
      </c>
      <c r="M2364" s="2">
        <f>+Table3[[#This Row],[CHW]]/Table3[[#This Row],[Count of Airbill Number]]</f>
        <v>55.681818</v>
      </c>
    </row>
    <row r="2365" spans="2:13">
      <c r="B2365" t="s">
        <v>20</v>
      </c>
      <c r="C2365" t="s">
        <v>21</v>
      </c>
      <c r="D2365" t="s">
        <v>22</v>
      </c>
      <c r="E2365" t="s">
        <v>776</v>
      </c>
      <c r="F2365" t="s">
        <v>776</v>
      </c>
      <c r="G2365" t="s">
        <v>37</v>
      </c>
      <c r="H2365" t="s">
        <v>137</v>
      </c>
      <c r="I2365" s="1">
        <v>111.363636</v>
      </c>
      <c r="J2365" s="1">
        <v>1</v>
      </c>
      <c r="K2365">
        <v>2362</v>
      </c>
      <c r="L2365" t="s">
        <v>25</v>
      </c>
      <c r="M2365" s="2">
        <f>+Table3[[#This Row],[CHW]]/Table3[[#This Row],[Count of Airbill Number]]</f>
        <v>111.363636</v>
      </c>
    </row>
    <row r="2366" spans="2:13">
      <c r="B2366" t="s">
        <v>35</v>
      </c>
      <c r="C2366" t="s">
        <v>21</v>
      </c>
      <c r="D2366" t="s">
        <v>36</v>
      </c>
      <c r="E2366" t="s">
        <v>778</v>
      </c>
      <c r="F2366" t="s">
        <v>778</v>
      </c>
      <c r="G2366" t="s">
        <v>81</v>
      </c>
      <c r="H2366" t="s">
        <v>82</v>
      </c>
      <c r="I2366" s="1">
        <v>111.363634</v>
      </c>
      <c r="J2366" s="1">
        <v>5</v>
      </c>
      <c r="K2366">
        <v>2363</v>
      </c>
      <c r="L2366" t="s">
        <v>25</v>
      </c>
      <c r="M2366" s="2">
        <f>+Table3[[#This Row],[CHW]]/Table3[[#This Row],[Count of Airbill Number]]</f>
        <v>22.272726800000001</v>
      </c>
    </row>
    <row r="2367" spans="2:13">
      <c r="B2367" t="s">
        <v>28</v>
      </c>
      <c r="C2367" t="s">
        <v>21</v>
      </c>
      <c r="D2367" t="s">
        <v>36</v>
      </c>
      <c r="E2367" t="s">
        <v>778</v>
      </c>
      <c r="F2367" t="s">
        <v>778</v>
      </c>
      <c r="G2367" t="s">
        <v>86</v>
      </c>
      <c r="H2367" t="s">
        <v>269</v>
      </c>
      <c r="I2367" s="1">
        <v>111</v>
      </c>
      <c r="J2367" s="1">
        <v>1</v>
      </c>
      <c r="K2367">
        <v>2364</v>
      </c>
      <c r="L2367" t="s">
        <v>25</v>
      </c>
      <c r="M2367" s="2">
        <f>+Table3[[#This Row],[CHW]]/Table3[[#This Row],[Count of Airbill Number]]</f>
        <v>111</v>
      </c>
    </row>
    <row r="2368" spans="2:13">
      <c r="B2368" t="s">
        <v>35</v>
      </c>
      <c r="C2368" t="s">
        <v>21</v>
      </c>
      <c r="D2368" t="s">
        <v>22</v>
      </c>
      <c r="E2368" t="s">
        <v>778</v>
      </c>
      <c r="F2368" t="s">
        <v>778</v>
      </c>
      <c r="G2368" t="s">
        <v>86</v>
      </c>
      <c r="H2368" t="s">
        <v>161</v>
      </c>
      <c r="I2368" s="1">
        <v>111</v>
      </c>
      <c r="J2368" s="1">
        <v>1</v>
      </c>
      <c r="K2368">
        <v>2365</v>
      </c>
      <c r="L2368" t="s">
        <v>25</v>
      </c>
      <c r="M2368" s="2">
        <f>+Table3[[#This Row],[CHW]]/Table3[[#This Row],[Count of Airbill Number]]</f>
        <v>111</v>
      </c>
    </row>
    <row r="2369" spans="2:13">
      <c r="B2369" t="s">
        <v>35</v>
      </c>
      <c r="C2369" t="s">
        <v>21</v>
      </c>
      <c r="D2369" t="s">
        <v>36</v>
      </c>
      <c r="E2369" t="s">
        <v>778</v>
      </c>
      <c r="F2369" t="s">
        <v>778</v>
      </c>
      <c r="G2369" t="s">
        <v>310</v>
      </c>
      <c r="H2369" t="s">
        <v>86</v>
      </c>
      <c r="I2369" s="1">
        <v>111</v>
      </c>
      <c r="J2369" s="1">
        <v>1</v>
      </c>
      <c r="K2369">
        <v>2366</v>
      </c>
      <c r="L2369" t="s">
        <v>25</v>
      </c>
      <c r="M2369" s="2">
        <f>+Table3[[#This Row],[CHW]]/Table3[[#This Row],[Count of Airbill Number]]</f>
        <v>111</v>
      </c>
    </row>
    <row r="2370" spans="2:13">
      <c r="B2370" t="s">
        <v>20</v>
      </c>
      <c r="C2370" t="s">
        <v>21</v>
      </c>
      <c r="D2370" t="s">
        <v>22</v>
      </c>
      <c r="E2370" t="s">
        <v>777</v>
      </c>
      <c r="F2370" t="s">
        <v>778</v>
      </c>
      <c r="G2370" t="s">
        <v>26</v>
      </c>
      <c r="H2370" t="s">
        <v>86</v>
      </c>
      <c r="I2370" s="1">
        <v>111</v>
      </c>
      <c r="J2370" s="1">
        <v>1</v>
      </c>
      <c r="K2370">
        <v>2367</v>
      </c>
      <c r="L2370" t="s">
        <v>25</v>
      </c>
      <c r="M2370" s="2">
        <f>+Table3[[#This Row],[CHW]]/Table3[[#This Row],[Count of Airbill Number]]</f>
        <v>111</v>
      </c>
    </row>
    <row r="2371" spans="2:13">
      <c r="B2371" t="s">
        <v>20</v>
      </c>
      <c r="C2371" t="s">
        <v>21</v>
      </c>
      <c r="D2371" t="s">
        <v>22</v>
      </c>
      <c r="E2371" t="s">
        <v>778</v>
      </c>
      <c r="F2371" t="s">
        <v>777</v>
      </c>
      <c r="G2371" t="s">
        <v>86</v>
      </c>
      <c r="H2371" t="s">
        <v>26</v>
      </c>
      <c r="I2371" s="1">
        <v>111</v>
      </c>
      <c r="J2371" s="1">
        <v>1</v>
      </c>
      <c r="K2371">
        <v>2368</v>
      </c>
      <c r="L2371" t="s">
        <v>25</v>
      </c>
      <c r="M2371" s="2">
        <f>+Table3[[#This Row],[CHW]]/Table3[[#This Row],[Count of Airbill Number]]</f>
        <v>111</v>
      </c>
    </row>
    <row r="2372" spans="2:13">
      <c r="B2372" t="s">
        <v>20</v>
      </c>
      <c r="C2372" t="s">
        <v>21</v>
      </c>
      <c r="D2372" t="s">
        <v>36</v>
      </c>
      <c r="E2372" t="s">
        <v>778</v>
      </c>
      <c r="F2372" t="s">
        <v>778</v>
      </c>
      <c r="G2372" t="s">
        <v>51</v>
      </c>
      <c r="H2372" t="s">
        <v>310</v>
      </c>
      <c r="I2372" s="1">
        <v>111</v>
      </c>
      <c r="J2372" s="1">
        <v>1</v>
      </c>
      <c r="K2372">
        <v>2369</v>
      </c>
      <c r="L2372" t="s">
        <v>25</v>
      </c>
      <c r="M2372" s="2">
        <f>+Table3[[#This Row],[CHW]]/Table3[[#This Row],[Count of Airbill Number]]</f>
        <v>111</v>
      </c>
    </row>
    <row r="2373" spans="2:13">
      <c r="B2373" t="s">
        <v>20</v>
      </c>
      <c r="C2373" t="s">
        <v>21</v>
      </c>
      <c r="D2373" t="s">
        <v>36</v>
      </c>
      <c r="E2373" t="s">
        <v>778</v>
      </c>
      <c r="F2373" t="s">
        <v>778</v>
      </c>
      <c r="G2373" t="s">
        <v>86</v>
      </c>
      <c r="H2373" t="s">
        <v>51</v>
      </c>
      <c r="I2373" s="1">
        <v>111</v>
      </c>
      <c r="J2373" s="1">
        <v>1</v>
      </c>
      <c r="K2373">
        <v>2370</v>
      </c>
      <c r="L2373" t="s">
        <v>25</v>
      </c>
      <c r="M2373" s="2">
        <f>+Table3[[#This Row],[CHW]]/Table3[[#This Row],[Count of Airbill Number]]</f>
        <v>111</v>
      </c>
    </row>
    <row r="2374" spans="2:13">
      <c r="B2374" t="s">
        <v>35</v>
      </c>
      <c r="C2374" t="s">
        <v>21</v>
      </c>
      <c r="D2374" t="s">
        <v>22</v>
      </c>
      <c r="E2374" t="s">
        <v>776</v>
      </c>
      <c r="F2374" t="s">
        <v>776</v>
      </c>
      <c r="G2374" t="s">
        <v>80</v>
      </c>
      <c r="H2374" t="s">
        <v>57</v>
      </c>
      <c r="I2374" s="1">
        <v>110.90909000000002</v>
      </c>
      <c r="J2374" s="1">
        <v>5</v>
      </c>
      <c r="K2374">
        <v>2371</v>
      </c>
      <c r="L2374" t="s">
        <v>25</v>
      </c>
      <c r="M2374" s="2">
        <f>+Table3[[#This Row],[CHW]]/Table3[[#This Row],[Count of Airbill Number]]</f>
        <v>22.181818000000003</v>
      </c>
    </row>
    <row r="2375" spans="2:13">
      <c r="B2375" t="s">
        <v>20</v>
      </c>
      <c r="C2375" t="s">
        <v>21</v>
      </c>
      <c r="D2375" t="s">
        <v>22</v>
      </c>
      <c r="E2375" t="s">
        <v>776</v>
      </c>
      <c r="F2375" t="s">
        <v>776</v>
      </c>
      <c r="G2375" t="s">
        <v>148</v>
      </c>
      <c r="H2375" t="s">
        <v>48</v>
      </c>
      <c r="I2375" s="1">
        <v>110.90909000000001</v>
      </c>
      <c r="J2375" s="1">
        <v>1</v>
      </c>
      <c r="K2375">
        <v>2372</v>
      </c>
      <c r="L2375" t="s">
        <v>25</v>
      </c>
      <c r="M2375" s="2">
        <f>+Table3[[#This Row],[CHW]]/Table3[[#This Row],[Count of Airbill Number]]</f>
        <v>110.90909000000001</v>
      </c>
    </row>
    <row r="2376" spans="2:13">
      <c r="B2376" t="s">
        <v>35</v>
      </c>
      <c r="C2376" t="s">
        <v>21</v>
      </c>
      <c r="D2376" t="s">
        <v>22</v>
      </c>
      <c r="E2376" t="s">
        <v>776</v>
      </c>
      <c r="F2376" t="s">
        <v>776</v>
      </c>
      <c r="G2376" t="s">
        <v>37</v>
      </c>
      <c r="H2376" t="s">
        <v>47</v>
      </c>
      <c r="I2376" s="1">
        <v>110.90908800000001</v>
      </c>
      <c r="J2376" s="1">
        <v>7</v>
      </c>
      <c r="K2376">
        <v>2373</v>
      </c>
      <c r="L2376" t="s">
        <v>25</v>
      </c>
      <c r="M2376" s="2">
        <f>+Table3[[#This Row],[CHW]]/Table3[[#This Row],[Count of Airbill Number]]</f>
        <v>15.84415542857143</v>
      </c>
    </row>
    <row r="2377" spans="2:13">
      <c r="B2377" t="s">
        <v>35</v>
      </c>
      <c r="C2377" t="s">
        <v>21</v>
      </c>
      <c r="D2377" t="s">
        <v>22</v>
      </c>
      <c r="E2377" t="s">
        <v>776</v>
      </c>
      <c r="F2377" t="s">
        <v>776</v>
      </c>
      <c r="G2377" t="s">
        <v>45</v>
      </c>
      <c r="H2377" t="s">
        <v>265</v>
      </c>
      <c r="I2377" s="1">
        <v>110.909088</v>
      </c>
      <c r="J2377" s="1">
        <v>8</v>
      </c>
      <c r="K2377">
        <v>2374</v>
      </c>
      <c r="L2377" t="s">
        <v>25</v>
      </c>
      <c r="M2377" s="2">
        <f>+Table3[[#This Row],[CHW]]/Table3[[#This Row],[Count of Airbill Number]]</f>
        <v>13.863636</v>
      </c>
    </row>
    <row r="2378" spans="2:13">
      <c r="B2378" t="s">
        <v>35</v>
      </c>
      <c r="C2378" t="s">
        <v>21</v>
      </c>
      <c r="D2378" t="s">
        <v>22</v>
      </c>
      <c r="E2378" t="s">
        <v>776</v>
      </c>
      <c r="F2378" t="s">
        <v>776</v>
      </c>
      <c r="G2378" t="s">
        <v>45</v>
      </c>
      <c r="H2378" t="s">
        <v>253</v>
      </c>
      <c r="I2378" s="1">
        <v>110.90908699999999</v>
      </c>
      <c r="J2378" s="1">
        <v>9</v>
      </c>
      <c r="K2378">
        <v>2375</v>
      </c>
      <c r="L2378" t="s">
        <v>25</v>
      </c>
      <c r="M2378" s="2">
        <f>+Table3[[#This Row],[CHW]]/Table3[[#This Row],[Count of Airbill Number]]</f>
        <v>12.323231888888888</v>
      </c>
    </row>
    <row r="2379" spans="2:13">
      <c r="B2379" t="s">
        <v>28</v>
      </c>
      <c r="C2379" t="s">
        <v>21</v>
      </c>
      <c r="D2379" t="s">
        <v>36</v>
      </c>
      <c r="E2379" t="s">
        <v>778</v>
      </c>
      <c r="F2379" t="s">
        <v>777</v>
      </c>
      <c r="G2379" t="s">
        <v>81</v>
      </c>
      <c r="H2379" t="s">
        <v>162</v>
      </c>
      <c r="I2379" s="1">
        <v>110.78181699999999</v>
      </c>
      <c r="J2379" s="1">
        <v>8</v>
      </c>
      <c r="K2379">
        <v>2376</v>
      </c>
      <c r="L2379" t="s">
        <v>25</v>
      </c>
      <c r="M2379" s="2">
        <f>+Table3[[#This Row],[CHW]]/Table3[[#This Row],[Count of Airbill Number]]</f>
        <v>13.847727124999999</v>
      </c>
    </row>
    <row r="2380" spans="2:13">
      <c r="B2380" t="s">
        <v>20</v>
      </c>
      <c r="C2380" t="s">
        <v>21</v>
      </c>
      <c r="D2380" t="s">
        <v>22</v>
      </c>
      <c r="E2380" t="s">
        <v>776</v>
      </c>
      <c r="F2380" t="s">
        <v>776</v>
      </c>
      <c r="G2380" t="s">
        <v>50</v>
      </c>
      <c r="H2380" t="s">
        <v>72</v>
      </c>
      <c r="I2380" s="1">
        <v>110.45453999999999</v>
      </c>
      <c r="J2380" s="1">
        <v>14</v>
      </c>
      <c r="K2380">
        <v>2377</v>
      </c>
      <c r="L2380" t="s">
        <v>25</v>
      </c>
      <c r="M2380" s="2">
        <f>+Table3[[#This Row],[CHW]]/Table3[[#This Row],[Count of Airbill Number]]</f>
        <v>7.8896099999999993</v>
      </c>
    </row>
    <row r="2381" spans="2:13">
      <c r="B2381" t="s">
        <v>28</v>
      </c>
      <c r="C2381" t="s">
        <v>21</v>
      </c>
      <c r="D2381" t="s">
        <v>22</v>
      </c>
      <c r="E2381" t="s">
        <v>776</v>
      </c>
      <c r="F2381" t="s">
        <v>776</v>
      </c>
      <c r="G2381" t="s">
        <v>23</v>
      </c>
      <c r="H2381" t="s">
        <v>175</v>
      </c>
      <c r="I2381" s="1">
        <v>110.13636299999999</v>
      </c>
      <c r="J2381" s="1">
        <v>2</v>
      </c>
      <c r="K2381">
        <v>2378</v>
      </c>
      <c r="L2381" t="s">
        <v>25</v>
      </c>
      <c r="M2381" s="2">
        <f>+Table3[[#This Row],[CHW]]/Table3[[#This Row],[Count of Airbill Number]]</f>
        <v>55.068181499999994</v>
      </c>
    </row>
    <row r="2382" spans="2:13">
      <c r="B2382" t="s">
        <v>28</v>
      </c>
      <c r="C2382" t="s">
        <v>21</v>
      </c>
      <c r="D2382" t="s">
        <v>22</v>
      </c>
      <c r="E2382" t="s">
        <v>776</v>
      </c>
      <c r="F2382" t="s">
        <v>776</v>
      </c>
      <c r="G2382" t="s">
        <v>71</v>
      </c>
      <c r="H2382" t="s">
        <v>76</v>
      </c>
      <c r="I2382" s="1">
        <v>110</v>
      </c>
      <c r="J2382" s="1">
        <v>1</v>
      </c>
      <c r="K2382">
        <v>2379</v>
      </c>
      <c r="L2382" t="s">
        <v>25</v>
      </c>
      <c r="M2382" s="2">
        <f>+Table3[[#This Row],[CHW]]/Table3[[#This Row],[Count of Airbill Number]]</f>
        <v>110</v>
      </c>
    </row>
    <row r="2383" spans="2:13">
      <c r="B2383" t="s">
        <v>35</v>
      </c>
      <c r="C2383" t="s">
        <v>21</v>
      </c>
      <c r="D2383" t="s">
        <v>22</v>
      </c>
      <c r="E2383" t="s">
        <v>777</v>
      </c>
      <c r="F2383" t="s">
        <v>777</v>
      </c>
      <c r="G2383" t="s">
        <v>38</v>
      </c>
      <c r="H2383" t="s">
        <v>27</v>
      </c>
      <c r="I2383" s="1">
        <v>110</v>
      </c>
      <c r="J2383" s="1">
        <v>9</v>
      </c>
      <c r="K2383">
        <v>2380</v>
      </c>
      <c r="L2383" t="s">
        <v>25</v>
      </c>
      <c r="M2383" s="2">
        <f>+Table3[[#This Row],[CHW]]/Table3[[#This Row],[Count of Airbill Number]]</f>
        <v>12.222222222222221</v>
      </c>
    </row>
    <row r="2384" spans="2:13">
      <c r="B2384" t="s">
        <v>35</v>
      </c>
      <c r="C2384" t="s">
        <v>21</v>
      </c>
      <c r="D2384" t="s">
        <v>36</v>
      </c>
      <c r="E2384" t="s">
        <v>778</v>
      </c>
      <c r="F2384" t="s">
        <v>778</v>
      </c>
      <c r="G2384" t="s">
        <v>113</v>
      </c>
      <c r="H2384" t="s">
        <v>283</v>
      </c>
      <c r="I2384" s="1">
        <v>110</v>
      </c>
      <c r="J2384" s="1">
        <v>1</v>
      </c>
      <c r="K2384">
        <v>2381</v>
      </c>
      <c r="L2384" t="s">
        <v>25</v>
      </c>
      <c r="M2384" s="2">
        <f>+Table3[[#This Row],[CHW]]/Table3[[#This Row],[Count of Airbill Number]]</f>
        <v>110</v>
      </c>
    </row>
    <row r="2385" spans="2:13">
      <c r="B2385" t="s">
        <v>35</v>
      </c>
      <c r="C2385" t="s">
        <v>21</v>
      </c>
      <c r="D2385" t="s">
        <v>36</v>
      </c>
      <c r="E2385" t="s">
        <v>778</v>
      </c>
      <c r="F2385" t="s">
        <v>778</v>
      </c>
      <c r="G2385" t="s">
        <v>113</v>
      </c>
      <c r="H2385" t="s">
        <v>155</v>
      </c>
      <c r="I2385" s="1">
        <v>110</v>
      </c>
      <c r="J2385" s="1">
        <v>1</v>
      </c>
      <c r="K2385">
        <v>2382</v>
      </c>
      <c r="L2385" t="s">
        <v>25</v>
      </c>
      <c r="M2385" s="2">
        <f>+Table3[[#This Row],[CHW]]/Table3[[#This Row],[Count of Airbill Number]]</f>
        <v>110</v>
      </c>
    </row>
    <row r="2386" spans="2:13">
      <c r="B2386" t="s">
        <v>35</v>
      </c>
      <c r="C2386" t="s">
        <v>21</v>
      </c>
      <c r="D2386" t="s">
        <v>36</v>
      </c>
      <c r="E2386" t="s">
        <v>777</v>
      </c>
      <c r="F2386" t="s">
        <v>777</v>
      </c>
      <c r="G2386" t="s">
        <v>55</v>
      </c>
      <c r="H2386" t="s">
        <v>227</v>
      </c>
      <c r="I2386" s="1">
        <v>110</v>
      </c>
      <c r="J2386" s="1">
        <v>1</v>
      </c>
      <c r="K2386">
        <v>2383</v>
      </c>
      <c r="L2386" t="s">
        <v>25</v>
      </c>
      <c r="M2386" s="2">
        <f>+Table3[[#This Row],[CHW]]/Table3[[#This Row],[Count of Airbill Number]]</f>
        <v>110</v>
      </c>
    </row>
    <row r="2387" spans="2:13">
      <c r="B2387" t="s">
        <v>35</v>
      </c>
      <c r="C2387" t="s">
        <v>21</v>
      </c>
      <c r="D2387" t="s">
        <v>36</v>
      </c>
      <c r="E2387" t="s">
        <v>778</v>
      </c>
      <c r="F2387" t="s">
        <v>778</v>
      </c>
      <c r="G2387" t="s">
        <v>112</v>
      </c>
      <c r="H2387" t="s">
        <v>233</v>
      </c>
      <c r="I2387" s="1">
        <v>110</v>
      </c>
      <c r="J2387" s="1">
        <v>1</v>
      </c>
      <c r="K2387">
        <v>2384</v>
      </c>
      <c r="L2387" t="s">
        <v>25</v>
      </c>
      <c r="M2387" s="2">
        <f>+Table3[[#This Row],[CHW]]/Table3[[#This Row],[Count of Airbill Number]]</f>
        <v>110</v>
      </c>
    </row>
    <row r="2388" spans="2:13">
      <c r="B2388" t="s">
        <v>35</v>
      </c>
      <c r="C2388" t="s">
        <v>21</v>
      </c>
      <c r="D2388" t="s">
        <v>36</v>
      </c>
      <c r="E2388" t="s">
        <v>778</v>
      </c>
      <c r="F2388" t="s">
        <v>778</v>
      </c>
      <c r="G2388" t="s">
        <v>51</v>
      </c>
      <c r="H2388" t="s">
        <v>434</v>
      </c>
      <c r="I2388" s="1">
        <v>110</v>
      </c>
      <c r="J2388" s="1">
        <v>1</v>
      </c>
      <c r="K2388">
        <v>2385</v>
      </c>
      <c r="L2388" t="s">
        <v>25</v>
      </c>
      <c r="M2388" s="2">
        <f>+Table3[[#This Row],[CHW]]/Table3[[#This Row],[Count of Airbill Number]]</f>
        <v>110</v>
      </c>
    </row>
    <row r="2389" spans="2:13">
      <c r="B2389" t="s">
        <v>20</v>
      </c>
      <c r="C2389" t="s">
        <v>21</v>
      </c>
      <c r="D2389" t="s">
        <v>22</v>
      </c>
      <c r="E2389" t="s">
        <v>776</v>
      </c>
      <c r="F2389" t="s">
        <v>776</v>
      </c>
      <c r="G2389" t="s">
        <v>93</v>
      </c>
      <c r="H2389" t="s">
        <v>61</v>
      </c>
      <c r="I2389" s="1">
        <v>109.99999899999999</v>
      </c>
      <c r="J2389" s="1">
        <v>3</v>
      </c>
      <c r="K2389">
        <v>2386</v>
      </c>
      <c r="L2389" t="s">
        <v>25</v>
      </c>
      <c r="M2389" s="2">
        <f>+Table3[[#This Row],[CHW]]/Table3[[#This Row],[Count of Airbill Number]]</f>
        <v>36.666666333333332</v>
      </c>
    </row>
    <row r="2390" spans="2:13">
      <c r="B2390" t="s">
        <v>20</v>
      </c>
      <c r="C2390" t="s">
        <v>21</v>
      </c>
      <c r="D2390" t="s">
        <v>22</v>
      </c>
      <c r="E2390" t="s">
        <v>776</v>
      </c>
      <c r="F2390" t="s">
        <v>776</v>
      </c>
      <c r="G2390" t="s">
        <v>137</v>
      </c>
      <c r="H2390" t="s">
        <v>45</v>
      </c>
      <c r="I2390" s="1">
        <v>109.999994</v>
      </c>
      <c r="J2390" s="1">
        <v>12</v>
      </c>
      <c r="K2390">
        <v>2387</v>
      </c>
      <c r="L2390" t="s">
        <v>25</v>
      </c>
      <c r="M2390" s="2">
        <f>+Table3[[#This Row],[CHW]]/Table3[[#This Row],[Count of Airbill Number]]</f>
        <v>9.1666661666666673</v>
      </c>
    </row>
    <row r="2391" spans="2:13">
      <c r="B2391" t="s">
        <v>20</v>
      </c>
      <c r="C2391" t="s">
        <v>21</v>
      </c>
      <c r="D2391" t="s">
        <v>22</v>
      </c>
      <c r="E2391" t="s">
        <v>776</v>
      </c>
      <c r="F2391" t="s">
        <v>776</v>
      </c>
      <c r="G2391" t="s">
        <v>93</v>
      </c>
      <c r="H2391" t="s">
        <v>50</v>
      </c>
      <c r="I2391" s="1">
        <v>109.99999299999999</v>
      </c>
      <c r="J2391" s="1">
        <v>14</v>
      </c>
      <c r="K2391">
        <v>2388</v>
      </c>
      <c r="L2391" t="s">
        <v>25</v>
      </c>
      <c r="M2391" s="2">
        <f>+Table3[[#This Row],[CHW]]/Table3[[#This Row],[Count of Airbill Number]]</f>
        <v>7.8571423571428562</v>
      </c>
    </row>
    <row r="2392" spans="2:13">
      <c r="B2392" t="s">
        <v>28</v>
      </c>
      <c r="C2392" t="s">
        <v>21</v>
      </c>
      <c r="D2392" t="s">
        <v>36</v>
      </c>
      <c r="E2392" t="s">
        <v>778</v>
      </c>
      <c r="F2392" t="s">
        <v>778</v>
      </c>
      <c r="G2392" t="s">
        <v>135</v>
      </c>
      <c r="H2392" t="s">
        <v>185</v>
      </c>
      <c r="I2392" s="1">
        <v>109.7</v>
      </c>
      <c r="J2392" s="1">
        <v>2</v>
      </c>
      <c r="K2392">
        <v>2389</v>
      </c>
      <c r="L2392" t="s">
        <v>25</v>
      </c>
      <c r="M2392" s="2">
        <f>+Table3[[#This Row],[CHW]]/Table3[[#This Row],[Count of Airbill Number]]</f>
        <v>54.85</v>
      </c>
    </row>
    <row r="2393" spans="2:13">
      <c r="B2393" t="s">
        <v>35</v>
      </c>
      <c r="C2393" t="s">
        <v>21</v>
      </c>
      <c r="D2393" t="s">
        <v>22</v>
      </c>
      <c r="E2393" t="s">
        <v>776</v>
      </c>
      <c r="F2393" t="s">
        <v>776</v>
      </c>
      <c r="G2393" t="s">
        <v>47</v>
      </c>
      <c r="H2393" t="s">
        <v>64</v>
      </c>
      <c r="I2393" s="1">
        <v>109.54545299999999</v>
      </c>
      <c r="J2393" s="1">
        <v>3</v>
      </c>
      <c r="K2393">
        <v>2390</v>
      </c>
      <c r="L2393" t="s">
        <v>25</v>
      </c>
      <c r="M2393" s="2">
        <f>+Table3[[#This Row],[CHW]]/Table3[[#This Row],[Count of Airbill Number]]</f>
        <v>36.515150999999996</v>
      </c>
    </row>
    <row r="2394" spans="2:13">
      <c r="B2394" t="s">
        <v>35</v>
      </c>
      <c r="C2394" t="s">
        <v>21</v>
      </c>
      <c r="D2394" t="s">
        <v>36</v>
      </c>
      <c r="E2394" t="s">
        <v>776</v>
      </c>
      <c r="F2394" t="s">
        <v>776</v>
      </c>
      <c r="G2394" t="s">
        <v>39</v>
      </c>
      <c r="H2394" t="s">
        <v>49</v>
      </c>
      <c r="I2394" s="1">
        <v>109.090909</v>
      </c>
      <c r="J2394" s="1">
        <v>1</v>
      </c>
      <c r="K2394">
        <v>2391</v>
      </c>
      <c r="L2394" t="s">
        <v>25</v>
      </c>
      <c r="M2394" s="2">
        <f>+Table3[[#This Row],[CHW]]/Table3[[#This Row],[Count of Airbill Number]]</f>
        <v>109.090909</v>
      </c>
    </row>
    <row r="2395" spans="2:13">
      <c r="B2395" t="s">
        <v>20</v>
      </c>
      <c r="C2395" t="s">
        <v>21</v>
      </c>
      <c r="D2395" t="s">
        <v>22</v>
      </c>
      <c r="E2395" t="s">
        <v>776</v>
      </c>
      <c r="F2395" t="s">
        <v>776</v>
      </c>
      <c r="G2395" t="s">
        <v>72</v>
      </c>
      <c r="H2395" t="s">
        <v>119</v>
      </c>
      <c r="I2395" s="1">
        <v>109.090909</v>
      </c>
      <c r="J2395" s="1">
        <v>1</v>
      </c>
      <c r="K2395">
        <v>2392</v>
      </c>
      <c r="L2395" t="s">
        <v>25</v>
      </c>
      <c r="M2395" s="2">
        <f>+Table3[[#This Row],[CHW]]/Table3[[#This Row],[Count of Airbill Number]]</f>
        <v>109.090909</v>
      </c>
    </row>
    <row r="2396" spans="2:13">
      <c r="B2396" t="s">
        <v>30</v>
      </c>
      <c r="C2396" t="s">
        <v>21</v>
      </c>
      <c r="D2396" t="s">
        <v>139</v>
      </c>
      <c r="E2396" t="s">
        <v>776</v>
      </c>
      <c r="F2396" t="s">
        <v>776</v>
      </c>
      <c r="G2396" t="s">
        <v>87</v>
      </c>
      <c r="H2396" t="s">
        <v>108</v>
      </c>
      <c r="I2396" s="1">
        <v>109.090909</v>
      </c>
      <c r="J2396" s="1">
        <v>1</v>
      </c>
      <c r="K2396">
        <v>2393</v>
      </c>
      <c r="L2396" t="s">
        <v>25</v>
      </c>
      <c r="M2396" s="2">
        <f>+Table3[[#This Row],[CHW]]/Table3[[#This Row],[Count of Airbill Number]]</f>
        <v>109.090909</v>
      </c>
    </row>
    <row r="2397" spans="2:13">
      <c r="B2397" t="s">
        <v>20</v>
      </c>
      <c r="C2397" t="s">
        <v>21</v>
      </c>
      <c r="D2397" t="s">
        <v>22</v>
      </c>
      <c r="E2397" t="s">
        <v>776</v>
      </c>
      <c r="F2397" t="s">
        <v>776</v>
      </c>
      <c r="G2397" t="s">
        <v>76</v>
      </c>
      <c r="H2397" t="s">
        <v>85</v>
      </c>
      <c r="I2397" s="1">
        <v>109.090908</v>
      </c>
      <c r="J2397" s="1">
        <v>2</v>
      </c>
      <c r="K2397">
        <v>2394</v>
      </c>
      <c r="L2397" t="s">
        <v>25</v>
      </c>
      <c r="M2397" s="2">
        <f>+Table3[[#This Row],[CHW]]/Table3[[#This Row],[Count of Airbill Number]]</f>
        <v>54.545453999999999</v>
      </c>
    </row>
    <row r="2398" spans="2:13">
      <c r="B2398" t="s">
        <v>20</v>
      </c>
      <c r="C2398" t="s">
        <v>21</v>
      </c>
      <c r="D2398" t="s">
        <v>22</v>
      </c>
      <c r="E2398" t="s">
        <v>776</v>
      </c>
      <c r="F2398" t="s">
        <v>776</v>
      </c>
      <c r="G2398" t="s">
        <v>111</v>
      </c>
      <c r="H2398" t="s">
        <v>76</v>
      </c>
      <c r="I2398" s="1">
        <v>109.09090599999999</v>
      </c>
      <c r="J2398" s="1">
        <v>7</v>
      </c>
      <c r="K2398">
        <v>2395</v>
      </c>
      <c r="L2398" t="s">
        <v>25</v>
      </c>
      <c r="M2398" s="2">
        <f>+Table3[[#This Row],[CHW]]/Table3[[#This Row],[Count of Airbill Number]]</f>
        <v>15.584415142857141</v>
      </c>
    </row>
    <row r="2399" spans="2:13">
      <c r="B2399" t="s">
        <v>20</v>
      </c>
      <c r="C2399" t="s">
        <v>21</v>
      </c>
      <c r="D2399" t="s">
        <v>22</v>
      </c>
      <c r="E2399" t="s">
        <v>776</v>
      </c>
      <c r="F2399" t="s">
        <v>776</v>
      </c>
      <c r="G2399" t="s">
        <v>39</v>
      </c>
      <c r="H2399" t="s">
        <v>89</v>
      </c>
      <c r="I2399" s="1">
        <v>109.09090500000002</v>
      </c>
      <c r="J2399" s="1">
        <v>11</v>
      </c>
      <c r="K2399">
        <v>2396</v>
      </c>
      <c r="L2399" t="s">
        <v>25</v>
      </c>
      <c r="M2399" s="2">
        <f>+Table3[[#This Row],[CHW]]/Table3[[#This Row],[Count of Airbill Number]]</f>
        <v>9.9173550000000024</v>
      </c>
    </row>
    <row r="2400" spans="2:13">
      <c r="B2400" t="s">
        <v>30</v>
      </c>
      <c r="C2400" t="s">
        <v>21</v>
      </c>
      <c r="D2400" t="s">
        <v>22</v>
      </c>
      <c r="E2400" t="s">
        <v>776</v>
      </c>
      <c r="F2400" t="s">
        <v>776</v>
      </c>
      <c r="G2400" t="s">
        <v>224</v>
      </c>
      <c r="H2400" t="s">
        <v>96</v>
      </c>
      <c r="I2400" s="1">
        <v>109.09090399999999</v>
      </c>
      <c r="J2400" s="1">
        <v>8</v>
      </c>
      <c r="K2400">
        <v>2397</v>
      </c>
      <c r="L2400" t="s">
        <v>25</v>
      </c>
      <c r="M2400" s="2">
        <f>+Table3[[#This Row],[CHW]]/Table3[[#This Row],[Count of Airbill Number]]</f>
        <v>13.636362999999999</v>
      </c>
    </row>
    <row r="2401" spans="2:13">
      <c r="B2401" t="s">
        <v>20</v>
      </c>
      <c r="C2401" t="s">
        <v>21</v>
      </c>
      <c r="D2401" t="s">
        <v>22</v>
      </c>
      <c r="E2401" t="s">
        <v>776</v>
      </c>
      <c r="F2401" t="s">
        <v>776</v>
      </c>
      <c r="G2401" t="s">
        <v>45</v>
      </c>
      <c r="H2401" t="s">
        <v>74</v>
      </c>
      <c r="I2401" s="1">
        <v>109.09089899999999</v>
      </c>
      <c r="J2401" s="1">
        <v>22</v>
      </c>
      <c r="K2401">
        <v>2398</v>
      </c>
      <c r="L2401" t="s">
        <v>25</v>
      </c>
      <c r="M2401" s="2">
        <f>+Table3[[#This Row],[CHW]]/Table3[[#This Row],[Count of Airbill Number]]</f>
        <v>4.9586772272727266</v>
      </c>
    </row>
    <row r="2402" spans="2:13">
      <c r="B2402" t="s">
        <v>28</v>
      </c>
      <c r="C2402" t="s">
        <v>21</v>
      </c>
      <c r="D2402" t="s">
        <v>22</v>
      </c>
      <c r="E2402" t="s">
        <v>776</v>
      </c>
      <c r="F2402" t="s">
        <v>776</v>
      </c>
      <c r="G2402" t="s">
        <v>45</v>
      </c>
      <c r="H2402" t="s">
        <v>116</v>
      </c>
      <c r="I2402" s="1">
        <v>109.08181499999998</v>
      </c>
      <c r="J2402" s="1">
        <v>10</v>
      </c>
      <c r="K2402">
        <v>2399</v>
      </c>
      <c r="L2402" t="s">
        <v>25</v>
      </c>
      <c r="M2402" s="2">
        <f>+Table3[[#This Row],[CHW]]/Table3[[#This Row],[Count of Airbill Number]]</f>
        <v>10.908181499999998</v>
      </c>
    </row>
    <row r="2403" spans="2:13">
      <c r="B2403" t="s">
        <v>20</v>
      </c>
      <c r="C2403" t="s">
        <v>21</v>
      </c>
      <c r="D2403" t="s">
        <v>22</v>
      </c>
      <c r="E2403" t="s">
        <v>778</v>
      </c>
      <c r="F2403" t="s">
        <v>778</v>
      </c>
      <c r="G2403" t="s">
        <v>109</v>
      </c>
      <c r="H2403" t="s">
        <v>112</v>
      </c>
      <c r="I2403" s="1">
        <v>109</v>
      </c>
      <c r="J2403" s="1">
        <v>1</v>
      </c>
      <c r="K2403">
        <v>2400</v>
      </c>
      <c r="L2403" t="s">
        <v>25</v>
      </c>
      <c r="M2403" s="2">
        <f>+Table3[[#This Row],[CHW]]/Table3[[#This Row],[Count of Airbill Number]]</f>
        <v>109</v>
      </c>
    </row>
    <row r="2404" spans="2:13">
      <c r="B2404" t="s">
        <v>28</v>
      </c>
      <c r="C2404" t="s">
        <v>21</v>
      </c>
      <c r="D2404" t="s">
        <v>22</v>
      </c>
      <c r="E2404" t="s">
        <v>776</v>
      </c>
      <c r="F2404" t="s">
        <v>776</v>
      </c>
      <c r="G2404" t="s">
        <v>40</v>
      </c>
      <c r="H2404" t="s">
        <v>48</v>
      </c>
      <c r="I2404" s="1">
        <v>108.636363</v>
      </c>
      <c r="J2404" s="1">
        <v>3</v>
      </c>
      <c r="K2404">
        <v>2401</v>
      </c>
      <c r="L2404" t="s">
        <v>25</v>
      </c>
      <c r="M2404" s="2">
        <f>+Table3[[#This Row],[CHW]]/Table3[[#This Row],[Count of Airbill Number]]</f>
        <v>36.212121000000003</v>
      </c>
    </row>
    <row r="2405" spans="2:13">
      <c r="B2405" t="s">
        <v>28</v>
      </c>
      <c r="C2405" t="s">
        <v>21</v>
      </c>
      <c r="D2405" t="s">
        <v>22</v>
      </c>
      <c r="E2405" t="s">
        <v>778</v>
      </c>
      <c r="F2405" t="s">
        <v>778</v>
      </c>
      <c r="G2405" t="s">
        <v>316</v>
      </c>
      <c r="H2405" t="s">
        <v>81</v>
      </c>
      <c r="I2405" s="1">
        <v>108.636363</v>
      </c>
      <c r="J2405" s="1">
        <v>2</v>
      </c>
      <c r="K2405">
        <v>2402</v>
      </c>
      <c r="L2405" t="s">
        <v>25</v>
      </c>
      <c r="M2405" s="2">
        <f>+Table3[[#This Row],[CHW]]/Table3[[#This Row],[Count of Airbill Number]]</f>
        <v>54.318181500000001</v>
      </c>
    </row>
    <row r="2406" spans="2:13">
      <c r="B2406" t="s">
        <v>20</v>
      </c>
      <c r="C2406" t="s">
        <v>21</v>
      </c>
      <c r="D2406" t="s">
        <v>22</v>
      </c>
      <c r="E2406" t="s">
        <v>776</v>
      </c>
      <c r="F2406" t="s">
        <v>776</v>
      </c>
      <c r="G2406" t="s">
        <v>72</v>
      </c>
      <c r="H2406" t="s">
        <v>64</v>
      </c>
      <c r="I2406" s="1">
        <v>108.636363</v>
      </c>
      <c r="J2406" s="1">
        <v>1</v>
      </c>
      <c r="K2406">
        <v>2403</v>
      </c>
      <c r="L2406" t="s">
        <v>25</v>
      </c>
      <c r="M2406" s="2">
        <f>+Table3[[#This Row],[CHW]]/Table3[[#This Row],[Count of Airbill Number]]</f>
        <v>108.636363</v>
      </c>
    </row>
    <row r="2407" spans="2:13">
      <c r="B2407" t="s">
        <v>35</v>
      </c>
      <c r="C2407" t="s">
        <v>21</v>
      </c>
      <c r="D2407" t="s">
        <v>22</v>
      </c>
      <c r="E2407" t="s">
        <v>776</v>
      </c>
      <c r="F2407" t="s">
        <v>776</v>
      </c>
      <c r="G2407" t="s">
        <v>37</v>
      </c>
      <c r="H2407" t="s">
        <v>77</v>
      </c>
      <c r="I2407" s="1">
        <v>108.63636</v>
      </c>
      <c r="J2407" s="1">
        <v>6</v>
      </c>
      <c r="K2407">
        <v>2404</v>
      </c>
      <c r="L2407" t="s">
        <v>25</v>
      </c>
      <c r="M2407" s="2">
        <f>+Table3[[#This Row],[CHW]]/Table3[[#This Row],[Count of Airbill Number]]</f>
        <v>18.106059999999999</v>
      </c>
    </row>
    <row r="2408" spans="2:13">
      <c r="B2408" t="s">
        <v>30</v>
      </c>
      <c r="C2408" t="s">
        <v>21</v>
      </c>
      <c r="D2408" t="s">
        <v>22</v>
      </c>
      <c r="E2408" t="s">
        <v>776</v>
      </c>
      <c r="F2408" t="s">
        <v>776</v>
      </c>
      <c r="G2408" t="s">
        <v>23</v>
      </c>
      <c r="H2408" t="s">
        <v>152</v>
      </c>
      <c r="I2408" s="1">
        <v>108.60000000000001</v>
      </c>
      <c r="J2408" s="1">
        <v>3</v>
      </c>
      <c r="K2408">
        <v>2405</v>
      </c>
      <c r="L2408" t="s">
        <v>25</v>
      </c>
      <c r="M2408" s="2">
        <f>+Table3[[#This Row],[CHW]]/Table3[[#This Row],[Count of Airbill Number]]</f>
        <v>36.200000000000003</v>
      </c>
    </row>
    <row r="2409" spans="2:13">
      <c r="B2409" t="s">
        <v>20</v>
      </c>
      <c r="C2409" t="s">
        <v>21</v>
      </c>
      <c r="D2409" t="s">
        <v>22</v>
      </c>
      <c r="E2409" t="s">
        <v>776</v>
      </c>
      <c r="F2409" t="s">
        <v>776</v>
      </c>
      <c r="G2409" t="s">
        <v>131</v>
      </c>
      <c r="H2409" t="s">
        <v>49</v>
      </c>
      <c r="I2409" s="1">
        <v>108.18181800000001</v>
      </c>
      <c r="J2409" s="1">
        <v>1</v>
      </c>
      <c r="K2409">
        <v>2406</v>
      </c>
      <c r="L2409" t="s">
        <v>25</v>
      </c>
      <c r="M2409" s="2">
        <f>+Table3[[#This Row],[CHW]]/Table3[[#This Row],[Count of Airbill Number]]</f>
        <v>108.18181800000001</v>
      </c>
    </row>
    <row r="2410" spans="2:13">
      <c r="B2410" t="s">
        <v>20</v>
      </c>
      <c r="C2410" t="s">
        <v>21</v>
      </c>
      <c r="D2410" t="s">
        <v>22</v>
      </c>
      <c r="E2410" t="s">
        <v>776</v>
      </c>
      <c r="F2410" t="s">
        <v>776</v>
      </c>
      <c r="G2410" t="s">
        <v>94</v>
      </c>
      <c r="H2410" t="s">
        <v>53</v>
      </c>
      <c r="I2410" s="1">
        <v>108.18181700000001</v>
      </c>
      <c r="J2410" s="1">
        <v>2</v>
      </c>
      <c r="K2410">
        <v>2407</v>
      </c>
      <c r="L2410" t="s">
        <v>25</v>
      </c>
      <c r="M2410" s="2">
        <f>+Table3[[#This Row],[CHW]]/Table3[[#This Row],[Count of Airbill Number]]</f>
        <v>54.090908500000005</v>
      </c>
    </row>
    <row r="2411" spans="2:13">
      <c r="B2411" t="s">
        <v>28</v>
      </c>
      <c r="C2411" t="s">
        <v>21</v>
      </c>
      <c r="D2411" t="s">
        <v>22</v>
      </c>
      <c r="E2411" t="s">
        <v>778</v>
      </c>
      <c r="F2411" t="s">
        <v>776</v>
      </c>
      <c r="G2411" t="s">
        <v>220</v>
      </c>
      <c r="H2411" t="s">
        <v>32</v>
      </c>
      <c r="I2411" s="1">
        <v>108.181817</v>
      </c>
      <c r="J2411" s="1">
        <v>2</v>
      </c>
      <c r="K2411">
        <v>2408</v>
      </c>
      <c r="L2411" t="s">
        <v>25</v>
      </c>
      <c r="M2411" s="2">
        <f>+Table3[[#This Row],[CHW]]/Table3[[#This Row],[Count of Airbill Number]]</f>
        <v>54.090908499999998</v>
      </c>
    </row>
    <row r="2412" spans="2:13">
      <c r="B2412" t="s">
        <v>20</v>
      </c>
      <c r="C2412" t="s">
        <v>21</v>
      </c>
      <c r="D2412" t="s">
        <v>22</v>
      </c>
      <c r="E2412" t="s">
        <v>776</v>
      </c>
      <c r="F2412" t="s">
        <v>776</v>
      </c>
      <c r="G2412" t="s">
        <v>33</v>
      </c>
      <c r="H2412" t="s">
        <v>167</v>
      </c>
      <c r="I2412" s="1">
        <v>108.181817</v>
      </c>
      <c r="J2412" s="1">
        <v>4</v>
      </c>
      <c r="K2412">
        <v>2409</v>
      </c>
      <c r="L2412" t="s">
        <v>25</v>
      </c>
      <c r="M2412" s="2">
        <f>+Table3[[#This Row],[CHW]]/Table3[[#This Row],[Count of Airbill Number]]</f>
        <v>27.045454249999999</v>
      </c>
    </row>
    <row r="2413" spans="2:13">
      <c r="B2413" t="s">
        <v>20</v>
      </c>
      <c r="C2413" t="s">
        <v>21</v>
      </c>
      <c r="D2413" t="s">
        <v>22</v>
      </c>
      <c r="E2413" t="s">
        <v>776</v>
      </c>
      <c r="F2413" t="s">
        <v>776</v>
      </c>
      <c r="G2413" t="s">
        <v>76</v>
      </c>
      <c r="H2413" t="s">
        <v>111</v>
      </c>
      <c r="I2413" s="1">
        <v>108.18181200000001</v>
      </c>
      <c r="J2413" s="1">
        <v>11</v>
      </c>
      <c r="K2413">
        <v>2410</v>
      </c>
      <c r="L2413" t="s">
        <v>25</v>
      </c>
      <c r="M2413" s="2">
        <f>+Table3[[#This Row],[CHW]]/Table3[[#This Row],[Count of Airbill Number]]</f>
        <v>9.834710181818183</v>
      </c>
    </row>
    <row r="2414" spans="2:13">
      <c r="B2414" t="s">
        <v>35</v>
      </c>
      <c r="C2414" t="s">
        <v>21</v>
      </c>
      <c r="D2414" t="s">
        <v>22</v>
      </c>
      <c r="E2414" t="s">
        <v>776</v>
      </c>
      <c r="F2414" t="s">
        <v>776</v>
      </c>
      <c r="G2414" t="s">
        <v>23</v>
      </c>
      <c r="H2414" t="s">
        <v>72</v>
      </c>
      <c r="I2414" s="1">
        <v>108.181811</v>
      </c>
      <c r="J2414" s="1">
        <v>16</v>
      </c>
      <c r="K2414">
        <v>2411</v>
      </c>
      <c r="L2414" t="s">
        <v>25</v>
      </c>
      <c r="M2414" s="2">
        <f>+Table3[[#This Row],[CHW]]/Table3[[#This Row],[Count of Airbill Number]]</f>
        <v>6.7613631874999998</v>
      </c>
    </row>
    <row r="2415" spans="2:13">
      <c r="B2415" t="s">
        <v>20</v>
      </c>
      <c r="C2415" t="s">
        <v>21</v>
      </c>
      <c r="D2415" t="s">
        <v>22</v>
      </c>
      <c r="E2415" t="s">
        <v>776</v>
      </c>
      <c r="F2415" t="s">
        <v>776</v>
      </c>
      <c r="G2415" t="s">
        <v>50</v>
      </c>
      <c r="H2415" t="s">
        <v>102</v>
      </c>
      <c r="I2415" s="1">
        <v>108.18180699999998</v>
      </c>
      <c r="J2415" s="1">
        <v>28</v>
      </c>
      <c r="K2415">
        <v>2412</v>
      </c>
      <c r="L2415" t="s">
        <v>25</v>
      </c>
      <c r="M2415" s="2">
        <f>+Table3[[#This Row],[CHW]]/Table3[[#This Row],[Count of Airbill Number]]</f>
        <v>3.8636359642857134</v>
      </c>
    </row>
    <row r="2416" spans="2:13">
      <c r="B2416" t="s">
        <v>35</v>
      </c>
      <c r="C2416" t="s">
        <v>21</v>
      </c>
      <c r="D2416" t="s">
        <v>22</v>
      </c>
      <c r="E2416" t="s">
        <v>776</v>
      </c>
      <c r="F2416" t="s">
        <v>776</v>
      </c>
      <c r="G2416" t="s">
        <v>71</v>
      </c>
      <c r="H2416" t="s">
        <v>54</v>
      </c>
      <c r="I2416" s="1">
        <v>107.727272</v>
      </c>
      <c r="J2416" s="1">
        <v>2</v>
      </c>
      <c r="K2416">
        <v>2413</v>
      </c>
      <c r="L2416" t="s">
        <v>25</v>
      </c>
      <c r="M2416" s="2">
        <f>+Table3[[#This Row],[CHW]]/Table3[[#This Row],[Count of Airbill Number]]</f>
        <v>53.863636</v>
      </c>
    </row>
    <row r="2417" spans="2:13">
      <c r="B2417" t="s">
        <v>20</v>
      </c>
      <c r="C2417" t="s">
        <v>21</v>
      </c>
      <c r="D2417" t="s">
        <v>22</v>
      </c>
      <c r="E2417" t="s">
        <v>776</v>
      </c>
      <c r="F2417" t="s">
        <v>776</v>
      </c>
      <c r="G2417" t="s">
        <v>76</v>
      </c>
      <c r="H2417" t="s">
        <v>61</v>
      </c>
      <c r="I2417" s="1">
        <v>107.727272</v>
      </c>
      <c r="J2417" s="1">
        <v>1</v>
      </c>
      <c r="K2417">
        <v>2414</v>
      </c>
      <c r="L2417" t="s">
        <v>25</v>
      </c>
      <c r="M2417" s="2">
        <f>+Table3[[#This Row],[CHW]]/Table3[[#This Row],[Count of Airbill Number]]</f>
        <v>107.727272</v>
      </c>
    </row>
    <row r="2418" spans="2:13">
      <c r="B2418" t="s">
        <v>35</v>
      </c>
      <c r="C2418" t="s">
        <v>21</v>
      </c>
      <c r="D2418" t="s">
        <v>22</v>
      </c>
      <c r="E2418" t="s">
        <v>776</v>
      </c>
      <c r="F2418" t="s">
        <v>776</v>
      </c>
      <c r="G2418" t="s">
        <v>31</v>
      </c>
      <c r="H2418" t="s">
        <v>63</v>
      </c>
      <c r="I2418" s="1">
        <v>107.72727099999999</v>
      </c>
      <c r="J2418" s="1">
        <v>3</v>
      </c>
      <c r="K2418">
        <v>2415</v>
      </c>
      <c r="L2418" t="s">
        <v>25</v>
      </c>
      <c r="M2418" s="2">
        <f>+Table3[[#This Row],[CHW]]/Table3[[#This Row],[Count of Airbill Number]]</f>
        <v>35.909090333333332</v>
      </c>
    </row>
    <row r="2419" spans="2:13">
      <c r="B2419" t="s">
        <v>20</v>
      </c>
      <c r="C2419" t="s">
        <v>21</v>
      </c>
      <c r="D2419" t="s">
        <v>22</v>
      </c>
      <c r="E2419" t="s">
        <v>776</v>
      </c>
      <c r="F2419" t="s">
        <v>776</v>
      </c>
      <c r="G2419" t="s">
        <v>47</v>
      </c>
      <c r="H2419" t="s">
        <v>85</v>
      </c>
      <c r="I2419" s="1">
        <v>107.72726899999999</v>
      </c>
      <c r="J2419" s="1">
        <v>10</v>
      </c>
      <c r="K2419">
        <v>2416</v>
      </c>
      <c r="L2419" t="s">
        <v>25</v>
      </c>
      <c r="M2419" s="2">
        <f>+Table3[[#This Row],[CHW]]/Table3[[#This Row],[Count of Airbill Number]]</f>
        <v>10.772726899999999</v>
      </c>
    </row>
    <row r="2420" spans="2:13">
      <c r="B2420" t="s">
        <v>20</v>
      </c>
      <c r="C2420" t="s">
        <v>21</v>
      </c>
      <c r="D2420" t="s">
        <v>22</v>
      </c>
      <c r="E2420" t="s">
        <v>776</v>
      </c>
      <c r="F2420" t="s">
        <v>776</v>
      </c>
      <c r="G2420" t="s">
        <v>126</v>
      </c>
      <c r="H2420" t="s">
        <v>23</v>
      </c>
      <c r="I2420" s="1">
        <v>107.72726799999998</v>
      </c>
      <c r="J2420" s="1">
        <v>9</v>
      </c>
      <c r="K2420">
        <v>2417</v>
      </c>
      <c r="L2420" t="s">
        <v>25</v>
      </c>
      <c r="M2420" s="2">
        <f>+Table3[[#This Row],[CHW]]/Table3[[#This Row],[Count of Airbill Number]]</f>
        <v>11.969696444444443</v>
      </c>
    </row>
    <row r="2421" spans="2:13">
      <c r="B2421" t="s">
        <v>20</v>
      </c>
      <c r="C2421" t="s">
        <v>21</v>
      </c>
      <c r="D2421" t="s">
        <v>22</v>
      </c>
      <c r="E2421" t="s">
        <v>776</v>
      </c>
      <c r="F2421" t="s">
        <v>776</v>
      </c>
      <c r="G2421" t="s">
        <v>71</v>
      </c>
      <c r="H2421" t="s">
        <v>102</v>
      </c>
      <c r="I2421" s="1">
        <v>107.727265</v>
      </c>
      <c r="J2421" s="1">
        <v>16</v>
      </c>
      <c r="K2421">
        <v>2418</v>
      </c>
      <c r="L2421" t="s">
        <v>25</v>
      </c>
      <c r="M2421" s="2">
        <f>+Table3[[#This Row],[CHW]]/Table3[[#This Row],[Count of Airbill Number]]</f>
        <v>6.7329540625000002</v>
      </c>
    </row>
    <row r="2422" spans="2:13">
      <c r="B2422" t="s">
        <v>20</v>
      </c>
      <c r="C2422" t="s">
        <v>21</v>
      </c>
      <c r="D2422" t="s">
        <v>22</v>
      </c>
      <c r="E2422" t="s">
        <v>776</v>
      </c>
      <c r="F2422" t="s">
        <v>776</v>
      </c>
      <c r="G2422" t="s">
        <v>37</v>
      </c>
      <c r="H2422" t="s">
        <v>71</v>
      </c>
      <c r="I2422" s="1">
        <v>107.36363000000001</v>
      </c>
      <c r="J2422" s="1">
        <v>15</v>
      </c>
      <c r="K2422">
        <v>2419</v>
      </c>
      <c r="L2422" t="s">
        <v>25</v>
      </c>
      <c r="M2422" s="2">
        <f>+Table3[[#This Row],[CHW]]/Table3[[#This Row],[Count of Airbill Number]]</f>
        <v>7.1575753333333347</v>
      </c>
    </row>
    <row r="2423" spans="2:13">
      <c r="B2423" t="s">
        <v>35</v>
      </c>
      <c r="C2423" t="s">
        <v>21</v>
      </c>
      <c r="D2423" t="s">
        <v>22</v>
      </c>
      <c r="E2423" t="s">
        <v>776</v>
      </c>
      <c r="F2423" t="s">
        <v>776</v>
      </c>
      <c r="G2423" t="s">
        <v>23</v>
      </c>
      <c r="H2423" t="s">
        <v>88</v>
      </c>
      <c r="I2423" s="1">
        <v>107.27272500000001</v>
      </c>
      <c r="J2423" s="1">
        <v>5</v>
      </c>
      <c r="K2423">
        <v>2420</v>
      </c>
      <c r="L2423" t="s">
        <v>25</v>
      </c>
      <c r="M2423" s="2">
        <f>+Table3[[#This Row],[CHW]]/Table3[[#This Row],[Count of Airbill Number]]</f>
        <v>21.454545000000003</v>
      </c>
    </row>
    <row r="2424" spans="2:13">
      <c r="B2424" t="s">
        <v>176</v>
      </c>
      <c r="C2424" t="s">
        <v>21</v>
      </c>
      <c r="D2424" t="s">
        <v>22</v>
      </c>
      <c r="E2424" t="s">
        <v>776</v>
      </c>
      <c r="F2424" t="s">
        <v>776</v>
      </c>
      <c r="G2424" t="s">
        <v>31</v>
      </c>
      <c r="H2424" t="s">
        <v>33</v>
      </c>
      <c r="I2424" s="1">
        <v>107.272724</v>
      </c>
      <c r="J2424" s="1">
        <v>7</v>
      </c>
      <c r="K2424">
        <v>2421</v>
      </c>
      <c r="L2424" t="s">
        <v>25</v>
      </c>
      <c r="M2424" s="2">
        <f>+Table3[[#This Row],[CHW]]/Table3[[#This Row],[Count of Airbill Number]]</f>
        <v>15.324674857142856</v>
      </c>
    </row>
    <row r="2425" spans="2:13">
      <c r="B2425" t="s">
        <v>20</v>
      </c>
      <c r="C2425" t="s">
        <v>21</v>
      </c>
      <c r="D2425" t="s">
        <v>22</v>
      </c>
      <c r="E2425" t="s">
        <v>776</v>
      </c>
      <c r="F2425" t="s">
        <v>776</v>
      </c>
      <c r="G2425" t="s">
        <v>24</v>
      </c>
      <c r="H2425" t="s">
        <v>39</v>
      </c>
      <c r="I2425" s="1">
        <v>107.27272300000001</v>
      </c>
      <c r="J2425" s="1">
        <v>8</v>
      </c>
      <c r="K2425">
        <v>2422</v>
      </c>
      <c r="L2425" t="s">
        <v>25</v>
      </c>
      <c r="M2425" s="2">
        <f>+Table3[[#This Row],[CHW]]/Table3[[#This Row],[Count of Airbill Number]]</f>
        <v>13.409090375000002</v>
      </c>
    </row>
    <row r="2426" spans="2:13">
      <c r="B2426" t="s">
        <v>28</v>
      </c>
      <c r="C2426" t="s">
        <v>21</v>
      </c>
      <c r="D2426" t="s">
        <v>22</v>
      </c>
      <c r="E2426" t="s">
        <v>777</v>
      </c>
      <c r="F2426" t="s">
        <v>778</v>
      </c>
      <c r="G2426" t="s">
        <v>26</v>
      </c>
      <c r="H2426" t="s">
        <v>113</v>
      </c>
      <c r="I2426" s="1">
        <v>106.9</v>
      </c>
      <c r="J2426" s="1">
        <v>1</v>
      </c>
      <c r="K2426">
        <v>2423</v>
      </c>
      <c r="L2426" t="s">
        <v>25</v>
      </c>
      <c r="M2426" s="2">
        <f>+Table3[[#This Row],[CHW]]/Table3[[#This Row],[Count of Airbill Number]]</f>
        <v>106.9</v>
      </c>
    </row>
    <row r="2427" spans="2:13">
      <c r="B2427" t="s">
        <v>20</v>
      </c>
      <c r="C2427" t="s">
        <v>21</v>
      </c>
      <c r="D2427" t="s">
        <v>22</v>
      </c>
      <c r="E2427" t="s">
        <v>776</v>
      </c>
      <c r="F2427" t="s">
        <v>776</v>
      </c>
      <c r="G2427" t="s">
        <v>48</v>
      </c>
      <c r="H2427" t="s">
        <v>136</v>
      </c>
      <c r="I2427" s="1">
        <v>106.81818100000001</v>
      </c>
      <c r="J2427" s="1">
        <v>4</v>
      </c>
      <c r="K2427">
        <v>2424</v>
      </c>
      <c r="L2427" t="s">
        <v>25</v>
      </c>
      <c r="M2427" s="2">
        <f>+Table3[[#This Row],[CHW]]/Table3[[#This Row],[Count of Airbill Number]]</f>
        <v>26.704545250000002</v>
      </c>
    </row>
    <row r="2428" spans="2:13">
      <c r="B2428" t="s">
        <v>28</v>
      </c>
      <c r="C2428" t="s">
        <v>21</v>
      </c>
      <c r="D2428" t="s">
        <v>22</v>
      </c>
      <c r="E2428" t="s">
        <v>776</v>
      </c>
      <c r="F2428" t="s">
        <v>776</v>
      </c>
      <c r="G2428" t="s">
        <v>37</v>
      </c>
      <c r="H2428" t="s">
        <v>130</v>
      </c>
      <c r="I2428" s="1">
        <v>106.818179</v>
      </c>
      <c r="J2428" s="1">
        <v>5</v>
      </c>
      <c r="K2428">
        <v>2425</v>
      </c>
      <c r="L2428" t="s">
        <v>25</v>
      </c>
      <c r="M2428" s="2">
        <f>+Table3[[#This Row],[CHW]]/Table3[[#This Row],[Count of Airbill Number]]</f>
        <v>21.363635800000001</v>
      </c>
    </row>
    <row r="2429" spans="2:13">
      <c r="B2429" t="s">
        <v>20</v>
      </c>
      <c r="C2429" t="s">
        <v>21</v>
      </c>
      <c r="D2429" t="s">
        <v>22</v>
      </c>
      <c r="E2429" t="s">
        <v>776</v>
      </c>
      <c r="F2429" t="s">
        <v>776</v>
      </c>
      <c r="G2429" t="s">
        <v>133</v>
      </c>
      <c r="H2429" t="s">
        <v>45</v>
      </c>
      <c r="I2429" s="1">
        <v>106.818178</v>
      </c>
      <c r="J2429" s="1">
        <v>10</v>
      </c>
      <c r="K2429">
        <v>2426</v>
      </c>
      <c r="L2429" t="s">
        <v>25</v>
      </c>
      <c r="M2429" s="2">
        <f>+Table3[[#This Row],[CHW]]/Table3[[#This Row],[Count of Airbill Number]]</f>
        <v>10.681817800000001</v>
      </c>
    </row>
    <row r="2430" spans="2:13">
      <c r="B2430" t="s">
        <v>20</v>
      </c>
      <c r="C2430" t="s">
        <v>21</v>
      </c>
      <c r="D2430" t="s">
        <v>22</v>
      </c>
      <c r="E2430" t="s">
        <v>776</v>
      </c>
      <c r="F2430" t="s">
        <v>776</v>
      </c>
      <c r="G2430" t="s">
        <v>23</v>
      </c>
      <c r="H2430" t="s">
        <v>228</v>
      </c>
      <c r="I2430" s="1">
        <v>106.763633</v>
      </c>
      <c r="J2430" s="1">
        <v>8</v>
      </c>
      <c r="K2430">
        <v>2427</v>
      </c>
      <c r="L2430" t="s">
        <v>25</v>
      </c>
      <c r="M2430" s="2">
        <f>+Table3[[#This Row],[CHW]]/Table3[[#This Row],[Count of Airbill Number]]</f>
        <v>13.345454125</v>
      </c>
    </row>
    <row r="2431" spans="2:13">
      <c r="B2431" t="s">
        <v>176</v>
      </c>
      <c r="C2431" t="s">
        <v>21</v>
      </c>
      <c r="D2431" t="s">
        <v>22</v>
      </c>
      <c r="E2431" t="s">
        <v>776</v>
      </c>
      <c r="F2431" t="s">
        <v>776</v>
      </c>
      <c r="G2431" t="s">
        <v>31</v>
      </c>
      <c r="H2431" t="s">
        <v>216</v>
      </c>
      <c r="I2431" s="1">
        <v>106.690907</v>
      </c>
      <c r="J2431" s="1">
        <v>5</v>
      </c>
      <c r="K2431">
        <v>2428</v>
      </c>
      <c r="L2431" t="s">
        <v>25</v>
      </c>
      <c r="M2431" s="2">
        <f>+Table3[[#This Row],[CHW]]/Table3[[#This Row],[Count of Airbill Number]]</f>
        <v>21.3381814</v>
      </c>
    </row>
    <row r="2432" spans="2:13">
      <c r="B2432" t="s">
        <v>20</v>
      </c>
      <c r="C2432" t="s">
        <v>21</v>
      </c>
      <c r="D2432" t="s">
        <v>22</v>
      </c>
      <c r="E2432" t="s">
        <v>776</v>
      </c>
      <c r="F2432" t="s">
        <v>776</v>
      </c>
      <c r="G2432" t="s">
        <v>102</v>
      </c>
      <c r="H2432" t="s">
        <v>84</v>
      </c>
      <c r="I2432" s="1">
        <v>106.36363499999999</v>
      </c>
      <c r="J2432" s="1">
        <v>4</v>
      </c>
      <c r="K2432">
        <v>2429</v>
      </c>
      <c r="L2432" t="s">
        <v>25</v>
      </c>
      <c r="M2432" s="2">
        <f>+Table3[[#This Row],[CHW]]/Table3[[#This Row],[Count of Airbill Number]]</f>
        <v>26.590908749999997</v>
      </c>
    </row>
    <row r="2433" spans="2:13">
      <c r="B2433" t="s">
        <v>20</v>
      </c>
      <c r="C2433" t="s">
        <v>21</v>
      </c>
      <c r="D2433" t="s">
        <v>22</v>
      </c>
      <c r="E2433" t="s">
        <v>776</v>
      </c>
      <c r="F2433" t="s">
        <v>776</v>
      </c>
      <c r="G2433" t="s">
        <v>77</v>
      </c>
      <c r="H2433" t="s">
        <v>100</v>
      </c>
      <c r="I2433" s="1">
        <v>106.36363300000001</v>
      </c>
      <c r="J2433" s="1">
        <v>7</v>
      </c>
      <c r="K2433">
        <v>2430</v>
      </c>
      <c r="L2433" t="s">
        <v>25</v>
      </c>
      <c r="M2433" s="2">
        <f>+Table3[[#This Row],[CHW]]/Table3[[#This Row],[Count of Airbill Number]]</f>
        <v>15.194804714285715</v>
      </c>
    </row>
    <row r="2434" spans="2:13">
      <c r="B2434" t="s">
        <v>28</v>
      </c>
      <c r="C2434" t="s">
        <v>21</v>
      </c>
      <c r="D2434" t="s">
        <v>22</v>
      </c>
      <c r="E2434" t="s">
        <v>778</v>
      </c>
      <c r="F2434" t="s">
        <v>778</v>
      </c>
      <c r="G2434" t="s">
        <v>109</v>
      </c>
      <c r="H2434" t="s">
        <v>185</v>
      </c>
      <c r="I2434" s="1">
        <v>106.309089</v>
      </c>
      <c r="J2434" s="1">
        <v>7</v>
      </c>
      <c r="K2434">
        <v>2431</v>
      </c>
      <c r="L2434" t="s">
        <v>25</v>
      </c>
      <c r="M2434" s="2">
        <f>+Table3[[#This Row],[CHW]]/Table3[[#This Row],[Count of Airbill Number]]</f>
        <v>15.187012714285714</v>
      </c>
    </row>
    <row r="2435" spans="2:13">
      <c r="B2435" t="s">
        <v>28</v>
      </c>
      <c r="C2435" t="s">
        <v>21</v>
      </c>
      <c r="D2435" t="s">
        <v>22</v>
      </c>
      <c r="E2435" t="s">
        <v>776</v>
      </c>
      <c r="F2435" t="s">
        <v>776</v>
      </c>
      <c r="G2435" t="s">
        <v>71</v>
      </c>
      <c r="H2435" t="s">
        <v>116</v>
      </c>
      <c r="I2435" s="1">
        <v>106</v>
      </c>
      <c r="J2435" s="1">
        <v>1</v>
      </c>
      <c r="K2435">
        <v>2432</v>
      </c>
      <c r="L2435" t="s">
        <v>25</v>
      </c>
      <c r="M2435" s="2">
        <f>+Table3[[#This Row],[CHW]]/Table3[[#This Row],[Count of Airbill Number]]</f>
        <v>106</v>
      </c>
    </row>
    <row r="2436" spans="2:13">
      <c r="B2436" t="s">
        <v>35</v>
      </c>
      <c r="C2436" t="s">
        <v>21</v>
      </c>
      <c r="D2436" t="s">
        <v>36</v>
      </c>
      <c r="E2436" t="s">
        <v>778</v>
      </c>
      <c r="F2436" t="s">
        <v>778</v>
      </c>
      <c r="G2436" t="s">
        <v>113</v>
      </c>
      <c r="H2436" t="s">
        <v>90</v>
      </c>
      <c r="I2436" s="1">
        <v>106</v>
      </c>
      <c r="J2436" s="1">
        <v>2</v>
      </c>
      <c r="K2436">
        <v>2433</v>
      </c>
      <c r="L2436" t="s">
        <v>25</v>
      </c>
      <c r="M2436" s="2">
        <f>+Table3[[#This Row],[CHW]]/Table3[[#This Row],[Count of Airbill Number]]</f>
        <v>53</v>
      </c>
    </row>
    <row r="2437" spans="2:13">
      <c r="B2437" t="s">
        <v>20</v>
      </c>
      <c r="C2437" t="s">
        <v>21</v>
      </c>
      <c r="D2437" t="s">
        <v>22</v>
      </c>
      <c r="E2437" t="s">
        <v>778</v>
      </c>
      <c r="F2437" t="s">
        <v>778</v>
      </c>
      <c r="G2437" t="s">
        <v>150</v>
      </c>
      <c r="H2437" t="s">
        <v>109</v>
      </c>
      <c r="I2437" s="1">
        <v>106</v>
      </c>
      <c r="J2437" s="1">
        <v>2</v>
      </c>
      <c r="K2437">
        <v>2434</v>
      </c>
      <c r="L2437" t="s">
        <v>25</v>
      </c>
      <c r="M2437" s="2">
        <f>+Table3[[#This Row],[CHW]]/Table3[[#This Row],[Count of Airbill Number]]</f>
        <v>53</v>
      </c>
    </row>
    <row r="2438" spans="2:13">
      <c r="B2438" t="s">
        <v>28</v>
      </c>
      <c r="C2438" t="s">
        <v>21</v>
      </c>
      <c r="D2438" t="s">
        <v>36</v>
      </c>
      <c r="E2438" t="s">
        <v>776</v>
      </c>
      <c r="F2438" t="s">
        <v>778</v>
      </c>
      <c r="G2438" t="s">
        <v>45</v>
      </c>
      <c r="H2438" t="s">
        <v>206</v>
      </c>
      <c r="I2438" s="1">
        <v>105.981818</v>
      </c>
      <c r="J2438" s="1">
        <v>3</v>
      </c>
      <c r="K2438">
        <v>2435</v>
      </c>
      <c r="L2438" t="s">
        <v>25</v>
      </c>
      <c r="M2438" s="2">
        <f>+Table3[[#This Row],[CHW]]/Table3[[#This Row],[Count of Airbill Number]]</f>
        <v>35.327272666666666</v>
      </c>
    </row>
    <row r="2439" spans="2:13">
      <c r="B2439" t="s">
        <v>28</v>
      </c>
      <c r="C2439" t="s">
        <v>21</v>
      </c>
      <c r="D2439" t="s">
        <v>22</v>
      </c>
      <c r="E2439" t="s">
        <v>776</v>
      </c>
      <c r="F2439" t="s">
        <v>776</v>
      </c>
      <c r="G2439" t="s">
        <v>45</v>
      </c>
      <c r="H2439" t="s">
        <v>337</v>
      </c>
      <c r="I2439" s="1">
        <v>105.90909000000001</v>
      </c>
      <c r="J2439" s="1">
        <v>2</v>
      </c>
      <c r="K2439">
        <v>2436</v>
      </c>
      <c r="L2439" t="s">
        <v>25</v>
      </c>
      <c r="M2439" s="2">
        <f>+Table3[[#This Row],[CHW]]/Table3[[#This Row],[Count of Airbill Number]]</f>
        <v>52.954545000000003</v>
      </c>
    </row>
    <row r="2440" spans="2:13">
      <c r="B2440" t="s">
        <v>35</v>
      </c>
      <c r="C2440" t="s">
        <v>21</v>
      </c>
      <c r="D2440" t="s">
        <v>22</v>
      </c>
      <c r="E2440" t="s">
        <v>776</v>
      </c>
      <c r="F2440" t="s">
        <v>776</v>
      </c>
      <c r="G2440" t="s">
        <v>93</v>
      </c>
      <c r="H2440" t="s">
        <v>63</v>
      </c>
      <c r="I2440" s="1">
        <v>105.909088</v>
      </c>
      <c r="J2440" s="1">
        <v>6</v>
      </c>
      <c r="K2440">
        <v>2437</v>
      </c>
      <c r="L2440" t="s">
        <v>25</v>
      </c>
      <c r="M2440" s="2">
        <f>+Table3[[#This Row],[CHW]]/Table3[[#This Row],[Count of Airbill Number]]</f>
        <v>17.651514666666667</v>
      </c>
    </row>
    <row r="2441" spans="2:13">
      <c r="B2441" t="s">
        <v>20</v>
      </c>
      <c r="C2441" t="s">
        <v>21</v>
      </c>
      <c r="D2441" t="s">
        <v>22</v>
      </c>
      <c r="E2441" t="s">
        <v>776</v>
      </c>
      <c r="F2441" t="s">
        <v>776</v>
      </c>
      <c r="G2441" t="s">
        <v>50</v>
      </c>
      <c r="H2441" t="s">
        <v>132</v>
      </c>
      <c r="I2441" s="1">
        <v>105.90908700000001</v>
      </c>
      <c r="J2441" s="1">
        <v>11</v>
      </c>
      <c r="K2441">
        <v>2438</v>
      </c>
      <c r="L2441" t="s">
        <v>25</v>
      </c>
      <c r="M2441" s="2">
        <f>+Table3[[#This Row],[CHW]]/Table3[[#This Row],[Count of Airbill Number]]</f>
        <v>9.6280988181818188</v>
      </c>
    </row>
    <row r="2442" spans="2:13">
      <c r="B2442" t="s">
        <v>28</v>
      </c>
      <c r="C2442" t="s">
        <v>21</v>
      </c>
      <c r="D2442" t="s">
        <v>36</v>
      </c>
      <c r="E2442" t="s">
        <v>778</v>
      </c>
      <c r="F2442" t="s">
        <v>778</v>
      </c>
      <c r="G2442" t="s">
        <v>51</v>
      </c>
      <c r="H2442" t="s">
        <v>185</v>
      </c>
      <c r="I2442" s="1">
        <v>105.736358</v>
      </c>
      <c r="J2442" s="1">
        <v>15</v>
      </c>
      <c r="K2442">
        <v>2439</v>
      </c>
      <c r="L2442" t="s">
        <v>25</v>
      </c>
      <c r="M2442" s="2">
        <f>+Table3[[#This Row],[CHW]]/Table3[[#This Row],[Count of Airbill Number]]</f>
        <v>7.0490905333333327</v>
      </c>
    </row>
    <row r="2443" spans="2:13">
      <c r="B2443" t="s">
        <v>35</v>
      </c>
      <c r="C2443" t="s">
        <v>21</v>
      </c>
      <c r="D2443" t="s">
        <v>36</v>
      </c>
      <c r="E2443" t="s">
        <v>777</v>
      </c>
      <c r="F2443" t="s">
        <v>778</v>
      </c>
      <c r="G2443" t="s">
        <v>110</v>
      </c>
      <c r="H2443" t="s">
        <v>113</v>
      </c>
      <c r="I2443" s="1">
        <v>105.6</v>
      </c>
      <c r="J2443" s="1">
        <v>1</v>
      </c>
      <c r="K2443">
        <v>2440</v>
      </c>
      <c r="L2443" t="s">
        <v>25</v>
      </c>
      <c r="M2443" s="2">
        <f>+Table3[[#This Row],[CHW]]/Table3[[#This Row],[Count of Airbill Number]]</f>
        <v>105.6</v>
      </c>
    </row>
    <row r="2444" spans="2:13">
      <c r="B2444" t="s">
        <v>20</v>
      </c>
      <c r="C2444" t="s">
        <v>21</v>
      </c>
      <c r="D2444" t="s">
        <v>36</v>
      </c>
      <c r="E2444" t="s">
        <v>778</v>
      </c>
      <c r="F2444" t="s">
        <v>777</v>
      </c>
      <c r="G2444" t="s">
        <v>109</v>
      </c>
      <c r="H2444" t="s">
        <v>27</v>
      </c>
      <c r="I2444" s="1">
        <v>105.6</v>
      </c>
      <c r="J2444" s="1">
        <v>1</v>
      </c>
      <c r="K2444">
        <v>2441</v>
      </c>
      <c r="L2444" t="s">
        <v>25</v>
      </c>
      <c r="M2444" s="2">
        <f>+Table3[[#This Row],[CHW]]/Table3[[#This Row],[Count of Airbill Number]]</f>
        <v>105.6</v>
      </c>
    </row>
    <row r="2445" spans="2:13">
      <c r="B2445" t="s">
        <v>20</v>
      </c>
      <c r="C2445" t="s">
        <v>21</v>
      </c>
      <c r="D2445" t="s">
        <v>22</v>
      </c>
      <c r="E2445" t="s">
        <v>776</v>
      </c>
      <c r="F2445" t="s">
        <v>776</v>
      </c>
      <c r="G2445" t="s">
        <v>133</v>
      </c>
      <c r="H2445" t="s">
        <v>31</v>
      </c>
      <c r="I2445" s="1">
        <v>105.454545</v>
      </c>
      <c r="J2445" s="1">
        <v>1</v>
      </c>
      <c r="K2445">
        <v>2442</v>
      </c>
      <c r="L2445" t="s">
        <v>25</v>
      </c>
      <c r="M2445" s="2">
        <f>+Table3[[#This Row],[CHW]]/Table3[[#This Row],[Count of Airbill Number]]</f>
        <v>105.454545</v>
      </c>
    </row>
    <row r="2446" spans="2:13">
      <c r="B2446" t="s">
        <v>35</v>
      </c>
      <c r="C2446" t="s">
        <v>21</v>
      </c>
      <c r="D2446" t="s">
        <v>22</v>
      </c>
      <c r="E2446" t="s">
        <v>776</v>
      </c>
      <c r="F2446" t="s">
        <v>776</v>
      </c>
      <c r="G2446" t="s">
        <v>182</v>
      </c>
      <c r="H2446" t="s">
        <v>71</v>
      </c>
      <c r="I2446" s="1">
        <v>105.454544</v>
      </c>
      <c r="J2446" s="1">
        <v>2</v>
      </c>
      <c r="K2446">
        <v>2443</v>
      </c>
      <c r="L2446" t="s">
        <v>25</v>
      </c>
      <c r="M2446" s="2">
        <f>+Table3[[#This Row],[CHW]]/Table3[[#This Row],[Count of Airbill Number]]</f>
        <v>52.727271999999999</v>
      </c>
    </row>
    <row r="2447" spans="2:13">
      <c r="B2447" t="s">
        <v>20</v>
      </c>
      <c r="C2447" t="s">
        <v>21</v>
      </c>
      <c r="D2447" t="s">
        <v>22</v>
      </c>
      <c r="E2447" t="s">
        <v>776</v>
      </c>
      <c r="F2447" t="s">
        <v>776</v>
      </c>
      <c r="G2447" t="s">
        <v>57</v>
      </c>
      <c r="H2447" t="s">
        <v>71</v>
      </c>
      <c r="I2447" s="1">
        <v>105.454544</v>
      </c>
      <c r="J2447" s="1">
        <v>8</v>
      </c>
      <c r="K2447">
        <v>2444</v>
      </c>
      <c r="L2447" t="s">
        <v>25</v>
      </c>
      <c r="M2447" s="2">
        <f>+Table3[[#This Row],[CHW]]/Table3[[#This Row],[Count of Airbill Number]]</f>
        <v>13.181818</v>
      </c>
    </row>
    <row r="2448" spans="2:13">
      <c r="B2448" t="s">
        <v>20</v>
      </c>
      <c r="C2448" t="s">
        <v>21</v>
      </c>
      <c r="D2448" t="s">
        <v>22</v>
      </c>
      <c r="E2448" t="s">
        <v>776</v>
      </c>
      <c r="F2448" t="s">
        <v>776</v>
      </c>
      <c r="G2448" t="s">
        <v>47</v>
      </c>
      <c r="H2448" t="s">
        <v>107</v>
      </c>
      <c r="I2448" s="1">
        <v>105.454543</v>
      </c>
      <c r="J2448" s="1">
        <v>4</v>
      </c>
      <c r="K2448">
        <v>2445</v>
      </c>
      <c r="L2448" t="s">
        <v>25</v>
      </c>
      <c r="M2448" s="2">
        <f>+Table3[[#This Row],[CHW]]/Table3[[#This Row],[Count of Airbill Number]]</f>
        <v>26.36363575</v>
      </c>
    </row>
    <row r="2449" spans="2:13">
      <c r="B2449" t="s">
        <v>20</v>
      </c>
      <c r="C2449" t="s">
        <v>21</v>
      </c>
      <c r="D2449" t="s">
        <v>22</v>
      </c>
      <c r="E2449" t="s">
        <v>776</v>
      </c>
      <c r="F2449" t="s">
        <v>776</v>
      </c>
      <c r="G2449" t="s">
        <v>45</v>
      </c>
      <c r="H2449" t="s">
        <v>117</v>
      </c>
      <c r="I2449" s="1">
        <v>105.45454100000001</v>
      </c>
      <c r="J2449" s="1">
        <v>8</v>
      </c>
      <c r="K2449">
        <v>2446</v>
      </c>
      <c r="L2449" t="s">
        <v>25</v>
      </c>
      <c r="M2449" s="2">
        <f>+Table3[[#This Row],[CHW]]/Table3[[#This Row],[Count of Airbill Number]]</f>
        <v>13.181817625000001</v>
      </c>
    </row>
    <row r="2450" spans="2:13">
      <c r="B2450" t="s">
        <v>20</v>
      </c>
      <c r="C2450" t="s">
        <v>21</v>
      </c>
      <c r="D2450" t="s">
        <v>22</v>
      </c>
      <c r="E2450" t="s">
        <v>776</v>
      </c>
      <c r="F2450" t="s">
        <v>776</v>
      </c>
      <c r="G2450" t="s">
        <v>45</v>
      </c>
      <c r="H2450" t="s">
        <v>89</v>
      </c>
      <c r="I2450" s="1">
        <v>105.45453899999998</v>
      </c>
      <c r="J2450" s="1">
        <v>10</v>
      </c>
      <c r="K2450">
        <v>2447</v>
      </c>
      <c r="L2450" t="s">
        <v>25</v>
      </c>
      <c r="M2450" s="2">
        <f>+Table3[[#This Row],[CHW]]/Table3[[#This Row],[Count of Airbill Number]]</f>
        <v>10.545453899999998</v>
      </c>
    </row>
    <row r="2451" spans="2:13">
      <c r="B2451" t="s">
        <v>35</v>
      </c>
      <c r="C2451" t="s">
        <v>21</v>
      </c>
      <c r="D2451" t="s">
        <v>22</v>
      </c>
      <c r="E2451" t="s">
        <v>776</v>
      </c>
      <c r="F2451" t="s">
        <v>776</v>
      </c>
      <c r="G2451" t="s">
        <v>45</v>
      </c>
      <c r="H2451" t="s">
        <v>231</v>
      </c>
      <c r="I2451" s="1">
        <v>105.45453800000001</v>
      </c>
      <c r="J2451" s="1">
        <v>12</v>
      </c>
      <c r="K2451">
        <v>2448</v>
      </c>
      <c r="L2451" t="s">
        <v>25</v>
      </c>
      <c r="M2451" s="2">
        <f>+Table3[[#This Row],[CHW]]/Table3[[#This Row],[Count of Airbill Number]]</f>
        <v>8.7878781666666672</v>
      </c>
    </row>
    <row r="2452" spans="2:13">
      <c r="B2452" t="s">
        <v>28</v>
      </c>
      <c r="C2452" t="s">
        <v>21</v>
      </c>
      <c r="D2452" t="s">
        <v>22</v>
      </c>
      <c r="E2452" t="s">
        <v>776</v>
      </c>
      <c r="F2452" t="s">
        <v>776</v>
      </c>
      <c r="G2452" t="s">
        <v>61</v>
      </c>
      <c r="H2452" t="s">
        <v>41</v>
      </c>
      <c r="I2452" s="1">
        <v>105.090907</v>
      </c>
      <c r="J2452" s="1">
        <v>7</v>
      </c>
      <c r="K2452">
        <v>2449</v>
      </c>
      <c r="L2452" t="s">
        <v>25</v>
      </c>
      <c r="M2452" s="2">
        <f>+Table3[[#This Row],[CHW]]/Table3[[#This Row],[Count of Airbill Number]]</f>
        <v>15.012986714285715</v>
      </c>
    </row>
    <row r="2453" spans="2:13">
      <c r="B2453" t="s">
        <v>35</v>
      </c>
      <c r="C2453" t="s">
        <v>21</v>
      </c>
      <c r="D2453" t="s">
        <v>22</v>
      </c>
      <c r="E2453" t="s">
        <v>776</v>
      </c>
      <c r="F2453" t="s">
        <v>776</v>
      </c>
      <c r="G2453" t="s">
        <v>125</v>
      </c>
      <c r="H2453" t="s">
        <v>45</v>
      </c>
      <c r="I2453" s="1">
        <v>104.99999800000001</v>
      </c>
      <c r="J2453" s="1">
        <v>7</v>
      </c>
      <c r="K2453">
        <v>2450</v>
      </c>
      <c r="L2453" t="s">
        <v>25</v>
      </c>
      <c r="M2453" s="2">
        <f>+Table3[[#This Row],[CHW]]/Table3[[#This Row],[Count of Airbill Number]]</f>
        <v>14.999999714285716</v>
      </c>
    </row>
    <row r="2454" spans="2:13">
      <c r="B2454" t="s">
        <v>35</v>
      </c>
      <c r="C2454" t="s">
        <v>21</v>
      </c>
      <c r="D2454" t="s">
        <v>22</v>
      </c>
      <c r="E2454" t="s">
        <v>776</v>
      </c>
      <c r="F2454" t="s">
        <v>776</v>
      </c>
      <c r="G2454" t="s">
        <v>77</v>
      </c>
      <c r="H2454" t="s">
        <v>23</v>
      </c>
      <c r="I2454" s="1">
        <v>104.999995</v>
      </c>
      <c r="J2454" s="1">
        <v>10</v>
      </c>
      <c r="K2454">
        <v>2451</v>
      </c>
      <c r="L2454" t="s">
        <v>25</v>
      </c>
      <c r="M2454" s="2">
        <f>+Table3[[#This Row],[CHW]]/Table3[[#This Row],[Count of Airbill Number]]</f>
        <v>10.499999499999999</v>
      </c>
    </row>
    <row r="2455" spans="2:13">
      <c r="B2455" t="s">
        <v>20</v>
      </c>
      <c r="C2455" t="s">
        <v>21</v>
      </c>
      <c r="D2455" t="s">
        <v>22</v>
      </c>
      <c r="E2455" t="s">
        <v>776</v>
      </c>
      <c r="F2455" t="s">
        <v>776</v>
      </c>
      <c r="G2455" t="s">
        <v>103</v>
      </c>
      <c r="H2455" t="s">
        <v>63</v>
      </c>
      <c r="I2455" s="1">
        <v>104.54545300000001</v>
      </c>
      <c r="J2455" s="1">
        <v>3</v>
      </c>
      <c r="K2455">
        <v>2452</v>
      </c>
      <c r="L2455" t="s">
        <v>25</v>
      </c>
      <c r="M2455" s="2">
        <f>+Table3[[#This Row],[CHW]]/Table3[[#This Row],[Count of Airbill Number]]</f>
        <v>34.848484333333339</v>
      </c>
    </row>
    <row r="2456" spans="2:13">
      <c r="B2456" t="s">
        <v>20</v>
      </c>
      <c r="C2456" t="s">
        <v>21</v>
      </c>
      <c r="D2456" t="s">
        <v>22</v>
      </c>
      <c r="E2456" t="s">
        <v>776</v>
      </c>
      <c r="F2456" t="s">
        <v>776</v>
      </c>
      <c r="G2456" t="s">
        <v>23</v>
      </c>
      <c r="H2456" t="s">
        <v>279</v>
      </c>
      <c r="I2456" s="1">
        <v>104.54545200000001</v>
      </c>
      <c r="J2456" s="1">
        <v>4</v>
      </c>
      <c r="K2456">
        <v>2453</v>
      </c>
      <c r="L2456" t="s">
        <v>25</v>
      </c>
      <c r="M2456" s="2">
        <f>+Table3[[#This Row],[CHW]]/Table3[[#This Row],[Count of Airbill Number]]</f>
        <v>26.136363000000003</v>
      </c>
    </row>
    <row r="2457" spans="2:13">
      <c r="B2457" t="s">
        <v>35</v>
      </c>
      <c r="C2457" t="s">
        <v>21</v>
      </c>
      <c r="D2457" t="s">
        <v>22</v>
      </c>
      <c r="E2457" t="s">
        <v>776</v>
      </c>
      <c r="F2457" t="s">
        <v>776</v>
      </c>
      <c r="G2457" t="s">
        <v>77</v>
      </c>
      <c r="H2457" t="s">
        <v>76</v>
      </c>
      <c r="I2457" s="1">
        <v>104.54544999999999</v>
      </c>
      <c r="J2457" s="1">
        <v>9</v>
      </c>
      <c r="K2457">
        <v>2454</v>
      </c>
      <c r="L2457" t="s">
        <v>25</v>
      </c>
      <c r="M2457" s="2">
        <f>+Table3[[#This Row],[CHW]]/Table3[[#This Row],[Count of Airbill Number]]</f>
        <v>11.61616111111111</v>
      </c>
    </row>
    <row r="2458" spans="2:13">
      <c r="B2458" t="s">
        <v>20</v>
      </c>
      <c r="C2458" t="s">
        <v>21</v>
      </c>
      <c r="D2458" t="s">
        <v>22</v>
      </c>
      <c r="E2458" t="s">
        <v>776</v>
      </c>
      <c r="F2458" t="s">
        <v>776</v>
      </c>
      <c r="G2458" t="s">
        <v>48</v>
      </c>
      <c r="H2458" t="s">
        <v>45</v>
      </c>
      <c r="I2458" s="1">
        <v>104.54544900000002</v>
      </c>
      <c r="J2458" s="1">
        <v>10</v>
      </c>
      <c r="K2458">
        <v>2455</v>
      </c>
      <c r="L2458" t="s">
        <v>25</v>
      </c>
      <c r="M2458" s="2">
        <f>+Table3[[#This Row],[CHW]]/Table3[[#This Row],[Count of Airbill Number]]</f>
        <v>10.454544900000002</v>
      </c>
    </row>
    <row r="2459" spans="2:13">
      <c r="B2459" t="s">
        <v>28</v>
      </c>
      <c r="C2459" t="s">
        <v>21</v>
      </c>
      <c r="D2459" t="s">
        <v>22</v>
      </c>
      <c r="E2459" t="s">
        <v>776</v>
      </c>
      <c r="F2459" t="s">
        <v>776</v>
      </c>
      <c r="G2459" t="s">
        <v>45</v>
      </c>
      <c r="H2459" t="s">
        <v>168</v>
      </c>
      <c r="I2459" s="1">
        <v>104.545444</v>
      </c>
      <c r="J2459" s="1">
        <v>19</v>
      </c>
      <c r="K2459">
        <v>2456</v>
      </c>
      <c r="L2459" t="s">
        <v>25</v>
      </c>
      <c r="M2459" s="2">
        <f>+Table3[[#This Row],[CHW]]/Table3[[#This Row],[Count of Airbill Number]]</f>
        <v>5.502391789473684</v>
      </c>
    </row>
    <row r="2460" spans="2:13">
      <c r="B2460" t="s">
        <v>20</v>
      </c>
      <c r="C2460" t="s">
        <v>21</v>
      </c>
      <c r="D2460" t="s">
        <v>22</v>
      </c>
      <c r="E2460" t="s">
        <v>776</v>
      </c>
      <c r="F2460" t="s">
        <v>776</v>
      </c>
      <c r="G2460" t="s">
        <v>93</v>
      </c>
      <c r="H2460" t="s">
        <v>74</v>
      </c>
      <c r="I2460" s="1">
        <v>104.09090800000001</v>
      </c>
      <c r="J2460" s="1">
        <v>2</v>
      </c>
      <c r="K2460">
        <v>2457</v>
      </c>
      <c r="L2460" t="s">
        <v>25</v>
      </c>
      <c r="M2460" s="2">
        <f>+Table3[[#This Row],[CHW]]/Table3[[#This Row],[Count of Airbill Number]]</f>
        <v>52.045454000000007</v>
      </c>
    </row>
    <row r="2461" spans="2:13">
      <c r="B2461" t="s">
        <v>35</v>
      </c>
      <c r="C2461" t="s">
        <v>21</v>
      </c>
      <c r="D2461" t="s">
        <v>22</v>
      </c>
      <c r="E2461" t="s">
        <v>776</v>
      </c>
      <c r="F2461" t="s">
        <v>776</v>
      </c>
      <c r="G2461" t="s">
        <v>45</v>
      </c>
      <c r="H2461" t="s">
        <v>288</v>
      </c>
      <c r="I2461" s="1">
        <v>104.09090799999998</v>
      </c>
      <c r="J2461" s="1">
        <v>6</v>
      </c>
      <c r="K2461">
        <v>2458</v>
      </c>
      <c r="L2461" t="s">
        <v>25</v>
      </c>
      <c r="M2461" s="2">
        <f>+Table3[[#This Row],[CHW]]/Table3[[#This Row],[Count of Airbill Number]]</f>
        <v>17.348484666666664</v>
      </c>
    </row>
    <row r="2462" spans="2:13">
      <c r="B2462" t="s">
        <v>35</v>
      </c>
      <c r="C2462" t="s">
        <v>21</v>
      </c>
      <c r="D2462" t="s">
        <v>22</v>
      </c>
      <c r="E2462" t="s">
        <v>776</v>
      </c>
      <c r="F2462" t="s">
        <v>776</v>
      </c>
      <c r="G2462" t="s">
        <v>219</v>
      </c>
      <c r="H2462" t="s">
        <v>59</v>
      </c>
      <c r="I2462" s="1">
        <v>104.09090700000002</v>
      </c>
      <c r="J2462" s="1">
        <v>5</v>
      </c>
      <c r="K2462">
        <v>2459</v>
      </c>
      <c r="L2462" t="s">
        <v>25</v>
      </c>
      <c r="M2462" s="2">
        <f>+Table3[[#This Row],[CHW]]/Table3[[#This Row],[Count of Airbill Number]]</f>
        <v>20.818181400000004</v>
      </c>
    </row>
    <row r="2463" spans="2:13">
      <c r="B2463" t="s">
        <v>28</v>
      </c>
      <c r="C2463" t="s">
        <v>21</v>
      </c>
      <c r="D2463" t="s">
        <v>22</v>
      </c>
      <c r="E2463" t="s">
        <v>776</v>
      </c>
      <c r="F2463" t="s">
        <v>776</v>
      </c>
      <c r="G2463" t="s">
        <v>45</v>
      </c>
      <c r="H2463" t="s">
        <v>54</v>
      </c>
      <c r="I2463" s="1">
        <v>104.09090500000001</v>
      </c>
      <c r="J2463" s="1">
        <v>8</v>
      </c>
      <c r="K2463">
        <v>2460</v>
      </c>
      <c r="L2463" t="s">
        <v>25</v>
      </c>
      <c r="M2463" s="2">
        <f>+Table3[[#This Row],[CHW]]/Table3[[#This Row],[Count of Airbill Number]]</f>
        <v>13.011363125000001</v>
      </c>
    </row>
    <row r="2464" spans="2:13">
      <c r="B2464" t="s">
        <v>35</v>
      </c>
      <c r="C2464" t="s">
        <v>21</v>
      </c>
      <c r="D2464" t="s">
        <v>22</v>
      </c>
      <c r="E2464" t="s">
        <v>776</v>
      </c>
      <c r="F2464" t="s">
        <v>776</v>
      </c>
      <c r="G2464" t="s">
        <v>45</v>
      </c>
      <c r="H2464" t="s">
        <v>148</v>
      </c>
      <c r="I2464" s="1">
        <v>104.090903</v>
      </c>
      <c r="J2464" s="1">
        <v>16</v>
      </c>
      <c r="K2464">
        <v>2461</v>
      </c>
      <c r="L2464" t="s">
        <v>25</v>
      </c>
      <c r="M2464" s="2">
        <f>+Table3[[#This Row],[CHW]]/Table3[[#This Row],[Count of Airbill Number]]</f>
        <v>6.5056814374999998</v>
      </c>
    </row>
    <row r="2465" spans="2:13">
      <c r="B2465" t="s">
        <v>35</v>
      </c>
      <c r="C2465" t="s">
        <v>21</v>
      </c>
      <c r="D2465" t="s">
        <v>22</v>
      </c>
      <c r="E2465" t="s">
        <v>776</v>
      </c>
      <c r="F2465" t="s">
        <v>776</v>
      </c>
      <c r="G2465" t="s">
        <v>45</v>
      </c>
      <c r="H2465" t="s">
        <v>98</v>
      </c>
      <c r="I2465" s="1">
        <v>104.090903</v>
      </c>
      <c r="J2465" s="1">
        <v>11</v>
      </c>
      <c r="K2465">
        <v>2462</v>
      </c>
      <c r="L2465" t="s">
        <v>25</v>
      </c>
      <c r="M2465" s="2">
        <f>+Table3[[#This Row],[CHW]]/Table3[[#This Row],[Count of Airbill Number]]</f>
        <v>9.4628093636363637</v>
      </c>
    </row>
    <row r="2466" spans="2:13">
      <c r="B2466" t="s">
        <v>20</v>
      </c>
      <c r="C2466" t="s">
        <v>21</v>
      </c>
      <c r="D2466" t="s">
        <v>22</v>
      </c>
      <c r="E2466" t="s">
        <v>776</v>
      </c>
      <c r="F2466" t="s">
        <v>776</v>
      </c>
      <c r="G2466" t="s">
        <v>57</v>
      </c>
      <c r="H2466" t="s">
        <v>33</v>
      </c>
      <c r="I2466" s="1">
        <v>104.054542</v>
      </c>
      <c r="J2466" s="1">
        <v>8</v>
      </c>
      <c r="K2466">
        <v>2463</v>
      </c>
      <c r="L2466" t="s">
        <v>25</v>
      </c>
      <c r="M2466" s="2">
        <f>+Table3[[#This Row],[CHW]]/Table3[[#This Row],[Count of Airbill Number]]</f>
        <v>13.00681775</v>
      </c>
    </row>
    <row r="2467" spans="2:13">
      <c r="B2467" t="s">
        <v>28</v>
      </c>
      <c r="C2467" t="s">
        <v>21</v>
      </c>
      <c r="D2467" t="s">
        <v>22</v>
      </c>
      <c r="E2467" t="s">
        <v>778</v>
      </c>
      <c r="F2467" t="s">
        <v>778</v>
      </c>
      <c r="G2467" t="s">
        <v>81</v>
      </c>
      <c r="H2467" t="s">
        <v>310</v>
      </c>
      <c r="I2467" s="1">
        <v>104</v>
      </c>
      <c r="J2467" s="1">
        <v>2</v>
      </c>
      <c r="K2467">
        <v>2464</v>
      </c>
      <c r="L2467" t="s">
        <v>25</v>
      </c>
      <c r="M2467" s="2">
        <f>+Table3[[#This Row],[CHW]]/Table3[[#This Row],[Count of Airbill Number]]</f>
        <v>52</v>
      </c>
    </row>
    <row r="2468" spans="2:13">
      <c r="B2468" t="s">
        <v>20</v>
      </c>
      <c r="C2468" t="s">
        <v>21</v>
      </c>
      <c r="D2468" t="s">
        <v>36</v>
      </c>
      <c r="E2468" t="s">
        <v>776</v>
      </c>
      <c r="F2468" t="s">
        <v>777</v>
      </c>
      <c r="G2468" t="s">
        <v>57</v>
      </c>
      <c r="H2468" t="s">
        <v>114</v>
      </c>
      <c r="I2468" s="1">
        <v>103.9</v>
      </c>
      <c r="J2468" s="1">
        <v>1</v>
      </c>
      <c r="K2468">
        <v>2465</v>
      </c>
      <c r="L2468" t="s">
        <v>25</v>
      </c>
      <c r="M2468" s="2">
        <f>+Table3[[#This Row],[CHW]]/Table3[[#This Row],[Count of Airbill Number]]</f>
        <v>103.9</v>
      </c>
    </row>
    <row r="2469" spans="2:13">
      <c r="B2469" t="s">
        <v>20</v>
      </c>
      <c r="C2469" t="s">
        <v>21</v>
      </c>
      <c r="D2469" t="s">
        <v>22</v>
      </c>
      <c r="E2469" t="s">
        <v>776</v>
      </c>
      <c r="F2469" t="s">
        <v>776</v>
      </c>
      <c r="G2469" t="s">
        <v>191</v>
      </c>
      <c r="H2469" t="s">
        <v>48</v>
      </c>
      <c r="I2469" s="1">
        <v>103.636363</v>
      </c>
      <c r="J2469" s="1">
        <v>1</v>
      </c>
      <c r="K2469">
        <v>2466</v>
      </c>
      <c r="L2469" t="s">
        <v>25</v>
      </c>
      <c r="M2469" s="2">
        <f>+Table3[[#This Row],[CHW]]/Table3[[#This Row],[Count of Airbill Number]]</f>
        <v>103.636363</v>
      </c>
    </row>
    <row r="2470" spans="2:13">
      <c r="B2470" t="s">
        <v>20</v>
      </c>
      <c r="C2470" t="s">
        <v>21</v>
      </c>
      <c r="D2470" t="s">
        <v>22</v>
      </c>
      <c r="E2470" t="s">
        <v>776</v>
      </c>
      <c r="F2470" t="s">
        <v>776</v>
      </c>
      <c r="G2470" t="s">
        <v>64</v>
      </c>
      <c r="H2470" t="s">
        <v>76</v>
      </c>
      <c r="I2470" s="1">
        <v>103.636363</v>
      </c>
      <c r="J2470" s="1">
        <v>1</v>
      </c>
      <c r="K2470">
        <v>2467</v>
      </c>
      <c r="L2470" t="s">
        <v>25</v>
      </c>
      <c r="M2470" s="2">
        <f>+Table3[[#This Row],[CHW]]/Table3[[#This Row],[Count of Airbill Number]]</f>
        <v>103.636363</v>
      </c>
    </row>
    <row r="2471" spans="2:13">
      <c r="B2471" t="s">
        <v>20</v>
      </c>
      <c r="C2471" t="s">
        <v>21</v>
      </c>
      <c r="D2471" t="s">
        <v>22</v>
      </c>
      <c r="E2471" t="s">
        <v>776</v>
      </c>
      <c r="F2471" t="s">
        <v>776</v>
      </c>
      <c r="G2471" t="s">
        <v>76</v>
      </c>
      <c r="H2471" t="s">
        <v>59</v>
      </c>
      <c r="I2471" s="1">
        <v>103.636363</v>
      </c>
      <c r="J2471" s="1">
        <v>1</v>
      </c>
      <c r="K2471">
        <v>2468</v>
      </c>
      <c r="L2471" t="s">
        <v>25</v>
      </c>
      <c r="M2471" s="2">
        <f>+Table3[[#This Row],[CHW]]/Table3[[#This Row],[Count of Airbill Number]]</f>
        <v>103.636363</v>
      </c>
    </row>
    <row r="2472" spans="2:13">
      <c r="B2472" t="s">
        <v>20</v>
      </c>
      <c r="C2472" t="s">
        <v>21</v>
      </c>
      <c r="D2472" t="s">
        <v>22</v>
      </c>
      <c r="E2472" t="s">
        <v>776</v>
      </c>
      <c r="F2472" t="s">
        <v>776</v>
      </c>
      <c r="G2472" t="s">
        <v>31</v>
      </c>
      <c r="H2472" t="s">
        <v>118</v>
      </c>
      <c r="I2472" s="1">
        <v>103.636363</v>
      </c>
      <c r="J2472" s="1">
        <v>1</v>
      </c>
      <c r="K2472">
        <v>2469</v>
      </c>
      <c r="L2472" t="s">
        <v>25</v>
      </c>
      <c r="M2472" s="2">
        <f>+Table3[[#This Row],[CHW]]/Table3[[#This Row],[Count of Airbill Number]]</f>
        <v>103.636363</v>
      </c>
    </row>
    <row r="2473" spans="2:13">
      <c r="B2473" t="s">
        <v>20</v>
      </c>
      <c r="C2473" t="s">
        <v>21</v>
      </c>
      <c r="D2473" t="s">
        <v>22</v>
      </c>
      <c r="E2473" t="s">
        <v>776</v>
      </c>
      <c r="F2473" t="s">
        <v>776</v>
      </c>
      <c r="G2473" t="s">
        <v>67</v>
      </c>
      <c r="H2473" t="s">
        <v>54</v>
      </c>
      <c r="I2473" s="1">
        <v>103.636363</v>
      </c>
      <c r="J2473" s="1">
        <v>1</v>
      </c>
      <c r="K2473">
        <v>2470</v>
      </c>
      <c r="L2473" t="s">
        <v>25</v>
      </c>
      <c r="M2473" s="2">
        <f>+Table3[[#This Row],[CHW]]/Table3[[#This Row],[Count of Airbill Number]]</f>
        <v>103.636363</v>
      </c>
    </row>
    <row r="2474" spans="2:13">
      <c r="B2474" t="s">
        <v>20</v>
      </c>
      <c r="C2474" t="s">
        <v>21</v>
      </c>
      <c r="D2474" t="s">
        <v>22</v>
      </c>
      <c r="E2474" t="s">
        <v>776</v>
      </c>
      <c r="F2474" t="s">
        <v>776</v>
      </c>
      <c r="G2474" t="s">
        <v>72</v>
      </c>
      <c r="H2474" t="s">
        <v>77</v>
      </c>
      <c r="I2474" s="1">
        <v>103.636363</v>
      </c>
      <c r="J2474" s="1">
        <v>1</v>
      </c>
      <c r="K2474">
        <v>2471</v>
      </c>
      <c r="L2474" t="s">
        <v>25</v>
      </c>
      <c r="M2474" s="2">
        <f>+Table3[[#This Row],[CHW]]/Table3[[#This Row],[Count of Airbill Number]]</f>
        <v>103.636363</v>
      </c>
    </row>
    <row r="2475" spans="2:13">
      <c r="B2475" t="s">
        <v>35</v>
      </c>
      <c r="C2475" t="s">
        <v>21</v>
      </c>
      <c r="D2475" t="s">
        <v>22</v>
      </c>
      <c r="E2475" t="s">
        <v>776</v>
      </c>
      <c r="F2475" t="s">
        <v>776</v>
      </c>
      <c r="G2475" t="s">
        <v>66</v>
      </c>
      <c r="H2475" t="s">
        <v>69</v>
      </c>
      <c r="I2475" s="1">
        <v>103.545451</v>
      </c>
      <c r="J2475" s="1">
        <v>6</v>
      </c>
      <c r="K2475">
        <v>2472</v>
      </c>
      <c r="L2475" t="s">
        <v>25</v>
      </c>
      <c r="M2475" s="2">
        <f>+Table3[[#This Row],[CHW]]/Table3[[#This Row],[Count of Airbill Number]]</f>
        <v>17.257575166666665</v>
      </c>
    </row>
    <row r="2476" spans="2:13">
      <c r="B2476" t="s">
        <v>28</v>
      </c>
      <c r="C2476" t="s">
        <v>21</v>
      </c>
      <c r="D2476" t="s">
        <v>22</v>
      </c>
      <c r="E2476" t="s">
        <v>776</v>
      </c>
      <c r="F2476" t="s">
        <v>776</v>
      </c>
      <c r="G2476" t="s">
        <v>77</v>
      </c>
      <c r="H2476" t="s">
        <v>32</v>
      </c>
      <c r="I2476" s="1">
        <v>103.363635</v>
      </c>
      <c r="J2476" s="1">
        <v>6</v>
      </c>
      <c r="K2476">
        <v>2473</v>
      </c>
      <c r="L2476" t="s">
        <v>25</v>
      </c>
      <c r="M2476" s="2">
        <f>+Table3[[#This Row],[CHW]]/Table3[[#This Row],[Count of Airbill Number]]</f>
        <v>17.227272500000002</v>
      </c>
    </row>
    <row r="2477" spans="2:13">
      <c r="B2477" t="s">
        <v>28</v>
      </c>
      <c r="C2477" t="s">
        <v>21</v>
      </c>
      <c r="D2477" t="s">
        <v>22</v>
      </c>
      <c r="E2477" t="s">
        <v>776</v>
      </c>
      <c r="F2477" t="s">
        <v>776</v>
      </c>
      <c r="G2477" t="s">
        <v>23</v>
      </c>
      <c r="H2477" t="s">
        <v>165</v>
      </c>
      <c r="I2477" s="1">
        <v>103.172714</v>
      </c>
      <c r="J2477" s="1">
        <v>27</v>
      </c>
      <c r="K2477">
        <v>2474</v>
      </c>
      <c r="L2477" t="s">
        <v>25</v>
      </c>
      <c r="M2477" s="2">
        <f>+Table3[[#This Row],[CHW]]/Table3[[#This Row],[Count of Airbill Number]]</f>
        <v>3.8212116296296297</v>
      </c>
    </row>
    <row r="2478" spans="2:13">
      <c r="B2478" t="s">
        <v>35</v>
      </c>
      <c r="C2478" t="s">
        <v>21</v>
      </c>
      <c r="D2478" t="s">
        <v>22</v>
      </c>
      <c r="E2478" t="s">
        <v>776</v>
      </c>
      <c r="F2478" t="s">
        <v>777</v>
      </c>
      <c r="G2478" t="s">
        <v>37</v>
      </c>
      <c r="H2478" t="s">
        <v>27</v>
      </c>
      <c r="I2478" s="1">
        <v>103.1</v>
      </c>
      <c r="J2478" s="1">
        <v>2</v>
      </c>
      <c r="K2478">
        <v>2475</v>
      </c>
      <c r="L2478" t="s">
        <v>25</v>
      </c>
      <c r="M2478" s="2">
        <f>+Table3[[#This Row],[CHW]]/Table3[[#This Row],[Count of Airbill Number]]</f>
        <v>51.55</v>
      </c>
    </row>
    <row r="2479" spans="2:13">
      <c r="B2479" t="s">
        <v>28</v>
      </c>
      <c r="C2479" t="s">
        <v>21</v>
      </c>
      <c r="D2479" t="s">
        <v>22</v>
      </c>
      <c r="E2479" t="s">
        <v>776</v>
      </c>
      <c r="F2479" t="s">
        <v>776</v>
      </c>
      <c r="G2479" t="s">
        <v>23</v>
      </c>
      <c r="H2479" t="s">
        <v>168</v>
      </c>
      <c r="I2479" s="1">
        <v>103.09089699999998</v>
      </c>
      <c r="J2479" s="1">
        <v>29</v>
      </c>
      <c r="K2479">
        <v>2476</v>
      </c>
      <c r="L2479" t="s">
        <v>25</v>
      </c>
      <c r="M2479" s="2">
        <f>+Table3[[#This Row],[CHW]]/Table3[[#This Row],[Count of Airbill Number]]</f>
        <v>3.5548585172413789</v>
      </c>
    </row>
    <row r="2480" spans="2:13">
      <c r="B2480" t="s">
        <v>35</v>
      </c>
      <c r="C2480" t="s">
        <v>21</v>
      </c>
      <c r="D2480" t="s">
        <v>36</v>
      </c>
      <c r="E2480" t="s">
        <v>778</v>
      </c>
      <c r="F2480" t="s">
        <v>778</v>
      </c>
      <c r="G2480" t="s">
        <v>113</v>
      </c>
      <c r="H2480" t="s">
        <v>161</v>
      </c>
      <c r="I2480" s="1">
        <v>102.9</v>
      </c>
      <c r="J2480" s="1">
        <v>1</v>
      </c>
      <c r="K2480">
        <v>2477</v>
      </c>
      <c r="L2480" t="s">
        <v>25</v>
      </c>
      <c r="M2480" s="2">
        <f>+Table3[[#This Row],[CHW]]/Table3[[#This Row],[Count of Airbill Number]]</f>
        <v>102.9</v>
      </c>
    </row>
    <row r="2481" spans="2:13">
      <c r="B2481" t="s">
        <v>20</v>
      </c>
      <c r="C2481" t="s">
        <v>21</v>
      </c>
      <c r="D2481" t="s">
        <v>36</v>
      </c>
      <c r="E2481" t="s">
        <v>778</v>
      </c>
      <c r="F2481" t="s">
        <v>778</v>
      </c>
      <c r="G2481" t="s">
        <v>361</v>
      </c>
      <c r="H2481" t="s">
        <v>51</v>
      </c>
      <c r="I2481" s="1">
        <v>102.9</v>
      </c>
      <c r="J2481" s="1">
        <v>1</v>
      </c>
      <c r="K2481">
        <v>2478</v>
      </c>
      <c r="L2481" t="s">
        <v>25</v>
      </c>
      <c r="M2481" s="2">
        <f>+Table3[[#This Row],[CHW]]/Table3[[#This Row],[Count of Airbill Number]]</f>
        <v>102.9</v>
      </c>
    </row>
    <row r="2482" spans="2:13">
      <c r="B2482" t="s">
        <v>28</v>
      </c>
      <c r="C2482" t="s">
        <v>21</v>
      </c>
      <c r="D2482" t="s">
        <v>36</v>
      </c>
      <c r="E2482" t="s">
        <v>778</v>
      </c>
      <c r="F2482" t="s">
        <v>778</v>
      </c>
      <c r="G2482" t="s">
        <v>206</v>
      </c>
      <c r="H2482" t="s">
        <v>82</v>
      </c>
      <c r="I2482" s="1">
        <v>102.80909000000001</v>
      </c>
      <c r="J2482" s="1">
        <v>3</v>
      </c>
      <c r="K2482">
        <v>2479</v>
      </c>
      <c r="L2482" t="s">
        <v>25</v>
      </c>
      <c r="M2482" s="2">
        <f>+Table3[[#This Row],[CHW]]/Table3[[#This Row],[Count of Airbill Number]]</f>
        <v>34.269696666666668</v>
      </c>
    </row>
    <row r="2483" spans="2:13">
      <c r="B2483" t="s">
        <v>20</v>
      </c>
      <c r="C2483" t="s">
        <v>21</v>
      </c>
      <c r="D2483" t="s">
        <v>22</v>
      </c>
      <c r="E2483" t="s">
        <v>776</v>
      </c>
      <c r="F2483" t="s">
        <v>776</v>
      </c>
      <c r="G2483" t="s">
        <v>125</v>
      </c>
      <c r="H2483" t="s">
        <v>31</v>
      </c>
      <c r="I2483" s="1">
        <v>102.72726899999999</v>
      </c>
      <c r="J2483" s="1">
        <v>9</v>
      </c>
      <c r="K2483">
        <v>2480</v>
      </c>
      <c r="L2483" t="s">
        <v>25</v>
      </c>
      <c r="M2483" s="2">
        <f>+Table3[[#This Row],[CHW]]/Table3[[#This Row],[Count of Airbill Number]]</f>
        <v>11.414140999999999</v>
      </c>
    </row>
    <row r="2484" spans="2:13">
      <c r="B2484" t="s">
        <v>35</v>
      </c>
      <c r="C2484" t="s">
        <v>21</v>
      </c>
      <c r="D2484" t="s">
        <v>22</v>
      </c>
      <c r="E2484" t="s">
        <v>776</v>
      </c>
      <c r="F2484" t="s">
        <v>776</v>
      </c>
      <c r="G2484" t="s">
        <v>45</v>
      </c>
      <c r="H2484" t="s">
        <v>144</v>
      </c>
      <c r="I2484" s="1">
        <v>102.72726899999998</v>
      </c>
      <c r="J2484" s="1">
        <v>9</v>
      </c>
      <c r="K2484">
        <v>2481</v>
      </c>
      <c r="L2484" t="s">
        <v>25</v>
      </c>
      <c r="M2484" s="2">
        <f>+Table3[[#This Row],[CHW]]/Table3[[#This Row],[Count of Airbill Number]]</f>
        <v>11.414140999999997</v>
      </c>
    </row>
    <row r="2485" spans="2:13">
      <c r="B2485" t="s">
        <v>20</v>
      </c>
      <c r="C2485" t="s">
        <v>21</v>
      </c>
      <c r="D2485" t="s">
        <v>22</v>
      </c>
      <c r="E2485" t="s">
        <v>776</v>
      </c>
      <c r="F2485" t="s">
        <v>776</v>
      </c>
      <c r="G2485" t="s">
        <v>31</v>
      </c>
      <c r="H2485" t="s">
        <v>88</v>
      </c>
      <c r="I2485" s="1">
        <v>102.72726700000001</v>
      </c>
      <c r="J2485" s="1">
        <v>9</v>
      </c>
      <c r="K2485">
        <v>2482</v>
      </c>
      <c r="L2485" t="s">
        <v>25</v>
      </c>
      <c r="M2485" s="2">
        <f>+Table3[[#This Row],[CHW]]/Table3[[#This Row],[Count of Airbill Number]]</f>
        <v>11.41414077777778</v>
      </c>
    </row>
    <row r="2486" spans="2:13">
      <c r="B2486" t="s">
        <v>28</v>
      </c>
      <c r="C2486" t="s">
        <v>21</v>
      </c>
      <c r="D2486" t="s">
        <v>36</v>
      </c>
      <c r="E2486" t="s">
        <v>778</v>
      </c>
      <c r="F2486" t="s">
        <v>778</v>
      </c>
      <c r="G2486" t="s">
        <v>173</v>
      </c>
      <c r="H2486" t="s">
        <v>220</v>
      </c>
      <c r="I2486" s="1">
        <v>102.6</v>
      </c>
      <c r="J2486" s="1">
        <v>1</v>
      </c>
      <c r="K2486">
        <v>2483</v>
      </c>
      <c r="L2486" t="s">
        <v>25</v>
      </c>
      <c r="M2486" s="2">
        <f>+Table3[[#This Row],[CHW]]/Table3[[#This Row],[Count of Airbill Number]]</f>
        <v>102.6</v>
      </c>
    </row>
    <row r="2487" spans="2:13">
      <c r="B2487" t="s">
        <v>28</v>
      </c>
      <c r="C2487" t="s">
        <v>21</v>
      </c>
      <c r="D2487" t="s">
        <v>36</v>
      </c>
      <c r="E2487" t="s">
        <v>778</v>
      </c>
      <c r="F2487" t="s">
        <v>776</v>
      </c>
      <c r="G2487" t="s">
        <v>220</v>
      </c>
      <c r="H2487" t="s">
        <v>120</v>
      </c>
      <c r="I2487" s="1">
        <v>102.6</v>
      </c>
      <c r="J2487" s="1">
        <v>1</v>
      </c>
      <c r="K2487">
        <v>2484</v>
      </c>
      <c r="L2487" t="s">
        <v>25</v>
      </c>
      <c r="M2487" s="2">
        <f>+Table3[[#This Row],[CHW]]/Table3[[#This Row],[Count of Airbill Number]]</f>
        <v>102.6</v>
      </c>
    </row>
    <row r="2488" spans="2:13">
      <c r="B2488" t="s">
        <v>28</v>
      </c>
      <c r="C2488" t="s">
        <v>21</v>
      </c>
      <c r="D2488" t="s">
        <v>22</v>
      </c>
      <c r="E2488" t="s">
        <v>778</v>
      </c>
      <c r="F2488" t="s">
        <v>777</v>
      </c>
      <c r="G2488" t="s">
        <v>81</v>
      </c>
      <c r="H2488" t="s">
        <v>362</v>
      </c>
      <c r="I2488" s="1">
        <v>102.54545400000001</v>
      </c>
      <c r="J2488" s="1">
        <v>2</v>
      </c>
      <c r="K2488">
        <v>2485</v>
      </c>
      <c r="L2488" t="s">
        <v>25</v>
      </c>
      <c r="M2488" s="2">
        <f>+Table3[[#This Row],[CHW]]/Table3[[#This Row],[Count of Airbill Number]]</f>
        <v>51.272727000000003</v>
      </c>
    </row>
    <row r="2489" spans="2:13">
      <c r="B2489" t="s">
        <v>28</v>
      </c>
      <c r="C2489" t="s">
        <v>21</v>
      </c>
      <c r="D2489" t="s">
        <v>36</v>
      </c>
      <c r="E2489" t="s">
        <v>777</v>
      </c>
      <c r="F2489" t="s">
        <v>777</v>
      </c>
      <c r="G2489" t="s">
        <v>26</v>
      </c>
      <c r="H2489" t="s">
        <v>190</v>
      </c>
      <c r="I2489" s="1">
        <v>102.5</v>
      </c>
      <c r="J2489" s="1">
        <v>1</v>
      </c>
      <c r="K2489">
        <v>2486</v>
      </c>
      <c r="L2489" t="s">
        <v>25</v>
      </c>
      <c r="M2489" s="2">
        <f>+Table3[[#This Row],[CHW]]/Table3[[#This Row],[Count of Airbill Number]]</f>
        <v>102.5</v>
      </c>
    </row>
    <row r="2490" spans="2:13">
      <c r="B2490" t="s">
        <v>28</v>
      </c>
      <c r="C2490" t="s">
        <v>21</v>
      </c>
      <c r="D2490" t="s">
        <v>22</v>
      </c>
      <c r="E2490" t="s">
        <v>778</v>
      </c>
      <c r="F2490" t="s">
        <v>776</v>
      </c>
      <c r="G2490" t="s">
        <v>113</v>
      </c>
      <c r="H2490" t="s">
        <v>165</v>
      </c>
      <c r="I2490" s="1">
        <v>102.4</v>
      </c>
      <c r="J2490" s="1">
        <v>2</v>
      </c>
      <c r="K2490">
        <v>2487</v>
      </c>
      <c r="L2490" t="s">
        <v>25</v>
      </c>
      <c r="M2490" s="2">
        <f>+Table3[[#This Row],[CHW]]/Table3[[#This Row],[Count of Airbill Number]]</f>
        <v>51.2</v>
      </c>
    </row>
    <row r="2491" spans="2:13">
      <c r="B2491" t="s">
        <v>28</v>
      </c>
      <c r="C2491" t="s">
        <v>21</v>
      </c>
      <c r="D2491" t="s">
        <v>22</v>
      </c>
      <c r="E2491" t="s">
        <v>777</v>
      </c>
      <c r="F2491" t="s">
        <v>777</v>
      </c>
      <c r="G2491" t="s">
        <v>26</v>
      </c>
      <c r="H2491" t="s">
        <v>197</v>
      </c>
      <c r="I2491" s="1">
        <v>102.381812</v>
      </c>
      <c r="J2491" s="1">
        <v>21</v>
      </c>
      <c r="K2491">
        <v>2488</v>
      </c>
      <c r="L2491" t="s">
        <v>25</v>
      </c>
      <c r="M2491" s="2">
        <f>+Table3[[#This Row],[CHW]]/Table3[[#This Row],[Count of Airbill Number]]</f>
        <v>4.8753243809523807</v>
      </c>
    </row>
    <row r="2492" spans="2:13">
      <c r="B2492" t="s">
        <v>35</v>
      </c>
      <c r="C2492" t="s">
        <v>21</v>
      </c>
      <c r="D2492" t="s">
        <v>22</v>
      </c>
      <c r="E2492" t="s">
        <v>776</v>
      </c>
      <c r="F2492" t="s">
        <v>776</v>
      </c>
      <c r="G2492" t="s">
        <v>80</v>
      </c>
      <c r="H2492" t="s">
        <v>201</v>
      </c>
      <c r="I2492" s="1">
        <v>102.27272500000001</v>
      </c>
      <c r="J2492" s="1">
        <v>3</v>
      </c>
      <c r="K2492">
        <v>2489</v>
      </c>
      <c r="L2492" t="s">
        <v>25</v>
      </c>
      <c r="M2492" s="2">
        <f>+Table3[[#This Row],[CHW]]/Table3[[#This Row],[Count of Airbill Number]]</f>
        <v>34.090908333333338</v>
      </c>
    </row>
    <row r="2493" spans="2:13">
      <c r="B2493" t="s">
        <v>35</v>
      </c>
      <c r="C2493" t="s">
        <v>21</v>
      </c>
      <c r="D2493" t="s">
        <v>22</v>
      </c>
      <c r="E2493" t="s">
        <v>776</v>
      </c>
      <c r="F2493" t="s">
        <v>776</v>
      </c>
      <c r="G2493" t="s">
        <v>72</v>
      </c>
      <c r="H2493" t="s">
        <v>92</v>
      </c>
      <c r="I2493" s="1">
        <v>102.27272499999999</v>
      </c>
      <c r="J2493" s="1">
        <v>6</v>
      </c>
      <c r="K2493">
        <v>2490</v>
      </c>
      <c r="L2493" t="s">
        <v>25</v>
      </c>
      <c r="M2493" s="2">
        <f>+Table3[[#This Row],[CHW]]/Table3[[#This Row],[Count of Airbill Number]]</f>
        <v>17.045454166666666</v>
      </c>
    </row>
    <row r="2494" spans="2:13">
      <c r="B2494" t="s">
        <v>30</v>
      </c>
      <c r="C2494" t="s">
        <v>21</v>
      </c>
      <c r="D2494" t="s">
        <v>22</v>
      </c>
      <c r="E2494" t="s">
        <v>776</v>
      </c>
      <c r="F2494" t="s">
        <v>776</v>
      </c>
      <c r="G2494" t="s">
        <v>45</v>
      </c>
      <c r="H2494" t="s">
        <v>151</v>
      </c>
      <c r="I2494" s="1">
        <v>102.27272199999999</v>
      </c>
      <c r="J2494" s="1">
        <v>22</v>
      </c>
      <c r="K2494">
        <v>2491</v>
      </c>
      <c r="L2494" t="s">
        <v>25</v>
      </c>
      <c r="M2494" s="2">
        <f>+Table3[[#This Row],[CHW]]/Table3[[#This Row],[Count of Airbill Number]]</f>
        <v>4.6487600909090903</v>
      </c>
    </row>
    <row r="2495" spans="2:13">
      <c r="B2495" t="s">
        <v>35</v>
      </c>
      <c r="C2495" t="s">
        <v>21</v>
      </c>
      <c r="D2495" t="s">
        <v>22</v>
      </c>
      <c r="E2495" t="s">
        <v>776</v>
      </c>
      <c r="F2495" t="s">
        <v>776</v>
      </c>
      <c r="G2495" t="s">
        <v>94</v>
      </c>
      <c r="H2495" t="s">
        <v>72</v>
      </c>
      <c r="I2495" s="1">
        <v>102.272711</v>
      </c>
      <c r="J2495" s="1">
        <v>32</v>
      </c>
      <c r="K2495">
        <v>2492</v>
      </c>
      <c r="L2495" t="s">
        <v>25</v>
      </c>
      <c r="M2495" s="2">
        <f>+Table3[[#This Row],[CHW]]/Table3[[#This Row],[Count of Airbill Number]]</f>
        <v>3.19602221875</v>
      </c>
    </row>
    <row r="2496" spans="2:13">
      <c r="B2496" t="s">
        <v>20</v>
      </c>
      <c r="C2496" t="s">
        <v>21</v>
      </c>
      <c r="D2496" t="s">
        <v>22</v>
      </c>
      <c r="E2496" t="s">
        <v>776</v>
      </c>
      <c r="F2496" t="s">
        <v>776</v>
      </c>
      <c r="G2496" t="s">
        <v>33</v>
      </c>
      <c r="H2496" t="s">
        <v>165</v>
      </c>
      <c r="I2496" s="1">
        <v>102</v>
      </c>
      <c r="J2496" s="1">
        <v>6</v>
      </c>
      <c r="K2496">
        <v>2493</v>
      </c>
      <c r="L2496" t="s">
        <v>25</v>
      </c>
      <c r="M2496" s="2">
        <f>+Table3[[#This Row],[CHW]]/Table3[[#This Row],[Count of Airbill Number]]</f>
        <v>17</v>
      </c>
    </row>
    <row r="2497" spans="2:13">
      <c r="B2497" t="s">
        <v>28</v>
      </c>
      <c r="C2497" t="s">
        <v>21</v>
      </c>
      <c r="D2497" t="s">
        <v>22</v>
      </c>
      <c r="E2497" t="s">
        <v>776</v>
      </c>
      <c r="F2497" t="s">
        <v>776</v>
      </c>
      <c r="G2497" t="s">
        <v>66</v>
      </c>
      <c r="H2497" t="s">
        <v>117</v>
      </c>
      <c r="I2497" s="1">
        <v>101.818181</v>
      </c>
      <c r="J2497" s="1">
        <v>1</v>
      </c>
      <c r="K2497">
        <v>2494</v>
      </c>
      <c r="L2497" t="s">
        <v>25</v>
      </c>
      <c r="M2497" s="2">
        <f>+Table3[[#This Row],[CHW]]/Table3[[#This Row],[Count of Airbill Number]]</f>
        <v>101.818181</v>
      </c>
    </row>
    <row r="2498" spans="2:13">
      <c r="B2498" t="s">
        <v>20</v>
      </c>
      <c r="C2498" t="s">
        <v>21</v>
      </c>
      <c r="D2498" t="s">
        <v>22</v>
      </c>
      <c r="E2498" t="s">
        <v>776</v>
      </c>
      <c r="F2498" t="s">
        <v>776</v>
      </c>
      <c r="G2498" t="s">
        <v>67</v>
      </c>
      <c r="H2498" t="s">
        <v>94</v>
      </c>
      <c r="I2498" s="1">
        <v>101.81817899999999</v>
      </c>
      <c r="J2498" s="1">
        <v>10</v>
      </c>
      <c r="K2498">
        <v>2495</v>
      </c>
      <c r="L2498" t="s">
        <v>25</v>
      </c>
      <c r="M2498" s="2">
        <f>+Table3[[#This Row],[CHW]]/Table3[[#This Row],[Count of Airbill Number]]</f>
        <v>10.181817899999999</v>
      </c>
    </row>
    <row r="2499" spans="2:13">
      <c r="B2499" t="s">
        <v>35</v>
      </c>
      <c r="C2499" t="s">
        <v>21</v>
      </c>
      <c r="D2499" t="s">
        <v>22</v>
      </c>
      <c r="E2499" t="s">
        <v>776</v>
      </c>
      <c r="F2499" t="s">
        <v>776</v>
      </c>
      <c r="G2499" t="s">
        <v>47</v>
      </c>
      <c r="H2499" t="s">
        <v>76</v>
      </c>
      <c r="I2499" s="1">
        <v>101.818174</v>
      </c>
      <c r="J2499" s="1">
        <v>16</v>
      </c>
      <c r="K2499">
        <v>2496</v>
      </c>
      <c r="L2499" t="s">
        <v>25</v>
      </c>
      <c r="M2499" s="2">
        <f>+Table3[[#This Row],[CHW]]/Table3[[#This Row],[Count of Airbill Number]]</f>
        <v>6.3636358749999999</v>
      </c>
    </row>
    <row r="2500" spans="2:13">
      <c r="B2500" t="s">
        <v>20</v>
      </c>
      <c r="C2500" t="s">
        <v>21</v>
      </c>
      <c r="D2500" t="s">
        <v>22</v>
      </c>
      <c r="E2500" t="s">
        <v>776</v>
      </c>
      <c r="F2500" t="s">
        <v>776</v>
      </c>
      <c r="G2500" t="s">
        <v>111</v>
      </c>
      <c r="H2500" t="s">
        <v>92</v>
      </c>
      <c r="I2500" s="1">
        <v>101.363635</v>
      </c>
      <c r="J2500" s="1">
        <v>4</v>
      </c>
      <c r="K2500">
        <v>2497</v>
      </c>
      <c r="L2500" t="s">
        <v>25</v>
      </c>
      <c r="M2500" s="2">
        <f>+Table3[[#This Row],[CHW]]/Table3[[#This Row],[Count of Airbill Number]]</f>
        <v>25.340908750000001</v>
      </c>
    </row>
    <row r="2501" spans="2:13">
      <c r="B2501" t="s">
        <v>20</v>
      </c>
      <c r="C2501" t="s">
        <v>21</v>
      </c>
      <c r="D2501" t="s">
        <v>22</v>
      </c>
      <c r="E2501" t="s">
        <v>776</v>
      </c>
      <c r="F2501" t="s">
        <v>776</v>
      </c>
      <c r="G2501" t="s">
        <v>33</v>
      </c>
      <c r="H2501" t="s">
        <v>160</v>
      </c>
      <c r="I2501" s="1">
        <v>101.363635</v>
      </c>
      <c r="J2501" s="1">
        <v>2</v>
      </c>
      <c r="K2501">
        <v>2498</v>
      </c>
      <c r="L2501" t="s">
        <v>25</v>
      </c>
      <c r="M2501" s="2">
        <f>+Table3[[#This Row],[CHW]]/Table3[[#This Row],[Count of Airbill Number]]</f>
        <v>50.681817500000001</v>
      </c>
    </row>
    <row r="2502" spans="2:13">
      <c r="B2502" t="s">
        <v>20</v>
      </c>
      <c r="C2502" t="s">
        <v>21</v>
      </c>
      <c r="D2502" t="s">
        <v>22</v>
      </c>
      <c r="E2502" t="s">
        <v>776</v>
      </c>
      <c r="F2502" t="s">
        <v>776</v>
      </c>
      <c r="G2502" t="s">
        <v>147</v>
      </c>
      <c r="H2502" t="s">
        <v>23</v>
      </c>
      <c r="I2502" s="1">
        <v>101.36363</v>
      </c>
      <c r="J2502" s="1">
        <v>10</v>
      </c>
      <c r="K2502">
        <v>2499</v>
      </c>
      <c r="L2502" t="s">
        <v>25</v>
      </c>
      <c r="M2502" s="2">
        <f>+Table3[[#This Row],[CHW]]/Table3[[#This Row],[Count of Airbill Number]]</f>
        <v>10.136362999999999</v>
      </c>
    </row>
    <row r="2503" spans="2:13">
      <c r="B2503" t="s">
        <v>35</v>
      </c>
      <c r="C2503" t="s">
        <v>21</v>
      </c>
      <c r="D2503" t="s">
        <v>22</v>
      </c>
      <c r="E2503" t="s">
        <v>776</v>
      </c>
      <c r="F2503" t="s">
        <v>776</v>
      </c>
      <c r="G2503" t="s">
        <v>67</v>
      </c>
      <c r="H2503" t="s">
        <v>43</v>
      </c>
      <c r="I2503" s="1">
        <v>100.954537</v>
      </c>
      <c r="J2503" s="1">
        <v>20</v>
      </c>
      <c r="K2503">
        <v>2500</v>
      </c>
      <c r="L2503" t="s">
        <v>25</v>
      </c>
      <c r="M2503" s="2">
        <f>+Table3[[#This Row],[CHW]]/Table3[[#This Row],[Count of Airbill Number]]</f>
        <v>5.0477268500000001</v>
      </c>
    </row>
    <row r="2504" spans="2:13">
      <c r="B2504" t="s">
        <v>20</v>
      </c>
      <c r="C2504" t="s">
        <v>21</v>
      </c>
      <c r="D2504" t="s">
        <v>22</v>
      </c>
      <c r="E2504" t="s">
        <v>776</v>
      </c>
      <c r="F2504" t="s">
        <v>776</v>
      </c>
      <c r="G2504" t="s">
        <v>48</v>
      </c>
      <c r="H2504" t="s">
        <v>67</v>
      </c>
      <c r="I2504" s="1">
        <v>100.909087</v>
      </c>
      <c r="J2504" s="1">
        <v>11</v>
      </c>
      <c r="K2504">
        <v>2501</v>
      </c>
      <c r="L2504" t="s">
        <v>25</v>
      </c>
      <c r="M2504" s="2">
        <f>+Table3[[#This Row],[CHW]]/Table3[[#This Row],[Count of Airbill Number]]</f>
        <v>9.1735533636363638</v>
      </c>
    </row>
    <row r="2505" spans="2:13">
      <c r="B2505" t="s">
        <v>20</v>
      </c>
      <c r="C2505" t="s">
        <v>21</v>
      </c>
      <c r="D2505" t="s">
        <v>22</v>
      </c>
      <c r="E2505" t="s">
        <v>776</v>
      </c>
      <c r="F2505" t="s">
        <v>776</v>
      </c>
      <c r="G2505" t="s">
        <v>103</v>
      </c>
      <c r="H2505" t="s">
        <v>41</v>
      </c>
      <c r="I2505" s="1">
        <v>100.909087</v>
      </c>
      <c r="J2505" s="1">
        <v>8</v>
      </c>
      <c r="K2505">
        <v>2502</v>
      </c>
      <c r="L2505" t="s">
        <v>25</v>
      </c>
      <c r="M2505" s="2">
        <f>+Table3[[#This Row],[CHW]]/Table3[[#This Row],[Count of Airbill Number]]</f>
        <v>12.613635875</v>
      </c>
    </row>
    <row r="2506" spans="2:13">
      <c r="B2506" t="s">
        <v>20</v>
      </c>
      <c r="C2506" t="s">
        <v>21</v>
      </c>
      <c r="D2506" t="s">
        <v>22</v>
      </c>
      <c r="E2506" t="s">
        <v>776</v>
      </c>
      <c r="F2506" t="s">
        <v>776</v>
      </c>
      <c r="G2506" t="s">
        <v>48</v>
      </c>
      <c r="H2506" t="s">
        <v>50</v>
      </c>
      <c r="I2506" s="1">
        <v>100.909082</v>
      </c>
      <c r="J2506" s="1">
        <v>23</v>
      </c>
      <c r="K2506">
        <v>2503</v>
      </c>
      <c r="L2506" t="s">
        <v>25</v>
      </c>
      <c r="M2506" s="2">
        <f>+Table3[[#This Row],[CHW]]/Table3[[#This Row],[Count of Airbill Number]]</f>
        <v>4.3873513913043478</v>
      </c>
    </row>
    <row r="2507" spans="2:13">
      <c r="B2507" t="s">
        <v>35</v>
      </c>
      <c r="C2507" t="s">
        <v>21</v>
      </c>
      <c r="D2507" t="s">
        <v>36</v>
      </c>
      <c r="E2507" t="s">
        <v>778</v>
      </c>
      <c r="F2507" t="s">
        <v>778</v>
      </c>
      <c r="G2507" t="s">
        <v>86</v>
      </c>
      <c r="H2507" t="s">
        <v>349</v>
      </c>
      <c r="I2507" s="1">
        <v>100.7</v>
      </c>
      <c r="J2507" s="1">
        <v>3</v>
      </c>
      <c r="K2507">
        <v>2504</v>
      </c>
      <c r="L2507" t="s">
        <v>25</v>
      </c>
      <c r="M2507" s="2">
        <f>+Table3[[#This Row],[CHW]]/Table3[[#This Row],[Count of Airbill Number]]</f>
        <v>33.56666666666667</v>
      </c>
    </row>
    <row r="2508" spans="2:13">
      <c r="B2508" t="s">
        <v>20</v>
      </c>
      <c r="C2508" t="s">
        <v>21</v>
      </c>
      <c r="D2508" t="s">
        <v>22</v>
      </c>
      <c r="E2508" t="s">
        <v>778</v>
      </c>
      <c r="F2508" t="s">
        <v>777</v>
      </c>
      <c r="G2508" t="s">
        <v>113</v>
      </c>
      <c r="H2508" t="s">
        <v>52</v>
      </c>
      <c r="I2508" s="1">
        <v>100.5</v>
      </c>
      <c r="J2508" s="1">
        <v>1</v>
      </c>
      <c r="K2508">
        <v>2505</v>
      </c>
      <c r="L2508" t="s">
        <v>25</v>
      </c>
      <c r="M2508" s="2">
        <f>+Table3[[#This Row],[CHW]]/Table3[[#This Row],[Count of Airbill Number]]</f>
        <v>100.5</v>
      </c>
    </row>
    <row r="2509" spans="2:13">
      <c r="B2509" t="s">
        <v>20</v>
      </c>
      <c r="C2509" t="s">
        <v>21</v>
      </c>
      <c r="D2509" t="s">
        <v>22</v>
      </c>
      <c r="E2509" t="s">
        <v>778</v>
      </c>
      <c r="F2509" t="s">
        <v>777</v>
      </c>
      <c r="G2509" t="s">
        <v>285</v>
      </c>
      <c r="H2509" t="s">
        <v>38</v>
      </c>
      <c r="I2509" s="1">
        <v>100.5</v>
      </c>
      <c r="J2509" s="1">
        <v>2</v>
      </c>
      <c r="K2509">
        <v>2506</v>
      </c>
      <c r="L2509" t="s">
        <v>25</v>
      </c>
      <c r="M2509" s="2">
        <f>+Table3[[#This Row],[CHW]]/Table3[[#This Row],[Count of Airbill Number]]</f>
        <v>50.25</v>
      </c>
    </row>
    <row r="2510" spans="2:13">
      <c r="B2510" t="s">
        <v>35</v>
      </c>
      <c r="C2510" t="s">
        <v>21</v>
      </c>
      <c r="D2510" t="s">
        <v>22</v>
      </c>
      <c r="E2510" t="s">
        <v>776</v>
      </c>
      <c r="F2510" t="s">
        <v>776</v>
      </c>
      <c r="G2510" t="s">
        <v>146</v>
      </c>
      <c r="H2510" t="s">
        <v>71</v>
      </c>
      <c r="I2510" s="1">
        <v>100.454544</v>
      </c>
      <c r="J2510" s="1">
        <v>3</v>
      </c>
      <c r="K2510">
        <v>2507</v>
      </c>
      <c r="L2510" t="s">
        <v>25</v>
      </c>
      <c r="M2510" s="2">
        <f>+Table3[[#This Row],[CHW]]/Table3[[#This Row],[Count of Airbill Number]]</f>
        <v>33.484848</v>
      </c>
    </row>
    <row r="2511" spans="2:13">
      <c r="B2511" t="s">
        <v>28</v>
      </c>
      <c r="C2511" t="s">
        <v>21</v>
      </c>
      <c r="D2511" t="s">
        <v>22</v>
      </c>
      <c r="E2511" t="s">
        <v>776</v>
      </c>
      <c r="F2511" t="s">
        <v>776</v>
      </c>
      <c r="G2511" t="s">
        <v>144</v>
      </c>
      <c r="H2511" t="s">
        <v>85</v>
      </c>
      <c r="I2511" s="1">
        <v>100.454543</v>
      </c>
      <c r="J2511" s="1">
        <v>5</v>
      </c>
      <c r="K2511">
        <v>2508</v>
      </c>
      <c r="L2511" t="s">
        <v>25</v>
      </c>
      <c r="M2511" s="2">
        <f>+Table3[[#This Row],[CHW]]/Table3[[#This Row],[Count of Airbill Number]]</f>
        <v>20.090908599999999</v>
      </c>
    </row>
    <row r="2512" spans="2:13">
      <c r="B2512" t="s">
        <v>35</v>
      </c>
      <c r="C2512" t="s">
        <v>21</v>
      </c>
      <c r="D2512" t="s">
        <v>22</v>
      </c>
      <c r="E2512" t="s">
        <v>776</v>
      </c>
      <c r="F2512" t="s">
        <v>776</v>
      </c>
      <c r="G2512" t="s">
        <v>71</v>
      </c>
      <c r="H2512" t="s">
        <v>102</v>
      </c>
      <c r="I2512" s="1">
        <v>100.45454100000001</v>
      </c>
      <c r="J2512" s="1">
        <v>9</v>
      </c>
      <c r="K2512">
        <v>2509</v>
      </c>
      <c r="L2512" t="s">
        <v>25</v>
      </c>
      <c r="M2512" s="2">
        <f>+Table3[[#This Row],[CHW]]/Table3[[#This Row],[Count of Airbill Number]]</f>
        <v>11.161615666666668</v>
      </c>
    </row>
    <row r="2513" spans="2:13">
      <c r="B2513" t="s">
        <v>20</v>
      </c>
      <c r="C2513" t="s">
        <v>21</v>
      </c>
      <c r="D2513" t="s">
        <v>22</v>
      </c>
      <c r="E2513" t="s">
        <v>776</v>
      </c>
      <c r="F2513" t="s">
        <v>776</v>
      </c>
      <c r="G2513" t="s">
        <v>41</v>
      </c>
      <c r="H2513" t="s">
        <v>70</v>
      </c>
      <c r="I2513" s="1">
        <v>100.45454100000001</v>
      </c>
      <c r="J2513" s="1">
        <v>10</v>
      </c>
      <c r="K2513">
        <v>2510</v>
      </c>
      <c r="L2513" t="s">
        <v>25</v>
      </c>
      <c r="M2513" s="2">
        <f>+Table3[[#This Row],[CHW]]/Table3[[#This Row],[Count of Airbill Number]]</f>
        <v>10.045454100000001</v>
      </c>
    </row>
    <row r="2514" spans="2:13">
      <c r="B2514" t="s">
        <v>20</v>
      </c>
      <c r="C2514" t="s">
        <v>21</v>
      </c>
      <c r="D2514" t="s">
        <v>22</v>
      </c>
      <c r="E2514" t="s">
        <v>776</v>
      </c>
      <c r="F2514" t="s">
        <v>776</v>
      </c>
      <c r="G2514" t="s">
        <v>111</v>
      </c>
      <c r="H2514" t="s">
        <v>212</v>
      </c>
      <c r="I2514" s="1">
        <v>100.454538</v>
      </c>
      <c r="J2514" s="1">
        <v>12</v>
      </c>
      <c r="K2514">
        <v>2511</v>
      </c>
      <c r="L2514" t="s">
        <v>25</v>
      </c>
      <c r="M2514" s="2">
        <f>+Table3[[#This Row],[CHW]]/Table3[[#This Row],[Count of Airbill Number]]</f>
        <v>8.3712114999999994</v>
      </c>
    </row>
    <row r="2515" spans="2:13">
      <c r="B2515" t="s">
        <v>28</v>
      </c>
      <c r="C2515" t="s">
        <v>21</v>
      </c>
      <c r="D2515" t="s">
        <v>36</v>
      </c>
      <c r="E2515" t="s">
        <v>778</v>
      </c>
      <c r="F2515" t="s">
        <v>778</v>
      </c>
      <c r="G2515" t="s">
        <v>62</v>
      </c>
      <c r="H2515" t="s">
        <v>220</v>
      </c>
      <c r="I2515" s="1">
        <v>100</v>
      </c>
      <c r="J2515" s="1">
        <v>1</v>
      </c>
      <c r="K2515">
        <v>2512</v>
      </c>
      <c r="L2515" t="s">
        <v>25</v>
      </c>
      <c r="M2515" s="2">
        <f>+Table3[[#This Row],[CHW]]/Table3[[#This Row],[Count of Airbill Number]]</f>
        <v>100</v>
      </c>
    </row>
    <row r="2516" spans="2:13">
      <c r="B2516" t="s">
        <v>28</v>
      </c>
      <c r="C2516" t="s">
        <v>21</v>
      </c>
      <c r="D2516" t="s">
        <v>36</v>
      </c>
      <c r="E2516" t="s">
        <v>778</v>
      </c>
      <c r="F2516" t="s">
        <v>778</v>
      </c>
      <c r="G2516" t="s">
        <v>220</v>
      </c>
      <c r="H2516" t="s">
        <v>285</v>
      </c>
      <c r="I2516" s="1">
        <v>100</v>
      </c>
      <c r="J2516" s="1">
        <v>1</v>
      </c>
      <c r="K2516">
        <v>2513</v>
      </c>
      <c r="L2516" t="s">
        <v>25</v>
      </c>
      <c r="M2516" s="2">
        <f>+Table3[[#This Row],[CHW]]/Table3[[#This Row],[Count of Airbill Number]]</f>
        <v>100</v>
      </c>
    </row>
    <row r="2517" spans="2:13">
      <c r="B2517" t="s">
        <v>35</v>
      </c>
      <c r="C2517" t="s">
        <v>21</v>
      </c>
      <c r="D2517" t="s">
        <v>36</v>
      </c>
      <c r="E2517" t="s">
        <v>778</v>
      </c>
      <c r="F2517" t="s">
        <v>778</v>
      </c>
      <c r="G2517" t="s">
        <v>51</v>
      </c>
      <c r="H2517" t="s">
        <v>325</v>
      </c>
      <c r="I2517" s="1">
        <v>100</v>
      </c>
      <c r="J2517" s="1">
        <v>1</v>
      </c>
      <c r="K2517">
        <v>2514</v>
      </c>
      <c r="L2517" t="s">
        <v>25</v>
      </c>
      <c r="M2517" s="2">
        <f>+Table3[[#This Row],[CHW]]/Table3[[#This Row],[Count of Airbill Number]]</f>
        <v>100</v>
      </c>
    </row>
    <row r="2518" spans="2:13">
      <c r="B2518" t="s">
        <v>20</v>
      </c>
      <c r="C2518" t="s">
        <v>21</v>
      </c>
      <c r="D2518" t="s">
        <v>22</v>
      </c>
      <c r="E2518" t="s">
        <v>776</v>
      </c>
      <c r="F2518" t="s">
        <v>776</v>
      </c>
      <c r="G2518" t="s">
        <v>31</v>
      </c>
      <c r="H2518" t="s">
        <v>64</v>
      </c>
      <c r="I2518" s="1">
        <v>99.999998000000005</v>
      </c>
      <c r="J2518" s="1">
        <v>4</v>
      </c>
      <c r="K2518">
        <v>2515</v>
      </c>
      <c r="L2518" t="s">
        <v>25</v>
      </c>
      <c r="M2518" s="2">
        <f>+Table3[[#This Row],[CHW]]/Table3[[#This Row],[Count of Airbill Number]]</f>
        <v>24.999999500000001</v>
      </c>
    </row>
    <row r="2519" spans="2:13">
      <c r="B2519" t="s">
        <v>35</v>
      </c>
      <c r="C2519" t="s">
        <v>21</v>
      </c>
      <c r="D2519" t="s">
        <v>22</v>
      </c>
      <c r="E2519" t="s">
        <v>776</v>
      </c>
      <c r="F2519" t="s">
        <v>776</v>
      </c>
      <c r="G2519" t="s">
        <v>23</v>
      </c>
      <c r="H2519" t="s">
        <v>143</v>
      </c>
      <c r="I2519" s="1">
        <v>99.999996999999993</v>
      </c>
      <c r="J2519" s="1">
        <v>10</v>
      </c>
      <c r="K2519">
        <v>2516</v>
      </c>
      <c r="L2519" t="s">
        <v>25</v>
      </c>
      <c r="M2519" s="2">
        <f>+Table3[[#This Row],[CHW]]/Table3[[#This Row],[Count of Airbill Number]]</f>
        <v>9.9999997</v>
      </c>
    </row>
    <row r="2520" spans="2:13">
      <c r="B2520" t="s">
        <v>20</v>
      </c>
      <c r="C2520" t="s">
        <v>21</v>
      </c>
      <c r="D2520" t="s">
        <v>22</v>
      </c>
      <c r="E2520" t="s">
        <v>776</v>
      </c>
      <c r="F2520" t="s">
        <v>776</v>
      </c>
      <c r="G2520" t="s">
        <v>87</v>
      </c>
      <c r="H2520" t="s">
        <v>53</v>
      </c>
      <c r="I2520" s="1">
        <v>99.999993000000003</v>
      </c>
      <c r="J2520" s="1">
        <v>12</v>
      </c>
      <c r="K2520">
        <v>2517</v>
      </c>
      <c r="L2520" t="s">
        <v>25</v>
      </c>
      <c r="M2520" s="2">
        <f>+Table3[[#This Row],[CHW]]/Table3[[#This Row],[Count of Airbill Number]]</f>
        <v>8.3333327500000003</v>
      </c>
    </row>
    <row r="2521" spans="2:13">
      <c r="B2521" t="s">
        <v>28</v>
      </c>
      <c r="C2521" t="s">
        <v>21</v>
      </c>
      <c r="D2521" t="s">
        <v>22</v>
      </c>
      <c r="E2521" t="s">
        <v>776</v>
      </c>
      <c r="F2521" t="s">
        <v>777</v>
      </c>
      <c r="G2521" t="s">
        <v>31</v>
      </c>
      <c r="H2521" t="s">
        <v>181</v>
      </c>
      <c r="I2521" s="1">
        <v>99.8</v>
      </c>
      <c r="J2521" s="1">
        <v>2</v>
      </c>
      <c r="K2521">
        <v>2518</v>
      </c>
      <c r="L2521" t="s">
        <v>25</v>
      </c>
      <c r="M2521" s="2">
        <f>+Table3[[#This Row],[CHW]]/Table3[[#This Row],[Count of Airbill Number]]</f>
        <v>49.9</v>
      </c>
    </row>
    <row r="2522" spans="2:13">
      <c r="B2522" t="s">
        <v>20</v>
      </c>
      <c r="C2522" t="s">
        <v>21</v>
      </c>
      <c r="D2522" t="s">
        <v>22</v>
      </c>
      <c r="E2522" t="s">
        <v>776</v>
      </c>
      <c r="F2522" t="s">
        <v>776</v>
      </c>
      <c r="G2522" t="s">
        <v>76</v>
      </c>
      <c r="H2522" t="s">
        <v>77</v>
      </c>
      <c r="I2522" s="1">
        <v>99.545452000000012</v>
      </c>
      <c r="J2522" s="1">
        <v>6</v>
      </c>
      <c r="K2522">
        <v>2519</v>
      </c>
      <c r="L2522" t="s">
        <v>25</v>
      </c>
      <c r="M2522" s="2">
        <f>+Table3[[#This Row],[CHW]]/Table3[[#This Row],[Count of Airbill Number]]</f>
        <v>16.590908666666667</v>
      </c>
    </row>
    <row r="2523" spans="2:13">
      <c r="B2523" t="s">
        <v>20</v>
      </c>
      <c r="C2523" t="s">
        <v>21</v>
      </c>
      <c r="D2523" t="s">
        <v>36</v>
      </c>
      <c r="E2523" t="s">
        <v>778</v>
      </c>
      <c r="F2523" t="s">
        <v>778</v>
      </c>
      <c r="G2523" t="s">
        <v>81</v>
      </c>
      <c r="H2523" t="s">
        <v>161</v>
      </c>
      <c r="I2523" s="1">
        <v>99.5</v>
      </c>
      <c r="J2523" s="1">
        <v>1</v>
      </c>
      <c r="K2523">
        <v>2520</v>
      </c>
      <c r="L2523" t="s">
        <v>25</v>
      </c>
      <c r="M2523" s="2">
        <f>+Table3[[#This Row],[CHW]]/Table3[[#This Row],[Count of Airbill Number]]</f>
        <v>99.5</v>
      </c>
    </row>
    <row r="2524" spans="2:13">
      <c r="B2524" t="s">
        <v>20</v>
      </c>
      <c r="C2524" t="s">
        <v>21</v>
      </c>
      <c r="D2524" t="s">
        <v>36</v>
      </c>
      <c r="E2524" t="s">
        <v>778</v>
      </c>
      <c r="F2524" t="s">
        <v>778</v>
      </c>
      <c r="G2524" t="s">
        <v>361</v>
      </c>
      <c r="H2524" t="s">
        <v>81</v>
      </c>
      <c r="I2524" s="1">
        <v>99.5</v>
      </c>
      <c r="J2524" s="1">
        <v>1</v>
      </c>
      <c r="K2524">
        <v>2521</v>
      </c>
      <c r="L2524" t="s">
        <v>25</v>
      </c>
      <c r="M2524" s="2">
        <f>+Table3[[#This Row],[CHW]]/Table3[[#This Row],[Count of Airbill Number]]</f>
        <v>99.5</v>
      </c>
    </row>
    <row r="2525" spans="2:13">
      <c r="B2525" t="s">
        <v>35</v>
      </c>
      <c r="C2525" t="s">
        <v>21</v>
      </c>
      <c r="D2525" t="s">
        <v>22</v>
      </c>
      <c r="E2525" t="s">
        <v>776</v>
      </c>
      <c r="F2525" t="s">
        <v>776</v>
      </c>
      <c r="G2525" t="s">
        <v>72</v>
      </c>
      <c r="H2525" t="s">
        <v>71</v>
      </c>
      <c r="I2525" s="1">
        <v>99.090907000000016</v>
      </c>
      <c r="J2525" s="1">
        <v>3</v>
      </c>
      <c r="K2525">
        <v>2522</v>
      </c>
      <c r="L2525" t="s">
        <v>25</v>
      </c>
      <c r="M2525" s="2">
        <f>+Table3[[#This Row],[CHW]]/Table3[[#This Row],[Count of Airbill Number]]</f>
        <v>33.030302333333339</v>
      </c>
    </row>
    <row r="2526" spans="2:13">
      <c r="B2526" t="s">
        <v>35</v>
      </c>
      <c r="C2526" t="s">
        <v>21</v>
      </c>
      <c r="D2526" t="s">
        <v>22</v>
      </c>
      <c r="E2526" t="s">
        <v>776</v>
      </c>
      <c r="F2526" t="s">
        <v>776</v>
      </c>
      <c r="G2526" t="s">
        <v>39</v>
      </c>
      <c r="H2526" t="s">
        <v>131</v>
      </c>
      <c r="I2526" s="1">
        <v>99.090907000000001</v>
      </c>
      <c r="J2526" s="1">
        <v>6</v>
      </c>
      <c r="K2526">
        <v>2523</v>
      </c>
      <c r="L2526" t="s">
        <v>25</v>
      </c>
      <c r="M2526" s="2">
        <f>+Table3[[#This Row],[CHW]]/Table3[[#This Row],[Count of Airbill Number]]</f>
        <v>16.515151166666666</v>
      </c>
    </row>
    <row r="2527" spans="2:13">
      <c r="B2527" t="s">
        <v>35</v>
      </c>
      <c r="C2527" t="s">
        <v>21</v>
      </c>
      <c r="D2527" t="s">
        <v>22</v>
      </c>
      <c r="E2527" t="s">
        <v>776</v>
      </c>
      <c r="F2527" t="s">
        <v>776</v>
      </c>
      <c r="G2527" t="s">
        <v>74</v>
      </c>
      <c r="H2527" t="s">
        <v>53</v>
      </c>
      <c r="I2527" s="1">
        <v>99.090906000000004</v>
      </c>
      <c r="J2527" s="1">
        <v>6</v>
      </c>
      <c r="K2527">
        <v>2524</v>
      </c>
      <c r="L2527" t="s">
        <v>25</v>
      </c>
      <c r="M2527" s="2">
        <f>+Table3[[#This Row],[CHW]]/Table3[[#This Row],[Count of Airbill Number]]</f>
        <v>16.515150999999999</v>
      </c>
    </row>
    <row r="2528" spans="2:13">
      <c r="B2528" t="s">
        <v>35</v>
      </c>
      <c r="C2528" t="s">
        <v>21</v>
      </c>
      <c r="D2528" t="s">
        <v>22</v>
      </c>
      <c r="E2528" t="s">
        <v>776</v>
      </c>
      <c r="F2528" t="s">
        <v>776</v>
      </c>
      <c r="G2528" t="s">
        <v>63</v>
      </c>
      <c r="H2528" t="s">
        <v>37</v>
      </c>
      <c r="I2528" s="1">
        <v>99.090892000000011</v>
      </c>
      <c r="J2528" s="1">
        <v>29</v>
      </c>
      <c r="K2528">
        <v>2525</v>
      </c>
      <c r="L2528" t="s">
        <v>25</v>
      </c>
      <c r="M2528" s="2">
        <f>+Table3[[#This Row],[CHW]]/Table3[[#This Row],[Count of Airbill Number]]</f>
        <v>3.4169273103448279</v>
      </c>
    </row>
    <row r="2529" spans="2:13">
      <c r="B2529" t="s">
        <v>28</v>
      </c>
      <c r="C2529" t="s">
        <v>21</v>
      </c>
      <c r="D2529" t="s">
        <v>22</v>
      </c>
      <c r="E2529" t="s">
        <v>776</v>
      </c>
      <c r="F2529" t="s">
        <v>778</v>
      </c>
      <c r="G2529" t="s">
        <v>37</v>
      </c>
      <c r="H2529" t="s">
        <v>316</v>
      </c>
      <c r="I2529" s="1">
        <v>98.636363000000003</v>
      </c>
      <c r="J2529" s="1">
        <v>1</v>
      </c>
      <c r="K2529">
        <v>2526</v>
      </c>
      <c r="L2529" t="s">
        <v>25</v>
      </c>
      <c r="M2529" s="2">
        <f>+Table3[[#This Row],[CHW]]/Table3[[#This Row],[Count of Airbill Number]]</f>
        <v>98.636363000000003</v>
      </c>
    </row>
    <row r="2530" spans="2:13">
      <c r="B2530" t="s">
        <v>28</v>
      </c>
      <c r="C2530" t="s">
        <v>21</v>
      </c>
      <c r="D2530" t="s">
        <v>22</v>
      </c>
      <c r="E2530" t="s">
        <v>778</v>
      </c>
      <c r="F2530" t="s">
        <v>778</v>
      </c>
      <c r="G2530" t="s">
        <v>113</v>
      </c>
      <c r="H2530" t="s">
        <v>109</v>
      </c>
      <c r="I2530" s="1">
        <v>98.3</v>
      </c>
      <c r="J2530" s="1">
        <v>4</v>
      </c>
      <c r="K2530">
        <v>2527</v>
      </c>
      <c r="L2530" t="s">
        <v>25</v>
      </c>
      <c r="M2530" s="2">
        <f>+Table3[[#This Row],[CHW]]/Table3[[#This Row],[Count of Airbill Number]]</f>
        <v>24.574999999999999</v>
      </c>
    </row>
    <row r="2531" spans="2:13">
      <c r="B2531" t="s">
        <v>35</v>
      </c>
      <c r="C2531" t="s">
        <v>21</v>
      </c>
      <c r="D2531" t="s">
        <v>22</v>
      </c>
      <c r="E2531" t="s">
        <v>776</v>
      </c>
      <c r="F2531" t="s">
        <v>776</v>
      </c>
      <c r="G2531" t="s">
        <v>45</v>
      </c>
      <c r="H2531" t="s">
        <v>167</v>
      </c>
      <c r="I2531" s="1">
        <v>98.181815</v>
      </c>
      <c r="J2531" s="1">
        <v>9</v>
      </c>
      <c r="K2531">
        <v>2528</v>
      </c>
      <c r="L2531" t="s">
        <v>25</v>
      </c>
      <c r="M2531" s="2">
        <f>+Table3[[#This Row],[CHW]]/Table3[[#This Row],[Count of Airbill Number]]</f>
        <v>10.909090555555556</v>
      </c>
    </row>
    <row r="2532" spans="2:13">
      <c r="B2532" t="s">
        <v>35</v>
      </c>
      <c r="C2532" t="s">
        <v>21</v>
      </c>
      <c r="D2532" t="s">
        <v>22</v>
      </c>
      <c r="E2532" t="s">
        <v>776</v>
      </c>
      <c r="F2532" t="s">
        <v>776</v>
      </c>
      <c r="G2532" t="s">
        <v>111</v>
      </c>
      <c r="H2532" t="s">
        <v>53</v>
      </c>
      <c r="I2532" s="1">
        <v>98.181815</v>
      </c>
      <c r="J2532" s="1">
        <v>6</v>
      </c>
      <c r="K2532">
        <v>2529</v>
      </c>
      <c r="L2532" t="s">
        <v>25</v>
      </c>
      <c r="M2532" s="2">
        <f>+Table3[[#This Row],[CHW]]/Table3[[#This Row],[Count of Airbill Number]]</f>
        <v>16.363635833333333</v>
      </c>
    </row>
    <row r="2533" spans="2:13">
      <c r="B2533" t="s">
        <v>20</v>
      </c>
      <c r="C2533" t="s">
        <v>21</v>
      </c>
      <c r="D2533" t="s">
        <v>22</v>
      </c>
      <c r="E2533" t="s">
        <v>776</v>
      </c>
      <c r="F2533" t="s">
        <v>776</v>
      </c>
      <c r="G2533" t="s">
        <v>128</v>
      </c>
      <c r="H2533" t="s">
        <v>48</v>
      </c>
      <c r="I2533" s="1">
        <v>98.181815</v>
      </c>
      <c r="J2533" s="1">
        <v>7</v>
      </c>
      <c r="K2533">
        <v>2530</v>
      </c>
      <c r="L2533" t="s">
        <v>25</v>
      </c>
      <c r="M2533" s="2">
        <f>+Table3[[#This Row],[CHW]]/Table3[[#This Row],[Count of Airbill Number]]</f>
        <v>14.025973571428571</v>
      </c>
    </row>
    <row r="2534" spans="2:13">
      <c r="B2534" t="s">
        <v>28</v>
      </c>
      <c r="C2534" t="s">
        <v>21</v>
      </c>
      <c r="D2534" t="s">
        <v>22</v>
      </c>
      <c r="E2534" t="s">
        <v>776</v>
      </c>
      <c r="F2534" t="s">
        <v>776</v>
      </c>
      <c r="G2534" t="s">
        <v>131</v>
      </c>
      <c r="H2534" t="s">
        <v>23</v>
      </c>
      <c r="I2534" s="1">
        <v>98.181814000000003</v>
      </c>
      <c r="J2534" s="1">
        <v>8</v>
      </c>
      <c r="K2534">
        <v>2531</v>
      </c>
      <c r="L2534" t="s">
        <v>25</v>
      </c>
      <c r="M2534" s="2">
        <f>+Table3[[#This Row],[CHW]]/Table3[[#This Row],[Count of Airbill Number]]</f>
        <v>12.27272675</v>
      </c>
    </row>
    <row r="2535" spans="2:13">
      <c r="B2535" t="s">
        <v>30</v>
      </c>
      <c r="C2535" t="s">
        <v>21</v>
      </c>
      <c r="D2535" t="s">
        <v>22</v>
      </c>
      <c r="E2535" t="s">
        <v>776</v>
      </c>
      <c r="F2535" t="s">
        <v>776</v>
      </c>
      <c r="G2535" t="s">
        <v>33</v>
      </c>
      <c r="H2535" t="s">
        <v>31</v>
      </c>
      <c r="I2535" s="1">
        <v>98</v>
      </c>
      <c r="J2535" s="1">
        <v>2</v>
      </c>
      <c r="K2535">
        <v>2532</v>
      </c>
      <c r="L2535" t="s">
        <v>25</v>
      </c>
      <c r="M2535" s="2">
        <f>+Table3[[#This Row],[CHW]]/Table3[[#This Row],[Count of Airbill Number]]</f>
        <v>49</v>
      </c>
    </row>
    <row r="2536" spans="2:13">
      <c r="B2536" t="s">
        <v>28</v>
      </c>
      <c r="C2536" t="s">
        <v>21</v>
      </c>
      <c r="D2536" t="s">
        <v>22</v>
      </c>
      <c r="E2536" t="s">
        <v>776</v>
      </c>
      <c r="F2536" t="s">
        <v>776</v>
      </c>
      <c r="G2536" t="s">
        <v>71</v>
      </c>
      <c r="H2536" t="s">
        <v>42</v>
      </c>
      <c r="I2536" s="1">
        <v>97.727271999999999</v>
      </c>
      <c r="J2536" s="1">
        <v>2</v>
      </c>
      <c r="K2536">
        <v>2533</v>
      </c>
      <c r="L2536" t="s">
        <v>25</v>
      </c>
      <c r="M2536" s="2">
        <f>+Table3[[#This Row],[CHW]]/Table3[[#This Row],[Count of Airbill Number]]</f>
        <v>48.863636</v>
      </c>
    </row>
    <row r="2537" spans="2:13">
      <c r="B2537" t="s">
        <v>28</v>
      </c>
      <c r="C2537" t="s">
        <v>21</v>
      </c>
      <c r="D2537" t="s">
        <v>22</v>
      </c>
      <c r="E2537" t="s">
        <v>776</v>
      </c>
      <c r="F2537" t="s">
        <v>776</v>
      </c>
      <c r="G2537" t="s">
        <v>48</v>
      </c>
      <c r="H2537" t="s">
        <v>108</v>
      </c>
      <c r="I2537" s="1">
        <v>97.727271999999999</v>
      </c>
      <c r="J2537" s="1">
        <v>1</v>
      </c>
      <c r="K2537">
        <v>2534</v>
      </c>
      <c r="L2537" t="s">
        <v>25</v>
      </c>
      <c r="M2537" s="2">
        <f>+Table3[[#This Row],[CHW]]/Table3[[#This Row],[Count of Airbill Number]]</f>
        <v>97.727271999999999</v>
      </c>
    </row>
    <row r="2538" spans="2:13">
      <c r="B2538" t="s">
        <v>20</v>
      </c>
      <c r="C2538" t="s">
        <v>21</v>
      </c>
      <c r="D2538" t="s">
        <v>22</v>
      </c>
      <c r="E2538" t="s">
        <v>776</v>
      </c>
      <c r="F2538" t="s">
        <v>776</v>
      </c>
      <c r="G2538" t="s">
        <v>93</v>
      </c>
      <c r="H2538" t="s">
        <v>95</v>
      </c>
      <c r="I2538" s="1">
        <v>97.727271999999999</v>
      </c>
      <c r="J2538" s="1">
        <v>2</v>
      </c>
      <c r="K2538">
        <v>2535</v>
      </c>
      <c r="L2538" t="s">
        <v>25</v>
      </c>
      <c r="M2538" s="2">
        <f>+Table3[[#This Row],[CHW]]/Table3[[#This Row],[Count of Airbill Number]]</f>
        <v>48.863636</v>
      </c>
    </row>
    <row r="2539" spans="2:13">
      <c r="B2539" t="s">
        <v>20</v>
      </c>
      <c r="C2539" t="s">
        <v>21</v>
      </c>
      <c r="D2539" t="s">
        <v>22</v>
      </c>
      <c r="E2539" t="s">
        <v>776</v>
      </c>
      <c r="F2539" t="s">
        <v>776</v>
      </c>
      <c r="G2539" t="s">
        <v>67</v>
      </c>
      <c r="H2539" t="s">
        <v>88</v>
      </c>
      <c r="I2539" s="1">
        <v>97.727271000000002</v>
      </c>
      <c r="J2539" s="1">
        <v>5</v>
      </c>
      <c r="K2539">
        <v>2536</v>
      </c>
      <c r="L2539" t="s">
        <v>25</v>
      </c>
      <c r="M2539" s="2">
        <f>+Table3[[#This Row],[CHW]]/Table3[[#This Row],[Count of Airbill Number]]</f>
        <v>19.545454200000002</v>
      </c>
    </row>
    <row r="2540" spans="2:13">
      <c r="B2540" t="s">
        <v>20</v>
      </c>
      <c r="C2540" t="s">
        <v>21</v>
      </c>
      <c r="D2540" t="s">
        <v>22</v>
      </c>
      <c r="E2540" t="s">
        <v>776</v>
      </c>
      <c r="F2540" t="s">
        <v>776</v>
      </c>
      <c r="G2540" t="s">
        <v>41</v>
      </c>
      <c r="H2540" t="s">
        <v>89</v>
      </c>
      <c r="I2540" s="1">
        <v>97.727269000000007</v>
      </c>
      <c r="J2540" s="1">
        <v>9</v>
      </c>
      <c r="K2540">
        <v>2537</v>
      </c>
      <c r="L2540" t="s">
        <v>25</v>
      </c>
      <c r="M2540" s="2">
        <f>+Table3[[#This Row],[CHW]]/Table3[[#This Row],[Count of Airbill Number]]</f>
        <v>10.858585444444445</v>
      </c>
    </row>
    <row r="2541" spans="2:13">
      <c r="B2541" t="s">
        <v>35</v>
      </c>
      <c r="C2541" t="s">
        <v>21</v>
      </c>
      <c r="D2541" t="s">
        <v>22</v>
      </c>
      <c r="E2541" t="s">
        <v>776</v>
      </c>
      <c r="F2541" t="s">
        <v>776</v>
      </c>
      <c r="G2541" t="s">
        <v>66</v>
      </c>
      <c r="H2541" t="s">
        <v>117</v>
      </c>
      <c r="I2541" s="1">
        <v>97.281818000000015</v>
      </c>
      <c r="J2541" s="1">
        <v>3</v>
      </c>
      <c r="K2541">
        <v>2538</v>
      </c>
      <c r="L2541" t="s">
        <v>25</v>
      </c>
      <c r="M2541" s="2">
        <f>+Table3[[#This Row],[CHW]]/Table3[[#This Row],[Count of Airbill Number]]</f>
        <v>32.427272666666674</v>
      </c>
    </row>
    <row r="2542" spans="2:13">
      <c r="B2542" t="s">
        <v>28</v>
      </c>
      <c r="C2542" t="s">
        <v>21</v>
      </c>
      <c r="D2542" t="s">
        <v>22</v>
      </c>
      <c r="E2542" t="s">
        <v>776</v>
      </c>
      <c r="F2542" t="s">
        <v>776</v>
      </c>
      <c r="G2542" t="s">
        <v>71</v>
      </c>
      <c r="H2542" t="s">
        <v>88</v>
      </c>
      <c r="I2542" s="1">
        <v>97.272726000000006</v>
      </c>
      <c r="J2542" s="1">
        <v>2</v>
      </c>
      <c r="K2542">
        <v>2539</v>
      </c>
      <c r="L2542" t="s">
        <v>25</v>
      </c>
      <c r="M2542" s="2">
        <f>+Table3[[#This Row],[CHW]]/Table3[[#This Row],[Count of Airbill Number]]</f>
        <v>48.636363000000003</v>
      </c>
    </row>
    <row r="2543" spans="2:13">
      <c r="B2543" t="s">
        <v>28</v>
      </c>
      <c r="C2543" t="s">
        <v>21</v>
      </c>
      <c r="D2543" t="s">
        <v>22</v>
      </c>
      <c r="E2543" t="s">
        <v>776</v>
      </c>
      <c r="F2543" t="s">
        <v>776</v>
      </c>
      <c r="G2543" t="s">
        <v>149</v>
      </c>
      <c r="H2543" t="s">
        <v>23</v>
      </c>
      <c r="I2543" s="1">
        <v>97.272724000000011</v>
      </c>
      <c r="J2543" s="1">
        <v>6</v>
      </c>
      <c r="K2543">
        <v>2540</v>
      </c>
      <c r="L2543" t="s">
        <v>25</v>
      </c>
      <c r="M2543" s="2">
        <f>+Table3[[#This Row],[CHW]]/Table3[[#This Row],[Count of Airbill Number]]</f>
        <v>16.212120666666667</v>
      </c>
    </row>
    <row r="2544" spans="2:13">
      <c r="B2544" t="s">
        <v>35</v>
      </c>
      <c r="C2544" t="s">
        <v>21</v>
      </c>
      <c r="D2544" t="s">
        <v>22</v>
      </c>
      <c r="E2544" t="s">
        <v>776</v>
      </c>
      <c r="F2544" t="s">
        <v>776</v>
      </c>
      <c r="G2544" t="s">
        <v>48</v>
      </c>
      <c r="H2544" t="s">
        <v>95</v>
      </c>
      <c r="I2544" s="1">
        <v>97.272724000000011</v>
      </c>
      <c r="J2544" s="1">
        <v>8</v>
      </c>
      <c r="K2544">
        <v>2541</v>
      </c>
      <c r="L2544" t="s">
        <v>25</v>
      </c>
      <c r="M2544" s="2">
        <f>+Table3[[#This Row],[CHW]]/Table3[[#This Row],[Count of Airbill Number]]</f>
        <v>12.159090500000001</v>
      </c>
    </row>
    <row r="2545" spans="2:13">
      <c r="B2545" t="s">
        <v>176</v>
      </c>
      <c r="C2545" t="s">
        <v>21</v>
      </c>
      <c r="D2545" t="s">
        <v>22</v>
      </c>
      <c r="E2545" t="s">
        <v>776</v>
      </c>
      <c r="F2545" t="s">
        <v>776</v>
      </c>
      <c r="G2545" t="s">
        <v>23</v>
      </c>
      <c r="H2545" t="s">
        <v>74</v>
      </c>
      <c r="I2545" s="1">
        <v>97.272722999999999</v>
      </c>
      <c r="J2545" s="1">
        <v>7</v>
      </c>
      <c r="K2545">
        <v>2542</v>
      </c>
      <c r="L2545" t="s">
        <v>25</v>
      </c>
      <c r="M2545" s="2">
        <f>+Table3[[#This Row],[CHW]]/Table3[[#This Row],[Count of Airbill Number]]</f>
        <v>13.896103285714286</v>
      </c>
    </row>
    <row r="2546" spans="2:13">
      <c r="B2546" t="s">
        <v>28</v>
      </c>
      <c r="C2546" t="s">
        <v>21</v>
      </c>
      <c r="D2546" t="s">
        <v>22</v>
      </c>
      <c r="E2546" t="s">
        <v>776</v>
      </c>
      <c r="F2546" t="s">
        <v>776</v>
      </c>
      <c r="G2546" t="s">
        <v>71</v>
      </c>
      <c r="H2546" t="s">
        <v>119</v>
      </c>
      <c r="I2546" s="1">
        <v>97.272719999999993</v>
      </c>
      <c r="J2546" s="1">
        <v>15</v>
      </c>
      <c r="K2546">
        <v>2543</v>
      </c>
      <c r="L2546" t="s">
        <v>25</v>
      </c>
      <c r="M2546" s="2">
        <f>+Table3[[#This Row],[CHW]]/Table3[[#This Row],[Count of Airbill Number]]</f>
        <v>6.4848479999999995</v>
      </c>
    </row>
    <row r="2547" spans="2:13">
      <c r="B2547" t="s">
        <v>28</v>
      </c>
      <c r="C2547" t="s">
        <v>21</v>
      </c>
      <c r="D2547" t="s">
        <v>22</v>
      </c>
      <c r="E2547" t="s">
        <v>778</v>
      </c>
      <c r="F2547" t="s">
        <v>776</v>
      </c>
      <c r="G2547" t="s">
        <v>150</v>
      </c>
      <c r="H2547" t="s">
        <v>216</v>
      </c>
      <c r="I2547" s="1">
        <v>97.2</v>
      </c>
      <c r="J2547" s="1">
        <v>1</v>
      </c>
      <c r="K2547">
        <v>2544</v>
      </c>
      <c r="L2547" t="s">
        <v>25</v>
      </c>
      <c r="M2547" s="2">
        <f>+Table3[[#This Row],[CHW]]/Table3[[#This Row],[Count of Airbill Number]]</f>
        <v>97.2</v>
      </c>
    </row>
    <row r="2548" spans="2:13">
      <c r="B2548" t="s">
        <v>28</v>
      </c>
      <c r="C2548" t="s">
        <v>21</v>
      </c>
      <c r="D2548" t="s">
        <v>22</v>
      </c>
      <c r="E2548" t="s">
        <v>778</v>
      </c>
      <c r="F2548" t="s">
        <v>778</v>
      </c>
      <c r="G2548" t="s">
        <v>150</v>
      </c>
      <c r="H2548" t="s">
        <v>239</v>
      </c>
      <c r="I2548" s="1">
        <v>97.199999999999989</v>
      </c>
      <c r="J2548" s="1">
        <v>3</v>
      </c>
      <c r="K2548">
        <v>2545</v>
      </c>
      <c r="L2548" t="s">
        <v>25</v>
      </c>
      <c r="M2548" s="2">
        <f>+Table3[[#This Row],[CHW]]/Table3[[#This Row],[Count of Airbill Number]]</f>
        <v>32.4</v>
      </c>
    </row>
    <row r="2549" spans="2:13">
      <c r="B2549" t="s">
        <v>30</v>
      </c>
      <c r="C2549" t="s">
        <v>21</v>
      </c>
      <c r="D2549" t="s">
        <v>22</v>
      </c>
      <c r="E2549" t="s">
        <v>776</v>
      </c>
      <c r="F2549" t="s">
        <v>776</v>
      </c>
      <c r="G2549" t="s">
        <v>37</v>
      </c>
      <c r="H2549" t="s">
        <v>67</v>
      </c>
      <c r="I2549" s="1">
        <v>96.81818100000001</v>
      </c>
      <c r="J2549" s="1">
        <v>3</v>
      </c>
      <c r="K2549">
        <v>2546</v>
      </c>
      <c r="L2549" t="s">
        <v>25</v>
      </c>
      <c r="M2549" s="2">
        <f>+Table3[[#This Row],[CHW]]/Table3[[#This Row],[Count of Airbill Number]]</f>
        <v>32.272727000000003</v>
      </c>
    </row>
    <row r="2550" spans="2:13">
      <c r="B2550" t="s">
        <v>35</v>
      </c>
      <c r="C2550" t="s">
        <v>21</v>
      </c>
      <c r="D2550" t="s">
        <v>22</v>
      </c>
      <c r="E2550" t="s">
        <v>776</v>
      </c>
      <c r="F2550" t="s">
        <v>776</v>
      </c>
      <c r="G2550" t="s">
        <v>31</v>
      </c>
      <c r="H2550" t="s">
        <v>40</v>
      </c>
      <c r="I2550" s="1">
        <v>96.818180000000012</v>
      </c>
      <c r="J2550" s="1">
        <v>7</v>
      </c>
      <c r="K2550">
        <v>2547</v>
      </c>
      <c r="L2550" t="s">
        <v>25</v>
      </c>
      <c r="M2550" s="2">
        <f>+Table3[[#This Row],[CHW]]/Table3[[#This Row],[Count of Airbill Number]]</f>
        <v>13.831168571428574</v>
      </c>
    </row>
    <row r="2551" spans="2:13">
      <c r="B2551" t="s">
        <v>20</v>
      </c>
      <c r="C2551" t="s">
        <v>21</v>
      </c>
      <c r="D2551" t="s">
        <v>22</v>
      </c>
      <c r="E2551" t="s">
        <v>776</v>
      </c>
      <c r="F2551" t="s">
        <v>776</v>
      </c>
      <c r="G2551" t="s">
        <v>71</v>
      </c>
      <c r="H2551" t="s">
        <v>45</v>
      </c>
      <c r="I2551" s="1">
        <v>96.818177999999989</v>
      </c>
      <c r="J2551" s="1">
        <v>8</v>
      </c>
      <c r="K2551">
        <v>2548</v>
      </c>
      <c r="L2551" t="s">
        <v>25</v>
      </c>
      <c r="M2551" s="2">
        <f>+Table3[[#This Row],[CHW]]/Table3[[#This Row],[Count of Airbill Number]]</f>
        <v>12.102272249999999</v>
      </c>
    </row>
    <row r="2552" spans="2:13">
      <c r="B2552" t="s">
        <v>20</v>
      </c>
      <c r="C2552" t="s">
        <v>21</v>
      </c>
      <c r="D2552" t="s">
        <v>22</v>
      </c>
      <c r="E2552" t="s">
        <v>776</v>
      </c>
      <c r="F2552" t="s">
        <v>776</v>
      </c>
      <c r="G2552" t="s">
        <v>71</v>
      </c>
      <c r="H2552" t="s">
        <v>98</v>
      </c>
      <c r="I2552" s="1">
        <v>96.818169000000012</v>
      </c>
      <c r="J2552" s="1">
        <v>25</v>
      </c>
      <c r="K2552">
        <v>2549</v>
      </c>
      <c r="L2552" t="s">
        <v>25</v>
      </c>
      <c r="M2552" s="2">
        <f>+Table3[[#This Row],[CHW]]/Table3[[#This Row],[Count of Airbill Number]]</f>
        <v>3.8727267600000004</v>
      </c>
    </row>
    <row r="2553" spans="2:13">
      <c r="B2553" t="s">
        <v>28</v>
      </c>
      <c r="C2553" t="s">
        <v>21</v>
      </c>
      <c r="D2553" t="s">
        <v>22</v>
      </c>
      <c r="E2553" t="s">
        <v>776</v>
      </c>
      <c r="F2553" t="s">
        <v>776</v>
      </c>
      <c r="G2553" t="s">
        <v>45</v>
      </c>
      <c r="H2553" t="s">
        <v>119</v>
      </c>
      <c r="I2553" s="1">
        <v>96.818168</v>
      </c>
      <c r="J2553" s="1">
        <v>25</v>
      </c>
      <c r="K2553">
        <v>2550</v>
      </c>
      <c r="L2553" t="s">
        <v>25</v>
      </c>
      <c r="M2553" s="2">
        <f>+Table3[[#This Row],[CHW]]/Table3[[#This Row],[Count of Airbill Number]]</f>
        <v>3.8727267200000002</v>
      </c>
    </row>
    <row r="2554" spans="2:13">
      <c r="B2554" t="s">
        <v>20</v>
      </c>
      <c r="C2554" t="s">
        <v>21</v>
      </c>
      <c r="D2554" t="s">
        <v>22</v>
      </c>
      <c r="E2554" t="s">
        <v>777</v>
      </c>
      <c r="F2554" t="s">
        <v>778</v>
      </c>
      <c r="G2554" t="s">
        <v>110</v>
      </c>
      <c r="H2554" t="s">
        <v>86</v>
      </c>
      <c r="I2554" s="1">
        <v>96.8</v>
      </c>
      <c r="J2554" s="1">
        <v>3</v>
      </c>
      <c r="K2554">
        <v>2551</v>
      </c>
      <c r="L2554" t="s">
        <v>25</v>
      </c>
      <c r="M2554" s="2">
        <f>+Table3[[#This Row],[CHW]]/Table3[[#This Row],[Count of Airbill Number]]</f>
        <v>32.266666666666666</v>
      </c>
    </row>
    <row r="2555" spans="2:13">
      <c r="B2555" t="s">
        <v>35</v>
      </c>
      <c r="C2555" t="s">
        <v>21</v>
      </c>
      <c r="D2555" t="s">
        <v>22</v>
      </c>
      <c r="E2555" t="s">
        <v>776</v>
      </c>
      <c r="F2555" t="s">
        <v>776</v>
      </c>
      <c r="G2555" t="s">
        <v>37</v>
      </c>
      <c r="H2555" t="s">
        <v>37</v>
      </c>
      <c r="I2555" s="1">
        <v>96.363636</v>
      </c>
      <c r="J2555" s="1">
        <v>1</v>
      </c>
      <c r="K2555">
        <v>2552</v>
      </c>
      <c r="L2555" t="s">
        <v>25</v>
      </c>
      <c r="M2555" s="2">
        <f>+Table3[[#This Row],[CHW]]/Table3[[#This Row],[Count of Airbill Number]]</f>
        <v>96.363636</v>
      </c>
    </row>
    <row r="2556" spans="2:13">
      <c r="B2556" t="s">
        <v>20</v>
      </c>
      <c r="C2556" t="s">
        <v>21</v>
      </c>
      <c r="D2556" t="s">
        <v>22</v>
      </c>
      <c r="E2556" t="s">
        <v>776</v>
      </c>
      <c r="F2556" t="s">
        <v>776</v>
      </c>
      <c r="G2556" t="s">
        <v>37</v>
      </c>
      <c r="H2556" t="s">
        <v>74</v>
      </c>
      <c r="I2556" s="1">
        <v>96.36363399999999</v>
      </c>
      <c r="J2556" s="1">
        <v>11</v>
      </c>
      <c r="K2556">
        <v>2553</v>
      </c>
      <c r="L2556" t="s">
        <v>25</v>
      </c>
      <c r="M2556" s="2">
        <f>+Table3[[#This Row],[CHW]]/Table3[[#This Row],[Count of Airbill Number]]</f>
        <v>8.7603303636363634</v>
      </c>
    </row>
    <row r="2557" spans="2:13">
      <c r="B2557" t="s">
        <v>35</v>
      </c>
      <c r="C2557" t="s">
        <v>21</v>
      </c>
      <c r="D2557" t="s">
        <v>22</v>
      </c>
      <c r="E2557" t="s">
        <v>776</v>
      </c>
      <c r="F2557" t="s">
        <v>776</v>
      </c>
      <c r="G2557" t="s">
        <v>23</v>
      </c>
      <c r="H2557" t="s">
        <v>63</v>
      </c>
      <c r="I2557" s="1">
        <v>96.363631999999996</v>
      </c>
      <c r="J2557" s="1">
        <v>8</v>
      </c>
      <c r="K2557">
        <v>2554</v>
      </c>
      <c r="L2557" t="s">
        <v>25</v>
      </c>
      <c r="M2557" s="2">
        <f>+Table3[[#This Row],[CHW]]/Table3[[#This Row],[Count of Airbill Number]]</f>
        <v>12.045453999999999</v>
      </c>
    </row>
    <row r="2558" spans="2:13">
      <c r="B2558" t="s">
        <v>20</v>
      </c>
      <c r="C2558" t="s">
        <v>21</v>
      </c>
      <c r="D2558" t="s">
        <v>22</v>
      </c>
      <c r="E2558" t="s">
        <v>776</v>
      </c>
      <c r="F2558" t="s">
        <v>776</v>
      </c>
      <c r="G2558" t="s">
        <v>103</v>
      </c>
      <c r="H2558" t="s">
        <v>77</v>
      </c>
      <c r="I2558" s="1">
        <v>96.363631999999996</v>
      </c>
      <c r="J2558" s="1">
        <v>8</v>
      </c>
      <c r="K2558">
        <v>2555</v>
      </c>
      <c r="L2558" t="s">
        <v>25</v>
      </c>
      <c r="M2558" s="2">
        <f>+Table3[[#This Row],[CHW]]/Table3[[#This Row],[Count of Airbill Number]]</f>
        <v>12.045453999999999</v>
      </c>
    </row>
    <row r="2559" spans="2:13">
      <c r="B2559" t="s">
        <v>35</v>
      </c>
      <c r="C2559" t="s">
        <v>21</v>
      </c>
      <c r="D2559" t="s">
        <v>22</v>
      </c>
      <c r="E2559" t="s">
        <v>776</v>
      </c>
      <c r="F2559" t="s">
        <v>776</v>
      </c>
      <c r="G2559" t="s">
        <v>94</v>
      </c>
      <c r="H2559" t="s">
        <v>93</v>
      </c>
      <c r="I2559" s="1">
        <v>96.363629000000003</v>
      </c>
      <c r="J2559" s="1">
        <v>12</v>
      </c>
      <c r="K2559">
        <v>2556</v>
      </c>
      <c r="L2559" t="s">
        <v>25</v>
      </c>
      <c r="M2559" s="2">
        <f>+Table3[[#This Row],[CHW]]/Table3[[#This Row],[Count of Airbill Number]]</f>
        <v>8.0303024166666663</v>
      </c>
    </row>
    <row r="2560" spans="2:13">
      <c r="B2560" t="s">
        <v>20</v>
      </c>
      <c r="C2560" t="s">
        <v>21</v>
      </c>
      <c r="D2560" t="s">
        <v>22</v>
      </c>
      <c r="E2560" t="s">
        <v>776</v>
      </c>
      <c r="F2560" t="s">
        <v>776</v>
      </c>
      <c r="G2560" t="s">
        <v>50</v>
      </c>
      <c r="H2560" t="s">
        <v>57</v>
      </c>
      <c r="I2560" s="1">
        <v>96.363623000000032</v>
      </c>
      <c r="J2560" s="1">
        <v>23</v>
      </c>
      <c r="K2560">
        <v>2557</v>
      </c>
      <c r="L2560" t="s">
        <v>25</v>
      </c>
      <c r="M2560" s="2">
        <f>+Table3[[#This Row],[CHW]]/Table3[[#This Row],[Count of Airbill Number]]</f>
        <v>4.1897227391304366</v>
      </c>
    </row>
    <row r="2561" spans="2:13">
      <c r="B2561" t="s">
        <v>28</v>
      </c>
      <c r="C2561" t="s">
        <v>21</v>
      </c>
      <c r="D2561" t="s">
        <v>22</v>
      </c>
      <c r="E2561" t="s">
        <v>776</v>
      </c>
      <c r="F2561" t="s">
        <v>776</v>
      </c>
      <c r="G2561" t="s">
        <v>40</v>
      </c>
      <c r="H2561" t="s">
        <v>37</v>
      </c>
      <c r="I2561" s="1">
        <v>96.199999000000005</v>
      </c>
      <c r="J2561" s="1">
        <v>3</v>
      </c>
      <c r="K2561">
        <v>2558</v>
      </c>
      <c r="L2561" t="s">
        <v>25</v>
      </c>
      <c r="M2561" s="2">
        <f>+Table3[[#This Row],[CHW]]/Table3[[#This Row],[Count of Airbill Number]]</f>
        <v>32.066666333333337</v>
      </c>
    </row>
    <row r="2562" spans="2:13">
      <c r="B2562" t="s">
        <v>28</v>
      </c>
      <c r="C2562" t="s">
        <v>21</v>
      </c>
      <c r="D2562" t="s">
        <v>22</v>
      </c>
      <c r="E2562" t="s">
        <v>777</v>
      </c>
      <c r="F2562" t="s">
        <v>777</v>
      </c>
      <c r="G2562" t="s">
        <v>26</v>
      </c>
      <c r="H2562" t="s">
        <v>162</v>
      </c>
      <c r="I2562" s="1">
        <v>96</v>
      </c>
      <c r="J2562" s="1">
        <v>3</v>
      </c>
      <c r="K2562">
        <v>2559</v>
      </c>
      <c r="L2562" t="s">
        <v>25</v>
      </c>
      <c r="M2562" s="2">
        <f>+Table3[[#This Row],[CHW]]/Table3[[#This Row],[Count of Airbill Number]]</f>
        <v>32</v>
      </c>
    </row>
    <row r="2563" spans="2:13">
      <c r="B2563" t="s">
        <v>28</v>
      </c>
      <c r="C2563" t="s">
        <v>21</v>
      </c>
      <c r="D2563" t="s">
        <v>22</v>
      </c>
      <c r="E2563" t="s">
        <v>776</v>
      </c>
      <c r="F2563" t="s">
        <v>776</v>
      </c>
      <c r="G2563" t="s">
        <v>37</v>
      </c>
      <c r="H2563" t="s">
        <v>67</v>
      </c>
      <c r="I2563" s="1">
        <v>95.909089999999992</v>
      </c>
      <c r="J2563" s="1">
        <v>4</v>
      </c>
      <c r="K2563">
        <v>2560</v>
      </c>
      <c r="L2563" t="s">
        <v>25</v>
      </c>
      <c r="M2563" s="2">
        <f>+Table3[[#This Row],[CHW]]/Table3[[#This Row],[Count of Airbill Number]]</f>
        <v>23.977272499999998</v>
      </c>
    </row>
    <row r="2564" spans="2:13">
      <c r="B2564" t="s">
        <v>20</v>
      </c>
      <c r="C2564" t="s">
        <v>21</v>
      </c>
      <c r="D2564" t="s">
        <v>22</v>
      </c>
      <c r="E2564" t="s">
        <v>776</v>
      </c>
      <c r="F2564" t="s">
        <v>776</v>
      </c>
      <c r="G2564" t="s">
        <v>108</v>
      </c>
      <c r="H2564" t="s">
        <v>48</v>
      </c>
      <c r="I2564" s="1">
        <v>95.909089000000023</v>
      </c>
      <c r="J2564" s="1">
        <v>5</v>
      </c>
      <c r="K2564">
        <v>2561</v>
      </c>
      <c r="L2564" t="s">
        <v>25</v>
      </c>
      <c r="M2564" s="2">
        <f>+Table3[[#This Row],[CHW]]/Table3[[#This Row],[Count of Airbill Number]]</f>
        <v>19.181817800000005</v>
      </c>
    </row>
    <row r="2565" spans="2:13">
      <c r="B2565" t="s">
        <v>20</v>
      </c>
      <c r="C2565" t="s">
        <v>21</v>
      </c>
      <c r="D2565" t="s">
        <v>22</v>
      </c>
      <c r="E2565" t="s">
        <v>776</v>
      </c>
      <c r="F2565" t="s">
        <v>776</v>
      </c>
      <c r="G2565" t="s">
        <v>45</v>
      </c>
      <c r="H2565" t="s">
        <v>130</v>
      </c>
      <c r="I2565" s="1">
        <v>95.909088999999994</v>
      </c>
      <c r="J2565" s="1">
        <v>3</v>
      </c>
      <c r="K2565">
        <v>2562</v>
      </c>
      <c r="L2565" t="s">
        <v>25</v>
      </c>
      <c r="M2565" s="2">
        <f>+Table3[[#This Row],[CHW]]/Table3[[#This Row],[Count of Airbill Number]]</f>
        <v>31.969696333333331</v>
      </c>
    </row>
    <row r="2566" spans="2:13">
      <c r="B2566" t="s">
        <v>35</v>
      </c>
      <c r="C2566" t="s">
        <v>21</v>
      </c>
      <c r="D2566" t="s">
        <v>22</v>
      </c>
      <c r="E2566" t="s">
        <v>776</v>
      </c>
      <c r="F2566" t="s">
        <v>776</v>
      </c>
      <c r="G2566" t="s">
        <v>23</v>
      </c>
      <c r="H2566" t="s">
        <v>286</v>
      </c>
      <c r="I2566" s="1">
        <v>95.909088000000011</v>
      </c>
      <c r="J2566" s="1">
        <v>6</v>
      </c>
      <c r="K2566">
        <v>2563</v>
      </c>
      <c r="L2566" t="s">
        <v>25</v>
      </c>
      <c r="M2566" s="2">
        <f>+Table3[[#This Row],[CHW]]/Table3[[#This Row],[Count of Airbill Number]]</f>
        <v>15.984848000000001</v>
      </c>
    </row>
    <row r="2567" spans="2:13">
      <c r="B2567" t="s">
        <v>35</v>
      </c>
      <c r="C2567" t="s">
        <v>21</v>
      </c>
      <c r="D2567" t="s">
        <v>22</v>
      </c>
      <c r="E2567" t="s">
        <v>776</v>
      </c>
      <c r="F2567" t="s">
        <v>776</v>
      </c>
      <c r="G2567" t="s">
        <v>42</v>
      </c>
      <c r="H2567" t="s">
        <v>70</v>
      </c>
      <c r="I2567" s="1">
        <v>95.909087000000014</v>
      </c>
      <c r="J2567" s="1">
        <v>16</v>
      </c>
      <c r="K2567">
        <v>2564</v>
      </c>
      <c r="L2567" t="s">
        <v>25</v>
      </c>
      <c r="M2567" s="2">
        <f>+Table3[[#This Row],[CHW]]/Table3[[#This Row],[Count of Airbill Number]]</f>
        <v>5.9943179375000009</v>
      </c>
    </row>
    <row r="2568" spans="2:13">
      <c r="B2568" t="s">
        <v>20</v>
      </c>
      <c r="C2568" t="s">
        <v>21</v>
      </c>
      <c r="D2568" t="s">
        <v>22</v>
      </c>
      <c r="E2568" t="s">
        <v>776</v>
      </c>
      <c r="F2568" t="s">
        <v>776</v>
      </c>
      <c r="G2568" t="s">
        <v>93</v>
      </c>
      <c r="H2568" t="s">
        <v>37</v>
      </c>
      <c r="I2568" s="1">
        <v>95.909082999999995</v>
      </c>
      <c r="J2568" s="1">
        <v>12</v>
      </c>
      <c r="K2568">
        <v>2565</v>
      </c>
      <c r="L2568" t="s">
        <v>25</v>
      </c>
      <c r="M2568" s="2">
        <f>+Table3[[#This Row],[CHW]]/Table3[[#This Row],[Count of Airbill Number]]</f>
        <v>7.9924235833333332</v>
      </c>
    </row>
    <row r="2569" spans="2:13">
      <c r="B2569" t="s">
        <v>35</v>
      </c>
      <c r="C2569" t="s">
        <v>21</v>
      </c>
      <c r="D2569" t="s">
        <v>22</v>
      </c>
      <c r="E2569" t="s">
        <v>776</v>
      </c>
      <c r="F2569" t="s">
        <v>776</v>
      </c>
      <c r="G2569" t="s">
        <v>72</v>
      </c>
      <c r="H2569" t="s">
        <v>100</v>
      </c>
      <c r="I2569" s="1">
        <v>95.454544999999996</v>
      </c>
      <c r="J2569" s="1">
        <v>1</v>
      </c>
      <c r="K2569">
        <v>2566</v>
      </c>
      <c r="L2569" t="s">
        <v>25</v>
      </c>
      <c r="M2569" s="2">
        <f>+Table3[[#This Row],[CHW]]/Table3[[#This Row],[Count of Airbill Number]]</f>
        <v>95.454544999999996</v>
      </c>
    </row>
    <row r="2570" spans="2:13">
      <c r="B2570" t="s">
        <v>35</v>
      </c>
      <c r="C2570" t="s">
        <v>21</v>
      </c>
      <c r="D2570" t="s">
        <v>22</v>
      </c>
      <c r="E2570" t="s">
        <v>776</v>
      </c>
      <c r="F2570" t="s">
        <v>776</v>
      </c>
      <c r="G2570" t="s">
        <v>47</v>
      </c>
      <c r="H2570" t="s">
        <v>67</v>
      </c>
      <c r="I2570" s="1">
        <v>95.454541000000006</v>
      </c>
      <c r="J2570" s="1">
        <v>9</v>
      </c>
      <c r="K2570">
        <v>2567</v>
      </c>
      <c r="L2570" t="s">
        <v>25</v>
      </c>
      <c r="M2570" s="2">
        <f>+Table3[[#This Row],[CHW]]/Table3[[#This Row],[Count of Airbill Number]]</f>
        <v>10.606060111111113</v>
      </c>
    </row>
    <row r="2571" spans="2:13">
      <c r="B2571" t="s">
        <v>30</v>
      </c>
      <c r="C2571" t="s">
        <v>21</v>
      </c>
      <c r="D2571" t="s">
        <v>22</v>
      </c>
      <c r="E2571" t="s">
        <v>776</v>
      </c>
      <c r="F2571" t="s">
        <v>776</v>
      </c>
      <c r="G2571" t="s">
        <v>76</v>
      </c>
      <c r="H2571" t="s">
        <v>141</v>
      </c>
      <c r="I2571" s="1">
        <v>95.454541000000006</v>
      </c>
      <c r="J2571" s="1">
        <v>7</v>
      </c>
      <c r="K2571">
        <v>2568</v>
      </c>
      <c r="L2571" t="s">
        <v>25</v>
      </c>
      <c r="M2571" s="2">
        <f>+Table3[[#This Row],[CHW]]/Table3[[#This Row],[Count of Airbill Number]]</f>
        <v>13.636363000000001</v>
      </c>
    </row>
    <row r="2572" spans="2:13">
      <c r="B2572" t="s">
        <v>20</v>
      </c>
      <c r="C2572" t="s">
        <v>21</v>
      </c>
      <c r="D2572" t="s">
        <v>22</v>
      </c>
      <c r="E2572" t="s">
        <v>776</v>
      </c>
      <c r="F2572" t="s">
        <v>776</v>
      </c>
      <c r="G2572" t="s">
        <v>47</v>
      </c>
      <c r="H2572" t="s">
        <v>59</v>
      </c>
      <c r="I2572" s="1">
        <v>95.454540999999992</v>
      </c>
      <c r="J2572" s="1">
        <v>9</v>
      </c>
      <c r="K2572">
        <v>2569</v>
      </c>
      <c r="L2572" t="s">
        <v>25</v>
      </c>
      <c r="M2572" s="2">
        <f>+Table3[[#This Row],[CHW]]/Table3[[#This Row],[Count of Airbill Number]]</f>
        <v>10.606060111111111</v>
      </c>
    </row>
    <row r="2573" spans="2:13">
      <c r="B2573" t="s">
        <v>35</v>
      </c>
      <c r="C2573" t="s">
        <v>21</v>
      </c>
      <c r="D2573" t="s">
        <v>22</v>
      </c>
      <c r="E2573" t="s">
        <v>776</v>
      </c>
      <c r="F2573" t="s">
        <v>776</v>
      </c>
      <c r="G2573" t="s">
        <v>45</v>
      </c>
      <c r="H2573" t="s">
        <v>147</v>
      </c>
      <c r="I2573" s="1">
        <v>95.454540999999978</v>
      </c>
      <c r="J2573" s="1">
        <v>9</v>
      </c>
      <c r="K2573">
        <v>2570</v>
      </c>
      <c r="L2573" t="s">
        <v>25</v>
      </c>
      <c r="M2573" s="2">
        <f>+Table3[[#This Row],[CHW]]/Table3[[#This Row],[Count of Airbill Number]]</f>
        <v>10.606060111111109</v>
      </c>
    </row>
    <row r="2574" spans="2:13">
      <c r="B2574" t="s">
        <v>35</v>
      </c>
      <c r="C2574" t="s">
        <v>21</v>
      </c>
      <c r="D2574" t="s">
        <v>22</v>
      </c>
      <c r="E2574" t="s">
        <v>776</v>
      </c>
      <c r="F2574" t="s">
        <v>776</v>
      </c>
      <c r="G2574" t="s">
        <v>45</v>
      </c>
      <c r="H2574" t="s">
        <v>68</v>
      </c>
      <c r="I2574" s="1">
        <v>95.454539999999994</v>
      </c>
      <c r="J2574" s="1">
        <v>12</v>
      </c>
      <c r="K2574">
        <v>2571</v>
      </c>
      <c r="L2574" t="s">
        <v>25</v>
      </c>
      <c r="M2574" s="2">
        <f>+Table3[[#This Row],[CHW]]/Table3[[#This Row],[Count of Airbill Number]]</f>
        <v>7.9545449999999995</v>
      </c>
    </row>
    <row r="2575" spans="2:13">
      <c r="B2575" t="s">
        <v>30</v>
      </c>
      <c r="C2575" t="s">
        <v>21</v>
      </c>
      <c r="D2575" t="s">
        <v>22</v>
      </c>
      <c r="E2575" t="s">
        <v>776</v>
      </c>
      <c r="F2575" t="s">
        <v>776</v>
      </c>
      <c r="G2575" t="s">
        <v>39</v>
      </c>
      <c r="H2575" t="s">
        <v>67</v>
      </c>
      <c r="I2575" s="1">
        <v>95.454539999999994</v>
      </c>
      <c r="J2575" s="1">
        <v>15</v>
      </c>
      <c r="K2575">
        <v>2572</v>
      </c>
      <c r="L2575" t="s">
        <v>25</v>
      </c>
      <c r="M2575" s="2">
        <f>+Table3[[#This Row],[CHW]]/Table3[[#This Row],[Count of Airbill Number]]</f>
        <v>6.3636359999999996</v>
      </c>
    </row>
    <row r="2576" spans="2:13">
      <c r="B2576" t="s">
        <v>28</v>
      </c>
      <c r="C2576" t="s">
        <v>21</v>
      </c>
      <c r="D2576" t="s">
        <v>22</v>
      </c>
      <c r="E2576" t="s">
        <v>776</v>
      </c>
      <c r="F2576" t="s">
        <v>776</v>
      </c>
      <c r="G2576" t="s">
        <v>41</v>
      </c>
      <c r="H2576" t="s">
        <v>119</v>
      </c>
      <c r="I2576" s="1">
        <v>95.454538999999997</v>
      </c>
      <c r="J2576" s="1">
        <v>15</v>
      </c>
      <c r="K2576">
        <v>2573</v>
      </c>
      <c r="L2576" t="s">
        <v>25</v>
      </c>
      <c r="M2576" s="2">
        <f>+Table3[[#This Row],[CHW]]/Table3[[#This Row],[Count of Airbill Number]]</f>
        <v>6.3636359333333328</v>
      </c>
    </row>
    <row r="2577" spans="2:13">
      <c r="B2577" t="s">
        <v>20</v>
      </c>
      <c r="C2577" t="s">
        <v>21</v>
      </c>
      <c r="D2577" t="s">
        <v>22</v>
      </c>
      <c r="E2577" t="s">
        <v>776</v>
      </c>
      <c r="F2577" t="s">
        <v>776</v>
      </c>
      <c r="G2577" t="s">
        <v>71</v>
      </c>
      <c r="H2577" t="s">
        <v>146</v>
      </c>
      <c r="I2577" s="1">
        <v>95.454537000000016</v>
      </c>
      <c r="J2577" s="1">
        <v>16</v>
      </c>
      <c r="K2577">
        <v>2574</v>
      </c>
      <c r="L2577" t="s">
        <v>25</v>
      </c>
      <c r="M2577" s="2">
        <f>+Table3[[#This Row],[CHW]]/Table3[[#This Row],[Count of Airbill Number]]</f>
        <v>5.965908562500001</v>
      </c>
    </row>
    <row r="2578" spans="2:13">
      <c r="B2578" t="s">
        <v>28</v>
      </c>
      <c r="C2578" t="s">
        <v>21</v>
      </c>
      <c r="D2578" t="s">
        <v>22</v>
      </c>
      <c r="E2578" t="s">
        <v>778</v>
      </c>
      <c r="F2578" t="s">
        <v>778</v>
      </c>
      <c r="G2578" t="s">
        <v>81</v>
      </c>
      <c r="H2578" t="s">
        <v>297</v>
      </c>
      <c r="I2578" s="1">
        <v>95.209090000000003</v>
      </c>
      <c r="J2578" s="1">
        <v>2</v>
      </c>
      <c r="K2578">
        <v>2575</v>
      </c>
      <c r="L2578" t="s">
        <v>25</v>
      </c>
      <c r="M2578" s="2">
        <f>+Table3[[#This Row],[CHW]]/Table3[[#This Row],[Count of Airbill Number]]</f>
        <v>47.604545000000002</v>
      </c>
    </row>
    <row r="2579" spans="2:13">
      <c r="B2579" t="s">
        <v>28</v>
      </c>
      <c r="C2579" t="s">
        <v>21</v>
      </c>
      <c r="D2579" t="s">
        <v>22</v>
      </c>
      <c r="E2579" t="s">
        <v>776</v>
      </c>
      <c r="F2579" t="s">
        <v>776</v>
      </c>
      <c r="G2579" t="s">
        <v>37</v>
      </c>
      <c r="H2579" t="s">
        <v>216</v>
      </c>
      <c r="I2579" s="1">
        <v>95.090906000000004</v>
      </c>
      <c r="J2579" s="1">
        <v>7</v>
      </c>
      <c r="K2579">
        <v>2576</v>
      </c>
      <c r="L2579" t="s">
        <v>25</v>
      </c>
      <c r="M2579" s="2">
        <f>+Table3[[#This Row],[CHW]]/Table3[[#This Row],[Count of Airbill Number]]</f>
        <v>13.584415142857143</v>
      </c>
    </row>
    <row r="2580" spans="2:13">
      <c r="B2580" t="s">
        <v>20</v>
      </c>
      <c r="C2580" t="s">
        <v>21</v>
      </c>
      <c r="D2580" t="s">
        <v>36</v>
      </c>
      <c r="E2580" t="s">
        <v>777</v>
      </c>
      <c r="F2580" t="s">
        <v>777</v>
      </c>
      <c r="G2580" t="s">
        <v>26</v>
      </c>
      <c r="H2580" t="s">
        <v>106</v>
      </c>
      <c r="I2580" s="1">
        <v>95</v>
      </c>
      <c r="J2580" s="1">
        <v>1</v>
      </c>
      <c r="K2580">
        <v>2577</v>
      </c>
      <c r="L2580" t="s">
        <v>25</v>
      </c>
      <c r="M2580" s="2">
        <f>+Table3[[#This Row],[CHW]]/Table3[[#This Row],[Count of Airbill Number]]</f>
        <v>95</v>
      </c>
    </row>
    <row r="2581" spans="2:13">
      <c r="B2581" t="s">
        <v>20</v>
      </c>
      <c r="C2581" t="s">
        <v>21</v>
      </c>
      <c r="D2581" t="s">
        <v>22</v>
      </c>
      <c r="E2581" t="s">
        <v>776</v>
      </c>
      <c r="F2581" t="s">
        <v>776</v>
      </c>
      <c r="G2581" t="s">
        <v>47</v>
      </c>
      <c r="H2581" t="s">
        <v>77</v>
      </c>
      <c r="I2581" s="1">
        <v>94.999998000000005</v>
      </c>
      <c r="J2581" s="1">
        <v>11</v>
      </c>
      <c r="K2581">
        <v>2578</v>
      </c>
      <c r="L2581" t="s">
        <v>25</v>
      </c>
      <c r="M2581" s="2">
        <f>+Table3[[#This Row],[CHW]]/Table3[[#This Row],[Count of Airbill Number]]</f>
        <v>8.6363634545454548</v>
      </c>
    </row>
    <row r="2582" spans="2:13">
      <c r="B2582" t="s">
        <v>20</v>
      </c>
      <c r="C2582" t="s">
        <v>21</v>
      </c>
      <c r="D2582" t="s">
        <v>22</v>
      </c>
      <c r="E2582" t="s">
        <v>776</v>
      </c>
      <c r="F2582" t="s">
        <v>776</v>
      </c>
      <c r="G2582" t="s">
        <v>146</v>
      </c>
      <c r="H2582" t="s">
        <v>102</v>
      </c>
      <c r="I2582" s="1">
        <v>94.999997999999991</v>
      </c>
      <c r="J2582" s="1">
        <v>8</v>
      </c>
      <c r="K2582">
        <v>2579</v>
      </c>
      <c r="L2582" t="s">
        <v>25</v>
      </c>
      <c r="M2582" s="2">
        <f>+Table3[[#This Row],[CHW]]/Table3[[#This Row],[Count of Airbill Number]]</f>
        <v>11.874999749999999</v>
      </c>
    </row>
    <row r="2583" spans="2:13">
      <c r="B2583" t="s">
        <v>35</v>
      </c>
      <c r="C2583" t="s">
        <v>21</v>
      </c>
      <c r="D2583" t="s">
        <v>22</v>
      </c>
      <c r="E2583" t="s">
        <v>776</v>
      </c>
      <c r="F2583" t="s">
        <v>776</v>
      </c>
      <c r="G2583" t="s">
        <v>61</v>
      </c>
      <c r="H2583" t="s">
        <v>48</v>
      </c>
      <c r="I2583" s="1">
        <v>94.963632000000004</v>
      </c>
      <c r="J2583" s="1">
        <v>11</v>
      </c>
      <c r="K2583">
        <v>2580</v>
      </c>
      <c r="L2583" t="s">
        <v>25</v>
      </c>
      <c r="M2583" s="2">
        <f>+Table3[[#This Row],[CHW]]/Table3[[#This Row],[Count of Airbill Number]]</f>
        <v>8.6330574545454546</v>
      </c>
    </row>
    <row r="2584" spans="2:13">
      <c r="B2584" t="s">
        <v>28</v>
      </c>
      <c r="C2584" t="s">
        <v>21</v>
      </c>
      <c r="D2584" t="s">
        <v>22</v>
      </c>
      <c r="E2584" t="s">
        <v>776</v>
      </c>
      <c r="F2584" t="s">
        <v>778</v>
      </c>
      <c r="G2584" t="s">
        <v>40</v>
      </c>
      <c r="H2584" t="s">
        <v>81</v>
      </c>
      <c r="I2584" s="1">
        <v>94.545454000000007</v>
      </c>
      <c r="J2584" s="1">
        <v>1</v>
      </c>
      <c r="K2584">
        <v>2581</v>
      </c>
      <c r="L2584" t="s">
        <v>25</v>
      </c>
      <c r="M2584" s="2">
        <f>+Table3[[#This Row],[CHW]]/Table3[[#This Row],[Count of Airbill Number]]</f>
        <v>94.545454000000007</v>
      </c>
    </row>
    <row r="2585" spans="2:13">
      <c r="B2585" t="s">
        <v>35</v>
      </c>
      <c r="C2585" t="s">
        <v>21</v>
      </c>
      <c r="D2585" t="s">
        <v>22</v>
      </c>
      <c r="E2585" t="s">
        <v>776</v>
      </c>
      <c r="F2585" t="s">
        <v>778</v>
      </c>
      <c r="G2585" t="s">
        <v>31</v>
      </c>
      <c r="H2585" t="s">
        <v>113</v>
      </c>
      <c r="I2585" s="1">
        <v>94.5</v>
      </c>
      <c r="J2585" s="1">
        <v>4</v>
      </c>
      <c r="K2585">
        <v>2582</v>
      </c>
      <c r="L2585" t="s">
        <v>25</v>
      </c>
      <c r="M2585" s="2">
        <f>+Table3[[#This Row],[CHW]]/Table3[[#This Row],[Count of Airbill Number]]</f>
        <v>23.625</v>
      </c>
    </row>
    <row r="2586" spans="2:13">
      <c r="B2586" t="s">
        <v>35</v>
      </c>
      <c r="C2586" t="s">
        <v>21</v>
      </c>
      <c r="D2586" t="s">
        <v>22</v>
      </c>
      <c r="E2586" t="s">
        <v>778</v>
      </c>
      <c r="F2586" t="s">
        <v>778</v>
      </c>
      <c r="G2586" t="s">
        <v>86</v>
      </c>
      <c r="H2586" t="s">
        <v>155</v>
      </c>
      <c r="I2586" s="1">
        <v>94.1</v>
      </c>
      <c r="J2586" s="1">
        <v>7</v>
      </c>
      <c r="K2586">
        <v>2583</v>
      </c>
      <c r="L2586" t="s">
        <v>25</v>
      </c>
      <c r="M2586" s="2">
        <f>+Table3[[#This Row],[CHW]]/Table3[[#This Row],[Count of Airbill Number]]</f>
        <v>13.442857142857141</v>
      </c>
    </row>
    <row r="2587" spans="2:13">
      <c r="B2587" t="s">
        <v>20</v>
      </c>
      <c r="C2587" t="s">
        <v>21</v>
      </c>
      <c r="D2587" t="s">
        <v>22</v>
      </c>
      <c r="E2587" t="s">
        <v>776</v>
      </c>
      <c r="F2587" t="s">
        <v>776</v>
      </c>
      <c r="G2587" t="s">
        <v>45</v>
      </c>
      <c r="H2587" t="s">
        <v>131</v>
      </c>
      <c r="I2587" s="1">
        <v>94.090902999999997</v>
      </c>
      <c r="J2587" s="1">
        <v>9</v>
      </c>
      <c r="K2587">
        <v>2584</v>
      </c>
      <c r="L2587" t="s">
        <v>25</v>
      </c>
      <c r="M2587" s="2">
        <f>+Table3[[#This Row],[CHW]]/Table3[[#This Row],[Count of Airbill Number]]</f>
        <v>10.454544777777777</v>
      </c>
    </row>
    <row r="2588" spans="2:13">
      <c r="B2588" t="s">
        <v>35</v>
      </c>
      <c r="C2588" t="s">
        <v>21</v>
      </c>
      <c r="D2588" t="s">
        <v>22</v>
      </c>
      <c r="E2588" t="s">
        <v>776</v>
      </c>
      <c r="F2588" t="s">
        <v>776</v>
      </c>
      <c r="G2588" t="s">
        <v>63</v>
      </c>
      <c r="H2588" t="s">
        <v>178</v>
      </c>
      <c r="I2588" s="1">
        <v>93.636363000000003</v>
      </c>
      <c r="J2588" s="1">
        <v>1</v>
      </c>
      <c r="K2588">
        <v>2585</v>
      </c>
      <c r="L2588" t="s">
        <v>25</v>
      </c>
      <c r="M2588" s="2">
        <f>+Table3[[#This Row],[CHW]]/Table3[[#This Row],[Count of Airbill Number]]</f>
        <v>93.636363000000003</v>
      </c>
    </row>
    <row r="2589" spans="2:13">
      <c r="B2589" t="s">
        <v>20</v>
      </c>
      <c r="C2589" t="s">
        <v>21</v>
      </c>
      <c r="D2589" t="s">
        <v>22</v>
      </c>
      <c r="E2589" t="s">
        <v>776</v>
      </c>
      <c r="F2589" t="s">
        <v>776</v>
      </c>
      <c r="G2589" t="s">
        <v>23</v>
      </c>
      <c r="H2589" t="s">
        <v>284</v>
      </c>
      <c r="I2589" s="1">
        <v>93.636360999999994</v>
      </c>
      <c r="J2589" s="1">
        <v>5</v>
      </c>
      <c r="K2589">
        <v>2586</v>
      </c>
      <c r="L2589" t="s">
        <v>25</v>
      </c>
      <c r="M2589" s="2">
        <f>+Table3[[#This Row],[CHW]]/Table3[[#This Row],[Count of Airbill Number]]</f>
        <v>18.727272199999998</v>
      </c>
    </row>
    <row r="2590" spans="2:13">
      <c r="B2590" t="s">
        <v>20</v>
      </c>
      <c r="C2590" t="s">
        <v>21</v>
      </c>
      <c r="D2590" t="s">
        <v>22</v>
      </c>
      <c r="E2590" t="s">
        <v>776</v>
      </c>
      <c r="F2590" t="s">
        <v>776</v>
      </c>
      <c r="G2590" t="s">
        <v>182</v>
      </c>
      <c r="H2590" t="s">
        <v>45</v>
      </c>
      <c r="I2590" s="1">
        <v>93.636342000000084</v>
      </c>
      <c r="J2590" s="1">
        <v>28</v>
      </c>
      <c r="K2590">
        <v>2587</v>
      </c>
      <c r="L2590" t="s">
        <v>25</v>
      </c>
      <c r="M2590" s="2">
        <f>+Table3[[#This Row],[CHW]]/Table3[[#This Row],[Count of Airbill Number]]</f>
        <v>3.3441550714285744</v>
      </c>
    </row>
    <row r="2591" spans="2:13">
      <c r="B2591" t="s">
        <v>20</v>
      </c>
      <c r="C2591" t="s">
        <v>21</v>
      </c>
      <c r="D2591" t="s">
        <v>22</v>
      </c>
      <c r="E2591" t="s">
        <v>776</v>
      </c>
      <c r="F2591" t="s">
        <v>776</v>
      </c>
      <c r="G2591" t="s">
        <v>182</v>
      </c>
      <c r="H2591" t="s">
        <v>41</v>
      </c>
      <c r="I2591" s="1">
        <v>93.181816000000012</v>
      </c>
      <c r="J2591" s="1">
        <v>5</v>
      </c>
      <c r="K2591">
        <v>2588</v>
      </c>
      <c r="L2591" t="s">
        <v>25</v>
      </c>
      <c r="M2591" s="2">
        <f>+Table3[[#This Row],[CHW]]/Table3[[#This Row],[Count of Airbill Number]]</f>
        <v>18.636363200000002</v>
      </c>
    </row>
    <row r="2592" spans="2:13">
      <c r="B2592" t="s">
        <v>35</v>
      </c>
      <c r="C2592" t="s">
        <v>21</v>
      </c>
      <c r="D2592" t="s">
        <v>22</v>
      </c>
      <c r="E2592" t="s">
        <v>776</v>
      </c>
      <c r="F2592" t="s">
        <v>776</v>
      </c>
      <c r="G2592" t="s">
        <v>102</v>
      </c>
      <c r="H2592" t="s">
        <v>45</v>
      </c>
      <c r="I2592" s="1">
        <v>93.181815</v>
      </c>
      <c r="J2592" s="1">
        <v>6</v>
      </c>
      <c r="K2592">
        <v>2589</v>
      </c>
      <c r="L2592" t="s">
        <v>25</v>
      </c>
      <c r="M2592" s="2">
        <f>+Table3[[#This Row],[CHW]]/Table3[[#This Row],[Count of Airbill Number]]</f>
        <v>15.530302499999999</v>
      </c>
    </row>
    <row r="2593" spans="2:13">
      <c r="B2593" t="s">
        <v>35</v>
      </c>
      <c r="C2593" t="s">
        <v>21</v>
      </c>
      <c r="D2593" t="s">
        <v>22</v>
      </c>
      <c r="E2593" t="s">
        <v>776</v>
      </c>
      <c r="F2593" t="s">
        <v>776</v>
      </c>
      <c r="G2593" t="s">
        <v>45</v>
      </c>
      <c r="H2593" t="s">
        <v>244</v>
      </c>
      <c r="I2593" s="1">
        <v>93.181812999999991</v>
      </c>
      <c r="J2593" s="1">
        <v>10</v>
      </c>
      <c r="K2593">
        <v>2590</v>
      </c>
      <c r="L2593" t="s">
        <v>25</v>
      </c>
      <c r="M2593" s="2">
        <f>+Table3[[#This Row],[CHW]]/Table3[[#This Row],[Count of Airbill Number]]</f>
        <v>9.3181812999999991</v>
      </c>
    </row>
    <row r="2594" spans="2:13">
      <c r="B2594" t="s">
        <v>35</v>
      </c>
      <c r="C2594" t="s">
        <v>21</v>
      </c>
      <c r="D2594" t="s">
        <v>36</v>
      </c>
      <c r="E2594" t="s">
        <v>778</v>
      </c>
      <c r="F2594" t="s">
        <v>778</v>
      </c>
      <c r="G2594" t="s">
        <v>113</v>
      </c>
      <c r="H2594" t="s">
        <v>269</v>
      </c>
      <c r="I2594" s="1">
        <v>93</v>
      </c>
      <c r="J2594" s="1">
        <v>2</v>
      </c>
      <c r="K2594">
        <v>2591</v>
      </c>
      <c r="L2594" t="s">
        <v>25</v>
      </c>
      <c r="M2594" s="2">
        <f>+Table3[[#This Row],[CHW]]/Table3[[#This Row],[Count of Airbill Number]]</f>
        <v>46.5</v>
      </c>
    </row>
    <row r="2595" spans="2:13">
      <c r="B2595" t="s">
        <v>35</v>
      </c>
      <c r="C2595" t="s">
        <v>21</v>
      </c>
      <c r="D2595" t="s">
        <v>36</v>
      </c>
      <c r="E2595" t="s">
        <v>776</v>
      </c>
      <c r="F2595" t="s">
        <v>776</v>
      </c>
      <c r="G2595" t="s">
        <v>122</v>
      </c>
      <c r="H2595" t="s">
        <v>33</v>
      </c>
      <c r="I2595" s="1">
        <v>93</v>
      </c>
      <c r="J2595" s="1">
        <v>1</v>
      </c>
      <c r="K2595">
        <v>2592</v>
      </c>
      <c r="L2595" t="s">
        <v>25</v>
      </c>
      <c r="M2595" s="2">
        <f>+Table3[[#This Row],[CHW]]/Table3[[#This Row],[Count of Airbill Number]]</f>
        <v>93</v>
      </c>
    </row>
    <row r="2596" spans="2:13">
      <c r="B2596" t="s">
        <v>35</v>
      </c>
      <c r="C2596" t="s">
        <v>21</v>
      </c>
      <c r="D2596" t="s">
        <v>36</v>
      </c>
      <c r="E2596" t="s">
        <v>776</v>
      </c>
      <c r="F2596" t="s">
        <v>776</v>
      </c>
      <c r="G2596" t="s">
        <v>33</v>
      </c>
      <c r="H2596" t="s">
        <v>123</v>
      </c>
      <c r="I2596" s="1">
        <v>93</v>
      </c>
      <c r="J2596" s="1">
        <v>1</v>
      </c>
      <c r="K2596">
        <v>2593</v>
      </c>
      <c r="L2596" t="s">
        <v>25</v>
      </c>
      <c r="M2596" s="2">
        <f>+Table3[[#This Row],[CHW]]/Table3[[#This Row],[Count of Airbill Number]]</f>
        <v>93</v>
      </c>
    </row>
    <row r="2597" spans="2:13">
      <c r="B2597" t="s">
        <v>35</v>
      </c>
      <c r="C2597" t="s">
        <v>21</v>
      </c>
      <c r="D2597" t="s">
        <v>22</v>
      </c>
      <c r="E2597" t="s">
        <v>776</v>
      </c>
      <c r="F2597" t="s">
        <v>776</v>
      </c>
      <c r="G2597" t="s">
        <v>66</v>
      </c>
      <c r="H2597" t="s">
        <v>40</v>
      </c>
      <c r="I2597" s="1">
        <v>92.818180999999981</v>
      </c>
      <c r="J2597" s="1">
        <v>4</v>
      </c>
      <c r="K2597">
        <v>2594</v>
      </c>
      <c r="L2597" t="s">
        <v>25</v>
      </c>
      <c r="M2597" s="2">
        <f>+Table3[[#This Row],[CHW]]/Table3[[#This Row],[Count of Airbill Number]]</f>
        <v>23.204545249999995</v>
      </c>
    </row>
    <row r="2598" spans="2:13">
      <c r="B2598" t="s">
        <v>28</v>
      </c>
      <c r="C2598" t="s">
        <v>21</v>
      </c>
      <c r="D2598" t="s">
        <v>22</v>
      </c>
      <c r="E2598" t="s">
        <v>778</v>
      </c>
      <c r="F2598" t="s">
        <v>778</v>
      </c>
      <c r="G2598" t="s">
        <v>171</v>
      </c>
      <c r="H2598" t="s">
        <v>150</v>
      </c>
      <c r="I2598" s="1">
        <v>92.8</v>
      </c>
      <c r="J2598" s="1">
        <v>1</v>
      </c>
      <c r="K2598">
        <v>2595</v>
      </c>
      <c r="L2598" t="s">
        <v>25</v>
      </c>
      <c r="M2598" s="2">
        <f>+Table3[[#This Row],[CHW]]/Table3[[#This Row],[Count of Airbill Number]]</f>
        <v>92.8</v>
      </c>
    </row>
    <row r="2599" spans="2:13">
      <c r="B2599" t="s">
        <v>28</v>
      </c>
      <c r="C2599" t="s">
        <v>21</v>
      </c>
      <c r="D2599" t="s">
        <v>36</v>
      </c>
      <c r="E2599" t="s">
        <v>776</v>
      </c>
      <c r="F2599" t="s">
        <v>776</v>
      </c>
      <c r="G2599" t="s">
        <v>39</v>
      </c>
      <c r="H2599" t="s">
        <v>40</v>
      </c>
      <c r="I2599" s="1">
        <v>92.727271999999999</v>
      </c>
      <c r="J2599" s="1">
        <v>1</v>
      </c>
      <c r="K2599">
        <v>2596</v>
      </c>
      <c r="L2599" t="s">
        <v>25</v>
      </c>
      <c r="M2599" s="2">
        <f>+Table3[[#This Row],[CHW]]/Table3[[#This Row],[Count of Airbill Number]]</f>
        <v>92.727271999999999</v>
      </c>
    </row>
    <row r="2600" spans="2:13">
      <c r="B2600" t="s">
        <v>20</v>
      </c>
      <c r="C2600" t="s">
        <v>21</v>
      </c>
      <c r="D2600" t="s">
        <v>22</v>
      </c>
      <c r="E2600" t="s">
        <v>776</v>
      </c>
      <c r="F2600" t="s">
        <v>776</v>
      </c>
      <c r="G2600" t="s">
        <v>72</v>
      </c>
      <c r="H2600" t="s">
        <v>69</v>
      </c>
      <c r="I2600" s="1">
        <v>92.727271999999999</v>
      </c>
      <c r="J2600" s="1">
        <v>3</v>
      </c>
      <c r="K2600">
        <v>2597</v>
      </c>
      <c r="L2600" t="s">
        <v>25</v>
      </c>
      <c r="M2600" s="2">
        <f>+Table3[[#This Row],[CHW]]/Table3[[#This Row],[Count of Airbill Number]]</f>
        <v>30.909090666666668</v>
      </c>
    </row>
    <row r="2601" spans="2:13">
      <c r="B2601" t="s">
        <v>35</v>
      </c>
      <c r="C2601" t="s">
        <v>21</v>
      </c>
      <c r="D2601" t="s">
        <v>22</v>
      </c>
      <c r="E2601" t="s">
        <v>776</v>
      </c>
      <c r="F2601" t="s">
        <v>776</v>
      </c>
      <c r="G2601" t="s">
        <v>77</v>
      </c>
      <c r="H2601" t="s">
        <v>32</v>
      </c>
      <c r="I2601" s="1">
        <v>92.727271000000016</v>
      </c>
      <c r="J2601" s="1">
        <v>4</v>
      </c>
      <c r="K2601">
        <v>2598</v>
      </c>
      <c r="L2601" t="s">
        <v>25</v>
      </c>
      <c r="M2601" s="2">
        <f>+Table3[[#This Row],[CHW]]/Table3[[#This Row],[Count of Airbill Number]]</f>
        <v>23.181817750000004</v>
      </c>
    </row>
    <row r="2602" spans="2:13">
      <c r="B2602" t="s">
        <v>20</v>
      </c>
      <c r="C2602" t="s">
        <v>21</v>
      </c>
      <c r="D2602" t="s">
        <v>22</v>
      </c>
      <c r="E2602" t="s">
        <v>776</v>
      </c>
      <c r="F2602" t="s">
        <v>776</v>
      </c>
      <c r="G2602" t="s">
        <v>77</v>
      </c>
      <c r="H2602" t="s">
        <v>123</v>
      </c>
      <c r="I2602" s="1">
        <v>92.72726999999999</v>
      </c>
      <c r="J2602" s="1">
        <v>5</v>
      </c>
      <c r="K2602">
        <v>2599</v>
      </c>
      <c r="L2602" t="s">
        <v>25</v>
      </c>
      <c r="M2602" s="2">
        <f>+Table3[[#This Row],[CHW]]/Table3[[#This Row],[Count of Airbill Number]]</f>
        <v>18.545453999999999</v>
      </c>
    </row>
    <row r="2603" spans="2:13">
      <c r="B2603" t="s">
        <v>20</v>
      </c>
      <c r="C2603" t="s">
        <v>21</v>
      </c>
      <c r="D2603" t="s">
        <v>22</v>
      </c>
      <c r="E2603" t="s">
        <v>776</v>
      </c>
      <c r="F2603" t="s">
        <v>776</v>
      </c>
      <c r="G2603" t="s">
        <v>50</v>
      </c>
      <c r="H2603" t="s">
        <v>37</v>
      </c>
      <c r="I2603" s="1">
        <v>92.727260999999999</v>
      </c>
      <c r="J2603" s="1">
        <v>23</v>
      </c>
      <c r="K2603">
        <v>2600</v>
      </c>
      <c r="L2603" t="s">
        <v>25</v>
      </c>
      <c r="M2603" s="2">
        <f>+Table3[[#This Row],[CHW]]/Table3[[#This Row],[Count of Airbill Number]]</f>
        <v>4.0316200434782612</v>
      </c>
    </row>
    <row r="2604" spans="2:13">
      <c r="B2604" t="s">
        <v>28</v>
      </c>
      <c r="C2604" t="s">
        <v>21</v>
      </c>
      <c r="D2604" t="s">
        <v>22</v>
      </c>
      <c r="E2604" t="s">
        <v>778</v>
      </c>
      <c r="F2604" t="s">
        <v>778</v>
      </c>
      <c r="G2604" t="s">
        <v>51</v>
      </c>
      <c r="H2604" t="s">
        <v>298</v>
      </c>
      <c r="I2604" s="1">
        <v>92.463633999999999</v>
      </c>
      <c r="J2604" s="1">
        <v>5</v>
      </c>
      <c r="K2604">
        <v>2601</v>
      </c>
      <c r="L2604" t="s">
        <v>25</v>
      </c>
      <c r="M2604" s="2">
        <f>+Table3[[#This Row],[CHW]]/Table3[[#This Row],[Count of Airbill Number]]</f>
        <v>18.4927268</v>
      </c>
    </row>
    <row r="2605" spans="2:13">
      <c r="B2605" t="s">
        <v>35</v>
      </c>
      <c r="C2605" t="s">
        <v>21</v>
      </c>
      <c r="D2605" t="s">
        <v>22</v>
      </c>
      <c r="E2605" t="s">
        <v>776</v>
      </c>
      <c r="F2605" t="s">
        <v>776</v>
      </c>
      <c r="G2605" t="s">
        <v>45</v>
      </c>
      <c r="H2605" t="s">
        <v>212</v>
      </c>
      <c r="I2605" s="1">
        <v>92.272722999999985</v>
      </c>
      <c r="J2605" s="1">
        <v>17</v>
      </c>
      <c r="K2605">
        <v>2602</v>
      </c>
      <c r="L2605" t="s">
        <v>25</v>
      </c>
      <c r="M2605" s="2">
        <f>+Table3[[#This Row],[CHW]]/Table3[[#This Row],[Count of Airbill Number]]</f>
        <v>5.4278072352941171</v>
      </c>
    </row>
    <row r="2606" spans="2:13">
      <c r="B2606" t="s">
        <v>35</v>
      </c>
      <c r="C2606" t="s">
        <v>21</v>
      </c>
      <c r="D2606" t="s">
        <v>22</v>
      </c>
      <c r="E2606" t="s">
        <v>776</v>
      </c>
      <c r="F2606" t="s">
        <v>776</v>
      </c>
      <c r="G2606" t="s">
        <v>23</v>
      </c>
      <c r="H2606" t="s">
        <v>47</v>
      </c>
      <c r="I2606" s="1">
        <v>92.272722000000002</v>
      </c>
      <c r="J2606" s="1">
        <v>10</v>
      </c>
      <c r="K2606">
        <v>2603</v>
      </c>
      <c r="L2606" t="s">
        <v>25</v>
      </c>
      <c r="M2606" s="2">
        <f>+Table3[[#This Row],[CHW]]/Table3[[#This Row],[Count of Airbill Number]]</f>
        <v>9.2272721999999998</v>
      </c>
    </row>
    <row r="2607" spans="2:13">
      <c r="B2607" t="s">
        <v>20</v>
      </c>
      <c r="C2607" t="s">
        <v>21</v>
      </c>
      <c r="D2607" t="s">
        <v>22</v>
      </c>
      <c r="E2607" t="s">
        <v>776</v>
      </c>
      <c r="F2607" t="s">
        <v>776</v>
      </c>
      <c r="G2607" t="s">
        <v>138</v>
      </c>
      <c r="H2607" t="s">
        <v>45</v>
      </c>
      <c r="I2607" s="1">
        <v>92.272722000000002</v>
      </c>
      <c r="J2607" s="1">
        <v>11</v>
      </c>
      <c r="K2607">
        <v>2604</v>
      </c>
      <c r="L2607" t="s">
        <v>25</v>
      </c>
      <c r="M2607" s="2">
        <f>+Table3[[#This Row],[CHW]]/Table3[[#This Row],[Count of Airbill Number]]</f>
        <v>8.3884292727272722</v>
      </c>
    </row>
    <row r="2608" spans="2:13">
      <c r="B2608" t="s">
        <v>30</v>
      </c>
      <c r="C2608" t="s">
        <v>21</v>
      </c>
      <c r="D2608" t="s">
        <v>22</v>
      </c>
      <c r="E2608" t="s">
        <v>776</v>
      </c>
      <c r="F2608" t="s">
        <v>776</v>
      </c>
      <c r="G2608" t="s">
        <v>45</v>
      </c>
      <c r="H2608" t="s">
        <v>57</v>
      </c>
      <c r="I2608" s="1">
        <v>92</v>
      </c>
      <c r="J2608" s="1">
        <v>4</v>
      </c>
      <c r="K2608">
        <v>2605</v>
      </c>
      <c r="L2608" t="s">
        <v>25</v>
      </c>
      <c r="M2608" s="2">
        <f>+Table3[[#This Row],[CHW]]/Table3[[#This Row],[Count of Airbill Number]]</f>
        <v>23</v>
      </c>
    </row>
    <row r="2609" spans="2:13">
      <c r="B2609" t="s">
        <v>20</v>
      </c>
      <c r="C2609" t="s">
        <v>21</v>
      </c>
      <c r="D2609" t="s">
        <v>22</v>
      </c>
      <c r="E2609" t="s">
        <v>776</v>
      </c>
      <c r="F2609" t="s">
        <v>776</v>
      </c>
      <c r="G2609" t="s">
        <v>75</v>
      </c>
      <c r="H2609" t="s">
        <v>32</v>
      </c>
      <c r="I2609" s="1">
        <v>91.818178000000003</v>
      </c>
      <c r="J2609" s="1">
        <v>9</v>
      </c>
      <c r="K2609">
        <v>2606</v>
      </c>
      <c r="L2609" t="s">
        <v>25</v>
      </c>
      <c r="M2609" s="2">
        <f>+Table3[[#This Row],[CHW]]/Table3[[#This Row],[Count of Airbill Number]]</f>
        <v>10.202019777777778</v>
      </c>
    </row>
    <row r="2610" spans="2:13">
      <c r="B2610" t="s">
        <v>28</v>
      </c>
      <c r="C2610" t="s">
        <v>21</v>
      </c>
      <c r="D2610" t="s">
        <v>36</v>
      </c>
      <c r="E2610" t="s">
        <v>776</v>
      </c>
      <c r="F2610" t="s">
        <v>778</v>
      </c>
      <c r="G2610" t="s">
        <v>66</v>
      </c>
      <c r="H2610" t="s">
        <v>150</v>
      </c>
      <c r="I2610" s="1">
        <v>91.6</v>
      </c>
      <c r="J2610" s="1">
        <v>2</v>
      </c>
      <c r="K2610">
        <v>2607</v>
      </c>
      <c r="L2610" t="s">
        <v>25</v>
      </c>
      <c r="M2610" s="2">
        <f>+Table3[[#This Row],[CHW]]/Table3[[#This Row],[Count of Airbill Number]]</f>
        <v>45.8</v>
      </c>
    </row>
    <row r="2611" spans="2:13">
      <c r="B2611" t="s">
        <v>20</v>
      </c>
      <c r="C2611" t="s">
        <v>21</v>
      </c>
      <c r="D2611" t="s">
        <v>22</v>
      </c>
      <c r="E2611" t="s">
        <v>776</v>
      </c>
      <c r="F2611" t="s">
        <v>776</v>
      </c>
      <c r="G2611" t="s">
        <v>57</v>
      </c>
      <c r="H2611" t="s">
        <v>69</v>
      </c>
      <c r="I2611" s="1">
        <v>91.36363200000001</v>
      </c>
      <c r="J2611" s="1">
        <v>9</v>
      </c>
      <c r="K2611">
        <v>2608</v>
      </c>
      <c r="L2611" t="s">
        <v>25</v>
      </c>
      <c r="M2611" s="2">
        <f>+Table3[[#This Row],[CHW]]/Table3[[#This Row],[Count of Airbill Number]]</f>
        <v>10.151514666666667</v>
      </c>
    </row>
    <row r="2612" spans="2:13">
      <c r="B2612" t="s">
        <v>35</v>
      </c>
      <c r="C2612" t="s">
        <v>21</v>
      </c>
      <c r="D2612" t="s">
        <v>22</v>
      </c>
      <c r="E2612" t="s">
        <v>776</v>
      </c>
      <c r="F2612" t="s">
        <v>776</v>
      </c>
      <c r="G2612" t="s">
        <v>23</v>
      </c>
      <c r="H2612" t="s">
        <v>70</v>
      </c>
      <c r="I2612" s="1">
        <v>91.363628999999989</v>
      </c>
      <c r="J2612" s="1">
        <v>14</v>
      </c>
      <c r="K2612">
        <v>2609</v>
      </c>
      <c r="L2612" t="s">
        <v>25</v>
      </c>
      <c r="M2612" s="2">
        <f>+Table3[[#This Row],[CHW]]/Table3[[#This Row],[Count of Airbill Number]]</f>
        <v>6.5259734999999992</v>
      </c>
    </row>
    <row r="2613" spans="2:13">
      <c r="B2613" t="s">
        <v>20</v>
      </c>
      <c r="C2613" t="s">
        <v>21</v>
      </c>
      <c r="D2613" t="s">
        <v>22</v>
      </c>
      <c r="E2613" t="s">
        <v>776</v>
      </c>
      <c r="F2613" t="s">
        <v>778</v>
      </c>
      <c r="G2613" t="s">
        <v>66</v>
      </c>
      <c r="H2613" t="s">
        <v>173</v>
      </c>
      <c r="I2613" s="1">
        <v>91</v>
      </c>
      <c r="J2613" s="1">
        <v>3</v>
      </c>
      <c r="K2613">
        <v>2610</v>
      </c>
      <c r="L2613" t="s">
        <v>25</v>
      </c>
      <c r="M2613" s="2">
        <f>+Table3[[#This Row],[CHW]]/Table3[[#This Row],[Count of Airbill Number]]</f>
        <v>30.333333333333332</v>
      </c>
    </row>
    <row r="2614" spans="2:13">
      <c r="B2614" t="s">
        <v>35</v>
      </c>
      <c r="C2614" t="s">
        <v>21</v>
      </c>
      <c r="D2614" t="s">
        <v>22</v>
      </c>
      <c r="E2614" t="s">
        <v>776</v>
      </c>
      <c r="F2614" t="s">
        <v>776</v>
      </c>
      <c r="G2614" t="s">
        <v>31</v>
      </c>
      <c r="H2614" t="s">
        <v>59</v>
      </c>
      <c r="I2614" s="1">
        <v>90.909090000000006</v>
      </c>
      <c r="J2614" s="1">
        <v>3</v>
      </c>
      <c r="K2614">
        <v>2611</v>
      </c>
      <c r="L2614" t="s">
        <v>25</v>
      </c>
      <c r="M2614" s="2">
        <f>+Table3[[#This Row],[CHW]]/Table3[[#This Row],[Count of Airbill Number]]</f>
        <v>30.303030000000003</v>
      </c>
    </row>
    <row r="2615" spans="2:13">
      <c r="B2615" t="s">
        <v>35</v>
      </c>
      <c r="C2615" t="s">
        <v>21</v>
      </c>
      <c r="D2615" t="s">
        <v>36</v>
      </c>
      <c r="E2615" t="s">
        <v>776</v>
      </c>
      <c r="F2615" t="s">
        <v>776</v>
      </c>
      <c r="G2615" t="s">
        <v>41</v>
      </c>
      <c r="H2615" t="s">
        <v>117</v>
      </c>
      <c r="I2615" s="1">
        <v>90.909090000000006</v>
      </c>
      <c r="J2615" s="1">
        <v>1</v>
      </c>
      <c r="K2615">
        <v>2612</v>
      </c>
      <c r="L2615" t="s">
        <v>25</v>
      </c>
      <c r="M2615" s="2">
        <f>+Table3[[#This Row],[CHW]]/Table3[[#This Row],[Count of Airbill Number]]</f>
        <v>90.909090000000006</v>
      </c>
    </row>
    <row r="2616" spans="2:13">
      <c r="B2616" t="s">
        <v>176</v>
      </c>
      <c r="C2616" t="s">
        <v>21</v>
      </c>
      <c r="D2616" t="s">
        <v>22</v>
      </c>
      <c r="E2616" t="s">
        <v>776</v>
      </c>
      <c r="F2616" t="s">
        <v>776</v>
      </c>
      <c r="G2616" t="s">
        <v>48</v>
      </c>
      <c r="H2616" t="s">
        <v>132</v>
      </c>
      <c r="I2616" s="1">
        <v>90.909090000000006</v>
      </c>
      <c r="J2616" s="1">
        <v>2</v>
      </c>
      <c r="K2616">
        <v>2613</v>
      </c>
      <c r="L2616" t="s">
        <v>25</v>
      </c>
      <c r="M2616" s="2">
        <f>+Table3[[#This Row],[CHW]]/Table3[[#This Row],[Count of Airbill Number]]</f>
        <v>45.454545000000003</v>
      </c>
    </row>
    <row r="2617" spans="2:13">
      <c r="B2617" t="s">
        <v>30</v>
      </c>
      <c r="C2617" t="s">
        <v>21</v>
      </c>
      <c r="D2617" t="s">
        <v>139</v>
      </c>
      <c r="E2617" t="s">
        <v>776</v>
      </c>
      <c r="F2617" t="s">
        <v>776</v>
      </c>
      <c r="G2617" t="s">
        <v>74</v>
      </c>
      <c r="H2617" t="s">
        <v>177</v>
      </c>
      <c r="I2617" s="1">
        <v>90.909090000000006</v>
      </c>
      <c r="J2617" s="1">
        <v>2</v>
      </c>
      <c r="K2617">
        <v>2614</v>
      </c>
      <c r="L2617" t="s">
        <v>25</v>
      </c>
      <c r="M2617" s="2">
        <f>+Table3[[#This Row],[CHW]]/Table3[[#This Row],[Count of Airbill Number]]</f>
        <v>45.454545000000003</v>
      </c>
    </row>
    <row r="2618" spans="2:13">
      <c r="B2618" t="s">
        <v>30</v>
      </c>
      <c r="C2618" t="s">
        <v>21</v>
      </c>
      <c r="D2618" t="s">
        <v>139</v>
      </c>
      <c r="E2618" t="s">
        <v>776</v>
      </c>
      <c r="F2618" t="s">
        <v>776</v>
      </c>
      <c r="G2618" t="s">
        <v>237</v>
      </c>
      <c r="H2618" t="s">
        <v>87</v>
      </c>
      <c r="I2618" s="1">
        <v>90.909090000000006</v>
      </c>
      <c r="J2618" s="1">
        <v>1</v>
      </c>
      <c r="K2618">
        <v>2615</v>
      </c>
      <c r="L2618" t="s">
        <v>25</v>
      </c>
      <c r="M2618" s="2">
        <f>+Table3[[#This Row],[CHW]]/Table3[[#This Row],[Count of Airbill Number]]</f>
        <v>90.909090000000006</v>
      </c>
    </row>
    <row r="2619" spans="2:13">
      <c r="B2619" t="s">
        <v>35</v>
      </c>
      <c r="C2619" t="s">
        <v>21</v>
      </c>
      <c r="D2619" t="s">
        <v>22</v>
      </c>
      <c r="E2619" t="s">
        <v>776</v>
      </c>
      <c r="F2619" t="s">
        <v>776</v>
      </c>
      <c r="G2619" t="s">
        <v>48</v>
      </c>
      <c r="H2619" t="s">
        <v>228</v>
      </c>
      <c r="I2619" s="1">
        <v>90.909088999999994</v>
      </c>
      <c r="J2619" s="1">
        <v>6</v>
      </c>
      <c r="K2619">
        <v>2616</v>
      </c>
      <c r="L2619" t="s">
        <v>25</v>
      </c>
      <c r="M2619" s="2">
        <f>+Table3[[#This Row],[CHW]]/Table3[[#This Row],[Count of Airbill Number]]</f>
        <v>15.151514833333332</v>
      </c>
    </row>
    <row r="2620" spans="2:13">
      <c r="B2620" t="s">
        <v>20</v>
      </c>
      <c r="C2620" t="s">
        <v>21</v>
      </c>
      <c r="D2620" t="s">
        <v>22</v>
      </c>
      <c r="E2620" t="s">
        <v>776</v>
      </c>
      <c r="F2620" t="s">
        <v>776</v>
      </c>
      <c r="G2620" t="s">
        <v>103</v>
      </c>
      <c r="H2620" t="s">
        <v>49</v>
      </c>
      <c r="I2620" s="1">
        <v>90.909087999999997</v>
      </c>
      <c r="J2620" s="1">
        <v>5</v>
      </c>
      <c r="K2620">
        <v>2617</v>
      </c>
      <c r="L2620" t="s">
        <v>25</v>
      </c>
      <c r="M2620" s="2">
        <f>+Table3[[#This Row],[CHW]]/Table3[[#This Row],[Count of Airbill Number]]</f>
        <v>18.181817599999999</v>
      </c>
    </row>
    <row r="2621" spans="2:13">
      <c r="B2621" t="s">
        <v>20</v>
      </c>
      <c r="C2621" t="s">
        <v>21</v>
      </c>
      <c r="D2621" t="s">
        <v>22</v>
      </c>
      <c r="E2621" t="s">
        <v>776</v>
      </c>
      <c r="F2621" t="s">
        <v>776</v>
      </c>
      <c r="G2621" t="s">
        <v>50</v>
      </c>
      <c r="H2621" t="s">
        <v>94</v>
      </c>
      <c r="I2621" s="1">
        <v>90.909086000000002</v>
      </c>
      <c r="J2621" s="1">
        <v>11</v>
      </c>
      <c r="K2621">
        <v>2618</v>
      </c>
      <c r="L2621" t="s">
        <v>25</v>
      </c>
      <c r="M2621" s="2">
        <f>+Table3[[#This Row],[CHW]]/Table3[[#This Row],[Count of Airbill Number]]</f>
        <v>8.2644623636363637</v>
      </c>
    </row>
    <row r="2622" spans="2:13">
      <c r="B2622" t="s">
        <v>28</v>
      </c>
      <c r="C2622" t="s">
        <v>21</v>
      </c>
      <c r="D2622" t="s">
        <v>36</v>
      </c>
      <c r="E2622" t="s">
        <v>776</v>
      </c>
      <c r="F2622" t="s">
        <v>777</v>
      </c>
      <c r="G2622" t="s">
        <v>23</v>
      </c>
      <c r="H2622" t="s">
        <v>114</v>
      </c>
      <c r="I2622" s="1">
        <v>90.890907999999996</v>
      </c>
      <c r="J2622" s="1">
        <v>5</v>
      </c>
      <c r="K2622">
        <v>2619</v>
      </c>
      <c r="L2622" t="s">
        <v>25</v>
      </c>
      <c r="M2622" s="2">
        <f>+Table3[[#This Row],[CHW]]/Table3[[#This Row],[Count of Airbill Number]]</f>
        <v>18.178181599999998</v>
      </c>
    </row>
    <row r="2623" spans="2:13">
      <c r="B2623" t="s">
        <v>28</v>
      </c>
      <c r="C2623" t="s">
        <v>21</v>
      </c>
      <c r="D2623" t="s">
        <v>22</v>
      </c>
      <c r="E2623" t="s">
        <v>776</v>
      </c>
      <c r="F2623" t="s">
        <v>776</v>
      </c>
      <c r="G2623" t="s">
        <v>71</v>
      </c>
      <c r="H2623" t="s">
        <v>69</v>
      </c>
      <c r="I2623" s="1">
        <v>90.454544999999996</v>
      </c>
      <c r="J2623" s="1">
        <v>1</v>
      </c>
      <c r="K2623">
        <v>2620</v>
      </c>
      <c r="L2623" t="s">
        <v>25</v>
      </c>
      <c r="M2623" s="2">
        <f>+Table3[[#This Row],[CHW]]/Table3[[#This Row],[Count of Airbill Number]]</f>
        <v>90.454544999999996</v>
      </c>
    </row>
    <row r="2624" spans="2:13">
      <c r="B2624" t="s">
        <v>20</v>
      </c>
      <c r="C2624" t="s">
        <v>21</v>
      </c>
      <c r="D2624" t="s">
        <v>22</v>
      </c>
      <c r="E2624" t="s">
        <v>776</v>
      </c>
      <c r="F2624" t="s">
        <v>776</v>
      </c>
      <c r="G2624" t="s">
        <v>48</v>
      </c>
      <c r="H2624" t="s">
        <v>158</v>
      </c>
      <c r="I2624" s="1">
        <v>90.454544999999996</v>
      </c>
      <c r="J2624" s="1">
        <v>1</v>
      </c>
      <c r="K2624">
        <v>2621</v>
      </c>
      <c r="L2624" t="s">
        <v>25</v>
      </c>
      <c r="M2624" s="2">
        <f>+Table3[[#This Row],[CHW]]/Table3[[#This Row],[Count of Airbill Number]]</f>
        <v>90.454544999999996</v>
      </c>
    </row>
    <row r="2625" spans="2:13">
      <c r="B2625" t="s">
        <v>20</v>
      </c>
      <c r="C2625" t="s">
        <v>21</v>
      </c>
      <c r="D2625" t="s">
        <v>22</v>
      </c>
      <c r="E2625" t="s">
        <v>776</v>
      </c>
      <c r="F2625" t="s">
        <v>776</v>
      </c>
      <c r="G2625" t="s">
        <v>67</v>
      </c>
      <c r="H2625" t="s">
        <v>149</v>
      </c>
      <c r="I2625" s="1">
        <v>90.454544999999996</v>
      </c>
      <c r="J2625" s="1">
        <v>1</v>
      </c>
      <c r="K2625">
        <v>2622</v>
      </c>
      <c r="L2625" t="s">
        <v>25</v>
      </c>
      <c r="M2625" s="2">
        <f>+Table3[[#This Row],[CHW]]/Table3[[#This Row],[Count of Airbill Number]]</f>
        <v>90.454544999999996</v>
      </c>
    </row>
    <row r="2626" spans="2:13">
      <c r="B2626" t="s">
        <v>35</v>
      </c>
      <c r="C2626" t="s">
        <v>21</v>
      </c>
      <c r="D2626" t="s">
        <v>22</v>
      </c>
      <c r="E2626" t="s">
        <v>776</v>
      </c>
      <c r="F2626" t="s">
        <v>776</v>
      </c>
      <c r="G2626" t="s">
        <v>68</v>
      </c>
      <c r="H2626" t="s">
        <v>71</v>
      </c>
      <c r="I2626" s="1">
        <v>90.454532999999998</v>
      </c>
      <c r="J2626" s="1">
        <v>23</v>
      </c>
      <c r="K2626">
        <v>2623</v>
      </c>
      <c r="L2626" t="s">
        <v>25</v>
      </c>
      <c r="M2626" s="2">
        <f>+Table3[[#This Row],[CHW]]/Table3[[#This Row],[Count of Airbill Number]]</f>
        <v>3.9328057826086957</v>
      </c>
    </row>
    <row r="2627" spans="2:13">
      <c r="B2627" t="s">
        <v>28</v>
      </c>
      <c r="C2627" t="s">
        <v>21</v>
      </c>
      <c r="D2627" t="s">
        <v>22</v>
      </c>
      <c r="E2627" t="s">
        <v>777</v>
      </c>
      <c r="F2627" t="s">
        <v>777</v>
      </c>
      <c r="G2627" t="s">
        <v>26</v>
      </c>
      <c r="H2627" t="s">
        <v>27</v>
      </c>
      <c r="I2627" s="1">
        <v>90</v>
      </c>
      <c r="J2627" s="1">
        <v>2</v>
      </c>
      <c r="K2627">
        <v>2624</v>
      </c>
      <c r="L2627" t="s">
        <v>25</v>
      </c>
      <c r="M2627" s="2">
        <f>+Table3[[#This Row],[CHW]]/Table3[[#This Row],[Count of Airbill Number]]</f>
        <v>45</v>
      </c>
    </row>
    <row r="2628" spans="2:13">
      <c r="B2628" t="s">
        <v>20</v>
      </c>
      <c r="C2628" t="s">
        <v>21</v>
      </c>
      <c r="D2628" t="s">
        <v>22</v>
      </c>
      <c r="E2628" t="s">
        <v>776</v>
      </c>
      <c r="F2628" t="s">
        <v>776</v>
      </c>
      <c r="G2628" t="s">
        <v>93</v>
      </c>
      <c r="H2628" t="s">
        <v>111</v>
      </c>
      <c r="I2628" s="1">
        <v>90</v>
      </c>
      <c r="J2628" s="1">
        <v>1</v>
      </c>
      <c r="K2628">
        <v>2625</v>
      </c>
      <c r="L2628" t="s">
        <v>25</v>
      </c>
      <c r="M2628" s="2">
        <f>+Table3[[#This Row],[CHW]]/Table3[[#This Row],[Count of Airbill Number]]</f>
        <v>90</v>
      </c>
    </row>
    <row r="2629" spans="2:13">
      <c r="B2629" t="s">
        <v>30</v>
      </c>
      <c r="C2629" t="s">
        <v>21</v>
      </c>
      <c r="D2629" t="s">
        <v>22</v>
      </c>
      <c r="E2629" t="s">
        <v>776</v>
      </c>
      <c r="F2629" t="s">
        <v>776</v>
      </c>
      <c r="G2629" t="s">
        <v>57</v>
      </c>
      <c r="H2629" t="s">
        <v>89</v>
      </c>
      <c r="I2629" s="1">
        <v>89.999997999999991</v>
      </c>
      <c r="J2629" s="1">
        <v>4</v>
      </c>
      <c r="K2629">
        <v>2626</v>
      </c>
      <c r="L2629" t="s">
        <v>25</v>
      </c>
      <c r="M2629" s="2">
        <f>+Table3[[#This Row],[CHW]]/Table3[[#This Row],[Count of Airbill Number]]</f>
        <v>22.499999499999998</v>
      </c>
    </row>
    <row r="2630" spans="2:13">
      <c r="B2630" t="s">
        <v>20</v>
      </c>
      <c r="C2630" t="s">
        <v>21</v>
      </c>
      <c r="D2630" t="s">
        <v>22</v>
      </c>
      <c r="E2630" t="s">
        <v>776</v>
      </c>
      <c r="F2630" t="s">
        <v>776</v>
      </c>
      <c r="G2630" t="s">
        <v>58</v>
      </c>
      <c r="H2630" t="s">
        <v>48</v>
      </c>
      <c r="I2630" s="1">
        <v>89.999997999999977</v>
      </c>
      <c r="J2630" s="1">
        <v>6</v>
      </c>
      <c r="K2630">
        <v>2627</v>
      </c>
      <c r="L2630" t="s">
        <v>25</v>
      </c>
      <c r="M2630" s="2">
        <f>+Table3[[#This Row],[CHW]]/Table3[[#This Row],[Count of Airbill Number]]</f>
        <v>14.999999666666662</v>
      </c>
    </row>
    <row r="2631" spans="2:13">
      <c r="B2631" t="s">
        <v>20</v>
      </c>
      <c r="C2631" t="s">
        <v>21</v>
      </c>
      <c r="D2631" t="s">
        <v>22</v>
      </c>
      <c r="E2631" t="s">
        <v>776</v>
      </c>
      <c r="F2631" t="s">
        <v>776</v>
      </c>
      <c r="G2631" t="s">
        <v>71</v>
      </c>
      <c r="H2631" t="s">
        <v>37</v>
      </c>
      <c r="I2631" s="1">
        <v>89.999994999999998</v>
      </c>
      <c r="J2631" s="1">
        <v>11</v>
      </c>
      <c r="K2631">
        <v>2628</v>
      </c>
      <c r="L2631" t="s">
        <v>25</v>
      </c>
      <c r="M2631" s="2">
        <f>+Table3[[#This Row],[CHW]]/Table3[[#This Row],[Count of Airbill Number]]</f>
        <v>8.1818177272727279</v>
      </c>
    </row>
    <row r="2632" spans="2:13">
      <c r="B2632" t="s">
        <v>35</v>
      </c>
      <c r="C2632" t="s">
        <v>21</v>
      </c>
      <c r="D2632" t="s">
        <v>22</v>
      </c>
      <c r="E2632" t="s">
        <v>776</v>
      </c>
      <c r="F2632" t="s">
        <v>776</v>
      </c>
      <c r="G2632" t="s">
        <v>23</v>
      </c>
      <c r="H2632" t="s">
        <v>132</v>
      </c>
      <c r="I2632" s="1">
        <v>89.999992000000006</v>
      </c>
      <c r="J2632" s="1">
        <v>12</v>
      </c>
      <c r="K2632">
        <v>2629</v>
      </c>
      <c r="L2632" t="s">
        <v>25</v>
      </c>
      <c r="M2632" s="2">
        <f>+Table3[[#This Row],[CHW]]/Table3[[#This Row],[Count of Airbill Number]]</f>
        <v>7.4999993333333341</v>
      </c>
    </row>
    <row r="2633" spans="2:13">
      <c r="B2633" t="s">
        <v>20</v>
      </c>
      <c r="C2633" t="s">
        <v>21</v>
      </c>
      <c r="D2633" t="s">
        <v>22</v>
      </c>
      <c r="E2633" t="s">
        <v>776</v>
      </c>
      <c r="F2633" t="s">
        <v>776</v>
      </c>
      <c r="G2633" t="s">
        <v>66</v>
      </c>
      <c r="H2633" t="s">
        <v>272</v>
      </c>
      <c r="I2633" s="1">
        <v>89.963636000000008</v>
      </c>
      <c r="J2633" s="1">
        <v>2</v>
      </c>
      <c r="K2633">
        <v>2630</v>
      </c>
      <c r="L2633" t="s">
        <v>25</v>
      </c>
      <c r="M2633" s="2">
        <f>+Table3[[#This Row],[CHW]]/Table3[[#This Row],[Count of Airbill Number]]</f>
        <v>44.981818000000004</v>
      </c>
    </row>
    <row r="2634" spans="2:13">
      <c r="B2634" t="s">
        <v>28</v>
      </c>
      <c r="C2634" t="s">
        <v>21</v>
      </c>
      <c r="D2634" t="s">
        <v>36</v>
      </c>
      <c r="E2634" t="s">
        <v>778</v>
      </c>
      <c r="F2634" t="s">
        <v>776</v>
      </c>
      <c r="G2634" t="s">
        <v>150</v>
      </c>
      <c r="H2634" t="s">
        <v>123</v>
      </c>
      <c r="I2634" s="1">
        <v>89.9</v>
      </c>
      <c r="J2634" s="1">
        <v>1</v>
      </c>
      <c r="K2634">
        <v>2631</v>
      </c>
      <c r="L2634" t="s">
        <v>25</v>
      </c>
      <c r="M2634" s="2">
        <f>+Table3[[#This Row],[CHW]]/Table3[[#This Row],[Count of Airbill Number]]</f>
        <v>89.9</v>
      </c>
    </row>
    <row r="2635" spans="2:13">
      <c r="B2635" t="s">
        <v>28</v>
      </c>
      <c r="C2635" t="s">
        <v>21</v>
      </c>
      <c r="D2635" t="s">
        <v>22</v>
      </c>
      <c r="E2635" t="s">
        <v>776</v>
      </c>
      <c r="F2635" t="s">
        <v>776</v>
      </c>
      <c r="G2635" t="s">
        <v>23</v>
      </c>
      <c r="H2635" t="s">
        <v>45</v>
      </c>
      <c r="I2635" s="1">
        <v>89.854537999999991</v>
      </c>
      <c r="J2635" s="1">
        <v>18</v>
      </c>
      <c r="K2635">
        <v>2632</v>
      </c>
      <c r="L2635" t="s">
        <v>25</v>
      </c>
      <c r="M2635" s="2">
        <f>+Table3[[#This Row],[CHW]]/Table3[[#This Row],[Count of Airbill Number]]</f>
        <v>4.9919187777777774</v>
      </c>
    </row>
    <row r="2636" spans="2:13">
      <c r="B2636" t="s">
        <v>176</v>
      </c>
      <c r="C2636" t="s">
        <v>21</v>
      </c>
      <c r="D2636" t="s">
        <v>22</v>
      </c>
      <c r="E2636" t="s">
        <v>776</v>
      </c>
      <c r="F2636" t="s">
        <v>776</v>
      </c>
      <c r="G2636" t="s">
        <v>66</v>
      </c>
      <c r="H2636" t="s">
        <v>59</v>
      </c>
      <c r="I2636" s="1">
        <v>89.627269999999996</v>
      </c>
      <c r="J2636" s="1">
        <v>9</v>
      </c>
      <c r="K2636">
        <v>2633</v>
      </c>
      <c r="L2636" t="s">
        <v>25</v>
      </c>
      <c r="M2636" s="2">
        <f>+Table3[[#This Row],[CHW]]/Table3[[#This Row],[Count of Airbill Number]]</f>
        <v>9.9585855555555547</v>
      </c>
    </row>
    <row r="2637" spans="2:13">
      <c r="B2637" t="s">
        <v>35</v>
      </c>
      <c r="C2637" t="s">
        <v>21</v>
      </c>
      <c r="D2637" t="s">
        <v>22</v>
      </c>
      <c r="E2637" t="s">
        <v>776</v>
      </c>
      <c r="F2637" t="s">
        <v>776</v>
      </c>
      <c r="G2637" t="s">
        <v>67</v>
      </c>
      <c r="H2637" t="s">
        <v>59</v>
      </c>
      <c r="I2637" s="1">
        <v>89.545452999999995</v>
      </c>
      <c r="J2637" s="1">
        <v>4</v>
      </c>
      <c r="K2637">
        <v>2634</v>
      </c>
      <c r="L2637" t="s">
        <v>25</v>
      </c>
      <c r="M2637" s="2">
        <f>+Table3[[#This Row],[CHW]]/Table3[[#This Row],[Count of Airbill Number]]</f>
        <v>22.386363249999999</v>
      </c>
    </row>
    <row r="2638" spans="2:13">
      <c r="B2638" t="s">
        <v>35</v>
      </c>
      <c r="C2638" t="s">
        <v>21</v>
      </c>
      <c r="D2638" t="s">
        <v>22</v>
      </c>
      <c r="E2638" t="s">
        <v>776</v>
      </c>
      <c r="F2638" t="s">
        <v>776</v>
      </c>
      <c r="G2638" t="s">
        <v>47</v>
      </c>
      <c r="H2638" t="s">
        <v>77</v>
      </c>
      <c r="I2638" s="1">
        <v>89.545451999999997</v>
      </c>
      <c r="J2638" s="1">
        <v>4</v>
      </c>
      <c r="K2638">
        <v>2635</v>
      </c>
      <c r="L2638" t="s">
        <v>25</v>
      </c>
      <c r="M2638" s="2">
        <f>+Table3[[#This Row],[CHW]]/Table3[[#This Row],[Count of Airbill Number]]</f>
        <v>22.386362999999999</v>
      </c>
    </row>
    <row r="2639" spans="2:13">
      <c r="B2639" t="s">
        <v>28</v>
      </c>
      <c r="C2639" t="s">
        <v>21</v>
      </c>
      <c r="D2639" t="s">
        <v>22</v>
      </c>
      <c r="E2639" t="s">
        <v>776</v>
      </c>
      <c r="F2639" t="s">
        <v>776</v>
      </c>
      <c r="G2639" t="s">
        <v>23</v>
      </c>
      <c r="H2639" t="s">
        <v>131</v>
      </c>
      <c r="I2639" s="1">
        <v>89.545451</v>
      </c>
      <c r="J2639" s="1">
        <v>9</v>
      </c>
      <c r="K2639">
        <v>2636</v>
      </c>
      <c r="L2639" t="s">
        <v>25</v>
      </c>
      <c r="M2639" s="2">
        <f>+Table3[[#This Row],[CHW]]/Table3[[#This Row],[Count of Airbill Number]]</f>
        <v>9.949494555555555</v>
      </c>
    </row>
    <row r="2640" spans="2:13">
      <c r="B2640" t="s">
        <v>28</v>
      </c>
      <c r="C2640" t="s">
        <v>21</v>
      </c>
      <c r="D2640" t="s">
        <v>22</v>
      </c>
      <c r="E2640" t="s">
        <v>776</v>
      </c>
      <c r="F2640" t="s">
        <v>776</v>
      </c>
      <c r="G2640" t="s">
        <v>57</v>
      </c>
      <c r="H2640" t="s">
        <v>69</v>
      </c>
      <c r="I2640" s="1">
        <v>89.545451</v>
      </c>
      <c r="J2640" s="1">
        <v>11</v>
      </c>
      <c r="K2640">
        <v>2637</v>
      </c>
      <c r="L2640" t="s">
        <v>25</v>
      </c>
      <c r="M2640" s="2">
        <f>+Table3[[#This Row],[CHW]]/Table3[[#This Row],[Count of Airbill Number]]</f>
        <v>8.1404955454545451</v>
      </c>
    </row>
    <row r="2641" spans="2:13">
      <c r="B2641" t="s">
        <v>243</v>
      </c>
      <c r="C2641" t="s">
        <v>21</v>
      </c>
      <c r="D2641" t="s">
        <v>22</v>
      </c>
      <c r="E2641" t="s">
        <v>776</v>
      </c>
      <c r="F2641" t="s">
        <v>776</v>
      </c>
      <c r="G2641" t="s">
        <v>48</v>
      </c>
      <c r="H2641" t="s">
        <v>288</v>
      </c>
      <c r="I2641" s="1">
        <v>89.090907000000001</v>
      </c>
      <c r="J2641" s="1">
        <v>5</v>
      </c>
      <c r="K2641">
        <v>2638</v>
      </c>
      <c r="L2641" t="s">
        <v>25</v>
      </c>
      <c r="M2641" s="2">
        <f>+Table3[[#This Row],[CHW]]/Table3[[#This Row],[Count of Airbill Number]]</f>
        <v>17.8181814</v>
      </c>
    </row>
    <row r="2642" spans="2:13">
      <c r="B2642" t="s">
        <v>20</v>
      </c>
      <c r="C2642" t="s">
        <v>21</v>
      </c>
      <c r="D2642" t="s">
        <v>22</v>
      </c>
      <c r="E2642" t="s">
        <v>776</v>
      </c>
      <c r="F2642" t="s">
        <v>776</v>
      </c>
      <c r="G2642" t="s">
        <v>67</v>
      </c>
      <c r="H2642" t="s">
        <v>32</v>
      </c>
      <c r="I2642" s="1">
        <v>89.090906000000004</v>
      </c>
      <c r="J2642" s="1">
        <v>4</v>
      </c>
      <c r="K2642">
        <v>2639</v>
      </c>
      <c r="L2642" t="s">
        <v>25</v>
      </c>
      <c r="M2642" s="2">
        <f>+Table3[[#This Row],[CHW]]/Table3[[#This Row],[Count of Airbill Number]]</f>
        <v>22.272726500000001</v>
      </c>
    </row>
    <row r="2643" spans="2:13">
      <c r="B2643" t="s">
        <v>20</v>
      </c>
      <c r="C2643" t="s">
        <v>21</v>
      </c>
      <c r="D2643" t="s">
        <v>22</v>
      </c>
      <c r="E2643" t="s">
        <v>776</v>
      </c>
      <c r="F2643" t="s">
        <v>776</v>
      </c>
      <c r="G2643" t="s">
        <v>71</v>
      </c>
      <c r="H2643" t="s">
        <v>208</v>
      </c>
      <c r="I2643" s="1">
        <v>89.090900000000033</v>
      </c>
      <c r="J2643" s="1">
        <v>18</v>
      </c>
      <c r="K2643">
        <v>2640</v>
      </c>
      <c r="L2643" t="s">
        <v>25</v>
      </c>
      <c r="M2643" s="2">
        <f>+Table3[[#This Row],[CHW]]/Table3[[#This Row],[Count of Airbill Number]]</f>
        <v>4.9494944444444462</v>
      </c>
    </row>
    <row r="2644" spans="2:13">
      <c r="B2644" t="s">
        <v>20</v>
      </c>
      <c r="C2644" t="s">
        <v>21</v>
      </c>
      <c r="D2644" t="s">
        <v>22</v>
      </c>
      <c r="E2644" t="s">
        <v>776</v>
      </c>
      <c r="F2644" t="s">
        <v>776</v>
      </c>
      <c r="G2644" t="s">
        <v>33</v>
      </c>
      <c r="H2644" t="s">
        <v>158</v>
      </c>
      <c r="I2644" s="1">
        <v>88.636362000000005</v>
      </c>
      <c r="J2644" s="1">
        <v>2</v>
      </c>
      <c r="K2644">
        <v>2641</v>
      </c>
      <c r="L2644" t="s">
        <v>25</v>
      </c>
      <c r="M2644" s="2">
        <f>+Table3[[#This Row],[CHW]]/Table3[[#This Row],[Count of Airbill Number]]</f>
        <v>44.318181000000003</v>
      </c>
    </row>
    <row r="2645" spans="2:13">
      <c r="B2645" t="s">
        <v>20</v>
      </c>
      <c r="C2645" t="s">
        <v>21</v>
      </c>
      <c r="D2645" t="s">
        <v>22</v>
      </c>
      <c r="E2645" t="s">
        <v>776</v>
      </c>
      <c r="F2645" t="s">
        <v>776</v>
      </c>
      <c r="G2645" t="s">
        <v>94</v>
      </c>
      <c r="H2645" t="s">
        <v>71</v>
      </c>
      <c r="I2645" s="1">
        <v>88.636361000000008</v>
      </c>
      <c r="J2645" s="1">
        <v>4</v>
      </c>
      <c r="K2645">
        <v>2642</v>
      </c>
      <c r="L2645" t="s">
        <v>25</v>
      </c>
      <c r="M2645" s="2">
        <f>+Table3[[#This Row],[CHW]]/Table3[[#This Row],[Count of Airbill Number]]</f>
        <v>22.159090250000002</v>
      </c>
    </row>
    <row r="2646" spans="2:13">
      <c r="B2646" t="s">
        <v>28</v>
      </c>
      <c r="C2646" t="s">
        <v>21</v>
      </c>
      <c r="D2646" t="s">
        <v>22</v>
      </c>
      <c r="E2646" t="s">
        <v>776</v>
      </c>
      <c r="F2646" t="s">
        <v>776</v>
      </c>
      <c r="G2646" t="s">
        <v>45</v>
      </c>
      <c r="H2646" t="s">
        <v>143</v>
      </c>
      <c r="I2646" s="1">
        <v>88.636360999999994</v>
      </c>
      <c r="J2646" s="1">
        <v>8</v>
      </c>
      <c r="K2646">
        <v>2643</v>
      </c>
      <c r="L2646" t="s">
        <v>25</v>
      </c>
      <c r="M2646" s="2">
        <f>+Table3[[#This Row],[CHW]]/Table3[[#This Row],[Count of Airbill Number]]</f>
        <v>11.079545124999999</v>
      </c>
    </row>
    <row r="2647" spans="2:13">
      <c r="B2647" t="s">
        <v>20</v>
      </c>
      <c r="C2647" t="s">
        <v>21</v>
      </c>
      <c r="D2647" t="s">
        <v>22</v>
      </c>
      <c r="E2647" t="s">
        <v>776</v>
      </c>
      <c r="F2647" t="s">
        <v>776</v>
      </c>
      <c r="G2647" t="s">
        <v>57</v>
      </c>
      <c r="H2647" t="s">
        <v>32</v>
      </c>
      <c r="I2647" s="1">
        <v>88.636360999999994</v>
      </c>
      <c r="J2647" s="1">
        <v>4</v>
      </c>
      <c r="K2647">
        <v>2644</v>
      </c>
      <c r="L2647" t="s">
        <v>25</v>
      </c>
      <c r="M2647" s="2">
        <f>+Table3[[#This Row],[CHW]]/Table3[[#This Row],[Count of Airbill Number]]</f>
        <v>22.159090249999998</v>
      </c>
    </row>
    <row r="2648" spans="2:13">
      <c r="B2648" t="s">
        <v>28</v>
      </c>
      <c r="C2648" t="s">
        <v>21</v>
      </c>
      <c r="D2648" t="s">
        <v>36</v>
      </c>
      <c r="E2648" t="s">
        <v>778</v>
      </c>
      <c r="F2648" t="s">
        <v>776</v>
      </c>
      <c r="G2648" t="s">
        <v>109</v>
      </c>
      <c r="H2648" t="s">
        <v>116</v>
      </c>
      <c r="I2648" s="1">
        <v>88.6</v>
      </c>
      <c r="J2648" s="1">
        <v>1</v>
      </c>
      <c r="K2648">
        <v>2645</v>
      </c>
      <c r="L2648" t="s">
        <v>25</v>
      </c>
      <c r="M2648" s="2">
        <f>+Table3[[#This Row],[CHW]]/Table3[[#This Row],[Count of Airbill Number]]</f>
        <v>88.6</v>
      </c>
    </row>
    <row r="2649" spans="2:13">
      <c r="B2649" t="s">
        <v>20</v>
      </c>
      <c r="C2649" t="s">
        <v>21</v>
      </c>
      <c r="D2649" t="s">
        <v>22</v>
      </c>
      <c r="E2649" t="s">
        <v>776</v>
      </c>
      <c r="F2649" t="s">
        <v>776</v>
      </c>
      <c r="G2649" t="s">
        <v>48</v>
      </c>
      <c r="H2649" t="s">
        <v>75</v>
      </c>
      <c r="I2649" s="1">
        <v>88.181818000000007</v>
      </c>
      <c r="J2649" s="1">
        <v>1</v>
      </c>
      <c r="K2649">
        <v>2646</v>
      </c>
      <c r="L2649" t="s">
        <v>25</v>
      </c>
      <c r="M2649" s="2">
        <f>+Table3[[#This Row],[CHW]]/Table3[[#This Row],[Count of Airbill Number]]</f>
        <v>88.181818000000007</v>
      </c>
    </row>
    <row r="2650" spans="2:13">
      <c r="B2650" t="s">
        <v>20</v>
      </c>
      <c r="C2650" t="s">
        <v>21</v>
      </c>
      <c r="D2650" t="s">
        <v>22</v>
      </c>
      <c r="E2650" t="s">
        <v>776</v>
      </c>
      <c r="F2650" t="s">
        <v>776</v>
      </c>
      <c r="G2650" t="s">
        <v>57</v>
      </c>
      <c r="H2650" t="s">
        <v>183</v>
      </c>
      <c r="I2650" s="1">
        <v>88.181818000000007</v>
      </c>
      <c r="J2650" s="1">
        <v>1</v>
      </c>
      <c r="K2650">
        <v>2647</v>
      </c>
      <c r="L2650" t="s">
        <v>25</v>
      </c>
      <c r="M2650" s="2">
        <f>+Table3[[#This Row],[CHW]]/Table3[[#This Row],[Count of Airbill Number]]</f>
        <v>88.181818000000007</v>
      </c>
    </row>
    <row r="2651" spans="2:13">
      <c r="B2651" t="s">
        <v>20</v>
      </c>
      <c r="C2651" t="s">
        <v>21</v>
      </c>
      <c r="D2651" t="s">
        <v>22</v>
      </c>
      <c r="E2651" t="s">
        <v>776</v>
      </c>
      <c r="F2651" t="s">
        <v>776</v>
      </c>
      <c r="G2651" t="s">
        <v>67</v>
      </c>
      <c r="H2651" t="s">
        <v>198</v>
      </c>
      <c r="I2651" s="1">
        <v>88.181818000000007</v>
      </c>
      <c r="J2651" s="1">
        <v>1</v>
      </c>
      <c r="K2651">
        <v>2648</v>
      </c>
      <c r="L2651" t="s">
        <v>25</v>
      </c>
      <c r="M2651" s="2">
        <f>+Table3[[#This Row],[CHW]]/Table3[[#This Row],[Count of Airbill Number]]</f>
        <v>88.181818000000007</v>
      </c>
    </row>
    <row r="2652" spans="2:13">
      <c r="B2652" t="s">
        <v>20</v>
      </c>
      <c r="C2652" t="s">
        <v>21</v>
      </c>
      <c r="D2652" t="s">
        <v>22</v>
      </c>
      <c r="E2652" t="s">
        <v>776</v>
      </c>
      <c r="F2652" t="s">
        <v>776</v>
      </c>
      <c r="G2652" t="s">
        <v>67</v>
      </c>
      <c r="H2652" t="s">
        <v>136</v>
      </c>
      <c r="I2652" s="1">
        <v>88.181818000000007</v>
      </c>
      <c r="J2652" s="1">
        <v>1</v>
      </c>
      <c r="K2652">
        <v>2649</v>
      </c>
      <c r="L2652" t="s">
        <v>25</v>
      </c>
      <c r="M2652" s="2">
        <f>+Table3[[#This Row],[CHW]]/Table3[[#This Row],[Count of Airbill Number]]</f>
        <v>88.181818000000007</v>
      </c>
    </row>
    <row r="2653" spans="2:13">
      <c r="B2653" t="s">
        <v>35</v>
      </c>
      <c r="C2653" t="s">
        <v>21</v>
      </c>
      <c r="D2653" t="s">
        <v>22</v>
      </c>
      <c r="E2653" t="s">
        <v>776</v>
      </c>
      <c r="F2653" t="s">
        <v>776</v>
      </c>
      <c r="G2653" t="s">
        <v>103</v>
      </c>
      <c r="H2653" t="s">
        <v>40</v>
      </c>
      <c r="I2653" s="1">
        <v>88.181815</v>
      </c>
      <c r="J2653" s="1">
        <v>7</v>
      </c>
      <c r="K2653">
        <v>2650</v>
      </c>
      <c r="L2653" t="s">
        <v>25</v>
      </c>
      <c r="M2653" s="2">
        <f>+Table3[[#This Row],[CHW]]/Table3[[#This Row],[Count of Airbill Number]]</f>
        <v>12.597402142857144</v>
      </c>
    </row>
    <row r="2654" spans="2:13">
      <c r="B2654" t="s">
        <v>20</v>
      </c>
      <c r="C2654" t="s">
        <v>21</v>
      </c>
      <c r="D2654" t="s">
        <v>22</v>
      </c>
      <c r="E2654" t="s">
        <v>776</v>
      </c>
      <c r="F2654" t="s">
        <v>776</v>
      </c>
      <c r="G2654" t="s">
        <v>77</v>
      </c>
      <c r="H2654" t="s">
        <v>107</v>
      </c>
      <c r="I2654" s="1">
        <v>88.181813000000005</v>
      </c>
      <c r="J2654" s="1">
        <v>8</v>
      </c>
      <c r="K2654">
        <v>2651</v>
      </c>
      <c r="L2654" t="s">
        <v>25</v>
      </c>
      <c r="M2654" s="2">
        <f>+Table3[[#This Row],[CHW]]/Table3[[#This Row],[Count of Airbill Number]]</f>
        <v>11.022726625000001</v>
      </c>
    </row>
    <row r="2655" spans="2:13">
      <c r="B2655" t="s">
        <v>35</v>
      </c>
      <c r="C2655" t="s">
        <v>21</v>
      </c>
      <c r="D2655" t="s">
        <v>22</v>
      </c>
      <c r="E2655" t="s">
        <v>776</v>
      </c>
      <c r="F2655" t="s">
        <v>776</v>
      </c>
      <c r="G2655" t="s">
        <v>76</v>
      </c>
      <c r="H2655" t="s">
        <v>53</v>
      </c>
      <c r="I2655" s="1">
        <v>88.18181100000001</v>
      </c>
      <c r="J2655" s="1">
        <v>14</v>
      </c>
      <c r="K2655">
        <v>2652</v>
      </c>
      <c r="L2655" t="s">
        <v>25</v>
      </c>
      <c r="M2655" s="2">
        <f>+Table3[[#This Row],[CHW]]/Table3[[#This Row],[Count of Airbill Number]]</f>
        <v>6.2987007857142867</v>
      </c>
    </row>
    <row r="2656" spans="2:13">
      <c r="B2656" t="s">
        <v>28</v>
      </c>
      <c r="C2656" t="s">
        <v>21</v>
      </c>
      <c r="D2656" t="s">
        <v>22</v>
      </c>
      <c r="E2656" t="s">
        <v>778</v>
      </c>
      <c r="F2656" t="s">
        <v>776</v>
      </c>
      <c r="G2656" t="s">
        <v>220</v>
      </c>
      <c r="H2656" t="s">
        <v>120</v>
      </c>
      <c r="I2656" s="1">
        <v>88.100000000000009</v>
      </c>
      <c r="J2656" s="1">
        <v>2</v>
      </c>
      <c r="K2656">
        <v>2653</v>
      </c>
      <c r="L2656" t="s">
        <v>25</v>
      </c>
      <c r="M2656" s="2">
        <f>+Table3[[#This Row],[CHW]]/Table3[[#This Row],[Count of Airbill Number]]</f>
        <v>44.050000000000004</v>
      </c>
    </row>
    <row r="2657" spans="2:13">
      <c r="B2657" t="s">
        <v>28</v>
      </c>
      <c r="C2657" t="s">
        <v>21</v>
      </c>
      <c r="D2657" t="s">
        <v>22</v>
      </c>
      <c r="E2657" t="s">
        <v>776</v>
      </c>
      <c r="F2657" t="s">
        <v>776</v>
      </c>
      <c r="G2657" t="s">
        <v>37</v>
      </c>
      <c r="H2657" t="s">
        <v>53</v>
      </c>
      <c r="I2657" s="1">
        <v>87.872723999999991</v>
      </c>
      <c r="J2657" s="1">
        <v>10</v>
      </c>
      <c r="K2657">
        <v>2654</v>
      </c>
      <c r="L2657" t="s">
        <v>25</v>
      </c>
      <c r="M2657" s="2">
        <f>+Table3[[#This Row],[CHW]]/Table3[[#This Row],[Count of Airbill Number]]</f>
        <v>8.7872723999999991</v>
      </c>
    </row>
    <row r="2658" spans="2:13">
      <c r="B2658" t="s">
        <v>35</v>
      </c>
      <c r="C2658" t="s">
        <v>21</v>
      </c>
      <c r="D2658" t="s">
        <v>22</v>
      </c>
      <c r="E2658" t="s">
        <v>776</v>
      </c>
      <c r="F2658" t="s">
        <v>776</v>
      </c>
      <c r="G2658" t="s">
        <v>102</v>
      </c>
      <c r="H2658" t="s">
        <v>72</v>
      </c>
      <c r="I2658" s="1">
        <v>87.727271999999999</v>
      </c>
      <c r="J2658" s="1">
        <v>2</v>
      </c>
      <c r="K2658">
        <v>2655</v>
      </c>
      <c r="L2658" t="s">
        <v>25</v>
      </c>
      <c r="M2658" s="2">
        <f>+Table3[[#This Row],[CHW]]/Table3[[#This Row],[Count of Airbill Number]]</f>
        <v>43.863636</v>
      </c>
    </row>
    <row r="2659" spans="2:13">
      <c r="B2659" t="s">
        <v>20</v>
      </c>
      <c r="C2659" t="s">
        <v>21</v>
      </c>
      <c r="D2659" t="s">
        <v>22</v>
      </c>
      <c r="E2659" t="s">
        <v>776</v>
      </c>
      <c r="F2659" t="s">
        <v>776</v>
      </c>
      <c r="G2659" t="s">
        <v>111</v>
      </c>
      <c r="H2659" t="s">
        <v>229</v>
      </c>
      <c r="I2659" s="1">
        <v>87.727270000000004</v>
      </c>
      <c r="J2659" s="1">
        <v>6</v>
      </c>
      <c r="K2659">
        <v>2656</v>
      </c>
      <c r="L2659" t="s">
        <v>25</v>
      </c>
      <c r="M2659" s="2">
        <f>+Table3[[#This Row],[CHW]]/Table3[[#This Row],[Count of Airbill Number]]</f>
        <v>14.621211666666667</v>
      </c>
    </row>
    <row r="2660" spans="2:13">
      <c r="B2660" t="s">
        <v>20</v>
      </c>
      <c r="C2660" t="s">
        <v>21</v>
      </c>
      <c r="D2660" t="s">
        <v>22</v>
      </c>
      <c r="E2660" t="s">
        <v>777</v>
      </c>
      <c r="F2660" t="s">
        <v>777</v>
      </c>
      <c r="G2660" t="s">
        <v>230</v>
      </c>
      <c r="H2660" t="s">
        <v>26</v>
      </c>
      <c r="I2660" s="1">
        <v>87.5</v>
      </c>
      <c r="J2660" s="1">
        <v>5</v>
      </c>
      <c r="K2660">
        <v>2657</v>
      </c>
      <c r="L2660" t="s">
        <v>25</v>
      </c>
      <c r="M2660" s="2">
        <f>+Table3[[#This Row],[CHW]]/Table3[[#This Row],[Count of Airbill Number]]</f>
        <v>17.5</v>
      </c>
    </row>
    <row r="2661" spans="2:13">
      <c r="B2661" t="s">
        <v>28</v>
      </c>
      <c r="C2661" t="s">
        <v>21</v>
      </c>
      <c r="D2661" t="s">
        <v>22</v>
      </c>
      <c r="E2661" t="s">
        <v>776</v>
      </c>
      <c r="F2661" t="s">
        <v>776</v>
      </c>
      <c r="G2661" t="s">
        <v>24</v>
      </c>
      <c r="H2661" t="s">
        <v>66</v>
      </c>
      <c r="I2661" s="1">
        <v>87.454542000000018</v>
      </c>
      <c r="J2661" s="1">
        <v>8</v>
      </c>
      <c r="K2661">
        <v>2658</v>
      </c>
      <c r="L2661" t="s">
        <v>25</v>
      </c>
      <c r="M2661" s="2">
        <f>+Table3[[#This Row],[CHW]]/Table3[[#This Row],[Count of Airbill Number]]</f>
        <v>10.931817750000002</v>
      </c>
    </row>
    <row r="2662" spans="2:13">
      <c r="B2662" t="s">
        <v>28</v>
      </c>
      <c r="C2662" t="s">
        <v>21</v>
      </c>
      <c r="D2662" t="s">
        <v>22</v>
      </c>
      <c r="E2662" t="s">
        <v>778</v>
      </c>
      <c r="F2662" t="s">
        <v>776</v>
      </c>
      <c r="G2662" t="s">
        <v>113</v>
      </c>
      <c r="H2662" t="s">
        <v>192</v>
      </c>
      <c r="I2662" s="1">
        <v>87.4</v>
      </c>
      <c r="J2662" s="1">
        <v>22</v>
      </c>
      <c r="K2662">
        <v>2659</v>
      </c>
      <c r="L2662" t="s">
        <v>25</v>
      </c>
      <c r="M2662" s="2">
        <f>+Table3[[#This Row],[CHW]]/Table3[[#This Row],[Count of Airbill Number]]</f>
        <v>3.9727272727272731</v>
      </c>
    </row>
    <row r="2663" spans="2:13">
      <c r="B2663" t="s">
        <v>35</v>
      </c>
      <c r="C2663" t="s">
        <v>21</v>
      </c>
      <c r="D2663" t="s">
        <v>36</v>
      </c>
      <c r="E2663" t="s">
        <v>778</v>
      </c>
      <c r="F2663" t="s">
        <v>776</v>
      </c>
      <c r="G2663" t="s">
        <v>135</v>
      </c>
      <c r="H2663" t="s">
        <v>37</v>
      </c>
      <c r="I2663" s="1">
        <v>87.272727000000003</v>
      </c>
      <c r="J2663" s="1">
        <v>1</v>
      </c>
      <c r="K2663">
        <v>2660</v>
      </c>
      <c r="L2663" t="s">
        <v>25</v>
      </c>
      <c r="M2663" s="2">
        <f>+Table3[[#This Row],[CHW]]/Table3[[#This Row],[Count of Airbill Number]]</f>
        <v>87.272727000000003</v>
      </c>
    </row>
    <row r="2664" spans="2:13">
      <c r="B2664" t="s">
        <v>20</v>
      </c>
      <c r="C2664" t="s">
        <v>21</v>
      </c>
      <c r="D2664" t="s">
        <v>22</v>
      </c>
      <c r="E2664" t="s">
        <v>776</v>
      </c>
      <c r="F2664" t="s">
        <v>776</v>
      </c>
      <c r="G2664" t="s">
        <v>40</v>
      </c>
      <c r="H2664" t="s">
        <v>64</v>
      </c>
      <c r="I2664" s="1">
        <v>87.272725000000008</v>
      </c>
      <c r="J2664" s="1">
        <v>4</v>
      </c>
      <c r="K2664">
        <v>2661</v>
      </c>
      <c r="L2664" t="s">
        <v>25</v>
      </c>
      <c r="M2664" s="2">
        <f>+Table3[[#This Row],[CHW]]/Table3[[#This Row],[Count of Airbill Number]]</f>
        <v>21.818181250000002</v>
      </c>
    </row>
    <row r="2665" spans="2:13">
      <c r="B2665" t="s">
        <v>30</v>
      </c>
      <c r="C2665" t="s">
        <v>21</v>
      </c>
      <c r="D2665" t="s">
        <v>22</v>
      </c>
      <c r="E2665" t="s">
        <v>776</v>
      </c>
      <c r="F2665" t="s">
        <v>776</v>
      </c>
      <c r="G2665" t="s">
        <v>23</v>
      </c>
      <c r="H2665" t="s">
        <v>39</v>
      </c>
      <c r="I2665" s="1">
        <v>87.272723999999997</v>
      </c>
      <c r="J2665" s="1">
        <v>4</v>
      </c>
      <c r="K2665">
        <v>2662</v>
      </c>
      <c r="L2665" t="s">
        <v>25</v>
      </c>
      <c r="M2665" s="2">
        <f>+Table3[[#This Row],[CHW]]/Table3[[#This Row],[Count of Airbill Number]]</f>
        <v>21.818180999999999</v>
      </c>
    </row>
    <row r="2666" spans="2:13">
      <c r="B2666" t="s">
        <v>30</v>
      </c>
      <c r="C2666" t="s">
        <v>21</v>
      </c>
      <c r="D2666" t="s">
        <v>22</v>
      </c>
      <c r="E2666" t="s">
        <v>776</v>
      </c>
      <c r="F2666" t="s">
        <v>776</v>
      </c>
      <c r="G2666" t="s">
        <v>40</v>
      </c>
      <c r="H2666" t="s">
        <v>23</v>
      </c>
      <c r="I2666" s="1">
        <v>87.272723999999997</v>
      </c>
      <c r="J2666" s="1">
        <v>4</v>
      </c>
      <c r="K2666">
        <v>2663</v>
      </c>
      <c r="L2666" t="s">
        <v>25</v>
      </c>
      <c r="M2666" s="2">
        <f>+Table3[[#This Row],[CHW]]/Table3[[#This Row],[Count of Airbill Number]]</f>
        <v>21.818180999999999</v>
      </c>
    </row>
    <row r="2667" spans="2:13">
      <c r="B2667" t="s">
        <v>20</v>
      </c>
      <c r="C2667" t="s">
        <v>21</v>
      </c>
      <c r="D2667" t="s">
        <v>22</v>
      </c>
      <c r="E2667" t="s">
        <v>776</v>
      </c>
      <c r="F2667" t="s">
        <v>776</v>
      </c>
      <c r="G2667" t="s">
        <v>87</v>
      </c>
      <c r="H2667" t="s">
        <v>48</v>
      </c>
      <c r="I2667" s="1">
        <v>87.272722000000002</v>
      </c>
      <c r="J2667" s="1">
        <v>11</v>
      </c>
      <c r="K2667">
        <v>2664</v>
      </c>
      <c r="L2667" t="s">
        <v>25</v>
      </c>
      <c r="M2667" s="2">
        <f>+Table3[[#This Row],[CHW]]/Table3[[#This Row],[Count of Airbill Number]]</f>
        <v>7.9338838181818181</v>
      </c>
    </row>
    <row r="2668" spans="2:13">
      <c r="B2668" t="s">
        <v>20</v>
      </c>
      <c r="C2668" t="s">
        <v>21</v>
      </c>
      <c r="D2668" t="s">
        <v>22</v>
      </c>
      <c r="E2668" t="s">
        <v>776</v>
      </c>
      <c r="F2668" t="s">
        <v>776</v>
      </c>
      <c r="G2668" t="s">
        <v>229</v>
      </c>
      <c r="H2668" t="s">
        <v>93</v>
      </c>
      <c r="I2668" s="1">
        <v>87.272721000000004</v>
      </c>
      <c r="J2668" s="1">
        <v>13</v>
      </c>
      <c r="K2668">
        <v>2665</v>
      </c>
      <c r="L2668" t="s">
        <v>25</v>
      </c>
      <c r="M2668" s="2">
        <f>+Table3[[#This Row],[CHW]]/Table3[[#This Row],[Count of Airbill Number]]</f>
        <v>6.7132862307692314</v>
      </c>
    </row>
    <row r="2669" spans="2:13">
      <c r="B2669" t="s">
        <v>30</v>
      </c>
      <c r="C2669" t="s">
        <v>21</v>
      </c>
      <c r="D2669" t="s">
        <v>22</v>
      </c>
      <c r="E2669" t="s">
        <v>776</v>
      </c>
      <c r="F2669" t="s">
        <v>776</v>
      </c>
      <c r="G2669" t="s">
        <v>39</v>
      </c>
      <c r="H2669" t="s">
        <v>31</v>
      </c>
      <c r="I2669" s="1">
        <v>87.254542000000001</v>
      </c>
      <c r="J2669" s="1">
        <v>9</v>
      </c>
      <c r="K2669">
        <v>2666</v>
      </c>
      <c r="L2669" t="s">
        <v>25</v>
      </c>
      <c r="M2669" s="2">
        <f>+Table3[[#This Row],[CHW]]/Table3[[#This Row],[Count of Airbill Number]]</f>
        <v>9.6949491111111108</v>
      </c>
    </row>
    <row r="2670" spans="2:13">
      <c r="B2670" t="s">
        <v>35</v>
      </c>
      <c r="C2670" t="s">
        <v>21</v>
      </c>
      <c r="D2670" t="s">
        <v>22</v>
      </c>
      <c r="E2670" t="s">
        <v>776</v>
      </c>
      <c r="F2670" t="s">
        <v>776</v>
      </c>
      <c r="G2670" t="s">
        <v>94</v>
      </c>
      <c r="H2670" t="s">
        <v>142</v>
      </c>
      <c r="I2670" s="1">
        <v>86.818180999999996</v>
      </c>
      <c r="J2670" s="1">
        <v>1</v>
      </c>
      <c r="K2670">
        <v>2667</v>
      </c>
      <c r="L2670" t="s">
        <v>25</v>
      </c>
      <c r="M2670" s="2">
        <f>+Table3[[#This Row],[CHW]]/Table3[[#This Row],[Count of Airbill Number]]</f>
        <v>86.818180999999996</v>
      </c>
    </row>
    <row r="2671" spans="2:13">
      <c r="B2671" t="s">
        <v>243</v>
      </c>
      <c r="C2671" t="s">
        <v>21</v>
      </c>
      <c r="D2671" t="s">
        <v>22</v>
      </c>
      <c r="E2671" t="s">
        <v>776</v>
      </c>
      <c r="F2671" t="s">
        <v>776</v>
      </c>
      <c r="G2671" t="s">
        <v>103</v>
      </c>
      <c r="H2671" t="s">
        <v>111</v>
      </c>
      <c r="I2671" s="1">
        <v>86.818180999999996</v>
      </c>
      <c r="J2671" s="1">
        <v>3</v>
      </c>
      <c r="K2671">
        <v>2668</v>
      </c>
      <c r="L2671" t="s">
        <v>25</v>
      </c>
      <c r="M2671" s="2">
        <f>+Table3[[#This Row],[CHW]]/Table3[[#This Row],[Count of Airbill Number]]</f>
        <v>28.939393666666664</v>
      </c>
    </row>
    <row r="2672" spans="2:13">
      <c r="B2672" t="s">
        <v>35</v>
      </c>
      <c r="C2672" t="s">
        <v>21</v>
      </c>
      <c r="D2672" t="s">
        <v>36</v>
      </c>
      <c r="E2672" t="s">
        <v>776</v>
      </c>
      <c r="F2672" t="s">
        <v>776</v>
      </c>
      <c r="G2672" t="s">
        <v>57</v>
      </c>
      <c r="H2672" t="s">
        <v>88</v>
      </c>
      <c r="I2672" s="1">
        <v>86.818180000000012</v>
      </c>
      <c r="J2672" s="1">
        <v>3</v>
      </c>
      <c r="K2672">
        <v>2669</v>
      </c>
      <c r="L2672" t="s">
        <v>25</v>
      </c>
      <c r="M2672" s="2">
        <f>+Table3[[#This Row],[CHW]]/Table3[[#This Row],[Count of Airbill Number]]</f>
        <v>28.939393333333339</v>
      </c>
    </row>
    <row r="2673" spans="2:13">
      <c r="B2673" t="s">
        <v>35</v>
      </c>
      <c r="C2673" t="s">
        <v>21</v>
      </c>
      <c r="D2673" t="s">
        <v>22</v>
      </c>
      <c r="E2673" t="s">
        <v>776</v>
      </c>
      <c r="F2673" t="s">
        <v>776</v>
      </c>
      <c r="G2673" t="s">
        <v>71</v>
      </c>
      <c r="H2673" t="s">
        <v>202</v>
      </c>
      <c r="I2673" s="1">
        <v>86.818179999999998</v>
      </c>
      <c r="J2673" s="1">
        <v>4</v>
      </c>
      <c r="K2673">
        <v>2670</v>
      </c>
      <c r="L2673" t="s">
        <v>25</v>
      </c>
      <c r="M2673" s="2">
        <f>+Table3[[#This Row],[CHW]]/Table3[[#This Row],[Count of Airbill Number]]</f>
        <v>21.704545</v>
      </c>
    </row>
    <row r="2674" spans="2:13">
      <c r="B2674" t="s">
        <v>20</v>
      </c>
      <c r="C2674" t="s">
        <v>21</v>
      </c>
      <c r="D2674" t="s">
        <v>22</v>
      </c>
      <c r="E2674" t="s">
        <v>776</v>
      </c>
      <c r="F2674" t="s">
        <v>776</v>
      </c>
      <c r="G2674" t="s">
        <v>37</v>
      </c>
      <c r="H2674" t="s">
        <v>80</v>
      </c>
      <c r="I2674" s="1">
        <v>86.454543000000001</v>
      </c>
      <c r="J2674" s="1">
        <v>5</v>
      </c>
      <c r="K2674">
        <v>2671</v>
      </c>
      <c r="L2674" t="s">
        <v>25</v>
      </c>
      <c r="M2674" s="2">
        <f>+Table3[[#This Row],[CHW]]/Table3[[#This Row],[Count of Airbill Number]]</f>
        <v>17.290908600000002</v>
      </c>
    </row>
    <row r="2675" spans="2:13">
      <c r="B2675" t="s">
        <v>35</v>
      </c>
      <c r="C2675" t="s">
        <v>21</v>
      </c>
      <c r="D2675" t="s">
        <v>22</v>
      </c>
      <c r="E2675" t="s">
        <v>776</v>
      </c>
      <c r="F2675" t="s">
        <v>776</v>
      </c>
      <c r="G2675" t="s">
        <v>47</v>
      </c>
      <c r="H2675" t="s">
        <v>71</v>
      </c>
      <c r="I2675" s="1">
        <v>86.363634000000005</v>
      </c>
      <c r="J2675" s="1">
        <v>4</v>
      </c>
      <c r="K2675">
        <v>2672</v>
      </c>
      <c r="L2675" t="s">
        <v>25</v>
      </c>
      <c r="M2675" s="2">
        <f>+Table3[[#This Row],[CHW]]/Table3[[#This Row],[Count of Airbill Number]]</f>
        <v>21.590908500000001</v>
      </c>
    </row>
    <row r="2676" spans="2:13">
      <c r="B2676" t="s">
        <v>35</v>
      </c>
      <c r="C2676" t="s">
        <v>21</v>
      </c>
      <c r="D2676" t="s">
        <v>22</v>
      </c>
      <c r="E2676" t="s">
        <v>776</v>
      </c>
      <c r="F2676" t="s">
        <v>776</v>
      </c>
      <c r="G2676" t="s">
        <v>48</v>
      </c>
      <c r="H2676" t="s">
        <v>23</v>
      </c>
      <c r="I2676" s="1">
        <v>86.363633999999976</v>
      </c>
      <c r="J2676" s="1">
        <v>6</v>
      </c>
      <c r="K2676">
        <v>2673</v>
      </c>
      <c r="L2676" t="s">
        <v>25</v>
      </c>
      <c r="M2676" s="2">
        <f>+Table3[[#This Row],[CHW]]/Table3[[#This Row],[Count of Airbill Number]]</f>
        <v>14.393938999999996</v>
      </c>
    </row>
    <row r="2677" spans="2:13">
      <c r="B2677" t="s">
        <v>35</v>
      </c>
      <c r="C2677" t="s">
        <v>21</v>
      </c>
      <c r="D2677" t="s">
        <v>22</v>
      </c>
      <c r="E2677" t="s">
        <v>776</v>
      </c>
      <c r="F2677" t="s">
        <v>776</v>
      </c>
      <c r="G2677" t="s">
        <v>71</v>
      </c>
      <c r="H2677" t="s">
        <v>47</v>
      </c>
      <c r="I2677" s="1">
        <v>86.363632999999993</v>
      </c>
      <c r="J2677" s="1">
        <v>9</v>
      </c>
      <c r="K2677">
        <v>2674</v>
      </c>
      <c r="L2677" t="s">
        <v>25</v>
      </c>
      <c r="M2677" s="2">
        <f>+Table3[[#This Row],[CHW]]/Table3[[#This Row],[Count of Airbill Number]]</f>
        <v>9.5959592222222216</v>
      </c>
    </row>
    <row r="2678" spans="2:13">
      <c r="B2678" t="s">
        <v>20</v>
      </c>
      <c r="C2678" t="s">
        <v>21</v>
      </c>
      <c r="D2678" t="s">
        <v>22</v>
      </c>
      <c r="E2678" t="s">
        <v>776</v>
      </c>
      <c r="F2678" t="s">
        <v>776</v>
      </c>
      <c r="G2678" t="s">
        <v>40</v>
      </c>
      <c r="H2678" t="s">
        <v>102</v>
      </c>
      <c r="I2678" s="1">
        <v>86.363621999999992</v>
      </c>
      <c r="J2678" s="1">
        <v>21</v>
      </c>
      <c r="K2678">
        <v>2675</v>
      </c>
      <c r="L2678" t="s">
        <v>25</v>
      </c>
      <c r="M2678" s="2">
        <f>+Table3[[#This Row],[CHW]]/Table3[[#This Row],[Count of Airbill Number]]</f>
        <v>4.1125534285714282</v>
      </c>
    </row>
    <row r="2679" spans="2:13">
      <c r="B2679" t="s">
        <v>28</v>
      </c>
      <c r="C2679" t="s">
        <v>21</v>
      </c>
      <c r="D2679" t="s">
        <v>22</v>
      </c>
      <c r="E2679" t="s">
        <v>776</v>
      </c>
      <c r="F2679" t="s">
        <v>776</v>
      </c>
      <c r="G2679" t="s">
        <v>23</v>
      </c>
      <c r="H2679" t="s">
        <v>50</v>
      </c>
      <c r="I2679" s="1">
        <v>86.327269999999984</v>
      </c>
      <c r="J2679" s="1">
        <v>9</v>
      </c>
      <c r="K2679">
        <v>2676</v>
      </c>
      <c r="L2679" t="s">
        <v>25</v>
      </c>
      <c r="M2679" s="2">
        <f>+Table3[[#This Row],[CHW]]/Table3[[#This Row],[Count of Airbill Number]]</f>
        <v>9.5919188888888876</v>
      </c>
    </row>
    <row r="2680" spans="2:13">
      <c r="B2680" t="s">
        <v>35</v>
      </c>
      <c r="C2680" t="s">
        <v>21</v>
      </c>
      <c r="D2680" t="s">
        <v>36</v>
      </c>
      <c r="E2680" t="s">
        <v>776</v>
      </c>
      <c r="F2680" t="s">
        <v>776</v>
      </c>
      <c r="G2680" t="s">
        <v>23</v>
      </c>
      <c r="H2680" t="s">
        <v>32</v>
      </c>
      <c r="I2680" s="1">
        <v>86.1</v>
      </c>
      <c r="J2680" s="1">
        <v>1</v>
      </c>
      <c r="K2680">
        <v>2677</v>
      </c>
      <c r="L2680" t="s">
        <v>25</v>
      </c>
      <c r="M2680" s="2">
        <f>+Table3[[#This Row],[CHW]]/Table3[[#This Row],[Count of Airbill Number]]</f>
        <v>86.1</v>
      </c>
    </row>
    <row r="2681" spans="2:13">
      <c r="B2681" t="s">
        <v>35</v>
      </c>
      <c r="C2681" t="s">
        <v>21</v>
      </c>
      <c r="D2681" t="s">
        <v>36</v>
      </c>
      <c r="E2681" t="s">
        <v>776</v>
      </c>
      <c r="F2681" t="s">
        <v>776</v>
      </c>
      <c r="G2681" t="s">
        <v>24</v>
      </c>
      <c r="H2681" t="s">
        <v>23</v>
      </c>
      <c r="I2681" s="1">
        <v>86.1</v>
      </c>
      <c r="J2681" s="1">
        <v>1</v>
      </c>
      <c r="K2681">
        <v>2678</v>
      </c>
      <c r="L2681" t="s">
        <v>25</v>
      </c>
      <c r="M2681" s="2">
        <f>+Table3[[#This Row],[CHW]]/Table3[[#This Row],[Count of Airbill Number]]</f>
        <v>86.1</v>
      </c>
    </row>
    <row r="2682" spans="2:13">
      <c r="B2682" t="s">
        <v>20</v>
      </c>
      <c r="C2682" t="s">
        <v>21</v>
      </c>
      <c r="D2682" t="s">
        <v>36</v>
      </c>
      <c r="E2682" t="s">
        <v>778</v>
      </c>
      <c r="F2682" t="s">
        <v>778</v>
      </c>
      <c r="G2682" t="s">
        <v>113</v>
      </c>
      <c r="H2682" t="s">
        <v>51</v>
      </c>
      <c r="I2682" s="1">
        <v>86.1</v>
      </c>
      <c r="J2682" s="1">
        <v>1</v>
      </c>
      <c r="K2682">
        <v>2679</v>
      </c>
      <c r="L2682" t="s">
        <v>25</v>
      </c>
      <c r="M2682" s="2">
        <f>+Table3[[#This Row],[CHW]]/Table3[[#This Row],[Count of Airbill Number]]</f>
        <v>86.1</v>
      </c>
    </row>
    <row r="2683" spans="2:13">
      <c r="B2683" t="s">
        <v>20</v>
      </c>
      <c r="C2683" t="s">
        <v>21</v>
      </c>
      <c r="D2683" t="s">
        <v>36</v>
      </c>
      <c r="E2683" t="s">
        <v>778</v>
      </c>
      <c r="F2683" t="s">
        <v>778</v>
      </c>
      <c r="G2683" t="s">
        <v>51</v>
      </c>
      <c r="H2683" t="s">
        <v>465</v>
      </c>
      <c r="I2683" s="1">
        <v>86.1</v>
      </c>
      <c r="J2683" s="1">
        <v>1</v>
      </c>
      <c r="K2683">
        <v>2680</v>
      </c>
      <c r="L2683" t="s">
        <v>25</v>
      </c>
      <c r="M2683" s="2">
        <f>+Table3[[#This Row],[CHW]]/Table3[[#This Row],[Count of Airbill Number]]</f>
        <v>86.1</v>
      </c>
    </row>
    <row r="2684" spans="2:13">
      <c r="B2684" t="s">
        <v>176</v>
      </c>
      <c r="C2684" t="s">
        <v>21</v>
      </c>
      <c r="D2684" t="s">
        <v>22</v>
      </c>
      <c r="E2684" t="s">
        <v>776</v>
      </c>
      <c r="F2684" t="s">
        <v>776</v>
      </c>
      <c r="G2684" t="s">
        <v>66</v>
      </c>
      <c r="H2684" t="s">
        <v>77</v>
      </c>
      <c r="I2684" s="1">
        <v>86.090906000000004</v>
      </c>
      <c r="J2684" s="1">
        <v>10</v>
      </c>
      <c r="K2684">
        <v>2681</v>
      </c>
      <c r="L2684" t="s">
        <v>25</v>
      </c>
      <c r="M2684" s="2">
        <f>+Table3[[#This Row],[CHW]]/Table3[[#This Row],[Count of Airbill Number]]</f>
        <v>8.6090906</v>
      </c>
    </row>
    <row r="2685" spans="2:13">
      <c r="B2685" t="s">
        <v>20</v>
      </c>
      <c r="C2685" t="s">
        <v>21</v>
      </c>
      <c r="D2685" t="s">
        <v>22</v>
      </c>
      <c r="E2685" t="s">
        <v>776</v>
      </c>
      <c r="F2685" t="s">
        <v>776</v>
      </c>
      <c r="G2685" t="s">
        <v>137</v>
      </c>
      <c r="H2685" t="s">
        <v>66</v>
      </c>
      <c r="I2685" s="1">
        <v>85.909090000000006</v>
      </c>
      <c r="J2685" s="1">
        <v>1</v>
      </c>
      <c r="K2685">
        <v>2682</v>
      </c>
      <c r="L2685" t="s">
        <v>25</v>
      </c>
      <c r="M2685" s="2">
        <f>+Table3[[#This Row],[CHW]]/Table3[[#This Row],[Count of Airbill Number]]</f>
        <v>85.909090000000006</v>
      </c>
    </row>
    <row r="2686" spans="2:13">
      <c r="B2686" t="s">
        <v>28</v>
      </c>
      <c r="C2686" t="s">
        <v>21</v>
      </c>
      <c r="D2686" t="s">
        <v>22</v>
      </c>
      <c r="E2686" t="s">
        <v>776</v>
      </c>
      <c r="F2686" t="s">
        <v>776</v>
      </c>
      <c r="G2686" t="s">
        <v>39</v>
      </c>
      <c r="H2686" t="s">
        <v>85</v>
      </c>
      <c r="I2686" s="1">
        <v>85.909089999999992</v>
      </c>
      <c r="J2686" s="1">
        <v>2</v>
      </c>
      <c r="K2686">
        <v>2683</v>
      </c>
      <c r="L2686" t="s">
        <v>25</v>
      </c>
      <c r="M2686" s="2">
        <f>+Table3[[#This Row],[CHW]]/Table3[[#This Row],[Count of Airbill Number]]</f>
        <v>42.954544999999996</v>
      </c>
    </row>
    <row r="2687" spans="2:13">
      <c r="B2687" t="s">
        <v>35</v>
      </c>
      <c r="C2687" t="s">
        <v>21</v>
      </c>
      <c r="D2687" t="s">
        <v>22</v>
      </c>
      <c r="E2687" t="s">
        <v>776</v>
      </c>
      <c r="F2687" t="s">
        <v>776</v>
      </c>
      <c r="G2687" t="s">
        <v>103</v>
      </c>
      <c r="H2687" t="s">
        <v>23</v>
      </c>
      <c r="I2687" s="1">
        <v>85.909087999999997</v>
      </c>
      <c r="J2687" s="1">
        <v>5</v>
      </c>
      <c r="K2687">
        <v>2684</v>
      </c>
      <c r="L2687" t="s">
        <v>25</v>
      </c>
      <c r="M2687" s="2">
        <f>+Table3[[#This Row],[CHW]]/Table3[[#This Row],[Count of Airbill Number]]</f>
        <v>17.181817599999999</v>
      </c>
    </row>
    <row r="2688" spans="2:13">
      <c r="B2688" t="s">
        <v>28</v>
      </c>
      <c r="C2688" t="s">
        <v>21</v>
      </c>
      <c r="D2688" t="s">
        <v>22</v>
      </c>
      <c r="E2688" t="s">
        <v>776</v>
      </c>
      <c r="F2688" t="s">
        <v>776</v>
      </c>
      <c r="G2688" t="s">
        <v>144</v>
      </c>
      <c r="H2688" t="s">
        <v>33</v>
      </c>
      <c r="I2688" s="1">
        <v>85.909081</v>
      </c>
      <c r="J2688" s="1">
        <v>19</v>
      </c>
      <c r="K2688">
        <v>2685</v>
      </c>
      <c r="L2688" t="s">
        <v>25</v>
      </c>
      <c r="M2688" s="2">
        <f>+Table3[[#This Row],[CHW]]/Table3[[#This Row],[Count of Airbill Number]]</f>
        <v>4.5215305789473685</v>
      </c>
    </row>
    <row r="2689" spans="2:13">
      <c r="B2689" t="s">
        <v>35</v>
      </c>
      <c r="C2689" t="s">
        <v>21</v>
      </c>
      <c r="D2689" t="s">
        <v>22</v>
      </c>
      <c r="E2689" t="s">
        <v>776</v>
      </c>
      <c r="F2689" t="s">
        <v>776</v>
      </c>
      <c r="G2689" t="s">
        <v>48</v>
      </c>
      <c r="H2689" t="s">
        <v>71</v>
      </c>
      <c r="I2689" s="1">
        <v>85.863630999999998</v>
      </c>
      <c r="J2689" s="1">
        <v>13</v>
      </c>
      <c r="K2689">
        <v>2686</v>
      </c>
      <c r="L2689" t="s">
        <v>25</v>
      </c>
      <c r="M2689" s="2">
        <f>+Table3[[#This Row],[CHW]]/Table3[[#This Row],[Count of Airbill Number]]</f>
        <v>6.6048946923076919</v>
      </c>
    </row>
    <row r="2690" spans="2:13">
      <c r="B2690" t="s">
        <v>35</v>
      </c>
      <c r="C2690" t="s">
        <v>21</v>
      </c>
      <c r="D2690" t="s">
        <v>22</v>
      </c>
      <c r="E2690" t="s">
        <v>776</v>
      </c>
      <c r="F2690" t="s">
        <v>778</v>
      </c>
      <c r="G2690" t="s">
        <v>66</v>
      </c>
      <c r="H2690" t="s">
        <v>124</v>
      </c>
      <c r="I2690" s="1">
        <v>85.645454000000001</v>
      </c>
      <c r="J2690" s="1">
        <v>5</v>
      </c>
      <c r="K2690">
        <v>2687</v>
      </c>
      <c r="L2690" t="s">
        <v>25</v>
      </c>
      <c r="M2690" s="2">
        <f>+Table3[[#This Row],[CHW]]/Table3[[#This Row],[Count of Airbill Number]]</f>
        <v>17.1290908</v>
      </c>
    </row>
    <row r="2691" spans="2:13">
      <c r="B2691" t="s">
        <v>35</v>
      </c>
      <c r="C2691" t="s">
        <v>21</v>
      </c>
      <c r="D2691" t="s">
        <v>22</v>
      </c>
      <c r="E2691" t="s">
        <v>778</v>
      </c>
      <c r="F2691" t="s">
        <v>778</v>
      </c>
      <c r="G2691" t="s">
        <v>210</v>
      </c>
      <c r="H2691" t="s">
        <v>124</v>
      </c>
      <c r="I2691" s="1">
        <v>85.5</v>
      </c>
      <c r="J2691" s="1">
        <v>7</v>
      </c>
      <c r="K2691">
        <v>2688</v>
      </c>
      <c r="L2691" t="s">
        <v>25</v>
      </c>
      <c r="M2691" s="2">
        <f>+Table3[[#This Row],[CHW]]/Table3[[#This Row],[Count of Airbill Number]]</f>
        <v>12.214285714285714</v>
      </c>
    </row>
    <row r="2692" spans="2:13">
      <c r="B2692" t="s">
        <v>35</v>
      </c>
      <c r="C2692" t="s">
        <v>21</v>
      </c>
      <c r="D2692" t="s">
        <v>22</v>
      </c>
      <c r="E2692" t="s">
        <v>776</v>
      </c>
      <c r="F2692" t="s">
        <v>776</v>
      </c>
      <c r="G2692" t="s">
        <v>71</v>
      </c>
      <c r="H2692" t="s">
        <v>191</v>
      </c>
      <c r="I2692" s="1">
        <v>85.454543999999999</v>
      </c>
      <c r="J2692" s="1">
        <v>2</v>
      </c>
      <c r="K2692">
        <v>2689</v>
      </c>
      <c r="L2692" t="s">
        <v>25</v>
      </c>
      <c r="M2692" s="2">
        <f>+Table3[[#This Row],[CHW]]/Table3[[#This Row],[Count of Airbill Number]]</f>
        <v>42.727271999999999</v>
      </c>
    </row>
    <row r="2693" spans="2:13">
      <c r="B2693" t="s">
        <v>20</v>
      </c>
      <c r="C2693" t="s">
        <v>21</v>
      </c>
      <c r="D2693" t="s">
        <v>22</v>
      </c>
      <c r="E2693" t="s">
        <v>776</v>
      </c>
      <c r="F2693" t="s">
        <v>776</v>
      </c>
      <c r="G2693" t="s">
        <v>33</v>
      </c>
      <c r="H2693" t="s">
        <v>168</v>
      </c>
      <c r="I2693" s="1">
        <v>85.454543999999999</v>
      </c>
      <c r="J2693" s="1">
        <v>3</v>
      </c>
      <c r="K2693">
        <v>2690</v>
      </c>
      <c r="L2693" t="s">
        <v>25</v>
      </c>
      <c r="M2693" s="2">
        <f>+Table3[[#This Row],[CHW]]/Table3[[#This Row],[Count of Airbill Number]]</f>
        <v>28.484848</v>
      </c>
    </row>
    <row r="2694" spans="2:13">
      <c r="B2694" t="s">
        <v>35</v>
      </c>
      <c r="C2694" t="s">
        <v>21</v>
      </c>
      <c r="D2694" t="s">
        <v>22</v>
      </c>
      <c r="E2694" t="s">
        <v>776</v>
      </c>
      <c r="F2694" t="s">
        <v>776</v>
      </c>
      <c r="G2694" t="s">
        <v>31</v>
      </c>
      <c r="H2694" t="s">
        <v>175</v>
      </c>
      <c r="I2694" s="1">
        <v>85.363636</v>
      </c>
      <c r="J2694" s="1">
        <v>2</v>
      </c>
      <c r="K2694">
        <v>2691</v>
      </c>
      <c r="L2694" t="s">
        <v>25</v>
      </c>
      <c r="M2694" s="2">
        <f>+Table3[[#This Row],[CHW]]/Table3[[#This Row],[Count of Airbill Number]]</f>
        <v>42.681818</v>
      </c>
    </row>
    <row r="2695" spans="2:13">
      <c r="B2695" t="s">
        <v>20</v>
      </c>
      <c r="C2695" t="s">
        <v>21</v>
      </c>
      <c r="D2695" t="s">
        <v>22</v>
      </c>
      <c r="E2695" t="s">
        <v>776</v>
      </c>
      <c r="F2695" t="s">
        <v>776</v>
      </c>
      <c r="G2695" t="s">
        <v>87</v>
      </c>
      <c r="H2695" t="s">
        <v>92</v>
      </c>
      <c r="I2695" s="1">
        <v>84.999997000000008</v>
      </c>
      <c r="J2695" s="1">
        <v>6</v>
      </c>
      <c r="K2695">
        <v>2692</v>
      </c>
      <c r="L2695" t="s">
        <v>25</v>
      </c>
      <c r="M2695" s="2">
        <f>+Table3[[#This Row],[CHW]]/Table3[[#This Row],[Count of Airbill Number]]</f>
        <v>14.166666166666667</v>
      </c>
    </row>
    <row r="2696" spans="2:13">
      <c r="B2696" t="s">
        <v>28</v>
      </c>
      <c r="C2696" t="s">
        <v>21</v>
      </c>
      <c r="D2696" t="s">
        <v>22</v>
      </c>
      <c r="E2696" t="s">
        <v>776</v>
      </c>
      <c r="F2696" t="s">
        <v>776</v>
      </c>
      <c r="G2696" t="s">
        <v>23</v>
      </c>
      <c r="H2696" t="s">
        <v>59</v>
      </c>
      <c r="I2696" s="1">
        <v>84.999994999999998</v>
      </c>
      <c r="J2696" s="1">
        <v>10</v>
      </c>
      <c r="K2696">
        <v>2693</v>
      </c>
      <c r="L2696" t="s">
        <v>25</v>
      </c>
      <c r="M2696" s="2">
        <f>+Table3[[#This Row],[CHW]]/Table3[[#This Row],[Count of Airbill Number]]</f>
        <v>8.4999994999999995</v>
      </c>
    </row>
    <row r="2697" spans="2:13">
      <c r="B2697" t="s">
        <v>35</v>
      </c>
      <c r="C2697" t="s">
        <v>21</v>
      </c>
      <c r="D2697" t="s">
        <v>22</v>
      </c>
      <c r="E2697" t="s">
        <v>776</v>
      </c>
      <c r="F2697" t="s">
        <v>776</v>
      </c>
      <c r="G2697" t="s">
        <v>94</v>
      </c>
      <c r="H2697" t="s">
        <v>67</v>
      </c>
      <c r="I2697" s="1">
        <v>84.999991999999992</v>
      </c>
      <c r="J2697" s="1">
        <v>17</v>
      </c>
      <c r="K2697">
        <v>2694</v>
      </c>
      <c r="L2697" t="s">
        <v>25</v>
      </c>
      <c r="M2697" s="2">
        <f>+Table3[[#This Row],[CHW]]/Table3[[#This Row],[Count of Airbill Number]]</f>
        <v>4.9999995294117641</v>
      </c>
    </row>
    <row r="2698" spans="2:13">
      <c r="B2698" t="s">
        <v>35</v>
      </c>
      <c r="C2698" t="s">
        <v>21</v>
      </c>
      <c r="D2698" t="s">
        <v>22</v>
      </c>
      <c r="E2698" t="s">
        <v>776</v>
      </c>
      <c r="F2698" t="s">
        <v>776</v>
      </c>
      <c r="G2698" t="s">
        <v>80</v>
      </c>
      <c r="H2698" t="s">
        <v>98</v>
      </c>
      <c r="I2698" s="1">
        <v>84.727269000000007</v>
      </c>
      <c r="J2698" s="1">
        <v>12</v>
      </c>
      <c r="K2698">
        <v>2695</v>
      </c>
      <c r="L2698" t="s">
        <v>25</v>
      </c>
      <c r="M2698" s="2">
        <f>+Table3[[#This Row],[CHW]]/Table3[[#This Row],[Count of Airbill Number]]</f>
        <v>7.0606057500000006</v>
      </c>
    </row>
    <row r="2699" spans="2:13">
      <c r="B2699" t="s">
        <v>28</v>
      </c>
      <c r="C2699" t="s">
        <v>21</v>
      </c>
      <c r="D2699" t="s">
        <v>36</v>
      </c>
      <c r="E2699" t="s">
        <v>776</v>
      </c>
      <c r="F2699" t="s">
        <v>776</v>
      </c>
      <c r="G2699" t="s">
        <v>24</v>
      </c>
      <c r="H2699" t="s">
        <v>23</v>
      </c>
      <c r="I2699" s="1">
        <v>84.545454000000007</v>
      </c>
      <c r="J2699" s="1">
        <v>1</v>
      </c>
      <c r="K2699">
        <v>2696</v>
      </c>
      <c r="L2699" t="s">
        <v>25</v>
      </c>
      <c r="M2699" s="2">
        <f>+Table3[[#This Row],[CHW]]/Table3[[#This Row],[Count of Airbill Number]]</f>
        <v>84.545454000000007</v>
      </c>
    </row>
    <row r="2700" spans="2:13">
      <c r="B2700" t="s">
        <v>28</v>
      </c>
      <c r="C2700" t="s">
        <v>21</v>
      </c>
      <c r="D2700" t="s">
        <v>36</v>
      </c>
      <c r="E2700" t="s">
        <v>776</v>
      </c>
      <c r="F2700" t="s">
        <v>776</v>
      </c>
      <c r="G2700" t="s">
        <v>31</v>
      </c>
      <c r="H2700" t="s">
        <v>175</v>
      </c>
      <c r="I2700" s="1">
        <v>84.545454000000007</v>
      </c>
      <c r="J2700" s="1">
        <v>1</v>
      </c>
      <c r="K2700">
        <v>2697</v>
      </c>
      <c r="L2700" t="s">
        <v>25</v>
      </c>
      <c r="M2700" s="2">
        <f>+Table3[[#This Row],[CHW]]/Table3[[#This Row],[Count of Airbill Number]]</f>
        <v>84.545454000000007</v>
      </c>
    </row>
    <row r="2701" spans="2:13">
      <c r="B2701" t="s">
        <v>35</v>
      </c>
      <c r="C2701" t="s">
        <v>21</v>
      </c>
      <c r="D2701" t="s">
        <v>22</v>
      </c>
      <c r="E2701" t="s">
        <v>776</v>
      </c>
      <c r="F2701" t="s">
        <v>776</v>
      </c>
      <c r="G2701" t="s">
        <v>33</v>
      </c>
      <c r="H2701" t="s">
        <v>103</v>
      </c>
      <c r="I2701" s="1">
        <v>84.545454000000007</v>
      </c>
      <c r="J2701" s="1">
        <v>1</v>
      </c>
      <c r="K2701">
        <v>2698</v>
      </c>
      <c r="L2701" t="s">
        <v>25</v>
      </c>
      <c r="M2701" s="2">
        <f>+Table3[[#This Row],[CHW]]/Table3[[#This Row],[Count of Airbill Number]]</f>
        <v>84.545454000000007</v>
      </c>
    </row>
    <row r="2702" spans="2:13">
      <c r="B2702" t="s">
        <v>35</v>
      </c>
      <c r="C2702" t="s">
        <v>21</v>
      </c>
      <c r="D2702" t="s">
        <v>22</v>
      </c>
      <c r="E2702" t="s">
        <v>776</v>
      </c>
      <c r="F2702" t="s">
        <v>776</v>
      </c>
      <c r="G2702" t="s">
        <v>66</v>
      </c>
      <c r="H2702" t="s">
        <v>67</v>
      </c>
      <c r="I2702" s="1">
        <v>84.545454000000007</v>
      </c>
      <c r="J2702" s="1">
        <v>1</v>
      </c>
      <c r="K2702">
        <v>2699</v>
      </c>
      <c r="L2702" t="s">
        <v>25</v>
      </c>
      <c r="M2702" s="2">
        <f>+Table3[[#This Row],[CHW]]/Table3[[#This Row],[Count of Airbill Number]]</f>
        <v>84.545454000000007</v>
      </c>
    </row>
    <row r="2703" spans="2:13">
      <c r="B2703" t="s">
        <v>35</v>
      </c>
      <c r="C2703" t="s">
        <v>21</v>
      </c>
      <c r="D2703" t="s">
        <v>22</v>
      </c>
      <c r="E2703" t="s">
        <v>776</v>
      </c>
      <c r="F2703" t="s">
        <v>776</v>
      </c>
      <c r="G2703" t="s">
        <v>23</v>
      </c>
      <c r="H2703" t="s">
        <v>272</v>
      </c>
      <c r="I2703" s="1">
        <v>84.545453999999992</v>
      </c>
      <c r="J2703" s="1">
        <v>6</v>
      </c>
      <c r="K2703">
        <v>2700</v>
      </c>
      <c r="L2703" t="s">
        <v>25</v>
      </c>
      <c r="M2703" s="2">
        <f>+Table3[[#This Row],[CHW]]/Table3[[#This Row],[Count of Airbill Number]]</f>
        <v>14.090908999999998</v>
      </c>
    </row>
    <row r="2704" spans="2:13">
      <c r="B2704" t="s">
        <v>35</v>
      </c>
      <c r="C2704" t="s">
        <v>21</v>
      </c>
      <c r="D2704" t="s">
        <v>22</v>
      </c>
      <c r="E2704" t="s">
        <v>776</v>
      </c>
      <c r="F2704" t="s">
        <v>776</v>
      </c>
      <c r="G2704" t="s">
        <v>33</v>
      </c>
      <c r="H2704" t="s">
        <v>84</v>
      </c>
      <c r="I2704" s="1">
        <v>84.545453000000009</v>
      </c>
      <c r="J2704" s="1">
        <v>3</v>
      </c>
      <c r="K2704">
        <v>2701</v>
      </c>
      <c r="L2704" t="s">
        <v>25</v>
      </c>
      <c r="M2704" s="2">
        <f>+Table3[[#This Row],[CHW]]/Table3[[#This Row],[Count of Airbill Number]]</f>
        <v>28.181817666666671</v>
      </c>
    </row>
    <row r="2705" spans="2:13">
      <c r="B2705" t="s">
        <v>243</v>
      </c>
      <c r="C2705" t="s">
        <v>21</v>
      </c>
      <c r="D2705" t="s">
        <v>22</v>
      </c>
      <c r="E2705" t="s">
        <v>776</v>
      </c>
      <c r="F2705" t="s">
        <v>776</v>
      </c>
      <c r="G2705" t="s">
        <v>37</v>
      </c>
      <c r="H2705" t="s">
        <v>63</v>
      </c>
      <c r="I2705" s="1">
        <v>84.545453000000009</v>
      </c>
      <c r="J2705" s="1">
        <v>4</v>
      </c>
      <c r="K2705">
        <v>2702</v>
      </c>
      <c r="L2705" t="s">
        <v>25</v>
      </c>
      <c r="M2705" s="2">
        <f>+Table3[[#This Row],[CHW]]/Table3[[#This Row],[Count of Airbill Number]]</f>
        <v>21.136363250000002</v>
      </c>
    </row>
    <row r="2706" spans="2:13">
      <c r="B2706" t="s">
        <v>35</v>
      </c>
      <c r="C2706" t="s">
        <v>21</v>
      </c>
      <c r="D2706" t="s">
        <v>22</v>
      </c>
      <c r="E2706" t="s">
        <v>776</v>
      </c>
      <c r="F2706" t="s">
        <v>776</v>
      </c>
      <c r="G2706" t="s">
        <v>66</v>
      </c>
      <c r="H2706" t="s">
        <v>108</v>
      </c>
      <c r="I2706" s="1">
        <v>84.545452999999995</v>
      </c>
      <c r="J2706" s="1">
        <v>3</v>
      </c>
      <c r="K2706">
        <v>2703</v>
      </c>
      <c r="L2706" t="s">
        <v>25</v>
      </c>
      <c r="M2706" s="2">
        <f>+Table3[[#This Row],[CHW]]/Table3[[#This Row],[Count of Airbill Number]]</f>
        <v>28.181817666666664</v>
      </c>
    </row>
    <row r="2707" spans="2:13">
      <c r="B2707" t="s">
        <v>20</v>
      </c>
      <c r="C2707" t="s">
        <v>21</v>
      </c>
      <c r="D2707" t="s">
        <v>22</v>
      </c>
      <c r="E2707" t="s">
        <v>776</v>
      </c>
      <c r="F2707" t="s">
        <v>776</v>
      </c>
      <c r="G2707" t="s">
        <v>24</v>
      </c>
      <c r="H2707" t="s">
        <v>59</v>
      </c>
      <c r="I2707" s="1">
        <v>84.545452999999995</v>
      </c>
      <c r="J2707" s="1">
        <v>4</v>
      </c>
      <c r="K2707">
        <v>2704</v>
      </c>
      <c r="L2707" t="s">
        <v>25</v>
      </c>
      <c r="M2707" s="2">
        <f>+Table3[[#This Row],[CHW]]/Table3[[#This Row],[Count of Airbill Number]]</f>
        <v>21.136363249999999</v>
      </c>
    </row>
    <row r="2708" spans="2:13">
      <c r="B2708" t="s">
        <v>35</v>
      </c>
      <c r="C2708" t="s">
        <v>21</v>
      </c>
      <c r="D2708" t="s">
        <v>22</v>
      </c>
      <c r="E2708" t="s">
        <v>776</v>
      </c>
      <c r="F2708" t="s">
        <v>776</v>
      </c>
      <c r="G2708" t="s">
        <v>31</v>
      </c>
      <c r="H2708" t="s">
        <v>39</v>
      </c>
      <c r="I2708" s="1">
        <v>84.36363200000001</v>
      </c>
      <c r="J2708" s="1">
        <v>11</v>
      </c>
      <c r="K2708">
        <v>2705</v>
      </c>
      <c r="L2708" t="s">
        <v>25</v>
      </c>
      <c r="M2708" s="2">
        <f>+Table3[[#This Row],[CHW]]/Table3[[#This Row],[Count of Airbill Number]]</f>
        <v>7.6694210909090916</v>
      </c>
    </row>
    <row r="2709" spans="2:13">
      <c r="B2709" t="s">
        <v>28</v>
      </c>
      <c r="C2709" t="s">
        <v>21</v>
      </c>
      <c r="D2709" t="s">
        <v>22</v>
      </c>
      <c r="E2709" t="s">
        <v>778</v>
      </c>
      <c r="F2709" t="s">
        <v>778</v>
      </c>
      <c r="G2709" t="s">
        <v>113</v>
      </c>
      <c r="H2709" t="s">
        <v>174</v>
      </c>
      <c r="I2709" s="1">
        <v>84.2</v>
      </c>
      <c r="J2709" s="1">
        <v>4</v>
      </c>
      <c r="K2709">
        <v>2706</v>
      </c>
      <c r="L2709" t="s">
        <v>25</v>
      </c>
      <c r="M2709" s="2">
        <f>+Table3[[#This Row],[CHW]]/Table3[[#This Row],[Count of Airbill Number]]</f>
        <v>21.05</v>
      </c>
    </row>
    <row r="2710" spans="2:13">
      <c r="B2710" t="s">
        <v>35</v>
      </c>
      <c r="C2710" t="s">
        <v>21</v>
      </c>
      <c r="D2710" t="s">
        <v>36</v>
      </c>
      <c r="E2710" t="s">
        <v>776</v>
      </c>
      <c r="F2710" t="s">
        <v>776</v>
      </c>
      <c r="G2710" t="s">
        <v>93</v>
      </c>
      <c r="H2710" t="s">
        <v>117</v>
      </c>
      <c r="I2710" s="1">
        <v>84.090908999999996</v>
      </c>
      <c r="J2710" s="1">
        <v>1</v>
      </c>
      <c r="K2710">
        <v>2707</v>
      </c>
      <c r="L2710" t="s">
        <v>25</v>
      </c>
      <c r="M2710" s="2">
        <f>+Table3[[#This Row],[CHW]]/Table3[[#This Row],[Count of Airbill Number]]</f>
        <v>84.090908999999996</v>
      </c>
    </row>
    <row r="2711" spans="2:13">
      <c r="B2711" t="s">
        <v>35</v>
      </c>
      <c r="C2711" t="s">
        <v>21</v>
      </c>
      <c r="D2711" t="s">
        <v>22</v>
      </c>
      <c r="E2711" t="s">
        <v>776</v>
      </c>
      <c r="F2711" t="s">
        <v>776</v>
      </c>
      <c r="G2711" t="s">
        <v>48</v>
      </c>
      <c r="H2711" t="s">
        <v>108</v>
      </c>
      <c r="I2711" s="1">
        <v>84.090905000000006</v>
      </c>
      <c r="J2711" s="1">
        <v>10</v>
      </c>
      <c r="K2711">
        <v>2708</v>
      </c>
      <c r="L2711" t="s">
        <v>25</v>
      </c>
      <c r="M2711" s="2">
        <f>+Table3[[#This Row],[CHW]]/Table3[[#This Row],[Count of Airbill Number]]</f>
        <v>8.4090905000000014</v>
      </c>
    </row>
    <row r="2712" spans="2:13">
      <c r="B2712" t="s">
        <v>35</v>
      </c>
      <c r="C2712" t="s">
        <v>21</v>
      </c>
      <c r="D2712" t="s">
        <v>22</v>
      </c>
      <c r="E2712" t="s">
        <v>778</v>
      </c>
      <c r="F2712" t="s">
        <v>778</v>
      </c>
      <c r="G2712" t="s">
        <v>109</v>
      </c>
      <c r="H2712" t="s">
        <v>113</v>
      </c>
      <c r="I2712" s="1">
        <v>84</v>
      </c>
      <c r="J2712" s="1">
        <v>1</v>
      </c>
      <c r="K2712">
        <v>2709</v>
      </c>
      <c r="L2712" t="s">
        <v>25</v>
      </c>
      <c r="M2712" s="2">
        <f>+Table3[[#This Row],[CHW]]/Table3[[#This Row],[Count of Airbill Number]]</f>
        <v>84</v>
      </c>
    </row>
    <row r="2713" spans="2:13">
      <c r="B2713" t="s">
        <v>20</v>
      </c>
      <c r="C2713" t="s">
        <v>21</v>
      </c>
      <c r="D2713" t="s">
        <v>22</v>
      </c>
      <c r="E2713" t="s">
        <v>776</v>
      </c>
      <c r="F2713" t="s">
        <v>776</v>
      </c>
      <c r="G2713" t="s">
        <v>77</v>
      </c>
      <c r="H2713" t="s">
        <v>47</v>
      </c>
      <c r="I2713" s="1">
        <v>83.636363000000017</v>
      </c>
      <c r="J2713" s="1">
        <v>3</v>
      </c>
      <c r="K2713">
        <v>2710</v>
      </c>
      <c r="L2713" t="s">
        <v>25</v>
      </c>
      <c r="M2713" s="2">
        <f>+Table3[[#This Row],[CHW]]/Table3[[#This Row],[Count of Airbill Number]]</f>
        <v>27.878787666666671</v>
      </c>
    </row>
    <row r="2714" spans="2:13">
      <c r="B2714" t="s">
        <v>20</v>
      </c>
      <c r="C2714" t="s">
        <v>21</v>
      </c>
      <c r="D2714" t="s">
        <v>22</v>
      </c>
      <c r="E2714" t="s">
        <v>776</v>
      </c>
      <c r="F2714" t="s">
        <v>776</v>
      </c>
      <c r="G2714" t="s">
        <v>66</v>
      </c>
      <c r="H2714" t="s">
        <v>63</v>
      </c>
      <c r="I2714" s="1">
        <v>83.636363000000003</v>
      </c>
      <c r="J2714" s="1">
        <v>1</v>
      </c>
      <c r="K2714">
        <v>2711</v>
      </c>
      <c r="L2714" t="s">
        <v>25</v>
      </c>
      <c r="M2714" s="2">
        <f>+Table3[[#This Row],[CHW]]/Table3[[#This Row],[Count of Airbill Number]]</f>
        <v>83.636363000000003</v>
      </c>
    </row>
    <row r="2715" spans="2:13">
      <c r="B2715" t="s">
        <v>35</v>
      </c>
      <c r="C2715" t="s">
        <v>21</v>
      </c>
      <c r="D2715" t="s">
        <v>22</v>
      </c>
      <c r="E2715" t="s">
        <v>776</v>
      </c>
      <c r="F2715" t="s">
        <v>776</v>
      </c>
      <c r="G2715" t="s">
        <v>63</v>
      </c>
      <c r="H2715" t="s">
        <v>39</v>
      </c>
      <c r="I2715" s="1">
        <v>83.636362000000005</v>
      </c>
      <c r="J2715" s="1">
        <v>2</v>
      </c>
      <c r="K2715">
        <v>2712</v>
      </c>
      <c r="L2715" t="s">
        <v>25</v>
      </c>
      <c r="M2715" s="2">
        <f>+Table3[[#This Row],[CHW]]/Table3[[#This Row],[Count of Airbill Number]]</f>
        <v>41.818181000000003</v>
      </c>
    </row>
    <row r="2716" spans="2:13">
      <c r="B2716" t="s">
        <v>28</v>
      </c>
      <c r="C2716" t="s">
        <v>21</v>
      </c>
      <c r="D2716" t="s">
        <v>22</v>
      </c>
      <c r="E2716" t="s">
        <v>776</v>
      </c>
      <c r="F2716" t="s">
        <v>776</v>
      </c>
      <c r="G2716" t="s">
        <v>71</v>
      </c>
      <c r="H2716" t="s">
        <v>48</v>
      </c>
      <c r="I2716" s="1">
        <v>83.636361999999991</v>
      </c>
      <c r="J2716" s="1">
        <v>2</v>
      </c>
      <c r="K2716">
        <v>2713</v>
      </c>
      <c r="L2716" t="s">
        <v>25</v>
      </c>
      <c r="M2716" s="2">
        <f>+Table3[[#This Row],[CHW]]/Table3[[#This Row],[Count of Airbill Number]]</f>
        <v>41.818180999999996</v>
      </c>
    </row>
    <row r="2717" spans="2:13">
      <c r="B2717" t="s">
        <v>20</v>
      </c>
      <c r="C2717" t="s">
        <v>21</v>
      </c>
      <c r="D2717" t="s">
        <v>22</v>
      </c>
      <c r="E2717" t="s">
        <v>776</v>
      </c>
      <c r="F2717" t="s">
        <v>776</v>
      </c>
      <c r="G2717" t="s">
        <v>71</v>
      </c>
      <c r="H2717" t="s">
        <v>40</v>
      </c>
      <c r="I2717" s="1">
        <v>83.636361999999991</v>
      </c>
      <c r="J2717" s="1">
        <v>4</v>
      </c>
      <c r="K2717">
        <v>2714</v>
      </c>
      <c r="L2717" t="s">
        <v>25</v>
      </c>
      <c r="M2717" s="2">
        <f>+Table3[[#This Row],[CHW]]/Table3[[#This Row],[Count of Airbill Number]]</f>
        <v>20.909090499999998</v>
      </c>
    </row>
    <row r="2718" spans="2:13">
      <c r="B2718" t="s">
        <v>35</v>
      </c>
      <c r="C2718" t="s">
        <v>21</v>
      </c>
      <c r="D2718" t="s">
        <v>22</v>
      </c>
      <c r="E2718" t="s">
        <v>776</v>
      </c>
      <c r="F2718" t="s">
        <v>776</v>
      </c>
      <c r="G2718" t="s">
        <v>75</v>
      </c>
      <c r="H2718" t="s">
        <v>32</v>
      </c>
      <c r="I2718" s="1">
        <v>83.636360999999994</v>
      </c>
      <c r="J2718" s="1">
        <v>6</v>
      </c>
      <c r="K2718">
        <v>2715</v>
      </c>
      <c r="L2718" t="s">
        <v>25</v>
      </c>
      <c r="M2718" s="2">
        <f>+Table3[[#This Row],[CHW]]/Table3[[#This Row],[Count of Airbill Number]]</f>
        <v>13.9393935</v>
      </c>
    </row>
    <row r="2719" spans="2:13">
      <c r="B2719" t="s">
        <v>35</v>
      </c>
      <c r="C2719" t="s">
        <v>21</v>
      </c>
      <c r="D2719" t="s">
        <v>22</v>
      </c>
      <c r="E2719" t="s">
        <v>776</v>
      </c>
      <c r="F2719" t="s">
        <v>776</v>
      </c>
      <c r="G2719" t="s">
        <v>40</v>
      </c>
      <c r="H2719" t="s">
        <v>37</v>
      </c>
      <c r="I2719" s="1">
        <v>83.636359999999996</v>
      </c>
      <c r="J2719" s="1">
        <v>7</v>
      </c>
      <c r="K2719">
        <v>2716</v>
      </c>
      <c r="L2719" t="s">
        <v>25</v>
      </c>
      <c r="M2719" s="2">
        <f>+Table3[[#This Row],[CHW]]/Table3[[#This Row],[Count of Airbill Number]]</f>
        <v>11.948051428571429</v>
      </c>
    </row>
    <row r="2720" spans="2:13">
      <c r="B2720" t="s">
        <v>35</v>
      </c>
      <c r="C2720" t="s">
        <v>21</v>
      </c>
      <c r="D2720" t="s">
        <v>36</v>
      </c>
      <c r="E2720" t="s">
        <v>776</v>
      </c>
      <c r="F2720" t="s">
        <v>776</v>
      </c>
      <c r="G2720" t="s">
        <v>37</v>
      </c>
      <c r="H2720" t="s">
        <v>129</v>
      </c>
      <c r="I2720" s="1">
        <v>83.636358999999999</v>
      </c>
      <c r="J2720" s="1">
        <v>10</v>
      </c>
      <c r="K2720">
        <v>2717</v>
      </c>
      <c r="L2720" t="s">
        <v>25</v>
      </c>
      <c r="M2720" s="2">
        <f>+Table3[[#This Row],[CHW]]/Table3[[#This Row],[Count of Airbill Number]]</f>
        <v>8.3636359000000002</v>
      </c>
    </row>
    <row r="2721" spans="2:13">
      <c r="B2721" t="s">
        <v>20</v>
      </c>
      <c r="C2721" t="s">
        <v>21</v>
      </c>
      <c r="D2721" t="s">
        <v>22</v>
      </c>
      <c r="E2721" t="s">
        <v>776</v>
      </c>
      <c r="F2721" t="s">
        <v>776</v>
      </c>
      <c r="G2721" t="s">
        <v>23</v>
      </c>
      <c r="H2721" t="s">
        <v>156</v>
      </c>
      <c r="I2721" s="1">
        <v>83.636358999999985</v>
      </c>
      <c r="J2721" s="1">
        <v>9</v>
      </c>
      <c r="K2721">
        <v>2718</v>
      </c>
      <c r="L2721" t="s">
        <v>25</v>
      </c>
      <c r="M2721" s="2">
        <f>+Table3[[#This Row],[CHW]]/Table3[[#This Row],[Count of Airbill Number]]</f>
        <v>9.2929287777777763</v>
      </c>
    </row>
    <row r="2722" spans="2:13">
      <c r="B2722" t="s">
        <v>35</v>
      </c>
      <c r="C2722" t="s">
        <v>21</v>
      </c>
      <c r="D2722" t="s">
        <v>36</v>
      </c>
      <c r="E2722" t="s">
        <v>778</v>
      </c>
      <c r="F2722" t="s">
        <v>776</v>
      </c>
      <c r="G2722" t="s">
        <v>113</v>
      </c>
      <c r="H2722" t="s">
        <v>123</v>
      </c>
      <c r="I2722" s="1">
        <v>83.4</v>
      </c>
      <c r="J2722" s="1">
        <v>1</v>
      </c>
      <c r="K2722">
        <v>2719</v>
      </c>
      <c r="L2722" t="s">
        <v>25</v>
      </c>
      <c r="M2722" s="2">
        <f>+Table3[[#This Row],[CHW]]/Table3[[#This Row],[Count of Airbill Number]]</f>
        <v>83.4</v>
      </c>
    </row>
    <row r="2723" spans="2:13">
      <c r="B2723" t="s">
        <v>28</v>
      </c>
      <c r="C2723" t="s">
        <v>21</v>
      </c>
      <c r="D2723" t="s">
        <v>36</v>
      </c>
      <c r="E2723" t="s">
        <v>776</v>
      </c>
      <c r="F2723" t="s">
        <v>776</v>
      </c>
      <c r="G2723" t="s">
        <v>23</v>
      </c>
      <c r="H2723" t="s">
        <v>187</v>
      </c>
      <c r="I2723" s="1">
        <v>83.181818000000007</v>
      </c>
      <c r="J2723" s="1">
        <v>1</v>
      </c>
      <c r="K2723">
        <v>2720</v>
      </c>
      <c r="L2723" t="s">
        <v>25</v>
      </c>
      <c r="M2723" s="2">
        <f>+Table3[[#This Row],[CHW]]/Table3[[#This Row],[Count of Airbill Number]]</f>
        <v>83.181818000000007</v>
      </c>
    </row>
    <row r="2724" spans="2:13">
      <c r="B2724" t="s">
        <v>28</v>
      </c>
      <c r="C2724" t="s">
        <v>21</v>
      </c>
      <c r="D2724" t="s">
        <v>36</v>
      </c>
      <c r="E2724" t="s">
        <v>776</v>
      </c>
      <c r="F2724" t="s">
        <v>776</v>
      </c>
      <c r="G2724" t="s">
        <v>40</v>
      </c>
      <c r="H2724" t="s">
        <v>23</v>
      </c>
      <c r="I2724" s="1">
        <v>83.181818000000007</v>
      </c>
      <c r="J2724" s="1">
        <v>1</v>
      </c>
      <c r="K2724">
        <v>2721</v>
      </c>
      <c r="L2724" t="s">
        <v>25</v>
      </c>
      <c r="M2724" s="2">
        <f>+Table3[[#This Row],[CHW]]/Table3[[#This Row],[Count of Airbill Number]]</f>
        <v>83.181818000000007</v>
      </c>
    </row>
    <row r="2725" spans="2:13">
      <c r="B2725" t="s">
        <v>28</v>
      </c>
      <c r="C2725" t="s">
        <v>21</v>
      </c>
      <c r="D2725" t="s">
        <v>22</v>
      </c>
      <c r="E2725" t="s">
        <v>776</v>
      </c>
      <c r="F2725" t="s">
        <v>776</v>
      </c>
      <c r="G2725" t="s">
        <v>41</v>
      </c>
      <c r="H2725" t="s">
        <v>24</v>
      </c>
      <c r="I2725" s="1">
        <v>83.181817999999993</v>
      </c>
      <c r="J2725" s="1">
        <v>2</v>
      </c>
      <c r="K2725">
        <v>2722</v>
      </c>
      <c r="L2725" t="s">
        <v>25</v>
      </c>
      <c r="M2725" s="2">
        <f>+Table3[[#This Row],[CHW]]/Table3[[#This Row],[Count of Airbill Number]]</f>
        <v>41.590908999999996</v>
      </c>
    </row>
    <row r="2726" spans="2:13">
      <c r="B2726" t="s">
        <v>35</v>
      </c>
      <c r="C2726" t="s">
        <v>21</v>
      </c>
      <c r="D2726" t="s">
        <v>22</v>
      </c>
      <c r="E2726" t="s">
        <v>776</v>
      </c>
      <c r="F2726" t="s">
        <v>776</v>
      </c>
      <c r="G2726" t="s">
        <v>57</v>
      </c>
      <c r="H2726" t="s">
        <v>53</v>
      </c>
      <c r="I2726" s="1">
        <v>83.181816999999995</v>
      </c>
      <c r="J2726" s="1">
        <v>3</v>
      </c>
      <c r="K2726">
        <v>2723</v>
      </c>
      <c r="L2726" t="s">
        <v>25</v>
      </c>
      <c r="M2726" s="2">
        <f>+Table3[[#This Row],[CHW]]/Table3[[#This Row],[Count of Airbill Number]]</f>
        <v>27.727272333333332</v>
      </c>
    </row>
    <row r="2727" spans="2:13">
      <c r="B2727" t="s">
        <v>20</v>
      </c>
      <c r="C2727" t="s">
        <v>21</v>
      </c>
      <c r="D2727" t="s">
        <v>22</v>
      </c>
      <c r="E2727" t="s">
        <v>776</v>
      </c>
      <c r="F2727" t="s">
        <v>776</v>
      </c>
      <c r="G2727" t="s">
        <v>67</v>
      </c>
      <c r="H2727" t="s">
        <v>70</v>
      </c>
      <c r="I2727" s="1">
        <v>83.181815999999998</v>
      </c>
      <c r="J2727" s="1">
        <v>10</v>
      </c>
      <c r="K2727">
        <v>2724</v>
      </c>
      <c r="L2727" t="s">
        <v>25</v>
      </c>
      <c r="M2727" s="2">
        <f>+Table3[[#This Row],[CHW]]/Table3[[#This Row],[Count of Airbill Number]]</f>
        <v>8.3181815999999991</v>
      </c>
    </row>
    <row r="2728" spans="2:13">
      <c r="B2728" t="s">
        <v>20</v>
      </c>
      <c r="C2728" t="s">
        <v>21</v>
      </c>
      <c r="D2728" t="s">
        <v>22</v>
      </c>
      <c r="E2728" t="s">
        <v>776</v>
      </c>
      <c r="F2728" t="s">
        <v>776</v>
      </c>
      <c r="G2728" t="s">
        <v>45</v>
      </c>
      <c r="H2728" t="s">
        <v>31</v>
      </c>
      <c r="I2728" s="1">
        <v>83.181811999999994</v>
      </c>
      <c r="J2728" s="1">
        <v>13</v>
      </c>
      <c r="K2728">
        <v>2725</v>
      </c>
      <c r="L2728" t="s">
        <v>25</v>
      </c>
      <c r="M2728" s="2">
        <f>+Table3[[#This Row],[CHW]]/Table3[[#This Row],[Count of Airbill Number]]</f>
        <v>6.3986009230769225</v>
      </c>
    </row>
    <row r="2729" spans="2:13">
      <c r="B2729" t="s">
        <v>28</v>
      </c>
      <c r="C2729" t="s">
        <v>21</v>
      </c>
      <c r="D2729" t="s">
        <v>36</v>
      </c>
      <c r="E2729" t="s">
        <v>778</v>
      </c>
      <c r="F2729" t="s">
        <v>778</v>
      </c>
      <c r="G2729" t="s">
        <v>112</v>
      </c>
      <c r="H2729" t="s">
        <v>91</v>
      </c>
      <c r="I2729" s="1">
        <v>83</v>
      </c>
      <c r="J2729" s="1">
        <v>3</v>
      </c>
      <c r="K2729">
        <v>2726</v>
      </c>
      <c r="L2729" t="s">
        <v>25</v>
      </c>
      <c r="M2729" s="2">
        <f>+Table3[[#This Row],[CHW]]/Table3[[#This Row],[Count of Airbill Number]]</f>
        <v>27.666666666666668</v>
      </c>
    </row>
    <row r="2730" spans="2:13">
      <c r="B2730" t="s">
        <v>20</v>
      </c>
      <c r="C2730" t="s">
        <v>21</v>
      </c>
      <c r="D2730" t="s">
        <v>22</v>
      </c>
      <c r="E2730" t="s">
        <v>776</v>
      </c>
      <c r="F2730" t="s">
        <v>776</v>
      </c>
      <c r="G2730" t="s">
        <v>66</v>
      </c>
      <c r="H2730" t="s">
        <v>33</v>
      </c>
      <c r="I2730" s="1">
        <v>82.899999999999991</v>
      </c>
      <c r="J2730" s="1">
        <v>4</v>
      </c>
      <c r="K2730">
        <v>2727</v>
      </c>
      <c r="L2730" t="s">
        <v>25</v>
      </c>
      <c r="M2730" s="2">
        <f>+Table3[[#This Row],[CHW]]/Table3[[#This Row],[Count of Airbill Number]]</f>
        <v>20.724999999999998</v>
      </c>
    </row>
    <row r="2731" spans="2:13">
      <c r="B2731" t="s">
        <v>28</v>
      </c>
      <c r="C2731" t="s">
        <v>21</v>
      </c>
      <c r="D2731" t="s">
        <v>22</v>
      </c>
      <c r="E2731" t="s">
        <v>776</v>
      </c>
      <c r="F2731" t="s">
        <v>776</v>
      </c>
      <c r="G2731" t="s">
        <v>61</v>
      </c>
      <c r="H2731" t="s">
        <v>31</v>
      </c>
      <c r="I2731" s="1">
        <v>82.727271999999999</v>
      </c>
      <c r="J2731" s="1">
        <v>1</v>
      </c>
      <c r="K2731">
        <v>2728</v>
      </c>
      <c r="L2731" t="s">
        <v>25</v>
      </c>
      <c r="M2731" s="2">
        <f>+Table3[[#This Row],[CHW]]/Table3[[#This Row],[Count of Airbill Number]]</f>
        <v>82.727271999999999</v>
      </c>
    </row>
    <row r="2732" spans="2:13">
      <c r="B2732" t="s">
        <v>28</v>
      </c>
      <c r="C2732" t="s">
        <v>21</v>
      </c>
      <c r="D2732" t="s">
        <v>22</v>
      </c>
      <c r="E2732" t="s">
        <v>776</v>
      </c>
      <c r="F2732" t="s">
        <v>776</v>
      </c>
      <c r="G2732" t="s">
        <v>111</v>
      </c>
      <c r="H2732" t="s">
        <v>70</v>
      </c>
      <c r="I2732" s="1">
        <v>82.727271000000002</v>
      </c>
      <c r="J2732" s="1">
        <v>3</v>
      </c>
      <c r="K2732">
        <v>2729</v>
      </c>
      <c r="L2732" t="s">
        <v>25</v>
      </c>
      <c r="M2732" s="2">
        <f>+Table3[[#This Row],[CHW]]/Table3[[#This Row],[Count of Airbill Number]]</f>
        <v>27.575756999999999</v>
      </c>
    </row>
    <row r="2733" spans="2:13">
      <c r="B2733" t="s">
        <v>20</v>
      </c>
      <c r="C2733" t="s">
        <v>21</v>
      </c>
      <c r="D2733" t="s">
        <v>22</v>
      </c>
      <c r="E2733" t="s">
        <v>776</v>
      </c>
      <c r="F2733" t="s">
        <v>776</v>
      </c>
      <c r="G2733" t="s">
        <v>378</v>
      </c>
      <c r="H2733" t="s">
        <v>23</v>
      </c>
      <c r="I2733" s="1">
        <v>82.727271000000002</v>
      </c>
      <c r="J2733" s="1">
        <v>2</v>
      </c>
      <c r="K2733">
        <v>2730</v>
      </c>
      <c r="L2733" t="s">
        <v>25</v>
      </c>
      <c r="M2733" s="2">
        <f>+Table3[[#This Row],[CHW]]/Table3[[#This Row],[Count of Airbill Number]]</f>
        <v>41.363635500000001</v>
      </c>
    </row>
    <row r="2734" spans="2:13">
      <c r="B2734" t="s">
        <v>35</v>
      </c>
      <c r="C2734" t="s">
        <v>21</v>
      </c>
      <c r="D2734" t="s">
        <v>22</v>
      </c>
      <c r="E2734" t="s">
        <v>776</v>
      </c>
      <c r="F2734" t="s">
        <v>776</v>
      </c>
      <c r="G2734" t="s">
        <v>45</v>
      </c>
      <c r="H2734" t="s">
        <v>58</v>
      </c>
      <c r="I2734" s="1">
        <v>82.727267000000012</v>
      </c>
      <c r="J2734" s="1">
        <v>10</v>
      </c>
      <c r="K2734">
        <v>2731</v>
      </c>
      <c r="L2734" t="s">
        <v>25</v>
      </c>
      <c r="M2734" s="2">
        <f>+Table3[[#This Row],[CHW]]/Table3[[#This Row],[Count of Airbill Number]]</f>
        <v>8.2727267000000015</v>
      </c>
    </row>
    <row r="2735" spans="2:13">
      <c r="B2735" t="s">
        <v>28</v>
      </c>
      <c r="C2735" t="s">
        <v>21</v>
      </c>
      <c r="D2735" t="s">
        <v>22</v>
      </c>
      <c r="E2735" t="s">
        <v>776</v>
      </c>
      <c r="F2735" t="s">
        <v>776</v>
      </c>
      <c r="G2735" t="s">
        <v>23</v>
      </c>
      <c r="H2735" t="s">
        <v>88</v>
      </c>
      <c r="I2735" s="1">
        <v>82.727264999999989</v>
      </c>
      <c r="J2735" s="1">
        <v>13</v>
      </c>
      <c r="K2735">
        <v>2732</v>
      </c>
      <c r="L2735" t="s">
        <v>25</v>
      </c>
      <c r="M2735" s="2">
        <f>+Table3[[#This Row],[CHW]]/Table3[[#This Row],[Count of Airbill Number]]</f>
        <v>6.3636357692307683</v>
      </c>
    </row>
    <row r="2736" spans="2:13">
      <c r="B2736" t="s">
        <v>35</v>
      </c>
      <c r="C2736" t="s">
        <v>21</v>
      </c>
      <c r="D2736" t="s">
        <v>22</v>
      </c>
      <c r="E2736" t="s">
        <v>776</v>
      </c>
      <c r="F2736" t="s">
        <v>776</v>
      </c>
      <c r="G2736" t="s">
        <v>31</v>
      </c>
      <c r="H2736" t="s">
        <v>42</v>
      </c>
      <c r="I2736" s="1">
        <v>82.727263999999991</v>
      </c>
      <c r="J2736" s="1">
        <v>19</v>
      </c>
      <c r="K2736">
        <v>2733</v>
      </c>
      <c r="L2736" t="s">
        <v>25</v>
      </c>
      <c r="M2736" s="2">
        <f>+Table3[[#This Row],[CHW]]/Table3[[#This Row],[Count of Airbill Number]]</f>
        <v>4.3540665263157887</v>
      </c>
    </row>
    <row r="2737" spans="2:13">
      <c r="B2737" t="s">
        <v>35</v>
      </c>
      <c r="C2737" t="s">
        <v>21</v>
      </c>
      <c r="D2737" t="s">
        <v>36</v>
      </c>
      <c r="E2737" t="s">
        <v>778</v>
      </c>
      <c r="F2737" t="s">
        <v>778</v>
      </c>
      <c r="G2737" t="s">
        <v>81</v>
      </c>
      <c r="H2737" t="s">
        <v>327</v>
      </c>
      <c r="I2737" s="1">
        <v>81.954543999999999</v>
      </c>
      <c r="J2737" s="1">
        <v>4</v>
      </c>
      <c r="K2737">
        <v>2734</v>
      </c>
      <c r="L2737" t="s">
        <v>25</v>
      </c>
      <c r="M2737" s="2">
        <f>+Table3[[#This Row],[CHW]]/Table3[[#This Row],[Count of Airbill Number]]</f>
        <v>20.488636</v>
      </c>
    </row>
    <row r="2738" spans="2:13">
      <c r="B2738" t="s">
        <v>243</v>
      </c>
      <c r="C2738" t="s">
        <v>21</v>
      </c>
      <c r="D2738" t="s">
        <v>22</v>
      </c>
      <c r="E2738" t="s">
        <v>776</v>
      </c>
      <c r="F2738" t="s">
        <v>776</v>
      </c>
      <c r="G2738" t="s">
        <v>103</v>
      </c>
      <c r="H2738" t="s">
        <v>69</v>
      </c>
      <c r="I2738" s="1">
        <v>81.81818100000001</v>
      </c>
      <c r="J2738" s="1">
        <v>2</v>
      </c>
      <c r="K2738">
        <v>2735</v>
      </c>
      <c r="L2738" t="s">
        <v>25</v>
      </c>
      <c r="M2738" s="2">
        <f>+Table3[[#This Row],[CHW]]/Table3[[#This Row],[Count of Airbill Number]]</f>
        <v>40.909090500000005</v>
      </c>
    </row>
    <row r="2739" spans="2:13">
      <c r="B2739" t="s">
        <v>28</v>
      </c>
      <c r="C2739" t="s">
        <v>21</v>
      </c>
      <c r="D2739" t="s">
        <v>22</v>
      </c>
      <c r="E2739" t="s">
        <v>776</v>
      </c>
      <c r="F2739" t="s">
        <v>777</v>
      </c>
      <c r="G2739" t="s">
        <v>48</v>
      </c>
      <c r="H2739" t="s">
        <v>181</v>
      </c>
      <c r="I2739" s="1">
        <v>81.818180999999996</v>
      </c>
      <c r="J2739" s="1">
        <v>1</v>
      </c>
      <c r="K2739">
        <v>2736</v>
      </c>
      <c r="L2739" t="s">
        <v>25</v>
      </c>
      <c r="M2739" s="2">
        <f>+Table3[[#This Row],[CHW]]/Table3[[#This Row],[Count of Airbill Number]]</f>
        <v>81.818180999999996</v>
      </c>
    </row>
    <row r="2740" spans="2:13">
      <c r="B2740" t="s">
        <v>35</v>
      </c>
      <c r="C2740" t="s">
        <v>21</v>
      </c>
      <c r="D2740" t="s">
        <v>22</v>
      </c>
      <c r="E2740" t="s">
        <v>776</v>
      </c>
      <c r="F2740" t="s">
        <v>776</v>
      </c>
      <c r="G2740" t="s">
        <v>47</v>
      </c>
      <c r="H2740" t="s">
        <v>96</v>
      </c>
      <c r="I2740" s="1">
        <v>81.818180999999996</v>
      </c>
      <c r="J2740" s="1">
        <v>1</v>
      </c>
      <c r="K2740">
        <v>2737</v>
      </c>
      <c r="L2740" t="s">
        <v>25</v>
      </c>
      <c r="M2740" s="2">
        <f>+Table3[[#This Row],[CHW]]/Table3[[#This Row],[Count of Airbill Number]]</f>
        <v>81.818180999999996</v>
      </c>
    </row>
    <row r="2741" spans="2:13">
      <c r="B2741" t="s">
        <v>35</v>
      </c>
      <c r="C2741" t="s">
        <v>21</v>
      </c>
      <c r="D2741" t="s">
        <v>22</v>
      </c>
      <c r="E2741" t="s">
        <v>776</v>
      </c>
      <c r="F2741" t="s">
        <v>776</v>
      </c>
      <c r="G2741" t="s">
        <v>93</v>
      </c>
      <c r="H2741" t="s">
        <v>61</v>
      </c>
      <c r="I2741" s="1">
        <v>81.818180999999996</v>
      </c>
      <c r="J2741" s="1">
        <v>1</v>
      </c>
      <c r="K2741">
        <v>2738</v>
      </c>
      <c r="L2741" t="s">
        <v>25</v>
      </c>
      <c r="M2741" s="2">
        <f>+Table3[[#This Row],[CHW]]/Table3[[#This Row],[Count of Airbill Number]]</f>
        <v>81.818180999999996</v>
      </c>
    </row>
    <row r="2742" spans="2:13">
      <c r="B2742" t="s">
        <v>20</v>
      </c>
      <c r="C2742" t="s">
        <v>21</v>
      </c>
      <c r="D2742" t="s">
        <v>36</v>
      </c>
      <c r="E2742" t="s">
        <v>776</v>
      </c>
      <c r="F2742" t="s">
        <v>776</v>
      </c>
      <c r="G2742" t="s">
        <v>42</v>
      </c>
      <c r="H2742" t="s">
        <v>32</v>
      </c>
      <c r="I2742" s="1">
        <v>81.818180999999996</v>
      </c>
      <c r="J2742" s="1">
        <v>3</v>
      </c>
      <c r="K2742">
        <v>2739</v>
      </c>
      <c r="L2742" t="s">
        <v>25</v>
      </c>
      <c r="M2742" s="2">
        <f>+Table3[[#This Row],[CHW]]/Table3[[#This Row],[Count of Airbill Number]]</f>
        <v>27.272727</v>
      </c>
    </row>
    <row r="2743" spans="2:13">
      <c r="B2743" t="s">
        <v>30</v>
      </c>
      <c r="C2743" t="s">
        <v>21</v>
      </c>
      <c r="D2743" t="s">
        <v>139</v>
      </c>
      <c r="E2743" t="s">
        <v>776</v>
      </c>
      <c r="F2743" t="s">
        <v>776</v>
      </c>
      <c r="G2743" t="s">
        <v>242</v>
      </c>
      <c r="H2743" t="s">
        <v>211</v>
      </c>
      <c r="I2743" s="1">
        <v>81.818180999999996</v>
      </c>
      <c r="J2743" s="1">
        <v>3</v>
      </c>
      <c r="K2743">
        <v>2740</v>
      </c>
      <c r="L2743" t="s">
        <v>25</v>
      </c>
      <c r="M2743" s="2">
        <f>+Table3[[#This Row],[CHW]]/Table3[[#This Row],[Count of Airbill Number]]</f>
        <v>27.272727</v>
      </c>
    </row>
    <row r="2744" spans="2:13">
      <c r="B2744" t="s">
        <v>30</v>
      </c>
      <c r="C2744" t="s">
        <v>21</v>
      </c>
      <c r="D2744" t="s">
        <v>139</v>
      </c>
      <c r="E2744" t="s">
        <v>776</v>
      </c>
      <c r="F2744" t="s">
        <v>776</v>
      </c>
      <c r="G2744" t="s">
        <v>140</v>
      </c>
      <c r="H2744" t="s">
        <v>359</v>
      </c>
      <c r="I2744" s="1">
        <v>81.818180999999996</v>
      </c>
      <c r="J2744" s="1">
        <v>3</v>
      </c>
      <c r="K2744">
        <v>2741</v>
      </c>
      <c r="L2744" t="s">
        <v>25</v>
      </c>
      <c r="M2744" s="2">
        <f>+Table3[[#This Row],[CHW]]/Table3[[#This Row],[Count of Airbill Number]]</f>
        <v>27.272727</v>
      </c>
    </row>
    <row r="2745" spans="2:13">
      <c r="B2745" t="s">
        <v>243</v>
      </c>
      <c r="C2745" t="s">
        <v>21</v>
      </c>
      <c r="D2745" t="s">
        <v>22</v>
      </c>
      <c r="E2745" t="s">
        <v>776</v>
      </c>
      <c r="F2745" t="s">
        <v>776</v>
      </c>
      <c r="G2745" t="s">
        <v>45</v>
      </c>
      <c r="H2745" t="s">
        <v>111</v>
      </c>
      <c r="I2745" s="1">
        <v>81.818180999999996</v>
      </c>
      <c r="J2745" s="1">
        <v>1</v>
      </c>
      <c r="K2745">
        <v>2742</v>
      </c>
      <c r="L2745" t="s">
        <v>25</v>
      </c>
      <c r="M2745" s="2">
        <f>+Table3[[#This Row],[CHW]]/Table3[[#This Row],[Count of Airbill Number]]</f>
        <v>81.818180999999996</v>
      </c>
    </row>
    <row r="2746" spans="2:13">
      <c r="B2746" t="s">
        <v>35</v>
      </c>
      <c r="C2746" t="s">
        <v>21</v>
      </c>
      <c r="D2746" t="s">
        <v>22</v>
      </c>
      <c r="E2746" t="s">
        <v>776</v>
      </c>
      <c r="F2746" t="s">
        <v>776</v>
      </c>
      <c r="G2746" t="s">
        <v>74</v>
      </c>
      <c r="H2746" t="s">
        <v>76</v>
      </c>
      <c r="I2746" s="1">
        <v>81.818180000000012</v>
      </c>
      <c r="J2746" s="1">
        <v>4</v>
      </c>
      <c r="K2746">
        <v>2743</v>
      </c>
      <c r="L2746" t="s">
        <v>25</v>
      </c>
      <c r="M2746" s="2">
        <f>+Table3[[#This Row],[CHW]]/Table3[[#This Row],[Count of Airbill Number]]</f>
        <v>20.454545000000003</v>
      </c>
    </row>
    <row r="2747" spans="2:13">
      <c r="B2747" t="s">
        <v>20</v>
      </c>
      <c r="C2747" t="s">
        <v>21</v>
      </c>
      <c r="D2747" t="s">
        <v>22</v>
      </c>
      <c r="E2747" t="s">
        <v>776</v>
      </c>
      <c r="F2747" t="s">
        <v>776</v>
      </c>
      <c r="G2747" t="s">
        <v>45</v>
      </c>
      <c r="H2747" t="s">
        <v>195</v>
      </c>
      <c r="I2747" s="1">
        <v>81.818179999999998</v>
      </c>
      <c r="J2747" s="1">
        <v>4</v>
      </c>
      <c r="K2747">
        <v>2744</v>
      </c>
      <c r="L2747" t="s">
        <v>25</v>
      </c>
      <c r="M2747" s="2">
        <f>+Table3[[#This Row],[CHW]]/Table3[[#This Row],[Count of Airbill Number]]</f>
        <v>20.454545</v>
      </c>
    </row>
    <row r="2748" spans="2:13">
      <c r="B2748" t="s">
        <v>20</v>
      </c>
      <c r="C2748" t="s">
        <v>21</v>
      </c>
      <c r="D2748" t="s">
        <v>22</v>
      </c>
      <c r="E2748" t="s">
        <v>776</v>
      </c>
      <c r="F2748" t="s">
        <v>776</v>
      </c>
      <c r="G2748" t="s">
        <v>45</v>
      </c>
      <c r="H2748" t="s">
        <v>232</v>
      </c>
      <c r="I2748" s="1">
        <v>81.818176999999991</v>
      </c>
      <c r="J2748" s="1">
        <v>9</v>
      </c>
      <c r="K2748">
        <v>2745</v>
      </c>
      <c r="L2748" t="s">
        <v>25</v>
      </c>
      <c r="M2748" s="2">
        <f>+Table3[[#This Row],[CHW]]/Table3[[#This Row],[Count of Airbill Number]]</f>
        <v>9.0909085555555542</v>
      </c>
    </row>
    <row r="2749" spans="2:13">
      <c r="B2749" t="s">
        <v>35</v>
      </c>
      <c r="C2749" t="s">
        <v>21</v>
      </c>
      <c r="D2749" t="s">
        <v>22</v>
      </c>
      <c r="E2749" t="s">
        <v>776</v>
      </c>
      <c r="F2749" t="s">
        <v>776</v>
      </c>
      <c r="G2749" t="s">
        <v>45</v>
      </c>
      <c r="H2749" t="s">
        <v>94</v>
      </c>
      <c r="I2749" s="1">
        <v>81.818175999999994</v>
      </c>
      <c r="J2749" s="1">
        <v>13</v>
      </c>
      <c r="K2749">
        <v>2746</v>
      </c>
      <c r="L2749" t="s">
        <v>25</v>
      </c>
      <c r="M2749" s="2">
        <f>+Table3[[#This Row],[CHW]]/Table3[[#This Row],[Count of Airbill Number]]</f>
        <v>6.2937058461538458</v>
      </c>
    </row>
    <row r="2750" spans="2:13">
      <c r="B2750" t="s">
        <v>20</v>
      </c>
      <c r="C2750" t="s">
        <v>21</v>
      </c>
      <c r="D2750" t="s">
        <v>22</v>
      </c>
      <c r="E2750" t="s">
        <v>776</v>
      </c>
      <c r="F2750" t="s">
        <v>776</v>
      </c>
      <c r="G2750" t="s">
        <v>66</v>
      </c>
      <c r="H2750" t="s">
        <v>253</v>
      </c>
      <c r="I2750" s="1">
        <v>81.709089999999989</v>
      </c>
      <c r="J2750" s="1">
        <v>4</v>
      </c>
      <c r="K2750">
        <v>2747</v>
      </c>
      <c r="L2750" t="s">
        <v>25</v>
      </c>
      <c r="M2750" s="2">
        <f>+Table3[[#This Row],[CHW]]/Table3[[#This Row],[Count of Airbill Number]]</f>
        <v>20.427272499999997</v>
      </c>
    </row>
    <row r="2751" spans="2:13">
      <c r="B2751" t="s">
        <v>20</v>
      </c>
      <c r="C2751" t="s">
        <v>21</v>
      </c>
      <c r="D2751" t="s">
        <v>22</v>
      </c>
      <c r="E2751" t="s">
        <v>777</v>
      </c>
      <c r="F2751" t="s">
        <v>777</v>
      </c>
      <c r="G2751" t="s">
        <v>396</v>
      </c>
      <c r="H2751" t="s">
        <v>106</v>
      </c>
      <c r="I2751" s="1">
        <v>81.7</v>
      </c>
      <c r="J2751" s="1">
        <v>1</v>
      </c>
      <c r="K2751">
        <v>2748</v>
      </c>
      <c r="L2751" t="s">
        <v>25</v>
      </c>
      <c r="M2751" s="2">
        <f>+Table3[[#This Row],[CHW]]/Table3[[#This Row],[Count of Airbill Number]]</f>
        <v>81.7</v>
      </c>
    </row>
    <row r="2752" spans="2:13">
      <c r="B2752" t="s">
        <v>20</v>
      </c>
      <c r="C2752" t="s">
        <v>21</v>
      </c>
      <c r="D2752" t="s">
        <v>22</v>
      </c>
      <c r="E2752" t="s">
        <v>777</v>
      </c>
      <c r="F2752" t="s">
        <v>777</v>
      </c>
      <c r="G2752" t="s">
        <v>110</v>
      </c>
      <c r="H2752" t="s">
        <v>396</v>
      </c>
      <c r="I2752" s="1">
        <v>81.7</v>
      </c>
      <c r="J2752" s="1">
        <v>1</v>
      </c>
      <c r="K2752">
        <v>2749</v>
      </c>
      <c r="L2752" t="s">
        <v>25</v>
      </c>
      <c r="M2752" s="2">
        <f>+Table3[[#This Row],[CHW]]/Table3[[#This Row],[Count of Airbill Number]]</f>
        <v>81.7</v>
      </c>
    </row>
    <row r="2753" spans="2:13">
      <c r="B2753" t="s">
        <v>28</v>
      </c>
      <c r="C2753" t="s">
        <v>21</v>
      </c>
      <c r="D2753" t="s">
        <v>36</v>
      </c>
      <c r="E2753" t="s">
        <v>777</v>
      </c>
      <c r="F2753" t="s">
        <v>778</v>
      </c>
      <c r="G2753" t="s">
        <v>114</v>
      </c>
      <c r="H2753" t="s">
        <v>82</v>
      </c>
      <c r="I2753" s="1">
        <v>81.599999999999994</v>
      </c>
      <c r="J2753" s="1">
        <v>1</v>
      </c>
      <c r="K2753">
        <v>2750</v>
      </c>
      <c r="L2753" t="s">
        <v>25</v>
      </c>
      <c r="M2753" s="2">
        <f>+Table3[[#This Row],[CHW]]/Table3[[#This Row],[Count of Airbill Number]]</f>
        <v>81.599999999999994</v>
      </c>
    </row>
    <row r="2754" spans="2:13">
      <c r="B2754" t="s">
        <v>35</v>
      </c>
      <c r="C2754" t="s">
        <v>21</v>
      </c>
      <c r="D2754" t="s">
        <v>36</v>
      </c>
      <c r="E2754" t="s">
        <v>778</v>
      </c>
      <c r="F2754" t="s">
        <v>776</v>
      </c>
      <c r="G2754" t="s">
        <v>113</v>
      </c>
      <c r="H2754" t="s">
        <v>45</v>
      </c>
      <c r="I2754" s="1">
        <v>81.599999999999994</v>
      </c>
      <c r="J2754" s="1">
        <v>1</v>
      </c>
      <c r="K2754">
        <v>2751</v>
      </c>
      <c r="L2754" t="s">
        <v>25</v>
      </c>
      <c r="M2754" s="2">
        <f>+Table3[[#This Row],[CHW]]/Table3[[#This Row],[Count of Airbill Number]]</f>
        <v>81.599999999999994</v>
      </c>
    </row>
    <row r="2755" spans="2:13">
      <c r="B2755" t="s">
        <v>35</v>
      </c>
      <c r="C2755" t="s">
        <v>21</v>
      </c>
      <c r="D2755" t="s">
        <v>36</v>
      </c>
      <c r="E2755" t="s">
        <v>776</v>
      </c>
      <c r="F2755" t="s">
        <v>776</v>
      </c>
      <c r="G2755" t="s">
        <v>45</v>
      </c>
      <c r="H2755" t="s">
        <v>32</v>
      </c>
      <c r="I2755" s="1">
        <v>81.599999999999994</v>
      </c>
      <c r="J2755" s="1">
        <v>1</v>
      </c>
      <c r="K2755">
        <v>2752</v>
      </c>
      <c r="L2755" t="s">
        <v>25</v>
      </c>
      <c r="M2755" s="2">
        <f>+Table3[[#This Row],[CHW]]/Table3[[#This Row],[Count of Airbill Number]]</f>
        <v>81.599999999999994</v>
      </c>
    </row>
    <row r="2756" spans="2:13">
      <c r="B2756" t="s">
        <v>35</v>
      </c>
      <c r="C2756" t="s">
        <v>21</v>
      </c>
      <c r="D2756" t="s">
        <v>22</v>
      </c>
      <c r="E2756" t="s">
        <v>776</v>
      </c>
      <c r="F2756" t="s">
        <v>776</v>
      </c>
      <c r="G2756" t="s">
        <v>80</v>
      </c>
      <c r="H2756" t="s">
        <v>103</v>
      </c>
      <c r="I2756" s="1">
        <v>81.454544999999996</v>
      </c>
      <c r="J2756" s="1">
        <v>3</v>
      </c>
      <c r="K2756">
        <v>2753</v>
      </c>
      <c r="L2756" t="s">
        <v>25</v>
      </c>
      <c r="M2756" s="2">
        <f>+Table3[[#This Row],[CHW]]/Table3[[#This Row],[Count of Airbill Number]]</f>
        <v>27.151515</v>
      </c>
    </row>
    <row r="2757" spans="2:13">
      <c r="B2757" t="s">
        <v>20</v>
      </c>
      <c r="C2757" t="s">
        <v>21</v>
      </c>
      <c r="D2757" t="s">
        <v>22</v>
      </c>
      <c r="E2757" t="s">
        <v>776</v>
      </c>
      <c r="F2757" t="s">
        <v>776</v>
      </c>
      <c r="G2757" t="s">
        <v>80</v>
      </c>
      <c r="H2757" t="s">
        <v>88</v>
      </c>
      <c r="I2757" s="1">
        <v>81.363636</v>
      </c>
      <c r="J2757" s="1">
        <v>4</v>
      </c>
      <c r="K2757">
        <v>2754</v>
      </c>
      <c r="L2757" t="s">
        <v>25</v>
      </c>
      <c r="M2757" s="2">
        <f>+Table3[[#This Row],[CHW]]/Table3[[#This Row],[Count of Airbill Number]]</f>
        <v>20.340909</v>
      </c>
    </row>
    <row r="2758" spans="2:13">
      <c r="B2758" t="s">
        <v>20</v>
      </c>
      <c r="C2758" t="s">
        <v>21</v>
      </c>
      <c r="D2758" t="s">
        <v>22</v>
      </c>
      <c r="E2758" t="s">
        <v>776</v>
      </c>
      <c r="F2758" t="s">
        <v>776</v>
      </c>
      <c r="G2758" t="s">
        <v>33</v>
      </c>
      <c r="H2758" t="s">
        <v>53</v>
      </c>
      <c r="I2758" s="1">
        <v>81.36363399999999</v>
      </c>
      <c r="J2758" s="1">
        <v>3</v>
      </c>
      <c r="K2758">
        <v>2755</v>
      </c>
      <c r="L2758" t="s">
        <v>25</v>
      </c>
      <c r="M2758" s="2">
        <f>+Table3[[#This Row],[CHW]]/Table3[[#This Row],[Count of Airbill Number]]</f>
        <v>27.121211333333331</v>
      </c>
    </row>
    <row r="2759" spans="2:13">
      <c r="B2759" t="s">
        <v>35</v>
      </c>
      <c r="C2759" t="s">
        <v>21</v>
      </c>
      <c r="D2759" t="s">
        <v>22</v>
      </c>
      <c r="E2759" t="s">
        <v>776</v>
      </c>
      <c r="F2759" t="s">
        <v>776</v>
      </c>
      <c r="G2759" t="s">
        <v>48</v>
      </c>
      <c r="H2759" t="s">
        <v>88</v>
      </c>
      <c r="I2759" s="1">
        <v>81.363633000000007</v>
      </c>
      <c r="J2759" s="1">
        <v>6</v>
      </c>
      <c r="K2759">
        <v>2756</v>
      </c>
      <c r="L2759" t="s">
        <v>25</v>
      </c>
      <c r="M2759" s="2">
        <f>+Table3[[#This Row],[CHW]]/Table3[[#This Row],[Count of Airbill Number]]</f>
        <v>13.560605500000001</v>
      </c>
    </row>
    <row r="2760" spans="2:13">
      <c r="B2760" t="s">
        <v>35</v>
      </c>
      <c r="C2760" t="s">
        <v>21</v>
      </c>
      <c r="D2760" t="s">
        <v>22</v>
      </c>
      <c r="E2760" t="s">
        <v>776</v>
      </c>
      <c r="F2760" t="s">
        <v>776</v>
      </c>
      <c r="G2760" t="s">
        <v>23</v>
      </c>
      <c r="H2760" t="s">
        <v>178</v>
      </c>
      <c r="I2760" s="1">
        <v>81.34545</v>
      </c>
      <c r="J2760" s="1">
        <v>11</v>
      </c>
      <c r="K2760">
        <v>2757</v>
      </c>
      <c r="L2760" t="s">
        <v>25</v>
      </c>
      <c r="M2760" s="2">
        <f>+Table3[[#This Row],[CHW]]/Table3[[#This Row],[Count of Airbill Number]]</f>
        <v>7.3950409090909091</v>
      </c>
    </row>
    <row r="2761" spans="2:13">
      <c r="B2761" t="s">
        <v>28</v>
      </c>
      <c r="C2761" t="s">
        <v>21</v>
      </c>
      <c r="D2761" t="s">
        <v>22</v>
      </c>
      <c r="E2761" t="s">
        <v>778</v>
      </c>
      <c r="F2761" t="s">
        <v>778</v>
      </c>
      <c r="G2761" t="s">
        <v>86</v>
      </c>
      <c r="H2761" t="s">
        <v>101</v>
      </c>
      <c r="I2761" s="1">
        <v>81.31818100000001</v>
      </c>
      <c r="J2761" s="1">
        <v>17</v>
      </c>
      <c r="K2761">
        <v>2758</v>
      </c>
      <c r="L2761" t="s">
        <v>25</v>
      </c>
      <c r="M2761" s="2">
        <f>+Table3[[#This Row],[CHW]]/Table3[[#This Row],[Count of Airbill Number]]</f>
        <v>4.7834224117647066</v>
      </c>
    </row>
    <row r="2762" spans="2:13">
      <c r="B2762" t="s">
        <v>28</v>
      </c>
      <c r="C2762" t="s">
        <v>21</v>
      </c>
      <c r="D2762" t="s">
        <v>22</v>
      </c>
      <c r="E2762" t="s">
        <v>776</v>
      </c>
      <c r="F2762" t="s">
        <v>776</v>
      </c>
      <c r="G2762" t="s">
        <v>57</v>
      </c>
      <c r="H2762" t="s">
        <v>32</v>
      </c>
      <c r="I2762" s="1">
        <v>80.909090000000006</v>
      </c>
      <c r="J2762" s="1">
        <v>2</v>
      </c>
      <c r="K2762">
        <v>2759</v>
      </c>
      <c r="L2762" t="s">
        <v>25</v>
      </c>
      <c r="M2762" s="2">
        <f>+Table3[[#This Row],[CHW]]/Table3[[#This Row],[Count of Airbill Number]]</f>
        <v>40.454545000000003</v>
      </c>
    </row>
    <row r="2763" spans="2:13">
      <c r="B2763" t="s">
        <v>28</v>
      </c>
      <c r="C2763" t="s">
        <v>21</v>
      </c>
      <c r="D2763" t="s">
        <v>36</v>
      </c>
      <c r="E2763" t="s">
        <v>776</v>
      </c>
      <c r="F2763" t="s">
        <v>776</v>
      </c>
      <c r="G2763" t="s">
        <v>37</v>
      </c>
      <c r="H2763" t="s">
        <v>88</v>
      </c>
      <c r="I2763" s="1">
        <v>80.909090000000006</v>
      </c>
      <c r="J2763" s="1">
        <v>2</v>
      </c>
      <c r="K2763">
        <v>2760</v>
      </c>
      <c r="L2763" t="s">
        <v>25</v>
      </c>
      <c r="M2763" s="2">
        <f>+Table3[[#This Row],[CHW]]/Table3[[#This Row],[Count of Airbill Number]]</f>
        <v>40.454545000000003</v>
      </c>
    </row>
    <row r="2764" spans="2:13">
      <c r="B2764" t="s">
        <v>35</v>
      </c>
      <c r="C2764" t="s">
        <v>21</v>
      </c>
      <c r="D2764" t="s">
        <v>22</v>
      </c>
      <c r="E2764" t="s">
        <v>776</v>
      </c>
      <c r="F2764" t="s">
        <v>776</v>
      </c>
      <c r="G2764" t="s">
        <v>41</v>
      </c>
      <c r="H2764" t="s">
        <v>24</v>
      </c>
      <c r="I2764" s="1">
        <v>80.909088999999994</v>
      </c>
      <c r="J2764" s="1">
        <v>3</v>
      </c>
      <c r="K2764">
        <v>2761</v>
      </c>
      <c r="L2764" t="s">
        <v>25</v>
      </c>
      <c r="M2764" s="2">
        <f>+Table3[[#This Row],[CHW]]/Table3[[#This Row],[Count of Airbill Number]]</f>
        <v>26.969696333333331</v>
      </c>
    </row>
    <row r="2765" spans="2:13">
      <c r="B2765" t="s">
        <v>20</v>
      </c>
      <c r="C2765" t="s">
        <v>21</v>
      </c>
      <c r="D2765" t="s">
        <v>22</v>
      </c>
      <c r="E2765" t="s">
        <v>776</v>
      </c>
      <c r="F2765" t="s">
        <v>776</v>
      </c>
      <c r="G2765" t="s">
        <v>111</v>
      </c>
      <c r="H2765" t="s">
        <v>126</v>
      </c>
      <c r="I2765" s="1">
        <v>80.909087</v>
      </c>
      <c r="J2765" s="1">
        <v>8</v>
      </c>
      <c r="K2765">
        <v>2762</v>
      </c>
      <c r="L2765" t="s">
        <v>25</v>
      </c>
      <c r="M2765" s="2">
        <f>+Table3[[#This Row],[CHW]]/Table3[[#This Row],[Count of Airbill Number]]</f>
        <v>10.113635875</v>
      </c>
    </row>
    <row r="2766" spans="2:13">
      <c r="B2766" t="s">
        <v>28</v>
      </c>
      <c r="C2766" t="s">
        <v>21</v>
      </c>
      <c r="D2766" t="s">
        <v>22</v>
      </c>
      <c r="E2766" t="s">
        <v>776</v>
      </c>
      <c r="F2766" t="s">
        <v>776</v>
      </c>
      <c r="G2766" t="s">
        <v>130</v>
      </c>
      <c r="H2766" t="s">
        <v>66</v>
      </c>
      <c r="I2766" s="1">
        <v>80.8</v>
      </c>
      <c r="J2766" s="1">
        <v>1</v>
      </c>
      <c r="K2766">
        <v>2763</v>
      </c>
      <c r="L2766" t="s">
        <v>25</v>
      </c>
      <c r="M2766" s="2">
        <f>+Table3[[#This Row],[CHW]]/Table3[[#This Row],[Count of Airbill Number]]</f>
        <v>80.8</v>
      </c>
    </row>
    <row r="2767" spans="2:13">
      <c r="B2767" t="s">
        <v>28</v>
      </c>
      <c r="C2767" t="s">
        <v>21</v>
      </c>
      <c r="D2767" t="s">
        <v>22</v>
      </c>
      <c r="E2767" t="s">
        <v>776</v>
      </c>
      <c r="F2767" t="s">
        <v>776</v>
      </c>
      <c r="G2767" t="s">
        <v>37</v>
      </c>
      <c r="H2767" t="s">
        <v>32</v>
      </c>
      <c r="I2767" s="1">
        <v>80.454543000000001</v>
      </c>
      <c r="J2767" s="1">
        <v>6</v>
      </c>
      <c r="K2767">
        <v>2764</v>
      </c>
      <c r="L2767" t="s">
        <v>25</v>
      </c>
      <c r="M2767" s="2">
        <f>+Table3[[#This Row],[CHW]]/Table3[[#This Row],[Count of Airbill Number]]</f>
        <v>13.4090905</v>
      </c>
    </row>
    <row r="2768" spans="2:13">
      <c r="B2768" t="s">
        <v>20</v>
      </c>
      <c r="C2768" t="s">
        <v>21</v>
      </c>
      <c r="D2768" t="s">
        <v>22</v>
      </c>
      <c r="E2768" t="s">
        <v>776</v>
      </c>
      <c r="F2768" t="s">
        <v>776</v>
      </c>
      <c r="G2768" t="s">
        <v>74</v>
      </c>
      <c r="H2768" t="s">
        <v>50</v>
      </c>
      <c r="I2768" s="1">
        <v>80.454543000000001</v>
      </c>
      <c r="J2768" s="1">
        <v>4</v>
      </c>
      <c r="K2768">
        <v>2765</v>
      </c>
      <c r="L2768" t="s">
        <v>25</v>
      </c>
      <c r="M2768" s="2">
        <f>+Table3[[#This Row],[CHW]]/Table3[[#This Row],[Count of Airbill Number]]</f>
        <v>20.11363575</v>
      </c>
    </row>
    <row r="2769" spans="2:13">
      <c r="B2769" t="s">
        <v>20</v>
      </c>
      <c r="C2769" t="s">
        <v>21</v>
      </c>
      <c r="D2769" t="s">
        <v>22</v>
      </c>
      <c r="E2769" t="s">
        <v>776</v>
      </c>
      <c r="F2769" t="s">
        <v>776</v>
      </c>
      <c r="G2769" t="s">
        <v>71</v>
      </c>
      <c r="H2769" t="s">
        <v>54</v>
      </c>
      <c r="I2769" s="1">
        <v>80.454542000000004</v>
      </c>
      <c r="J2769" s="1">
        <v>5</v>
      </c>
      <c r="K2769">
        <v>2766</v>
      </c>
      <c r="L2769" t="s">
        <v>25</v>
      </c>
      <c r="M2769" s="2">
        <f>+Table3[[#This Row],[CHW]]/Table3[[#This Row],[Count of Airbill Number]]</f>
        <v>16.0909084</v>
      </c>
    </row>
    <row r="2770" spans="2:13">
      <c r="B2770" t="s">
        <v>35</v>
      </c>
      <c r="C2770" t="s">
        <v>21</v>
      </c>
      <c r="D2770" t="s">
        <v>36</v>
      </c>
      <c r="E2770" t="s">
        <v>776</v>
      </c>
      <c r="F2770" t="s">
        <v>776</v>
      </c>
      <c r="G2770" t="s">
        <v>37</v>
      </c>
      <c r="H2770" t="s">
        <v>268</v>
      </c>
      <c r="I2770" s="1">
        <v>80.454541999999989</v>
      </c>
      <c r="J2770" s="1">
        <v>8</v>
      </c>
      <c r="K2770">
        <v>2767</v>
      </c>
      <c r="L2770" t="s">
        <v>25</v>
      </c>
      <c r="M2770" s="2">
        <f>+Table3[[#This Row],[CHW]]/Table3[[#This Row],[Count of Airbill Number]]</f>
        <v>10.056817749999999</v>
      </c>
    </row>
    <row r="2771" spans="2:13">
      <c r="B2771" t="s">
        <v>35</v>
      </c>
      <c r="C2771" t="s">
        <v>21</v>
      </c>
      <c r="D2771" t="s">
        <v>22</v>
      </c>
      <c r="E2771" t="s">
        <v>776</v>
      </c>
      <c r="F2771" t="s">
        <v>776</v>
      </c>
      <c r="G2771" t="s">
        <v>45</v>
      </c>
      <c r="H2771" t="s">
        <v>41</v>
      </c>
      <c r="I2771" s="1">
        <v>80.454540999999978</v>
      </c>
      <c r="J2771" s="1">
        <v>11</v>
      </c>
      <c r="K2771">
        <v>2768</v>
      </c>
      <c r="L2771" t="s">
        <v>25</v>
      </c>
      <c r="M2771" s="2">
        <f>+Table3[[#This Row],[CHW]]/Table3[[#This Row],[Count of Airbill Number]]</f>
        <v>7.3140491818181799</v>
      </c>
    </row>
    <row r="2772" spans="2:13">
      <c r="B2772" t="s">
        <v>20</v>
      </c>
      <c r="C2772" t="s">
        <v>21</v>
      </c>
      <c r="D2772" t="s">
        <v>22</v>
      </c>
      <c r="E2772" t="s">
        <v>776</v>
      </c>
      <c r="F2772" t="s">
        <v>776</v>
      </c>
      <c r="G2772" t="s">
        <v>31</v>
      </c>
      <c r="H2772" t="s">
        <v>50</v>
      </c>
      <c r="I2772" s="1">
        <v>80.454538999999997</v>
      </c>
      <c r="J2772" s="1">
        <v>17</v>
      </c>
      <c r="K2772">
        <v>2769</v>
      </c>
      <c r="L2772" t="s">
        <v>25</v>
      </c>
      <c r="M2772" s="2">
        <f>+Table3[[#This Row],[CHW]]/Table3[[#This Row],[Count of Airbill Number]]</f>
        <v>4.7326199411764707</v>
      </c>
    </row>
    <row r="2773" spans="2:13">
      <c r="B2773" t="s">
        <v>20</v>
      </c>
      <c r="C2773" t="s">
        <v>21</v>
      </c>
      <c r="D2773" t="s">
        <v>22</v>
      </c>
      <c r="E2773" t="s">
        <v>776</v>
      </c>
      <c r="F2773" t="s">
        <v>776</v>
      </c>
      <c r="G2773" t="s">
        <v>37</v>
      </c>
      <c r="H2773" t="s">
        <v>93</v>
      </c>
      <c r="I2773" s="1">
        <v>80.454537000000002</v>
      </c>
      <c r="J2773" s="1">
        <v>16</v>
      </c>
      <c r="K2773">
        <v>2770</v>
      </c>
      <c r="L2773" t="s">
        <v>25</v>
      </c>
      <c r="M2773" s="2">
        <f>+Table3[[#This Row],[CHW]]/Table3[[#This Row],[Count of Airbill Number]]</f>
        <v>5.0284085625000001</v>
      </c>
    </row>
    <row r="2774" spans="2:13">
      <c r="B2774" t="s">
        <v>28</v>
      </c>
      <c r="C2774" t="s">
        <v>21</v>
      </c>
      <c r="D2774" t="s">
        <v>22</v>
      </c>
      <c r="E2774" t="s">
        <v>776</v>
      </c>
      <c r="F2774" t="s">
        <v>776</v>
      </c>
      <c r="G2774" t="s">
        <v>131</v>
      </c>
      <c r="H2774" t="s">
        <v>85</v>
      </c>
      <c r="I2774" s="1">
        <v>80.163634999999999</v>
      </c>
      <c r="J2774" s="1">
        <v>6</v>
      </c>
      <c r="K2774">
        <v>2771</v>
      </c>
      <c r="L2774" t="s">
        <v>25</v>
      </c>
      <c r="M2774" s="2">
        <f>+Table3[[#This Row],[CHW]]/Table3[[#This Row],[Count of Airbill Number]]</f>
        <v>13.360605833333333</v>
      </c>
    </row>
    <row r="2775" spans="2:13">
      <c r="B2775" t="s">
        <v>28</v>
      </c>
      <c r="C2775" t="s">
        <v>21</v>
      </c>
      <c r="D2775" t="s">
        <v>36</v>
      </c>
      <c r="E2775" t="s">
        <v>778</v>
      </c>
      <c r="F2775" t="s">
        <v>778</v>
      </c>
      <c r="G2775" t="s">
        <v>361</v>
      </c>
      <c r="H2775" t="s">
        <v>86</v>
      </c>
      <c r="I2775" s="1">
        <v>80</v>
      </c>
      <c r="J2775" s="1">
        <v>1</v>
      </c>
      <c r="K2775">
        <v>2772</v>
      </c>
      <c r="L2775" t="s">
        <v>25</v>
      </c>
      <c r="M2775" s="2">
        <f>+Table3[[#This Row],[CHW]]/Table3[[#This Row],[Count of Airbill Number]]</f>
        <v>80</v>
      </c>
    </row>
    <row r="2776" spans="2:13">
      <c r="B2776" t="s">
        <v>20</v>
      </c>
      <c r="C2776" t="s">
        <v>21</v>
      </c>
      <c r="D2776" t="s">
        <v>22</v>
      </c>
      <c r="E2776" t="s">
        <v>777</v>
      </c>
      <c r="F2776" t="s">
        <v>777</v>
      </c>
      <c r="G2776" t="s">
        <v>110</v>
      </c>
      <c r="H2776" t="s">
        <v>44</v>
      </c>
      <c r="I2776" s="1">
        <v>80</v>
      </c>
      <c r="J2776" s="1">
        <v>1</v>
      </c>
      <c r="K2776">
        <v>2773</v>
      </c>
      <c r="L2776" t="s">
        <v>25</v>
      </c>
      <c r="M2776" s="2">
        <f>+Table3[[#This Row],[CHW]]/Table3[[#This Row],[Count of Airbill Number]]</f>
        <v>80</v>
      </c>
    </row>
    <row r="2777" spans="2:13">
      <c r="B2777" t="s">
        <v>35</v>
      </c>
      <c r="C2777" t="s">
        <v>21</v>
      </c>
      <c r="D2777" t="s">
        <v>22</v>
      </c>
      <c r="E2777" t="s">
        <v>776</v>
      </c>
      <c r="F2777" t="s">
        <v>776</v>
      </c>
      <c r="G2777" t="s">
        <v>41</v>
      </c>
      <c r="H2777" t="s">
        <v>94</v>
      </c>
      <c r="I2777" s="1">
        <v>79.999999000000003</v>
      </c>
      <c r="J2777" s="1">
        <v>3</v>
      </c>
      <c r="K2777">
        <v>2774</v>
      </c>
      <c r="L2777" t="s">
        <v>25</v>
      </c>
      <c r="M2777" s="2">
        <f>+Table3[[#This Row],[CHW]]/Table3[[#This Row],[Count of Airbill Number]]</f>
        <v>26.666666333333335</v>
      </c>
    </row>
    <row r="2778" spans="2:13">
      <c r="B2778" t="s">
        <v>20</v>
      </c>
      <c r="C2778" t="s">
        <v>21</v>
      </c>
      <c r="D2778" t="s">
        <v>22</v>
      </c>
      <c r="E2778" t="s">
        <v>776</v>
      </c>
      <c r="F2778" t="s">
        <v>776</v>
      </c>
      <c r="G2778" t="s">
        <v>39</v>
      </c>
      <c r="H2778" t="s">
        <v>107</v>
      </c>
      <c r="I2778" s="1">
        <v>79.999999000000003</v>
      </c>
      <c r="J2778" s="1">
        <v>3</v>
      </c>
      <c r="K2778">
        <v>2775</v>
      </c>
      <c r="L2778" t="s">
        <v>25</v>
      </c>
      <c r="M2778" s="2">
        <f>+Table3[[#This Row],[CHW]]/Table3[[#This Row],[Count of Airbill Number]]</f>
        <v>26.666666333333335</v>
      </c>
    </row>
    <row r="2779" spans="2:13">
      <c r="B2779" t="s">
        <v>28</v>
      </c>
      <c r="C2779" t="s">
        <v>21</v>
      </c>
      <c r="D2779" t="s">
        <v>22</v>
      </c>
      <c r="E2779" t="s">
        <v>776</v>
      </c>
      <c r="F2779" t="s">
        <v>776</v>
      </c>
      <c r="G2779" t="s">
        <v>48</v>
      </c>
      <c r="H2779" t="s">
        <v>76</v>
      </c>
      <c r="I2779" s="1">
        <v>79.545454000000007</v>
      </c>
      <c r="J2779" s="1">
        <v>1</v>
      </c>
      <c r="K2779">
        <v>2776</v>
      </c>
      <c r="L2779" t="s">
        <v>25</v>
      </c>
      <c r="M2779" s="2">
        <f>+Table3[[#This Row],[CHW]]/Table3[[#This Row],[Count of Airbill Number]]</f>
        <v>79.545454000000007</v>
      </c>
    </row>
    <row r="2780" spans="2:13">
      <c r="B2780" t="s">
        <v>20</v>
      </c>
      <c r="C2780" t="s">
        <v>21</v>
      </c>
      <c r="D2780" t="s">
        <v>22</v>
      </c>
      <c r="E2780" t="s">
        <v>776</v>
      </c>
      <c r="F2780" t="s">
        <v>776</v>
      </c>
      <c r="G2780" t="s">
        <v>94</v>
      </c>
      <c r="H2780" t="s">
        <v>100</v>
      </c>
      <c r="I2780" s="1">
        <v>79.545451999999997</v>
      </c>
      <c r="J2780" s="1">
        <v>6</v>
      </c>
      <c r="K2780">
        <v>2777</v>
      </c>
      <c r="L2780" t="s">
        <v>25</v>
      </c>
      <c r="M2780" s="2">
        <f>+Table3[[#This Row],[CHW]]/Table3[[#This Row],[Count of Airbill Number]]</f>
        <v>13.257575333333333</v>
      </c>
    </row>
    <row r="2781" spans="2:13">
      <c r="B2781" t="s">
        <v>20</v>
      </c>
      <c r="C2781" t="s">
        <v>21</v>
      </c>
      <c r="D2781" t="s">
        <v>22</v>
      </c>
      <c r="E2781" t="s">
        <v>776</v>
      </c>
      <c r="F2781" t="s">
        <v>776</v>
      </c>
      <c r="G2781" t="s">
        <v>33</v>
      </c>
      <c r="H2781" t="s">
        <v>133</v>
      </c>
      <c r="I2781" s="1">
        <v>79.545449999999988</v>
      </c>
      <c r="J2781" s="1">
        <v>9</v>
      </c>
      <c r="K2781">
        <v>2778</v>
      </c>
      <c r="L2781" t="s">
        <v>25</v>
      </c>
      <c r="M2781" s="2">
        <f>+Table3[[#This Row],[CHW]]/Table3[[#This Row],[Count of Airbill Number]]</f>
        <v>8.8383833333333328</v>
      </c>
    </row>
    <row r="2782" spans="2:13">
      <c r="B2782" t="s">
        <v>20</v>
      </c>
      <c r="C2782" t="s">
        <v>21</v>
      </c>
      <c r="D2782" t="s">
        <v>22</v>
      </c>
      <c r="E2782" t="s">
        <v>776</v>
      </c>
      <c r="F2782" t="s">
        <v>776</v>
      </c>
      <c r="G2782" t="s">
        <v>64</v>
      </c>
      <c r="H2782" t="s">
        <v>40</v>
      </c>
      <c r="I2782" s="1">
        <v>79.545447999999993</v>
      </c>
      <c r="J2782" s="1">
        <v>8</v>
      </c>
      <c r="K2782">
        <v>2779</v>
      </c>
      <c r="L2782" t="s">
        <v>25</v>
      </c>
      <c r="M2782" s="2">
        <f>+Table3[[#This Row],[CHW]]/Table3[[#This Row],[Count of Airbill Number]]</f>
        <v>9.9431809999999992</v>
      </c>
    </row>
    <row r="2783" spans="2:13">
      <c r="B2783" t="s">
        <v>28</v>
      </c>
      <c r="C2783" t="s">
        <v>21</v>
      </c>
      <c r="D2783" t="s">
        <v>22</v>
      </c>
      <c r="E2783" t="s">
        <v>778</v>
      </c>
      <c r="F2783" t="s">
        <v>778</v>
      </c>
      <c r="G2783" t="s">
        <v>226</v>
      </c>
      <c r="H2783" t="s">
        <v>51</v>
      </c>
      <c r="I2783" s="1">
        <v>79.300000000000011</v>
      </c>
      <c r="J2783" s="1">
        <v>5</v>
      </c>
      <c r="K2783">
        <v>2780</v>
      </c>
      <c r="L2783" t="s">
        <v>25</v>
      </c>
      <c r="M2783" s="2">
        <f>+Table3[[#This Row],[CHW]]/Table3[[#This Row],[Count of Airbill Number]]</f>
        <v>15.860000000000003</v>
      </c>
    </row>
    <row r="2784" spans="2:13">
      <c r="B2784" t="s">
        <v>28</v>
      </c>
      <c r="C2784" t="s">
        <v>21</v>
      </c>
      <c r="D2784" t="s">
        <v>36</v>
      </c>
      <c r="E2784" t="s">
        <v>778</v>
      </c>
      <c r="F2784" t="s">
        <v>778</v>
      </c>
      <c r="G2784" t="s">
        <v>171</v>
      </c>
      <c r="H2784" t="s">
        <v>86</v>
      </c>
      <c r="I2784" s="1">
        <v>79.3</v>
      </c>
      <c r="J2784" s="1">
        <v>3</v>
      </c>
      <c r="K2784">
        <v>2781</v>
      </c>
      <c r="L2784" t="s">
        <v>25</v>
      </c>
      <c r="M2784" s="2">
        <f>+Table3[[#This Row],[CHW]]/Table3[[#This Row],[Count of Airbill Number]]</f>
        <v>26.433333333333334</v>
      </c>
    </row>
    <row r="2785" spans="2:13">
      <c r="B2785" t="s">
        <v>28</v>
      </c>
      <c r="C2785" t="s">
        <v>21</v>
      </c>
      <c r="D2785" t="s">
        <v>22</v>
      </c>
      <c r="E2785" t="s">
        <v>776</v>
      </c>
      <c r="F2785" t="s">
        <v>776</v>
      </c>
      <c r="G2785" t="s">
        <v>23</v>
      </c>
      <c r="H2785" t="s">
        <v>136</v>
      </c>
      <c r="I2785" s="1">
        <v>79.090907000000001</v>
      </c>
      <c r="J2785" s="1">
        <v>5</v>
      </c>
      <c r="K2785">
        <v>2782</v>
      </c>
      <c r="L2785" t="s">
        <v>25</v>
      </c>
      <c r="M2785" s="2">
        <f>+Table3[[#This Row],[CHW]]/Table3[[#This Row],[Count of Airbill Number]]</f>
        <v>15.8181814</v>
      </c>
    </row>
    <row r="2786" spans="2:13">
      <c r="B2786" t="s">
        <v>35</v>
      </c>
      <c r="C2786" t="s">
        <v>21</v>
      </c>
      <c r="D2786" t="s">
        <v>22</v>
      </c>
      <c r="E2786" t="s">
        <v>776</v>
      </c>
      <c r="F2786" t="s">
        <v>776</v>
      </c>
      <c r="G2786" t="s">
        <v>41</v>
      </c>
      <c r="H2786" t="s">
        <v>189</v>
      </c>
      <c r="I2786" s="1">
        <v>79.090906999999987</v>
      </c>
      <c r="J2786" s="1">
        <v>4</v>
      </c>
      <c r="K2786">
        <v>2783</v>
      </c>
      <c r="L2786" t="s">
        <v>25</v>
      </c>
      <c r="M2786" s="2">
        <f>+Table3[[#This Row],[CHW]]/Table3[[#This Row],[Count of Airbill Number]]</f>
        <v>19.772726749999997</v>
      </c>
    </row>
    <row r="2787" spans="2:13">
      <c r="B2787" t="s">
        <v>28</v>
      </c>
      <c r="C2787" t="s">
        <v>21</v>
      </c>
      <c r="D2787" t="s">
        <v>22</v>
      </c>
      <c r="E2787" t="s">
        <v>776</v>
      </c>
      <c r="F2787" t="s">
        <v>776</v>
      </c>
      <c r="G2787" t="s">
        <v>23</v>
      </c>
      <c r="H2787" t="s">
        <v>142</v>
      </c>
      <c r="I2787" s="1">
        <v>79.090906000000004</v>
      </c>
      <c r="J2787" s="1">
        <v>8</v>
      </c>
      <c r="K2787">
        <v>2784</v>
      </c>
      <c r="L2787" t="s">
        <v>25</v>
      </c>
      <c r="M2787" s="2">
        <f>+Table3[[#This Row],[CHW]]/Table3[[#This Row],[Count of Airbill Number]]</f>
        <v>9.8863632500000005</v>
      </c>
    </row>
    <row r="2788" spans="2:13">
      <c r="B2788" t="s">
        <v>20</v>
      </c>
      <c r="C2788" t="s">
        <v>21</v>
      </c>
      <c r="D2788" t="s">
        <v>22</v>
      </c>
      <c r="E2788" t="s">
        <v>776</v>
      </c>
      <c r="F2788" t="s">
        <v>776</v>
      </c>
      <c r="G2788" t="s">
        <v>229</v>
      </c>
      <c r="H2788" t="s">
        <v>33</v>
      </c>
      <c r="I2788" s="1">
        <v>79.09090599999999</v>
      </c>
      <c r="J2788" s="1">
        <v>5</v>
      </c>
      <c r="K2788">
        <v>2785</v>
      </c>
      <c r="L2788" t="s">
        <v>25</v>
      </c>
      <c r="M2788" s="2">
        <f>+Table3[[#This Row],[CHW]]/Table3[[#This Row],[Count of Airbill Number]]</f>
        <v>15.818181199999998</v>
      </c>
    </row>
    <row r="2789" spans="2:13">
      <c r="B2789" t="s">
        <v>20</v>
      </c>
      <c r="C2789" t="s">
        <v>21</v>
      </c>
      <c r="D2789" t="s">
        <v>22</v>
      </c>
      <c r="E2789" t="s">
        <v>776</v>
      </c>
      <c r="F2789" t="s">
        <v>776</v>
      </c>
      <c r="G2789" t="s">
        <v>47</v>
      </c>
      <c r="H2789" t="s">
        <v>50</v>
      </c>
      <c r="I2789" s="1">
        <v>79.090905000000006</v>
      </c>
      <c r="J2789" s="1">
        <v>9</v>
      </c>
      <c r="K2789">
        <v>2786</v>
      </c>
      <c r="L2789" t="s">
        <v>25</v>
      </c>
      <c r="M2789" s="2">
        <f>+Table3[[#This Row],[CHW]]/Table3[[#This Row],[Count of Airbill Number]]</f>
        <v>8.7878783333333335</v>
      </c>
    </row>
    <row r="2790" spans="2:13">
      <c r="B2790" t="s">
        <v>20</v>
      </c>
      <c r="C2790" t="s">
        <v>21</v>
      </c>
      <c r="D2790" t="s">
        <v>22</v>
      </c>
      <c r="E2790" t="s">
        <v>776</v>
      </c>
      <c r="F2790" t="s">
        <v>776</v>
      </c>
      <c r="G2790" t="s">
        <v>87</v>
      </c>
      <c r="H2790" t="s">
        <v>45</v>
      </c>
      <c r="I2790" s="1">
        <v>79.090904999999992</v>
      </c>
      <c r="J2790" s="1">
        <v>9</v>
      </c>
      <c r="K2790">
        <v>2787</v>
      </c>
      <c r="L2790" t="s">
        <v>25</v>
      </c>
      <c r="M2790" s="2">
        <f>+Table3[[#This Row],[CHW]]/Table3[[#This Row],[Count of Airbill Number]]</f>
        <v>8.7878783333333317</v>
      </c>
    </row>
    <row r="2791" spans="2:13">
      <c r="B2791" t="s">
        <v>35</v>
      </c>
      <c r="C2791" t="s">
        <v>21</v>
      </c>
      <c r="D2791" t="s">
        <v>22</v>
      </c>
      <c r="E2791" t="s">
        <v>776</v>
      </c>
      <c r="F2791" t="s">
        <v>776</v>
      </c>
      <c r="G2791" t="s">
        <v>23</v>
      </c>
      <c r="H2791" t="s">
        <v>217</v>
      </c>
      <c r="I2791" s="1">
        <v>79.081811999999999</v>
      </c>
      <c r="J2791" s="1">
        <v>13</v>
      </c>
      <c r="K2791">
        <v>2788</v>
      </c>
      <c r="L2791" t="s">
        <v>25</v>
      </c>
      <c r="M2791" s="2">
        <f>+Table3[[#This Row],[CHW]]/Table3[[#This Row],[Count of Airbill Number]]</f>
        <v>6.0832163076923074</v>
      </c>
    </row>
    <row r="2792" spans="2:13">
      <c r="B2792" t="s">
        <v>28</v>
      </c>
      <c r="C2792" t="s">
        <v>21</v>
      </c>
      <c r="D2792" t="s">
        <v>22</v>
      </c>
      <c r="E2792" t="s">
        <v>778</v>
      </c>
      <c r="F2792" t="s">
        <v>777</v>
      </c>
      <c r="G2792" t="s">
        <v>109</v>
      </c>
      <c r="H2792" t="s">
        <v>230</v>
      </c>
      <c r="I2792" s="1">
        <v>78.827269000000001</v>
      </c>
      <c r="J2792" s="1">
        <v>12</v>
      </c>
      <c r="K2792">
        <v>2789</v>
      </c>
      <c r="L2792" t="s">
        <v>25</v>
      </c>
      <c r="M2792" s="2">
        <f>+Table3[[#This Row],[CHW]]/Table3[[#This Row],[Count of Airbill Number]]</f>
        <v>6.5689390833333334</v>
      </c>
    </row>
    <row r="2793" spans="2:13">
      <c r="B2793" t="s">
        <v>35</v>
      </c>
      <c r="C2793" t="s">
        <v>21</v>
      </c>
      <c r="D2793" t="s">
        <v>22</v>
      </c>
      <c r="E2793" t="s">
        <v>776</v>
      </c>
      <c r="F2793" t="s">
        <v>776</v>
      </c>
      <c r="G2793" t="s">
        <v>77</v>
      </c>
      <c r="H2793" t="s">
        <v>45</v>
      </c>
      <c r="I2793" s="1">
        <v>78.799994999999996</v>
      </c>
      <c r="J2793" s="1">
        <v>9</v>
      </c>
      <c r="K2793">
        <v>2790</v>
      </c>
      <c r="L2793" t="s">
        <v>25</v>
      </c>
      <c r="M2793" s="2">
        <f>+Table3[[#This Row],[CHW]]/Table3[[#This Row],[Count of Airbill Number]]</f>
        <v>8.7555549999999993</v>
      </c>
    </row>
    <row r="2794" spans="2:13">
      <c r="B2794" t="s">
        <v>20</v>
      </c>
      <c r="C2794" t="s">
        <v>21</v>
      </c>
      <c r="D2794" t="s">
        <v>22</v>
      </c>
      <c r="E2794" t="s">
        <v>776</v>
      </c>
      <c r="F2794" t="s">
        <v>776</v>
      </c>
      <c r="G2794" t="s">
        <v>65</v>
      </c>
      <c r="H2794" t="s">
        <v>23</v>
      </c>
      <c r="I2794" s="1">
        <v>78.636360999999994</v>
      </c>
      <c r="J2794" s="1">
        <v>6</v>
      </c>
      <c r="K2794">
        <v>2791</v>
      </c>
      <c r="L2794" t="s">
        <v>25</v>
      </c>
      <c r="M2794" s="2">
        <f>+Table3[[#This Row],[CHW]]/Table3[[#This Row],[Count of Airbill Number]]</f>
        <v>13.106060166666666</v>
      </c>
    </row>
    <row r="2795" spans="2:13">
      <c r="B2795" t="s">
        <v>20</v>
      </c>
      <c r="C2795" t="s">
        <v>21</v>
      </c>
      <c r="D2795" t="s">
        <v>22</v>
      </c>
      <c r="E2795" t="s">
        <v>776</v>
      </c>
      <c r="F2795" t="s">
        <v>776</v>
      </c>
      <c r="G2795" t="s">
        <v>48</v>
      </c>
      <c r="H2795" t="s">
        <v>186</v>
      </c>
      <c r="I2795" s="1">
        <v>78.636360999999994</v>
      </c>
      <c r="J2795" s="1">
        <v>8</v>
      </c>
      <c r="K2795">
        <v>2792</v>
      </c>
      <c r="L2795" t="s">
        <v>25</v>
      </c>
      <c r="M2795" s="2">
        <f>+Table3[[#This Row],[CHW]]/Table3[[#This Row],[Count of Airbill Number]]</f>
        <v>9.8295451249999992</v>
      </c>
    </row>
    <row r="2796" spans="2:13">
      <c r="B2796" t="s">
        <v>20</v>
      </c>
      <c r="C2796" t="s">
        <v>21</v>
      </c>
      <c r="D2796" t="s">
        <v>22</v>
      </c>
      <c r="E2796" t="s">
        <v>776</v>
      </c>
      <c r="F2796" t="s">
        <v>776</v>
      </c>
      <c r="G2796" t="s">
        <v>50</v>
      </c>
      <c r="H2796" t="s">
        <v>100</v>
      </c>
      <c r="I2796" s="1">
        <v>78.636360999999994</v>
      </c>
      <c r="J2796" s="1">
        <v>9</v>
      </c>
      <c r="K2796">
        <v>2793</v>
      </c>
      <c r="L2796" t="s">
        <v>25</v>
      </c>
      <c r="M2796" s="2">
        <f>+Table3[[#This Row],[CHW]]/Table3[[#This Row],[Count of Airbill Number]]</f>
        <v>8.7373734444444437</v>
      </c>
    </row>
    <row r="2797" spans="2:13">
      <c r="B2797" t="s">
        <v>35</v>
      </c>
      <c r="C2797" t="s">
        <v>21</v>
      </c>
      <c r="D2797" t="s">
        <v>22</v>
      </c>
      <c r="E2797" t="s">
        <v>776</v>
      </c>
      <c r="F2797" t="s">
        <v>776</v>
      </c>
      <c r="G2797" t="s">
        <v>149</v>
      </c>
      <c r="H2797" t="s">
        <v>32</v>
      </c>
      <c r="I2797" s="1">
        <v>78.636359999999996</v>
      </c>
      <c r="J2797" s="1">
        <v>9</v>
      </c>
      <c r="K2797">
        <v>2794</v>
      </c>
      <c r="L2797" t="s">
        <v>25</v>
      </c>
      <c r="M2797" s="2">
        <f>+Table3[[#This Row],[CHW]]/Table3[[#This Row],[Count of Airbill Number]]</f>
        <v>8.7373733333333323</v>
      </c>
    </row>
    <row r="2798" spans="2:13">
      <c r="B2798" t="s">
        <v>28</v>
      </c>
      <c r="C2798" t="s">
        <v>21</v>
      </c>
      <c r="D2798" t="s">
        <v>22</v>
      </c>
      <c r="E2798" t="s">
        <v>776</v>
      </c>
      <c r="F2798" t="s">
        <v>776</v>
      </c>
      <c r="G2798" t="s">
        <v>45</v>
      </c>
      <c r="H2798" t="s">
        <v>24</v>
      </c>
      <c r="I2798" s="1">
        <v>78.636356000000006</v>
      </c>
      <c r="J2798" s="1">
        <v>20</v>
      </c>
      <c r="K2798">
        <v>2795</v>
      </c>
      <c r="L2798" t="s">
        <v>25</v>
      </c>
      <c r="M2798" s="2">
        <f>+Table3[[#This Row],[CHW]]/Table3[[#This Row],[Count of Airbill Number]]</f>
        <v>3.9318178000000001</v>
      </c>
    </row>
    <row r="2799" spans="2:13">
      <c r="B2799" t="s">
        <v>28</v>
      </c>
      <c r="C2799" t="s">
        <v>21</v>
      </c>
      <c r="D2799" t="s">
        <v>22</v>
      </c>
      <c r="E2799" t="s">
        <v>778</v>
      </c>
      <c r="F2799" t="s">
        <v>776</v>
      </c>
      <c r="G2799" t="s">
        <v>51</v>
      </c>
      <c r="H2799" t="s">
        <v>45</v>
      </c>
      <c r="I2799" s="1">
        <v>78.554545000000005</v>
      </c>
      <c r="J2799" s="1">
        <v>3</v>
      </c>
      <c r="K2799">
        <v>2796</v>
      </c>
      <c r="L2799" t="s">
        <v>25</v>
      </c>
      <c r="M2799" s="2">
        <f>+Table3[[#This Row],[CHW]]/Table3[[#This Row],[Count of Airbill Number]]</f>
        <v>26.184848333333335</v>
      </c>
    </row>
    <row r="2800" spans="2:13">
      <c r="B2800" t="s">
        <v>20</v>
      </c>
      <c r="C2800" t="s">
        <v>21</v>
      </c>
      <c r="D2800" t="s">
        <v>22</v>
      </c>
      <c r="E2800" t="s">
        <v>777</v>
      </c>
      <c r="F2800" t="s">
        <v>777</v>
      </c>
      <c r="G2800" t="s">
        <v>114</v>
      </c>
      <c r="H2800" t="s">
        <v>52</v>
      </c>
      <c r="I2800" s="1">
        <v>78.5</v>
      </c>
      <c r="J2800" s="1">
        <v>2</v>
      </c>
      <c r="K2800">
        <v>2797</v>
      </c>
      <c r="L2800" t="s">
        <v>25</v>
      </c>
      <c r="M2800" s="2">
        <f>+Table3[[#This Row],[CHW]]/Table3[[#This Row],[Count of Airbill Number]]</f>
        <v>39.25</v>
      </c>
    </row>
    <row r="2801" spans="2:13">
      <c r="B2801" t="s">
        <v>28</v>
      </c>
      <c r="C2801" t="s">
        <v>21</v>
      </c>
      <c r="D2801" t="s">
        <v>22</v>
      </c>
      <c r="E2801" t="s">
        <v>776</v>
      </c>
      <c r="F2801" t="s">
        <v>776</v>
      </c>
      <c r="G2801" t="s">
        <v>50</v>
      </c>
      <c r="H2801" t="s">
        <v>85</v>
      </c>
      <c r="I2801" s="1">
        <v>78.218180000000004</v>
      </c>
      <c r="J2801" s="1">
        <v>7</v>
      </c>
      <c r="K2801">
        <v>2798</v>
      </c>
      <c r="L2801" t="s">
        <v>25</v>
      </c>
      <c r="M2801" s="2">
        <f>+Table3[[#This Row],[CHW]]/Table3[[#This Row],[Count of Airbill Number]]</f>
        <v>11.174025714285715</v>
      </c>
    </row>
    <row r="2802" spans="2:13">
      <c r="B2802" t="s">
        <v>35</v>
      </c>
      <c r="C2802" t="s">
        <v>21</v>
      </c>
      <c r="D2802" t="s">
        <v>22</v>
      </c>
      <c r="E2802" t="s">
        <v>776</v>
      </c>
      <c r="F2802" t="s">
        <v>776</v>
      </c>
      <c r="G2802" t="s">
        <v>45</v>
      </c>
      <c r="H2802" t="s">
        <v>245</v>
      </c>
      <c r="I2802" s="1">
        <v>78.181813999999989</v>
      </c>
      <c r="J2802" s="1">
        <v>8</v>
      </c>
      <c r="K2802">
        <v>2799</v>
      </c>
      <c r="L2802" t="s">
        <v>25</v>
      </c>
      <c r="M2802" s="2">
        <f>+Table3[[#This Row],[CHW]]/Table3[[#This Row],[Count of Airbill Number]]</f>
        <v>9.7727267499999986</v>
      </c>
    </row>
    <row r="2803" spans="2:13">
      <c r="B2803" t="s">
        <v>20</v>
      </c>
      <c r="C2803" t="s">
        <v>21</v>
      </c>
      <c r="D2803" t="s">
        <v>22</v>
      </c>
      <c r="E2803" t="s">
        <v>776</v>
      </c>
      <c r="F2803" t="s">
        <v>776</v>
      </c>
      <c r="G2803" t="s">
        <v>93</v>
      </c>
      <c r="H2803" t="s">
        <v>41</v>
      </c>
      <c r="I2803" s="1">
        <v>78.181813000000005</v>
      </c>
      <c r="J2803" s="1">
        <v>11</v>
      </c>
      <c r="K2803">
        <v>2800</v>
      </c>
      <c r="L2803" t="s">
        <v>25</v>
      </c>
      <c r="M2803" s="2">
        <f>+Table3[[#This Row],[CHW]]/Table3[[#This Row],[Count of Airbill Number]]</f>
        <v>7.1074375454545455</v>
      </c>
    </row>
    <row r="2804" spans="2:13">
      <c r="B2804" t="s">
        <v>35</v>
      </c>
      <c r="C2804" t="s">
        <v>21</v>
      </c>
      <c r="D2804" t="s">
        <v>22</v>
      </c>
      <c r="E2804" t="s">
        <v>776</v>
      </c>
      <c r="F2804" t="s">
        <v>776</v>
      </c>
      <c r="G2804" t="s">
        <v>24</v>
      </c>
      <c r="H2804" t="s">
        <v>32</v>
      </c>
      <c r="I2804" s="1">
        <v>78.181808999999987</v>
      </c>
      <c r="J2804" s="1">
        <v>16</v>
      </c>
      <c r="K2804">
        <v>2801</v>
      </c>
      <c r="L2804" t="s">
        <v>25</v>
      </c>
      <c r="M2804" s="2">
        <f>+Table3[[#This Row],[CHW]]/Table3[[#This Row],[Count of Airbill Number]]</f>
        <v>4.8863630624999992</v>
      </c>
    </row>
    <row r="2805" spans="2:13">
      <c r="B2805" t="s">
        <v>35</v>
      </c>
      <c r="C2805" t="s">
        <v>21</v>
      </c>
      <c r="D2805" t="s">
        <v>22</v>
      </c>
      <c r="E2805" t="s">
        <v>776</v>
      </c>
      <c r="F2805" t="s">
        <v>776</v>
      </c>
      <c r="G2805" t="s">
        <v>94</v>
      </c>
      <c r="H2805" t="s">
        <v>107</v>
      </c>
      <c r="I2805" s="1">
        <v>78.181803000000016</v>
      </c>
      <c r="J2805" s="1">
        <v>32</v>
      </c>
      <c r="K2805">
        <v>2802</v>
      </c>
      <c r="L2805" t="s">
        <v>25</v>
      </c>
      <c r="M2805" s="2">
        <f>+Table3[[#This Row],[CHW]]/Table3[[#This Row],[Count of Airbill Number]]</f>
        <v>2.4431813437500005</v>
      </c>
    </row>
    <row r="2806" spans="2:13">
      <c r="B2806" t="s">
        <v>35</v>
      </c>
      <c r="C2806" t="s">
        <v>21</v>
      </c>
      <c r="D2806" t="s">
        <v>22</v>
      </c>
      <c r="E2806" t="s">
        <v>776</v>
      </c>
      <c r="F2806" t="s">
        <v>776</v>
      </c>
      <c r="G2806" t="s">
        <v>67</v>
      </c>
      <c r="H2806" t="s">
        <v>37</v>
      </c>
      <c r="I2806" s="1">
        <v>77.954542000000004</v>
      </c>
      <c r="J2806" s="1">
        <v>9</v>
      </c>
      <c r="K2806">
        <v>2803</v>
      </c>
      <c r="L2806" t="s">
        <v>25</v>
      </c>
      <c r="M2806" s="2">
        <f>+Table3[[#This Row],[CHW]]/Table3[[#This Row],[Count of Airbill Number]]</f>
        <v>8.6616157777777776</v>
      </c>
    </row>
    <row r="2807" spans="2:13">
      <c r="B2807" t="s">
        <v>28</v>
      </c>
      <c r="C2807" t="s">
        <v>21</v>
      </c>
      <c r="D2807" t="s">
        <v>22</v>
      </c>
      <c r="E2807" t="s">
        <v>778</v>
      </c>
      <c r="F2807" t="s">
        <v>778</v>
      </c>
      <c r="G2807" t="s">
        <v>150</v>
      </c>
      <c r="H2807" t="s">
        <v>395</v>
      </c>
      <c r="I2807" s="1">
        <v>77.8</v>
      </c>
      <c r="J2807" s="1">
        <v>1</v>
      </c>
      <c r="K2807">
        <v>2804</v>
      </c>
      <c r="L2807" t="s">
        <v>25</v>
      </c>
      <c r="M2807" s="2">
        <f>+Table3[[#This Row],[CHW]]/Table3[[#This Row],[Count of Airbill Number]]</f>
        <v>77.8</v>
      </c>
    </row>
    <row r="2808" spans="2:13">
      <c r="B2808" t="s">
        <v>28</v>
      </c>
      <c r="C2808" t="s">
        <v>21</v>
      </c>
      <c r="D2808" t="s">
        <v>22</v>
      </c>
      <c r="E2808" t="s">
        <v>778</v>
      </c>
      <c r="F2808" t="s">
        <v>778</v>
      </c>
      <c r="G2808" t="s">
        <v>395</v>
      </c>
      <c r="H2808" t="s">
        <v>81</v>
      </c>
      <c r="I2808" s="1">
        <v>77.8</v>
      </c>
      <c r="J2808" s="1">
        <v>1</v>
      </c>
      <c r="K2808">
        <v>2805</v>
      </c>
      <c r="L2808" t="s">
        <v>25</v>
      </c>
      <c r="M2808" s="2">
        <f>+Table3[[#This Row],[CHW]]/Table3[[#This Row],[Count of Airbill Number]]</f>
        <v>77.8</v>
      </c>
    </row>
    <row r="2809" spans="2:13">
      <c r="B2809" t="s">
        <v>28</v>
      </c>
      <c r="C2809" t="s">
        <v>21</v>
      </c>
      <c r="D2809" t="s">
        <v>36</v>
      </c>
      <c r="E2809" t="s">
        <v>778</v>
      </c>
      <c r="F2809" t="s">
        <v>776</v>
      </c>
      <c r="G2809" t="s">
        <v>113</v>
      </c>
      <c r="H2809" t="s">
        <v>116</v>
      </c>
      <c r="I2809" s="1">
        <v>77.8</v>
      </c>
      <c r="J2809" s="1">
        <v>3</v>
      </c>
      <c r="K2809">
        <v>2806</v>
      </c>
      <c r="L2809" t="s">
        <v>25</v>
      </c>
      <c r="M2809" s="2">
        <f>+Table3[[#This Row],[CHW]]/Table3[[#This Row],[Count of Airbill Number]]</f>
        <v>25.933333333333334</v>
      </c>
    </row>
    <row r="2810" spans="2:13">
      <c r="B2810" t="s">
        <v>30</v>
      </c>
      <c r="C2810" t="s">
        <v>21</v>
      </c>
      <c r="D2810" t="s">
        <v>22</v>
      </c>
      <c r="E2810" t="s">
        <v>776</v>
      </c>
      <c r="F2810" t="s">
        <v>776</v>
      </c>
      <c r="G2810" t="s">
        <v>23</v>
      </c>
      <c r="H2810" t="s">
        <v>61</v>
      </c>
      <c r="I2810" s="1">
        <v>77.727271000000002</v>
      </c>
      <c r="J2810" s="1">
        <v>4</v>
      </c>
      <c r="K2810">
        <v>2807</v>
      </c>
      <c r="L2810" t="s">
        <v>25</v>
      </c>
      <c r="M2810" s="2">
        <f>+Table3[[#This Row],[CHW]]/Table3[[#This Row],[Count of Airbill Number]]</f>
        <v>19.43181775</v>
      </c>
    </row>
    <row r="2811" spans="2:13">
      <c r="B2811" t="s">
        <v>35</v>
      </c>
      <c r="C2811" t="s">
        <v>21</v>
      </c>
      <c r="D2811" t="s">
        <v>22</v>
      </c>
      <c r="E2811" t="s">
        <v>776</v>
      </c>
      <c r="F2811" t="s">
        <v>776</v>
      </c>
      <c r="G2811" t="s">
        <v>71</v>
      </c>
      <c r="H2811" t="s">
        <v>148</v>
      </c>
      <c r="I2811" s="1">
        <v>77.727270000000004</v>
      </c>
      <c r="J2811" s="1">
        <v>7</v>
      </c>
      <c r="K2811">
        <v>2808</v>
      </c>
      <c r="L2811" t="s">
        <v>25</v>
      </c>
      <c r="M2811" s="2">
        <f>+Table3[[#This Row],[CHW]]/Table3[[#This Row],[Count of Airbill Number]]</f>
        <v>11.103895714285715</v>
      </c>
    </row>
    <row r="2812" spans="2:13">
      <c r="B2812" t="s">
        <v>35</v>
      </c>
      <c r="C2812" t="s">
        <v>21</v>
      </c>
      <c r="D2812" t="s">
        <v>22</v>
      </c>
      <c r="E2812" t="s">
        <v>776</v>
      </c>
      <c r="F2812" t="s">
        <v>776</v>
      </c>
      <c r="G2812" t="s">
        <v>31</v>
      </c>
      <c r="H2812" t="s">
        <v>94</v>
      </c>
      <c r="I2812" s="1">
        <v>77.727270000000004</v>
      </c>
      <c r="J2812" s="1">
        <v>5</v>
      </c>
      <c r="K2812">
        <v>2809</v>
      </c>
      <c r="L2812" t="s">
        <v>25</v>
      </c>
      <c r="M2812" s="2">
        <f>+Table3[[#This Row],[CHW]]/Table3[[#This Row],[Count of Airbill Number]]</f>
        <v>15.545454000000001</v>
      </c>
    </row>
    <row r="2813" spans="2:13">
      <c r="B2813" t="s">
        <v>35</v>
      </c>
      <c r="C2813" t="s">
        <v>21</v>
      </c>
      <c r="D2813" t="s">
        <v>22</v>
      </c>
      <c r="E2813" t="s">
        <v>776</v>
      </c>
      <c r="F2813" t="s">
        <v>776</v>
      </c>
      <c r="G2813" t="s">
        <v>103</v>
      </c>
      <c r="H2813" t="s">
        <v>69</v>
      </c>
      <c r="I2813" s="1">
        <v>77.727270000000004</v>
      </c>
      <c r="J2813" s="1">
        <v>4</v>
      </c>
      <c r="K2813">
        <v>2810</v>
      </c>
      <c r="L2813" t="s">
        <v>25</v>
      </c>
      <c r="M2813" s="2">
        <f>+Table3[[#This Row],[CHW]]/Table3[[#This Row],[Count of Airbill Number]]</f>
        <v>19.431817500000001</v>
      </c>
    </row>
    <row r="2814" spans="2:13">
      <c r="B2814" t="s">
        <v>20</v>
      </c>
      <c r="C2814" t="s">
        <v>21</v>
      </c>
      <c r="D2814" t="s">
        <v>22</v>
      </c>
      <c r="E2814" t="s">
        <v>776</v>
      </c>
      <c r="F2814" t="s">
        <v>776</v>
      </c>
      <c r="G2814" t="s">
        <v>67</v>
      </c>
      <c r="H2814" t="s">
        <v>74</v>
      </c>
      <c r="I2814" s="1">
        <v>77.727267999999995</v>
      </c>
      <c r="J2814" s="1">
        <v>12</v>
      </c>
      <c r="K2814">
        <v>2811</v>
      </c>
      <c r="L2814" t="s">
        <v>25</v>
      </c>
      <c r="M2814" s="2">
        <f>+Table3[[#This Row],[CHW]]/Table3[[#This Row],[Count of Airbill Number]]</f>
        <v>6.4772723333333326</v>
      </c>
    </row>
    <row r="2815" spans="2:13">
      <c r="B2815" t="s">
        <v>28</v>
      </c>
      <c r="C2815" t="s">
        <v>21</v>
      </c>
      <c r="D2815" t="s">
        <v>36</v>
      </c>
      <c r="E2815" t="s">
        <v>778</v>
      </c>
      <c r="F2815" t="s">
        <v>776</v>
      </c>
      <c r="G2815" t="s">
        <v>90</v>
      </c>
      <c r="H2815" t="s">
        <v>116</v>
      </c>
      <c r="I2815" s="1">
        <v>77.599999999999994</v>
      </c>
      <c r="J2815" s="1">
        <v>1</v>
      </c>
      <c r="K2815">
        <v>2812</v>
      </c>
      <c r="L2815" t="s">
        <v>25</v>
      </c>
      <c r="M2815" s="2">
        <f>+Table3[[#This Row],[CHW]]/Table3[[#This Row],[Count of Airbill Number]]</f>
        <v>77.599999999999994</v>
      </c>
    </row>
    <row r="2816" spans="2:13">
      <c r="B2816" t="s">
        <v>35</v>
      </c>
      <c r="C2816" t="s">
        <v>21</v>
      </c>
      <c r="D2816" t="s">
        <v>22</v>
      </c>
      <c r="E2816" t="s">
        <v>776</v>
      </c>
      <c r="F2816" t="s">
        <v>776</v>
      </c>
      <c r="G2816" t="s">
        <v>79</v>
      </c>
      <c r="H2816" t="s">
        <v>37</v>
      </c>
      <c r="I2816" s="1">
        <v>77.272727000000003</v>
      </c>
      <c r="J2816" s="1">
        <v>4</v>
      </c>
      <c r="K2816">
        <v>2813</v>
      </c>
      <c r="L2816" t="s">
        <v>25</v>
      </c>
      <c r="M2816" s="2">
        <f>+Table3[[#This Row],[CHW]]/Table3[[#This Row],[Count of Airbill Number]]</f>
        <v>19.318181750000001</v>
      </c>
    </row>
    <row r="2817" spans="2:13">
      <c r="B2817" t="s">
        <v>35</v>
      </c>
      <c r="C2817" t="s">
        <v>21</v>
      </c>
      <c r="D2817" t="s">
        <v>22</v>
      </c>
      <c r="E2817" t="s">
        <v>776</v>
      </c>
      <c r="F2817" t="s">
        <v>776</v>
      </c>
      <c r="G2817" t="s">
        <v>66</v>
      </c>
      <c r="H2817" t="s">
        <v>427</v>
      </c>
      <c r="I2817" s="1">
        <v>77.272727000000003</v>
      </c>
      <c r="J2817" s="1">
        <v>1</v>
      </c>
      <c r="K2817">
        <v>2814</v>
      </c>
      <c r="L2817" t="s">
        <v>25</v>
      </c>
      <c r="M2817" s="2">
        <f>+Table3[[#This Row],[CHW]]/Table3[[#This Row],[Count of Airbill Number]]</f>
        <v>77.272727000000003</v>
      </c>
    </row>
    <row r="2818" spans="2:13">
      <c r="B2818" t="s">
        <v>35</v>
      </c>
      <c r="C2818" t="s">
        <v>21</v>
      </c>
      <c r="D2818" t="s">
        <v>22</v>
      </c>
      <c r="E2818" t="s">
        <v>776</v>
      </c>
      <c r="F2818" t="s">
        <v>776</v>
      </c>
      <c r="G2818" t="s">
        <v>72</v>
      </c>
      <c r="H2818" t="s">
        <v>77</v>
      </c>
      <c r="I2818" s="1">
        <v>77.272727000000003</v>
      </c>
      <c r="J2818" s="1">
        <v>1</v>
      </c>
      <c r="K2818">
        <v>2815</v>
      </c>
      <c r="L2818" t="s">
        <v>25</v>
      </c>
      <c r="M2818" s="2">
        <f>+Table3[[#This Row],[CHW]]/Table3[[#This Row],[Count of Airbill Number]]</f>
        <v>77.272727000000003</v>
      </c>
    </row>
    <row r="2819" spans="2:13">
      <c r="B2819" t="s">
        <v>35</v>
      </c>
      <c r="C2819" t="s">
        <v>21</v>
      </c>
      <c r="D2819" t="s">
        <v>22</v>
      </c>
      <c r="E2819" t="s">
        <v>776</v>
      </c>
      <c r="F2819" t="s">
        <v>776</v>
      </c>
      <c r="G2819" t="s">
        <v>77</v>
      </c>
      <c r="H2819" t="s">
        <v>96</v>
      </c>
      <c r="I2819" s="1">
        <v>77.272727000000003</v>
      </c>
      <c r="J2819" s="1">
        <v>1</v>
      </c>
      <c r="K2819">
        <v>2816</v>
      </c>
      <c r="L2819" t="s">
        <v>25</v>
      </c>
      <c r="M2819" s="2">
        <f>+Table3[[#This Row],[CHW]]/Table3[[#This Row],[Count of Airbill Number]]</f>
        <v>77.272727000000003</v>
      </c>
    </row>
    <row r="2820" spans="2:13">
      <c r="B2820" t="s">
        <v>20</v>
      </c>
      <c r="C2820" t="s">
        <v>21</v>
      </c>
      <c r="D2820" t="s">
        <v>22</v>
      </c>
      <c r="E2820" t="s">
        <v>776</v>
      </c>
      <c r="F2820" t="s">
        <v>776</v>
      </c>
      <c r="G2820" t="s">
        <v>37</v>
      </c>
      <c r="H2820" t="s">
        <v>175</v>
      </c>
      <c r="I2820" s="1">
        <v>77.272727000000003</v>
      </c>
      <c r="J2820" s="1">
        <v>1</v>
      </c>
      <c r="K2820">
        <v>2817</v>
      </c>
      <c r="L2820" t="s">
        <v>25</v>
      </c>
      <c r="M2820" s="2">
        <f>+Table3[[#This Row],[CHW]]/Table3[[#This Row],[Count of Airbill Number]]</f>
        <v>77.272727000000003</v>
      </c>
    </row>
    <row r="2821" spans="2:13">
      <c r="B2821" t="s">
        <v>28</v>
      </c>
      <c r="C2821" t="s">
        <v>21</v>
      </c>
      <c r="D2821" t="s">
        <v>22</v>
      </c>
      <c r="E2821" t="s">
        <v>776</v>
      </c>
      <c r="F2821" t="s">
        <v>776</v>
      </c>
      <c r="G2821" t="s">
        <v>45</v>
      </c>
      <c r="H2821" t="s">
        <v>40</v>
      </c>
      <c r="I2821" s="1">
        <v>77.272726000000006</v>
      </c>
      <c r="J2821" s="1">
        <v>5</v>
      </c>
      <c r="K2821">
        <v>2818</v>
      </c>
      <c r="L2821" t="s">
        <v>25</v>
      </c>
      <c r="M2821" s="2">
        <f>+Table3[[#This Row],[CHW]]/Table3[[#This Row],[Count of Airbill Number]]</f>
        <v>15.454545200000002</v>
      </c>
    </row>
    <row r="2822" spans="2:13">
      <c r="B2822" t="s">
        <v>20</v>
      </c>
      <c r="C2822" t="s">
        <v>21</v>
      </c>
      <c r="D2822" t="s">
        <v>22</v>
      </c>
      <c r="E2822" t="s">
        <v>776</v>
      </c>
      <c r="F2822" t="s">
        <v>776</v>
      </c>
      <c r="G2822" t="s">
        <v>23</v>
      </c>
      <c r="H2822" t="s">
        <v>149</v>
      </c>
      <c r="I2822" s="1">
        <v>77.272726000000006</v>
      </c>
      <c r="J2822" s="1">
        <v>3</v>
      </c>
      <c r="K2822">
        <v>2819</v>
      </c>
      <c r="L2822" t="s">
        <v>25</v>
      </c>
      <c r="M2822" s="2">
        <f>+Table3[[#This Row],[CHW]]/Table3[[#This Row],[Count of Airbill Number]]</f>
        <v>25.757575333333335</v>
      </c>
    </row>
    <row r="2823" spans="2:13">
      <c r="B2823" t="s">
        <v>20</v>
      </c>
      <c r="C2823" t="s">
        <v>21</v>
      </c>
      <c r="D2823" t="s">
        <v>36</v>
      </c>
      <c r="E2823" t="s">
        <v>776</v>
      </c>
      <c r="F2823" t="s">
        <v>776</v>
      </c>
      <c r="G2823" t="s">
        <v>23</v>
      </c>
      <c r="H2823" t="s">
        <v>69</v>
      </c>
      <c r="I2823" s="1">
        <v>77.272726000000006</v>
      </c>
      <c r="J2823" s="1">
        <v>2</v>
      </c>
      <c r="K2823">
        <v>2820</v>
      </c>
      <c r="L2823" t="s">
        <v>25</v>
      </c>
      <c r="M2823" s="2">
        <f>+Table3[[#This Row],[CHW]]/Table3[[#This Row],[Count of Airbill Number]]</f>
        <v>38.636363000000003</v>
      </c>
    </row>
    <row r="2824" spans="2:13">
      <c r="B2824" t="s">
        <v>35</v>
      </c>
      <c r="C2824" t="s">
        <v>21</v>
      </c>
      <c r="D2824" t="s">
        <v>22</v>
      </c>
      <c r="E2824" t="s">
        <v>776</v>
      </c>
      <c r="F2824" t="s">
        <v>776</v>
      </c>
      <c r="G2824" t="s">
        <v>80</v>
      </c>
      <c r="H2824" t="s">
        <v>23</v>
      </c>
      <c r="I2824" s="1">
        <v>77.272724999999994</v>
      </c>
      <c r="J2824" s="1">
        <v>5</v>
      </c>
      <c r="K2824">
        <v>2821</v>
      </c>
      <c r="L2824" t="s">
        <v>25</v>
      </c>
      <c r="M2824" s="2">
        <f>+Table3[[#This Row],[CHW]]/Table3[[#This Row],[Count of Airbill Number]]</f>
        <v>15.454545</v>
      </c>
    </row>
    <row r="2825" spans="2:13">
      <c r="B2825" t="s">
        <v>20</v>
      </c>
      <c r="C2825" t="s">
        <v>21</v>
      </c>
      <c r="D2825" t="s">
        <v>22</v>
      </c>
      <c r="E2825" t="s">
        <v>776</v>
      </c>
      <c r="F2825" t="s">
        <v>776</v>
      </c>
      <c r="G2825" t="s">
        <v>37</v>
      </c>
      <c r="H2825" t="s">
        <v>64</v>
      </c>
      <c r="I2825" s="1">
        <v>77.272723999999997</v>
      </c>
      <c r="J2825" s="1">
        <v>6</v>
      </c>
      <c r="K2825">
        <v>2822</v>
      </c>
      <c r="L2825" t="s">
        <v>25</v>
      </c>
      <c r="M2825" s="2">
        <f>+Table3[[#This Row],[CHW]]/Table3[[#This Row],[Count of Airbill Number]]</f>
        <v>12.878787333333333</v>
      </c>
    </row>
    <row r="2826" spans="2:13">
      <c r="B2826" t="s">
        <v>35</v>
      </c>
      <c r="C2826" t="s">
        <v>21</v>
      </c>
      <c r="D2826" t="s">
        <v>22</v>
      </c>
      <c r="E2826" t="s">
        <v>776</v>
      </c>
      <c r="F2826" t="s">
        <v>776</v>
      </c>
      <c r="G2826" t="s">
        <v>76</v>
      </c>
      <c r="H2826" t="s">
        <v>41</v>
      </c>
      <c r="I2826" s="1">
        <v>77.272721000000018</v>
      </c>
      <c r="J2826" s="1">
        <v>12</v>
      </c>
      <c r="K2826">
        <v>2823</v>
      </c>
      <c r="L2826" t="s">
        <v>25</v>
      </c>
      <c r="M2826" s="2">
        <f>+Table3[[#This Row],[CHW]]/Table3[[#This Row],[Count of Airbill Number]]</f>
        <v>6.4393934166666682</v>
      </c>
    </row>
    <row r="2827" spans="2:13">
      <c r="B2827" t="s">
        <v>20</v>
      </c>
      <c r="C2827" t="s">
        <v>21</v>
      </c>
      <c r="D2827" t="s">
        <v>22</v>
      </c>
      <c r="E2827" t="s">
        <v>776</v>
      </c>
      <c r="F2827" t="s">
        <v>776</v>
      </c>
      <c r="G2827" t="s">
        <v>71</v>
      </c>
      <c r="H2827" t="s">
        <v>46</v>
      </c>
      <c r="I2827" s="1">
        <v>77.272721000000018</v>
      </c>
      <c r="J2827" s="1">
        <v>18</v>
      </c>
      <c r="K2827">
        <v>2824</v>
      </c>
      <c r="L2827" t="s">
        <v>25</v>
      </c>
      <c r="M2827" s="2">
        <f>+Table3[[#This Row],[CHW]]/Table3[[#This Row],[Count of Airbill Number]]</f>
        <v>4.2929289444444452</v>
      </c>
    </row>
    <row r="2828" spans="2:13">
      <c r="B2828" t="s">
        <v>28</v>
      </c>
      <c r="C2828" t="s">
        <v>21</v>
      </c>
      <c r="D2828" t="s">
        <v>22</v>
      </c>
      <c r="E2828" t="s">
        <v>776</v>
      </c>
      <c r="F2828" t="s">
        <v>776</v>
      </c>
      <c r="G2828" t="s">
        <v>67</v>
      </c>
      <c r="H2828" t="s">
        <v>119</v>
      </c>
      <c r="I2828" s="1">
        <v>77.272717</v>
      </c>
      <c r="J2828" s="1">
        <v>19</v>
      </c>
      <c r="K2828">
        <v>2825</v>
      </c>
      <c r="L2828" t="s">
        <v>25</v>
      </c>
      <c r="M2828" s="2">
        <f>+Table3[[#This Row],[CHW]]/Table3[[#This Row],[Count of Airbill Number]]</f>
        <v>4.066985105263158</v>
      </c>
    </row>
    <row r="2829" spans="2:13">
      <c r="B2829" t="s">
        <v>35</v>
      </c>
      <c r="C2829" t="s">
        <v>21</v>
      </c>
      <c r="D2829" t="s">
        <v>22</v>
      </c>
      <c r="E2829" t="s">
        <v>776</v>
      </c>
      <c r="F2829" t="s">
        <v>776</v>
      </c>
      <c r="G2829" t="s">
        <v>45</v>
      </c>
      <c r="H2829" t="s">
        <v>57</v>
      </c>
      <c r="I2829" s="1">
        <v>77.090904999999992</v>
      </c>
      <c r="J2829" s="1">
        <v>12</v>
      </c>
      <c r="K2829">
        <v>2826</v>
      </c>
      <c r="L2829" t="s">
        <v>25</v>
      </c>
      <c r="M2829" s="2">
        <f>+Table3[[#This Row],[CHW]]/Table3[[#This Row],[Count of Airbill Number]]</f>
        <v>6.4242420833333327</v>
      </c>
    </row>
    <row r="2830" spans="2:13">
      <c r="B2830" t="s">
        <v>28</v>
      </c>
      <c r="C2830" t="s">
        <v>21</v>
      </c>
      <c r="D2830" t="s">
        <v>22</v>
      </c>
      <c r="E2830" t="s">
        <v>778</v>
      </c>
      <c r="F2830" t="s">
        <v>776</v>
      </c>
      <c r="G2830" t="s">
        <v>150</v>
      </c>
      <c r="H2830" t="s">
        <v>120</v>
      </c>
      <c r="I2830" s="1">
        <v>76.899999999999991</v>
      </c>
      <c r="J2830" s="1">
        <v>2</v>
      </c>
      <c r="K2830">
        <v>2827</v>
      </c>
      <c r="L2830" t="s">
        <v>25</v>
      </c>
      <c r="M2830" s="2">
        <f>+Table3[[#This Row],[CHW]]/Table3[[#This Row],[Count of Airbill Number]]</f>
        <v>38.449999999999996</v>
      </c>
    </row>
    <row r="2831" spans="2:13">
      <c r="B2831" t="s">
        <v>28</v>
      </c>
      <c r="C2831" t="s">
        <v>21</v>
      </c>
      <c r="D2831" t="s">
        <v>22</v>
      </c>
      <c r="E2831" t="s">
        <v>776</v>
      </c>
      <c r="F2831" t="s">
        <v>776</v>
      </c>
      <c r="G2831" t="s">
        <v>284</v>
      </c>
      <c r="H2831" t="s">
        <v>32</v>
      </c>
      <c r="I2831" s="1">
        <v>76.899997999999997</v>
      </c>
      <c r="J2831" s="1">
        <v>6</v>
      </c>
      <c r="K2831">
        <v>2828</v>
      </c>
      <c r="L2831" t="s">
        <v>25</v>
      </c>
      <c r="M2831" s="2">
        <f>+Table3[[#This Row],[CHW]]/Table3[[#This Row],[Count of Airbill Number]]</f>
        <v>12.816666333333332</v>
      </c>
    </row>
    <row r="2832" spans="2:13">
      <c r="B2832" t="s">
        <v>35</v>
      </c>
      <c r="C2832" t="s">
        <v>21</v>
      </c>
      <c r="D2832" t="s">
        <v>22</v>
      </c>
      <c r="E2832" t="s">
        <v>776</v>
      </c>
      <c r="F2832" t="s">
        <v>776</v>
      </c>
      <c r="G2832" t="s">
        <v>131</v>
      </c>
      <c r="H2832" t="s">
        <v>41</v>
      </c>
      <c r="I2832" s="1">
        <v>76.818180000000012</v>
      </c>
      <c r="J2832" s="1">
        <v>2</v>
      </c>
      <c r="K2832">
        <v>2829</v>
      </c>
      <c r="L2832" t="s">
        <v>25</v>
      </c>
      <c r="M2832" s="2">
        <f>+Table3[[#This Row],[CHW]]/Table3[[#This Row],[Count of Airbill Number]]</f>
        <v>38.409090000000006</v>
      </c>
    </row>
    <row r="2833" spans="2:13">
      <c r="B2833" t="s">
        <v>20</v>
      </c>
      <c r="C2833" t="s">
        <v>21</v>
      </c>
      <c r="D2833" t="s">
        <v>22</v>
      </c>
      <c r="E2833" t="s">
        <v>776</v>
      </c>
      <c r="F2833" t="s">
        <v>776</v>
      </c>
      <c r="G2833" t="s">
        <v>71</v>
      </c>
      <c r="H2833" t="s">
        <v>214</v>
      </c>
      <c r="I2833" s="1">
        <v>76.818179999999998</v>
      </c>
      <c r="J2833" s="1">
        <v>5</v>
      </c>
      <c r="K2833">
        <v>2830</v>
      </c>
      <c r="L2833" t="s">
        <v>25</v>
      </c>
      <c r="M2833" s="2">
        <f>+Table3[[#This Row],[CHW]]/Table3[[#This Row],[Count of Airbill Number]]</f>
        <v>15.363636</v>
      </c>
    </row>
    <row r="2834" spans="2:13">
      <c r="B2834" t="s">
        <v>35</v>
      </c>
      <c r="C2834" t="s">
        <v>21</v>
      </c>
      <c r="D2834" t="s">
        <v>22</v>
      </c>
      <c r="E2834" t="s">
        <v>776</v>
      </c>
      <c r="F2834" t="s">
        <v>776</v>
      </c>
      <c r="G2834" t="s">
        <v>41</v>
      </c>
      <c r="H2834" t="s">
        <v>39</v>
      </c>
      <c r="I2834" s="1">
        <v>76.818179000000001</v>
      </c>
      <c r="J2834" s="1">
        <v>7</v>
      </c>
      <c r="K2834">
        <v>2831</v>
      </c>
      <c r="L2834" t="s">
        <v>25</v>
      </c>
      <c r="M2834" s="2">
        <f>+Table3[[#This Row],[CHW]]/Table3[[#This Row],[Count of Airbill Number]]</f>
        <v>10.974025571428571</v>
      </c>
    </row>
    <row r="2835" spans="2:13">
      <c r="B2835" t="s">
        <v>35</v>
      </c>
      <c r="C2835" t="s">
        <v>21</v>
      </c>
      <c r="D2835" t="s">
        <v>22</v>
      </c>
      <c r="E2835" t="s">
        <v>776</v>
      </c>
      <c r="F2835" t="s">
        <v>776</v>
      </c>
      <c r="G2835" t="s">
        <v>64</v>
      </c>
      <c r="H2835" t="s">
        <v>132</v>
      </c>
      <c r="I2835" s="1">
        <v>76.818179000000001</v>
      </c>
      <c r="J2835" s="1">
        <v>7</v>
      </c>
      <c r="K2835">
        <v>2832</v>
      </c>
      <c r="L2835" t="s">
        <v>25</v>
      </c>
      <c r="M2835" s="2">
        <f>+Table3[[#This Row],[CHW]]/Table3[[#This Row],[Count of Airbill Number]]</f>
        <v>10.974025571428571</v>
      </c>
    </row>
    <row r="2836" spans="2:13">
      <c r="B2836" t="s">
        <v>20</v>
      </c>
      <c r="C2836" t="s">
        <v>21</v>
      </c>
      <c r="D2836" t="s">
        <v>22</v>
      </c>
      <c r="E2836" t="s">
        <v>776</v>
      </c>
      <c r="F2836" t="s">
        <v>776</v>
      </c>
      <c r="G2836" t="s">
        <v>72</v>
      </c>
      <c r="H2836" t="s">
        <v>258</v>
      </c>
      <c r="I2836" s="1">
        <v>76.818179000000001</v>
      </c>
      <c r="J2836" s="1">
        <v>9</v>
      </c>
      <c r="K2836">
        <v>2833</v>
      </c>
      <c r="L2836" t="s">
        <v>25</v>
      </c>
      <c r="M2836" s="2">
        <f>+Table3[[#This Row],[CHW]]/Table3[[#This Row],[Count of Airbill Number]]</f>
        <v>8.5353532222222217</v>
      </c>
    </row>
    <row r="2837" spans="2:13">
      <c r="B2837" t="s">
        <v>243</v>
      </c>
      <c r="C2837" t="s">
        <v>21</v>
      </c>
      <c r="D2837" t="s">
        <v>22</v>
      </c>
      <c r="E2837" t="s">
        <v>776</v>
      </c>
      <c r="F2837" t="s">
        <v>776</v>
      </c>
      <c r="G2837" t="s">
        <v>48</v>
      </c>
      <c r="H2837" t="s">
        <v>60</v>
      </c>
      <c r="I2837" s="1">
        <v>76.818179000000001</v>
      </c>
      <c r="J2837" s="1">
        <v>5</v>
      </c>
      <c r="K2837">
        <v>2834</v>
      </c>
      <c r="L2837" t="s">
        <v>25</v>
      </c>
      <c r="M2837" s="2">
        <f>+Table3[[#This Row],[CHW]]/Table3[[#This Row],[Count of Airbill Number]]</f>
        <v>15.363635800000001</v>
      </c>
    </row>
    <row r="2838" spans="2:13">
      <c r="B2838" t="s">
        <v>20</v>
      </c>
      <c r="C2838" t="s">
        <v>21</v>
      </c>
      <c r="D2838" t="s">
        <v>22</v>
      </c>
      <c r="E2838" t="s">
        <v>776</v>
      </c>
      <c r="F2838" t="s">
        <v>776</v>
      </c>
      <c r="G2838" t="s">
        <v>125</v>
      </c>
      <c r="H2838" t="s">
        <v>53</v>
      </c>
      <c r="I2838" s="1">
        <v>76.818177999999989</v>
      </c>
      <c r="J2838" s="1">
        <v>10</v>
      </c>
      <c r="K2838">
        <v>2835</v>
      </c>
      <c r="L2838" t="s">
        <v>25</v>
      </c>
      <c r="M2838" s="2">
        <f>+Table3[[#This Row],[CHW]]/Table3[[#This Row],[Count of Airbill Number]]</f>
        <v>7.6818177999999993</v>
      </c>
    </row>
    <row r="2839" spans="2:13">
      <c r="B2839" t="s">
        <v>20</v>
      </c>
      <c r="C2839" t="s">
        <v>21</v>
      </c>
      <c r="D2839" t="s">
        <v>22</v>
      </c>
      <c r="E2839" t="s">
        <v>776</v>
      </c>
      <c r="F2839" t="s">
        <v>776</v>
      </c>
      <c r="G2839" t="s">
        <v>68</v>
      </c>
      <c r="H2839" t="s">
        <v>72</v>
      </c>
      <c r="I2839" s="1">
        <v>76.818173000000016</v>
      </c>
      <c r="J2839" s="1">
        <v>23</v>
      </c>
      <c r="K2839">
        <v>2836</v>
      </c>
      <c r="L2839" t="s">
        <v>25</v>
      </c>
      <c r="M2839" s="2">
        <f>+Table3[[#This Row],[CHW]]/Table3[[#This Row],[Count of Airbill Number]]</f>
        <v>3.3399205652173918</v>
      </c>
    </row>
    <row r="2840" spans="2:13">
      <c r="B2840" t="s">
        <v>28</v>
      </c>
      <c r="C2840" t="s">
        <v>21</v>
      </c>
      <c r="D2840" t="s">
        <v>22</v>
      </c>
      <c r="E2840" t="s">
        <v>778</v>
      </c>
      <c r="F2840" t="s">
        <v>777</v>
      </c>
      <c r="G2840" t="s">
        <v>51</v>
      </c>
      <c r="H2840" t="s">
        <v>190</v>
      </c>
      <c r="I2840" s="1">
        <v>76.799993999999998</v>
      </c>
      <c r="J2840" s="1">
        <v>23</v>
      </c>
      <c r="K2840">
        <v>2837</v>
      </c>
      <c r="L2840" t="s">
        <v>25</v>
      </c>
      <c r="M2840" s="2">
        <f>+Table3[[#This Row],[CHW]]/Table3[[#This Row],[Count of Airbill Number]]</f>
        <v>3.3391301739130435</v>
      </c>
    </row>
    <row r="2841" spans="2:13">
      <c r="B2841" t="s">
        <v>28</v>
      </c>
      <c r="C2841" t="s">
        <v>21</v>
      </c>
      <c r="D2841" t="s">
        <v>22</v>
      </c>
      <c r="E2841" t="s">
        <v>778</v>
      </c>
      <c r="F2841" t="s">
        <v>778</v>
      </c>
      <c r="G2841" t="s">
        <v>90</v>
      </c>
      <c r="H2841" t="s">
        <v>174</v>
      </c>
      <c r="I2841" s="1">
        <v>76.681817999999993</v>
      </c>
      <c r="J2841" s="1">
        <v>4</v>
      </c>
      <c r="K2841">
        <v>2838</v>
      </c>
      <c r="L2841" t="s">
        <v>25</v>
      </c>
      <c r="M2841" s="2">
        <f>+Table3[[#This Row],[CHW]]/Table3[[#This Row],[Count of Airbill Number]]</f>
        <v>19.170454499999998</v>
      </c>
    </row>
    <row r="2842" spans="2:13">
      <c r="B2842" t="s">
        <v>20</v>
      </c>
      <c r="C2842" t="s">
        <v>21</v>
      </c>
      <c r="D2842" t="s">
        <v>22</v>
      </c>
      <c r="E2842" t="s">
        <v>778</v>
      </c>
      <c r="F2842" t="s">
        <v>778</v>
      </c>
      <c r="G2842" t="s">
        <v>51</v>
      </c>
      <c r="H2842" t="s">
        <v>109</v>
      </c>
      <c r="I2842" s="1">
        <v>76.599999999999994</v>
      </c>
      <c r="J2842" s="1">
        <v>6</v>
      </c>
      <c r="K2842">
        <v>2839</v>
      </c>
      <c r="L2842" t="s">
        <v>25</v>
      </c>
      <c r="M2842" s="2">
        <f>+Table3[[#This Row],[CHW]]/Table3[[#This Row],[Count of Airbill Number]]</f>
        <v>12.766666666666666</v>
      </c>
    </row>
    <row r="2843" spans="2:13">
      <c r="B2843" t="s">
        <v>35</v>
      </c>
      <c r="C2843" t="s">
        <v>21</v>
      </c>
      <c r="D2843" t="s">
        <v>36</v>
      </c>
      <c r="E2843" t="s">
        <v>776</v>
      </c>
      <c r="F2843" t="s">
        <v>776</v>
      </c>
      <c r="G2843" t="s">
        <v>33</v>
      </c>
      <c r="H2843" t="s">
        <v>70</v>
      </c>
      <c r="I2843" s="1">
        <v>76.363636</v>
      </c>
      <c r="J2843" s="1">
        <v>1</v>
      </c>
      <c r="K2843">
        <v>2840</v>
      </c>
      <c r="L2843" t="s">
        <v>25</v>
      </c>
      <c r="M2843" s="2">
        <f>+Table3[[#This Row],[CHW]]/Table3[[#This Row],[Count of Airbill Number]]</f>
        <v>76.363636</v>
      </c>
    </row>
    <row r="2844" spans="2:13">
      <c r="B2844" t="s">
        <v>20</v>
      </c>
      <c r="C2844" t="s">
        <v>21</v>
      </c>
      <c r="D2844" t="s">
        <v>22</v>
      </c>
      <c r="E2844" t="s">
        <v>776</v>
      </c>
      <c r="F2844" t="s">
        <v>776</v>
      </c>
      <c r="G2844" t="s">
        <v>46</v>
      </c>
      <c r="H2844" t="s">
        <v>93</v>
      </c>
      <c r="I2844" s="1">
        <v>76.363636</v>
      </c>
      <c r="J2844" s="1">
        <v>1</v>
      </c>
      <c r="K2844">
        <v>2841</v>
      </c>
      <c r="L2844" t="s">
        <v>25</v>
      </c>
      <c r="M2844" s="2">
        <f>+Table3[[#This Row],[CHW]]/Table3[[#This Row],[Count of Airbill Number]]</f>
        <v>76.363636</v>
      </c>
    </row>
    <row r="2845" spans="2:13">
      <c r="B2845" t="s">
        <v>20</v>
      </c>
      <c r="C2845" t="s">
        <v>21</v>
      </c>
      <c r="D2845" t="s">
        <v>22</v>
      </c>
      <c r="E2845" t="s">
        <v>776</v>
      </c>
      <c r="F2845" t="s">
        <v>776</v>
      </c>
      <c r="G2845" t="s">
        <v>67</v>
      </c>
      <c r="H2845" t="s">
        <v>169</v>
      </c>
      <c r="I2845" s="1">
        <v>76.363636</v>
      </c>
      <c r="J2845" s="1">
        <v>1</v>
      </c>
      <c r="K2845">
        <v>2842</v>
      </c>
      <c r="L2845" t="s">
        <v>25</v>
      </c>
      <c r="M2845" s="2">
        <f>+Table3[[#This Row],[CHW]]/Table3[[#This Row],[Count of Airbill Number]]</f>
        <v>76.363636</v>
      </c>
    </row>
    <row r="2846" spans="2:13">
      <c r="B2846" t="s">
        <v>35</v>
      </c>
      <c r="C2846" t="s">
        <v>21</v>
      </c>
      <c r="D2846" t="s">
        <v>22</v>
      </c>
      <c r="E2846" t="s">
        <v>776</v>
      </c>
      <c r="F2846" t="s">
        <v>776</v>
      </c>
      <c r="G2846" t="s">
        <v>45</v>
      </c>
      <c r="H2846" t="s">
        <v>47</v>
      </c>
      <c r="I2846" s="1">
        <v>76.363635000000002</v>
      </c>
      <c r="J2846" s="1">
        <v>5</v>
      </c>
      <c r="K2846">
        <v>2843</v>
      </c>
      <c r="L2846" t="s">
        <v>25</v>
      </c>
      <c r="M2846" s="2">
        <f>+Table3[[#This Row],[CHW]]/Table3[[#This Row],[Count of Airbill Number]]</f>
        <v>15.272727</v>
      </c>
    </row>
    <row r="2847" spans="2:13">
      <c r="B2847" t="s">
        <v>35</v>
      </c>
      <c r="C2847" t="s">
        <v>21</v>
      </c>
      <c r="D2847" t="s">
        <v>22</v>
      </c>
      <c r="E2847" t="s">
        <v>776</v>
      </c>
      <c r="F2847" t="s">
        <v>776</v>
      </c>
      <c r="G2847" t="s">
        <v>57</v>
      </c>
      <c r="H2847" t="s">
        <v>80</v>
      </c>
      <c r="I2847" s="1">
        <v>76.363635000000002</v>
      </c>
      <c r="J2847" s="1">
        <v>3</v>
      </c>
      <c r="K2847">
        <v>2844</v>
      </c>
      <c r="L2847" t="s">
        <v>25</v>
      </c>
      <c r="M2847" s="2">
        <f>+Table3[[#This Row],[CHW]]/Table3[[#This Row],[Count of Airbill Number]]</f>
        <v>25.454545</v>
      </c>
    </row>
    <row r="2848" spans="2:13">
      <c r="B2848" t="s">
        <v>35</v>
      </c>
      <c r="C2848" t="s">
        <v>21</v>
      </c>
      <c r="D2848" t="s">
        <v>22</v>
      </c>
      <c r="E2848" t="s">
        <v>776</v>
      </c>
      <c r="F2848" t="s">
        <v>776</v>
      </c>
      <c r="G2848" t="s">
        <v>76</v>
      </c>
      <c r="H2848" t="s">
        <v>74</v>
      </c>
      <c r="I2848" s="1">
        <v>76.363634000000005</v>
      </c>
      <c r="J2848" s="1">
        <v>5</v>
      </c>
      <c r="K2848">
        <v>2845</v>
      </c>
      <c r="L2848" t="s">
        <v>25</v>
      </c>
      <c r="M2848" s="2">
        <f>+Table3[[#This Row],[CHW]]/Table3[[#This Row],[Count of Airbill Number]]</f>
        <v>15.272726800000001</v>
      </c>
    </row>
    <row r="2849" spans="2:13">
      <c r="B2849" t="s">
        <v>28</v>
      </c>
      <c r="C2849" t="s">
        <v>21</v>
      </c>
      <c r="D2849" t="s">
        <v>22</v>
      </c>
      <c r="E2849" t="s">
        <v>776</v>
      </c>
      <c r="F2849" t="s">
        <v>776</v>
      </c>
      <c r="G2849" t="s">
        <v>71</v>
      </c>
      <c r="H2849" t="s">
        <v>45</v>
      </c>
      <c r="I2849" s="1">
        <v>76.145453000000003</v>
      </c>
      <c r="J2849" s="1">
        <v>4</v>
      </c>
      <c r="K2849">
        <v>2846</v>
      </c>
      <c r="L2849" t="s">
        <v>25</v>
      </c>
      <c r="M2849" s="2">
        <f>+Table3[[#This Row],[CHW]]/Table3[[#This Row],[Count of Airbill Number]]</f>
        <v>19.036363250000001</v>
      </c>
    </row>
    <row r="2850" spans="2:13">
      <c r="B2850" t="s">
        <v>20</v>
      </c>
      <c r="C2850" t="s">
        <v>21</v>
      </c>
      <c r="D2850" t="s">
        <v>22</v>
      </c>
      <c r="E2850" t="s">
        <v>776</v>
      </c>
      <c r="F2850" t="s">
        <v>776</v>
      </c>
      <c r="G2850" t="s">
        <v>67</v>
      </c>
      <c r="H2850" t="s">
        <v>211</v>
      </c>
      <c r="I2850" s="1">
        <v>76</v>
      </c>
      <c r="J2850" s="1">
        <v>1</v>
      </c>
      <c r="K2850">
        <v>2847</v>
      </c>
      <c r="L2850" t="s">
        <v>25</v>
      </c>
      <c r="M2850" s="2">
        <f>+Table3[[#This Row],[CHW]]/Table3[[#This Row],[Count of Airbill Number]]</f>
        <v>76</v>
      </c>
    </row>
    <row r="2851" spans="2:13">
      <c r="B2851" t="s">
        <v>20</v>
      </c>
      <c r="C2851" t="s">
        <v>21</v>
      </c>
      <c r="D2851" t="s">
        <v>36</v>
      </c>
      <c r="E2851" t="s">
        <v>776</v>
      </c>
      <c r="F2851" t="s">
        <v>776</v>
      </c>
      <c r="G2851" t="s">
        <v>23</v>
      </c>
      <c r="H2851" t="s">
        <v>158</v>
      </c>
      <c r="I2851" s="1">
        <v>75.909089999999992</v>
      </c>
      <c r="J2851" s="1">
        <v>2</v>
      </c>
      <c r="K2851">
        <v>2848</v>
      </c>
      <c r="L2851" t="s">
        <v>25</v>
      </c>
      <c r="M2851" s="2">
        <f>+Table3[[#This Row],[CHW]]/Table3[[#This Row],[Count of Airbill Number]]</f>
        <v>37.954544999999996</v>
      </c>
    </row>
    <row r="2852" spans="2:13">
      <c r="B2852" t="s">
        <v>28</v>
      </c>
      <c r="C2852" t="s">
        <v>21</v>
      </c>
      <c r="D2852" t="s">
        <v>22</v>
      </c>
      <c r="E2852" t="s">
        <v>776</v>
      </c>
      <c r="F2852" t="s">
        <v>776</v>
      </c>
      <c r="G2852" t="s">
        <v>48</v>
      </c>
      <c r="H2852" t="s">
        <v>23</v>
      </c>
      <c r="I2852" s="1">
        <v>75.909087999999997</v>
      </c>
      <c r="J2852" s="1">
        <v>6</v>
      </c>
      <c r="K2852">
        <v>2849</v>
      </c>
      <c r="L2852" t="s">
        <v>25</v>
      </c>
      <c r="M2852" s="2">
        <f>+Table3[[#This Row],[CHW]]/Table3[[#This Row],[Count of Airbill Number]]</f>
        <v>12.651514666666666</v>
      </c>
    </row>
    <row r="2853" spans="2:13">
      <c r="B2853" t="s">
        <v>176</v>
      </c>
      <c r="C2853" t="s">
        <v>21</v>
      </c>
      <c r="D2853" t="s">
        <v>22</v>
      </c>
      <c r="E2853" t="s">
        <v>776</v>
      </c>
      <c r="F2853" t="s">
        <v>776</v>
      </c>
      <c r="G2853" t="s">
        <v>31</v>
      </c>
      <c r="H2853" t="s">
        <v>175</v>
      </c>
      <c r="I2853" s="1">
        <v>75.909087999999997</v>
      </c>
      <c r="J2853" s="1">
        <v>5</v>
      </c>
      <c r="K2853">
        <v>2850</v>
      </c>
      <c r="L2853" t="s">
        <v>25</v>
      </c>
      <c r="M2853" s="2">
        <f>+Table3[[#This Row],[CHW]]/Table3[[#This Row],[Count of Airbill Number]]</f>
        <v>15.181817599999999</v>
      </c>
    </row>
    <row r="2854" spans="2:13">
      <c r="B2854" t="s">
        <v>35</v>
      </c>
      <c r="C2854" t="s">
        <v>21</v>
      </c>
      <c r="D2854" t="s">
        <v>22</v>
      </c>
      <c r="E2854" t="s">
        <v>776</v>
      </c>
      <c r="F2854" t="s">
        <v>776</v>
      </c>
      <c r="G2854" t="s">
        <v>24</v>
      </c>
      <c r="H2854" t="s">
        <v>40</v>
      </c>
      <c r="I2854" s="1">
        <v>75.909087</v>
      </c>
      <c r="J2854" s="1">
        <v>9</v>
      </c>
      <c r="K2854">
        <v>2851</v>
      </c>
      <c r="L2854" t="s">
        <v>25</v>
      </c>
      <c r="M2854" s="2">
        <f>+Table3[[#This Row],[CHW]]/Table3[[#This Row],[Count of Airbill Number]]</f>
        <v>8.4343430000000001</v>
      </c>
    </row>
    <row r="2855" spans="2:13">
      <c r="B2855" t="s">
        <v>20</v>
      </c>
      <c r="C2855" t="s">
        <v>21</v>
      </c>
      <c r="D2855" t="s">
        <v>22</v>
      </c>
      <c r="E2855" t="s">
        <v>776</v>
      </c>
      <c r="F2855" t="s">
        <v>776</v>
      </c>
      <c r="G2855" t="s">
        <v>76</v>
      </c>
      <c r="H2855" t="s">
        <v>94</v>
      </c>
      <c r="I2855" s="1">
        <v>75.909087</v>
      </c>
      <c r="J2855" s="1">
        <v>8</v>
      </c>
      <c r="K2855">
        <v>2852</v>
      </c>
      <c r="L2855" t="s">
        <v>25</v>
      </c>
      <c r="M2855" s="2">
        <f>+Table3[[#This Row],[CHW]]/Table3[[#This Row],[Count of Airbill Number]]</f>
        <v>9.4886358749999999</v>
      </c>
    </row>
    <row r="2856" spans="2:13">
      <c r="B2856" t="s">
        <v>28</v>
      </c>
      <c r="C2856" t="s">
        <v>21</v>
      </c>
      <c r="D2856" t="s">
        <v>22</v>
      </c>
      <c r="E2856" t="s">
        <v>776</v>
      </c>
      <c r="F2856" t="s">
        <v>776</v>
      </c>
      <c r="G2856" t="s">
        <v>37</v>
      </c>
      <c r="H2856" t="s">
        <v>49</v>
      </c>
      <c r="I2856" s="1">
        <v>75.909086000000002</v>
      </c>
      <c r="J2856" s="1">
        <v>10</v>
      </c>
      <c r="K2856">
        <v>2853</v>
      </c>
      <c r="L2856" t="s">
        <v>25</v>
      </c>
      <c r="M2856" s="2">
        <f>+Table3[[#This Row],[CHW]]/Table3[[#This Row],[Count of Airbill Number]]</f>
        <v>7.5909086000000006</v>
      </c>
    </row>
    <row r="2857" spans="2:13">
      <c r="B2857" t="s">
        <v>20</v>
      </c>
      <c r="C2857" t="s">
        <v>21</v>
      </c>
      <c r="D2857" t="s">
        <v>22</v>
      </c>
      <c r="E2857" t="s">
        <v>776</v>
      </c>
      <c r="F2857" t="s">
        <v>776</v>
      </c>
      <c r="G2857" t="s">
        <v>39</v>
      </c>
      <c r="H2857" t="s">
        <v>66</v>
      </c>
      <c r="I2857" s="1">
        <v>75.672722999999991</v>
      </c>
      <c r="J2857" s="1">
        <v>11</v>
      </c>
      <c r="K2857">
        <v>2854</v>
      </c>
      <c r="L2857" t="s">
        <v>25</v>
      </c>
      <c r="M2857" s="2">
        <f>+Table3[[#This Row],[CHW]]/Table3[[#This Row],[Count of Airbill Number]]</f>
        <v>6.8793384545454535</v>
      </c>
    </row>
    <row r="2858" spans="2:13">
      <c r="B2858" t="s">
        <v>20</v>
      </c>
      <c r="C2858" t="s">
        <v>21</v>
      </c>
      <c r="D2858" t="s">
        <v>22</v>
      </c>
      <c r="E2858" t="s">
        <v>776</v>
      </c>
      <c r="F2858" t="s">
        <v>776</v>
      </c>
      <c r="G2858" t="s">
        <v>94</v>
      </c>
      <c r="H2858" t="s">
        <v>69</v>
      </c>
      <c r="I2858" s="1">
        <v>75.454544999999996</v>
      </c>
      <c r="J2858" s="1">
        <v>2</v>
      </c>
      <c r="K2858">
        <v>2855</v>
      </c>
      <c r="L2858" t="s">
        <v>25</v>
      </c>
      <c r="M2858" s="2">
        <f>+Table3[[#This Row],[CHW]]/Table3[[#This Row],[Count of Airbill Number]]</f>
        <v>37.727272499999998</v>
      </c>
    </row>
    <row r="2859" spans="2:13">
      <c r="B2859" t="s">
        <v>35</v>
      </c>
      <c r="C2859" t="s">
        <v>21</v>
      </c>
      <c r="D2859" t="s">
        <v>22</v>
      </c>
      <c r="E2859" t="s">
        <v>776</v>
      </c>
      <c r="F2859" t="s">
        <v>776</v>
      </c>
      <c r="G2859" t="s">
        <v>23</v>
      </c>
      <c r="H2859" t="s">
        <v>102</v>
      </c>
      <c r="I2859" s="1">
        <v>75.454539999999994</v>
      </c>
      <c r="J2859" s="1">
        <v>12</v>
      </c>
      <c r="K2859">
        <v>2856</v>
      </c>
      <c r="L2859" t="s">
        <v>25</v>
      </c>
      <c r="M2859" s="2">
        <f>+Table3[[#This Row],[CHW]]/Table3[[#This Row],[Count of Airbill Number]]</f>
        <v>6.2878783333333326</v>
      </c>
    </row>
    <row r="2860" spans="2:13">
      <c r="B2860" t="s">
        <v>35</v>
      </c>
      <c r="C2860" t="s">
        <v>21</v>
      </c>
      <c r="D2860" t="s">
        <v>22</v>
      </c>
      <c r="E2860" t="s">
        <v>776</v>
      </c>
      <c r="F2860" t="s">
        <v>776</v>
      </c>
      <c r="G2860" t="s">
        <v>80</v>
      </c>
      <c r="H2860" t="s">
        <v>43</v>
      </c>
      <c r="I2860" s="1">
        <v>75.363636</v>
      </c>
      <c r="J2860" s="1">
        <v>2</v>
      </c>
      <c r="K2860">
        <v>2857</v>
      </c>
      <c r="L2860" t="s">
        <v>25</v>
      </c>
      <c r="M2860" s="2">
        <f>+Table3[[#This Row],[CHW]]/Table3[[#This Row],[Count of Airbill Number]]</f>
        <v>37.681818</v>
      </c>
    </row>
    <row r="2861" spans="2:13">
      <c r="B2861" t="s">
        <v>20</v>
      </c>
      <c r="C2861" t="s">
        <v>21</v>
      </c>
      <c r="D2861" t="s">
        <v>22</v>
      </c>
      <c r="E2861" t="s">
        <v>776</v>
      </c>
      <c r="F2861" t="s">
        <v>778</v>
      </c>
      <c r="G2861" t="s">
        <v>31</v>
      </c>
      <c r="H2861" t="s">
        <v>173</v>
      </c>
      <c r="I2861" s="1">
        <v>75.272727000000003</v>
      </c>
      <c r="J2861" s="1">
        <v>10</v>
      </c>
      <c r="K2861">
        <v>2858</v>
      </c>
      <c r="L2861" t="s">
        <v>25</v>
      </c>
      <c r="M2861" s="2">
        <f>+Table3[[#This Row],[CHW]]/Table3[[#This Row],[Count of Airbill Number]]</f>
        <v>7.5272727000000001</v>
      </c>
    </row>
    <row r="2862" spans="2:13">
      <c r="B2862" t="s">
        <v>35</v>
      </c>
      <c r="C2862" t="s">
        <v>21</v>
      </c>
      <c r="D2862" t="s">
        <v>22</v>
      </c>
      <c r="E2862" t="s">
        <v>776</v>
      </c>
      <c r="F2862" t="s">
        <v>776</v>
      </c>
      <c r="G2862" t="s">
        <v>45</v>
      </c>
      <c r="H2862" t="s">
        <v>264</v>
      </c>
      <c r="I2862" s="1">
        <v>74.999995999999982</v>
      </c>
      <c r="J2862" s="1">
        <v>8</v>
      </c>
      <c r="K2862">
        <v>2859</v>
      </c>
      <c r="L2862" t="s">
        <v>25</v>
      </c>
      <c r="M2862" s="2">
        <f>+Table3[[#This Row],[CHW]]/Table3[[#This Row],[Count of Airbill Number]]</f>
        <v>9.3749994999999977</v>
      </c>
    </row>
    <row r="2863" spans="2:13">
      <c r="B2863" t="s">
        <v>28</v>
      </c>
      <c r="C2863" t="s">
        <v>21</v>
      </c>
      <c r="D2863" t="s">
        <v>22</v>
      </c>
      <c r="E2863" t="s">
        <v>776</v>
      </c>
      <c r="F2863" t="s">
        <v>776</v>
      </c>
      <c r="G2863" t="s">
        <v>144</v>
      </c>
      <c r="H2863" t="s">
        <v>63</v>
      </c>
      <c r="I2863" s="1">
        <v>74.999984999999995</v>
      </c>
      <c r="J2863" s="1">
        <v>24</v>
      </c>
      <c r="K2863">
        <v>2860</v>
      </c>
      <c r="L2863" t="s">
        <v>25</v>
      </c>
      <c r="M2863" s="2">
        <f>+Table3[[#This Row],[CHW]]/Table3[[#This Row],[Count of Airbill Number]]</f>
        <v>3.1249993749999998</v>
      </c>
    </row>
    <row r="2864" spans="2:13">
      <c r="B2864" t="s">
        <v>35</v>
      </c>
      <c r="C2864" t="s">
        <v>21</v>
      </c>
      <c r="D2864" t="s">
        <v>22</v>
      </c>
      <c r="E2864" t="s">
        <v>776</v>
      </c>
      <c r="F2864" t="s">
        <v>776</v>
      </c>
      <c r="G2864" t="s">
        <v>39</v>
      </c>
      <c r="H2864" t="s">
        <v>123</v>
      </c>
      <c r="I2864" s="1">
        <v>74.999983999999998</v>
      </c>
      <c r="J2864" s="1">
        <v>27</v>
      </c>
      <c r="K2864">
        <v>2861</v>
      </c>
      <c r="L2864" t="s">
        <v>25</v>
      </c>
      <c r="M2864" s="2">
        <f>+Table3[[#This Row],[CHW]]/Table3[[#This Row],[Count of Airbill Number]]</f>
        <v>2.7777771851851849</v>
      </c>
    </row>
    <row r="2865" spans="2:13">
      <c r="B2865" t="s">
        <v>35</v>
      </c>
      <c r="C2865" t="s">
        <v>21</v>
      </c>
      <c r="D2865" t="s">
        <v>22</v>
      </c>
      <c r="E2865" t="s">
        <v>776</v>
      </c>
      <c r="F2865" t="s">
        <v>776</v>
      </c>
      <c r="G2865" t="s">
        <v>66</v>
      </c>
      <c r="H2865" t="s">
        <v>77</v>
      </c>
      <c r="I2865" s="1">
        <v>74.963635000000011</v>
      </c>
      <c r="J2865" s="1">
        <v>4</v>
      </c>
      <c r="K2865">
        <v>2862</v>
      </c>
      <c r="L2865" t="s">
        <v>25</v>
      </c>
      <c r="M2865" s="2">
        <f>+Table3[[#This Row],[CHW]]/Table3[[#This Row],[Count of Airbill Number]]</f>
        <v>18.740908750000003</v>
      </c>
    </row>
    <row r="2866" spans="2:13">
      <c r="B2866" t="s">
        <v>28</v>
      </c>
      <c r="C2866" t="s">
        <v>21</v>
      </c>
      <c r="D2866" t="s">
        <v>22</v>
      </c>
      <c r="E2866" t="s">
        <v>777</v>
      </c>
      <c r="F2866" t="s">
        <v>778</v>
      </c>
      <c r="G2866" t="s">
        <v>26</v>
      </c>
      <c r="H2866" t="s">
        <v>51</v>
      </c>
      <c r="I2866" s="1">
        <v>74.772727000000003</v>
      </c>
      <c r="J2866" s="1">
        <v>3</v>
      </c>
      <c r="K2866">
        <v>2863</v>
      </c>
      <c r="L2866" t="s">
        <v>25</v>
      </c>
      <c r="M2866" s="2">
        <f>+Table3[[#This Row],[CHW]]/Table3[[#This Row],[Count of Airbill Number]]</f>
        <v>24.924242333333336</v>
      </c>
    </row>
    <row r="2867" spans="2:13">
      <c r="B2867" t="s">
        <v>28</v>
      </c>
      <c r="C2867" t="s">
        <v>21</v>
      </c>
      <c r="D2867" t="s">
        <v>22</v>
      </c>
      <c r="E2867" t="s">
        <v>778</v>
      </c>
      <c r="F2867" t="s">
        <v>778</v>
      </c>
      <c r="G2867" t="s">
        <v>90</v>
      </c>
      <c r="H2867" t="s">
        <v>171</v>
      </c>
      <c r="I2867" s="1">
        <v>74.636363000000003</v>
      </c>
      <c r="J2867" s="1">
        <v>2</v>
      </c>
      <c r="K2867">
        <v>2864</v>
      </c>
      <c r="L2867" t="s">
        <v>25</v>
      </c>
      <c r="M2867" s="2">
        <f>+Table3[[#This Row],[CHW]]/Table3[[#This Row],[Count of Airbill Number]]</f>
        <v>37.318181500000001</v>
      </c>
    </row>
    <row r="2868" spans="2:13">
      <c r="B2868" t="s">
        <v>176</v>
      </c>
      <c r="C2868" t="s">
        <v>21</v>
      </c>
      <c r="D2868" t="s">
        <v>22</v>
      </c>
      <c r="E2868" t="s">
        <v>776</v>
      </c>
      <c r="F2868" t="s">
        <v>776</v>
      </c>
      <c r="G2868" t="s">
        <v>23</v>
      </c>
      <c r="H2868" t="s">
        <v>130</v>
      </c>
      <c r="I2868" s="1">
        <v>74.545449000000005</v>
      </c>
      <c r="J2868" s="1">
        <v>9</v>
      </c>
      <c r="K2868">
        <v>2865</v>
      </c>
      <c r="L2868" t="s">
        <v>25</v>
      </c>
      <c r="M2868" s="2">
        <f>+Table3[[#This Row],[CHW]]/Table3[[#This Row],[Count of Airbill Number]]</f>
        <v>8.2828276666666678</v>
      </c>
    </row>
    <row r="2869" spans="2:13">
      <c r="B2869" t="s">
        <v>20</v>
      </c>
      <c r="C2869" t="s">
        <v>21</v>
      </c>
      <c r="D2869" t="s">
        <v>22</v>
      </c>
      <c r="E2869" t="s">
        <v>776</v>
      </c>
      <c r="F2869" t="s">
        <v>776</v>
      </c>
      <c r="G2869" t="s">
        <v>76</v>
      </c>
      <c r="H2869" t="s">
        <v>67</v>
      </c>
      <c r="I2869" s="1">
        <v>74.545447999999993</v>
      </c>
      <c r="J2869" s="1">
        <v>13</v>
      </c>
      <c r="K2869">
        <v>2866</v>
      </c>
      <c r="L2869" t="s">
        <v>25</v>
      </c>
      <c r="M2869" s="2">
        <f>+Table3[[#This Row],[CHW]]/Table3[[#This Row],[Count of Airbill Number]]</f>
        <v>5.7342652307692301</v>
      </c>
    </row>
    <row r="2870" spans="2:13">
      <c r="B2870" t="s">
        <v>35</v>
      </c>
      <c r="C2870" t="s">
        <v>21</v>
      </c>
      <c r="D2870" t="s">
        <v>22</v>
      </c>
      <c r="E2870" t="s">
        <v>778</v>
      </c>
      <c r="F2870" t="s">
        <v>778</v>
      </c>
      <c r="G2870" t="s">
        <v>86</v>
      </c>
      <c r="H2870" t="s">
        <v>99</v>
      </c>
      <c r="I2870" s="1">
        <v>74.5</v>
      </c>
      <c r="J2870" s="1">
        <v>1</v>
      </c>
      <c r="K2870">
        <v>2867</v>
      </c>
      <c r="L2870" t="s">
        <v>25</v>
      </c>
      <c r="M2870" s="2">
        <f>+Table3[[#This Row],[CHW]]/Table3[[#This Row],[Count of Airbill Number]]</f>
        <v>74.5</v>
      </c>
    </row>
    <row r="2871" spans="2:13">
      <c r="B2871" t="s">
        <v>28</v>
      </c>
      <c r="C2871" t="s">
        <v>21</v>
      </c>
      <c r="D2871" t="s">
        <v>22</v>
      </c>
      <c r="E2871" t="s">
        <v>778</v>
      </c>
      <c r="F2871" t="s">
        <v>778</v>
      </c>
      <c r="G2871" t="s">
        <v>171</v>
      </c>
      <c r="H2871" t="s">
        <v>113</v>
      </c>
      <c r="I2871" s="1">
        <v>74.2</v>
      </c>
      <c r="J2871" s="1">
        <v>1</v>
      </c>
      <c r="K2871">
        <v>2868</v>
      </c>
      <c r="L2871" t="s">
        <v>25</v>
      </c>
      <c r="M2871" s="2">
        <f>+Table3[[#This Row],[CHW]]/Table3[[#This Row],[Count of Airbill Number]]</f>
        <v>74.2</v>
      </c>
    </row>
    <row r="2872" spans="2:13">
      <c r="B2872" t="s">
        <v>35</v>
      </c>
      <c r="C2872" t="s">
        <v>21</v>
      </c>
      <c r="D2872" t="s">
        <v>22</v>
      </c>
      <c r="E2872" t="s">
        <v>776</v>
      </c>
      <c r="F2872" t="s">
        <v>776</v>
      </c>
      <c r="G2872" t="s">
        <v>71</v>
      </c>
      <c r="H2872" t="s">
        <v>270</v>
      </c>
      <c r="I2872" s="1">
        <v>74.090908000000013</v>
      </c>
      <c r="J2872" s="1">
        <v>3</v>
      </c>
      <c r="K2872">
        <v>2869</v>
      </c>
      <c r="L2872" t="s">
        <v>25</v>
      </c>
      <c r="M2872" s="2">
        <f>+Table3[[#This Row],[CHW]]/Table3[[#This Row],[Count of Airbill Number]]</f>
        <v>24.696969333333339</v>
      </c>
    </row>
    <row r="2873" spans="2:13">
      <c r="B2873" t="s">
        <v>35</v>
      </c>
      <c r="C2873" t="s">
        <v>21</v>
      </c>
      <c r="D2873" t="s">
        <v>22</v>
      </c>
      <c r="E2873" t="s">
        <v>776</v>
      </c>
      <c r="F2873" t="s">
        <v>776</v>
      </c>
      <c r="G2873" t="s">
        <v>67</v>
      </c>
      <c r="H2873" t="s">
        <v>50</v>
      </c>
      <c r="I2873" s="1">
        <v>74.090907000000001</v>
      </c>
      <c r="J2873" s="1">
        <v>4</v>
      </c>
      <c r="K2873">
        <v>2870</v>
      </c>
      <c r="L2873" t="s">
        <v>25</v>
      </c>
      <c r="M2873" s="2">
        <f>+Table3[[#This Row],[CHW]]/Table3[[#This Row],[Count of Airbill Number]]</f>
        <v>18.52272675</v>
      </c>
    </row>
    <row r="2874" spans="2:13">
      <c r="B2874" t="s">
        <v>20</v>
      </c>
      <c r="C2874" t="s">
        <v>21</v>
      </c>
      <c r="D2874" t="s">
        <v>36</v>
      </c>
      <c r="E2874" t="s">
        <v>776</v>
      </c>
      <c r="F2874" t="s">
        <v>776</v>
      </c>
      <c r="G2874" t="s">
        <v>58</v>
      </c>
      <c r="H2874" t="s">
        <v>59</v>
      </c>
      <c r="I2874" s="1">
        <v>74.090891000000028</v>
      </c>
      <c r="J2874" s="1">
        <v>41</v>
      </c>
      <c r="K2874">
        <v>2871</v>
      </c>
      <c r="L2874" t="s">
        <v>25</v>
      </c>
      <c r="M2874" s="2">
        <f>+Table3[[#This Row],[CHW]]/Table3[[#This Row],[Count of Airbill Number]]</f>
        <v>1.807094902439025</v>
      </c>
    </row>
    <row r="2875" spans="2:13">
      <c r="B2875" t="s">
        <v>35</v>
      </c>
      <c r="C2875" t="s">
        <v>21</v>
      </c>
      <c r="D2875" t="s">
        <v>22</v>
      </c>
      <c r="E2875" t="s">
        <v>776</v>
      </c>
      <c r="F2875" t="s">
        <v>777</v>
      </c>
      <c r="G2875" t="s">
        <v>48</v>
      </c>
      <c r="H2875" t="s">
        <v>181</v>
      </c>
      <c r="I2875" s="1">
        <v>74</v>
      </c>
      <c r="J2875" s="1">
        <v>3</v>
      </c>
      <c r="K2875">
        <v>2872</v>
      </c>
      <c r="L2875" t="s">
        <v>25</v>
      </c>
      <c r="M2875" s="2">
        <f>+Table3[[#This Row],[CHW]]/Table3[[#This Row],[Count of Airbill Number]]</f>
        <v>24.666666666666668</v>
      </c>
    </row>
    <row r="2876" spans="2:13">
      <c r="B2876" t="s">
        <v>30</v>
      </c>
      <c r="C2876" t="s">
        <v>21</v>
      </c>
      <c r="D2876" t="s">
        <v>22</v>
      </c>
      <c r="E2876" t="s">
        <v>776</v>
      </c>
      <c r="F2876" t="s">
        <v>778</v>
      </c>
      <c r="G2876" t="s">
        <v>31</v>
      </c>
      <c r="H2876" t="s">
        <v>51</v>
      </c>
      <c r="I2876" s="1">
        <v>74</v>
      </c>
      <c r="J2876" s="1">
        <v>2</v>
      </c>
      <c r="K2876">
        <v>2873</v>
      </c>
      <c r="L2876" t="s">
        <v>25</v>
      </c>
      <c r="M2876" s="2">
        <f>+Table3[[#This Row],[CHW]]/Table3[[#This Row],[Count of Airbill Number]]</f>
        <v>37</v>
      </c>
    </row>
    <row r="2877" spans="2:13">
      <c r="B2877" t="s">
        <v>20</v>
      </c>
      <c r="C2877" t="s">
        <v>21</v>
      </c>
      <c r="D2877" t="s">
        <v>22</v>
      </c>
      <c r="E2877" t="s">
        <v>778</v>
      </c>
      <c r="F2877" t="s">
        <v>778</v>
      </c>
      <c r="G2877" t="s">
        <v>113</v>
      </c>
      <c r="H2877" t="s">
        <v>81</v>
      </c>
      <c r="I2877" s="1">
        <v>73.800000000000011</v>
      </c>
      <c r="J2877" s="1">
        <v>3</v>
      </c>
      <c r="K2877">
        <v>2874</v>
      </c>
      <c r="L2877" t="s">
        <v>25</v>
      </c>
      <c r="M2877" s="2">
        <f>+Table3[[#This Row],[CHW]]/Table3[[#This Row],[Count of Airbill Number]]</f>
        <v>24.600000000000005</v>
      </c>
    </row>
    <row r="2878" spans="2:13">
      <c r="B2878" t="s">
        <v>20</v>
      </c>
      <c r="C2878" t="s">
        <v>21</v>
      </c>
      <c r="D2878" t="s">
        <v>22</v>
      </c>
      <c r="E2878" t="s">
        <v>778</v>
      </c>
      <c r="F2878" t="s">
        <v>778</v>
      </c>
      <c r="G2878" t="s">
        <v>81</v>
      </c>
      <c r="H2878" t="s">
        <v>354</v>
      </c>
      <c r="I2878" s="1">
        <v>73.800000000000011</v>
      </c>
      <c r="J2878" s="1">
        <v>3</v>
      </c>
      <c r="K2878">
        <v>2875</v>
      </c>
      <c r="L2878" t="s">
        <v>25</v>
      </c>
      <c r="M2878" s="2">
        <f>+Table3[[#This Row],[CHW]]/Table3[[#This Row],[Count of Airbill Number]]</f>
        <v>24.600000000000005</v>
      </c>
    </row>
    <row r="2879" spans="2:13">
      <c r="B2879" t="s">
        <v>28</v>
      </c>
      <c r="C2879" t="s">
        <v>21</v>
      </c>
      <c r="D2879" t="s">
        <v>22</v>
      </c>
      <c r="E2879" t="s">
        <v>776</v>
      </c>
      <c r="F2879" t="s">
        <v>776</v>
      </c>
      <c r="G2879" t="s">
        <v>66</v>
      </c>
      <c r="H2879" t="s">
        <v>43</v>
      </c>
      <c r="I2879" s="1">
        <v>73.636363000000003</v>
      </c>
      <c r="J2879" s="1">
        <v>1</v>
      </c>
      <c r="K2879">
        <v>2876</v>
      </c>
      <c r="L2879" t="s">
        <v>25</v>
      </c>
      <c r="M2879" s="2">
        <f>+Table3[[#This Row],[CHW]]/Table3[[#This Row],[Count of Airbill Number]]</f>
        <v>73.636363000000003</v>
      </c>
    </row>
    <row r="2880" spans="2:13">
      <c r="B2880" t="s">
        <v>20</v>
      </c>
      <c r="C2880" t="s">
        <v>21</v>
      </c>
      <c r="D2880" t="s">
        <v>22</v>
      </c>
      <c r="E2880" t="s">
        <v>776</v>
      </c>
      <c r="F2880" t="s">
        <v>776</v>
      </c>
      <c r="G2880" t="s">
        <v>284</v>
      </c>
      <c r="H2880" t="s">
        <v>45</v>
      </c>
      <c r="I2880" s="1">
        <v>73.636363000000003</v>
      </c>
      <c r="J2880" s="1">
        <v>1</v>
      </c>
      <c r="K2880">
        <v>2877</v>
      </c>
      <c r="L2880" t="s">
        <v>25</v>
      </c>
      <c r="M2880" s="2">
        <f>+Table3[[#This Row],[CHW]]/Table3[[#This Row],[Count of Airbill Number]]</f>
        <v>73.636363000000003</v>
      </c>
    </row>
    <row r="2881" spans="2:13">
      <c r="B2881" t="s">
        <v>20</v>
      </c>
      <c r="C2881" t="s">
        <v>21</v>
      </c>
      <c r="D2881" t="s">
        <v>22</v>
      </c>
      <c r="E2881" t="s">
        <v>776</v>
      </c>
      <c r="F2881" t="s">
        <v>776</v>
      </c>
      <c r="G2881" t="s">
        <v>63</v>
      </c>
      <c r="H2881" t="s">
        <v>92</v>
      </c>
      <c r="I2881" s="1">
        <v>73.636362000000005</v>
      </c>
      <c r="J2881" s="1">
        <v>3</v>
      </c>
      <c r="K2881">
        <v>2878</v>
      </c>
      <c r="L2881" t="s">
        <v>25</v>
      </c>
      <c r="M2881" s="2">
        <f>+Table3[[#This Row],[CHW]]/Table3[[#This Row],[Count of Airbill Number]]</f>
        <v>24.545454000000003</v>
      </c>
    </row>
    <row r="2882" spans="2:13">
      <c r="B2882" t="s">
        <v>30</v>
      </c>
      <c r="C2882" t="s">
        <v>21</v>
      </c>
      <c r="D2882" t="s">
        <v>22</v>
      </c>
      <c r="E2882" t="s">
        <v>776</v>
      </c>
      <c r="F2882" t="s">
        <v>776</v>
      </c>
      <c r="G2882" t="s">
        <v>45</v>
      </c>
      <c r="H2882" t="s">
        <v>33</v>
      </c>
      <c r="I2882" s="1">
        <v>73.636359999999996</v>
      </c>
      <c r="J2882" s="1">
        <v>9</v>
      </c>
      <c r="K2882">
        <v>2879</v>
      </c>
      <c r="L2882" t="s">
        <v>25</v>
      </c>
      <c r="M2882" s="2">
        <f>+Table3[[#This Row],[CHW]]/Table3[[#This Row],[Count of Airbill Number]]</f>
        <v>8.181817777777777</v>
      </c>
    </row>
    <row r="2883" spans="2:13">
      <c r="B2883" t="s">
        <v>35</v>
      </c>
      <c r="C2883" t="s">
        <v>21</v>
      </c>
      <c r="D2883" t="s">
        <v>22</v>
      </c>
      <c r="E2883" t="s">
        <v>776</v>
      </c>
      <c r="F2883" t="s">
        <v>776</v>
      </c>
      <c r="G2883" t="s">
        <v>94</v>
      </c>
      <c r="H2883" t="s">
        <v>53</v>
      </c>
      <c r="I2883" s="1">
        <v>73.636350000000007</v>
      </c>
      <c r="J2883" s="1">
        <v>29</v>
      </c>
      <c r="K2883">
        <v>2880</v>
      </c>
      <c r="L2883" t="s">
        <v>25</v>
      </c>
      <c r="M2883" s="2">
        <f>+Table3[[#This Row],[CHW]]/Table3[[#This Row],[Count of Airbill Number]]</f>
        <v>2.5391844827586207</v>
      </c>
    </row>
    <row r="2884" spans="2:13">
      <c r="B2884" t="s">
        <v>20</v>
      </c>
      <c r="C2884" t="s">
        <v>21</v>
      </c>
      <c r="D2884" t="s">
        <v>22</v>
      </c>
      <c r="E2884" t="s">
        <v>776</v>
      </c>
      <c r="F2884" t="s">
        <v>776</v>
      </c>
      <c r="G2884" t="s">
        <v>149</v>
      </c>
      <c r="H2884" t="s">
        <v>32</v>
      </c>
      <c r="I2884" s="1">
        <v>73.590901999999986</v>
      </c>
      <c r="J2884" s="1">
        <v>14</v>
      </c>
      <c r="K2884">
        <v>2881</v>
      </c>
      <c r="L2884" t="s">
        <v>25</v>
      </c>
      <c r="M2884" s="2">
        <f>+Table3[[#This Row],[CHW]]/Table3[[#This Row],[Count of Airbill Number]]</f>
        <v>5.256492999999999</v>
      </c>
    </row>
    <row r="2885" spans="2:13">
      <c r="B2885" t="s">
        <v>35</v>
      </c>
      <c r="C2885" t="s">
        <v>21</v>
      </c>
      <c r="D2885" t="s">
        <v>22</v>
      </c>
      <c r="E2885" t="s">
        <v>776</v>
      </c>
      <c r="F2885" t="s">
        <v>776</v>
      </c>
      <c r="G2885" t="s">
        <v>71</v>
      </c>
      <c r="H2885" t="s">
        <v>168</v>
      </c>
      <c r="I2885" s="1">
        <v>73.181815</v>
      </c>
      <c r="J2885" s="1">
        <v>7</v>
      </c>
      <c r="K2885">
        <v>2882</v>
      </c>
      <c r="L2885" t="s">
        <v>25</v>
      </c>
      <c r="M2885" s="2">
        <f>+Table3[[#This Row],[CHW]]/Table3[[#This Row],[Count of Airbill Number]]</f>
        <v>10.454545</v>
      </c>
    </row>
    <row r="2886" spans="2:13">
      <c r="B2886" t="s">
        <v>20</v>
      </c>
      <c r="C2886" t="s">
        <v>21</v>
      </c>
      <c r="D2886" t="s">
        <v>22</v>
      </c>
      <c r="E2886" t="s">
        <v>776</v>
      </c>
      <c r="F2886" t="s">
        <v>776</v>
      </c>
      <c r="G2886" t="s">
        <v>77</v>
      </c>
      <c r="H2886" t="s">
        <v>37</v>
      </c>
      <c r="I2886" s="1">
        <v>73.181814000000003</v>
      </c>
      <c r="J2886" s="1">
        <v>8</v>
      </c>
      <c r="K2886">
        <v>2883</v>
      </c>
      <c r="L2886" t="s">
        <v>25</v>
      </c>
      <c r="M2886" s="2">
        <f>+Table3[[#This Row],[CHW]]/Table3[[#This Row],[Count of Airbill Number]]</f>
        <v>9.1477267500000004</v>
      </c>
    </row>
    <row r="2887" spans="2:13">
      <c r="B2887" t="s">
        <v>35</v>
      </c>
      <c r="C2887" t="s">
        <v>21</v>
      </c>
      <c r="D2887" t="s">
        <v>22</v>
      </c>
      <c r="E2887" t="s">
        <v>776</v>
      </c>
      <c r="F2887" t="s">
        <v>776</v>
      </c>
      <c r="G2887" t="s">
        <v>76</v>
      </c>
      <c r="H2887" t="s">
        <v>50</v>
      </c>
      <c r="I2887" s="1">
        <v>73.181809000000001</v>
      </c>
      <c r="J2887" s="1">
        <v>19</v>
      </c>
      <c r="K2887">
        <v>2884</v>
      </c>
      <c r="L2887" t="s">
        <v>25</v>
      </c>
      <c r="M2887" s="2">
        <f>+Table3[[#This Row],[CHW]]/Table3[[#This Row],[Count of Airbill Number]]</f>
        <v>3.8516741578947369</v>
      </c>
    </row>
    <row r="2888" spans="2:13">
      <c r="B2888" t="s">
        <v>20</v>
      </c>
      <c r="C2888" t="s">
        <v>21</v>
      </c>
      <c r="D2888" t="s">
        <v>22</v>
      </c>
      <c r="E2888" t="s">
        <v>776</v>
      </c>
      <c r="F2888" t="s">
        <v>776</v>
      </c>
      <c r="G2888" t="s">
        <v>61</v>
      </c>
      <c r="H2888" t="s">
        <v>137</v>
      </c>
      <c r="I2888" s="1">
        <v>72.727271999999999</v>
      </c>
      <c r="J2888" s="1">
        <v>1</v>
      </c>
      <c r="K2888">
        <v>2885</v>
      </c>
      <c r="L2888" t="s">
        <v>25</v>
      </c>
      <c r="M2888" s="2">
        <f>+Table3[[#This Row],[CHW]]/Table3[[#This Row],[Count of Airbill Number]]</f>
        <v>72.727271999999999</v>
      </c>
    </row>
    <row r="2889" spans="2:13">
      <c r="B2889" t="s">
        <v>20</v>
      </c>
      <c r="C2889" t="s">
        <v>21</v>
      </c>
      <c r="D2889" t="s">
        <v>22</v>
      </c>
      <c r="E2889" t="s">
        <v>776</v>
      </c>
      <c r="F2889" t="s">
        <v>776</v>
      </c>
      <c r="G2889" t="s">
        <v>93</v>
      </c>
      <c r="H2889" t="s">
        <v>131</v>
      </c>
      <c r="I2889" s="1">
        <v>72.727271999999999</v>
      </c>
      <c r="J2889" s="1">
        <v>1</v>
      </c>
      <c r="K2889">
        <v>2886</v>
      </c>
      <c r="L2889" t="s">
        <v>25</v>
      </c>
      <c r="M2889" s="2">
        <f>+Table3[[#This Row],[CHW]]/Table3[[#This Row],[Count of Airbill Number]]</f>
        <v>72.727271999999999</v>
      </c>
    </row>
    <row r="2890" spans="2:13">
      <c r="B2890" t="s">
        <v>28</v>
      </c>
      <c r="C2890" t="s">
        <v>21</v>
      </c>
      <c r="D2890" t="s">
        <v>22</v>
      </c>
      <c r="E2890" t="s">
        <v>776</v>
      </c>
      <c r="F2890" t="s">
        <v>776</v>
      </c>
      <c r="G2890" t="s">
        <v>76</v>
      </c>
      <c r="H2890" t="s">
        <v>50</v>
      </c>
      <c r="I2890" s="1">
        <v>72.727271000000002</v>
      </c>
      <c r="J2890" s="1">
        <v>4</v>
      </c>
      <c r="K2890">
        <v>2887</v>
      </c>
      <c r="L2890" t="s">
        <v>25</v>
      </c>
      <c r="M2890" s="2">
        <f>+Table3[[#This Row],[CHW]]/Table3[[#This Row],[Count of Airbill Number]]</f>
        <v>18.18181775</v>
      </c>
    </row>
    <row r="2891" spans="2:13">
      <c r="B2891" t="s">
        <v>35</v>
      </c>
      <c r="C2891" t="s">
        <v>21</v>
      </c>
      <c r="D2891" t="s">
        <v>22</v>
      </c>
      <c r="E2891" t="s">
        <v>776</v>
      </c>
      <c r="F2891" t="s">
        <v>776</v>
      </c>
      <c r="G2891" t="s">
        <v>48</v>
      </c>
      <c r="H2891" t="s">
        <v>39</v>
      </c>
      <c r="I2891" s="1">
        <v>72.727268999999993</v>
      </c>
      <c r="J2891" s="1">
        <v>8</v>
      </c>
      <c r="K2891">
        <v>2888</v>
      </c>
      <c r="L2891" t="s">
        <v>25</v>
      </c>
      <c r="M2891" s="2">
        <f>+Table3[[#This Row],[CHW]]/Table3[[#This Row],[Count of Airbill Number]]</f>
        <v>9.0909086249999991</v>
      </c>
    </row>
    <row r="2892" spans="2:13">
      <c r="B2892" t="s">
        <v>20</v>
      </c>
      <c r="C2892" t="s">
        <v>21</v>
      </c>
      <c r="D2892" t="s">
        <v>22</v>
      </c>
      <c r="E2892" t="s">
        <v>776</v>
      </c>
      <c r="F2892" t="s">
        <v>776</v>
      </c>
      <c r="G2892" t="s">
        <v>57</v>
      </c>
      <c r="H2892" t="s">
        <v>43</v>
      </c>
      <c r="I2892" s="1">
        <v>72.727264000000005</v>
      </c>
      <c r="J2892" s="1">
        <v>26</v>
      </c>
      <c r="K2892">
        <v>2889</v>
      </c>
      <c r="L2892" t="s">
        <v>25</v>
      </c>
      <c r="M2892" s="2">
        <f>+Table3[[#This Row],[CHW]]/Table3[[#This Row],[Count of Airbill Number]]</f>
        <v>2.7972024615384616</v>
      </c>
    </row>
    <row r="2893" spans="2:13">
      <c r="B2893" t="s">
        <v>35</v>
      </c>
      <c r="C2893" t="s">
        <v>21</v>
      </c>
      <c r="D2893" t="s">
        <v>22</v>
      </c>
      <c r="E2893" t="s">
        <v>776</v>
      </c>
      <c r="F2893" t="s">
        <v>777</v>
      </c>
      <c r="G2893" t="s">
        <v>37</v>
      </c>
      <c r="H2893" t="s">
        <v>29</v>
      </c>
      <c r="I2893" s="1">
        <v>72.690909000000005</v>
      </c>
      <c r="J2893" s="1">
        <v>3</v>
      </c>
      <c r="K2893">
        <v>2890</v>
      </c>
      <c r="L2893" t="s">
        <v>25</v>
      </c>
      <c r="M2893" s="2">
        <f>+Table3[[#This Row],[CHW]]/Table3[[#This Row],[Count of Airbill Number]]</f>
        <v>24.230303000000003</v>
      </c>
    </row>
    <row r="2894" spans="2:13">
      <c r="B2894" t="s">
        <v>35</v>
      </c>
      <c r="C2894" t="s">
        <v>21</v>
      </c>
      <c r="D2894" t="s">
        <v>22</v>
      </c>
      <c r="E2894" t="s">
        <v>778</v>
      </c>
      <c r="F2894" t="s">
        <v>776</v>
      </c>
      <c r="G2894" t="s">
        <v>51</v>
      </c>
      <c r="H2894" t="s">
        <v>31</v>
      </c>
      <c r="I2894" s="1">
        <v>72.545454000000007</v>
      </c>
      <c r="J2894" s="1">
        <v>3</v>
      </c>
      <c r="K2894">
        <v>2891</v>
      </c>
      <c r="L2894" t="s">
        <v>25</v>
      </c>
      <c r="M2894" s="2">
        <f>+Table3[[#This Row],[CHW]]/Table3[[#This Row],[Count of Airbill Number]]</f>
        <v>24.181818000000003</v>
      </c>
    </row>
    <row r="2895" spans="2:13">
      <c r="B2895" t="s">
        <v>35</v>
      </c>
      <c r="C2895" t="s">
        <v>21</v>
      </c>
      <c r="D2895" t="s">
        <v>36</v>
      </c>
      <c r="E2895" t="s">
        <v>778</v>
      </c>
      <c r="F2895" t="s">
        <v>778</v>
      </c>
      <c r="G2895" t="s">
        <v>51</v>
      </c>
      <c r="H2895" t="s">
        <v>291</v>
      </c>
      <c r="I2895" s="1">
        <v>72.272727000000003</v>
      </c>
      <c r="J2895" s="1">
        <v>1</v>
      </c>
      <c r="K2895">
        <v>2892</v>
      </c>
      <c r="L2895" t="s">
        <v>25</v>
      </c>
      <c r="M2895" s="2">
        <f>+Table3[[#This Row],[CHW]]/Table3[[#This Row],[Count of Airbill Number]]</f>
        <v>72.272727000000003</v>
      </c>
    </row>
    <row r="2896" spans="2:13">
      <c r="B2896" t="s">
        <v>20</v>
      </c>
      <c r="C2896" t="s">
        <v>21</v>
      </c>
      <c r="D2896" t="s">
        <v>22</v>
      </c>
      <c r="E2896" t="s">
        <v>776</v>
      </c>
      <c r="F2896" t="s">
        <v>776</v>
      </c>
      <c r="G2896" t="s">
        <v>57</v>
      </c>
      <c r="H2896" t="s">
        <v>244</v>
      </c>
      <c r="I2896" s="1">
        <v>72.272726000000006</v>
      </c>
      <c r="J2896" s="1">
        <v>3</v>
      </c>
      <c r="K2896">
        <v>2893</v>
      </c>
      <c r="L2896" t="s">
        <v>25</v>
      </c>
      <c r="M2896" s="2">
        <f>+Table3[[#This Row],[CHW]]/Table3[[#This Row],[Count of Airbill Number]]</f>
        <v>24.090908666666667</v>
      </c>
    </row>
    <row r="2897" spans="2:13">
      <c r="B2897" t="s">
        <v>20</v>
      </c>
      <c r="C2897" t="s">
        <v>21</v>
      </c>
      <c r="D2897" t="s">
        <v>22</v>
      </c>
      <c r="E2897" t="s">
        <v>776</v>
      </c>
      <c r="F2897" t="s">
        <v>776</v>
      </c>
      <c r="G2897" t="s">
        <v>42</v>
      </c>
      <c r="H2897" t="s">
        <v>47</v>
      </c>
      <c r="I2897" s="1">
        <v>72.272724999999994</v>
      </c>
      <c r="J2897" s="1">
        <v>5</v>
      </c>
      <c r="K2897">
        <v>2894</v>
      </c>
      <c r="L2897" t="s">
        <v>25</v>
      </c>
      <c r="M2897" s="2">
        <f>+Table3[[#This Row],[CHW]]/Table3[[#This Row],[Count of Airbill Number]]</f>
        <v>14.454545</v>
      </c>
    </row>
    <row r="2898" spans="2:13">
      <c r="B2898" t="s">
        <v>20</v>
      </c>
      <c r="C2898" t="s">
        <v>21</v>
      </c>
      <c r="D2898" t="s">
        <v>22</v>
      </c>
      <c r="E2898" t="s">
        <v>776</v>
      </c>
      <c r="F2898" t="s">
        <v>776</v>
      </c>
      <c r="G2898" t="s">
        <v>111</v>
      </c>
      <c r="H2898" t="s">
        <v>133</v>
      </c>
      <c r="I2898" s="1">
        <v>72.272723999999997</v>
      </c>
      <c r="J2898" s="1">
        <v>6</v>
      </c>
      <c r="K2898">
        <v>2895</v>
      </c>
      <c r="L2898" t="s">
        <v>25</v>
      </c>
      <c r="M2898" s="2">
        <f>+Table3[[#This Row],[CHW]]/Table3[[#This Row],[Count of Airbill Number]]</f>
        <v>12.045453999999999</v>
      </c>
    </row>
    <row r="2899" spans="2:13">
      <c r="B2899" t="s">
        <v>20</v>
      </c>
      <c r="C2899" t="s">
        <v>21</v>
      </c>
      <c r="D2899" t="s">
        <v>22</v>
      </c>
      <c r="E2899" t="s">
        <v>776</v>
      </c>
      <c r="F2899" t="s">
        <v>776</v>
      </c>
      <c r="G2899" t="s">
        <v>47</v>
      </c>
      <c r="H2899" t="s">
        <v>88</v>
      </c>
      <c r="I2899" s="1">
        <v>72.272722000000002</v>
      </c>
      <c r="J2899" s="1">
        <v>8</v>
      </c>
      <c r="K2899">
        <v>2896</v>
      </c>
      <c r="L2899" t="s">
        <v>25</v>
      </c>
      <c r="M2899" s="2">
        <f>+Table3[[#This Row],[CHW]]/Table3[[#This Row],[Count of Airbill Number]]</f>
        <v>9.0340902500000002</v>
      </c>
    </row>
    <row r="2900" spans="2:13">
      <c r="B2900" t="s">
        <v>28</v>
      </c>
      <c r="C2900" t="s">
        <v>21</v>
      </c>
      <c r="D2900" t="s">
        <v>22</v>
      </c>
      <c r="E2900" t="s">
        <v>776</v>
      </c>
      <c r="F2900" t="s">
        <v>776</v>
      </c>
      <c r="G2900" t="s">
        <v>144</v>
      </c>
      <c r="H2900" t="s">
        <v>98</v>
      </c>
      <c r="I2900" s="1">
        <v>72.272718999999995</v>
      </c>
      <c r="J2900" s="1">
        <v>18</v>
      </c>
      <c r="K2900">
        <v>2897</v>
      </c>
      <c r="L2900" t="s">
        <v>25</v>
      </c>
      <c r="M2900" s="2">
        <f>+Table3[[#This Row],[CHW]]/Table3[[#This Row],[Count of Airbill Number]]</f>
        <v>4.0151510555555552</v>
      </c>
    </row>
    <row r="2901" spans="2:13">
      <c r="B2901" t="s">
        <v>35</v>
      </c>
      <c r="C2901" t="s">
        <v>21</v>
      </c>
      <c r="D2901" t="s">
        <v>22</v>
      </c>
      <c r="E2901" t="s">
        <v>776</v>
      </c>
      <c r="F2901" t="s">
        <v>776</v>
      </c>
      <c r="G2901" t="s">
        <v>46</v>
      </c>
      <c r="H2901" t="s">
        <v>23</v>
      </c>
      <c r="I2901" s="1">
        <v>72.254540000000006</v>
      </c>
      <c r="J2901" s="1">
        <v>11</v>
      </c>
      <c r="K2901">
        <v>2898</v>
      </c>
      <c r="L2901" t="s">
        <v>25</v>
      </c>
      <c r="M2901" s="2">
        <f>+Table3[[#This Row],[CHW]]/Table3[[#This Row],[Count of Airbill Number]]</f>
        <v>6.5685945454545456</v>
      </c>
    </row>
    <row r="2902" spans="2:13">
      <c r="B2902" t="s">
        <v>28</v>
      </c>
      <c r="C2902" t="s">
        <v>21</v>
      </c>
      <c r="D2902" t="s">
        <v>22</v>
      </c>
      <c r="E2902" t="s">
        <v>776</v>
      </c>
      <c r="F2902" t="s">
        <v>778</v>
      </c>
      <c r="G2902" t="s">
        <v>39</v>
      </c>
      <c r="H2902" t="s">
        <v>86</v>
      </c>
      <c r="I2902" s="1">
        <v>71.818180999999996</v>
      </c>
      <c r="J2902" s="1">
        <v>2</v>
      </c>
      <c r="K2902">
        <v>2899</v>
      </c>
      <c r="L2902" t="s">
        <v>25</v>
      </c>
      <c r="M2902" s="2">
        <f>+Table3[[#This Row],[CHW]]/Table3[[#This Row],[Count of Airbill Number]]</f>
        <v>35.909090499999998</v>
      </c>
    </row>
    <row r="2903" spans="2:13">
      <c r="B2903" t="s">
        <v>35</v>
      </c>
      <c r="C2903" t="s">
        <v>21</v>
      </c>
      <c r="D2903" t="s">
        <v>36</v>
      </c>
      <c r="E2903" t="s">
        <v>777</v>
      </c>
      <c r="F2903" t="s">
        <v>778</v>
      </c>
      <c r="G2903" t="s">
        <v>431</v>
      </c>
      <c r="H2903" t="s">
        <v>51</v>
      </c>
      <c r="I2903" s="1">
        <v>71.818180999999996</v>
      </c>
      <c r="J2903" s="1">
        <v>1</v>
      </c>
      <c r="K2903">
        <v>2900</v>
      </c>
      <c r="L2903" t="s">
        <v>25</v>
      </c>
      <c r="M2903" s="2">
        <f>+Table3[[#This Row],[CHW]]/Table3[[#This Row],[Count of Airbill Number]]</f>
        <v>71.818180999999996</v>
      </c>
    </row>
    <row r="2904" spans="2:13">
      <c r="B2904" t="s">
        <v>35</v>
      </c>
      <c r="C2904" t="s">
        <v>21</v>
      </c>
      <c r="D2904" t="s">
        <v>36</v>
      </c>
      <c r="E2904" t="s">
        <v>778</v>
      </c>
      <c r="F2904" t="s">
        <v>776</v>
      </c>
      <c r="G2904" t="s">
        <v>51</v>
      </c>
      <c r="H2904" t="s">
        <v>33</v>
      </c>
      <c r="I2904" s="1">
        <v>71.818180999999996</v>
      </c>
      <c r="J2904" s="1">
        <v>1</v>
      </c>
      <c r="K2904">
        <v>2901</v>
      </c>
      <c r="L2904" t="s">
        <v>25</v>
      </c>
      <c r="M2904" s="2">
        <f>+Table3[[#This Row],[CHW]]/Table3[[#This Row],[Count of Airbill Number]]</f>
        <v>71.818180999999996</v>
      </c>
    </row>
    <row r="2905" spans="2:13">
      <c r="B2905" t="s">
        <v>20</v>
      </c>
      <c r="C2905" t="s">
        <v>21</v>
      </c>
      <c r="D2905" t="s">
        <v>22</v>
      </c>
      <c r="E2905" t="s">
        <v>776</v>
      </c>
      <c r="F2905" t="s">
        <v>776</v>
      </c>
      <c r="G2905" t="s">
        <v>93</v>
      </c>
      <c r="H2905" t="s">
        <v>85</v>
      </c>
      <c r="I2905" s="1">
        <v>71.818180999999996</v>
      </c>
      <c r="J2905" s="1">
        <v>2</v>
      </c>
      <c r="K2905">
        <v>2902</v>
      </c>
      <c r="L2905" t="s">
        <v>25</v>
      </c>
      <c r="M2905" s="2">
        <f>+Table3[[#This Row],[CHW]]/Table3[[#This Row],[Count of Airbill Number]]</f>
        <v>35.909090499999998</v>
      </c>
    </row>
    <row r="2906" spans="2:13">
      <c r="B2906" t="s">
        <v>243</v>
      </c>
      <c r="C2906" t="s">
        <v>21</v>
      </c>
      <c r="D2906" t="s">
        <v>22</v>
      </c>
      <c r="E2906" t="s">
        <v>776</v>
      </c>
      <c r="F2906" t="s">
        <v>776</v>
      </c>
      <c r="G2906" t="s">
        <v>103</v>
      </c>
      <c r="H2906" t="s">
        <v>48</v>
      </c>
      <c r="I2906" s="1">
        <v>71.818180999999996</v>
      </c>
      <c r="J2906" s="1">
        <v>3</v>
      </c>
      <c r="K2906">
        <v>2903</v>
      </c>
      <c r="L2906" t="s">
        <v>25</v>
      </c>
      <c r="M2906" s="2">
        <f>+Table3[[#This Row],[CHW]]/Table3[[#This Row],[Count of Airbill Number]]</f>
        <v>23.939393666666664</v>
      </c>
    </row>
    <row r="2907" spans="2:13">
      <c r="B2907" t="s">
        <v>35</v>
      </c>
      <c r="C2907" t="s">
        <v>21</v>
      </c>
      <c r="D2907" t="s">
        <v>22</v>
      </c>
      <c r="E2907" t="s">
        <v>776</v>
      </c>
      <c r="F2907" t="s">
        <v>776</v>
      </c>
      <c r="G2907" t="s">
        <v>48</v>
      </c>
      <c r="H2907" t="s">
        <v>137</v>
      </c>
      <c r="I2907" s="1">
        <v>71.818179999999998</v>
      </c>
      <c r="J2907" s="1">
        <v>4</v>
      </c>
      <c r="K2907">
        <v>2904</v>
      </c>
      <c r="L2907" t="s">
        <v>25</v>
      </c>
      <c r="M2907" s="2">
        <f>+Table3[[#This Row],[CHW]]/Table3[[#This Row],[Count of Airbill Number]]</f>
        <v>17.954545</v>
      </c>
    </row>
    <row r="2908" spans="2:13">
      <c r="B2908" t="s">
        <v>35</v>
      </c>
      <c r="C2908" t="s">
        <v>21</v>
      </c>
      <c r="D2908" t="s">
        <v>22</v>
      </c>
      <c r="E2908" t="s">
        <v>776</v>
      </c>
      <c r="F2908" t="s">
        <v>776</v>
      </c>
      <c r="G2908" t="s">
        <v>93</v>
      </c>
      <c r="H2908" t="s">
        <v>45</v>
      </c>
      <c r="I2908" s="1">
        <v>71.818179999999998</v>
      </c>
      <c r="J2908" s="1">
        <v>4</v>
      </c>
      <c r="K2908">
        <v>2905</v>
      </c>
      <c r="L2908" t="s">
        <v>25</v>
      </c>
      <c r="M2908" s="2">
        <f>+Table3[[#This Row],[CHW]]/Table3[[#This Row],[Count of Airbill Number]]</f>
        <v>17.954545</v>
      </c>
    </row>
    <row r="2909" spans="2:13">
      <c r="B2909" t="s">
        <v>35</v>
      </c>
      <c r="C2909" t="s">
        <v>21</v>
      </c>
      <c r="D2909" t="s">
        <v>22</v>
      </c>
      <c r="E2909" t="s">
        <v>776</v>
      </c>
      <c r="F2909" t="s">
        <v>776</v>
      </c>
      <c r="G2909" t="s">
        <v>39</v>
      </c>
      <c r="H2909" t="s">
        <v>33</v>
      </c>
      <c r="I2909" s="1">
        <v>71.818178000000003</v>
      </c>
      <c r="J2909" s="1">
        <v>7</v>
      </c>
      <c r="K2909">
        <v>2906</v>
      </c>
      <c r="L2909" t="s">
        <v>25</v>
      </c>
      <c r="M2909" s="2">
        <f>+Table3[[#This Row],[CHW]]/Table3[[#This Row],[Count of Airbill Number]]</f>
        <v>10.259739714285715</v>
      </c>
    </row>
    <row r="2910" spans="2:13">
      <c r="B2910" t="s">
        <v>35</v>
      </c>
      <c r="C2910" t="s">
        <v>21</v>
      </c>
      <c r="D2910" t="s">
        <v>22</v>
      </c>
      <c r="E2910" t="s">
        <v>776</v>
      </c>
      <c r="F2910" t="s">
        <v>776</v>
      </c>
      <c r="G2910" t="s">
        <v>45</v>
      </c>
      <c r="H2910" t="s">
        <v>182</v>
      </c>
      <c r="I2910" s="1">
        <v>71.818177999999989</v>
      </c>
      <c r="J2910" s="1">
        <v>11</v>
      </c>
      <c r="K2910">
        <v>2907</v>
      </c>
      <c r="L2910" t="s">
        <v>25</v>
      </c>
      <c r="M2910" s="2">
        <f>+Table3[[#This Row],[CHW]]/Table3[[#This Row],[Count of Airbill Number]]</f>
        <v>6.528925272727272</v>
      </c>
    </row>
    <row r="2911" spans="2:13">
      <c r="B2911" t="s">
        <v>35</v>
      </c>
      <c r="C2911" t="s">
        <v>21</v>
      </c>
      <c r="D2911" t="s">
        <v>22</v>
      </c>
      <c r="E2911" t="s">
        <v>776</v>
      </c>
      <c r="F2911" t="s">
        <v>776</v>
      </c>
      <c r="G2911" t="s">
        <v>45</v>
      </c>
      <c r="H2911" t="s">
        <v>111</v>
      </c>
      <c r="I2911" s="1">
        <v>71.818177999999989</v>
      </c>
      <c r="J2911" s="1">
        <v>6</v>
      </c>
      <c r="K2911">
        <v>2908</v>
      </c>
      <c r="L2911" t="s">
        <v>25</v>
      </c>
      <c r="M2911" s="2">
        <f>+Table3[[#This Row],[CHW]]/Table3[[#This Row],[Count of Airbill Number]]</f>
        <v>11.969696333333331</v>
      </c>
    </row>
    <row r="2912" spans="2:13">
      <c r="B2912" t="s">
        <v>20</v>
      </c>
      <c r="C2912" t="s">
        <v>21</v>
      </c>
      <c r="D2912" t="s">
        <v>22</v>
      </c>
      <c r="E2912" t="s">
        <v>776</v>
      </c>
      <c r="F2912" t="s">
        <v>776</v>
      </c>
      <c r="G2912" t="s">
        <v>71</v>
      </c>
      <c r="H2912" t="s">
        <v>202</v>
      </c>
      <c r="I2912" s="1">
        <v>71.727270000000004</v>
      </c>
      <c r="J2912" s="1">
        <v>6</v>
      </c>
      <c r="K2912">
        <v>2909</v>
      </c>
      <c r="L2912" t="s">
        <v>25</v>
      </c>
      <c r="M2912" s="2">
        <f>+Table3[[#This Row],[CHW]]/Table3[[#This Row],[Count of Airbill Number]]</f>
        <v>11.954545000000001</v>
      </c>
    </row>
    <row r="2913" spans="2:13">
      <c r="B2913" t="s">
        <v>28</v>
      </c>
      <c r="C2913" t="s">
        <v>21</v>
      </c>
      <c r="D2913" t="s">
        <v>22</v>
      </c>
      <c r="E2913" t="s">
        <v>778</v>
      </c>
      <c r="F2913" t="s">
        <v>778</v>
      </c>
      <c r="G2913" t="s">
        <v>86</v>
      </c>
      <c r="H2913" t="s">
        <v>261</v>
      </c>
      <c r="I2913" s="1">
        <v>71.599999999999994</v>
      </c>
      <c r="J2913" s="1">
        <v>1</v>
      </c>
      <c r="K2913">
        <v>2910</v>
      </c>
      <c r="L2913" t="s">
        <v>25</v>
      </c>
      <c r="M2913" s="2">
        <f>+Table3[[#This Row],[CHW]]/Table3[[#This Row],[Count of Airbill Number]]</f>
        <v>71.599999999999994</v>
      </c>
    </row>
    <row r="2914" spans="2:13">
      <c r="B2914" t="s">
        <v>35</v>
      </c>
      <c r="C2914" t="s">
        <v>21</v>
      </c>
      <c r="D2914" t="s">
        <v>22</v>
      </c>
      <c r="E2914" t="s">
        <v>776</v>
      </c>
      <c r="F2914" t="s">
        <v>776</v>
      </c>
      <c r="G2914" t="s">
        <v>72</v>
      </c>
      <c r="H2914" t="s">
        <v>69</v>
      </c>
      <c r="I2914" s="1">
        <v>71.363635000000002</v>
      </c>
      <c r="J2914" s="1">
        <v>3</v>
      </c>
      <c r="K2914">
        <v>2911</v>
      </c>
      <c r="L2914" t="s">
        <v>25</v>
      </c>
      <c r="M2914" s="2">
        <f>+Table3[[#This Row],[CHW]]/Table3[[#This Row],[Count of Airbill Number]]</f>
        <v>23.787878333333335</v>
      </c>
    </row>
    <row r="2915" spans="2:13">
      <c r="B2915" t="s">
        <v>20</v>
      </c>
      <c r="C2915" t="s">
        <v>21</v>
      </c>
      <c r="D2915" t="s">
        <v>22</v>
      </c>
      <c r="E2915" t="s">
        <v>776</v>
      </c>
      <c r="F2915" t="s">
        <v>776</v>
      </c>
      <c r="G2915" t="s">
        <v>202</v>
      </c>
      <c r="H2915" t="s">
        <v>32</v>
      </c>
      <c r="I2915" s="1">
        <v>71.36363399999999</v>
      </c>
      <c r="J2915" s="1">
        <v>7</v>
      </c>
      <c r="K2915">
        <v>2912</v>
      </c>
      <c r="L2915" t="s">
        <v>25</v>
      </c>
      <c r="M2915" s="2">
        <f>+Table3[[#This Row],[CHW]]/Table3[[#This Row],[Count of Airbill Number]]</f>
        <v>10.194804857142856</v>
      </c>
    </row>
    <row r="2916" spans="2:13">
      <c r="B2916" t="s">
        <v>35</v>
      </c>
      <c r="C2916" t="s">
        <v>21</v>
      </c>
      <c r="D2916" t="s">
        <v>22</v>
      </c>
      <c r="E2916" t="s">
        <v>778</v>
      </c>
      <c r="F2916" t="s">
        <v>778</v>
      </c>
      <c r="G2916" t="s">
        <v>109</v>
      </c>
      <c r="H2916" t="s">
        <v>185</v>
      </c>
      <c r="I2916" s="1">
        <v>71.300000000000011</v>
      </c>
      <c r="J2916" s="1">
        <v>9</v>
      </c>
      <c r="K2916">
        <v>2913</v>
      </c>
      <c r="L2916" t="s">
        <v>25</v>
      </c>
      <c r="M2916" s="2">
        <f>+Table3[[#This Row],[CHW]]/Table3[[#This Row],[Count of Airbill Number]]</f>
        <v>7.9222222222222234</v>
      </c>
    </row>
    <row r="2917" spans="2:13">
      <c r="B2917" t="s">
        <v>20</v>
      </c>
      <c r="C2917" t="s">
        <v>21</v>
      </c>
      <c r="D2917" t="s">
        <v>36</v>
      </c>
      <c r="E2917" t="s">
        <v>778</v>
      </c>
      <c r="F2917" t="s">
        <v>776</v>
      </c>
      <c r="G2917" t="s">
        <v>150</v>
      </c>
      <c r="H2917" t="s">
        <v>48</v>
      </c>
      <c r="I2917" s="1">
        <v>71.3</v>
      </c>
      <c r="J2917" s="1">
        <v>1</v>
      </c>
      <c r="K2917">
        <v>2914</v>
      </c>
      <c r="L2917" t="s">
        <v>25</v>
      </c>
      <c r="M2917" s="2">
        <f>+Table3[[#This Row],[CHW]]/Table3[[#This Row],[Count of Airbill Number]]</f>
        <v>71.3</v>
      </c>
    </row>
    <row r="2918" spans="2:13">
      <c r="B2918" t="s">
        <v>28</v>
      </c>
      <c r="C2918" t="s">
        <v>21</v>
      </c>
      <c r="D2918" t="s">
        <v>22</v>
      </c>
      <c r="E2918" t="s">
        <v>776</v>
      </c>
      <c r="F2918" t="s">
        <v>776</v>
      </c>
      <c r="G2918" t="s">
        <v>76</v>
      </c>
      <c r="H2918" t="s">
        <v>85</v>
      </c>
      <c r="I2918" s="1">
        <v>70.909090000000006</v>
      </c>
      <c r="J2918" s="1">
        <v>2</v>
      </c>
      <c r="K2918">
        <v>2915</v>
      </c>
      <c r="L2918" t="s">
        <v>25</v>
      </c>
      <c r="M2918" s="2">
        <f>+Table3[[#This Row],[CHW]]/Table3[[#This Row],[Count of Airbill Number]]</f>
        <v>35.454545000000003</v>
      </c>
    </row>
    <row r="2919" spans="2:13">
      <c r="B2919" t="s">
        <v>28</v>
      </c>
      <c r="C2919" t="s">
        <v>21</v>
      </c>
      <c r="D2919" t="s">
        <v>22</v>
      </c>
      <c r="E2919" t="s">
        <v>776</v>
      </c>
      <c r="F2919" t="s">
        <v>776</v>
      </c>
      <c r="G2919" t="s">
        <v>66</v>
      </c>
      <c r="H2919" t="s">
        <v>175</v>
      </c>
      <c r="I2919" s="1">
        <v>70.909090000000006</v>
      </c>
      <c r="J2919" s="1">
        <v>1</v>
      </c>
      <c r="K2919">
        <v>2916</v>
      </c>
      <c r="L2919" t="s">
        <v>25</v>
      </c>
      <c r="M2919" s="2">
        <f>+Table3[[#This Row],[CHW]]/Table3[[#This Row],[Count of Airbill Number]]</f>
        <v>70.909090000000006</v>
      </c>
    </row>
    <row r="2920" spans="2:13">
      <c r="B2920" t="s">
        <v>35</v>
      </c>
      <c r="C2920" t="s">
        <v>21</v>
      </c>
      <c r="D2920" t="s">
        <v>22</v>
      </c>
      <c r="E2920" t="s">
        <v>776</v>
      </c>
      <c r="F2920" t="s">
        <v>776</v>
      </c>
      <c r="G2920" t="s">
        <v>57</v>
      </c>
      <c r="H2920" t="s">
        <v>59</v>
      </c>
      <c r="I2920" s="1">
        <v>70.909090000000006</v>
      </c>
      <c r="J2920" s="1">
        <v>1</v>
      </c>
      <c r="K2920">
        <v>2917</v>
      </c>
      <c r="L2920" t="s">
        <v>25</v>
      </c>
      <c r="M2920" s="2">
        <f>+Table3[[#This Row],[CHW]]/Table3[[#This Row],[Count of Airbill Number]]</f>
        <v>70.909090000000006</v>
      </c>
    </row>
    <row r="2921" spans="2:13">
      <c r="B2921" t="s">
        <v>28</v>
      </c>
      <c r="C2921" t="s">
        <v>21</v>
      </c>
      <c r="D2921" t="s">
        <v>22</v>
      </c>
      <c r="E2921" t="s">
        <v>776</v>
      </c>
      <c r="F2921" t="s">
        <v>776</v>
      </c>
      <c r="G2921" t="s">
        <v>76</v>
      </c>
      <c r="H2921" t="s">
        <v>100</v>
      </c>
      <c r="I2921" s="1">
        <v>70.909089999999992</v>
      </c>
      <c r="J2921" s="1">
        <v>2</v>
      </c>
      <c r="K2921">
        <v>2918</v>
      </c>
      <c r="L2921" t="s">
        <v>25</v>
      </c>
      <c r="M2921" s="2">
        <f>+Table3[[#This Row],[CHW]]/Table3[[#This Row],[Count of Airbill Number]]</f>
        <v>35.454544999999996</v>
      </c>
    </row>
    <row r="2922" spans="2:13">
      <c r="B2922" t="s">
        <v>35</v>
      </c>
      <c r="C2922" t="s">
        <v>21</v>
      </c>
      <c r="D2922" t="s">
        <v>22</v>
      </c>
      <c r="E2922" t="s">
        <v>776</v>
      </c>
      <c r="F2922" t="s">
        <v>776</v>
      </c>
      <c r="G2922" t="s">
        <v>48</v>
      </c>
      <c r="H2922" t="s">
        <v>103</v>
      </c>
      <c r="I2922" s="1">
        <v>70.909089000000009</v>
      </c>
      <c r="J2922" s="1">
        <v>6</v>
      </c>
      <c r="K2922">
        <v>2919</v>
      </c>
      <c r="L2922" t="s">
        <v>25</v>
      </c>
      <c r="M2922" s="2">
        <f>+Table3[[#This Row],[CHW]]/Table3[[#This Row],[Count of Airbill Number]]</f>
        <v>11.818181500000001</v>
      </c>
    </row>
    <row r="2923" spans="2:13">
      <c r="B2923" t="s">
        <v>20</v>
      </c>
      <c r="C2923" t="s">
        <v>21</v>
      </c>
      <c r="D2923" t="s">
        <v>22</v>
      </c>
      <c r="E2923" t="s">
        <v>776</v>
      </c>
      <c r="F2923" t="s">
        <v>776</v>
      </c>
      <c r="G2923" t="s">
        <v>41</v>
      </c>
      <c r="H2923" t="s">
        <v>146</v>
      </c>
      <c r="I2923" s="1">
        <v>70.909087</v>
      </c>
      <c r="J2923" s="1">
        <v>8</v>
      </c>
      <c r="K2923">
        <v>2920</v>
      </c>
      <c r="L2923" t="s">
        <v>25</v>
      </c>
      <c r="M2923" s="2">
        <f>+Table3[[#This Row],[CHW]]/Table3[[#This Row],[Count of Airbill Number]]</f>
        <v>8.8636358749999999</v>
      </c>
    </row>
    <row r="2924" spans="2:13">
      <c r="B2924" t="s">
        <v>20</v>
      </c>
      <c r="C2924" t="s">
        <v>21</v>
      </c>
      <c r="D2924" t="s">
        <v>22</v>
      </c>
      <c r="E2924" t="s">
        <v>776</v>
      </c>
      <c r="F2924" t="s">
        <v>776</v>
      </c>
      <c r="G2924" t="s">
        <v>40</v>
      </c>
      <c r="H2924" t="s">
        <v>279</v>
      </c>
      <c r="I2924" s="1">
        <v>70.909087</v>
      </c>
      <c r="J2924" s="1">
        <v>7</v>
      </c>
      <c r="K2924">
        <v>2921</v>
      </c>
      <c r="L2924" t="s">
        <v>25</v>
      </c>
      <c r="M2924" s="2">
        <f>+Table3[[#This Row],[CHW]]/Table3[[#This Row],[Count of Airbill Number]]</f>
        <v>10.129869571428571</v>
      </c>
    </row>
    <row r="2925" spans="2:13">
      <c r="B2925" t="s">
        <v>35</v>
      </c>
      <c r="C2925" t="s">
        <v>21</v>
      </c>
      <c r="D2925" t="s">
        <v>22</v>
      </c>
      <c r="E2925" t="s">
        <v>776</v>
      </c>
      <c r="F2925" t="s">
        <v>776</v>
      </c>
      <c r="G2925" t="s">
        <v>68</v>
      </c>
      <c r="H2925" t="s">
        <v>45</v>
      </c>
      <c r="I2925" s="1">
        <v>70.909082999999995</v>
      </c>
      <c r="J2925" s="1">
        <v>18</v>
      </c>
      <c r="K2925">
        <v>2922</v>
      </c>
      <c r="L2925" t="s">
        <v>25</v>
      </c>
      <c r="M2925" s="2">
        <f>+Table3[[#This Row],[CHW]]/Table3[[#This Row],[Count of Airbill Number]]</f>
        <v>3.9393934999999995</v>
      </c>
    </row>
    <row r="2926" spans="2:13">
      <c r="B2926" t="s">
        <v>20</v>
      </c>
      <c r="C2926" t="s">
        <v>21</v>
      </c>
      <c r="D2926" t="s">
        <v>22</v>
      </c>
      <c r="E2926" t="s">
        <v>776</v>
      </c>
      <c r="F2926" t="s">
        <v>776</v>
      </c>
      <c r="G2926" t="s">
        <v>48</v>
      </c>
      <c r="H2926" t="s">
        <v>71</v>
      </c>
      <c r="I2926" s="1">
        <v>70.454543999999999</v>
      </c>
      <c r="J2926" s="1">
        <v>5</v>
      </c>
      <c r="K2926">
        <v>2923</v>
      </c>
      <c r="L2926" t="s">
        <v>25</v>
      </c>
      <c r="M2926" s="2">
        <f>+Table3[[#This Row],[CHW]]/Table3[[#This Row],[Count of Airbill Number]]</f>
        <v>14.090908799999999</v>
      </c>
    </row>
    <row r="2927" spans="2:13">
      <c r="B2927" t="s">
        <v>20</v>
      </c>
      <c r="C2927" t="s">
        <v>21</v>
      </c>
      <c r="D2927" t="s">
        <v>22</v>
      </c>
      <c r="E2927" t="s">
        <v>776</v>
      </c>
      <c r="F2927" t="s">
        <v>776</v>
      </c>
      <c r="G2927" t="s">
        <v>45</v>
      </c>
      <c r="H2927" t="s">
        <v>262</v>
      </c>
      <c r="I2927" s="1">
        <v>70.454543000000001</v>
      </c>
      <c r="J2927" s="1">
        <v>6</v>
      </c>
      <c r="K2927">
        <v>2924</v>
      </c>
      <c r="L2927" t="s">
        <v>25</v>
      </c>
      <c r="M2927" s="2">
        <f>+Table3[[#This Row],[CHW]]/Table3[[#This Row],[Count of Airbill Number]]</f>
        <v>11.742423833333334</v>
      </c>
    </row>
    <row r="2928" spans="2:13">
      <c r="B2928" t="s">
        <v>176</v>
      </c>
      <c r="C2928" t="s">
        <v>21</v>
      </c>
      <c r="D2928" t="s">
        <v>22</v>
      </c>
      <c r="E2928" t="s">
        <v>776</v>
      </c>
      <c r="F2928" t="s">
        <v>776</v>
      </c>
      <c r="G2928" t="s">
        <v>23</v>
      </c>
      <c r="H2928" t="s">
        <v>158</v>
      </c>
      <c r="I2928" s="1">
        <v>70.454541999999989</v>
      </c>
      <c r="J2928" s="1">
        <v>7</v>
      </c>
      <c r="K2928">
        <v>2925</v>
      </c>
      <c r="L2928" t="s">
        <v>25</v>
      </c>
      <c r="M2928" s="2">
        <f>+Table3[[#This Row],[CHW]]/Table3[[#This Row],[Count of Airbill Number]]</f>
        <v>10.064934571428569</v>
      </c>
    </row>
    <row r="2929" spans="2:13">
      <c r="B2929" t="s">
        <v>20</v>
      </c>
      <c r="C2929" t="s">
        <v>21</v>
      </c>
      <c r="D2929" t="s">
        <v>22</v>
      </c>
      <c r="E2929" t="s">
        <v>776</v>
      </c>
      <c r="F2929" t="s">
        <v>776</v>
      </c>
      <c r="G2929" t="s">
        <v>77</v>
      </c>
      <c r="H2929" t="s">
        <v>32</v>
      </c>
      <c r="I2929" s="1">
        <v>70.454539999999994</v>
      </c>
      <c r="J2929" s="1">
        <v>11</v>
      </c>
      <c r="K2929">
        <v>2926</v>
      </c>
      <c r="L2929" t="s">
        <v>25</v>
      </c>
      <c r="M2929" s="2">
        <f>+Table3[[#This Row],[CHW]]/Table3[[#This Row],[Count of Airbill Number]]</f>
        <v>6.4049581818181816</v>
      </c>
    </row>
    <row r="2930" spans="2:13">
      <c r="B2930" t="s">
        <v>35</v>
      </c>
      <c r="C2930" t="s">
        <v>21</v>
      </c>
      <c r="D2930" t="s">
        <v>36</v>
      </c>
      <c r="E2930" t="s">
        <v>776</v>
      </c>
      <c r="F2930" t="s">
        <v>776</v>
      </c>
      <c r="G2930" t="s">
        <v>37</v>
      </c>
      <c r="H2930" t="s">
        <v>211</v>
      </c>
      <c r="I2930" s="1">
        <v>70</v>
      </c>
      <c r="J2930" s="1">
        <v>1</v>
      </c>
      <c r="K2930">
        <v>2927</v>
      </c>
      <c r="L2930" t="s">
        <v>25</v>
      </c>
      <c r="M2930" s="2">
        <f>+Table3[[#This Row],[CHW]]/Table3[[#This Row],[Count of Airbill Number]]</f>
        <v>70</v>
      </c>
    </row>
    <row r="2931" spans="2:13">
      <c r="B2931" t="s">
        <v>20</v>
      </c>
      <c r="C2931" t="s">
        <v>21</v>
      </c>
      <c r="D2931" t="s">
        <v>22</v>
      </c>
      <c r="E2931" t="s">
        <v>776</v>
      </c>
      <c r="F2931" t="s">
        <v>776</v>
      </c>
      <c r="G2931" t="s">
        <v>64</v>
      </c>
      <c r="H2931" t="s">
        <v>48</v>
      </c>
      <c r="I2931" s="1">
        <v>69.999998000000005</v>
      </c>
      <c r="J2931" s="1">
        <v>9</v>
      </c>
      <c r="K2931">
        <v>2928</v>
      </c>
      <c r="L2931" t="s">
        <v>25</v>
      </c>
      <c r="M2931" s="2">
        <f>+Table3[[#This Row],[CHW]]/Table3[[#This Row],[Count of Airbill Number]]</f>
        <v>7.7777775555555557</v>
      </c>
    </row>
    <row r="2932" spans="2:13">
      <c r="B2932" t="s">
        <v>35</v>
      </c>
      <c r="C2932" t="s">
        <v>21</v>
      </c>
      <c r="D2932" t="s">
        <v>22</v>
      </c>
      <c r="E2932" t="s">
        <v>776</v>
      </c>
      <c r="F2932" t="s">
        <v>776</v>
      </c>
      <c r="G2932" t="s">
        <v>40</v>
      </c>
      <c r="H2932" t="s">
        <v>193</v>
      </c>
      <c r="I2932" s="1">
        <v>69.999997000000008</v>
      </c>
      <c r="J2932" s="1">
        <v>7</v>
      </c>
      <c r="K2932">
        <v>2929</v>
      </c>
      <c r="L2932" t="s">
        <v>25</v>
      </c>
      <c r="M2932" s="2">
        <f>+Table3[[#This Row],[CHW]]/Table3[[#This Row],[Count of Airbill Number]]</f>
        <v>9.9999995714285728</v>
      </c>
    </row>
    <row r="2933" spans="2:13">
      <c r="B2933" t="s">
        <v>30</v>
      </c>
      <c r="C2933" t="s">
        <v>21</v>
      </c>
      <c r="D2933" t="s">
        <v>22</v>
      </c>
      <c r="E2933" t="s">
        <v>776</v>
      </c>
      <c r="F2933" t="s">
        <v>776</v>
      </c>
      <c r="G2933" t="s">
        <v>40</v>
      </c>
      <c r="H2933" t="s">
        <v>59</v>
      </c>
      <c r="I2933" s="1">
        <v>69.999995999999996</v>
      </c>
      <c r="J2933" s="1">
        <v>11</v>
      </c>
      <c r="K2933">
        <v>2930</v>
      </c>
      <c r="L2933" t="s">
        <v>25</v>
      </c>
      <c r="M2933" s="2">
        <f>+Table3[[#This Row],[CHW]]/Table3[[#This Row],[Count of Airbill Number]]</f>
        <v>6.3636359999999996</v>
      </c>
    </row>
    <row r="2934" spans="2:13">
      <c r="B2934" t="s">
        <v>28</v>
      </c>
      <c r="C2934" t="s">
        <v>21</v>
      </c>
      <c r="D2934" t="s">
        <v>22</v>
      </c>
      <c r="E2934" t="s">
        <v>776</v>
      </c>
      <c r="F2934" t="s">
        <v>776</v>
      </c>
      <c r="G2934" t="s">
        <v>71</v>
      </c>
      <c r="H2934" t="s">
        <v>24</v>
      </c>
      <c r="I2934" s="1">
        <v>69.999994999999998</v>
      </c>
      <c r="J2934" s="1">
        <v>12</v>
      </c>
      <c r="K2934">
        <v>2931</v>
      </c>
      <c r="L2934" t="s">
        <v>25</v>
      </c>
      <c r="M2934" s="2">
        <f>+Table3[[#This Row],[CHW]]/Table3[[#This Row],[Count of Airbill Number]]</f>
        <v>5.8333329166666665</v>
      </c>
    </row>
    <row r="2935" spans="2:13">
      <c r="B2935" t="s">
        <v>20</v>
      </c>
      <c r="C2935" t="s">
        <v>21</v>
      </c>
      <c r="D2935" t="s">
        <v>22</v>
      </c>
      <c r="E2935" t="s">
        <v>776</v>
      </c>
      <c r="F2935" t="s">
        <v>776</v>
      </c>
      <c r="G2935" t="s">
        <v>33</v>
      </c>
      <c r="H2935" t="s">
        <v>37</v>
      </c>
      <c r="I2935" s="1">
        <v>69.999994999999998</v>
      </c>
      <c r="J2935" s="1">
        <v>9</v>
      </c>
      <c r="K2935">
        <v>2932</v>
      </c>
      <c r="L2935" t="s">
        <v>25</v>
      </c>
      <c r="M2935" s="2">
        <f>+Table3[[#This Row],[CHW]]/Table3[[#This Row],[Count of Airbill Number]]</f>
        <v>7.7777772222222223</v>
      </c>
    </row>
    <row r="2936" spans="2:13">
      <c r="B2936" t="s">
        <v>20</v>
      </c>
      <c r="C2936" t="s">
        <v>21</v>
      </c>
      <c r="D2936" t="s">
        <v>22</v>
      </c>
      <c r="E2936" t="s">
        <v>776</v>
      </c>
      <c r="F2936" t="s">
        <v>776</v>
      </c>
      <c r="G2936" t="s">
        <v>163</v>
      </c>
      <c r="H2936" t="s">
        <v>59</v>
      </c>
      <c r="I2936" s="1">
        <v>69.999983999999998</v>
      </c>
      <c r="J2936" s="1">
        <v>38</v>
      </c>
      <c r="K2936">
        <v>2933</v>
      </c>
      <c r="L2936" t="s">
        <v>25</v>
      </c>
      <c r="M2936" s="2">
        <f>+Table3[[#This Row],[CHW]]/Table3[[#This Row],[Count of Airbill Number]]</f>
        <v>1.842104842105263</v>
      </c>
    </row>
    <row r="2937" spans="2:13">
      <c r="B2937" t="s">
        <v>28</v>
      </c>
      <c r="C2937" t="s">
        <v>21</v>
      </c>
      <c r="D2937" t="s">
        <v>22</v>
      </c>
      <c r="E2937" t="s">
        <v>776</v>
      </c>
      <c r="F2937" t="s">
        <v>776</v>
      </c>
      <c r="G2937" t="s">
        <v>48</v>
      </c>
      <c r="H2937" t="s">
        <v>37</v>
      </c>
      <c r="I2937" s="1">
        <v>69.636359999999996</v>
      </c>
      <c r="J2937" s="1">
        <v>9</v>
      </c>
      <c r="K2937">
        <v>2934</v>
      </c>
      <c r="L2937" t="s">
        <v>25</v>
      </c>
      <c r="M2937" s="2">
        <f>+Table3[[#This Row],[CHW]]/Table3[[#This Row],[Count of Airbill Number]]</f>
        <v>7.7373733333333332</v>
      </c>
    </row>
    <row r="2938" spans="2:13">
      <c r="B2938" t="s">
        <v>35</v>
      </c>
      <c r="C2938" t="s">
        <v>21</v>
      </c>
      <c r="D2938" t="s">
        <v>22</v>
      </c>
      <c r="E2938" t="s">
        <v>778</v>
      </c>
      <c r="F2938" t="s">
        <v>778</v>
      </c>
      <c r="G2938" t="s">
        <v>86</v>
      </c>
      <c r="H2938" t="s">
        <v>51</v>
      </c>
      <c r="I2938" s="1">
        <v>69.599999999999994</v>
      </c>
      <c r="J2938" s="1">
        <v>7</v>
      </c>
      <c r="K2938">
        <v>2935</v>
      </c>
      <c r="L2938" t="s">
        <v>25</v>
      </c>
      <c r="M2938" s="2">
        <f>+Table3[[#This Row],[CHW]]/Table3[[#This Row],[Count of Airbill Number]]</f>
        <v>9.9428571428571413</v>
      </c>
    </row>
    <row r="2939" spans="2:13">
      <c r="B2939" t="s">
        <v>35</v>
      </c>
      <c r="C2939" t="s">
        <v>21</v>
      </c>
      <c r="D2939" t="s">
        <v>22</v>
      </c>
      <c r="E2939" t="s">
        <v>776</v>
      </c>
      <c r="F2939" t="s">
        <v>776</v>
      </c>
      <c r="G2939" t="s">
        <v>37</v>
      </c>
      <c r="H2939" t="s">
        <v>236</v>
      </c>
      <c r="I2939" s="1">
        <v>69.545453000000009</v>
      </c>
      <c r="J2939" s="1">
        <v>3</v>
      </c>
      <c r="K2939">
        <v>2936</v>
      </c>
      <c r="L2939" t="s">
        <v>25</v>
      </c>
      <c r="M2939" s="2">
        <f>+Table3[[#This Row],[CHW]]/Table3[[#This Row],[Count of Airbill Number]]</f>
        <v>23.181817666666671</v>
      </c>
    </row>
    <row r="2940" spans="2:13">
      <c r="B2940" t="s">
        <v>35</v>
      </c>
      <c r="C2940" t="s">
        <v>21</v>
      </c>
      <c r="D2940" t="s">
        <v>22</v>
      </c>
      <c r="E2940" t="s">
        <v>776</v>
      </c>
      <c r="F2940" t="s">
        <v>776</v>
      </c>
      <c r="G2940" t="s">
        <v>48</v>
      </c>
      <c r="H2940" t="s">
        <v>201</v>
      </c>
      <c r="I2940" s="1">
        <v>69.545452999999995</v>
      </c>
      <c r="J2940" s="1">
        <v>5</v>
      </c>
      <c r="K2940">
        <v>2937</v>
      </c>
      <c r="L2940" t="s">
        <v>25</v>
      </c>
      <c r="M2940" s="2">
        <f>+Table3[[#This Row],[CHW]]/Table3[[#This Row],[Count of Airbill Number]]</f>
        <v>13.909090599999999</v>
      </c>
    </row>
    <row r="2941" spans="2:13">
      <c r="B2941" t="s">
        <v>20</v>
      </c>
      <c r="C2941" t="s">
        <v>21</v>
      </c>
      <c r="D2941" t="s">
        <v>22</v>
      </c>
      <c r="E2941" t="s">
        <v>776</v>
      </c>
      <c r="F2941" t="s">
        <v>776</v>
      </c>
      <c r="G2941" t="s">
        <v>37</v>
      </c>
      <c r="H2941" t="s">
        <v>95</v>
      </c>
      <c r="I2941" s="1">
        <v>69.545452999999995</v>
      </c>
      <c r="J2941" s="1">
        <v>6</v>
      </c>
      <c r="K2941">
        <v>2938</v>
      </c>
      <c r="L2941" t="s">
        <v>25</v>
      </c>
      <c r="M2941" s="2">
        <f>+Table3[[#This Row],[CHW]]/Table3[[#This Row],[Count of Airbill Number]]</f>
        <v>11.590908833333332</v>
      </c>
    </row>
    <row r="2942" spans="2:13">
      <c r="B2942" t="s">
        <v>35</v>
      </c>
      <c r="C2942" t="s">
        <v>21</v>
      </c>
      <c r="D2942" t="s">
        <v>22</v>
      </c>
      <c r="E2942" t="s">
        <v>776</v>
      </c>
      <c r="F2942" t="s">
        <v>776</v>
      </c>
      <c r="G2942" t="s">
        <v>24</v>
      </c>
      <c r="H2942" t="s">
        <v>100</v>
      </c>
      <c r="I2942" s="1">
        <v>69.545451999999997</v>
      </c>
      <c r="J2942" s="1">
        <v>6</v>
      </c>
      <c r="K2942">
        <v>2939</v>
      </c>
      <c r="L2942" t="s">
        <v>25</v>
      </c>
      <c r="M2942" s="2">
        <f>+Table3[[#This Row],[CHW]]/Table3[[#This Row],[Count of Airbill Number]]</f>
        <v>11.590908666666666</v>
      </c>
    </row>
    <row r="2943" spans="2:13">
      <c r="B2943" t="s">
        <v>35</v>
      </c>
      <c r="C2943" t="s">
        <v>21</v>
      </c>
      <c r="D2943" t="s">
        <v>22</v>
      </c>
      <c r="E2943" t="s">
        <v>776</v>
      </c>
      <c r="F2943" t="s">
        <v>776</v>
      </c>
      <c r="G2943" t="s">
        <v>47</v>
      </c>
      <c r="H2943" t="s">
        <v>102</v>
      </c>
      <c r="I2943" s="1">
        <v>69.545451</v>
      </c>
      <c r="J2943" s="1">
        <v>6</v>
      </c>
      <c r="K2943">
        <v>2940</v>
      </c>
      <c r="L2943" t="s">
        <v>25</v>
      </c>
      <c r="M2943" s="2">
        <f>+Table3[[#This Row],[CHW]]/Table3[[#This Row],[Count of Airbill Number]]</f>
        <v>11.590908499999999</v>
      </c>
    </row>
    <row r="2944" spans="2:13">
      <c r="B2944" t="s">
        <v>20</v>
      </c>
      <c r="C2944" t="s">
        <v>21</v>
      </c>
      <c r="D2944" t="s">
        <v>22</v>
      </c>
      <c r="E2944" t="s">
        <v>776</v>
      </c>
      <c r="F2944" t="s">
        <v>776</v>
      </c>
      <c r="G2944" t="s">
        <v>186</v>
      </c>
      <c r="H2944" t="s">
        <v>49</v>
      </c>
      <c r="I2944" s="1">
        <v>69.545448000000007</v>
      </c>
      <c r="J2944" s="1">
        <v>12</v>
      </c>
      <c r="K2944">
        <v>2941</v>
      </c>
      <c r="L2944" t="s">
        <v>25</v>
      </c>
      <c r="M2944" s="2">
        <f>+Table3[[#This Row],[CHW]]/Table3[[#This Row],[Count of Airbill Number]]</f>
        <v>5.7954540000000003</v>
      </c>
    </row>
    <row r="2945" spans="2:13">
      <c r="B2945" t="s">
        <v>20</v>
      </c>
      <c r="C2945" t="s">
        <v>21</v>
      </c>
      <c r="D2945" t="s">
        <v>22</v>
      </c>
      <c r="E2945" t="s">
        <v>776</v>
      </c>
      <c r="F2945" t="s">
        <v>776</v>
      </c>
      <c r="G2945" t="s">
        <v>147</v>
      </c>
      <c r="H2945" t="s">
        <v>80</v>
      </c>
      <c r="I2945" s="1">
        <v>69.463636000000008</v>
      </c>
      <c r="J2945" s="1">
        <v>3</v>
      </c>
      <c r="K2945">
        <v>2942</v>
      </c>
      <c r="L2945" t="s">
        <v>25</v>
      </c>
      <c r="M2945" s="2">
        <f>+Table3[[#This Row],[CHW]]/Table3[[#This Row],[Count of Airbill Number]]</f>
        <v>23.154545333333335</v>
      </c>
    </row>
    <row r="2946" spans="2:13">
      <c r="B2946" t="s">
        <v>20</v>
      </c>
      <c r="C2946" t="s">
        <v>21</v>
      </c>
      <c r="D2946" t="s">
        <v>22</v>
      </c>
      <c r="E2946" t="s">
        <v>776</v>
      </c>
      <c r="F2946" t="s">
        <v>776</v>
      </c>
      <c r="G2946" t="s">
        <v>146</v>
      </c>
      <c r="H2946" t="s">
        <v>71</v>
      </c>
      <c r="I2946" s="1">
        <v>69.445450999999991</v>
      </c>
      <c r="J2946" s="1">
        <v>8</v>
      </c>
      <c r="K2946">
        <v>2943</v>
      </c>
      <c r="L2946" t="s">
        <v>25</v>
      </c>
      <c r="M2946" s="2">
        <f>+Table3[[#This Row],[CHW]]/Table3[[#This Row],[Count of Airbill Number]]</f>
        <v>8.6806813749999989</v>
      </c>
    </row>
    <row r="2947" spans="2:13">
      <c r="B2947" t="s">
        <v>20</v>
      </c>
      <c r="C2947" t="s">
        <v>21</v>
      </c>
      <c r="D2947" t="s">
        <v>22</v>
      </c>
      <c r="E2947" t="s">
        <v>777</v>
      </c>
      <c r="F2947" t="s">
        <v>778</v>
      </c>
      <c r="G2947" t="s">
        <v>114</v>
      </c>
      <c r="H2947" t="s">
        <v>134</v>
      </c>
      <c r="I2947" s="1">
        <v>69.263634999999994</v>
      </c>
      <c r="J2947" s="1">
        <v>14</v>
      </c>
      <c r="K2947">
        <v>2944</v>
      </c>
      <c r="L2947" t="s">
        <v>25</v>
      </c>
      <c r="M2947" s="2">
        <f>+Table3[[#This Row],[CHW]]/Table3[[#This Row],[Count of Airbill Number]]</f>
        <v>4.9474024999999999</v>
      </c>
    </row>
    <row r="2948" spans="2:13">
      <c r="B2948" t="s">
        <v>35</v>
      </c>
      <c r="C2948" t="s">
        <v>21</v>
      </c>
      <c r="D2948" t="s">
        <v>22</v>
      </c>
      <c r="E2948" t="s">
        <v>776</v>
      </c>
      <c r="F2948" t="s">
        <v>776</v>
      </c>
      <c r="G2948" t="s">
        <v>54</v>
      </c>
      <c r="H2948" t="s">
        <v>45</v>
      </c>
      <c r="I2948" s="1">
        <v>69.090908999999996</v>
      </c>
      <c r="J2948" s="1">
        <v>1</v>
      </c>
      <c r="K2948">
        <v>2945</v>
      </c>
      <c r="L2948" t="s">
        <v>25</v>
      </c>
      <c r="M2948" s="2">
        <f>+Table3[[#This Row],[CHW]]/Table3[[#This Row],[Count of Airbill Number]]</f>
        <v>69.090908999999996</v>
      </c>
    </row>
    <row r="2949" spans="2:13">
      <c r="B2949" t="s">
        <v>28</v>
      </c>
      <c r="C2949" t="s">
        <v>21</v>
      </c>
      <c r="D2949" t="s">
        <v>22</v>
      </c>
      <c r="E2949" t="s">
        <v>776</v>
      </c>
      <c r="F2949" t="s">
        <v>776</v>
      </c>
      <c r="G2949" t="s">
        <v>37</v>
      </c>
      <c r="H2949" t="s">
        <v>47</v>
      </c>
      <c r="I2949" s="1">
        <v>69.090907000000001</v>
      </c>
      <c r="J2949" s="1">
        <v>5</v>
      </c>
      <c r="K2949">
        <v>2946</v>
      </c>
      <c r="L2949" t="s">
        <v>25</v>
      </c>
      <c r="M2949" s="2">
        <f>+Table3[[#This Row],[CHW]]/Table3[[#This Row],[Count of Airbill Number]]</f>
        <v>13.8181814</v>
      </c>
    </row>
    <row r="2950" spans="2:13">
      <c r="B2950" t="s">
        <v>35</v>
      </c>
      <c r="C2950" t="s">
        <v>21</v>
      </c>
      <c r="D2950" t="s">
        <v>22</v>
      </c>
      <c r="E2950" t="s">
        <v>776</v>
      </c>
      <c r="F2950" t="s">
        <v>776</v>
      </c>
      <c r="G2950" t="s">
        <v>137</v>
      </c>
      <c r="H2950" t="s">
        <v>32</v>
      </c>
      <c r="I2950" s="1">
        <v>69.090907000000001</v>
      </c>
      <c r="J2950" s="1">
        <v>5</v>
      </c>
      <c r="K2950">
        <v>2947</v>
      </c>
      <c r="L2950" t="s">
        <v>25</v>
      </c>
      <c r="M2950" s="2">
        <f>+Table3[[#This Row],[CHW]]/Table3[[#This Row],[Count of Airbill Number]]</f>
        <v>13.8181814</v>
      </c>
    </row>
    <row r="2951" spans="2:13">
      <c r="B2951" t="s">
        <v>20</v>
      </c>
      <c r="C2951" t="s">
        <v>21</v>
      </c>
      <c r="D2951" t="s">
        <v>22</v>
      </c>
      <c r="E2951" t="s">
        <v>776</v>
      </c>
      <c r="F2951" t="s">
        <v>776</v>
      </c>
      <c r="G2951" t="s">
        <v>23</v>
      </c>
      <c r="H2951" t="s">
        <v>65</v>
      </c>
      <c r="I2951" s="1">
        <v>69.090906999999987</v>
      </c>
      <c r="J2951" s="1">
        <v>4</v>
      </c>
      <c r="K2951">
        <v>2948</v>
      </c>
      <c r="L2951" t="s">
        <v>25</v>
      </c>
      <c r="M2951" s="2">
        <f>+Table3[[#This Row],[CHW]]/Table3[[#This Row],[Count of Airbill Number]]</f>
        <v>17.272726749999997</v>
      </c>
    </row>
    <row r="2952" spans="2:13">
      <c r="B2952" t="s">
        <v>20</v>
      </c>
      <c r="C2952" t="s">
        <v>21</v>
      </c>
      <c r="D2952" t="s">
        <v>22</v>
      </c>
      <c r="E2952" t="s">
        <v>776</v>
      </c>
      <c r="F2952" t="s">
        <v>776</v>
      </c>
      <c r="G2952" t="s">
        <v>48</v>
      </c>
      <c r="H2952" t="s">
        <v>77</v>
      </c>
      <c r="I2952" s="1">
        <v>69.090906000000004</v>
      </c>
      <c r="J2952" s="1">
        <v>5</v>
      </c>
      <c r="K2952">
        <v>2949</v>
      </c>
      <c r="L2952" t="s">
        <v>25</v>
      </c>
      <c r="M2952" s="2">
        <f>+Table3[[#This Row],[CHW]]/Table3[[#This Row],[Count of Airbill Number]]</f>
        <v>13.818181200000001</v>
      </c>
    </row>
    <row r="2953" spans="2:13">
      <c r="B2953" t="s">
        <v>35</v>
      </c>
      <c r="C2953" t="s">
        <v>21</v>
      </c>
      <c r="D2953" t="s">
        <v>22</v>
      </c>
      <c r="E2953" t="s">
        <v>776</v>
      </c>
      <c r="F2953" t="s">
        <v>776</v>
      </c>
      <c r="G2953" t="s">
        <v>137</v>
      </c>
      <c r="H2953" t="s">
        <v>48</v>
      </c>
      <c r="I2953" s="1">
        <v>69.09090599999999</v>
      </c>
      <c r="J2953" s="1">
        <v>8</v>
      </c>
      <c r="K2953">
        <v>2950</v>
      </c>
      <c r="L2953" t="s">
        <v>25</v>
      </c>
      <c r="M2953" s="2">
        <f>+Table3[[#This Row],[CHW]]/Table3[[#This Row],[Count of Airbill Number]]</f>
        <v>8.6363632499999987</v>
      </c>
    </row>
    <row r="2954" spans="2:13">
      <c r="B2954" t="s">
        <v>20</v>
      </c>
      <c r="C2954" t="s">
        <v>21</v>
      </c>
      <c r="D2954" t="s">
        <v>22</v>
      </c>
      <c r="E2954" t="s">
        <v>776</v>
      </c>
      <c r="F2954" t="s">
        <v>776</v>
      </c>
      <c r="G2954" t="s">
        <v>48</v>
      </c>
      <c r="H2954" t="s">
        <v>148</v>
      </c>
      <c r="I2954" s="1">
        <v>69.09090599999999</v>
      </c>
      <c r="J2954" s="1">
        <v>6</v>
      </c>
      <c r="K2954">
        <v>2951</v>
      </c>
      <c r="L2954" t="s">
        <v>25</v>
      </c>
      <c r="M2954" s="2">
        <f>+Table3[[#This Row],[CHW]]/Table3[[#This Row],[Count of Airbill Number]]</f>
        <v>11.515150999999998</v>
      </c>
    </row>
    <row r="2955" spans="2:13">
      <c r="B2955" t="s">
        <v>176</v>
      </c>
      <c r="C2955" t="s">
        <v>21</v>
      </c>
      <c r="D2955" t="s">
        <v>22</v>
      </c>
      <c r="E2955" t="s">
        <v>776</v>
      </c>
      <c r="F2955" t="s">
        <v>776</v>
      </c>
      <c r="G2955" t="s">
        <v>40</v>
      </c>
      <c r="H2955" t="s">
        <v>218</v>
      </c>
      <c r="I2955" s="1">
        <v>69.090905000000006</v>
      </c>
      <c r="J2955" s="1">
        <v>8</v>
      </c>
      <c r="K2955">
        <v>2952</v>
      </c>
      <c r="L2955" t="s">
        <v>25</v>
      </c>
      <c r="M2955" s="2">
        <f>+Table3[[#This Row],[CHW]]/Table3[[#This Row],[Count of Airbill Number]]</f>
        <v>8.6363631250000008</v>
      </c>
    </row>
    <row r="2956" spans="2:13">
      <c r="B2956" t="s">
        <v>20</v>
      </c>
      <c r="C2956" t="s">
        <v>21</v>
      </c>
      <c r="D2956" t="s">
        <v>22</v>
      </c>
      <c r="E2956" t="s">
        <v>776</v>
      </c>
      <c r="F2956" t="s">
        <v>776</v>
      </c>
      <c r="G2956" t="s">
        <v>67</v>
      </c>
      <c r="H2956" t="s">
        <v>48</v>
      </c>
      <c r="I2956" s="1">
        <v>69.090899000000007</v>
      </c>
      <c r="J2956" s="1">
        <v>19</v>
      </c>
      <c r="K2956">
        <v>2953</v>
      </c>
      <c r="L2956" t="s">
        <v>25</v>
      </c>
      <c r="M2956" s="2">
        <f>+Table3[[#This Row],[CHW]]/Table3[[#This Row],[Count of Airbill Number]]</f>
        <v>3.6363631052631584</v>
      </c>
    </row>
    <row r="2957" spans="2:13">
      <c r="B2957" t="s">
        <v>35</v>
      </c>
      <c r="C2957" t="s">
        <v>21</v>
      </c>
      <c r="D2957" t="s">
        <v>22</v>
      </c>
      <c r="E2957" t="s">
        <v>776</v>
      </c>
      <c r="F2957" t="s">
        <v>778</v>
      </c>
      <c r="G2957" t="s">
        <v>57</v>
      </c>
      <c r="H2957" t="s">
        <v>112</v>
      </c>
      <c r="I2957" s="1">
        <v>69</v>
      </c>
      <c r="J2957" s="1">
        <v>3</v>
      </c>
      <c r="K2957">
        <v>2954</v>
      </c>
      <c r="L2957" t="s">
        <v>25</v>
      </c>
      <c r="M2957" s="2">
        <f>+Table3[[#This Row],[CHW]]/Table3[[#This Row],[Count of Airbill Number]]</f>
        <v>23</v>
      </c>
    </row>
    <row r="2958" spans="2:13">
      <c r="B2958" t="s">
        <v>30</v>
      </c>
      <c r="C2958" t="s">
        <v>21</v>
      </c>
      <c r="D2958" t="s">
        <v>22</v>
      </c>
      <c r="E2958" t="s">
        <v>776</v>
      </c>
      <c r="F2958" t="s">
        <v>776</v>
      </c>
      <c r="G2958" t="s">
        <v>108</v>
      </c>
      <c r="H2958" t="s">
        <v>48</v>
      </c>
      <c r="I2958" s="1">
        <v>69</v>
      </c>
      <c r="J2958" s="1">
        <v>3</v>
      </c>
      <c r="K2958">
        <v>2955</v>
      </c>
      <c r="L2958" t="s">
        <v>25</v>
      </c>
      <c r="M2958" s="2">
        <f>+Table3[[#This Row],[CHW]]/Table3[[#This Row],[Count of Airbill Number]]</f>
        <v>23</v>
      </c>
    </row>
    <row r="2959" spans="2:13">
      <c r="B2959" t="s">
        <v>35</v>
      </c>
      <c r="C2959" t="s">
        <v>21</v>
      </c>
      <c r="D2959" t="s">
        <v>36</v>
      </c>
      <c r="E2959" t="s">
        <v>778</v>
      </c>
      <c r="F2959" t="s">
        <v>778</v>
      </c>
      <c r="G2959" t="s">
        <v>206</v>
      </c>
      <c r="H2959" t="s">
        <v>112</v>
      </c>
      <c r="I2959" s="1">
        <v>68.727271999999999</v>
      </c>
      <c r="J2959" s="1">
        <v>3</v>
      </c>
      <c r="K2959">
        <v>2956</v>
      </c>
      <c r="L2959" t="s">
        <v>25</v>
      </c>
      <c r="M2959" s="2">
        <f>+Table3[[#This Row],[CHW]]/Table3[[#This Row],[Count of Airbill Number]]</f>
        <v>22.909090666666668</v>
      </c>
    </row>
    <row r="2960" spans="2:13">
      <c r="B2960" t="s">
        <v>28</v>
      </c>
      <c r="C2960" t="s">
        <v>21</v>
      </c>
      <c r="D2960" t="s">
        <v>36</v>
      </c>
      <c r="E2960" t="s">
        <v>776</v>
      </c>
      <c r="F2960" t="s">
        <v>776</v>
      </c>
      <c r="G2960" t="s">
        <v>37</v>
      </c>
      <c r="H2960" t="s">
        <v>85</v>
      </c>
      <c r="I2960" s="1">
        <v>68.727270000000004</v>
      </c>
      <c r="J2960" s="1">
        <v>8</v>
      </c>
      <c r="K2960">
        <v>2957</v>
      </c>
      <c r="L2960" t="s">
        <v>25</v>
      </c>
      <c r="M2960" s="2">
        <f>+Table3[[#This Row],[CHW]]/Table3[[#This Row],[Count of Airbill Number]]</f>
        <v>8.5909087500000005</v>
      </c>
    </row>
    <row r="2961" spans="2:13">
      <c r="B2961" t="s">
        <v>20</v>
      </c>
      <c r="C2961" t="s">
        <v>21</v>
      </c>
      <c r="D2961" t="s">
        <v>22</v>
      </c>
      <c r="E2961" t="s">
        <v>776</v>
      </c>
      <c r="F2961" t="s">
        <v>776</v>
      </c>
      <c r="G2961" t="s">
        <v>76</v>
      </c>
      <c r="H2961" t="s">
        <v>198</v>
      </c>
      <c r="I2961" s="1">
        <v>68.636363000000003</v>
      </c>
      <c r="J2961" s="1">
        <v>4</v>
      </c>
      <c r="K2961">
        <v>2958</v>
      </c>
      <c r="L2961" t="s">
        <v>25</v>
      </c>
      <c r="M2961" s="2">
        <f>+Table3[[#This Row],[CHW]]/Table3[[#This Row],[Count of Airbill Number]]</f>
        <v>17.159090750000001</v>
      </c>
    </row>
    <row r="2962" spans="2:13">
      <c r="B2962" t="s">
        <v>35</v>
      </c>
      <c r="C2962" t="s">
        <v>21</v>
      </c>
      <c r="D2962" t="s">
        <v>22</v>
      </c>
      <c r="E2962" t="s">
        <v>776</v>
      </c>
      <c r="F2962" t="s">
        <v>776</v>
      </c>
      <c r="G2962" t="s">
        <v>42</v>
      </c>
      <c r="H2962" t="s">
        <v>67</v>
      </c>
      <c r="I2962" s="1">
        <v>68.636360999999994</v>
      </c>
      <c r="J2962" s="1">
        <v>5</v>
      </c>
      <c r="K2962">
        <v>2959</v>
      </c>
      <c r="L2962" t="s">
        <v>25</v>
      </c>
      <c r="M2962" s="2">
        <f>+Table3[[#This Row],[CHW]]/Table3[[#This Row],[Count of Airbill Number]]</f>
        <v>13.727272199999998</v>
      </c>
    </row>
    <row r="2963" spans="2:13">
      <c r="B2963" t="s">
        <v>176</v>
      </c>
      <c r="C2963" t="s">
        <v>21</v>
      </c>
      <c r="D2963" t="s">
        <v>22</v>
      </c>
      <c r="E2963" t="s">
        <v>776</v>
      </c>
      <c r="F2963" t="s">
        <v>776</v>
      </c>
      <c r="G2963" t="s">
        <v>66</v>
      </c>
      <c r="H2963" t="s">
        <v>40</v>
      </c>
      <c r="I2963" s="1">
        <v>68.636360999999994</v>
      </c>
      <c r="J2963" s="1">
        <v>6</v>
      </c>
      <c r="K2963">
        <v>2960</v>
      </c>
      <c r="L2963" t="s">
        <v>25</v>
      </c>
      <c r="M2963" s="2">
        <f>+Table3[[#This Row],[CHW]]/Table3[[#This Row],[Count of Airbill Number]]</f>
        <v>11.4393935</v>
      </c>
    </row>
    <row r="2964" spans="2:13">
      <c r="B2964" t="s">
        <v>20</v>
      </c>
      <c r="C2964" t="s">
        <v>21</v>
      </c>
      <c r="D2964" t="s">
        <v>22</v>
      </c>
      <c r="E2964" t="s">
        <v>776</v>
      </c>
      <c r="F2964" t="s">
        <v>776</v>
      </c>
      <c r="G2964" t="s">
        <v>102</v>
      </c>
      <c r="H2964" t="s">
        <v>72</v>
      </c>
      <c r="I2964" s="1">
        <v>68.636359000000013</v>
      </c>
      <c r="J2964" s="1">
        <v>9</v>
      </c>
      <c r="K2964">
        <v>2961</v>
      </c>
      <c r="L2964" t="s">
        <v>25</v>
      </c>
      <c r="M2964" s="2">
        <f>+Table3[[#This Row],[CHW]]/Table3[[#This Row],[Count of Airbill Number]]</f>
        <v>7.6262621111111129</v>
      </c>
    </row>
    <row r="2965" spans="2:13">
      <c r="B2965" t="s">
        <v>35</v>
      </c>
      <c r="C2965" t="s">
        <v>21</v>
      </c>
      <c r="D2965" t="s">
        <v>22</v>
      </c>
      <c r="E2965" t="s">
        <v>776</v>
      </c>
      <c r="F2965" t="s">
        <v>776</v>
      </c>
      <c r="G2965" t="s">
        <v>48</v>
      </c>
      <c r="H2965" t="s">
        <v>132</v>
      </c>
      <c r="I2965" s="1">
        <v>68.636358999999999</v>
      </c>
      <c r="J2965" s="1">
        <v>9</v>
      </c>
      <c r="K2965">
        <v>2962</v>
      </c>
      <c r="L2965" t="s">
        <v>25</v>
      </c>
      <c r="M2965" s="2">
        <f>+Table3[[#This Row],[CHW]]/Table3[[#This Row],[Count of Airbill Number]]</f>
        <v>7.6262621111111111</v>
      </c>
    </row>
    <row r="2966" spans="2:13">
      <c r="B2966" t="s">
        <v>20</v>
      </c>
      <c r="C2966" t="s">
        <v>21</v>
      </c>
      <c r="D2966" t="s">
        <v>22</v>
      </c>
      <c r="E2966" t="s">
        <v>776</v>
      </c>
      <c r="F2966" t="s">
        <v>776</v>
      </c>
      <c r="G2966" t="s">
        <v>126</v>
      </c>
      <c r="H2966" t="s">
        <v>48</v>
      </c>
      <c r="I2966" s="1">
        <v>68.636358999999999</v>
      </c>
      <c r="J2966" s="1">
        <v>10</v>
      </c>
      <c r="K2966">
        <v>2963</v>
      </c>
      <c r="L2966" t="s">
        <v>25</v>
      </c>
      <c r="M2966" s="2">
        <f>+Table3[[#This Row],[CHW]]/Table3[[#This Row],[Count of Airbill Number]]</f>
        <v>6.8636359000000002</v>
      </c>
    </row>
    <row r="2967" spans="2:13">
      <c r="B2967" t="s">
        <v>20</v>
      </c>
      <c r="C2967" t="s">
        <v>21</v>
      </c>
      <c r="D2967" t="s">
        <v>22</v>
      </c>
      <c r="E2967" t="s">
        <v>776</v>
      </c>
      <c r="F2967" t="s">
        <v>776</v>
      </c>
      <c r="G2967" t="s">
        <v>48</v>
      </c>
      <c r="H2967" t="s">
        <v>125</v>
      </c>
      <c r="I2967" s="1">
        <v>68.636357000000004</v>
      </c>
      <c r="J2967" s="1">
        <v>10</v>
      </c>
      <c r="K2967">
        <v>2964</v>
      </c>
      <c r="L2967" t="s">
        <v>25</v>
      </c>
      <c r="M2967" s="2">
        <f>+Table3[[#This Row],[CHW]]/Table3[[#This Row],[Count of Airbill Number]]</f>
        <v>6.8636357000000006</v>
      </c>
    </row>
    <row r="2968" spans="2:13">
      <c r="B2968" t="s">
        <v>35</v>
      </c>
      <c r="C2968" t="s">
        <v>21</v>
      </c>
      <c r="D2968" t="s">
        <v>22</v>
      </c>
      <c r="E2968" t="s">
        <v>776</v>
      </c>
      <c r="F2968" t="s">
        <v>776</v>
      </c>
      <c r="G2968" t="s">
        <v>39</v>
      </c>
      <c r="H2968" t="s">
        <v>94</v>
      </c>
      <c r="I2968" s="1">
        <v>68.636353000000014</v>
      </c>
      <c r="J2968" s="1">
        <v>20</v>
      </c>
      <c r="K2968">
        <v>2965</v>
      </c>
      <c r="L2968" t="s">
        <v>25</v>
      </c>
      <c r="M2968" s="2">
        <f>+Table3[[#This Row],[CHW]]/Table3[[#This Row],[Count of Airbill Number]]</f>
        <v>3.4318176500000006</v>
      </c>
    </row>
    <row r="2969" spans="2:13">
      <c r="B2969" t="s">
        <v>20</v>
      </c>
      <c r="C2969" t="s">
        <v>21</v>
      </c>
      <c r="D2969" t="s">
        <v>22</v>
      </c>
      <c r="E2969" t="s">
        <v>776</v>
      </c>
      <c r="F2969" t="s">
        <v>776</v>
      </c>
      <c r="G2969" t="s">
        <v>103</v>
      </c>
      <c r="H2969" t="s">
        <v>37</v>
      </c>
      <c r="I2969" s="1">
        <v>68.5</v>
      </c>
      <c r="J2969" s="1">
        <v>2</v>
      </c>
      <c r="K2969">
        <v>2966</v>
      </c>
      <c r="L2969" t="s">
        <v>25</v>
      </c>
      <c r="M2969" s="2">
        <f>+Table3[[#This Row],[CHW]]/Table3[[#This Row],[Count of Airbill Number]]</f>
        <v>34.25</v>
      </c>
    </row>
    <row r="2970" spans="2:13">
      <c r="B2970" t="s">
        <v>35</v>
      </c>
      <c r="C2970" t="s">
        <v>21</v>
      </c>
      <c r="D2970" t="s">
        <v>22</v>
      </c>
      <c r="E2970" t="s">
        <v>776</v>
      </c>
      <c r="F2970" t="s">
        <v>776</v>
      </c>
      <c r="G2970" t="s">
        <v>80</v>
      </c>
      <c r="H2970" t="s">
        <v>123</v>
      </c>
      <c r="I2970" s="1">
        <v>68.363636</v>
      </c>
      <c r="J2970" s="1">
        <v>3</v>
      </c>
      <c r="K2970">
        <v>2967</v>
      </c>
      <c r="L2970" t="s">
        <v>25</v>
      </c>
      <c r="M2970" s="2">
        <f>+Table3[[#This Row],[CHW]]/Table3[[#This Row],[Count of Airbill Number]]</f>
        <v>22.787878666666668</v>
      </c>
    </row>
    <row r="2971" spans="2:13">
      <c r="B2971" t="s">
        <v>35</v>
      </c>
      <c r="C2971" t="s">
        <v>21</v>
      </c>
      <c r="D2971" t="s">
        <v>22</v>
      </c>
      <c r="E2971" t="s">
        <v>776</v>
      </c>
      <c r="F2971" t="s">
        <v>776</v>
      </c>
      <c r="G2971" t="s">
        <v>47</v>
      </c>
      <c r="H2971" t="s">
        <v>49</v>
      </c>
      <c r="I2971" s="1">
        <v>68.181818000000007</v>
      </c>
      <c r="J2971" s="1">
        <v>1</v>
      </c>
      <c r="K2971">
        <v>2968</v>
      </c>
      <c r="L2971" t="s">
        <v>25</v>
      </c>
      <c r="M2971" s="2">
        <f>+Table3[[#This Row],[CHW]]/Table3[[#This Row],[Count of Airbill Number]]</f>
        <v>68.181818000000007</v>
      </c>
    </row>
    <row r="2972" spans="2:13">
      <c r="B2972" t="s">
        <v>35</v>
      </c>
      <c r="C2972" t="s">
        <v>21</v>
      </c>
      <c r="D2972" t="s">
        <v>22</v>
      </c>
      <c r="E2972" t="s">
        <v>776</v>
      </c>
      <c r="F2972" t="s">
        <v>776</v>
      </c>
      <c r="G2972" t="s">
        <v>103</v>
      </c>
      <c r="H2972" t="s">
        <v>102</v>
      </c>
      <c r="I2972" s="1">
        <v>68.181818000000007</v>
      </c>
      <c r="J2972" s="1">
        <v>1</v>
      </c>
      <c r="K2972">
        <v>2969</v>
      </c>
      <c r="L2972" t="s">
        <v>25</v>
      </c>
      <c r="M2972" s="2">
        <f>+Table3[[#This Row],[CHW]]/Table3[[#This Row],[Count of Airbill Number]]</f>
        <v>68.181818000000007</v>
      </c>
    </row>
    <row r="2973" spans="2:13">
      <c r="B2973" t="s">
        <v>35</v>
      </c>
      <c r="C2973" t="s">
        <v>21</v>
      </c>
      <c r="D2973" t="s">
        <v>22</v>
      </c>
      <c r="E2973" t="s">
        <v>776</v>
      </c>
      <c r="F2973" t="s">
        <v>776</v>
      </c>
      <c r="G2973" t="s">
        <v>103</v>
      </c>
      <c r="H2973" t="s">
        <v>49</v>
      </c>
      <c r="I2973" s="1">
        <v>68.181818000000007</v>
      </c>
      <c r="J2973" s="1">
        <v>1</v>
      </c>
      <c r="K2973">
        <v>2970</v>
      </c>
      <c r="L2973" t="s">
        <v>25</v>
      </c>
      <c r="M2973" s="2">
        <f>+Table3[[#This Row],[CHW]]/Table3[[#This Row],[Count of Airbill Number]]</f>
        <v>68.181818000000007</v>
      </c>
    </row>
    <row r="2974" spans="2:13">
      <c r="B2974" t="s">
        <v>35</v>
      </c>
      <c r="C2974" t="s">
        <v>21</v>
      </c>
      <c r="D2974" t="s">
        <v>22</v>
      </c>
      <c r="E2974" t="s">
        <v>776</v>
      </c>
      <c r="F2974" t="s">
        <v>776</v>
      </c>
      <c r="G2974" t="s">
        <v>67</v>
      </c>
      <c r="H2974" t="s">
        <v>57</v>
      </c>
      <c r="I2974" s="1">
        <v>68.181818000000007</v>
      </c>
      <c r="J2974" s="1">
        <v>1</v>
      </c>
      <c r="K2974">
        <v>2971</v>
      </c>
      <c r="L2974" t="s">
        <v>25</v>
      </c>
      <c r="M2974" s="2">
        <f>+Table3[[#This Row],[CHW]]/Table3[[#This Row],[Count of Airbill Number]]</f>
        <v>68.181818000000007</v>
      </c>
    </row>
    <row r="2975" spans="2:13">
      <c r="B2975" t="s">
        <v>20</v>
      </c>
      <c r="C2975" t="s">
        <v>21</v>
      </c>
      <c r="D2975" t="s">
        <v>22</v>
      </c>
      <c r="E2975" t="s">
        <v>776</v>
      </c>
      <c r="F2975" t="s">
        <v>776</v>
      </c>
      <c r="G2975" t="s">
        <v>71</v>
      </c>
      <c r="H2975" t="s">
        <v>175</v>
      </c>
      <c r="I2975" s="1">
        <v>68.181815999999998</v>
      </c>
      <c r="J2975" s="1">
        <v>3</v>
      </c>
      <c r="K2975">
        <v>2972</v>
      </c>
      <c r="L2975" t="s">
        <v>25</v>
      </c>
      <c r="M2975" s="2">
        <f>+Table3[[#This Row],[CHW]]/Table3[[#This Row],[Count of Airbill Number]]</f>
        <v>22.727271999999999</v>
      </c>
    </row>
    <row r="2976" spans="2:13">
      <c r="B2976" t="s">
        <v>20</v>
      </c>
      <c r="C2976" t="s">
        <v>21</v>
      </c>
      <c r="D2976" t="s">
        <v>22</v>
      </c>
      <c r="E2976" t="s">
        <v>776</v>
      </c>
      <c r="F2976" t="s">
        <v>776</v>
      </c>
      <c r="G2976" t="s">
        <v>72</v>
      </c>
      <c r="H2976" t="s">
        <v>40</v>
      </c>
      <c r="I2976" s="1">
        <v>68.181812000000008</v>
      </c>
      <c r="J2976" s="1">
        <v>11</v>
      </c>
      <c r="K2976">
        <v>2973</v>
      </c>
      <c r="L2976" t="s">
        <v>25</v>
      </c>
      <c r="M2976" s="2">
        <f>+Table3[[#This Row],[CHW]]/Table3[[#This Row],[Count of Airbill Number]]</f>
        <v>6.1983465454545463</v>
      </c>
    </row>
    <row r="2977" spans="2:13">
      <c r="B2977" t="s">
        <v>35</v>
      </c>
      <c r="C2977" t="s">
        <v>21</v>
      </c>
      <c r="D2977" t="s">
        <v>22</v>
      </c>
      <c r="E2977" t="s">
        <v>776</v>
      </c>
      <c r="F2977" t="s">
        <v>776</v>
      </c>
      <c r="G2977" t="s">
        <v>94</v>
      </c>
      <c r="H2977" t="s">
        <v>66</v>
      </c>
      <c r="I2977" s="1">
        <v>68.181797000000032</v>
      </c>
      <c r="J2977" s="1">
        <v>40</v>
      </c>
      <c r="K2977">
        <v>2974</v>
      </c>
      <c r="L2977" t="s">
        <v>25</v>
      </c>
      <c r="M2977" s="2">
        <f>+Table3[[#This Row],[CHW]]/Table3[[#This Row],[Count of Airbill Number]]</f>
        <v>1.7045449250000009</v>
      </c>
    </row>
    <row r="2978" spans="2:13">
      <c r="B2978" t="s">
        <v>28</v>
      </c>
      <c r="C2978" t="s">
        <v>21</v>
      </c>
      <c r="D2978" t="s">
        <v>22</v>
      </c>
      <c r="E2978" t="s">
        <v>778</v>
      </c>
      <c r="F2978" t="s">
        <v>777</v>
      </c>
      <c r="G2978" t="s">
        <v>150</v>
      </c>
      <c r="H2978" t="s">
        <v>190</v>
      </c>
      <c r="I2978" s="1">
        <v>67.899999999999991</v>
      </c>
      <c r="J2978" s="1">
        <v>2</v>
      </c>
      <c r="K2978">
        <v>2975</v>
      </c>
      <c r="L2978" t="s">
        <v>25</v>
      </c>
      <c r="M2978" s="2">
        <f>+Table3[[#This Row],[CHW]]/Table3[[#This Row],[Count of Airbill Number]]</f>
        <v>33.949999999999996</v>
      </c>
    </row>
    <row r="2979" spans="2:13">
      <c r="B2979" t="s">
        <v>28</v>
      </c>
      <c r="C2979" t="s">
        <v>21</v>
      </c>
      <c r="D2979" t="s">
        <v>36</v>
      </c>
      <c r="E2979" t="s">
        <v>776</v>
      </c>
      <c r="F2979" t="s">
        <v>778</v>
      </c>
      <c r="G2979" t="s">
        <v>31</v>
      </c>
      <c r="H2979" t="s">
        <v>325</v>
      </c>
      <c r="I2979" s="1">
        <v>67.81818100000001</v>
      </c>
      <c r="J2979" s="1">
        <v>2</v>
      </c>
      <c r="K2979">
        <v>2976</v>
      </c>
      <c r="L2979" t="s">
        <v>25</v>
      </c>
      <c r="M2979" s="2">
        <f>+Table3[[#This Row],[CHW]]/Table3[[#This Row],[Count of Airbill Number]]</f>
        <v>33.909090500000005</v>
      </c>
    </row>
    <row r="2980" spans="2:13">
      <c r="B2980" t="s">
        <v>20</v>
      </c>
      <c r="C2980" t="s">
        <v>21</v>
      </c>
      <c r="D2980" t="s">
        <v>22</v>
      </c>
      <c r="E2980" t="s">
        <v>776</v>
      </c>
      <c r="F2980" t="s">
        <v>776</v>
      </c>
      <c r="G2980" t="s">
        <v>66</v>
      </c>
      <c r="H2980" t="s">
        <v>148</v>
      </c>
      <c r="I2980" s="1">
        <v>67.745453999999995</v>
      </c>
      <c r="J2980" s="1">
        <v>2</v>
      </c>
      <c r="K2980">
        <v>2977</v>
      </c>
      <c r="L2980" t="s">
        <v>25</v>
      </c>
      <c r="M2980" s="2">
        <f>+Table3[[#This Row],[CHW]]/Table3[[#This Row],[Count of Airbill Number]]</f>
        <v>33.872726999999998</v>
      </c>
    </row>
    <row r="2981" spans="2:13">
      <c r="B2981" t="s">
        <v>35</v>
      </c>
      <c r="C2981" t="s">
        <v>21</v>
      </c>
      <c r="D2981" t="s">
        <v>22</v>
      </c>
      <c r="E2981" t="s">
        <v>776</v>
      </c>
      <c r="F2981" t="s">
        <v>776</v>
      </c>
      <c r="G2981" t="s">
        <v>42</v>
      </c>
      <c r="H2981" t="s">
        <v>39</v>
      </c>
      <c r="I2981" s="1">
        <v>67.727271999999999</v>
      </c>
      <c r="J2981" s="1">
        <v>2</v>
      </c>
      <c r="K2981">
        <v>2978</v>
      </c>
      <c r="L2981" t="s">
        <v>25</v>
      </c>
      <c r="M2981" s="2">
        <f>+Table3[[#This Row],[CHW]]/Table3[[#This Row],[Count of Airbill Number]]</f>
        <v>33.863636</v>
      </c>
    </row>
    <row r="2982" spans="2:13">
      <c r="B2982" t="s">
        <v>20</v>
      </c>
      <c r="C2982" t="s">
        <v>21</v>
      </c>
      <c r="D2982" t="s">
        <v>22</v>
      </c>
      <c r="E2982" t="s">
        <v>776</v>
      </c>
      <c r="F2982" t="s">
        <v>776</v>
      </c>
      <c r="G2982" t="s">
        <v>281</v>
      </c>
      <c r="H2982" t="s">
        <v>37</v>
      </c>
      <c r="I2982" s="1">
        <v>67.727270999999988</v>
      </c>
      <c r="J2982" s="1">
        <v>7</v>
      </c>
      <c r="K2982">
        <v>2979</v>
      </c>
      <c r="L2982" t="s">
        <v>25</v>
      </c>
      <c r="M2982" s="2">
        <f>+Table3[[#This Row],[CHW]]/Table3[[#This Row],[Count of Airbill Number]]</f>
        <v>9.675324428571427</v>
      </c>
    </row>
    <row r="2983" spans="2:13">
      <c r="B2983" t="s">
        <v>20</v>
      </c>
      <c r="C2983" t="s">
        <v>21</v>
      </c>
      <c r="D2983" t="s">
        <v>22</v>
      </c>
      <c r="E2983" t="s">
        <v>776</v>
      </c>
      <c r="F2983" t="s">
        <v>776</v>
      </c>
      <c r="G2983" t="s">
        <v>148</v>
      </c>
      <c r="H2983" t="s">
        <v>71</v>
      </c>
      <c r="I2983" s="1">
        <v>67.727269000000007</v>
      </c>
      <c r="J2983" s="1">
        <v>6</v>
      </c>
      <c r="K2983">
        <v>2980</v>
      </c>
      <c r="L2983" t="s">
        <v>25</v>
      </c>
      <c r="M2983" s="2">
        <f>+Table3[[#This Row],[CHW]]/Table3[[#This Row],[Count of Airbill Number]]</f>
        <v>11.287878166666667</v>
      </c>
    </row>
    <row r="2984" spans="2:13">
      <c r="B2984" t="s">
        <v>20</v>
      </c>
      <c r="C2984" t="s">
        <v>21</v>
      </c>
      <c r="D2984" t="s">
        <v>22</v>
      </c>
      <c r="E2984" t="s">
        <v>776</v>
      </c>
      <c r="F2984" t="s">
        <v>776</v>
      </c>
      <c r="G2984" t="s">
        <v>63</v>
      </c>
      <c r="H2984" t="s">
        <v>37</v>
      </c>
      <c r="I2984" s="1">
        <v>67.727264999999989</v>
      </c>
      <c r="J2984" s="1">
        <v>16</v>
      </c>
      <c r="K2984">
        <v>2981</v>
      </c>
      <c r="L2984" t="s">
        <v>25</v>
      </c>
      <c r="M2984" s="2">
        <f>+Table3[[#This Row],[CHW]]/Table3[[#This Row],[Count of Airbill Number]]</f>
        <v>4.2329540624999993</v>
      </c>
    </row>
    <row r="2985" spans="2:13">
      <c r="B2985" t="s">
        <v>35</v>
      </c>
      <c r="C2985" t="s">
        <v>21</v>
      </c>
      <c r="D2985" t="s">
        <v>22</v>
      </c>
      <c r="E2985" t="s">
        <v>776</v>
      </c>
      <c r="F2985" t="s">
        <v>776</v>
      </c>
      <c r="G2985" t="s">
        <v>40</v>
      </c>
      <c r="H2985" t="s">
        <v>100</v>
      </c>
      <c r="I2985" s="1">
        <v>67.727229000000037</v>
      </c>
      <c r="J2985" s="1">
        <v>96</v>
      </c>
      <c r="K2985">
        <v>2982</v>
      </c>
      <c r="L2985" t="s">
        <v>25</v>
      </c>
      <c r="M2985" s="2">
        <f>+Table3[[#This Row],[CHW]]/Table3[[#This Row],[Count of Airbill Number]]</f>
        <v>0.70549196875000042</v>
      </c>
    </row>
    <row r="2986" spans="2:13">
      <c r="B2986" t="s">
        <v>20</v>
      </c>
      <c r="C2986" t="s">
        <v>21</v>
      </c>
      <c r="D2986" t="s">
        <v>36</v>
      </c>
      <c r="E2986" t="s">
        <v>778</v>
      </c>
      <c r="F2986" t="s">
        <v>776</v>
      </c>
      <c r="G2986" t="s">
        <v>86</v>
      </c>
      <c r="H2986" t="s">
        <v>39</v>
      </c>
      <c r="I2986" s="1">
        <v>67.5</v>
      </c>
      <c r="J2986" s="1">
        <v>1</v>
      </c>
      <c r="K2986">
        <v>2983</v>
      </c>
      <c r="L2986" t="s">
        <v>25</v>
      </c>
      <c r="M2986" s="2">
        <f>+Table3[[#This Row],[CHW]]/Table3[[#This Row],[Count of Airbill Number]]</f>
        <v>67.5</v>
      </c>
    </row>
    <row r="2987" spans="2:13">
      <c r="B2987" t="s">
        <v>176</v>
      </c>
      <c r="C2987" t="s">
        <v>21</v>
      </c>
      <c r="D2987" t="s">
        <v>22</v>
      </c>
      <c r="E2987" t="s">
        <v>776</v>
      </c>
      <c r="F2987" t="s">
        <v>776</v>
      </c>
      <c r="G2987" t="s">
        <v>66</v>
      </c>
      <c r="H2987" t="s">
        <v>175</v>
      </c>
      <c r="I2987" s="1">
        <v>67.299999</v>
      </c>
      <c r="J2987" s="1">
        <v>4</v>
      </c>
      <c r="K2987">
        <v>2984</v>
      </c>
      <c r="L2987" t="s">
        <v>25</v>
      </c>
      <c r="M2987" s="2">
        <f>+Table3[[#This Row],[CHW]]/Table3[[#This Row],[Count of Airbill Number]]</f>
        <v>16.82499975</v>
      </c>
    </row>
    <row r="2988" spans="2:13">
      <c r="B2988" t="s">
        <v>35</v>
      </c>
      <c r="C2988" t="s">
        <v>21</v>
      </c>
      <c r="D2988" t="s">
        <v>36</v>
      </c>
      <c r="E2988" t="s">
        <v>776</v>
      </c>
      <c r="F2988" t="s">
        <v>776</v>
      </c>
      <c r="G2988" t="s">
        <v>57</v>
      </c>
      <c r="H2988" t="s">
        <v>33</v>
      </c>
      <c r="I2988" s="1">
        <v>67.272726000000006</v>
      </c>
      <c r="J2988" s="1">
        <v>2</v>
      </c>
      <c r="K2988">
        <v>2985</v>
      </c>
      <c r="L2988" t="s">
        <v>25</v>
      </c>
      <c r="M2988" s="2">
        <f>+Table3[[#This Row],[CHW]]/Table3[[#This Row],[Count of Airbill Number]]</f>
        <v>33.636363000000003</v>
      </c>
    </row>
    <row r="2989" spans="2:13">
      <c r="B2989" t="s">
        <v>35</v>
      </c>
      <c r="C2989" t="s">
        <v>21</v>
      </c>
      <c r="D2989" t="s">
        <v>22</v>
      </c>
      <c r="E2989" t="s">
        <v>776</v>
      </c>
      <c r="F2989" t="s">
        <v>776</v>
      </c>
      <c r="G2989" t="s">
        <v>71</v>
      </c>
      <c r="H2989" t="s">
        <v>57</v>
      </c>
      <c r="I2989" s="1">
        <v>67.272725000000008</v>
      </c>
      <c r="J2989" s="1">
        <v>4</v>
      </c>
      <c r="K2989">
        <v>2986</v>
      </c>
      <c r="L2989" t="s">
        <v>25</v>
      </c>
      <c r="M2989" s="2">
        <f>+Table3[[#This Row],[CHW]]/Table3[[#This Row],[Count of Airbill Number]]</f>
        <v>16.818181250000002</v>
      </c>
    </row>
    <row r="2990" spans="2:13">
      <c r="B2990" t="s">
        <v>35</v>
      </c>
      <c r="C2990" t="s">
        <v>21</v>
      </c>
      <c r="D2990" t="s">
        <v>22</v>
      </c>
      <c r="E2990" t="s">
        <v>776</v>
      </c>
      <c r="F2990" t="s">
        <v>776</v>
      </c>
      <c r="G2990" t="s">
        <v>263</v>
      </c>
      <c r="H2990" t="s">
        <v>23</v>
      </c>
      <c r="I2990" s="1">
        <v>67.272724999999994</v>
      </c>
      <c r="J2990" s="1">
        <v>6</v>
      </c>
      <c r="K2990">
        <v>2987</v>
      </c>
      <c r="L2990" t="s">
        <v>25</v>
      </c>
      <c r="M2990" s="2">
        <f>+Table3[[#This Row],[CHW]]/Table3[[#This Row],[Count of Airbill Number]]</f>
        <v>11.212120833333332</v>
      </c>
    </row>
    <row r="2991" spans="2:13">
      <c r="B2991" t="s">
        <v>35</v>
      </c>
      <c r="C2991" t="s">
        <v>21</v>
      </c>
      <c r="D2991" t="s">
        <v>22</v>
      </c>
      <c r="E2991" t="s">
        <v>776</v>
      </c>
      <c r="F2991" t="s">
        <v>776</v>
      </c>
      <c r="G2991" t="s">
        <v>67</v>
      </c>
      <c r="H2991" t="s">
        <v>142</v>
      </c>
      <c r="I2991" s="1">
        <v>67.272724999999994</v>
      </c>
      <c r="J2991" s="1">
        <v>6</v>
      </c>
      <c r="K2991">
        <v>2988</v>
      </c>
      <c r="L2991" t="s">
        <v>25</v>
      </c>
      <c r="M2991" s="2">
        <f>+Table3[[#This Row],[CHW]]/Table3[[#This Row],[Count of Airbill Number]]</f>
        <v>11.212120833333332</v>
      </c>
    </row>
    <row r="2992" spans="2:13">
      <c r="B2992" t="s">
        <v>20</v>
      </c>
      <c r="C2992" t="s">
        <v>21</v>
      </c>
      <c r="D2992" t="s">
        <v>22</v>
      </c>
      <c r="E2992" t="s">
        <v>776</v>
      </c>
      <c r="F2992" t="s">
        <v>776</v>
      </c>
      <c r="G2992" t="s">
        <v>33</v>
      </c>
      <c r="H2992" t="s">
        <v>64</v>
      </c>
      <c r="I2992" s="1">
        <v>67.272723999999997</v>
      </c>
      <c r="J2992" s="1">
        <v>5</v>
      </c>
      <c r="K2992">
        <v>2989</v>
      </c>
      <c r="L2992" t="s">
        <v>25</v>
      </c>
      <c r="M2992" s="2">
        <f>+Table3[[#This Row],[CHW]]/Table3[[#This Row],[Count of Airbill Number]]</f>
        <v>13.454544799999999</v>
      </c>
    </row>
    <row r="2993" spans="2:13">
      <c r="B2993" t="s">
        <v>35</v>
      </c>
      <c r="C2993" t="s">
        <v>21</v>
      </c>
      <c r="D2993" t="s">
        <v>22</v>
      </c>
      <c r="E2993" t="s">
        <v>776</v>
      </c>
      <c r="F2993" t="s">
        <v>776</v>
      </c>
      <c r="G2993" t="s">
        <v>47</v>
      </c>
      <c r="H2993" t="s">
        <v>123</v>
      </c>
      <c r="I2993" s="1">
        <v>67.272722999999999</v>
      </c>
      <c r="J2993" s="1">
        <v>10</v>
      </c>
      <c r="K2993">
        <v>2990</v>
      </c>
      <c r="L2993" t="s">
        <v>25</v>
      </c>
      <c r="M2993" s="2">
        <f>+Table3[[#This Row],[CHW]]/Table3[[#This Row],[Count of Airbill Number]]</f>
        <v>6.7272723000000001</v>
      </c>
    </row>
    <row r="2994" spans="2:13">
      <c r="B2994" t="s">
        <v>28</v>
      </c>
      <c r="C2994" t="s">
        <v>21</v>
      </c>
      <c r="D2994" t="s">
        <v>36</v>
      </c>
      <c r="E2994" t="s">
        <v>778</v>
      </c>
      <c r="F2994" t="s">
        <v>778</v>
      </c>
      <c r="G2994" t="s">
        <v>150</v>
      </c>
      <c r="H2994" t="s">
        <v>82</v>
      </c>
      <c r="I2994" s="1">
        <v>67</v>
      </c>
      <c r="J2994" s="1">
        <v>2</v>
      </c>
      <c r="K2994">
        <v>2991</v>
      </c>
      <c r="L2994" t="s">
        <v>25</v>
      </c>
      <c r="M2994" s="2">
        <f>+Table3[[#This Row],[CHW]]/Table3[[#This Row],[Count of Airbill Number]]</f>
        <v>33.5</v>
      </c>
    </row>
    <row r="2995" spans="2:13">
      <c r="B2995" t="s">
        <v>35</v>
      </c>
      <c r="C2995" t="s">
        <v>21</v>
      </c>
      <c r="D2995" t="s">
        <v>22</v>
      </c>
      <c r="E2995" t="s">
        <v>776</v>
      </c>
      <c r="F2995" t="s">
        <v>776</v>
      </c>
      <c r="G2995" t="s">
        <v>48</v>
      </c>
      <c r="H2995" t="s">
        <v>143</v>
      </c>
      <c r="I2995" s="1">
        <v>66.81818100000001</v>
      </c>
      <c r="J2995" s="1">
        <v>3</v>
      </c>
      <c r="K2995">
        <v>2992</v>
      </c>
      <c r="L2995" t="s">
        <v>25</v>
      </c>
      <c r="M2995" s="2">
        <f>+Table3[[#This Row],[CHW]]/Table3[[#This Row],[Count of Airbill Number]]</f>
        <v>22.272727000000003</v>
      </c>
    </row>
    <row r="2996" spans="2:13">
      <c r="B2996" t="s">
        <v>20</v>
      </c>
      <c r="C2996" t="s">
        <v>21</v>
      </c>
      <c r="D2996" t="s">
        <v>22</v>
      </c>
      <c r="E2996" t="s">
        <v>776</v>
      </c>
      <c r="F2996" t="s">
        <v>776</v>
      </c>
      <c r="G2996" t="s">
        <v>64</v>
      </c>
      <c r="H2996" t="s">
        <v>63</v>
      </c>
      <c r="I2996" s="1">
        <v>66.818180999999996</v>
      </c>
      <c r="J2996" s="1">
        <v>1</v>
      </c>
      <c r="K2996">
        <v>2993</v>
      </c>
      <c r="L2996" t="s">
        <v>25</v>
      </c>
      <c r="M2996" s="2">
        <f>+Table3[[#This Row],[CHW]]/Table3[[#This Row],[Count of Airbill Number]]</f>
        <v>66.818180999999996</v>
      </c>
    </row>
    <row r="2997" spans="2:13">
      <c r="B2997" t="s">
        <v>243</v>
      </c>
      <c r="C2997" t="s">
        <v>21</v>
      </c>
      <c r="D2997" t="s">
        <v>22</v>
      </c>
      <c r="E2997" t="s">
        <v>776</v>
      </c>
      <c r="F2997" t="s">
        <v>776</v>
      </c>
      <c r="G2997" t="s">
        <v>108</v>
      </c>
      <c r="H2997" t="s">
        <v>88</v>
      </c>
      <c r="I2997" s="1">
        <v>66.818180999999996</v>
      </c>
      <c r="J2997" s="1">
        <v>1</v>
      </c>
      <c r="K2997">
        <v>2994</v>
      </c>
      <c r="L2997" t="s">
        <v>25</v>
      </c>
      <c r="M2997" s="2">
        <f>+Table3[[#This Row],[CHW]]/Table3[[#This Row],[Count of Airbill Number]]</f>
        <v>66.818180999999996</v>
      </c>
    </row>
    <row r="2998" spans="2:13">
      <c r="B2998" t="s">
        <v>35</v>
      </c>
      <c r="C2998" t="s">
        <v>21</v>
      </c>
      <c r="D2998" t="s">
        <v>22</v>
      </c>
      <c r="E2998" t="s">
        <v>776</v>
      </c>
      <c r="F2998" t="s">
        <v>776</v>
      </c>
      <c r="G2998" t="s">
        <v>64</v>
      </c>
      <c r="H2998" t="s">
        <v>69</v>
      </c>
      <c r="I2998" s="1">
        <v>66.818179999999998</v>
      </c>
      <c r="J2998" s="1">
        <v>4</v>
      </c>
      <c r="K2998">
        <v>2995</v>
      </c>
      <c r="L2998" t="s">
        <v>25</v>
      </c>
      <c r="M2998" s="2">
        <f>+Table3[[#This Row],[CHW]]/Table3[[#This Row],[Count of Airbill Number]]</f>
        <v>16.704545</v>
      </c>
    </row>
    <row r="2999" spans="2:13">
      <c r="B2999" t="s">
        <v>35</v>
      </c>
      <c r="C2999" t="s">
        <v>21</v>
      </c>
      <c r="D2999" t="s">
        <v>22</v>
      </c>
      <c r="E2999" t="s">
        <v>776</v>
      </c>
      <c r="F2999" t="s">
        <v>776</v>
      </c>
      <c r="G2999" t="s">
        <v>23</v>
      </c>
      <c r="H2999" t="s">
        <v>148</v>
      </c>
      <c r="I2999" s="1">
        <v>66.818179000000001</v>
      </c>
      <c r="J2999" s="1">
        <v>9</v>
      </c>
      <c r="K2999">
        <v>2996</v>
      </c>
      <c r="L2999" t="s">
        <v>25</v>
      </c>
      <c r="M2999" s="2">
        <f>+Table3[[#This Row],[CHW]]/Table3[[#This Row],[Count of Airbill Number]]</f>
        <v>7.424242111111111</v>
      </c>
    </row>
    <row r="3000" spans="2:13">
      <c r="B3000" t="s">
        <v>20</v>
      </c>
      <c r="C3000" t="s">
        <v>21</v>
      </c>
      <c r="D3000" t="s">
        <v>22</v>
      </c>
      <c r="E3000" t="s">
        <v>776</v>
      </c>
      <c r="F3000" t="s">
        <v>776</v>
      </c>
      <c r="G3000" t="s">
        <v>50</v>
      </c>
      <c r="H3000" t="s">
        <v>48</v>
      </c>
      <c r="I3000" s="1">
        <v>66.818176000000008</v>
      </c>
      <c r="J3000" s="1">
        <v>14</v>
      </c>
      <c r="K3000">
        <v>2997</v>
      </c>
      <c r="L3000" t="s">
        <v>25</v>
      </c>
      <c r="M3000" s="2">
        <f>+Table3[[#This Row],[CHW]]/Table3[[#This Row],[Count of Airbill Number]]</f>
        <v>4.7727268571428576</v>
      </c>
    </row>
    <row r="3001" spans="2:13">
      <c r="B3001" t="s">
        <v>28</v>
      </c>
      <c r="C3001" t="s">
        <v>21</v>
      </c>
      <c r="D3001" t="s">
        <v>22</v>
      </c>
      <c r="E3001" t="s">
        <v>776</v>
      </c>
      <c r="F3001" t="s">
        <v>776</v>
      </c>
      <c r="G3001" t="s">
        <v>102</v>
      </c>
      <c r="H3001" t="s">
        <v>23</v>
      </c>
      <c r="I3001" s="1">
        <v>66.781814999999995</v>
      </c>
      <c r="J3001" s="1">
        <v>8</v>
      </c>
      <c r="K3001">
        <v>2998</v>
      </c>
      <c r="L3001" t="s">
        <v>25</v>
      </c>
      <c r="M3001" s="2">
        <f>+Table3[[#This Row],[CHW]]/Table3[[#This Row],[Count of Airbill Number]]</f>
        <v>8.3477268749999993</v>
      </c>
    </row>
    <row r="3002" spans="2:13">
      <c r="B3002" t="s">
        <v>28</v>
      </c>
      <c r="C3002" t="s">
        <v>21</v>
      </c>
      <c r="D3002" t="s">
        <v>22</v>
      </c>
      <c r="E3002" t="s">
        <v>778</v>
      </c>
      <c r="F3002" t="s">
        <v>777</v>
      </c>
      <c r="G3002" t="s">
        <v>173</v>
      </c>
      <c r="H3002" t="s">
        <v>114</v>
      </c>
      <c r="I3002" s="1">
        <v>66.7</v>
      </c>
      <c r="J3002" s="1">
        <v>2</v>
      </c>
      <c r="K3002">
        <v>2999</v>
      </c>
      <c r="L3002" t="s">
        <v>25</v>
      </c>
      <c r="M3002" s="2">
        <f>+Table3[[#This Row],[CHW]]/Table3[[#This Row],[Count of Airbill Number]]</f>
        <v>33.35</v>
      </c>
    </row>
    <row r="3003" spans="2:13">
      <c r="B3003" t="s">
        <v>35</v>
      </c>
      <c r="C3003" t="s">
        <v>21</v>
      </c>
      <c r="D3003" t="s">
        <v>22</v>
      </c>
      <c r="E3003" t="s">
        <v>776</v>
      </c>
      <c r="F3003" t="s">
        <v>776</v>
      </c>
      <c r="G3003" t="s">
        <v>146</v>
      </c>
      <c r="H3003" t="s">
        <v>41</v>
      </c>
      <c r="I3003" s="1">
        <v>66.363635000000002</v>
      </c>
      <c r="J3003" s="1">
        <v>3</v>
      </c>
      <c r="K3003">
        <v>3000</v>
      </c>
      <c r="L3003" t="s">
        <v>25</v>
      </c>
      <c r="M3003" s="2">
        <f>+Table3[[#This Row],[CHW]]/Table3[[#This Row],[Count of Airbill Number]]</f>
        <v>22.121211666666667</v>
      </c>
    </row>
    <row r="3004" spans="2:13">
      <c r="B3004" t="s">
        <v>35</v>
      </c>
      <c r="C3004" t="s">
        <v>21</v>
      </c>
      <c r="D3004" t="s">
        <v>22</v>
      </c>
      <c r="E3004" t="s">
        <v>776</v>
      </c>
      <c r="F3004" t="s">
        <v>776</v>
      </c>
      <c r="G3004" t="s">
        <v>76</v>
      </c>
      <c r="H3004" t="s">
        <v>117</v>
      </c>
      <c r="I3004" s="1">
        <v>66.363635000000002</v>
      </c>
      <c r="J3004" s="1">
        <v>4</v>
      </c>
      <c r="K3004">
        <v>3001</v>
      </c>
      <c r="L3004" t="s">
        <v>25</v>
      </c>
      <c r="M3004" s="2">
        <f>+Table3[[#This Row],[CHW]]/Table3[[#This Row],[Count of Airbill Number]]</f>
        <v>16.590908750000001</v>
      </c>
    </row>
    <row r="3005" spans="2:13">
      <c r="B3005" t="s">
        <v>35</v>
      </c>
      <c r="C3005" t="s">
        <v>21</v>
      </c>
      <c r="D3005" t="s">
        <v>22</v>
      </c>
      <c r="E3005" t="s">
        <v>776</v>
      </c>
      <c r="F3005" t="s">
        <v>776</v>
      </c>
      <c r="G3005" t="s">
        <v>102</v>
      </c>
      <c r="H3005" t="s">
        <v>89</v>
      </c>
      <c r="I3005" s="1">
        <v>66.363635000000002</v>
      </c>
      <c r="J3005" s="1">
        <v>4</v>
      </c>
      <c r="K3005">
        <v>3002</v>
      </c>
      <c r="L3005" t="s">
        <v>25</v>
      </c>
      <c r="M3005" s="2">
        <f>+Table3[[#This Row],[CHW]]/Table3[[#This Row],[Count of Airbill Number]]</f>
        <v>16.590908750000001</v>
      </c>
    </row>
    <row r="3006" spans="2:13">
      <c r="B3006" t="s">
        <v>35</v>
      </c>
      <c r="C3006" t="s">
        <v>21</v>
      </c>
      <c r="D3006" t="s">
        <v>22</v>
      </c>
      <c r="E3006" t="s">
        <v>776</v>
      </c>
      <c r="F3006" t="s">
        <v>776</v>
      </c>
      <c r="G3006" t="s">
        <v>67</v>
      </c>
      <c r="H3006" t="s">
        <v>63</v>
      </c>
      <c r="I3006" s="1">
        <v>66.363635000000002</v>
      </c>
      <c r="J3006" s="1">
        <v>2</v>
      </c>
      <c r="K3006">
        <v>3003</v>
      </c>
      <c r="L3006" t="s">
        <v>25</v>
      </c>
      <c r="M3006" s="2">
        <f>+Table3[[#This Row],[CHW]]/Table3[[#This Row],[Count of Airbill Number]]</f>
        <v>33.181817500000001</v>
      </c>
    </row>
    <row r="3007" spans="2:13">
      <c r="B3007" t="s">
        <v>20</v>
      </c>
      <c r="C3007" t="s">
        <v>21</v>
      </c>
      <c r="D3007" t="s">
        <v>22</v>
      </c>
      <c r="E3007" t="s">
        <v>776</v>
      </c>
      <c r="F3007" t="s">
        <v>776</v>
      </c>
      <c r="G3007" t="s">
        <v>188</v>
      </c>
      <c r="H3007" t="s">
        <v>41</v>
      </c>
      <c r="I3007" s="1">
        <v>66.363631999999996</v>
      </c>
      <c r="J3007" s="1">
        <v>8</v>
      </c>
      <c r="K3007">
        <v>3004</v>
      </c>
      <c r="L3007" t="s">
        <v>25</v>
      </c>
      <c r="M3007" s="2">
        <f>+Table3[[#This Row],[CHW]]/Table3[[#This Row],[Count of Airbill Number]]</f>
        <v>8.2954539999999994</v>
      </c>
    </row>
    <row r="3008" spans="2:13">
      <c r="B3008" t="s">
        <v>20</v>
      </c>
      <c r="C3008" t="s">
        <v>21</v>
      </c>
      <c r="D3008" t="s">
        <v>22</v>
      </c>
      <c r="E3008" t="s">
        <v>776</v>
      </c>
      <c r="F3008" t="s">
        <v>776</v>
      </c>
      <c r="G3008" t="s">
        <v>41</v>
      </c>
      <c r="H3008" t="s">
        <v>53</v>
      </c>
      <c r="I3008" s="1">
        <v>66.363631999999996</v>
      </c>
      <c r="J3008" s="1">
        <v>9</v>
      </c>
      <c r="K3008">
        <v>3005</v>
      </c>
      <c r="L3008" t="s">
        <v>25</v>
      </c>
      <c r="M3008" s="2">
        <f>+Table3[[#This Row],[CHW]]/Table3[[#This Row],[Count of Airbill Number]]</f>
        <v>7.3737368888888888</v>
      </c>
    </row>
    <row r="3009" spans="2:13">
      <c r="B3009" t="s">
        <v>20</v>
      </c>
      <c r="C3009" t="s">
        <v>21</v>
      </c>
      <c r="D3009" t="s">
        <v>22</v>
      </c>
      <c r="E3009" t="s">
        <v>776</v>
      </c>
      <c r="F3009" t="s">
        <v>776</v>
      </c>
      <c r="G3009" t="s">
        <v>40</v>
      </c>
      <c r="H3009" t="s">
        <v>71</v>
      </c>
      <c r="I3009" s="1">
        <v>66.363630000000001</v>
      </c>
      <c r="J3009" s="1">
        <v>10</v>
      </c>
      <c r="K3009">
        <v>3006</v>
      </c>
      <c r="L3009" t="s">
        <v>25</v>
      </c>
      <c r="M3009" s="2">
        <f>+Table3[[#This Row],[CHW]]/Table3[[#This Row],[Count of Airbill Number]]</f>
        <v>6.6363630000000002</v>
      </c>
    </row>
    <row r="3010" spans="2:13">
      <c r="B3010" t="s">
        <v>35</v>
      </c>
      <c r="C3010" t="s">
        <v>21</v>
      </c>
      <c r="D3010" t="s">
        <v>22</v>
      </c>
      <c r="E3010" t="s">
        <v>776</v>
      </c>
      <c r="F3010" t="s">
        <v>776</v>
      </c>
      <c r="G3010" t="s">
        <v>66</v>
      </c>
      <c r="H3010" t="s">
        <v>89</v>
      </c>
      <c r="I3010" s="1">
        <v>66.154544000000001</v>
      </c>
      <c r="J3010" s="1">
        <v>3</v>
      </c>
      <c r="K3010">
        <v>3007</v>
      </c>
      <c r="L3010" t="s">
        <v>25</v>
      </c>
      <c r="M3010" s="2">
        <f>+Table3[[#This Row],[CHW]]/Table3[[#This Row],[Count of Airbill Number]]</f>
        <v>22.051514666666666</v>
      </c>
    </row>
    <row r="3011" spans="2:13">
      <c r="B3011" t="s">
        <v>20</v>
      </c>
      <c r="C3011" t="s">
        <v>21</v>
      </c>
      <c r="D3011" t="s">
        <v>36</v>
      </c>
      <c r="E3011" t="s">
        <v>778</v>
      </c>
      <c r="F3011" t="s">
        <v>776</v>
      </c>
      <c r="G3011" t="s">
        <v>86</v>
      </c>
      <c r="H3011" t="s">
        <v>66</v>
      </c>
      <c r="I3011" s="1">
        <v>66</v>
      </c>
      <c r="J3011" s="1">
        <v>3</v>
      </c>
      <c r="K3011">
        <v>3008</v>
      </c>
      <c r="L3011" t="s">
        <v>25</v>
      </c>
      <c r="M3011" s="2">
        <f>+Table3[[#This Row],[CHW]]/Table3[[#This Row],[Count of Airbill Number]]</f>
        <v>22</v>
      </c>
    </row>
    <row r="3012" spans="2:13">
      <c r="B3012" t="s">
        <v>35</v>
      </c>
      <c r="C3012" t="s">
        <v>21</v>
      </c>
      <c r="D3012" t="s">
        <v>22</v>
      </c>
      <c r="E3012" t="s">
        <v>776</v>
      </c>
      <c r="F3012" t="s">
        <v>776</v>
      </c>
      <c r="G3012" t="s">
        <v>146</v>
      </c>
      <c r="H3012" t="s">
        <v>50</v>
      </c>
      <c r="I3012" s="1">
        <v>65.909089999999992</v>
      </c>
      <c r="J3012" s="1">
        <v>2</v>
      </c>
      <c r="K3012">
        <v>3009</v>
      </c>
      <c r="L3012" t="s">
        <v>25</v>
      </c>
      <c r="M3012" s="2">
        <f>+Table3[[#This Row],[CHW]]/Table3[[#This Row],[Count of Airbill Number]]</f>
        <v>32.954544999999996</v>
      </c>
    </row>
    <row r="3013" spans="2:13">
      <c r="B3013" t="s">
        <v>35</v>
      </c>
      <c r="C3013" t="s">
        <v>21</v>
      </c>
      <c r="D3013" t="s">
        <v>22</v>
      </c>
      <c r="E3013" t="s">
        <v>776</v>
      </c>
      <c r="F3013" t="s">
        <v>776</v>
      </c>
      <c r="G3013" t="s">
        <v>80</v>
      </c>
      <c r="H3013" t="s">
        <v>127</v>
      </c>
      <c r="I3013" s="1">
        <v>65.909089999999992</v>
      </c>
      <c r="J3013" s="1">
        <v>4</v>
      </c>
      <c r="K3013">
        <v>3010</v>
      </c>
      <c r="L3013" t="s">
        <v>25</v>
      </c>
      <c r="M3013" s="2">
        <f>+Table3[[#This Row],[CHW]]/Table3[[#This Row],[Count of Airbill Number]]</f>
        <v>16.477272499999998</v>
      </c>
    </row>
    <row r="3014" spans="2:13">
      <c r="B3014" t="s">
        <v>20</v>
      </c>
      <c r="C3014" t="s">
        <v>21</v>
      </c>
      <c r="D3014" t="s">
        <v>22</v>
      </c>
      <c r="E3014" t="s">
        <v>776</v>
      </c>
      <c r="F3014" t="s">
        <v>776</v>
      </c>
      <c r="G3014" t="s">
        <v>33</v>
      </c>
      <c r="H3014" t="s">
        <v>137</v>
      </c>
      <c r="I3014" s="1">
        <v>65.909089999999992</v>
      </c>
      <c r="J3014" s="1">
        <v>3</v>
      </c>
      <c r="K3014">
        <v>3011</v>
      </c>
      <c r="L3014" t="s">
        <v>25</v>
      </c>
      <c r="M3014" s="2">
        <f>+Table3[[#This Row],[CHW]]/Table3[[#This Row],[Count of Airbill Number]]</f>
        <v>21.969696666666664</v>
      </c>
    </row>
    <row r="3015" spans="2:13">
      <c r="B3015" t="s">
        <v>20</v>
      </c>
      <c r="C3015" t="s">
        <v>21</v>
      </c>
      <c r="D3015" t="s">
        <v>22</v>
      </c>
      <c r="E3015" t="s">
        <v>776</v>
      </c>
      <c r="F3015" t="s">
        <v>776</v>
      </c>
      <c r="G3015" t="s">
        <v>63</v>
      </c>
      <c r="H3015" t="s">
        <v>88</v>
      </c>
      <c r="I3015" s="1">
        <v>65.909087999999997</v>
      </c>
      <c r="J3015" s="1">
        <v>12</v>
      </c>
      <c r="K3015">
        <v>3012</v>
      </c>
      <c r="L3015" t="s">
        <v>25</v>
      </c>
      <c r="M3015" s="2">
        <f>+Table3[[#This Row],[CHW]]/Table3[[#This Row],[Count of Airbill Number]]</f>
        <v>5.4924239999999998</v>
      </c>
    </row>
    <row r="3016" spans="2:13">
      <c r="B3016" t="s">
        <v>20</v>
      </c>
      <c r="C3016" t="s">
        <v>21</v>
      </c>
      <c r="D3016" t="s">
        <v>22</v>
      </c>
      <c r="E3016" t="s">
        <v>776</v>
      </c>
      <c r="F3016" t="s">
        <v>776</v>
      </c>
      <c r="G3016" t="s">
        <v>87</v>
      </c>
      <c r="H3016" t="s">
        <v>31</v>
      </c>
      <c r="I3016" s="1">
        <v>65.909087999999997</v>
      </c>
      <c r="J3016" s="1">
        <v>5</v>
      </c>
      <c r="K3016">
        <v>3013</v>
      </c>
      <c r="L3016" t="s">
        <v>25</v>
      </c>
      <c r="M3016" s="2">
        <f>+Table3[[#This Row],[CHW]]/Table3[[#This Row],[Count of Airbill Number]]</f>
        <v>13.181817599999999</v>
      </c>
    </row>
    <row r="3017" spans="2:13">
      <c r="B3017" t="s">
        <v>20</v>
      </c>
      <c r="C3017" t="s">
        <v>21</v>
      </c>
      <c r="D3017" t="s">
        <v>22</v>
      </c>
      <c r="E3017" t="s">
        <v>776</v>
      </c>
      <c r="F3017" t="s">
        <v>776</v>
      </c>
      <c r="G3017" t="s">
        <v>45</v>
      </c>
      <c r="H3017" t="s">
        <v>209</v>
      </c>
      <c r="I3017" s="1">
        <v>65.909079000000006</v>
      </c>
      <c r="J3017" s="1">
        <v>18</v>
      </c>
      <c r="K3017">
        <v>3014</v>
      </c>
      <c r="L3017" t="s">
        <v>25</v>
      </c>
      <c r="M3017" s="2">
        <f>+Table3[[#This Row],[CHW]]/Table3[[#This Row],[Count of Airbill Number]]</f>
        <v>3.6616155000000004</v>
      </c>
    </row>
    <row r="3018" spans="2:13">
      <c r="B3018" t="s">
        <v>20</v>
      </c>
      <c r="C3018" t="s">
        <v>21</v>
      </c>
      <c r="D3018" t="s">
        <v>22</v>
      </c>
      <c r="E3018" t="s">
        <v>777</v>
      </c>
      <c r="F3018" t="s">
        <v>777</v>
      </c>
      <c r="G3018" t="s">
        <v>114</v>
      </c>
      <c r="H3018" t="s">
        <v>203</v>
      </c>
      <c r="I3018" s="1">
        <v>65.727267999999995</v>
      </c>
      <c r="J3018" s="1">
        <v>19</v>
      </c>
      <c r="K3018">
        <v>3015</v>
      </c>
      <c r="L3018" t="s">
        <v>25</v>
      </c>
      <c r="M3018" s="2">
        <f>+Table3[[#This Row],[CHW]]/Table3[[#This Row],[Count of Airbill Number]]</f>
        <v>3.4593298947368418</v>
      </c>
    </row>
    <row r="3019" spans="2:13">
      <c r="B3019" t="s">
        <v>28</v>
      </c>
      <c r="C3019" t="s">
        <v>21</v>
      </c>
      <c r="D3019" t="s">
        <v>36</v>
      </c>
      <c r="E3019" t="s">
        <v>778</v>
      </c>
      <c r="F3019" t="s">
        <v>778</v>
      </c>
      <c r="G3019" t="s">
        <v>51</v>
      </c>
      <c r="H3019" t="s">
        <v>155</v>
      </c>
      <c r="I3019" s="1">
        <v>65.618181000000007</v>
      </c>
      <c r="J3019" s="1">
        <v>9</v>
      </c>
      <c r="K3019">
        <v>3016</v>
      </c>
      <c r="L3019" t="s">
        <v>25</v>
      </c>
      <c r="M3019" s="2">
        <f>+Table3[[#This Row],[CHW]]/Table3[[#This Row],[Count of Airbill Number]]</f>
        <v>7.290909000000001</v>
      </c>
    </row>
    <row r="3020" spans="2:13">
      <c r="B3020" t="s">
        <v>35</v>
      </c>
      <c r="C3020" t="s">
        <v>21</v>
      </c>
      <c r="D3020" t="s">
        <v>22</v>
      </c>
      <c r="E3020" t="s">
        <v>776</v>
      </c>
      <c r="F3020" t="s">
        <v>776</v>
      </c>
      <c r="G3020" t="s">
        <v>37</v>
      </c>
      <c r="H3020" t="s">
        <v>117</v>
      </c>
      <c r="I3020" s="1">
        <v>65.454543999999999</v>
      </c>
      <c r="J3020" s="1">
        <v>4</v>
      </c>
      <c r="K3020">
        <v>3017</v>
      </c>
      <c r="L3020" t="s">
        <v>25</v>
      </c>
      <c r="M3020" s="2">
        <f>+Table3[[#This Row],[CHW]]/Table3[[#This Row],[Count of Airbill Number]]</f>
        <v>16.363636</v>
      </c>
    </row>
    <row r="3021" spans="2:13">
      <c r="B3021" t="s">
        <v>20</v>
      </c>
      <c r="C3021" t="s">
        <v>21</v>
      </c>
      <c r="D3021" t="s">
        <v>22</v>
      </c>
      <c r="E3021" t="s">
        <v>776</v>
      </c>
      <c r="F3021" t="s">
        <v>776</v>
      </c>
      <c r="G3021" t="s">
        <v>78</v>
      </c>
      <c r="H3021" t="s">
        <v>74</v>
      </c>
      <c r="I3021" s="1">
        <v>65.454543000000001</v>
      </c>
      <c r="J3021" s="1">
        <v>6</v>
      </c>
      <c r="K3021">
        <v>3018</v>
      </c>
      <c r="L3021" t="s">
        <v>25</v>
      </c>
      <c r="M3021" s="2">
        <f>+Table3[[#This Row],[CHW]]/Table3[[#This Row],[Count of Airbill Number]]</f>
        <v>10.9090905</v>
      </c>
    </row>
    <row r="3022" spans="2:13">
      <c r="B3022" t="s">
        <v>20</v>
      </c>
      <c r="C3022" t="s">
        <v>21</v>
      </c>
      <c r="D3022" t="s">
        <v>22</v>
      </c>
      <c r="E3022" t="s">
        <v>776</v>
      </c>
      <c r="F3022" t="s">
        <v>776</v>
      </c>
      <c r="G3022" t="s">
        <v>33</v>
      </c>
      <c r="H3022" t="s">
        <v>47</v>
      </c>
      <c r="I3022" s="1">
        <v>65.454543000000001</v>
      </c>
      <c r="J3022" s="1">
        <v>4</v>
      </c>
      <c r="K3022">
        <v>3019</v>
      </c>
      <c r="L3022" t="s">
        <v>25</v>
      </c>
      <c r="M3022" s="2">
        <f>+Table3[[#This Row],[CHW]]/Table3[[#This Row],[Count of Airbill Number]]</f>
        <v>16.36363575</v>
      </c>
    </row>
    <row r="3023" spans="2:13">
      <c r="B3023" t="s">
        <v>20</v>
      </c>
      <c r="C3023" t="s">
        <v>21</v>
      </c>
      <c r="D3023" t="s">
        <v>36</v>
      </c>
      <c r="E3023" t="s">
        <v>776</v>
      </c>
      <c r="F3023" t="s">
        <v>776</v>
      </c>
      <c r="G3023" t="s">
        <v>40</v>
      </c>
      <c r="H3023" t="s">
        <v>69</v>
      </c>
      <c r="I3023" s="1">
        <v>65.454543000000001</v>
      </c>
      <c r="J3023" s="1">
        <v>6</v>
      </c>
      <c r="K3023">
        <v>3020</v>
      </c>
      <c r="L3023" t="s">
        <v>25</v>
      </c>
      <c r="M3023" s="2">
        <f>+Table3[[#This Row],[CHW]]/Table3[[#This Row],[Count of Airbill Number]]</f>
        <v>10.9090905</v>
      </c>
    </row>
    <row r="3024" spans="2:13">
      <c r="B3024" t="s">
        <v>20</v>
      </c>
      <c r="C3024" t="s">
        <v>21</v>
      </c>
      <c r="D3024" t="s">
        <v>22</v>
      </c>
      <c r="E3024" t="s">
        <v>776</v>
      </c>
      <c r="F3024" t="s">
        <v>777</v>
      </c>
      <c r="G3024" t="s">
        <v>130</v>
      </c>
      <c r="H3024" t="s">
        <v>240</v>
      </c>
      <c r="I3024" s="1">
        <v>65.454542000000004</v>
      </c>
      <c r="J3024" s="1">
        <v>5</v>
      </c>
      <c r="K3024">
        <v>3021</v>
      </c>
      <c r="L3024" t="s">
        <v>25</v>
      </c>
      <c r="M3024" s="2">
        <f>+Table3[[#This Row],[CHW]]/Table3[[#This Row],[Count of Airbill Number]]</f>
        <v>13.0909084</v>
      </c>
    </row>
    <row r="3025" spans="2:13">
      <c r="B3025" t="s">
        <v>20</v>
      </c>
      <c r="C3025" t="s">
        <v>21</v>
      </c>
      <c r="D3025" t="s">
        <v>22</v>
      </c>
      <c r="E3025" t="s">
        <v>776</v>
      </c>
      <c r="F3025" t="s">
        <v>776</v>
      </c>
      <c r="G3025" t="s">
        <v>71</v>
      </c>
      <c r="H3025" t="s">
        <v>189</v>
      </c>
      <c r="I3025" s="1">
        <v>65.454540999999992</v>
      </c>
      <c r="J3025" s="1">
        <v>9</v>
      </c>
      <c r="K3025">
        <v>3022</v>
      </c>
      <c r="L3025" t="s">
        <v>25</v>
      </c>
      <c r="M3025" s="2">
        <f>+Table3[[#This Row],[CHW]]/Table3[[#This Row],[Count of Airbill Number]]</f>
        <v>7.2727267777777769</v>
      </c>
    </row>
    <row r="3026" spans="2:13">
      <c r="B3026" t="s">
        <v>35</v>
      </c>
      <c r="C3026" t="s">
        <v>21</v>
      </c>
      <c r="D3026" t="s">
        <v>22</v>
      </c>
      <c r="E3026" t="s">
        <v>776</v>
      </c>
      <c r="F3026" t="s">
        <v>776</v>
      </c>
      <c r="G3026" t="s">
        <v>148</v>
      </c>
      <c r="H3026" t="s">
        <v>71</v>
      </c>
      <c r="I3026" s="1">
        <v>65.454540000000009</v>
      </c>
      <c r="J3026" s="1">
        <v>14</v>
      </c>
      <c r="K3026">
        <v>3023</v>
      </c>
      <c r="L3026" t="s">
        <v>25</v>
      </c>
      <c r="M3026" s="2">
        <f>+Table3[[#This Row],[CHW]]/Table3[[#This Row],[Count of Airbill Number]]</f>
        <v>4.6753242857142867</v>
      </c>
    </row>
    <row r="3027" spans="2:13">
      <c r="B3027" t="s">
        <v>35</v>
      </c>
      <c r="C3027" t="s">
        <v>21</v>
      </c>
      <c r="D3027" t="s">
        <v>22</v>
      </c>
      <c r="E3027" t="s">
        <v>776</v>
      </c>
      <c r="F3027" t="s">
        <v>776</v>
      </c>
      <c r="G3027" t="s">
        <v>40</v>
      </c>
      <c r="H3027" t="s">
        <v>31</v>
      </c>
      <c r="I3027" s="1">
        <v>65.454538999999997</v>
      </c>
      <c r="J3027" s="1">
        <v>15</v>
      </c>
      <c r="K3027">
        <v>3024</v>
      </c>
      <c r="L3027" t="s">
        <v>25</v>
      </c>
      <c r="M3027" s="2">
        <f>+Table3[[#This Row],[CHW]]/Table3[[#This Row],[Count of Airbill Number]]</f>
        <v>4.3636359333333328</v>
      </c>
    </row>
    <row r="3028" spans="2:13">
      <c r="B3028" t="s">
        <v>35</v>
      </c>
      <c r="C3028" t="s">
        <v>21</v>
      </c>
      <c r="D3028" t="s">
        <v>36</v>
      </c>
      <c r="E3028" t="s">
        <v>776</v>
      </c>
      <c r="F3028" t="s">
        <v>778</v>
      </c>
      <c r="G3028" t="s">
        <v>57</v>
      </c>
      <c r="H3028" t="s">
        <v>51</v>
      </c>
      <c r="I3028" s="1">
        <v>65.363636</v>
      </c>
      <c r="J3028" s="1">
        <v>2</v>
      </c>
      <c r="K3028">
        <v>3025</v>
      </c>
      <c r="L3028" t="s">
        <v>25</v>
      </c>
      <c r="M3028" s="2">
        <f>+Table3[[#This Row],[CHW]]/Table3[[#This Row],[Count of Airbill Number]]</f>
        <v>32.681818</v>
      </c>
    </row>
    <row r="3029" spans="2:13">
      <c r="B3029" t="s">
        <v>28</v>
      </c>
      <c r="C3029" t="s">
        <v>21</v>
      </c>
      <c r="D3029" t="s">
        <v>22</v>
      </c>
      <c r="E3029" t="s">
        <v>776</v>
      </c>
      <c r="F3029" t="s">
        <v>776</v>
      </c>
      <c r="G3029" t="s">
        <v>37</v>
      </c>
      <c r="H3029" t="s">
        <v>85</v>
      </c>
      <c r="I3029" s="1">
        <v>65.127271000000007</v>
      </c>
      <c r="J3029" s="1">
        <v>10</v>
      </c>
      <c r="K3029">
        <v>3026</v>
      </c>
      <c r="L3029" t="s">
        <v>25</v>
      </c>
      <c r="M3029" s="2">
        <f>+Table3[[#This Row],[CHW]]/Table3[[#This Row],[Count of Airbill Number]]</f>
        <v>6.5127271000000011</v>
      </c>
    </row>
    <row r="3030" spans="2:13">
      <c r="B3030" t="s">
        <v>35</v>
      </c>
      <c r="C3030" t="s">
        <v>21</v>
      </c>
      <c r="D3030" t="s">
        <v>22</v>
      </c>
      <c r="E3030" t="s">
        <v>776</v>
      </c>
      <c r="F3030" t="s">
        <v>776</v>
      </c>
      <c r="G3030" t="s">
        <v>209</v>
      </c>
      <c r="H3030" t="s">
        <v>76</v>
      </c>
      <c r="I3030" s="1">
        <v>65.090907999999999</v>
      </c>
      <c r="J3030" s="1">
        <v>4</v>
      </c>
      <c r="K3030">
        <v>3027</v>
      </c>
      <c r="L3030" t="s">
        <v>25</v>
      </c>
      <c r="M3030" s="2">
        <f>+Table3[[#This Row],[CHW]]/Table3[[#This Row],[Count of Airbill Number]]</f>
        <v>16.272727</v>
      </c>
    </row>
    <row r="3031" spans="2:13">
      <c r="B3031" t="s">
        <v>20</v>
      </c>
      <c r="C3031" t="s">
        <v>21</v>
      </c>
      <c r="D3031" t="s">
        <v>22</v>
      </c>
      <c r="E3031" t="s">
        <v>778</v>
      </c>
      <c r="F3031" t="s">
        <v>778</v>
      </c>
      <c r="G3031" t="s">
        <v>269</v>
      </c>
      <c r="H3031" t="s">
        <v>109</v>
      </c>
      <c r="I3031" s="1">
        <v>65</v>
      </c>
      <c r="J3031" s="1">
        <v>1</v>
      </c>
      <c r="K3031">
        <v>3028</v>
      </c>
      <c r="L3031" t="s">
        <v>25</v>
      </c>
      <c r="M3031" s="2">
        <f>+Table3[[#This Row],[CHW]]/Table3[[#This Row],[Count of Airbill Number]]</f>
        <v>65</v>
      </c>
    </row>
    <row r="3032" spans="2:13">
      <c r="B3032" t="s">
        <v>20</v>
      </c>
      <c r="C3032" t="s">
        <v>21</v>
      </c>
      <c r="D3032" t="s">
        <v>22</v>
      </c>
      <c r="E3032" t="s">
        <v>776</v>
      </c>
      <c r="F3032" t="s">
        <v>776</v>
      </c>
      <c r="G3032" t="s">
        <v>48</v>
      </c>
      <c r="H3032" t="s">
        <v>130</v>
      </c>
      <c r="I3032" s="1">
        <v>64.999998000000005</v>
      </c>
      <c r="J3032" s="1">
        <v>4</v>
      </c>
      <c r="K3032">
        <v>3029</v>
      </c>
      <c r="L3032" t="s">
        <v>25</v>
      </c>
      <c r="M3032" s="2">
        <f>+Table3[[#This Row],[CHW]]/Table3[[#This Row],[Count of Airbill Number]]</f>
        <v>16.249999500000001</v>
      </c>
    </row>
    <row r="3033" spans="2:13">
      <c r="B3033" t="s">
        <v>20</v>
      </c>
      <c r="C3033" t="s">
        <v>21</v>
      </c>
      <c r="D3033" t="s">
        <v>22</v>
      </c>
      <c r="E3033" t="s">
        <v>776</v>
      </c>
      <c r="F3033" t="s">
        <v>776</v>
      </c>
      <c r="G3033" t="s">
        <v>24</v>
      </c>
      <c r="H3033" t="s">
        <v>85</v>
      </c>
      <c r="I3033" s="1">
        <v>64.999997999999991</v>
      </c>
      <c r="J3033" s="1">
        <v>5</v>
      </c>
      <c r="K3033">
        <v>3030</v>
      </c>
      <c r="L3033" t="s">
        <v>25</v>
      </c>
      <c r="M3033" s="2">
        <f>+Table3[[#This Row],[CHW]]/Table3[[#This Row],[Count of Airbill Number]]</f>
        <v>12.999999599999999</v>
      </c>
    </row>
    <row r="3034" spans="2:13">
      <c r="B3034" t="s">
        <v>20</v>
      </c>
      <c r="C3034" t="s">
        <v>21</v>
      </c>
      <c r="D3034" t="s">
        <v>22</v>
      </c>
      <c r="E3034" t="s">
        <v>776</v>
      </c>
      <c r="F3034" t="s">
        <v>776</v>
      </c>
      <c r="G3034" t="s">
        <v>50</v>
      </c>
      <c r="H3034" t="s">
        <v>64</v>
      </c>
      <c r="I3034" s="1">
        <v>64.999997000000008</v>
      </c>
      <c r="J3034" s="1">
        <v>5</v>
      </c>
      <c r="K3034">
        <v>3031</v>
      </c>
      <c r="L3034" t="s">
        <v>25</v>
      </c>
      <c r="M3034" s="2">
        <f>+Table3[[#This Row],[CHW]]/Table3[[#This Row],[Count of Airbill Number]]</f>
        <v>12.999999400000002</v>
      </c>
    </row>
    <row r="3035" spans="2:13">
      <c r="B3035" t="s">
        <v>35</v>
      </c>
      <c r="C3035" t="s">
        <v>21</v>
      </c>
      <c r="D3035" t="s">
        <v>22</v>
      </c>
      <c r="E3035" t="s">
        <v>776</v>
      </c>
      <c r="F3035" t="s">
        <v>776</v>
      </c>
      <c r="G3035" t="s">
        <v>41</v>
      </c>
      <c r="H3035" t="s">
        <v>76</v>
      </c>
      <c r="I3035" s="1">
        <v>64.99999600000001</v>
      </c>
      <c r="J3035" s="1">
        <v>7</v>
      </c>
      <c r="K3035">
        <v>3032</v>
      </c>
      <c r="L3035" t="s">
        <v>25</v>
      </c>
      <c r="M3035" s="2">
        <f>+Table3[[#This Row],[CHW]]/Table3[[#This Row],[Count of Airbill Number]]</f>
        <v>9.2857137142857162</v>
      </c>
    </row>
    <row r="3036" spans="2:13">
      <c r="B3036" t="s">
        <v>20</v>
      </c>
      <c r="C3036" t="s">
        <v>21</v>
      </c>
      <c r="D3036" t="s">
        <v>22</v>
      </c>
      <c r="E3036" t="s">
        <v>776</v>
      </c>
      <c r="F3036" t="s">
        <v>776</v>
      </c>
      <c r="G3036" t="s">
        <v>71</v>
      </c>
      <c r="H3036" t="s">
        <v>94</v>
      </c>
      <c r="I3036" s="1">
        <v>64.999994999999998</v>
      </c>
      <c r="J3036" s="1">
        <v>9</v>
      </c>
      <c r="K3036">
        <v>3033</v>
      </c>
      <c r="L3036" t="s">
        <v>25</v>
      </c>
      <c r="M3036" s="2">
        <f>+Table3[[#This Row],[CHW]]/Table3[[#This Row],[Count of Airbill Number]]</f>
        <v>7.2222216666666661</v>
      </c>
    </row>
    <row r="3037" spans="2:13">
      <c r="B3037" t="s">
        <v>176</v>
      </c>
      <c r="C3037" t="s">
        <v>21</v>
      </c>
      <c r="D3037" t="s">
        <v>22</v>
      </c>
      <c r="E3037" t="s">
        <v>776</v>
      </c>
      <c r="F3037" t="s">
        <v>776</v>
      </c>
      <c r="G3037" t="s">
        <v>23</v>
      </c>
      <c r="H3037" t="s">
        <v>136</v>
      </c>
      <c r="I3037" s="1">
        <v>64.981817000000007</v>
      </c>
      <c r="J3037" s="1">
        <v>3</v>
      </c>
      <c r="K3037">
        <v>3034</v>
      </c>
      <c r="L3037" t="s">
        <v>25</v>
      </c>
      <c r="M3037" s="2">
        <f>+Table3[[#This Row],[CHW]]/Table3[[#This Row],[Count of Airbill Number]]</f>
        <v>21.660605666666669</v>
      </c>
    </row>
    <row r="3038" spans="2:13">
      <c r="B3038" t="s">
        <v>20</v>
      </c>
      <c r="C3038" t="s">
        <v>21</v>
      </c>
      <c r="D3038" t="s">
        <v>36</v>
      </c>
      <c r="E3038" t="s">
        <v>778</v>
      </c>
      <c r="F3038" t="s">
        <v>778</v>
      </c>
      <c r="G3038" t="s">
        <v>86</v>
      </c>
      <c r="H3038" t="s">
        <v>171</v>
      </c>
      <c r="I3038" s="1">
        <v>64.8</v>
      </c>
      <c r="J3038" s="1">
        <v>1</v>
      </c>
      <c r="K3038">
        <v>3035</v>
      </c>
      <c r="L3038" t="s">
        <v>25</v>
      </c>
      <c r="M3038" s="2">
        <f>+Table3[[#This Row],[CHW]]/Table3[[#This Row],[Count of Airbill Number]]</f>
        <v>64.8</v>
      </c>
    </row>
    <row r="3039" spans="2:13">
      <c r="B3039" t="s">
        <v>28</v>
      </c>
      <c r="C3039" t="s">
        <v>21</v>
      </c>
      <c r="D3039" t="s">
        <v>36</v>
      </c>
      <c r="E3039" t="s">
        <v>778</v>
      </c>
      <c r="F3039" t="s">
        <v>778</v>
      </c>
      <c r="G3039" t="s">
        <v>86</v>
      </c>
      <c r="H3039" t="s">
        <v>185</v>
      </c>
      <c r="I3039" s="1">
        <v>64.772726000000006</v>
      </c>
      <c r="J3039" s="1">
        <v>5</v>
      </c>
      <c r="K3039">
        <v>3036</v>
      </c>
      <c r="L3039" t="s">
        <v>25</v>
      </c>
      <c r="M3039" s="2">
        <f>+Table3[[#This Row],[CHW]]/Table3[[#This Row],[Count of Airbill Number]]</f>
        <v>12.954545200000002</v>
      </c>
    </row>
    <row r="3040" spans="2:13">
      <c r="B3040" t="s">
        <v>35</v>
      </c>
      <c r="C3040" t="s">
        <v>21</v>
      </c>
      <c r="D3040" t="s">
        <v>22</v>
      </c>
      <c r="E3040" t="s">
        <v>776</v>
      </c>
      <c r="F3040" t="s">
        <v>776</v>
      </c>
      <c r="G3040" t="s">
        <v>42</v>
      </c>
      <c r="H3040" t="s">
        <v>100</v>
      </c>
      <c r="I3040" s="1">
        <v>64.545451</v>
      </c>
      <c r="J3040" s="1">
        <v>6</v>
      </c>
      <c r="K3040">
        <v>3037</v>
      </c>
      <c r="L3040" t="s">
        <v>25</v>
      </c>
      <c r="M3040" s="2">
        <f>+Table3[[#This Row],[CHW]]/Table3[[#This Row],[Count of Airbill Number]]</f>
        <v>10.757575166666667</v>
      </c>
    </row>
    <row r="3041" spans="2:13">
      <c r="B3041" t="s">
        <v>35</v>
      </c>
      <c r="C3041" t="s">
        <v>21</v>
      </c>
      <c r="D3041" t="s">
        <v>22</v>
      </c>
      <c r="E3041" t="s">
        <v>776</v>
      </c>
      <c r="F3041" t="s">
        <v>776</v>
      </c>
      <c r="G3041" t="s">
        <v>45</v>
      </c>
      <c r="H3041" t="s">
        <v>170</v>
      </c>
      <c r="I3041" s="1">
        <v>64.545451</v>
      </c>
      <c r="J3041" s="1">
        <v>11</v>
      </c>
      <c r="K3041">
        <v>3038</v>
      </c>
      <c r="L3041" t="s">
        <v>25</v>
      </c>
      <c r="M3041" s="2">
        <f>+Table3[[#This Row],[CHW]]/Table3[[#This Row],[Count of Airbill Number]]</f>
        <v>5.8677682727272726</v>
      </c>
    </row>
    <row r="3042" spans="2:13">
      <c r="B3042" t="s">
        <v>20</v>
      </c>
      <c r="C3042" t="s">
        <v>21</v>
      </c>
      <c r="D3042" t="s">
        <v>22</v>
      </c>
      <c r="E3042" t="s">
        <v>776</v>
      </c>
      <c r="F3042" t="s">
        <v>776</v>
      </c>
      <c r="G3042" t="s">
        <v>102</v>
      </c>
      <c r="H3042" t="s">
        <v>100</v>
      </c>
      <c r="I3042" s="1">
        <v>64.545451</v>
      </c>
      <c r="J3042" s="1">
        <v>9</v>
      </c>
      <c r="K3042">
        <v>3039</v>
      </c>
      <c r="L3042" t="s">
        <v>25</v>
      </c>
      <c r="M3042" s="2">
        <f>+Table3[[#This Row],[CHW]]/Table3[[#This Row],[Count of Airbill Number]]</f>
        <v>7.1717167777777782</v>
      </c>
    </row>
    <row r="3043" spans="2:13">
      <c r="B3043" t="s">
        <v>20</v>
      </c>
      <c r="C3043" t="s">
        <v>21</v>
      </c>
      <c r="D3043" t="s">
        <v>22</v>
      </c>
      <c r="E3043" t="s">
        <v>776</v>
      </c>
      <c r="F3043" t="s">
        <v>776</v>
      </c>
      <c r="G3043" t="s">
        <v>71</v>
      </c>
      <c r="H3043" t="s">
        <v>191</v>
      </c>
      <c r="I3043" s="1">
        <v>64.545450000000002</v>
      </c>
      <c r="J3043" s="1">
        <v>9</v>
      </c>
      <c r="K3043">
        <v>3040</v>
      </c>
      <c r="L3043" t="s">
        <v>25</v>
      </c>
      <c r="M3043" s="2">
        <f>+Table3[[#This Row],[CHW]]/Table3[[#This Row],[Count of Airbill Number]]</f>
        <v>7.1717166666666667</v>
      </c>
    </row>
    <row r="3044" spans="2:13">
      <c r="B3044" t="s">
        <v>20</v>
      </c>
      <c r="C3044" t="s">
        <v>21</v>
      </c>
      <c r="D3044" t="s">
        <v>22</v>
      </c>
      <c r="E3044" t="s">
        <v>776</v>
      </c>
      <c r="F3044" t="s">
        <v>776</v>
      </c>
      <c r="G3044" t="s">
        <v>50</v>
      </c>
      <c r="H3044" t="s">
        <v>85</v>
      </c>
      <c r="I3044" s="1">
        <v>64.545449000000019</v>
      </c>
      <c r="J3044" s="1">
        <v>15</v>
      </c>
      <c r="K3044">
        <v>3041</v>
      </c>
      <c r="L3044" t="s">
        <v>25</v>
      </c>
      <c r="M3044" s="2">
        <f>+Table3[[#This Row],[CHW]]/Table3[[#This Row],[Count of Airbill Number]]</f>
        <v>4.3030299333333346</v>
      </c>
    </row>
    <row r="3045" spans="2:13">
      <c r="B3045" t="s">
        <v>20</v>
      </c>
      <c r="C3045" t="s">
        <v>21</v>
      </c>
      <c r="D3045" t="s">
        <v>22</v>
      </c>
      <c r="E3045" t="s">
        <v>776</v>
      </c>
      <c r="F3045" t="s">
        <v>776</v>
      </c>
      <c r="G3045" t="s">
        <v>63</v>
      </c>
      <c r="H3045" t="s">
        <v>89</v>
      </c>
      <c r="I3045" s="1">
        <v>64.545448999999991</v>
      </c>
      <c r="J3045" s="1">
        <v>16</v>
      </c>
      <c r="K3045">
        <v>3042</v>
      </c>
      <c r="L3045" t="s">
        <v>25</v>
      </c>
      <c r="M3045" s="2">
        <f>+Table3[[#This Row],[CHW]]/Table3[[#This Row],[Count of Airbill Number]]</f>
        <v>4.0340905624999994</v>
      </c>
    </row>
    <row r="3046" spans="2:13">
      <c r="B3046" t="s">
        <v>20</v>
      </c>
      <c r="C3046" t="s">
        <v>21</v>
      </c>
      <c r="D3046" t="s">
        <v>22</v>
      </c>
      <c r="E3046" t="s">
        <v>776</v>
      </c>
      <c r="F3046" t="s">
        <v>776</v>
      </c>
      <c r="G3046" t="s">
        <v>72</v>
      </c>
      <c r="H3046" t="s">
        <v>71</v>
      </c>
      <c r="I3046" s="1">
        <v>64.545445999999998</v>
      </c>
      <c r="J3046" s="1">
        <v>17</v>
      </c>
      <c r="K3046">
        <v>3043</v>
      </c>
      <c r="L3046" t="s">
        <v>25</v>
      </c>
      <c r="M3046" s="2">
        <f>+Table3[[#This Row],[CHW]]/Table3[[#This Row],[Count of Airbill Number]]</f>
        <v>3.7967909411764706</v>
      </c>
    </row>
    <row r="3047" spans="2:13">
      <c r="B3047" t="s">
        <v>28</v>
      </c>
      <c r="C3047" t="s">
        <v>21</v>
      </c>
      <c r="D3047" t="s">
        <v>22</v>
      </c>
      <c r="E3047" t="s">
        <v>778</v>
      </c>
      <c r="F3047" t="s">
        <v>778</v>
      </c>
      <c r="G3047" t="s">
        <v>150</v>
      </c>
      <c r="H3047" t="s">
        <v>171</v>
      </c>
      <c r="I3047" s="1">
        <v>64.5</v>
      </c>
      <c r="J3047" s="1">
        <v>2</v>
      </c>
      <c r="K3047">
        <v>3044</v>
      </c>
      <c r="L3047" t="s">
        <v>25</v>
      </c>
      <c r="M3047" s="2">
        <f>+Table3[[#This Row],[CHW]]/Table3[[#This Row],[Count of Airbill Number]]</f>
        <v>32.25</v>
      </c>
    </row>
    <row r="3048" spans="2:13">
      <c r="B3048" t="s">
        <v>20</v>
      </c>
      <c r="C3048" t="s">
        <v>21</v>
      </c>
      <c r="D3048" t="s">
        <v>22</v>
      </c>
      <c r="E3048" t="s">
        <v>776</v>
      </c>
      <c r="F3048" t="s">
        <v>776</v>
      </c>
      <c r="G3048" t="s">
        <v>47</v>
      </c>
      <c r="H3048" t="s">
        <v>49</v>
      </c>
      <c r="I3048" s="1">
        <v>64.454543000000001</v>
      </c>
      <c r="J3048" s="1">
        <v>4</v>
      </c>
      <c r="K3048">
        <v>3045</v>
      </c>
      <c r="L3048" t="s">
        <v>25</v>
      </c>
      <c r="M3048" s="2">
        <f>+Table3[[#This Row],[CHW]]/Table3[[#This Row],[Count of Airbill Number]]</f>
        <v>16.11363575</v>
      </c>
    </row>
    <row r="3049" spans="2:13">
      <c r="B3049" t="s">
        <v>35</v>
      </c>
      <c r="C3049" t="s">
        <v>21</v>
      </c>
      <c r="D3049" t="s">
        <v>22</v>
      </c>
      <c r="E3049" t="s">
        <v>776</v>
      </c>
      <c r="F3049" t="s">
        <v>776</v>
      </c>
      <c r="G3049" t="s">
        <v>345</v>
      </c>
      <c r="H3049" t="s">
        <v>39</v>
      </c>
      <c r="I3049" s="1">
        <v>63.636363000000003</v>
      </c>
      <c r="J3049" s="1">
        <v>1</v>
      </c>
      <c r="K3049">
        <v>3046</v>
      </c>
      <c r="L3049" t="s">
        <v>25</v>
      </c>
      <c r="M3049" s="2">
        <f>+Table3[[#This Row],[CHW]]/Table3[[#This Row],[Count of Airbill Number]]</f>
        <v>63.636363000000003</v>
      </c>
    </row>
    <row r="3050" spans="2:13">
      <c r="B3050" t="s">
        <v>243</v>
      </c>
      <c r="C3050" t="s">
        <v>21</v>
      </c>
      <c r="D3050" t="s">
        <v>22</v>
      </c>
      <c r="E3050" t="s">
        <v>776</v>
      </c>
      <c r="F3050" t="s">
        <v>776</v>
      </c>
      <c r="G3050" t="s">
        <v>93</v>
      </c>
      <c r="H3050" t="s">
        <v>209</v>
      </c>
      <c r="I3050" s="1">
        <v>63.636363000000003</v>
      </c>
      <c r="J3050" s="1">
        <v>1</v>
      </c>
      <c r="K3050">
        <v>3047</v>
      </c>
      <c r="L3050" t="s">
        <v>25</v>
      </c>
      <c r="M3050" s="2">
        <f>+Table3[[#This Row],[CHW]]/Table3[[#This Row],[Count of Airbill Number]]</f>
        <v>63.636363000000003</v>
      </c>
    </row>
    <row r="3051" spans="2:13">
      <c r="B3051" t="s">
        <v>28</v>
      </c>
      <c r="C3051" t="s">
        <v>21</v>
      </c>
      <c r="D3051" t="s">
        <v>36</v>
      </c>
      <c r="E3051" t="s">
        <v>776</v>
      </c>
      <c r="F3051" t="s">
        <v>776</v>
      </c>
      <c r="G3051" t="s">
        <v>37</v>
      </c>
      <c r="H3051" t="s">
        <v>33</v>
      </c>
      <c r="I3051" s="1">
        <v>63.636361999999998</v>
      </c>
      <c r="J3051" s="1">
        <v>2</v>
      </c>
      <c r="K3051">
        <v>3048</v>
      </c>
      <c r="L3051" t="s">
        <v>25</v>
      </c>
      <c r="M3051" s="2">
        <f>+Table3[[#This Row],[CHW]]/Table3[[#This Row],[Count of Airbill Number]]</f>
        <v>31.818180999999999</v>
      </c>
    </row>
    <row r="3052" spans="2:13">
      <c r="B3052" t="s">
        <v>20</v>
      </c>
      <c r="C3052" t="s">
        <v>21</v>
      </c>
      <c r="D3052" t="s">
        <v>22</v>
      </c>
      <c r="E3052" t="s">
        <v>776</v>
      </c>
      <c r="F3052" t="s">
        <v>776</v>
      </c>
      <c r="G3052" t="s">
        <v>208</v>
      </c>
      <c r="H3052" t="s">
        <v>23</v>
      </c>
      <c r="I3052" s="1">
        <v>63.636361999999998</v>
      </c>
      <c r="J3052" s="1">
        <v>4</v>
      </c>
      <c r="K3052">
        <v>3049</v>
      </c>
      <c r="L3052" t="s">
        <v>25</v>
      </c>
      <c r="M3052" s="2">
        <f>+Table3[[#This Row],[CHW]]/Table3[[#This Row],[Count of Airbill Number]]</f>
        <v>15.9090905</v>
      </c>
    </row>
    <row r="3053" spans="2:13">
      <c r="B3053" t="s">
        <v>35</v>
      </c>
      <c r="C3053" t="s">
        <v>21</v>
      </c>
      <c r="D3053" t="s">
        <v>22</v>
      </c>
      <c r="E3053" t="s">
        <v>776</v>
      </c>
      <c r="F3053" t="s">
        <v>776</v>
      </c>
      <c r="G3053" t="s">
        <v>41</v>
      </c>
      <c r="H3053" t="s">
        <v>40</v>
      </c>
      <c r="I3053" s="1">
        <v>63.636360999999994</v>
      </c>
      <c r="J3053" s="1">
        <v>6</v>
      </c>
      <c r="K3053">
        <v>3050</v>
      </c>
      <c r="L3053" t="s">
        <v>25</v>
      </c>
      <c r="M3053" s="2">
        <f>+Table3[[#This Row],[CHW]]/Table3[[#This Row],[Count of Airbill Number]]</f>
        <v>10.606060166666666</v>
      </c>
    </row>
    <row r="3054" spans="2:13">
      <c r="B3054" t="s">
        <v>28</v>
      </c>
      <c r="C3054" t="s">
        <v>21</v>
      </c>
      <c r="D3054" t="s">
        <v>22</v>
      </c>
      <c r="E3054" t="s">
        <v>776</v>
      </c>
      <c r="F3054" t="s">
        <v>776</v>
      </c>
      <c r="G3054" t="s">
        <v>41</v>
      </c>
      <c r="H3054" t="s">
        <v>85</v>
      </c>
      <c r="I3054" s="1">
        <v>63.636360000000003</v>
      </c>
      <c r="J3054" s="1">
        <v>7</v>
      </c>
      <c r="K3054">
        <v>3051</v>
      </c>
      <c r="L3054" t="s">
        <v>25</v>
      </c>
      <c r="M3054" s="2">
        <f>+Table3[[#This Row],[CHW]]/Table3[[#This Row],[Count of Airbill Number]]</f>
        <v>9.0909085714285727</v>
      </c>
    </row>
    <row r="3055" spans="2:13">
      <c r="B3055" t="s">
        <v>35</v>
      </c>
      <c r="C3055" t="s">
        <v>21</v>
      </c>
      <c r="D3055" t="s">
        <v>22</v>
      </c>
      <c r="E3055" t="s">
        <v>776</v>
      </c>
      <c r="F3055" t="s">
        <v>776</v>
      </c>
      <c r="G3055" t="s">
        <v>45</v>
      </c>
      <c r="H3055" t="s">
        <v>126</v>
      </c>
      <c r="I3055" s="1">
        <v>63.636359999999996</v>
      </c>
      <c r="J3055" s="1">
        <v>8</v>
      </c>
      <c r="K3055">
        <v>3052</v>
      </c>
      <c r="L3055" t="s">
        <v>25</v>
      </c>
      <c r="M3055" s="2">
        <f>+Table3[[#This Row],[CHW]]/Table3[[#This Row],[Count of Airbill Number]]</f>
        <v>7.9545449999999995</v>
      </c>
    </row>
    <row r="3056" spans="2:13">
      <c r="B3056" t="s">
        <v>35</v>
      </c>
      <c r="C3056" t="s">
        <v>21</v>
      </c>
      <c r="D3056" t="s">
        <v>22</v>
      </c>
      <c r="E3056" t="s">
        <v>776</v>
      </c>
      <c r="F3056" t="s">
        <v>776</v>
      </c>
      <c r="G3056" t="s">
        <v>67</v>
      </c>
      <c r="H3056" t="s">
        <v>53</v>
      </c>
      <c r="I3056" s="1">
        <v>63.636358999999999</v>
      </c>
      <c r="J3056" s="1">
        <v>9</v>
      </c>
      <c r="K3056">
        <v>3053</v>
      </c>
      <c r="L3056" t="s">
        <v>25</v>
      </c>
      <c r="M3056" s="2">
        <f>+Table3[[#This Row],[CHW]]/Table3[[#This Row],[Count of Airbill Number]]</f>
        <v>7.0707065555555557</v>
      </c>
    </row>
    <row r="3057" spans="2:13">
      <c r="B3057" t="s">
        <v>35</v>
      </c>
      <c r="C3057" t="s">
        <v>21</v>
      </c>
      <c r="D3057" t="s">
        <v>22</v>
      </c>
      <c r="E3057" t="s">
        <v>776</v>
      </c>
      <c r="F3057" t="s">
        <v>776</v>
      </c>
      <c r="G3057" t="s">
        <v>77</v>
      </c>
      <c r="H3057" t="s">
        <v>66</v>
      </c>
      <c r="I3057" s="1">
        <v>63.563636000000002</v>
      </c>
      <c r="J3057" s="1">
        <v>3</v>
      </c>
      <c r="K3057">
        <v>3054</v>
      </c>
      <c r="L3057" t="s">
        <v>25</v>
      </c>
      <c r="M3057" s="2">
        <f>+Table3[[#This Row],[CHW]]/Table3[[#This Row],[Count of Airbill Number]]</f>
        <v>21.187878666666666</v>
      </c>
    </row>
    <row r="3058" spans="2:13">
      <c r="B3058" t="s">
        <v>28</v>
      </c>
      <c r="C3058" t="s">
        <v>21</v>
      </c>
      <c r="D3058" t="s">
        <v>22</v>
      </c>
      <c r="E3058" t="s">
        <v>776</v>
      </c>
      <c r="F3058" t="s">
        <v>778</v>
      </c>
      <c r="G3058" t="s">
        <v>37</v>
      </c>
      <c r="H3058" t="s">
        <v>150</v>
      </c>
      <c r="I3058" s="1">
        <v>63.5</v>
      </c>
      <c r="J3058" s="1">
        <v>1</v>
      </c>
      <c r="K3058">
        <v>3055</v>
      </c>
      <c r="L3058" t="s">
        <v>25</v>
      </c>
      <c r="M3058" s="2">
        <f>+Table3[[#This Row],[CHW]]/Table3[[#This Row],[Count of Airbill Number]]</f>
        <v>63.5</v>
      </c>
    </row>
    <row r="3059" spans="2:13">
      <c r="B3059" t="s">
        <v>28</v>
      </c>
      <c r="C3059" t="s">
        <v>21</v>
      </c>
      <c r="D3059" t="s">
        <v>22</v>
      </c>
      <c r="E3059" t="s">
        <v>776</v>
      </c>
      <c r="F3059" t="s">
        <v>776</v>
      </c>
      <c r="G3059" t="s">
        <v>48</v>
      </c>
      <c r="H3059" t="s">
        <v>45</v>
      </c>
      <c r="I3059" s="1">
        <v>63.181818000000007</v>
      </c>
      <c r="J3059" s="1">
        <v>2</v>
      </c>
      <c r="K3059">
        <v>3056</v>
      </c>
      <c r="L3059" t="s">
        <v>25</v>
      </c>
      <c r="M3059" s="2">
        <f>+Table3[[#This Row],[CHW]]/Table3[[#This Row],[Count of Airbill Number]]</f>
        <v>31.590909000000003</v>
      </c>
    </row>
    <row r="3060" spans="2:13">
      <c r="B3060" t="s">
        <v>35</v>
      </c>
      <c r="C3060" t="s">
        <v>21</v>
      </c>
      <c r="D3060" t="s">
        <v>22</v>
      </c>
      <c r="E3060" t="s">
        <v>776</v>
      </c>
      <c r="F3060" t="s">
        <v>776</v>
      </c>
      <c r="G3060" t="s">
        <v>31</v>
      </c>
      <c r="H3060" t="s">
        <v>31</v>
      </c>
      <c r="I3060" s="1">
        <v>63.181818</v>
      </c>
      <c r="J3060" s="1">
        <v>1</v>
      </c>
      <c r="K3060">
        <v>3057</v>
      </c>
      <c r="L3060" t="s">
        <v>25</v>
      </c>
      <c r="M3060" s="2">
        <f>+Table3[[#This Row],[CHW]]/Table3[[#This Row],[Count of Airbill Number]]</f>
        <v>63.181818</v>
      </c>
    </row>
    <row r="3061" spans="2:13">
      <c r="B3061" t="s">
        <v>35</v>
      </c>
      <c r="C3061" t="s">
        <v>21</v>
      </c>
      <c r="D3061" t="s">
        <v>36</v>
      </c>
      <c r="E3061" t="s">
        <v>776</v>
      </c>
      <c r="F3061" t="s">
        <v>776</v>
      </c>
      <c r="G3061" t="s">
        <v>103</v>
      </c>
      <c r="H3061" t="s">
        <v>59</v>
      </c>
      <c r="I3061" s="1">
        <v>63.181818</v>
      </c>
      <c r="J3061" s="1">
        <v>1</v>
      </c>
      <c r="K3061">
        <v>3058</v>
      </c>
      <c r="L3061" t="s">
        <v>25</v>
      </c>
      <c r="M3061" s="2">
        <f>+Table3[[#This Row],[CHW]]/Table3[[#This Row],[Count of Airbill Number]]</f>
        <v>63.181818</v>
      </c>
    </row>
    <row r="3062" spans="2:13">
      <c r="B3062" t="s">
        <v>35</v>
      </c>
      <c r="C3062" t="s">
        <v>21</v>
      </c>
      <c r="D3062" t="s">
        <v>22</v>
      </c>
      <c r="E3062" t="s">
        <v>776</v>
      </c>
      <c r="F3062" t="s">
        <v>776</v>
      </c>
      <c r="G3062" t="s">
        <v>48</v>
      </c>
      <c r="H3062" t="s">
        <v>92</v>
      </c>
      <c r="I3062" s="1">
        <v>63.181817000000002</v>
      </c>
      <c r="J3062" s="1">
        <v>2</v>
      </c>
      <c r="K3062">
        <v>3059</v>
      </c>
      <c r="L3062" t="s">
        <v>25</v>
      </c>
      <c r="M3062" s="2">
        <f>+Table3[[#This Row],[CHW]]/Table3[[#This Row],[Count of Airbill Number]]</f>
        <v>31.590908500000001</v>
      </c>
    </row>
    <row r="3063" spans="2:13">
      <c r="B3063" t="s">
        <v>20</v>
      </c>
      <c r="C3063" t="s">
        <v>21</v>
      </c>
      <c r="D3063" t="s">
        <v>22</v>
      </c>
      <c r="E3063" t="s">
        <v>776</v>
      </c>
      <c r="F3063" t="s">
        <v>776</v>
      </c>
      <c r="G3063" t="s">
        <v>102</v>
      </c>
      <c r="H3063" t="s">
        <v>89</v>
      </c>
      <c r="I3063" s="1">
        <v>63.181814999999993</v>
      </c>
      <c r="J3063" s="1">
        <v>6</v>
      </c>
      <c r="K3063">
        <v>3060</v>
      </c>
      <c r="L3063" t="s">
        <v>25</v>
      </c>
      <c r="M3063" s="2">
        <f>+Table3[[#This Row],[CHW]]/Table3[[#This Row],[Count of Airbill Number]]</f>
        <v>10.530302499999999</v>
      </c>
    </row>
    <row r="3064" spans="2:13">
      <c r="B3064" t="s">
        <v>20</v>
      </c>
      <c r="C3064" t="s">
        <v>21</v>
      </c>
      <c r="D3064" t="s">
        <v>22</v>
      </c>
      <c r="E3064" t="s">
        <v>776</v>
      </c>
      <c r="F3064" t="s">
        <v>776</v>
      </c>
      <c r="G3064" t="s">
        <v>57</v>
      </c>
      <c r="H3064" t="s">
        <v>189</v>
      </c>
      <c r="I3064" s="1">
        <v>63.181814000000003</v>
      </c>
      <c r="J3064" s="1">
        <v>6</v>
      </c>
      <c r="K3064">
        <v>3061</v>
      </c>
      <c r="L3064" t="s">
        <v>25</v>
      </c>
      <c r="M3064" s="2">
        <f>+Table3[[#This Row],[CHW]]/Table3[[#This Row],[Count of Airbill Number]]</f>
        <v>10.530302333333333</v>
      </c>
    </row>
    <row r="3065" spans="2:13">
      <c r="B3065" t="s">
        <v>20</v>
      </c>
      <c r="C3065" t="s">
        <v>21</v>
      </c>
      <c r="D3065" t="s">
        <v>22</v>
      </c>
      <c r="E3065" t="s">
        <v>776</v>
      </c>
      <c r="F3065" t="s">
        <v>776</v>
      </c>
      <c r="G3065" t="s">
        <v>48</v>
      </c>
      <c r="H3065" t="s">
        <v>32</v>
      </c>
      <c r="I3065" s="1">
        <v>63.181813999999996</v>
      </c>
      <c r="J3065" s="1">
        <v>8</v>
      </c>
      <c r="K3065">
        <v>3062</v>
      </c>
      <c r="L3065" t="s">
        <v>25</v>
      </c>
      <c r="M3065" s="2">
        <f>+Table3[[#This Row],[CHW]]/Table3[[#This Row],[Count of Airbill Number]]</f>
        <v>7.8977267499999995</v>
      </c>
    </row>
    <row r="3066" spans="2:13">
      <c r="B3066" t="s">
        <v>30</v>
      </c>
      <c r="C3066" t="s">
        <v>21</v>
      </c>
      <c r="D3066" t="s">
        <v>22</v>
      </c>
      <c r="E3066" t="s">
        <v>776</v>
      </c>
      <c r="F3066" t="s">
        <v>776</v>
      </c>
      <c r="G3066" t="s">
        <v>45</v>
      </c>
      <c r="H3066" t="s">
        <v>66</v>
      </c>
      <c r="I3066" s="1">
        <v>63.181813999999996</v>
      </c>
      <c r="J3066" s="1">
        <v>14</v>
      </c>
      <c r="K3066">
        <v>3063</v>
      </c>
      <c r="L3066" t="s">
        <v>25</v>
      </c>
      <c r="M3066" s="2">
        <f>+Table3[[#This Row],[CHW]]/Table3[[#This Row],[Count of Airbill Number]]</f>
        <v>4.5129867142857139</v>
      </c>
    </row>
    <row r="3067" spans="2:13">
      <c r="B3067" t="s">
        <v>35</v>
      </c>
      <c r="C3067" t="s">
        <v>21</v>
      </c>
      <c r="D3067" t="s">
        <v>22</v>
      </c>
      <c r="E3067" t="s">
        <v>776</v>
      </c>
      <c r="F3067" t="s">
        <v>776</v>
      </c>
      <c r="G3067" t="s">
        <v>23</v>
      </c>
      <c r="H3067" t="s">
        <v>49</v>
      </c>
      <c r="I3067" s="1">
        <v>63.181812999999998</v>
      </c>
      <c r="J3067" s="1">
        <v>11</v>
      </c>
      <c r="K3067">
        <v>3064</v>
      </c>
      <c r="L3067" t="s">
        <v>25</v>
      </c>
      <c r="M3067" s="2">
        <f>+Table3[[#This Row],[CHW]]/Table3[[#This Row],[Count of Airbill Number]]</f>
        <v>5.7438011818181813</v>
      </c>
    </row>
    <row r="3068" spans="2:13">
      <c r="B3068" t="s">
        <v>20</v>
      </c>
      <c r="C3068" t="s">
        <v>21</v>
      </c>
      <c r="D3068" t="s">
        <v>22</v>
      </c>
      <c r="E3068" t="s">
        <v>776</v>
      </c>
      <c r="F3068" t="s">
        <v>776</v>
      </c>
      <c r="G3068" t="s">
        <v>63</v>
      </c>
      <c r="H3068" t="s">
        <v>32</v>
      </c>
      <c r="I3068" s="1">
        <v>63.181806999999992</v>
      </c>
      <c r="J3068" s="1">
        <v>15</v>
      </c>
      <c r="K3068">
        <v>3065</v>
      </c>
      <c r="L3068" t="s">
        <v>25</v>
      </c>
      <c r="M3068" s="2">
        <f>+Table3[[#This Row],[CHW]]/Table3[[#This Row],[Count of Airbill Number]]</f>
        <v>4.2121204666666658</v>
      </c>
    </row>
    <row r="3069" spans="2:13">
      <c r="B3069" t="s">
        <v>20</v>
      </c>
      <c r="C3069" t="s">
        <v>21</v>
      </c>
      <c r="D3069" t="s">
        <v>22</v>
      </c>
      <c r="E3069" t="s">
        <v>776</v>
      </c>
      <c r="F3069" t="s">
        <v>776</v>
      </c>
      <c r="G3069" t="s">
        <v>130</v>
      </c>
      <c r="H3069" t="s">
        <v>49</v>
      </c>
      <c r="I3069" s="1">
        <v>63.163635999999997</v>
      </c>
      <c r="J3069" s="1">
        <v>4</v>
      </c>
      <c r="K3069">
        <v>3066</v>
      </c>
      <c r="L3069" t="s">
        <v>25</v>
      </c>
      <c r="M3069" s="2">
        <f>+Table3[[#This Row],[CHW]]/Table3[[#This Row],[Count of Airbill Number]]</f>
        <v>15.790908999999999</v>
      </c>
    </row>
    <row r="3070" spans="2:13">
      <c r="B3070" t="s">
        <v>28</v>
      </c>
      <c r="C3070" t="s">
        <v>21</v>
      </c>
      <c r="D3070" t="s">
        <v>36</v>
      </c>
      <c r="E3070" t="s">
        <v>778</v>
      </c>
      <c r="F3070" t="s">
        <v>778</v>
      </c>
      <c r="G3070" t="s">
        <v>51</v>
      </c>
      <c r="H3070" t="s">
        <v>325</v>
      </c>
      <c r="I3070" s="1">
        <v>63</v>
      </c>
      <c r="J3070" s="1">
        <v>1</v>
      </c>
      <c r="K3070">
        <v>3067</v>
      </c>
      <c r="L3070" t="s">
        <v>25</v>
      </c>
      <c r="M3070" s="2">
        <f>+Table3[[#This Row],[CHW]]/Table3[[#This Row],[Count of Airbill Number]]</f>
        <v>63</v>
      </c>
    </row>
    <row r="3071" spans="2:13">
      <c r="B3071" t="s">
        <v>20</v>
      </c>
      <c r="C3071" t="s">
        <v>21</v>
      </c>
      <c r="D3071" t="s">
        <v>22</v>
      </c>
      <c r="E3071" t="s">
        <v>778</v>
      </c>
      <c r="F3071" t="s">
        <v>778</v>
      </c>
      <c r="G3071" t="s">
        <v>173</v>
      </c>
      <c r="H3071" t="s">
        <v>271</v>
      </c>
      <c r="I3071" s="1">
        <v>63</v>
      </c>
      <c r="J3071" s="1">
        <v>8</v>
      </c>
      <c r="K3071">
        <v>3068</v>
      </c>
      <c r="L3071" t="s">
        <v>25</v>
      </c>
      <c r="M3071" s="2">
        <f>+Table3[[#This Row],[CHW]]/Table3[[#This Row],[Count of Airbill Number]]</f>
        <v>7.875</v>
      </c>
    </row>
    <row r="3072" spans="2:13">
      <c r="B3072" t="s">
        <v>20</v>
      </c>
      <c r="C3072" t="s">
        <v>21</v>
      </c>
      <c r="D3072" t="s">
        <v>22</v>
      </c>
      <c r="E3072" t="s">
        <v>776</v>
      </c>
      <c r="F3072" t="s">
        <v>777</v>
      </c>
      <c r="G3072" t="s">
        <v>23</v>
      </c>
      <c r="H3072" t="s">
        <v>26</v>
      </c>
      <c r="I3072" s="1">
        <v>62.763635000000001</v>
      </c>
      <c r="J3072" s="1">
        <v>13</v>
      </c>
      <c r="K3072">
        <v>3069</v>
      </c>
      <c r="L3072" t="s">
        <v>25</v>
      </c>
      <c r="M3072" s="2">
        <f>+Table3[[#This Row],[CHW]]/Table3[[#This Row],[Count of Airbill Number]]</f>
        <v>4.8279719230769231</v>
      </c>
    </row>
    <row r="3073" spans="2:13">
      <c r="B3073" t="s">
        <v>20</v>
      </c>
      <c r="C3073" t="s">
        <v>21</v>
      </c>
      <c r="D3073" t="s">
        <v>22</v>
      </c>
      <c r="E3073" t="s">
        <v>777</v>
      </c>
      <c r="F3073" t="s">
        <v>777</v>
      </c>
      <c r="G3073" t="s">
        <v>26</v>
      </c>
      <c r="H3073" t="s">
        <v>162</v>
      </c>
      <c r="I3073" s="1">
        <v>62.763635000000001</v>
      </c>
      <c r="J3073" s="1">
        <v>13</v>
      </c>
      <c r="K3073">
        <v>3070</v>
      </c>
      <c r="L3073" t="s">
        <v>25</v>
      </c>
      <c r="M3073" s="2">
        <f>+Table3[[#This Row],[CHW]]/Table3[[#This Row],[Count of Airbill Number]]</f>
        <v>4.8279719230769231</v>
      </c>
    </row>
    <row r="3074" spans="2:13">
      <c r="B3074" t="s">
        <v>35</v>
      </c>
      <c r="C3074" t="s">
        <v>21</v>
      </c>
      <c r="D3074" t="s">
        <v>22</v>
      </c>
      <c r="E3074" t="s">
        <v>776</v>
      </c>
      <c r="F3074" t="s">
        <v>776</v>
      </c>
      <c r="G3074" t="s">
        <v>41</v>
      </c>
      <c r="H3074" t="s">
        <v>89</v>
      </c>
      <c r="I3074" s="1">
        <v>62.727271999999999</v>
      </c>
      <c r="J3074" s="1">
        <v>3</v>
      </c>
      <c r="K3074">
        <v>3071</v>
      </c>
      <c r="L3074" t="s">
        <v>25</v>
      </c>
      <c r="M3074" s="2">
        <f>+Table3[[#This Row],[CHW]]/Table3[[#This Row],[Count of Airbill Number]]</f>
        <v>20.909090666666668</v>
      </c>
    </row>
    <row r="3075" spans="2:13">
      <c r="B3075" t="s">
        <v>35</v>
      </c>
      <c r="C3075" t="s">
        <v>21</v>
      </c>
      <c r="D3075" t="s">
        <v>22</v>
      </c>
      <c r="E3075" t="s">
        <v>776</v>
      </c>
      <c r="F3075" t="s">
        <v>776</v>
      </c>
      <c r="G3075" t="s">
        <v>146</v>
      </c>
      <c r="H3075" t="s">
        <v>100</v>
      </c>
      <c r="I3075" s="1">
        <v>62.727271000000002</v>
      </c>
      <c r="J3075" s="1">
        <v>5</v>
      </c>
      <c r="K3075">
        <v>3072</v>
      </c>
      <c r="L3075" t="s">
        <v>25</v>
      </c>
      <c r="M3075" s="2">
        <f>+Table3[[#This Row],[CHW]]/Table3[[#This Row],[Count of Airbill Number]]</f>
        <v>12.5454542</v>
      </c>
    </row>
    <row r="3076" spans="2:13">
      <c r="B3076" t="s">
        <v>35</v>
      </c>
      <c r="C3076" t="s">
        <v>21</v>
      </c>
      <c r="D3076" t="s">
        <v>22</v>
      </c>
      <c r="E3076" t="s">
        <v>776</v>
      </c>
      <c r="F3076" t="s">
        <v>776</v>
      </c>
      <c r="G3076" t="s">
        <v>102</v>
      </c>
      <c r="H3076" t="s">
        <v>100</v>
      </c>
      <c r="I3076" s="1">
        <v>62.727271000000002</v>
      </c>
      <c r="J3076" s="1">
        <v>2</v>
      </c>
      <c r="K3076">
        <v>3073</v>
      </c>
      <c r="L3076" t="s">
        <v>25</v>
      </c>
      <c r="M3076" s="2">
        <f>+Table3[[#This Row],[CHW]]/Table3[[#This Row],[Count of Airbill Number]]</f>
        <v>31.363635500000001</v>
      </c>
    </row>
    <row r="3077" spans="2:13">
      <c r="B3077" t="s">
        <v>20</v>
      </c>
      <c r="C3077" t="s">
        <v>21</v>
      </c>
      <c r="D3077" t="s">
        <v>22</v>
      </c>
      <c r="E3077" t="s">
        <v>776</v>
      </c>
      <c r="F3077" t="s">
        <v>776</v>
      </c>
      <c r="G3077" t="s">
        <v>24</v>
      </c>
      <c r="H3077" t="s">
        <v>50</v>
      </c>
      <c r="I3077" s="1">
        <v>62.727270000000011</v>
      </c>
      <c r="J3077" s="1">
        <v>4</v>
      </c>
      <c r="K3077">
        <v>3074</v>
      </c>
      <c r="L3077" t="s">
        <v>25</v>
      </c>
      <c r="M3077" s="2">
        <f>+Table3[[#This Row],[CHW]]/Table3[[#This Row],[Count of Airbill Number]]</f>
        <v>15.681817500000003</v>
      </c>
    </row>
    <row r="3078" spans="2:13">
      <c r="B3078" t="s">
        <v>35</v>
      </c>
      <c r="C3078" t="s">
        <v>21</v>
      </c>
      <c r="D3078" t="s">
        <v>22</v>
      </c>
      <c r="E3078" t="s">
        <v>776</v>
      </c>
      <c r="F3078" t="s">
        <v>776</v>
      </c>
      <c r="G3078" t="s">
        <v>45</v>
      </c>
      <c r="H3078" t="s">
        <v>75</v>
      </c>
      <c r="I3078" s="1">
        <v>62.727267999999995</v>
      </c>
      <c r="J3078" s="1">
        <v>15</v>
      </c>
      <c r="K3078">
        <v>3075</v>
      </c>
      <c r="L3078" t="s">
        <v>25</v>
      </c>
      <c r="M3078" s="2">
        <f>+Table3[[#This Row],[CHW]]/Table3[[#This Row],[Count of Airbill Number]]</f>
        <v>4.1818178666666661</v>
      </c>
    </row>
    <row r="3079" spans="2:13">
      <c r="B3079" t="s">
        <v>20</v>
      </c>
      <c r="C3079" t="s">
        <v>21</v>
      </c>
      <c r="D3079" t="s">
        <v>22</v>
      </c>
      <c r="E3079" t="s">
        <v>776</v>
      </c>
      <c r="F3079" t="s">
        <v>776</v>
      </c>
      <c r="G3079" t="s">
        <v>45</v>
      </c>
      <c r="H3079" t="s">
        <v>145</v>
      </c>
      <c r="I3079" s="1">
        <v>62.727266999999998</v>
      </c>
      <c r="J3079" s="1">
        <v>10</v>
      </c>
      <c r="K3079">
        <v>3076</v>
      </c>
      <c r="L3079" t="s">
        <v>25</v>
      </c>
      <c r="M3079" s="2">
        <f>+Table3[[#This Row],[CHW]]/Table3[[#This Row],[Count of Airbill Number]]</f>
        <v>6.2727266999999998</v>
      </c>
    </row>
    <row r="3080" spans="2:13">
      <c r="B3080" t="s">
        <v>20</v>
      </c>
      <c r="C3080" t="s">
        <v>21</v>
      </c>
      <c r="D3080" t="s">
        <v>22</v>
      </c>
      <c r="E3080" t="s">
        <v>776</v>
      </c>
      <c r="F3080" t="s">
        <v>776</v>
      </c>
      <c r="G3080" t="s">
        <v>37</v>
      </c>
      <c r="H3080" t="s">
        <v>103</v>
      </c>
      <c r="I3080" s="1">
        <v>62.636363000000003</v>
      </c>
      <c r="J3080" s="1">
        <v>4</v>
      </c>
      <c r="K3080">
        <v>3077</v>
      </c>
      <c r="L3080" t="s">
        <v>25</v>
      </c>
      <c r="M3080" s="2">
        <f>+Table3[[#This Row],[CHW]]/Table3[[#This Row],[Count of Airbill Number]]</f>
        <v>15.659090750000001</v>
      </c>
    </row>
    <row r="3081" spans="2:13">
      <c r="B3081" t="s">
        <v>28</v>
      </c>
      <c r="C3081" t="s">
        <v>21</v>
      </c>
      <c r="D3081" t="s">
        <v>22</v>
      </c>
      <c r="E3081" t="s">
        <v>778</v>
      </c>
      <c r="F3081" t="s">
        <v>778</v>
      </c>
      <c r="G3081" t="s">
        <v>62</v>
      </c>
      <c r="H3081" t="s">
        <v>161</v>
      </c>
      <c r="I3081" s="1">
        <v>62.3</v>
      </c>
      <c r="J3081" s="1">
        <v>3</v>
      </c>
      <c r="K3081">
        <v>3078</v>
      </c>
      <c r="L3081" t="s">
        <v>25</v>
      </c>
      <c r="M3081" s="2">
        <f>+Table3[[#This Row],[CHW]]/Table3[[#This Row],[Count of Airbill Number]]</f>
        <v>20.766666666666666</v>
      </c>
    </row>
    <row r="3082" spans="2:13">
      <c r="B3082" t="s">
        <v>28</v>
      </c>
      <c r="C3082" t="s">
        <v>21</v>
      </c>
      <c r="D3082" t="s">
        <v>22</v>
      </c>
      <c r="E3082" t="s">
        <v>776</v>
      </c>
      <c r="F3082" t="s">
        <v>776</v>
      </c>
      <c r="G3082" t="s">
        <v>76</v>
      </c>
      <c r="H3082" t="s">
        <v>70</v>
      </c>
      <c r="I3082" s="1">
        <v>62.272727000000003</v>
      </c>
      <c r="J3082" s="1">
        <v>2</v>
      </c>
      <c r="K3082">
        <v>3079</v>
      </c>
      <c r="L3082" t="s">
        <v>25</v>
      </c>
      <c r="M3082" s="2">
        <f>+Table3[[#This Row],[CHW]]/Table3[[#This Row],[Count of Airbill Number]]</f>
        <v>31.136363500000002</v>
      </c>
    </row>
    <row r="3083" spans="2:13">
      <c r="B3083" t="s">
        <v>35</v>
      </c>
      <c r="C3083" t="s">
        <v>21</v>
      </c>
      <c r="D3083" t="s">
        <v>22</v>
      </c>
      <c r="E3083" t="s">
        <v>776</v>
      </c>
      <c r="F3083" t="s">
        <v>776</v>
      </c>
      <c r="G3083" t="s">
        <v>79</v>
      </c>
      <c r="H3083" t="s">
        <v>80</v>
      </c>
      <c r="I3083" s="1">
        <v>62.272727000000003</v>
      </c>
      <c r="J3083" s="1">
        <v>2</v>
      </c>
      <c r="K3083">
        <v>3080</v>
      </c>
      <c r="L3083" t="s">
        <v>25</v>
      </c>
      <c r="M3083" s="2">
        <f>+Table3[[#This Row],[CHW]]/Table3[[#This Row],[Count of Airbill Number]]</f>
        <v>31.136363500000002</v>
      </c>
    </row>
    <row r="3084" spans="2:13">
      <c r="B3084" t="s">
        <v>20</v>
      </c>
      <c r="C3084" t="s">
        <v>21</v>
      </c>
      <c r="D3084" t="s">
        <v>22</v>
      </c>
      <c r="E3084" t="s">
        <v>776</v>
      </c>
      <c r="F3084" t="s">
        <v>776</v>
      </c>
      <c r="G3084" t="s">
        <v>39</v>
      </c>
      <c r="H3084" t="s">
        <v>53</v>
      </c>
      <c r="I3084" s="1">
        <v>62.272725999999992</v>
      </c>
      <c r="J3084" s="1">
        <v>7</v>
      </c>
      <c r="K3084">
        <v>3081</v>
      </c>
      <c r="L3084" t="s">
        <v>25</v>
      </c>
      <c r="M3084" s="2">
        <f>+Table3[[#This Row],[CHW]]/Table3[[#This Row],[Count of Airbill Number]]</f>
        <v>8.8961037142857133</v>
      </c>
    </row>
    <row r="3085" spans="2:13">
      <c r="B3085" t="s">
        <v>20</v>
      </c>
      <c r="C3085" t="s">
        <v>21</v>
      </c>
      <c r="D3085" t="s">
        <v>22</v>
      </c>
      <c r="E3085" t="s">
        <v>776</v>
      </c>
      <c r="F3085" t="s">
        <v>776</v>
      </c>
      <c r="G3085" t="s">
        <v>42</v>
      </c>
      <c r="H3085" t="s">
        <v>43</v>
      </c>
      <c r="I3085" s="1">
        <v>62.272725000000001</v>
      </c>
      <c r="J3085" s="1">
        <v>6</v>
      </c>
      <c r="K3085">
        <v>3082</v>
      </c>
      <c r="L3085" t="s">
        <v>25</v>
      </c>
      <c r="M3085" s="2">
        <f>+Table3[[#This Row],[CHW]]/Table3[[#This Row],[Count of Airbill Number]]</f>
        <v>10.3787875</v>
      </c>
    </row>
    <row r="3086" spans="2:13">
      <c r="B3086" t="s">
        <v>28</v>
      </c>
      <c r="C3086" t="s">
        <v>21</v>
      </c>
      <c r="D3086" t="s">
        <v>22</v>
      </c>
      <c r="E3086" t="s">
        <v>776</v>
      </c>
      <c r="F3086" t="s">
        <v>776</v>
      </c>
      <c r="G3086" t="s">
        <v>45</v>
      </c>
      <c r="H3086" t="s">
        <v>169</v>
      </c>
      <c r="I3086" s="1">
        <v>62.272723999999997</v>
      </c>
      <c r="J3086" s="1">
        <v>6</v>
      </c>
      <c r="K3086">
        <v>3083</v>
      </c>
      <c r="L3086" t="s">
        <v>25</v>
      </c>
      <c r="M3086" s="2">
        <f>+Table3[[#This Row],[CHW]]/Table3[[#This Row],[Count of Airbill Number]]</f>
        <v>10.378787333333333</v>
      </c>
    </row>
    <row r="3087" spans="2:13">
      <c r="B3087" t="s">
        <v>20</v>
      </c>
      <c r="C3087" t="s">
        <v>21</v>
      </c>
      <c r="D3087" t="s">
        <v>22</v>
      </c>
      <c r="E3087" t="s">
        <v>776</v>
      </c>
      <c r="F3087" t="s">
        <v>776</v>
      </c>
      <c r="G3087" t="s">
        <v>60</v>
      </c>
      <c r="H3087" t="s">
        <v>107</v>
      </c>
      <c r="I3087" s="1">
        <v>62.272723999999997</v>
      </c>
      <c r="J3087" s="1">
        <v>8</v>
      </c>
      <c r="K3087">
        <v>3084</v>
      </c>
      <c r="L3087" t="s">
        <v>25</v>
      </c>
      <c r="M3087" s="2">
        <f>+Table3[[#This Row],[CHW]]/Table3[[#This Row],[Count of Airbill Number]]</f>
        <v>7.7840904999999996</v>
      </c>
    </row>
    <row r="3088" spans="2:13">
      <c r="B3088" t="s">
        <v>35</v>
      </c>
      <c r="C3088" t="s">
        <v>21</v>
      </c>
      <c r="D3088" t="s">
        <v>22</v>
      </c>
      <c r="E3088" t="s">
        <v>776</v>
      </c>
      <c r="F3088" t="s">
        <v>776</v>
      </c>
      <c r="G3088" t="s">
        <v>48</v>
      </c>
      <c r="H3088" t="s">
        <v>50</v>
      </c>
      <c r="I3088" s="1">
        <v>62.27272</v>
      </c>
      <c r="J3088" s="1">
        <v>13</v>
      </c>
      <c r="K3088">
        <v>3085</v>
      </c>
      <c r="L3088" t="s">
        <v>25</v>
      </c>
      <c r="M3088" s="2">
        <f>+Table3[[#This Row],[CHW]]/Table3[[#This Row],[Count of Airbill Number]]</f>
        <v>4.7902092307692303</v>
      </c>
    </row>
    <row r="3089" spans="2:13">
      <c r="B3089" t="s">
        <v>35</v>
      </c>
      <c r="C3089" t="s">
        <v>21</v>
      </c>
      <c r="D3089" t="s">
        <v>22</v>
      </c>
      <c r="E3089" t="s">
        <v>776</v>
      </c>
      <c r="F3089" t="s">
        <v>776</v>
      </c>
      <c r="G3089" t="s">
        <v>94</v>
      </c>
      <c r="H3089" t="s">
        <v>31</v>
      </c>
      <c r="I3089" s="1">
        <v>62.272715999999996</v>
      </c>
      <c r="J3089" s="1">
        <v>22</v>
      </c>
      <c r="K3089">
        <v>3086</v>
      </c>
      <c r="L3089" t="s">
        <v>25</v>
      </c>
      <c r="M3089" s="2">
        <f>+Table3[[#This Row],[CHW]]/Table3[[#This Row],[Count of Airbill Number]]</f>
        <v>2.8305779999999996</v>
      </c>
    </row>
    <row r="3090" spans="2:13">
      <c r="B3090" t="s">
        <v>35</v>
      </c>
      <c r="C3090" t="s">
        <v>21</v>
      </c>
      <c r="D3090" t="s">
        <v>22</v>
      </c>
      <c r="E3090" t="s">
        <v>776</v>
      </c>
      <c r="F3090" t="s">
        <v>776</v>
      </c>
      <c r="G3090" t="s">
        <v>94</v>
      </c>
      <c r="H3090" t="s">
        <v>39</v>
      </c>
      <c r="I3090" s="1">
        <v>62.272714000000001</v>
      </c>
      <c r="J3090" s="1">
        <v>28</v>
      </c>
      <c r="K3090">
        <v>3087</v>
      </c>
      <c r="L3090" t="s">
        <v>25</v>
      </c>
      <c r="M3090" s="2">
        <f>+Table3[[#This Row],[CHW]]/Table3[[#This Row],[Count of Airbill Number]]</f>
        <v>2.2240255000000002</v>
      </c>
    </row>
    <row r="3091" spans="2:13">
      <c r="B3091" t="s">
        <v>35</v>
      </c>
      <c r="C3091" t="s">
        <v>21</v>
      </c>
      <c r="D3091" t="s">
        <v>22</v>
      </c>
      <c r="E3091" t="s">
        <v>778</v>
      </c>
      <c r="F3091" t="s">
        <v>777</v>
      </c>
      <c r="G3091" t="s">
        <v>109</v>
      </c>
      <c r="H3091" t="s">
        <v>121</v>
      </c>
      <c r="I3091" s="1">
        <v>62.099999999999994</v>
      </c>
      <c r="J3091" s="1">
        <v>9</v>
      </c>
      <c r="K3091">
        <v>3088</v>
      </c>
      <c r="L3091" t="s">
        <v>25</v>
      </c>
      <c r="M3091" s="2">
        <f>+Table3[[#This Row],[CHW]]/Table3[[#This Row],[Count of Airbill Number]]</f>
        <v>6.8999999999999995</v>
      </c>
    </row>
    <row r="3092" spans="2:13">
      <c r="B3092" t="s">
        <v>28</v>
      </c>
      <c r="C3092" t="s">
        <v>21</v>
      </c>
      <c r="D3092" t="s">
        <v>22</v>
      </c>
      <c r="E3092" t="s">
        <v>776</v>
      </c>
      <c r="F3092" t="s">
        <v>776</v>
      </c>
      <c r="G3092" t="s">
        <v>57</v>
      </c>
      <c r="H3092" t="s">
        <v>119</v>
      </c>
      <c r="I3092" s="1">
        <v>62.090904999999999</v>
      </c>
      <c r="J3092" s="1">
        <v>11</v>
      </c>
      <c r="K3092">
        <v>3089</v>
      </c>
      <c r="L3092" t="s">
        <v>25</v>
      </c>
      <c r="M3092" s="2">
        <f>+Table3[[#This Row],[CHW]]/Table3[[#This Row],[Count of Airbill Number]]</f>
        <v>5.6446277272727272</v>
      </c>
    </row>
    <row r="3093" spans="2:13">
      <c r="B3093" t="s">
        <v>20</v>
      </c>
      <c r="C3093" t="s">
        <v>21</v>
      </c>
      <c r="D3093" t="s">
        <v>22</v>
      </c>
      <c r="E3093" t="s">
        <v>776</v>
      </c>
      <c r="F3093" t="s">
        <v>778</v>
      </c>
      <c r="G3093" t="s">
        <v>37</v>
      </c>
      <c r="H3093" t="s">
        <v>173</v>
      </c>
      <c r="I3093" s="1">
        <v>62</v>
      </c>
      <c r="J3093" s="1">
        <v>2</v>
      </c>
      <c r="K3093">
        <v>3090</v>
      </c>
      <c r="L3093" t="s">
        <v>25</v>
      </c>
      <c r="M3093" s="2">
        <f>+Table3[[#This Row],[CHW]]/Table3[[#This Row],[Count of Airbill Number]]</f>
        <v>31</v>
      </c>
    </row>
    <row r="3094" spans="2:13">
      <c r="B3094" t="s">
        <v>20</v>
      </c>
      <c r="C3094" t="s">
        <v>21</v>
      </c>
      <c r="D3094" t="s">
        <v>36</v>
      </c>
      <c r="E3094" t="s">
        <v>777</v>
      </c>
      <c r="F3094" t="s">
        <v>777</v>
      </c>
      <c r="G3094" t="s">
        <v>38</v>
      </c>
      <c r="H3094" t="s">
        <v>227</v>
      </c>
      <c r="I3094" s="1">
        <v>62</v>
      </c>
      <c r="J3094" s="1">
        <v>1</v>
      </c>
      <c r="K3094">
        <v>3091</v>
      </c>
      <c r="L3094" t="s">
        <v>25</v>
      </c>
      <c r="M3094" s="2">
        <f>+Table3[[#This Row],[CHW]]/Table3[[#This Row],[Count of Airbill Number]]</f>
        <v>62</v>
      </c>
    </row>
    <row r="3095" spans="2:13">
      <c r="B3095" t="s">
        <v>28</v>
      </c>
      <c r="C3095" t="s">
        <v>21</v>
      </c>
      <c r="D3095" t="s">
        <v>22</v>
      </c>
      <c r="E3095" t="s">
        <v>778</v>
      </c>
      <c r="F3095" t="s">
        <v>776</v>
      </c>
      <c r="G3095" t="s">
        <v>173</v>
      </c>
      <c r="H3095" t="s">
        <v>37</v>
      </c>
      <c r="I3095" s="1">
        <v>61.818181000000003</v>
      </c>
      <c r="J3095" s="1">
        <v>2</v>
      </c>
      <c r="K3095">
        <v>3092</v>
      </c>
      <c r="L3095" t="s">
        <v>25</v>
      </c>
      <c r="M3095" s="2">
        <f>+Table3[[#This Row],[CHW]]/Table3[[#This Row],[Count of Airbill Number]]</f>
        <v>30.909090500000001</v>
      </c>
    </row>
    <row r="3096" spans="2:13">
      <c r="B3096" t="s">
        <v>35</v>
      </c>
      <c r="C3096" t="s">
        <v>21</v>
      </c>
      <c r="D3096" t="s">
        <v>22</v>
      </c>
      <c r="E3096" t="s">
        <v>776</v>
      </c>
      <c r="F3096" t="s">
        <v>776</v>
      </c>
      <c r="G3096" t="s">
        <v>63</v>
      </c>
      <c r="H3096" t="s">
        <v>100</v>
      </c>
      <c r="I3096" s="1">
        <v>61.818181000000003</v>
      </c>
      <c r="J3096" s="1">
        <v>1</v>
      </c>
      <c r="K3096">
        <v>3093</v>
      </c>
      <c r="L3096" t="s">
        <v>25</v>
      </c>
      <c r="M3096" s="2">
        <f>+Table3[[#This Row],[CHW]]/Table3[[#This Row],[Count of Airbill Number]]</f>
        <v>61.818181000000003</v>
      </c>
    </row>
    <row r="3097" spans="2:13">
      <c r="B3097" t="s">
        <v>35</v>
      </c>
      <c r="C3097" t="s">
        <v>21</v>
      </c>
      <c r="D3097" t="s">
        <v>22</v>
      </c>
      <c r="E3097" t="s">
        <v>776</v>
      </c>
      <c r="F3097" t="s">
        <v>776</v>
      </c>
      <c r="G3097" t="s">
        <v>111</v>
      </c>
      <c r="H3097" t="s">
        <v>63</v>
      </c>
      <c r="I3097" s="1">
        <v>61.818181000000003</v>
      </c>
      <c r="J3097" s="1">
        <v>1</v>
      </c>
      <c r="K3097">
        <v>3094</v>
      </c>
      <c r="L3097" t="s">
        <v>25</v>
      </c>
      <c r="M3097" s="2">
        <f>+Table3[[#This Row],[CHW]]/Table3[[#This Row],[Count of Airbill Number]]</f>
        <v>61.818181000000003</v>
      </c>
    </row>
    <row r="3098" spans="2:13">
      <c r="B3098" t="s">
        <v>20</v>
      </c>
      <c r="C3098" t="s">
        <v>21</v>
      </c>
      <c r="D3098" t="s">
        <v>22</v>
      </c>
      <c r="E3098" t="s">
        <v>776</v>
      </c>
      <c r="F3098" t="s">
        <v>776</v>
      </c>
      <c r="G3098" t="s">
        <v>48</v>
      </c>
      <c r="H3098" t="s">
        <v>262</v>
      </c>
      <c r="I3098" s="1">
        <v>61.818181000000003</v>
      </c>
      <c r="J3098" s="1">
        <v>2</v>
      </c>
      <c r="K3098">
        <v>3095</v>
      </c>
      <c r="L3098" t="s">
        <v>25</v>
      </c>
      <c r="M3098" s="2">
        <f>+Table3[[#This Row],[CHW]]/Table3[[#This Row],[Count of Airbill Number]]</f>
        <v>30.909090500000001</v>
      </c>
    </row>
    <row r="3099" spans="2:13">
      <c r="B3099" t="s">
        <v>20</v>
      </c>
      <c r="C3099" t="s">
        <v>21</v>
      </c>
      <c r="D3099" t="s">
        <v>22</v>
      </c>
      <c r="E3099" t="s">
        <v>776</v>
      </c>
      <c r="F3099" t="s">
        <v>776</v>
      </c>
      <c r="G3099" t="s">
        <v>47</v>
      </c>
      <c r="H3099" t="s">
        <v>66</v>
      </c>
      <c r="I3099" s="1">
        <v>61.818179999999998</v>
      </c>
      <c r="J3099" s="1">
        <v>3</v>
      </c>
      <c r="K3099">
        <v>3096</v>
      </c>
      <c r="L3099" t="s">
        <v>25</v>
      </c>
      <c r="M3099" s="2">
        <f>+Table3[[#This Row],[CHW]]/Table3[[#This Row],[Count of Airbill Number]]</f>
        <v>20.606059999999999</v>
      </c>
    </row>
    <row r="3100" spans="2:13">
      <c r="B3100" t="s">
        <v>35</v>
      </c>
      <c r="C3100" t="s">
        <v>21</v>
      </c>
      <c r="D3100" t="s">
        <v>22</v>
      </c>
      <c r="E3100" t="s">
        <v>776</v>
      </c>
      <c r="F3100" t="s">
        <v>776</v>
      </c>
      <c r="G3100" t="s">
        <v>48</v>
      </c>
      <c r="H3100" t="s">
        <v>138</v>
      </c>
      <c r="I3100" s="1">
        <v>61.818179000000001</v>
      </c>
      <c r="J3100" s="1">
        <v>6</v>
      </c>
      <c r="K3100">
        <v>3097</v>
      </c>
      <c r="L3100" t="s">
        <v>25</v>
      </c>
      <c r="M3100" s="2">
        <f>+Table3[[#This Row],[CHW]]/Table3[[#This Row],[Count of Airbill Number]]</f>
        <v>10.303029833333333</v>
      </c>
    </row>
    <row r="3101" spans="2:13">
      <c r="B3101" t="s">
        <v>35</v>
      </c>
      <c r="C3101" t="s">
        <v>21</v>
      </c>
      <c r="D3101" t="s">
        <v>22</v>
      </c>
      <c r="E3101" t="s">
        <v>776</v>
      </c>
      <c r="F3101" t="s">
        <v>776</v>
      </c>
      <c r="G3101" t="s">
        <v>67</v>
      </c>
      <c r="H3101" t="s">
        <v>88</v>
      </c>
      <c r="I3101" s="1">
        <v>61.818179000000001</v>
      </c>
      <c r="J3101" s="1">
        <v>4</v>
      </c>
      <c r="K3101">
        <v>3098</v>
      </c>
      <c r="L3101" t="s">
        <v>25</v>
      </c>
      <c r="M3101" s="2">
        <f>+Table3[[#This Row],[CHW]]/Table3[[#This Row],[Count of Airbill Number]]</f>
        <v>15.45454475</v>
      </c>
    </row>
    <row r="3102" spans="2:13">
      <c r="B3102" t="s">
        <v>20</v>
      </c>
      <c r="C3102" t="s">
        <v>21</v>
      </c>
      <c r="D3102" t="s">
        <v>22</v>
      </c>
      <c r="E3102" t="s">
        <v>776</v>
      </c>
      <c r="F3102" t="s">
        <v>776</v>
      </c>
      <c r="G3102" t="s">
        <v>24</v>
      </c>
      <c r="H3102" t="s">
        <v>71</v>
      </c>
      <c r="I3102" s="1">
        <v>61.818177000000006</v>
      </c>
      <c r="J3102" s="1">
        <v>9</v>
      </c>
      <c r="K3102">
        <v>3099</v>
      </c>
      <c r="L3102" t="s">
        <v>25</v>
      </c>
      <c r="M3102" s="2">
        <f>+Table3[[#This Row],[CHW]]/Table3[[#This Row],[Count of Airbill Number]]</f>
        <v>6.8686863333333337</v>
      </c>
    </row>
    <row r="3103" spans="2:13">
      <c r="B3103" t="s">
        <v>20</v>
      </c>
      <c r="C3103" t="s">
        <v>21</v>
      </c>
      <c r="D3103" t="s">
        <v>22</v>
      </c>
      <c r="E3103" t="s">
        <v>776</v>
      </c>
      <c r="F3103" t="s">
        <v>776</v>
      </c>
      <c r="G3103" t="s">
        <v>71</v>
      </c>
      <c r="H3103" t="s">
        <v>200</v>
      </c>
      <c r="I3103" s="1">
        <v>61.818173999999992</v>
      </c>
      <c r="J3103" s="1">
        <v>20</v>
      </c>
      <c r="K3103">
        <v>3100</v>
      </c>
      <c r="L3103" t="s">
        <v>25</v>
      </c>
      <c r="M3103" s="2">
        <f>+Table3[[#This Row],[CHW]]/Table3[[#This Row],[Count of Airbill Number]]</f>
        <v>3.0909086999999995</v>
      </c>
    </row>
    <row r="3104" spans="2:13">
      <c r="B3104" t="s">
        <v>35</v>
      </c>
      <c r="C3104" t="s">
        <v>21</v>
      </c>
      <c r="D3104" t="s">
        <v>22</v>
      </c>
      <c r="E3104" t="s">
        <v>776</v>
      </c>
      <c r="F3104" t="s">
        <v>776</v>
      </c>
      <c r="G3104" t="s">
        <v>94</v>
      </c>
      <c r="H3104" t="s">
        <v>43</v>
      </c>
      <c r="I3104" s="1">
        <v>61.818173000000002</v>
      </c>
      <c r="J3104" s="1">
        <v>20</v>
      </c>
      <c r="K3104">
        <v>3101</v>
      </c>
      <c r="L3104" t="s">
        <v>25</v>
      </c>
      <c r="M3104" s="2">
        <f>+Table3[[#This Row],[CHW]]/Table3[[#This Row],[Count of Airbill Number]]</f>
        <v>3.0909086500000003</v>
      </c>
    </row>
    <row r="3105" spans="2:13">
      <c r="B3105" t="s">
        <v>28</v>
      </c>
      <c r="C3105" t="s">
        <v>21</v>
      </c>
      <c r="D3105" t="s">
        <v>36</v>
      </c>
      <c r="E3105" t="s">
        <v>778</v>
      </c>
      <c r="F3105" t="s">
        <v>778</v>
      </c>
      <c r="G3105" t="s">
        <v>330</v>
      </c>
      <c r="H3105" t="s">
        <v>51</v>
      </c>
      <c r="I3105" s="1">
        <v>61.7</v>
      </c>
      <c r="J3105" s="1">
        <v>1</v>
      </c>
      <c r="K3105">
        <v>3102</v>
      </c>
      <c r="L3105" t="s">
        <v>25</v>
      </c>
      <c r="M3105" s="2">
        <f>+Table3[[#This Row],[CHW]]/Table3[[#This Row],[Count of Airbill Number]]</f>
        <v>61.7</v>
      </c>
    </row>
    <row r="3106" spans="2:13">
      <c r="B3106" t="s">
        <v>28</v>
      </c>
      <c r="C3106" t="s">
        <v>21</v>
      </c>
      <c r="D3106" t="s">
        <v>36</v>
      </c>
      <c r="E3106" t="s">
        <v>778</v>
      </c>
      <c r="F3106" t="s">
        <v>778</v>
      </c>
      <c r="G3106" t="s">
        <v>86</v>
      </c>
      <c r="H3106" t="s">
        <v>330</v>
      </c>
      <c r="I3106" s="1">
        <v>61.7</v>
      </c>
      <c r="J3106" s="1">
        <v>1</v>
      </c>
      <c r="K3106">
        <v>3103</v>
      </c>
      <c r="L3106" t="s">
        <v>25</v>
      </c>
      <c r="M3106" s="2">
        <f>+Table3[[#This Row],[CHW]]/Table3[[#This Row],[Count of Airbill Number]]</f>
        <v>61.7</v>
      </c>
    </row>
    <row r="3107" spans="2:13">
      <c r="B3107" t="s">
        <v>28</v>
      </c>
      <c r="C3107" t="s">
        <v>21</v>
      </c>
      <c r="D3107" t="s">
        <v>22</v>
      </c>
      <c r="E3107" t="s">
        <v>777</v>
      </c>
      <c r="F3107" t="s">
        <v>777</v>
      </c>
      <c r="G3107" t="s">
        <v>114</v>
      </c>
      <c r="H3107" t="s">
        <v>26</v>
      </c>
      <c r="I3107" s="1">
        <v>61.6</v>
      </c>
      <c r="J3107" s="1">
        <v>1</v>
      </c>
      <c r="K3107">
        <v>3104</v>
      </c>
      <c r="L3107" t="s">
        <v>25</v>
      </c>
      <c r="M3107" s="2">
        <f>+Table3[[#This Row],[CHW]]/Table3[[#This Row],[Count of Airbill Number]]</f>
        <v>61.6</v>
      </c>
    </row>
    <row r="3108" spans="2:13">
      <c r="B3108" t="s">
        <v>28</v>
      </c>
      <c r="C3108" t="s">
        <v>21</v>
      </c>
      <c r="D3108" t="s">
        <v>22</v>
      </c>
      <c r="E3108" t="s">
        <v>778</v>
      </c>
      <c r="F3108" t="s">
        <v>778</v>
      </c>
      <c r="G3108" t="s">
        <v>331</v>
      </c>
      <c r="H3108" t="s">
        <v>51</v>
      </c>
      <c r="I3108" s="1">
        <v>61.527272000000004</v>
      </c>
      <c r="J3108" s="1">
        <v>3</v>
      </c>
      <c r="K3108">
        <v>3105</v>
      </c>
      <c r="L3108" t="s">
        <v>25</v>
      </c>
      <c r="M3108" s="2">
        <f>+Table3[[#This Row],[CHW]]/Table3[[#This Row],[Count of Airbill Number]]</f>
        <v>20.509090666666669</v>
      </c>
    </row>
    <row r="3109" spans="2:13">
      <c r="B3109" t="s">
        <v>35</v>
      </c>
      <c r="C3109" t="s">
        <v>21</v>
      </c>
      <c r="D3109" t="s">
        <v>22</v>
      </c>
      <c r="E3109" t="s">
        <v>776</v>
      </c>
      <c r="F3109" t="s">
        <v>776</v>
      </c>
      <c r="G3109" t="s">
        <v>80</v>
      </c>
      <c r="H3109" t="s">
        <v>70</v>
      </c>
      <c r="I3109" s="1">
        <v>61.454544999999996</v>
      </c>
      <c r="J3109" s="1">
        <v>2</v>
      </c>
      <c r="K3109">
        <v>3106</v>
      </c>
      <c r="L3109" t="s">
        <v>25</v>
      </c>
      <c r="M3109" s="2">
        <f>+Table3[[#This Row],[CHW]]/Table3[[#This Row],[Count of Airbill Number]]</f>
        <v>30.727272499999998</v>
      </c>
    </row>
    <row r="3110" spans="2:13">
      <c r="B3110" t="s">
        <v>28</v>
      </c>
      <c r="C3110" t="s">
        <v>21</v>
      </c>
      <c r="D3110" t="s">
        <v>22</v>
      </c>
      <c r="E3110" t="s">
        <v>776</v>
      </c>
      <c r="F3110" t="s">
        <v>776</v>
      </c>
      <c r="G3110" t="s">
        <v>103</v>
      </c>
      <c r="H3110" t="s">
        <v>53</v>
      </c>
      <c r="I3110" s="1">
        <v>61.363636</v>
      </c>
      <c r="J3110" s="1">
        <v>1</v>
      </c>
      <c r="K3110">
        <v>3107</v>
      </c>
      <c r="L3110" t="s">
        <v>25</v>
      </c>
      <c r="M3110" s="2">
        <f>+Table3[[#This Row],[CHW]]/Table3[[#This Row],[Count of Airbill Number]]</f>
        <v>61.363636</v>
      </c>
    </row>
    <row r="3111" spans="2:13">
      <c r="B3111" t="s">
        <v>28</v>
      </c>
      <c r="C3111" t="s">
        <v>21</v>
      </c>
      <c r="D3111" t="s">
        <v>22</v>
      </c>
      <c r="E3111" t="s">
        <v>776</v>
      </c>
      <c r="F3111" t="s">
        <v>776</v>
      </c>
      <c r="G3111" t="s">
        <v>77</v>
      </c>
      <c r="H3111" t="s">
        <v>63</v>
      </c>
      <c r="I3111" s="1">
        <v>61.363635000000002</v>
      </c>
      <c r="J3111" s="1">
        <v>2</v>
      </c>
      <c r="K3111">
        <v>3108</v>
      </c>
      <c r="L3111" t="s">
        <v>25</v>
      </c>
      <c r="M3111" s="2">
        <f>+Table3[[#This Row],[CHW]]/Table3[[#This Row],[Count of Airbill Number]]</f>
        <v>30.681817500000001</v>
      </c>
    </row>
    <row r="3112" spans="2:13">
      <c r="B3112" t="s">
        <v>20</v>
      </c>
      <c r="C3112" t="s">
        <v>21</v>
      </c>
      <c r="D3112" t="s">
        <v>22</v>
      </c>
      <c r="E3112" t="s">
        <v>776</v>
      </c>
      <c r="F3112" t="s">
        <v>776</v>
      </c>
      <c r="G3112" t="s">
        <v>74</v>
      </c>
      <c r="H3112" t="s">
        <v>33</v>
      </c>
      <c r="I3112" s="1">
        <v>61.363635000000002</v>
      </c>
      <c r="J3112" s="1">
        <v>2</v>
      </c>
      <c r="K3112">
        <v>3109</v>
      </c>
      <c r="L3112" t="s">
        <v>25</v>
      </c>
      <c r="M3112" s="2">
        <f>+Table3[[#This Row],[CHW]]/Table3[[#This Row],[Count of Airbill Number]]</f>
        <v>30.681817500000001</v>
      </c>
    </row>
    <row r="3113" spans="2:13">
      <c r="B3113" t="s">
        <v>35</v>
      </c>
      <c r="C3113" t="s">
        <v>21</v>
      </c>
      <c r="D3113" t="s">
        <v>22</v>
      </c>
      <c r="E3113" t="s">
        <v>776</v>
      </c>
      <c r="F3113" t="s">
        <v>776</v>
      </c>
      <c r="G3113" t="s">
        <v>41</v>
      </c>
      <c r="H3113" t="s">
        <v>69</v>
      </c>
      <c r="I3113" s="1">
        <v>61.363633999999998</v>
      </c>
      <c r="J3113" s="1">
        <v>5</v>
      </c>
      <c r="K3113">
        <v>3110</v>
      </c>
      <c r="L3113" t="s">
        <v>25</v>
      </c>
      <c r="M3113" s="2">
        <f>+Table3[[#This Row],[CHW]]/Table3[[#This Row],[Count of Airbill Number]]</f>
        <v>12.272726799999999</v>
      </c>
    </row>
    <row r="3114" spans="2:13">
      <c r="B3114" t="s">
        <v>176</v>
      </c>
      <c r="C3114" t="s">
        <v>21</v>
      </c>
      <c r="D3114" t="s">
        <v>22</v>
      </c>
      <c r="E3114" t="s">
        <v>776</v>
      </c>
      <c r="F3114" t="s">
        <v>776</v>
      </c>
      <c r="G3114" t="s">
        <v>33</v>
      </c>
      <c r="H3114" t="s">
        <v>130</v>
      </c>
      <c r="I3114" s="1">
        <v>61.363633</v>
      </c>
      <c r="J3114" s="1">
        <v>4</v>
      </c>
      <c r="K3114">
        <v>3111</v>
      </c>
      <c r="L3114" t="s">
        <v>25</v>
      </c>
      <c r="M3114" s="2">
        <f>+Table3[[#This Row],[CHW]]/Table3[[#This Row],[Count of Airbill Number]]</f>
        <v>15.34090825</v>
      </c>
    </row>
    <row r="3115" spans="2:13">
      <c r="B3115" t="s">
        <v>28</v>
      </c>
      <c r="C3115" t="s">
        <v>21</v>
      </c>
      <c r="D3115" t="s">
        <v>36</v>
      </c>
      <c r="E3115" t="s">
        <v>778</v>
      </c>
      <c r="F3115" t="s">
        <v>777</v>
      </c>
      <c r="G3115" t="s">
        <v>109</v>
      </c>
      <c r="H3115" t="s">
        <v>162</v>
      </c>
      <c r="I3115" s="1">
        <v>61.272727000000003</v>
      </c>
      <c r="J3115" s="1">
        <v>2</v>
      </c>
      <c r="K3115">
        <v>3112</v>
      </c>
      <c r="L3115" t="s">
        <v>25</v>
      </c>
      <c r="M3115" s="2">
        <f>+Table3[[#This Row],[CHW]]/Table3[[#This Row],[Count of Airbill Number]]</f>
        <v>30.636363500000002</v>
      </c>
    </row>
    <row r="3116" spans="2:13">
      <c r="B3116" t="s">
        <v>20</v>
      </c>
      <c r="C3116" t="s">
        <v>21</v>
      </c>
      <c r="D3116" t="s">
        <v>36</v>
      </c>
      <c r="E3116" t="s">
        <v>778</v>
      </c>
      <c r="F3116" t="s">
        <v>778</v>
      </c>
      <c r="G3116" t="s">
        <v>51</v>
      </c>
      <c r="H3116" t="s">
        <v>393</v>
      </c>
      <c r="I3116" s="1">
        <v>61</v>
      </c>
      <c r="J3116" s="1">
        <v>1</v>
      </c>
      <c r="K3116">
        <v>3113</v>
      </c>
      <c r="L3116" t="s">
        <v>25</v>
      </c>
      <c r="M3116" s="2">
        <f>+Table3[[#This Row],[CHW]]/Table3[[#This Row],[Count of Airbill Number]]</f>
        <v>61</v>
      </c>
    </row>
    <row r="3117" spans="2:13">
      <c r="B3117" t="s">
        <v>20</v>
      </c>
      <c r="C3117" t="s">
        <v>21</v>
      </c>
      <c r="D3117" t="s">
        <v>22</v>
      </c>
      <c r="E3117" t="s">
        <v>776</v>
      </c>
      <c r="F3117" t="s">
        <v>776</v>
      </c>
      <c r="G3117" t="s">
        <v>126</v>
      </c>
      <c r="H3117" t="s">
        <v>31</v>
      </c>
      <c r="I3117" s="1">
        <v>60.909088999999994</v>
      </c>
      <c r="J3117" s="1">
        <v>6</v>
      </c>
      <c r="K3117">
        <v>3114</v>
      </c>
      <c r="L3117" t="s">
        <v>25</v>
      </c>
      <c r="M3117" s="2">
        <f>+Table3[[#This Row],[CHW]]/Table3[[#This Row],[Count of Airbill Number]]</f>
        <v>10.151514833333332</v>
      </c>
    </row>
    <row r="3118" spans="2:13">
      <c r="B3118" t="s">
        <v>28</v>
      </c>
      <c r="C3118" t="s">
        <v>21</v>
      </c>
      <c r="D3118" t="s">
        <v>22</v>
      </c>
      <c r="E3118" t="s">
        <v>776</v>
      </c>
      <c r="F3118" t="s">
        <v>776</v>
      </c>
      <c r="G3118" t="s">
        <v>144</v>
      </c>
      <c r="H3118" t="s">
        <v>23</v>
      </c>
      <c r="I3118" s="1">
        <v>60.909088000000004</v>
      </c>
      <c r="J3118" s="1">
        <v>13</v>
      </c>
      <c r="K3118">
        <v>3115</v>
      </c>
      <c r="L3118" t="s">
        <v>25</v>
      </c>
      <c r="M3118" s="2">
        <f>+Table3[[#This Row],[CHW]]/Table3[[#This Row],[Count of Airbill Number]]</f>
        <v>4.6853144615384617</v>
      </c>
    </row>
    <row r="3119" spans="2:13">
      <c r="B3119" t="s">
        <v>35</v>
      </c>
      <c r="C3119" t="s">
        <v>21</v>
      </c>
      <c r="D3119" t="s">
        <v>22</v>
      </c>
      <c r="E3119" t="s">
        <v>776</v>
      </c>
      <c r="F3119" t="s">
        <v>776</v>
      </c>
      <c r="G3119" t="s">
        <v>93</v>
      </c>
      <c r="H3119" t="s">
        <v>100</v>
      </c>
      <c r="I3119" s="1">
        <v>60.909088000000004</v>
      </c>
      <c r="J3119" s="1">
        <v>6</v>
      </c>
      <c r="K3119">
        <v>3116</v>
      </c>
      <c r="L3119" t="s">
        <v>25</v>
      </c>
      <c r="M3119" s="2">
        <f>+Table3[[#This Row],[CHW]]/Table3[[#This Row],[Count of Airbill Number]]</f>
        <v>10.151514666666667</v>
      </c>
    </row>
    <row r="3120" spans="2:13">
      <c r="B3120" t="s">
        <v>35</v>
      </c>
      <c r="C3120" t="s">
        <v>21</v>
      </c>
      <c r="D3120" t="s">
        <v>22</v>
      </c>
      <c r="E3120" t="s">
        <v>776</v>
      </c>
      <c r="F3120" t="s">
        <v>776</v>
      </c>
      <c r="G3120" t="s">
        <v>276</v>
      </c>
      <c r="H3120" t="s">
        <v>48</v>
      </c>
      <c r="I3120" s="1">
        <v>60.909087999999997</v>
      </c>
      <c r="J3120" s="1">
        <v>7</v>
      </c>
      <c r="K3120">
        <v>3117</v>
      </c>
      <c r="L3120" t="s">
        <v>25</v>
      </c>
      <c r="M3120" s="2">
        <f>+Table3[[#This Row],[CHW]]/Table3[[#This Row],[Count of Airbill Number]]</f>
        <v>8.7012982857142855</v>
      </c>
    </row>
    <row r="3121" spans="2:13">
      <c r="B3121" t="s">
        <v>28</v>
      </c>
      <c r="C3121" t="s">
        <v>21</v>
      </c>
      <c r="D3121" t="s">
        <v>22</v>
      </c>
      <c r="E3121" t="s">
        <v>776</v>
      </c>
      <c r="F3121" t="s">
        <v>776</v>
      </c>
      <c r="G3121" t="s">
        <v>144</v>
      </c>
      <c r="H3121" t="s">
        <v>48</v>
      </c>
      <c r="I3121" s="1">
        <v>60.909087</v>
      </c>
      <c r="J3121" s="1">
        <v>10</v>
      </c>
      <c r="K3121">
        <v>3118</v>
      </c>
      <c r="L3121" t="s">
        <v>25</v>
      </c>
      <c r="M3121" s="2">
        <f>+Table3[[#This Row],[CHW]]/Table3[[#This Row],[Count of Airbill Number]]</f>
        <v>6.0909087</v>
      </c>
    </row>
    <row r="3122" spans="2:13">
      <c r="B3122" t="s">
        <v>28</v>
      </c>
      <c r="C3122" t="s">
        <v>21</v>
      </c>
      <c r="D3122" t="s">
        <v>22</v>
      </c>
      <c r="E3122" t="s">
        <v>778</v>
      </c>
      <c r="F3122" t="s">
        <v>776</v>
      </c>
      <c r="G3122" t="s">
        <v>150</v>
      </c>
      <c r="H3122" t="s">
        <v>192</v>
      </c>
      <c r="I3122" s="1">
        <v>60.8</v>
      </c>
      <c r="J3122" s="1">
        <v>12</v>
      </c>
      <c r="K3122">
        <v>3119</v>
      </c>
      <c r="L3122" t="s">
        <v>25</v>
      </c>
      <c r="M3122" s="2">
        <f>+Table3[[#This Row],[CHW]]/Table3[[#This Row],[Count of Airbill Number]]</f>
        <v>5.0666666666666664</v>
      </c>
    </row>
    <row r="3123" spans="2:13">
      <c r="B3123" t="s">
        <v>20</v>
      </c>
      <c r="C3123" t="s">
        <v>21</v>
      </c>
      <c r="D3123" t="s">
        <v>22</v>
      </c>
      <c r="E3123" t="s">
        <v>776</v>
      </c>
      <c r="F3123" t="s">
        <v>777</v>
      </c>
      <c r="G3123" t="s">
        <v>37</v>
      </c>
      <c r="H3123" t="s">
        <v>55</v>
      </c>
      <c r="I3123" s="1">
        <v>60.509089000000003</v>
      </c>
      <c r="J3123" s="1">
        <v>4</v>
      </c>
      <c r="K3123">
        <v>3120</v>
      </c>
      <c r="L3123" t="s">
        <v>25</v>
      </c>
      <c r="M3123" s="2">
        <f>+Table3[[#This Row],[CHW]]/Table3[[#This Row],[Count of Airbill Number]]</f>
        <v>15.127272250000001</v>
      </c>
    </row>
    <row r="3124" spans="2:13">
      <c r="B3124" t="s">
        <v>35</v>
      </c>
      <c r="C3124" t="s">
        <v>21</v>
      </c>
      <c r="D3124" t="s">
        <v>22</v>
      </c>
      <c r="E3124" t="s">
        <v>776</v>
      </c>
      <c r="F3124" t="s">
        <v>776</v>
      </c>
      <c r="G3124" t="s">
        <v>41</v>
      </c>
      <c r="H3124" t="s">
        <v>53</v>
      </c>
      <c r="I3124" s="1">
        <v>60.454544000000006</v>
      </c>
      <c r="J3124" s="1">
        <v>5</v>
      </c>
      <c r="K3124">
        <v>3121</v>
      </c>
      <c r="L3124" t="s">
        <v>25</v>
      </c>
      <c r="M3124" s="2">
        <f>+Table3[[#This Row],[CHW]]/Table3[[#This Row],[Count of Airbill Number]]</f>
        <v>12.090908800000001</v>
      </c>
    </row>
    <row r="3125" spans="2:13">
      <c r="B3125" t="s">
        <v>35</v>
      </c>
      <c r="C3125" t="s">
        <v>21</v>
      </c>
      <c r="D3125" t="s">
        <v>22</v>
      </c>
      <c r="E3125" t="s">
        <v>776</v>
      </c>
      <c r="F3125" t="s">
        <v>776</v>
      </c>
      <c r="G3125" t="s">
        <v>71</v>
      </c>
      <c r="H3125" t="s">
        <v>94</v>
      </c>
      <c r="I3125" s="1">
        <v>60.454543000000001</v>
      </c>
      <c r="J3125" s="1">
        <v>6</v>
      </c>
      <c r="K3125">
        <v>3122</v>
      </c>
      <c r="L3125" t="s">
        <v>25</v>
      </c>
      <c r="M3125" s="2">
        <f>+Table3[[#This Row],[CHW]]/Table3[[#This Row],[Count of Airbill Number]]</f>
        <v>10.075757166666667</v>
      </c>
    </row>
    <row r="3126" spans="2:13">
      <c r="B3126" t="s">
        <v>20</v>
      </c>
      <c r="C3126" t="s">
        <v>21</v>
      </c>
      <c r="D3126" t="s">
        <v>22</v>
      </c>
      <c r="E3126" t="s">
        <v>776</v>
      </c>
      <c r="F3126" t="s">
        <v>776</v>
      </c>
      <c r="G3126" t="s">
        <v>93</v>
      </c>
      <c r="H3126" t="s">
        <v>45</v>
      </c>
      <c r="I3126" s="1">
        <v>60.454543000000001</v>
      </c>
      <c r="J3126" s="1">
        <v>4</v>
      </c>
      <c r="K3126">
        <v>3123</v>
      </c>
      <c r="L3126" t="s">
        <v>25</v>
      </c>
      <c r="M3126" s="2">
        <f>+Table3[[#This Row],[CHW]]/Table3[[#This Row],[Count of Airbill Number]]</f>
        <v>15.11363575</v>
      </c>
    </row>
    <row r="3127" spans="2:13">
      <c r="B3127" t="s">
        <v>35</v>
      </c>
      <c r="C3127" t="s">
        <v>21</v>
      </c>
      <c r="D3127" t="s">
        <v>22</v>
      </c>
      <c r="E3127" t="s">
        <v>776</v>
      </c>
      <c r="F3127" t="s">
        <v>776</v>
      </c>
      <c r="G3127" t="s">
        <v>184</v>
      </c>
      <c r="H3127" t="s">
        <v>23</v>
      </c>
      <c r="I3127" s="1">
        <v>60.454542000000004</v>
      </c>
      <c r="J3127" s="1">
        <v>9</v>
      </c>
      <c r="K3127">
        <v>3124</v>
      </c>
      <c r="L3127" t="s">
        <v>25</v>
      </c>
      <c r="M3127" s="2">
        <f>+Table3[[#This Row],[CHW]]/Table3[[#This Row],[Count of Airbill Number]]</f>
        <v>6.7171713333333338</v>
      </c>
    </row>
    <row r="3128" spans="2:13">
      <c r="B3128" t="s">
        <v>35</v>
      </c>
      <c r="C3128" t="s">
        <v>21</v>
      </c>
      <c r="D3128" t="s">
        <v>22</v>
      </c>
      <c r="E3128" t="s">
        <v>776</v>
      </c>
      <c r="F3128" t="s">
        <v>776</v>
      </c>
      <c r="G3128" t="s">
        <v>94</v>
      </c>
      <c r="H3128" t="s">
        <v>102</v>
      </c>
      <c r="I3128" s="1">
        <v>60.454538999999997</v>
      </c>
      <c r="J3128" s="1">
        <v>14</v>
      </c>
      <c r="K3128">
        <v>3125</v>
      </c>
      <c r="L3128" t="s">
        <v>25</v>
      </c>
      <c r="M3128" s="2">
        <f>+Table3[[#This Row],[CHW]]/Table3[[#This Row],[Count of Airbill Number]]</f>
        <v>4.3181813571428567</v>
      </c>
    </row>
    <row r="3129" spans="2:13">
      <c r="B3129" t="s">
        <v>28</v>
      </c>
      <c r="C3129" t="s">
        <v>21</v>
      </c>
      <c r="D3129" t="s">
        <v>22</v>
      </c>
      <c r="E3129" t="s">
        <v>778</v>
      </c>
      <c r="F3129" t="s">
        <v>778</v>
      </c>
      <c r="G3129" t="s">
        <v>86</v>
      </c>
      <c r="H3129" t="s">
        <v>113</v>
      </c>
      <c r="I3129" s="1">
        <v>60.181817999999993</v>
      </c>
      <c r="J3129" s="1">
        <v>9</v>
      </c>
      <c r="K3129">
        <v>3126</v>
      </c>
      <c r="L3129" t="s">
        <v>25</v>
      </c>
      <c r="M3129" s="2">
        <f>+Table3[[#This Row],[CHW]]/Table3[[#This Row],[Count of Airbill Number]]</f>
        <v>6.6868686666666655</v>
      </c>
    </row>
    <row r="3130" spans="2:13">
      <c r="B3130" t="s">
        <v>28</v>
      </c>
      <c r="C3130" t="s">
        <v>21</v>
      </c>
      <c r="D3130" t="s">
        <v>22</v>
      </c>
      <c r="E3130" t="s">
        <v>776</v>
      </c>
      <c r="F3130" t="s">
        <v>776</v>
      </c>
      <c r="G3130" t="s">
        <v>94</v>
      </c>
      <c r="H3130" t="s">
        <v>66</v>
      </c>
      <c r="I3130" s="1">
        <v>60.027270999999999</v>
      </c>
      <c r="J3130" s="1">
        <v>4</v>
      </c>
      <c r="K3130">
        <v>3127</v>
      </c>
      <c r="L3130" t="s">
        <v>25</v>
      </c>
      <c r="M3130" s="2">
        <f>+Table3[[#This Row],[CHW]]/Table3[[#This Row],[Count of Airbill Number]]</f>
        <v>15.00681775</v>
      </c>
    </row>
    <row r="3131" spans="2:13">
      <c r="B3131" t="s">
        <v>35</v>
      </c>
      <c r="C3131" t="s">
        <v>21</v>
      </c>
      <c r="D3131" t="s">
        <v>22</v>
      </c>
      <c r="E3131" t="s">
        <v>777</v>
      </c>
      <c r="F3131" t="s">
        <v>776</v>
      </c>
      <c r="G3131" t="s">
        <v>38</v>
      </c>
      <c r="H3131" t="s">
        <v>37</v>
      </c>
      <c r="I3131" s="1">
        <v>60</v>
      </c>
      <c r="J3131" s="1">
        <v>3</v>
      </c>
      <c r="K3131">
        <v>3128</v>
      </c>
      <c r="L3131" t="s">
        <v>25</v>
      </c>
      <c r="M3131" s="2">
        <f>+Table3[[#This Row],[CHW]]/Table3[[#This Row],[Count of Airbill Number]]</f>
        <v>20</v>
      </c>
    </row>
    <row r="3132" spans="2:13">
      <c r="B3132" t="s">
        <v>35</v>
      </c>
      <c r="C3132" t="s">
        <v>21</v>
      </c>
      <c r="D3132" t="s">
        <v>36</v>
      </c>
      <c r="E3132" t="s">
        <v>778</v>
      </c>
      <c r="F3132" t="s">
        <v>778</v>
      </c>
      <c r="G3132" t="s">
        <v>113</v>
      </c>
      <c r="H3132" t="s">
        <v>173</v>
      </c>
      <c r="I3132" s="1">
        <v>60</v>
      </c>
      <c r="J3132" s="1">
        <v>1</v>
      </c>
      <c r="K3132">
        <v>3129</v>
      </c>
      <c r="L3132" t="s">
        <v>25</v>
      </c>
      <c r="M3132" s="2">
        <f>+Table3[[#This Row],[CHW]]/Table3[[#This Row],[Count of Airbill Number]]</f>
        <v>60</v>
      </c>
    </row>
    <row r="3133" spans="2:13">
      <c r="B3133" t="s">
        <v>35</v>
      </c>
      <c r="C3133" t="s">
        <v>21</v>
      </c>
      <c r="D3133" t="s">
        <v>36</v>
      </c>
      <c r="E3133" t="s">
        <v>778</v>
      </c>
      <c r="F3133" t="s">
        <v>778</v>
      </c>
      <c r="G3133" t="s">
        <v>113</v>
      </c>
      <c r="H3133" t="s">
        <v>353</v>
      </c>
      <c r="I3133" s="1">
        <v>60</v>
      </c>
      <c r="J3133" s="1">
        <v>1</v>
      </c>
      <c r="K3133">
        <v>3130</v>
      </c>
      <c r="L3133" t="s">
        <v>25</v>
      </c>
      <c r="M3133" s="2">
        <f>+Table3[[#This Row],[CHW]]/Table3[[#This Row],[Count of Airbill Number]]</f>
        <v>60</v>
      </c>
    </row>
    <row r="3134" spans="2:13">
      <c r="B3134" t="s">
        <v>35</v>
      </c>
      <c r="C3134" t="s">
        <v>21</v>
      </c>
      <c r="D3134" t="s">
        <v>36</v>
      </c>
      <c r="E3134" t="s">
        <v>776</v>
      </c>
      <c r="F3134" t="s">
        <v>778</v>
      </c>
      <c r="G3134" t="s">
        <v>45</v>
      </c>
      <c r="H3134" t="s">
        <v>113</v>
      </c>
      <c r="I3134" s="1">
        <v>60</v>
      </c>
      <c r="J3134" s="1">
        <v>1</v>
      </c>
      <c r="K3134">
        <v>3131</v>
      </c>
      <c r="L3134" t="s">
        <v>25</v>
      </c>
      <c r="M3134" s="2">
        <f>+Table3[[#This Row],[CHW]]/Table3[[#This Row],[Count of Airbill Number]]</f>
        <v>60</v>
      </c>
    </row>
    <row r="3135" spans="2:13">
      <c r="B3135" t="s">
        <v>35</v>
      </c>
      <c r="C3135" t="s">
        <v>21</v>
      </c>
      <c r="D3135" t="s">
        <v>36</v>
      </c>
      <c r="E3135" t="s">
        <v>778</v>
      </c>
      <c r="F3135" t="s">
        <v>778</v>
      </c>
      <c r="G3135" t="s">
        <v>51</v>
      </c>
      <c r="H3135" t="s">
        <v>161</v>
      </c>
      <c r="I3135" s="1">
        <v>60</v>
      </c>
      <c r="J3135" s="1">
        <v>1</v>
      </c>
      <c r="K3135">
        <v>3132</v>
      </c>
      <c r="L3135" t="s">
        <v>25</v>
      </c>
      <c r="M3135" s="2">
        <f>+Table3[[#This Row],[CHW]]/Table3[[#This Row],[Count of Airbill Number]]</f>
        <v>60</v>
      </c>
    </row>
    <row r="3136" spans="2:13">
      <c r="B3136" t="s">
        <v>35</v>
      </c>
      <c r="C3136" t="s">
        <v>21</v>
      </c>
      <c r="D3136" t="s">
        <v>36</v>
      </c>
      <c r="E3136" t="s">
        <v>776</v>
      </c>
      <c r="F3136" t="s">
        <v>776</v>
      </c>
      <c r="G3136" t="s">
        <v>37</v>
      </c>
      <c r="H3136" t="s">
        <v>69</v>
      </c>
      <c r="I3136" s="1">
        <v>60</v>
      </c>
      <c r="J3136" s="1">
        <v>1</v>
      </c>
      <c r="K3136">
        <v>3133</v>
      </c>
      <c r="L3136" t="s">
        <v>25</v>
      </c>
      <c r="M3136" s="2">
        <f>+Table3[[#This Row],[CHW]]/Table3[[#This Row],[Count of Airbill Number]]</f>
        <v>60</v>
      </c>
    </row>
    <row r="3137" spans="2:13">
      <c r="B3137" t="s">
        <v>20</v>
      </c>
      <c r="C3137" t="s">
        <v>21</v>
      </c>
      <c r="D3137" t="s">
        <v>22</v>
      </c>
      <c r="E3137" t="s">
        <v>778</v>
      </c>
      <c r="F3137" t="s">
        <v>778</v>
      </c>
      <c r="G3137" t="s">
        <v>51</v>
      </c>
      <c r="H3137" t="s">
        <v>384</v>
      </c>
      <c r="I3137" s="1">
        <v>60</v>
      </c>
      <c r="J3137" s="1">
        <v>2</v>
      </c>
      <c r="K3137">
        <v>3134</v>
      </c>
      <c r="L3137" t="s">
        <v>25</v>
      </c>
      <c r="M3137" s="2">
        <f>+Table3[[#This Row],[CHW]]/Table3[[#This Row],[Count of Airbill Number]]</f>
        <v>30</v>
      </c>
    </row>
    <row r="3138" spans="2:13">
      <c r="B3138" t="s">
        <v>20</v>
      </c>
      <c r="C3138" t="s">
        <v>21</v>
      </c>
      <c r="D3138" t="s">
        <v>22</v>
      </c>
      <c r="E3138" t="s">
        <v>777</v>
      </c>
      <c r="F3138" t="s">
        <v>777</v>
      </c>
      <c r="G3138" t="s">
        <v>259</v>
      </c>
      <c r="H3138" t="s">
        <v>114</v>
      </c>
      <c r="I3138" s="1">
        <v>60</v>
      </c>
      <c r="J3138" s="1">
        <v>1</v>
      </c>
      <c r="K3138">
        <v>3135</v>
      </c>
      <c r="L3138" t="s">
        <v>25</v>
      </c>
      <c r="M3138" s="2">
        <f>+Table3[[#This Row],[CHW]]/Table3[[#This Row],[Count of Airbill Number]]</f>
        <v>60</v>
      </c>
    </row>
    <row r="3139" spans="2:13">
      <c r="B3139" t="s">
        <v>20</v>
      </c>
      <c r="C3139" t="s">
        <v>21</v>
      </c>
      <c r="D3139" t="s">
        <v>36</v>
      </c>
      <c r="E3139" t="s">
        <v>776</v>
      </c>
      <c r="F3139" t="s">
        <v>778</v>
      </c>
      <c r="G3139" t="s">
        <v>202</v>
      </c>
      <c r="H3139" t="s">
        <v>113</v>
      </c>
      <c r="I3139" s="1">
        <v>60</v>
      </c>
      <c r="J3139" s="1">
        <v>1</v>
      </c>
      <c r="K3139">
        <v>3136</v>
      </c>
      <c r="L3139" t="s">
        <v>25</v>
      </c>
      <c r="M3139" s="2">
        <f>+Table3[[#This Row],[CHW]]/Table3[[#This Row],[Count of Airbill Number]]</f>
        <v>60</v>
      </c>
    </row>
    <row r="3140" spans="2:13">
      <c r="B3140" t="s">
        <v>30</v>
      </c>
      <c r="C3140" t="s">
        <v>21</v>
      </c>
      <c r="D3140" t="s">
        <v>22</v>
      </c>
      <c r="E3140" t="s">
        <v>778</v>
      </c>
      <c r="F3140" t="s">
        <v>778</v>
      </c>
      <c r="G3140" t="s">
        <v>112</v>
      </c>
      <c r="H3140" t="s">
        <v>309</v>
      </c>
      <c r="I3140" s="1">
        <v>60</v>
      </c>
      <c r="J3140" s="1">
        <v>5</v>
      </c>
      <c r="K3140">
        <v>3137</v>
      </c>
      <c r="L3140" t="s">
        <v>25</v>
      </c>
      <c r="M3140" s="2">
        <f>+Table3[[#This Row],[CHW]]/Table3[[#This Row],[Count of Airbill Number]]</f>
        <v>12</v>
      </c>
    </row>
    <row r="3141" spans="2:13">
      <c r="B3141" t="s">
        <v>243</v>
      </c>
      <c r="C3141" t="s">
        <v>21</v>
      </c>
      <c r="D3141" t="s">
        <v>22</v>
      </c>
      <c r="E3141" t="s">
        <v>776</v>
      </c>
      <c r="F3141" t="s">
        <v>776</v>
      </c>
      <c r="G3141" t="s">
        <v>74</v>
      </c>
      <c r="H3141" t="s">
        <v>76</v>
      </c>
      <c r="I3141" s="1">
        <v>60</v>
      </c>
      <c r="J3141" s="1">
        <v>1</v>
      </c>
      <c r="K3141">
        <v>3138</v>
      </c>
      <c r="L3141" t="s">
        <v>25</v>
      </c>
      <c r="M3141" s="2">
        <f>+Table3[[#This Row],[CHW]]/Table3[[#This Row],[Count of Airbill Number]]</f>
        <v>60</v>
      </c>
    </row>
    <row r="3142" spans="2:13">
      <c r="B3142" t="s">
        <v>20</v>
      </c>
      <c r="C3142" t="s">
        <v>21</v>
      </c>
      <c r="D3142" t="s">
        <v>22</v>
      </c>
      <c r="E3142" t="s">
        <v>776</v>
      </c>
      <c r="F3142" t="s">
        <v>776</v>
      </c>
      <c r="G3142" t="s">
        <v>103</v>
      </c>
      <c r="H3142" t="s">
        <v>59</v>
      </c>
      <c r="I3142" s="1">
        <v>59.999999000000003</v>
      </c>
      <c r="J3142" s="1">
        <v>4</v>
      </c>
      <c r="K3142">
        <v>3139</v>
      </c>
      <c r="L3142" t="s">
        <v>25</v>
      </c>
      <c r="M3142" s="2">
        <f>+Table3[[#This Row],[CHW]]/Table3[[#This Row],[Count of Airbill Number]]</f>
        <v>14.999999750000001</v>
      </c>
    </row>
    <row r="3143" spans="2:13">
      <c r="B3143" t="s">
        <v>20</v>
      </c>
      <c r="C3143" t="s">
        <v>21</v>
      </c>
      <c r="D3143" t="s">
        <v>36</v>
      </c>
      <c r="E3143" t="s">
        <v>776</v>
      </c>
      <c r="F3143" t="s">
        <v>776</v>
      </c>
      <c r="G3143" t="s">
        <v>56</v>
      </c>
      <c r="H3143" t="s">
        <v>23</v>
      </c>
      <c r="I3143" s="1">
        <v>59.999999000000003</v>
      </c>
      <c r="J3143" s="1">
        <v>3</v>
      </c>
      <c r="K3143">
        <v>3140</v>
      </c>
      <c r="L3143" t="s">
        <v>25</v>
      </c>
      <c r="M3143" s="2">
        <f>+Table3[[#This Row],[CHW]]/Table3[[#This Row],[Count of Airbill Number]]</f>
        <v>19.999999666666668</v>
      </c>
    </row>
    <row r="3144" spans="2:13">
      <c r="B3144" t="s">
        <v>28</v>
      </c>
      <c r="C3144" t="s">
        <v>21</v>
      </c>
      <c r="D3144" t="s">
        <v>22</v>
      </c>
      <c r="E3144" t="s">
        <v>776</v>
      </c>
      <c r="F3144" t="s">
        <v>776</v>
      </c>
      <c r="G3144" t="s">
        <v>72</v>
      </c>
      <c r="H3144" t="s">
        <v>100</v>
      </c>
      <c r="I3144" s="1">
        <v>59.999998000000005</v>
      </c>
      <c r="J3144" s="1">
        <v>3</v>
      </c>
      <c r="K3144">
        <v>3141</v>
      </c>
      <c r="L3144" t="s">
        <v>25</v>
      </c>
      <c r="M3144" s="2">
        <f>+Table3[[#This Row],[CHW]]/Table3[[#This Row],[Count of Airbill Number]]</f>
        <v>19.999999333333335</v>
      </c>
    </row>
    <row r="3145" spans="2:13">
      <c r="B3145" t="s">
        <v>35</v>
      </c>
      <c r="C3145" t="s">
        <v>21</v>
      </c>
      <c r="D3145" t="s">
        <v>22</v>
      </c>
      <c r="E3145" t="s">
        <v>776</v>
      </c>
      <c r="F3145" t="s">
        <v>776</v>
      </c>
      <c r="G3145" t="s">
        <v>37</v>
      </c>
      <c r="H3145" t="s">
        <v>40</v>
      </c>
      <c r="I3145" s="1">
        <v>59.999998000000005</v>
      </c>
      <c r="J3145" s="1">
        <v>9</v>
      </c>
      <c r="K3145">
        <v>3142</v>
      </c>
      <c r="L3145" t="s">
        <v>25</v>
      </c>
      <c r="M3145" s="2">
        <f>+Table3[[#This Row],[CHW]]/Table3[[#This Row],[Count of Airbill Number]]</f>
        <v>6.666666444444445</v>
      </c>
    </row>
    <row r="3146" spans="2:13">
      <c r="B3146" t="s">
        <v>20</v>
      </c>
      <c r="C3146" t="s">
        <v>21</v>
      </c>
      <c r="D3146" t="s">
        <v>22</v>
      </c>
      <c r="E3146" t="s">
        <v>776</v>
      </c>
      <c r="F3146" t="s">
        <v>776</v>
      </c>
      <c r="G3146" t="s">
        <v>41</v>
      </c>
      <c r="H3146" t="s">
        <v>131</v>
      </c>
      <c r="I3146" s="1">
        <v>59.999998000000005</v>
      </c>
      <c r="J3146" s="1">
        <v>4</v>
      </c>
      <c r="K3146">
        <v>3143</v>
      </c>
      <c r="L3146" t="s">
        <v>25</v>
      </c>
      <c r="M3146" s="2">
        <f>+Table3[[#This Row],[CHW]]/Table3[[#This Row],[Count of Airbill Number]]</f>
        <v>14.999999500000001</v>
      </c>
    </row>
    <row r="3147" spans="2:13">
      <c r="B3147" t="s">
        <v>35</v>
      </c>
      <c r="C3147" t="s">
        <v>21</v>
      </c>
      <c r="D3147" t="s">
        <v>22</v>
      </c>
      <c r="E3147" t="s">
        <v>776</v>
      </c>
      <c r="F3147" t="s">
        <v>776</v>
      </c>
      <c r="G3147" t="s">
        <v>76</v>
      </c>
      <c r="H3147" t="s">
        <v>88</v>
      </c>
      <c r="I3147" s="1">
        <v>59.999997999999998</v>
      </c>
      <c r="J3147" s="1">
        <v>5</v>
      </c>
      <c r="K3147">
        <v>3144</v>
      </c>
      <c r="L3147" t="s">
        <v>25</v>
      </c>
      <c r="M3147" s="2">
        <f>+Table3[[#This Row],[CHW]]/Table3[[#This Row],[Count of Airbill Number]]</f>
        <v>11.999999599999999</v>
      </c>
    </row>
    <row r="3148" spans="2:13">
      <c r="B3148" t="s">
        <v>28</v>
      </c>
      <c r="C3148" t="s">
        <v>21</v>
      </c>
      <c r="D3148" t="s">
        <v>36</v>
      </c>
      <c r="E3148" t="s">
        <v>776</v>
      </c>
      <c r="F3148" t="s">
        <v>776</v>
      </c>
      <c r="G3148" t="s">
        <v>24</v>
      </c>
      <c r="H3148" t="s">
        <v>37</v>
      </c>
      <c r="I3148" s="1">
        <v>59.8</v>
      </c>
      <c r="J3148" s="1">
        <v>1</v>
      </c>
      <c r="K3148">
        <v>3145</v>
      </c>
      <c r="L3148" t="s">
        <v>25</v>
      </c>
      <c r="M3148" s="2">
        <f>+Table3[[#This Row],[CHW]]/Table3[[#This Row],[Count of Airbill Number]]</f>
        <v>59.8</v>
      </c>
    </row>
    <row r="3149" spans="2:13">
      <c r="B3149" t="s">
        <v>28</v>
      </c>
      <c r="C3149" t="s">
        <v>21</v>
      </c>
      <c r="D3149" t="s">
        <v>36</v>
      </c>
      <c r="E3149" t="s">
        <v>778</v>
      </c>
      <c r="F3149" t="s">
        <v>778</v>
      </c>
      <c r="G3149" t="s">
        <v>161</v>
      </c>
      <c r="H3149" t="s">
        <v>62</v>
      </c>
      <c r="I3149" s="1">
        <v>59.8</v>
      </c>
      <c r="J3149" s="1">
        <v>1</v>
      </c>
      <c r="K3149">
        <v>3146</v>
      </c>
      <c r="L3149" t="s">
        <v>25</v>
      </c>
      <c r="M3149" s="2">
        <f>+Table3[[#This Row],[CHW]]/Table3[[#This Row],[Count of Airbill Number]]</f>
        <v>59.8</v>
      </c>
    </row>
    <row r="3150" spans="2:13">
      <c r="B3150" t="s">
        <v>20</v>
      </c>
      <c r="C3150" t="s">
        <v>21</v>
      </c>
      <c r="D3150" t="s">
        <v>22</v>
      </c>
      <c r="E3150" t="s">
        <v>778</v>
      </c>
      <c r="F3150" t="s">
        <v>778</v>
      </c>
      <c r="G3150" t="s">
        <v>358</v>
      </c>
      <c r="H3150" t="s">
        <v>51</v>
      </c>
      <c r="I3150" s="1">
        <v>59.8</v>
      </c>
      <c r="J3150" s="1">
        <v>3</v>
      </c>
      <c r="K3150">
        <v>3147</v>
      </c>
      <c r="L3150" t="s">
        <v>25</v>
      </c>
      <c r="M3150" s="2">
        <f>+Table3[[#This Row],[CHW]]/Table3[[#This Row],[Count of Airbill Number]]</f>
        <v>19.933333333333334</v>
      </c>
    </row>
    <row r="3151" spans="2:13">
      <c r="B3151" t="s">
        <v>28</v>
      </c>
      <c r="C3151" t="s">
        <v>21</v>
      </c>
      <c r="D3151" t="s">
        <v>22</v>
      </c>
      <c r="E3151" t="s">
        <v>776</v>
      </c>
      <c r="F3151" t="s">
        <v>778</v>
      </c>
      <c r="G3151" t="s">
        <v>31</v>
      </c>
      <c r="H3151" t="s">
        <v>398</v>
      </c>
      <c r="I3151" s="1">
        <v>59.545453999999999</v>
      </c>
      <c r="J3151" s="1">
        <v>1</v>
      </c>
      <c r="K3151">
        <v>3148</v>
      </c>
      <c r="L3151" t="s">
        <v>25</v>
      </c>
      <c r="M3151" s="2">
        <f>+Table3[[#This Row],[CHW]]/Table3[[#This Row],[Count of Airbill Number]]</f>
        <v>59.545453999999999</v>
      </c>
    </row>
    <row r="3152" spans="2:13">
      <c r="B3152" t="s">
        <v>20</v>
      </c>
      <c r="C3152" t="s">
        <v>21</v>
      </c>
      <c r="D3152" t="s">
        <v>22</v>
      </c>
      <c r="E3152" t="s">
        <v>776</v>
      </c>
      <c r="F3152" t="s">
        <v>776</v>
      </c>
      <c r="G3152" t="s">
        <v>77</v>
      </c>
      <c r="H3152" t="s">
        <v>40</v>
      </c>
      <c r="I3152" s="1">
        <v>59.545453000000002</v>
      </c>
      <c r="J3152" s="1">
        <v>3</v>
      </c>
      <c r="K3152">
        <v>3149</v>
      </c>
      <c r="L3152" t="s">
        <v>25</v>
      </c>
      <c r="M3152" s="2">
        <f>+Table3[[#This Row],[CHW]]/Table3[[#This Row],[Count of Airbill Number]]</f>
        <v>19.848484333333335</v>
      </c>
    </row>
    <row r="3153" spans="2:13">
      <c r="B3153" t="s">
        <v>35</v>
      </c>
      <c r="C3153" t="s">
        <v>21</v>
      </c>
      <c r="D3153" t="s">
        <v>22</v>
      </c>
      <c r="E3153" t="s">
        <v>776</v>
      </c>
      <c r="F3153" t="s">
        <v>776</v>
      </c>
      <c r="G3153" t="s">
        <v>93</v>
      </c>
      <c r="H3153" t="s">
        <v>88</v>
      </c>
      <c r="I3153" s="1">
        <v>59.545452999999995</v>
      </c>
      <c r="J3153" s="1">
        <v>4</v>
      </c>
      <c r="K3153">
        <v>3150</v>
      </c>
      <c r="L3153" t="s">
        <v>25</v>
      </c>
      <c r="M3153" s="2">
        <f>+Table3[[#This Row],[CHW]]/Table3[[#This Row],[Count of Airbill Number]]</f>
        <v>14.886363249999999</v>
      </c>
    </row>
    <row r="3154" spans="2:13">
      <c r="B3154" t="s">
        <v>20</v>
      </c>
      <c r="C3154" t="s">
        <v>21</v>
      </c>
      <c r="D3154" t="s">
        <v>22</v>
      </c>
      <c r="E3154" t="s">
        <v>776</v>
      </c>
      <c r="F3154" t="s">
        <v>776</v>
      </c>
      <c r="G3154" t="s">
        <v>228</v>
      </c>
      <c r="H3154" t="s">
        <v>32</v>
      </c>
      <c r="I3154" s="1">
        <v>59.545451</v>
      </c>
      <c r="J3154" s="1">
        <v>6</v>
      </c>
      <c r="K3154">
        <v>3151</v>
      </c>
      <c r="L3154" t="s">
        <v>25</v>
      </c>
      <c r="M3154" s="2">
        <f>+Table3[[#This Row],[CHW]]/Table3[[#This Row],[Count of Airbill Number]]</f>
        <v>9.9242418333333333</v>
      </c>
    </row>
    <row r="3155" spans="2:13">
      <c r="B3155" t="s">
        <v>35</v>
      </c>
      <c r="C3155" t="s">
        <v>21</v>
      </c>
      <c r="D3155" t="s">
        <v>22</v>
      </c>
      <c r="E3155" t="s">
        <v>776</v>
      </c>
      <c r="F3155" t="s">
        <v>776</v>
      </c>
      <c r="G3155" t="s">
        <v>66</v>
      </c>
      <c r="H3155" t="s">
        <v>32</v>
      </c>
      <c r="I3155" s="1">
        <v>59.090909000000003</v>
      </c>
      <c r="J3155" s="1">
        <v>2</v>
      </c>
      <c r="K3155">
        <v>3152</v>
      </c>
      <c r="L3155" t="s">
        <v>25</v>
      </c>
      <c r="M3155" s="2">
        <f>+Table3[[#This Row],[CHW]]/Table3[[#This Row],[Count of Airbill Number]]</f>
        <v>29.545454500000002</v>
      </c>
    </row>
    <row r="3156" spans="2:13">
      <c r="B3156" t="s">
        <v>176</v>
      </c>
      <c r="C3156" t="s">
        <v>21</v>
      </c>
      <c r="D3156" t="s">
        <v>22</v>
      </c>
      <c r="E3156" t="s">
        <v>776</v>
      </c>
      <c r="F3156" t="s">
        <v>776</v>
      </c>
      <c r="G3156" t="s">
        <v>39</v>
      </c>
      <c r="H3156" t="s">
        <v>37</v>
      </c>
      <c r="I3156" s="1">
        <v>59.090909000000003</v>
      </c>
      <c r="J3156" s="1">
        <v>1</v>
      </c>
      <c r="K3156">
        <v>3153</v>
      </c>
      <c r="L3156" t="s">
        <v>25</v>
      </c>
      <c r="M3156" s="2">
        <f>+Table3[[#This Row],[CHW]]/Table3[[#This Row],[Count of Airbill Number]]</f>
        <v>59.090909000000003</v>
      </c>
    </row>
    <row r="3157" spans="2:13">
      <c r="B3157" t="s">
        <v>176</v>
      </c>
      <c r="C3157" t="s">
        <v>21</v>
      </c>
      <c r="D3157" t="s">
        <v>22</v>
      </c>
      <c r="E3157" t="s">
        <v>776</v>
      </c>
      <c r="F3157" t="s">
        <v>776</v>
      </c>
      <c r="G3157" t="s">
        <v>37</v>
      </c>
      <c r="H3157" t="s">
        <v>59</v>
      </c>
      <c r="I3157" s="1">
        <v>59.090909000000003</v>
      </c>
      <c r="J3157" s="1">
        <v>1</v>
      </c>
      <c r="K3157">
        <v>3154</v>
      </c>
      <c r="L3157" t="s">
        <v>25</v>
      </c>
      <c r="M3157" s="2">
        <f>+Table3[[#This Row],[CHW]]/Table3[[#This Row],[Count of Airbill Number]]</f>
        <v>59.090909000000003</v>
      </c>
    </row>
    <row r="3158" spans="2:13">
      <c r="B3158" t="s">
        <v>28</v>
      </c>
      <c r="C3158" t="s">
        <v>21</v>
      </c>
      <c r="D3158" t="s">
        <v>22</v>
      </c>
      <c r="E3158" t="s">
        <v>776</v>
      </c>
      <c r="F3158" t="s">
        <v>776</v>
      </c>
      <c r="G3158" t="s">
        <v>111</v>
      </c>
      <c r="H3158" t="s">
        <v>33</v>
      </c>
      <c r="I3158" s="1">
        <v>59.090908000000006</v>
      </c>
      <c r="J3158" s="1">
        <v>2</v>
      </c>
      <c r="K3158">
        <v>3155</v>
      </c>
      <c r="L3158" t="s">
        <v>25</v>
      </c>
      <c r="M3158" s="2">
        <f>+Table3[[#This Row],[CHW]]/Table3[[#This Row],[Count of Airbill Number]]</f>
        <v>29.545454000000003</v>
      </c>
    </row>
    <row r="3159" spans="2:13">
      <c r="B3159" t="s">
        <v>28</v>
      </c>
      <c r="C3159" t="s">
        <v>21</v>
      </c>
      <c r="D3159" t="s">
        <v>22</v>
      </c>
      <c r="E3159" t="s">
        <v>776</v>
      </c>
      <c r="F3159" t="s">
        <v>776</v>
      </c>
      <c r="G3159" t="s">
        <v>33</v>
      </c>
      <c r="H3159" t="s">
        <v>191</v>
      </c>
      <c r="I3159" s="1">
        <v>59.090908000000006</v>
      </c>
      <c r="J3159" s="1">
        <v>2</v>
      </c>
      <c r="K3159">
        <v>3156</v>
      </c>
      <c r="L3159" t="s">
        <v>25</v>
      </c>
      <c r="M3159" s="2">
        <f>+Table3[[#This Row],[CHW]]/Table3[[#This Row],[Count of Airbill Number]]</f>
        <v>29.545454000000003</v>
      </c>
    </row>
    <row r="3160" spans="2:13">
      <c r="B3160" t="s">
        <v>35</v>
      </c>
      <c r="C3160" t="s">
        <v>21</v>
      </c>
      <c r="D3160" t="s">
        <v>22</v>
      </c>
      <c r="E3160" t="s">
        <v>776</v>
      </c>
      <c r="F3160" t="s">
        <v>776</v>
      </c>
      <c r="G3160" t="s">
        <v>45</v>
      </c>
      <c r="H3160" t="s">
        <v>318</v>
      </c>
      <c r="I3160" s="1">
        <v>59.090907999999999</v>
      </c>
      <c r="J3160" s="1">
        <v>4</v>
      </c>
      <c r="K3160">
        <v>3157</v>
      </c>
      <c r="L3160" t="s">
        <v>25</v>
      </c>
      <c r="M3160" s="2">
        <f>+Table3[[#This Row],[CHW]]/Table3[[#This Row],[Count of Airbill Number]]</f>
        <v>14.772727</v>
      </c>
    </row>
    <row r="3161" spans="2:13">
      <c r="B3161" t="s">
        <v>30</v>
      </c>
      <c r="C3161" t="s">
        <v>21</v>
      </c>
      <c r="D3161" t="s">
        <v>22</v>
      </c>
      <c r="E3161" t="s">
        <v>776</v>
      </c>
      <c r="F3161" t="s">
        <v>776</v>
      </c>
      <c r="G3161" t="s">
        <v>66</v>
      </c>
      <c r="H3161" t="s">
        <v>23</v>
      </c>
      <c r="I3161" s="1">
        <v>59.045453000000002</v>
      </c>
      <c r="J3161" s="1">
        <v>7</v>
      </c>
      <c r="K3161">
        <v>3158</v>
      </c>
      <c r="L3161" t="s">
        <v>25</v>
      </c>
      <c r="M3161" s="2">
        <f>+Table3[[#This Row],[CHW]]/Table3[[#This Row],[Count of Airbill Number]]</f>
        <v>8.4350647142857138</v>
      </c>
    </row>
    <row r="3162" spans="2:13">
      <c r="B3162" t="s">
        <v>28</v>
      </c>
      <c r="C3162" t="s">
        <v>21</v>
      </c>
      <c r="D3162" t="s">
        <v>22</v>
      </c>
      <c r="E3162" t="s">
        <v>776</v>
      </c>
      <c r="F3162" t="s">
        <v>776</v>
      </c>
      <c r="G3162" t="s">
        <v>41</v>
      </c>
      <c r="H3162" t="s">
        <v>76</v>
      </c>
      <c r="I3162" s="1">
        <v>58.636363000000003</v>
      </c>
      <c r="J3162" s="1">
        <v>2</v>
      </c>
      <c r="K3162">
        <v>3159</v>
      </c>
      <c r="L3162" t="s">
        <v>25</v>
      </c>
      <c r="M3162" s="2">
        <f>+Table3[[#This Row],[CHW]]/Table3[[#This Row],[Count of Airbill Number]]</f>
        <v>29.318181500000001</v>
      </c>
    </row>
    <row r="3163" spans="2:13">
      <c r="B3163" t="s">
        <v>35</v>
      </c>
      <c r="C3163" t="s">
        <v>21</v>
      </c>
      <c r="D3163" t="s">
        <v>22</v>
      </c>
      <c r="E3163" t="s">
        <v>776</v>
      </c>
      <c r="F3163" t="s">
        <v>776</v>
      </c>
      <c r="G3163" t="s">
        <v>57</v>
      </c>
      <c r="H3163" t="s">
        <v>37</v>
      </c>
      <c r="I3163" s="1">
        <v>58.636363000000003</v>
      </c>
      <c r="J3163" s="1">
        <v>2</v>
      </c>
      <c r="K3163">
        <v>3160</v>
      </c>
      <c r="L3163" t="s">
        <v>25</v>
      </c>
      <c r="M3163" s="2">
        <f>+Table3[[#This Row],[CHW]]/Table3[[#This Row],[Count of Airbill Number]]</f>
        <v>29.318181500000001</v>
      </c>
    </row>
    <row r="3164" spans="2:13">
      <c r="B3164" t="s">
        <v>20</v>
      </c>
      <c r="C3164" t="s">
        <v>21</v>
      </c>
      <c r="D3164" t="s">
        <v>22</v>
      </c>
      <c r="E3164" t="s">
        <v>776</v>
      </c>
      <c r="F3164" t="s">
        <v>776</v>
      </c>
      <c r="G3164" t="s">
        <v>48</v>
      </c>
      <c r="H3164" t="s">
        <v>296</v>
      </c>
      <c r="I3164" s="1">
        <v>58.636362000000005</v>
      </c>
      <c r="J3164" s="1">
        <v>3</v>
      </c>
      <c r="K3164">
        <v>3161</v>
      </c>
      <c r="L3164" t="s">
        <v>25</v>
      </c>
      <c r="M3164" s="2">
        <f>+Table3[[#This Row],[CHW]]/Table3[[#This Row],[Count of Airbill Number]]</f>
        <v>19.545454000000003</v>
      </c>
    </row>
    <row r="3165" spans="2:13">
      <c r="B3165" t="s">
        <v>28</v>
      </c>
      <c r="C3165" t="s">
        <v>21</v>
      </c>
      <c r="D3165" t="s">
        <v>22</v>
      </c>
      <c r="E3165" t="s">
        <v>776</v>
      </c>
      <c r="F3165" t="s">
        <v>776</v>
      </c>
      <c r="G3165" t="s">
        <v>48</v>
      </c>
      <c r="H3165" t="s">
        <v>100</v>
      </c>
      <c r="I3165" s="1">
        <v>58.636361999999998</v>
      </c>
      <c r="J3165" s="1">
        <v>3</v>
      </c>
      <c r="K3165">
        <v>3162</v>
      </c>
      <c r="L3165" t="s">
        <v>25</v>
      </c>
      <c r="M3165" s="2">
        <f>+Table3[[#This Row],[CHW]]/Table3[[#This Row],[Count of Airbill Number]]</f>
        <v>19.545453999999999</v>
      </c>
    </row>
    <row r="3166" spans="2:13">
      <c r="B3166" t="s">
        <v>35</v>
      </c>
      <c r="C3166" t="s">
        <v>21</v>
      </c>
      <c r="D3166" t="s">
        <v>22</v>
      </c>
      <c r="E3166" t="s">
        <v>776</v>
      </c>
      <c r="F3166" t="s">
        <v>776</v>
      </c>
      <c r="G3166" t="s">
        <v>67</v>
      </c>
      <c r="H3166" t="s">
        <v>100</v>
      </c>
      <c r="I3166" s="1">
        <v>58.636360000000003</v>
      </c>
      <c r="J3166" s="1">
        <v>6</v>
      </c>
      <c r="K3166">
        <v>3163</v>
      </c>
      <c r="L3166" t="s">
        <v>25</v>
      </c>
      <c r="M3166" s="2">
        <f>+Table3[[#This Row],[CHW]]/Table3[[#This Row],[Count of Airbill Number]]</f>
        <v>9.7727266666666672</v>
      </c>
    </row>
    <row r="3167" spans="2:13">
      <c r="B3167" t="s">
        <v>20</v>
      </c>
      <c r="C3167" t="s">
        <v>21</v>
      </c>
      <c r="D3167" t="s">
        <v>22</v>
      </c>
      <c r="E3167" t="s">
        <v>776</v>
      </c>
      <c r="F3167" t="s">
        <v>776</v>
      </c>
      <c r="G3167" t="s">
        <v>33</v>
      </c>
      <c r="H3167" t="s">
        <v>177</v>
      </c>
      <c r="I3167" s="1">
        <v>58.636360000000003</v>
      </c>
      <c r="J3167" s="1">
        <v>6</v>
      </c>
      <c r="K3167">
        <v>3164</v>
      </c>
      <c r="L3167" t="s">
        <v>25</v>
      </c>
      <c r="M3167" s="2">
        <f>+Table3[[#This Row],[CHW]]/Table3[[#This Row],[Count of Airbill Number]]</f>
        <v>9.7727266666666672</v>
      </c>
    </row>
    <row r="3168" spans="2:13">
      <c r="B3168" t="s">
        <v>20</v>
      </c>
      <c r="C3168" t="s">
        <v>21</v>
      </c>
      <c r="D3168" t="s">
        <v>22</v>
      </c>
      <c r="E3168" t="s">
        <v>776</v>
      </c>
      <c r="F3168" t="s">
        <v>776</v>
      </c>
      <c r="G3168" t="s">
        <v>45</v>
      </c>
      <c r="H3168" t="s">
        <v>208</v>
      </c>
      <c r="I3168" s="1">
        <v>58.636356999999997</v>
      </c>
      <c r="J3168" s="1">
        <v>11</v>
      </c>
      <c r="K3168">
        <v>3165</v>
      </c>
      <c r="L3168" t="s">
        <v>25</v>
      </c>
      <c r="M3168" s="2">
        <f>+Table3[[#This Row],[CHW]]/Table3[[#This Row],[Count of Airbill Number]]</f>
        <v>5.3305779090909091</v>
      </c>
    </row>
    <row r="3169" spans="2:13">
      <c r="B3169" t="s">
        <v>20</v>
      </c>
      <c r="C3169" t="s">
        <v>21</v>
      </c>
      <c r="D3169" t="s">
        <v>22</v>
      </c>
      <c r="E3169" t="s">
        <v>776</v>
      </c>
      <c r="F3169" t="s">
        <v>776</v>
      </c>
      <c r="G3169" t="s">
        <v>98</v>
      </c>
      <c r="H3169" t="s">
        <v>57</v>
      </c>
      <c r="I3169" s="1">
        <v>58.599996000000004</v>
      </c>
      <c r="J3169" s="1">
        <v>9</v>
      </c>
      <c r="K3169">
        <v>3166</v>
      </c>
      <c r="L3169" t="s">
        <v>25</v>
      </c>
      <c r="M3169" s="2">
        <f>+Table3[[#This Row],[CHW]]/Table3[[#This Row],[Count of Airbill Number]]</f>
        <v>6.5111106666666672</v>
      </c>
    </row>
    <row r="3170" spans="2:13">
      <c r="B3170" t="s">
        <v>35</v>
      </c>
      <c r="C3170" t="s">
        <v>21</v>
      </c>
      <c r="D3170" t="s">
        <v>22</v>
      </c>
      <c r="E3170" t="s">
        <v>776</v>
      </c>
      <c r="F3170" t="s">
        <v>776</v>
      </c>
      <c r="G3170" t="s">
        <v>61</v>
      </c>
      <c r="H3170" t="s">
        <v>41</v>
      </c>
      <c r="I3170" s="1">
        <v>58.181817000000002</v>
      </c>
      <c r="J3170" s="1">
        <v>2</v>
      </c>
      <c r="K3170">
        <v>3167</v>
      </c>
      <c r="L3170" t="s">
        <v>25</v>
      </c>
      <c r="M3170" s="2">
        <f>+Table3[[#This Row],[CHW]]/Table3[[#This Row],[Count of Airbill Number]]</f>
        <v>29.090908500000001</v>
      </c>
    </row>
    <row r="3171" spans="2:13">
      <c r="B3171" t="s">
        <v>35</v>
      </c>
      <c r="C3171" t="s">
        <v>21</v>
      </c>
      <c r="D3171" t="s">
        <v>22</v>
      </c>
      <c r="E3171" t="s">
        <v>776</v>
      </c>
      <c r="F3171" t="s">
        <v>776</v>
      </c>
      <c r="G3171" t="s">
        <v>37</v>
      </c>
      <c r="H3171" t="s">
        <v>85</v>
      </c>
      <c r="I3171" s="1">
        <v>58.181816000000005</v>
      </c>
      <c r="J3171" s="1">
        <v>6</v>
      </c>
      <c r="K3171">
        <v>3168</v>
      </c>
      <c r="L3171" t="s">
        <v>25</v>
      </c>
      <c r="M3171" s="2">
        <f>+Table3[[#This Row],[CHW]]/Table3[[#This Row],[Count of Airbill Number]]</f>
        <v>9.6969693333333336</v>
      </c>
    </row>
    <row r="3172" spans="2:13">
      <c r="B3172" t="s">
        <v>20</v>
      </c>
      <c r="C3172" t="s">
        <v>21</v>
      </c>
      <c r="D3172" t="s">
        <v>22</v>
      </c>
      <c r="E3172" t="s">
        <v>776</v>
      </c>
      <c r="F3172" t="s">
        <v>776</v>
      </c>
      <c r="G3172" t="s">
        <v>63</v>
      </c>
      <c r="H3172" t="s">
        <v>39</v>
      </c>
      <c r="I3172" s="1">
        <v>58.181815</v>
      </c>
      <c r="J3172" s="1">
        <v>4</v>
      </c>
      <c r="K3172">
        <v>3169</v>
      </c>
      <c r="L3172" t="s">
        <v>25</v>
      </c>
      <c r="M3172" s="2">
        <f>+Table3[[#This Row],[CHW]]/Table3[[#This Row],[Count of Airbill Number]]</f>
        <v>14.54545375</v>
      </c>
    </row>
    <row r="3173" spans="2:13">
      <c r="B3173" t="s">
        <v>20</v>
      </c>
      <c r="C3173" t="s">
        <v>21</v>
      </c>
      <c r="D3173" t="s">
        <v>22</v>
      </c>
      <c r="E3173" t="s">
        <v>776</v>
      </c>
      <c r="F3173" t="s">
        <v>776</v>
      </c>
      <c r="G3173" t="s">
        <v>45</v>
      </c>
      <c r="H3173" t="s">
        <v>303</v>
      </c>
      <c r="I3173" s="1">
        <v>58.181815</v>
      </c>
      <c r="J3173" s="1">
        <v>5</v>
      </c>
      <c r="K3173">
        <v>3170</v>
      </c>
      <c r="L3173" t="s">
        <v>25</v>
      </c>
      <c r="M3173" s="2">
        <f>+Table3[[#This Row],[CHW]]/Table3[[#This Row],[Count of Airbill Number]]</f>
        <v>11.636362999999999</v>
      </c>
    </row>
    <row r="3174" spans="2:13">
      <c r="B3174" t="s">
        <v>35</v>
      </c>
      <c r="C3174" t="s">
        <v>21</v>
      </c>
      <c r="D3174" t="s">
        <v>22</v>
      </c>
      <c r="E3174" t="s">
        <v>776</v>
      </c>
      <c r="F3174" t="s">
        <v>776</v>
      </c>
      <c r="G3174" t="s">
        <v>103</v>
      </c>
      <c r="H3174" t="s">
        <v>45</v>
      </c>
      <c r="I3174" s="1">
        <v>58.181812999999998</v>
      </c>
      <c r="J3174" s="1">
        <v>9</v>
      </c>
      <c r="K3174">
        <v>3171</v>
      </c>
      <c r="L3174" t="s">
        <v>25</v>
      </c>
      <c r="M3174" s="2">
        <f>+Table3[[#This Row],[CHW]]/Table3[[#This Row],[Count of Airbill Number]]</f>
        <v>6.4646458888888887</v>
      </c>
    </row>
    <row r="3175" spans="2:13">
      <c r="B3175" t="s">
        <v>28</v>
      </c>
      <c r="C3175" t="s">
        <v>21</v>
      </c>
      <c r="D3175" t="s">
        <v>22</v>
      </c>
      <c r="E3175" t="s">
        <v>778</v>
      </c>
      <c r="F3175" t="s">
        <v>778</v>
      </c>
      <c r="G3175" t="s">
        <v>51</v>
      </c>
      <c r="H3175" t="s">
        <v>400</v>
      </c>
      <c r="I3175" s="1">
        <v>58</v>
      </c>
      <c r="J3175" s="1">
        <v>1</v>
      </c>
      <c r="K3175">
        <v>3172</v>
      </c>
      <c r="L3175" t="s">
        <v>25</v>
      </c>
      <c r="M3175" s="2">
        <f>+Table3[[#This Row],[CHW]]/Table3[[#This Row],[Count of Airbill Number]]</f>
        <v>58</v>
      </c>
    </row>
    <row r="3176" spans="2:13">
      <c r="B3176" t="s">
        <v>28</v>
      </c>
      <c r="C3176" t="s">
        <v>21</v>
      </c>
      <c r="D3176" t="s">
        <v>22</v>
      </c>
      <c r="E3176" t="s">
        <v>776</v>
      </c>
      <c r="F3176" t="s">
        <v>778</v>
      </c>
      <c r="G3176" t="s">
        <v>57</v>
      </c>
      <c r="H3176" t="s">
        <v>171</v>
      </c>
      <c r="I3176" s="1">
        <v>57.818181000000003</v>
      </c>
      <c r="J3176" s="1">
        <v>2</v>
      </c>
      <c r="K3176">
        <v>3173</v>
      </c>
      <c r="L3176" t="s">
        <v>25</v>
      </c>
      <c r="M3176" s="2">
        <f>+Table3[[#This Row],[CHW]]/Table3[[#This Row],[Count of Airbill Number]]</f>
        <v>28.909090500000001</v>
      </c>
    </row>
    <row r="3177" spans="2:13">
      <c r="B3177" t="s">
        <v>28</v>
      </c>
      <c r="C3177" t="s">
        <v>21</v>
      </c>
      <c r="D3177" t="s">
        <v>22</v>
      </c>
      <c r="E3177" t="s">
        <v>778</v>
      </c>
      <c r="F3177" t="s">
        <v>778</v>
      </c>
      <c r="G3177" t="s">
        <v>62</v>
      </c>
      <c r="H3177" t="s">
        <v>91</v>
      </c>
      <c r="I3177" s="1">
        <v>57.800000000000004</v>
      </c>
      <c r="J3177" s="1">
        <v>7</v>
      </c>
      <c r="K3177">
        <v>3174</v>
      </c>
      <c r="L3177" t="s">
        <v>25</v>
      </c>
      <c r="M3177" s="2">
        <f>+Table3[[#This Row],[CHW]]/Table3[[#This Row],[Count of Airbill Number]]</f>
        <v>8.257142857142858</v>
      </c>
    </row>
    <row r="3178" spans="2:13">
      <c r="B3178" t="s">
        <v>28</v>
      </c>
      <c r="C3178" t="s">
        <v>21</v>
      </c>
      <c r="D3178" t="s">
        <v>36</v>
      </c>
      <c r="E3178" t="s">
        <v>778</v>
      </c>
      <c r="F3178" t="s">
        <v>778</v>
      </c>
      <c r="G3178" t="s">
        <v>316</v>
      </c>
      <c r="H3178" t="s">
        <v>81</v>
      </c>
      <c r="I3178" s="1">
        <v>57.736362999999997</v>
      </c>
      <c r="J3178" s="1">
        <v>4</v>
      </c>
      <c r="K3178">
        <v>3175</v>
      </c>
      <c r="L3178" t="s">
        <v>25</v>
      </c>
      <c r="M3178" s="2">
        <f>+Table3[[#This Row],[CHW]]/Table3[[#This Row],[Count of Airbill Number]]</f>
        <v>14.434090749999999</v>
      </c>
    </row>
    <row r="3179" spans="2:13">
      <c r="B3179" t="s">
        <v>35</v>
      </c>
      <c r="C3179" t="s">
        <v>21</v>
      </c>
      <c r="D3179" t="s">
        <v>22</v>
      </c>
      <c r="E3179" t="s">
        <v>776</v>
      </c>
      <c r="F3179" t="s">
        <v>776</v>
      </c>
      <c r="G3179" t="s">
        <v>102</v>
      </c>
      <c r="H3179" t="s">
        <v>103</v>
      </c>
      <c r="I3179" s="1">
        <v>57.727271999999999</v>
      </c>
      <c r="J3179" s="1">
        <v>1</v>
      </c>
      <c r="K3179">
        <v>3176</v>
      </c>
      <c r="L3179" t="s">
        <v>25</v>
      </c>
      <c r="M3179" s="2">
        <f>+Table3[[#This Row],[CHW]]/Table3[[#This Row],[Count of Airbill Number]]</f>
        <v>57.727271999999999</v>
      </c>
    </row>
    <row r="3180" spans="2:13">
      <c r="B3180" t="s">
        <v>20</v>
      </c>
      <c r="C3180" t="s">
        <v>21</v>
      </c>
      <c r="D3180" t="s">
        <v>22</v>
      </c>
      <c r="E3180" t="s">
        <v>776</v>
      </c>
      <c r="F3180" t="s">
        <v>776</v>
      </c>
      <c r="G3180" t="s">
        <v>57</v>
      </c>
      <c r="H3180" t="s">
        <v>72</v>
      </c>
      <c r="I3180" s="1">
        <v>57.727271999999999</v>
      </c>
      <c r="J3180" s="1">
        <v>4</v>
      </c>
      <c r="K3180">
        <v>3177</v>
      </c>
      <c r="L3180" t="s">
        <v>25</v>
      </c>
      <c r="M3180" s="2">
        <f>+Table3[[#This Row],[CHW]]/Table3[[#This Row],[Count of Airbill Number]]</f>
        <v>14.431818</v>
      </c>
    </row>
    <row r="3181" spans="2:13">
      <c r="B3181" t="s">
        <v>35</v>
      </c>
      <c r="C3181" t="s">
        <v>21</v>
      </c>
      <c r="D3181" t="s">
        <v>22</v>
      </c>
      <c r="E3181" t="s">
        <v>776</v>
      </c>
      <c r="F3181" t="s">
        <v>776</v>
      </c>
      <c r="G3181" t="s">
        <v>149</v>
      </c>
      <c r="H3181" t="s">
        <v>45</v>
      </c>
      <c r="I3181" s="1">
        <v>57.727271000000002</v>
      </c>
      <c r="J3181" s="1">
        <v>3</v>
      </c>
      <c r="K3181">
        <v>3178</v>
      </c>
      <c r="L3181" t="s">
        <v>25</v>
      </c>
      <c r="M3181" s="2">
        <f>+Table3[[#This Row],[CHW]]/Table3[[#This Row],[Count of Airbill Number]]</f>
        <v>19.242423666666667</v>
      </c>
    </row>
    <row r="3182" spans="2:13">
      <c r="B3182" t="s">
        <v>20</v>
      </c>
      <c r="C3182" t="s">
        <v>21</v>
      </c>
      <c r="D3182" t="s">
        <v>22</v>
      </c>
      <c r="E3182" t="s">
        <v>776</v>
      </c>
      <c r="F3182" t="s">
        <v>776</v>
      </c>
      <c r="G3182" t="s">
        <v>45</v>
      </c>
      <c r="H3182" t="s">
        <v>77</v>
      </c>
      <c r="I3182" s="1">
        <v>57.727271000000002</v>
      </c>
      <c r="J3182" s="1">
        <v>5</v>
      </c>
      <c r="K3182">
        <v>3179</v>
      </c>
      <c r="L3182" t="s">
        <v>25</v>
      </c>
      <c r="M3182" s="2">
        <f>+Table3[[#This Row],[CHW]]/Table3[[#This Row],[Count of Airbill Number]]</f>
        <v>11.5454542</v>
      </c>
    </row>
    <row r="3183" spans="2:13">
      <c r="B3183" t="s">
        <v>20</v>
      </c>
      <c r="C3183" t="s">
        <v>21</v>
      </c>
      <c r="D3183" t="s">
        <v>22</v>
      </c>
      <c r="E3183" t="s">
        <v>776</v>
      </c>
      <c r="F3183" t="s">
        <v>776</v>
      </c>
      <c r="G3183" t="s">
        <v>272</v>
      </c>
      <c r="H3183" t="s">
        <v>23</v>
      </c>
      <c r="I3183" s="1">
        <v>57.727268000000002</v>
      </c>
      <c r="J3183" s="1">
        <v>8</v>
      </c>
      <c r="K3183">
        <v>3180</v>
      </c>
      <c r="L3183" t="s">
        <v>25</v>
      </c>
      <c r="M3183" s="2">
        <f>+Table3[[#This Row],[CHW]]/Table3[[#This Row],[Count of Airbill Number]]</f>
        <v>7.2159085000000003</v>
      </c>
    </row>
    <row r="3184" spans="2:13">
      <c r="B3184" t="s">
        <v>20</v>
      </c>
      <c r="C3184" t="s">
        <v>21</v>
      </c>
      <c r="D3184" t="s">
        <v>22</v>
      </c>
      <c r="E3184" t="s">
        <v>776</v>
      </c>
      <c r="F3184" t="s">
        <v>776</v>
      </c>
      <c r="G3184" t="s">
        <v>64</v>
      </c>
      <c r="H3184" t="s">
        <v>71</v>
      </c>
      <c r="I3184" s="1">
        <v>57.727262999999994</v>
      </c>
      <c r="J3184" s="1">
        <v>13</v>
      </c>
      <c r="K3184">
        <v>3181</v>
      </c>
      <c r="L3184" t="s">
        <v>25</v>
      </c>
      <c r="M3184" s="2">
        <f>+Table3[[#This Row],[CHW]]/Table3[[#This Row],[Count of Airbill Number]]</f>
        <v>4.4405586923076914</v>
      </c>
    </row>
    <row r="3185" spans="2:13">
      <c r="B3185" t="s">
        <v>35</v>
      </c>
      <c r="C3185" t="s">
        <v>21</v>
      </c>
      <c r="D3185" t="s">
        <v>22</v>
      </c>
      <c r="E3185" t="s">
        <v>776</v>
      </c>
      <c r="F3185" t="s">
        <v>776</v>
      </c>
      <c r="G3185" t="s">
        <v>94</v>
      </c>
      <c r="H3185" t="s">
        <v>37</v>
      </c>
      <c r="I3185" s="1">
        <v>57.727258000000013</v>
      </c>
      <c r="J3185" s="1">
        <v>27</v>
      </c>
      <c r="K3185">
        <v>3182</v>
      </c>
      <c r="L3185" t="s">
        <v>25</v>
      </c>
      <c r="M3185" s="2">
        <f>+Table3[[#This Row],[CHW]]/Table3[[#This Row],[Count of Airbill Number]]</f>
        <v>2.1380465925925929</v>
      </c>
    </row>
    <row r="3186" spans="2:13">
      <c r="B3186" t="s">
        <v>28</v>
      </c>
      <c r="C3186" t="s">
        <v>21</v>
      </c>
      <c r="D3186" t="s">
        <v>22</v>
      </c>
      <c r="E3186" t="s">
        <v>778</v>
      </c>
      <c r="F3186" t="s">
        <v>778</v>
      </c>
      <c r="G3186" t="s">
        <v>113</v>
      </c>
      <c r="H3186" t="s">
        <v>91</v>
      </c>
      <c r="I3186" s="1">
        <v>57.7</v>
      </c>
      <c r="J3186" s="1">
        <v>5</v>
      </c>
      <c r="K3186">
        <v>3183</v>
      </c>
      <c r="L3186" t="s">
        <v>25</v>
      </c>
      <c r="M3186" s="2">
        <f>+Table3[[#This Row],[CHW]]/Table3[[#This Row],[Count of Airbill Number]]</f>
        <v>11.540000000000001</v>
      </c>
    </row>
    <row r="3187" spans="2:13">
      <c r="B3187" t="s">
        <v>28</v>
      </c>
      <c r="C3187" t="s">
        <v>21</v>
      </c>
      <c r="D3187" t="s">
        <v>22</v>
      </c>
      <c r="E3187" t="s">
        <v>776</v>
      </c>
      <c r="F3187" t="s">
        <v>776</v>
      </c>
      <c r="G3187" t="s">
        <v>72</v>
      </c>
      <c r="H3187" t="s">
        <v>76</v>
      </c>
      <c r="I3187" s="1">
        <v>57.272727000000003</v>
      </c>
      <c r="J3187" s="1">
        <v>1</v>
      </c>
      <c r="K3187">
        <v>3184</v>
      </c>
      <c r="L3187" t="s">
        <v>25</v>
      </c>
      <c r="M3187" s="2">
        <f>+Table3[[#This Row],[CHW]]/Table3[[#This Row],[Count of Airbill Number]]</f>
        <v>57.272727000000003</v>
      </c>
    </row>
    <row r="3188" spans="2:13">
      <c r="B3188" t="s">
        <v>20</v>
      </c>
      <c r="C3188" t="s">
        <v>21</v>
      </c>
      <c r="D3188" t="s">
        <v>22</v>
      </c>
      <c r="E3188" t="s">
        <v>776</v>
      </c>
      <c r="F3188" t="s">
        <v>776</v>
      </c>
      <c r="G3188" t="s">
        <v>61</v>
      </c>
      <c r="H3188" t="s">
        <v>103</v>
      </c>
      <c r="I3188" s="1">
        <v>57.272726000000006</v>
      </c>
      <c r="J3188" s="1">
        <v>2</v>
      </c>
      <c r="K3188">
        <v>3185</v>
      </c>
      <c r="L3188" t="s">
        <v>25</v>
      </c>
      <c r="M3188" s="2">
        <f>+Table3[[#This Row],[CHW]]/Table3[[#This Row],[Count of Airbill Number]]</f>
        <v>28.636363000000003</v>
      </c>
    </row>
    <row r="3189" spans="2:13">
      <c r="B3189" t="s">
        <v>35</v>
      </c>
      <c r="C3189" t="s">
        <v>21</v>
      </c>
      <c r="D3189" t="s">
        <v>22</v>
      </c>
      <c r="E3189" t="s">
        <v>776</v>
      </c>
      <c r="F3189" t="s">
        <v>776</v>
      </c>
      <c r="G3189" t="s">
        <v>63</v>
      </c>
      <c r="H3189" t="s">
        <v>59</v>
      </c>
      <c r="I3189" s="1">
        <v>57.272725999999999</v>
      </c>
      <c r="J3189" s="1">
        <v>3</v>
      </c>
      <c r="K3189">
        <v>3186</v>
      </c>
      <c r="L3189" t="s">
        <v>25</v>
      </c>
      <c r="M3189" s="2">
        <f>+Table3[[#This Row],[CHW]]/Table3[[#This Row],[Count of Airbill Number]]</f>
        <v>19.090908666666667</v>
      </c>
    </row>
    <row r="3190" spans="2:13">
      <c r="B3190" t="s">
        <v>30</v>
      </c>
      <c r="C3190" t="s">
        <v>21</v>
      </c>
      <c r="D3190" t="s">
        <v>22</v>
      </c>
      <c r="E3190" t="s">
        <v>776</v>
      </c>
      <c r="F3190" t="s">
        <v>776</v>
      </c>
      <c r="G3190" t="s">
        <v>39</v>
      </c>
      <c r="H3190" t="s">
        <v>131</v>
      </c>
      <c r="I3190" s="1">
        <v>57.272723999999997</v>
      </c>
      <c r="J3190" s="1">
        <v>9</v>
      </c>
      <c r="K3190">
        <v>3187</v>
      </c>
      <c r="L3190" t="s">
        <v>25</v>
      </c>
      <c r="M3190" s="2">
        <f>+Table3[[#This Row],[CHW]]/Table3[[#This Row],[Count of Airbill Number]]</f>
        <v>6.3636359999999996</v>
      </c>
    </row>
    <row r="3191" spans="2:13">
      <c r="B3191" t="s">
        <v>30</v>
      </c>
      <c r="C3191" t="s">
        <v>21</v>
      </c>
      <c r="D3191" t="s">
        <v>22</v>
      </c>
      <c r="E3191" t="s">
        <v>776</v>
      </c>
      <c r="F3191" t="s">
        <v>776</v>
      </c>
      <c r="G3191" t="s">
        <v>45</v>
      </c>
      <c r="H3191" t="s">
        <v>23</v>
      </c>
      <c r="I3191" s="1">
        <v>57.272723999999997</v>
      </c>
      <c r="J3191" s="1">
        <v>10</v>
      </c>
      <c r="K3191">
        <v>3188</v>
      </c>
      <c r="L3191" t="s">
        <v>25</v>
      </c>
      <c r="M3191" s="2">
        <f>+Table3[[#This Row],[CHW]]/Table3[[#This Row],[Count of Airbill Number]]</f>
        <v>5.7272723999999995</v>
      </c>
    </row>
    <row r="3192" spans="2:13">
      <c r="B3192" t="s">
        <v>35</v>
      </c>
      <c r="C3192" t="s">
        <v>21</v>
      </c>
      <c r="D3192" t="s">
        <v>36</v>
      </c>
      <c r="E3192" t="s">
        <v>776</v>
      </c>
      <c r="F3192" t="s">
        <v>776</v>
      </c>
      <c r="G3192" t="s">
        <v>37</v>
      </c>
      <c r="H3192" t="s">
        <v>117</v>
      </c>
      <c r="I3192" s="1">
        <v>57.272722999999999</v>
      </c>
      <c r="J3192" s="1">
        <v>7</v>
      </c>
      <c r="K3192">
        <v>3189</v>
      </c>
      <c r="L3192" t="s">
        <v>25</v>
      </c>
      <c r="M3192" s="2">
        <f>+Table3[[#This Row],[CHW]]/Table3[[#This Row],[Count of Airbill Number]]</f>
        <v>8.1818175714285708</v>
      </c>
    </row>
    <row r="3193" spans="2:13">
      <c r="B3193" t="s">
        <v>35</v>
      </c>
      <c r="C3193" t="s">
        <v>21</v>
      </c>
      <c r="D3193" t="s">
        <v>22</v>
      </c>
      <c r="E3193" t="s">
        <v>776</v>
      </c>
      <c r="F3193" t="s">
        <v>776</v>
      </c>
      <c r="G3193" t="s">
        <v>23</v>
      </c>
      <c r="H3193" t="s">
        <v>46</v>
      </c>
      <c r="I3193" s="1">
        <v>57.272722000000002</v>
      </c>
      <c r="J3193" s="1">
        <v>10</v>
      </c>
      <c r="K3193">
        <v>3190</v>
      </c>
      <c r="L3193" t="s">
        <v>25</v>
      </c>
      <c r="M3193" s="2">
        <f>+Table3[[#This Row],[CHW]]/Table3[[#This Row],[Count of Airbill Number]]</f>
        <v>5.7272721999999998</v>
      </c>
    </row>
    <row r="3194" spans="2:13">
      <c r="B3194" t="s">
        <v>35</v>
      </c>
      <c r="C3194" t="s">
        <v>21</v>
      </c>
      <c r="D3194" t="s">
        <v>22</v>
      </c>
      <c r="E3194" t="s">
        <v>776</v>
      </c>
      <c r="F3194" t="s">
        <v>776</v>
      </c>
      <c r="G3194" t="s">
        <v>71</v>
      </c>
      <c r="H3194" t="s">
        <v>32</v>
      </c>
      <c r="I3194" s="1">
        <v>57.272722000000002</v>
      </c>
      <c r="J3194" s="1">
        <v>11</v>
      </c>
      <c r="K3194">
        <v>3191</v>
      </c>
      <c r="L3194" t="s">
        <v>25</v>
      </c>
      <c r="M3194" s="2">
        <f>+Table3[[#This Row],[CHW]]/Table3[[#This Row],[Count of Airbill Number]]</f>
        <v>5.2066110909090915</v>
      </c>
    </row>
    <row r="3195" spans="2:13">
      <c r="B3195" t="s">
        <v>20</v>
      </c>
      <c r="C3195" t="s">
        <v>21</v>
      </c>
      <c r="D3195" t="s">
        <v>22</v>
      </c>
      <c r="E3195" t="s">
        <v>776</v>
      </c>
      <c r="F3195" t="s">
        <v>776</v>
      </c>
      <c r="G3195" t="s">
        <v>64</v>
      </c>
      <c r="H3195" t="s">
        <v>53</v>
      </c>
      <c r="I3195" s="1">
        <v>57.272722000000002</v>
      </c>
      <c r="J3195" s="1">
        <v>9</v>
      </c>
      <c r="K3195">
        <v>3192</v>
      </c>
      <c r="L3195" t="s">
        <v>25</v>
      </c>
      <c r="M3195" s="2">
        <f>+Table3[[#This Row],[CHW]]/Table3[[#This Row],[Count of Airbill Number]]</f>
        <v>6.3636357777777777</v>
      </c>
    </row>
    <row r="3196" spans="2:13">
      <c r="B3196" t="s">
        <v>35</v>
      </c>
      <c r="C3196" t="s">
        <v>21</v>
      </c>
      <c r="D3196" t="s">
        <v>22</v>
      </c>
      <c r="E3196" t="s">
        <v>776</v>
      </c>
      <c r="F3196" t="s">
        <v>776</v>
      </c>
      <c r="G3196" t="s">
        <v>76</v>
      </c>
      <c r="H3196" t="s">
        <v>107</v>
      </c>
      <c r="I3196" s="1">
        <v>57.272720999999997</v>
      </c>
      <c r="J3196" s="1">
        <v>11</v>
      </c>
      <c r="K3196">
        <v>3193</v>
      </c>
      <c r="L3196" t="s">
        <v>25</v>
      </c>
      <c r="M3196" s="2">
        <f>+Table3[[#This Row],[CHW]]/Table3[[#This Row],[Count of Airbill Number]]</f>
        <v>5.2066109999999997</v>
      </c>
    </row>
    <row r="3197" spans="2:13">
      <c r="B3197" t="s">
        <v>28</v>
      </c>
      <c r="C3197" t="s">
        <v>21</v>
      </c>
      <c r="D3197" t="s">
        <v>36</v>
      </c>
      <c r="E3197" t="s">
        <v>776</v>
      </c>
      <c r="F3197" t="s">
        <v>776</v>
      </c>
      <c r="G3197" t="s">
        <v>77</v>
      </c>
      <c r="H3197" t="s">
        <v>32</v>
      </c>
      <c r="I3197" s="1">
        <v>57.218181000000001</v>
      </c>
      <c r="J3197" s="1">
        <v>5</v>
      </c>
      <c r="K3197">
        <v>3194</v>
      </c>
      <c r="L3197" t="s">
        <v>25</v>
      </c>
      <c r="M3197" s="2">
        <f>+Table3[[#This Row],[CHW]]/Table3[[#This Row],[Count of Airbill Number]]</f>
        <v>11.4436362</v>
      </c>
    </row>
    <row r="3198" spans="2:13">
      <c r="B3198" t="s">
        <v>35</v>
      </c>
      <c r="C3198" t="s">
        <v>21</v>
      </c>
      <c r="D3198" t="s">
        <v>22</v>
      </c>
      <c r="E3198" t="s">
        <v>776</v>
      </c>
      <c r="F3198" t="s">
        <v>776</v>
      </c>
      <c r="G3198" t="s">
        <v>37</v>
      </c>
      <c r="H3198" t="s">
        <v>216</v>
      </c>
      <c r="I3198" s="1">
        <v>57.090907999999999</v>
      </c>
      <c r="J3198" s="1">
        <v>6</v>
      </c>
      <c r="K3198">
        <v>3195</v>
      </c>
      <c r="L3198" t="s">
        <v>25</v>
      </c>
      <c r="M3198" s="2">
        <f>+Table3[[#This Row],[CHW]]/Table3[[#This Row],[Count of Airbill Number]]</f>
        <v>9.5151513333333337</v>
      </c>
    </row>
    <row r="3199" spans="2:13">
      <c r="B3199" t="s">
        <v>28</v>
      </c>
      <c r="C3199" t="s">
        <v>21</v>
      </c>
      <c r="D3199" t="s">
        <v>22</v>
      </c>
      <c r="E3199" t="s">
        <v>776</v>
      </c>
      <c r="F3199" t="s">
        <v>778</v>
      </c>
      <c r="G3199" t="s">
        <v>33</v>
      </c>
      <c r="H3199" t="s">
        <v>81</v>
      </c>
      <c r="I3199" s="1">
        <v>57.018179999999994</v>
      </c>
      <c r="J3199" s="1">
        <v>5</v>
      </c>
      <c r="K3199">
        <v>3196</v>
      </c>
      <c r="L3199" t="s">
        <v>25</v>
      </c>
      <c r="M3199" s="2">
        <f>+Table3[[#This Row],[CHW]]/Table3[[#This Row],[Count of Airbill Number]]</f>
        <v>11.403635999999999</v>
      </c>
    </row>
    <row r="3200" spans="2:13">
      <c r="B3200" t="s">
        <v>20</v>
      </c>
      <c r="C3200" t="s">
        <v>21</v>
      </c>
      <c r="D3200" t="s">
        <v>36</v>
      </c>
      <c r="E3200" t="s">
        <v>778</v>
      </c>
      <c r="F3200" t="s">
        <v>778</v>
      </c>
      <c r="G3200" t="s">
        <v>269</v>
      </c>
      <c r="H3200" t="s">
        <v>124</v>
      </c>
      <c r="I3200" s="1">
        <v>57</v>
      </c>
      <c r="J3200" s="1">
        <v>1</v>
      </c>
      <c r="K3200">
        <v>3197</v>
      </c>
      <c r="L3200" t="s">
        <v>25</v>
      </c>
      <c r="M3200" s="2">
        <f>+Table3[[#This Row],[CHW]]/Table3[[#This Row],[Count of Airbill Number]]</f>
        <v>57</v>
      </c>
    </row>
    <row r="3201" spans="2:13">
      <c r="B3201" t="s">
        <v>28</v>
      </c>
      <c r="C3201" t="s">
        <v>21</v>
      </c>
      <c r="D3201" t="s">
        <v>22</v>
      </c>
      <c r="E3201" t="s">
        <v>778</v>
      </c>
      <c r="F3201" t="s">
        <v>776</v>
      </c>
      <c r="G3201" t="s">
        <v>51</v>
      </c>
      <c r="H3201" t="s">
        <v>67</v>
      </c>
      <c r="I3201" s="1">
        <v>56.9</v>
      </c>
      <c r="J3201" s="1">
        <v>4</v>
      </c>
      <c r="K3201">
        <v>3198</v>
      </c>
      <c r="L3201" t="s">
        <v>25</v>
      </c>
      <c r="M3201" s="2">
        <f>+Table3[[#This Row],[CHW]]/Table3[[#This Row],[Count of Airbill Number]]</f>
        <v>14.225</v>
      </c>
    </row>
    <row r="3202" spans="2:13">
      <c r="B3202" t="s">
        <v>35</v>
      </c>
      <c r="C3202" t="s">
        <v>21</v>
      </c>
      <c r="D3202" t="s">
        <v>22</v>
      </c>
      <c r="E3202" t="s">
        <v>776</v>
      </c>
      <c r="F3202" t="s">
        <v>776</v>
      </c>
      <c r="G3202" t="s">
        <v>63</v>
      </c>
      <c r="H3202" t="s">
        <v>43</v>
      </c>
      <c r="I3202" s="1">
        <v>56.863630999999998</v>
      </c>
      <c r="J3202" s="1">
        <v>13</v>
      </c>
      <c r="K3202">
        <v>3199</v>
      </c>
      <c r="L3202" t="s">
        <v>25</v>
      </c>
      <c r="M3202" s="2">
        <f>+Table3[[#This Row],[CHW]]/Table3[[#This Row],[Count of Airbill Number]]</f>
        <v>4.374125461538461</v>
      </c>
    </row>
    <row r="3203" spans="2:13">
      <c r="B3203" t="s">
        <v>30</v>
      </c>
      <c r="C3203" t="s">
        <v>21</v>
      </c>
      <c r="D3203" t="s">
        <v>22</v>
      </c>
      <c r="E3203" t="s">
        <v>776</v>
      </c>
      <c r="F3203" t="s">
        <v>776</v>
      </c>
      <c r="G3203" t="s">
        <v>23</v>
      </c>
      <c r="H3203" t="s">
        <v>33</v>
      </c>
      <c r="I3203" s="1">
        <v>56.827270999999996</v>
      </c>
      <c r="J3203" s="1">
        <v>6</v>
      </c>
      <c r="K3203">
        <v>3200</v>
      </c>
      <c r="L3203" t="s">
        <v>25</v>
      </c>
      <c r="M3203" s="2">
        <f>+Table3[[#This Row],[CHW]]/Table3[[#This Row],[Count of Airbill Number]]</f>
        <v>9.4712118333333333</v>
      </c>
    </row>
    <row r="3204" spans="2:13">
      <c r="B3204" t="s">
        <v>28</v>
      </c>
      <c r="C3204" t="s">
        <v>21</v>
      </c>
      <c r="D3204" t="s">
        <v>22</v>
      </c>
      <c r="E3204" t="s">
        <v>776</v>
      </c>
      <c r="F3204" t="s">
        <v>776</v>
      </c>
      <c r="G3204" t="s">
        <v>48</v>
      </c>
      <c r="H3204" t="s">
        <v>169</v>
      </c>
      <c r="I3204" s="1">
        <v>56.818181000000003</v>
      </c>
      <c r="J3204" s="1">
        <v>1</v>
      </c>
      <c r="K3204">
        <v>3201</v>
      </c>
      <c r="L3204" t="s">
        <v>25</v>
      </c>
      <c r="M3204" s="2">
        <f>+Table3[[#This Row],[CHW]]/Table3[[#This Row],[Count of Airbill Number]]</f>
        <v>56.818181000000003</v>
      </c>
    </row>
    <row r="3205" spans="2:13">
      <c r="B3205" t="s">
        <v>28</v>
      </c>
      <c r="C3205" t="s">
        <v>21</v>
      </c>
      <c r="D3205" t="s">
        <v>22</v>
      </c>
      <c r="E3205" t="s">
        <v>776</v>
      </c>
      <c r="F3205" t="s">
        <v>776</v>
      </c>
      <c r="G3205" t="s">
        <v>111</v>
      </c>
      <c r="H3205" t="s">
        <v>100</v>
      </c>
      <c r="I3205" s="1">
        <v>56.818181000000003</v>
      </c>
      <c r="J3205" s="1">
        <v>5</v>
      </c>
      <c r="K3205">
        <v>3202</v>
      </c>
      <c r="L3205" t="s">
        <v>25</v>
      </c>
      <c r="M3205" s="2">
        <f>+Table3[[#This Row],[CHW]]/Table3[[#This Row],[Count of Airbill Number]]</f>
        <v>11.3636362</v>
      </c>
    </row>
    <row r="3206" spans="2:13">
      <c r="B3206" t="s">
        <v>35</v>
      </c>
      <c r="C3206" t="s">
        <v>21</v>
      </c>
      <c r="D3206" t="s">
        <v>22</v>
      </c>
      <c r="E3206" t="s">
        <v>776</v>
      </c>
      <c r="F3206" t="s">
        <v>776</v>
      </c>
      <c r="G3206" t="s">
        <v>57</v>
      </c>
      <c r="H3206" t="s">
        <v>74</v>
      </c>
      <c r="I3206" s="1">
        <v>56.818181000000003</v>
      </c>
      <c r="J3206" s="1">
        <v>1</v>
      </c>
      <c r="K3206">
        <v>3203</v>
      </c>
      <c r="L3206" t="s">
        <v>25</v>
      </c>
      <c r="M3206" s="2">
        <f>+Table3[[#This Row],[CHW]]/Table3[[#This Row],[Count of Airbill Number]]</f>
        <v>56.818181000000003</v>
      </c>
    </row>
    <row r="3207" spans="2:13">
      <c r="B3207" t="s">
        <v>20</v>
      </c>
      <c r="C3207" t="s">
        <v>21</v>
      </c>
      <c r="D3207" t="s">
        <v>22</v>
      </c>
      <c r="E3207" t="s">
        <v>776</v>
      </c>
      <c r="F3207" t="s">
        <v>776</v>
      </c>
      <c r="G3207" t="s">
        <v>137</v>
      </c>
      <c r="H3207" t="s">
        <v>61</v>
      </c>
      <c r="I3207" s="1">
        <v>56.818181000000003</v>
      </c>
      <c r="J3207" s="1">
        <v>1</v>
      </c>
      <c r="K3207">
        <v>3204</v>
      </c>
      <c r="L3207" t="s">
        <v>25</v>
      </c>
      <c r="M3207" s="2">
        <f>+Table3[[#This Row],[CHW]]/Table3[[#This Row],[Count of Airbill Number]]</f>
        <v>56.818181000000003</v>
      </c>
    </row>
    <row r="3208" spans="2:13">
      <c r="B3208" t="s">
        <v>35</v>
      </c>
      <c r="C3208" t="s">
        <v>21</v>
      </c>
      <c r="D3208" t="s">
        <v>22</v>
      </c>
      <c r="E3208" t="s">
        <v>776</v>
      </c>
      <c r="F3208" t="s">
        <v>776</v>
      </c>
      <c r="G3208" t="s">
        <v>63</v>
      </c>
      <c r="H3208" t="s">
        <v>50</v>
      </c>
      <c r="I3208" s="1">
        <v>56.818180999999996</v>
      </c>
      <c r="J3208" s="1">
        <v>3</v>
      </c>
      <c r="K3208">
        <v>3205</v>
      </c>
      <c r="L3208" t="s">
        <v>25</v>
      </c>
      <c r="M3208" s="2">
        <f>+Table3[[#This Row],[CHW]]/Table3[[#This Row],[Count of Airbill Number]]</f>
        <v>18.939393666666664</v>
      </c>
    </row>
    <row r="3209" spans="2:13">
      <c r="B3209" t="s">
        <v>35</v>
      </c>
      <c r="C3209" t="s">
        <v>21</v>
      </c>
      <c r="D3209" t="s">
        <v>22</v>
      </c>
      <c r="E3209" t="s">
        <v>776</v>
      </c>
      <c r="F3209" t="s">
        <v>776</v>
      </c>
      <c r="G3209" t="s">
        <v>71</v>
      </c>
      <c r="H3209" t="s">
        <v>40</v>
      </c>
      <c r="I3209" s="1">
        <v>56.818180999999996</v>
      </c>
      <c r="J3209" s="1">
        <v>3</v>
      </c>
      <c r="K3209">
        <v>3206</v>
      </c>
      <c r="L3209" t="s">
        <v>25</v>
      </c>
      <c r="M3209" s="2">
        <f>+Table3[[#This Row],[CHW]]/Table3[[#This Row],[Count of Airbill Number]]</f>
        <v>18.939393666666664</v>
      </c>
    </row>
    <row r="3210" spans="2:13">
      <c r="B3210" t="s">
        <v>35</v>
      </c>
      <c r="C3210" t="s">
        <v>21</v>
      </c>
      <c r="D3210" t="s">
        <v>22</v>
      </c>
      <c r="E3210" t="s">
        <v>776</v>
      </c>
      <c r="F3210" t="s">
        <v>776</v>
      </c>
      <c r="G3210" t="s">
        <v>103</v>
      </c>
      <c r="H3210" t="s">
        <v>123</v>
      </c>
      <c r="I3210" s="1">
        <v>56.818180999999996</v>
      </c>
      <c r="J3210" s="1">
        <v>2</v>
      </c>
      <c r="K3210">
        <v>3207</v>
      </c>
      <c r="L3210" t="s">
        <v>25</v>
      </c>
      <c r="M3210" s="2">
        <f>+Table3[[#This Row],[CHW]]/Table3[[#This Row],[Count of Airbill Number]]</f>
        <v>28.409090499999998</v>
      </c>
    </row>
    <row r="3211" spans="2:13">
      <c r="B3211" t="s">
        <v>20</v>
      </c>
      <c r="C3211" t="s">
        <v>21</v>
      </c>
      <c r="D3211" t="s">
        <v>22</v>
      </c>
      <c r="E3211" t="s">
        <v>776</v>
      </c>
      <c r="F3211" t="s">
        <v>776</v>
      </c>
      <c r="G3211" t="s">
        <v>37</v>
      </c>
      <c r="H3211" t="s">
        <v>126</v>
      </c>
      <c r="I3211" s="1">
        <v>56.818179999999998</v>
      </c>
      <c r="J3211" s="1">
        <v>4</v>
      </c>
      <c r="K3211">
        <v>3208</v>
      </c>
      <c r="L3211" t="s">
        <v>25</v>
      </c>
      <c r="M3211" s="2">
        <f>+Table3[[#This Row],[CHW]]/Table3[[#This Row],[Count of Airbill Number]]</f>
        <v>14.204545</v>
      </c>
    </row>
    <row r="3212" spans="2:13">
      <c r="B3212" t="s">
        <v>20</v>
      </c>
      <c r="C3212" t="s">
        <v>21</v>
      </c>
      <c r="D3212" t="s">
        <v>22</v>
      </c>
      <c r="E3212" t="s">
        <v>776</v>
      </c>
      <c r="F3212" t="s">
        <v>776</v>
      </c>
      <c r="G3212" t="s">
        <v>75</v>
      </c>
      <c r="H3212" t="s">
        <v>45</v>
      </c>
      <c r="I3212" s="1">
        <v>56.818179000000001</v>
      </c>
      <c r="J3212" s="1">
        <v>4</v>
      </c>
      <c r="K3212">
        <v>3209</v>
      </c>
      <c r="L3212" t="s">
        <v>25</v>
      </c>
      <c r="M3212" s="2">
        <f>+Table3[[#This Row],[CHW]]/Table3[[#This Row],[Count of Airbill Number]]</f>
        <v>14.20454475</v>
      </c>
    </row>
    <row r="3213" spans="2:13">
      <c r="B3213" t="s">
        <v>20</v>
      </c>
      <c r="C3213" t="s">
        <v>21</v>
      </c>
      <c r="D3213" t="s">
        <v>22</v>
      </c>
      <c r="E3213" t="s">
        <v>776</v>
      </c>
      <c r="F3213" t="s">
        <v>776</v>
      </c>
      <c r="G3213" t="s">
        <v>48</v>
      </c>
      <c r="H3213" t="s">
        <v>33</v>
      </c>
      <c r="I3213" s="1">
        <v>56.818177999999996</v>
      </c>
      <c r="J3213" s="1">
        <v>8</v>
      </c>
      <c r="K3213">
        <v>3210</v>
      </c>
      <c r="L3213" t="s">
        <v>25</v>
      </c>
      <c r="M3213" s="2">
        <f>+Table3[[#This Row],[CHW]]/Table3[[#This Row],[Count of Airbill Number]]</f>
        <v>7.1022722499999995</v>
      </c>
    </row>
    <row r="3214" spans="2:13">
      <c r="B3214" t="s">
        <v>30</v>
      </c>
      <c r="C3214" t="s">
        <v>21</v>
      </c>
      <c r="D3214" t="s">
        <v>22</v>
      </c>
      <c r="E3214" t="s">
        <v>776</v>
      </c>
      <c r="F3214" t="s">
        <v>776</v>
      </c>
      <c r="G3214" t="s">
        <v>45</v>
      </c>
      <c r="H3214" t="s">
        <v>37</v>
      </c>
      <c r="I3214" s="1">
        <v>56.818177999999996</v>
      </c>
      <c r="J3214" s="1">
        <v>8</v>
      </c>
      <c r="K3214">
        <v>3211</v>
      </c>
      <c r="L3214" t="s">
        <v>25</v>
      </c>
      <c r="M3214" s="2">
        <f>+Table3[[#This Row],[CHW]]/Table3[[#This Row],[Count of Airbill Number]]</f>
        <v>7.1022722499999995</v>
      </c>
    </row>
    <row r="3215" spans="2:13">
      <c r="B3215" t="s">
        <v>20</v>
      </c>
      <c r="C3215" t="s">
        <v>21</v>
      </c>
      <c r="D3215" t="s">
        <v>22</v>
      </c>
      <c r="E3215" t="s">
        <v>776</v>
      </c>
      <c r="F3215" t="s">
        <v>776</v>
      </c>
      <c r="G3215" t="s">
        <v>41</v>
      </c>
      <c r="H3215" t="s">
        <v>50</v>
      </c>
      <c r="I3215" s="1">
        <v>56.818177999999989</v>
      </c>
      <c r="J3215" s="1">
        <v>9</v>
      </c>
      <c r="K3215">
        <v>3212</v>
      </c>
      <c r="L3215" t="s">
        <v>25</v>
      </c>
      <c r="M3215" s="2">
        <f>+Table3[[#This Row],[CHW]]/Table3[[#This Row],[Count of Airbill Number]]</f>
        <v>6.313130888888888</v>
      </c>
    </row>
    <row r="3216" spans="2:13">
      <c r="B3216" t="s">
        <v>20</v>
      </c>
      <c r="C3216" t="s">
        <v>21</v>
      </c>
      <c r="D3216" t="s">
        <v>22</v>
      </c>
      <c r="E3216" t="s">
        <v>776</v>
      </c>
      <c r="F3216" t="s">
        <v>776</v>
      </c>
      <c r="G3216" t="s">
        <v>71</v>
      </c>
      <c r="H3216" t="s">
        <v>131</v>
      </c>
      <c r="I3216" s="1">
        <v>56.818176000000001</v>
      </c>
      <c r="J3216" s="1">
        <v>11</v>
      </c>
      <c r="K3216">
        <v>3213</v>
      </c>
      <c r="L3216" t="s">
        <v>25</v>
      </c>
      <c r="M3216" s="2">
        <f>+Table3[[#This Row],[CHW]]/Table3[[#This Row],[Count of Airbill Number]]</f>
        <v>5.1652887272727277</v>
      </c>
    </row>
    <row r="3217" spans="2:13">
      <c r="B3217" t="s">
        <v>28</v>
      </c>
      <c r="C3217" t="s">
        <v>21</v>
      </c>
      <c r="D3217" t="s">
        <v>22</v>
      </c>
      <c r="E3217" t="s">
        <v>776</v>
      </c>
      <c r="F3217" t="s">
        <v>776</v>
      </c>
      <c r="G3217" t="s">
        <v>45</v>
      </c>
      <c r="H3217" t="s">
        <v>95</v>
      </c>
      <c r="I3217" s="1">
        <v>56.545451</v>
      </c>
      <c r="J3217" s="1">
        <v>8</v>
      </c>
      <c r="K3217">
        <v>3214</v>
      </c>
      <c r="L3217" t="s">
        <v>25</v>
      </c>
      <c r="M3217" s="2">
        <f>+Table3[[#This Row],[CHW]]/Table3[[#This Row],[Count of Airbill Number]]</f>
        <v>7.068181375</v>
      </c>
    </row>
    <row r="3218" spans="2:13">
      <c r="B3218" t="s">
        <v>28</v>
      </c>
      <c r="C3218" t="s">
        <v>21</v>
      </c>
      <c r="D3218" t="s">
        <v>22</v>
      </c>
      <c r="E3218" t="s">
        <v>778</v>
      </c>
      <c r="F3218" t="s">
        <v>778</v>
      </c>
      <c r="G3218" t="s">
        <v>86</v>
      </c>
      <c r="H3218" t="s">
        <v>364</v>
      </c>
      <c r="I3218" s="1">
        <v>56.5</v>
      </c>
      <c r="J3218" s="1">
        <v>2</v>
      </c>
      <c r="K3218">
        <v>3215</v>
      </c>
      <c r="L3218" t="s">
        <v>25</v>
      </c>
      <c r="M3218" s="2">
        <f>+Table3[[#This Row],[CHW]]/Table3[[#This Row],[Count of Airbill Number]]</f>
        <v>28.25</v>
      </c>
    </row>
    <row r="3219" spans="2:13">
      <c r="B3219" t="s">
        <v>35</v>
      </c>
      <c r="C3219" t="s">
        <v>21</v>
      </c>
      <c r="D3219" t="s">
        <v>22</v>
      </c>
      <c r="E3219" t="s">
        <v>776</v>
      </c>
      <c r="F3219" t="s">
        <v>776</v>
      </c>
      <c r="G3219" t="s">
        <v>76</v>
      </c>
      <c r="H3219" t="s">
        <v>96</v>
      </c>
      <c r="I3219" s="1">
        <v>56.363635000000002</v>
      </c>
      <c r="J3219" s="1">
        <v>4</v>
      </c>
      <c r="K3219">
        <v>3216</v>
      </c>
      <c r="L3219" t="s">
        <v>25</v>
      </c>
      <c r="M3219" s="2">
        <f>+Table3[[#This Row],[CHW]]/Table3[[#This Row],[Count of Airbill Number]]</f>
        <v>14.090908750000001</v>
      </c>
    </row>
    <row r="3220" spans="2:13">
      <c r="B3220" t="s">
        <v>20</v>
      </c>
      <c r="C3220" t="s">
        <v>21</v>
      </c>
      <c r="D3220" t="s">
        <v>22</v>
      </c>
      <c r="E3220" t="s">
        <v>776</v>
      </c>
      <c r="F3220" t="s">
        <v>776</v>
      </c>
      <c r="G3220" t="s">
        <v>71</v>
      </c>
      <c r="H3220" t="s">
        <v>244</v>
      </c>
      <c r="I3220" s="1">
        <v>56.363633999999998</v>
      </c>
      <c r="J3220" s="1">
        <v>5</v>
      </c>
      <c r="K3220">
        <v>3217</v>
      </c>
      <c r="L3220" t="s">
        <v>25</v>
      </c>
      <c r="M3220" s="2">
        <f>+Table3[[#This Row],[CHW]]/Table3[[#This Row],[Count of Airbill Number]]</f>
        <v>11.272726799999999</v>
      </c>
    </row>
    <row r="3221" spans="2:13">
      <c r="B3221" t="s">
        <v>20</v>
      </c>
      <c r="C3221" t="s">
        <v>21</v>
      </c>
      <c r="D3221" t="s">
        <v>22</v>
      </c>
      <c r="E3221" t="s">
        <v>776</v>
      </c>
      <c r="F3221" t="s">
        <v>776</v>
      </c>
      <c r="G3221" t="s">
        <v>125</v>
      </c>
      <c r="H3221" t="s">
        <v>133</v>
      </c>
      <c r="I3221" s="1">
        <v>56.363633999999998</v>
      </c>
      <c r="J3221" s="1">
        <v>5</v>
      </c>
      <c r="K3221">
        <v>3218</v>
      </c>
      <c r="L3221" t="s">
        <v>25</v>
      </c>
      <c r="M3221" s="2">
        <f>+Table3[[#This Row],[CHW]]/Table3[[#This Row],[Count of Airbill Number]]</f>
        <v>11.272726799999999</v>
      </c>
    </row>
    <row r="3222" spans="2:13">
      <c r="B3222" t="s">
        <v>35</v>
      </c>
      <c r="C3222" t="s">
        <v>21</v>
      </c>
      <c r="D3222" t="s">
        <v>22</v>
      </c>
      <c r="E3222" t="s">
        <v>776</v>
      </c>
      <c r="F3222" t="s">
        <v>776</v>
      </c>
      <c r="G3222" t="s">
        <v>45</v>
      </c>
      <c r="H3222" t="s">
        <v>193</v>
      </c>
      <c r="I3222" s="1">
        <v>56.363632999999993</v>
      </c>
      <c r="J3222" s="1">
        <v>11</v>
      </c>
      <c r="K3222">
        <v>3219</v>
      </c>
      <c r="L3222" t="s">
        <v>25</v>
      </c>
      <c r="M3222" s="2">
        <f>+Table3[[#This Row],[CHW]]/Table3[[#This Row],[Count of Airbill Number]]</f>
        <v>5.1239666363636358</v>
      </c>
    </row>
    <row r="3223" spans="2:13">
      <c r="B3223" t="s">
        <v>20</v>
      </c>
      <c r="C3223" t="s">
        <v>21</v>
      </c>
      <c r="D3223" t="s">
        <v>22</v>
      </c>
      <c r="E3223" t="s">
        <v>776</v>
      </c>
      <c r="F3223" t="s">
        <v>776</v>
      </c>
      <c r="G3223" t="s">
        <v>76</v>
      </c>
      <c r="H3223" t="s">
        <v>74</v>
      </c>
      <c r="I3223" s="1">
        <v>56.363631999999996</v>
      </c>
      <c r="J3223" s="1">
        <v>9</v>
      </c>
      <c r="K3223">
        <v>3220</v>
      </c>
      <c r="L3223" t="s">
        <v>25</v>
      </c>
      <c r="M3223" s="2">
        <f>+Table3[[#This Row],[CHW]]/Table3[[#This Row],[Count of Airbill Number]]</f>
        <v>6.2626257777777772</v>
      </c>
    </row>
    <row r="3224" spans="2:13">
      <c r="B3224" t="s">
        <v>20</v>
      </c>
      <c r="C3224" t="s">
        <v>21</v>
      </c>
      <c r="D3224" t="s">
        <v>22</v>
      </c>
      <c r="E3224" t="s">
        <v>776</v>
      </c>
      <c r="F3224" t="s">
        <v>776</v>
      </c>
      <c r="G3224" t="s">
        <v>50</v>
      </c>
      <c r="H3224" t="s">
        <v>69</v>
      </c>
      <c r="I3224" s="1">
        <v>56.363631000000005</v>
      </c>
      <c r="J3224" s="1">
        <v>12</v>
      </c>
      <c r="K3224">
        <v>3221</v>
      </c>
      <c r="L3224" t="s">
        <v>25</v>
      </c>
      <c r="M3224" s="2">
        <f>+Table3[[#This Row],[CHW]]/Table3[[#This Row],[Count of Airbill Number]]</f>
        <v>4.6969692500000004</v>
      </c>
    </row>
    <row r="3225" spans="2:13">
      <c r="B3225" t="s">
        <v>35</v>
      </c>
      <c r="C3225" t="s">
        <v>21</v>
      </c>
      <c r="D3225" t="s">
        <v>22</v>
      </c>
      <c r="E3225" t="s">
        <v>776</v>
      </c>
      <c r="F3225" t="s">
        <v>776</v>
      </c>
      <c r="G3225" t="s">
        <v>31</v>
      </c>
      <c r="H3225" t="s">
        <v>69</v>
      </c>
      <c r="I3225" s="1">
        <v>56.363630000000001</v>
      </c>
      <c r="J3225" s="1">
        <v>11</v>
      </c>
      <c r="K3225">
        <v>3222</v>
      </c>
      <c r="L3225" t="s">
        <v>25</v>
      </c>
      <c r="M3225" s="2">
        <f>+Table3[[#This Row],[CHW]]/Table3[[#This Row],[Count of Airbill Number]]</f>
        <v>5.1239663636363639</v>
      </c>
    </row>
    <row r="3226" spans="2:13">
      <c r="B3226" t="s">
        <v>35</v>
      </c>
      <c r="C3226" t="s">
        <v>21</v>
      </c>
      <c r="D3226" t="s">
        <v>36</v>
      </c>
      <c r="E3226" t="s">
        <v>776</v>
      </c>
      <c r="F3226" t="s">
        <v>778</v>
      </c>
      <c r="G3226" t="s">
        <v>45</v>
      </c>
      <c r="H3226" t="s">
        <v>51</v>
      </c>
      <c r="I3226" s="1">
        <v>56.309090000000005</v>
      </c>
      <c r="J3226" s="1">
        <v>8</v>
      </c>
      <c r="K3226">
        <v>3223</v>
      </c>
      <c r="L3226" t="s">
        <v>25</v>
      </c>
      <c r="M3226" s="2">
        <f>+Table3[[#This Row],[CHW]]/Table3[[#This Row],[Count of Airbill Number]]</f>
        <v>7.0386362500000006</v>
      </c>
    </row>
    <row r="3227" spans="2:13">
      <c r="B3227" t="s">
        <v>20</v>
      </c>
      <c r="C3227" t="s">
        <v>21</v>
      </c>
      <c r="D3227" t="s">
        <v>22</v>
      </c>
      <c r="E3227" t="s">
        <v>776</v>
      </c>
      <c r="F3227" t="s">
        <v>776</v>
      </c>
      <c r="G3227" t="s">
        <v>40</v>
      </c>
      <c r="H3227" t="s">
        <v>262</v>
      </c>
      <c r="I3227" s="1">
        <v>56.290908000000002</v>
      </c>
      <c r="J3227" s="1">
        <v>3</v>
      </c>
      <c r="K3227">
        <v>3224</v>
      </c>
      <c r="L3227" t="s">
        <v>25</v>
      </c>
      <c r="M3227" s="2">
        <f>+Table3[[#This Row],[CHW]]/Table3[[#This Row],[Count of Airbill Number]]</f>
        <v>18.763636000000002</v>
      </c>
    </row>
    <row r="3228" spans="2:13">
      <c r="B3228" t="s">
        <v>30</v>
      </c>
      <c r="C3228" t="s">
        <v>21</v>
      </c>
      <c r="D3228" t="s">
        <v>22</v>
      </c>
      <c r="E3228" t="s">
        <v>776</v>
      </c>
      <c r="F3228" t="s">
        <v>776</v>
      </c>
      <c r="G3228" t="s">
        <v>63</v>
      </c>
      <c r="H3228" t="s">
        <v>31</v>
      </c>
      <c r="I3228" s="1">
        <v>56.181817000000002</v>
      </c>
      <c r="J3228" s="1">
        <v>4</v>
      </c>
      <c r="K3228">
        <v>3225</v>
      </c>
      <c r="L3228" t="s">
        <v>25</v>
      </c>
      <c r="M3228" s="2">
        <f>+Table3[[#This Row],[CHW]]/Table3[[#This Row],[Count of Airbill Number]]</f>
        <v>14.045454250000001</v>
      </c>
    </row>
    <row r="3229" spans="2:13">
      <c r="B3229" t="s">
        <v>28</v>
      </c>
      <c r="C3229" t="s">
        <v>21</v>
      </c>
      <c r="D3229" t="s">
        <v>22</v>
      </c>
      <c r="E3229" t="s">
        <v>777</v>
      </c>
      <c r="F3229" t="s">
        <v>778</v>
      </c>
      <c r="G3229" t="s">
        <v>38</v>
      </c>
      <c r="H3229" t="s">
        <v>109</v>
      </c>
      <c r="I3229" s="1">
        <v>56</v>
      </c>
      <c r="J3229" s="1">
        <v>7</v>
      </c>
      <c r="K3229">
        <v>3226</v>
      </c>
      <c r="L3229" t="s">
        <v>25</v>
      </c>
      <c r="M3229" s="2">
        <f>+Table3[[#This Row],[CHW]]/Table3[[#This Row],[Count of Airbill Number]]</f>
        <v>8</v>
      </c>
    </row>
    <row r="3230" spans="2:13">
      <c r="B3230" t="s">
        <v>28</v>
      </c>
      <c r="C3230" t="s">
        <v>21</v>
      </c>
      <c r="D3230" t="s">
        <v>22</v>
      </c>
      <c r="E3230" t="s">
        <v>778</v>
      </c>
      <c r="F3230" t="s">
        <v>778</v>
      </c>
      <c r="G3230" t="s">
        <v>109</v>
      </c>
      <c r="H3230" t="s">
        <v>90</v>
      </c>
      <c r="I3230" s="1">
        <v>56</v>
      </c>
      <c r="J3230" s="1">
        <v>7</v>
      </c>
      <c r="K3230">
        <v>3227</v>
      </c>
      <c r="L3230" t="s">
        <v>25</v>
      </c>
      <c r="M3230" s="2">
        <f>+Table3[[#This Row],[CHW]]/Table3[[#This Row],[Count of Airbill Number]]</f>
        <v>8</v>
      </c>
    </row>
    <row r="3231" spans="2:13">
      <c r="B3231" t="s">
        <v>20</v>
      </c>
      <c r="C3231" t="s">
        <v>21</v>
      </c>
      <c r="D3231" t="s">
        <v>22</v>
      </c>
      <c r="E3231" t="s">
        <v>778</v>
      </c>
      <c r="F3231" t="s">
        <v>776</v>
      </c>
      <c r="G3231" t="s">
        <v>86</v>
      </c>
      <c r="H3231" t="s">
        <v>45</v>
      </c>
      <c r="I3231" s="1">
        <v>56</v>
      </c>
      <c r="J3231" s="1">
        <v>2</v>
      </c>
      <c r="K3231">
        <v>3228</v>
      </c>
      <c r="L3231" t="s">
        <v>25</v>
      </c>
      <c r="M3231" s="2">
        <f>+Table3[[#This Row],[CHW]]/Table3[[#This Row],[Count of Airbill Number]]</f>
        <v>28</v>
      </c>
    </row>
    <row r="3232" spans="2:13">
      <c r="B3232" t="s">
        <v>35</v>
      </c>
      <c r="C3232" t="s">
        <v>21</v>
      </c>
      <c r="D3232" t="s">
        <v>22</v>
      </c>
      <c r="E3232" t="s">
        <v>776</v>
      </c>
      <c r="F3232" t="s">
        <v>776</v>
      </c>
      <c r="G3232" t="s">
        <v>76</v>
      </c>
      <c r="H3232" t="s">
        <v>198</v>
      </c>
      <c r="I3232" s="1">
        <v>55.909090000000006</v>
      </c>
      <c r="J3232" s="1">
        <v>3</v>
      </c>
      <c r="K3232">
        <v>3229</v>
      </c>
      <c r="L3232" t="s">
        <v>25</v>
      </c>
      <c r="M3232" s="2">
        <f>+Table3[[#This Row],[CHW]]/Table3[[#This Row],[Count of Airbill Number]]</f>
        <v>18.636363333333335</v>
      </c>
    </row>
    <row r="3233" spans="2:13">
      <c r="B3233" t="s">
        <v>20</v>
      </c>
      <c r="C3233" t="s">
        <v>21</v>
      </c>
      <c r="D3233" t="s">
        <v>22</v>
      </c>
      <c r="E3233" t="s">
        <v>776</v>
      </c>
      <c r="F3233" t="s">
        <v>776</v>
      </c>
      <c r="G3233" t="s">
        <v>93</v>
      </c>
      <c r="H3233" t="s">
        <v>94</v>
      </c>
      <c r="I3233" s="1">
        <v>55.909089999999999</v>
      </c>
      <c r="J3233" s="1">
        <v>4</v>
      </c>
      <c r="K3233">
        <v>3230</v>
      </c>
      <c r="L3233" t="s">
        <v>25</v>
      </c>
      <c r="M3233" s="2">
        <f>+Table3[[#This Row],[CHW]]/Table3[[#This Row],[Count of Airbill Number]]</f>
        <v>13.9772725</v>
      </c>
    </row>
    <row r="3234" spans="2:13">
      <c r="B3234" t="s">
        <v>20</v>
      </c>
      <c r="C3234" t="s">
        <v>21</v>
      </c>
      <c r="D3234" t="s">
        <v>22</v>
      </c>
      <c r="E3234" t="s">
        <v>776</v>
      </c>
      <c r="F3234" t="s">
        <v>776</v>
      </c>
      <c r="G3234" t="s">
        <v>45</v>
      </c>
      <c r="H3234" t="s">
        <v>66</v>
      </c>
      <c r="I3234" s="1">
        <v>55.909089000000002</v>
      </c>
      <c r="J3234" s="1">
        <v>4</v>
      </c>
      <c r="K3234">
        <v>3231</v>
      </c>
      <c r="L3234" t="s">
        <v>25</v>
      </c>
      <c r="M3234" s="2">
        <f>+Table3[[#This Row],[CHW]]/Table3[[#This Row],[Count of Airbill Number]]</f>
        <v>13.97727225</v>
      </c>
    </row>
    <row r="3235" spans="2:13">
      <c r="B3235" t="s">
        <v>35</v>
      </c>
      <c r="C3235" t="s">
        <v>21</v>
      </c>
      <c r="D3235" t="s">
        <v>22</v>
      </c>
      <c r="E3235" t="s">
        <v>776</v>
      </c>
      <c r="F3235" t="s">
        <v>776</v>
      </c>
      <c r="G3235" t="s">
        <v>67</v>
      </c>
      <c r="H3235" t="s">
        <v>76</v>
      </c>
      <c r="I3235" s="1">
        <v>55.909088999999994</v>
      </c>
      <c r="J3235" s="1">
        <v>5</v>
      </c>
      <c r="K3235">
        <v>3232</v>
      </c>
      <c r="L3235" t="s">
        <v>25</v>
      </c>
      <c r="M3235" s="2">
        <f>+Table3[[#This Row],[CHW]]/Table3[[#This Row],[Count of Airbill Number]]</f>
        <v>11.181817799999999</v>
      </c>
    </row>
    <row r="3236" spans="2:13">
      <c r="B3236" t="s">
        <v>35</v>
      </c>
      <c r="C3236" t="s">
        <v>21</v>
      </c>
      <c r="D3236" t="s">
        <v>22</v>
      </c>
      <c r="E3236" t="s">
        <v>776</v>
      </c>
      <c r="F3236" t="s">
        <v>776</v>
      </c>
      <c r="G3236" t="s">
        <v>31</v>
      </c>
      <c r="H3236" t="s">
        <v>33</v>
      </c>
      <c r="I3236" s="1">
        <v>55.909087999999997</v>
      </c>
      <c r="J3236" s="1">
        <v>6</v>
      </c>
      <c r="K3236">
        <v>3233</v>
      </c>
      <c r="L3236" t="s">
        <v>25</v>
      </c>
      <c r="M3236" s="2">
        <f>+Table3[[#This Row],[CHW]]/Table3[[#This Row],[Count of Airbill Number]]</f>
        <v>9.3181813333333334</v>
      </c>
    </row>
    <row r="3237" spans="2:13">
      <c r="B3237" t="s">
        <v>20</v>
      </c>
      <c r="C3237" t="s">
        <v>21</v>
      </c>
      <c r="D3237" t="s">
        <v>22</v>
      </c>
      <c r="E3237" t="s">
        <v>776</v>
      </c>
      <c r="F3237" t="s">
        <v>776</v>
      </c>
      <c r="G3237" t="s">
        <v>50</v>
      </c>
      <c r="H3237" t="s">
        <v>146</v>
      </c>
      <c r="I3237" s="1">
        <v>55.909086000000002</v>
      </c>
      <c r="J3237" s="1">
        <v>9</v>
      </c>
      <c r="K3237">
        <v>3234</v>
      </c>
      <c r="L3237" t="s">
        <v>25</v>
      </c>
      <c r="M3237" s="2">
        <f>+Table3[[#This Row],[CHW]]/Table3[[#This Row],[Count of Airbill Number]]</f>
        <v>6.2121206666666673</v>
      </c>
    </row>
    <row r="3238" spans="2:13">
      <c r="B3238" t="s">
        <v>28</v>
      </c>
      <c r="C3238" t="s">
        <v>21</v>
      </c>
      <c r="D3238" t="s">
        <v>22</v>
      </c>
      <c r="E3238" t="s">
        <v>778</v>
      </c>
      <c r="F3238" t="s">
        <v>776</v>
      </c>
      <c r="G3238" t="s">
        <v>51</v>
      </c>
      <c r="H3238" t="s">
        <v>69</v>
      </c>
      <c r="I3238" s="1">
        <v>55.827272000000001</v>
      </c>
      <c r="J3238" s="1">
        <v>3</v>
      </c>
      <c r="K3238">
        <v>3235</v>
      </c>
      <c r="L3238" t="s">
        <v>25</v>
      </c>
      <c r="M3238" s="2">
        <f>+Table3[[#This Row],[CHW]]/Table3[[#This Row],[Count of Airbill Number]]</f>
        <v>18.609090666666667</v>
      </c>
    </row>
    <row r="3239" spans="2:13">
      <c r="B3239" t="s">
        <v>30</v>
      </c>
      <c r="C3239" t="s">
        <v>21</v>
      </c>
      <c r="D3239" t="s">
        <v>22</v>
      </c>
      <c r="E3239" t="s">
        <v>776</v>
      </c>
      <c r="F3239" t="s">
        <v>776</v>
      </c>
      <c r="G3239" t="s">
        <v>33</v>
      </c>
      <c r="H3239" t="s">
        <v>45</v>
      </c>
      <c r="I3239" s="1">
        <v>55.727271000000002</v>
      </c>
      <c r="J3239" s="1">
        <v>4</v>
      </c>
      <c r="K3239">
        <v>3236</v>
      </c>
      <c r="L3239" t="s">
        <v>25</v>
      </c>
      <c r="M3239" s="2">
        <f>+Table3[[#This Row],[CHW]]/Table3[[#This Row],[Count of Airbill Number]]</f>
        <v>13.93181775</v>
      </c>
    </row>
    <row r="3240" spans="2:13">
      <c r="B3240" t="s">
        <v>20</v>
      </c>
      <c r="C3240" t="s">
        <v>21</v>
      </c>
      <c r="D3240" t="s">
        <v>22</v>
      </c>
      <c r="E3240" t="s">
        <v>776</v>
      </c>
      <c r="F3240" t="s">
        <v>776</v>
      </c>
      <c r="G3240" t="s">
        <v>61</v>
      </c>
      <c r="H3240" t="s">
        <v>70</v>
      </c>
      <c r="I3240" s="1">
        <v>55.545453999999999</v>
      </c>
      <c r="J3240" s="1">
        <v>2</v>
      </c>
      <c r="K3240">
        <v>3237</v>
      </c>
      <c r="L3240" t="s">
        <v>25</v>
      </c>
      <c r="M3240" s="2">
        <f>+Table3[[#This Row],[CHW]]/Table3[[#This Row],[Count of Airbill Number]]</f>
        <v>27.772727</v>
      </c>
    </row>
    <row r="3241" spans="2:13">
      <c r="B3241" t="s">
        <v>35</v>
      </c>
      <c r="C3241" t="s">
        <v>21</v>
      </c>
      <c r="D3241" t="s">
        <v>22</v>
      </c>
      <c r="E3241" t="s">
        <v>776</v>
      </c>
      <c r="F3241" t="s">
        <v>776</v>
      </c>
      <c r="G3241" t="s">
        <v>195</v>
      </c>
      <c r="H3241" t="s">
        <v>71</v>
      </c>
      <c r="I3241" s="1">
        <v>55.454545000000003</v>
      </c>
      <c r="J3241" s="1">
        <v>2</v>
      </c>
      <c r="K3241">
        <v>3238</v>
      </c>
      <c r="L3241" t="s">
        <v>25</v>
      </c>
      <c r="M3241" s="2">
        <f>+Table3[[#This Row],[CHW]]/Table3[[#This Row],[Count of Airbill Number]]</f>
        <v>27.727272500000002</v>
      </c>
    </row>
    <row r="3242" spans="2:13">
      <c r="B3242" t="s">
        <v>20</v>
      </c>
      <c r="C3242" t="s">
        <v>21</v>
      </c>
      <c r="D3242" t="s">
        <v>22</v>
      </c>
      <c r="E3242" t="s">
        <v>776</v>
      </c>
      <c r="F3242" t="s">
        <v>776</v>
      </c>
      <c r="G3242" t="s">
        <v>93</v>
      </c>
      <c r="H3242" t="s">
        <v>132</v>
      </c>
      <c r="I3242" s="1">
        <v>55.454545000000003</v>
      </c>
      <c r="J3242" s="1">
        <v>3</v>
      </c>
      <c r="K3242">
        <v>3239</v>
      </c>
      <c r="L3242" t="s">
        <v>25</v>
      </c>
      <c r="M3242" s="2">
        <f>+Table3[[#This Row],[CHW]]/Table3[[#This Row],[Count of Airbill Number]]</f>
        <v>18.484848333333336</v>
      </c>
    </row>
    <row r="3243" spans="2:13">
      <c r="B3243" t="s">
        <v>35</v>
      </c>
      <c r="C3243" t="s">
        <v>21</v>
      </c>
      <c r="D3243" t="s">
        <v>22</v>
      </c>
      <c r="E3243" t="s">
        <v>776</v>
      </c>
      <c r="F3243" t="s">
        <v>776</v>
      </c>
      <c r="G3243" t="s">
        <v>39</v>
      </c>
      <c r="H3243" t="s">
        <v>24</v>
      </c>
      <c r="I3243" s="1">
        <v>55.454543999999999</v>
      </c>
      <c r="J3243" s="1">
        <v>4</v>
      </c>
      <c r="K3243">
        <v>3240</v>
      </c>
      <c r="L3243" t="s">
        <v>25</v>
      </c>
      <c r="M3243" s="2">
        <f>+Table3[[#This Row],[CHW]]/Table3[[#This Row],[Count of Airbill Number]]</f>
        <v>13.863636</v>
      </c>
    </row>
    <row r="3244" spans="2:13">
      <c r="B3244" t="s">
        <v>20</v>
      </c>
      <c r="C3244" t="s">
        <v>21</v>
      </c>
      <c r="D3244" t="s">
        <v>22</v>
      </c>
      <c r="E3244" t="s">
        <v>776</v>
      </c>
      <c r="F3244" t="s">
        <v>776</v>
      </c>
      <c r="G3244" t="s">
        <v>137</v>
      </c>
      <c r="H3244" t="s">
        <v>23</v>
      </c>
      <c r="I3244" s="1">
        <v>55.454543999999999</v>
      </c>
      <c r="J3244" s="1">
        <v>3</v>
      </c>
      <c r="K3244">
        <v>3241</v>
      </c>
      <c r="L3244" t="s">
        <v>25</v>
      </c>
      <c r="M3244" s="2">
        <f>+Table3[[#This Row],[CHW]]/Table3[[#This Row],[Count of Airbill Number]]</f>
        <v>18.484848</v>
      </c>
    </row>
    <row r="3245" spans="2:13">
      <c r="B3245" t="s">
        <v>176</v>
      </c>
      <c r="C3245" t="s">
        <v>21</v>
      </c>
      <c r="D3245" t="s">
        <v>22</v>
      </c>
      <c r="E3245" t="s">
        <v>776</v>
      </c>
      <c r="F3245" t="s">
        <v>776</v>
      </c>
      <c r="G3245" t="s">
        <v>66</v>
      </c>
      <c r="H3245" t="s">
        <v>80</v>
      </c>
      <c r="I3245" s="1">
        <v>55.454543000000008</v>
      </c>
      <c r="J3245" s="1">
        <v>5</v>
      </c>
      <c r="K3245">
        <v>3242</v>
      </c>
      <c r="L3245" t="s">
        <v>25</v>
      </c>
      <c r="M3245" s="2">
        <f>+Table3[[#This Row],[CHW]]/Table3[[#This Row],[Count of Airbill Number]]</f>
        <v>11.090908600000002</v>
      </c>
    </row>
    <row r="3246" spans="2:13">
      <c r="B3246" t="s">
        <v>20</v>
      </c>
      <c r="C3246" t="s">
        <v>21</v>
      </c>
      <c r="D3246" t="s">
        <v>22</v>
      </c>
      <c r="E3246" t="s">
        <v>776</v>
      </c>
      <c r="F3246" t="s">
        <v>776</v>
      </c>
      <c r="G3246" t="s">
        <v>54</v>
      </c>
      <c r="H3246" t="s">
        <v>53</v>
      </c>
      <c r="I3246" s="1">
        <v>55.454542000000004</v>
      </c>
      <c r="J3246" s="1">
        <v>5</v>
      </c>
      <c r="K3246">
        <v>3243</v>
      </c>
      <c r="L3246" t="s">
        <v>25</v>
      </c>
      <c r="M3246" s="2">
        <f>+Table3[[#This Row],[CHW]]/Table3[[#This Row],[Count of Airbill Number]]</f>
        <v>11.0909084</v>
      </c>
    </row>
    <row r="3247" spans="2:13">
      <c r="B3247" t="s">
        <v>20</v>
      </c>
      <c r="C3247" t="s">
        <v>21</v>
      </c>
      <c r="D3247" t="s">
        <v>22</v>
      </c>
      <c r="E3247" t="s">
        <v>776</v>
      </c>
      <c r="F3247" t="s">
        <v>776</v>
      </c>
      <c r="G3247" t="s">
        <v>63</v>
      </c>
      <c r="H3247" t="s">
        <v>50</v>
      </c>
      <c r="I3247" s="1">
        <v>55.454540999999999</v>
      </c>
      <c r="J3247" s="1">
        <v>11</v>
      </c>
      <c r="K3247">
        <v>3244</v>
      </c>
      <c r="L3247" t="s">
        <v>25</v>
      </c>
      <c r="M3247" s="2">
        <f>+Table3[[#This Row],[CHW]]/Table3[[#This Row],[Count of Airbill Number]]</f>
        <v>5.0413219090909092</v>
      </c>
    </row>
    <row r="3248" spans="2:13">
      <c r="B3248" t="s">
        <v>20</v>
      </c>
      <c r="C3248" t="s">
        <v>21</v>
      </c>
      <c r="D3248" t="s">
        <v>22</v>
      </c>
      <c r="E3248" t="s">
        <v>776</v>
      </c>
      <c r="F3248" t="s">
        <v>776</v>
      </c>
      <c r="G3248" t="s">
        <v>33</v>
      </c>
      <c r="H3248" t="s">
        <v>32</v>
      </c>
      <c r="I3248" s="1">
        <v>55.454536000000004</v>
      </c>
      <c r="J3248" s="1">
        <v>14</v>
      </c>
      <c r="K3248">
        <v>3245</v>
      </c>
      <c r="L3248" t="s">
        <v>25</v>
      </c>
      <c r="M3248" s="2">
        <f>+Table3[[#This Row],[CHW]]/Table3[[#This Row],[Count of Airbill Number]]</f>
        <v>3.9610382857142858</v>
      </c>
    </row>
    <row r="3249" spans="2:13">
      <c r="B3249" t="s">
        <v>35</v>
      </c>
      <c r="C3249" t="s">
        <v>21</v>
      </c>
      <c r="D3249" t="s">
        <v>22</v>
      </c>
      <c r="E3249" t="s">
        <v>776</v>
      </c>
      <c r="F3249" t="s">
        <v>776</v>
      </c>
      <c r="G3249" t="s">
        <v>76</v>
      </c>
      <c r="H3249" t="s">
        <v>77</v>
      </c>
      <c r="I3249" s="1">
        <v>55.454535999999997</v>
      </c>
      <c r="J3249" s="1">
        <v>17</v>
      </c>
      <c r="K3249">
        <v>3246</v>
      </c>
      <c r="L3249" t="s">
        <v>25</v>
      </c>
      <c r="M3249" s="2">
        <f>+Table3[[#This Row],[CHW]]/Table3[[#This Row],[Count of Airbill Number]]</f>
        <v>3.2620315294117646</v>
      </c>
    </row>
    <row r="3250" spans="2:13">
      <c r="B3250" t="s">
        <v>20</v>
      </c>
      <c r="C3250" t="s">
        <v>21</v>
      </c>
      <c r="D3250" t="s">
        <v>36</v>
      </c>
      <c r="E3250" t="s">
        <v>776</v>
      </c>
      <c r="F3250" t="s">
        <v>776</v>
      </c>
      <c r="G3250" t="s">
        <v>60</v>
      </c>
      <c r="H3250" t="s">
        <v>59</v>
      </c>
      <c r="I3250" s="1">
        <v>55.45452800000001</v>
      </c>
      <c r="J3250" s="1">
        <v>32</v>
      </c>
      <c r="K3250">
        <v>3247</v>
      </c>
      <c r="L3250" t="s">
        <v>25</v>
      </c>
      <c r="M3250" s="2">
        <f>+Table3[[#This Row],[CHW]]/Table3[[#This Row],[Count of Airbill Number]]</f>
        <v>1.7329540000000003</v>
      </c>
    </row>
    <row r="3251" spans="2:13">
      <c r="B3251" t="s">
        <v>20</v>
      </c>
      <c r="C3251" t="s">
        <v>21</v>
      </c>
      <c r="D3251" t="s">
        <v>22</v>
      </c>
      <c r="E3251" t="s">
        <v>778</v>
      </c>
      <c r="F3251" t="s">
        <v>778</v>
      </c>
      <c r="G3251" t="s">
        <v>51</v>
      </c>
      <c r="H3251" t="s">
        <v>210</v>
      </c>
      <c r="I3251" s="1">
        <v>55.4</v>
      </c>
      <c r="J3251" s="1">
        <v>2</v>
      </c>
      <c r="K3251">
        <v>3248</v>
      </c>
      <c r="L3251" t="s">
        <v>25</v>
      </c>
      <c r="M3251" s="2">
        <f>+Table3[[#This Row],[CHW]]/Table3[[#This Row],[Count of Airbill Number]]</f>
        <v>27.7</v>
      </c>
    </row>
    <row r="3252" spans="2:13">
      <c r="B3252" t="s">
        <v>20</v>
      </c>
      <c r="C3252" t="s">
        <v>21</v>
      </c>
      <c r="D3252" t="s">
        <v>22</v>
      </c>
      <c r="E3252" t="s">
        <v>778</v>
      </c>
      <c r="F3252" t="s">
        <v>776</v>
      </c>
      <c r="G3252" t="s">
        <v>86</v>
      </c>
      <c r="H3252" t="s">
        <v>48</v>
      </c>
      <c r="I3252" s="1">
        <v>55.2</v>
      </c>
      <c r="J3252" s="1">
        <v>4</v>
      </c>
      <c r="K3252">
        <v>3249</v>
      </c>
      <c r="L3252" t="s">
        <v>25</v>
      </c>
      <c r="M3252" s="2">
        <f>+Table3[[#This Row],[CHW]]/Table3[[#This Row],[Count of Airbill Number]]</f>
        <v>13.8</v>
      </c>
    </row>
    <row r="3253" spans="2:13">
      <c r="B3253" t="s">
        <v>28</v>
      </c>
      <c r="C3253" t="s">
        <v>21</v>
      </c>
      <c r="D3253" t="s">
        <v>22</v>
      </c>
      <c r="E3253" t="s">
        <v>776</v>
      </c>
      <c r="F3253" t="s">
        <v>776</v>
      </c>
      <c r="G3253" t="s">
        <v>40</v>
      </c>
      <c r="H3253" t="s">
        <v>175</v>
      </c>
      <c r="I3253" s="1">
        <v>55</v>
      </c>
      <c r="J3253" s="1">
        <v>1</v>
      </c>
      <c r="K3253">
        <v>3250</v>
      </c>
      <c r="L3253" t="s">
        <v>25</v>
      </c>
      <c r="M3253" s="2">
        <f>+Table3[[#This Row],[CHW]]/Table3[[#This Row],[Count of Airbill Number]]</f>
        <v>55</v>
      </c>
    </row>
    <row r="3254" spans="2:13">
      <c r="B3254" t="s">
        <v>20</v>
      </c>
      <c r="C3254" t="s">
        <v>21</v>
      </c>
      <c r="D3254" t="s">
        <v>22</v>
      </c>
      <c r="E3254" t="s">
        <v>776</v>
      </c>
      <c r="F3254" t="s">
        <v>776</v>
      </c>
      <c r="G3254" t="s">
        <v>23</v>
      </c>
      <c r="H3254" t="s">
        <v>272</v>
      </c>
      <c r="I3254" s="1">
        <v>55</v>
      </c>
      <c r="J3254" s="1">
        <v>3</v>
      </c>
      <c r="K3254">
        <v>3251</v>
      </c>
      <c r="L3254" t="s">
        <v>25</v>
      </c>
      <c r="M3254" s="2">
        <f>+Table3[[#This Row],[CHW]]/Table3[[#This Row],[Count of Airbill Number]]</f>
        <v>18.333333333333332</v>
      </c>
    </row>
    <row r="3255" spans="2:13">
      <c r="B3255" t="s">
        <v>20</v>
      </c>
      <c r="C3255" t="s">
        <v>21</v>
      </c>
      <c r="D3255" t="s">
        <v>22</v>
      </c>
      <c r="E3255" t="s">
        <v>776</v>
      </c>
      <c r="F3255" t="s">
        <v>776</v>
      </c>
      <c r="G3255" t="s">
        <v>133</v>
      </c>
      <c r="H3255" t="s">
        <v>23</v>
      </c>
      <c r="I3255" s="1">
        <v>54.999999000000003</v>
      </c>
      <c r="J3255" s="1">
        <v>3</v>
      </c>
      <c r="K3255">
        <v>3252</v>
      </c>
      <c r="L3255" t="s">
        <v>25</v>
      </c>
      <c r="M3255" s="2">
        <f>+Table3[[#This Row],[CHW]]/Table3[[#This Row],[Count of Airbill Number]]</f>
        <v>18.333333</v>
      </c>
    </row>
    <row r="3256" spans="2:13">
      <c r="B3256" t="s">
        <v>20</v>
      </c>
      <c r="C3256" t="s">
        <v>21</v>
      </c>
      <c r="D3256" t="s">
        <v>22</v>
      </c>
      <c r="E3256" t="s">
        <v>776</v>
      </c>
      <c r="F3256" t="s">
        <v>776</v>
      </c>
      <c r="G3256" t="s">
        <v>183</v>
      </c>
      <c r="H3256" t="s">
        <v>45</v>
      </c>
      <c r="I3256" s="1">
        <v>54.999999000000003</v>
      </c>
      <c r="J3256" s="1">
        <v>4</v>
      </c>
      <c r="K3256">
        <v>3253</v>
      </c>
      <c r="L3256" t="s">
        <v>25</v>
      </c>
      <c r="M3256" s="2">
        <f>+Table3[[#This Row],[CHW]]/Table3[[#This Row],[Count of Airbill Number]]</f>
        <v>13.749999750000001</v>
      </c>
    </row>
    <row r="3257" spans="2:13">
      <c r="B3257" t="s">
        <v>20</v>
      </c>
      <c r="C3257" t="s">
        <v>21</v>
      </c>
      <c r="D3257" t="s">
        <v>22</v>
      </c>
      <c r="E3257" t="s">
        <v>776</v>
      </c>
      <c r="F3257" t="s">
        <v>776</v>
      </c>
      <c r="G3257" t="s">
        <v>72</v>
      </c>
      <c r="H3257" t="s">
        <v>45</v>
      </c>
      <c r="I3257" s="1">
        <v>54.999999000000003</v>
      </c>
      <c r="J3257" s="1">
        <v>2</v>
      </c>
      <c r="K3257">
        <v>3254</v>
      </c>
      <c r="L3257" t="s">
        <v>25</v>
      </c>
      <c r="M3257" s="2">
        <f>+Table3[[#This Row],[CHW]]/Table3[[#This Row],[Count of Airbill Number]]</f>
        <v>27.499999500000001</v>
      </c>
    </row>
    <row r="3258" spans="2:13">
      <c r="B3258" t="s">
        <v>35</v>
      </c>
      <c r="C3258" t="s">
        <v>21</v>
      </c>
      <c r="D3258" t="s">
        <v>22</v>
      </c>
      <c r="E3258" t="s">
        <v>776</v>
      </c>
      <c r="F3258" t="s">
        <v>776</v>
      </c>
      <c r="G3258" t="s">
        <v>71</v>
      </c>
      <c r="H3258" t="s">
        <v>24</v>
      </c>
      <c r="I3258" s="1">
        <v>54.999998000000005</v>
      </c>
      <c r="J3258" s="1">
        <v>4</v>
      </c>
      <c r="K3258">
        <v>3255</v>
      </c>
      <c r="L3258" t="s">
        <v>25</v>
      </c>
      <c r="M3258" s="2">
        <f>+Table3[[#This Row],[CHW]]/Table3[[#This Row],[Count of Airbill Number]]</f>
        <v>13.749999500000001</v>
      </c>
    </row>
    <row r="3259" spans="2:13">
      <c r="B3259" t="s">
        <v>35</v>
      </c>
      <c r="C3259" t="s">
        <v>21</v>
      </c>
      <c r="D3259" t="s">
        <v>22</v>
      </c>
      <c r="E3259" t="s">
        <v>776</v>
      </c>
      <c r="F3259" t="s">
        <v>776</v>
      </c>
      <c r="G3259" t="s">
        <v>93</v>
      </c>
      <c r="H3259" t="s">
        <v>48</v>
      </c>
      <c r="I3259" s="1">
        <v>54.999998000000005</v>
      </c>
      <c r="J3259" s="1">
        <v>4</v>
      </c>
      <c r="K3259">
        <v>3256</v>
      </c>
      <c r="L3259" t="s">
        <v>25</v>
      </c>
      <c r="M3259" s="2">
        <f>+Table3[[#This Row],[CHW]]/Table3[[#This Row],[Count of Airbill Number]]</f>
        <v>13.749999500000001</v>
      </c>
    </row>
    <row r="3260" spans="2:13">
      <c r="B3260" t="s">
        <v>30</v>
      </c>
      <c r="C3260" t="s">
        <v>21</v>
      </c>
      <c r="D3260" t="s">
        <v>22</v>
      </c>
      <c r="E3260" t="s">
        <v>776</v>
      </c>
      <c r="F3260" t="s">
        <v>776</v>
      </c>
      <c r="G3260" t="s">
        <v>45</v>
      </c>
      <c r="H3260" t="s">
        <v>53</v>
      </c>
      <c r="I3260" s="1">
        <v>54.999996999999993</v>
      </c>
      <c r="J3260" s="1">
        <v>14</v>
      </c>
      <c r="K3260">
        <v>3257</v>
      </c>
      <c r="L3260" t="s">
        <v>25</v>
      </c>
      <c r="M3260" s="2">
        <f>+Table3[[#This Row],[CHW]]/Table3[[#This Row],[Count of Airbill Number]]</f>
        <v>3.9285712142857139</v>
      </c>
    </row>
    <row r="3261" spans="2:13">
      <c r="B3261" t="s">
        <v>28</v>
      </c>
      <c r="C3261" t="s">
        <v>21</v>
      </c>
      <c r="D3261" t="s">
        <v>22</v>
      </c>
      <c r="E3261" t="s">
        <v>776</v>
      </c>
      <c r="F3261" t="s">
        <v>776</v>
      </c>
      <c r="G3261" t="s">
        <v>37</v>
      </c>
      <c r="H3261" t="s">
        <v>107</v>
      </c>
      <c r="I3261" s="1">
        <v>54.999995999999989</v>
      </c>
      <c r="J3261" s="1">
        <v>8</v>
      </c>
      <c r="K3261">
        <v>3258</v>
      </c>
      <c r="L3261" t="s">
        <v>25</v>
      </c>
      <c r="M3261" s="2">
        <f>+Table3[[#This Row],[CHW]]/Table3[[#This Row],[Count of Airbill Number]]</f>
        <v>6.8749994999999986</v>
      </c>
    </row>
    <row r="3262" spans="2:13">
      <c r="B3262" t="s">
        <v>20</v>
      </c>
      <c r="C3262" t="s">
        <v>21</v>
      </c>
      <c r="D3262" t="s">
        <v>22</v>
      </c>
      <c r="E3262" t="s">
        <v>776</v>
      </c>
      <c r="F3262" t="s">
        <v>776</v>
      </c>
      <c r="G3262" t="s">
        <v>47</v>
      </c>
      <c r="H3262" t="s">
        <v>63</v>
      </c>
      <c r="I3262" s="1">
        <v>54.999995000000006</v>
      </c>
      <c r="J3262" s="1">
        <v>12</v>
      </c>
      <c r="K3262">
        <v>3259</v>
      </c>
      <c r="L3262" t="s">
        <v>25</v>
      </c>
      <c r="M3262" s="2">
        <f>+Table3[[#This Row],[CHW]]/Table3[[#This Row],[Count of Airbill Number]]</f>
        <v>4.5833329166666674</v>
      </c>
    </row>
    <row r="3263" spans="2:13">
      <c r="B3263" t="s">
        <v>20</v>
      </c>
      <c r="C3263" t="s">
        <v>21</v>
      </c>
      <c r="D3263" t="s">
        <v>22</v>
      </c>
      <c r="E3263" t="s">
        <v>776</v>
      </c>
      <c r="F3263" t="s">
        <v>778</v>
      </c>
      <c r="G3263" t="s">
        <v>39</v>
      </c>
      <c r="H3263" t="s">
        <v>86</v>
      </c>
      <c r="I3263" s="1">
        <v>54.727271999999999</v>
      </c>
      <c r="J3263" s="1">
        <v>2</v>
      </c>
      <c r="K3263">
        <v>3260</v>
      </c>
      <c r="L3263" t="s">
        <v>25</v>
      </c>
      <c r="M3263" s="2">
        <f>+Table3[[#This Row],[CHW]]/Table3[[#This Row],[Count of Airbill Number]]</f>
        <v>27.363636</v>
      </c>
    </row>
    <row r="3264" spans="2:13">
      <c r="B3264" t="s">
        <v>28</v>
      </c>
      <c r="C3264" t="s">
        <v>21</v>
      </c>
      <c r="D3264" t="s">
        <v>36</v>
      </c>
      <c r="E3264" t="s">
        <v>776</v>
      </c>
      <c r="F3264" t="s">
        <v>778</v>
      </c>
      <c r="G3264" t="s">
        <v>57</v>
      </c>
      <c r="H3264" t="s">
        <v>51</v>
      </c>
      <c r="I3264" s="1">
        <v>54.690908</v>
      </c>
      <c r="J3264" s="1">
        <v>6</v>
      </c>
      <c r="K3264">
        <v>3261</v>
      </c>
      <c r="L3264" t="s">
        <v>25</v>
      </c>
      <c r="M3264" s="2">
        <f>+Table3[[#This Row],[CHW]]/Table3[[#This Row],[Count of Airbill Number]]</f>
        <v>9.1151513333333334</v>
      </c>
    </row>
    <row r="3265" spans="2:13">
      <c r="B3265" t="s">
        <v>20</v>
      </c>
      <c r="C3265" t="s">
        <v>21</v>
      </c>
      <c r="D3265" t="s">
        <v>22</v>
      </c>
      <c r="E3265" t="s">
        <v>777</v>
      </c>
      <c r="F3265" t="s">
        <v>777</v>
      </c>
      <c r="G3265" t="s">
        <v>230</v>
      </c>
      <c r="H3265" t="s">
        <v>181</v>
      </c>
      <c r="I3265" s="1">
        <v>54.6</v>
      </c>
      <c r="J3265" s="1">
        <v>3</v>
      </c>
      <c r="K3265">
        <v>3262</v>
      </c>
      <c r="L3265" t="s">
        <v>25</v>
      </c>
      <c r="M3265" s="2">
        <f>+Table3[[#This Row],[CHW]]/Table3[[#This Row],[Count of Airbill Number]]</f>
        <v>18.2</v>
      </c>
    </row>
    <row r="3266" spans="2:13">
      <c r="B3266" t="s">
        <v>35</v>
      </c>
      <c r="C3266" t="s">
        <v>21</v>
      </c>
      <c r="D3266" t="s">
        <v>22</v>
      </c>
      <c r="E3266" t="s">
        <v>776</v>
      </c>
      <c r="F3266" t="s">
        <v>776</v>
      </c>
      <c r="G3266" t="s">
        <v>66</v>
      </c>
      <c r="H3266" t="s">
        <v>92</v>
      </c>
      <c r="I3266" s="1">
        <v>54.563636000000002</v>
      </c>
      <c r="J3266" s="1">
        <v>2</v>
      </c>
      <c r="K3266">
        <v>3263</v>
      </c>
      <c r="L3266" t="s">
        <v>25</v>
      </c>
      <c r="M3266" s="2">
        <f>+Table3[[#This Row],[CHW]]/Table3[[#This Row],[Count of Airbill Number]]</f>
        <v>27.281818000000001</v>
      </c>
    </row>
    <row r="3267" spans="2:13">
      <c r="B3267" t="s">
        <v>28</v>
      </c>
      <c r="C3267" t="s">
        <v>21</v>
      </c>
      <c r="D3267" t="s">
        <v>22</v>
      </c>
      <c r="E3267" t="s">
        <v>776</v>
      </c>
      <c r="F3267" t="s">
        <v>776</v>
      </c>
      <c r="G3267" t="s">
        <v>50</v>
      </c>
      <c r="H3267" t="s">
        <v>102</v>
      </c>
      <c r="I3267" s="1">
        <v>54.545453999999999</v>
      </c>
      <c r="J3267" s="1">
        <v>1</v>
      </c>
      <c r="K3267">
        <v>3264</v>
      </c>
      <c r="L3267" t="s">
        <v>25</v>
      </c>
      <c r="M3267" s="2">
        <f>+Table3[[#This Row],[CHW]]/Table3[[#This Row],[Count of Airbill Number]]</f>
        <v>54.545453999999999</v>
      </c>
    </row>
    <row r="3268" spans="2:13">
      <c r="B3268" t="s">
        <v>20</v>
      </c>
      <c r="C3268" t="s">
        <v>21</v>
      </c>
      <c r="D3268" t="s">
        <v>22</v>
      </c>
      <c r="E3268" t="s">
        <v>776</v>
      </c>
      <c r="F3268" t="s">
        <v>776</v>
      </c>
      <c r="G3268" t="s">
        <v>31</v>
      </c>
      <c r="H3268" t="s">
        <v>119</v>
      </c>
      <c r="I3268" s="1">
        <v>54.545453999999999</v>
      </c>
      <c r="J3268" s="1">
        <v>1</v>
      </c>
      <c r="K3268">
        <v>3265</v>
      </c>
      <c r="L3268" t="s">
        <v>25</v>
      </c>
      <c r="M3268" s="2">
        <f>+Table3[[#This Row],[CHW]]/Table3[[#This Row],[Count of Airbill Number]]</f>
        <v>54.545453999999999</v>
      </c>
    </row>
    <row r="3269" spans="2:13">
      <c r="B3269" t="s">
        <v>20</v>
      </c>
      <c r="C3269" t="s">
        <v>21</v>
      </c>
      <c r="D3269" t="s">
        <v>22</v>
      </c>
      <c r="E3269" t="s">
        <v>776</v>
      </c>
      <c r="F3269" t="s">
        <v>776</v>
      </c>
      <c r="G3269" t="s">
        <v>87</v>
      </c>
      <c r="H3269" t="s">
        <v>95</v>
      </c>
      <c r="I3269" s="1">
        <v>54.545453999999999</v>
      </c>
      <c r="J3269" s="1">
        <v>1</v>
      </c>
      <c r="K3269">
        <v>3266</v>
      </c>
      <c r="L3269" t="s">
        <v>25</v>
      </c>
      <c r="M3269" s="2">
        <f>+Table3[[#This Row],[CHW]]/Table3[[#This Row],[Count of Airbill Number]]</f>
        <v>54.545453999999999</v>
      </c>
    </row>
    <row r="3270" spans="2:13">
      <c r="B3270" t="s">
        <v>20</v>
      </c>
      <c r="C3270" t="s">
        <v>21</v>
      </c>
      <c r="D3270" t="s">
        <v>22</v>
      </c>
      <c r="E3270" t="s">
        <v>776</v>
      </c>
      <c r="F3270" t="s">
        <v>776</v>
      </c>
      <c r="G3270" t="s">
        <v>50</v>
      </c>
      <c r="H3270" t="s">
        <v>107</v>
      </c>
      <c r="I3270" s="1">
        <v>54.545453999999999</v>
      </c>
      <c r="J3270" s="1">
        <v>3</v>
      </c>
      <c r="K3270">
        <v>3267</v>
      </c>
      <c r="L3270" t="s">
        <v>25</v>
      </c>
      <c r="M3270" s="2">
        <f>+Table3[[#This Row],[CHW]]/Table3[[#This Row],[Count of Airbill Number]]</f>
        <v>18.181818</v>
      </c>
    </row>
    <row r="3271" spans="2:13">
      <c r="B3271" t="s">
        <v>20</v>
      </c>
      <c r="C3271" t="s">
        <v>21</v>
      </c>
      <c r="D3271" t="s">
        <v>36</v>
      </c>
      <c r="E3271" t="s">
        <v>776</v>
      </c>
      <c r="F3271" t="s">
        <v>776</v>
      </c>
      <c r="G3271" t="s">
        <v>31</v>
      </c>
      <c r="H3271" t="s">
        <v>23</v>
      </c>
      <c r="I3271" s="1">
        <v>54.545453999999999</v>
      </c>
      <c r="J3271" s="1">
        <v>1</v>
      </c>
      <c r="K3271">
        <v>3268</v>
      </c>
      <c r="L3271" t="s">
        <v>25</v>
      </c>
      <c r="M3271" s="2">
        <f>+Table3[[#This Row],[CHW]]/Table3[[#This Row],[Count of Airbill Number]]</f>
        <v>54.545453999999999</v>
      </c>
    </row>
    <row r="3272" spans="2:13">
      <c r="B3272" t="s">
        <v>30</v>
      </c>
      <c r="C3272" t="s">
        <v>21</v>
      </c>
      <c r="D3272" t="s">
        <v>139</v>
      </c>
      <c r="E3272" t="s">
        <v>776</v>
      </c>
      <c r="F3272" t="s">
        <v>776</v>
      </c>
      <c r="G3272" t="s">
        <v>237</v>
      </c>
      <c r="H3272" t="s">
        <v>219</v>
      </c>
      <c r="I3272" s="1">
        <v>54.545453999999999</v>
      </c>
      <c r="J3272" s="1">
        <v>1</v>
      </c>
      <c r="K3272">
        <v>3269</v>
      </c>
      <c r="L3272" t="s">
        <v>25</v>
      </c>
      <c r="M3272" s="2">
        <f>+Table3[[#This Row],[CHW]]/Table3[[#This Row],[Count of Airbill Number]]</f>
        <v>54.545453999999999</v>
      </c>
    </row>
    <row r="3273" spans="2:13">
      <c r="B3273" t="s">
        <v>30</v>
      </c>
      <c r="C3273" t="s">
        <v>21</v>
      </c>
      <c r="D3273" t="s">
        <v>139</v>
      </c>
      <c r="E3273" t="s">
        <v>776</v>
      </c>
      <c r="F3273" t="s">
        <v>776</v>
      </c>
      <c r="G3273" t="s">
        <v>141</v>
      </c>
      <c r="H3273" t="s">
        <v>108</v>
      </c>
      <c r="I3273" s="1">
        <v>54.545453999999999</v>
      </c>
      <c r="J3273" s="1">
        <v>2</v>
      </c>
      <c r="K3273">
        <v>3270</v>
      </c>
      <c r="L3273" t="s">
        <v>25</v>
      </c>
      <c r="M3273" s="2">
        <f>+Table3[[#This Row],[CHW]]/Table3[[#This Row],[Count of Airbill Number]]</f>
        <v>27.272727</v>
      </c>
    </row>
    <row r="3274" spans="2:13">
      <c r="B3274" t="s">
        <v>30</v>
      </c>
      <c r="C3274" t="s">
        <v>21</v>
      </c>
      <c r="D3274" t="s">
        <v>139</v>
      </c>
      <c r="E3274" t="s">
        <v>778</v>
      </c>
      <c r="F3274" t="s">
        <v>778</v>
      </c>
      <c r="G3274" t="s">
        <v>389</v>
      </c>
      <c r="H3274" t="s">
        <v>390</v>
      </c>
      <c r="I3274" s="1">
        <v>54.545453999999999</v>
      </c>
      <c r="J3274" s="1">
        <v>2</v>
      </c>
      <c r="K3274">
        <v>3271</v>
      </c>
      <c r="L3274" t="s">
        <v>25</v>
      </c>
      <c r="M3274" s="2">
        <f>+Table3[[#This Row],[CHW]]/Table3[[#This Row],[Count of Airbill Number]]</f>
        <v>27.272727</v>
      </c>
    </row>
    <row r="3275" spans="2:13">
      <c r="B3275" t="s">
        <v>30</v>
      </c>
      <c r="C3275" t="s">
        <v>21</v>
      </c>
      <c r="D3275" t="s">
        <v>139</v>
      </c>
      <c r="E3275" t="s">
        <v>778</v>
      </c>
      <c r="F3275" t="s">
        <v>778</v>
      </c>
      <c r="G3275" t="s">
        <v>389</v>
      </c>
      <c r="H3275" t="s">
        <v>391</v>
      </c>
      <c r="I3275" s="1">
        <v>54.545453999999999</v>
      </c>
      <c r="J3275" s="1">
        <v>2</v>
      </c>
      <c r="K3275">
        <v>3272</v>
      </c>
      <c r="L3275" t="s">
        <v>25</v>
      </c>
      <c r="M3275" s="2">
        <f>+Table3[[#This Row],[CHW]]/Table3[[#This Row],[Count of Airbill Number]]</f>
        <v>27.272727</v>
      </c>
    </row>
    <row r="3276" spans="2:13">
      <c r="B3276" t="s">
        <v>30</v>
      </c>
      <c r="C3276" t="s">
        <v>21</v>
      </c>
      <c r="D3276" t="s">
        <v>139</v>
      </c>
      <c r="E3276" t="s">
        <v>776</v>
      </c>
      <c r="F3276" t="s">
        <v>776</v>
      </c>
      <c r="G3276" t="s">
        <v>140</v>
      </c>
      <c r="H3276" t="s">
        <v>219</v>
      </c>
      <c r="I3276" s="1">
        <v>54.545453999999999</v>
      </c>
      <c r="J3276" s="1">
        <v>2</v>
      </c>
      <c r="K3276">
        <v>3273</v>
      </c>
      <c r="L3276" t="s">
        <v>25</v>
      </c>
      <c r="M3276" s="2">
        <f>+Table3[[#This Row],[CHW]]/Table3[[#This Row],[Count of Airbill Number]]</f>
        <v>27.272727</v>
      </c>
    </row>
    <row r="3277" spans="2:13">
      <c r="B3277" t="s">
        <v>30</v>
      </c>
      <c r="C3277" t="s">
        <v>21</v>
      </c>
      <c r="D3277" t="s">
        <v>139</v>
      </c>
      <c r="E3277" t="s">
        <v>776</v>
      </c>
      <c r="F3277" t="s">
        <v>776</v>
      </c>
      <c r="G3277" t="s">
        <v>140</v>
      </c>
      <c r="H3277" t="s">
        <v>308</v>
      </c>
      <c r="I3277" s="1">
        <v>54.545453999999999</v>
      </c>
      <c r="J3277" s="1">
        <v>2</v>
      </c>
      <c r="K3277">
        <v>3274</v>
      </c>
      <c r="L3277" t="s">
        <v>25</v>
      </c>
      <c r="M3277" s="2">
        <f>+Table3[[#This Row],[CHW]]/Table3[[#This Row],[Count of Airbill Number]]</f>
        <v>27.272727</v>
      </c>
    </row>
    <row r="3278" spans="2:13">
      <c r="B3278" t="s">
        <v>35</v>
      </c>
      <c r="C3278" t="s">
        <v>21</v>
      </c>
      <c r="D3278" t="s">
        <v>22</v>
      </c>
      <c r="E3278" t="s">
        <v>776</v>
      </c>
      <c r="F3278" t="s">
        <v>776</v>
      </c>
      <c r="G3278" t="s">
        <v>23</v>
      </c>
      <c r="H3278" t="s">
        <v>270</v>
      </c>
      <c r="I3278" s="1">
        <v>54.545453000000009</v>
      </c>
      <c r="J3278" s="1">
        <v>4</v>
      </c>
      <c r="K3278">
        <v>3275</v>
      </c>
      <c r="L3278" t="s">
        <v>25</v>
      </c>
      <c r="M3278" s="2">
        <f>+Table3[[#This Row],[CHW]]/Table3[[#This Row],[Count of Airbill Number]]</f>
        <v>13.636363250000002</v>
      </c>
    </row>
    <row r="3279" spans="2:13">
      <c r="B3279" t="s">
        <v>35</v>
      </c>
      <c r="C3279" t="s">
        <v>21</v>
      </c>
      <c r="D3279" t="s">
        <v>22</v>
      </c>
      <c r="E3279" t="s">
        <v>776</v>
      </c>
      <c r="F3279" t="s">
        <v>776</v>
      </c>
      <c r="G3279" t="s">
        <v>94</v>
      </c>
      <c r="H3279" t="s">
        <v>49</v>
      </c>
      <c r="I3279" s="1">
        <v>54.545453000000002</v>
      </c>
      <c r="J3279" s="1">
        <v>6</v>
      </c>
      <c r="K3279">
        <v>3276</v>
      </c>
      <c r="L3279" t="s">
        <v>25</v>
      </c>
      <c r="M3279" s="2">
        <f>+Table3[[#This Row],[CHW]]/Table3[[#This Row],[Count of Airbill Number]]</f>
        <v>9.0909088333333337</v>
      </c>
    </row>
    <row r="3280" spans="2:13">
      <c r="B3280" t="s">
        <v>28</v>
      </c>
      <c r="C3280" t="s">
        <v>21</v>
      </c>
      <c r="D3280" t="s">
        <v>22</v>
      </c>
      <c r="E3280" t="s">
        <v>776</v>
      </c>
      <c r="F3280" t="s">
        <v>776</v>
      </c>
      <c r="G3280" t="s">
        <v>45</v>
      </c>
      <c r="H3280" t="s">
        <v>77</v>
      </c>
      <c r="I3280" s="1">
        <v>54.545452999999995</v>
      </c>
      <c r="J3280" s="1">
        <v>4</v>
      </c>
      <c r="K3280">
        <v>3277</v>
      </c>
      <c r="L3280" t="s">
        <v>25</v>
      </c>
      <c r="M3280" s="2">
        <f>+Table3[[#This Row],[CHW]]/Table3[[#This Row],[Count of Airbill Number]]</f>
        <v>13.636363249999999</v>
      </c>
    </row>
    <row r="3281" spans="2:13">
      <c r="B3281" t="s">
        <v>30</v>
      </c>
      <c r="C3281" t="s">
        <v>21</v>
      </c>
      <c r="D3281" t="s">
        <v>22</v>
      </c>
      <c r="E3281" t="s">
        <v>776</v>
      </c>
      <c r="F3281" t="s">
        <v>776</v>
      </c>
      <c r="G3281" t="s">
        <v>224</v>
      </c>
      <c r="H3281" t="s">
        <v>237</v>
      </c>
      <c r="I3281" s="1">
        <v>54.545451999999997</v>
      </c>
      <c r="J3281" s="1">
        <v>4</v>
      </c>
      <c r="K3281">
        <v>3278</v>
      </c>
      <c r="L3281" t="s">
        <v>25</v>
      </c>
      <c r="M3281" s="2">
        <f>+Table3[[#This Row],[CHW]]/Table3[[#This Row],[Count of Airbill Number]]</f>
        <v>13.636362999999999</v>
      </c>
    </row>
    <row r="3282" spans="2:13">
      <c r="B3282" t="s">
        <v>30</v>
      </c>
      <c r="C3282" t="s">
        <v>21</v>
      </c>
      <c r="D3282" t="s">
        <v>22</v>
      </c>
      <c r="E3282" t="s">
        <v>776</v>
      </c>
      <c r="F3282" t="s">
        <v>776</v>
      </c>
      <c r="G3282" t="s">
        <v>224</v>
      </c>
      <c r="H3282" t="s">
        <v>141</v>
      </c>
      <c r="I3282" s="1">
        <v>54.545451999999997</v>
      </c>
      <c r="J3282" s="1">
        <v>4</v>
      </c>
      <c r="K3282">
        <v>3279</v>
      </c>
      <c r="L3282" t="s">
        <v>25</v>
      </c>
      <c r="M3282" s="2">
        <f>+Table3[[#This Row],[CHW]]/Table3[[#This Row],[Count of Airbill Number]]</f>
        <v>13.636362999999999</v>
      </c>
    </row>
    <row r="3283" spans="2:13">
      <c r="B3283" t="s">
        <v>35</v>
      </c>
      <c r="C3283" t="s">
        <v>21</v>
      </c>
      <c r="D3283" t="s">
        <v>36</v>
      </c>
      <c r="E3283" t="s">
        <v>776</v>
      </c>
      <c r="F3283" t="s">
        <v>776</v>
      </c>
      <c r="G3283" t="s">
        <v>37</v>
      </c>
      <c r="H3283" t="s">
        <v>88</v>
      </c>
      <c r="I3283" s="1">
        <v>54.545447000000003</v>
      </c>
      <c r="J3283" s="1">
        <v>20</v>
      </c>
      <c r="K3283">
        <v>3280</v>
      </c>
      <c r="L3283" t="s">
        <v>25</v>
      </c>
      <c r="M3283" s="2">
        <f>+Table3[[#This Row],[CHW]]/Table3[[#This Row],[Count of Airbill Number]]</f>
        <v>2.7272723500000002</v>
      </c>
    </row>
    <row r="3284" spans="2:13">
      <c r="B3284" t="s">
        <v>20</v>
      </c>
      <c r="C3284" t="s">
        <v>21</v>
      </c>
      <c r="D3284" t="s">
        <v>22</v>
      </c>
      <c r="E3284" t="s">
        <v>776</v>
      </c>
      <c r="F3284" t="s">
        <v>776</v>
      </c>
      <c r="G3284" t="s">
        <v>50</v>
      </c>
      <c r="H3284" t="s">
        <v>45</v>
      </c>
      <c r="I3284" s="1">
        <v>54.545447000000003</v>
      </c>
      <c r="J3284" s="1">
        <v>14</v>
      </c>
      <c r="K3284">
        <v>3281</v>
      </c>
      <c r="L3284" t="s">
        <v>25</v>
      </c>
      <c r="M3284" s="2">
        <f>+Table3[[#This Row],[CHW]]/Table3[[#This Row],[Count of Airbill Number]]</f>
        <v>3.8961033571428572</v>
      </c>
    </row>
    <row r="3285" spans="2:13">
      <c r="B3285" t="s">
        <v>35</v>
      </c>
      <c r="C3285" t="s">
        <v>21</v>
      </c>
      <c r="D3285" t="s">
        <v>22</v>
      </c>
      <c r="E3285" t="s">
        <v>776</v>
      </c>
      <c r="F3285" t="s">
        <v>778</v>
      </c>
      <c r="G3285" t="s">
        <v>31</v>
      </c>
      <c r="H3285" t="s">
        <v>155</v>
      </c>
      <c r="I3285" s="1">
        <v>54.4</v>
      </c>
      <c r="J3285" s="1">
        <v>1</v>
      </c>
      <c r="K3285">
        <v>3282</v>
      </c>
      <c r="L3285" t="s">
        <v>25</v>
      </c>
      <c r="M3285" s="2">
        <f>+Table3[[#This Row],[CHW]]/Table3[[#This Row],[Count of Airbill Number]]</f>
        <v>54.4</v>
      </c>
    </row>
    <row r="3286" spans="2:13">
      <c r="B3286" t="s">
        <v>28</v>
      </c>
      <c r="C3286" t="s">
        <v>21</v>
      </c>
      <c r="D3286" t="s">
        <v>22</v>
      </c>
      <c r="E3286" t="s">
        <v>776</v>
      </c>
      <c r="F3286" t="s">
        <v>776</v>
      </c>
      <c r="G3286" t="s">
        <v>23</v>
      </c>
      <c r="H3286" t="s">
        <v>84</v>
      </c>
      <c r="I3286" s="1">
        <v>54.245454000000002</v>
      </c>
      <c r="J3286" s="1">
        <v>3</v>
      </c>
      <c r="K3286">
        <v>3283</v>
      </c>
      <c r="L3286" t="s">
        <v>25</v>
      </c>
      <c r="M3286" s="2">
        <f>+Table3[[#This Row],[CHW]]/Table3[[#This Row],[Count of Airbill Number]]</f>
        <v>18.081818000000002</v>
      </c>
    </row>
    <row r="3287" spans="2:13">
      <c r="B3287" t="s">
        <v>35</v>
      </c>
      <c r="C3287" t="s">
        <v>21</v>
      </c>
      <c r="D3287" t="s">
        <v>22</v>
      </c>
      <c r="E3287" t="s">
        <v>776</v>
      </c>
      <c r="F3287" t="s">
        <v>778</v>
      </c>
      <c r="G3287" t="s">
        <v>31</v>
      </c>
      <c r="H3287" t="s">
        <v>204</v>
      </c>
      <c r="I3287" s="1">
        <v>54.127271</v>
      </c>
      <c r="J3287" s="1">
        <v>5</v>
      </c>
      <c r="K3287">
        <v>3284</v>
      </c>
      <c r="L3287" t="s">
        <v>25</v>
      </c>
      <c r="M3287" s="2">
        <f>+Table3[[#This Row],[CHW]]/Table3[[#This Row],[Count of Airbill Number]]</f>
        <v>10.825454199999999</v>
      </c>
    </row>
    <row r="3288" spans="2:13">
      <c r="B3288" t="s">
        <v>35</v>
      </c>
      <c r="C3288" t="s">
        <v>21</v>
      </c>
      <c r="D3288" t="s">
        <v>22</v>
      </c>
      <c r="E3288" t="s">
        <v>776</v>
      </c>
      <c r="F3288" t="s">
        <v>776</v>
      </c>
      <c r="G3288" t="s">
        <v>41</v>
      </c>
      <c r="H3288" t="s">
        <v>117</v>
      </c>
      <c r="I3288" s="1">
        <v>54.090909000000003</v>
      </c>
      <c r="J3288" s="1">
        <v>1</v>
      </c>
      <c r="K3288">
        <v>3285</v>
      </c>
      <c r="L3288" t="s">
        <v>25</v>
      </c>
      <c r="M3288" s="2">
        <f>+Table3[[#This Row],[CHW]]/Table3[[#This Row],[Count of Airbill Number]]</f>
        <v>54.090909000000003</v>
      </c>
    </row>
    <row r="3289" spans="2:13">
      <c r="B3289" t="s">
        <v>35</v>
      </c>
      <c r="C3289" t="s">
        <v>21</v>
      </c>
      <c r="D3289" t="s">
        <v>22</v>
      </c>
      <c r="E3289" t="s">
        <v>776</v>
      </c>
      <c r="F3289" t="s">
        <v>776</v>
      </c>
      <c r="G3289" t="s">
        <v>279</v>
      </c>
      <c r="H3289" t="s">
        <v>32</v>
      </c>
      <c r="I3289" s="1">
        <v>54.090907999999999</v>
      </c>
      <c r="J3289" s="1">
        <v>2</v>
      </c>
      <c r="K3289">
        <v>3286</v>
      </c>
      <c r="L3289" t="s">
        <v>25</v>
      </c>
      <c r="M3289" s="2">
        <f>+Table3[[#This Row],[CHW]]/Table3[[#This Row],[Count of Airbill Number]]</f>
        <v>27.045453999999999</v>
      </c>
    </row>
    <row r="3290" spans="2:13">
      <c r="B3290" t="s">
        <v>20</v>
      </c>
      <c r="C3290" t="s">
        <v>21</v>
      </c>
      <c r="D3290" t="s">
        <v>22</v>
      </c>
      <c r="E3290" t="s">
        <v>776</v>
      </c>
      <c r="F3290" t="s">
        <v>776</v>
      </c>
      <c r="G3290" t="s">
        <v>45</v>
      </c>
      <c r="H3290" t="s">
        <v>175</v>
      </c>
      <c r="I3290" s="1">
        <v>54.090907999999999</v>
      </c>
      <c r="J3290" s="1">
        <v>2</v>
      </c>
      <c r="K3290">
        <v>3287</v>
      </c>
      <c r="L3290" t="s">
        <v>25</v>
      </c>
      <c r="M3290" s="2">
        <f>+Table3[[#This Row],[CHW]]/Table3[[#This Row],[Count of Airbill Number]]</f>
        <v>27.045453999999999</v>
      </c>
    </row>
    <row r="3291" spans="2:13">
      <c r="B3291" t="s">
        <v>20</v>
      </c>
      <c r="C3291" t="s">
        <v>21</v>
      </c>
      <c r="D3291" t="s">
        <v>22</v>
      </c>
      <c r="E3291" t="s">
        <v>776</v>
      </c>
      <c r="F3291" t="s">
        <v>776</v>
      </c>
      <c r="G3291" t="s">
        <v>77</v>
      </c>
      <c r="H3291" t="s">
        <v>67</v>
      </c>
      <c r="I3291" s="1">
        <v>54.090907999999999</v>
      </c>
      <c r="J3291" s="1">
        <v>2</v>
      </c>
      <c r="K3291">
        <v>3288</v>
      </c>
      <c r="L3291" t="s">
        <v>25</v>
      </c>
      <c r="M3291" s="2">
        <f>+Table3[[#This Row],[CHW]]/Table3[[#This Row],[Count of Airbill Number]]</f>
        <v>27.045453999999999</v>
      </c>
    </row>
    <row r="3292" spans="2:13">
      <c r="B3292" t="s">
        <v>35</v>
      </c>
      <c r="C3292" t="s">
        <v>21</v>
      </c>
      <c r="D3292" t="s">
        <v>36</v>
      </c>
      <c r="E3292" t="s">
        <v>776</v>
      </c>
      <c r="F3292" t="s">
        <v>776</v>
      </c>
      <c r="G3292" t="s">
        <v>37</v>
      </c>
      <c r="H3292" t="s">
        <v>346</v>
      </c>
      <c r="I3292" s="1">
        <v>54.090907000000001</v>
      </c>
      <c r="J3292" s="1">
        <v>3</v>
      </c>
      <c r="K3292">
        <v>3289</v>
      </c>
      <c r="L3292" t="s">
        <v>25</v>
      </c>
      <c r="M3292" s="2">
        <f>+Table3[[#This Row],[CHW]]/Table3[[#This Row],[Count of Airbill Number]]</f>
        <v>18.030302333333335</v>
      </c>
    </row>
    <row r="3293" spans="2:13">
      <c r="B3293" t="s">
        <v>35</v>
      </c>
      <c r="C3293" t="s">
        <v>21</v>
      </c>
      <c r="D3293" t="s">
        <v>22</v>
      </c>
      <c r="E3293" t="s">
        <v>776</v>
      </c>
      <c r="F3293" t="s">
        <v>776</v>
      </c>
      <c r="G3293" t="s">
        <v>63</v>
      </c>
      <c r="H3293" t="s">
        <v>76</v>
      </c>
      <c r="I3293" s="1">
        <v>54.090905999999997</v>
      </c>
      <c r="J3293" s="1">
        <v>7</v>
      </c>
      <c r="K3293">
        <v>3290</v>
      </c>
      <c r="L3293" t="s">
        <v>25</v>
      </c>
      <c r="M3293" s="2">
        <f>+Table3[[#This Row],[CHW]]/Table3[[#This Row],[Count of Airbill Number]]</f>
        <v>7.7272722857142853</v>
      </c>
    </row>
    <row r="3294" spans="2:13">
      <c r="B3294" t="s">
        <v>35</v>
      </c>
      <c r="C3294" t="s">
        <v>21</v>
      </c>
      <c r="D3294" t="s">
        <v>22</v>
      </c>
      <c r="E3294" t="s">
        <v>776</v>
      </c>
      <c r="F3294" t="s">
        <v>776</v>
      </c>
      <c r="G3294" t="s">
        <v>45</v>
      </c>
      <c r="H3294" t="s">
        <v>209</v>
      </c>
      <c r="I3294" s="1">
        <v>54.090905999999997</v>
      </c>
      <c r="J3294" s="1">
        <v>6</v>
      </c>
      <c r="K3294">
        <v>3291</v>
      </c>
      <c r="L3294" t="s">
        <v>25</v>
      </c>
      <c r="M3294" s="2">
        <f>+Table3[[#This Row],[CHW]]/Table3[[#This Row],[Count of Airbill Number]]</f>
        <v>9.0151509999999995</v>
      </c>
    </row>
    <row r="3295" spans="2:13">
      <c r="B3295" t="s">
        <v>20</v>
      </c>
      <c r="C3295" t="s">
        <v>21</v>
      </c>
      <c r="D3295" t="s">
        <v>22</v>
      </c>
      <c r="E3295" t="s">
        <v>776</v>
      </c>
      <c r="F3295" t="s">
        <v>776</v>
      </c>
      <c r="G3295" t="s">
        <v>125</v>
      </c>
      <c r="H3295" t="s">
        <v>92</v>
      </c>
      <c r="I3295" s="1">
        <v>54.09090599999999</v>
      </c>
      <c r="J3295" s="1">
        <v>5</v>
      </c>
      <c r="K3295">
        <v>3292</v>
      </c>
      <c r="L3295" t="s">
        <v>25</v>
      </c>
      <c r="M3295" s="2">
        <f>+Table3[[#This Row],[CHW]]/Table3[[#This Row],[Count of Airbill Number]]</f>
        <v>10.818181199999998</v>
      </c>
    </row>
    <row r="3296" spans="2:13">
      <c r="B3296" t="s">
        <v>35</v>
      </c>
      <c r="C3296" t="s">
        <v>21</v>
      </c>
      <c r="D3296" t="s">
        <v>22</v>
      </c>
      <c r="E3296" t="s">
        <v>776</v>
      </c>
      <c r="F3296" t="s">
        <v>776</v>
      </c>
      <c r="G3296" t="s">
        <v>47</v>
      </c>
      <c r="H3296" t="s">
        <v>32</v>
      </c>
      <c r="I3296" s="1">
        <v>54.090904999999992</v>
      </c>
      <c r="J3296" s="1">
        <v>11</v>
      </c>
      <c r="K3296">
        <v>3293</v>
      </c>
      <c r="L3296" t="s">
        <v>25</v>
      </c>
      <c r="M3296" s="2">
        <f>+Table3[[#This Row],[CHW]]/Table3[[#This Row],[Count of Airbill Number]]</f>
        <v>4.9173549999999997</v>
      </c>
    </row>
    <row r="3297" spans="2:13">
      <c r="B3297" t="s">
        <v>20</v>
      </c>
      <c r="C3297" t="s">
        <v>21</v>
      </c>
      <c r="D3297" t="s">
        <v>22</v>
      </c>
      <c r="E3297" t="s">
        <v>776</v>
      </c>
      <c r="F3297" t="s">
        <v>776</v>
      </c>
      <c r="G3297" t="s">
        <v>72</v>
      </c>
      <c r="H3297" t="s">
        <v>47</v>
      </c>
      <c r="I3297" s="1">
        <v>54.090904000000002</v>
      </c>
      <c r="J3297" s="1">
        <v>10</v>
      </c>
      <c r="K3297">
        <v>3294</v>
      </c>
      <c r="L3297" t="s">
        <v>25</v>
      </c>
      <c r="M3297" s="2">
        <f>+Table3[[#This Row],[CHW]]/Table3[[#This Row],[Count of Airbill Number]]</f>
        <v>5.4090904000000002</v>
      </c>
    </row>
    <row r="3298" spans="2:13">
      <c r="B3298" t="s">
        <v>35</v>
      </c>
      <c r="C3298" t="s">
        <v>21</v>
      </c>
      <c r="D3298" t="s">
        <v>22</v>
      </c>
      <c r="E3298" t="s">
        <v>776</v>
      </c>
      <c r="F3298" t="s">
        <v>776</v>
      </c>
      <c r="G3298" t="s">
        <v>39</v>
      </c>
      <c r="H3298" t="s">
        <v>72</v>
      </c>
      <c r="I3298" s="1">
        <v>54.090902999999997</v>
      </c>
      <c r="J3298" s="1">
        <v>10</v>
      </c>
      <c r="K3298">
        <v>3295</v>
      </c>
      <c r="L3298" t="s">
        <v>25</v>
      </c>
      <c r="M3298" s="2">
        <f>+Table3[[#This Row],[CHW]]/Table3[[#This Row],[Count of Airbill Number]]</f>
        <v>5.4090902999999999</v>
      </c>
    </row>
    <row r="3299" spans="2:13">
      <c r="B3299" t="s">
        <v>20</v>
      </c>
      <c r="C3299" t="s">
        <v>21</v>
      </c>
      <c r="D3299" t="s">
        <v>22</v>
      </c>
      <c r="E3299" t="s">
        <v>776</v>
      </c>
      <c r="F3299" t="s">
        <v>776</v>
      </c>
      <c r="G3299" t="s">
        <v>67</v>
      </c>
      <c r="H3299" t="s">
        <v>37</v>
      </c>
      <c r="I3299" s="1">
        <v>54.090900000000005</v>
      </c>
      <c r="J3299" s="1">
        <v>17</v>
      </c>
      <c r="K3299">
        <v>3296</v>
      </c>
      <c r="L3299" t="s">
        <v>25</v>
      </c>
      <c r="M3299" s="2">
        <f>+Table3[[#This Row],[CHW]]/Table3[[#This Row],[Count of Airbill Number]]</f>
        <v>3.181817647058824</v>
      </c>
    </row>
    <row r="3300" spans="2:13">
      <c r="B3300" t="s">
        <v>28</v>
      </c>
      <c r="C3300" t="s">
        <v>21</v>
      </c>
      <c r="D3300" t="s">
        <v>22</v>
      </c>
      <c r="E3300" t="s">
        <v>778</v>
      </c>
      <c r="F3300" t="s">
        <v>777</v>
      </c>
      <c r="G3300" t="s">
        <v>109</v>
      </c>
      <c r="H3300" t="s">
        <v>29</v>
      </c>
      <c r="I3300" s="1">
        <v>54</v>
      </c>
      <c r="J3300" s="1">
        <v>2</v>
      </c>
      <c r="K3300">
        <v>3297</v>
      </c>
      <c r="L3300" t="s">
        <v>25</v>
      </c>
      <c r="M3300" s="2">
        <f>+Table3[[#This Row],[CHW]]/Table3[[#This Row],[Count of Airbill Number]]</f>
        <v>27</v>
      </c>
    </row>
    <row r="3301" spans="2:13">
      <c r="B3301" t="s">
        <v>20</v>
      </c>
      <c r="C3301" t="s">
        <v>21</v>
      </c>
      <c r="D3301" t="s">
        <v>22</v>
      </c>
      <c r="E3301" t="s">
        <v>778</v>
      </c>
      <c r="F3301" t="s">
        <v>778</v>
      </c>
      <c r="G3301" t="s">
        <v>113</v>
      </c>
      <c r="H3301" t="s">
        <v>204</v>
      </c>
      <c r="I3301" s="1">
        <v>54</v>
      </c>
      <c r="J3301" s="1">
        <v>2</v>
      </c>
      <c r="K3301">
        <v>3298</v>
      </c>
      <c r="L3301" t="s">
        <v>25</v>
      </c>
      <c r="M3301" s="2">
        <f>+Table3[[#This Row],[CHW]]/Table3[[#This Row],[Count of Airbill Number]]</f>
        <v>27</v>
      </c>
    </row>
    <row r="3302" spans="2:13">
      <c r="B3302" t="s">
        <v>20</v>
      </c>
      <c r="C3302" t="s">
        <v>21</v>
      </c>
      <c r="D3302" t="s">
        <v>22</v>
      </c>
      <c r="E3302" t="s">
        <v>778</v>
      </c>
      <c r="F3302" t="s">
        <v>776</v>
      </c>
      <c r="G3302" t="s">
        <v>113</v>
      </c>
      <c r="H3302" t="s">
        <v>85</v>
      </c>
      <c r="I3302" s="1">
        <v>54</v>
      </c>
      <c r="J3302" s="1">
        <v>2</v>
      </c>
      <c r="K3302">
        <v>3299</v>
      </c>
      <c r="L3302" t="s">
        <v>25</v>
      </c>
      <c r="M3302" s="2">
        <f>+Table3[[#This Row],[CHW]]/Table3[[#This Row],[Count of Airbill Number]]</f>
        <v>27</v>
      </c>
    </row>
    <row r="3303" spans="2:13">
      <c r="B3303" t="s">
        <v>28</v>
      </c>
      <c r="C3303" t="s">
        <v>21</v>
      </c>
      <c r="D3303" t="s">
        <v>22</v>
      </c>
      <c r="E3303" t="s">
        <v>776</v>
      </c>
      <c r="F3303" t="s">
        <v>776</v>
      </c>
      <c r="G3303" t="s">
        <v>284</v>
      </c>
      <c r="H3303" t="s">
        <v>71</v>
      </c>
      <c r="I3303" s="1">
        <v>53.636363000000003</v>
      </c>
      <c r="J3303" s="1">
        <v>1</v>
      </c>
      <c r="K3303">
        <v>3300</v>
      </c>
      <c r="L3303" t="s">
        <v>25</v>
      </c>
      <c r="M3303" s="2">
        <f>+Table3[[#This Row],[CHW]]/Table3[[#This Row],[Count of Airbill Number]]</f>
        <v>53.636363000000003</v>
      </c>
    </row>
    <row r="3304" spans="2:13">
      <c r="B3304" t="s">
        <v>35</v>
      </c>
      <c r="C3304" t="s">
        <v>21</v>
      </c>
      <c r="D3304" t="s">
        <v>22</v>
      </c>
      <c r="E3304" t="s">
        <v>776</v>
      </c>
      <c r="F3304" t="s">
        <v>776</v>
      </c>
      <c r="G3304" t="s">
        <v>40</v>
      </c>
      <c r="H3304" t="s">
        <v>88</v>
      </c>
      <c r="I3304" s="1">
        <v>53.636363000000003</v>
      </c>
      <c r="J3304" s="1">
        <v>1</v>
      </c>
      <c r="K3304">
        <v>3301</v>
      </c>
      <c r="L3304" t="s">
        <v>25</v>
      </c>
      <c r="M3304" s="2">
        <f>+Table3[[#This Row],[CHW]]/Table3[[#This Row],[Count of Airbill Number]]</f>
        <v>53.636363000000003</v>
      </c>
    </row>
    <row r="3305" spans="2:13">
      <c r="B3305" t="s">
        <v>35</v>
      </c>
      <c r="C3305" t="s">
        <v>21</v>
      </c>
      <c r="D3305" t="s">
        <v>22</v>
      </c>
      <c r="E3305" t="s">
        <v>776</v>
      </c>
      <c r="F3305" t="s">
        <v>776</v>
      </c>
      <c r="G3305" t="s">
        <v>33</v>
      </c>
      <c r="H3305" t="s">
        <v>83</v>
      </c>
      <c r="I3305" s="1">
        <v>53.636363000000003</v>
      </c>
      <c r="J3305" s="1">
        <v>2</v>
      </c>
      <c r="K3305">
        <v>3302</v>
      </c>
      <c r="L3305" t="s">
        <v>25</v>
      </c>
      <c r="M3305" s="2">
        <f>+Table3[[#This Row],[CHW]]/Table3[[#This Row],[Count of Airbill Number]]</f>
        <v>26.818181500000001</v>
      </c>
    </row>
    <row r="3306" spans="2:13">
      <c r="B3306" t="s">
        <v>35</v>
      </c>
      <c r="C3306" t="s">
        <v>21</v>
      </c>
      <c r="D3306" t="s">
        <v>22</v>
      </c>
      <c r="E3306" t="s">
        <v>776</v>
      </c>
      <c r="F3306" t="s">
        <v>776</v>
      </c>
      <c r="G3306" t="s">
        <v>76</v>
      </c>
      <c r="H3306" t="s">
        <v>132</v>
      </c>
      <c r="I3306" s="1">
        <v>53.636360999999994</v>
      </c>
      <c r="J3306" s="1">
        <v>8</v>
      </c>
      <c r="K3306">
        <v>3303</v>
      </c>
      <c r="L3306" t="s">
        <v>25</v>
      </c>
      <c r="M3306" s="2">
        <f>+Table3[[#This Row],[CHW]]/Table3[[#This Row],[Count of Airbill Number]]</f>
        <v>6.7045451249999992</v>
      </c>
    </row>
    <row r="3307" spans="2:13">
      <c r="B3307" t="s">
        <v>35</v>
      </c>
      <c r="C3307" t="s">
        <v>21</v>
      </c>
      <c r="D3307" t="s">
        <v>22</v>
      </c>
      <c r="E3307" t="s">
        <v>776</v>
      </c>
      <c r="F3307" t="s">
        <v>776</v>
      </c>
      <c r="G3307" t="s">
        <v>148</v>
      </c>
      <c r="H3307" t="s">
        <v>76</v>
      </c>
      <c r="I3307" s="1">
        <v>53.636360000000003</v>
      </c>
      <c r="J3307" s="1">
        <v>7</v>
      </c>
      <c r="K3307">
        <v>3304</v>
      </c>
      <c r="L3307" t="s">
        <v>25</v>
      </c>
      <c r="M3307" s="2">
        <f>+Table3[[#This Row],[CHW]]/Table3[[#This Row],[Count of Airbill Number]]</f>
        <v>7.662337142857143</v>
      </c>
    </row>
    <row r="3308" spans="2:13">
      <c r="B3308" t="s">
        <v>28</v>
      </c>
      <c r="C3308" t="s">
        <v>21</v>
      </c>
      <c r="D3308" t="s">
        <v>22</v>
      </c>
      <c r="E3308" t="s">
        <v>776</v>
      </c>
      <c r="F3308" t="s">
        <v>776</v>
      </c>
      <c r="G3308" t="s">
        <v>71</v>
      </c>
      <c r="H3308" t="s">
        <v>183</v>
      </c>
      <c r="I3308" s="1">
        <v>53.636359999999996</v>
      </c>
      <c r="J3308" s="1">
        <v>11</v>
      </c>
      <c r="K3308">
        <v>3305</v>
      </c>
      <c r="L3308" t="s">
        <v>25</v>
      </c>
      <c r="M3308" s="2">
        <f>+Table3[[#This Row],[CHW]]/Table3[[#This Row],[Count of Airbill Number]]</f>
        <v>4.8760327272727269</v>
      </c>
    </row>
    <row r="3309" spans="2:13">
      <c r="B3309" t="s">
        <v>35</v>
      </c>
      <c r="C3309" t="s">
        <v>21</v>
      </c>
      <c r="D3309" t="s">
        <v>22</v>
      </c>
      <c r="E3309" t="s">
        <v>776</v>
      </c>
      <c r="F3309" t="s">
        <v>776</v>
      </c>
      <c r="G3309" t="s">
        <v>45</v>
      </c>
      <c r="H3309" t="s">
        <v>172</v>
      </c>
      <c r="I3309" s="1">
        <v>53.636359999999996</v>
      </c>
      <c r="J3309" s="1">
        <v>6</v>
      </c>
      <c r="K3309">
        <v>3306</v>
      </c>
      <c r="L3309" t="s">
        <v>25</v>
      </c>
      <c r="M3309" s="2">
        <f>+Table3[[#This Row],[CHW]]/Table3[[#This Row],[Count of Airbill Number]]</f>
        <v>8.9393933333333333</v>
      </c>
    </row>
    <row r="3310" spans="2:13">
      <c r="B3310" t="s">
        <v>20</v>
      </c>
      <c r="C3310" t="s">
        <v>21</v>
      </c>
      <c r="D3310" t="s">
        <v>22</v>
      </c>
      <c r="E3310" t="s">
        <v>776</v>
      </c>
      <c r="F3310" t="s">
        <v>776</v>
      </c>
      <c r="G3310" t="s">
        <v>63</v>
      </c>
      <c r="H3310" t="s">
        <v>67</v>
      </c>
      <c r="I3310" s="1">
        <v>53.636358999999999</v>
      </c>
      <c r="J3310" s="1">
        <v>11</v>
      </c>
      <c r="K3310">
        <v>3307</v>
      </c>
      <c r="L3310" t="s">
        <v>25</v>
      </c>
      <c r="M3310" s="2">
        <f>+Table3[[#This Row],[CHW]]/Table3[[#This Row],[Count of Airbill Number]]</f>
        <v>4.8760326363636359</v>
      </c>
    </row>
    <row r="3311" spans="2:13">
      <c r="B3311" t="s">
        <v>28</v>
      </c>
      <c r="C3311" t="s">
        <v>21</v>
      </c>
      <c r="D3311" t="s">
        <v>22</v>
      </c>
      <c r="E3311" t="s">
        <v>776</v>
      </c>
      <c r="F3311" t="s">
        <v>776</v>
      </c>
      <c r="G3311" t="s">
        <v>144</v>
      </c>
      <c r="H3311" t="s">
        <v>43</v>
      </c>
      <c r="I3311" s="1">
        <v>53.636355999999992</v>
      </c>
      <c r="J3311" s="1">
        <v>11</v>
      </c>
      <c r="K3311">
        <v>3308</v>
      </c>
      <c r="L3311" t="s">
        <v>25</v>
      </c>
      <c r="M3311" s="2">
        <f>+Table3[[#This Row],[CHW]]/Table3[[#This Row],[Count of Airbill Number]]</f>
        <v>4.8760323636363632</v>
      </c>
    </row>
    <row r="3312" spans="2:13">
      <c r="B3312" t="s">
        <v>28</v>
      </c>
      <c r="C3312" t="s">
        <v>21</v>
      </c>
      <c r="D3312" t="s">
        <v>36</v>
      </c>
      <c r="E3312" t="s">
        <v>778</v>
      </c>
      <c r="F3312" t="s">
        <v>776</v>
      </c>
      <c r="G3312" t="s">
        <v>51</v>
      </c>
      <c r="H3312" t="s">
        <v>120</v>
      </c>
      <c r="I3312" s="1">
        <v>53.6</v>
      </c>
      <c r="J3312" s="1">
        <v>1</v>
      </c>
      <c r="K3312">
        <v>3309</v>
      </c>
      <c r="L3312" t="s">
        <v>25</v>
      </c>
      <c r="M3312" s="2">
        <f>+Table3[[#This Row],[CHW]]/Table3[[#This Row],[Count of Airbill Number]]</f>
        <v>53.6</v>
      </c>
    </row>
    <row r="3313" spans="2:13">
      <c r="B3313" t="s">
        <v>20</v>
      </c>
      <c r="C3313" t="s">
        <v>21</v>
      </c>
      <c r="D3313" t="s">
        <v>22</v>
      </c>
      <c r="E3313" t="s">
        <v>776</v>
      </c>
      <c r="F3313" t="s">
        <v>776</v>
      </c>
      <c r="G3313" t="s">
        <v>37</v>
      </c>
      <c r="H3313" t="s">
        <v>77</v>
      </c>
      <c r="I3313" s="1">
        <v>53.272724999999994</v>
      </c>
      <c r="J3313" s="1">
        <v>4</v>
      </c>
      <c r="K3313">
        <v>3310</v>
      </c>
      <c r="L3313" t="s">
        <v>25</v>
      </c>
      <c r="M3313" s="2">
        <f>+Table3[[#This Row],[CHW]]/Table3[[#This Row],[Count of Airbill Number]]</f>
        <v>13.318181249999999</v>
      </c>
    </row>
    <row r="3314" spans="2:13">
      <c r="B3314" t="s">
        <v>20</v>
      </c>
      <c r="C3314" t="s">
        <v>21</v>
      </c>
      <c r="D3314" t="s">
        <v>22</v>
      </c>
      <c r="E3314" t="s">
        <v>776</v>
      </c>
      <c r="F3314" t="s">
        <v>776</v>
      </c>
      <c r="G3314" t="s">
        <v>76</v>
      </c>
      <c r="H3314" t="s">
        <v>132</v>
      </c>
      <c r="I3314" s="1">
        <v>53.181817000000002</v>
      </c>
      <c r="J3314" s="1">
        <v>2</v>
      </c>
      <c r="K3314">
        <v>3311</v>
      </c>
      <c r="L3314" t="s">
        <v>25</v>
      </c>
      <c r="M3314" s="2">
        <f>+Table3[[#This Row],[CHW]]/Table3[[#This Row],[Count of Airbill Number]]</f>
        <v>26.590908500000001</v>
      </c>
    </row>
    <row r="3315" spans="2:13">
      <c r="B3315" t="s">
        <v>35</v>
      </c>
      <c r="C3315" t="s">
        <v>21</v>
      </c>
      <c r="D3315" t="s">
        <v>22</v>
      </c>
      <c r="E3315" t="s">
        <v>776</v>
      </c>
      <c r="F3315" t="s">
        <v>776</v>
      </c>
      <c r="G3315" t="s">
        <v>45</v>
      </c>
      <c r="H3315" t="s">
        <v>130</v>
      </c>
      <c r="I3315" s="1">
        <v>53.181816999999995</v>
      </c>
      <c r="J3315" s="1">
        <v>3</v>
      </c>
      <c r="K3315">
        <v>3312</v>
      </c>
      <c r="L3315" t="s">
        <v>25</v>
      </c>
      <c r="M3315" s="2">
        <f>+Table3[[#This Row],[CHW]]/Table3[[#This Row],[Count of Airbill Number]]</f>
        <v>17.727272333333332</v>
      </c>
    </row>
    <row r="3316" spans="2:13">
      <c r="B3316" t="s">
        <v>20</v>
      </c>
      <c r="C3316" t="s">
        <v>21</v>
      </c>
      <c r="D3316" t="s">
        <v>22</v>
      </c>
      <c r="E3316" t="s">
        <v>776</v>
      </c>
      <c r="F3316" t="s">
        <v>776</v>
      </c>
      <c r="G3316" t="s">
        <v>40</v>
      </c>
      <c r="H3316" t="s">
        <v>89</v>
      </c>
      <c r="I3316" s="1">
        <v>53.181815999999998</v>
      </c>
      <c r="J3316" s="1">
        <v>8</v>
      </c>
      <c r="K3316">
        <v>3313</v>
      </c>
      <c r="L3316" t="s">
        <v>25</v>
      </c>
      <c r="M3316" s="2">
        <f>+Table3[[#This Row],[CHW]]/Table3[[#This Row],[Count of Airbill Number]]</f>
        <v>6.6477269999999997</v>
      </c>
    </row>
    <row r="3317" spans="2:13">
      <c r="B3317" t="s">
        <v>20</v>
      </c>
      <c r="C3317" t="s">
        <v>21</v>
      </c>
      <c r="D3317" t="s">
        <v>22</v>
      </c>
      <c r="E3317" t="s">
        <v>776</v>
      </c>
      <c r="F3317" t="s">
        <v>776</v>
      </c>
      <c r="G3317" t="s">
        <v>149</v>
      </c>
      <c r="H3317" t="s">
        <v>40</v>
      </c>
      <c r="I3317" s="1">
        <v>53.181815</v>
      </c>
      <c r="J3317" s="1">
        <v>7</v>
      </c>
      <c r="K3317">
        <v>3314</v>
      </c>
      <c r="L3317" t="s">
        <v>25</v>
      </c>
      <c r="M3317" s="2">
        <f>+Table3[[#This Row],[CHW]]/Table3[[#This Row],[Count of Airbill Number]]</f>
        <v>7.5974021428571428</v>
      </c>
    </row>
    <row r="3318" spans="2:13">
      <c r="B3318" t="s">
        <v>28</v>
      </c>
      <c r="C3318" t="s">
        <v>21</v>
      </c>
      <c r="D3318" t="s">
        <v>22</v>
      </c>
      <c r="E3318" t="s">
        <v>776</v>
      </c>
      <c r="F3318" t="s">
        <v>776</v>
      </c>
      <c r="G3318" t="s">
        <v>144</v>
      </c>
      <c r="H3318" t="s">
        <v>103</v>
      </c>
      <c r="I3318" s="1">
        <v>53.181810000000006</v>
      </c>
      <c r="J3318" s="1">
        <v>15</v>
      </c>
      <c r="K3318">
        <v>3315</v>
      </c>
      <c r="L3318" t="s">
        <v>25</v>
      </c>
      <c r="M3318" s="2">
        <f>+Table3[[#This Row],[CHW]]/Table3[[#This Row],[Count of Airbill Number]]</f>
        <v>3.5454540000000003</v>
      </c>
    </row>
    <row r="3319" spans="2:13">
      <c r="B3319" t="s">
        <v>28</v>
      </c>
      <c r="C3319" t="s">
        <v>21</v>
      </c>
      <c r="D3319" t="s">
        <v>22</v>
      </c>
      <c r="E3319" t="s">
        <v>776</v>
      </c>
      <c r="F3319" t="s">
        <v>778</v>
      </c>
      <c r="G3319" t="s">
        <v>23</v>
      </c>
      <c r="H3319" t="s">
        <v>173</v>
      </c>
      <c r="I3319" s="1">
        <v>53</v>
      </c>
      <c r="J3319" s="1">
        <v>1</v>
      </c>
      <c r="K3319">
        <v>3316</v>
      </c>
      <c r="L3319" t="s">
        <v>25</v>
      </c>
      <c r="M3319" s="2">
        <f>+Table3[[#This Row],[CHW]]/Table3[[#This Row],[Count of Airbill Number]]</f>
        <v>53</v>
      </c>
    </row>
    <row r="3320" spans="2:13">
      <c r="B3320" t="s">
        <v>28</v>
      </c>
      <c r="C3320" t="s">
        <v>21</v>
      </c>
      <c r="D3320" t="s">
        <v>22</v>
      </c>
      <c r="E3320" t="s">
        <v>778</v>
      </c>
      <c r="F3320" t="s">
        <v>778</v>
      </c>
      <c r="G3320" t="s">
        <v>173</v>
      </c>
      <c r="H3320" t="s">
        <v>353</v>
      </c>
      <c r="I3320" s="1">
        <v>53</v>
      </c>
      <c r="J3320" s="1">
        <v>1</v>
      </c>
      <c r="K3320">
        <v>3317</v>
      </c>
      <c r="L3320" t="s">
        <v>25</v>
      </c>
      <c r="M3320" s="2">
        <f>+Table3[[#This Row],[CHW]]/Table3[[#This Row],[Count of Airbill Number]]</f>
        <v>53</v>
      </c>
    </row>
    <row r="3321" spans="2:13">
      <c r="B3321" t="s">
        <v>28</v>
      </c>
      <c r="C3321" t="s">
        <v>21</v>
      </c>
      <c r="D3321" t="s">
        <v>36</v>
      </c>
      <c r="E3321" t="s">
        <v>778</v>
      </c>
      <c r="F3321" t="s">
        <v>778</v>
      </c>
      <c r="G3321" t="s">
        <v>221</v>
      </c>
      <c r="H3321" t="s">
        <v>51</v>
      </c>
      <c r="I3321" s="1">
        <v>53</v>
      </c>
      <c r="J3321" s="1">
        <v>5</v>
      </c>
      <c r="K3321">
        <v>3318</v>
      </c>
      <c r="L3321" t="s">
        <v>25</v>
      </c>
      <c r="M3321" s="2">
        <f>+Table3[[#This Row],[CHW]]/Table3[[#This Row],[Count of Airbill Number]]</f>
        <v>10.6</v>
      </c>
    </row>
    <row r="3322" spans="2:13">
      <c r="B3322" t="s">
        <v>35</v>
      </c>
      <c r="C3322" t="s">
        <v>21</v>
      </c>
      <c r="D3322" t="s">
        <v>22</v>
      </c>
      <c r="E3322" t="s">
        <v>776</v>
      </c>
      <c r="F3322" t="s">
        <v>776</v>
      </c>
      <c r="G3322" t="s">
        <v>47</v>
      </c>
      <c r="H3322" t="s">
        <v>94</v>
      </c>
      <c r="I3322" s="1">
        <v>53</v>
      </c>
      <c r="J3322" s="1">
        <v>1</v>
      </c>
      <c r="K3322">
        <v>3319</v>
      </c>
      <c r="L3322" t="s">
        <v>25</v>
      </c>
      <c r="M3322" s="2">
        <f>+Table3[[#This Row],[CHW]]/Table3[[#This Row],[Count of Airbill Number]]</f>
        <v>53</v>
      </c>
    </row>
    <row r="3323" spans="2:13">
      <c r="B3323" t="s">
        <v>35</v>
      </c>
      <c r="C3323" t="s">
        <v>21</v>
      </c>
      <c r="D3323" t="s">
        <v>22</v>
      </c>
      <c r="E3323" t="s">
        <v>778</v>
      </c>
      <c r="F3323" t="s">
        <v>776</v>
      </c>
      <c r="G3323" t="s">
        <v>173</v>
      </c>
      <c r="H3323" t="s">
        <v>32</v>
      </c>
      <c r="I3323" s="1">
        <v>53</v>
      </c>
      <c r="J3323" s="1">
        <v>1</v>
      </c>
      <c r="K3323">
        <v>3320</v>
      </c>
      <c r="L3323" t="s">
        <v>25</v>
      </c>
      <c r="M3323" s="2">
        <f>+Table3[[#This Row],[CHW]]/Table3[[#This Row],[Count of Airbill Number]]</f>
        <v>53</v>
      </c>
    </row>
    <row r="3324" spans="2:13">
      <c r="B3324" t="s">
        <v>28</v>
      </c>
      <c r="C3324" t="s">
        <v>21</v>
      </c>
      <c r="D3324" t="s">
        <v>22</v>
      </c>
      <c r="E3324" t="s">
        <v>776</v>
      </c>
      <c r="F3324" t="s">
        <v>776</v>
      </c>
      <c r="G3324" t="s">
        <v>66</v>
      </c>
      <c r="H3324" t="s">
        <v>89</v>
      </c>
      <c r="I3324" s="1">
        <v>52.727271999999999</v>
      </c>
      <c r="J3324" s="1">
        <v>2</v>
      </c>
      <c r="K3324">
        <v>3321</v>
      </c>
      <c r="L3324" t="s">
        <v>25</v>
      </c>
      <c r="M3324" s="2">
        <f>+Table3[[#This Row],[CHW]]/Table3[[#This Row],[Count of Airbill Number]]</f>
        <v>26.363636</v>
      </c>
    </row>
    <row r="3325" spans="2:13">
      <c r="B3325" t="s">
        <v>28</v>
      </c>
      <c r="C3325" t="s">
        <v>21</v>
      </c>
      <c r="D3325" t="s">
        <v>36</v>
      </c>
      <c r="E3325" t="s">
        <v>778</v>
      </c>
      <c r="F3325" t="s">
        <v>778</v>
      </c>
      <c r="G3325" t="s">
        <v>113</v>
      </c>
      <c r="H3325" t="s">
        <v>155</v>
      </c>
      <c r="I3325" s="1">
        <v>52.727271999999999</v>
      </c>
      <c r="J3325" s="1">
        <v>1</v>
      </c>
      <c r="K3325">
        <v>3322</v>
      </c>
      <c r="L3325" t="s">
        <v>25</v>
      </c>
      <c r="M3325" s="2">
        <f>+Table3[[#This Row],[CHW]]/Table3[[#This Row],[Count of Airbill Number]]</f>
        <v>52.727271999999999</v>
      </c>
    </row>
    <row r="3326" spans="2:13">
      <c r="B3326" t="s">
        <v>28</v>
      </c>
      <c r="C3326" t="s">
        <v>21</v>
      </c>
      <c r="D3326" t="s">
        <v>22</v>
      </c>
      <c r="E3326" t="s">
        <v>776</v>
      </c>
      <c r="F3326" t="s">
        <v>778</v>
      </c>
      <c r="G3326" t="s">
        <v>31</v>
      </c>
      <c r="H3326" t="s">
        <v>124</v>
      </c>
      <c r="I3326" s="1">
        <v>52.727271000000002</v>
      </c>
      <c r="J3326" s="1">
        <v>3</v>
      </c>
      <c r="K3326">
        <v>3323</v>
      </c>
      <c r="L3326" t="s">
        <v>25</v>
      </c>
      <c r="M3326" s="2">
        <f>+Table3[[#This Row],[CHW]]/Table3[[#This Row],[Count of Airbill Number]]</f>
        <v>17.575756999999999</v>
      </c>
    </row>
    <row r="3327" spans="2:13">
      <c r="B3327" t="s">
        <v>20</v>
      </c>
      <c r="C3327" t="s">
        <v>21</v>
      </c>
      <c r="D3327" t="s">
        <v>22</v>
      </c>
      <c r="E3327" t="s">
        <v>776</v>
      </c>
      <c r="F3327" t="s">
        <v>776</v>
      </c>
      <c r="G3327" t="s">
        <v>45</v>
      </c>
      <c r="H3327" t="s">
        <v>148</v>
      </c>
      <c r="I3327" s="1">
        <v>52.727271000000002</v>
      </c>
      <c r="J3327" s="1">
        <v>3</v>
      </c>
      <c r="K3327">
        <v>3324</v>
      </c>
      <c r="L3327" t="s">
        <v>25</v>
      </c>
      <c r="M3327" s="2">
        <f>+Table3[[#This Row],[CHW]]/Table3[[#This Row],[Count of Airbill Number]]</f>
        <v>17.575756999999999</v>
      </c>
    </row>
    <row r="3328" spans="2:13">
      <c r="B3328" t="s">
        <v>28</v>
      </c>
      <c r="C3328" t="s">
        <v>21</v>
      </c>
      <c r="D3328" t="s">
        <v>22</v>
      </c>
      <c r="E3328" t="s">
        <v>776</v>
      </c>
      <c r="F3328" t="s">
        <v>776</v>
      </c>
      <c r="G3328" t="s">
        <v>75</v>
      </c>
      <c r="H3328" t="s">
        <v>69</v>
      </c>
      <c r="I3328" s="1">
        <v>52.727270000000004</v>
      </c>
      <c r="J3328" s="1">
        <v>6</v>
      </c>
      <c r="K3328">
        <v>3325</v>
      </c>
      <c r="L3328" t="s">
        <v>25</v>
      </c>
      <c r="M3328" s="2">
        <f>+Table3[[#This Row],[CHW]]/Table3[[#This Row],[Count of Airbill Number]]</f>
        <v>8.7878783333333335</v>
      </c>
    </row>
    <row r="3329" spans="2:13">
      <c r="B3329" t="s">
        <v>28</v>
      </c>
      <c r="C3329" t="s">
        <v>21</v>
      </c>
      <c r="D3329" t="s">
        <v>22</v>
      </c>
      <c r="E3329" t="s">
        <v>776</v>
      </c>
      <c r="F3329" t="s">
        <v>776</v>
      </c>
      <c r="G3329" t="s">
        <v>41</v>
      </c>
      <c r="H3329" t="s">
        <v>61</v>
      </c>
      <c r="I3329" s="1">
        <v>52.727269999999997</v>
      </c>
      <c r="J3329" s="1">
        <v>5</v>
      </c>
      <c r="K3329">
        <v>3326</v>
      </c>
      <c r="L3329" t="s">
        <v>25</v>
      </c>
      <c r="M3329" s="2">
        <f>+Table3[[#This Row],[CHW]]/Table3[[#This Row],[Count of Airbill Number]]</f>
        <v>10.545453999999999</v>
      </c>
    </row>
    <row r="3330" spans="2:13">
      <c r="B3330" t="s">
        <v>35</v>
      </c>
      <c r="C3330" t="s">
        <v>21</v>
      </c>
      <c r="D3330" t="s">
        <v>22</v>
      </c>
      <c r="E3330" t="s">
        <v>776</v>
      </c>
      <c r="F3330" t="s">
        <v>776</v>
      </c>
      <c r="G3330" t="s">
        <v>71</v>
      </c>
      <c r="H3330" t="s">
        <v>43</v>
      </c>
      <c r="I3330" s="1">
        <v>52.727266999999998</v>
      </c>
      <c r="J3330" s="1">
        <v>11</v>
      </c>
      <c r="K3330">
        <v>3327</v>
      </c>
      <c r="L3330" t="s">
        <v>25</v>
      </c>
      <c r="M3330" s="2">
        <f>+Table3[[#This Row],[CHW]]/Table3[[#This Row],[Count of Airbill Number]]</f>
        <v>4.7933879090909093</v>
      </c>
    </row>
    <row r="3331" spans="2:13">
      <c r="B3331" t="s">
        <v>28</v>
      </c>
      <c r="C3331" t="s">
        <v>21</v>
      </c>
      <c r="D3331" t="s">
        <v>22</v>
      </c>
      <c r="E3331" t="s">
        <v>776</v>
      </c>
      <c r="F3331" t="s">
        <v>776</v>
      </c>
      <c r="G3331" t="s">
        <v>33</v>
      </c>
      <c r="H3331" t="s">
        <v>169</v>
      </c>
      <c r="I3331" s="1">
        <v>52.272727000000003</v>
      </c>
      <c r="J3331" s="1">
        <v>1</v>
      </c>
      <c r="K3331">
        <v>3328</v>
      </c>
      <c r="L3331" t="s">
        <v>25</v>
      </c>
      <c r="M3331" s="2">
        <f>+Table3[[#This Row],[CHW]]/Table3[[#This Row],[Count of Airbill Number]]</f>
        <v>52.272727000000003</v>
      </c>
    </row>
    <row r="3332" spans="2:13">
      <c r="B3332" t="s">
        <v>35</v>
      </c>
      <c r="C3332" t="s">
        <v>21</v>
      </c>
      <c r="D3332" t="s">
        <v>22</v>
      </c>
      <c r="E3332" t="s">
        <v>776</v>
      </c>
      <c r="F3332" t="s">
        <v>776</v>
      </c>
      <c r="G3332" t="s">
        <v>50</v>
      </c>
      <c r="H3332" t="s">
        <v>107</v>
      </c>
      <c r="I3332" s="1">
        <v>52.272727000000003</v>
      </c>
      <c r="J3332" s="1">
        <v>1</v>
      </c>
      <c r="K3332">
        <v>3329</v>
      </c>
      <c r="L3332" t="s">
        <v>25</v>
      </c>
      <c r="M3332" s="2">
        <f>+Table3[[#This Row],[CHW]]/Table3[[#This Row],[Count of Airbill Number]]</f>
        <v>52.272727000000003</v>
      </c>
    </row>
    <row r="3333" spans="2:13">
      <c r="B3333" t="s">
        <v>35</v>
      </c>
      <c r="C3333" t="s">
        <v>21</v>
      </c>
      <c r="D3333" t="s">
        <v>22</v>
      </c>
      <c r="E3333" t="s">
        <v>776</v>
      </c>
      <c r="F3333" t="s">
        <v>776</v>
      </c>
      <c r="G3333" t="s">
        <v>229</v>
      </c>
      <c r="H3333" t="s">
        <v>76</v>
      </c>
      <c r="I3333" s="1">
        <v>52.272726000000006</v>
      </c>
      <c r="J3333" s="1">
        <v>2</v>
      </c>
      <c r="K3333">
        <v>3330</v>
      </c>
      <c r="L3333" t="s">
        <v>25</v>
      </c>
      <c r="M3333" s="2">
        <f>+Table3[[#This Row],[CHW]]/Table3[[#This Row],[Count of Airbill Number]]</f>
        <v>26.136363000000003</v>
      </c>
    </row>
    <row r="3334" spans="2:13">
      <c r="B3334" t="s">
        <v>35</v>
      </c>
      <c r="C3334" t="s">
        <v>21</v>
      </c>
      <c r="D3334" t="s">
        <v>22</v>
      </c>
      <c r="E3334" t="s">
        <v>776</v>
      </c>
      <c r="F3334" t="s">
        <v>776</v>
      </c>
      <c r="G3334" t="s">
        <v>71</v>
      </c>
      <c r="H3334" t="s">
        <v>50</v>
      </c>
      <c r="I3334" s="1">
        <v>52.272725999999999</v>
      </c>
      <c r="J3334" s="1">
        <v>6</v>
      </c>
      <c r="K3334">
        <v>3331</v>
      </c>
      <c r="L3334" t="s">
        <v>25</v>
      </c>
      <c r="M3334" s="2">
        <f>+Table3[[#This Row],[CHW]]/Table3[[#This Row],[Count of Airbill Number]]</f>
        <v>8.7121209999999998</v>
      </c>
    </row>
    <row r="3335" spans="2:13">
      <c r="B3335" t="s">
        <v>20</v>
      </c>
      <c r="C3335" t="s">
        <v>21</v>
      </c>
      <c r="D3335" t="s">
        <v>22</v>
      </c>
      <c r="E3335" t="s">
        <v>776</v>
      </c>
      <c r="F3335" t="s">
        <v>776</v>
      </c>
      <c r="G3335" t="s">
        <v>41</v>
      </c>
      <c r="H3335" t="s">
        <v>48</v>
      </c>
      <c r="I3335" s="1">
        <v>52.272725000000001</v>
      </c>
      <c r="J3335" s="1">
        <v>5</v>
      </c>
      <c r="K3335">
        <v>3332</v>
      </c>
      <c r="L3335" t="s">
        <v>25</v>
      </c>
      <c r="M3335" s="2">
        <f>+Table3[[#This Row],[CHW]]/Table3[[#This Row],[Count of Airbill Number]]</f>
        <v>10.454545</v>
      </c>
    </row>
    <row r="3336" spans="2:13">
      <c r="B3336" t="s">
        <v>20</v>
      </c>
      <c r="C3336" t="s">
        <v>21</v>
      </c>
      <c r="D3336" t="s">
        <v>22</v>
      </c>
      <c r="E3336" t="s">
        <v>776</v>
      </c>
      <c r="F3336" t="s">
        <v>776</v>
      </c>
      <c r="G3336" t="s">
        <v>48</v>
      </c>
      <c r="H3336" t="s">
        <v>89</v>
      </c>
      <c r="I3336" s="1">
        <v>52.272722999999999</v>
      </c>
      <c r="J3336" s="1">
        <v>10</v>
      </c>
      <c r="K3336">
        <v>3333</v>
      </c>
      <c r="L3336" t="s">
        <v>25</v>
      </c>
      <c r="M3336" s="2">
        <f>+Table3[[#This Row],[CHW]]/Table3[[#This Row],[Count of Airbill Number]]</f>
        <v>5.2272723000000001</v>
      </c>
    </row>
    <row r="3337" spans="2:13">
      <c r="B3337" t="s">
        <v>20</v>
      </c>
      <c r="C3337" t="s">
        <v>21</v>
      </c>
      <c r="D3337" t="s">
        <v>22</v>
      </c>
      <c r="E3337" t="s">
        <v>776</v>
      </c>
      <c r="F3337" t="s">
        <v>776</v>
      </c>
      <c r="G3337" t="s">
        <v>67</v>
      </c>
      <c r="H3337" t="s">
        <v>83</v>
      </c>
      <c r="I3337" s="1">
        <v>52.272719999999993</v>
      </c>
      <c r="J3337" s="1">
        <v>16</v>
      </c>
      <c r="K3337">
        <v>3334</v>
      </c>
      <c r="L3337" t="s">
        <v>25</v>
      </c>
      <c r="M3337" s="2">
        <f>+Table3[[#This Row],[CHW]]/Table3[[#This Row],[Count of Airbill Number]]</f>
        <v>3.2670449999999995</v>
      </c>
    </row>
    <row r="3338" spans="2:13">
      <c r="B3338" t="s">
        <v>30</v>
      </c>
      <c r="C3338" t="s">
        <v>21</v>
      </c>
      <c r="D3338" t="s">
        <v>36</v>
      </c>
      <c r="E3338" t="s">
        <v>778</v>
      </c>
      <c r="F3338" t="s">
        <v>777</v>
      </c>
      <c r="G3338" t="s">
        <v>112</v>
      </c>
      <c r="H3338" t="s">
        <v>27</v>
      </c>
      <c r="I3338" s="1">
        <v>52.2</v>
      </c>
      <c r="J3338" s="1">
        <v>1</v>
      </c>
      <c r="K3338">
        <v>3335</v>
      </c>
      <c r="L3338" t="s">
        <v>25</v>
      </c>
      <c r="M3338" s="2">
        <f>+Table3[[#This Row],[CHW]]/Table3[[#This Row],[Count of Airbill Number]]</f>
        <v>52.2</v>
      </c>
    </row>
    <row r="3339" spans="2:13">
      <c r="B3339" t="s">
        <v>20</v>
      </c>
      <c r="C3339" t="s">
        <v>21</v>
      </c>
      <c r="D3339" t="s">
        <v>22</v>
      </c>
      <c r="E3339" t="s">
        <v>778</v>
      </c>
      <c r="F3339" t="s">
        <v>778</v>
      </c>
      <c r="G3339" t="s">
        <v>285</v>
      </c>
      <c r="H3339" t="s">
        <v>109</v>
      </c>
      <c r="I3339" s="1">
        <v>52.1</v>
      </c>
      <c r="J3339" s="1">
        <v>2</v>
      </c>
      <c r="K3339">
        <v>3336</v>
      </c>
      <c r="L3339" t="s">
        <v>25</v>
      </c>
      <c r="M3339" s="2">
        <f>+Table3[[#This Row],[CHW]]/Table3[[#This Row],[Count of Airbill Number]]</f>
        <v>26.05</v>
      </c>
    </row>
    <row r="3340" spans="2:13">
      <c r="B3340" t="s">
        <v>28</v>
      </c>
      <c r="C3340" t="s">
        <v>21</v>
      </c>
      <c r="D3340" t="s">
        <v>36</v>
      </c>
      <c r="E3340" t="s">
        <v>776</v>
      </c>
      <c r="F3340" t="s">
        <v>776</v>
      </c>
      <c r="G3340" t="s">
        <v>146</v>
      </c>
      <c r="H3340" t="s">
        <v>66</v>
      </c>
      <c r="I3340" s="1">
        <v>52</v>
      </c>
      <c r="J3340" s="1">
        <v>1</v>
      </c>
      <c r="K3340">
        <v>3337</v>
      </c>
      <c r="L3340" t="s">
        <v>25</v>
      </c>
      <c r="M3340" s="2">
        <f>+Table3[[#This Row],[CHW]]/Table3[[#This Row],[Count of Airbill Number]]</f>
        <v>52</v>
      </c>
    </row>
    <row r="3341" spans="2:13">
      <c r="B3341" t="s">
        <v>35</v>
      </c>
      <c r="C3341" t="s">
        <v>21</v>
      </c>
      <c r="D3341" t="s">
        <v>22</v>
      </c>
      <c r="E3341" t="s">
        <v>777</v>
      </c>
      <c r="F3341" t="s">
        <v>777</v>
      </c>
      <c r="G3341" t="s">
        <v>55</v>
      </c>
      <c r="H3341" t="s">
        <v>106</v>
      </c>
      <c r="I3341" s="1">
        <v>52</v>
      </c>
      <c r="J3341" s="1">
        <v>4</v>
      </c>
      <c r="K3341">
        <v>3338</v>
      </c>
      <c r="L3341" t="s">
        <v>25</v>
      </c>
      <c r="M3341" s="2">
        <f>+Table3[[#This Row],[CHW]]/Table3[[#This Row],[Count of Airbill Number]]</f>
        <v>13</v>
      </c>
    </row>
    <row r="3342" spans="2:13">
      <c r="B3342" t="s">
        <v>35</v>
      </c>
      <c r="C3342" t="s">
        <v>21</v>
      </c>
      <c r="D3342" t="s">
        <v>22</v>
      </c>
      <c r="E3342" t="s">
        <v>776</v>
      </c>
      <c r="F3342" t="s">
        <v>776</v>
      </c>
      <c r="G3342" t="s">
        <v>182</v>
      </c>
      <c r="H3342" t="s">
        <v>93</v>
      </c>
      <c r="I3342" s="1">
        <v>51.818181000000003</v>
      </c>
      <c r="J3342" s="1">
        <v>2</v>
      </c>
      <c r="K3342">
        <v>3339</v>
      </c>
      <c r="L3342" t="s">
        <v>25</v>
      </c>
      <c r="M3342" s="2">
        <f>+Table3[[#This Row],[CHW]]/Table3[[#This Row],[Count of Airbill Number]]</f>
        <v>25.909090500000001</v>
      </c>
    </row>
    <row r="3343" spans="2:13">
      <c r="B3343" t="s">
        <v>35</v>
      </c>
      <c r="C3343" t="s">
        <v>21</v>
      </c>
      <c r="D3343" t="s">
        <v>22</v>
      </c>
      <c r="E3343" t="s">
        <v>776</v>
      </c>
      <c r="F3343" t="s">
        <v>776</v>
      </c>
      <c r="G3343" t="s">
        <v>71</v>
      </c>
      <c r="H3343" t="s">
        <v>199</v>
      </c>
      <c r="I3343" s="1">
        <v>51.818180999999996</v>
      </c>
      <c r="J3343" s="1">
        <v>3</v>
      </c>
      <c r="K3343">
        <v>3340</v>
      </c>
      <c r="L3343" t="s">
        <v>25</v>
      </c>
      <c r="M3343" s="2">
        <f>+Table3[[#This Row],[CHW]]/Table3[[#This Row],[Count of Airbill Number]]</f>
        <v>17.272727</v>
      </c>
    </row>
    <row r="3344" spans="2:13">
      <c r="B3344" t="s">
        <v>35</v>
      </c>
      <c r="C3344" t="s">
        <v>21</v>
      </c>
      <c r="D3344" t="s">
        <v>22</v>
      </c>
      <c r="E3344" t="s">
        <v>776</v>
      </c>
      <c r="F3344" t="s">
        <v>776</v>
      </c>
      <c r="G3344" t="s">
        <v>42</v>
      </c>
      <c r="H3344" t="s">
        <v>32</v>
      </c>
      <c r="I3344" s="1">
        <v>51.818180000000005</v>
      </c>
      <c r="J3344" s="1">
        <v>5</v>
      </c>
      <c r="K3344">
        <v>3341</v>
      </c>
      <c r="L3344" t="s">
        <v>25</v>
      </c>
      <c r="M3344" s="2">
        <f>+Table3[[#This Row],[CHW]]/Table3[[#This Row],[Count of Airbill Number]]</f>
        <v>10.363636000000001</v>
      </c>
    </row>
    <row r="3345" spans="2:13">
      <c r="B3345" t="s">
        <v>35</v>
      </c>
      <c r="C3345" t="s">
        <v>21</v>
      </c>
      <c r="D3345" t="s">
        <v>22</v>
      </c>
      <c r="E3345" t="s">
        <v>776</v>
      </c>
      <c r="F3345" t="s">
        <v>776</v>
      </c>
      <c r="G3345" t="s">
        <v>23</v>
      </c>
      <c r="H3345" t="s">
        <v>189</v>
      </c>
      <c r="I3345" s="1">
        <v>51.818179999999998</v>
      </c>
      <c r="J3345" s="1">
        <v>4</v>
      </c>
      <c r="K3345">
        <v>3342</v>
      </c>
      <c r="L3345" t="s">
        <v>25</v>
      </c>
      <c r="M3345" s="2">
        <f>+Table3[[#This Row],[CHW]]/Table3[[#This Row],[Count of Airbill Number]]</f>
        <v>12.954545</v>
      </c>
    </row>
    <row r="3346" spans="2:13">
      <c r="B3346" t="s">
        <v>35</v>
      </c>
      <c r="C3346" t="s">
        <v>21</v>
      </c>
      <c r="D3346" t="s">
        <v>22</v>
      </c>
      <c r="E3346" t="s">
        <v>776</v>
      </c>
      <c r="F3346" t="s">
        <v>776</v>
      </c>
      <c r="G3346" t="s">
        <v>72</v>
      </c>
      <c r="H3346" t="s">
        <v>76</v>
      </c>
      <c r="I3346" s="1">
        <v>51.818179999999998</v>
      </c>
      <c r="J3346" s="1">
        <v>4</v>
      </c>
      <c r="K3346">
        <v>3343</v>
      </c>
      <c r="L3346" t="s">
        <v>25</v>
      </c>
      <c r="M3346" s="2">
        <f>+Table3[[#This Row],[CHW]]/Table3[[#This Row],[Count of Airbill Number]]</f>
        <v>12.954545</v>
      </c>
    </row>
    <row r="3347" spans="2:13">
      <c r="B3347" t="s">
        <v>20</v>
      </c>
      <c r="C3347" t="s">
        <v>21</v>
      </c>
      <c r="D3347" t="s">
        <v>22</v>
      </c>
      <c r="E3347" t="s">
        <v>776</v>
      </c>
      <c r="F3347" t="s">
        <v>776</v>
      </c>
      <c r="G3347" t="s">
        <v>71</v>
      </c>
      <c r="H3347" t="s">
        <v>133</v>
      </c>
      <c r="I3347" s="1">
        <v>51.818178000000003</v>
      </c>
      <c r="J3347" s="1">
        <v>8</v>
      </c>
      <c r="K3347">
        <v>3344</v>
      </c>
      <c r="L3347" t="s">
        <v>25</v>
      </c>
      <c r="M3347" s="2">
        <f>+Table3[[#This Row],[CHW]]/Table3[[#This Row],[Count of Airbill Number]]</f>
        <v>6.4772722500000004</v>
      </c>
    </row>
    <row r="3348" spans="2:13">
      <c r="B3348" t="s">
        <v>35</v>
      </c>
      <c r="C3348" t="s">
        <v>21</v>
      </c>
      <c r="D3348" t="s">
        <v>22</v>
      </c>
      <c r="E3348" t="s">
        <v>776</v>
      </c>
      <c r="F3348" t="s">
        <v>776</v>
      </c>
      <c r="G3348" t="s">
        <v>66</v>
      </c>
      <c r="H3348" t="s">
        <v>131</v>
      </c>
      <c r="I3348" s="1">
        <v>51.363636000000007</v>
      </c>
      <c r="J3348" s="1">
        <v>2</v>
      </c>
      <c r="K3348">
        <v>3345</v>
      </c>
      <c r="L3348" t="s">
        <v>25</v>
      </c>
      <c r="M3348" s="2">
        <f>+Table3[[#This Row],[CHW]]/Table3[[#This Row],[Count of Airbill Number]]</f>
        <v>25.681818000000003</v>
      </c>
    </row>
    <row r="3349" spans="2:13">
      <c r="B3349" t="s">
        <v>35</v>
      </c>
      <c r="C3349" t="s">
        <v>21</v>
      </c>
      <c r="D3349" t="s">
        <v>22</v>
      </c>
      <c r="E3349" t="s">
        <v>776</v>
      </c>
      <c r="F3349" t="s">
        <v>776</v>
      </c>
      <c r="G3349" t="s">
        <v>41</v>
      </c>
      <c r="H3349" t="s">
        <v>77</v>
      </c>
      <c r="I3349" s="1">
        <v>51.363635000000002</v>
      </c>
      <c r="J3349" s="1">
        <v>5</v>
      </c>
      <c r="K3349">
        <v>3346</v>
      </c>
      <c r="L3349" t="s">
        <v>25</v>
      </c>
      <c r="M3349" s="2">
        <f>+Table3[[#This Row],[CHW]]/Table3[[#This Row],[Count of Airbill Number]]</f>
        <v>10.272727</v>
      </c>
    </row>
    <row r="3350" spans="2:13">
      <c r="B3350" t="s">
        <v>20</v>
      </c>
      <c r="C3350" t="s">
        <v>21</v>
      </c>
      <c r="D3350" t="s">
        <v>22</v>
      </c>
      <c r="E3350" t="s">
        <v>776</v>
      </c>
      <c r="F3350" t="s">
        <v>776</v>
      </c>
      <c r="G3350" t="s">
        <v>42</v>
      </c>
      <c r="H3350" t="s">
        <v>31</v>
      </c>
      <c r="I3350" s="1">
        <v>51.363635000000002</v>
      </c>
      <c r="J3350" s="1">
        <v>3</v>
      </c>
      <c r="K3350">
        <v>3347</v>
      </c>
      <c r="L3350" t="s">
        <v>25</v>
      </c>
      <c r="M3350" s="2">
        <f>+Table3[[#This Row],[CHW]]/Table3[[#This Row],[Count of Airbill Number]]</f>
        <v>17.121211666666667</v>
      </c>
    </row>
    <row r="3351" spans="2:13">
      <c r="B3351" t="s">
        <v>28</v>
      </c>
      <c r="C3351" t="s">
        <v>21</v>
      </c>
      <c r="D3351" t="s">
        <v>22</v>
      </c>
      <c r="E3351" t="s">
        <v>776</v>
      </c>
      <c r="F3351" t="s">
        <v>776</v>
      </c>
      <c r="G3351" t="s">
        <v>45</v>
      </c>
      <c r="H3351" t="s">
        <v>63</v>
      </c>
      <c r="I3351" s="1">
        <v>51.363633999999998</v>
      </c>
      <c r="J3351" s="1">
        <v>8</v>
      </c>
      <c r="K3351">
        <v>3348</v>
      </c>
      <c r="L3351" t="s">
        <v>25</v>
      </c>
      <c r="M3351" s="2">
        <f>+Table3[[#This Row],[CHW]]/Table3[[#This Row],[Count of Airbill Number]]</f>
        <v>6.4204542499999997</v>
      </c>
    </row>
    <row r="3352" spans="2:13">
      <c r="B3352" t="s">
        <v>35</v>
      </c>
      <c r="C3352" t="s">
        <v>21</v>
      </c>
      <c r="D3352" t="s">
        <v>22</v>
      </c>
      <c r="E3352" t="s">
        <v>776</v>
      </c>
      <c r="F3352" t="s">
        <v>776</v>
      </c>
      <c r="G3352" t="s">
        <v>64</v>
      </c>
      <c r="H3352" t="s">
        <v>47</v>
      </c>
      <c r="I3352" s="1">
        <v>51.363633999999998</v>
      </c>
      <c r="J3352" s="1">
        <v>6</v>
      </c>
      <c r="K3352">
        <v>3349</v>
      </c>
      <c r="L3352" t="s">
        <v>25</v>
      </c>
      <c r="M3352" s="2">
        <f>+Table3[[#This Row],[CHW]]/Table3[[#This Row],[Count of Airbill Number]]</f>
        <v>8.5606056666666657</v>
      </c>
    </row>
    <row r="3353" spans="2:13">
      <c r="B3353" t="s">
        <v>35</v>
      </c>
      <c r="C3353" t="s">
        <v>21</v>
      </c>
      <c r="D3353" t="s">
        <v>22</v>
      </c>
      <c r="E3353" t="s">
        <v>776</v>
      </c>
      <c r="F3353" t="s">
        <v>776</v>
      </c>
      <c r="G3353" t="s">
        <v>71</v>
      </c>
      <c r="H3353" t="s">
        <v>146</v>
      </c>
      <c r="I3353" s="1">
        <v>51.363633000000007</v>
      </c>
      <c r="J3353" s="1">
        <v>5</v>
      </c>
      <c r="K3353">
        <v>3350</v>
      </c>
      <c r="L3353" t="s">
        <v>25</v>
      </c>
      <c r="M3353" s="2">
        <f>+Table3[[#This Row],[CHW]]/Table3[[#This Row],[Count of Airbill Number]]</f>
        <v>10.272726600000002</v>
      </c>
    </row>
    <row r="3354" spans="2:13">
      <c r="B3354" t="s">
        <v>35</v>
      </c>
      <c r="C3354" t="s">
        <v>21</v>
      </c>
      <c r="D3354" t="s">
        <v>22</v>
      </c>
      <c r="E3354" t="s">
        <v>776</v>
      </c>
      <c r="F3354" t="s">
        <v>776</v>
      </c>
      <c r="G3354" t="s">
        <v>144</v>
      </c>
      <c r="H3354" t="s">
        <v>50</v>
      </c>
      <c r="I3354" s="1">
        <v>51.363620000000026</v>
      </c>
      <c r="J3354" s="1">
        <v>32</v>
      </c>
      <c r="K3354">
        <v>3351</v>
      </c>
      <c r="L3354" t="s">
        <v>25</v>
      </c>
      <c r="M3354" s="2">
        <f>+Table3[[#This Row],[CHW]]/Table3[[#This Row],[Count of Airbill Number]]</f>
        <v>1.6051131250000008</v>
      </c>
    </row>
    <row r="3355" spans="2:13">
      <c r="B3355" t="s">
        <v>28</v>
      </c>
      <c r="C3355" t="s">
        <v>21</v>
      </c>
      <c r="D3355" t="s">
        <v>22</v>
      </c>
      <c r="E3355" t="s">
        <v>776</v>
      </c>
      <c r="F3355" t="s">
        <v>778</v>
      </c>
      <c r="G3355" t="s">
        <v>45</v>
      </c>
      <c r="H3355" t="s">
        <v>150</v>
      </c>
      <c r="I3355" s="1">
        <v>51.3</v>
      </c>
      <c r="J3355" s="1">
        <v>2</v>
      </c>
      <c r="K3355">
        <v>3352</v>
      </c>
      <c r="L3355" t="s">
        <v>25</v>
      </c>
      <c r="M3355" s="2">
        <f>+Table3[[#This Row],[CHW]]/Table3[[#This Row],[Count of Airbill Number]]</f>
        <v>25.65</v>
      </c>
    </row>
    <row r="3356" spans="2:13">
      <c r="B3356" t="s">
        <v>35</v>
      </c>
      <c r="C3356" t="s">
        <v>21</v>
      </c>
      <c r="D3356" t="s">
        <v>36</v>
      </c>
      <c r="E3356" t="s">
        <v>776</v>
      </c>
      <c r="F3356" t="s">
        <v>778</v>
      </c>
      <c r="G3356" t="s">
        <v>31</v>
      </c>
      <c r="H3356" t="s">
        <v>113</v>
      </c>
      <c r="I3356" s="1">
        <v>51.1</v>
      </c>
      <c r="J3356" s="1">
        <v>1</v>
      </c>
      <c r="K3356">
        <v>3353</v>
      </c>
      <c r="L3356" t="s">
        <v>25</v>
      </c>
      <c r="M3356" s="2">
        <f>+Table3[[#This Row],[CHW]]/Table3[[#This Row],[Count of Airbill Number]]</f>
        <v>51.1</v>
      </c>
    </row>
    <row r="3357" spans="2:13">
      <c r="B3357" t="s">
        <v>35</v>
      </c>
      <c r="C3357" t="s">
        <v>21</v>
      </c>
      <c r="D3357" t="s">
        <v>36</v>
      </c>
      <c r="E3357" t="s">
        <v>778</v>
      </c>
      <c r="F3357" t="s">
        <v>778</v>
      </c>
      <c r="G3357" t="s">
        <v>206</v>
      </c>
      <c r="H3357" t="s">
        <v>233</v>
      </c>
      <c r="I3357" s="1">
        <v>51.1</v>
      </c>
      <c r="J3357" s="1">
        <v>1</v>
      </c>
      <c r="K3357">
        <v>3354</v>
      </c>
      <c r="L3357" t="s">
        <v>25</v>
      </c>
      <c r="M3357" s="2">
        <f>+Table3[[#This Row],[CHW]]/Table3[[#This Row],[Count of Airbill Number]]</f>
        <v>51.1</v>
      </c>
    </row>
    <row r="3358" spans="2:13">
      <c r="B3358" t="s">
        <v>35</v>
      </c>
      <c r="C3358" t="s">
        <v>21</v>
      </c>
      <c r="D3358" t="s">
        <v>36</v>
      </c>
      <c r="E3358" t="s">
        <v>776</v>
      </c>
      <c r="F3358" t="s">
        <v>778</v>
      </c>
      <c r="G3358" t="s">
        <v>37</v>
      </c>
      <c r="H3358" t="s">
        <v>99</v>
      </c>
      <c r="I3358" s="1">
        <v>51.1</v>
      </c>
      <c r="J3358" s="1">
        <v>1</v>
      </c>
      <c r="K3358">
        <v>3355</v>
      </c>
      <c r="L3358" t="s">
        <v>25</v>
      </c>
      <c r="M3358" s="2">
        <f>+Table3[[#This Row],[CHW]]/Table3[[#This Row],[Count of Airbill Number]]</f>
        <v>51.1</v>
      </c>
    </row>
    <row r="3359" spans="2:13">
      <c r="B3359" t="s">
        <v>20</v>
      </c>
      <c r="C3359" t="s">
        <v>21</v>
      </c>
      <c r="D3359" t="s">
        <v>22</v>
      </c>
      <c r="E3359" t="s">
        <v>777</v>
      </c>
      <c r="F3359" t="s">
        <v>777</v>
      </c>
      <c r="G3359" t="s">
        <v>38</v>
      </c>
      <c r="H3359" t="s">
        <v>55</v>
      </c>
      <c r="I3359" s="1">
        <v>51.099999999999994</v>
      </c>
      <c r="J3359" s="1">
        <v>6</v>
      </c>
      <c r="K3359">
        <v>3356</v>
      </c>
      <c r="L3359" t="s">
        <v>25</v>
      </c>
      <c r="M3359" s="2">
        <f>+Table3[[#This Row],[CHW]]/Table3[[#This Row],[Count of Airbill Number]]</f>
        <v>8.5166666666666657</v>
      </c>
    </row>
    <row r="3360" spans="2:13">
      <c r="B3360" t="s">
        <v>28</v>
      </c>
      <c r="C3360" t="s">
        <v>21</v>
      </c>
      <c r="D3360" t="s">
        <v>36</v>
      </c>
      <c r="E3360" t="s">
        <v>778</v>
      </c>
      <c r="F3360" t="s">
        <v>777</v>
      </c>
      <c r="G3360" t="s">
        <v>86</v>
      </c>
      <c r="H3360" t="s">
        <v>26</v>
      </c>
      <c r="I3360" s="1">
        <v>51</v>
      </c>
      <c r="J3360" s="1">
        <v>2</v>
      </c>
      <c r="K3360">
        <v>3357</v>
      </c>
      <c r="L3360" t="s">
        <v>25</v>
      </c>
      <c r="M3360" s="2">
        <f>+Table3[[#This Row],[CHW]]/Table3[[#This Row],[Count of Airbill Number]]</f>
        <v>25.5</v>
      </c>
    </row>
    <row r="3361" spans="2:13">
      <c r="B3361" t="s">
        <v>35</v>
      </c>
      <c r="C3361" t="s">
        <v>21</v>
      </c>
      <c r="D3361" t="s">
        <v>22</v>
      </c>
      <c r="E3361" t="s">
        <v>778</v>
      </c>
      <c r="F3361" t="s">
        <v>778</v>
      </c>
      <c r="G3361" t="s">
        <v>90</v>
      </c>
      <c r="H3361" t="s">
        <v>124</v>
      </c>
      <c r="I3361" s="1">
        <v>51</v>
      </c>
      <c r="J3361" s="1">
        <v>10</v>
      </c>
      <c r="K3361">
        <v>3358</v>
      </c>
      <c r="L3361" t="s">
        <v>25</v>
      </c>
      <c r="M3361" s="2">
        <f>+Table3[[#This Row],[CHW]]/Table3[[#This Row],[Count of Airbill Number]]</f>
        <v>5.0999999999999996</v>
      </c>
    </row>
    <row r="3362" spans="2:13">
      <c r="B3362" t="s">
        <v>35</v>
      </c>
      <c r="C3362" t="s">
        <v>21</v>
      </c>
      <c r="D3362" t="s">
        <v>36</v>
      </c>
      <c r="E3362" t="s">
        <v>778</v>
      </c>
      <c r="F3362" t="s">
        <v>778</v>
      </c>
      <c r="G3362" t="s">
        <v>113</v>
      </c>
      <c r="H3362" t="s">
        <v>261</v>
      </c>
      <c r="I3362" s="1">
        <v>51</v>
      </c>
      <c r="J3362" s="1">
        <v>1</v>
      </c>
      <c r="K3362">
        <v>3359</v>
      </c>
      <c r="L3362" t="s">
        <v>25</v>
      </c>
      <c r="M3362" s="2">
        <f>+Table3[[#This Row],[CHW]]/Table3[[#This Row],[Count of Airbill Number]]</f>
        <v>51</v>
      </c>
    </row>
    <row r="3363" spans="2:13">
      <c r="B3363" t="s">
        <v>35</v>
      </c>
      <c r="C3363" t="s">
        <v>21</v>
      </c>
      <c r="D3363" t="s">
        <v>36</v>
      </c>
      <c r="E3363" t="s">
        <v>778</v>
      </c>
      <c r="F3363" t="s">
        <v>778</v>
      </c>
      <c r="G3363" t="s">
        <v>113</v>
      </c>
      <c r="H3363" t="s">
        <v>171</v>
      </c>
      <c r="I3363" s="1">
        <v>51</v>
      </c>
      <c r="J3363" s="1">
        <v>1</v>
      </c>
      <c r="K3363">
        <v>3360</v>
      </c>
      <c r="L3363" t="s">
        <v>25</v>
      </c>
      <c r="M3363" s="2">
        <f>+Table3[[#This Row],[CHW]]/Table3[[#This Row],[Count of Airbill Number]]</f>
        <v>51</v>
      </c>
    </row>
    <row r="3364" spans="2:13">
      <c r="B3364" t="s">
        <v>35</v>
      </c>
      <c r="C3364" t="s">
        <v>21</v>
      </c>
      <c r="D3364" t="s">
        <v>36</v>
      </c>
      <c r="E3364" t="s">
        <v>778</v>
      </c>
      <c r="F3364" t="s">
        <v>778</v>
      </c>
      <c r="G3364" t="s">
        <v>113</v>
      </c>
      <c r="H3364" t="s">
        <v>226</v>
      </c>
      <c r="I3364" s="1">
        <v>51</v>
      </c>
      <c r="J3364" s="1">
        <v>1</v>
      </c>
      <c r="K3364">
        <v>3361</v>
      </c>
      <c r="L3364" t="s">
        <v>25</v>
      </c>
      <c r="M3364" s="2">
        <f>+Table3[[#This Row],[CHW]]/Table3[[#This Row],[Count of Airbill Number]]</f>
        <v>51</v>
      </c>
    </row>
    <row r="3365" spans="2:13">
      <c r="B3365" t="s">
        <v>35</v>
      </c>
      <c r="C3365" t="s">
        <v>21</v>
      </c>
      <c r="D3365" t="s">
        <v>36</v>
      </c>
      <c r="E3365" t="s">
        <v>778</v>
      </c>
      <c r="F3365" t="s">
        <v>778</v>
      </c>
      <c r="G3365" t="s">
        <v>51</v>
      </c>
      <c r="H3365" t="s">
        <v>375</v>
      </c>
      <c r="I3365" s="1">
        <v>51</v>
      </c>
      <c r="J3365" s="1">
        <v>2</v>
      </c>
      <c r="K3365">
        <v>3362</v>
      </c>
      <c r="L3365" t="s">
        <v>25</v>
      </c>
      <c r="M3365" s="2">
        <f>+Table3[[#This Row],[CHW]]/Table3[[#This Row],[Count of Airbill Number]]</f>
        <v>25.5</v>
      </c>
    </row>
    <row r="3366" spans="2:13">
      <c r="B3366" t="s">
        <v>35</v>
      </c>
      <c r="C3366" t="s">
        <v>21</v>
      </c>
      <c r="D3366" t="s">
        <v>36</v>
      </c>
      <c r="E3366" t="s">
        <v>777</v>
      </c>
      <c r="F3366" t="s">
        <v>777</v>
      </c>
      <c r="G3366" t="s">
        <v>437</v>
      </c>
      <c r="H3366" t="s">
        <v>27</v>
      </c>
      <c r="I3366" s="1">
        <v>51</v>
      </c>
      <c r="J3366" s="1">
        <v>1</v>
      </c>
      <c r="K3366">
        <v>3363</v>
      </c>
      <c r="L3366" t="s">
        <v>25</v>
      </c>
      <c r="M3366" s="2">
        <f>+Table3[[#This Row],[CHW]]/Table3[[#This Row],[Count of Airbill Number]]</f>
        <v>51</v>
      </c>
    </row>
    <row r="3367" spans="2:13">
      <c r="B3367" t="s">
        <v>35</v>
      </c>
      <c r="C3367" t="s">
        <v>21</v>
      </c>
      <c r="D3367" t="s">
        <v>36</v>
      </c>
      <c r="E3367" t="s">
        <v>778</v>
      </c>
      <c r="F3367" t="s">
        <v>778</v>
      </c>
      <c r="G3367" t="s">
        <v>86</v>
      </c>
      <c r="H3367" t="s">
        <v>51</v>
      </c>
      <c r="I3367" s="1">
        <v>51</v>
      </c>
      <c r="J3367" s="1">
        <v>2</v>
      </c>
      <c r="K3367">
        <v>3364</v>
      </c>
      <c r="L3367" t="s">
        <v>25</v>
      </c>
      <c r="M3367" s="2">
        <f>+Table3[[#This Row],[CHW]]/Table3[[#This Row],[Count of Airbill Number]]</f>
        <v>25.5</v>
      </c>
    </row>
    <row r="3368" spans="2:13">
      <c r="B3368" t="s">
        <v>20</v>
      </c>
      <c r="C3368" t="s">
        <v>21</v>
      </c>
      <c r="D3368" t="s">
        <v>22</v>
      </c>
      <c r="E3368" t="s">
        <v>777</v>
      </c>
      <c r="F3368" t="s">
        <v>777</v>
      </c>
      <c r="G3368" t="s">
        <v>26</v>
      </c>
      <c r="H3368" t="s">
        <v>29</v>
      </c>
      <c r="I3368" s="1">
        <v>51</v>
      </c>
      <c r="J3368" s="1">
        <v>2</v>
      </c>
      <c r="K3368">
        <v>3365</v>
      </c>
      <c r="L3368" t="s">
        <v>25</v>
      </c>
      <c r="M3368" s="2">
        <f>+Table3[[#This Row],[CHW]]/Table3[[#This Row],[Count of Airbill Number]]</f>
        <v>25.5</v>
      </c>
    </row>
    <row r="3369" spans="2:13">
      <c r="B3369" t="s">
        <v>20</v>
      </c>
      <c r="C3369" t="s">
        <v>21</v>
      </c>
      <c r="D3369" t="s">
        <v>36</v>
      </c>
      <c r="E3369" t="s">
        <v>778</v>
      </c>
      <c r="F3369" t="s">
        <v>778</v>
      </c>
      <c r="G3369" t="s">
        <v>226</v>
      </c>
      <c r="H3369" t="s">
        <v>86</v>
      </c>
      <c r="I3369" s="1">
        <v>51</v>
      </c>
      <c r="J3369" s="1">
        <v>1</v>
      </c>
      <c r="K3369">
        <v>3366</v>
      </c>
      <c r="L3369" t="s">
        <v>25</v>
      </c>
      <c r="M3369" s="2">
        <f>+Table3[[#This Row],[CHW]]/Table3[[#This Row],[Count of Airbill Number]]</f>
        <v>51</v>
      </c>
    </row>
    <row r="3370" spans="2:13">
      <c r="B3370" t="s">
        <v>30</v>
      </c>
      <c r="C3370" t="s">
        <v>21</v>
      </c>
      <c r="D3370" t="s">
        <v>22</v>
      </c>
      <c r="E3370" t="s">
        <v>776</v>
      </c>
      <c r="F3370" t="s">
        <v>776</v>
      </c>
      <c r="G3370" t="s">
        <v>23</v>
      </c>
      <c r="H3370" t="s">
        <v>137</v>
      </c>
      <c r="I3370" s="1">
        <v>51</v>
      </c>
      <c r="J3370" s="1">
        <v>1</v>
      </c>
      <c r="K3370">
        <v>3367</v>
      </c>
      <c r="L3370" t="s">
        <v>25</v>
      </c>
      <c r="M3370" s="2">
        <f>+Table3[[#This Row],[CHW]]/Table3[[#This Row],[Count of Airbill Number]]</f>
        <v>51</v>
      </c>
    </row>
    <row r="3371" spans="2:13">
      <c r="B3371" t="s">
        <v>28</v>
      </c>
      <c r="C3371" t="s">
        <v>21</v>
      </c>
      <c r="D3371" t="s">
        <v>22</v>
      </c>
      <c r="E3371" t="s">
        <v>776</v>
      </c>
      <c r="F3371" t="s">
        <v>776</v>
      </c>
      <c r="G3371" t="s">
        <v>57</v>
      </c>
      <c r="H3371" t="s">
        <v>118</v>
      </c>
      <c r="I3371" s="1">
        <v>50.999996000000003</v>
      </c>
      <c r="J3371" s="1">
        <v>9</v>
      </c>
      <c r="K3371">
        <v>3368</v>
      </c>
      <c r="L3371" t="s">
        <v>25</v>
      </c>
      <c r="M3371" s="2">
        <f>+Table3[[#This Row],[CHW]]/Table3[[#This Row],[Count of Airbill Number]]</f>
        <v>5.6666662222222222</v>
      </c>
    </row>
    <row r="3372" spans="2:13">
      <c r="B3372" t="s">
        <v>35</v>
      </c>
      <c r="C3372" t="s">
        <v>21</v>
      </c>
      <c r="D3372" t="s">
        <v>22</v>
      </c>
      <c r="E3372" t="s">
        <v>776</v>
      </c>
      <c r="F3372" t="s">
        <v>776</v>
      </c>
      <c r="G3372" t="s">
        <v>23</v>
      </c>
      <c r="H3372" t="s">
        <v>245</v>
      </c>
      <c r="I3372" s="1">
        <v>50.909090000000006</v>
      </c>
      <c r="J3372" s="1">
        <v>4</v>
      </c>
      <c r="K3372">
        <v>3369</v>
      </c>
      <c r="L3372" t="s">
        <v>25</v>
      </c>
      <c r="M3372" s="2">
        <f>+Table3[[#This Row],[CHW]]/Table3[[#This Row],[Count of Airbill Number]]</f>
        <v>12.727272500000002</v>
      </c>
    </row>
    <row r="3373" spans="2:13">
      <c r="B3373" t="s">
        <v>35</v>
      </c>
      <c r="C3373" t="s">
        <v>21</v>
      </c>
      <c r="D3373" t="s">
        <v>22</v>
      </c>
      <c r="E3373" t="s">
        <v>776</v>
      </c>
      <c r="F3373" t="s">
        <v>776</v>
      </c>
      <c r="G3373" t="s">
        <v>93</v>
      </c>
      <c r="H3373" t="s">
        <v>136</v>
      </c>
      <c r="I3373" s="1">
        <v>50.909090000000006</v>
      </c>
      <c r="J3373" s="1">
        <v>4</v>
      </c>
      <c r="K3373">
        <v>3370</v>
      </c>
      <c r="L3373" t="s">
        <v>25</v>
      </c>
      <c r="M3373" s="2">
        <f>+Table3[[#This Row],[CHW]]/Table3[[#This Row],[Count of Airbill Number]]</f>
        <v>12.727272500000002</v>
      </c>
    </row>
    <row r="3374" spans="2:13">
      <c r="B3374" t="s">
        <v>35</v>
      </c>
      <c r="C3374" t="s">
        <v>21</v>
      </c>
      <c r="D3374" t="s">
        <v>22</v>
      </c>
      <c r="E3374" t="s">
        <v>776</v>
      </c>
      <c r="F3374" t="s">
        <v>776</v>
      </c>
      <c r="G3374" t="s">
        <v>33</v>
      </c>
      <c r="H3374" t="s">
        <v>117</v>
      </c>
      <c r="I3374" s="1">
        <v>50.909089999999999</v>
      </c>
      <c r="J3374" s="1">
        <v>3</v>
      </c>
      <c r="K3374">
        <v>3371</v>
      </c>
      <c r="L3374" t="s">
        <v>25</v>
      </c>
      <c r="M3374" s="2">
        <f>+Table3[[#This Row],[CHW]]/Table3[[#This Row],[Count of Airbill Number]]</f>
        <v>16.969696666666668</v>
      </c>
    </row>
    <row r="3375" spans="2:13">
      <c r="B3375" t="s">
        <v>30</v>
      </c>
      <c r="C3375" t="s">
        <v>21</v>
      </c>
      <c r="D3375" t="s">
        <v>22</v>
      </c>
      <c r="E3375" t="s">
        <v>776</v>
      </c>
      <c r="F3375" t="s">
        <v>776</v>
      </c>
      <c r="G3375" t="s">
        <v>33</v>
      </c>
      <c r="H3375" t="s">
        <v>59</v>
      </c>
      <c r="I3375" s="1">
        <v>50.909089999999999</v>
      </c>
      <c r="J3375" s="1">
        <v>2</v>
      </c>
      <c r="K3375">
        <v>3372</v>
      </c>
      <c r="L3375" t="s">
        <v>25</v>
      </c>
      <c r="M3375" s="2">
        <f>+Table3[[#This Row],[CHW]]/Table3[[#This Row],[Count of Airbill Number]]</f>
        <v>25.454545</v>
      </c>
    </row>
    <row r="3376" spans="2:13">
      <c r="B3376" t="s">
        <v>20</v>
      </c>
      <c r="C3376" t="s">
        <v>21</v>
      </c>
      <c r="D3376" t="s">
        <v>22</v>
      </c>
      <c r="E3376" t="s">
        <v>776</v>
      </c>
      <c r="F3376" t="s">
        <v>776</v>
      </c>
      <c r="G3376" t="s">
        <v>144</v>
      </c>
      <c r="H3376" t="s">
        <v>23</v>
      </c>
      <c r="I3376" s="1">
        <v>50.909088999999994</v>
      </c>
      <c r="J3376" s="1">
        <v>5</v>
      </c>
      <c r="K3376">
        <v>3373</v>
      </c>
      <c r="L3376" t="s">
        <v>25</v>
      </c>
      <c r="M3376" s="2">
        <f>+Table3[[#This Row],[CHW]]/Table3[[#This Row],[Count of Airbill Number]]</f>
        <v>10.181817799999999</v>
      </c>
    </row>
    <row r="3377" spans="2:13">
      <c r="B3377" t="s">
        <v>35</v>
      </c>
      <c r="C3377" t="s">
        <v>21</v>
      </c>
      <c r="D3377" t="s">
        <v>22</v>
      </c>
      <c r="E3377" t="s">
        <v>776</v>
      </c>
      <c r="F3377" t="s">
        <v>776</v>
      </c>
      <c r="G3377" t="s">
        <v>76</v>
      </c>
      <c r="H3377" t="s">
        <v>63</v>
      </c>
      <c r="I3377" s="1">
        <v>50.909087999999997</v>
      </c>
      <c r="J3377" s="1">
        <v>5</v>
      </c>
      <c r="K3377">
        <v>3374</v>
      </c>
      <c r="L3377" t="s">
        <v>25</v>
      </c>
      <c r="M3377" s="2">
        <f>+Table3[[#This Row],[CHW]]/Table3[[#This Row],[Count of Airbill Number]]</f>
        <v>10.181817599999999</v>
      </c>
    </row>
    <row r="3378" spans="2:13">
      <c r="B3378" t="s">
        <v>20</v>
      </c>
      <c r="C3378" t="s">
        <v>21</v>
      </c>
      <c r="D3378" t="s">
        <v>22</v>
      </c>
      <c r="E3378" t="s">
        <v>776</v>
      </c>
      <c r="F3378" t="s">
        <v>776</v>
      </c>
      <c r="G3378" t="s">
        <v>195</v>
      </c>
      <c r="H3378" t="s">
        <v>71</v>
      </c>
      <c r="I3378" s="1">
        <v>50.909087999999997</v>
      </c>
      <c r="J3378" s="1">
        <v>5</v>
      </c>
      <c r="K3378">
        <v>3375</v>
      </c>
      <c r="L3378" t="s">
        <v>25</v>
      </c>
      <c r="M3378" s="2">
        <f>+Table3[[#This Row],[CHW]]/Table3[[#This Row],[Count of Airbill Number]]</f>
        <v>10.181817599999999</v>
      </c>
    </row>
    <row r="3379" spans="2:13">
      <c r="B3379" t="s">
        <v>30</v>
      </c>
      <c r="C3379" t="s">
        <v>21</v>
      </c>
      <c r="D3379" t="s">
        <v>22</v>
      </c>
      <c r="E3379" t="s">
        <v>776</v>
      </c>
      <c r="F3379" t="s">
        <v>776</v>
      </c>
      <c r="G3379" t="s">
        <v>23</v>
      </c>
      <c r="H3379" t="s">
        <v>59</v>
      </c>
      <c r="I3379" s="1">
        <v>50.909087999999997</v>
      </c>
      <c r="J3379" s="1">
        <v>8</v>
      </c>
      <c r="K3379">
        <v>3376</v>
      </c>
      <c r="L3379" t="s">
        <v>25</v>
      </c>
      <c r="M3379" s="2">
        <f>+Table3[[#This Row],[CHW]]/Table3[[#This Row],[Count of Airbill Number]]</f>
        <v>6.3636359999999996</v>
      </c>
    </row>
    <row r="3380" spans="2:13">
      <c r="B3380" t="s">
        <v>30</v>
      </c>
      <c r="C3380" t="s">
        <v>21</v>
      </c>
      <c r="D3380" t="s">
        <v>22</v>
      </c>
      <c r="E3380" t="s">
        <v>776</v>
      </c>
      <c r="F3380" t="s">
        <v>776</v>
      </c>
      <c r="G3380" t="s">
        <v>39</v>
      </c>
      <c r="H3380" t="s">
        <v>50</v>
      </c>
      <c r="I3380" s="1">
        <v>50.909087999999997</v>
      </c>
      <c r="J3380" s="1">
        <v>8</v>
      </c>
      <c r="K3380">
        <v>3377</v>
      </c>
      <c r="L3380" t="s">
        <v>25</v>
      </c>
      <c r="M3380" s="2">
        <f>+Table3[[#This Row],[CHW]]/Table3[[#This Row],[Count of Airbill Number]]</f>
        <v>6.3636359999999996</v>
      </c>
    </row>
    <row r="3381" spans="2:13">
      <c r="B3381" t="s">
        <v>35</v>
      </c>
      <c r="C3381" t="s">
        <v>21</v>
      </c>
      <c r="D3381" t="s">
        <v>22</v>
      </c>
      <c r="E3381" t="s">
        <v>776</v>
      </c>
      <c r="F3381" t="s">
        <v>776</v>
      </c>
      <c r="G3381" t="s">
        <v>102</v>
      </c>
      <c r="H3381" t="s">
        <v>69</v>
      </c>
      <c r="I3381" s="1">
        <v>50.909086999999992</v>
      </c>
      <c r="J3381" s="1">
        <v>7</v>
      </c>
      <c r="K3381">
        <v>3378</v>
      </c>
      <c r="L3381" t="s">
        <v>25</v>
      </c>
      <c r="M3381" s="2">
        <f>+Table3[[#This Row],[CHW]]/Table3[[#This Row],[Count of Airbill Number]]</f>
        <v>7.2727267142857128</v>
      </c>
    </row>
    <row r="3382" spans="2:13">
      <c r="B3382" t="s">
        <v>20</v>
      </c>
      <c r="C3382" t="s">
        <v>21</v>
      </c>
      <c r="D3382" t="s">
        <v>22</v>
      </c>
      <c r="E3382" t="s">
        <v>776</v>
      </c>
      <c r="F3382" t="s">
        <v>776</v>
      </c>
      <c r="G3382" t="s">
        <v>108</v>
      </c>
      <c r="H3382" t="s">
        <v>59</v>
      </c>
      <c r="I3382" s="1">
        <v>50.909086000000002</v>
      </c>
      <c r="J3382" s="1">
        <v>6</v>
      </c>
      <c r="K3382">
        <v>3379</v>
      </c>
      <c r="L3382" t="s">
        <v>25</v>
      </c>
      <c r="M3382" s="2">
        <f>+Table3[[#This Row],[CHW]]/Table3[[#This Row],[Count of Airbill Number]]</f>
        <v>8.484847666666667</v>
      </c>
    </row>
    <row r="3383" spans="2:13">
      <c r="B3383" t="s">
        <v>20</v>
      </c>
      <c r="C3383" t="s">
        <v>21</v>
      </c>
      <c r="D3383" t="s">
        <v>22</v>
      </c>
      <c r="E3383" t="s">
        <v>776</v>
      </c>
      <c r="F3383" t="s">
        <v>776</v>
      </c>
      <c r="G3383" t="s">
        <v>279</v>
      </c>
      <c r="H3383" t="s">
        <v>32</v>
      </c>
      <c r="I3383" s="1">
        <v>50.909086000000002</v>
      </c>
      <c r="J3383" s="1">
        <v>7</v>
      </c>
      <c r="K3383">
        <v>3380</v>
      </c>
      <c r="L3383" t="s">
        <v>25</v>
      </c>
      <c r="M3383" s="2">
        <f>+Table3[[#This Row],[CHW]]/Table3[[#This Row],[Count of Airbill Number]]</f>
        <v>7.2727265714285716</v>
      </c>
    </row>
    <row r="3384" spans="2:13">
      <c r="B3384" t="s">
        <v>20</v>
      </c>
      <c r="C3384" t="s">
        <v>21</v>
      </c>
      <c r="D3384" t="s">
        <v>22</v>
      </c>
      <c r="E3384" t="s">
        <v>776</v>
      </c>
      <c r="F3384" t="s">
        <v>776</v>
      </c>
      <c r="G3384" t="s">
        <v>98</v>
      </c>
      <c r="H3384" t="s">
        <v>102</v>
      </c>
      <c r="I3384" s="1">
        <v>50.909084000000007</v>
      </c>
      <c r="J3384" s="1">
        <v>13</v>
      </c>
      <c r="K3384">
        <v>3381</v>
      </c>
      <c r="L3384" t="s">
        <v>25</v>
      </c>
      <c r="M3384" s="2">
        <f>+Table3[[#This Row],[CHW]]/Table3[[#This Row],[Count of Airbill Number]]</f>
        <v>3.9160833846153853</v>
      </c>
    </row>
    <row r="3385" spans="2:13">
      <c r="B3385" t="s">
        <v>28</v>
      </c>
      <c r="C3385" t="s">
        <v>21</v>
      </c>
      <c r="D3385" t="s">
        <v>22</v>
      </c>
      <c r="E3385" t="s">
        <v>778</v>
      </c>
      <c r="F3385" t="s">
        <v>778</v>
      </c>
      <c r="G3385" t="s">
        <v>62</v>
      </c>
      <c r="H3385" t="s">
        <v>82</v>
      </c>
      <c r="I3385" s="1">
        <v>50.6</v>
      </c>
      <c r="J3385" s="1">
        <v>9</v>
      </c>
      <c r="K3385">
        <v>3382</v>
      </c>
      <c r="L3385" t="s">
        <v>25</v>
      </c>
      <c r="M3385" s="2">
        <f>+Table3[[#This Row],[CHW]]/Table3[[#This Row],[Count of Airbill Number]]</f>
        <v>5.6222222222222227</v>
      </c>
    </row>
    <row r="3386" spans="2:13">
      <c r="B3386" t="s">
        <v>28</v>
      </c>
      <c r="C3386" t="s">
        <v>21</v>
      </c>
      <c r="D3386" t="s">
        <v>36</v>
      </c>
      <c r="E3386" t="s">
        <v>776</v>
      </c>
      <c r="F3386" t="s">
        <v>776</v>
      </c>
      <c r="G3386" t="s">
        <v>37</v>
      </c>
      <c r="H3386" t="s">
        <v>37</v>
      </c>
      <c r="I3386" s="1">
        <v>50.599999000000004</v>
      </c>
      <c r="J3386" s="1">
        <v>4</v>
      </c>
      <c r="K3386">
        <v>3383</v>
      </c>
      <c r="L3386" t="s">
        <v>25</v>
      </c>
      <c r="M3386" s="2">
        <f>+Table3[[#This Row],[CHW]]/Table3[[#This Row],[Count of Airbill Number]]</f>
        <v>12.649999750000001</v>
      </c>
    </row>
    <row r="3387" spans="2:13">
      <c r="B3387" t="s">
        <v>28</v>
      </c>
      <c r="C3387" t="s">
        <v>21</v>
      </c>
      <c r="D3387" t="s">
        <v>22</v>
      </c>
      <c r="E3387" t="s">
        <v>776</v>
      </c>
      <c r="F3387" t="s">
        <v>776</v>
      </c>
      <c r="G3387" t="s">
        <v>48</v>
      </c>
      <c r="H3387" t="s">
        <v>191</v>
      </c>
      <c r="I3387" s="1">
        <v>50.454543999999999</v>
      </c>
      <c r="J3387" s="1">
        <v>4</v>
      </c>
      <c r="K3387">
        <v>3384</v>
      </c>
      <c r="L3387" t="s">
        <v>25</v>
      </c>
      <c r="M3387" s="2">
        <f>+Table3[[#This Row],[CHW]]/Table3[[#This Row],[Count of Airbill Number]]</f>
        <v>12.613636</v>
      </c>
    </row>
    <row r="3388" spans="2:13">
      <c r="B3388" t="s">
        <v>20</v>
      </c>
      <c r="C3388" t="s">
        <v>21</v>
      </c>
      <c r="D3388" t="s">
        <v>22</v>
      </c>
      <c r="E3388" t="s">
        <v>776</v>
      </c>
      <c r="F3388" t="s">
        <v>776</v>
      </c>
      <c r="G3388" t="s">
        <v>77</v>
      </c>
      <c r="H3388" t="s">
        <v>39</v>
      </c>
      <c r="I3388" s="1">
        <v>50.454543999999999</v>
      </c>
      <c r="J3388" s="1">
        <v>3</v>
      </c>
      <c r="K3388">
        <v>3385</v>
      </c>
      <c r="L3388" t="s">
        <v>25</v>
      </c>
      <c r="M3388" s="2">
        <f>+Table3[[#This Row],[CHW]]/Table3[[#This Row],[Count of Airbill Number]]</f>
        <v>16.818181333333332</v>
      </c>
    </row>
    <row r="3389" spans="2:13">
      <c r="B3389" t="s">
        <v>20</v>
      </c>
      <c r="C3389" t="s">
        <v>21</v>
      </c>
      <c r="D3389" t="s">
        <v>22</v>
      </c>
      <c r="E3389" t="s">
        <v>776</v>
      </c>
      <c r="F3389" t="s">
        <v>776</v>
      </c>
      <c r="G3389" t="s">
        <v>45</v>
      </c>
      <c r="H3389" t="s">
        <v>127</v>
      </c>
      <c r="I3389" s="1">
        <v>50.454543000000001</v>
      </c>
      <c r="J3389" s="1">
        <v>4</v>
      </c>
      <c r="K3389">
        <v>3386</v>
      </c>
      <c r="L3389" t="s">
        <v>25</v>
      </c>
      <c r="M3389" s="2">
        <f>+Table3[[#This Row],[CHW]]/Table3[[#This Row],[Count of Airbill Number]]</f>
        <v>12.61363575</v>
      </c>
    </row>
    <row r="3390" spans="2:13">
      <c r="B3390" t="s">
        <v>28</v>
      </c>
      <c r="C3390" t="s">
        <v>21</v>
      </c>
      <c r="D3390" t="s">
        <v>22</v>
      </c>
      <c r="E3390" t="s">
        <v>776</v>
      </c>
      <c r="F3390" t="s">
        <v>776</v>
      </c>
      <c r="G3390" t="s">
        <v>45</v>
      </c>
      <c r="H3390" t="s">
        <v>98</v>
      </c>
      <c r="I3390" s="1">
        <v>50.454541999999996</v>
      </c>
      <c r="J3390" s="1">
        <v>5</v>
      </c>
      <c r="K3390">
        <v>3387</v>
      </c>
      <c r="L3390" t="s">
        <v>25</v>
      </c>
      <c r="M3390" s="2">
        <f>+Table3[[#This Row],[CHW]]/Table3[[#This Row],[Count of Airbill Number]]</f>
        <v>10.0909084</v>
      </c>
    </row>
    <row r="3391" spans="2:13">
      <c r="B3391" t="s">
        <v>35</v>
      </c>
      <c r="C3391" t="s">
        <v>21</v>
      </c>
      <c r="D3391" t="s">
        <v>22</v>
      </c>
      <c r="E3391" t="s">
        <v>776</v>
      </c>
      <c r="F3391" t="s">
        <v>776</v>
      </c>
      <c r="G3391" t="s">
        <v>23</v>
      </c>
      <c r="H3391" t="s">
        <v>147</v>
      </c>
      <c r="I3391" s="1">
        <v>50.454540000000009</v>
      </c>
      <c r="J3391" s="1">
        <v>10</v>
      </c>
      <c r="K3391">
        <v>3388</v>
      </c>
      <c r="L3391" t="s">
        <v>25</v>
      </c>
      <c r="M3391" s="2">
        <f>+Table3[[#This Row],[CHW]]/Table3[[#This Row],[Count of Airbill Number]]</f>
        <v>5.0454540000000012</v>
      </c>
    </row>
    <row r="3392" spans="2:13">
      <c r="B3392" t="s">
        <v>20</v>
      </c>
      <c r="C3392" t="s">
        <v>21</v>
      </c>
      <c r="D3392" t="s">
        <v>22</v>
      </c>
      <c r="E3392" t="s">
        <v>776</v>
      </c>
      <c r="F3392" t="s">
        <v>776</v>
      </c>
      <c r="G3392" t="s">
        <v>37</v>
      </c>
      <c r="H3392" t="s">
        <v>76</v>
      </c>
      <c r="I3392" s="1">
        <v>50.454540000000001</v>
      </c>
      <c r="J3392" s="1">
        <v>10</v>
      </c>
      <c r="K3392">
        <v>3389</v>
      </c>
      <c r="L3392" t="s">
        <v>25</v>
      </c>
      <c r="M3392" s="2">
        <f>+Table3[[#This Row],[CHW]]/Table3[[#This Row],[Count of Airbill Number]]</f>
        <v>5.0454540000000003</v>
      </c>
    </row>
    <row r="3393" spans="2:13">
      <c r="B3393" t="s">
        <v>35</v>
      </c>
      <c r="C3393" t="s">
        <v>21</v>
      </c>
      <c r="D3393" t="s">
        <v>22</v>
      </c>
      <c r="E3393" t="s">
        <v>776</v>
      </c>
      <c r="F3393" t="s">
        <v>776</v>
      </c>
      <c r="G3393" t="s">
        <v>23</v>
      </c>
      <c r="H3393" t="s">
        <v>117</v>
      </c>
      <c r="I3393" s="1">
        <v>50.454539999999994</v>
      </c>
      <c r="J3393" s="1">
        <v>11</v>
      </c>
      <c r="K3393">
        <v>3390</v>
      </c>
      <c r="L3393" t="s">
        <v>25</v>
      </c>
      <c r="M3393" s="2">
        <f>+Table3[[#This Row],[CHW]]/Table3[[#This Row],[Count of Airbill Number]]</f>
        <v>4.5867763636363632</v>
      </c>
    </row>
    <row r="3394" spans="2:13">
      <c r="B3394" t="s">
        <v>30</v>
      </c>
      <c r="C3394" t="s">
        <v>21</v>
      </c>
      <c r="D3394" t="s">
        <v>22</v>
      </c>
      <c r="E3394" t="s">
        <v>778</v>
      </c>
      <c r="F3394" t="s">
        <v>777</v>
      </c>
      <c r="G3394" t="s">
        <v>109</v>
      </c>
      <c r="H3394" t="s">
        <v>249</v>
      </c>
      <c r="I3394" s="1">
        <v>50.4</v>
      </c>
      <c r="J3394" s="1">
        <v>10</v>
      </c>
      <c r="K3394">
        <v>3391</v>
      </c>
      <c r="L3394" t="s">
        <v>25</v>
      </c>
      <c r="M3394" s="2">
        <f>+Table3[[#This Row],[CHW]]/Table3[[#This Row],[Count of Airbill Number]]</f>
        <v>5.04</v>
      </c>
    </row>
    <row r="3395" spans="2:13">
      <c r="B3395" t="s">
        <v>20</v>
      </c>
      <c r="C3395" t="s">
        <v>21</v>
      </c>
      <c r="D3395" t="s">
        <v>22</v>
      </c>
      <c r="E3395" t="s">
        <v>778</v>
      </c>
      <c r="F3395" t="s">
        <v>778</v>
      </c>
      <c r="G3395" t="s">
        <v>226</v>
      </c>
      <c r="H3395" t="s">
        <v>109</v>
      </c>
      <c r="I3395" s="1">
        <v>50.2</v>
      </c>
      <c r="J3395" s="1">
        <v>3</v>
      </c>
      <c r="K3395">
        <v>3392</v>
      </c>
      <c r="L3395" t="s">
        <v>25</v>
      </c>
      <c r="M3395" s="2">
        <f>+Table3[[#This Row],[CHW]]/Table3[[#This Row],[Count of Airbill Number]]</f>
        <v>16.733333333333334</v>
      </c>
    </row>
    <row r="3396" spans="2:13">
      <c r="B3396" t="s">
        <v>35</v>
      </c>
      <c r="C3396" t="s">
        <v>21</v>
      </c>
      <c r="D3396" t="s">
        <v>22</v>
      </c>
      <c r="E3396" t="s">
        <v>777</v>
      </c>
      <c r="F3396" t="s">
        <v>778</v>
      </c>
      <c r="G3396" t="s">
        <v>114</v>
      </c>
      <c r="H3396" t="s">
        <v>150</v>
      </c>
      <c r="I3396" s="1">
        <v>50</v>
      </c>
      <c r="J3396" s="1">
        <v>1</v>
      </c>
      <c r="K3396">
        <v>3393</v>
      </c>
      <c r="L3396" t="s">
        <v>25</v>
      </c>
      <c r="M3396" s="2">
        <f>+Table3[[#This Row],[CHW]]/Table3[[#This Row],[Count of Airbill Number]]</f>
        <v>50</v>
      </c>
    </row>
    <row r="3397" spans="2:13">
      <c r="B3397" t="s">
        <v>35</v>
      </c>
      <c r="C3397" t="s">
        <v>21</v>
      </c>
      <c r="D3397" t="s">
        <v>22</v>
      </c>
      <c r="E3397" t="s">
        <v>778</v>
      </c>
      <c r="F3397" t="s">
        <v>776</v>
      </c>
      <c r="G3397" t="s">
        <v>51</v>
      </c>
      <c r="H3397" t="s">
        <v>71</v>
      </c>
      <c r="I3397" s="1">
        <v>50</v>
      </c>
      <c r="J3397" s="1">
        <v>2</v>
      </c>
      <c r="K3397">
        <v>3394</v>
      </c>
      <c r="L3397" t="s">
        <v>25</v>
      </c>
      <c r="M3397" s="2">
        <f>+Table3[[#This Row],[CHW]]/Table3[[#This Row],[Count of Airbill Number]]</f>
        <v>25</v>
      </c>
    </row>
    <row r="3398" spans="2:13">
      <c r="B3398" t="s">
        <v>35</v>
      </c>
      <c r="C3398" t="s">
        <v>21</v>
      </c>
      <c r="D3398" t="s">
        <v>22</v>
      </c>
      <c r="E3398" t="s">
        <v>777</v>
      </c>
      <c r="F3398" t="s">
        <v>777</v>
      </c>
      <c r="G3398" t="s">
        <v>230</v>
      </c>
      <c r="H3398" t="s">
        <v>114</v>
      </c>
      <c r="I3398" s="1">
        <v>50</v>
      </c>
      <c r="J3398" s="1">
        <v>1</v>
      </c>
      <c r="K3398">
        <v>3395</v>
      </c>
      <c r="L3398" t="s">
        <v>25</v>
      </c>
      <c r="M3398" s="2">
        <f>+Table3[[#This Row],[CHW]]/Table3[[#This Row],[Count of Airbill Number]]</f>
        <v>50</v>
      </c>
    </row>
    <row r="3399" spans="2:13">
      <c r="B3399" t="s">
        <v>20</v>
      </c>
      <c r="C3399" t="s">
        <v>21</v>
      </c>
      <c r="D3399" t="s">
        <v>22</v>
      </c>
      <c r="E3399" t="s">
        <v>778</v>
      </c>
      <c r="F3399" t="s">
        <v>777</v>
      </c>
      <c r="G3399" t="s">
        <v>113</v>
      </c>
      <c r="H3399" t="s">
        <v>190</v>
      </c>
      <c r="I3399" s="1">
        <v>50</v>
      </c>
      <c r="J3399" s="1">
        <v>2</v>
      </c>
      <c r="K3399">
        <v>3396</v>
      </c>
      <c r="L3399" t="s">
        <v>25</v>
      </c>
      <c r="M3399" s="2">
        <f>+Table3[[#This Row],[CHW]]/Table3[[#This Row],[Count of Airbill Number]]</f>
        <v>25</v>
      </c>
    </row>
    <row r="3400" spans="2:13">
      <c r="B3400" t="s">
        <v>20</v>
      </c>
      <c r="C3400" t="s">
        <v>21</v>
      </c>
      <c r="D3400" t="s">
        <v>22</v>
      </c>
      <c r="E3400" t="s">
        <v>777</v>
      </c>
      <c r="F3400" t="s">
        <v>778</v>
      </c>
      <c r="G3400" t="s">
        <v>55</v>
      </c>
      <c r="H3400" t="s">
        <v>109</v>
      </c>
      <c r="I3400" s="1">
        <v>50</v>
      </c>
      <c r="J3400" s="1">
        <v>1</v>
      </c>
      <c r="K3400">
        <v>3397</v>
      </c>
      <c r="L3400" t="s">
        <v>25</v>
      </c>
      <c r="M3400" s="2">
        <f>+Table3[[#This Row],[CHW]]/Table3[[#This Row],[Count of Airbill Number]]</f>
        <v>50</v>
      </c>
    </row>
    <row r="3401" spans="2:13">
      <c r="B3401" t="s">
        <v>20</v>
      </c>
      <c r="C3401" t="s">
        <v>21</v>
      </c>
      <c r="D3401" t="s">
        <v>22</v>
      </c>
      <c r="E3401" t="s">
        <v>778</v>
      </c>
      <c r="F3401" t="s">
        <v>778</v>
      </c>
      <c r="G3401" t="s">
        <v>109</v>
      </c>
      <c r="H3401" t="s">
        <v>210</v>
      </c>
      <c r="I3401" s="1">
        <v>50</v>
      </c>
      <c r="J3401" s="1">
        <v>1</v>
      </c>
      <c r="K3401">
        <v>3398</v>
      </c>
      <c r="L3401" t="s">
        <v>25</v>
      </c>
      <c r="M3401" s="2">
        <f>+Table3[[#This Row],[CHW]]/Table3[[#This Row],[Count of Airbill Number]]</f>
        <v>50</v>
      </c>
    </row>
    <row r="3402" spans="2:13">
      <c r="B3402" t="s">
        <v>28</v>
      </c>
      <c r="C3402" t="s">
        <v>21</v>
      </c>
      <c r="D3402" t="s">
        <v>22</v>
      </c>
      <c r="E3402" t="s">
        <v>776</v>
      </c>
      <c r="F3402" t="s">
        <v>776</v>
      </c>
      <c r="G3402" t="s">
        <v>111</v>
      </c>
      <c r="H3402" t="s">
        <v>37</v>
      </c>
      <c r="I3402" s="1">
        <v>49.999999000000003</v>
      </c>
      <c r="J3402" s="1">
        <v>2</v>
      </c>
      <c r="K3402">
        <v>3399</v>
      </c>
      <c r="L3402" t="s">
        <v>25</v>
      </c>
      <c r="M3402" s="2">
        <f>+Table3[[#This Row],[CHW]]/Table3[[#This Row],[Count of Airbill Number]]</f>
        <v>24.999999500000001</v>
      </c>
    </row>
    <row r="3403" spans="2:13">
      <c r="B3403" t="s">
        <v>35</v>
      </c>
      <c r="C3403" t="s">
        <v>21</v>
      </c>
      <c r="D3403" t="s">
        <v>22</v>
      </c>
      <c r="E3403" t="s">
        <v>776</v>
      </c>
      <c r="F3403" t="s">
        <v>776</v>
      </c>
      <c r="G3403" t="s">
        <v>47</v>
      </c>
      <c r="H3403" t="s">
        <v>37</v>
      </c>
      <c r="I3403" s="1">
        <v>49.999999000000003</v>
      </c>
      <c r="J3403" s="1">
        <v>3</v>
      </c>
      <c r="K3403">
        <v>3400</v>
      </c>
      <c r="L3403" t="s">
        <v>25</v>
      </c>
      <c r="M3403" s="2">
        <f>+Table3[[#This Row],[CHW]]/Table3[[#This Row],[Count of Airbill Number]]</f>
        <v>16.666666333333335</v>
      </c>
    </row>
    <row r="3404" spans="2:13">
      <c r="B3404" t="s">
        <v>35</v>
      </c>
      <c r="C3404" t="s">
        <v>21</v>
      </c>
      <c r="D3404" t="s">
        <v>22</v>
      </c>
      <c r="E3404" t="s">
        <v>776</v>
      </c>
      <c r="F3404" t="s">
        <v>776</v>
      </c>
      <c r="G3404" t="s">
        <v>61</v>
      </c>
      <c r="H3404" t="s">
        <v>71</v>
      </c>
      <c r="I3404" s="1">
        <v>49.999999000000003</v>
      </c>
      <c r="J3404" s="1">
        <v>2</v>
      </c>
      <c r="K3404">
        <v>3401</v>
      </c>
      <c r="L3404" t="s">
        <v>25</v>
      </c>
      <c r="M3404" s="2">
        <f>+Table3[[#This Row],[CHW]]/Table3[[#This Row],[Count of Airbill Number]]</f>
        <v>24.999999500000001</v>
      </c>
    </row>
    <row r="3405" spans="2:13">
      <c r="B3405" t="s">
        <v>35</v>
      </c>
      <c r="C3405" t="s">
        <v>21</v>
      </c>
      <c r="D3405" t="s">
        <v>22</v>
      </c>
      <c r="E3405" t="s">
        <v>776</v>
      </c>
      <c r="F3405" t="s">
        <v>776</v>
      </c>
      <c r="G3405" t="s">
        <v>57</v>
      </c>
      <c r="H3405" t="s">
        <v>40</v>
      </c>
      <c r="I3405" s="1">
        <v>49.999999000000003</v>
      </c>
      <c r="J3405" s="1">
        <v>2</v>
      </c>
      <c r="K3405">
        <v>3402</v>
      </c>
      <c r="L3405" t="s">
        <v>25</v>
      </c>
      <c r="M3405" s="2">
        <f>+Table3[[#This Row],[CHW]]/Table3[[#This Row],[Count of Airbill Number]]</f>
        <v>24.999999500000001</v>
      </c>
    </row>
    <row r="3406" spans="2:13">
      <c r="B3406" t="s">
        <v>35</v>
      </c>
      <c r="C3406" t="s">
        <v>21</v>
      </c>
      <c r="D3406" t="s">
        <v>22</v>
      </c>
      <c r="E3406" t="s">
        <v>776</v>
      </c>
      <c r="F3406" t="s">
        <v>776</v>
      </c>
      <c r="G3406" t="s">
        <v>72</v>
      </c>
      <c r="H3406" t="s">
        <v>53</v>
      </c>
      <c r="I3406" s="1">
        <v>49.999999000000003</v>
      </c>
      <c r="J3406" s="1">
        <v>2</v>
      </c>
      <c r="K3406">
        <v>3403</v>
      </c>
      <c r="L3406" t="s">
        <v>25</v>
      </c>
      <c r="M3406" s="2">
        <f>+Table3[[#This Row],[CHW]]/Table3[[#This Row],[Count of Airbill Number]]</f>
        <v>24.999999500000001</v>
      </c>
    </row>
    <row r="3407" spans="2:13">
      <c r="B3407" t="s">
        <v>176</v>
      </c>
      <c r="C3407" t="s">
        <v>21</v>
      </c>
      <c r="D3407" t="s">
        <v>22</v>
      </c>
      <c r="E3407" t="s">
        <v>776</v>
      </c>
      <c r="F3407" t="s">
        <v>776</v>
      </c>
      <c r="G3407" t="s">
        <v>39</v>
      </c>
      <c r="H3407" t="s">
        <v>59</v>
      </c>
      <c r="I3407" s="1">
        <v>49.999999000000003</v>
      </c>
      <c r="J3407" s="1">
        <v>3</v>
      </c>
      <c r="K3407">
        <v>3404</v>
      </c>
      <c r="L3407" t="s">
        <v>25</v>
      </c>
      <c r="M3407" s="2">
        <f>+Table3[[#This Row],[CHW]]/Table3[[#This Row],[Count of Airbill Number]]</f>
        <v>16.666666333333335</v>
      </c>
    </row>
    <row r="3408" spans="2:13">
      <c r="B3408" t="s">
        <v>20</v>
      </c>
      <c r="C3408" t="s">
        <v>21</v>
      </c>
      <c r="D3408" t="s">
        <v>22</v>
      </c>
      <c r="E3408" t="s">
        <v>777</v>
      </c>
      <c r="F3408" t="s">
        <v>776</v>
      </c>
      <c r="G3408" t="s">
        <v>38</v>
      </c>
      <c r="H3408" t="s">
        <v>37</v>
      </c>
      <c r="I3408" s="1">
        <v>49.999999000000003</v>
      </c>
      <c r="J3408" s="1">
        <v>2</v>
      </c>
      <c r="K3408">
        <v>3405</v>
      </c>
      <c r="L3408" t="s">
        <v>25</v>
      </c>
      <c r="M3408" s="2">
        <f>+Table3[[#This Row],[CHW]]/Table3[[#This Row],[Count of Airbill Number]]</f>
        <v>24.999999500000001</v>
      </c>
    </row>
    <row r="3409" spans="2:13">
      <c r="B3409" t="s">
        <v>20</v>
      </c>
      <c r="C3409" t="s">
        <v>21</v>
      </c>
      <c r="D3409" t="s">
        <v>22</v>
      </c>
      <c r="E3409" t="s">
        <v>776</v>
      </c>
      <c r="F3409" t="s">
        <v>776</v>
      </c>
      <c r="G3409" t="s">
        <v>72</v>
      </c>
      <c r="H3409" t="s">
        <v>48</v>
      </c>
      <c r="I3409" s="1">
        <v>49.999997</v>
      </c>
      <c r="J3409" s="1">
        <v>6</v>
      </c>
      <c r="K3409">
        <v>3406</v>
      </c>
      <c r="L3409" t="s">
        <v>25</v>
      </c>
      <c r="M3409" s="2">
        <f>+Table3[[#This Row],[CHW]]/Table3[[#This Row],[Count of Airbill Number]]</f>
        <v>8.3333328333333334</v>
      </c>
    </row>
    <row r="3410" spans="2:13">
      <c r="B3410" t="s">
        <v>20</v>
      </c>
      <c r="C3410" t="s">
        <v>21</v>
      </c>
      <c r="D3410" t="s">
        <v>22</v>
      </c>
      <c r="E3410" t="s">
        <v>776</v>
      </c>
      <c r="F3410" t="s">
        <v>776</v>
      </c>
      <c r="G3410" t="s">
        <v>48</v>
      </c>
      <c r="H3410" t="s">
        <v>193</v>
      </c>
      <c r="I3410" s="1">
        <v>49.999995999999996</v>
      </c>
      <c r="J3410" s="1">
        <v>7</v>
      </c>
      <c r="K3410">
        <v>3407</v>
      </c>
      <c r="L3410" t="s">
        <v>25</v>
      </c>
      <c r="M3410" s="2">
        <f>+Table3[[#This Row],[CHW]]/Table3[[#This Row],[Count of Airbill Number]]</f>
        <v>7.1428565714285712</v>
      </c>
    </row>
    <row r="3411" spans="2:13">
      <c r="B3411" t="s">
        <v>20</v>
      </c>
      <c r="C3411" t="s">
        <v>21</v>
      </c>
      <c r="D3411" t="s">
        <v>22</v>
      </c>
      <c r="E3411" t="s">
        <v>776</v>
      </c>
      <c r="F3411" t="s">
        <v>776</v>
      </c>
      <c r="G3411" t="s">
        <v>67</v>
      </c>
      <c r="H3411" t="s">
        <v>49</v>
      </c>
      <c r="I3411" s="1">
        <v>49.999995000000006</v>
      </c>
      <c r="J3411" s="1">
        <v>12</v>
      </c>
      <c r="K3411">
        <v>3408</v>
      </c>
      <c r="L3411" t="s">
        <v>25</v>
      </c>
      <c r="M3411" s="2">
        <f>+Table3[[#This Row],[CHW]]/Table3[[#This Row],[Count of Airbill Number]]</f>
        <v>4.1666662500000005</v>
      </c>
    </row>
    <row r="3412" spans="2:13">
      <c r="B3412" t="s">
        <v>35</v>
      </c>
      <c r="C3412" t="s">
        <v>21</v>
      </c>
      <c r="D3412" t="s">
        <v>22</v>
      </c>
      <c r="E3412" t="s">
        <v>776</v>
      </c>
      <c r="F3412" t="s">
        <v>776</v>
      </c>
      <c r="G3412" t="s">
        <v>23</v>
      </c>
      <c r="H3412" t="s">
        <v>107</v>
      </c>
      <c r="I3412" s="1">
        <v>49.999994000000001</v>
      </c>
      <c r="J3412" s="1">
        <v>12</v>
      </c>
      <c r="K3412">
        <v>3409</v>
      </c>
      <c r="L3412" t="s">
        <v>25</v>
      </c>
      <c r="M3412" s="2">
        <f>+Table3[[#This Row],[CHW]]/Table3[[#This Row],[Count of Airbill Number]]</f>
        <v>4.1666661666666664</v>
      </c>
    </row>
    <row r="3413" spans="2:13">
      <c r="B3413" t="s">
        <v>28</v>
      </c>
      <c r="C3413" t="s">
        <v>21</v>
      </c>
      <c r="D3413" t="s">
        <v>36</v>
      </c>
      <c r="E3413" t="s">
        <v>778</v>
      </c>
      <c r="F3413" t="s">
        <v>778</v>
      </c>
      <c r="G3413" t="s">
        <v>51</v>
      </c>
      <c r="H3413" t="s">
        <v>285</v>
      </c>
      <c r="I3413" s="1">
        <v>49.9</v>
      </c>
      <c r="J3413" s="1">
        <v>1</v>
      </c>
      <c r="K3413">
        <v>3410</v>
      </c>
      <c r="L3413" t="s">
        <v>25</v>
      </c>
      <c r="M3413" s="2">
        <f>+Table3[[#This Row],[CHW]]/Table3[[#This Row],[Count of Airbill Number]]</f>
        <v>49.9</v>
      </c>
    </row>
    <row r="3414" spans="2:13">
      <c r="B3414" t="s">
        <v>20</v>
      </c>
      <c r="C3414" t="s">
        <v>21</v>
      </c>
      <c r="D3414" t="s">
        <v>22</v>
      </c>
      <c r="E3414" t="s">
        <v>776</v>
      </c>
      <c r="F3414" t="s">
        <v>778</v>
      </c>
      <c r="G3414" t="s">
        <v>31</v>
      </c>
      <c r="H3414" t="s">
        <v>124</v>
      </c>
      <c r="I3414" s="1">
        <v>49.636363000000003</v>
      </c>
      <c r="J3414" s="1">
        <v>4</v>
      </c>
      <c r="K3414">
        <v>3411</v>
      </c>
      <c r="L3414" t="s">
        <v>25</v>
      </c>
      <c r="M3414" s="2">
        <f>+Table3[[#This Row],[CHW]]/Table3[[#This Row],[Count of Airbill Number]]</f>
        <v>12.409090750000001</v>
      </c>
    </row>
    <row r="3415" spans="2:13">
      <c r="B3415" t="s">
        <v>35</v>
      </c>
      <c r="C3415" t="s">
        <v>21</v>
      </c>
      <c r="D3415" t="s">
        <v>22</v>
      </c>
      <c r="E3415" t="s">
        <v>776</v>
      </c>
      <c r="F3415" t="s">
        <v>776</v>
      </c>
      <c r="G3415" t="s">
        <v>48</v>
      </c>
      <c r="H3415" t="s">
        <v>127</v>
      </c>
      <c r="I3415" s="1">
        <v>49.545452999999995</v>
      </c>
      <c r="J3415" s="1">
        <v>5</v>
      </c>
      <c r="K3415">
        <v>3412</v>
      </c>
      <c r="L3415" t="s">
        <v>25</v>
      </c>
      <c r="M3415" s="2">
        <f>+Table3[[#This Row],[CHW]]/Table3[[#This Row],[Count of Airbill Number]]</f>
        <v>9.909090599999999</v>
      </c>
    </row>
    <row r="3416" spans="2:13">
      <c r="B3416" t="s">
        <v>20</v>
      </c>
      <c r="C3416" t="s">
        <v>21</v>
      </c>
      <c r="D3416" t="s">
        <v>22</v>
      </c>
      <c r="E3416" t="s">
        <v>776</v>
      </c>
      <c r="F3416" t="s">
        <v>776</v>
      </c>
      <c r="G3416" t="s">
        <v>45</v>
      </c>
      <c r="H3416" t="s">
        <v>56</v>
      </c>
      <c r="I3416" s="1">
        <v>49.545452999999995</v>
      </c>
      <c r="J3416" s="1">
        <v>5</v>
      </c>
      <c r="K3416">
        <v>3413</v>
      </c>
      <c r="L3416" t="s">
        <v>25</v>
      </c>
      <c r="M3416" s="2">
        <f>+Table3[[#This Row],[CHW]]/Table3[[#This Row],[Count of Airbill Number]]</f>
        <v>9.909090599999999</v>
      </c>
    </row>
    <row r="3417" spans="2:13">
      <c r="B3417" t="s">
        <v>35</v>
      </c>
      <c r="C3417" t="s">
        <v>21</v>
      </c>
      <c r="D3417" t="s">
        <v>22</v>
      </c>
      <c r="E3417" t="s">
        <v>776</v>
      </c>
      <c r="F3417" t="s">
        <v>776</v>
      </c>
      <c r="G3417" t="s">
        <v>41</v>
      </c>
      <c r="H3417" t="s">
        <v>50</v>
      </c>
      <c r="I3417" s="1">
        <v>49.545452000000004</v>
      </c>
      <c r="J3417" s="1">
        <v>4</v>
      </c>
      <c r="K3417">
        <v>3414</v>
      </c>
      <c r="L3417" t="s">
        <v>25</v>
      </c>
      <c r="M3417" s="2">
        <f>+Table3[[#This Row],[CHW]]/Table3[[#This Row],[Count of Airbill Number]]</f>
        <v>12.386363000000001</v>
      </c>
    </row>
    <row r="3418" spans="2:13">
      <c r="B3418" t="s">
        <v>35</v>
      </c>
      <c r="C3418" t="s">
        <v>21</v>
      </c>
      <c r="D3418" t="s">
        <v>22</v>
      </c>
      <c r="E3418" t="s">
        <v>776</v>
      </c>
      <c r="F3418" t="s">
        <v>776</v>
      </c>
      <c r="G3418" t="s">
        <v>45</v>
      </c>
      <c r="H3418" t="s">
        <v>262</v>
      </c>
      <c r="I3418" s="1">
        <v>49.545452000000004</v>
      </c>
      <c r="J3418" s="1">
        <v>5</v>
      </c>
      <c r="K3418">
        <v>3415</v>
      </c>
      <c r="L3418" t="s">
        <v>25</v>
      </c>
      <c r="M3418" s="2">
        <f>+Table3[[#This Row],[CHW]]/Table3[[#This Row],[Count of Airbill Number]]</f>
        <v>9.9090904000000002</v>
      </c>
    </row>
    <row r="3419" spans="2:13">
      <c r="B3419" t="s">
        <v>20</v>
      </c>
      <c r="C3419" t="s">
        <v>21</v>
      </c>
      <c r="D3419" t="s">
        <v>22</v>
      </c>
      <c r="E3419" t="s">
        <v>776</v>
      </c>
      <c r="F3419" t="s">
        <v>776</v>
      </c>
      <c r="G3419" t="s">
        <v>45</v>
      </c>
      <c r="H3419" t="s">
        <v>102</v>
      </c>
      <c r="I3419" s="1">
        <v>49.545451999999997</v>
      </c>
      <c r="J3419" s="1">
        <v>7</v>
      </c>
      <c r="K3419">
        <v>3416</v>
      </c>
      <c r="L3419" t="s">
        <v>25</v>
      </c>
      <c r="M3419" s="2">
        <f>+Table3[[#This Row],[CHW]]/Table3[[#This Row],[Count of Airbill Number]]</f>
        <v>7.077921714285714</v>
      </c>
    </row>
    <row r="3420" spans="2:13">
      <c r="B3420" t="s">
        <v>35</v>
      </c>
      <c r="C3420" t="s">
        <v>21</v>
      </c>
      <c r="D3420" t="s">
        <v>22</v>
      </c>
      <c r="E3420" t="s">
        <v>776</v>
      </c>
      <c r="F3420" t="s">
        <v>776</v>
      </c>
      <c r="G3420" t="s">
        <v>72</v>
      </c>
      <c r="H3420" t="s">
        <v>189</v>
      </c>
      <c r="I3420" s="1">
        <v>49.545451000000007</v>
      </c>
      <c r="J3420" s="1">
        <v>8</v>
      </c>
      <c r="K3420">
        <v>3417</v>
      </c>
      <c r="L3420" t="s">
        <v>25</v>
      </c>
      <c r="M3420" s="2">
        <f>+Table3[[#This Row],[CHW]]/Table3[[#This Row],[Count of Airbill Number]]</f>
        <v>6.1931813750000009</v>
      </c>
    </row>
    <row r="3421" spans="2:13">
      <c r="B3421" t="s">
        <v>35</v>
      </c>
      <c r="C3421" t="s">
        <v>21</v>
      </c>
      <c r="D3421" t="s">
        <v>22</v>
      </c>
      <c r="E3421" t="s">
        <v>776</v>
      </c>
      <c r="F3421" t="s">
        <v>776</v>
      </c>
      <c r="G3421" t="s">
        <v>68</v>
      </c>
      <c r="H3421" t="s">
        <v>32</v>
      </c>
      <c r="I3421" s="1">
        <v>49.545448000000007</v>
      </c>
      <c r="J3421" s="1">
        <v>14</v>
      </c>
      <c r="K3421">
        <v>3418</v>
      </c>
      <c r="L3421" t="s">
        <v>25</v>
      </c>
      <c r="M3421" s="2">
        <f>+Table3[[#This Row],[CHW]]/Table3[[#This Row],[Count of Airbill Number]]</f>
        <v>3.5389605714285719</v>
      </c>
    </row>
    <row r="3422" spans="2:13">
      <c r="B3422" t="s">
        <v>28</v>
      </c>
      <c r="C3422" t="s">
        <v>21</v>
      </c>
      <c r="D3422" t="s">
        <v>36</v>
      </c>
      <c r="E3422" t="s">
        <v>778</v>
      </c>
      <c r="F3422" t="s">
        <v>776</v>
      </c>
      <c r="G3422" t="s">
        <v>113</v>
      </c>
      <c r="H3422" t="s">
        <v>192</v>
      </c>
      <c r="I3422" s="1">
        <v>49.5</v>
      </c>
      <c r="J3422" s="1">
        <v>7</v>
      </c>
      <c r="K3422">
        <v>3419</v>
      </c>
      <c r="L3422" t="s">
        <v>25</v>
      </c>
      <c r="M3422" s="2">
        <f>+Table3[[#This Row],[CHW]]/Table3[[#This Row],[Count of Airbill Number]]</f>
        <v>7.0714285714285712</v>
      </c>
    </row>
    <row r="3423" spans="2:13">
      <c r="B3423" t="s">
        <v>28</v>
      </c>
      <c r="C3423" t="s">
        <v>21</v>
      </c>
      <c r="D3423" t="s">
        <v>36</v>
      </c>
      <c r="E3423" t="s">
        <v>776</v>
      </c>
      <c r="F3423" t="s">
        <v>776</v>
      </c>
      <c r="G3423" t="s">
        <v>61</v>
      </c>
      <c r="H3423" t="s">
        <v>37</v>
      </c>
      <c r="I3423" s="1">
        <v>49.499994999999998</v>
      </c>
      <c r="J3423" s="1">
        <v>10</v>
      </c>
      <c r="K3423">
        <v>3420</v>
      </c>
      <c r="L3423" t="s">
        <v>25</v>
      </c>
      <c r="M3423" s="2">
        <f>+Table3[[#This Row],[CHW]]/Table3[[#This Row],[Count of Airbill Number]]</f>
        <v>4.9499994999999997</v>
      </c>
    </row>
    <row r="3424" spans="2:13">
      <c r="B3424" t="s">
        <v>35</v>
      </c>
      <c r="C3424" t="s">
        <v>21</v>
      </c>
      <c r="D3424" t="s">
        <v>36</v>
      </c>
      <c r="E3424" t="s">
        <v>776</v>
      </c>
      <c r="F3424" t="s">
        <v>776</v>
      </c>
      <c r="G3424" t="s">
        <v>57</v>
      </c>
      <c r="H3424" t="s">
        <v>320</v>
      </c>
      <c r="I3424" s="1">
        <v>49.090909000000003</v>
      </c>
      <c r="J3424" s="1">
        <v>1</v>
      </c>
      <c r="K3424">
        <v>3421</v>
      </c>
      <c r="L3424" t="s">
        <v>25</v>
      </c>
      <c r="M3424" s="2">
        <f>+Table3[[#This Row],[CHW]]/Table3[[#This Row],[Count of Airbill Number]]</f>
        <v>49.090909000000003</v>
      </c>
    </row>
    <row r="3425" spans="2:13">
      <c r="B3425" t="s">
        <v>35</v>
      </c>
      <c r="C3425" t="s">
        <v>21</v>
      </c>
      <c r="D3425" t="s">
        <v>22</v>
      </c>
      <c r="E3425" t="s">
        <v>776</v>
      </c>
      <c r="F3425" t="s">
        <v>776</v>
      </c>
      <c r="G3425" t="s">
        <v>31</v>
      </c>
      <c r="H3425" t="s">
        <v>80</v>
      </c>
      <c r="I3425" s="1">
        <v>49.090908000000006</v>
      </c>
      <c r="J3425" s="1">
        <v>8</v>
      </c>
      <c r="K3425">
        <v>3422</v>
      </c>
      <c r="L3425" t="s">
        <v>25</v>
      </c>
      <c r="M3425" s="2">
        <f>+Table3[[#This Row],[CHW]]/Table3[[#This Row],[Count of Airbill Number]]</f>
        <v>6.1363635000000007</v>
      </c>
    </row>
    <row r="3426" spans="2:13">
      <c r="B3426" t="s">
        <v>35</v>
      </c>
      <c r="C3426" t="s">
        <v>21</v>
      </c>
      <c r="D3426" t="s">
        <v>36</v>
      </c>
      <c r="E3426" t="s">
        <v>778</v>
      </c>
      <c r="F3426" t="s">
        <v>778</v>
      </c>
      <c r="G3426" t="s">
        <v>206</v>
      </c>
      <c r="H3426" t="s">
        <v>327</v>
      </c>
      <c r="I3426" s="1">
        <v>49.090907999999999</v>
      </c>
      <c r="J3426" s="1">
        <v>3</v>
      </c>
      <c r="K3426">
        <v>3423</v>
      </c>
      <c r="L3426" t="s">
        <v>25</v>
      </c>
      <c r="M3426" s="2">
        <f>+Table3[[#This Row],[CHW]]/Table3[[#This Row],[Count of Airbill Number]]</f>
        <v>16.363636</v>
      </c>
    </row>
    <row r="3427" spans="2:13">
      <c r="B3427" t="s">
        <v>35</v>
      </c>
      <c r="C3427" t="s">
        <v>21</v>
      </c>
      <c r="D3427" t="s">
        <v>36</v>
      </c>
      <c r="E3427" t="s">
        <v>778</v>
      </c>
      <c r="F3427" t="s">
        <v>778</v>
      </c>
      <c r="G3427" t="s">
        <v>81</v>
      </c>
      <c r="H3427" t="s">
        <v>112</v>
      </c>
      <c r="I3427" s="1">
        <v>49.090907999999999</v>
      </c>
      <c r="J3427" s="1">
        <v>3</v>
      </c>
      <c r="K3427">
        <v>3424</v>
      </c>
      <c r="L3427" t="s">
        <v>25</v>
      </c>
      <c r="M3427" s="2">
        <f>+Table3[[#This Row],[CHW]]/Table3[[#This Row],[Count of Airbill Number]]</f>
        <v>16.363636</v>
      </c>
    </row>
    <row r="3428" spans="2:13">
      <c r="B3428" t="s">
        <v>20</v>
      </c>
      <c r="C3428" t="s">
        <v>21</v>
      </c>
      <c r="D3428" t="s">
        <v>22</v>
      </c>
      <c r="E3428" t="s">
        <v>776</v>
      </c>
      <c r="F3428" t="s">
        <v>776</v>
      </c>
      <c r="G3428" t="s">
        <v>75</v>
      </c>
      <c r="H3428" t="s">
        <v>23</v>
      </c>
      <c r="I3428" s="1">
        <v>49.090907999999999</v>
      </c>
      <c r="J3428" s="1">
        <v>3</v>
      </c>
      <c r="K3428">
        <v>3425</v>
      </c>
      <c r="L3428" t="s">
        <v>25</v>
      </c>
      <c r="M3428" s="2">
        <f>+Table3[[#This Row],[CHW]]/Table3[[#This Row],[Count of Airbill Number]]</f>
        <v>16.363636</v>
      </c>
    </row>
    <row r="3429" spans="2:13">
      <c r="B3429" t="s">
        <v>28</v>
      </c>
      <c r="C3429" t="s">
        <v>21</v>
      </c>
      <c r="D3429" t="s">
        <v>22</v>
      </c>
      <c r="E3429" t="s">
        <v>776</v>
      </c>
      <c r="F3429" t="s">
        <v>776</v>
      </c>
      <c r="G3429" t="s">
        <v>23</v>
      </c>
      <c r="H3429" t="s">
        <v>100</v>
      </c>
      <c r="I3429" s="1">
        <v>49.090907000000001</v>
      </c>
      <c r="J3429" s="1">
        <v>4</v>
      </c>
      <c r="K3429">
        <v>3426</v>
      </c>
      <c r="L3429" t="s">
        <v>25</v>
      </c>
      <c r="M3429" s="2">
        <f>+Table3[[#This Row],[CHW]]/Table3[[#This Row],[Count of Airbill Number]]</f>
        <v>12.27272675</v>
      </c>
    </row>
    <row r="3430" spans="2:13">
      <c r="B3430" t="s">
        <v>20</v>
      </c>
      <c r="C3430" t="s">
        <v>21</v>
      </c>
      <c r="D3430" t="s">
        <v>22</v>
      </c>
      <c r="E3430" t="s">
        <v>776</v>
      </c>
      <c r="F3430" t="s">
        <v>776</v>
      </c>
      <c r="G3430" t="s">
        <v>71</v>
      </c>
      <c r="H3430" t="s">
        <v>270</v>
      </c>
      <c r="I3430" s="1">
        <v>49.090906000000011</v>
      </c>
      <c r="J3430" s="1">
        <v>7</v>
      </c>
      <c r="K3430">
        <v>3427</v>
      </c>
      <c r="L3430" t="s">
        <v>25</v>
      </c>
      <c r="M3430" s="2">
        <f>+Table3[[#This Row],[CHW]]/Table3[[#This Row],[Count of Airbill Number]]</f>
        <v>7.0129865714285726</v>
      </c>
    </row>
    <row r="3431" spans="2:13">
      <c r="B3431" t="s">
        <v>20</v>
      </c>
      <c r="C3431" t="s">
        <v>21</v>
      </c>
      <c r="D3431" t="s">
        <v>22</v>
      </c>
      <c r="E3431" t="s">
        <v>776</v>
      </c>
      <c r="F3431" t="s">
        <v>776</v>
      </c>
      <c r="G3431" t="s">
        <v>71</v>
      </c>
      <c r="H3431" t="s">
        <v>41</v>
      </c>
      <c r="I3431" s="1">
        <v>49.090906000000004</v>
      </c>
      <c r="J3431" s="1">
        <v>9</v>
      </c>
      <c r="K3431">
        <v>3428</v>
      </c>
      <c r="L3431" t="s">
        <v>25</v>
      </c>
      <c r="M3431" s="2">
        <f>+Table3[[#This Row],[CHW]]/Table3[[#This Row],[Count of Airbill Number]]</f>
        <v>5.4545451111111118</v>
      </c>
    </row>
    <row r="3432" spans="2:13">
      <c r="B3432" t="s">
        <v>20</v>
      </c>
      <c r="C3432" t="s">
        <v>21</v>
      </c>
      <c r="D3432" t="s">
        <v>22</v>
      </c>
      <c r="E3432" t="s">
        <v>776</v>
      </c>
      <c r="F3432" t="s">
        <v>776</v>
      </c>
      <c r="G3432" t="s">
        <v>103</v>
      </c>
      <c r="H3432" t="s">
        <v>40</v>
      </c>
      <c r="I3432" s="1">
        <v>49.090906000000004</v>
      </c>
      <c r="J3432" s="1">
        <v>7</v>
      </c>
      <c r="K3432">
        <v>3429</v>
      </c>
      <c r="L3432" t="s">
        <v>25</v>
      </c>
      <c r="M3432" s="2">
        <f>+Table3[[#This Row],[CHW]]/Table3[[#This Row],[Count of Airbill Number]]</f>
        <v>7.0129865714285717</v>
      </c>
    </row>
    <row r="3433" spans="2:13">
      <c r="B3433" t="s">
        <v>28</v>
      </c>
      <c r="C3433" t="s">
        <v>21</v>
      </c>
      <c r="D3433" t="s">
        <v>36</v>
      </c>
      <c r="E3433" t="s">
        <v>778</v>
      </c>
      <c r="F3433" t="s">
        <v>776</v>
      </c>
      <c r="G3433" t="s">
        <v>113</v>
      </c>
      <c r="H3433" t="s">
        <v>143</v>
      </c>
      <c r="I3433" s="1">
        <v>49</v>
      </c>
      <c r="J3433" s="1">
        <v>1</v>
      </c>
      <c r="K3433">
        <v>3430</v>
      </c>
      <c r="L3433" t="s">
        <v>25</v>
      </c>
      <c r="M3433" s="2">
        <f>+Table3[[#This Row],[CHW]]/Table3[[#This Row],[Count of Airbill Number]]</f>
        <v>49</v>
      </c>
    </row>
    <row r="3434" spans="2:13">
      <c r="B3434" t="s">
        <v>35</v>
      </c>
      <c r="C3434" t="s">
        <v>21</v>
      </c>
      <c r="D3434" t="s">
        <v>36</v>
      </c>
      <c r="E3434" t="s">
        <v>777</v>
      </c>
      <c r="F3434" t="s">
        <v>777</v>
      </c>
      <c r="G3434" t="s">
        <v>55</v>
      </c>
      <c r="H3434" t="s">
        <v>106</v>
      </c>
      <c r="I3434" s="1">
        <v>49</v>
      </c>
      <c r="J3434" s="1">
        <v>1</v>
      </c>
      <c r="K3434">
        <v>3431</v>
      </c>
      <c r="L3434" t="s">
        <v>25</v>
      </c>
      <c r="M3434" s="2">
        <f>+Table3[[#This Row],[CHW]]/Table3[[#This Row],[Count of Airbill Number]]</f>
        <v>49</v>
      </c>
    </row>
    <row r="3435" spans="2:13">
      <c r="B3435" t="s">
        <v>20</v>
      </c>
      <c r="C3435" t="s">
        <v>21</v>
      </c>
      <c r="D3435" t="s">
        <v>22</v>
      </c>
      <c r="E3435" t="s">
        <v>776</v>
      </c>
      <c r="F3435" t="s">
        <v>776</v>
      </c>
      <c r="G3435" t="s">
        <v>137</v>
      </c>
      <c r="H3435" t="s">
        <v>71</v>
      </c>
      <c r="I3435" s="1">
        <v>48.909089999999999</v>
      </c>
      <c r="J3435" s="1">
        <v>3</v>
      </c>
      <c r="K3435">
        <v>3432</v>
      </c>
      <c r="L3435" t="s">
        <v>25</v>
      </c>
      <c r="M3435" s="2">
        <f>+Table3[[#This Row],[CHW]]/Table3[[#This Row],[Count of Airbill Number]]</f>
        <v>16.30303</v>
      </c>
    </row>
    <row r="3436" spans="2:13">
      <c r="B3436" t="s">
        <v>35</v>
      </c>
      <c r="C3436" t="s">
        <v>21</v>
      </c>
      <c r="D3436" t="s">
        <v>22</v>
      </c>
      <c r="E3436" t="s">
        <v>776</v>
      </c>
      <c r="F3436" t="s">
        <v>777</v>
      </c>
      <c r="G3436" t="s">
        <v>37</v>
      </c>
      <c r="H3436" t="s">
        <v>110</v>
      </c>
      <c r="I3436" s="1">
        <v>48.736363000000004</v>
      </c>
      <c r="J3436" s="1">
        <v>11</v>
      </c>
      <c r="K3436">
        <v>3433</v>
      </c>
      <c r="L3436" t="s">
        <v>25</v>
      </c>
      <c r="M3436" s="2">
        <f>+Table3[[#This Row],[CHW]]/Table3[[#This Row],[Count of Airbill Number]]</f>
        <v>4.4305784545454552</v>
      </c>
    </row>
    <row r="3437" spans="2:13">
      <c r="B3437" t="s">
        <v>28</v>
      </c>
      <c r="C3437" t="s">
        <v>21</v>
      </c>
      <c r="D3437" t="s">
        <v>36</v>
      </c>
      <c r="E3437" t="s">
        <v>778</v>
      </c>
      <c r="F3437" t="s">
        <v>778</v>
      </c>
      <c r="G3437" t="s">
        <v>173</v>
      </c>
      <c r="H3437" t="s">
        <v>113</v>
      </c>
      <c r="I3437" s="1">
        <v>48.7</v>
      </c>
      <c r="J3437" s="1">
        <v>2</v>
      </c>
      <c r="K3437">
        <v>3434</v>
      </c>
      <c r="L3437" t="s">
        <v>25</v>
      </c>
      <c r="M3437" s="2">
        <f>+Table3[[#This Row],[CHW]]/Table3[[#This Row],[Count of Airbill Number]]</f>
        <v>24.35</v>
      </c>
    </row>
    <row r="3438" spans="2:13">
      <c r="B3438" t="s">
        <v>28</v>
      </c>
      <c r="C3438" t="s">
        <v>21</v>
      </c>
      <c r="D3438" t="s">
        <v>22</v>
      </c>
      <c r="E3438" t="s">
        <v>776</v>
      </c>
      <c r="F3438" t="s">
        <v>776</v>
      </c>
      <c r="G3438" t="s">
        <v>148</v>
      </c>
      <c r="H3438" t="s">
        <v>69</v>
      </c>
      <c r="I3438" s="1">
        <v>48.636363000000003</v>
      </c>
      <c r="J3438" s="1">
        <v>1</v>
      </c>
      <c r="K3438">
        <v>3435</v>
      </c>
      <c r="L3438" t="s">
        <v>25</v>
      </c>
      <c r="M3438" s="2">
        <f>+Table3[[#This Row],[CHW]]/Table3[[#This Row],[Count of Airbill Number]]</f>
        <v>48.636363000000003</v>
      </c>
    </row>
    <row r="3439" spans="2:13">
      <c r="B3439" t="s">
        <v>35</v>
      </c>
      <c r="C3439" t="s">
        <v>21</v>
      </c>
      <c r="D3439" t="s">
        <v>22</v>
      </c>
      <c r="E3439" t="s">
        <v>776</v>
      </c>
      <c r="F3439" t="s">
        <v>776</v>
      </c>
      <c r="G3439" t="s">
        <v>77</v>
      </c>
      <c r="H3439" t="s">
        <v>93</v>
      </c>
      <c r="I3439" s="1">
        <v>48.636363000000003</v>
      </c>
      <c r="J3439" s="1">
        <v>1</v>
      </c>
      <c r="K3439">
        <v>3436</v>
      </c>
      <c r="L3439" t="s">
        <v>25</v>
      </c>
      <c r="M3439" s="2">
        <f>+Table3[[#This Row],[CHW]]/Table3[[#This Row],[Count of Airbill Number]]</f>
        <v>48.636363000000003</v>
      </c>
    </row>
    <row r="3440" spans="2:13">
      <c r="B3440" t="s">
        <v>20</v>
      </c>
      <c r="C3440" t="s">
        <v>21</v>
      </c>
      <c r="D3440" t="s">
        <v>36</v>
      </c>
      <c r="E3440" t="s">
        <v>776</v>
      </c>
      <c r="F3440" t="s">
        <v>776</v>
      </c>
      <c r="G3440" t="s">
        <v>65</v>
      </c>
      <c r="H3440" t="s">
        <v>32</v>
      </c>
      <c r="I3440" s="1">
        <v>48.636363000000003</v>
      </c>
      <c r="J3440" s="1">
        <v>1</v>
      </c>
      <c r="K3440">
        <v>3437</v>
      </c>
      <c r="L3440" t="s">
        <v>25</v>
      </c>
      <c r="M3440" s="2">
        <f>+Table3[[#This Row],[CHW]]/Table3[[#This Row],[Count of Airbill Number]]</f>
        <v>48.636363000000003</v>
      </c>
    </row>
    <row r="3441" spans="2:13">
      <c r="B3441" t="s">
        <v>243</v>
      </c>
      <c r="C3441" t="s">
        <v>21</v>
      </c>
      <c r="D3441" t="s">
        <v>22</v>
      </c>
      <c r="E3441" t="s">
        <v>776</v>
      </c>
      <c r="F3441" t="s">
        <v>776</v>
      </c>
      <c r="G3441" t="s">
        <v>103</v>
      </c>
      <c r="H3441" t="s">
        <v>77</v>
      </c>
      <c r="I3441" s="1">
        <v>48.636363000000003</v>
      </c>
      <c r="J3441" s="1">
        <v>1</v>
      </c>
      <c r="K3441">
        <v>3438</v>
      </c>
      <c r="L3441" t="s">
        <v>25</v>
      </c>
      <c r="M3441" s="2">
        <f>+Table3[[#This Row],[CHW]]/Table3[[#This Row],[Count of Airbill Number]]</f>
        <v>48.636363000000003</v>
      </c>
    </row>
    <row r="3442" spans="2:13">
      <c r="B3442" t="s">
        <v>35</v>
      </c>
      <c r="C3442" t="s">
        <v>21</v>
      </c>
      <c r="D3442" t="s">
        <v>22</v>
      </c>
      <c r="E3442" t="s">
        <v>776</v>
      </c>
      <c r="F3442" t="s">
        <v>776</v>
      </c>
      <c r="G3442" t="s">
        <v>48</v>
      </c>
      <c r="H3442" t="s">
        <v>60</v>
      </c>
      <c r="I3442" s="1">
        <v>48.636361000000001</v>
      </c>
      <c r="J3442" s="1">
        <v>6</v>
      </c>
      <c r="K3442">
        <v>3439</v>
      </c>
      <c r="L3442" t="s">
        <v>25</v>
      </c>
      <c r="M3442" s="2">
        <f>+Table3[[#This Row],[CHW]]/Table3[[#This Row],[Count of Airbill Number]]</f>
        <v>8.1060601666666674</v>
      </c>
    </row>
    <row r="3443" spans="2:13">
      <c r="B3443" t="s">
        <v>20</v>
      </c>
      <c r="C3443" t="s">
        <v>21</v>
      </c>
      <c r="D3443" t="s">
        <v>22</v>
      </c>
      <c r="E3443" t="s">
        <v>776</v>
      </c>
      <c r="F3443" t="s">
        <v>776</v>
      </c>
      <c r="G3443" t="s">
        <v>45</v>
      </c>
      <c r="H3443" t="s">
        <v>87</v>
      </c>
      <c r="I3443" s="1">
        <v>48.636359999999996</v>
      </c>
      <c r="J3443" s="1">
        <v>6</v>
      </c>
      <c r="K3443">
        <v>3440</v>
      </c>
      <c r="L3443" t="s">
        <v>25</v>
      </c>
      <c r="M3443" s="2">
        <f>+Table3[[#This Row],[CHW]]/Table3[[#This Row],[Count of Airbill Number]]</f>
        <v>8.1060599999999994</v>
      </c>
    </row>
    <row r="3444" spans="2:13">
      <c r="B3444" t="s">
        <v>20</v>
      </c>
      <c r="C3444" t="s">
        <v>21</v>
      </c>
      <c r="D3444" t="s">
        <v>22</v>
      </c>
      <c r="E3444" t="s">
        <v>776</v>
      </c>
      <c r="F3444" t="s">
        <v>776</v>
      </c>
      <c r="G3444" t="s">
        <v>94</v>
      </c>
      <c r="H3444" t="s">
        <v>32</v>
      </c>
      <c r="I3444" s="1">
        <v>48.636354999999995</v>
      </c>
      <c r="J3444" s="1">
        <v>14</v>
      </c>
      <c r="K3444">
        <v>3441</v>
      </c>
      <c r="L3444" t="s">
        <v>25</v>
      </c>
      <c r="M3444" s="2">
        <f>+Table3[[#This Row],[CHW]]/Table3[[#This Row],[Count of Airbill Number]]</f>
        <v>3.4740253571428568</v>
      </c>
    </row>
    <row r="3445" spans="2:13">
      <c r="B3445" t="s">
        <v>28</v>
      </c>
      <c r="C3445" t="s">
        <v>21</v>
      </c>
      <c r="D3445" t="s">
        <v>22</v>
      </c>
      <c r="E3445" t="s">
        <v>778</v>
      </c>
      <c r="F3445" t="s">
        <v>778</v>
      </c>
      <c r="G3445" t="s">
        <v>150</v>
      </c>
      <c r="H3445" t="s">
        <v>174</v>
      </c>
      <c r="I3445" s="1">
        <v>48.572726000000003</v>
      </c>
      <c r="J3445" s="1">
        <v>5</v>
      </c>
      <c r="K3445">
        <v>3442</v>
      </c>
      <c r="L3445" t="s">
        <v>25</v>
      </c>
      <c r="M3445" s="2">
        <f>+Table3[[#This Row],[CHW]]/Table3[[#This Row],[Count of Airbill Number]]</f>
        <v>9.7145451999999999</v>
      </c>
    </row>
    <row r="3446" spans="2:13">
      <c r="B3446" t="s">
        <v>28</v>
      </c>
      <c r="C3446" t="s">
        <v>21</v>
      </c>
      <c r="D3446" t="s">
        <v>22</v>
      </c>
      <c r="E3446" t="s">
        <v>778</v>
      </c>
      <c r="F3446" t="s">
        <v>778</v>
      </c>
      <c r="G3446" t="s">
        <v>113</v>
      </c>
      <c r="H3446" t="s">
        <v>124</v>
      </c>
      <c r="I3446" s="1">
        <v>48.527271999999996</v>
      </c>
      <c r="J3446" s="1">
        <v>5</v>
      </c>
      <c r="K3446">
        <v>3443</v>
      </c>
      <c r="L3446" t="s">
        <v>25</v>
      </c>
      <c r="M3446" s="2">
        <f>+Table3[[#This Row],[CHW]]/Table3[[#This Row],[Count of Airbill Number]]</f>
        <v>9.7054543999999989</v>
      </c>
    </row>
    <row r="3447" spans="2:13">
      <c r="B3447" t="s">
        <v>28</v>
      </c>
      <c r="C3447" t="s">
        <v>21</v>
      </c>
      <c r="D3447" t="s">
        <v>22</v>
      </c>
      <c r="E3447" t="s">
        <v>778</v>
      </c>
      <c r="F3447" t="s">
        <v>778</v>
      </c>
      <c r="G3447" t="s">
        <v>51</v>
      </c>
      <c r="H3447" t="s">
        <v>150</v>
      </c>
      <c r="I3447" s="1">
        <v>48.4</v>
      </c>
      <c r="J3447" s="1">
        <v>3</v>
      </c>
      <c r="K3447">
        <v>3444</v>
      </c>
      <c r="L3447" t="s">
        <v>25</v>
      </c>
      <c r="M3447" s="2">
        <f>+Table3[[#This Row],[CHW]]/Table3[[#This Row],[Count of Airbill Number]]</f>
        <v>16.133333333333333</v>
      </c>
    </row>
    <row r="3448" spans="2:13">
      <c r="B3448" t="s">
        <v>28</v>
      </c>
      <c r="C3448" t="s">
        <v>21</v>
      </c>
      <c r="D3448" t="s">
        <v>22</v>
      </c>
      <c r="E3448" t="s">
        <v>776</v>
      </c>
      <c r="F3448" t="s">
        <v>776</v>
      </c>
      <c r="G3448" t="s">
        <v>37</v>
      </c>
      <c r="H3448" t="s">
        <v>108</v>
      </c>
      <c r="I3448" s="1">
        <v>48.318181000000003</v>
      </c>
      <c r="J3448" s="1">
        <v>4</v>
      </c>
      <c r="K3448">
        <v>3445</v>
      </c>
      <c r="L3448" t="s">
        <v>25</v>
      </c>
      <c r="M3448" s="2">
        <f>+Table3[[#This Row],[CHW]]/Table3[[#This Row],[Count of Airbill Number]]</f>
        <v>12.079545250000001</v>
      </c>
    </row>
    <row r="3449" spans="2:13">
      <c r="B3449" t="s">
        <v>35</v>
      </c>
      <c r="C3449" t="s">
        <v>21</v>
      </c>
      <c r="D3449" t="s">
        <v>22</v>
      </c>
      <c r="E3449" t="s">
        <v>778</v>
      </c>
      <c r="F3449" t="s">
        <v>776</v>
      </c>
      <c r="G3449" t="s">
        <v>109</v>
      </c>
      <c r="H3449" t="s">
        <v>289</v>
      </c>
      <c r="I3449" s="1">
        <v>48.3</v>
      </c>
      <c r="J3449" s="1">
        <v>6</v>
      </c>
      <c r="K3449">
        <v>3446</v>
      </c>
      <c r="L3449" t="s">
        <v>25</v>
      </c>
      <c r="M3449" s="2">
        <f>+Table3[[#This Row],[CHW]]/Table3[[#This Row],[Count of Airbill Number]]</f>
        <v>8.0499999999999989</v>
      </c>
    </row>
    <row r="3450" spans="2:13">
      <c r="B3450" t="s">
        <v>28</v>
      </c>
      <c r="C3450" t="s">
        <v>21</v>
      </c>
      <c r="D3450" t="s">
        <v>22</v>
      </c>
      <c r="E3450" t="s">
        <v>776</v>
      </c>
      <c r="F3450" t="s">
        <v>776</v>
      </c>
      <c r="G3450" t="s">
        <v>63</v>
      </c>
      <c r="H3450" t="s">
        <v>37</v>
      </c>
      <c r="I3450" s="1">
        <v>48.209089000000006</v>
      </c>
      <c r="J3450" s="1">
        <v>4</v>
      </c>
      <c r="K3450">
        <v>3447</v>
      </c>
      <c r="L3450" t="s">
        <v>25</v>
      </c>
      <c r="M3450" s="2">
        <f>+Table3[[#This Row],[CHW]]/Table3[[#This Row],[Count of Airbill Number]]</f>
        <v>12.052272250000001</v>
      </c>
    </row>
    <row r="3451" spans="2:13">
      <c r="B3451" t="s">
        <v>20</v>
      </c>
      <c r="C3451" t="s">
        <v>21</v>
      </c>
      <c r="D3451" t="s">
        <v>22</v>
      </c>
      <c r="E3451" t="s">
        <v>776</v>
      </c>
      <c r="F3451" t="s">
        <v>776</v>
      </c>
      <c r="G3451" t="s">
        <v>48</v>
      </c>
      <c r="H3451" t="s">
        <v>85</v>
      </c>
      <c r="I3451" s="1">
        <v>48.181818000000007</v>
      </c>
      <c r="J3451" s="1">
        <v>2</v>
      </c>
      <c r="K3451">
        <v>3448</v>
      </c>
      <c r="L3451" t="s">
        <v>25</v>
      </c>
      <c r="M3451" s="2">
        <f>+Table3[[#This Row],[CHW]]/Table3[[#This Row],[Count of Airbill Number]]</f>
        <v>24.090909000000003</v>
      </c>
    </row>
    <row r="3452" spans="2:13">
      <c r="B3452" t="s">
        <v>28</v>
      </c>
      <c r="C3452" t="s">
        <v>21</v>
      </c>
      <c r="D3452" t="s">
        <v>22</v>
      </c>
      <c r="E3452" t="s">
        <v>776</v>
      </c>
      <c r="F3452" t="s">
        <v>776</v>
      </c>
      <c r="G3452" t="s">
        <v>74</v>
      </c>
      <c r="H3452" t="s">
        <v>48</v>
      </c>
      <c r="I3452" s="1">
        <v>48.181818</v>
      </c>
      <c r="J3452" s="1">
        <v>1</v>
      </c>
      <c r="K3452">
        <v>3449</v>
      </c>
      <c r="L3452" t="s">
        <v>25</v>
      </c>
      <c r="M3452" s="2">
        <f>+Table3[[#This Row],[CHW]]/Table3[[#This Row],[Count of Airbill Number]]</f>
        <v>48.181818</v>
      </c>
    </row>
    <row r="3453" spans="2:13">
      <c r="B3453" t="s">
        <v>30</v>
      </c>
      <c r="C3453" t="s">
        <v>21</v>
      </c>
      <c r="D3453" t="s">
        <v>22</v>
      </c>
      <c r="E3453" t="s">
        <v>776</v>
      </c>
      <c r="F3453" t="s">
        <v>776</v>
      </c>
      <c r="G3453" t="s">
        <v>23</v>
      </c>
      <c r="H3453" t="s">
        <v>84</v>
      </c>
      <c r="I3453" s="1">
        <v>48.181818</v>
      </c>
      <c r="J3453" s="1">
        <v>2</v>
      </c>
      <c r="K3453">
        <v>3450</v>
      </c>
      <c r="L3453" t="s">
        <v>25</v>
      </c>
      <c r="M3453" s="2">
        <f>+Table3[[#This Row],[CHW]]/Table3[[#This Row],[Count of Airbill Number]]</f>
        <v>24.090909</v>
      </c>
    </row>
    <row r="3454" spans="2:13">
      <c r="B3454" t="s">
        <v>20</v>
      </c>
      <c r="C3454" t="s">
        <v>21</v>
      </c>
      <c r="D3454" t="s">
        <v>22</v>
      </c>
      <c r="E3454" t="s">
        <v>776</v>
      </c>
      <c r="F3454" t="s">
        <v>776</v>
      </c>
      <c r="G3454" t="s">
        <v>23</v>
      </c>
      <c r="H3454" t="s">
        <v>350</v>
      </c>
      <c r="I3454" s="1">
        <v>48.181816999999995</v>
      </c>
      <c r="J3454" s="1">
        <v>3</v>
      </c>
      <c r="K3454">
        <v>3451</v>
      </c>
      <c r="L3454" t="s">
        <v>25</v>
      </c>
      <c r="M3454" s="2">
        <f>+Table3[[#This Row],[CHW]]/Table3[[#This Row],[Count of Airbill Number]]</f>
        <v>16.060605666666664</v>
      </c>
    </row>
    <row r="3455" spans="2:13">
      <c r="B3455" t="s">
        <v>20</v>
      </c>
      <c r="C3455" t="s">
        <v>21</v>
      </c>
      <c r="D3455" t="s">
        <v>22</v>
      </c>
      <c r="E3455" t="s">
        <v>776</v>
      </c>
      <c r="F3455" t="s">
        <v>776</v>
      </c>
      <c r="G3455" t="s">
        <v>40</v>
      </c>
      <c r="H3455" t="s">
        <v>49</v>
      </c>
      <c r="I3455" s="1">
        <v>48.181816000000005</v>
      </c>
      <c r="J3455" s="1">
        <v>4</v>
      </c>
      <c r="K3455">
        <v>3452</v>
      </c>
      <c r="L3455" t="s">
        <v>25</v>
      </c>
      <c r="M3455" s="2">
        <f>+Table3[[#This Row],[CHW]]/Table3[[#This Row],[Count of Airbill Number]]</f>
        <v>12.045454000000001</v>
      </c>
    </row>
    <row r="3456" spans="2:13">
      <c r="B3456" t="s">
        <v>20</v>
      </c>
      <c r="C3456" t="s">
        <v>21</v>
      </c>
      <c r="D3456" t="s">
        <v>22</v>
      </c>
      <c r="E3456" t="s">
        <v>776</v>
      </c>
      <c r="F3456" t="s">
        <v>776</v>
      </c>
      <c r="G3456" t="s">
        <v>78</v>
      </c>
      <c r="H3456" t="s">
        <v>49</v>
      </c>
      <c r="I3456" s="1">
        <v>48.181815999999998</v>
      </c>
      <c r="J3456" s="1">
        <v>4</v>
      </c>
      <c r="K3456">
        <v>3453</v>
      </c>
      <c r="L3456" t="s">
        <v>25</v>
      </c>
      <c r="M3456" s="2">
        <f>+Table3[[#This Row],[CHW]]/Table3[[#This Row],[Count of Airbill Number]]</f>
        <v>12.045453999999999</v>
      </c>
    </row>
    <row r="3457" spans="2:13">
      <c r="B3457" t="s">
        <v>35</v>
      </c>
      <c r="C3457" t="s">
        <v>21</v>
      </c>
      <c r="D3457" t="s">
        <v>22</v>
      </c>
      <c r="E3457" t="s">
        <v>776</v>
      </c>
      <c r="F3457" t="s">
        <v>776</v>
      </c>
      <c r="G3457" t="s">
        <v>45</v>
      </c>
      <c r="H3457" t="s">
        <v>84</v>
      </c>
      <c r="I3457" s="1">
        <v>48.181815</v>
      </c>
      <c r="J3457" s="1">
        <v>11</v>
      </c>
      <c r="K3457">
        <v>3454</v>
      </c>
      <c r="L3457" t="s">
        <v>25</v>
      </c>
      <c r="M3457" s="2">
        <f>+Table3[[#This Row],[CHW]]/Table3[[#This Row],[Count of Airbill Number]]</f>
        <v>4.3801649999999999</v>
      </c>
    </row>
    <row r="3458" spans="2:13">
      <c r="B3458" t="s">
        <v>28</v>
      </c>
      <c r="C3458" t="s">
        <v>21</v>
      </c>
      <c r="D3458" t="s">
        <v>22</v>
      </c>
      <c r="E3458" t="s">
        <v>778</v>
      </c>
      <c r="F3458" t="s">
        <v>776</v>
      </c>
      <c r="G3458" t="s">
        <v>150</v>
      </c>
      <c r="H3458" t="s">
        <v>57</v>
      </c>
      <c r="I3458" s="1">
        <v>48</v>
      </c>
      <c r="J3458" s="1">
        <v>2</v>
      </c>
      <c r="K3458">
        <v>3455</v>
      </c>
      <c r="L3458" t="s">
        <v>25</v>
      </c>
      <c r="M3458" s="2">
        <f>+Table3[[#This Row],[CHW]]/Table3[[#This Row],[Count of Airbill Number]]</f>
        <v>24</v>
      </c>
    </row>
    <row r="3459" spans="2:13">
      <c r="B3459" t="s">
        <v>28</v>
      </c>
      <c r="C3459" t="s">
        <v>21</v>
      </c>
      <c r="D3459" t="s">
        <v>36</v>
      </c>
      <c r="E3459" t="s">
        <v>778</v>
      </c>
      <c r="F3459" t="s">
        <v>778</v>
      </c>
      <c r="G3459" t="s">
        <v>51</v>
      </c>
      <c r="H3459" t="s">
        <v>135</v>
      </c>
      <c r="I3459" s="1">
        <v>48</v>
      </c>
      <c r="J3459" s="1">
        <v>1</v>
      </c>
      <c r="K3459">
        <v>3456</v>
      </c>
      <c r="L3459" t="s">
        <v>25</v>
      </c>
      <c r="M3459" s="2">
        <f>+Table3[[#This Row],[CHW]]/Table3[[#This Row],[Count of Airbill Number]]</f>
        <v>48</v>
      </c>
    </row>
    <row r="3460" spans="2:13">
      <c r="B3460" t="s">
        <v>20</v>
      </c>
      <c r="C3460" t="s">
        <v>21</v>
      </c>
      <c r="D3460" t="s">
        <v>22</v>
      </c>
      <c r="E3460" t="s">
        <v>776</v>
      </c>
      <c r="F3460" t="s">
        <v>776</v>
      </c>
      <c r="G3460" t="s">
        <v>103</v>
      </c>
      <c r="H3460" t="s">
        <v>31</v>
      </c>
      <c r="I3460" s="1">
        <v>47.727271000000002</v>
      </c>
      <c r="J3460" s="1">
        <v>5</v>
      </c>
      <c r="K3460">
        <v>3457</v>
      </c>
      <c r="L3460" t="s">
        <v>25</v>
      </c>
      <c r="M3460" s="2">
        <f>+Table3[[#This Row],[CHW]]/Table3[[#This Row],[Count of Airbill Number]]</f>
        <v>9.5454542</v>
      </c>
    </row>
    <row r="3461" spans="2:13">
      <c r="B3461" t="s">
        <v>20</v>
      </c>
      <c r="C3461" t="s">
        <v>21</v>
      </c>
      <c r="D3461" t="s">
        <v>22</v>
      </c>
      <c r="E3461" t="s">
        <v>776</v>
      </c>
      <c r="F3461" t="s">
        <v>776</v>
      </c>
      <c r="G3461" t="s">
        <v>77</v>
      </c>
      <c r="H3461" t="s">
        <v>48</v>
      </c>
      <c r="I3461" s="1">
        <v>47.727271000000002</v>
      </c>
      <c r="J3461" s="1">
        <v>5</v>
      </c>
      <c r="K3461">
        <v>3458</v>
      </c>
      <c r="L3461" t="s">
        <v>25</v>
      </c>
      <c r="M3461" s="2">
        <f>+Table3[[#This Row],[CHW]]/Table3[[#This Row],[Count of Airbill Number]]</f>
        <v>9.5454542</v>
      </c>
    </row>
    <row r="3462" spans="2:13">
      <c r="B3462" t="s">
        <v>35</v>
      </c>
      <c r="C3462" t="s">
        <v>21</v>
      </c>
      <c r="D3462" t="s">
        <v>22</v>
      </c>
      <c r="E3462" t="s">
        <v>776</v>
      </c>
      <c r="F3462" t="s">
        <v>776</v>
      </c>
      <c r="G3462" t="s">
        <v>77</v>
      </c>
      <c r="H3462" t="s">
        <v>132</v>
      </c>
      <c r="I3462" s="1">
        <v>47.727270999999995</v>
      </c>
      <c r="J3462" s="1">
        <v>5</v>
      </c>
      <c r="K3462">
        <v>3459</v>
      </c>
      <c r="L3462" t="s">
        <v>25</v>
      </c>
      <c r="M3462" s="2">
        <f>+Table3[[#This Row],[CHW]]/Table3[[#This Row],[Count of Airbill Number]]</f>
        <v>9.5454541999999982</v>
      </c>
    </row>
    <row r="3463" spans="2:13">
      <c r="B3463" t="s">
        <v>20</v>
      </c>
      <c r="C3463" t="s">
        <v>21</v>
      </c>
      <c r="D3463" t="s">
        <v>22</v>
      </c>
      <c r="E3463" t="s">
        <v>776</v>
      </c>
      <c r="F3463" t="s">
        <v>776</v>
      </c>
      <c r="G3463" t="s">
        <v>76</v>
      </c>
      <c r="H3463" t="s">
        <v>117</v>
      </c>
      <c r="I3463" s="1">
        <v>47.727270999999995</v>
      </c>
      <c r="J3463" s="1">
        <v>5</v>
      </c>
      <c r="K3463">
        <v>3460</v>
      </c>
      <c r="L3463" t="s">
        <v>25</v>
      </c>
      <c r="M3463" s="2">
        <f>+Table3[[#This Row],[CHW]]/Table3[[#This Row],[Count of Airbill Number]]</f>
        <v>9.5454541999999982</v>
      </c>
    </row>
    <row r="3464" spans="2:13">
      <c r="B3464" t="s">
        <v>28</v>
      </c>
      <c r="C3464" t="s">
        <v>21</v>
      </c>
      <c r="D3464" t="s">
        <v>22</v>
      </c>
      <c r="E3464" t="s">
        <v>778</v>
      </c>
      <c r="F3464" t="s">
        <v>778</v>
      </c>
      <c r="G3464" t="s">
        <v>150</v>
      </c>
      <c r="H3464" t="s">
        <v>90</v>
      </c>
      <c r="I3464" s="1">
        <v>47.7</v>
      </c>
      <c r="J3464" s="1">
        <v>2</v>
      </c>
      <c r="K3464">
        <v>3461</v>
      </c>
      <c r="L3464" t="s">
        <v>25</v>
      </c>
      <c r="M3464" s="2">
        <f>+Table3[[#This Row],[CHW]]/Table3[[#This Row],[Count of Airbill Number]]</f>
        <v>23.85</v>
      </c>
    </row>
    <row r="3465" spans="2:13">
      <c r="B3465" t="s">
        <v>28</v>
      </c>
      <c r="C3465" t="s">
        <v>21</v>
      </c>
      <c r="D3465" t="s">
        <v>22</v>
      </c>
      <c r="E3465" t="s">
        <v>776</v>
      </c>
      <c r="F3465" t="s">
        <v>778</v>
      </c>
      <c r="G3465" t="s">
        <v>57</v>
      </c>
      <c r="H3465" t="s">
        <v>124</v>
      </c>
      <c r="I3465" s="1">
        <v>47.663635999999997</v>
      </c>
      <c r="J3465" s="1">
        <v>2</v>
      </c>
      <c r="K3465">
        <v>3462</v>
      </c>
      <c r="L3465" t="s">
        <v>25</v>
      </c>
      <c r="M3465" s="2">
        <f>+Table3[[#This Row],[CHW]]/Table3[[#This Row],[Count of Airbill Number]]</f>
        <v>23.831817999999998</v>
      </c>
    </row>
    <row r="3466" spans="2:13">
      <c r="B3466" t="s">
        <v>28</v>
      </c>
      <c r="C3466" t="s">
        <v>21</v>
      </c>
      <c r="D3466" t="s">
        <v>22</v>
      </c>
      <c r="E3466" t="s">
        <v>778</v>
      </c>
      <c r="F3466" t="s">
        <v>778</v>
      </c>
      <c r="G3466" t="s">
        <v>309</v>
      </c>
      <c r="H3466" t="s">
        <v>221</v>
      </c>
      <c r="I3466" s="1">
        <v>47.5</v>
      </c>
      <c r="J3466" s="1">
        <v>2</v>
      </c>
      <c r="K3466">
        <v>3463</v>
      </c>
      <c r="L3466" t="s">
        <v>25</v>
      </c>
      <c r="M3466" s="2">
        <f>+Table3[[#This Row],[CHW]]/Table3[[#This Row],[Count of Airbill Number]]</f>
        <v>23.75</v>
      </c>
    </row>
    <row r="3467" spans="2:13">
      <c r="B3467" t="s">
        <v>28</v>
      </c>
      <c r="C3467" t="s">
        <v>21</v>
      </c>
      <c r="D3467" t="s">
        <v>22</v>
      </c>
      <c r="E3467" t="s">
        <v>778</v>
      </c>
      <c r="F3467" t="s">
        <v>778</v>
      </c>
      <c r="G3467" t="s">
        <v>86</v>
      </c>
      <c r="H3467" t="s">
        <v>309</v>
      </c>
      <c r="I3467" s="1">
        <v>47.5</v>
      </c>
      <c r="J3467" s="1">
        <v>2</v>
      </c>
      <c r="K3467">
        <v>3464</v>
      </c>
      <c r="L3467" t="s">
        <v>25</v>
      </c>
      <c r="M3467" s="2">
        <f>+Table3[[#This Row],[CHW]]/Table3[[#This Row],[Count of Airbill Number]]</f>
        <v>23.75</v>
      </c>
    </row>
    <row r="3468" spans="2:13">
      <c r="B3468" t="s">
        <v>35</v>
      </c>
      <c r="C3468" t="s">
        <v>21</v>
      </c>
      <c r="D3468" t="s">
        <v>22</v>
      </c>
      <c r="E3468" t="s">
        <v>776</v>
      </c>
      <c r="F3468" t="s">
        <v>776</v>
      </c>
      <c r="G3468" t="s">
        <v>235</v>
      </c>
      <c r="H3468" t="s">
        <v>59</v>
      </c>
      <c r="I3468" s="1">
        <v>47.272727000000003</v>
      </c>
      <c r="J3468" s="1">
        <v>2</v>
      </c>
      <c r="K3468">
        <v>3465</v>
      </c>
      <c r="L3468" t="s">
        <v>25</v>
      </c>
      <c r="M3468" s="2">
        <f>+Table3[[#This Row],[CHW]]/Table3[[#This Row],[Count of Airbill Number]]</f>
        <v>23.636363500000002</v>
      </c>
    </row>
    <row r="3469" spans="2:13">
      <c r="B3469" t="s">
        <v>20</v>
      </c>
      <c r="C3469" t="s">
        <v>21</v>
      </c>
      <c r="D3469" t="s">
        <v>22</v>
      </c>
      <c r="E3469" t="s">
        <v>776</v>
      </c>
      <c r="F3469" t="s">
        <v>776</v>
      </c>
      <c r="G3469" t="s">
        <v>24</v>
      </c>
      <c r="H3469" t="s">
        <v>100</v>
      </c>
      <c r="I3469" s="1">
        <v>47.272725999999999</v>
      </c>
      <c r="J3469" s="1">
        <v>2</v>
      </c>
      <c r="K3469">
        <v>3466</v>
      </c>
      <c r="L3469" t="s">
        <v>25</v>
      </c>
      <c r="M3469" s="2">
        <f>+Table3[[#This Row],[CHW]]/Table3[[#This Row],[Count of Airbill Number]]</f>
        <v>23.636362999999999</v>
      </c>
    </row>
    <row r="3470" spans="2:13">
      <c r="B3470" t="s">
        <v>28</v>
      </c>
      <c r="C3470" t="s">
        <v>21</v>
      </c>
      <c r="D3470" t="s">
        <v>22</v>
      </c>
      <c r="E3470" t="s">
        <v>776</v>
      </c>
      <c r="F3470" t="s">
        <v>776</v>
      </c>
      <c r="G3470" t="s">
        <v>148</v>
      </c>
      <c r="H3470" t="s">
        <v>23</v>
      </c>
      <c r="I3470" s="1">
        <v>47.272725000000001</v>
      </c>
      <c r="J3470" s="1">
        <v>5</v>
      </c>
      <c r="K3470">
        <v>3467</v>
      </c>
      <c r="L3470" t="s">
        <v>25</v>
      </c>
      <c r="M3470" s="2">
        <f>+Table3[[#This Row],[CHW]]/Table3[[#This Row],[Count of Airbill Number]]</f>
        <v>9.4545449999999995</v>
      </c>
    </row>
    <row r="3471" spans="2:13">
      <c r="B3471" t="s">
        <v>20</v>
      </c>
      <c r="C3471" t="s">
        <v>21</v>
      </c>
      <c r="D3471" t="s">
        <v>22</v>
      </c>
      <c r="E3471" t="s">
        <v>776</v>
      </c>
      <c r="F3471" t="s">
        <v>776</v>
      </c>
      <c r="G3471" t="s">
        <v>40</v>
      </c>
      <c r="H3471" t="s">
        <v>107</v>
      </c>
      <c r="I3471" s="1">
        <v>47.272724000000004</v>
      </c>
      <c r="J3471" s="1">
        <v>6</v>
      </c>
      <c r="K3471">
        <v>3468</v>
      </c>
      <c r="L3471" t="s">
        <v>25</v>
      </c>
      <c r="M3471" s="2">
        <f>+Table3[[#This Row],[CHW]]/Table3[[#This Row],[Count of Airbill Number]]</f>
        <v>7.8787873333333343</v>
      </c>
    </row>
    <row r="3472" spans="2:13">
      <c r="B3472" t="s">
        <v>35</v>
      </c>
      <c r="C3472" t="s">
        <v>21</v>
      </c>
      <c r="D3472" t="s">
        <v>22</v>
      </c>
      <c r="E3472" t="s">
        <v>776</v>
      </c>
      <c r="F3472" t="s">
        <v>776</v>
      </c>
      <c r="G3472" t="s">
        <v>45</v>
      </c>
      <c r="H3472" t="s">
        <v>200</v>
      </c>
      <c r="I3472" s="1">
        <v>47.272722999999999</v>
      </c>
      <c r="J3472" s="1">
        <v>7</v>
      </c>
      <c r="K3472">
        <v>3469</v>
      </c>
      <c r="L3472" t="s">
        <v>25</v>
      </c>
      <c r="M3472" s="2">
        <f>+Table3[[#This Row],[CHW]]/Table3[[#This Row],[Count of Airbill Number]]</f>
        <v>6.7532461428571429</v>
      </c>
    </row>
    <row r="3473" spans="2:13">
      <c r="B3473" t="s">
        <v>20</v>
      </c>
      <c r="C3473" t="s">
        <v>21</v>
      </c>
      <c r="D3473" t="s">
        <v>22</v>
      </c>
      <c r="E3473" t="s">
        <v>776</v>
      </c>
      <c r="F3473" t="s">
        <v>776</v>
      </c>
      <c r="G3473" t="s">
        <v>50</v>
      </c>
      <c r="H3473" t="s">
        <v>61</v>
      </c>
      <c r="I3473" s="1">
        <v>47.272721999999995</v>
      </c>
      <c r="J3473" s="1">
        <v>9</v>
      </c>
      <c r="K3473">
        <v>3470</v>
      </c>
      <c r="L3473" t="s">
        <v>25</v>
      </c>
      <c r="M3473" s="2">
        <f>+Table3[[#This Row],[CHW]]/Table3[[#This Row],[Count of Airbill Number]]</f>
        <v>5.2525246666666661</v>
      </c>
    </row>
    <row r="3474" spans="2:13">
      <c r="B3474" t="s">
        <v>20</v>
      </c>
      <c r="C3474" t="s">
        <v>21</v>
      </c>
      <c r="D3474" t="s">
        <v>22</v>
      </c>
      <c r="E3474" t="s">
        <v>778</v>
      </c>
      <c r="F3474" t="s">
        <v>776</v>
      </c>
      <c r="G3474" t="s">
        <v>51</v>
      </c>
      <c r="H3474" t="s">
        <v>57</v>
      </c>
      <c r="I3474" s="1">
        <v>47.090908999999996</v>
      </c>
      <c r="J3474" s="1">
        <v>3</v>
      </c>
      <c r="K3474">
        <v>3471</v>
      </c>
      <c r="L3474" t="s">
        <v>25</v>
      </c>
      <c r="M3474" s="2">
        <f>+Table3[[#This Row],[CHW]]/Table3[[#This Row],[Count of Airbill Number]]</f>
        <v>15.696969666666666</v>
      </c>
    </row>
    <row r="3475" spans="2:13">
      <c r="B3475" t="s">
        <v>35</v>
      </c>
      <c r="C3475" t="s">
        <v>21</v>
      </c>
      <c r="D3475" t="s">
        <v>22</v>
      </c>
      <c r="E3475" t="s">
        <v>776</v>
      </c>
      <c r="F3475" t="s">
        <v>776</v>
      </c>
      <c r="G3475" t="s">
        <v>76</v>
      </c>
      <c r="H3475" t="s">
        <v>119</v>
      </c>
      <c r="I3475" s="1">
        <v>46.818181000000003</v>
      </c>
      <c r="J3475" s="1">
        <v>2</v>
      </c>
      <c r="K3475">
        <v>3472</v>
      </c>
      <c r="L3475" t="s">
        <v>25</v>
      </c>
      <c r="M3475" s="2">
        <f>+Table3[[#This Row],[CHW]]/Table3[[#This Row],[Count of Airbill Number]]</f>
        <v>23.409090500000001</v>
      </c>
    </row>
    <row r="3476" spans="2:13">
      <c r="B3476" t="s">
        <v>35</v>
      </c>
      <c r="C3476" t="s">
        <v>21</v>
      </c>
      <c r="D3476" t="s">
        <v>22</v>
      </c>
      <c r="E3476" t="s">
        <v>776</v>
      </c>
      <c r="F3476" t="s">
        <v>776</v>
      </c>
      <c r="G3476" t="s">
        <v>45</v>
      </c>
      <c r="H3476" t="s">
        <v>320</v>
      </c>
      <c r="I3476" s="1">
        <v>46.818179999999998</v>
      </c>
      <c r="J3476" s="1">
        <v>4</v>
      </c>
      <c r="K3476">
        <v>3473</v>
      </c>
      <c r="L3476" t="s">
        <v>25</v>
      </c>
      <c r="M3476" s="2">
        <f>+Table3[[#This Row],[CHW]]/Table3[[#This Row],[Count of Airbill Number]]</f>
        <v>11.704545</v>
      </c>
    </row>
    <row r="3477" spans="2:13">
      <c r="B3477" t="s">
        <v>20</v>
      </c>
      <c r="C3477" t="s">
        <v>21</v>
      </c>
      <c r="D3477" t="s">
        <v>22</v>
      </c>
      <c r="E3477" t="s">
        <v>776</v>
      </c>
      <c r="F3477" t="s">
        <v>776</v>
      </c>
      <c r="G3477" t="s">
        <v>133</v>
      </c>
      <c r="H3477" t="s">
        <v>71</v>
      </c>
      <c r="I3477" s="1">
        <v>46.818179999999998</v>
      </c>
      <c r="J3477" s="1">
        <v>5</v>
      </c>
      <c r="K3477">
        <v>3474</v>
      </c>
      <c r="L3477" t="s">
        <v>25</v>
      </c>
      <c r="M3477" s="2">
        <f>+Table3[[#This Row],[CHW]]/Table3[[#This Row],[Count of Airbill Number]]</f>
        <v>9.3636359999999996</v>
      </c>
    </row>
    <row r="3478" spans="2:13">
      <c r="B3478" t="s">
        <v>20</v>
      </c>
      <c r="C3478" t="s">
        <v>21</v>
      </c>
      <c r="D3478" t="s">
        <v>22</v>
      </c>
      <c r="E3478" t="s">
        <v>776</v>
      </c>
      <c r="F3478" t="s">
        <v>776</v>
      </c>
      <c r="G3478" t="s">
        <v>48</v>
      </c>
      <c r="H3478" t="s">
        <v>103</v>
      </c>
      <c r="I3478" s="1">
        <v>46.818179999999998</v>
      </c>
      <c r="J3478" s="1">
        <v>4</v>
      </c>
      <c r="K3478">
        <v>3475</v>
      </c>
      <c r="L3478" t="s">
        <v>25</v>
      </c>
      <c r="M3478" s="2">
        <f>+Table3[[#This Row],[CHW]]/Table3[[#This Row],[Count of Airbill Number]]</f>
        <v>11.704545</v>
      </c>
    </row>
    <row r="3479" spans="2:13">
      <c r="B3479" t="s">
        <v>35</v>
      </c>
      <c r="C3479" t="s">
        <v>21</v>
      </c>
      <c r="D3479" t="s">
        <v>22</v>
      </c>
      <c r="E3479" t="s">
        <v>776</v>
      </c>
      <c r="F3479" t="s">
        <v>776</v>
      </c>
      <c r="G3479" t="s">
        <v>45</v>
      </c>
      <c r="H3479" t="s">
        <v>299</v>
      </c>
      <c r="I3479" s="1">
        <v>46.818179000000001</v>
      </c>
      <c r="J3479" s="1">
        <v>5</v>
      </c>
      <c r="K3479">
        <v>3476</v>
      </c>
      <c r="L3479" t="s">
        <v>25</v>
      </c>
      <c r="M3479" s="2">
        <f>+Table3[[#This Row],[CHW]]/Table3[[#This Row],[Count of Airbill Number]]</f>
        <v>9.3636358000000008</v>
      </c>
    </row>
    <row r="3480" spans="2:13">
      <c r="B3480" t="s">
        <v>20</v>
      </c>
      <c r="C3480" t="s">
        <v>21</v>
      </c>
      <c r="D3480" t="s">
        <v>22</v>
      </c>
      <c r="E3480" t="s">
        <v>776</v>
      </c>
      <c r="F3480" t="s">
        <v>776</v>
      </c>
      <c r="G3480" t="s">
        <v>47</v>
      </c>
      <c r="H3480" t="s">
        <v>92</v>
      </c>
      <c r="I3480" s="1">
        <v>46.818178000000003</v>
      </c>
      <c r="J3480" s="1">
        <v>7</v>
      </c>
      <c r="K3480">
        <v>3477</v>
      </c>
      <c r="L3480" t="s">
        <v>25</v>
      </c>
      <c r="M3480" s="2">
        <f>+Table3[[#This Row],[CHW]]/Table3[[#This Row],[Count of Airbill Number]]</f>
        <v>6.6883111428571436</v>
      </c>
    </row>
    <row r="3481" spans="2:13">
      <c r="B3481" t="s">
        <v>20</v>
      </c>
      <c r="C3481" t="s">
        <v>21</v>
      </c>
      <c r="D3481" t="s">
        <v>22</v>
      </c>
      <c r="E3481" t="s">
        <v>776</v>
      </c>
      <c r="F3481" t="s">
        <v>776</v>
      </c>
      <c r="G3481" t="s">
        <v>40</v>
      </c>
      <c r="H3481" t="s">
        <v>132</v>
      </c>
      <c r="I3481" s="1">
        <v>46.818176999999999</v>
      </c>
      <c r="J3481" s="1">
        <v>8</v>
      </c>
      <c r="K3481">
        <v>3478</v>
      </c>
      <c r="L3481" t="s">
        <v>25</v>
      </c>
      <c r="M3481" s="2">
        <f>+Table3[[#This Row],[CHW]]/Table3[[#This Row],[Count of Airbill Number]]</f>
        <v>5.8522721249999998</v>
      </c>
    </row>
    <row r="3482" spans="2:13">
      <c r="B3482" t="s">
        <v>20</v>
      </c>
      <c r="C3482" t="s">
        <v>21</v>
      </c>
      <c r="D3482" t="s">
        <v>22</v>
      </c>
      <c r="E3482" t="s">
        <v>776</v>
      </c>
      <c r="F3482" t="s">
        <v>776</v>
      </c>
      <c r="G3482" t="s">
        <v>50</v>
      </c>
      <c r="H3482" t="s">
        <v>89</v>
      </c>
      <c r="I3482" s="1">
        <v>46.818176000000001</v>
      </c>
      <c r="J3482" s="1">
        <v>12</v>
      </c>
      <c r="K3482">
        <v>3479</v>
      </c>
      <c r="L3482" t="s">
        <v>25</v>
      </c>
      <c r="M3482" s="2">
        <f>+Table3[[#This Row],[CHW]]/Table3[[#This Row],[Count of Airbill Number]]</f>
        <v>3.9015146666666669</v>
      </c>
    </row>
    <row r="3483" spans="2:13">
      <c r="B3483" t="s">
        <v>35</v>
      </c>
      <c r="C3483" t="s">
        <v>21</v>
      </c>
      <c r="D3483" t="s">
        <v>22</v>
      </c>
      <c r="E3483" t="s">
        <v>778</v>
      </c>
      <c r="F3483" t="s">
        <v>776</v>
      </c>
      <c r="G3483" t="s">
        <v>81</v>
      </c>
      <c r="H3483" t="s">
        <v>37</v>
      </c>
      <c r="I3483" s="1">
        <v>46.8</v>
      </c>
      <c r="J3483" s="1">
        <v>2</v>
      </c>
      <c r="K3483">
        <v>3480</v>
      </c>
      <c r="L3483" t="s">
        <v>25</v>
      </c>
      <c r="M3483" s="2">
        <f>+Table3[[#This Row],[CHW]]/Table3[[#This Row],[Count of Airbill Number]]</f>
        <v>23.4</v>
      </c>
    </row>
    <row r="3484" spans="2:13">
      <c r="B3484" t="s">
        <v>28</v>
      </c>
      <c r="C3484" t="s">
        <v>21</v>
      </c>
      <c r="D3484" t="s">
        <v>36</v>
      </c>
      <c r="E3484" t="s">
        <v>778</v>
      </c>
      <c r="F3484" t="s">
        <v>778</v>
      </c>
      <c r="G3484" t="s">
        <v>109</v>
      </c>
      <c r="H3484" t="s">
        <v>101</v>
      </c>
      <c r="I3484" s="1">
        <v>46.6</v>
      </c>
      <c r="J3484" s="1">
        <v>16</v>
      </c>
      <c r="K3484">
        <v>3481</v>
      </c>
      <c r="L3484" t="s">
        <v>25</v>
      </c>
      <c r="M3484" s="2">
        <f>+Table3[[#This Row],[CHW]]/Table3[[#This Row],[Count of Airbill Number]]</f>
        <v>2.9125000000000001</v>
      </c>
    </row>
    <row r="3485" spans="2:13">
      <c r="B3485" t="s">
        <v>20</v>
      </c>
      <c r="C3485" t="s">
        <v>21</v>
      </c>
      <c r="D3485" t="s">
        <v>36</v>
      </c>
      <c r="E3485" t="s">
        <v>778</v>
      </c>
      <c r="F3485" t="s">
        <v>777</v>
      </c>
      <c r="G3485" t="s">
        <v>112</v>
      </c>
      <c r="H3485" t="s">
        <v>27</v>
      </c>
      <c r="I3485" s="1">
        <v>46.5</v>
      </c>
      <c r="J3485" s="1">
        <v>1</v>
      </c>
      <c r="K3485">
        <v>3482</v>
      </c>
      <c r="L3485" t="s">
        <v>25</v>
      </c>
      <c r="M3485" s="2">
        <f>+Table3[[#This Row],[CHW]]/Table3[[#This Row],[Count of Airbill Number]]</f>
        <v>46.5</v>
      </c>
    </row>
    <row r="3486" spans="2:13">
      <c r="B3486" t="s">
        <v>28</v>
      </c>
      <c r="C3486" t="s">
        <v>21</v>
      </c>
      <c r="D3486" t="s">
        <v>22</v>
      </c>
      <c r="E3486" t="s">
        <v>776</v>
      </c>
      <c r="F3486" t="s">
        <v>776</v>
      </c>
      <c r="G3486" t="s">
        <v>61</v>
      </c>
      <c r="H3486" t="s">
        <v>77</v>
      </c>
      <c r="I3486" s="1">
        <v>46.363636</v>
      </c>
      <c r="J3486" s="1">
        <v>1</v>
      </c>
      <c r="K3486">
        <v>3483</v>
      </c>
      <c r="L3486" t="s">
        <v>25</v>
      </c>
      <c r="M3486" s="2">
        <f>+Table3[[#This Row],[CHW]]/Table3[[#This Row],[Count of Airbill Number]]</f>
        <v>46.363636</v>
      </c>
    </row>
    <row r="3487" spans="2:13">
      <c r="B3487" t="s">
        <v>28</v>
      </c>
      <c r="C3487" t="s">
        <v>21</v>
      </c>
      <c r="D3487" t="s">
        <v>22</v>
      </c>
      <c r="E3487" t="s">
        <v>776</v>
      </c>
      <c r="F3487" t="s">
        <v>776</v>
      </c>
      <c r="G3487" t="s">
        <v>77</v>
      </c>
      <c r="H3487" t="s">
        <v>103</v>
      </c>
      <c r="I3487" s="1">
        <v>46.363636</v>
      </c>
      <c r="J3487" s="1">
        <v>1</v>
      </c>
      <c r="K3487">
        <v>3484</v>
      </c>
      <c r="L3487" t="s">
        <v>25</v>
      </c>
      <c r="M3487" s="2">
        <f>+Table3[[#This Row],[CHW]]/Table3[[#This Row],[Count of Airbill Number]]</f>
        <v>46.363636</v>
      </c>
    </row>
    <row r="3488" spans="2:13">
      <c r="B3488" t="s">
        <v>20</v>
      </c>
      <c r="C3488" t="s">
        <v>21</v>
      </c>
      <c r="D3488" t="s">
        <v>22</v>
      </c>
      <c r="E3488" t="s">
        <v>776</v>
      </c>
      <c r="F3488" t="s">
        <v>776</v>
      </c>
      <c r="G3488" t="s">
        <v>23</v>
      </c>
      <c r="H3488" t="s">
        <v>182</v>
      </c>
      <c r="I3488" s="1">
        <v>46.363636</v>
      </c>
      <c r="J3488" s="1">
        <v>2</v>
      </c>
      <c r="K3488">
        <v>3485</v>
      </c>
      <c r="L3488" t="s">
        <v>25</v>
      </c>
      <c r="M3488" s="2">
        <f>+Table3[[#This Row],[CHW]]/Table3[[#This Row],[Count of Airbill Number]]</f>
        <v>23.181818</v>
      </c>
    </row>
    <row r="3489" spans="2:13">
      <c r="B3489" t="s">
        <v>20</v>
      </c>
      <c r="C3489" t="s">
        <v>21</v>
      </c>
      <c r="D3489" t="s">
        <v>36</v>
      </c>
      <c r="E3489" t="s">
        <v>776</v>
      </c>
      <c r="F3489" t="s">
        <v>776</v>
      </c>
      <c r="G3489" t="s">
        <v>42</v>
      </c>
      <c r="H3489" t="s">
        <v>102</v>
      </c>
      <c r="I3489" s="1">
        <v>46.363636</v>
      </c>
      <c r="J3489" s="1">
        <v>1</v>
      </c>
      <c r="K3489">
        <v>3486</v>
      </c>
      <c r="L3489" t="s">
        <v>25</v>
      </c>
      <c r="M3489" s="2">
        <f>+Table3[[#This Row],[CHW]]/Table3[[#This Row],[Count of Airbill Number]]</f>
        <v>46.363636</v>
      </c>
    </row>
    <row r="3490" spans="2:13">
      <c r="B3490" t="s">
        <v>20</v>
      </c>
      <c r="C3490" t="s">
        <v>21</v>
      </c>
      <c r="D3490" t="s">
        <v>36</v>
      </c>
      <c r="E3490" t="s">
        <v>776</v>
      </c>
      <c r="F3490" t="s">
        <v>776</v>
      </c>
      <c r="G3490" t="s">
        <v>102</v>
      </c>
      <c r="H3490" t="s">
        <v>69</v>
      </c>
      <c r="I3490" s="1">
        <v>46.363636</v>
      </c>
      <c r="J3490" s="1">
        <v>1</v>
      </c>
      <c r="K3490">
        <v>3487</v>
      </c>
      <c r="L3490" t="s">
        <v>25</v>
      </c>
      <c r="M3490" s="2">
        <f>+Table3[[#This Row],[CHW]]/Table3[[#This Row],[Count of Airbill Number]]</f>
        <v>46.363636</v>
      </c>
    </row>
    <row r="3491" spans="2:13">
      <c r="B3491" t="s">
        <v>30</v>
      </c>
      <c r="C3491" t="s">
        <v>21</v>
      </c>
      <c r="D3491" t="s">
        <v>22</v>
      </c>
      <c r="E3491" t="s">
        <v>776</v>
      </c>
      <c r="F3491" t="s">
        <v>776</v>
      </c>
      <c r="G3491" t="s">
        <v>48</v>
      </c>
      <c r="H3491" t="s">
        <v>74</v>
      </c>
      <c r="I3491" s="1">
        <v>46.363636</v>
      </c>
      <c r="J3491" s="1">
        <v>2</v>
      </c>
      <c r="K3491">
        <v>3488</v>
      </c>
      <c r="L3491" t="s">
        <v>25</v>
      </c>
      <c r="M3491" s="2">
        <f>+Table3[[#This Row],[CHW]]/Table3[[#This Row],[Count of Airbill Number]]</f>
        <v>23.181818</v>
      </c>
    </row>
    <row r="3492" spans="2:13">
      <c r="B3492" t="s">
        <v>20</v>
      </c>
      <c r="C3492" t="s">
        <v>21</v>
      </c>
      <c r="D3492" t="s">
        <v>22</v>
      </c>
      <c r="E3492" t="s">
        <v>776</v>
      </c>
      <c r="F3492" t="s">
        <v>776</v>
      </c>
      <c r="G3492" t="s">
        <v>71</v>
      </c>
      <c r="H3492" t="s">
        <v>100</v>
      </c>
      <c r="I3492" s="1">
        <v>46.363635000000002</v>
      </c>
      <c r="J3492" s="1">
        <v>3</v>
      </c>
      <c r="K3492">
        <v>3489</v>
      </c>
      <c r="L3492" t="s">
        <v>25</v>
      </c>
      <c r="M3492" s="2">
        <f>+Table3[[#This Row],[CHW]]/Table3[[#This Row],[Count of Airbill Number]]</f>
        <v>15.454545000000001</v>
      </c>
    </row>
    <row r="3493" spans="2:13">
      <c r="B3493" t="s">
        <v>30</v>
      </c>
      <c r="C3493" t="s">
        <v>21</v>
      </c>
      <c r="D3493" t="s">
        <v>22</v>
      </c>
      <c r="E3493" t="s">
        <v>776</v>
      </c>
      <c r="F3493" t="s">
        <v>776</v>
      </c>
      <c r="G3493" t="s">
        <v>33</v>
      </c>
      <c r="H3493" t="s">
        <v>103</v>
      </c>
      <c r="I3493" s="1">
        <v>46.363634000000005</v>
      </c>
      <c r="J3493" s="1">
        <v>4</v>
      </c>
      <c r="K3493">
        <v>3490</v>
      </c>
      <c r="L3493" t="s">
        <v>25</v>
      </c>
      <c r="M3493" s="2">
        <f>+Table3[[#This Row],[CHW]]/Table3[[#This Row],[Count of Airbill Number]]</f>
        <v>11.590908500000001</v>
      </c>
    </row>
    <row r="3494" spans="2:13">
      <c r="B3494" t="s">
        <v>35</v>
      </c>
      <c r="C3494" t="s">
        <v>21</v>
      </c>
      <c r="D3494" t="s">
        <v>22</v>
      </c>
      <c r="E3494" t="s">
        <v>776</v>
      </c>
      <c r="F3494" t="s">
        <v>776</v>
      </c>
      <c r="G3494" t="s">
        <v>137</v>
      </c>
      <c r="H3494" t="s">
        <v>132</v>
      </c>
      <c r="I3494" s="1">
        <v>46.363633</v>
      </c>
      <c r="J3494" s="1">
        <v>9</v>
      </c>
      <c r="K3494">
        <v>3491</v>
      </c>
      <c r="L3494" t="s">
        <v>25</v>
      </c>
      <c r="M3494" s="2">
        <f>+Table3[[#This Row],[CHW]]/Table3[[#This Row],[Count of Airbill Number]]</f>
        <v>5.1515147777777779</v>
      </c>
    </row>
    <row r="3495" spans="2:13">
      <c r="B3495" t="s">
        <v>20</v>
      </c>
      <c r="C3495" t="s">
        <v>21</v>
      </c>
      <c r="D3495" t="s">
        <v>22</v>
      </c>
      <c r="E3495" t="s">
        <v>776</v>
      </c>
      <c r="F3495" t="s">
        <v>776</v>
      </c>
      <c r="G3495" t="s">
        <v>45</v>
      </c>
      <c r="H3495" t="s">
        <v>107</v>
      </c>
      <c r="I3495" s="1">
        <v>46.363633</v>
      </c>
      <c r="J3495" s="1">
        <v>6</v>
      </c>
      <c r="K3495">
        <v>3492</v>
      </c>
      <c r="L3495" t="s">
        <v>25</v>
      </c>
      <c r="M3495" s="2">
        <f>+Table3[[#This Row],[CHW]]/Table3[[#This Row],[Count of Airbill Number]]</f>
        <v>7.7272721666666664</v>
      </c>
    </row>
    <row r="3496" spans="2:13">
      <c r="B3496" t="s">
        <v>35</v>
      </c>
      <c r="C3496" t="s">
        <v>21</v>
      </c>
      <c r="D3496" t="s">
        <v>22</v>
      </c>
      <c r="E3496" t="s">
        <v>776</v>
      </c>
      <c r="F3496" t="s">
        <v>776</v>
      </c>
      <c r="G3496" t="s">
        <v>23</v>
      </c>
      <c r="H3496" t="s">
        <v>83</v>
      </c>
      <c r="I3496" s="1">
        <v>46.363631999999996</v>
      </c>
      <c r="J3496" s="1">
        <v>10</v>
      </c>
      <c r="K3496">
        <v>3493</v>
      </c>
      <c r="L3496" t="s">
        <v>25</v>
      </c>
      <c r="M3496" s="2">
        <f>+Table3[[#This Row],[CHW]]/Table3[[#This Row],[Count of Airbill Number]]</f>
        <v>4.6363631999999999</v>
      </c>
    </row>
    <row r="3497" spans="2:13">
      <c r="B3497" t="s">
        <v>28</v>
      </c>
      <c r="C3497" t="s">
        <v>21</v>
      </c>
      <c r="D3497" t="s">
        <v>36</v>
      </c>
      <c r="E3497" t="s">
        <v>776</v>
      </c>
      <c r="F3497" t="s">
        <v>778</v>
      </c>
      <c r="G3497" t="s">
        <v>31</v>
      </c>
      <c r="H3497" t="s">
        <v>51</v>
      </c>
      <c r="I3497" s="1">
        <v>46.3</v>
      </c>
      <c r="J3497" s="1">
        <v>1</v>
      </c>
      <c r="K3497">
        <v>3494</v>
      </c>
      <c r="L3497" t="s">
        <v>25</v>
      </c>
      <c r="M3497" s="2">
        <f>+Table3[[#This Row],[CHW]]/Table3[[#This Row],[Count of Airbill Number]]</f>
        <v>46.3</v>
      </c>
    </row>
    <row r="3498" spans="2:13">
      <c r="B3498" t="s">
        <v>20</v>
      </c>
      <c r="C3498" t="s">
        <v>21</v>
      </c>
      <c r="D3498" t="s">
        <v>36</v>
      </c>
      <c r="E3498" t="s">
        <v>778</v>
      </c>
      <c r="F3498" t="s">
        <v>778</v>
      </c>
      <c r="G3498" t="s">
        <v>113</v>
      </c>
      <c r="H3498" t="s">
        <v>233</v>
      </c>
      <c r="I3498" s="1">
        <v>46.3</v>
      </c>
      <c r="J3498" s="1">
        <v>2</v>
      </c>
      <c r="K3498">
        <v>3495</v>
      </c>
      <c r="L3498" t="s">
        <v>25</v>
      </c>
      <c r="M3498" s="2">
        <f>+Table3[[#This Row],[CHW]]/Table3[[#This Row],[Count of Airbill Number]]</f>
        <v>23.15</v>
      </c>
    </row>
    <row r="3499" spans="2:13">
      <c r="B3499" t="s">
        <v>30</v>
      </c>
      <c r="C3499" t="s">
        <v>21</v>
      </c>
      <c r="D3499" t="s">
        <v>22</v>
      </c>
      <c r="E3499" t="s">
        <v>776</v>
      </c>
      <c r="F3499" t="s">
        <v>776</v>
      </c>
      <c r="G3499" t="s">
        <v>71</v>
      </c>
      <c r="H3499" t="s">
        <v>32</v>
      </c>
      <c r="I3499" s="1">
        <v>46.1</v>
      </c>
      <c r="J3499" s="1">
        <v>2</v>
      </c>
      <c r="K3499">
        <v>3496</v>
      </c>
      <c r="L3499" t="s">
        <v>25</v>
      </c>
      <c r="M3499" s="2">
        <f>+Table3[[#This Row],[CHW]]/Table3[[#This Row],[Count of Airbill Number]]</f>
        <v>23.05</v>
      </c>
    </row>
    <row r="3500" spans="2:13">
      <c r="B3500" t="s">
        <v>28</v>
      </c>
      <c r="C3500" t="s">
        <v>21</v>
      </c>
      <c r="D3500" t="s">
        <v>22</v>
      </c>
      <c r="E3500" t="s">
        <v>776</v>
      </c>
      <c r="F3500" t="s">
        <v>776</v>
      </c>
      <c r="G3500" t="s">
        <v>149</v>
      </c>
      <c r="H3500" t="s">
        <v>32</v>
      </c>
      <c r="I3500" s="1">
        <v>46.090905999999997</v>
      </c>
      <c r="J3500" s="1">
        <v>6</v>
      </c>
      <c r="K3500">
        <v>3497</v>
      </c>
      <c r="L3500" t="s">
        <v>25</v>
      </c>
      <c r="M3500" s="2">
        <f>+Table3[[#This Row],[CHW]]/Table3[[#This Row],[Count of Airbill Number]]</f>
        <v>7.6818176666666664</v>
      </c>
    </row>
    <row r="3501" spans="2:13">
      <c r="B3501" t="s">
        <v>30</v>
      </c>
      <c r="C3501" t="s">
        <v>21</v>
      </c>
      <c r="D3501" t="s">
        <v>22</v>
      </c>
      <c r="E3501" t="s">
        <v>776</v>
      </c>
      <c r="F3501" t="s">
        <v>778</v>
      </c>
      <c r="G3501" t="s">
        <v>33</v>
      </c>
      <c r="H3501" t="s">
        <v>153</v>
      </c>
      <c r="I3501" s="1">
        <v>46.054543000000002</v>
      </c>
      <c r="J3501" s="1">
        <v>7</v>
      </c>
      <c r="K3501">
        <v>3498</v>
      </c>
      <c r="L3501" t="s">
        <v>25</v>
      </c>
      <c r="M3501" s="2">
        <f>+Table3[[#This Row],[CHW]]/Table3[[#This Row],[Count of Airbill Number]]</f>
        <v>6.5792204285714293</v>
      </c>
    </row>
    <row r="3502" spans="2:13">
      <c r="B3502" t="s">
        <v>28</v>
      </c>
      <c r="C3502" t="s">
        <v>21</v>
      </c>
      <c r="D3502" t="s">
        <v>22</v>
      </c>
      <c r="E3502" t="s">
        <v>778</v>
      </c>
      <c r="F3502" t="s">
        <v>778</v>
      </c>
      <c r="G3502" t="s">
        <v>226</v>
      </c>
      <c r="H3502" t="s">
        <v>113</v>
      </c>
      <c r="I3502" s="1">
        <v>46</v>
      </c>
      <c r="J3502" s="1">
        <v>2</v>
      </c>
      <c r="K3502">
        <v>3499</v>
      </c>
      <c r="L3502" t="s">
        <v>25</v>
      </c>
      <c r="M3502" s="2">
        <f>+Table3[[#This Row],[CHW]]/Table3[[#This Row],[Count of Airbill Number]]</f>
        <v>23</v>
      </c>
    </row>
    <row r="3503" spans="2:13">
      <c r="B3503" t="s">
        <v>30</v>
      </c>
      <c r="C3503" t="s">
        <v>21</v>
      </c>
      <c r="D3503" t="s">
        <v>22</v>
      </c>
      <c r="E3503" t="s">
        <v>776</v>
      </c>
      <c r="F3503" t="s">
        <v>776</v>
      </c>
      <c r="G3503" t="s">
        <v>47</v>
      </c>
      <c r="H3503" t="s">
        <v>31</v>
      </c>
      <c r="I3503" s="1">
        <v>46</v>
      </c>
      <c r="J3503" s="1">
        <v>2</v>
      </c>
      <c r="K3503">
        <v>3500</v>
      </c>
      <c r="L3503" t="s">
        <v>25</v>
      </c>
      <c r="M3503" s="2">
        <f>+Table3[[#This Row],[CHW]]/Table3[[#This Row],[Count of Airbill Number]]</f>
        <v>23</v>
      </c>
    </row>
    <row r="3504" spans="2:13">
      <c r="B3504" t="s">
        <v>30</v>
      </c>
      <c r="C3504" t="s">
        <v>21</v>
      </c>
      <c r="D3504" t="s">
        <v>22</v>
      </c>
      <c r="E3504" t="s">
        <v>776</v>
      </c>
      <c r="F3504" t="s">
        <v>776</v>
      </c>
      <c r="G3504" t="s">
        <v>71</v>
      </c>
      <c r="H3504" t="s">
        <v>31</v>
      </c>
      <c r="I3504" s="1">
        <v>46</v>
      </c>
      <c r="J3504" s="1">
        <v>2</v>
      </c>
      <c r="K3504">
        <v>3501</v>
      </c>
      <c r="L3504" t="s">
        <v>25</v>
      </c>
      <c r="M3504" s="2">
        <f>+Table3[[#This Row],[CHW]]/Table3[[#This Row],[Count of Airbill Number]]</f>
        <v>23</v>
      </c>
    </row>
    <row r="3505" spans="2:13">
      <c r="B3505" t="s">
        <v>35</v>
      </c>
      <c r="C3505" t="s">
        <v>21</v>
      </c>
      <c r="D3505" t="s">
        <v>22</v>
      </c>
      <c r="E3505" t="s">
        <v>776</v>
      </c>
      <c r="F3505" t="s">
        <v>776</v>
      </c>
      <c r="G3505" t="s">
        <v>80</v>
      </c>
      <c r="H3505" t="s">
        <v>199</v>
      </c>
      <c r="I3505" s="1">
        <v>45.909089999999999</v>
      </c>
      <c r="J3505" s="1">
        <v>2</v>
      </c>
      <c r="K3505">
        <v>3502</v>
      </c>
      <c r="L3505" t="s">
        <v>25</v>
      </c>
      <c r="M3505" s="2">
        <f>+Table3[[#This Row],[CHW]]/Table3[[#This Row],[Count of Airbill Number]]</f>
        <v>22.954545</v>
      </c>
    </row>
    <row r="3506" spans="2:13">
      <c r="B3506" t="s">
        <v>243</v>
      </c>
      <c r="C3506" t="s">
        <v>21</v>
      </c>
      <c r="D3506" t="s">
        <v>22</v>
      </c>
      <c r="E3506" t="s">
        <v>776</v>
      </c>
      <c r="F3506" t="s">
        <v>776</v>
      </c>
      <c r="G3506" t="s">
        <v>40</v>
      </c>
      <c r="H3506" t="s">
        <v>48</v>
      </c>
      <c r="I3506" s="1">
        <v>45.909089999999999</v>
      </c>
      <c r="J3506" s="1">
        <v>1</v>
      </c>
      <c r="K3506">
        <v>3503</v>
      </c>
      <c r="L3506" t="s">
        <v>25</v>
      </c>
      <c r="M3506" s="2">
        <f>+Table3[[#This Row],[CHW]]/Table3[[#This Row],[Count of Airbill Number]]</f>
        <v>45.909089999999999</v>
      </c>
    </row>
    <row r="3507" spans="2:13">
      <c r="B3507" t="s">
        <v>20</v>
      </c>
      <c r="C3507" t="s">
        <v>21</v>
      </c>
      <c r="D3507" t="s">
        <v>22</v>
      </c>
      <c r="E3507" t="s">
        <v>776</v>
      </c>
      <c r="F3507" t="s">
        <v>776</v>
      </c>
      <c r="G3507" t="s">
        <v>60</v>
      </c>
      <c r="H3507" t="s">
        <v>72</v>
      </c>
      <c r="I3507" s="1">
        <v>45.909087999999997</v>
      </c>
      <c r="J3507" s="1">
        <v>4</v>
      </c>
      <c r="K3507">
        <v>3504</v>
      </c>
      <c r="L3507" t="s">
        <v>25</v>
      </c>
      <c r="M3507" s="2">
        <f>+Table3[[#This Row],[CHW]]/Table3[[#This Row],[Count of Airbill Number]]</f>
        <v>11.477271999999999</v>
      </c>
    </row>
    <row r="3508" spans="2:13">
      <c r="B3508" t="s">
        <v>20</v>
      </c>
      <c r="C3508" t="s">
        <v>21</v>
      </c>
      <c r="D3508" t="s">
        <v>22</v>
      </c>
      <c r="E3508" t="s">
        <v>776</v>
      </c>
      <c r="F3508" t="s">
        <v>776</v>
      </c>
      <c r="G3508" t="s">
        <v>71</v>
      </c>
      <c r="H3508" t="s">
        <v>275</v>
      </c>
      <c r="I3508" s="1">
        <v>45.909087</v>
      </c>
      <c r="J3508" s="1">
        <v>7</v>
      </c>
      <c r="K3508">
        <v>3505</v>
      </c>
      <c r="L3508" t="s">
        <v>25</v>
      </c>
      <c r="M3508" s="2">
        <f>+Table3[[#This Row],[CHW]]/Table3[[#This Row],[Count of Airbill Number]]</f>
        <v>6.5584410000000002</v>
      </c>
    </row>
    <row r="3509" spans="2:13">
      <c r="B3509" t="s">
        <v>35</v>
      </c>
      <c r="C3509" t="s">
        <v>21</v>
      </c>
      <c r="D3509" t="s">
        <v>22</v>
      </c>
      <c r="E3509" t="s">
        <v>776</v>
      </c>
      <c r="F3509" t="s">
        <v>776</v>
      </c>
      <c r="G3509" t="s">
        <v>209</v>
      </c>
      <c r="H3509" t="s">
        <v>45</v>
      </c>
      <c r="I3509" s="1">
        <v>45.909086000000002</v>
      </c>
      <c r="J3509" s="1">
        <v>9</v>
      </c>
      <c r="K3509">
        <v>3506</v>
      </c>
      <c r="L3509" t="s">
        <v>25</v>
      </c>
      <c r="M3509" s="2">
        <f>+Table3[[#This Row],[CHW]]/Table3[[#This Row],[Count of Airbill Number]]</f>
        <v>5.1010095555555557</v>
      </c>
    </row>
    <row r="3510" spans="2:13">
      <c r="B3510" t="s">
        <v>20</v>
      </c>
      <c r="C3510" t="s">
        <v>21</v>
      </c>
      <c r="D3510" t="s">
        <v>22</v>
      </c>
      <c r="E3510" t="s">
        <v>776</v>
      </c>
      <c r="F3510" t="s">
        <v>776</v>
      </c>
      <c r="G3510" t="s">
        <v>74</v>
      </c>
      <c r="H3510" t="s">
        <v>117</v>
      </c>
      <c r="I3510" s="1">
        <v>45.909086000000002</v>
      </c>
      <c r="J3510" s="1">
        <v>8</v>
      </c>
      <c r="K3510">
        <v>3507</v>
      </c>
      <c r="L3510" t="s">
        <v>25</v>
      </c>
      <c r="M3510" s="2">
        <f>+Table3[[#This Row],[CHW]]/Table3[[#This Row],[Count of Airbill Number]]</f>
        <v>5.7386357500000003</v>
      </c>
    </row>
    <row r="3511" spans="2:13">
      <c r="B3511" t="s">
        <v>20</v>
      </c>
      <c r="C3511" t="s">
        <v>21</v>
      </c>
      <c r="D3511" t="s">
        <v>22</v>
      </c>
      <c r="E3511" t="s">
        <v>776</v>
      </c>
      <c r="F3511" t="s">
        <v>776</v>
      </c>
      <c r="G3511" t="s">
        <v>163</v>
      </c>
      <c r="H3511" t="s">
        <v>48</v>
      </c>
      <c r="I3511" s="1">
        <v>45.909081999999998</v>
      </c>
      <c r="J3511" s="1">
        <v>14</v>
      </c>
      <c r="K3511">
        <v>3508</v>
      </c>
      <c r="L3511" t="s">
        <v>25</v>
      </c>
      <c r="M3511" s="2">
        <f>+Table3[[#This Row],[CHW]]/Table3[[#This Row],[Count of Airbill Number]]</f>
        <v>3.2792201428571426</v>
      </c>
    </row>
    <row r="3512" spans="2:13">
      <c r="B3512" t="s">
        <v>28</v>
      </c>
      <c r="C3512" t="s">
        <v>21</v>
      </c>
      <c r="D3512" t="s">
        <v>36</v>
      </c>
      <c r="E3512" t="s">
        <v>778</v>
      </c>
      <c r="F3512" t="s">
        <v>776</v>
      </c>
      <c r="G3512" t="s">
        <v>51</v>
      </c>
      <c r="H3512" t="s">
        <v>71</v>
      </c>
      <c r="I3512" s="1">
        <v>45.9</v>
      </c>
      <c r="J3512" s="1">
        <v>1</v>
      </c>
      <c r="K3512">
        <v>3509</v>
      </c>
      <c r="L3512" t="s">
        <v>25</v>
      </c>
      <c r="M3512" s="2">
        <f>+Table3[[#This Row],[CHW]]/Table3[[#This Row],[Count of Airbill Number]]</f>
        <v>45.9</v>
      </c>
    </row>
    <row r="3513" spans="2:13">
      <c r="B3513" t="s">
        <v>35</v>
      </c>
      <c r="C3513" t="s">
        <v>21</v>
      </c>
      <c r="D3513" t="s">
        <v>22</v>
      </c>
      <c r="E3513" t="s">
        <v>776</v>
      </c>
      <c r="F3513" t="s">
        <v>776</v>
      </c>
      <c r="G3513" t="s">
        <v>31</v>
      </c>
      <c r="H3513" t="s">
        <v>24</v>
      </c>
      <c r="I3513" s="1">
        <v>45.727271999999999</v>
      </c>
      <c r="J3513" s="1">
        <v>2</v>
      </c>
      <c r="K3513">
        <v>3510</v>
      </c>
      <c r="L3513" t="s">
        <v>25</v>
      </c>
      <c r="M3513" s="2">
        <f>+Table3[[#This Row],[CHW]]/Table3[[#This Row],[Count of Airbill Number]]</f>
        <v>22.863636</v>
      </c>
    </row>
    <row r="3514" spans="2:13">
      <c r="B3514" t="s">
        <v>28</v>
      </c>
      <c r="C3514" t="s">
        <v>21</v>
      </c>
      <c r="D3514" t="s">
        <v>22</v>
      </c>
      <c r="E3514" t="s">
        <v>778</v>
      </c>
      <c r="F3514" t="s">
        <v>776</v>
      </c>
      <c r="G3514" t="s">
        <v>150</v>
      </c>
      <c r="H3514" t="s">
        <v>85</v>
      </c>
      <c r="I3514" s="1">
        <v>45.7</v>
      </c>
      <c r="J3514" s="1">
        <v>2</v>
      </c>
      <c r="K3514">
        <v>3511</v>
      </c>
      <c r="L3514" t="s">
        <v>25</v>
      </c>
      <c r="M3514" s="2">
        <f>+Table3[[#This Row],[CHW]]/Table3[[#This Row],[Count of Airbill Number]]</f>
        <v>22.85</v>
      </c>
    </row>
    <row r="3515" spans="2:13">
      <c r="B3515" t="s">
        <v>176</v>
      </c>
      <c r="C3515" t="s">
        <v>21</v>
      </c>
      <c r="D3515" t="s">
        <v>22</v>
      </c>
      <c r="E3515" t="s">
        <v>776</v>
      </c>
      <c r="F3515" t="s">
        <v>776</v>
      </c>
      <c r="G3515" t="s">
        <v>23</v>
      </c>
      <c r="H3515" t="s">
        <v>170</v>
      </c>
      <c r="I3515" s="1">
        <v>45.636361000000008</v>
      </c>
      <c r="J3515" s="1">
        <v>5</v>
      </c>
      <c r="K3515">
        <v>3512</v>
      </c>
      <c r="L3515" t="s">
        <v>25</v>
      </c>
      <c r="M3515" s="2">
        <f>+Table3[[#This Row],[CHW]]/Table3[[#This Row],[Count of Airbill Number]]</f>
        <v>9.1272722000000019</v>
      </c>
    </row>
    <row r="3516" spans="2:13">
      <c r="B3516" t="s">
        <v>28</v>
      </c>
      <c r="C3516" t="s">
        <v>21</v>
      </c>
      <c r="D3516" t="s">
        <v>22</v>
      </c>
      <c r="E3516" t="s">
        <v>776</v>
      </c>
      <c r="F3516" t="s">
        <v>776</v>
      </c>
      <c r="G3516" t="s">
        <v>74</v>
      </c>
      <c r="H3516" t="s">
        <v>100</v>
      </c>
      <c r="I3516" s="1">
        <v>45.454545000000003</v>
      </c>
      <c r="J3516" s="1">
        <v>1</v>
      </c>
      <c r="K3516">
        <v>3513</v>
      </c>
      <c r="L3516" t="s">
        <v>25</v>
      </c>
      <c r="M3516" s="2">
        <f>+Table3[[#This Row],[CHW]]/Table3[[#This Row],[Count of Airbill Number]]</f>
        <v>45.454545000000003</v>
      </c>
    </row>
    <row r="3517" spans="2:13">
      <c r="B3517" t="s">
        <v>28</v>
      </c>
      <c r="C3517" t="s">
        <v>21</v>
      </c>
      <c r="D3517" t="s">
        <v>22</v>
      </c>
      <c r="E3517" t="s">
        <v>776</v>
      </c>
      <c r="F3517" t="s">
        <v>776</v>
      </c>
      <c r="G3517" t="s">
        <v>144</v>
      </c>
      <c r="H3517" t="s">
        <v>182</v>
      </c>
      <c r="I3517" s="1">
        <v>45.454545000000003</v>
      </c>
      <c r="J3517" s="1">
        <v>1</v>
      </c>
      <c r="K3517">
        <v>3514</v>
      </c>
      <c r="L3517" t="s">
        <v>25</v>
      </c>
      <c r="M3517" s="2">
        <f>+Table3[[#This Row],[CHW]]/Table3[[#This Row],[Count of Airbill Number]]</f>
        <v>45.454545000000003</v>
      </c>
    </row>
    <row r="3518" spans="2:13">
      <c r="B3518" t="s">
        <v>20</v>
      </c>
      <c r="C3518" t="s">
        <v>21</v>
      </c>
      <c r="D3518" t="s">
        <v>22</v>
      </c>
      <c r="E3518" t="s">
        <v>776</v>
      </c>
      <c r="F3518" t="s">
        <v>776</v>
      </c>
      <c r="G3518" t="s">
        <v>58</v>
      </c>
      <c r="H3518" t="s">
        <v>87</v>
      </c>
      <c r="I3518" s="1">
        <v>45.454545000000003</v>
      </c>
      <c r="J3518" s="1">
        <v>1</v>
      </c>
      <c r="K3518">
        <v>3515</v>
      </c>
      <c r="L3518" t="s">
        <v>25</v>
      </c>
      <c r="M3518" s="2">
        <f>+Table3[[#This Row],[CHW]]/Table3[[#This Row],[Count of Airbill Number]]</f>
        <v>45.454545000000003</v>
      </c>
    </row>
    <row r="3519" spans="2:13">
      <c r="B3519" t="s">
        <v>20</v>
      </c>
      <c r="C3519" t="s">
        <v>21</v>
      </c>
      <c r="D3519" t="s">
        <v>22</v>
      </c>
      <c r="E3519" t="s">
        <v>776</v>
      </c>
      <c r="F3519" t="s">
        <v>776</v>
      </c>
      <c r="G3519" t="s">
        <v>45</v>
      </c>
      <c r="H3519" t="s">
        <v>387</v>
      </c>
      <c r="I3519" s="1">
        <v>45.454545000000003</v>
      </c>
      <c r="J3519" s="1">
        <v>1</v>
      </c>
      <c r="K3519">
        <v>3516</v>
      </c>
      <c r="L3519" t="s">
        <v>25</v>
      </c>
      <c r="M3519" s="2">
        <f>+Table3[[#This Row],[CHW]]/Table3[[#This Row],[Count of Airbill Number]]</f>
        <v>45.454545000000003</v>
      </c>
    </row>
    <row r="3520" spans="2:13">
      <c r="B3520" t="s">
        <v>30</v>
      </c>
      <c r="C3520" t="s">
        <v>21</v>
      </c>
      <c r="D3520" t="s">
        <v>139</v>
      </c>
      <c r="E3520" t="s">
        <v>776</v>
      </c>
      <c r="F3520" t="s">
        <v>776</v>
      </c>
      <c r="G3520" t="s">
        <v>74</v>
      </c>
      <c r="H3520" t="s">
        <v>141</v>
      </c>
      <c r="I3520" s="1">
        <v>45.454545000000003</v>
      </c>
      <c r="J3520" s="1">
        <v>1</v>
      </c>
      <c r="K3520">
        <v>3517</v>
      </c>
      <c r="L3520" t="s">
        <v>25</v>
      </c>
      <c r="M3520" s="2">
        <f>+Table3[[#This Row],[CHW]]/Table3[[#This Row],[Count of Airbill Number]]</f>
        <v>45.454545000000003</v>
      </c>
    </row>
    <row r="3521" spans="2:13">
      <c r="B3521" t="s">
        <v>30</v>
      </c>
      <c r="C3521" t="s">
        <v>21</v>
      </c>
      <c r="D3521" t="s">
        <v>22</v>
      </c>
      <c r="E3521" t="s">
        <v>776</v>
      </c>
      <c r="F3521" t="s">
        <v>778</v>
      </c>
      <c r="G3521" t="s">
        <v>31</v>
      </c>
      <c r="H3521" t="s">
        <v>283</v>
      </c>
      <c r="I3521" s="1">
        <v>45.454545000000003</v>
      </c>
      <c r="J3521" s="1">
        <v>7</v>
      </c>
      <c r="K3521">
        <v>3518</v>
      </c>
      <c r="L3521" t="s">
        <v>25</v>
      </c>
      <c r="M3521" s="2">
        <f>+Table3[[#This Row],[CHW]]/Table3[[#This Row],[Count of Airbill Number]]</f>
        <v>6.493506428571429</v>
      </c>
    </row>
    <row r="3522" spans="2:13">
      <c r="B3522" t="s">
        <v>20</v>
      </c>
      <c r="C3522" t="s">
        <v>21</v>
      </c>
      <c r="D3522" t="s">
        <v>22</v>
      </c>
      <c r="E3522" t="s">
        <v>776</v>
      </c>
      <c r="F3522" t="s">
        <v>776</v>
      </c>
      <c r="G3522" t="s">
        <v>39</v>
      </c>
      <c r="H3522" t="s">
        <v>132</v>
      </c>
      <c r="I3522" s="1">
        <v>45.454544999999996</v>
      </c>
      <c r="J3522" s="1">
        <v>3</v>
      </c>
      <c r="K3522">
        <v>3519</v>
      </c>
      <c r="L3522" t="s">
        <v>25</v>
      </c>
      <c r="M3522" s="2">
        <f>+Table3[[#This Row],[CHW]]/Table3[[#This Row],[Count of Airbill Number]]</f>
        <v>15.151514999999998</v>
      </c>
    </row>
    <row r="3523" spans="2:13">
      <c r="B3523" t="s">
        <v>28</v>
      </c>
      <c r="C3523" t="s">
        <v>21</v>
      </c>
      <c r="D3523" t="s">
        <v>22</v>
      </c>
      <c r="E3523" t="s">
        <v>776</v>
      </c>
      <c r="F3523" t="s">
        <v>776</v>
      </c>
      <c r="G3523" t="s">
        <v>45</v>
      </c>
      <c r="H3523" t="s">
        <v>31</v>
      </c>
      <c r="I3523" s="1">
        <v>45.454543999999999</v>
      </c>
      <c r="J3523" s="1">
        <v>4</v>
      </c>
      <c r="K3523">
        <v>3520</v>
      </c>
      <c r="L3523" t="s">
        <v>25</v>
      </c>
      <c r="M3523" s="2">
        <f>+Table3[[#This Row],[CHW]]/Table3[[#This Row],[Count of Airbill Number]]</f>
        <v>11.363636</v>
      </c>
    </row>
    <row r="3524" spans="2:13">
      <c r="B3524" t="s">
        <v>20</v>
      </c>
      <c r="C3524" t="s">
        <v>21</v>
      </c>
      <c r="D3524" t="s">
        <v>22</v>
      </c>
      <c r="E3524" t="s">
        <v>776</v>
      </c>
      <c r="F3524" t="s">
        <v>776</v>
      </c>
      <c r="G3524" t="s">
        <v>102</v>
      </c>
      <c r="H3524" t="s">
        <v>98</v>
      </c>
      <c r="I3524" s="1">
        <v>45.454543999999999</v>
      </c>
      <c r="J3524" s="1">
        <v>3</v>
      </c>
      <c r="K3524">
        <v>3521</v>
      </c>
      <c r="L3524" t="s">
        <v>25</v>
      </c>
      <c r="M3524" s="2">
        <f>+Table3[[#This Row],[CHW]]/Table3[[#This Row],[Count of Airbill Number]]</f>
        <v>15.151514666666666</v>
      </c>
    </row>
    <row r="3525" spans="2:13">
      <c r="B3525" t="s">
        <v>20</v>
      </c>
      <c r="C3525" t="s">
        <v>21</v>
      </c>
      <c r="D3525" t="s">
        <v>36</v>
      </c>
      <c r="E3525" t="s">
        <v>776</v>
      </c>
      <c r="F3525" t="s">
        <v>776</v>
      </c>
      <c r="G3525" t="s">
        <v>54</v>
      </c>
      <c r="H3525" t="s">
        <v>54</v>
      </c>
      <c r="I3525" s="1">
        <v>45.454543999999999</v>
      </c>
      <c r="J3525" s="1">
        <v>3</v>
      </c>
      <c r="K3525">
        <v>3522</v>
      </c>
      <c r="L3525" t="s">
        <v>25</v>
      </c>
      <c r="M3525" s="2">
        <f>+Table3[[#This Row],[CHW]]/Table3[[#This Row],[Count of Airbill Number]]</f>
        <v>15.151514666666666</v>
      </c>
    </row>
    <row r="3526" spans="2:13">
      <c r="B3526" t="s">
        <v>30</v>
      </c>
      <c r="C3526" t="s">
        <v>21</v>
      </c>
      <c r="D3526" t="s">
        <v>22</v>
      </c>
      <c r="E3526" t="s">
        <v>776</v>
      </c>
      <c r="F3526" t="s">
        <v>776</v>
      </c>
      <c r="G3526" t="s">
        <v>67</v>
      </c>
      <c r="H3526" t="s">
        <v>32</v>
      </c>
      <c r="I3526" s="1">
        <v>45.272727000000003</v>
      </c>
      <c r="J3526" s="1">
        <v>2</v>
      </c>
      <c r="K3526">
        <v>3523</v>
      </c>
      <c r="L3526" t="s">
        <v>25</v>
      </c>
      <c r="M3526" s="2">
        <f>+Table3[[#This Row],[CHW]]/Table3[[#This Row],[Count of Airbill Number]]</f>
        <v>22.636363500000002</v>
      </c>
    </row>
    <row r="3527" spans="2:13">
      <c r="B3527" t="s">
        <v>28</v>
      </c>
      <c r="C3527" t="s">
        <v>21</v>
      </c>
      <c r="D3527" t="s">
        <v>22</v>
      </c>
      <c r="E3527" t="s">
        <v>778</v>
      </c>
      <c r="F3527" t="s">
        <v>778</v>
      </c>
      <c r="G3527" t="s">
        <v>113</v>
      </c>
      <c r="H3527" t="s">
        <v>51</v>
      </c>
      <c r="I3527" s="1">
        <v>45</v>
      </c>
      <c r="J3527" s="1">
        <v>1</v>
      </c>
      <c r="K3527">
        <v>3524</v>
      </c>
      <c r="L3527" t="s">
        <v>25</v>
      </c>
      <c r="M3527" s="2">
        <f>+Table3[[#This Row],[CHW]]/Table3[[#This Row],[Count of Airbill Number]]</f>
        <v>45</v>
      </c>
    </row>
    <row r="3528" spans="2:13">
      <c r="B3528" t="s">
        <v>28</v>
      </c>
      <c r="C3528" t="s">
        <v>21</v>
      </c>
      <c r="D3528" t="s">
        <v>22</v>
      </c>
      <c r="E3528" t="s">
        <v>776</v>
      </c>
      <c r="F3528" t="s">
        <v>776</v>
      </c>
      <c r="G3528" t="s">
        <v>23</v>
      </c>
      <c r="H3528" t="s">
        <v>191</v>
      </c>
      <c r="I3528" s="1">
        <v>45</v>
      </c>
      <c r="J3528" s="1">
        <v>1</v>
      </c>
      <c r="K3528">
        <v>3525</v>
      </c>
      <c r="L3528" t="s">
        <v>25</v>
      </c>
      <c r="M3528" s="2">
        <f>+Table3[[#This Row],[CHW]]/Table3[[#This Row],[Count of Airbill Number]]</f>
        <v>45</v>
      </c>
    </row>
    <row r="3529" spans="2:13">
      <c r="B3529" t="s">
        <v>28</v>
      </c>
      <c r="C3529" t="s">
        <v>21</v>
      </c>
      <c r="D3529" t="s">
        <v>22</v>
      </c>
      <c r="E3529" t="s">
        <v>776</v>
      </c>
      <c r="F3529" t="s">
        <v>776</v>
      </c>
      <c r="G3529" t="s">
        <v>50</v>
      </c>
      <c r="H3529" t="s">
        <v>92</v>
      </c>
      <c r="I3529" s="1">
        <v>45</v>
      </c>
      <c r="J3529" s="1">
        <v>1</v>
      </c>
      <c r="K3529">
        <v>3526</v>
      </c>
      <c r="L3529" t="s">
        <v>25</v>
      </c>
      <c r="M3529" s="2">
        <f>+Table3[[#This Row],[CHW]]/Table3[[#This Row],[Count of Airbill Number]]</f>
        <v>45</v>
      </c>
    </row>
    <row r="3530" spans="2:13">
      <c r="B3530" t="s">
        <v>35</v>
      </c>
      <c r="C3530" t="s">
        <v>21</v>
      </c>
      <c r="D3530" t="s">
        <v>22</v>
      </c>
      <c r="E3530" t="s">
        <v>776</v>
      </c>
      <c r="F3530" t="s">
        <v>776</v>
      </c>
      <c r="G3530" t="s">
        <v>80</v>
      </c>
      <c r="H3530" t="s">
        <v>102</v>
      </c>
      <c r="I3530" s="1">
        <v>45</v>
      </c>
      <c r="J3530" s="1">
        <v>1</v>
      </c>
      <c r="K3530">
        <v>3527</v>
      </c>
      <c r="L3530" t="s">
        <v>25</v>
      </c>
      <c r="M3530" s="2">
        <f>+Table3[[#This Row],[CHW]]/Table3[[#This Row],[Count of Airbill Number]]</f>
        <v>45</v>
      </c>
    </row>
    <row r="3531" spans="2:13">
      <c r="B3531" t="s">
        <v>35</v>
      </c>
      <c r="C3531" t="s">
        <v>21</v>
      </c>
      <c r="D3531" t="s">
        <v>22</v>
      </c>
      <c r="E3531" t="s">
        <v>776</v>
      </c>
      <c r="F3531" t="s">
        <v>776</v>
      </c>
      <c r="G3531" t="s">
        <v>45</v>
      </c>
      <c r="H3531" t="s">
        <v>296</v>
      </c>
      <c r="I3531" s="1">
        <v>45</v>
      </c>
      <c r="J3531" s="1">
        <v>1</v>
      </c>
      <c r="K3531">
        <v>3528</v>
      </c>
      <c r="L3531" t="s">
        <v>25</v>
      </c>
      <c r="M3531" s="2">
        <f>+Table3[[#This Row],[CHW]]/Table3[[#This Row],[Count of Airbill Number]]</f>
        <v>45</v>
      </c>
    </row>
    <row r="3532" spans="2:13">
      <c r="B3532" t="s">
        <v>20</v>
      </c>
      <c r="C3532" t="s">
        <v>21</v>
      </c>
      <c r="D3532" t="s">
        <v>22</v>
      </c>
      <c r="E3532" t="s">
        <v>778</v>
      </c>
      <c r="F3532" t="s">
        <v>778</v>
      </c>
      <c r="G3532" t="s">
        <v>173</v>
      </c>
      <c r="H3532" t="s">
        <v>171</v>
      </c>
      <c r="I3532" s="1">
        <v>45</v>
      </c>
      <c r="J3532" s="1">
        <v>1</v>
      </c>
      <c r="K3532">
        <v>3529</v>
      </c>
      <c r="L3532" t="s">
        <v>25</v>
      </c>
      <c r="M3532" s="2">
        <f>+Table3[[#This Row],[CHW]]/Table3[[#This Row],[Count of Airbill Number]]</f>
        <v>45</v>
      </c>
    </row>
    <row r="3533" spans="2:13">
      <c r="B3533" t="s">
        <v>30</v>
      </c>
      <c r="C3533" t="s">
        <v>21</v>
      </c>
      <c r="D3533" t="s">
        <v>22</v>
      </c>
      <c r="E3533" t="s">
        <v>776</v>
      </c>
      <c r="F3533" t="s">
        <v>776</v>
      </c>
      <c r="G3533" t="s">
        <v>61</v>
      </c>
      <c r="H3533" t="s">
        <v>31</v>
      </c>
      <c r="I3533" s="1">
        <v>45</v>
      </c>
      <c r="J3533" s="1">
        <v>2</v>
      </c>
      <c r="K3533">
        <v>3530</v>
      </c>
      <c r="L3533" t="s">
        <v>25</v>
      </c>
      <c r="M3533" s="2">
        <f>+Table3[[#This Row],[CHW]]/Table3[[#This Row],[Count of Airbill Number]]</f>
        <v>22.5</v>
      </c>
    </row>
    <row r="3534" spans="2:13">
      <c r="B3534" t="s">
        <v>35</v>
      </c>
      <c r="C3534" t="s">
        <v>21</v>
      </c>
      <c r="D3534" t="s">
        <v>22</v>
      </c>
      <c r="E3534" t="s">
        <v>776</v>
      </c>
      <c r="F3534" t="s">
        <v>776</v>
      </c>
      <c r="G3534" t="s">
        <v>37</v>
      </c>
      <c r="H3534" t="s">
        <v>136</v>
      </c>
      <c r="I3534" s="1">
        <v>44.999999000000003</v>
      </c>
      <c r="J3534" s="1">
        <v>2</v>
      </c>
      <c r="K3534">
        <v>3531</v>
      </c>
      <c r="L3534" t="s">
        <v>25</v>
      </c>
      <c r="M3534" s="2">
        <f>+Table3[[#This Row],[CHW]]/Table3[[#This Row],[Count of Airbill Number]]</f>
        <v>22.499999500000001</v>
      </c>
    </row>
    <row r="3535" spans="2:13">
      <c r="B3535" t="s">
        <v>35</v>
      </c>
      <c r="C3535" t="s">
        <v>21</v>
      </c>
      <c r="D3535" t="s">
        <v>22</v>
      </c>
      <c r="E3535" t="s">
        <v>776</v>
      </c>
      <c r="F3535" t="s">
        <v>776</v>
      </c>
      <c r="G3535" t="s">
        <v>72</v>
      </c>
      <c r="H3535" t="s">
        <v>42</v>
      </c>
      <c r="I3535" s="1">
        <v>44.999999000000003</v>
      </c>
      <c r="J3535" s="1">
        <v>3</v>
      </c>
      <c r="K3535">
        <v>3532</v>
      </c>
      <c r="L3535" t="s">
        <v>25</v>
      </c>
      <c r="M3535" s="2">
        <f>+Table3[[#This Row],[CHW]]/Table3[[#This Row],[Count of Airbill Number]]</f>
        <v>14.999999666666668</v>
      </c>
    </row>
    <row r="3536" spans="2:13">
      <c r="B3536" t="s">
        <v>35</v>
      </c>
      <c r="C3536" t="s">
        <v>21</v>
      </c>
      <c r="D3536" t="s">
        <v>36</v>
      </c>
      <c r="E3536" t="s">
        <v>776</v>
      </c>
      <c r="F3536" t="s">
        <v>776</v>
      </c>
      <c r="G3536" t="s">
        <v>129</v>
      </c>
      <c r="H3536" t="s">
        <v>37</v>
      </c>
      <c r="I3536" s="1">
        <v>44.999999000000003</v>
      </c>
      <c r="J3536" s="1">
        <v>3</v>
      </c>
      <c r="K3536">
        <v>3533</v>
      </c>
      <c r="L3536" t="s">
        <v>25</v>
      </c>
      <c r="M3536" s="2">
        <f>+Table3[[#This Row],[CHW]]/Table3[[#This Row],[Count of Airbill Number]]</f>
        <v>14.999999666666668</v>
      </c>
    </row>
    <row r="3537" spans="2:13">
      <c r="B3537" t="s">
        <v>35</v>
      </c>
      <c r="C3537" t="s">
        <v>21</v>
      </c>
      <c r="D3537" t="s">
        <v>22</v>
      </c>
      <c r="E3537" t="s">
        <v>776</v>
      </c>
      <c r="F3537" t="s">
        <v>776</v>
      </c>
      <c r="G3537" t="s">
        <v>228</v>
      </c>
      <c r="H3537" t="s">
        <v>48</v>
      </c>
      <c r="I3537" s="1">
        <v>44.999995999999996</v>
      </c>
      <c r="J3537" s="1">
        <v>6</v>
      </c>
      <c r="K3537">
        <v>3534</v>
      </c>
      <c r="L3537" t="s">
        <v>25</v>
      </c>
      <c r="M3537" s="2">
        <f>+Table3[[#This Row],[CHW]]/Table3[[#This Row],[Count of Airbill Number]]</f>
        <v>7.4999993333333324</v>
      </c>
    </row>
    <row r="3538" spans="2:13">
      <c r="B3538" t="s">
        <v>20</v>
      </c>
      <c r="C3538" t="s">
        <v>21</v>
      </c>
      <c r="D3538" t="s">
        <v>22</v>
      </c>
      <c r="E3538" t="s">
        <v>776</v>
      </c>
      <c r="F3538" t="s">
        <v>776</v>
      </c>
      <c r="G3538" t="s">
        <v>188</v>
      </c>
      <c r="H3538" t="s">
        <v>40</v>
      </c>
      <c r="I3538" s="1">
        <v>44.999995000000006</v>
      </c>
      <c r="J3538" s="1">
        <v>7</v>
      </c>
      <c r="K3538">
        <v>3535</v>
      </c>
      <c r="L3538" t="s">
        <v>25</v>
      </c>
      <c r="M3538" s="2">
        <f>+Table3[[#This Row],[CHW]]/Table3[[#This Row],[Count of Airbill Number]]</f>
        <v>6.4285707142857147</v>
      </c>
    </row>
    <row r="3539" spans="2:13">
      <c r="B3539" t="s">
        <v>35</v>
      </c>
      <c r="C3539" t="s">
        <v>21</v>
      </c>
      <c r="D3539" t="s">
        <v>22</v>
      </c>
      <c r="E3539" t="s">
        <v>776</v>
      </c>
      <c r="F3539" t="s">
        <v>776</v>
      </c>
      <c r="G3539" t="s">
        <v>48</v>
      </c>
      <c r="H3539" t="s">
        <v>77</v>
      </c>
      <c r="I3539" s="1">
        <v>44.999994999999991</v>
      </c>
      <c r="J3539" s="1">
        <v>9</v>
      </c>
      <c r="K3539">
        <v>3536</v>
      </c>
      <c r="L3539" t="s">
        <v>25</v>
      </c>
      <c r="M3539" s="2">
        <f>+Table3[[#This Row],[CHW]]/Table3[[#This Row],[Count of Airbill Number]]</f>
        <v>4.9999994444444438</v>
      </c>
    </row>
    <row r="3540" spans="2:13">
      <c r="B3540" t="s">
        <v>28</v>
      </c>
      <c r="C3540" t="s">
        <v>21</v>
      </c>
      <c r="D3540" t="s">
        <v>22</v>
      </c>
      <c r="E3540" t="s">
        <v>778</v>
      </c>
      <c r="F3540" t="s">
        <v>778</v>
      </c>
      <c r="G3540" t="s">
        <v>173</v>
      </c>
      <c r="H3540" t="s">
        <v>86</v>
      </c>
      <c r="I3540" s="1">
        <v>44.8</v>
      </c>
      <c r="J3540" s="1">
        <v>1</v>
      </c>
      <c r="K3540">
        <v>3537</v>
      </c>
      <c r="L3540" t="s">
        <v>25</v>
      </c>
      <c r="M3540" s="2">
        <f>+Table3[[#This Row],[CHW]]/Table3[[#This Row],[Count of Airbill Number]]</f>
        <v>44.8</v>
      </c>
    </row>
    <row r="3541" spans="2:13">
      <c r="B3541" t="s">
        <v>30</v>
      </c>
      <c r="C3541" t="s">
        <v>21</v>
      </c>
      <c r="D3541" t="s">
        <v>22</v>
      </c>
      <c r="E3541" t="s">
        <v>776</v>
      </c>
      <c r="F3541" t="s">
        <v>776</v>
      </c>
      <c r="G3541" t="s">
        <v>131</v>
      </c>
      <c r="H3541" t="s">
        <v>31</v>
      </c>
      <c r="I3541" s="1">
        <v>44.7</v>
      </c>
      <c r="J3541" s="1">
        <v>2</v>
      </c>
      <c r="K3541">
        <v>3538</v>
      </c>
      <c r="L3541" t="s">
        <v>25</v>
      </c>
      <c r="M3541" s="2">
        <f>+Table3[[#This Row],[CHW]]/Table3[[#This Row],[Count of Airbill Number]]</f>
        <v>22.35</v>
      </c>
    </row>
    <row r="3542" spans="2:13">
      <c r="B3542" t="s">
        <v>35</v>
      </c>
      <c r="C3542" t="s">
        <v>21</v>
      </c>
      <c r="D3542" t="s">
        <v>22</v>
      </c>
      <c r="E3542" t="s">
        <v>776</v>
      </c>
      <c r="F3542" t="s">
        <v>776</v>
      </c>
      <c r="G3542" t="s">
        <v>108</v>
      </c>
      <c r="H3542" t="s">
        <v>37</v>
      </c>
      <c r="I3542" s="1">
        <v>44.636362999999996</v>
      </c>
      <c r="J3542" s="1">
        <v>10</v>
      </c>
      <c r="K3542">
        <v>3539</v>
      </c>
      <c r="L3542" t="s">
        <v>25</v>
      </c>
      <c r="M3542" s="2">
        <f>+Table3[[#This Row],[CHW]]/Table3[[#This Row],[Count of Airbill Number]]</f>
        <v>4.4636362999999992</v>
      </c>
    </row>
    <row r="3543" spans="2:13">
      <c r="B3543" t="s">
        <v>35</v>
      </c>
      <c r="C3543" t="s">
        <v>21</v>
      </c>
      <c r="D3543" t="s">
        <v>22</v>
      </c>
      <c r="E3543" t="s">
        <v>776</v>
      </c>
      <c r="F3543" t="s">
        <v>776</v>
      </c>
      <c r="G3543" t="s">
        <v>130</v>
      </c>
      <c r="H3543" t="s">
        <v>49</v>
      </c>
      <c r="I3543" s="1">
        <v>44.545454000000007</v>
      </c>
      <c r="J3543" s="1">
        <v>3</v>
      </c>
      <c r="K3543">
        <v>3540</v>
      </c>
      <c r="L3543" t="s">
        <v>25</v>
      </c>
      <c r="M3543" s="2">
        <f>+Table3[[#This Row],[CHW]]/Table3[[#This Row],[Count of Airbill Number]]</f>
        <v>14.848484666666669</v>
      </c>
    </row>
    <row r="3544" spans="2:13">
      <c r="B3544" t="s">
        <v>35</v>
      </c>
      <c r="C3544" t="s">
        <v>21</v>
      </c>
      <c r="D3544" t="s">
        <v>22</v>
      </c>
      <c r="E3544" t="s">
        <v>776</v>
      </c>
      <c r="F3544" t="s">
        <v>776</v>
      </c>
      <c r="G3544" t="s">
        <v>67</v>
      </c>
      <c r="H3544" t="s">
        <v>96</v>
      </c>
      <c r="I3544" s="1">
        <v>44.545454000000007</v>
      </c>
      <c r="J3544" s="1">
        <v>3</v>
      </c>
      <c r="K3544">
        <v>3541</v>
      </c>
      <c r="L3544" t="s">
        <v>25</v>
      </c>
      <c r="M3544" s="2">
        <f>+Table3[[#This Row],[CHW]]/Table3[[#This Row],[Count of Airbill Number]]</f>
        <v>14.848484666666669</v>
      </c>
    </row>
    <row r="3545" spans="2:13">
      <c r="B3545" t="s">
        <v>28</v>
      </c>
      <c r="C3545" t="s">
        <v>21</v>
      </c>
      <c r="D3545" t="s">
        <v>22</v>
      </c>
      <c r="E3545" t="s">
        <v>776</v>
      </c>
      <c r="F3545" t="s">
        <v>776</v>
      </c>
      <c r="G3545" t="s">
        <v>76</v>
      </c>
      <c r="H3545" t="s">
        <v>41</v>
      </c>
      <c r="I3545" s="1">
        <v>44.545453999999999</v>
      </c>
      <c r="J3545" s="1">
        <v>2</v>
      </c>
      <c r="K3545">
        <v>3542</v>
      </c>
      <c r="L3545" t="s">
        <v>25</v>
      </c>
      <c r="M3545" s="2">
        <f>+Table3[[#This Row],[CHW]]/Table3[[#This Row],[Count of Airbill Number]]</f>
        <v>22.272727</v>
      </c>
    </row>
    <row r="3546" spans="2:13">
      <c r="B3546" t="s">
        <v>35</v>
      </c>
      <c r="C3546" t="s">
        <v>21</v>
      </c>
      <c r="D3546" t="s">
        <v>22</v>
      </c>
      <c r="E3546" t="s">
        <v>776</v>
      </c>
      <c r="F3546" t="s">
        <v>776</v>
      </c>
      <c r="G3546" t="s">
        <v>148</v>
      </c>
      <c r="H3546" t="s">
        <v>33</v>
      </c>
      <c r="I3546" s="1">
        <v>44.545453999999999</v>
      </c>
      <c r="J3546" s="1">
        <v>3</v>
      </c>
      <c r="K3546">
        <v>3543</v>
      </c>
      <c r="L3546" t="s">
        <v>25</v>
      </c>
      <c r="M3546" s="2">
        <f>+Table3[[#This Row],[CHW]]/Table3[[#This Row],[Count of Airbill Number]]</f>
        <v>14.848484666666666</v>
      </c>
    </row>
    <row r="3547" spans="2:13">
      <c r="B3547" t="s">
        <v>35</v>
      </c>
      <c r="C3547" t="s">
        <v>21</v>
      </c>
      <c r="D3547" t="s">
        <v>22</v>
      </c>
      <c r="E3547" t="s">
        <v>776</v>
      </c>
      <c r="F3547" t="s">
        <v>776</v>
      </c>
      <c r="G3547" t="s">
        <v>76</v>
      </c>
      <c r="H3547" t="s">
        <v>71</v>
      </c>
      <c r="I3547" s="1">
        <v>44.545453999999999</v>
      </c>
      <c r="J3547" s="1">
        <v>1</v>
      </c>
      <c r="K3547">
        <v>3544</v>
      </c>
      <c r="L3547" t="s">
        <v>25</v>
      </c>
      <c r="M3547" s="2">
        <f>+Table3[[#This Row],[CHW]]/Table3[[#This Row],[Count of Airbill Number]]</f>
        <v>44.545453999999999</v>
      </c>
    </row>
    <row r="3548" spans="2:13">
      <c r="B3548" t="s">
        <v>35</v>
      </c>
      <c r="C3548" t="s">
        <v>21</v>
      </c>
      <c r="D3548" t="s">
        <v>22</v>
      </c>
      <c r="E3548" t="s">
        <v>776</v>
      </c>
      <c r="F3548" t="s">
        <v>776</v>
      </c>
      <c r="G3548" t="s">
        <v>48</v>
      </c>
      <c r="H3548" t="s">
        <v>236</v>
      </c>
      <c r="I3548" s="1">
        <v>44.545453999999999</v>
      </c>
      <c r="J3548" s="1">
        <v>3</v>
      </c>
      <c r="K3548">
        <v>3545</v>
      </c>
      <c r="L3548" t="s">
        <v>25</v>
      </c>
      <c r="M3548" s="2">
        <f>+Table3[[#This Row],[CHW]]/Table3[[#This Row],[Count of Airbill Number]]</f>
        <v>14.848484666666666</v>
      </c>
    </row>
    <row r="3549" spans="2:13">
      <c r="B3549" t="s">
        <v>35</v>
      </c>
      <c r="C3549" t="s">
        <v>21</v>
      </c>
      <c r="D3549" t="s">
        <v>22</v>
      </c>
      <c r="E3549" t="s">
        <v>776</v>
      </c>
      <c r="F3549" t="s">
        <v>776</v>
      </c>
      <c r="G3549" t="s">
        <v>144</v>
      </c>
      <c r="H3549" t="s">
        <v>132</v>
      </c>
      <c r="I3549" s="1">
        <v>44.545453999999999</v>
      </c>
      <c r="J3549" s="1">
        <v>2</v>
      </c>
      <c r="K3549">
        <v>3546</v>
      </c>
      <c r="L3549" t="s">
        <v>25</v>
      </c>
      <c r="M3549" s="2">
        <f>+Table3[[#This Row],[CHW]]/Table3[[#This Row],[Count of Airbill Number]]</f>
        <v>22.272727</v>
      </c>
    </row>
    <row r="3550" spans="2:13">
      <c r="B3550" t="s">
        <v>35</v>
      </c>
      <c r="C3550" t="s">
        <v>21</v>
      </c>
      <c r="D3550" t="s">
        <v>22</v>
      </c>
      <c r="E3550" t="s">
        <v>776</v>
      </c>
      <c r="F3550" t="s">
        <v>776</v>
      </c>
      <c r="G3550" t="s">
        <v>45</v>
      </c>
      <c r="H3550" t="s">
        <v>131</v>
      </c>
      <c r="I3550" s="1">
        <v>44.545452999999995</v>
      </c>
      <c r="J3550" s="1">
        <v>6</v>
      </c>
      <c r="K3550">
        <v>3547</v>
      </c>
      <c r="L3550" t="s">
        <v>25</v>
      </c>
      <c r="M3550" s="2">
        <f>+Table3[[#This Row],[CHW]]/Table3[[#This Row],[Count of Airbill Number]]</f>
        <v>7.4242421666666658</v>
      </c>
    </row>
    <row r="3551" spans="2:13">
      <c r="B3551" t="s">
        <v>35</v>
      </c>
      <c r="C3551" t="s">
        <v>21</v>
      </c>
      <c r="D3551" t="s">
        <v>22</v>
      </c>
      <c r="E3551" t="s">
        <v>776</v>
      </c>
      <c r="F3551" t="s">
        <v>776</v>
      </c>
      <c r="G3551" t="s">
        <v>93</v>
      </c>
      <c r="H3551" t="s">
        <v>37</v>
      </c>
      <c r="I3551" s="1">
        <v>44.545451999999997</v>
      </c>
      <c r="J3551" s="1">
        <v>5</v>
      </c>
      <c r="K3551">
        <v>3548</v>
      </c>
      <c r="L3551" t="s">
        <v>25</v>
      </c>
      <c r="M3551" s="2">
        <f>+Table3[[#This Row],[CHW]]/Table3[[#This Row],[Count of Airbill Number]]</f>
        <v>8.9090904000000002</v>
      </c>
    </row>
    <row r="3552" spans="2:13">
      <c r="B3552" t="s">
        <v>20</v>
      </c>
      <c r="C3552" t="s">
        <v>21</v>
      </c>
      <c r="D3552" t="s">
        <v>22</v>
      </c>
      <c r="E3552" t="s">
        <v>776</v>
      </c>
      <c r="F3552" t="s">
        <v>776</v>
      </c>
      <c r="G3552" t="s">
        <v>76</v>
      </c>
      <c r="H3552" t="s">
        <v>48</v>
      </c>
      <c r="I3552" s="1">
        <v>44.545451999999997</v>
      </c>
      <c r="J3552" s="1">
        <v>7</v>
      </c>
      <c r="K3552">
        <v>3549</v>
      </c>
      <c r="L3552" t="s">
        <v>25</v>
      </c>
      <c r="M3552" s="2">
        <f>+Table3[[#This Row],[CHW]]/Table3[[#This Row],[Count of Airbill Number]]</f>
        <v>6.3636359999999996</v>
      </c>
    </row>
    <row r="3553" spans="2:13">
      <c r="B3553" t="s">
        <v>30</v>
      </c>
      <c r="C3553" t="s">
        <v>21</v>
      </c>
      <c r="D3553" t="s">
        <v>22</v>
      </c>
      <c r="E3553" t="s">
        <v>776</v>
      </c>
      <c r="F3553" t="s">
        <v>776</v>
      </c>
      <c r="G3553" t="s">
        <v>23</v>
      </c>
      <c r="H3553" t="s">
        <v>67</v>
      </c>
      <c r="I3553" s="1">
        <v>44.545451999999997</v>
      </c>
      <c r="J3553" s="1">
        <v>7</v>
      </c>
      <c r="K3553">
        <v>3550</v>
      </c>
      <c r="L3553" t="s">
        <v>25</v>
      </c>
      <c r="M3553" s="2">
        <f>+Table3[[#This Row],[CHW]]/Table3[[#This Row],[Count of Airbill Number]]</f>
        <v>6.3636359999999996</v>
      </c>
    </row>
    <row r="3554" spans="2:13">
      <c r="B3554" t="s">
        <v>30</v>
      </c>
      <c r="C3554" t="s">
        <v>21</v>
      </c>
      <c r="D3554" t="s">
        <v>22</v>
      </c>
      <c r="E3554" t="s">
        <v>776</v>
      </c>
      <c r="F3554" t="s">
        <v>776</v>
      </c>
      <c r="G3554" t="s">
        <v>45</v>
      </c>
      <c r="H3554" t="s">
        <v>96</v>
      </c>
      <c r="I3554" s="1">
        <v>44.545451999999997</v>
      </c>
      <c r="J3554" s="1">
        <v>11</v>
      </c>
      <c r="K3554">
        <v>3551</v>
      </c>
      <c r="L3554" t="s">
        <v>25</v>
      </c>
      <c r="M3554" s="2">
        <f>+Table3[[#This Row],[CHW]]/Table3[[#This Row],[Count of Airbill Number]]</f>
        <v>4.0495865454545452</v>
      </c>
    </row>
    <row r="3555" spans="2:13">
      <c r="B3555" t="s">
        <v>20</v>
      </c>
      <c r="C3555" t="s">
        <v>21</v>
      </c>
      <c r="D3555" t="s">
        <v>22</v>
      </c>
      <c r="E3555" t="s">
        <v>776</v>
      </c>
      <c r="F3555" t="s">
        <v>776</v>
      </c>
      <c r="G3555" t="s">
        <v>39</v>
      </c>
      <c r="H3555" t="s">
        <v>189</v>
      </c>
      <c r="I3555" s="1">
        <v>44.545451</v>
      </c>
      <c r="J3555" s="1">
        <v>12</v>
      </c>
      <c r="K3555">
        <v>3552</v>
      </c>
      <c r="L3555" t="s">
        <v>25</v>
      </c>
      <c r="M3555" s="2">
        <f>+Table3[[#This Row],[CHW]]/Table3[[#This Row],[Count of Airbill Number]]</f>
        <v>3.7121209166666667</v>
      </c>
    </row>
    <row r="3556" spans="2:13">
      <c r="B3556" t="s">
        <v>35</v>
      </c>
      <c r="C3556" t="s">
        <v>21</v>
      </c>
      <c r="D3556" t="s">
        <v>22</v>
      </c>
      <c r="E3556" t="s">
        <v>776</v>
      </c>
      <c r="F3556" t="s">
        <v>776</v>
      </c>
      <c r="G3556" t="s">
        <v>94</v>
      </c>
      <c r="H3556" t="s">
        <v>42</v>
      </c>
      <c r="I3556" s="1">
        <v>44.545442999999992</v>
      </c>
      <c r="J3556" s="1">
        <v>25</v>
      </c>
      <c r="K3556">
        <v>3553</v>
      </c>
      <c r="L3556" t="s">
        <v>25</v>
      </c>
      <c r="M3556" s="2">
        <f>+Table3[[#This Row],[CHW]]/Table3[[#This Row],[Count of Airbill Number]]</f>
        <v>1.7818177199999996</v>
      </c>
    </row>
    <row r="3557" spans="2:13">
      <c r="B3557" t="s">
        <v>28</v>
      </c>
      <c r="C3557" t="s">
        <v>21</v>
      </c>
      <c r="D3557" t="s">
        <v>22</v>
      </c>
      <c r="E3557" t="s">
        <v>778</v>
      </c>
      <c r="F3557" t="s">
        <v>776</v>
      </c>
      <c r="G3557" t="s">
        <v>220</v>
      </c>
      <c r="H3557" t="s">
        <v>23</v>
      </c>
      <c r="I3557" s="1">
        <v>44.536362999999994</v>
      </c>
      <c r="J3557" s="1">
        <v>5</v>
      </c>
      <c r="K3557">
        <v>3554</v>
      </c>
      <c r="L3557" t="s">
        <v>25</v>
      </c>
      <c r="M3557" s="2">
        <f>+Table3[[#This Row],[CHW]]/Table3[[#This Row],[Count of Airbill Number]]</f>
        <v>8.9072725999999989</v>
      </c>
    </row>
    <row r="3558" spans="2:13">
      <c r="B3558" t="s">
        <v>28</v>
      </c>
      <c r="C3558" t="s">
        <v>21</v>
      </c>
      <c r="D3558" t="s">
        <v>36</v>
      </c>
      <c r="E3558" t="s">
        <v>776</v>
      </c>
      <c r="F3558" t="s">
        <v>776</v>
      </c>
      <c r="G3558" t="s">
        <v>45</v>
      </c>
      <c r="H3558" t="s">
        <v>37</v>
      </c>
      <c r="I3558" s="1">
        <v>44.518180000000001</v>
      </c>
      <c r="J3558" s="1">
        <v>6</v>
      </c>
      <c r="K3558">
        <v>3555</v>
      </c>
      <c r="L3558" t="s">
        <v>25</v>
      </c>
      <c r="M3558" s="2">
        <f>+Table3[[#This Row],[CHW]]/Table3[[#This Row],[Count of Airbill Number]]</f>
        <v>7.4196966666666668</v>
      </c>
    </row>
    <row r="3559" spans="2:13">
      <c r="B3559" t="s">
        <v>28</v>
      </c>
      <c r="C3559" t="s">
        <v>21</v>
      </c>
      <c r="D3559" t="s">
        <v>22</v>
      </c>
      <c r="E3559" t="s">
        <v>778</v>
      </c>
      <c r="F3559" t="s">
        <v>776</v>
      </c>
      <c r="G3559" t="s">
        <v>86</v>
      </c>
      <c r="H3559" t="s">
        <v>116</v>
      </c>
      <c r="I3559" s="1">
        <v>44.4</v>
      </c>
      <c r="J3559" s="1">
        <v>5</v>
      </c>
      <c r="K3559">
        <v>3556</v>
      </c>
      <c r="L3559" t="s">
        <v>25</v>
      </c>
      <c r="M3559" s="2">
        <f>+Table3[[#This Row],[CHW]]/Table3[[#This Row],[Count of Airbill Number]]</f>
        <v>8.879999999999999</v>
      </c>
    </row>
    <row r="3560" spans="2:13">
      <c r="B3560" t="s">
        <v>28</v>
      </c>
      <c r="C3560" t="s">
        <v>21</v>
      </c>
      <c r="D3560" t="s">
        <v>22</v>
      </c>
      <c r="E3560" t="s">
        <v>776</v>
      </c>
      <c r="F3560" t="s">
        <v>778</v>
      </c>
      <c r="G3560" t="s">
        <v>23</v>
      </c>
      <c r="H3560" t="s">
        <v>113</v>
      </c>
      <c r="I3560" s="1">
        <v>44.363636</v>
      </c>
      <c r="J3560" s="1">
        <v>2</v>
      </c>
      <c r="K3560">
        <v>3557</v>
      </c>
      <c r="L3560" t="s">
        <v>25</v>
      </c>
      <c r="M3560" s="2">
        <f>+Table3[[#This Row],[CHW]]/Table3[[#This Row],[Count of Airbill Number]]</f>
        <v>22.181818</v>
      </c>
    </row>
    <row r="3561" spans="2:13">
      <c r="B3561" t="s">
        <v>35</v>
      </c>
      <c r="C3561" t="s">
        <v>21</v>
      </c>
      <c r="D3561" t="s">
        <v>22</v>
      </c>
      <c r="E3561" t="s">
        <v>776</v>
      </c>
      <c r="F3561" t="s">
        <v>776</v>
      </c>
      <c r="G3561" t="s">
        <v>80</v>
      </c>
      <c r="H3561" t="s">
        <v>45</v>
      </c>
      <c r="I3561" s="1">
        <v>44.272727000000003</v>
      </c>
      <c r="J3561" s="1">
        <v>2</v>
      </c>
      <c r="K3561">
        <v>3558</v>
      </c>
      <c r="L3561" t="s">
        <v>25</v>
      </c>
      <c r="M3561" s="2">
        <f>+Table3[[#This Row],[CHW]]/Table3[[#This Row],[Count of Airbill Number]]</f>
        <v>22.136363500000002</v>
      </c>
    </row>
    <row r="3562" spans="2:13">
      <c r="B3562" t="s">
        <v>35</v>
      </c>
      <c r="C3562" t="s">
        <v>21</v>
      </c>
      <c r="D3562" t="s">
        <v>22</v>
      </c>
      <c r="E3562" t="s">
        <v>776</v>
      </c>
      <c r="F3562" t="s">
        <v>776</v>
      </c>
      <c r="G3562" t="s">
        <v>67</v>
      </c>
      <c r="H3562" t="s">
        <v>236</v>
      </c>
      <c r="I3562" s="1">
        <v>44.090907999999999</v>
      </c>
      <c r="J3562" s="1">
        <v>2</v>
      </c>
      <c r="K3562">
        <v>3559</v>
      </c>
      <c r="L3562" t="s">
        <v>25</v>
      </c>
      <c r="M3562" s="2">
        <f>+Table3[[#This Row],[CHW]]/Table3[[#This Row],[Count of Airbill Number]]</f>
        <v>22.045453999999999</v>
      </c>
    </row>
    <row r="3563" spans="2:13">
      <c r="B3563" t="s">
        <v>28</v>
      </c>
      <c r="C3563" t="s">
        <v>21</v>
      </c>
      <c r="D3563" t="s">
        <v>22</v>
      </c>
      <c r="E3563" t="s">
        <v>776</v>
      </c>
      <c r="F3563" t="s">
        <v>776</v>
      </c>
      <c r="G3563" t="s">
        <v>61</v>
      </c>
      <c r="H3563" t="s">
        <v>93</v>
      </c>
      <c r="I3563" s="1">
        <v>44.090907000000001</v>
      </c>
      <c r="J3563" s="1">
        <v>4</v>
      </c>
      <c r="K3563">
        <v>3560</v>
      </c>
      <c r="L3563" t="s">
        <v>25</v>
      </c>
      <c r="M3563" s="2">
        <f>+Table3[[#This Row],[CHW]]/Table3[[#This Row],[Count of Airbill Number]]</f>
        <v>11.02272675</v>
      </c>
    </row>
    <row r="3564" spans="2:13">
      <c r="B3564" t="s">
        <v>35</v>
      </c>
      <c r="C3564" t="s">
        <v>21</v>
      </c>
      <c r="D3564" t="s">
        <v>22</v>
      </c>
      <c r="E3564" t="s">
        <v>776</v>
      </c>
      <c r="F3564" t="s">
        <v>776</v>
      </c>
      <c r="G3564" t="s">
        <v>23</v>
      </c>
      <c r="H3564" t="s">
        <v>68</v>
      </c>
      <c r="I3564" s="1">
        <v>44.090905999999997</v>
      </c>
      <c r="J3564" s="1">
        <v>7</v>
      </c>
      <c r="K3564">
        <v>3561</v>
      </c>
      <c r="L3564" t="s">
        <v>25</v>
      </c>
      <c r="M3564" s="2">
        <f>+Table3[[#This Row],[CHW]]/Table3[[#This Row],[Count of Airbill Number]]</f>
        <v>6.2987008571428564</v>
      </c>
    </row>
    <row r="3565" spans="2:13">
      <c r="B3565" t="s">
        <v>20</v>
      </c>
      <c r="C3565" t="s">
        <v>21</v>
      </c>
      <c r="D3565" t="s">
        <v>22</v>
      </c>
      <c r="E3565" t="s">
        <v>776</v>
      </c>
      <c r="F3565" t="s">
        <v>776</v>
      </c>
      <c r="G3565" t="s">
        <v>228</v>
      </c>
      <c r="H3565" t="s">
        <v>23</v>
      </c>
      <c r="I3565" s="1">
        <v>44.090905999999997</v>
      </c>
      <c r="J3565" s="1">
        <v>4</v>
      </c>
      <c r="K3565">
        <v>3562</v>
      </c>
      <c r="L3565" t="s">
        <v>25</v>
      </c>
      <c r="M3565" s="2">
        <f>+Table3[[#This Row],[CHW]]/Table3[[#This Row],[Count of Airbill Number]]</f>
        <v>11.022726499999999</v>
      </c>
    </row>
    <row r="3566" spans="2:13">
      <c r="B3566" t="s">
        <v>20</v>
      </c>
      <c r="C3566" t="s">
        <v>21</v>
      </c>
      <c r="D3566" t="s">
        <v>22</v>
      </c>
      <c r="E3566" t="s">
        <v>776</v>
      </c>
      <c r="F3566" t="s">
        <v>776</v>
      </c>
      <c r="G3566" t="s">
        <v>125</v>
      </c>
      <c r="H3566" t="s">
        <v>63</v>
      </c>
      <c r="I3566" s="1">
        <v>44.090905000000006</v>
      </c>
      <c r="J3566" s="1">
        <v>5</v>
      </c>
      <c r="K3566">
        <v>3563</v>
      </c>
      <c r="L3566" t="s">
        <v>25</v>
      </c>
      <c r="M3566" s="2">
        <f>+Table3[[#This Row],[CHW]]/Table3[[#This Row],[Count of Airbill Number]]</f>
        <v>8.8181810000000009</v>
      </c>
    </row>
    <row r="3567" spans="2:13">
      <c r="B3567" t="s">
        <v>20</v>
      </c>
      <c r="C3567" t="s">
        <v>21</v>
      </c>
      <c r="D3567" t="s">
        <v>22</v>
      </c>
      <c r="E3567" t="s">
        <v>776</v>
      </c>
      <c r="F3567" t="s">
        <v>776</v>
      </c>
      <c r="G3567" t="s">
        <v>50</v>
      </c>
      <c r="H3567" t="s">
        <v>49</v>
      </c>
      <c r="I3567" s="1">
        <v>44.090904000000009</v>
      </c>
      <c r="J3567" s="1">
        <v>12</v>
      </c>
      <c r="K3567">
        <v>3564</v>
      </c>
      <c r="L3567" t="s">
        <v>25</v>
      </c>
      <c r="M3567" s="2">
        <f>+Table3[[#This Row],[CHW]]/Table3[[#This Row],[Count of Airbill Number]]</f>
        <v>3.6742420000000009</v>
      </c>
    </row>
    <row r="3568" spans="2:13">
      <c r="B3568" t="s">
        <v>35</v>
      </c>
      <c r="C3568" t="s">
        <v>21</v>
      </c>
      <c r="D3568" t="s">
        <v>36</v>
      </c>
      <c r="E3568" t="s">
        <v>778</v>
      </c>
      <c r="F3568" t="s">
        <v>778</v>
      </c>
      <c r="G3568" t="s">
        <v>150</v>
      </c>
      <c r="H3568" t="s">
        <v>124</v>
      </c>
      <c r="I3568" s="1">
        <v>44</v>
      </c>
      <c r="J3568" s="1">
        <v>1</v>
      </c>
      <c r="K3568">
        <v>3565</v>
      </c>
      <c r="L3568" t="s">
        <v>25</v>
      </c>
      <c r="M3568" s="2">
        <f>+Table3[[#This Row],[CHW]]/Table3[[#This Row],[Count of Airbill Number]]</f>
        <v>44</v>
      </c>
    </row>
    <row r="3569" spans="2:13">
      <c r="B3569" t="s">
        <v>35</v>
      </c>
      <c r="C3569" t="s">
        <v>21</v>
      </c>
      <c r="D3569" t="s">
        <v>36</v>
      </c>
      <c r="E3569" t="s">
        <v>776</v>
      </c>
      <c r="F3569" t="s">
        <v>776</v>
      </c>
      <c r="G3569" t="s">
        <v>66</v>
      </c>
      <c r="H3569" t="s">
        <v>37</v>
      </c>
      <c r="I3569" s="1">
        <v>44</v>
      </c>
      <c r="J3569" s="1">
        <v>1</v>
      </c>
      <c r="K3569">
        <v>3566</v>
      </c>
      <c r="L3569" t="s">
        <v>25</v>
      </c>
      <c r="M3569" s="2">
        <f>+Table3[[#This Row],[CHW]]/Table3[[#This Row],[Count of Airbill Number]]</f>
        <v>44</v>
      </c>
    </row>
    <row r="3570" spans="2:13">
      <c r="B3570" t="s">
        <v>20</v>
      </c>
      <c r="C3570" t="s">
        <v>21</v>
      </c>
      <c r="D3570" t="s">
        <v>22</v>
      </c>
      <c r="E3570" t="s">
        <v>778</v>
      </c>
      <c r="F3570" t="s">
        <v>777</v>
      </c>
      <c r="G3570" t="s">
        <v>51</v>
      </c>
      <c r="H3570" t="s">
        <v>190</v>
      </c>
      <c r="I3570" s="1">
        <v>44</v>
      </c>
      <c r="J3570" s="1">
        <v>1</v>
      </c>
      <c r="K3570">
        <v>3567</v>
      </c>
      <c r="L3570" t="s">
        <v>25</v>
      </c>
      <c r="M3570" s="2">
        <f>+Table3[[#This Row],[CHW]]/Table3[[#This Row],[Count of Airbill Number]]</f>
        <v>44</v>
      </c>
    </row>
    <row r="3571" spans="2:13">
      <c r="B3571" t="s">
        <v>28</v>
      </c>
      <c r="C3571" t="s">
        <v>21</v>
      </c>
      <c r="D3571" t="s">
        <v>22</v>
      </c>
      <c r="E3571" t="s">
        <v>776</v>
      </c>
      <c r="F3571" t="s">
        <v>778</v>
      </c>
      <c r="G3571" t="s">
        <v>57</v>
      </c>
      <c r="H3571" t="s">
        <v>99</v>
      </c>
      <c r="I3571" s="1">
        <v>43.863636</v>
      </c>
      <c r="J3571" s="1">
        <v>2</v>
      </c>
      <c r="K3571">
        <v>3568</v>
      </c>
      <c r="L3571" t="s">
        <v>25</v>
      </c>
      <c r="M3571" s="2">
        <f>+Table3[[#This Row],[CHW]]/Table3[[#This Row],[Count of Airbill Number]]</f>
        <v>21.931818</v>
      </c>
    </row>
    <row r="3572" spans="2:13">
      <c r="B3572" t="s">
        <v>28</v>
      </c>
      <c r="C3572" t="s">
        <v>21</v>
      </c>
      <c r="D3572" t="s">
        <v>36</v>
      </c>
      <c r="E3572" t="s">
        <v>778</v>
      </c>
      <c r="F3572" t="s">
        <v>777</v>
      </c>
      <c r="G3572" t="s">
        <v>51</v>
      </c>
      <c r="H3572" t="s">
        <v>162</v>
      </c>
      <c r="I3572" s="1">
        <v>43.7</v>
      </c>
      <c r="J3572" s="1">
        <v>7</v>
      </c>
      <c r="K3572">
        <v>3569</v>
      </c>
      <c r="L3572" t="s">
        <v>25</v>
      </c>
      <c r="M3572" s="2">
        <f>+Table3[[#This Row],[CHW]]/Table3[[#This Row],[Count of Airbill Number]]</f>
        <v>6.2428571428571429</v>
      </c>
    </row>
    <row r="3573" spans="2:13">
      <c r="B3573" t="s">
        <v>35</v>
      </c>
      <c r="C3573" t="s">
        <v>21</v>
      </c>
      <c r="D3573" t="s">
        <v>22</v>
      </c>
      <c r="E3573" t="s">
        <v>776</v>
      </c>
      <c r="F3573" t="s">
        <v>776</v>
      </c>
      <c r="G3573" t="s">
        <v>93</v>
      </c>
      <c r="H3573" t="s">
        <v>167</v>
      </c>
      <c r="I3573" s="1">
        <v>43.636363000000003</v>
      </c>
      <c r="J3573" s="1">
        <v>1</v>
      </c>
      <c r="K3573">
        <v>3570</v>
      </c>
      <c r="L3573" t="s">
        <v>25</v>
      </c>
      <c r="M3573" s="2">
        <f>+Table3[[#This Row],[CHW]]/Table3[[#This Row],[Count of Airbill Number]]</f>
        <v>43.636363000000003</v>
      </c>
    </row>
    <row r="3574" spans="2:13">
      <c r="B3574" t="s">
        <v>35</v>
      </c>
      <c r="C3574" t="s">
        <v>21</v>
      </c>
      <c r="D3574" t="s">
        <v>22</v>
      </c>
      <c r="E3574" t="s">
        <v>776</v>
      </c>
      <c r="F3574" t="s">
        <v>776</v>
      </c>
      <c r="G3574" t="s">
        <v>67</v>
      </c>
      <c r="H3574" t="s">
        <v>119</v>
      </c>
      <c r="I3574" s="1">
        <v>43.636363000000003</v>
      </c>
      <c r="J3574" s="1">
        <v>2</v>
      </c>
      <c r="K3574">
        <v>3571</v>
      </c>
      <c r="L3574" t="s">
        <v>25</v>
      </c>
      <c r="M3574" s="2">
        <f>+Table3[[#This Row],[CHW]]/Table3[[#This Row],[Count of Airbill Number]]</f>
        <v>21.818181500000001</v>
      </c>
    </row>
    <row r="3575" spans="2:13">
      <c r="B3575" t="s">
        <v>28</v>
      </c>
      <c r="C3575" t="s">
        <v>21</v>
      </c>
      <c r="D3575" t="s">
        <v>22</v>
      </c>
      <c r="E3575" t="s">
        <v>776</v>
      </c>
      <c r="F3575" t="s">
        <v>776</v>
      </c>
      <c r="G3575" t="s">
        <v>76</v>
      </c>
      <c r="H3575" t="s">
        <v>119</v>
      </c>
      <c r="I3575" s="1">
        <v>43.636361999999998</v>
      </c>
      <c r="J3575" s="1">
        <v>3</v>
      </c>
      <c r="K3575">
        <v>3572</v>
      </c>
      <c r="L3575" t="s">
        <v>25</v>
      </c>
      <c r="M3575" s="2">
        <f>+Table3[[#This Row],[CHW]]/Table3[[#This Row],[Count of Airbill Number]]</f>
        <v>14.545453999999999</v>
      </c>
    </row>
    <row r="3576" spans="2:13">
      <c r="B3576" t="s">
        <v>20</v>
      </c>
      <c r="C3576" t="s">
        <v>21</v>
      </c>
      <c r="D3576" t="s">
        <v>22</v>
      </c>
      <c r="E3576" t="s">
        <v>776</v>
      </c>
      <c r="F3576" t="s">
        <v>776</v>
      </c>
      <c r="G3576" t="s">
        <v>23</v>
      </c>
      <c r="H3576" t="s">
        <v>200</v>
      </c>
      <c r="I3576" s="1">
        <v>43.636361999999998</v>
      </c>
      <c r="J3576" s="1">
        <v>3</v>
      </c>
      <c r="K3576">
        <v>3573</v>
      </c>
      <c r="L3576" t="s">
        <v>25</v>
      </c>
      <c r="M3576" s="2">
        <f>+Table3[[#This Row],[CHW]]/Table3[[#This Row],[Count of Airbill Number]]</f>
        <v>14.545453999999999</v>
      </c>
    </row>
    <row r="3577" spans="2:13">
      <c r="B3577" t="s">
        <v>20</v>
      </c>
      <c r="C3577" t="s">
        <v>21</v>
      </c>
      <c r="D3577" t="s">
        <v>22</v>
      </c>
      <c r="E3577" t="s">
        <v>776</v>
      </c>
      <c r="F3577" t="s">
        <v>776</v>
      </c>
      <c r="G3577" t="s">
        <v>45</v>
      </c>
      <c r="H3577" t="s">
        <v>228</v>
      </c>
      <c r="I3577" s="1">
        <v>43.636361999999998</v>
      </c>
      <c r="J3577" s="1">
        <v>3</v>
      </c>
      <c r="K3577">
        <v>3574</v>
      </c>
      <c r="L3577" t="s">
        <v>25</v>
      </c>
      <c r="M3577" s="2">
        <f>+Table3[[#This Row],[CHW]]/Table3[[#This Row],[Count of Airbill Number]]</f>
        <v>14.545453999999999</v>
      </c>
    </row>
    <row r="3578" spans="2:13">
      <c r="B3578" t="s">
        <v>30</v>
      </c>
      <c r="C3578" t="s">
        <v>21</v>
      </c>
      <c r="D3578" t="s">
        <v>22</v>
      </c>
      <c r="E3578" t="s">
        <v>776</v>
      </c>
      <c r="F3578" t="s">
        <v>776</v>
      </c>
      <c r="G3578" t="s">
        <v>48</v>
      </c>
      <c r="H3578" t="s">
        <v>103</v>
      </c>
      <c r="I3578" s="1">
        <v>43.636361000000001</v>
      </c>
      <c r="J3578" s="1">
        <v>5</v>
      </c>
      <c r="K3578">
        <v>3575</v>
      </c>
      <c r="L3578" t="s">
        <v>25</v>
      </c>
      <c r="M3578" s="2">
        <f>+Table3[[#This Row],[CHW]]/Table3[[#This Row],[Count of Airbill Number]]</f>
        <v>8.7272721999999998</v>
      </c>
    </row>
    <row r="3579" spans="2:13">
      <c r="B3579" t="s">
        <v>20</v>
      </c>
      <c r="C3579" t="s">
        <v>21</v>
      </c>
      <c r="D3579" t="s">
        <v>22</v>
      </c>
      <c r="E3579" t="s">
        <v>776</v>
      </c>
      <c r="F3579" t="s">
        <v>776</v>
      </c>
      <c r="G3579" t="s">
        <v>67</v>
      </c>
      <c r="H3579" t="s">
        <v>63</v>
      </c>
      <c r="I3579" s="1">
        <v>43.636359999999996</v>
      </c>
      <c r="J3579" s="1">
        <v>8</v>
      </c>
      <c r="K3579">
        <v>3576</v>
      </c>
      <c r="L3579" t="s">
        <v>25</v>
      </c>
      <c r="M3579" s="2">
        <f>+Table3[[#This Row],[CHW]]/Table3[[#This Row],[Count of Airbill Number]]</f>
        <v>5.4545449999999995</v>
      </c>
    </row>
    <row r="3580" spans="2:13">
      <c r="B3580" t="s">
        <v>35</v>
      </c>
      <c r="C3580" t="s">
        <v>21</v>
      </c>
      <c r="D3580" t="s">
        <v>22</v>
      </c>
      <c r="E3580" t="s">
        <v>776</v>
      </c>
      <c r="F3580" t="s">
        <v>776</v>
      </c>
      <c r="G3580" t="s">
        <v>48</v>
      </c>
      <c r="H3580" t="s">
        <v>100</v>
      </c>
      <c r="I3580" s="1">
        <v>43.636358999999999</v>
      </c>
      <c r="J3580" s="1">
        <v>9</v>
      </c>
      <c r="K3580">
        <v>3577</v>
      </c>
      <c r="L3580" t="s">
        <v>25</v>
      </c>
      <c r="M3580" s="2">
        <f>+Table3[[#This Row],[CHW]]/Table3[[#This Row],[Count of Airbill Number]]</f>
        <v>4.8484843333333334</v>
      </c>
    </row>
    <row r="3581" spans="2:13">
      <c r="B3581" t="s">
        <v>28</v>
      </c>
      <c r="C3581" t="s">
        <v>21</v>
      </c>
      <c r="D3581" t="s">
        <v>22</v>
      </c>
      <c r="E3581" t="s">
        <v>776</v>
      </c>
      <c r="F3581" t="s">
        <v>776</v>
      </c>
      <c r="G3581" t="s">
        <v>67</v>
      </c>
      <c r="H3581" t="s">
        <v>117</v>
      </c>
      <c r="I3581" s="1">
        <v>43.181818</v>
      </c>
      <c r="J3581" s="1">
        <v>1</v>
      </c>
      <c r="K3581">
        <v>3578</v>
      </c>
      <c r="L3581" t="s">
        <v>25</v>
      </c>
      <c r="M3581" s="2">
        <f>+Table3[[#This Row],[CHW]]/Table3[[#This Row],[Count of Airbill Number]]</f>
        <v>43.181818</v>
      </c>
    </row>
    <row r="3582" spans="2:13">
      <c r="B3582" t="s">
        <v>35</v>
      </c>
      <c r="C3582" t="s">
        <v>21</v>
      </c>
      <c r="D3582" t="s">
        <v>36</v>
      </c>
      <c r="E3582" t="s">
        <v>776</v>
      </c>
      <c r="F3582" t="s">
        <v>776</v>
      </c>
      <c r="G3582" t="s">
        <v>57</v>
      </c>
      <c r="H3582" t="s">
        <v>48</v>
      </c>
      <c r="I3582" s="1">
        <v>43.181818</v>
      </c>
      <c r="J3582" s="1">
        <v>1</v>
      </c>
      <c r="K3582">
        <v>3579</v>
      </c>
      <c r="L3582" t="s">
        <v>25</v>
      </c>
      <c r="M3582" s="2">
        <f>+Table3[[#This Row],[CHW]]/Table3[[#This Row],[Count of Airbill Number]]</f>
        <v>43.181818</v>
      </c>
    </row>
    <row r="3583" spans="2:13">
      <c r="B3583" t="s">
        <v>35</v>
      </c>
      <c r="C3583" t="s">
        <v>21</v>
      </c>
      <c r="D3583" t="s">
        <v>36</v>
      </c>
      <c r="E3583" t="s">
        <v>776</v>
      </c>
      <c r="F3583" t="s">
        <v>776</v>
      </c>
      <c r="G3583" t="s">
        <v>57</v>
      </c>
      <c r="H3583" t="s">
        <v>72</v>
      </c>
      <c r="I3583" s="1">
        <v>43.181818</v>
      </c>
      <c r="J3583" s="1">
        <v>1</v>
      </c>
      <c r="K3583">
        <v>3580</v>
      </c>
      <c r="L3583" t="s">
        <v>25</v>
      </c>
      <c r="M3583" s="2">
        <f>+Table3[[#This Row],[CHW]]/Table3[[#This Row],[Count of Airbill Number]]</f>
        <v>43.181818</v>
      </c>
    </row>
    <row r="3584" spans="2:13">
      <c r="B3584" t="s">
        <v>20</v>
      </c>
      <c r="C3584" t="s">
        <v>21</v>
      </c>
      <c r="D3584" t="s">
        <v>22</v>
      </c>
      <c r="E3584" t="s">
        <v>776</v>
      </c>
      <c r="F3584" t="s">
        <v>776</v>
      </c>
      <c r="G3584" t="s">
        <v>146</v>
      </c>
      <c r="H3584" t="s">
        <v>123</v>
      </c>
      <c r="I3584" s="1">
        <v>43.181818</v>
      </c>
      <c r="J3584" s="1">
        <v>1</v>
      </c>
      <c r="K3584">
        <v>3581</v>
      </c>
      <c r="L3584" t="s">
        <v>25</v>
      </c>
      <c r="M3584" s="2">
        <f>+Table3[[#This Row],[CHW]]/Table3[[#This Row],[Count of Airbill Number]]</f>
        <v>43.181818</v>
      </c>
    </row>
    <row r="3585" spans="2:13">
      <c r="B3585" t="s">
        <v>20</v>
      </c>
      <c r="C3585" t="s">
        <v>21</v>
      </c>
      <c r="D3585" t="s">
        <v>22</v>
      </c>
      <c r="E3585" t="s">
        <v>776</v>
      </c>
      <c r="F3585" t="s">
        <v>776</v>
      </c>
      <c r="G3585" t="s">
        <v>31</v>
      </c>
      <c r="H3585" t="s">
        <v>191</v>
      </c>
      <c r="I3585" s="1">
        <v>43.181818</v>
      </c>
      <c r="J3585" s="1">
        <v>2</v>
      </c>
      <c r="K3585">
        <v>3582</v>
      </c>
      <c r="L3585" t="s">
        <v>25</v>
      </c>
      <c r="M3585" s="2">
        <f>+Table3[[#This Row],[CHW]]/Table3[[#This Row],[Count of Airbill Number]]</f>
        <v>21.590909</v>
      </c>
    </row>
    <row r="3586" spans="2:13">
      <c r="B3586" t="s">
        <v>243</v>
      </c>
      <c r="C3586" t="s">
        <v>21</v>
      </c>
      <c r="D3586" t="s">
        <v>22</v>
      </c>
      <c r="E3586" t="s">
        <v>776</v>
      </c>
      <c r="F3586" t="s">
        <v>776</v>
      </c>
      <c r="G3586" t="s">
        <v>103</v>
      </c>
      <c r="H3586" t="s">
        <v>23</v>
      </c>
      <c r="I3586" s="1">
        <v>43.181818</v>
      </c>
      <c r="J3586" s="1">
        <v>1</v>
      </c>
      <c r="K3586">
        <v>3583</v>
      </c>
      <c r="L3586" t="s">
        <v>25</v>
      </c>
      <c r="M3586" s="2">
        <f>+Table3[[#This Row],[CHW]]/Table3[[#This Row],[Count of Airbill Number]]</f>
        <v>43.181818</v>
      </c>
    </row>
    <row r="3587" spans="2:13">
      <c r="B3587" t="s">
        <v>35</v>
      </c>
      <c r="C3587" t="s">
        <v>21</v>
      </c>
      <c r="D3587" t="s">
        <v>22</v>
      </c>
      <c r="E3587" t="s">
        <v>776</v>
      </c>
      <c r="F3587" t="s">
        <v>776</v>
      </c>
      <c r="G3587" t="s">
        <v>188</v>
      </c>
      <c r="H3587" t="s">
        <v>69</v>
      </c>
      <c r="I3587" s="1">
        <v>43.181817000000002</v>
      </c>
      <c r="J3587" s="1">
        <v>5</v>
      </c>
      <c r="K3587">
        <v>3584</v>
      </c>
      <c r="L3587" t="s">
        <v>25</v>
      </c>
      <c r="M3587" s="2">
        <f>+Table3[[#This Row],[CHW]]/Table3[[#This Row],[Count of Airbill Number]]</f>
        <v>8.6363634000000005</v>
      </c>
    </row>
    <row r="3588" spans="2:13">
      <c r="B3588" t="s">
        <v>20</v>
      </c>
      <c r="C3588" t="s">
        <v>21</v>
      </c>
      <c r="D3588" t="s">
        <v>22</v>
      </c>
      <c r="E3588" t="s">
        <v>776</v>
      </c>
      <c r="F3588" t="s">
        <v>776</v>
      </c>
      <c r="G3588" t="s">
        <v>65</v>
      </c>
      <c r="H3588" t="s">
        <v>48</v>
      </c>
      <c r="I3588" s="1">
        <v>43.181816999999995</v>
      </c>
      <c r="J3588" s="1">
        <v>3</v>
      </c>
      <c r="K3588">
        <v>3585</v>
      </c>
      <c r="L3588" t="s">
        <v>25</v>
      </c>
      <c r="M3588" s="2">
        <f>+Table3[[#This Row],[CHW]]/Table3[[#This Row],[Count of Airbill Number]]</f>
        <v>14.393938999999998</v>
      </c>
    </row>
    <row r="3589" spans="2:13">
      <c r="B3589" t="s">
        <v>20</v>
      </c>
      <c r="C3589" t="s">
        <v>21</v>
      </c>
      <c r="D3589" t="s">
        <v>22</v>
      </c>
      <c r="E3589" t="s">
        <v>776</v>
      </c>
      <c r="F3589" t="s">
        <v>776</v>
      </c>
      <c r="G3589" t="s">
        <v>71</v>
      </c>
      <c r="H3589" t="s">
        <v>63</v>
      </c>
      <c r="I3589" s="1">
        <v>43.181811000000003</v>
      </c>
      <c r="J3589" s="1">
        <v>12</v>
      </c>
      <c r="K3589">
        <v>3586</v>
      </c>
      <c r="L3589" t="s">
        <v>25</v>
      </c>
      <c r="M3589" s="2">
        <f>+Table3[[#This Row],[CHW]]/Table3[[#This Row],[Count of Airbill Number]]</f>
        <v>3.5984842500000003</v>
      </c>
    </row>
    <row r="3590" spans="2:13">
      <c r="B3590" t="s">
        <v>20</v>
      </c>
      <c r="C3590" t="s">
        <v>21</v>
      </c>
      <c r="D3590" t="s">
        <v>22</v>
      </c>
      <c r="E3590" t="s">
        <v>778</v>
      </c>
      <c r="F3590" t="s">
        <v>777</v>
      </c>
      <c r="G3590" t="s">
        <v>109</v>
      </c>
      <c r="H3590" t="s">
        <v>29</v>
      </c>
      <c r="I3590" s="1">
        <v>43.1</v>
      </c>
      <c r="J3590" s="1">
        <v>2</v>
      </c>
      <c r="K3590">
        <v>3587</v>
      </c>
      <c r="L3590" t="s">
        <v>25</v>
      </c>
      <c r="M3590" s="2">
        <f>+Table3[[#This Row],[CHW]]/Table3[[#This Row],[Count of Airbill Number]]</f>
        <v>21.55</v>
      </c>
    </row>
    <row r="3591" spans="2:13">
      <c r="B3591" t="s">
        <v>20</v>
      </c>
      <c r="C3591" t="s">
        <v>21</v>
      </c>
      <c r="D3591" t="s">
        <v>22</v>
      </c>
      <c r="E3591" t="s">
        <v>776</v>
      </c>
      <c r="F3591" t="s">
        <v>776</v>
      </c>
      <c r="G3591" t="s">
        <v>45</v>
      </c>
      <c r="H3591" t="s">
        <v>103</v>
      </c>
      <c r="I3591" s="1">
        <v>43.090904999999999</v>
      </c>
      <c r="J3591" s="1">
        <v>6</v>
      </c>
      <c r="K3591">
        <v>3588</v>
      </c>
      <c r="L3591" t="s">
        <v>25</v>
      </c>
      <c r="M3591" s="2">
        <f>+Table3[[#This Row],[CHW]]/Table3[[#This Row],[Count of Airbill Number]]</f>
        <v>7.1818175000000002</v>
      </c>
    </row>
    <row r="3592" spans="2:13">
      <c r="B3592" t="s">
        <v>35</v>
      </c>
      <c r="C3592" t="s">
        <v>21</v>
      </c>
      <c r="D3592" t="s">
        <v>36</v>
      </c>
      <c r="E3592" t="s">
        <v>777</v>
      </c>
      <c r="F3592" t="s">
        <v>777</v>
      </c>
      <c r="G3592" t="s">
        <v>55</v>
      </c>
      <c r="H3592" t="s">
        <v>429</v>
      </c>
      <c r="I3592" s="1">
        <v>43</v>
      </c>
      <c r="J3592" s="1">
        <v>1</v>
      </c>
      <c r="K3592">
        <v>3589</v>
      </c>
      <c r="L3592" t="s">
        <v>25</v>
      </c>
      <c r="M3592" s="2">
        <f>+Table3[[#This Row],[CHW]]/Table3[[#This Row],[Count of Airbill Number]]</f>
        <v>43</v>
      </c>
    </row>
    <row r="3593" spans="2:13">
      <c r="B3593" t="s">
        <v>28</v>
      </c>
      <c r="C3593" t="s">
        <v>21</v>
      </c>
      <c r="D3593" t="s">
        <v>22</v>
      </c>
      <c r="E3593" t="s">
        <v>776</v>
      </c>
      <c r="F3593" t="s">
        <v>776</v>
      </c>
      <c r="G3593" t="s">
        <v>37</v>
      </c>
      <c r="H3593" t="s">
        <v>74</v>
      </c>
      <c r="I3593" s="1">
        <v>42.972725999999994</v>
      </c>
      <c r="J3593" s="1">
        <v>3</v>
      </c>
      <c r="K3593">
        <v>3590</v>
      </c>
      <c r="L3593" t="s">
        <v>25</v>
      </c>
      <c r="M3593" s="2">
        <f>+Table3[[#This Row],[CHW]]/Table3[[#This Row],[Count of Airbill Number]]</f>
        <v>14.324241999999998</v>
      </c>
    </row>
    <row r="3594" spans="2:13">
      <c r="B3594" t="s">
        <v>28</v>
      </c>
      <c r="C3594" t="s">
        <v>21</v>
      </c>
      <c r="D3594" t="s">
        <v>36</v>
      </c>
      <c r="E3594" t="s">
        <v>776</v>
      </c>
      <c r="F3594" t="s">
        <v>776</v>
      </c>
      <c r="G3594" t="s">
        <v>45</v>
      </c>
      <c r="H3594" t="s">
        <v>169</v>
      </c>
      <c r="I3594" s="1">
        <v>42.763634999999994</v>
      </c>
      <c r="J3594" s="1">
        <v>8</v>
      </c>
      <c r="K3594">
        <v>3591</v>
      </c>
      <c r="L3594" t="s">
        <v>25</v>
      </c>
      <c r="M3594" s="2">
        <f>+Table3[[#This Row],[CHW]]/Table3[[#This Row],[Count of Airbill Number]]</f>
        <v>5.3454543749999992</v>
      </c>
    </row>
    <row r="3595" spans="2:13">
      <c r="B3595" t="s">
        <v>35</v>
      </c>
      <c r="C3595" t="s">
        <v>21</v>
      </c>
      <c r="D3595" t="s">
        <v>22</v>
      </c>
      <c r="E3595" t="s">
        <v>776</v>
      </c>
      <c r="F3595" t="s">
        <v>776</v>
      </c>
      <c r="G3595" t="s">
        <v>191</v>
      </c>
      <c r="H3595" t="s">
        <v>47</v>
      </c>
      <c r="I3595" s="1">
        <v>42.727272000000006</v>
      </c>
      <c r="J3595" s="1">
        <v>2</v>
      </c>
      <c r="K3595">
        <v>3592</v>
      </c>
      <c r="L3595" t="s">
        <v>25</v>
      </c>
      <c r="M3595" s="2">
        <f>+Table3[[#This Row],[CHW]]/Table3[[#This Row],[Count of Airbill Number]]</f>
        <v>21.363636000000003</v>
      </c>
    </row>
    <row r="3596" spans="2:13">
      <c r="B3596" t="s">
        <v>20</v>
      </c>
      <c r="C3596" t="s">
        <v>21</v>
      </c>
      <c r="D3596" t="s">
        <v>22</v>
      </c>
      <c r="E3596" t="s">
        <v>776</v>
      </c>
      <c r="F3596" t="s">
        <v>776</v>
      </c>
      <c r="G3596" t="s">
        <v>125</v>
      </c>
      <c r="H3596" t="s">
        <v>72</v>
      </c>
      <c r="I3596" s="1">
        <v>42.727269999999997</v>
      </c>
      <c r="J3596" s="1">
        <v>4</v>
      </c>
      <c r="K3596">
        <v>3593</v>
      </c>
      <c r="L3596" t="s">
        <v>25</v>
      </c>
      <c r="M3596" s="2">
        <f>+Table3[[#This Row],[CHW]]/Table3[[#This Row],[Count of Airbill Number]]</f>
        <v>10.681817499999999</v>
      </c>
    </row>
    <row r="3597" spans="2:13">
      <c r="B3597" t="s">
        <v>20</v>
      </c>
      <c r="C3597" t="s">
        <v>21</v>
      </c>
      <c r="D3597" t="s">
        <v>22</v>
      </c>
      <c r="E3597" t="s">
        <v>776</v>
      </c>
      <c r="F3597" t="s">
        <v>776</v>
      </c>
      <c r="G3597" t="s">
        <v>146</v>
      </c>
      <c r="H3597" t="s">
        <v>100</v>
      </c>
      <c r="I3597" s="1">
        <v>42.727269</v>
      </c>
      <c r="J3597" s="1">
        <v>8</v>
      </c>
      <c r="K3597">
        <v>3594</v>
      </c>
      <c r="L3597" t="s">
        <v>25</v>
      </c>
      <c r="M3597" s="2">
        <f>+Table3[[#This Row],[CHW]]/Table3[[#This Row],[Count of Airbill Number]]</f>
        <v>5.340908625</v>
      </c>
    </row>
    <row r="3598" spans="2:13">
      <c r="B3598" t="s">
        <v>28</v>
      </c>
      <c r="C3598" t="s">
        <v>21</v>
      </c>
      <c r="D3598" t="s">
        <v>22</v>
      </c>
      <c r="E3598" t="s">
        <v>776</v>
      </c>
      <c r="F3598" t="s">
        <v>776</v>
      </c>
      <c r="G3598" t="s">
        <v>111</v>
      </c>
      <c r="H3598" t="s">
        <v>93</v>
      </c>
      <c r="I3598" s="1">
        <v>42.636360999999994</v>
      </c>
      <c r="J3598" s="1">
        <v>8</v>
      </c>
      <c r="K3598">
        <v>3595</v>
      </c>
      <c r="L3598" t="s">
        <v>25</v>
      </c>
      <c r="M3598" s="2">
        <f>+Table3[[#This Row],[CHW]]/Table3[[#This Row],[Count of Airbill Number]]</f>
        <v>5.3295451249999992</v>
      </c>
    </row>
    <row r="3599" spans="2:13">
      <c r="B3599" t="s">
        <v>35</v>
      </c>
      <c r="C3599" t="s">
        <v>21</v>
      </c>
      <c r="D3599" t="s">
        <v>36</v>
      </c>
      <c r="E3599" t="s">
        <v>777</v>
      </c>
      <c r="F3599" t="s">
        <v>777</v>
      </c>
      <c r="G3599" t="s">
        <v>114</v>
      </c>
      <c r="H3599" t="s">
        <v>110</v>
      </c>
      <c r="I3599" s="1">
        <v>42.6</v>
      </c>
      <c r="J3599" s="1">
        <v>2</v>
      </c>
      <c r="K3599">
        <v>3596</v>
      </c>
      <c r="L3599" t="s">
        <v>25</v>
      </c>
      <c r="M3599" s="2">
        <f>+Table3[[#This Row],[CHW]]/Table3[[#This Row],[Count of Airbill Number]]</f>
        <v>21.3</v>
      </c>
    </row>
    <row r="3600" spans="2:13">
      <c r="B3600" t="s">
        <v>35</v>
      </c>
      <c r="C3600" t="s">
        <v>21</v>
      </c>
      <c r="D3600" t="s">
        <v>36</v>
      </c>
      <c r="E3600" t="s">
        <v>778</v>
      </c>
      <c r="F3600" t="s">
        <v>777</v>
      </c>
      <c r="G3600" t="s">
        <v>171</v>
      </c>
      <c r="H3600" t="s">
        <v>114</v>
      </c>
      <c r="I3600" s="1">
        <v>42.6</v>
      </c>
      <c r="J3600" s="1">
        <v>2</v>
      </c>
      <c r="K3600">
        <v>3597</v>
      </c>
      <c r="L3600" t="s">
        <v>25</v>
      </c>
      <c r="M3600" s="2">
        <f>+Table3[[#This Row],[CHW]]/Table3[[#This Row],[Count of Airbill Number]]</f>
        <v>21.3</v>
      </c>
    </row>
    <row r="3601" spans="2:13">
      <c r="B3601" t="s">
        <v>28</v>
      </c>
      <c r="C3601" t="s">
        <v>21</v>
      </c>
      <c r="D3601" t="s">
        <v>22</v>
      </c>
      <c r="E3601" t="s">
        <v>777</v>
      </c>
      <c r="F3601" t="s">
        <v>777</v>
      </c>
      <c r="G3601" t="s">
        <v>26</v>
      </c>
      <c r="H3601" t="s">
        <v>190</v>
      </c>
      <c r="I3601" s="1">
        <v>42.4</v>
      </c>
      <c r="J3601" s="1">
        <v>2</v>
      </c>
      <c r="K3601">
        <v>3598</v>
      </c>
      <c r="L3601" t="s">
        <v>25</v>
      </c>
      <c r="M3601" s="2">
        <f>+Table3[[#This Row],[CHW]]/Table3[[#This Row],[Count of Airbill Number]]</f>
        <v>21.2</v>
      </c>
    </row>
    <row r="3602" spans="2:13">
      <c r="B3602" t="s">
        <v>28</v>
      </c>
      <c r="C3602" t="s">
        <v>21</v>
      </c>
      <c r="D3602" t="s">
        <v>22</v>
      </c>
      <c r="E3602" t="s">
        <v>778</v>
      </c>
      <c r="F3602" t="s">
        <v>776</v>
      </c>
      <c r="G3602" t="s">
        <v>86</v>
      </c>
      <c r="H3602" t="s">
        <v>59</v>
      </c>
      <c r="I3602" s="1">
        <v>42.372727000000005</v>
      </c>
      <c r="J3602" s="1">
        <v>2</v>
      </c>
      <c r="K3602">
        <v>3599</v>
      </c>
      <c r="L3602" t="s">
        <v>25</v>
      </c>
      <c r="M3602" s="2">
        <f>+Table3[[#This Row],[CHW]]/Table3[[#This Row],[Count of Airbill Number]]</f>
        <v>21.186363500000002</v>
      </c>
    </row>
    <row r="3603" spans="2:13">
      <c r="B3603" t="s">
        <v>35</v>
      </c>
      <c r="C3603" t="s">
        <v>21</v>
      </c>
      <c r="D3603" t="s">
        <v>36</v>
      </c>
      <c r="E3603" t="s">
        <v>776</v>
      </c>
      <c r="F3603" t="s">
        <v>776</v>
      </c>
      <c r="G3603" t="s">
        <v>284</v>
      </c>
      <c r="H3603" t="s">
        <v>37</v>
      </c>
      <c r="I3603" s="1">
        <v>42.318179999999998</v>
      </c>
      <c r="J3603" s="1">
        <v>4</v>
      </c>
      <c r="K3603">
        <v>3600</v>
      </c>
      <c r="L3603" t="s">
        <v>25</v>
      </c>
      <c r="M3603" s="2">
        <f>+Table3[[#This Row],[CHW]]/Table3[[#This Row],[Count of Airbill Number]]</f>
        <v>10.579545</v>
      </c>
    </row>
    <row r="3604" spans="2:13">
      <c r="B3604" t="s">
        <v>28</v>
      </c>
      <c r="C3604" t="s">
        <v>21</v>
      </c>
      <c r="D3604" t="s">
        <v>36</v>
      </c>
      <c r="E3604" t="s">
        <v>778</v>
      </c>
      <c r="F3604" t="s">
        <v>778</v>
      </c>
      <c r="G3604" t="s">
        <v>113</v>
      </c>
      <c r="H3604" t="s">
        <v>161</v>
      </c>
      <c r="I3604" s="1">
        <v>42.3</v>
      </c>
      <c r="J3604" s="1">
        <v>1</v>
      </c>
      <c r="K3604">
        <v>3601</v>
      </c>
      <c r="L3604" t="s">
        <v>25</v>
      </c>
      <c r="M3604" s="2">
        <f>+Table3[[#This Row],[CHW]]/Table3[[#This Row],[Count of Airbill Number]]</f>
        <v>42.3</v>
      </c>
    </row>
    <row r="3605" spans="2:13">
      <c r="B3605" t="s">
        <v>28</v>
      </c>
      <c r="C3605" t="s">
        <v>21</v>
      </c>
      <c r="D3605" t="s">
        <v>36</v>
      </c>
      <c r="E3605" t="s">
        <v>778</v>
      </c>
      <c r="F3605" t="s">
        <v>778</v>
      </c>
      <c r="G3605" t="s">
        <v>161</v>
      </c>
      <c r="H3605" t="s">
        <v>325</v>
      </c>
      <c r="I3605" s="1">
        <v>42.3</v>
      </c>
      <c r="J3605" s="1">
        <v>1</v>
      </c>
      <c r="K3605">
        <v>3602</v>
      </c>
      <c r="L3605" t="s">
        <v>25</v>
      </c>
      <c r="M3605" s="2">
        <f>+Table3[[#This Row],[CHW]]/Table3[[#This Row],[Count of Airbill Number]]</f>
        <v>42.3</v>
      </c>
    </row>
    <row r="3606" spans="2:13">
      <c r="B3606" t="s">
        <v>20</v>
      </c>
      <c r="C3606" t="s">
        <v>21</v>
      </c>
      <c r="D3606" t="s">
        <v>22</v>
      </c>
      <c r="E3606" t="s">
        <v>778</v>
      </c>
      <c r="F3606" t="s">
        <v>776</v>
      </c>
      <c r="G3606" t="s">
        <v>51</v>
      </c>
      <c r="H3606" t="s">
        <v>216</v>
      </c>
      <c r="I3606" s="1">
        <v>42.3</v>
      </c>
      <c r="J3606" s="1">
        <v>16</v>
      </c>
      <c r="K3606">
        <v>3603</v>
      </c>
      <c r="L3606" t="s">
        <v>25</v>
      </c>
      <c r="M3606" s="2">
        <f>+Table3[[#This Row],[CHW]]/Table3[[#This Row],[Count of Airbill Number]]</f>
        <v>2.6437499999999998</v>
      </c>
    </row>
    <row r="3607" spans="2:13">
      <c r="B3607" t="s">
        <v>35</v>
      </c>
      <c r="C3607" t="s">
        <v>21</v>
      </c>
      <c r="D3607" t="s">
        <v>36</v>
      </c>
      <c r="E3607" t="s">
        <v>776</v>
      </c>
      <c r="F3607" t="s">
        <v>776</v>
      </c>
      <c r="G3607" t="s">
        <v>39</v>
      </c>
      <c r="H3607" t="s">
        <v>42</v>
      </c>
      <c r="I3607" s="1">
        <v>42.272727000000003</v>
      </c>
      <c r="J3607" s="1">
        <v>1</v>
      </c>
      <c r="K3607">
        <v>3604</v>
      </c>
      <c r="L3607" t="s">
        <v>25</v>
      </c>
      <c r="M3607" s="2">
        <f>+Table3[[#This Row],[CHW]]/Table3[[#This Row],[Count of Airbill Number]]</f>
        <v>42.272727000000003</v>
      </c>
    </row>
    <row r="3608" spans="2:13">
      <c r="B3608" t="s">
        <v>20</v>
      </c>
      <c r="C3608" t="s">
        <v>21</v>
      </c>
      <c r="D3608" t="s">
        <v>22</v>
      </c>
      <c r="E3608" t="s">
        <v>776</v>
      </c>
      <c r="F3608" t="s">
        <v>776</v>
      </c>
      <c r="G3608" t="s">
        <v>24</v>
      </c>
      <c r="H3608" t="s">
        <v>41</v>
      </c>
      <c r="I3608" s="1">
        <v>42.272726000000006</v>
      </c>
      <c r="J3608" s="1">
        <v>3</v>
      </c>
      <c r="K3608">
        <v>3605</v>
      </c>
      <c r="L3608" t="s">
        <v>25</v>
      </c>
      <c r="M3608" s="2">
        <f>+Table3[[#This Row],[CHW]]/Table3[[#This Row],[Count of Airbill Number]]</f>
        <v>14.090908666666669</v>
      </c>
    </row>
    <row r="3609" spans="2:13">
      <c r="B3609" t="s">
        <v>35</v>
      </c>
      <c r="C3609" t="s">
        <v>21</v>
      </c>
      <c r="D3609" t="s">
        <v>22</v>
      </c>
      <c r="E3609" t="s">
        <v>776</v>
      </c>
      <c r="F3609" t="s">
        <v>776</v>
      </c>
      <c r="G3609" t="s">
        <v>56</v>
      </c>
      <c r="H3609" t="s">
        <v>23</v>
      </c>
      <c r="I3609" s="1">
        <v>42.272725999999999</v>
      </c>
      <c r="J3609" s="1">
        <v>2</v>
      </c>
      <c r="K3609">
        <v>3606</v>
      </c>
      <c r="L3609" t="s">
        <v>25</v>
      </c>
      <c r="M3609" s="2">
        <f>+Table3[[#This Row],[CHW]]/Table3[[#This Row],[Count of Airbill Number]]</f>
        <v>21.136362999999999</v>
      </c>
    </row>
    <row r="3610" spans="2:13">
      <c r="B3610" t="s">
        <v>35</v>
      </c>
      <c r="C3610" t="s">
        <v>21</v>
      </c>
      <c r="D3610" t="s">
        <v>22</v>
      </c>
      <c r="E3610" t="s">
        <v>776</v>
      </c>
      <c r="F3610" t="s">
        <v>776</v>
      </c>
      <c r="G3610" t="s">
        <v>108</v>
      </c>
      <c r="H3610" t="s">
        <v>48</v>
      </c>
      <c r="I3610" s="1">
        <v>42.272725000000001</v>
      </c>
      <c r="J3610" s="1">
        <v>5</v>
      </c>
      <c r="K3610">
        <v>3607</v>
      </c>
      <c r="L3610" t="s">
        <v>25</v>
      </c>
      <c r="M3610" s="2">
        <f>+Table3[[#This Row],[CHW]]/Table3[[#This Row],[Count of Airbill Number]]</f>
        <v>8.4545449999999995</v>
      </c>
    </row>
    <row r="3611" spans="2:13">
      <c r="B3611" t="s">
        <v>20</v>
      </c>
      <c r="C3611" t="s">
        <v>21</v>
      </c>
      <c r="D3611" t="s">
        <v>22</v>
      </c>
      <c r="E3611" t="s">
        <v>776</v>
      </c>
      <c r="F3611" t="s">
        <v>776</v>
      </c>
      <c r="G3611" t="s">
        <v>41</v>
      </c>
      <c r="H3611" t="s">
        <v>172</v>
      </c>
      <c r="I3611" s="1">
        <v>42.272723999999997</v>
      </c>
      <c r="J3611" s="1">
        <v>6</v>
      </c>
      <c r="K3611">
        <v>3608</v>
      </c>
      <c r="L3611" t="s">
        <v>25</v>
      </c>
      <c r="M3611" s="2">
        <f>+Table3[[#This Row],[CHW]]/Table3[[#This Row],[Count of Airbill Number]]</f>
        <v>7.0454539999999994</v>
      </c>
    </row>
    <row r="3612" spans="2:13">
      <c r="B3612" t="s">
        <v>20</v>
      </c>
      <c r="C3612" t="s">
        <v>21</v>
      </c>
      <c r="D3612" t="s">
        <v>22</v>
      </c>
      <c r="E3612" t="s">
        <v>776</v>
      </c>
      <c r="F3612" t="s">
        <v>776</v>
      </c>
      <c r="G3612" t="s">
        <v>71</v>
      </c>
      <c r="H3612" t="s">
        <v>66</v>
      </c>
      <c r="I3612" s="1">
        <v>42.272723999999997</v>
      </c>
      <c r="J3612" s="1">
        <v>9</v>
      </c>
      <c r="K3612">
        <v>3609</v>
      </c>
      <c r="L3612" t="s">
        <v>25</v>
      </c>
      <c r="M3612" s="2">
        <f>+Table3[[#This Row],[CHW]]/Table3[[#This Row],[Count of Airbill Number]]</f>
        <v>4.6969693333333327</v>
      </c>
    </row>
    <row r="3613" spans="2:13">
      <c r="B3613" t="s">
        <v>20</v>
      </c>
      <c r="C3613" t="s">
        <v>21</v>
      </c>
      <c r="D3613" t="s">
        <v>22</v>
      </c>
      <c r="E3613" t="s">
        <v>776</v>
      </c>
      <c r="F3613" t="s">
        <v>776</v>
      </c>
      <c r="G3613" t="s">
        <v>50</v>
      </c>
      <c r="H3613" t="s">
        <v>123</v>
      </c>
      <c r="I3613" s="1">
        <v>42.272722000000002</v>
      </c>
      <c r="J3613" s="1">
        <v>13</v>
      </c>
      <c r="K3613">
        <v>3610</v>
      </c>
      <c r="L3613" t="s">
        <v>25</v>
      </c>
      <c r="M3613" s="2">
        <f>+Table3[[#This Row],[CHW]]/Table3[[#This Row],[Count of Airbill Number]]</f>
        <v>3.2517478461538465</v>
      </c>
    </row>
    <row r="3614" spans="2:13">
      <c r="B3614" t="s">
        <v>35</v>
      </c>
      <c r="C3614" t="s">
        <v>21</v>
      </c>
      <c r="D3614" t="s">
        <v>22</v>
      </c>
      <c r="E3614" t="s">
        <v>776</v>
      </c>
      <c r="F3614" t="s">
        <v>776</v>
      </c>
      <c r="G3614" t="s">
        <v>63</v>
      </c>
      <c r="H3614" t="s">
        <v>188</v>
      </c>
      <c r="I3614" s="1">
        <v>42.272721999999995</v>
      </c>
      <c r="J3614" s="1">
        <v>10</v>
      </c>
      <c r="K3614">
        <v>3611</v>
      </c>
      <c r="L3614" t="s">
        <v>25</v>
      </c>
      <c r="M3614" s="2">
        <f>+Table3[[#This Row],[CHW]]/Table3[[#This Row],[Count of Airbill Number]]</f>
        <v>4.2272721999999998</v>
      </c>
    </row>
    <row r="3615" spans="2:13">
      <c r="B3615" t="s">
        <v>20</v>
      </c>
      <c r="C3615" t="s">
        <v>21</v>
      </c>
      <c r="D3615" t="s">
        <v>22</v>
      </c>
      <c r="E3615" t="s">
        <v>776</v>
      </c>
      <c r="F3615" t="s">
        <v>776</v>
      </c>
      <c r="G3615" t="s">
        <v>67</v>
      </c>
      <c r="H3615" t="s">
        <v>87</v>
      </c>
      <c r="I3615" s="1">
        <v>42.272720999999997</v>
      </c>
      <c r="J3615" s="1">
        <v>14</v>
      </c>
      <c r="K3615">
        <v>3612</v>
      </c>
      <c r="L3615" t="s">
        <v>25</v>
      </c>
      <c r="M3615" s="2">
        <f>+Table3[[#This Row],[CHW]]/Table3[[#This Row],[Count of Airbill Number]]</f>
        <v>3.0194800714285712</v>
      </c>
    </row>
    <row r="3616" spans="2:13">
      <c r="B3616" t="s">
        <v>28</v>
      </c>
      <c r="C3616" t="s">
        <v>21</v>
      </c>
      <c r="D3616" t="s">
        <v>22</v>
      </c>
      <c r="E3616" t="s">
        <v>778</v>
      </c>
      <c r="F3616" t="s">
        <v>778</v>
      </c>
      <c r="G3616" t="s">
        <v>51</v>
      </c>
      <c r="H3616" t="s">
        <v>283</v>
      </c>
      <c r="I3616" s="1">
        <v>42.254545</v>
      </c>
      <c r="J3616" s="1">
        <v>2</v>
      </c>
      <c r="K3616">
        <v>3613</v>
      </c>
      <c r="L3616" t="s">
        <v>25</v>
      </c>
      <c r="M3616" s="2">
        <f>+Table3[[#This Row],[CHW]]/Table3[[#This Row],[Count of Airbill Number]]</f>
        <v>21.1272725</v>
      </c>
    </row>
    <row r="3617" spans="2:13">
      <c r="B3617" t="s">
        <v>28</v>
      </c>
      <c r="C3617" t="s">
        <v>21</v>
      </c>
      <c r="D3617" t="s">
        <v>22</v>
      </c>
      <c r="E3617" t="s">
        <v>776</v>
      </c>
      <c r="F3617" t="s">
        <v>776</v>
      </c>
      <c r="G3617" t="s">
        <v>45</v>
      </c>
      <c r="H3617" t="s">
        <v>66</v>
      </c>
      <c r="I3617" s="1">
        <v>42.254542000000001</v>
      </c>
      <c r="J3617" s="1">
        <v>7</v>
      </c>
      <c r="K3617">
        <v>3614</v>
      </c>
      <c r="L3617" t="s">
        <v>25</v>
      </c>
      <c r="M3617" s="2">
        <f>+Table3[[#This Row],[CHW]]/Table3[[#This Row],[Count of Airbill Number]]</f>
        <v>6.0363631428571427</v>
      </c>
    </row>
    <row r="3618" spans="2:13">
      <c r="B3618" t="s">
        <v>20</v>
      </c>
      <c r="C3618" t="s">
        <v>21</v>
      </c>
      <c r="D3618" t="s">
        <v>22</v>
      </c>
      <c r="E3618" t="s">
        <v>778</v>
      </c>
      <c r="F3618" t="s">
        <v>776</v>
      </c>
      <c r="G3618" t="s">
        <v>86</v>
      </c>
      <c r="H3618" t="s">
        <v>40</v>
      </c>
      <c r="I3618" s="1">
        <v>42.2</v>
      </c>
      <c r="J3618" s="1">
        <v>1</v>
      </c>
      <c r="K3618">
        <v>3615</v>
      </c>
      <c r="L3618" t="s">
        <v>25</v>
      </c>
      <c r="M3618" s="2">
        <f>+Table3[[#This Row],[CHW]]/Table3[[#This Row],[Count of Airbill Number]]</f>
        <v>42.2</v>
      </c>
    </row>
    <row r="3619" spans="2:13">
      <c r="B3619" t="s">
        <v>28</v>
      </c>
      <c r="C3619" t="s">
        <v>21</v>
      </c>
      <c r="D3619" t="s">
        <v>36</v>
      </c>
      <c r="E3619" t="s">
        <v>776</v>
      </c>
      <c r="F3619" t="s">
        <v>776</v>
      </c>
      <c r="G3619" t="s">
        <v>37</v>
      </c>
      <c r="H3619" t="s">
        <v>49</v>
      </c>
      <c r="I3619" s="1">
        <v>42.172726999999995</v>
      </c>
      <c r="J3619" s="1">
        <v>2</v>
      </c>
      <c r="K3619">
        <v>3616</v>
      </c>
      <c r="L3619" t="s">
        <v>25</v>
      </c>
      <c r="M3619" s="2">
        <f>+Table3[[#This Row],[CHW]]/Table3[[#This Row],[Count of Airbill Number]]</f>
        <v>21.086363499999997</v>
      </c>
    </row>
    <row r="3620" spans="2:13">
      <c r="B3620" t="s">
        <v>28</v>
      </c>
      <c r="C3620" t="s">
        <v>21</v>
      </c>
      <c r="D3620" t="s">
        <v>36</v>
      </c>
      <c r="E3620" t="s">
        <v>778</v>
      </c>
      <c r="F3620" t="s">
        <v>776</v>
      </c>
      <c r="G3620" t="s">
        <v>81</v>
      </c>
      <c r="H3620" t="s">
        <v>37</v>
      </c>
      <c r="I3620" s="1">
        <v>42.1</v>
      </c>
      <c r="J3620" s="1">
        <v>3</v>
      </c>
      <c r="K3620">
        <v>3617</v>
      </c>
      <c r="L3620" t="s">
        <v>25</v>
      </c>
      <c r="M3620" s="2">
        <f>+Table3[[#This Row],[CHW]]/Table3[[#This Row],[Count of Airbill Number]]</f>
        <v>14.033333333333333</v>
      </c>
    </row>
    <row r="3621" spans="2:13">
      <c r="B3621" t="s">
        <v>35</v>
      </c>
      <c r="C3621" t="s">
        <v>21</v>
      </c>
      <c r="D3621" t="s">
        <v>22</v>
      </c>
      <c r="E3621" t="s">
        <v>778</v>
      </c>
      <c r="F3621" t="s">
        <v>776</v>
      </c>
      <c r="G3621" t="s">
        <v>86</v>
      </c>
      <c r="H3621" t="s">
        <v>216</v>
      </c>
      <c r="I3621" s="1">
        <v>42.1</v>
      </c>
      <c r="J3621" s="1">
        <v>4</v>
      </c>
      <c r="K3621">
        <v>3618</v>
      </c>
      <c r="L3621" t="s">
        <v>25</v>
      </c>
      <c r="M3621" s="2">
        <f>+Table3[[#This Row],[CHW]]/Table3[[#This Row],[Count of Airbill Number]]</f>
        <v>10.525</v>
      </c>
    </row>
    <row r="3622" spans="2:13">
      <c r="B3622" t="s">
        <v>35</v>
      </c>
      <c r="C3622" t="s">
        <v>21</v>
      </c>
      <c r="D3622" t="s">
        <v>22</v>
      </c>
      <c r="E3622" t="s">
        <v>778</v>
      </c>
      <c r="F3622" t="s">
        <v>778</v>
      </c>
      <c r="G3622" t="s">
        <v>113</v>
      </c>
      <c r="H3622" t="s">
        <v>86</v>
      </c>
      <c r="I3622" s="1">
        <v>42.099999999999994</v>
      </c>
      <c r="J3622" s="1">
        <v>3</v>
      </c>
      <c r="K3622">
        <v>3619</v>
      </c>
      <c r="L3622" t="s">
        <v>25</v>
      </c>
      <c r="M3622" s="2">
        <f>+Table3[[#This Row],[CHW]]/Table3[[#This Row],[Count of Airbill Number]]</f>
        <v>14.033333333333331</v>
      </c>
    </row>
    <row r="3623" spans="2:13">
      <c r="B3623" t="s">
        <v>28</v>
      </c>
      <c r="C3623" t="s">
        <v>21</v>
      </c>
      <c r="D3623" t="s">
        <v>22</v>
      </c>
      <c r="E3623" t="s">
        <v>778</v>
      </c>
      <c r="F3623" t="s">
        <v>778</v>
      </c>
      <c r="G3623" t="s">
        <v>112</v>
      </c>
      <c r="H3623" t="s">
        <v>51</v>
      </c>
      <c r="I3623" s="1">
        <v>42.090909000000003</v>
      </c>
      <c r="J3623" s="1">
        <v>2</v>
      </c>
      <c r="K3623">
        <v>3620</v>
      </c>
      <c r="L3623" t="s">
        <v>25</v>
      </c>
      <c r="M3623" s="2">
        <f>+Table3[[#This Row],[CHW]]/Table3[[#This Row],[Count of Airbill Number]]</f>
        <v>21.045454500000002</v>
      </c>
    </row>
    <row r="3624" spans="2:13">
      <c r="B3624" t="s">
        <v>20</v>
      </c>
      <c r="C3624" t="s">
        <v>21</v>
      </c>
      <c r="D3624" t="s">
        <v>36</v>
      </c>
      <c r="E3624" t="s">
        <v>778</v>
      </c>
      <c r="F3624" t="s">
        <v>778</v>
      </c>
      <c r="G3624" t="s">
        <v>113</v>
      </c>
      <c r="H3624" t="s">
        <v>86</v>
      </c>
      <c r="I3624" s="1">
        <v>42</v>
      </c>
      <c r="J3624" s="1">
        <v>3</v>
      </c>
      <c r="K3624">
        <v>3621</v>
      </c>
      <c r="L3624" t="s">
        <v>25</v>
      </c>
      <c r="M3624" s="2">
        <f>+Table3[[#This Row],[CHW]]/Table3[[#This Row],[Count of Airbill Number]]</f>
        <v>14</v>
      </c>
    </row>
    <row r="3625" spans="2:13">
      <c r="B3625" t="s">
        <v>20</v>
      </c>
      <c r="C3625" t="s">
        <v>21</v>
      </c>
      <c r="D3625" t="s">
        <v>22</v>
      </c>
      <c r="E3625" t="s">
        <v>776</v>
      </c>
      <c r="F3625" t="s">
        <v>776</v>
      </c>
      <c r="G3625" t="s">
        <v>148</v>
      </c>
      <c r="H3625" t="s">
        <v>85</v>
      </c>
      <c r="I3625" s="1">
        <v>41.818181000000003</v>
      </c>
      <c r="J3625" s="1">
        <v>1</v>
      </c>
      <c r="K3625">
        <v>3622</v>
      </c>
      <c r="L3625" t="s">
        <v>25</v>
      </c>
      <c r="M3625" s="2">
        <f>+Table3[[#This Row],[CHW]]/Table3[[#This Row],[Count of Airbill Number]]</f>
        <v>41.818181000000003</v>
      </c>
    </row>
    <row r="3626" spans="2:13">
      <c r="B3626" t="s">
        <v>35</v>
      </c>
      <c r="C3626" t="s">
        <v>21</v>
      </c>
      <c r="D3626" t="s">
        <v>22</v>
      </c>
      <c r="E3626" t="s">
        <v>776</v>
      </c>
      <c r="F3626" t="s">
        <v>778</v>
      </c>
      <c r="G3626" t="s">
        <v>48</v>
      </c>
      <c r="H3626" t="s">
        <v>255</v>
      </c>
      <c r="I3626" s="1">
        <v>41.818180999999996</v>
      </c>
      <c r="J3626" s="1">
        <v>2</v>
      </c>
      <c r="K3626">
        <v>3623</v>
      </c>
      <c r="L3626" t="s">
        <v>25</v>
      </c>
      <c r="M3626" s="2">
        <f>+Table3[[#This Row],[CHW]]/Table3[[#This Row],[Count of Airbill Number]]</f>
        <v>20.909090499999998</v>
      </c>
    </row>
    <row r="3627" spans="2:13">
      <c r="B3627" t="s">
        <v>35</v>
      </c>
      <c r="C3627" t="s">
        <v>21</v>
      </c>
      <c r="D3627" t="s">
        <v>22</v>
      </c>
      <c r="E3627" t="s">
        <v>776</v>
      </c>
      <c r="F3627" t="s">
        <v>776</v>
      </c>
      <c r="G3627" t="s">
        <v>45</v>
      </c>
      <c r="H3627" t="s">
        <v>268</v>
      </c>
      <c r="I3627" s="1">
        <v>41.818179999999998</v>
      </c>
      <c r="J3627" s="1">
        <v>3</v>
      </c>
      <c r="K3627">
        <v>3624</v>
      </c>
      <c r="L3627" t="s">
        <v>25</v>
      </c>
      <c r="M3627" s="2">
        <f>+Table3[[#This Row],[CHW]]/Table3[[#This Row],[Count of Airbill Number]]</f>
        <v>13.939393333333333</v>
      </c>
    </row>
    <row r="3628" spans="2:13">
      <c r="B3628" t="s">
        <v>35</v>
      </c>
      <c r="C3628" t="s">
        <v>21</v>
      </c>
      <c r="D3628" t="s">
        <v>22</v>
      </c>
      <c r="E3628" t="s">
        <v>776</v>
      </c>
      <c r="F3628" t="s">
        <v>776</v>
      </c>
      <c r="G3628" t="s">
        <v>33</v>
      </c>
      <c r="H3628" t="s">
        <v>70</v>
      </c>
      <c r="I3628" s="1">
        <v>41.818179999999998</v>
      </c>
      <c r="J3628" s="1">
        <v>4</v>
      </c>
      <c r="K3628">
        <v>3625</v>
      </c>
      <c r="L3628" t="s">
        <v>25</v>
      </c>
      <c r="M3628" s="2">
        <f>+Table3[[#This Row],[CHW]]/Table3[[#This Row],[Count of Airbill Number]]</f>
        <v>10.454545</v>
      </c>
    </row>
    <row r="3629" spans="2:13">
      <c r="B3629" t="s">
        <v>35</v>
      </c>
      <c r="C3629" t="s">
        <v>21</v>
      </c>
      <c r="D3629" t="s">
        <v>22</v>
      </c>
      <c r="E3629" t="s">
        <v>776</v>
      </c>
      <c r="F3629" t="s">
        <v>776</v>
      </c>
      <c r="G3629" t="s">
        <v>23</v>
      </c>
      <c r="H3629" t="s">
        <v>262</v>
      </c>
      <c r="I3629" s="1">
        <v>41.818177999999996</v>
      </c>
      <c r="J3629" s="1">
        <v>8</v>
      </c>
      <c r="K3629">
        <v>3626</v>
      </c>
      <c r="L3629" t="s">
        <v>25</v>
      </c>
      <c r="M3629" s="2">
        <f>+Table3[[#This Row],[CHW]]/Table3[[#This Row],[Count of Airbill Number]]</f>
        <v>5.2272722499999995</v>
      </c>
    </row>
    <row r="3630" spans="2:13">
      <c r="B3630" t="s">
        <v>20</v>
      </c>
      <c r="C3630" t="s">
        <v>21</v>
      </c>
      <c r="D3630" t="s">
        <v>22</v>
      </c>
      <c r="E3630" t="s">
        <v>776</v>
      </c>
      <c r="F3630" t="s">
        <v>776</v>
      </c>
      <c r="G3630" t="s">
        <v>67</v>
      </c>
      <c r="H3630" t="s">
        <v>236</v>
      </c>
      <c r="I3630" s="1">
        <v>41.818175999999994</v>
      </c>
      <c r="J3630" s="1">
        <v>12</v>
      </c>
      <c r="K3630">
        <v>3627</v>
      </c>
      <c r="L3630" t="s">
        <v>25</v>
      </c>
      <c r="M3630" s="2">
        <f>+Table3[[#This Row],[CHW]]/Table3[[#This Row],[Count of Airbill Number]]</f>
        <v>3.4848479999999995</v>
      </c>
    </row>
    <row r="3631" spans="2:13">
      <c r="B3631" t="s">
        <v>20</v>
      </c>
      <c r="C3631" t="s">
        <v>21</v>
      </c>
      <c r="D3631" t="s">
        <v>22</v>
      </c>
      <c r="E3631" t="s">
        <v>776</v>
      </c>
      <c r="F3631" t="s">
        <v>776</v>
      </c>
      <c r="G3631" t="s">
        <v>40</v>
      </c>
      <c r="H3631" t="s">
        <v>215</v>
      </c>
      <c r="I3631" s="1">
        <v>41.818171</v>
      </c>
      <c r="J3631" s="1">
        <v>16</v>
      </c>
      <c r="K3631">
        <v>3628</v>
      </c>
      <c r="L3631" t="s">
        <v>25</v>
      </c>
      <c r="M3631" s="2">
        <f>+Table3[[#This Row],[CHW]]/Table3[[#This Row],[Count of Airbill Number]]</f>
        <v>2.6136356875</v>
      </c>
    </row>
    <row r="3632" spans="2:13">
      <c r="B3632" t="s">
        <v>35</v>
      </c>
      <c r="C3632" t="s">
        <v>21</v>
      </c>
      <c r="D3632" t="s">
        <v>22</v>
      </c>
      <c r="E3632" t="s">
        <v>776</v>
      </c>
      <c r="F3632" t="s">
        <v>776</v>
      </c>
      <c r="G3632" t="s">
        <v>94</v>
      </c>
      <c r="H3632" t="s">
        <v>83</v>
      </c>
      <c r="I3632" s="1">
        <v>41.818170000000009</v>
      </c>
      <c r="J3632" s="1">
        <v>26</v>
      </c>
      <c r="K3632">
        <v>3629</v>
      </c>
      <c r="L3632" t="s">
        <v>25</v>
      </c>
      <c r="M3632" s="2">
        <f>+Table3[[#This Row],[CHW]]/Table3[[#This Row],[Count of Airbill Number]]</f>
        <v>1.6083911538461542</v>
      </c>
    </row>
    <row r="3633" spans="2:13">
      <c r="B3633" t="s">
        <v>28</v>
      </c>
      <c r="C3633" t="s">
        <v>21</v>
      </c>
      <c r="D3633" t="s">
        <v>36</v>
      </c>
      <c r="E3633" t="s">
        <v>776</v>
      </c>
      <c r="F3633" t="s">
        <v>776</v>
      </c>
      <c r="G3633" t="s">
        <v>284</v>
      </c>
      <c r="H3633" t="s">
        <v>37</v>
      </c>
      <c r="I3633" s="1">
        <v>41.763635999999998</v>
      </c>
      <c r="J3633" s="1">
        <v>3</v>
      </c>
      <c r="K3633">
        <v>3630</v>
      </c>
      <c r="L3633" t="s">
        <v>25</v>
      </c>
      <c r="M3633" s="2">
        <f>+Table3[[#This Row],[CHW]]/Table3[[#This Row],[Count of Airbill Number]]</f>
        <v>13.921211999999999</v>
      </c>
    </row>
    <row r="3634" spans="2:13">
      <c r="B3634" t="s">
        <v>20</v>
      </c>
      <c r="C3634" t="s">
        <v>21</v>
      </c>
      <c r="D3634" t="s">
        <v>22</v>
      </c>
      <c r="E3634" t="s">
        <v>777</v>
      </c>
      <c r="F3634" t="s">
        <v>777</v>
      </c>
      <c r="G3634" t="s">
        <v>114</v>
      </c>
      <c r="H3634" t="s">
        <v>257</v>
      </c>
      <c r="I3634" s="1">
        <v>41.636361999999998</v>
      </c>
      <c r="J3634" s="1">
        <v>9</v>
      </c>
      <c r="K3634">
        <v>3631</v>
      </c>
      <c r="L3634" t="s">
        <v>25</v>
      </c>
      <c r="M3634" s="2">
        <f>+Table3[[#This Row],[CHW]]/Table3[[#This Row],[Count of Airbill Number]]</f>
        <v>4.6262624444444445</v>
      </c>
    </row>
    <row r="3635" spans="2:13">
      <c r="B3635" t="s">
        <v>35</v>
      </c>
      <c r="C3635" t="s">
        <v>21</v>
      </c>
      <c r="D3635" t="s">
        <v>36</v>
      </c>
      <c r="E3635" t="s">
        <v>778</v>
      </c>
      <c r="F3635" t="s">
        <v>778</v>
      </c>
      <c r="G3635" t="s">
        <v>171</v>
      </c>
      <c r="H3635" t="s">
        <v>109</v>
      </c>
      <c r="I3635" s="1">
        <v>41.6</v>
      </c>
      <c r="J3635" s="1">
        <v>1</v>
      </c>
      <c r="K3635">
        <v>3632</v>
      </c>
      <c r="L3635" t="s">
        <v>25</v>
      </c>
      <c r="M3635" s="2">
        <f>+Table3[[#This Row],[CHW]]/Table3[[#This Row],[Count of Airbill Number]]</f>
        <v>41.6</v>
      </c>
    </row>
    <row r="3636" spans="2:13">
      <c r="B3636" t="s">
        <v>35</v>
      </c>
      <c r="C3636" t="s">
        <v>21</v>
      </c>
      <c r="D3636" t="s">
        <v>36</v>
      </c>
      <c r="E3636" t="s">
        <v>778</v>
      </c>
      <c r="F3636" t="s">
        <v>777</v>
      </c>
      <c r="G3636" t="s">
        <v>109</v>
      </c>
      <c r="H3636" t="s">
        <v>110</v>
      </c>
      <c r="I3636" s="1">
        <v>41.6</v>
      </c>
      <c r="J3636" s="1">
        <v>1</v>
      </c>
      <c r="K3636">
        <v>3633</v>
      </c>
      <c r="L3636" t="s">
        <v>25</v>
      </c>
      <c r="M3636" s="2">
        <f>+Table3[[#This Row],[CHW]]/Table3[[#This Row],[Count of Airbill Number]]</f>
        <v>41.6</v>
      </c>
    </row>
    <row r="3637" spans="2:13">
      <c r="B3637" t="s">
        <v>28</v>
      </c>
      <c r="C3637" t="s">
        <v>21</v>
      </c>
      <c r="D3637" t="s">
        <v>22</v>
      </c>
      <c r="E3637" t="s">
        <v>776</v>
      </c>
      <c r="F3637" t="s">
        <v>776</v>
      </c>
      <c r="G3637" t="s">
        <v>67</v>
      </c>
      <c r="H3637" t="s">
        <v>33</v>
      </c>
      <c r="I3637" s="1">
        <v>41.454542000000004</v>
      </c>
      <c r="J3637" s="1">
        <v>7</v>
      </c>
      <c r="K3637">
        <v>3634</v>
      </c>
      <c r="L3637" t="s">
        <v>25</v>
      </c>
      <c r="M3637" s="2">
        <f>+Table3[[#This Row],[CHW]]/Table3[[#This Row],[Count of Airbill Number]]</f>
        <v>5.9220774285714288</v>
      </c>
    </row>
    <row r="3638" spans="2:13">
      <c r="B3638" t="s">
        <v>35</v>
      </c>
      <c r="C3638" t="s">
        <v>21</v>
      </c>
      <c r="D3638" t="s">
        <v>22</v>
      </c>
      <c r="E3638" t="s">
        <v>776</v>
      </c>
      <c r="F3638" t="s">
        <v>776</v>
      </c>
      <c r="G3638" t="s">
        <v>48</v>
      </c>
      <c r="H3638" t="s">
        <v>98</v>
      </c>
      <c r="I3638" s="1">
        <v>41.363636</v>
      </c>
      <c r="J3638" s="1">
        <v>2</v>
      </c>
      <c r="K3638">
        <v>3635</v>
      </c>
      <c r="L3638" t="s">
        <v>25</v>
      </c>
      <c r="M3638" s="2">
        <f>+Table3[[#This Row],[CHW]]/Table3[[#This Row],[Count of Airbill Number]]</f>
        <v>20.681818</v>
      </c>
    </row>
    <row r="3639" spans="2:13">
      <c r="B3639" t="s">
        <v>20</v>
      </c>
      <c r="C3639" t="s">
        <v>21</v>
      </c>
      <c r="D3639" t="s">
        <v>22</v>
      </c>
      <c r="E3639" t="s">
        <v>776</v>
      </c>
      <c r="F3639" t="s">
        <v>776</v>
      </c>
      <c r="G3639" t="s">
        <v>39</v>
      </c>
      <c r="H3639" t="s">
        <v>74</v>
      </c>
      <c r="I3639" s="1">
        <v>41.363636</v>
      </c>
      <c r="J3639" s="1">
        <v>1</v>
      </c>
      <c r="K3639">
        <v>3636</v>
      </c>
      <c r="L3639" t="s">
        <v>25</v>
      </c>
      <c r="M3639" s="2">
        <f>+Table3[[#This Row],[CHW]]/Table3[[#This Row],[Count of Airbill Number]]</f>
        <v>41.363636</v>
      </c>
    </row>
    <row r="3640" spans="2:13">
      <c r="B3640" t="s">
        <v>35</v>
      </c>
      <c r="C3640" t="s">
        <v>21</v>
      </c>
      <c r="D3640" t="s">
        <v>22</v>
      </c>
      <c r="E3640" t="s">
        <v>776</v>
      </c>
      <c r="F3640" t="s">
        <v>776</v>
      </c>
      <c r="G3640" t="s">
        <v>108</v>
      </c>
      <c r="H3640" t="s">
        <v>63</v>
      </c>
      <c r="I3640" s="1">
        <v>41.363635000000002</v>
      </c>
      <c r="J3640" s="1">
        <v>2</v>
      </c>
      <c r="K3640">
        <v>3637</v>
      </c>
      <c r="L3640" t="s">
        <v>25</v>
      </c>
      <c r="M3640" s="2">
        <f>+Table3[[#This Row],[CHW]]/Table3[[#This Row],[Count of Airbill Number]]</f>
        <v>20.681817500000001</v>
      </c>
    </row>
    <row r="3641" spans="2:13">
      <c r="B3641" t="s">
        <v>35</v>
      </c>
      <c r="C3641" t="s">
        <v>21</v>
      </c>
      <c r="D3641" t="s">
        <v>22</v>
      </c>
      <c r="E3641" t="s">
        <v>776</v>
      </c>
      <c r="F3641" t="s">
        <v>776</v>
      </c>
      <c r="G3641" t="s">
        <v>31</v>
      </c>
      <c r="H3641" t="s">
        <v>89</v>
      </c>
      <c r="I3641" s="1">
        <v>41.363635000000002</v>
      </c>
      <c r="J3641" s="1">
        <v>4</v>
      </c>
      <c r="K3641">
        <v>3638</v>
      </c>
      <c r="L3641" t="s">
        <v>25</v>
      </c>
      <c r="M3641" s="2">
        <f>+Table3[[#This Row],[CHW]]/Table3[[#This Row],[Count of Airbill Number]]</f>
        <v>10.340908750000001</v>
      </c>
    </row>
    <row r="3642" spans="2:13">
      <c r="B3642" t="s">
        <v>35</v>
      </c>
      <c r="C3642" t="s">
        <v>21</v>
      </c>
      <c r="D3642" t="s">
        <v>22</v>
      </c>
      <c r="E3642" t="s">
        <v>776</v>
      </c>
      <c r="F3642" t="s">
        <v>776</v>
      </c>
      <c r="G3642" t="s">
        <v>126</v>
      </c>
      <c r="H3642" t="s">
        <v>23</v>
      </c>
      <c r="I3642" s="1">
        <v>41.363635000000002</v>
      </c>
      <c r="J3642" s="1">
        <v>4</v>
      </c>
      <c r="K3642">
        <v>3639</v>
      </c>
      <c r="L3642" t="s">
        <v>25</v>
      </c>
      <c r="M3642" s="2">
        <f>+Table3[[#This Row],[CHW]]/Table3[[#This Row],[Count of Airbill Number]]</f>
        <v>10.340908750000001</v>
      </c>
    </row>
    <row r="3643" spans="2:13">
      <c r="B3643" t="s">
        <v>20</v>
      </c>
      <c r="C3643" t="s">
        <v>21</v>
      </c>
      <c r="D3643" t="s">
        <v>22</v>
      </c>
      <c r="E3643" t="s">
        <v>776</v>
      </c>
      <c r="F3643" t="s">
        <v>776</v>
      </c>
      <c r="G3643" t="s">
        <v>93</v>
      </c>
      <c r="H3643" t="s">
        <v>229</v>
      </c>
      <c r="I3643" s="1">
        <v>41.363635000000002</v>
      </c>
      <c r="J3643" s="1">
        <v>3</v>
      </c>
      <c r="K3643">
        <v>3640</v>
      </c>
      <c r="L3643" t="s">
        <v>25</v>
      </c>
      <c r="M3643" s="2">
        <f>+Table3[[#This Row],[CHW]]/Table3[[#This Row],[Count of Airbill Number]]</f>
        <v>13.787878333333333</v>
      </c>
    </row>
    <row r="3644" spans="2:13">
      <c r="B3644" t="s">
        <v>28</v>
      </c>
      <c r="C3644" t="s">
        <v>21</v>
      </c>
      <c r="D3644" t="s">
        <v>36</v>
      </c>
      <c r="E3644" t="s">
        <v>776</v>
      </c>
      <c r="F3644" t="s">
        <v>776</v>
      </c>
      <c r="G3644" t="s">
        <v>66</v>
      </c>
      <c r="H3644" t="s">
        <v>146</v>
      </c>
      <c r="I3644" s="1">
        <v>41.363634999999995</v>
      </c>
      <c r="J3644" s="1">
        <v>3</v>
      </c>
      <c r="K3644">
        <v>3641</v>
      </c>
      <c r="L3644" t="s">
        <v>25</v>
      </c>
      <c r="M3644" s="2">
        <f>+Table3[[#This Row],[CHW]]/Table3[[#This Row],[Count of Airbill Number]]</f>
        <v>13.787878333333332</v>
      </c>
    </row>
    <row r="3645" spans="2:13">
      <c r="B3645" t="s">
        <v>20</v>
      </c>
      <c r="C3645" t="s">
        <v>21</v>
      </c>
      <c r="D3645" t="s">
        <v>22</v>
      </c>
      <c r="E3645" t="s">
        <v>776</v>
      </c>
      <c r="F3645" t="s">
        <v>776</v>
      </c>
      <c r="G3645" t="s">
        <v>41</v>
      </c>
      <c r="H3645" t="s">
        <v>47</v>
      </c>
      <c r="I3645" s="1">
        <v>41.363634000000005</v>
      </c>
      <c r="J3645" s="1">
        <v>4</v>
      </c>
      <c r="K3645">
        <v>3642</v>
      </c>
      <c r="L3645" t="s">
        <v>25</v>
      </c>
      <c r="M3645" s="2">
        <f>+Table3[[#This Row],[CHW]]/Table3[[#This Row],[Count of Airbill Number]]</f>
        <v>10.340908500000001</v>
      </c>
    </row>
    <row r="3646" spans="2:13">
      <c r="B3646" t="s">
        <v>35</v>
      </c>
      <c r="C3646" t="s">
        <v>21</v>
      </c>
      <c r="D3646" t="s">
        <v>22</v>
      </c>
      <c r="E3646" t="s">
        <v>776</v>
      </c>
      <c r="F3646" t="s">
        <v>776</v>
      </c>
      <c r="G3646" t="s">
        <v>23</v>
      </c>
      <c r="H3646" t="s">
        <v>275</v>
      </c>
      <c r="I3646" s="1">
        <v>41.363633000000007</v>
      </c>
      <c r="J3646" s="1">
        <v>7</v>
      </c>
      <c r="K3646">
        <v>3643</v>
      </c>
      <c r="L3646" t="s">
        <v>25</v>
      </c>
      <c r="M3646" s="2">
        <f>+Table3[[#This Row],[CHW]]/Table3[[#This Row],[Count of Airbill Number]]</f>
        <v>5.9090904285714299</v>
      </c>
    </row>
    <row r="3647" spans="2:13">
      <c r="B3647" t="s">
        <v>20</v>
      </c>
      <c r="C3647" t="s">
        <v>21</v>
      </c>
      <c r="D3647" t="s">
        <v>22</v>
      </c>
      <c r="E3647" t="s">
        <v>777</v>
      </c>
      <c r="F3647" t="s">
        <v>777</v>
      </c>
      <c r="G3647" t="s">
        <v>114</v>
      </c>
      <c r="H3647" t="s">
        <v>247</v>
      </c>
      <c r="I3647" s="1">
        <v>41.272724999999994</v>
      </c>
      <c r="J3647" s="1">
        <v>10</v>
      </c>
      <c r="K3647">
        <v>3644</v>
      </c>
      <c r="L3647" t="s">
        <v>25</v>
      </c>
      <c r="M3647" s="2">
        <f>+Table3[[#This Row],[CHW]]/Table3[[#This Row],[Count of Airbill Number]]</f>
        <v>4.1272724999999992</v>
      </c>
    </row>
    <row r="3648" spans="2:13">
      <c r="B3648" t="s">
        <v>28</v>
      </c>
      <c r="C3648" t="s">
        <v>21</v>
      </c>
      <c r="D3648" t="s">
        <v>22</v>
      </c>
      <c r="E3648" t="s">
        <v>778</v>
      </c>
      <c r="F3648" t="s">
        <v>776</v>
      </c>
      <c r="G3648" t="s">
        <v>112</v>
      </c>
      <c r="H3648" t="s">
        <v>32</v>
      </c>
      <c r="I3648" s="1">
        <v>41.2</v>
      </c>
      <c r="J3648" s="1">
        <v>1</v>
      </c>
      <c r="K3648">
        <v>3645</v>
      </c>
      <c r="L3648" t="s">
        <v>25</v>
      </c>
      <c r="M3648" s="2">
        <f>+Table3[[#This Row],[CHW]]/Table3[[#This Row],[Count of Airbill Number]]</f>
        <v>41.2</v>
      </c>
    </row>
    <row r="3649" spans="2:13">
      <c r="B3649" t="s">
        <v>28</v>
      </c>
      <c r="C3649" t="s">
        <v>21</v>
      </c>
      <c r="D3649" t="s">
        <v>22</v>
      </c>
      <c r="E3649" t="s">
        <v>778</v>
      </c>
      <c r="F3649" t="s">
        <v>778</v>
      </c>
      <c r="G3649" t="s">
        <v>62</v>
      </c>
      <c r="H3649" t="s">
        <v>112</v>
      </c>
      <c r="I3649" s="1">
        <v>41.2</v>
      </c>
      <c r="J3649" s="1">
        <v>1</v>
      </c>
      <c r="K3649">
        <v>3646</v>
      </c>
      <c r="L3649" t="s">
        <v>25</v>
      </c>
      <c r="M3649" s="2">
        <f>+Table3[[#This Row],[CHW]]/Table3[[#This Row],[Count of Airbill Number]]</f>
        <v>41.2</v>
      </c>
    </row>
    <row r="3650" spans="2:13">
      <c r="B3650" t="s">
        <v>30</v>
      </c>
      <c r="C3650" t="s">
        <v>21</v>
      </c>
      <c r="D3650" t="s">
        <v>22</v>
      </c>
      <c r="E3650" t="s">
        <v>776</v>
      </c>
      <c r="F3650" t="s">
        <v>776</v>
      </c>
      <c r="G3650" t="s">
        <v>31</v>
      </c>
      <c r="H3650" t="s">
        <v>122</v>
      </c>
      <c r="I3650" s="1">
        <v>41.072724000000001</v>
      </c>
      <c r="J3650" s="1">
        <v>7</v>
      </c>
      <c r="K3650">
        <v>3647</v>
      </c>
      <c r="L3650" t="s">
        <v>25</v>
      </c>
      <c r="M3650" s="2">
        <f>+Table3[[#This Row],[CHW]]/Table3[[#This Row],[Count of Airbill Number]]</f>
        <v>5.8675319999999997</v>
      </c>
    </row>
    <row r="3651" spans="2:13">
      <c r="B3651" t="s">
        <v>28</v>
      </c>
      <c r="C3651" t="s">
        <v>21</v>
      </c>
      <c r="D3651" t="s">
        <v>36</v>
      </c>
      <c r="E3651" t="s">
        <v>777</v>
      </c>
      <c r="F3651" t="s">
        <v>777</v>
      </c>
      <c r="G3651" t="s">
        <v>110</v>
      </c>
      <c r="H3651" t="s">
        <v>181</v>
      </c>
      <c r="I3651" s="1">
        <v>41</v>
      </c>
      <c r="J3651" s="1">
        <v>1</v>
      </c>
      <c r="K3651">
        <v>3648</v>
      </c>
      <c r="L3651" t="s">
        <v>25</v>
      </c>
      <c r="M3651" s="2">
        <f>+Table3[[#This Row],[CHW]]/Table3[[#This Row],[Count of Airbill Number]]</f>
        <v>41</v>
      </c>
    </row>
    <row r="3652" spans="2:13">
      <c r="B3652" t="s">
        <v>35</v>
      </c>
      <c r="C3652" t="s">
        <v>21</v>
      </c>
      <c r="D3652" t="s">
        <v>22</v>
      </c>
      <c r="E3652" t="s">
        <v>778</v>
      </c>
      <c r="F3652" t="s">
        <v>776</v>
      </c>
      <c r="G3652" t="s">
        <v>173</v>
      </c>
      <c r="H3652" t="s">
        <v>39</v>
      </c>
      <c r="I3652" s="1">
        <v>41</v>
      </c>
      <c r="J3652" s="1">
        <v>1</v>
      </c>
      <c r="K3652">
        <v>3649</v>
      </c>
      <c r="L3652" t="s">
        <v>25</v>
      </c>
      <c r="M3652" s="2">
        <f>+Table3[[#This Row],[CHW]]/Table3[[#This Row],[Count of Airbill Number]]</f>
        <v>41</v>
      </c>
    </row>
    <row r="3653" spans="2:13">
      <c r="B3653" t="s">
        <v>35</v>
      </c>
      <c r="C3653" t="s">
        <v>21</v>
      </c>
      <c r="D3653" t="s">
        <v>22</v>
      </c>
      <c r="E3653" t="s">
        <v>776</v>
      </c>
      <c r="F3653" t="s">
        <v>778</v>
      </c>
      <c r="G3653" t="s">
        <v>66</v>
      </c>
      <c r="H3653" t="s">
        <v>113</v>
      </c>
      <c r="I3653" s="1">
        <v>41</v>
      </c>
      <c r="J3653" s="1">
        <v>4</v>
      </c>
      <c r="K3653">
        <v>3650</v>
      </c>
      <c r="L3653" t="s">
        <v>25</v>
      </c>
      <c r="M3653" s="2">
        <f>+Table3[[#This Row],[CHW]]/Table3[[#This Row],[Count of Airbill Number]]</f>
        <v>10.25</v>
      </c>
    </row>
    <row r="3654" spans="2:13">
      <c r="B3654" t="s">
        <v>20</v>
      </c>
      <c r="C3654" t="s">
        <v>21</v>
      </c>
      <c r="D3654" t="s">
        <v>22</v>
      </c>
      <c r="E3654" t="s">
        <v>776</v>
      </c>
      <c r="F3654" t="s">
        <v>778</v>
      </c>
      <c r="G3654" t="s">
        <v>66</v>
      </c>
      <c r="H3654" t="s">
        <v>135</v>
      </c>
      <c r="I3654" s="1">
        <v>41</v>
      </c>
      <c r="J3654" s="1">
        <v>2</v>
      </c>
      <c r="K3654">
        <v>3651</v>
      </c>
      <c r="L3654" t="s">
        <v>25</v>
      </c>
      <c r="M3654" s="2">
        <f>+Table3[[#This Row],[CHW]]/Table3[[#This Row],[Count of Airbill Number]]</f>
        <v>20.5</v>
      </c>
    </row>
    <row r="3655" spans="2:13">
      <c r="B3655" t="s">
        <v>28</v>
      </c>
      <c r="C3655" t="s">
        <v>21</v>
      </c>
      <c r="D3655" t="s">
        <v>22</v>
      </c>
      <c r="E3655" t="s">
        <v>776</v>
      </c>
      <c r="F3655" t="s">
        <v>776</v>
      </c>
      <c r="G3655" t="s">
        <v>61</v>
      </c>
      <c r="H3655" t="s">
        <v>72</v>
      </c>
      <c r="I3655" s="1">
        <v>40.909089999999999</v>
      </c>
      <c r="J3655" s="1">
        <v>1</v>
      </c>
      <c r="K3655">
        <v>3652</v>
      </c>
      <c r="L3655" t="s">
        <v>25</v>
      </c>
      <c r="M3655" s="2">
        <f>+Table3[[#This Row],[CHW]]/Table3[[#This Row],[Count of Airbill Number]]</f>
        <v>40.909089999999999</v>
      </c>
    </row>
    <row r="3656" spans="2:13">
      <c r="B3656" t="s">
        <v>28</v>
      </c>
      <c r="C3656" t="s">
        <v>21</v>
      </c>
      <c r="D3656" t="s">
        <v>36</v>
      </c>
      <c r="E3656" t="s">
        <v>776</v>
      </c>
      <c r="F3656" t="s">
        <v>776</v>
      </c>
      <c r="G3656" t="s">
        <v>41</v>
      </c>
      <c r="H3656" t="s">
        <v>146</v>
      </c>
      <c r="I3656" s="1">
        <v>40.909089999999999</v>
      </c>
      <c r="J3656" s="1">
        <v>1</v>
      </c>
      <c r="K3656">
        <v>3653</v>
      </c>
      <c r="L3656" t="s">
        <v>25</v>
      </c>
      <c r="M3656" s="2">
        <f>+Table3[[#This Row],[CHW]]/Table3[[#This Row],[Count of Airbill Number]]</f>
        <v>40.909089999999999</v>
      </c>
    </row>
    <row r="3657" spans="2:13">
      <c r="B3657" t="s">
        <v>28</v>
      </c>
      <c r="C3657" t="s">
        <v>21</v>
      </c>
      <c r="D3657" t="s">
        <v>36</v>
      </c>
      <c r="E3657" t="s">
        <v>776</v>
      </c>
      <c r="F3657" t="s">
        <v>776</v>
      </c>
      <c r="G3657" t="s">
        <v>61</v>
      </c>
      <c r="H3657" t="s">
        <v>41</v>
      </c>
      <c r="I3657" s="1">
        <v>40.909089999999999</v>
      </c>
      <c r="J3657" s="1">
        <v>1</v>
      </c>
      <c r="K3657">
        <v>3654</v>
      </c>
      <c r="L3657" t="s">
        <v>25</v>
      </c>
      <c r="M3657" s="2">
        <f>+Table3[[#This Row],[CHW]]/Table3[[#This Row],[Count of Airbill Number]]</f>
        <v>40.909089999999999</v>
      </c>
    </row>
    <row r="3658" spans="2:13">
      <c r="B3658" t="s">
        <v>35</v>
      </c>
      <c r="C3658" t="s">
        <v>21</v>
      </c>
      <c r="D3658" t="s">
        <v>36</v>
      </c>
      <c r="E3658" t="s">
        <v>776</v>
      </c>
      <c r="F3658" t="s">
        <v>776</v>
      </c>
      <c r="G3658" t="s">
        <v>94</v>
      </c>
      <c r="H3658" t="s">
        <v>33</v>
      </c>
      <c r="I3658" s="1">
        <v>40.909089999999999</v>
      </c>
      <c r="J3658" s="1">
        <v>2</v>
      </c>
      <c r="K3658">
        <v>3655</v>
      </c>
      <c r="L3658" t="s">
        <v>25</v>
      </c>
      <c r="M3658" s="2">
        <f>+Table3[[#This Row],[CHW]]/Table3[[#This Row],[Count of Airbill Number]]</f>
        <v>20.454545</v>
      </c>
    </row>
    <row r="3659" spans="2:13">
      <c r="B3659" t="s">
        <v>176</v>
      </c>
      <c r="C3659" t="s">
        <v>21</v>
      </c>
      <c r="D3659" t="s">
        <v>22</v>
      </c>
      <c r="E3659" t="s">
        <v>776</v>
      </c>
      <c r="F3659" t="s">
        <v>776</v>
      </c>
      <c r="G3659" t="s">
        <v>23</v>
      </c>
      <c r="H3659" t="s">
        <v>214</v>
      </c>
      <c r="I3659" s="1">
        <v>40.909089999999999</v>
      </c>
      <c r="J3659" s="1">
        <v>2</v>
      </c>
      <c r="K3659">
        <v>3656</v>
      </c>
      <c r="L3659" t="s">
        <v>25</v>
      </c>
      <c r="M3659" s="2">
        <f>+Table3[[#This Row],[CHW]]/Table3[[#This Row],[Count of Airbill Number]]</f>
        <v>20.454545</v>
      </c>
    </row>
    <row r="3660" spans="2:13">
      <c r="B3660" t="s">
        <v>35</v>
      </c>
      <c r="C3660" t="s">
        <v>21</v>
      </c>
      <c r="D3660" t="s">
        <v>22</v>
      </c>
      <c r="E3660" t="s">
        <v>776</v>
      </c>
      <c r="F3660" t="s">
        <v>776</v>
      </c>
      <c r="G3660" t="s">
        <v>23</v>
      </c>
      <c r="H3660" t="s">
        <v>232</v>
      </c>
      <c r="I3660" s="1">
        <v>40.909089000000002</v>
      </c>
      <c r="J3660" s="1">
        <v>7</v>
      </c>
      <c r="K3660">
        <v>3657</v>
      </c>
      <c r="L3660" t="s">
        <v>25</v>
      </c>
      <c r="M3660" s="2">
        <f>+Table3[[#This Row],[CHW]]/Table3[[#This Row],[Count of Airbill Number]]</f>
        <v>5.8441555714285718</v>
      </c>
    </row>
    <row r="3661" spans="2:13">
      <c r="B3661" t="s">
        <v>35</v>
      </c>
      <c r="C3661" t="s">
        <v>21</v>
      </c>
      <c r="D3661" t="s">
        <v>22</v>
      </c>
      <c r="E3661" t="s">
        <v>776</v>
      </c>
      <c r="F3661" t="s">
        <v>776</v>
      </c>
      <c r="G3661" t="s">
        <v>93</v>
      </c>
      <c r="H3661" t="s">
        <v>72</v>
      </c>
      <c r="I3661" s="1">
        <v>40.909088999999994</v>
      </c>
      <c r="J3661" s="1">
        <v>6</v>
      </c>
      <c r="K3661">
        <v>3658</v>
      </c>
      <c r="L3661" t="s">
        <v>25</v>
      </c>
      <c r="M3661" s="2">
        <f>+Table3[[#This Row],[CHW]]/Table3[[#This Row],[Count of Airbill Number]]</f>
        <v>6.8181814999999988</v>
      </c>
    </row>
    <row r="3662" spans="2:13">
      <c r="B3662" t="s">
        <v>20</v>
      </c>
      <c r="C3662" t="s">
        <v>21</v>
      </c>
      <c r="D3662" t="s">
        <v>22</v>
      </c>
      <c r="E3662" t="s">
        <v>776</v>
      </c>
      <c r="F3662" t="s">
        <v>776</v>
      </c>
      <c r="G3662" t="s">
        <v>47</v>
      </c>
      <c r="H3662" t="s">
        <v>61</v>
      </c>
      <c r="I3662" s="1">
        <v>40.909088999999994</v>
      </c>
      <c r="J3662" s="1">
        <v>4</v>
      </c>
      <c r="K3662">
        <v>3659</v>
      </c>
      <c r="L3662" t="s">
        <v>25</v>
      </c>
      <c r="M3662" s="2">
        <f>+Table3[[#This Row],[CHW]]/Table3[[#This Row],[Count of Airbill Number]]</f>
        <v>10.227272249999999</v>
      </c>
    </row>
    <row r="3663" spans="2:13">
      <c r="B3663" t="s">
        <v>20</v>
      </c>
      <c r="C3663" t="s">
        <v>21</v>
      </c>
      <c r="D3663" t="s">
        <v>22</v>
      </c>
      <c r="E3663" t="s">
        <v>776</v>
      </c>
      <c r="F3663" t="s">
        <v>776</v>
      </c>
      <c r="G3663" t="s">
        <v>133</v>
      </c>
      <c r="H3663" t="s">
        <v>53</v>
      </c>
      <c r="I3663" s="1">
        <v>40.909088999999994</v>
      </c>
      <c r="J3663" s="1">
        <v>5</v>
      </c>
      <c r="K3663">
        <v>3660</v>
      </c>
      <c r="L3663" t="s">
        <v>25</v>
      </c>
      <c r="M3663" s="2">
        <f>+Table3[[#This Row],[CHW]]/Table3[[#This Row],[Count of Airbill Number]]</f>
        <v>8.1818177999999993</v>
      </c>
    </row>
    <row r="3664" spans="2:13">
      <c r="B3664" t="s">
        <v>30</v>
      </c>
      <c r="C3664" t="s">
        <v>21</v>
      </c>
      <c r="D3664" t="s">
        <v>22</v>
      </c>
      <c r="E3664" t="s">
        <v>776</v>
      </c>
      <c r="F3664" t="s">
        <v>778</v>
      </c>
      <c r="G3664" t="s">
        <v>237</v>
      </c>
      <c r="H3664" t="s">
        <v>255</v>
      </c>
      <c r="I3664" s="1">
        <v>40.909088999999994</v>
      </c>
      <c r="J3664" s="1">
        <v>3</v>
      </c>
      <c r="K3664">
        <v>3661</v>
      </c>
      <c r="L3664" t="s">
        <v>25</v>
      </c>
      <c r="M3664" s="2">
        <f>+Table3[[#This Row],[CHW]]/Table3[[#This Row],[Count of Airbill Number]]</f>
        <v>13.636362999999998</v>
      </c>
    </row>
    <row r="3665" spans="2:13">
      <c r="B3665" t="s">
        <v>30</v>
      </c>
      <c r="C3665" t="s">
        <v>21</v>
      </c>
      <c r="D3665" t="s">
        <v>22</v>
      </c>
      <c r="E3665" t="s">
        <v>776</v>
      </c>
      <c r="F3665" t="s">
        <v>776</v>
      </c>
      <c r="G3665" t="s">
        <v>224</v>
      </c>
      <c r="H3665" t="s">
        <v>238</v>
      </c>
      <c r="I3665" s="1">
        <v>40.909088999999994</v>
      </c>
      <c r="J3665" s="1">
        <v>3</v>
      </c>
      <c r="K3665">
        <v>3662</v>
      </c>
      <c r="L3665" t="s">
        <v>25</v>
      </c>
      <c r="M3665" s="2">
        <f>+Table3[[#This Row],[CHW]]/Table3[[#This Row],[Count of Airbill Number]]</f>
        <v>13.636362999999998</v>
      </c>
    </row>
    <row r="3666" spans="2:13">
      <c r="B3666" t="s">
        <v>30</v>
      </c>
      <c r="C3666" t="s">
        <v>21</v>
      </c>
      <c r="D3666" t="s">
        <v>22</v>
      </c>
      <c r="E3666" t="s">
        <v>776</v>
      </c>
      <c r="F3666" t="s">
        <v>776</v>
      </c>
      <c r="G3666" t="s">
        <v>45</v>
      </c>
      <c r="H3666" t="s">
        <v>141</v>
      </c>
      <c r="I3666" s="1">
        <v>40.909087999999997</v>
      </c>
      <c r="J3666" s="1">
        <v>11</v>
      </c>
      <c r="K3666">
        <v>3663</v>
      </c>
      <c r="L3666" t="s">
        <v>25</v>
      </c>
      <c r="M3666" s="2">
        <f>+Table3[[#This Row],[CHW]]/Table3[[#This Row],[Count of Airbill Number]]</f>
        <v>3.7190079999999996</v>
      </c>
    </row>
    <row r="3667" spans="2:13">
      <c r="B3667" t="s">
        <v>28</v>
      </c>
      <c r="C3667" t="s">
        <v>21</v>
      </c>
      <c r="D3667" t="s">
        <v>22</v>
      </c>
      <c r="E3667" t="s">
        <v>776</v>
      </c>
      <c r="F3667" t="s">
        <v>778</v>
      </c>
      <c r="G3667" t="s">
        <v>71</v>
      </c>
      <c r="H3667" t="s">
        <v>171</v>
      </c>
      <c r="I3667" s="1">
        <v>40.863636</v>
      </c>
      <c r="J3667" s="1">
        <v>2</v>
      </c>
      <c r="K3667">
        <v>3664</v>
      </c>
      <c r="L3667" t="s">
        <v>25</v>
      </c>
      <c r="M3667" s="2">
        <f>+Table3[[#This Row],[CHW]]/Table3[[#This Row],[Count of Airbill Number]]</f>
        <v>20.431818</v>
      </c>
    </row>
    <row r="3668" spans="2:13">
      <c r="B3668" t="s">
        <v>28</v>
      </c>
      <c r="C3668" t="s">
        <v>21</v>
      </c>
      <c r="D3668" t="s">
        <v>36</v>
      </c>
      <c r="E3668" t="s">
        <v>778</v>
      </c>
      <c r="F3668" t="s">
        <v>778</v>
      </c>
      <c r="G3668" t="s">
        <v>221</v>
      </c>
      <c r="H3668" t="s">
        <v>81</v>
      </c>
      <c r="I3668" s="1">
        <v>40.700000000000003</v>
      </c>
      <c r="J3668" s="1">
        <v>1</v>
      </c>
      <c r="K3668">
        <v>3665</v>
      </c>
      <c r="L3668" t="s">
        <v>25</v>
      </c>
      <c r="M3668" s="2">
        <f>+Table3[[#This Row],[CHW]]/Table3[[#This Row],[Count of Airbill Number]]</f>
        <v>40.700000000000003</v>
      </c>
    </row>
    <row r="3669" spans="2:13">
      <c r="B3669" t="s">
        <v>28</v>
      </c>
      <c r="C3669" t="s">
        <v>21</v>
      </c>
      <c r="D3669" t="s">
        <v>36</v>
      </c>
      <c r="E3669" t="s">
        <v>778</v>
      </c>
      <c r="F3669" t="s">
        <v>778</v>
      </c>
      <c r="G3669" t="s">
        <v>62</v>
      </c>
      <c r="H3669" t="s">
        <v>221</v>
      </c>
      <c r="I3669" s="1">
        <v>40.700000000000003</v>
      </c>
      <c r="J3669" s="1">
        <v>1</v>
      </c>
      <c r="K3669">
        <v>3666</v>
      </c>
      <c r="L3669" t="s">
        <v>25</v>
      </c>
      <c r="M3669" s="2">
        <f>+Table3[[#This Row],[CHW]]/Table3[[#This Row],[Count of Airbill Number]]</f>
        <v>40.700000000000003</v>
      </c>
    </row>
    <row r="3670" spans="2:13">
      <c r="B3670" t="s">
        <v>28</v>
      </c>
      <c r="C3670" t="s">
        <v>21</v>
      </c>
      <c r="D3670" t="s">
        <v>22</v>
      </c>
      <c r="E3670" t="s">
        <v>776</v>
      </c>
      <c r="F3670" t="s">
        <v>776</v>
      </c>
      <c r="G3670" t="s">
        <v>23</v>
      </c>
      <c r="H3670" t="s">
        <v>31</v>
      </c>
      <c r="I3670" s="1">
        <v>40.609089000000004</v>
      </c>
      <c r="J3670" s="1">
        <v>5</v>
      </c>
      <c r="K3670">
        <v>3667</v>
      </c>
      <c r="L3670" t="s">
        <v>25</v>
      </c>
      <c r="M3670" s="2">
        <f>+Table3[[#This Row],[CHW]]/Table3[[#This Row],[Count of Airbill Number]]</f>
        <v>8.1218178000000005</v>
      </c>
    </row>
    <row r="3671" spans="2:13">
      <c r="B3671" t="s">
        <v>28</v>
      </c>
      <c r="C3671" t="s">
        <v>21</v>
      </c>
      <c r="D3671" t="s">
        <v>36</v>
      </c>
      <c r="E3671" t="s">
        <v>778</v>
      </c>
      <c r="F3671" t="s">
        <v>778</v>
      </c>
      <c r="G3671" t="s">
        <v>174</v>
      </c>
      <c r="H3671" t="s">
        <v>124</v>
      </c>
      <c r="I3671" s="1">
        <v>40.472726999999999</v>
      </c>
      <c r="J3671" s="1">
        <v>2</v>
      </c>
      <c r="K3671">
        <v>3668</v>
      </c>
      <c r="L3671" t="s">
        <v>25</v>
      </c>
      <c r="M3671" s="2">
        <f>+Table3[[#This Row],[CHW]]/Table3[[#This Row],[Count of Airbill Number]]</f>
        <v>20.2363635</v>
      </c>
    </row>
    <row r="3672" spans="2:13">
      <c r="B3672" t="s">
        <v>20</v>
      </c>
      <c r="C3672" t="s">
        <v>21</v>
      </c>
      <c r="D3672" t="s">
        <v>22</v>
      </c>
      <c r="E3672" t="s">
        <v>776</v>
      </c>
      <c r="F3672" t="s">
        <v>776</v>
      </c>
      <c r="G3672" t="s">
        <v>102</v>
      </c>
      <c r="H3672" t="s">
        <v>69</v>
      </c>
      <c r="I3672" s="1">
        <v>40.454545000000003</v>
      </c>
      <c r="J3672" s="1">
        <v>1</v>
      </c>
      <c r="K3672">
        <v>3669</v>
      </c>
      <c r="L3672" t="s">
        <v>25</v>
      </c>
      <c r="M3672" s="2">
        <f>+Table3[[#This Row],[CHW]]/Table3[[#This Row],[Count of Airbill Number]]</f>
        <v>40.454545000000003</v>
      </c>
    </row>
    <row r="3673" spans="2:13">
      <c r="B3673" t="s">
        <v>28</v>
      </c>
      <c r="C3673" t="s">
        <v>21</v>
      </c>
      <c r="D3673" t="s">
        <v>22</v>
      </c>
      <c r="E3673" t="s">
        <v>776</v>
      </c>
      <c r="F3673" t="s">
        <v>776</v>
      </c>
      <c r="G3673" t="s">
        <v>50</v>
      </c>
      <c r="H3673" t="s">
        <v>24</v>
      </c>
      <c r="I3673" s="1">
        <v>40.454544999999996</v>
      </c>
      <c r="J3673" s="1">
        <v>2</v>
      </c>
      <c r="K3673">
        <v>3670</v>
      </c>
      <c r="L3673" t="s">
        <v>25</v>
      </c>
      <c r="M3673" s="2">
        <f>+Table3[[#This Row],[CHW]]/Table3[[#This Row],[Count of Airbill Number]]</f>
        <v>20.227272499999998</v>
      </c>
    </row>
    <row r="3674" spans="2:13">
      <c r="B3674" t="s">
        <v>35</v>
      </c>
      <c r="C3674" t="s">
        <v>21</v>
      </c>
      <c r="D3674" t="s">
        <v>22</v>
      </c>
      <c r="E3674" t="s">
        <v>776</v>
      </c>
      <c r="F3674" t="s">
        <v>776</v>
      </c>
      <c r="G3674" t="s">
        <v>42</v>
      </c>
      <c r="H3674" t="s">
        <v>48</v>
      </c>
      <c r="I3674" s="1">
        <v>40.454544999999996</v>
      </c>
      <c r="J3674" s="1">
        <v>2</v>
      </c>
      <c r="K3674">
        <v>3671</v>
      </c>
      <c r="L3674" t="s">
        <v>25</v>
      </c>
      <c r="M3674" s="2">
        <f>+Table3[[#This Row],[CHW]]/Table3[[#This Row],[Count of Airbill Number]]</f>
        <v>20.227272499999998</v>
      </c>
    </row>
    <row r="3675" spans="2:13">
      <c r="B3675" t="s">
        <v>30</v>
      </c>
      <c r="C3675" t="s">
        <v>21</v>
      </c>
      <c r="D3675" t="s">
        <v>22</v>
      </c>
      <c r="E3675" t="s">
        <v>776</v>
      </c>
      <c r="F3675" t="s">
        <v>776</v>
      </c>
      <c r="G3675" t="s">
        <v>24</v>
      </c>
      <c r="H3675" t="s">
        <v>23</v>
      </c>
      <c r="I3675" s="1">
        <v>40.454541999999996</v>
      </c>
      <c r="J3675" s="1">
        <v>8</v>
      </c>
      <c r="K3675">
        <v>3672</v>
      </c>
      <c r="L3675" t="s">
        <v>25</v>
      </c>
      <c r="M3675" s="2">
        <f>+Table3[[#This Row],[CHW]]/Table3[[#This Row],[Count of Airbill Number]]</f>
        <v>5.0568177499999996</v>
      </c>
    </row>
    <row r="3676" spans="2:13">
      <c r="B3676" t="s">
        <v>35</v>
      </c>
      <c r="C3676" t="s">
        <v>21</v>
      </c>
      <c r="D3676" t="s">
        <v>22</v>
      </c>
      <c r="E3676" t="s">
        <v>776</v>
      </c>
      <c r="F3676" t="s">
        <v>776</v>
      </c>
      <c r="G3676" t="s">
        <v>24</v>
      </c>
      <c r="H3676" t="s">
        <v>71</v>
      </c>
      <c r="I3676" s="1">
        <v>40.454541000000006</v>
      </c>
      <c r="J3676" s="1">
        <v>9</v>
      </c>
      <c r="K3676">
        <v>3673</v>
      </c>
      <c r="L3676" t="s">
        <v>25</v>
      </c>
      <c r="M3676" s="2">
        <f>+Table3[[#This Row],[CHW]]/Table3[[#This Row],[Count of Airbill Number]]</f>
        <v>4.494949000000001</v>
      </c>
    </row>
    <row r="3677" spans="2:13">
      <c r="B3677" t="s">
        <v>20</v>
      </c>
      <c r="C3677" t="s">
        <v>21</v>
      </c>
      <c r="D3677" t="s">
        <v>22</v>
      </c>
      <c r="E3677" t="s">
        <v>776</v>
      </c>
      <c r="F3677" t="s">
        <v>776</v>
      </c>
      <c r="G3677" t="s">
        <v>45</v>
      </c>
      <c r="H3677" t="s">
        <v>79</v>
      </c>
      <c r="I3677" s="1">
        <v>40.454537999999999</v>
      </c>
      <c r="J3677" s="1">
        <v>11</v>
      </c>
      <c r="K3677">
        <v>3674</v>
      </c>
      <c r="L3677" t="s">
        <v>25</v>
      </c>
      <c r="M3677" s="2">
        <f>+Table3[[#This Row],[CHW]]/Table3[[#This Row],[Count of Airbill Number]]</f>
        <v>3.6776852727272726</v>
      </c>
    </row>
    <row r="3678" spans="2:13">
      <c r="B3678" t="s">
        <v>28</v>
      </c>
      <c r="C3678" t="s">
        <v>21</v>
      </c>
      <c r="D3678" t="s">
        <v>22</v>
      </c>
      <c r="E3678" t="s">
        <v>776</v>
      </c>
      <c r="F3678" t="s">
        <v>776</v>
      </c>
      <c r="G3678" t="s">
        <v>24</v>
      </c>
      <c r="H3678" t="s">
        <v>71</v>
      </c>
      <c r="I3678" s="1">
        <v>40.363636</v>
      </c>
      <c r="J3678" s="1">
        <v>2</v>
      </c>
      <c r="K3678">
        <v>3675</v>
      </c>
      <c r="L3678" t="s">
        <v>25</v>
      </c>
      <c r="M3678" s="2">
        <f>+Table3[[#This Row],[CHW]]/Table3[[#This Row],[Count of Airbill Number]]</f>
        <v>20.181818</v>
      </c>
    </row>
    <row r="3679" spans="2:13">
      <c r="B3679" t="s">
        <v>30</v>
      </c>
      <c r="C3679" t="s">
        <v>21</v>
      </c>
      <c r="D3679" t="s">
        <v>22</v>
      </c>
      <c r="E3679" t="s">
        <v>776</v>
      </c>
      <c r="F3679" t="s">
        <v>777</v>
      </c>
      <c r="G3679" t="s">
        <v>37</v>
      </c>
      <c r="H3679" t="s">
        <v>106</v>
      </c>
      <c r="I3679" s="1">
        <v>40.099999999999994</v>
      </c>
      <c r="J3679" s="1">
        <v>5</v>
      </c>
      <c r="K3679">
        <v>3676</v>
      </c>
      <c r="L3679" t="s">
        <v>25</v>
      </c>
      <c r="M3679" s="2">
        <f>+Table3[[#This Row],[CHW]]/Table3[[#This Row],[Count of Airbill Number]]</f>
        <v>8.02</v>
      </c>
    </row>
    <row r="3680" spans="2:13">
      <c r="B3680" t="s">
        <v>28</v>
      </c>
      <c r="C3680" t="s">
        <v>21</v>
      </c>
      <c r="D3680" t="s">
        <v>22</v>
      </c>
      <c r="E3680" t="s">
        <v>778</v>
      </c>
      <c r="F3680" t="s">
        <v>778</v>
      </c>
      <c r="G3680" t="s">
        <v>113</v>
      </c>
      <c r="H3680" t="s">
        <v>285</v>
      </c>
      <c r="I3680" s="1">
        <v>40</v>
      </c>
      <c r="J3680" s="1">
        <v>1</v>
      </c>
      <c r="K3680">
        <v>3677</v>
      </c>
      <c r="L3680" t="s">
        <v>25</v>
      </c>
      <c r="M3680" s="2">
        <f>+Table3[[#This Row],[CHW]]/Table3[[#This Row],[Count of Airbill Number]]</f>
        <v>40</v>
      </c>
    </row>
    <row r="3681" spans="2:13">
      <c r="B3681" t="s">
        <v>28</v>
      </c>
      <c r="C3681" t="s">
        <v>21</v>
      </c>
      <c r="D3681" t="s">
        <v>22</v>
      </c>
      <c r="E3681" t="s">
        <v>776</v>
      </c>
      <c r="F3681" t="s">
        <v>776</v>
      </c>
      <c r="G3681" t="s">
        <v>77</v>
      </c>
      <c r="H3681" t="s">
        <v>72</v>
      </c>
      <c r="I3681" s="1">
        <v>40</v>
      </c>
      <c r="J3681" s="1">
        <v>2</v>
      </c>
      <c r="K3681">
        <v>3678</v>
      </c>
      <c r="L3681" t="s">
        <v>25</v>
      </c>
      <c r="M3681" s="2">
        <f>+Table3[[#This Row],[CHW]]/Table3[[#This Row],[Count of Airbill Number]]</f>
        <v>20</v>
      </c>
    </row>
    <row r="3682" spans="2:13">
      <c r="B3682" t="s">
        <v>35</v>
      </c>
      <c r="C3682" t="s">
        <v>21</v>
      </c>
      <c r="D3682" t="s">
        <v>22</v>
      </c>
      <c r="E3682" t="s">
        <v>776</v>
      </c>
      <c r="F3682" t="s">
        <v>776</v>
      </c>
      <c r="G3682" t="s">
        <v>80</v>
      </c>
      <c r="H3682" t="s">
        <v>59</v>
      </c>
      <c r="I3682" s="1">
        <v>40</v>
      </c>
      <c r="J3682" s="1">
        <v>1</v>
      </c>
      <c r="K3682">
        <v>3679</v>
      </c>
      <c r="L3682" t="s">
        <v>25</v>
      </c>
      <c r="M3682" s="2">
        <f>+Table3[[#This Row],[CHW]]/Table3[[#This Row],[Count of Airbill Number]]</f>
        <v>40</v>
      </c>
    </row>
    <row r="3683" spans="2:13">
      <c r="B3683" t="s">
        <v>20</v>
      </c>
      <c r="C3683" t="s">
        <v>21</v>
      </c>
      <c r="D3683" t="s">
        <v>22</v>
      </c>
      <c r="E3683" t="s">
        <v>777</v>
      </c>
      <c r="F3683" t="s">
        <v>778</v>
      </c>
      <c r="G3683" t="s">
        <v>26</v>
      </c>
      <c r="H3683" t="s">
        <v>113</v>
      </c>
      <c r="I3683" s="1">
        <v>40</v>
      </c>
      <c r="J3683" s="1">
        <v>1</v>
      </c>
      <c r="K3683">
        <v>3680</v>
      </c>
      <c r="L3683" t="s">
        <v>25</v>
      </c>
      <c r="M3683" s="2">
        <f>+Table3[[#This Row],[CHW]]/Table3[[#This Row],[Count of Airbill Number]]</f>
        <v>40</v>
      </c>
    </row>
    <row r="3684" spans="2:13">
      <c r="B3684" t="s">
        <v>35</v>
      </c>
      <c r="C3684" t="s">
        <v>21</v>
      </c>
      <c r="D3684" t="s">
        <v>22</v>
      </c>
      <c r="E3684" t="s">
        <v>776</v>
      </c>
      <c r="F3684" t="s">
        <v>776</v>
      </c>
      <c r="G3684" t="s">
        <v>41</v>
      </c>
      <c r="H3684" t="s">
        <v>23</v>
      </c>
      <c r="I3684" s="1">
        <v>39.999999000000003</v>
      </c>
      <c r="J3684" s="1">
        <v>2</v>
      </c>
      <c r="K3684">
        <v>3681</v>
      </c>
      <c r="L3684" t="s">
        <v>25</v>
      </c>
      <c r="M3684" s="2">
        <f>+Table3[[#This Row],[CHW]]/Table3[[#This Row],[Count of Airbill Number]]</f>
        <v>19.999999500000001</v>
      </c>
    </row>
    <row r="3685" spans="2:13">
      <c r="B3685" t="s">
        <v>28</v>
      </c>
      <c r="C3685" t="s">
        <v>21</v>
      </c>
      <c r="D3685" t="s">
        <v>22</v>
      </c>
      <c r="E3685" t="s">
        <v>776</v>
      </c>
      <c r="F3685" t="s">
        <v>776</v>
      </c>
      <c r="G3685" t="s">
        <v>23</v>
      </c>
      <c r="H3685" t="s">
        <v>94</v>
      </c>
      <c r="I3685" s="1">
        <v>39.999998000000005</v>
      </c>
      <c r="J3685" s="1">
        <v>5</v>
      </c>
      <c r="K3685">
        <v>3682</v>
      </c>
      <c r="L3685" t="s">
        <v>25</v>
      </c>
      <c r="M3685" s="2">
        <f>+Table3[[#This Row],[CHW]]/Table3[[#This Row],[Count of Airbill Number]]</f>
        <v>7.9999996000000007</v>
      </c>
    </row>
    <row r="3686" spans="2:13">
      <c r="B3686" t="s">
        <v>35</v>
      </c>
      <c r="C3686" t="s">
        <v>21</v>
      </c>
      <c r="D3686" t="s">
        <v>22</v>
      </c>
      <c r="E3686" t="s">
        <v>776</v>
      </c>
      <c r="F3686" t="s">
        <v>776</v>
      </c>
      <c r="G3686" t="s">
        <v>45</v>
      </c>
      <c r="H3686" t="s">
        <v>228</v>
      </c>
      <c r="I3686" s="1">
        <v>39.999997999999998</v>
      </c>
      <c r="J3686" s="1">
        <v>8</v>
      </c>
      <c r="K3686">
        <v>3683</v>
      </c>
      <c r="L3686" t="s">
        <v>25</v>
      </c>
      <c r="M3686" s="2">
        <f>+Table3[[#This Row],[CHW]]/Table3[[#This Row],[Count of Airbill Number]]</f>
        <v>4.9999997499999997</v>
      </c>
    </row>
    <row r="3687" spans="2:13">
      <c r="B3687" t="s">
        <v>35</v>
      </c>
      <c r="C3687" t="s">
        <v>21</v>
      </c>
      <c r="D3687" t="s">
        <v>22</v>
      </c>
      <c r="E3687" t="s">
        <v>776</v>
      </c>
      <c r="F3687" t="s">
        <v>776</v>
      </c>
      <c r="G3687" t="s">
        <v>66</v>
      </c>
      <c r="H3687" t="s">
        <v>47</v>
      </c>
      <c r="I3687" s="1">
        <v>39.999997999999998</v>
      </c>
      <c r="J3687" s="1">
        <v>3</v>
      </c>
      <c r="K3687">
        <v>3684</v>
      </c>
      <c r="L3687" t="s">
        <v>25</v>
      </c>
      <c r="M3687" s="2">
        <f>+Table3[[#This Row],[CHW]]/Table3[[#This Row],[Count of Airbill Number]]</f>
        <v>13.333332666666665</v>
      </c>
    </row>
    <row r="3688" spans="2:13">
      <c r="B3688" t="s">
        <v>35</v>
      </c>
      <c r="C3688" t="s">
        <v>21</v>
      </c>
      <c r="D3688" t="s">
        <v>22</v>
      </c>
      <c r="E3688" t="s">
        <v>776</v>
      </c>
      <c r="F3688" t="s">
        <v>776</v>
      </c>
      <c r="G3688" t="s">
        <v>87</v>
      </c>
      <c r="H3688" t="s">
        <v>59</v>
      </c>
      <c r="I3688" s="1">
        <v>39.999997</v>
      </c>
      <c r="J3688" s="1">
        <v>7</v>
      </c>
      <c r="K3688">
        <v>3685</v>
      </c>
      <c r="L3688" t="s">
        <v>25</v>
      </c>
      <c r="M3688" s="2">
        <f>+Table3[[#This Row],[CHW]]/Table3[[#This Row],[Count of Airbill Number]]</f>
        <v>5.7142852857142854</v>
      </c>
    </row>
    <row r="3689" spans="2:13">
      <c r="B3689" t="s">
        <v>20</v>
      </c>
      <c r="C3689" t="s">
        <v>21</v>
      </c>
      <c r="D3689" t="s">
        <v>22</v>
      </c>
      <c r="E3689" t="s">
        <v>776</v>
      </c>
      <c r="F3689" t="s">
        <v>776</v>
      </c>
      <c r="G3689" t="s">
        <v>48</v>
      </c>
      <c r="H3689" t="s">
        <v>256</v>
      </c>
      <c r="I3689" s="1">
        <v>39.999994999999998</v>
      </c>
      <c r="J3689" s="1">
        <v>9</v>
      </c>
      <c r="K3689">
        <v>3686</v>
      </c>
      <c r="L3689" t="s">
        <v>25</v>
      </c>
      <c r="M3689" s="2">
        <f>+Table3[[#This Row],[CHW]]/Table3[[#This Row],[Count of Airbill Number]]</f>
        <v>4.4444438888888884</v>
      </c>
    </row>
    <row r="3690" spans="2:13">
      <c r="B3690" t="s">
        <v>20</v>
      </c>
      <c r="C3690" t="s">
        <v>21</v>
      </c>
      <c r="D3690" t="s">
        <v>22</v>
      </c>
      <c r="E3690" t="s">
        <v>776</v>
      </c>
      <c r="F3690" t="s">
        <v>776</v>
      </c>
      <c r="G3690" t="s">
        <v>45</v>
      </c>
      <c r="H3690" t="s">
        <v>202</v>
      </c>
      <c r="I3690" s="1">
        <v>39.999984999999988</v>
      </c>
      <c r="J3690" s="1">
        <v>19</v>
      </c>
      <c r="K3690">
        <v>3687</v>
      </c>
      <c r="L3690" t="s">
        <v>25</v>
      </c>
      <c r="M3690" s="2">
        <f>+Table3[[#This Row],[CHW]]/Table3[[#This Row],[Count of Airbill Number]]</f>
        <v>2.1052623684210521</v>
      </c>
    </row>
    <row r="3691" spans="2:13">
      <c r="B3691" t="s">
        <v>28</v>
      </c>
      <c r="C3691" t="s">
        <v>21</v>
      </c>
      <c r="D3691" t="s">
        <v>22</v>
      </c>
      <c r="E3691" t="s">
        <v>776</v>
      </c>
      <c r="F3691" t="s">
        <v>778</v>
      </c>
      <c r="G3691" t="s">
        <v>37</v>
      </c>
      <c r="H3691" t="s">
        <v>206</v>
      </c>
      <c r="I3691" s="1">
        <v>39.909089999999999</v>
      </c>
      <c r="J3691" s="1">
        <v>2</v>
      </c>
      <c r="K3691">
        <v>3688</v>
      </c>
      <c r="L3691" t="s">
        <v>25</v>
      </c>
      <c r="M3691" s="2">
        <f>+Table3[[#This Row],[CHW]]/Table3[[#This Row],[Count of Airbill Number]]</f>
        <v>19.954545</v>
      </c>
    </row>
    <row r="3692" spans="2:13">
      <c r="B3692" t="s">
        <v>20</v>
      </c>
      <c r="C3692" t="s">
        <v>21</v>
      </c>
      <c r="D3692" t="s">
        <v>22</v>
      </c>
      <c r="E3692" t="s">
        <v>776</v>
      </c>
      <c r="F3692" t="s">
        <v>776</v>
      </c>
      <c r="G3692" t="s">
        <v>71</v>
      </c>
      <c r="H3692" t="s">
        <v>168</v>
      </c>
      <c r="I3692" s="1">
        <v>39.772724999999994</v>
      </c>
      <c r="J3692" s="1">
        <v>4</v>
      </c>
      <c r="K3692">
        <v>3689</v>
      </c>
      <c r="L3692" t="s">
        <v>25</v>
      </c>
      <c r="M3692" s="2">
        <f>+Table3[[#This Row],[CHW]]/Table3[[#This Row],[Count of Airbill Number]]</f>
        <v>9.9431812499999985</v>
      </c>
    </row>
    <row r="3693" spans="2:13">
      <c r="B3693" t="s">
        <v>35</v>
      </c>
      <c r="C3693" t="s">
        <v>21</v>
      </c>
      <c r="D3693" t="s">
        <v>22</v>
      </c>
      <c r="E3693" t="s">
        <v>776</v>
      </c>
      <c r="F3693" t="s">
        <v>778</v>
      </c>
      <c r="G3693" t="s">
        <v>39</v>
      </c>
      <c r="H3693" t="s">
        <v>86</v>
      </c>
      <c r="I3693" s="1">
        <v>39.700000000000003</v>
      </c>
      <c r="J3693" s="1">
        <v>3</v>
      </c>
      <c r="K3693">
        <v>3690</v>
      </c>
      <c r="L3693" t="s">
        <v>25</v>
      </c>
      <c r="M3693" s="2">
        <f>+Table3[[#This Row],[CHW]]/Table3[[#This Row],[Count of Airbill Number]]</f>
        <v>13.233333333333334</v>
      </c>
    </row>
    <row r="3694" spans="2:13">
      <c r="B3694" t="s">
        <v>28</v>
      </c>
      <c r="C3694" t="s">
        <v>21</v>
      </c>
      <c r="D3694" t="s">
        <v>36</v>
      </c>
      <c r="E3694" t="s">
        <v>778</v>
      </c>
      <c r="F3694" t="s">
        <v>778</v>
      </c>
      <c r="G3694" t="s">
        <v>62</v>
      </c>
      <c r="H3694" t="s">
        <v>285</v>
      </c>
      <c r="I3694" s="1">
        <v>39.6</v>
      </c>
      <c r="J3694" s="1">
        <v>1</v>
      </c>
      <c r="K3694">
        <v>3691</v>
      </c>
      <c r="L3694" t="s">
        <v>25</v>
      </c>
      <c r="M3694" s="2">
        <f>+Table3[[#This Row],[CHW]]/Table3[[#This Row],[Count of Airbill Number]]</f>
        <v>39.6</v>
      </c>
    </row>
    <row r="3695" spans="2:13">
      <c r="B3695" t="s">
        <v>28</v>
      </c>
      <c r="C3695" t="s">
        <v>21</v>
      </c>
      <c r="D3695" t="s">
        <v>22</v>
      </c>
      <c r="E3695" t="s">
        <v>776</v>
      </c>
      <c r="F3695" t="s">
        <v>776</v>
      </c>
      <c r="G3695" t="s">
        <v>45</v>
      </c>
      <c r="H3695" t="s">
        <v>68</v>
      </c>
      <c r="I3695" s="1">
        <v>39.545453999999999</v>
      </c>
      <c r="J3695" s="1">
        <v>1</v>
      </c>
      <c r="K3695">
        <v>3692</v>
      </c>
      <c r="L3695" t="s">
        <v>25</v>
      </c>
      <c r="M3695" s="2">
        <f>+Table3[[#This Row],[CHW]]/Table3[[#This Row],[Count of Airbill Number]]</f>
        <v>39.545453999999999</v>
      </c>
    </row>
    <row r="3696" spans="2:13">
      <c r="B3696" t="s">
        <v>35</v>
      </c>
      <c r="C3696" t="s">
        <v>21</v>
      </c>
      <c r="D3696" t="s">
        <v>22</v>
      </c>
      <c r="E3696" t="s">
        <v>776</v>
      </c>
      <c r="F3696" t="s">
        <v>776</v>
      </c>
      <c r="G3696" t="s">
        <v>42</v>
      </c>
      <c r="H3696" t="s">
        <v>43</v>
      </c>
      <c r="I3696" s="1">
        <v>39.545453999999999</v>
      </c>
      <c r="J3696" s="1">
        <v>1</v>
      </c>
      <c r="K3696">
        <v>3693</v>
      </c>
      <c r="L3696" t="s">
        <v>25</v>
      </c>
      <c r="M3696" s="2">
        <f>+Table3[[#This Row],[CHW]]/Table3[[#This Row],[Count of Airbill Number]]</f>
        <v>39.545453999999999</v>
      </c>
    </row>
    <row r="3697" spans="2:13">
      <c r="B3697" t="s">
        <v>35</v>
      </c>
      <c r="C3697" t="s">
        <v>21</v>
      </c>
      <c r="D3697" t="s">
        <v>22</v>
      </c>
      <c r="E3697" t="s">
        <v>776</v>
      </c>
      <c r="F3697" t="s">
        <v>776</v>
      </c>
      <c r="G3697" t="s">
        <v>93</v>
      </c>
      <c r="H3697" t="s">
        <v>95</v>
      </c>
      <c r="I3697" s="1">
        <v>39.545453999999999</v>
      </c>
      <c r="J3697" s="1">
        <v>3</v>
      </c>
      <c r="K3697">
        <v>3694</v>
      </c>
      <c r="L3697" t="s">
        <v>25</v>
      </c>
      <c r="M3697" s="2">
        <f>+Table3[[#This Row],[CHW]]/Table3[[#This Row],[Count of Airbill Number]]</f>
        <v>13.181818</v>
      </c>
    </row>
    <row r="3698" spans="2:13">
      <c r="B3698" t="s">
        <v>35</v>
      </c>
      <c r="C3698" t="s">
        <v>21</v>
      </c>
      <c r="D3698" t="s">
        <v>22</v>
      </c>
      <c r="E3698" t="s">
        <v>776</v>
      </c>
      <c r="F3698" t="s">
        <v>776</v>
      </c>
      <c r="G3698" t="s">
        <v>66</v>
      </c>
      <c r="H3698" t="s">
        <v>272</v>
      </c>
      <c r="I3698" s="1">
        <v>39.545453999999999</v>
      </c>
      <c r="J3698" s="1">
        <v>1</v>
      </c>
      <c r="K3698">
        <v>3695</v>
      </c>
      <c r="L3698" t="s">
        <v>25</v>
      </c>
      <c r="M3698" s="2">
        <f>+Table3[[#This Row],[CHW]]/Table3[[#This Row],[Count of Airbill Number]]</f>
        <v>39.545453999999999</v>
      </c>
    </row>
    <row r="3699" spans="2:13">
      <c r="B3699" t="s">
        <v>243</v>
      </c>
      <c r="C3699" t="s">
        <v>21</v>
      </c>
      <c r="D3699" t="s">
        <v>22</v>
      </c>
      <c r="E3699" t="s">
        <v>776</v>
      </c>
      <c r="F3699" t="s">
        <v>776</v>
      </c>
      <c r="G3699" t="s">
        <v>77</v>
      </c>
      <c r="H3699" t="s">
        <v>23</v>
      </c>
      <c r="I3699" s="1">
        <v>39.545453999999999</v>
      </c>
      <c r="J3699" s="1">
        <v>1</v>
      </c>
      <c r="K3699">
        <v>3696</v>
      </c>
      <c r="L3699" t="s">
        <v>25</v>
      </c>
      <c r="M3699" s="2">
        <f>+Table3[[#This Row],[CHW]]/Table3[[#This Row],[Count of Airbill Number]]</f>
        <v>39.545453999999999</v>
      </c>
    </row>
    <row r="3700" spans="2:13">
      <c r="B3700" t="s">
        <v>20</v>
      </c>
      <c r="C3700" t="s">
        <v>21</v>
      </c>
      <c r="D3700" t="s">
        <v>22</v>
      </c>
      <c r="E3700" t="s">
        <v>776</v>
      </c>
      <c r="F3700" t="s">
        <v>776</v>
      </c>
      <c r="G3700" t="s">
        <v>48</v>
      </c>
      <c r="H3700" t="s">
        <v>142</v>
      </c>
      <c r="I3700" s="1">
        <v>39.545453000000009</v>
      </c>
      <c r="J3700" s="1">
        <v>4</v>
      </c>
      <c r="K3700">
        <v>3697</v>
      </c>
      <c r="L3700" t="s">
        <v>25</v>
      </c>
      <c r="M3700" s="2">
        <f>+Table3[[#This Row],[CHW]]/Table3[[#This Row],[Count of Airbill Number]]</f>
        <v>9.8863632500000023</v>
      </c>
    </row>
    <row r="3701" spans="2:13">
      <c r="B3701" t="s">
        <v>35</v>
      </c>
      <c r="C3701" t="s">
        <v>21</v>
      </c>
      <c r="D3701" t="s">
        <v>22</v>
      </c>
      <c r="E3701" t="s">
        <v>776</v>
      </c>
      <c r="F3701" t="s">
        <v>776</v>
      </c>
      <c r="G3701" t="s">
        <v>48</v>
      </c>
      <c r="H3701" t="s">
        <v>31</v>
      </c>
      <c r="I3701" s="1">
        <v>39.545453000000002</v>
      </c>
      <c r="J3701" s="1">
        <v>3</v>
      </c>
      <c r="K3701">
        <v>3698</v>
      </c>
      <c r="L3701" t="s">
        <v>25</v>
      </c>
      <c r="M3701" s="2">
        <f>+Table3[[#This Row],[CHW]]/Table3[[#This Row],[Count of Airbill Number]]</f>
        <v>13.181817666666667</v>
      </c>
    </row>
    <row r="3702" spans="2:13">
      <c r="B3702" t="s">
        <v>35</v>
      </c>
      <c r="C3702" t="s">
        <v>21</v>
      </c>
      <c r="D3702" t="s">
        <v>22</v>
      </c>
      <c r="E3702" t="s">
        <v>776</v>
      </c>
      <c r="F3702" t="s">
        <v>776</v>
      </c>
      <c r="G3702" t="s">
        <v>48</v>
      </c>
      <c r="H3702" t="s">
        <v>323</v>
      </c>
      <c r="I3702" s="1">
        <v>39.545453000000002</v>
      </c>
      <c r="J3702" s="1">
        <v>3</v>
      </c>
      <c r="K3702">
        <v>3699</v>
      </c>
      <c r="L3702" t="s">
        <v>25</v>
      </c>
      <c r="M3702" s="2">
        <f>+Table3[[#This Row],[CHW]]/Table3[[#This Row],[Count of Airbill Number]]</f>
        <v>13.181817666666667</v>
      </c>
    </row>
    <row r="3703" spans="2:13">
      <c r="B3703" t="s">
        <v>35</v>
      </c>
      <c r="C3703" t="s">
        <v>21</v>
      </c>
      <c r="D3703" t="s">
        <v>22</v>
      </c>
      <c r="E3703" t="s">
        <v>776</v>
      </c>
      <c r="F3703" t="s">
        <v>776</v>
      </c>
      <c r="G3703" t="s">
        <v>125</v>
      </c>
      <c r="H3703" t="s">
        <v>76</v>
      </c>
      <c r="I3703" s="1">
        <v>39.545451999999997</v>
      </c>
      <c r="J3703" s="1">
        <v>5</v>
      </c>
      <c r="K3703">
        <v>3700</v>
      </c>
      <c r="L3703" t="s">
        <v>25</v>
      </c>
      <c r="M3703" s="2">
        <f>+Table3[[#This Row],[CHW]]/Table3[[#This Row],[Count of Airbill Number]]</f>
        <v>7.9090903999999993</v>
      </c>
    </row>
    <row r="3704" spans="2:13">
      <c r="B3704" t="s">
        <v>20</v>
      </c>
      <c r="C3704" t="s">
        <v>21</v>
      </c>
      <c r="D3704" t="s">
        <v>22</v>
      </c>
      <c r="E3704" t="s">
        <v>776</v>
      </c>
      <c r="F3704" t="s">
        <v>776</v>
      </c>
      <c r="G3704" t="s">
        <v>80</v>
      </c>
      <c r="H3704" t="s">
        <v>31</v>
      </c>
      <c r="I3704" s="1">
        <v>39.545451999999997</v>
      </c>
      <c r="J3704" s="1">
        <v>4</v>
      </c>
      <c r="K3704">
        <v>3701</v>
      </c>
      <c r="L3704" t="s">
        <v>25</v>
      </c>
      <c r="M3704" s="2">
        <f>+Table3[[#This Row],[CHW]]/Table3[[#This Row],[Count of Airbill Number]]</f>
        <v>9.8863629999999993</v>
      </c>
    </row>
    <row r="3705" spans="2:13">
      <c r="B3705" t="s">
        <v>20</v>
      </c>
      <c r="C3705" t="s">
        <v>21</v>
      </c>
      <c r="D3705" t="s">
        <v>22</v>
      </c>
      <c r="E3705" t="s">
        <v>776</v>
      </c>
      <c r="F3705" t="s">
        <v>776</v>
      </c>
      <c r="G3705" t="s">
        <v>130</v>
      </c>
      <c r="H3705" t="s">
        <v>107</v>
      </c>
      <c r="I3705" s="1">
        <v>39.545451999999997</v>
      </c>
      <c r="J3705" s="1">
        <v>4</v>
      </c>
      <c r="K3705">
        <v>3702</v>
      </c>
      <c r="L3705" t="s">
        <v>25</v>
      </c>
      <c r="M3705" s="2">
        <f>+Table3[[#This Row],[CHW]]/Table3[[#This Row],[Count of Airbill Number]]</f>
        <v>9.8863629999999993</v>
      </c>
    </row>
    <row r="3706" spans="2:13">
      <c r="B3706" t="s">
        <v>28</v>
      </c>
      <c r="C3706" t="s">
        <v>21</v>
      </c>
      <c r="D3706" t="s">
        <v>22</v>
      </c>
      <c r="E3706" t="s">
        <v>776</v>
      </c>
      <c r="F3706" t="s">
        <v>776</v>
      </c>
      <c r="G3706" t="s">
        <v>57</v>
      </c>
      <c r="H3706" t="s">
        <v>85</v>
      </c>
      <c r="I3706" s="1">
        <v>39.472719999999995</v>
      </c>
      <c r="J3706" s="1">
        <v>16</v>
      </c>
      <c r="K3706">
        <v>3703</v>
      </c>
      <c r="L3706" t="s">
        <v>25</v>
      </c>
      <c r="M3706" s="2">
        <f>+Table3[[#This Row],[CHW]]/Table3[[#This Row],[Count of Airbill Number]]</f>
        <v>2.4670449999999997</v>
      </c>
    </row>
    <row r="3707" spans="2:13">
      <c r="B3707" t="s">
        <v>20</v>
      </c>
      <c r="C3707" t="s">
        <v>21</v>
      </c>
      <c r="D3707" t="s">
        <v>22</v>
      </c>
      <c r="E3707" t="s">
        <v>776</v>
      </c>
      <c r="F3707" t="s">
        <v>777</v>
      </c>
      <c r="G3707" t="s">
        <v>37</v>
      </c>
      <c r="H3707" t="s">
        <v>114</v>
      </c>
      <c r="I3707" s="1">
        <v>39.263634999999994</v>
      </c>
      <c r="J3707" s="1">
        <v>9</v>
      </c>
      <c r="K3707">
        <v>3704</v>
      </c>
      <c r="L3707" t="s">
        <v>25</v>
      </c>
      <c r="M3707" s="2">
        <f>+Table3[[#This Row],[CHW]]/Table3[[#This Row],[Count of Airbill Number]]</f>
        <v>4.3626261111111102</v>
      </c>
    </row>
    <row r="3708" spans="2:13">
      <c r="B3708" t="s">
        <v>20</v>
      </c>
      <c r="C3708" t="s">
        <v>21</v>
      </c>
      <c r="D3708" t="s">
        <v>22</v>
      </c>
      <c r="E3708" t="s">
        <v>778</v>
      </c>
      <c r="F3708" t="s">
        <v>778</v>
      </c>
      <c r="G3708" t="s">
        <v>233</v>
      </c>
      <c r="H3708" t="s">
        <v>109</v>
      </c>
      <c r="I3708" s="1">
        <v>39.200000000000003</v>
      </c>
      <c r="J3708" s="1">
        <v>2</v>
      </c>
      <c r="K3708">
        <v>3705</v>
      </c>
      <c r="L3708" t="s">
        <v>25</v>
      </c>
      <c r="M3708" s="2">
        <f>+Table3[[#This Row],[CHW]]/Table3[[#This Row],[Count of Airbill Number]]</f>
        <v>19.600000000000001</v>
      </c>
    </row>
    <row r="3709" spans="2:13">
      <c r="B3709" t="s">
        <v>28</v>
      </c>
      <c r="C3709" t="s">
        <v>21</v>
      </c>
      <c r="D3709" t="s">
        <v>36</v>
      </c>
      <c r="E3709" t="s">
        <v>776</v>
      </c>
      <c r="F3709" t="s">
        <v>776</v>
      </c>
      <c r="G3709" t="s">
        <v>33</v>
      </c>
      <c r="H3709" t="s">
        <v>212</v>
      </c>
      <c r="I3709" s="1">
        <v>39.090908999999996</v>
      </c>
      <c r="J3709" s="1">
        <v>2</v>
      </c>
      <c r="K3709">
        <v>3706</v>
      </c>
      <c r="L3709" t="s">
        <v>25</v>
      </c>
      <c r="M3709" s="2">
        <f>+Table3[[#This Row],[CHW]]/Table3[[#This Row],[Count of Airbill Number]]</f>
        <v>19.545454499999998</v>
      </c>
    </row>
    <row r="3710" spans="2:13">
      <c r="B3710" t="s">
        <v>28</v>
      </c>
      <c r="C3710" t="s">
        <v>21</v>
      </c>
      <c r="D3710" t="s">
        <v>22</v>
      </c>
      <c r="E3710" t="s">
        <v>776</v>
      </c>
      <c r="F3710" t="s">
        <v>776</v>
      </c>
      <c r="G3710" t="s">
        <v>67</v>
      </c>
      <c r="H3710" t="s">
        <v>41</v>
      </c>
      <c r="I3710" s="1">
        <v>39.090908000000006</v>
      </c>
      <c r="J3710" s="1">
        <v>3</v>
      </c>
      <c r="K3710">
        <v>3707</v>
      </c>
      <c r="L3710" t="s">
        <v>25</v>
      </c>
      <c r="M3710" s="2">
        <f>+Table3[[#This Row],[CHW]]/Table3[[#This Row],[Count of Airbill Number]]</f>
        <v>13.030302666666669</v>
      </c>
    </row>
    <row r="3711" spans="2:13">
      <c r="B3711" t="s">
        <v>35</v>
      </c>
      <c r="C3711" t="s">
        <v>21</v>
      </c>
      <c r="D3711" t="s">
        <v>22</v>
      </c>
      <c r="E3711" t="s">
        <v>776</v>
      </c>
      <c r="F3711" t="s">
        <v>776</v>
      </c>
      <c r="G3711" t="s">
        <v>23</v>
      </c>
      <c r="H3711" t="s">
        <v>254</v>
      </c>
      <c r="I3711" s="1">
        <v>39.090908000000006</v>
      </c>
      <c r="J3711" s="1">
        <v>2</v>
      </c>
      <c r="K3711">
        <v>3708</v>
      </c>
      <c r="L3711" t="s">
        <v>25</v>
      </c>
      <c r="M3711" s="2">
        <f>+Table3[[#This Row],[CHW]]/Table3[[#This Row],[Count of Airbill Number]]</f>
        <v>19.545454000000003</v>
      </c>
    </row>
    <row r="3712" spans="2:13">
      <c r="B3712" t="s">
        <v>35</v>
      </c>
      <c r="C3712" t="s">
        <v>21</v>
      </c>
      <c r="D3712" t="s">
        <v>22</v>
      </c>
      <c r="E3712" t="s">
        <v>776</v>
      </c>
      <c r="F3712" t="s">
        <v>776</v>
      </c>
      <c r="G3712" t="s">
        <v>23</v>
      </c>
      <c r="H3712" t="s">
        <v>177</v>
      </c>
      <c r="I3712" s="1">
        <v>39.090907999999999</v>
      </c>
      <c r="J3712" s="1">
        <v>2</v>
      </c>
      <c r="K3712">
        <v>3709</v>
      </c>
      <c r="L3712" t="s">
        <v>25</v>
      </c>
      <c r="M3712" s="2">
        <f>+Table3[[#This Row],[CHW]]/Table3[[#This Row],[Count of Airbill Number]]</f>
        <v>19.545453999999999</v>
      </c>
    </row>
    <row r="3713" spans="2:13">
      <c r="B3713" t="s">
        <v>35</v>
      </c>
      <c r="C3713" t="s">
        <v>21</v>
      </c>
      <c r="D3713" t="s">
        <v>22</v>
      </c>
      <c r="E3713" t="s">
        <v>776</v>
      </c>
      <c r="F3713" t="s">
        <v>776</v>
      </c>
      <c r="G3713" t="s">
        <v>72</v>
      </c>
      <c r="H3713" t="s">
        <v>41</v>
      </c>
      <c r="I3713" s="1">
        <v>39.090907999999999</v>
      </c>
      <c r="J3713" s="1">
        <v>2</v>
      </c>
      <c r="K3713">
        <v>3710</v>
      </c>
      <c r="L3713" t="s">
        <v>25</v>
      </c>
      <c r="M3713" s="2">
        <f>+Table3[[#This Row],[CHW]]/Table3[[#This Row],[Count of Airbill Number]]</f>
        <v>19.545453999999999</v>
      </c>
    </row>
    <row r="3714" spans="2:13">
      <c r="B3714" t="s">
        <v>176</v>
      </c>
      <c r="C3714" t="s">
        <v>21</v>
      </c>
      <c r="D3714" t="s">
        <v>22</v>
      </c>
      <c r="E3714" t="s">
        <v>776</v>
      </c>
      <c r="F3714" t="s">
        <v>776</v>
      </c>
      <c r="G3714" t="s">
        <v>31</v>
      </c>
      <c r="H3714" t="s">
        <v>32</v>
      </c>
      <c r="I3714" s="1">
        <v>39.090907999999999</v>
      </c>
      <c r="J3714" s="1">
        <v>4</v>
      </c>
      <c r="K3714">
        <v>3711</v>
      </c>
      <c r="L3714" t="s">
        <v>25</v>
      </c>
      <c r="M3714" s="2">
        <f>+Table3[[#This Row],[CHW]]/Table3[[#This Row],[Count of Airbill Number]]</f>
        <v>9.7727269999999997</v>
      </c>
    </row>
    <row r="3715" spans="2:13">
      <c r="B3715" t="s">
        <v>20</v>
      </c>
      <c r="C3715" t="s">
        <v>21</v>
      </c>
      <c r="D3715" t="s">
        <v>22</v>
      </c>
      <c r="E3715" t="s">
        <v>776</v>
      </c>
      <c r="F3715" t="s">
        <v>776</v>
      </c>
      <c r="G3715" t="s">
        <v>77</v>
      </c>
      <c r="H3715" t="s">
        <v>53</v>
      </c>
      <c r="I3715" s="1">
        <v>39.090907999999999</v>
      </c>
      <c r="J3715" s="1">
        <v>2</v>
      </c>
      <c r="K3715">
        <v>3712</v>
      </c>
      <c r="L3715" t="s">
        <v>25</v>
      </c>
      <c r="M3715" s="2">
        <f>+Table3[[#This Row],[CHW]]/Table3[[#This Row],[Count of Airbill Number]]</f>
        <v>19.545453999999999</v>
      </c>
    </row>
    <row r="3716" spans="2:13">
      <c r="B3716" t="s">
        <v>28</v>
      </c>
      <c r="C3716" t="s">
        <v>21</v>
      </c>
      <c r="D3716" t="s">
        <v>22</v>
      </c>
      <c r="E3716" t="s">
        <v>776</v>
      </c>
      <c r="F3716" t="s">
        <v>776</v>
      </c>
      <c r="G3716" t="s">
        <v>76</v>
      </c>
      <c r="H3716" t="s">
        <v>23</v>
      </c>
      <c r="I3716" s="1">
        <v>39.090907000000001</v>
      </c>
      <c r="J3716" s="1">
        <v>6</v>
      </c>
      <c r="K3716">
        <v>3713</v>
      </c>
      <c r="L3716" t="s">
        <v>25</v>
      </c>
      <c r="M3716" s="2">
        <f>+Table3[[#This Row],[CHW]]/Table3[[#This Row],[Count of Airbill Number]]</f>
        <v>6.5151511666666666</v>
      </c>
    </row>
    <row r="3717" spans="2:13">
      <c r="B3717" t="s">
        <v>28</v>
      </c>
      <c r="C3717" t="s">
        <v>21</v>
      </c>
      <c r="D3717" t="s">
        <v>22</v>
      </c>
      <c r="E3717" t="s">
        <v>776</v>
      </c>
      <c r="F3717" t="s">
        <v>776</v>
      </c>
      <c r="G3717" t="s">
        <v>37</v>
      </c>
      <c r="H3717" t="s">
        <v>50</v>
      </c>
      <c r="I3717" s="1">
        <v>39.090907000000001</v>
      </c>
      <c r="J3717" s="1">
        <v>4</v>
      </c>
      <c r="K3717">
        <v>3714</v>
      </c>
      <c r="L3717" t="s">
        <v>25</v>
      </c>
      <c r="M3717" s="2">
        <f>+Table3[[#This Row],[CHW]]/Table3[[#This Row],[Count of Airbill Number]]</f>
        <v>9.7727267500000004</v>
      </c>
    </row>
    <row r="3718" spans="2:13">
      <c r="B3718" t="s">
        <v>35</v>
      </c>
      <c r="C3718" t="s">
        <v>21</v>
      </c>
      <c r="D3718" t="s">
        <v>22</v>
      </c>
      <c r="E3718" t="s">
        <v>776</v>
      </c>
      <c r="F3718" t="s">
        <v>776</v>
      </c>
      <c r="G3718" t="s">
        <v>63</v>
      </c>
      <c r="H3718" t="s">
        <v>72</v>
      </c>
      <c r="I3718" s="1">
        <v>39.090907000000001</v>
      </c>
      <c r="J3718" s="1">
        <v>3</v>
      </c>
      <c r="K3718">
        <v>3715</v>
      </c>
      <c r="L3718" t="s">
        <v>25</v>
      </c>
      <c r="M3718" s="2">
        <f>+Table3[[#This Row],[CHW]]/Table3[[#This Row],[Count of Airbill Number]]</f>
        <v>13.030302333333333</v>
      </c>
    </row>
    <row r="3719" spans="2:13">
      <c r="B3719" t="s">
        <v>35</v>
      </c>
      <c r="C3719" t="s">
        <v>21</v>
      </c>
      <c r="D3719" t="s">
        <v>22</v>
      </c>
      <c r="E3719" t="s">
        <v>776</v>
      </c>
      <c r="F3719" t="s">
        <v>776</v>
      </c>
      <c r="G3719" t="s">
        <v>24</v>
      </c>
      <c r="H3719" t="s">
        <v>69</v>
      </c>
      <c r="I3719" s="1">
        <v>39.090907000000001</v>
      </c>
      <c r="J3719" s="1">
        <v>5</v>
      </c>
      <c r="K3719">
        <v>3716</v>
      </c>
      <c r="L3719" t="s">
        <v>25</v>
      </c>
      <c r="M3719" s="2">
        <f>+Table3[[#This Row],[CHW]]/Table3[[#This Row],[Count of Airbill Number]]</f>
        <v>7.8181814000000003</v>
      </c>
    </row>
    <row r="3720" spans="2:13">
      <c r="B3720" t="s">
        <v>20</v>
      </c>
      <c r="C3720" t="s">
        <v>21</v>
      </c>
      <c r="D3720" t="s">
        <v>22</v>
      </c>
      <c r="E3720" t="s">
        <v>776</v>
      </c>
      <c r="F3720" t="s">
        <v>776</v>
      </c>
      <c r="G3720" t="s">
        <v>31</v>
      </c>
      <c r="H3720" t="s">
        <v>166</v>
      </c>
      <c r="I3720" s="1">
        <v>39.090904999999999</v>
      </c>
      <c r="J3720" s="1">
        <v>8</v>
      </c>
      <c r="K3720">
        <v>3717</v>
      </c>
      <c r="L3720" t="s">
        <v>25</v>
      </c>
      <c r="M3720" s="2">
        <f>+Table3[[#This Row],[CHW]]/Table3[[#This Row],[Count of Airbill Number]]</f>
        <v>4.8863631249999999</v>
      </c>
    </row>
    <row r="3721" spans="2:13">
      <c r="B3721" t="s">
        <v>20</v>
      </c>
      <c r="C3721" t="s">
        <v>21</v>
      </c>
      <c r="D3721" t="s">
        <v>22</v>
      </c>
      <c r="E3721" t="s">
        <v>776</v>
      </c>
      <c r="F3721" t="s">
        <v>776</v>
      </c>
      <c r="G3721" t="s">
        <v>71</v>
      </c>
      <c r="H3721" t="s">
        <v>48</v>
      </c>
      <c r="I3721" s="1">
        <v>39.036362000000004</v>
      </c>
      <c r="J3721" s="1">
        <v>4</v>
      </c>
      <c r="K3721">
        <v>3718</v>
      </c>
      <c r="L3721" t="s">
        <v>25</v>
      </c>
      <c r="M3721" s="2">
        <f>+Table3[[#This Row],[CHW]]/Table3[[#This Row],[Count of Airbill Number]]</f>
        <v>9.759090500000001</v>
      </c>
    </row>
    <row r="3722" spans="2:13">
      <c r="B3722" t="s">
        <v>28</v>
      </c>
      <c r="C3722" t="s">
        <v>21</v>
      </c>
      <c r="D3722" t="s">
        <v>36</v>
      </c>
      <c r="E3722" t="s">
        <v>778</v>
      </c>
      <c r="F3722" t="s">
        <v>778</v>
      </c>
      <c r="G3722" t="s">
        <v>113</v>
      </c>
      <c r="H3722" t="s">
        <v>62</v>
      </c>
      <c r="I3722" s="1">
        <v>39</v>
      </c>
      <c r="J3722" s="1">
        <v>1</v>
      </c>
      <c r="K3722">
        <v>3719</v>
      </c>
      <c r="L3722" t="s">
        <v>25</v>
      </c>
      <c r="M3722" s="2">
        <f>+Table3[[#This Row],[CHW]]/Table3[[#This Row],[Count of Airbill Number]]</f>
        <v>39</v>
      </c>
    </row>
    <row r="3723" spans="2:13">
      <c r="B3723" t="s">
        <v>35</v>
      </c>
      <c r="C3723" t="s">
        <v>21</v>
      </c>
      <c r="D3723" t="s">
        <v>22</v>
      </c>
      <c r="E3723" t="s">
        <v>777</v>
      </c>
      <c r="F3723" t="s">
        <v>776</v>
      </c>
      <c r="G3723" t="s">
        <v>26</v>
      </c>
      <c r="H3723" t="s">
        <v>66</v>
      </c>
      <c r="I3723" s="1">
        <v>38.999999000000003</v>
      </c>
      <c r="J3723" s="1">
        <v>3</v>
      </c>
      <c r="K3723">
        <v>3720</v>
      </c>
      <c r="L3723" t="s">
        <v>25</v>
      </c>
      <c r="M3723" s="2">
        <f>+Table3[[#This Row],[CHW]]/Table3[[#This Row],[Count of Airbill Number]]</f>
        <v>12.999999666666668</v>
      </c>
    </row>
    <row r="3724" spans="2:13">
      <c r="B3724" t="s">
        <v>35</v>
      </c>
      <c r="C3724" t="s">
        <v>21</v>
      </c>
      <c r="D3724" t="s">
        <v>22</v>
      </c>
      <c r="E3724" t="s">
        <v>776</v>
      </c>
      <c r="F3724" t="s">
        <v>777</v>
      </c>
      <c r="G3724" t="s">
        <v>66</v>
      </c>
      <c r="H3724" t="s">
        <v>29</v>
      </c>
      <c r="I3724" s="1">
        <v>38.799999999999997</v>
      </c>
      <c r="J3724" s="1">
        <v>3</v>
      </c>
      <c r="K3724">
        <v>3721</v>
      </c>
      <c r="L3724" t="s">
        <v>25</v>
      </c>
      <c r="M3724" s="2">
        <f>+Table3[[#This Row],[CHW]]/Table3[[#This Row],[Count of Airbill Number]]</f>
        <v>12.933333333333332</v>
      </c>
    </row>
    <row r="3725" spans="2:13">
      <c r="B3725" t="s">
        <v>28</v>
      </c>
      <c r="C3725" t="s">
        <v>21</v>
      </c>
      <c r="D3725" t="s">
        <v>36</v>
      </c>
      <c r="E3725" t="s">
        <v>778</v>
      </c>
      <c r="F3725" t="s">
        <v>778</v>
      </c>
      <c r="G3725" t="s">
        <v>51</v>
      </c>
      <c r="H3725" t="s">
        <v>62</v>
      </c>
      <c r="I3725" s="1">
        <v>38.790908000000002</v>
      </c>
      <c r="J3725" s="1">
        <v>4</v>
      </c>
      <c r="K3725">
        <v>3722</v>
      </c>
      <c r="L3725" t="s">
        <v>25</v>
      </c>
      <c r="M3725" s="2">
        <f>+Table3[[#This Row],[CHW]]/Table3[[#This Row],[Count of Airbill Number]]</f>
        <v>9.6977270000000004</v>
      </c>
    </row>
    <row r="3726" spans="2:13">
      <c r="B3726" t="s">
        <v>28</v>
      </c>
      <c r="C3726" t="s">
        <v>21</v>
      </c>
      <c r="D3726" t="s">
        <v>22</v>
      </c>
      <c r="E3726" t="s">
        <v>778</v>
      </c>
      <c r="F3726" t="s">
        <v>777</v>
      </c>
      <c r="G3726" t="s">
        <v>109</v>
      </c>
      <c r="H3726" t="s">
        <v>190</v>
      </c>
      <c r="I3726" s="1">
        <v>38.699999999999996</v>
      </c>
      <c r="J3726" s="1">
        <v>5</v>
      </c>
      <c r="K3726">
        <v>3723</v>
      </c>
      <c r="L3726" t="s">
        <v>25</v>
      </c>
      <c r="M3726" s="2">
        <f>+Table3[[#This Row],[CHW]]/Table3[[#This Row],[Count of Airbill Number]]</f>
        <v>7.7399999999999993</v>
      </c>
    </row>
    <row r="3727" spans="2:13">
      <c r="B3727" t="s">
        <v>20</v>
      </c>
      <c r="C3727" t="s">
        <v>21</v>
      </c>
      <c r="D3727" t="s">
        <v>22</v>
      </c>
      <c r="E3727" t="s">
        <v>776</v>
      </c>
      <c r="F3727" t="s">
        <v>776</v>
      </c>
      <c r="G3727" t="s">
        <v>454</v>
      </c>
      <c r="H3727" t="s">
        <v>69</v>
      </c>
      <c r="I3727" s="1">
        <v>38.636363000000003</v>
      </c>
      <c r="J3727" s="1">
        <v>1</v>
      </c>
      <c r="K3727">
        <v>3724</v>
      </c>
      <c r="L3727" t="s">
        <v>25</v>
      </c>
      <c r="M3727" s="2">
        <f>+Table3[[#This Row],[CHW]]/Table3[[#This Row],[Count of Airbill Number]]</f>
        <v>38.636363000000003</v>
      </c>
    </row>
    <row r="3728" spans="2:13">
      <c r="B3728" t="s">
        <v>20</v>
      </c>
      <c r="C3728" t="s">
        <v>21</v>
      </c>
      <c r="D3728" t="s">
        <v>22</v>
      </c>
      <c r="E3728" t="s">
        <v>776</v>
      </c>
      <c r="F3728" t="s">
        <v>776</v>
      </c>
      <c r="G3728" t="s">
        <v>45</v>
      </c>
      <c r="H3728" t="s">
        <v>69</v>
      </c>
      <c r="I3728" s="1">
        <v>38.636363000000003</v>
      </c>
      <c r="J3728" s="1">
        <v>4</v>
      </c>
      <c r="K3728">
        <v>3725</v>
      </c>
      <c r="L3728" t="s">
        <v>25</v>
      </c>
      <c r="M3728" s="2">
        <f>+Table3[[#This Row],[CHW]]/Table3[[#This Row],[Count of Airbill Number]]</f>
        <v>9.6590907500000007</v>
      </c>
    </row>
    <row r="3729" spans="2:13">
      <c r="B3729" t="s">
        <v>30</v>
      </c>
      <c r="C3729" t="s">
        <v>21</v>
      </c>
      <c r="D3729" t="s">
        <v>139</v>
      </c>
      <c r="E3729" t="s">
        <v>776</v>
      </c>
      <c r="F3729" t="s">
        <v>776</v>
      </c>
      <c r="G3729" t="s">
        <v>48</v>
      </c>
      <c r="H3729" t="s">
        <v>308</v>
      </c>
      <c r="I3729" s="1">
        <v>38.636363000000003</v>
      </c>
      <c r="J3729" s="1">
        <v>1</v>
      </c>
      <c r="K3729">
        <v>3726</v>
      </c>
      <c r="L3729" t="s">
        <v>25</v>
      </c>
      <c r="M3729" s="2">
        <f>+Table3[[#This Row],[CHW]]/Table3[[#This Row],[Count of Airbill Number]]</f>
        <v>38.636363000000003</v>
      </c>
    </row>
    <row r="3730" spans="2:13">
      <c r="B3730" t="s">
        <v>243</v>
      </c>
      <c r="C3730" t="s">
        <v>21</v>
      </c>
      <c r="D3730" t="s">
        <v>22</v>
      </c>
      <c r="E3730" t="s">
        <v>776</v>
      </c>
      <c r="F3730" t="s">
        <v>776</v>
      </c>
      <c r="G3730" t="s">
        <v>67</v>
      </c>
      <c r="H3730" t="s">
        <v>53</v>
      </c>
      <c r="I3730" s="1">
        <v>38.636363000000003</v>
      </c>
      <c r="J3730" s="1">
        <v>1</v>
      </c>
      <c r="K3730">
        <v>3727</v>
      </c>
      <c r="L3730" t="s">
        <v>25</v>
      </c>
      <c r="M3730" s="2">
        <f>+Table3[[#This Row],[CHW]]/Table3[[#This Row],[Count of Airbill Number]]</f>
        <v>38.636363000000003</v>
      </c>
    </row>
    <row r="3731" spans="2:13">
      <c r="B3731" t="s">
        <v>20</v>
      </c>
      <c r="C3731" t="s">
        <v>21</v>
      </c>
      <c r="D3731" t="s">
        <v>36</v>
      </c>
      <c r="E3731" t="s">
        <v>776</v>
      </c>
      <c r="F3731" t="s">
        <v>776</v>
      </c>
      <c r="G3731" t="s">
        <v>47</v>
      </c>
      <c r="H3731" t="s">
        <v>23</v>
      </c>
      <c r="I3731" s="1">
        <v>38.636362000000005</v>
      </c>
      <c r="J3731" s="1">
        <v>4</v>
      </c>
      <c r="K3731">
        <v>3728</v>
      </c>
      <c r="L3731" t="s">
        <v>25</v>
      </c>
      <c r="M3731" s="2">
        <f>+Table3[[#This Row],[CHW]]/Table3[[#This Row],[Count of Airbill Number]]</f>
        <v>9.6590905000000014</v>
      </c>
    </row>
    <row r="3732" spans="2:13">
      <c r="B3732" t="s">
        <v>28</v>
      </c>
      <c r="C3732" t="s">
        <v>21</v>
      </c>
      <c r="D3732" t="s">
        <v>22</v>
      </c>
      <c r="E3732" t="s">
        <v>776</v>
      </c>
      <c r="F3732" t="s">
        <v>776</v>
      </c>
      <c r="G3732" t="s">
        <v>23</v>
      </c>
      <c r="H3732" t="s">
        <v>102</v>
      </c>
      <c r="I3732" s="1">
        <v>38.636361999999998</v>
      </c>
      <c r="J3732" s="1">
        <v>3</v>
      </c>
      <c r="K3732">
        <v>3729</v>
      </c>
      <c r="L3732" t="s">
        <v>25</v>
      </c>
      <c r="M3732" s="2">
        <f>+Table3[[#This Row],[CHW]]/Table3[[#This Row],[Count of Airbill Number]]</f>
        <v>12.878787333333333</v>
      </c>
    </row>
    <row r="3733" spans="2:13">
      <c r="B3733" t="s">
        <v>28</v>
      </c>
      <c r="C3733" t="s">
        <v>21</v>
      </c>
      <c r="D3733" t="s">
        <v>22</v>
      </c>
      <c r="E3733" t="s">
        <v>776</v>
      </c>
      <c r="F3733" t="s">
        <v>776</v>
      </c>
      <c r="G3733" t="s">
        <v>67</v>
      </c>
      <c r="H3733" t="s">
        <v>23</v>
      </c>
      <c r="I3733" s="1">
        <v>38.636361999999998</v>
      </c>
      <c r="J3733" s="1">
        <v>4</v>
      </c>
      <c r="K3733">
        <v>3730</v>
      </c>
      <c r="L3733" t="s">
        <v>25</v>
      </c>
      <c r="M3733" s="2">
        <f>+Table3[[#This Row],[CHW]]/Table3[[#This Row],[Count of Airbill Number]]</f>
        <v>9.6590904999999996</v>
      </c>
    </row>
    <row r="3734" spans="2:13">
      <c r="B3734" t="s">
        <v>35</v>
      </c>
      <c r="C3734" t="s">
        <v>21</v>
      </c>
      <c r="D3734" t="s">
        <v>22</v>
      </c>
      <c r="E3734" t="s">
        <v>776</v>
      </c>
      <c r="F3734" t="s">
        <v>776</v>
      </c>
      <c r="G3734" t="s">
        <v>48</v>
      </c>
      <c r="H3734" t="s">
        <v>151</v>
      </c>
      <c r="I3734" s="1">
        <v>38.636361999999998</v>
      </c>
      <c r="J3734" s="1">
        <v>3</v>
      </c>
      <c r="K3734">
        <v>3731</v>
      </c>
      <c r="L3734" t="s">
        <v>25</v>
      </c>
      <c r="M3734" s="2">
        <f>+Table3[[#This Row],[CHW]]/Table3[[#This Row],[Count of Airbill Number]]</f>
        <v>12.878787333333333</v>
      </c>
    </row>
    <row r="3735" spans="2:13">
      <c r="B3735" t="s">
        <v>35</v>
      </c>
      <c r="C3735" t="s">
        <v>21</v>
      </c>
      <c r="D3735" t="s">
        <v>22</v>
      </c>
      <c r="E3735" t="s">
        <v>776</v>
      </c>
      <c r="F3735" t="s">
        <v>776</v>
      </c>
      <c r="G3735" t="s">
        <v>93</v>
      </c>
      <c r="H3735" t="s">
        <v>84</v>
      </c>
      <c r="I3735" s="1">
        <v>38.636361999999998</v>
      </c>
      <c r="J3735" s="1">
        <v>2</v>
      </c>
      <c r="K3735">
        <v>3732</v>
      </c>
      <c r="L3735" t="s">
        <v>25</v>
      </c>
      <c r="M3735" s="2">
        <f>+Table3[[#This Row],[CHW]]/Table3[[#This Row],[Count of Airbill Number]]</f>
        <v>19.318180999999999</v>
      </c>
    </row>
    <row r="3736" spans="2:13">
      <c r="B3736" t="s">
        <v>20</v>
      </c>
      <c r="C3736" t="s">
        <v>21</v>
      </c>
      <c r="D3736" t="s">
        <v>22</v>
      </c>
      <c r="E3736" t="s">
        <v>776</v>
      </c>
      <c r="F3736" t="s">
        <v>776</v>
      </c>
      <c r="G3736" t="s">
        <v>48</v>
      </c>
      <c r="H3736" t="s">
        <v>288</v>
      </c>
      <c r="I3736" s="1">
        <v>38.636361999999998</v>
      </c>
      <c r="J3736" s="1">
        <v>3</v>
      </c>
      <c r="K3736">
        <v>3733</v>
      </c>
      <c r="L3736" t="s">
        <v>25</v>
      </c>
      <c r="M3736" s="2">
        <f>+Table3[[#This Row],[CHW]]/Table3[[#This Row],[Count of Airbill Number]]</f>
        <v>12.878787333333333</v>
      </c>
    </row>
    <row r="3737" spans="2:13">
      <c r="B3737" t="s">
        <v>20</v>
      </c>
      <c r="C3737" t="s">
        <v>21</v>
      </c>
      <c r="D3737" t="s">
        <v>22</v>
      </c>
      <c r="E3737" t="s">
        <v>776</v>
      </c>
      <c r="F3737" t="s">
        <v>776</v>
      </c>
      <c r="G3737" t="s">
        <v>33</v>
      </c>
      <c r="H3737" t="s">
        <v>94</v>
      </c>
      <c r="I3737" s="1">
        <v>38.636361999999998</v>
      </c>
      <c r="J3737" s="1">
        <v>3</v>
      </c>
      <c r="K3737">
        <v>3734</v>
      </c>
      <c r="L3737" t="s">
        <v>25</v>
      </c>
      <c r="M3737" s="2">
        <f>+Table3[[#This Row],[CHW]]/Table3[[#This Row],[Count of Airbill Number]]</f>
        <v>12.878787333333333</v>
      </c>
    </row>
    <row r="3738" spans="2:13">
      <c r="B3738" t="s">
        <v>35</v>
      </c>
      <c r="C3738" t="s">
        <v>21</v>
      </c>
      <c r="D3738" t="s">
        <v>22</v>
      </c>
      <c r="E3738" t="s">
        <v>776</v>
      </c>
      <c r="F3738" t="s">
        <v>776</v>
      </c>
      <c r="G3738" t="s">
        <v>77</v>
      </c>
      <c r="H3738" t="s">
        <v>100</v>
      </c>
      <c r="I3738" s="1">
        <v>38.636361999999991</v>
      </c>
      <c r="J3738" s="1">
        <v>5</v>
      </c>
      <c r="K3738">
        <v>3735</v>
      </c>
      <c r="L3738" t="s">
        <v>25</v>
      </c>
      <c r="M3738" s="2">
        <f>+Table3[[#This Row],[CHW]]/Table3[[#This Row],[Count of Airbill Number]]</f>
        <v>7.7272723999999986</v>
      </c>
    </row>
    <row r="3739" spans="2:13">
      <c r="B3739" t="s">
        <v>35</v>
      </c>
      <c r="C3739" t="s">
        <v>21</v>
      </c>
      <c r="D3739" t="s">
        <v>22</v>
      </c>
      <c r="E3739" t="s">
        <v>776</v>
      </c>
      <c r="F3739" t="s">
        <v>776</v>
      </c>
      <c r="G3739" t="s">
        <v>33</v>
      </c>
      <c r="H3739" t="s">
        <v>37</v>
      </c>
      <c r="I3739" s="1">
        <v>38.636361000000001</v>
      </c>
      <c r="J3739" s="1">
        <v>6</v>
      </c>
      <c r="K3739">
        <v>3736</v>
      </c>
      <c r="L3739" t="s">
        <v>25</v>
      </c>
      <c r="M3739" s="2">
        <f>+Table3[[#This Row],[CHW]]/Table3[[#This Row],[Count of Airbill Number]]</f>
        <v>6.4393935000000004</v>
      </c>
    </row>
    <row r="3740" spans="2:13">
      <c r="B3740" t="s">
        <v>20</v>
      </c>
      <c r="C3740" t="s">
        <v>21</v>
      </c>
      <c r="D3740" t="s">
        <v>22</v>
      </c>
      <c r="E3740" t="s">
        <v>776</v>
      </c>
      <c r="F3740" t="s">
        <v>776</v>
      </c>
      <c r="G3740" t="s">
        <v>66</v>
      </c>
      <c r="H3740" t="s">
        <v>59</v>
      </c>
      <c r="I3740" s="1">
        <v>38.636361000000001</v>
      </c>
      <c r="J3740" s="1">
        <v>6</v>
      </c>
      <c r="K3740">
        <v>3737</v>
      </c>
      <c r="L3740" t="s">
        <v>25</v>
      </c>
      <c r="M3740" s="2">
        <f>+Table3[[#This Row],[CHW]]/Table3[[#This Row],[Count of Airbill Number]]</f>
        <v>6.4393935000000004</v>
      </c>
    </row>
    <row r="3741" spans="2:13">
      <c r="B3741" t="s">
        <v>243</v>
      </c>
      <c r="C3741" t="s">
        <v>21</v>
      </c>
      <c r="D3741" t="s">
        <v>22</v>
      </c>
      <c r="E3741" t="s">
        <v>776</v>
      </c>
      <c r="F3741" t="s">
        <v>776</v>
      </c>
      <c r="G3741" t="s">
        <v>37</v>
      </c>
      <c r="H3741" t="s">
        <v>67</v>
      </c>
      <c r="I3741" s="1">
        <v>38.636361000000001</v>
      </c>
      <c r="J3741" s="1">
        <v>3</v>
      </c>
      <c r="K3741">
        <v>3738</v>
      </c>
      <c r="L3741" t="s">
        <v>25</v>
      </c>
      <c r="M3741" s="2">
        <f>+Table3[[#This Row],[CHW]]/Table3[[#This Row],[Count of Airbill Number]]</f>
        <v>12.878787000000001</v>
      </c>
    </row>
    <row r="3742" spans="2:13">
      <c r="B3742" t="s">
        <v>35</v>
      </c>
      <c r="C3742" t="s">
        <v>21</v>
      </c>
      <c r="D3742" t="s">
        <v>22</v>
      </c>
      <c r="E3742" t="s">
        <v>776</v>
      </c>
      <c r="F3742" t="s">
        <v>776</v>
      </c>
      <c r="G3742" t="s">
        <v>93</v>
      </c>
      <c r="H3742" t="s">
        <v>50</v>
      </c>
      <c r="I3742" s="1">
        <v>38.636360000000003</v>
      </c>
      <c r="J3742" s="1">
        <v>7</v>
      </c>
      <c r="K3742">
        <v>3739</v>
      </c>
      <c r="L3742" t="s">
        <v>25</v>
      </c>
      <c r="M3742" s="2">
        <f>+Table3[[#This Row],[CHW]]/Table3[[#This Row],[Count of Airbill Number]]</f>
        <v>5.5194800000000006</v>
      </c>
    </row>
    <row r="3743" spans="2:13">
      <c r="B3743" t="s">
        <v>30</v>
      </c>
      <c r="C3743" t="s">
        <v>21</v>
      </c>
      <c r="D3743" t="s">
        <v>22</v>
      </c>
      <c r="E3743" t="s">
        <v>776</v>
      </c>
      <c r="F3743" t="s">
        <v>776</v>
      </c>
      <c r="G3743" t="s">
        <v>31</v>
      </c>
      <c r="H3743" t="s">
        <v>39</v>
      </c>
      <c r="I3743" s="1">
        <v>38.636359999999996</v>
      </c>
      <c r="J3743" s="1">
        <v>6</v>
      </c>
      <c r="K3743">
        <v>3740</v>
      </c>
      <c r="L3743" t="s">
        <v>25</v>
      </c>
      <c r="M3743" s="2">
        <f>+Table3[[#This Row],[CHW]]/Table3[[#This Row],[Count of Airbill Number]]</f>
        <v>6.4393933333333324</v>
      </c>
    </row>
    <row r="3744" spans="2:13">
      <c r="B3744" t="s">
        <v>35</v>
      </c>
      <c r="C3744" t="s">
        <v>21</v>
      </c>
      <c r="D3744" t="s">
        <v>22</v>
      </c>
      <c r="E3744" t="s">
        <v>776</v>
      </c>
      <c r="F3744" t="s">
        <v>776</v>
      </c>
      <c r="G3744" t="s">
        <v>37</v>
      </c>
      <c r="H3744" t="s">
        <v>71</v>
      </c>
      <c r="I3744" s="1">
        <v>38.636356999999997</v>
      </c>
      <c r="J3744" s="1">
        <v>10</v>
      </c>
      <c r="K3744">
        <v>3741</v>
      </c>
      <c r="L3744" t="s">
        <v>25</v>
      </c>
      <c r="M3744" s="2">
        <f>+Table3[[#This Row],[CHW]]/Table3[[#This Row],[Count of Airbill Number]]</f>
        <v>3.8636356999999997</v>
      </c>
    </row>
    <row r="3745" spans="2:13">
      <c r="B3745" t="s">
        <v>20</v>
      </c>
      <c r="C3745" t="s">
        <v>21</v>
      </c>
      <c r="D3745" t="s">
        <v>22</v>
      </c>
      <c r="E3745" t="s">
        <v>777</v>
      </c>
      <c r="F3745" t="s">
        <v>778</v>
      </c>
      <c r="G3745" t="s">
        <v>114</v>
      </c>
      <c r="H3745" t="s">
        <v>246</v>
      </c>
      <c r="I3745" s="1">
        <v>38.545452999999995</v>
      </c>
      <c r="J3745" s="1">
        <v>10</v>
      </c>
      <c r="K3745">
        <v>3742</v>
      </c>
      <c r="L3745" t="s">
        <v>25</v>
      </c>
      <c r="M3745" s="2">
        <f>+Table3[[#This Row],[CHW]]/Table3[[#This Row],[Count of Airbill Number]]</f>
        <v>3.8545452999999994</v>
      </c>
    </row>
    <row r="3746" spans="2:13">
      <c r="B3746" t="s">
        <v>28</v>
      </c>
      <c r="C3746" t="s">
        <v>21</v>
      </c>
      <c r="D3746" t="s">
        <v>22</v>
      </c>
      <c r="E3746" t="s">
        <v>776</v>
      </c>
      <c r="F3746" t="s">
        <v>776</v>
      </c>
      <c r="G3746" t="s">
        <v>93</v>
      </c>
      <c r="H3746" t="s">
        <v>191</v>
      </c>
      <c r="I3746" s="1">
        <v>38.545451999999997</v>
      </c>
      <c r="J3746" s="1">
        <v>7</v>
      </c>
      <c r="K3746">
        <v>3743</v>
      </c>
      <c r="L3746" t="s">
        <v>25</v>
      </c>
      <c r="M3746" s="2">
        <f>+Table3[[#This Row],[CHW]]/Table3[[#This Row],[Count of Airbill Number]]</f>
        <v>5.5064931428571429</v>
      </c>
    </row>
    <row r="3747" spans="2:13">
      <c r="B3747" t="s">
        <v>28</v>
      </c>
      <c r="C3747" t="s">
        <v>21</v>
      </c>
      <c r="D3747" t="s">
        <v>22</v>
      </c>
      <c r="E3747" t="s">
        <v>778</v>
      </c>
      <c r="F3747" t="s">
        <v>776</v>
      </c>
      <c r="G3747" t="s">
        <v>86</v>
      </c>
      <c r="H3747" t="s">
        <v>53</v>
      </c>
      <c r="I3747" s="1">
        <v>38.200000000000003</v>
      </c>
      <c r="J3747" s="1">
        <v>2</v>
      </c>
      <c r="K3747">
        <v>3744</v>
      </c>
      <c r="L3747" t="s">
        <v>25</v>
      </c>
      <c r="M3747" s="2">
        <f>+Table3[[#This Row],[CHW]]/Table3[[#This Row],[Count of Airbill Number]]</f>
        <v>19.100000000000001</v>
      </c>
    </row>
    <row r="3748" spans="2:13">
      <c r="B3748" t="s">
        <v>28</v>
      </c>
      <c r="C3748" t="s">
        <v>21</v>
      </c>
      <c r="D3748" t="s">
        <v>22</v>
      </c>
      <c r="E3748" t="s">
        <v>776</v>
      </c>
      <c r="F3748" t="s">
        <v>776</v>
      </c>
      <c r="G3748" t="s">
        <v>41</v>
      </c>
      <c r="H3748" t="s">
        <v>182</v>
      </c>
      <c r="I3748" s="1">
        <v>38.181818</v>
      </c>
      <c r="J3748" s="1">
        <v>1</v>
      </c>
      <c r="K3748">
        <v>3745</v>
      </c>
      <c r="L3748" t="s">
        <v>25</v>
      </c>
      <c r="M3748" s="2">
        <f>+Table3[[#This Row],[CHW]]/Table3[[#This Row],[Count of Airbill Number]]</f>
        <v>38.181818</v>
      </c>
    </row>
    <row r="3749" spans="2:13">
      <c r="B3749" t="s">
        <v>35</v>
      </c>
      <c r="C3749" t="s">
        <v>21</v>
      </c>
      <c r="D3749" t="s">
        <v>22</v>
      </c>
      <c r="E3749" t="s">
        <v>776</v>
      </c>
      <c r="F3749" t="s">
        <v>776</v>
      </c>
      <c r="G3749" t="s">
        <v>45</v>
      </c>
      <c r="H3749" t="s">
        <v>370</v>
      </c>
      <c r="I3749" s="1">
        <v>38.181818</v>
      </c>
      <c r="J3749" s="1">
        <v>2</v>
      </c>
      <c r="K3749">
        <v>3746</v>
      </c>
      <c r="L3749" t="s">
        <v>25</v>
      </c>
      <c r="M3749" s="2">
        <f>+Table3[[#This Row],[CHW]]/Table3[[#This Row],[Count of Airbill Number]]</f>
        <v>19.090909</v>
      </c>
    </row>
    <row r="3750" spans="2:13">
      <c r="B3750" t="s">
        <v>20</v>
      </c>
      <c r="C3750" t="s">
        <v>21</v>
      </c>
      <c r="D3750" t="s">
        <v>22</v>
      </c>
      <c r="E3750" t="s">
        <v>776</v>
      </c>
      <c r="F3750" t="s">
        <v>776</v>
      </c>
      <c r="G3750" t="s">
        <v>39</v>
      </c>
      <c r="H3750" t="s">
        <v>191</v>
      </c>
      <c r="I3750" s="1">
        <v>38.181818</v>
      </c>
      <c r="J3750" s="1">
        <v>1</v>
      </c>
      <c r="K3750">
        <v>3747</v>
      </c>
      <c r="L3750" t="s">
        <v>25</v>
      </c>
      <c r="M3750" s="2">
        <f>+Table3[[#This Row],[CHW]]/Table3[[#This Row],[Count of Airbill Number]]</f>
        <v>38.181818</v>
      </c>
    </row>
    <row r="3751" spans="2:13">
      <c r="B3751" t="s">
        <v>20</v>
      </c>
      <c r="C3751" t="s">
        <v>21</v>
      </c>
      <c r="D3751" t="s">
        <v>22</v>
      </c>
      <c r="E3751" t="s">
        <v>776</v>
      </c>
      <c r="F3751" t="s">
        <v>776</v>
      </c>
      <c r="G3751" t="s">
        <v>102</v>
      </c>
      <c r="H3751" t="s">
        <v>92</v>
      </c>
      <c r="I3751" s="1">
        <v>38.181818</v>
      </c>
      <c r="J3751" s="1">
        <v>1</v>
      </c>
      <c r="K3751">
        <v>3748</v>
      </c>
      <c r="L3751" t="s">
        <v>25</v>
      </c>
      <c r="M3751" s="2">
        <f>+Table3[[#This Row],[CHW]]/Table3[[#This Row],[Count of Airbill Number]]</f>
        <v>38.181818</v>
      </c>
    </row>
    <row r="3752" spans="2:13">
      <c r="B3752" t="s">
        <v>35</v>
      </c>
      <c r="C3752" t="s">
        <v>21</v>
      </c>
      <c r="D3752" t="s">
        <v>22</v>
      </c>
      <c r="E3752" t="s">
        <v>776</v>
      </c>
      <c r="F3752" t="s">
        <v>776</v>
      </c>
      <c r="G3752" t="s">
        <v>23</v>
      </c>
      <c r="H3752" t="s">
        <v>80</v>
      </c>
      <c r="I3752" s="1">
        <v>38.181816999999995</v>
      </c>
      <c r="J3752" s="1">
        <v>2</v>
      </c>
      <c r="K3752">
        <v>3749</v>
      </c>
      <c r="L3752" t="s">
        <v>25</v>
      </c>
      <c r="M3752" s="2">
        <f>+Table3[[#This Row],[CHW]]/Table3[[#This Row],[Count of Airbill Number]]</f>
        <v>19.090908499999998</v>
      </c>
    </row>
    <row r="3753" spans="2:13">
      <c r="B3753" t="s">
        <v>35</v>
      </c>
      <c r="C3753" t="s">
        <v>21</v>
      </c>
      <c r="D3753" t="s">
        <v>22</v>
      </c>
      <c r="E3753" t="s">
        <v>776</v>
      </c>
      <c r="F3753" t="s">
        <v>776</v>
      </c>
      <c r="G3753" t="s">
        <v>94</v>
      </c>
      <c r="H3753" t="s">
        <v>40</v>
      </c>
      <c r="I3753" s="1">
        <v>38.181815999999998</v>
      </c>
      <c r="J3753" s="1">
        <v>6</v>
      </c>
      <c r="K3753">
        <v>3750</v>
      </c>
      <c r="L3753" t="s">
        <v>25</v>
      </c>
      <c r="M3753" s="2">
        <f>+Table3[[#This Row],[CHW]]/Table3[[#This Row],[Count of Airbill Number]]</f>
        <v>6.3636359999999996</v>
      </c>
    </row>
    <row r="3754" spans="2:13">
      <c r="B3754" t="s">
        <v>35</v>
      </c>
      <c r="C3754" t="s">
        <v>21</v>
      </c>
      <c r="D3754" t="s">
        <v>22</v>
      </c>
      <c r="E3754" t="s">
        <v>776</v>
      </c>
      <c r="F3754" t="s">
        <v>776</v>
      </c>
      <c r="G3754" t="s">
        <v>45</v>
      </c>
      <c r="H3754" t="s">
        <v>319</v>
      </c>
      <c r="I3754" s="1">
        <v>38.181815999999998</v>
      </c>
      <c r="J3754" s="1">
        <v>4</v>
      </c>
      <c r="K3754">
        <v>3751</v>
      </c>
      <c r="L3754" t="s">
        <v>25</v>
      </c>
      <c r="M3754" s="2">
        <f>+Table3[[#This Row],[CHW]]/Table3[[#This Row],[Count of Airbill Number]]</f>
        <v>9.5454539999999994</v>
      </c>
    </row>
    <row r="3755" spans="2:13">
      <c r="B3755" t="s">
        <v>20</v>
      </c>
      <c r="C3755" t="s">
        <v>21</v>
      </c>
      <c r="D3755" t="s">
        <v>22</v>
      </c>
      <c r="E3755" t="s">
        <v>776</v>
      </c>
      <c r="F3755" t="s">
        <v>776</v>
      </c>
      <c r="G3755" t="s">
        <v>126</v>
      </c>
      <c r="H3755" t="s">
        <v>84</v>
      </c>
      <c r="I3755" s="1">
        <v>38.181815999999998</v>
      </c>
      <c r="J3755" s="1">
        <v>6</v>
      </c>
      <c r="K3755">
        <v>3752</v>
      </c>
      <c r="L3755" t="s">
        <v>25</v>
      </c>
      <c r="M3755" s="2">
        <f>+Table3[[#This Row],[CHW]]/Table3[[#This Row],[Count of Airbill Number]]</f>
        <v>6.3636359999999996</v>
      </c>
    </row>
    <row r="3756" spans="2:13">
      <c r="B3756" t="s">
        <v>30</v>
      </c>
      <c r="C3756" t="s">
        <v>21</v>
      </c>
      <c r="D3756" t="s">
        <v>22</v>
      </c>
      <c r="E3756" t="s">
        <v>776</v>
      </c>
      <c r="F3756" t="s">
        <v>776</v>
      </c>
      <c r="G3756" t="s">
        <v>23</v>
      </c>
      <c r="H3756" t="s">
        <v>170</v>
      </c>
      <c r="I3756" s="1">
        <v>38.181815999999998</v>
      </c>
      <c r="J3756" s="1">
        <v>6</v>
      </c>
      <c r="K3756">
        <v>3753</v>
      </c>
      <c r="L3756" t="s">
        <v>25</v>
      </c>
      <c r="M3756" s="2">
        <f>+Table3[[#This Row],[CHW]]/Table3[[#This Row],[Count of Airbill Number]]</f>
        <v>6.3636359999999996</v>
      </c>
    </row>
    <row r="3757" spans="2:13">
      <c r="B3757" t="s">
        <v>30</v>
      </c>
      <c r="C3757" t="s">
        <v>21</v>
      </c>
      <c r="D3757" t="s">
        <v>22</v>
      </c>
      <c r="E3757" t="s">
        <v>776</v>
      </c>
      <c r="F3757" t="s">
        <v>776</v>
      </c>
      <c r="G3757" t="s">
        <v>23</v>
      </c>
      <c r="H3757" t="s">
        <v>83</v>
      </c>
      <c r="I3757" s="1">
        <v>38.181815999999998</v>
      </c>
      <c r="J3757" s="1">
        <v>6</v>
      </c>
      <c r="K3757">
        <v>3754</v>
      </c>
      <c r="L3757" t="s">
        <v>25</v>
      </c>
      <c r="M3757" s="2">
        <f>+Table3[[#This Row],[CHW]]/Table3[[#This Row],[Count of Airbill Number]]</f>
        <v>6.3636359999999996</v>
      </c>
    </row>
    <row r="3758" spans="2:13">
      <c r="B3758" t="s">
        <v>30</v>
      </c>
      <c r="C3758" t="s">
        <v>21</v>
      </c>
      <c r="D3758" t="s">
        <v>22</v>
      </c>
      <c r="E3758" t="s">
        <v>776</v>
      </c>
      <c r="F3758" t="s">
        <v>776</v>
      </c>
      <c r="G3758" t="s">
        <v>48</v>
      </c>
      <c r="H3758" t="s">
        <v>59</v>
      </c>
      <c r="I3758" s="1">
        <v>38.181815999999998</v>
      </c>
      <c r="J3758" s="1">
        <v>4</v>
      </c>
      <c r="K3758">
        <v>3755</v>
      </c>
      <c r="L3758" t="s">
        <v>25</v>
      </c>
      <c r="M3758" s="2">
        <f>+Table3[[#This Row],[CHW]]/Table3[[#This Row],[Count of Airbill Number]]</f>
        <v>9.5454539999999994</v>
      </c>
    </row>
    <row r="3759" spans="2:13">
      <c r="B3759" t="s">
        <v>30</v>
      </c>
      <c r="C3759" t="s">
        <v>21</v>
      </c>
      <c r="D3759" t="s">
        <v>22</v>
      </c>
      <c r="E3759" t="s">
        <v>776</v>
      </c>
      <c r="F3759" t="s">
        <v>776</v>
      </c>
      <c r="G3759" t="s">
        <v>40</v>
      </c>
      <c r="H3759" t="s">
        <v>37</v>
      </c>
      <c r="I3759" s="1">
        <v>38.181815999999998</v>
      </c>
      <c r="J3759" s="1">
        <v>6</v>
      </c>
      <c r="K3759">
        <v>3756</v>
      </c>
      <c r="L3759" t="s">
        <v>25</v>
      </c>
      <c r="M3759" s="2">
        <f>+Table3[[#This Row],[CHW]]/Table3[[#This Row],[Count of Airbill Number]]</f>
        <v>6.3636359999999996</v>
      </c>
    </row>
    <row r="3760" spans="2:13">
      <c r="B3760" t="s">
        <v>28</v>
      </c>
      <c r="C3760" t="s">
        <v>21</v>
      </c>
      <c r="D3760" t="s">
        <v>22</v>
      </c>
      <c r="E3760" t="s">
        <v>778</v>
      </c>
      <c r="F3760" t="s">
        <v>778</v>
      </c>
      <c r="G3760" t="s">
        <v>109</v>
      </c>
      <c r="H3760" t="s">
        <v>73</v>
      </c>
      <c r="I3760" s="1">
        <v>38.181815</v>
      </c>
      <c r="J3760" s="1">
        <v>9</v>
      </c>
      <c r="K3760">
        <v>3757</v>
      </c>
      <c r="L3760" t="s">
        <v>25</v>
      </c>
      <c r="M3760" s="2">
        <f>+Table3[[#This Row],[CHW]]/Table3[[#This Row],[Count of Airbill Number]]</f>
        <v>4.2424238888888892</v>
      </c>
    </row>
    <row r="3761" spans="2:13">
      <c r="B3761" t="s">
        <v>20</v>
      </c>
      <c r="C3761" t="s">
        <v>21</v>
      </c>
      <c r="D3761" t="s">
        <v>22</v>
      </c>
      <c r="E3761" t="s">
        <v>776</v>
      </c>
      <c r="F3761" t="s">
        <v>776</v>
      </c>
      <c r="G3761" t="s">
        <v>186</v>
      </c>
      <c r="H3761" t="s">
        <v>37</v>
      </c>
      <c r="I3761" s="1">
        <v>38.181812000000001</v>
      </c>
      <c r="J3761" s="1">
        <v>11</v>
      </c>
      <c r="K3761">
        <v>3758</v>
      </c>
      <c r="L3761" t="s">
        <v>25</v>
      </c>
      <c r="M3761" s="2">
        <f>+Table3[[#This Row],[CHW]]/Table3[[#This Row],[Count of Airbill Number]]</f>
        <v>3.4710738181818184</v>
      </c>
    </row>
    <row r="3762" spans="2:13">
      <c r="B3762" t="s">
        <v>35</v>
      </c>
      <c r="C3762" t="s">
        <v>21</v>
      </c>
      <c r="D3762" t="s">
        <v>36</v>
      </c>
      <c r="E3762" t="s">
        <v>776</v>
      </c>
      <c r="F3762" t="s">
        <v>776</v>
      </c>
      <c r="G3762" t="s">
        <v>57</v>
      </c>
      <c r="H3762" t="s">
        <v>116</v>
      </c>
      <c r="I3762" s="1">
        <v>38.136363000000003</v>
      </c>
      <c r="J3762" s="1">
        <v>2</v>
      </c>
      <c r="K3762">
        <v>3759</v>
      </c>
      <c r="L3762" t="s">
        <v>25</v>
      </c>
      <c r="M3762" s="2">
        <f>+Table3[[#This Row],[CHW]]/Table3[[#This Row],[Count of Airbill Number]]</f>
        <v>19.068181500000001</v>
      </c>
    </row>
    <row r="3763" spans="2:13">
      <c r="B3763" t="s">
        <v>28</v>
      </c>
      <c r="C3763" t="s">
        <v>21</v>
      </c>
      <c r="D3763" t="s">
        <v>22</v>
      </c>
      <c r="E3763" t="s">
        <v>778</v>
      </c>
      <c r="F3763" t="s">
        <v>776</v>
      </c>
      <c r="G3763" t="s">
        <v>150</v>
      </c>
      <c r="H3763" t="s">
        <v>37</v>
      </c>
      <c r="I3763" s="1">
        <v>38.072727</v>
      </c>
      <c r="J3763" s="1">
        <v>2</v>
      </c>
      <c r="K3763">
        <v>3760</v>
      </c>
      <c r="L3763" t="s">
        <v>25</v>
      </c>
      <c r="M3763" s="2">
        <f>+Table3[[#This Row],[CHW]]/Table3[[#This Row],[Count of Airbill Number]]</f>
        <v>19.0363635</v>
      </c>
    </row>
    <row r="3764" spans="2:13">
      <c r="B3764" t="s">
        <v>28</v>
      </c>
      <c r="C3764" t="s">
        <v>21</v>
      </c>
      <c r="D3764" t="s">
        <v>36</v>
      </c>
      <c r="E3764" t="s">
        <v>776</v>
      </c>
      <c r="F3764" t="s">
        <v>778</v>
      </c>
      <c r="G3764" t="s">
        <v>31</v>
      </c>
      <c r="H3764" t="s">
        <v>86</v>
      </c>
      <c r="I3764" s="1">
        <v>38</v>
      </c>
      <c r="J3764" s="1">
        <v>1</v>
      </c>
      <c r="K3764">
        <v>3761</v>
      </c>
      <c r="L3764" t="s">
        <v>25</v>
      </c>
      <c r="M3764" s="2">
        <f>+Table3[[#This Row],[CHW]]/Table3[[#This Row],[Count of Airbill Number]]</f>
        <v>38</v>
      </c>
    </row>
    <row r="3765" spans="2:13">
      <c r="B3765" t="s">
        <v>20</v>
      </c>
      <c r="C3765" t="s">
        <v>21</v>
      </c>
      <c r="D3765" t="s">
        <v>22</v>
      </c>
      <c r="E3765" t="s">
        <v>778</v>
      </c>
      <c r="F3765" t="s">
        <v>776</v>
      </c>
      <c r="G3765" t="s">
        <v>173</v>
      </c>
      <c r="H3765" t="s">
        <v>49</v>
      </c>
      <c r="I3765" s="1">
        <v>38</v>
      </c>
      <c r="J3765" s="1">
        <v>1</v>
      </c>
      <c r="K3765">
        <v>3762</v>
      </c>
      <c r="L3765" t="s">
        <v>25</v>
      </c>
      <c r="M3765" s="2">
        <f>+Table3[[#This Row],[CHW]]/Table3[[#This Row],[Count of Airbill Number]]</f>
        <v>38</v>
      </c>
    </row>
    <row r="3766" spans="2:13">
      <c r="B3766" t="s">
        <v>28</v>
      </c>
      <c r="C3766" t="s">
        <v>21</v>
      </c>
      <c r="D3766" t="s">
        <v>36</v>
      </c>
      <c r="E3766" t="s">
        <v>778</v>
      </c>
      <c r="F3766" t="s">
        <v>778</v>
      </c>
      <c r="G3766" t="s">
        <v>51</v>
      </c>
      <c r="H3766" t="s">
        <v>261</v>
      </c>
      <c r="I3766" s="1">
        <v>37.799999999999997</v>
      </c>
      <c r="J3766" s="1">
        <v>1</v>
      </c>
      <c r="K3766">
        <v>3763</v>
      </c>
      <c r="L3766" t="s">
        <v>25</v>
      </c>
      <c r="M3766" s="2">
        <f>+Table3[[#This Row],[CHW]]/Table3[[#This Row],[Count of Airbill Number]]</f>
        <v>37.799999999999997</v>
      </c>
    </row>
    <row r="3767" spans="2:13">
      <c r="B3767" t="s">
        <v>28</v>
      </c>
      <c r="C3767" t="s">
        <v>21</v>
      </c>
      <c r="D3767" t="s">
        <v>36</v>
      </c>
      <c r="E3767" t="s">
        <v>778</v>
      </c>
      <c r="F3767" t="s">
        <v>778</v>
      </c>
      <c r="G3767" t="s">
        <v>51</v>
      </c>
      <c r="H3767" t="s">
        <v>150</v>
      </c>
      <c r="I3767" s="1">
        <v>37.799999999999997</v>
      </c>
      <c r="J3767" s="1">
        <v>1</v>
      </c>
      <c r="K3767">
        <v>3764</v>
      </c>
      <c r="L3767" t="s">
        <v>25</v>
      </c>
      <c r="M3767" s="2">
        <f>+Table3[[#This Row],[CHW]]/Table3[[#This Row],[Count of Airbill Number]]</f>
        <v>37.799999999999997</v>
      </c>
    </row>
    <row r="3768" spans="2:13">
      <c r="B3768" t="s">
        <v>20</v>
      </c>
      <c r="C3768" t="s">
        <v>21</v>
      </c>
      <c r="D3768" t="s">
        <v>22</v>
      </c>
      <c r="E3768" t="s">
        <v>776</v>
      </c>
      <c r="F3768" t="s">
        <v>776</v>
      </c>
      <c r="G3768" t="s">
        <v>68</v>
      </c>
      <c r="H3768" t="s">
        <v>102</v>
      </c>
      <c r="I3768" s="1">
        <v>37.736360000000005</v>
      </c>
      <c r="J3768" s="1">
        <v>8</v>
      </c>
      <c r="K3768">
        <v>3765</v>
      </c>
      <c r="L3768" t="s">
        <v>25</v>
      </c>
      <c r="M3768" s="2">
        <f>+Table3[[#This Row],[CHW]]/Table3[[#This Row],[Count of Airbill Number]]</f>
        <v>4.7170450000000006</v>
      </c>
    </row>
    <row r="3769" spans="2:13">
      <c r="B3769" t="s">
        <v>35</v>
      </c>
      <c r="C3769" t="s">
        <v>21</v>
      </c>
      <c r="D3769" t="s">
        <v>22</v>
      </c>
      <c r="E3769" t="s">
        <v>776</v>
      </c>
      <c r="F3769" t="s">
        <v>776</v>
      </c>
      <c r="G3769" t="s">
        <v>71</v>
      </c>
      <c r="H3769" t="s">
        <v>147</v>
      </c>
      <c r="I3769" s="1">
        <v>37.727272000000006</v>
      </c>
      <c r="J3769" s="1">
        <v>2</v>
      </c>
      <c r="K3769">
        <v>3766</v>
      </c>
      <c r="L3769" t="s">
        <v>25</v>
      </c>
      <c r="M3769" s="2">
        <f>+Table3[[#This Row],[CHW]]/Table3[[#This Row],[Count of Airbill Number]]</f>
        <v>18.863636000000003</v>
      </c>
    </row>
    <row r="3770" spans="2:13">
      <c r="B3770" t="s">
        <v>35</v>
      </c>
      <c r="C3770" t="s">
        <v>21</v>
      </c>
      <c r="D3770" t="s">
        <v>22</v>
      </c>
      <c r="E3770" t="s">
        <v>776</v>
      </c>
      <c r="F3770" t="s">
        <v>776</v>
      </c>
      <c r="G3770" t="s">
        <v>54</v>
      </c>
      <c r="H3770" t="s">
        <v>48</v>
      </c>
      <c r="I3770" s="1">
        <v>37.727271999999999</v>
      </c>
      <c r="J3770" s="1">
        <v>3</v>
      </c>
      <c r="K3770">
        <v>3767</v>
      </c>
      <c r="L3770" t="s">
        <v>25</v>
      </c>
      <c r="M3770" s="2">
        <f>+Table3[[#This Row],[CHW]]/Table3[[#This Row],[Count of Airbill Number]]</f>
        <v>12.575757333333334</v>
      </c>
    </row>
    <row r="3771" spans="2:13">
      <c r="B3771" t="s">
        <v>20</v>
      </c>
      <c r="C3771" t="s">
        <v>21</v>
      </c>
      <c r="D3771" t="s">
        <v>22</v>
      </c>
      <c r="E3771" t="s">
        <v>776</v>
      </c>
      <c r="F3771" t="s">
        <v>776</v>
      </c>
      <c r="G3771" t="s">
        <v>201</v>
      </c>
      <c r="H3771" t="s">
        <v>48</v>
      </c>
      <c r="I3771" s="1">
        <v>37.727271999999999</v>
      </c>
      <c r="J3771" s="1">
        <v>3</v>
      </c>
      <c r="K3771">
        <v>3768</v>
      </c>
      <c r="L3771" t="s">
        <v>25</v>
      </c>
      <c r="M3771" s="2">
        <f>+Table3[[#This Row],[CHW]]/Table3[[#This Row],[Count of Airbill Number]]</f>
        <v>12.575757333333334</v>
      </c>
    </row>
    <row r="3772" spans="2:13">
      <c r="B3772" t="s">
        <v>35</v>
      </c>
      <c r="C3772" t="s">
        <v>21</v>
      </c>
      <c r="D3772" t="s">
        <v>22</v>
      </c>
      <c r="E3772" t="s">
        <v>776</v>
      </c>
      <c r="F3772" t="s">
        <v>776</v>
      </c>
      <c r="G3772" t="s">
        <v>23</v>
      </c>
      <c r="H3772" t="s">
        <v>191</v>
      </c>
      <c r="I3772" s="1">
        <v>37.727271000000002</v>
      </c>
      <c r="J3772" s="1">
        <v>5</v>
      </c>
      <c r="K3772">
        <v>3769</v>
      </c>
      <c r="L3772" t="s">
        <v>25</v>
      </c>
      <c r="M3772" s="2">
        <f>+Table3[[#This Row],[CHW]]/Table3[[#This Row],[Count of Airbill Number]]</f>
        <v>7.5454542</v>
      </c>
    </row>
    <row r="3773" spans="2:13">
      <c r="B3773" t="s">
        <v>35</v>
      </c>
      <c r="C3773" t="s">
        <v>21</v>
      </c>
      <c r="D3773" t="s">
        <v>22</v>
      </c>
      <c r="E3773" t="s">
        <v>776</v>
      </c>
      <c r="F3773" t="s">
        <v>776</v>
      </c>
      <c r="G3773" t="s">
        <v>40</v>
      </c>
      <c r="H3773" t="s">
        <v>33</v>
      </c>
      <c r="I3773" s="1">
        <v>37.727271000000002</v>
      </c>
      <c r="J3773" s="1">
        <v>6</v>
      </c>
      <c r="K3773">
        <v>3770</v>
      </c>
      <c r="L3773" t="s">
        <v>25</v>
      </c>
      <c r="M3773" s="2">
        <f>+Table3[[#This Row],[CHW]]/Table3[[#This Row],[Count of Airbill Number]]</f>
        <v>6.2878785000000006</v>
      </c>
    </row>
    <row r="3774" spans="2:13">
      <c r="B3774" t="s">
        <v>35</v>
      </c>
      <c r="C3774" t="s">
        <v>21</v>
      </c>
      <c r="D3774" t="s">
        <v>22</v>
      </c>
      <c r="E3774" t="s">
        <v>776</v>
      </c>
      <c r="F3774" t="s">
        <v>776</v>
      </c>
      <c r="G3774" t="s">
        <v>31</v>
      </c>
      <c r="H3774" t="s">
        <v>98</v>
      </c>
      <c r="I3774" s="1">
        <v>37.727271000000002</v>
      </c>
      <c r="J3774" s="1">
        <v>2</v>
      </c>
      <c r="K3774">
        <v>3771</v>
      </c>
      <c r="L3774" t="s">
        <v>25</v>
      </c>
      <c r="M3774" s="2">
        <f>+Table3[[#This Row],[CHW]]/Table3[[#This Row],[Count of Airbill Number]]</f>
        <v>18.863635500000001</v>
      </c>
    </row>
    <row r="3775" spans="2:13">
      <c r="B3775" t="s">
        <v>20</v>
      </c>
      <c r="C3775" t="s">
        <v>21</v>
      </c>
      <c r="D3775" t="s">
        <v>22</v>
      </c>
      <c r="E3775" t="s">
        <v>776</v>
      </c>
      <c r="F3775" t="s">
        <v>776</v>
      </c>
      <c r="G3775" t="s">
        <v>24</v>
      </c>
      <c r="H3775" t="s">
        <v>31</v>
      </c>
      <c r="I3775" s="1">
        <v>37.727271000000002</v>
      </c>
      <c r="J3775" s="1">
        <v>3</v>
      </c>
      <c r="K3775">
        <v>3772</v>
      </c>
      <c r="L3775" t="s">
        <v>25</v>
      </c>
      <c r="M3775" s="2">
        <f>+Table3[[#This Row],[CHW]]/Table3[[#This Row],[Count of Airbill Number]]</f>
        <v>12.575757000000001</v>
      </c>
    </row>
    <row r="3776" spans="2:13">
      <c r="B3776" t="s">
        <v>20</v>
      </c>
      <c r="C3776" t="s">
        <v>21</v>
      </c>
      <c r="D3776" t="s">
        <v>22</v>
      </c>
      <c r="E3776" t="s">
        <v>776</v>
      </c>
      <c r="F3776" t="s">
        <v>776</v>
      </c>
      <c r="G3776" t="s">
        <v>77</v>
      </c>
      <c r="H3776" t="s">
        <v>93</v>
      </c>
      <c r="I3776" s="1">
        <v>37.727271000000002</v>
      </c>
      <c r="J3776" s="1">
        <v>2</v>
      </c>
      <c r="K3776">
        <v>3773</v>
      </c>
      <c r="L3776" t="s">
        <v>25</v>
      </c>
      <c r="M3776" s="2">
        <f>+Table3[[#This Row],[CHW]]/Table3[[#This Row],[Count of Airbill Number]]</f>
        <v>18.863635500000001</v>
      </c>
    </row>
    <row r="3777" spans="2:13">
      <c r="B3777" t="s">
        <v>35</v>
      </c>
      <c r="C3777" t="s">
        <v>21</v>
      </c>
      <c r="D3777" t="s">
        <v>22</v>
      </c>
      <c r="E3777" t="s">
        <v>776</v>
      </c>
      <c r="F3777" t="s">
        <v>776</v>
      </c>
      <c r="G3777" t="s">
        <v>42</v>
      </c>
      <c r="H3777" t="s">
        <v>31</v>
      </c>
      <c r="I3777" s="1">
        <v>37.727270999999995</v>
      </c>
      <c r="J3777" s="1">
        <v>3</v>
      </c>
      <c r="K3777">
        <v>3774</v>
      </c>
      <c r="L3777" t="s">
        <v>25</v>
      </c>
      <c r="M3777" s="2">
        <f>+Table3[[#This Row],[CHW]]/Table3[[#This Row],[Count of Airbill Number]]</f>
        <v>12.575756999999998</v>
      </c>
    </row>
    <row r="3778" spans="2:13">
      <c r="B3778" t="s">
        <v>35</v>
      </c>
      <c r="C3778" t="s">
        <v>21</v>
      </c>
      <c r="D3778" t="s">
        <v>22</v>
      </c>
      <c r="E3778" t="s">
        <v>776</v>
      </c>
      <c r="F3778" t="s">
        <v>776</v>
      </c>
      <c r="G3778" t="s">
        <v>71</v>
      </c>
      <c r="H3778" t="s">
        <v>98</v>
      </c>
      <c r="I3778" s="1">
        <v>37.727270000000004</v>
      </c>
      <c r="J3778" s="1">
        <v>7</v>
      </c>
      <c r="K3778">
        <v>3775</v>
      </c>
      <c r="L3778" t="s">
        <v>25</v>
      </c>
      <c r="M3778" s="2">
        <f>+Table3[[#This Row],[CHW]]/Table3[[#This Row],[Count of Airbill Number]]</f>
        <v>5.3896100000000002</v>
      </c>
    </row>
    <row r="3779" spans="2:13">
      <c r="B3779" t="s">
        <v>35</v>
      </c>
      <c r="C3779" t="s">
        <v>21</v>
      </c>
      <c r="D3779" t="s">
        <v>22</v>
      </c>
      <c r="E3779" t="s">
        <v>776</v>
      </c>
      <c r="F3779" t="s">
        <v>776</v>
      </c>
      <c r="G3779" t="s">
        <v>45</v>
      </c>
      <c r="H3779" t="s">
        <v>74</v>
      </c>
      <c r="I3779" s="1">
        <v>37.727269999999997</v>
      </c>
      <c r="J3779" s="1">
        <v>11</v>
      </c>
      <c r="K3779">
        <v>3776</v>
      </c>
      <c r="L3779" t="s">
        <v>25</v>
      </c>
      <c r="M3779" s="2">
        <f>+Table3[[#This Row],[CHW]]/Table3[[#This Row],[Count of Airbill Number]]</f>
        <v>3.4297518181818178</v>
      </c>
    </row>
    <row r="3780" spans="2:13">
      <c r="B3780" t="s">
        <v>30</v>
      </c>
      <c r="C3780" t="s">
        <v>21</v>
      </c>
      <c r="D3780" t="s">
        <v>22</v>
      </c>
      <c r="E3780" t="s">
        <v>776</v>
      </c>
      <c r="F3780" t="s">
        <v>776</v>
      </c>
      <c r="G3780" t="s">
        <v>45</v>
      </c>
      <c r="H3780" t="s">
        <v>132</v>
      </c>
      <c r="I3780" s="1">
        <v>37.727269999999997</v>
      </c>
      <c r="J3780" s="1">
        <v>10</v>
      </c>
      <c r="K3780">
        <v>3777</v>
      </c>
      <c r="L3780" t="s">
        <v>25</v>
      </c>
      <c r="M3780" s="2">
        <f>+Table3[[#This Row],[CHW]]/Table3[[#This Row],[Count of Airbill Number]]</f>
        <v>3.7727269999999997</v>
      </c>
    </row>
    <row r="3781" spans="2:13">
      <c r="B3781" t="s">
        <v>35</v>
      </c>
      <c r="C3781" t="s">
        <v>21</v>
      </c>
      <c r="D3781" t="s">
        <v>36</v>
      </c>
      <c r="E3781" t="s">
        <v>776</v>
      </c>
      <c r="F3781" t="s">
        <v>776</v>
      </c>
      <c r="G3781" t="s">
        <v>37</v>
      </c>
      <c r="H3781" t="s">
        <v>33</v>
      </c>
      <c r="I3781" s="1">
        <v>37.727267999999995</v>
      </c>
      <c r="J3781" s="1">
        <v>12</v>
      </c>
      <c r="K3781">
        <v>3778</v>
      </c>
      <c r="L3781" t="s">
        <v>25</v>
      </c>
      <c r="M3781" s="2">
        <f>+Table3[[#This Row],[CHW]]/Table3[[#This Row],[Count of Airbill Number]]</f>
        <v>3.1439389999999996</v>
      </c>
    </row>
    <row r="3782" spans="2:13">
      <c r="B3782" t="s">
        <v>35</v>
      </c>
      <c r="C3782" t="s">
        <v>21</v>
      </c>
      <c r="D3782" t="s">
        <v>22</v>
      </c>
      <c r="E3782" t="s">
        <v>776</v>
      </c>
      <c r="F3782" t="s">
        <v>776</v>
      </c>
      <c r="G3782" t="s">
        <v>23</v>
      </c>
      <c r="H3782" t="s">
        <v>392</v>
      </c>
      <c r="I3782" s="1">
        <v>37.272727000000003</v>
      </c>
      <c r="J3782" s="1">
        <v>1</v>
      </c>
      <c r="K3782">
        <v>3779</v>
      </c>
      <c r="L3782" t="s">
        <v>25</v>
      </c>
      <c r="M3782" s="2">
        <f>+Table3[[#This Row],[CHW]]/Table3[[#This Row],[Count of Airbill Number]]</f>
        <v>37.272727000000003</v>
      </c>
    </row>
    <row r="3783" spans="2:13">
      <c r="B3783" t="s">
        <v>35</v>
      </c>
      <c r="C3783" t="s">
        <v>21</v>
      </c>
      <c r="D3783" t="s">
        <v>36</v>
      </c>
      <c r="E3783" t="s">
        <v>776</v>
      </c>
      <c r="F3783" t="s">
        <v>776</v>
      </c>
      <c r="G3783" t="s">
        <v>37</v>
      </c>
      <c r="H3783" t="s">
        <v>186</v>
      </c>
      <c r="I3783" s="1">
        <v>37.272725999999999</v>
      </c>
      <c r="J3783" s="1">
        <v>6</v>
      </c>
      <c r="K3783">
        <v>3780</v>
      </c>
      <c r="L3783" t="s">
        <v>25</v>
      </c>
      <c r="M3783" s="2">
        <f>+Table3[[#This Row],[CHW]]/Table3[[#This Row],[Count of Airbill Number]]</f>
        <v>6.2121209999999998</v>
      </c>
    </row>
    <row r="3784" spans="2:13">
      <c r="B3784" t="s">
        <v>20</v>
      </c>
      <c r="C3784" t="s">
        <v>21</v>
      </c>
      <c r="D3784" t="s">
        <v>22</v>
      </c>
      <c r="E3784" t="s">
        <v>776</v>
      </c>
      <c r="F3784" t="s">
        <v>776</v>
      </c>
      <c r="G3784" t="s">
        <v>71</v>
      </c>
      <c r="H3784" t="s">
        <v>107</v>
      </c>
      <c r="I3784" s="1">
        <v>37.272725999999999</v>
      </c>
      <c r="J3784" s="1">
        <v>3</v>
      </c>
      <c r="K3784">
        <v>3781</v>
      </c>
      <c r="L3784" t="s">
        <v>25</v>
      </c>
      <c r="M3784" s="2">
        <f>+Table3[[#This Row],[CHW]]/Table3[[#This Row],[Count of Airbill Number]]</f>
        <v>12.424242</v>
      </c>
    </row>
    <row r="3785" spans="2:13">
      <c r="B3785" t="s">
        <v>20</v>
      </c>
      <c r="C3785" t="s">
        <v>21</v>
      </c>
      <c r="D3785" t="s">
        <v>22</v>
      </c>
      <c r="E3785" t="s">
        <v>776</v>
      </c>
      <c r="F3785" t="s">
        <v>776</v>
      </c>
      <c r="G3785" t="s">
        <v>102</v>
      </c>
      <c r="H3785" t="s">
        <v>189</v>
      </c>
      <c r="I3785" s="1">
        <v>37.272725999999999</v>
      </c>
      <c r="J3785" s="1">
        <v>5</v>
      </c>
      <c r="K3785">
        <v>3782</v>
      </c>
      <c r="L3785" t="s">
        <v>25</v>
      </c>
      <c r="M3785" s="2">
        <f>+Table3[[#This Row],[CHW]]/Table3[[#This Row],[Count of Airbill Number]]</f>
        <v>7.4545452000000001</v>
      </c>
    </row>
    <row r="3786" spans="2:13">
      <c r="B3786" t="s">
        <v>20</v>
      </c>
      <c r="C3786" t="s">
        <v>21</v>
      </c>
      <c r="D3786" t="s">
        <v>22</v>
      </c>
      <c r="E3786" t="s">
        <v>776</v>
      </c>
      <c r="F3786" t="s">
        <v>776</v>
      </c>
      <c r="G3786" t="s">
        <v>45</v>
      </c>
      <c r="H3786" t="s">
        <v>270</v>
      </c>
      <c r="I3786" s="1">
        <v>37.272725999999999</v>
      </c>
      <c r="J3786" s="1">
        <v>2</v>
      </c>
      <c r="K3786">
        <v>3783</v>
      </c>
      <c r="L3786" t="s">
        <v>25</v>
      </c>
      <c r="M3786" s="2">
        <f>+Table3[[#This Row],[CHW]]/Table3[[#This Row],[Count of Airbill Number]]</f>
        <v>18.636362999999999</v>
      </c>
    </row>
    <row r="3787" spans="2:13">
      <c r="B3787" t="s">
        <v>35</v>
      </c>
      <c r="C3787" t="s">
        <v>21</v>
      </c>
      <c r="D3787" t="s">
        <v>22</v>
      </c>
      <c r="E3787" t="s">
        <v>776</v>
      </c>
      <c r="F3787" t="s">
        <v>776</v>
      </c>
      <c r="G3787" t="s">
        <v>188</v>
      </c>
      <c r="H3787" t="s">
        <v>41</v>
      </c>
      <c r="I3787" s="1">
        <v>37.272725000000001</v>
      </c>
      <c r="J3787" s="1">
        <v>5</v>
      </c>
      <c r="K3787">
        <v>3784</v>
      </c>
      <c r="L3787" t="s">
        <v>25</v>
      </c>
      <c r="M3787" s="2">
        <f>+Table3[[#This Row],[CHW]]/Table3[[#This Row],[Count of Airbill Number]]</f>
        <v>7.4545450000000004</v>
      </c>
    </row>
    <row r="3788" spans="2:13">
      <c r="B3788" t="s">
        <v>20</v>
      </c>
      <c r="C3788" t="s">
        <v>21</v>
      </c>
      <c r="D3788" t="s">
        <v>22</v>
      </c>
      <c r="E3788" t="s">
        <v>776</v>
      </c>
      <c r="F3788" t="s">
        <v>776</v>
      </c>
      <c r="G3788" t="s">
        <v>48</v>
      </c>
      <c r="H3788" t="s">
        <v>236</v>
      </c>
      <c r="I3788" s="1">
        <v>37.272725000000001</v>
      </c>
      <c r="J3788" s="1">
        <v>5</v>
      </c>
      <c r="K3788">
        <v>3785</v>
      </c>
      <c r="L3788" t="s">
        <v>25</v>
      </c>
      <c r="M3788" s="2">
        <f>+Table3[[#This Row],[CHW]]/Table3[[#This Row],[Count of Airbill Number]]</f>
        <v>7.4545450000000004</v>
      </c>
    </row>
    <row r="3789" spans="2:13">
      <c r="B3789" t="s">
        <v>35</v>
      </c>
      <c r="C3789" t="s">
        <v>21</v>
      </c>
      <c r="D3789" t="s">
        <v>22</v>
      </c>
      <c r="E3789" t="s">
        <v>776</v>
      </c>
      <c r="F3789" t="s">
        <v>776</v>
      </c>
      <c r="G3789" t="s">
        <v>71</v>
      </c>
      <c r="H3789" t="s">
        <v>123</v>
      </c>
      <c r="I3789" s="1">
        <v>37.272719999999993</v>
      </c>
      <c r="J3789" s="1">
        <v>15</v>
      </c>
      <c r="K3789">
        <v>3786</v>
      </c>
      <c r="L3789" t="s">
        <v>25</v>
      </c>
      <c r="M3789" s="2">
        <f>+Table3[[#This Row],[CHW]]/Table3[[#This Row],[Count of Airbill Number]]</f>
        <v>2.4848479999999995</v>
      </c>
    </row>
    <row r="3790" spans="2:13">
      <c r="B3790" t="s">
        <v>20</v>
      </c>
      <c r="C3790" t="s">
        <v>21</v>
      </c>
      <c r="D3790" t="s">
        <v>22</v>
      </c>
      <c r="E3790" t="s">
        <v>778</v>
      </c>
      <c r="F3790" t="s">
        <v>778</v>
      </c>
      <c r="G3790" t="s">
        <v>161</v>
      </c>
      <c r="H3790" t="s">
        <v>112</v>
      </c>
      <c r="I3790" s="1">
        <v>36.9</v>
      </c>
      <c r="J3790" s="1">
        <v>1</v>
      </c>
      <c r="K3790">
        <v>3787</v>
      </c>
      <c r="L3790" t="s">
        <v>25</v>
      </c>
      <c r="M3790" s="2">
        <f>+Table3[[#This Row],[CHW]]/Table3[[#This Row],[Count of Airbill Number]]</f>
        <v>36.9</v>
      </c>
    </row>
    <row r="3791" spans="2:13">
      <c r="B3791" t="s">
        <v>28</v>
      </c>
      <c r="C3791" t="s">
        <v>21</v>
      </c>
      <c r="D3791" t="s">
        <v>22</v>
      </c>
      <c r="E3791" t="s">
        <v>776</v>
      </c>
      <c r="F3791" t="s">
        <v>776</v>
      </c>
      <c r="G3791" t="s">
        <v>75</v>
      </c>
      <c r="H3791" t="s">
        <v>48</v>
      </c>
      <c r="I3791" s="1">
        <v>36.818181000000003</v>
      </c>
      <c r="J3791" s="1">
        <v>2</v>
      </c>
      <c r="K3791">
        <v>3788</v>
      </c>
      <c r="L3791" t="s">
        <v>25</v>
      </c>
      <c r="M3791" s="2">
        <f>+Table3[[#This Row],[CHW]]/Table3[[#This Row],[Count of Airbill Number]]</f>
        <v>18.409090500000001</v>
      </c>
    </row>
    <row r="3792" spans="2:13">
      <c r="B3792" t="s">
        <v>35</v>
      </c>
      <c r="C3792" t="s">
        <v>21</v>
      </c>
      <c r="D3792" t="s">
        <v>22</v>
      </c>
      <c r="E3792" t="s">
        <v>776</v>
      </c>
      <c r="F3792" t="s">
        <v>776</v>
      </c>
      <c r="G3792" t="s">
        <v>42</v>
      </c>
      <c r="H3792" t="s">
        <v>41</v>
      </c>
      <c r="I3792" s="1">
        <v>36.818180999999996</v>
      </c>
      <c r="J3792" s="1">
        <v>2</v>
      </c>
      <c r="K3792">
        <v>3789</v>
      </c>
      <c r="L3792" t="s">
        <v>25</v>
      </c>
      <c r="M3792" s="2">
        <f>+Table3[[#This Row],[CHW]]/Table3[[#This Row],[Count of Airbill Number]]</f>
        <v>18.409090499999998</v>
      </c>
    </row>
    <row r="3793" spans="2:13">
      <c r="B3793" t="s">
        <v>35</v>
      </c>
      <c r="C3793" t="s">
        <v>21</v>
      </c>
      <c r="D3793" t="s">
        <v>22</v>
      </c>
      <c r="E3793" t="s">
        <v>776</v>
      </c>
      <c r="F3793" t="s">
        <v>776</v>
      </c>
      <c r="G3793" t="s">
        <v>48</v>
      </c>
      <c r="H3793" t="s">
        <v>84</v>
      </c>
      <c r="I3793" s="1">
        <v>36.818180999999996</v>
      </c>
      <c r="J3793" s="1">
        <v>3</v>
      </c>
      <c r="K3793">
        <v>3790</v>
      </c>
      <c r="L3793" t="s">
        <v>25</v>
      </c>
      <c r="M3793" s="2">
        <f>+Table3[[#This Row],[CHW]]/Table3[[#This Row],[Count of Airbill Number]]</f>
        <v>12.272726999999998</v>
      </c>
    </row>
    <row r="3794" spans="2:13">
      <c r="B3794" t="s">
        <v>35</v>
      </c>
      <c r="C3794" t="s">
        <v>21</v>
      </c>
      <c r="D3794" t="s">
        <v>22</v>
      </c>
      <c r="E3794" t="s">
        <v>776</v>
      </c>
      <c r="F3794" t="s">
        <v>776</v>
      </c>
      <c r="G3794" t="s">
        <v>71</v>
      </c>
      <c r="H3794" t="s">
        <v>46</v>
      </c>
      <c r="I3794" s="1">
        <v>36.818179999999998</v>
      </c>
      <c r="J3794" s="1">
        <v>5</v>
      </c>
      <c r="K3794">
        <v>3791</v>
      </c>
      <c r="L3794" t="s">
        <v>25</v>
      </c>
      <c r="M3794" s="2">
        <f>+Table3[[#This Row],[CHW]]/Table3[[#This Row],[Count of Airbill Number]]</f>
        <v>7.3636359999999996</v>
      </c>
    </row>
    <row r="3795" spans="2:13">
      <c r="B3795" t="s">
        <v>35</v>
      </c>
      <c r="C3795" t="s">
        <v>21</v>
      </c>
      <c r="D3795" t="s">
        <v>22</v>
      </c>
      <c r="E3795" t="s">
        <v>776</v>
      </c>
      <c r="F3795" t="s">
        <v>776</v>
      </c>
      <c r="G3795" t="s">
        <v>131</v>
      </c>
      <c r="H3795" t="s">
        <v>23</v>
      </c>
      <c r="I3795" s="1">
        <v>36.818179000000001</v>
      </c>
      <c r="J3795" s="1">
        <v>6</v>
      </c>
      <c r="K3795">
        <v>3792</v>
      </c>
      <c r="L3795" t="s">
        <v>25</v>
      </c>
      <c r="M3795" s="2">
        <f>+Table3[[#This Row],[CHW]]/Table3[[#This Row],[Count of Airbill Number]]</f>
        <v>6.1363631666666665</v>
      </c>
    </row>
    <row r="3796" spans="2:13">
      <c r="B3796" t="s">
        <v>28</v>
      </c>
      <c r="C3796" t="s">
        <v>21</v>
      </c>
      <c r="D3796" t="s">
        <v>22</v>
      </c>
      <c r="E3796" t="s">
        <v>776</v>
      </c>
      <c r="F3796" t="s">
        <v>776</v>
      </c>
      <c r="G3796" t="s">
        <v>144</v>
      </c>
      <c r="H3796" t="s">
        <v>95</v>
      </c>
      <c r="I3796" s="1">
        <v>36.818174999999997</v>
      </c>
      <c r="J3796" s="1">
        <v>13</v>
      </c>
      <c r="K3796">
        <v>3793</v>
      </c>
      <c r="L3796" t="s">
        <v>25</v>
      </c>
      <c r="M3796" s="2">
        <f>+Table3[[#This Row],[CHW]]/Table3[[#This Row],[Count of Airbill Number]]</f>
        <v>2.8321673076923073</v>
      </c>
    </row>
    <row r="3797" spans="2:13">
      <c r="B3797" t="s">
        <v>28</v>
      </c>
      <c r="C3797" t="s">
        <v>21</v>
      </c>
      <c r="D3797" t="s">
        <v>36</v>
      </c>
      <c r="E3797" t="s">
        <v>778</v>
      </c>
      <c r="F3797" t="s">
        <v>778</v>
      </c>
      <c r="G3797" t="s">
        <v>366</v>
      </c>
      <c r="H3797" t="s">
        <v>109</v>
      </c>
      <c r="I3797" s="1">
        <v>36.799999999999997</v>
      </c>
      <c r="J3797" s="1">
        <v>2</v>
      </c>
      <c r="K3797">
        <v>3794</v>
      </c>
      <c r="L3797" t="s">
        <v>25</v>
      </c>
      <c r="M3797" s="2">
        <f>+Table3[[#This Row],[CHW]]/Table3[[#This Row],[Count of Airbill Number]]</f>
        <v>18.399999999999999</v>
      </c>
    </row>
    <row r="3798" spans="2:13">
      <c r="B3798" t="s">
        <v>35</v>
      </c>
      <c r="C3798" t="s">
        <v>21</v>
      </c>
      <c r="D3798" t="s">
        <v>22</v>
      </c>
      <c r="E3798" t="s">
        <v>776</v>
      </c>
      <c r="F3798" t="s">
        <v>778</v>
      </c>
      <c r="G3798" t="s">
        <v>31</v>
      </c>
      <c r="H3798" t="s">
        <v>267</v>
      </c>
      <c r="I3798" s="1">
        <v>36.799999999999997</v>
      </c>
      <c r="J3798" s="1">
        <v>2</v>
      </c>
      <c r="K3798">
        <v>3795</v>
      </c>
      <c r="L3798" t="s">
        <v>25</v>
      </c>
      <c r="M3798" s="2">
        <f>+Table3[[#This Row],[CHW]]/Table3[[#This Row],[Count of Airbill Number]]</f>
        <v>18.399999999999999</v>
      </c>
    </row>
    <row r="3799" spans="2:13">
      <c r="B3799" t="s">
        <v>28</v>
      </c>
      <c r="C3799" t="s">
        <v>21</v>
      </c>
      <c r="D3799" t="s">
        <v>22</v>
      </c>
      <c r="E3799" t="s">
        <v>776</v>
      </c>
      <c r="F3799" t="s">
        <v>776</v>
      </c>
      <c r="G3799" t="s">
        <v>77</v>
      </c>
      <c r="H3799" t="s">
        <v>45</v>
      </c>
      <c r="I3799" s="1">
        <v>36.545453999999999</v>
      </c>
      <c r="J3799" s="1">
        <v>2</v>
      </c>
      <c r="K3799">
        <v>3796</v>
      </c>
      <c r="L3799" t="s">
        <v>25</v>
      </c>
      <c r="M3799" s="2">
        <f>+Table3[[#This Row],[CHW]]/Table3[[#This Row],[Count of Airbill Number]]</f>
        <v>18.272727</v>
      </c>
    </row>
    <row r="3800" spans="2:13">
      <c r="B3800" t="s">
        <v>28</v>
      </c>
      <c r="C3800" t="s">
        <v>21</v>
      </c>
      <c r="D3800" t="s">
        <v>36</v>
      </c>
      <c r="E3800" t="s">
        <v>778</v>
      </c>
      <c r="F3800" t="s">
        <v>777</v>
      </c>
      <c r="G3800" t="s">
        <v>81</v>
      </c>
      <c r="H3800" t="s">
        <v>180</v>
      </c>
      <c r="I3800" s="1">
        <v>36.372726999999998</v>
      </c>
      <c r="J3800" s="1">
        <v>3</v>
      </c>
      <c r="K3800">
        <v>3797</v>
      </c>
      <c r="L3800" t="s">
        <v>25</v>
      </c>
      <c r="M3800" s="2">
        <f>+Table3[[#This Row],[CHW]]/Table3[[#This Row],[Count of Airbill Number]]</f>
        <v>12.124242333333333</v>
      </c>
    </row>
    <row r="3801" spans="2:13">
      <c r="B3801" t="s">
        <v>28</v>
      </c>
      <c r="C3801" t="s">
        <v>21</v>
      </c>
      <c r="D3801" t="s">
        <v>22</v>
      </c>
      <c r="E3801" t="s">
        <v>776</v>
      </c>
      <c r="F3801" t="s">
        <v>776</v>
      </c>
      <c r="G3801" t="s">
        <v>64</v>
      </c>
      <c r="H3801" t="s">
        <v>23</v>
      </c>
      <c r="I3801" s="1">
        <v>36.363636</v>
      </c>
      <c r="J3801" s="1">
        <v>1</v>
      </c>
      <c r="K3801">
        <v>3798</v>
      </c>
      <c r="L3801" t="s">
        <v>25</v>
      </c>
      <c r="M3801" s="2">
        <f>+Table3[[#This Row],[CHW]]/Table3[[#This Row],[Count of Airbill Number]]</f>
        <v>36.363636</v>
      </c>
    </row>
    <row r="3802" spans="2:13">
      <c r="B3802" t="s">
        <v>28</v>
      </c>
      <c r="C3802" t="s">
        <v>21</v>
      </c>
      <c r="D3802" t="s">
        <v>22</v>
      </c>
      <c r="E3802" t="s">
        <v>776</v>
      </c>
      <c r="F3802" t="s">
        <v>776</v>
      </c>
      <c r="G3802" t="s">
        <v>98</v>
      </c>
      <c r="H3802" t="s">
        <v>53</v>
      </c>
      <c r="I3802" s="1">
        <v>36.363636</v>
      </c>
      <c r="J3802" s="1">
        <v>1</v>
      </c>
      <c r="K3802">
        <v>3799</v>
      </c>
      <c r="L3802" t="s">
        <v>25</v>
      </c>
      <c r="M3802" s="2">
        <f>+Table3[[#This Row],[CHW]]/Table3[[#This Row],[Count of Airbill Number]]</f>
        <v>36.363636</v>
      </c>
    </row>
    <row r="3803" spans="2:13">
      <c r="B3803" t="s">
        <v>35</v>
      </c>
      <c r="C3803" t="s">
        <v>21</v>
      </c>
      <c r="D3803" t="s">
        <v>22</v>
      </c>
      <c r="E3803" t="s">
        <v>776</v>
      </c>
      <c r="F3803" t="s">
        <v>776</v>
      </c>
      <c r="G3803" t="s">
        <v>41</v>
      </c>
      <c r="H3803" t="s">
        <v>175</v>
      </c>
      <c r="I3803" s="1">
        <v>36.363636</v>
      </c>
      <c r="J3803" s="1">
        <v>1</v>
      </c>
      <c r="K3803">
        <v>3800</v>
      </c>
      <c r="L3803" t="s">
        <v>25</v>
      </c>
      <c r="M3803" s="2">
        <f>+Table3[[#This Row],[CHW]]/Table3[[#This Row],[Count of Airbill Number]]</f>
        <v>36.363636</v>
      </c>
    </row>
    <row r="3804" spans="2:13">
      <c r="B3804" t="s">
        <v>35</v>
      </c>
      <c r="C3804" t="s">
        <v>21</v>
      </c>
      <c r="D3804" t="s">
        <v>22</v>
      </c>
      <c r="E3804" t="s">
        <v>776</v>
      </c>
      <c r="F3804" t="s">
        <v>776</v>
      </c>
      <c r="G3804" t="s">
        <v>41</v>
      </c>
      <c r="H3804" t="s">
        <v>132</v>
      </c>
      <c r="I3804" s="1">
        <v>36.363636</v>
      </c>
      <c r="J3804" s="1">
        <v>1</v>
      </c>
      <c r="K3804">
        <v>3801</v>
      </c>
      <c r="L3804" t="s">
        <v>25</v>
      </c>
      <c r="M3804" s="2">
        <f>+Table3[[#This Row],[CHW]]/Table3[[#This Row],[Count of Airbill Number]]</f>
        <v>36.363636</v>
      </c>
    </row>
    <row r="3805" spans="2:13">
      <c r="B3805" t="s">
        <v>35</v>
      </c>
      <c r="C3805" t="s">
        <v>21</v>
      </c>
      <c r="D3805" t="s">
        <v>36</v>
      </c>
      <c r="E3805" t="s">
        <v>776</v>
      </c>
      <c r="F3805" t="s">
        <v>776</v>
      </c>
      <c r="G3805" t="s">
        <v>42</v>
      </c>
      <c r="H3805" t="s">
        <v>57</v>
      </c>
      <c r="I3805" s="1">
        <v>36.363636</v>
      </c>
      <c r="J3805" s="1">
        <v>1</v>
      </c>
      <c r="K3805">
        <v>3802</v>
      </c>
      <c r="L3805" t="s">
        <v>25</v>
      </c>
      <c r="M3805" s="2">
        <f>+Table3[[#This Row],[CHW]]/Table3[[#This Row],[Count of Airbill Number]]</f>
        <v>36.363636</v>
      </c>
    </row>
    <row r="3806" spans="2:13">
      <c r="B3806" t="s">
        <v>35</v>
      </c>
      <c r="C3806" t="s">
        <v>21</v>
      </c>
      <c r="D3806" t="s">
        <v>36</v>
      </c>
      <c r="E3806" t="s">
        <v>776</v>
      </c>
      <c r="F3806" t="s">
        <v>776</v>
      </c>
      <c r="G3806" t="s">
        <v>57</v>
      </c>
      <c r="H3806" t="s">
        <v>42</v>
      </c>
      <c r="I3806" s="1">
        <v>36.363636</v>
      </c>
      <c r="J3806" s="1">
        <v>1</v>
      </c>
      <c r="K3806">
        <v>3803</v>
      </c>
      <c r="L3806" t="s">
        <v>25</v>
      </c>
      <c r="M3806" s="2">
        <f>+Table3[[#This Row],[CHW]]/Table3[[#This Row],[Count of Airbill Number]]</f>
        <v>36.363636</v>
      </c>
    </row>
    <row r="3807" spans="2:13">
      <c r="B3807" t="s">
        <v>35</v>
      </c>
      <c r="C3807" t="s">
        <v>21</v>
      </c>
      <c r="D3807" t="s">
        <v>36</v>
      </c>
      <c r="E3807" t="s">
        <v>776</v>
      </c>
      <c r="F3807" t="s">
        <v>776</v>
      </c>
      <c r="G3807" t="s">
        <v>57</v>
      </c>
      <c r="H3807" t="s">
        <v>172</v>
      </c>
      <c r="I3807" s="1">
        <v>36.363636</v>
      </c>
      <c r="J3807" s="1">
        <v>1</v>
      </c>
      <c r="K3807">
        <v>3804</v>
      </c>
      <c r="L3807" t="s">
        <v>25</v>
      </c>
      <c r="M3807" s="2">
        <f>+Table3[[#This Row],[CHW]]/Table3[[#This Row],[Count of Airbill Number]]</f>
        <v>36.363636</v>
      </c>
    </row>
    <row r="3808" spans="2:13">
      <c r="B3808" t="s">
        <v>35</v>
      </c>
      <c r="C3808" t="s">
        <v>21</v>
      </c>
      <c r="D3808" t="s">
        <v>36</v>
      </c>
      <c r="E3808" t="s">
        <v>776</v>
      </c>
      <c r="F3808" t="s">
        <v>778</v>
      </c>
      <c r="G3808" t="s">
        <v>37</v>
      </c>
      <c r="H3808" t="s">
        <v>306</v>
      </c>
      <c r="I3808" s="1">
        <v>36.363636</v>
      </c>
      <c r="J3808" s="1">
        <v>2</v>
      </c>
      <c r="K3808">
        <v>3805</v>
      </c>
      <c r="L3808" t="s">
        <v>25</v>
      </c>
      <c r="M3808" s="2">
        <f>+Table3[[#This Row],[CHW]]/Table3[[#This Row],[Count of Airbill Number]]</f>
        <v>18.181818</v>
      </c>
    </row>
    <row r="3809" spans="2:13">
      <c r="B3809" t="s">
        <v>20</v>
      </c>
      <c r="C3809" t="s">
        <v>21</v>
      </c>
      <c r="D3809" t="s">
        <v>22</v>
      </c>
      <c r="E3809" t="s">
        <v>776</v>
      </c>
      <c r="F3809" t="s">
        <v>776</v>
      </c>
      <c r="G3809" t="s">
        <v>148</v>
      </c>
      <c r="H3809" t="s">
        <v>39</v>
      </c>
      <c r="I3809" s="1">
        <v>36.363636</v>
      </c>
      <c r="J3809" s="1">
        <v>1</v>
      </c>
      <c r="K3809">
        <v>3806</v>
      </c>
      <c r="L3809" t="s">
        <v>25</v>
      </c>
      <c r="M3809" s="2">
        <f>+Table3[[#This Row],[CHW]]/Table3[[#This Row],[Count of Airbill Number]]</f>
        <v>36.363636</v>
      </c>
    </row>
    <row r="3810" spans="2:13">
      <c r="B3810" t="s">
        <v>20</v>
      </c>
      <c r="C3810" t="s">
        <v>21</v>
      </c>
      <c r="D3810" t="s">
        <v>22</v>
      </c>
      <c r="E3810" t="s">
        <v>776</v>
      </c>
      <c r="F3810" t="s">
        <v>776</v>
      </c>
      <c r="G3810" t="s">
        <v>68</v>
      </c>
      <c r="H3810" t="s">
        <v>136</v>
      </c>
      <c r="I3810" s="1">
        <v>36.363636</v>
      </c>
      <c r="J3810" s="1">
        <v>1</v>
      </c>
      <c r="K3810">
        <v>3807</v>
      </c>
      <c r="L3810" t="s">
        <v>25</v>
      </c>
      <c r="M3810" s="2">
        <f>+Table3[[#This Row],[CHW]]/Table3[[#This Row],[Count of Airbill Number]]</f>
        <v>36.363636</v>
      </c>
    </row>
    <row r="3811" spans="2:13">
      <c r="B3811" t="s">
        <v>20</v>
      </c>
      <c r="C3811" t="s">
        <v>21</v>
      </c>
      <c r="D3811" t="s">
        <v>22</v>
      </c>
      <c r="E3811" t="s">
        <v>776</v>
      </c>
      <c r="F3811" t="s">
        <v>776</v>
      </c>
      <c r="G3811" t="s">
        <v>45</v>
      </c>
      <c r="H3811" t="s">
        <v>312</v>
      </c>
      <c r="I3811" s="1">
        <v>36.363636</v>
      </c>
      <c r="J3811" s="1">
        <v>1</v>
      </c>
      <c r="K3811">
        <v>3808</v>
      </c>
      <c r="L3811" t="s">
        <v>25</v>
      </c>
      <c r="M3811" s="2">
        <f>+Table3[[#This Row],[CHW]]/Table3[[#This Row],[Count of Airbill Number]]</f>
        <v>36.363636</v>
      </c>
    </row>
    <row r="3812" spans="2:13">
      <c r="B3812" t="s">
        <v>28</v>
      </c>
      <c r="C3812" t="s">
        <v>21</v>
      </c>
      <c r="D3812" t="s">
        <v>22</v>
      </c>
      <c r="E3812" t="s">
        <v>776</v>
      </c>
      <c r="F3812" t="s">
        <v>776</v>
      </c>
      <c r="G3812" t="s">
        <v>45</v>
      </c>
      <c r="H3812" t="s">
        <v>183</v>
      </c>
      <c r="I3812" s="1">
        <v>36.363635000000002</v>
      </c>
      <c r="J3812" s="1">
        <v>4</v>
      </c>
      <c r="K3812">
        <v>3809</v>
      </c>
      <c r="L3812" t="s">
        <v>25</v>
      </c>
      <c r="M3812" s="2">
        <f>+Table3[[#This Row],[CHW]]/Table3[[#This Row],[Count of Airbill Number]]</f>
        <v>9.0909087500000005</v>
      </c>
    </row>
    <row r="3813" spans="2:13">
      <c r="B3813" t="s">
        <v>28</v>
      </c>
      <c r="C3813" t="s">
        <v>21</v>
      </c>
      <c r="D3813" t="s">
        <v>22</v>
      </c>
      <c r="E3813" t="s">
        <v>776</v>
      </c>
      <c r="F3813" t="s">
        <v>776</v>
      </c>
      <c r="G3813" t="s">
        <v>45</v>
      </c>
      <c r="H3813" t="s">
        <v>202</v>
      </c>
      <c r="I3813" s="1">
        <v>36.363635000000002</v>
      </c>
      <c r="J3813" s="1">
        <v>3</v>
      </c>
      <c r="K3813">
        <v>3810</v>
      </c>
      <c r="L3813" t="s">
        <v>25</v>
      </c>
      <c r="M3813" s="2">
        <f>+Table3[[#This Row],[CHW]]/Table3[[#This Row],[Count of Airbill Number]]</f>
        <v>12.121211666666667</v>
      </c>
    </row>
    <row r="3814" spans="2:13">
      <c r="B3814" t="s">
        <v>28</v>
      </c>
      <c r="C3814" t="s">
        <v>21</v>
      </c>
      <c r="D3814" t="s">
        <v>22</v>
      </c>
      <c r="E3814" t="s">
        <v>776</v>
      </c>
      <c r="F3814" t="s">
        <v>776</v>
      </c>
      <c r="G3814" t="s">
        <v>61</v>
      </c>
      <c r="H3814" t="s">
        <v>33</v>
      </c>
      <c r="I3814" s="1">
        <v>36.363635000000002</v>
      </c>
      <c r="J3814" s="1">
        <v>3</v>
      </c>
      <c r="K3814">
        <v>3811</v>
      </c>
      <c r="L3814" t="s">
        <v>25</v>
      </c>
      <c r="M3814" s="2">
        <f>+Table3[[#This Row],[CHW]]/Table3[[#This Row],[Count of Airbill Number]]</f>
        <v>12.121211666666667</v>
      </c>
    </row>
    <row r="3815" spans="2:13">
      <c r="B3815" t="s">
        <v>35</v>
      </c>
      <c r="C3815" t="s">
        <v>21</v>
      </c>
      <c r="D3815" t="s">
        <v>22</v>
      </c>
      <c r="E3815" t="s">
        <v>776</v>
      </c>
      <c r="F3815" t="s">
        <v>776</v>
      </c>
      <c r="G3815" t="s">
        <v>41</v>
      </c>
      <c r="H3815" t="s">
        <v>191</v>
      </c>
      <c r="I3815" s="1">
        <v>36.363635000000002</v>
      </c>
      <c r="J3815" s="1">
        <v>2</v>
      </c>
      <c r="K3815">
        <v>3812</v>
      </c>
      <c r="L3815" t="s">
        <v>25</v>
      </c>
      <c r="M3815" s="2">
        <f>+Table3[[#This Row],[CHW]]/Table3[[#This Row],[Count of Airbill Number]]</f>
        <v>18.181817500000001</v>
      </c>
    </row>
    <row r="3816" spans="2:13">
      <c r="B3816" t="s">
        <v>35</v>
      </c>
      <c r="C3816" t="s">
        <v>21</v>
      </c>
      <c r="D3816" t="s">
        <v>22</v>
      </c>
      <c r="E3816" t="s">
        <v>776</v>
      </c>
      <c r="F3816" t="s">
        <v>776</v>
      </c>
      <c r="G3816" t="s">
        <v>45</v>
      </c>
      <c r="H3816" t="s">
        <v>338</v>
      </c>
      <c r="I3816" s="1">
        <v>36.363635000000002</v>
      </c>
      <c r="J3816" s="1">
        <v>3</v>
      </c>
      <c r="K3816">
        <v>3813</v>
      </c>
      <c r="L3816" t="s">
        <v>25</v>
      </c>
      <c r="M3816" s="2">
        <f>+Table3[[#This Row],[CHW]]/Table3[[#This Row],[Count of Airbill Number]]</f>
        <v>12.121211666666667</v>
      </c>
    </row>
    <row r="3817" spans="2:13">
      <c r="B3817" t="s">
        <v>20</v>
      </c>
      <c r="C3817" t="s">
        <v>21</v>
      </c>
      <c r="D3817" t="s">
        <v>22</v>
      </c>
      <c r="E3817" t="s">
        <v>776</v>
      </c>
      <c r="F3817" t="s">
        <v>776</v>
      </c>
      <c r="G3817" t="s">
        <v>41</v>
      </c>
      <c r="H3817" t="s">
        <v>37</v>
      </c>
      <c r="I3817" s="1">
        <v>36.363635000000002</v>
      </c>
      <c r="J3817" s="1">
        <v>2</v>
      </c>
      <c r="K3817">
        <v>3814</v>
      </c>
      <c r="L3817" t="s">
        <v>25</v>
      </c>
      <c r="M3817" s="2">
        <f>+Table3[[#This Row],[CHW]]/Table3[[#This Row],[Count of Airbill Number]]</f>
        <v>18.181817500000001</v>
      </c>
    </row>
    <row r="3818" spans="2:13">
      <c r="B3818" t="s">
        <v>35</v>
      </c>
      <c r="C3818" t="s">
        <v>21</v>
      </c>
      <c r="D3818" t="s">
        <v>22</v>
      </c>
      <c r="E3818" t="s">
        <v>776</v>
      </c>
      <c r="F3818" t="s">
        <v>776</v>
      </c>
      <c r="G3818" t="s">
        <v>188</v>
      </c>
      <c r="H3818" t="s">
        <v>102</v>
      </c>
      <c r="I3818" s="1">
        <v>36.363634999999995</v>
      </c>
      <c r="J3818" s="1">
        <v>3</v>
      </c>
      <c r="K3818">
        <v>3815</v>
      </c>
      <c r="L3818" t="s">
        <v>25</v>
      </c>
      <c r="M3818" s="2">
        <f>+Table3[[#This Row],[CHW]]/Table3[[#This Row],[Count of Airbill Number]]</f>
        <v>12.121211666666666</v>
      </c>
    </row>
    <row r="3819" spans="2:13">
      <c r="B3819" t="s">
        <v>28</v>
      </c>
      <c r="C3819" t="s">
        <v>21</v>
      </c>
      <c r="D3819" t="s">
        <v>22</v>
      </c>
      <c r="E3819" t="s">
        <v>776</v>
      </c>
      <c r="F3819" t="s">
        <v>776</v>
      </c>
      <c r="G3819" t="s">
        <v>77</v>
      </c>
      <c r="H3819" t="s">
        <v>47</v>
      </c>
      <c r="I3819" s="1">
        <v>36.363633999999998</v>
      </c>
      <c r="J3819" s="1">
        <v>5</v>
      </c>
      <c r="K3819">
        <v>3816</v>
      </c>
      <c r="L3819" t="s">
        <v>25</v>
      </c>
      <c r="M3819" s="2">
        <f>+Table3[[#This Row],[CHW]]/Table3[[#This Row],[Count of Airbill Number]]</f>
        <v>7.2727267999999992</v>
      </c>
    </row>
    <row r="3820" spans="2:13">
      <c r="B3820" t="s">
        <v>35</v>
      </c>
      <c r="C3820" t="s">
        <v>21</v>
      </c>
      <c r="D3820" t="s">
        <v>22</v>
      </c>
      <c r="E3820" t="s">
        <v>776</v>
      </c>
      <c r="F3820" t="s">
        <v>776</v>
      </c>
      <c r="G3820" t="s">
        <v>76</v>
      </c>
      <c r="H3820" t="s">
        <v>83</v>
      </c>
      <c r="I3820" s="1">
        <v>36.363633</v>
      </c>
      <c r="J3820" s="1">
        <v>6</v>
      </c>
      <c r="K3820">
        <v>3817</v>
      </c>
      <c r="L3820" t="s">
        <v>25</v>
      </c>
      <c r="M3820" s="2">
        <f>+Table3[[#This Row],[CHW]]/Table3[[#This Row],[Count of Airbill Number]]</f>
        <v>6.0606055000000003</v>
      </c>
    </row>
    <row r="3821" spans="2:13">
      <c r="B3821" t="s">
        <v>35</v>
      </c>
      <c r="C3821" t="s">
        <v>21</v>
      </c>
      <c r="D3821" t="s">
        <v>22</v>
      </c>
      <c r="E3821" t="s">
        <v>776</v>
      </c>
      <c r="F3821" t="s">
        <v>776</v>
      </c>
      <c r="G3821" t="s">
        <v>39</v>
      </c>
      <c r="H3821" t="s">
        <v>102</v>
      </c>
      <c r="I3821" s="1">
        <v>36.363624999999999</v>
      </c>
      <c r="J3821" s="1">
        <v>23</v>
      </c>
      <c r="K3821">
        <v>3818</v>
      </c>
      <c r="L3821" t="s">
        <v>25</v>
      </c>
      <c r="M3821" s="2">
        <f>+Table3[[#This Row],[CHW]]/Table3[[#This Row],[Count of Airbill Number]]</f>
        <v>1.5810271739130435</v>
      </c>
    </row>
    <row r="3822" spans="2:13">
      <c r="B3822" t="s">
        <v>28</v>
      </c>
      <c r="C3822" t="s">
        <v>21</v>
      </c>
      <c r="D3822" t="s">
        <v>22</v>
      </c>
      <c r="E3822" t="s">
        <v>776</v>
      </c>
      <c r="F3822" t="s">
        <v>776</v>
      </c>
      <c r="G3822" t="s">
        <v>71</v>
      </c>
      <c r="H3822" t="s">
        <v>168</v>
      </c>
      <c r="I3822" s="1">
        <v>36.272724000000004</v>
      </c>
      <c r="J3822" s="1">
        <v>9</v>
      </c>
      <c r="K3822">
        <v>3819</v>
      </c>
      <c r="L3822" t="s">
        <v>25</v>
      </c>
      <c r="M3822" s="2">
        <f>+Table3[[#This Row],[CHW]]/Table3[[#This Row],[Count of Airbill Number]]</f>
        <v>4.0303026666666675</v>
      </c>
    </row>
    <row r="3823" spans="2:13">
      <c r="B3823" t="s">
        <v>20</v>
      </c>
      <c r="C3823" t="s">
        <v>21</v>
      </c>
      <c r="D3823" t="s">
        <v>22</v>
      </c>
      <c r="E3823" t="s">
        <v>778</v>
      </c>
      <c r="F3823" t="s">
        <v>776</v>
      </c>
      <c r="G3823" t="s">
        <v>51</v>
      </c>
      <c r="H3823" t="s">
        <v>37</v>
      </c>
      <c r="I3823" s="1">
        <v>36.218181000000001</v>
      </c>
      <c r="J3823" s="1">
        <v>2</v>
      </c>
      <c r="K3823">
        <v>3820</v>
      </c>
      <c r="L3823" t="s">
        <v>25</v>
      </c>
      <c r="M3823" s="2">
        <f>+Table3[[#This Row],[CHW]]/Table3[[#This Row],[Count of Airbill Number]]</f>
        <v>18.109090500000001</v>
      </c>
    </row>
    <row r="3824" spans="2:13">
      <c r="B3824" t="s">
        <v>28</v>
      </c>
      <c r="C3824" t="s">
        <v>21</v>
      </c>
      <c r="D3824" t="s">
        <v>36</v>
      </c>
      <c r="E3824" t="s">
        <v>776</v>
      </c>
      <c r="F3824" t="s">
        <v>776</v>
      </c>
      <c r="G3824" t="s">
        <v>146</v>
      </c>
      <c r="H3824" t="s">
        <v>37</v>
      </c>
      <c r="I3824" s="1">
        <v>36.154544000000001</v>
      </c>
      <c r="J3824" s="1">
        <v>5</v>
      </c>
      <c r="K3824">
        <v>3821</v>
      </c>
      <c r="L3824" t="s">
        <v>25</v>
      </c>
      <c r="M3824" s="2">
        <f>+Table3[[#This Row],[CHW]]/Table3[[#This Row],[Count of Airbill Number]]</f>
        <v>7.2309087999999999</v>
      </c>
    </row>
    <row r="3825" spans="2:13">
      <c r="B3825" t="s">
        <v>35</v>
      </c>
      <c r="C3825" t="s">
        <v>21</v>
      </c>
      <c r="D3825" t="s">
        <v>22</v>
      </c>
      <c r="E3825" t="s">
        <v>776</v>
      </c>
      <c r="F3825" t="s">
        <v>776</v>
      </c>
      <c r="G3825" t="s">
        <v>79</v>
      </c>
      <c r="H3825" t="s">
        <v>31</v>
      </c>
      <c r="I3825" s="1">
        <v>36</v>
      </c>
      <c r="J3825" s="1">
        <v>2</v>
      </c>
      <c r="K3825">
        <v>3822</v>
      </c>
      <c r="L3825" t="s">
        <v>25</v>
      </c>
      <c r="M3825" s="2">
        <f>+Table3[[#This Row],[CHW]]/Table3[[#This Row],[Count of Airbill Number]]</f>
        <v>18</v>
      </c>
    </row>
    <row r="3826" spans="2:13">
      <c r="B3826" t="s">
        <v>35</v>
      </c>
      <c r="C3826" t="s">
        <v>21</v>
      </c>
      <c r="D3826" t="s">
        <v>22</v>
      </c>
      <c r="E3826" t="s">
        <v>776</v>
      </c>
      <c r="F3826" t="s">
        <v>778</v>
      </c>
      <c r="G3826" t="s">
        <v>48</v>
      </c>
      <c r="H3826" t="s">
        <v>51</v>
      </c>
      <c r="I3826" s="1">
        <v>36</v>
      </c>
      <c r="J3826" s="1">
        <v>1</v>
      </c>
      <c r="K3826">
        <v>3823</v>
      </c>
      <c r="L3826" t="s">
        <v>25</v>
      </c>
      <c r="M3826" s="2">
        <f>+Table3[[#This Row],[CHW]]/Table3[[#This Row],[Count of Airbill Number]]</f>
        <v>36</v>
      </c>
    </row>
    <row r="3827" spans="2:13">
      <c r="B3827" t="s">
        <v>35</v>
      </c>
      <c r="C3827" t="s">
        <v>21</v>
      </c>
      <c r="D3827" t="s">
        <v>22</v>
      </c>
      <c r="E3827" t="s">
        <v>778</v>
      </c>
      <c r="F3827" t="s">
        <v>778</v>
      </c>
      <c r="G3827" t="s">
        <v>86</v>
      </c>
      <c r="H3827" t="s">
        <v>124</v>
      </c>
      <c r="I3827" s="1">
        <v>36</v>
      </c>
      <c r="J3827" s="1">
        <v>3</v>
      </c>
      <c r="K3827">
        <v>3824</v>
      </c>
      <c r="L3827" t="s">
        <v>25</v>
      </c>
      <c r="M3827" s="2">
        <f>+Table3[[#This Row],[CHW]]/Table3[[#This Row],[Count of Airbill Number]]</f>
        <v>12</v>
      </c>
    </row>
    <row r="3828" spans="2:13">
      <c r="B3828" t="s">
        <v>28</v>
      </c>
      <c r="C3828" t="s">
        <v>21</v>
      </c>
      <c r="D3828" t="s">
        <v>22</v>
      </c>
      <c r="E3828" t="s">
        <v>776</v>
      </c>
      <c r="F3828" t="s">
        <v>776</v>
      </c>
      <c r="G3828" t="s">
        <v>50</v>
      </c>
      <c r="H3828" t="s">
        <v>66</v>
      </c>
      <c r="I3828" s="1">
        <v>35.945453000000001</v>
      </c>
      <c r="J3828" s="1">
        <v>4</v>
      </c>
      <c r="K3828">
        <v>3825</v>
      </c>
      <c r="L3828" t="s">
        <v>25</v>
      </c>
      <c r="M3828" s="2">
        <f>+Table3[[#This Row],[CHW]]/Table3[[#This Row],[Count of Airbill Number]]</f>
        <v>8.9863632500000001</v>
      </c>
    </row>
    <row r="3829" spans="2:13">
      <c r="B3829" t="s">
        <v>35</v>
      </c>
      <c r="C3829" t="s">
        <v>21</v>
      </c>
      <c r="D3829" t="s">
        <v>22</v>
      </c>
      <c r="E3829" t="s">
        <v>776</v>
      </c>
      <c r="F3829" t="s">
        <v>776</v>
      </c>
      <c r="G3829" t="s">
        <v>31</v>
      </c>
      <c r="H3829" t="s">
        <v>244</v>
      </c>
      <c r="I3829" s="1">
        <v>35.909090000000006</v>
      </c>
      <c r="J3829" s="1">
        <v>2</v>
      </c>
      <c r="K3829">
        <v>3826</v>
      </c>
      <c r="L3829" t="s">
        <v>25</v>
      </c>
      <c r="M3829" s="2">
        <f>+Table3[[#This Row],[CHW]]/Table3[[#This Row],[Count of Airbill Number]]</f>
        <v>17.954545000000003</v>
      </c>
    </row>
    <row r="3830" spans="2:13">
      <c r="B3830" t="s">
        <v>35</v>
      </c>
      <c r="C3830" t="s">
        <v>21</v>
      </c>
      <c r="D3830" t="s">
        <v>22</v>
      </c>
      <c r="E3830" t="s">
        <v>776</v>
      </c>
      <c r="F3830" t="s">
        <v>776</v>
      </c>
      <c r="G3830" t="s">
        <v>102</v>
      </c>
      <c r="H3830" t="s">
        <v>53</v>
      </c>
      <c r="I3830" s="1">
        <v>35.909089999999999</v>
      </c>
      <c r="J3830" s="1">
        <v>2</v>
      </c>
      <c r="K3830">
        <v>3827</v>
      </c>
      <c r="L3830" t="s">
        <v>25</v>
      </c>
      <c r="M3830" s="2">
        <f>+Table3[[#This Row],[CHW]]/Table3[[#This Row],[Count of Airbill Number]]</f>
        <v>17.954545</v>
      </c>
    </row>
    <row r="3831" spans="2:13">
      <c r="B3831" t="s">
        <v>35</v>
      </c>
      <c r="C3831" t="s">
        <v>21</v>
      </c>
      <c r="D3831" t="s">
        <v>22</v>
      </c>
      <c r="E3831" t="s">
        <v>776</v>
      </c>
      <c r="F3831" t="s">
        <v>777</v>
      </c>
      <c r="G3831" t="s">
        <v>37</v>
      </c>
      <c r="H3831" t="s">
        <v>190</v>
      </c>
      <c r="I3831" s="1">
        <v>35.909089999999999</v>
      </c>
      <c r="J3831" s="1">
        <v>1</v>
      </c>
      <c r="K3831">
        <v>3828</v>
      </c>
      <c r="L3831" t="s">
        <v>25</v>
      </c>
      <c r="M3831" s="2">
        <f>+Table3[[#This Row],[CHW]]/Table3[[#This Row],[Count of Airbill Number]]</f>
        <v>35.909089999999999</v>
      </c>
    </row>
    <row r="3832" spans="2:13">
      <c r="B3832" t="s">
        <v>20</v>
      </c>
      <c r="C3832" t="s">
        <v>21</v>
      </c>
      <c r="D3832" t="s">
        <v>22</v>
      </c>
      <c r="E3832" t="s">
        <v>776</v>
      </c>
      <c r="F3832" t="s">
        <v>776</v>
      </c>
      <c r="G3832" t="s">
        <v>24</v>
      </c>
      <c r="H3832" t="s">
        <v>69</v>
      </c>
      <c r="I3832" s="1">
        <v>35.909089999999999</v>
      </c>
      <c r="J3832" s="1">
        <v>2</v>
      </c>
      <c r="K3832">
        <v>3829</v>
      </c>
      <c r="L3832" t="s">
        <v>25</v>
      </c>
      <c r="M3832" s="2">
        <f>+Table3[[#This Row],[CHW]]/Table3[[#This Row],[Count of Airbill Number]]</f>
        <v>17.954545</v>
      </c>
    </row>
    <row r="3833" spans="2:13">
      <c r="B3833" t="s">
        <v>20</v>
      </c>
      <c r="C3833" t="s">
        <v>21</v>
      </c>
      <c r="D3833" t="s">
        <v>22</v>
      </c>
      <c r="E3833" t="s">
        <v>776</v>
      </c>
      <c r="F3833" t="s">
        <v>776</v>
      </c>
      <c r="G3833" t="s">
        <v>103</v>
      </c>
      <c r="H3833" t="s">
        <v>117</v>
      </c>
      <c r="I3833" s="1">
        <v>35.909089999999999</v>
      </c>
      <c r="J3833" s="1">
        <v>3</v>
      </c>
      <c r="K3833">
        <v>3830</v>
      </c>
      <c r="L3833" t="s">
        <v>25</v>
      </c>
      <c r="M3833" s="2">
        <f>+Table3[[#This Row],[CHW]]/Table3[[#This Row],[Count of Airbill Number]]</f>
        <v>11.969696666666666</v>
      </c>
    </row>
    <row r="3834" spans="2:13">
      <c r="B3834" t="s">
        <v>30</v>
      </c>
      <c r="C3834" t="s">
        <v>21</v>
      </c>
      <c r="D3834" t="s">
        <v>22</v>
      </c>
      <c r="E3834" t="s">
        <v>776</v>
      </c>
      <c r="F3834" t="s">
        <v>776</v>
      </c>
      <c r="G3834" t="s">
        <v>48</v>
      </c>
      <c r="H3834" t="s">
        <v>111</v>
      </c>
      <c r="I3834" s="1">
        <v>35.909089999999999</v>
      </c>
      <c r="J3834" s="1">
        <v>2</v>
      </c>
      <c r="K3834">
        <v>3831</v>
      </c>
      <c r="L3834" t="s">
        <v>25</v>
      </c>
      <c r="M3834" s="2">
        <f>+Table3[[#This Row],[CHW]]/Table3[[#This Row],[Count of Airbill Number]]</f>
        <v>17.954545</v>
      </c>
    </row>
    <row r="3835" spans="2:13">
      <c r="B3835" t="s">
        <v>28</v>
      </c>
      <c r="C3835" t="s">
        <v>21</v>
      </c>
      <c r="D3835" t="s">
        <v>22</v>
      </c>
      <c r="E3835" t="s">
        <v>776</v>
      </c>
      <c r="F3835" t="s">
        <v>776</v>
      </c>
      <c r="G3835" t="s">
        <v>144</v>
      </c>
      <c r="H3835" t="s">
        <v>31</v>
      </c>
      <c r="I3835" s="1">
        <v>35.909089000000002</v>
      </c>
      <c r="J3835" s="1">
        <v>4</v>
      </c>
      <c r="K3835">
        <v>3832</v>
      </c>
      <c r="L3835" t="s">
        <v>25</v>
      </c>
      <c r="M3835" s="2">
        <f>+Table3[[#This Row],[CHW]]/Table3[[#This Row],[Count of Airbill Number]]</f>
        <v>8.9772722500000004</v>
      </c>
    </row>
    <row r="3836" spans="2:13">
      <c r="B3836" t="s">
        <v>20</v>
      </c>
      <c r="C3836" t="s">
        <v>21</v>
      </c>
      <c r="D3836" t="s">
        <v>22</v>
      </c>
      <c r="E3836" t="s">
        <v>776</v>
      </c>
      <c r="F3836" t="s">
        <v>776</v>
      </c>
      <c r="G3836" t="s">
        <v>102</v>
      </c>
      <c r="H3836" t="s">
        <v>42</v>
      </c>
      <c r="I3836" s="1">
        <v>35.909089000000002</v>
      </c>
      <c r="J3836" s="1">
        <v>3</v>
      </c>
      <c r="K3836">
        <v>3833</v>
      </c>
      <c r="L3836" t="s">
        <v>25</v>
      </c>
      <c r="M3836" s="2">
        <f>+Table3[[#This Row],[CHW]]/Table3[[#This Row],[Count of Airbill Number]]</f>
        <v>11.969696333333333</v>
      </c>
    </row>
    <row r="3837" spans="2:13">
      <c r="B3837" t="s">
        <v>20</v>
      </c>
      <c r="C3837" t="s">
        <v>21</v>
      </c>
      <c r="D3837" t="s">
        <v>22</v>
      </c>
      <c r="E3837" t="s">
        <v>776</v>
      </c>
      <c r="F3837" t="s">
        <v>776</v>
      </c>
      <c r="G3837" t="s">
        <v>102</v>
      </c>
      <c r="H3837" t="s">
        <v>71</v>
      </c>
      <c r="I3837" s="1">
        <v>35.909089000000002</v>
      </c>
      <c r="J3837" s="1">
        <v>4</v>
      </c>
      <c r="K3837">
        <v>3834</v>
      </c>
      <c r="L3837" t="s">
        <v>25</v>
      </c>
      <c r="M3837" s="2">
        <f>+Table3[[#This Row],[CHW]]/Table3[[#This Row],[Count of Airbill Number]]</f>
        <v>8.9772722500000004</v>
      </c>
    </row>
    <row r="3838" spans="2:13">
      <c r="B3838" t="s">
        <v>28</v>
      </c>
      <c r="C3838" t="s">
        <v>21</v>
      </c>
      <c r="D3838" t="s">
        <v>22</v>
      </c>
      <c r="E3838" t="s">
        <v>776</v>
      </c>
      <c r="F3838" t="s">
        <v>776</v>
      </c>
      <c r="G3838" t="s">
        <v>37</v>
      </c>
      <c r="H3838" t="s">
        <v>71</v>
      </c>
      <c r="I3838" s="1">
        <v>35.909087999999997</v>
      </c>
      <c r="J3838" s="1">
        <v>9</v>
      </c>
      <c r="K3838">
        <v>3835</v>
      </c>
      <c r="L3838" t="s">
        <v>25</v>
      </c>
      <c r="M3838" s="2">
        <f>+Table3[[#This Row],[CHW]]/Table3[[#This Row],[Count of Airbill Number]]</f>
        <v>3.9898986666666665</v>
      </c>
    </row>
    <row r="3839" spans="2:13">
      <c r="B3839" t="s">
        <v>35</v>
      </c>
      <c r="C3839" t="s">
        <v>21</v>
      </c>
      <c r="D3839" t="s">
        <v>22</v>
      </c>
      <c r="E3839" t="s">
        <v>776</v>
      </c>
      <c r="F3839" t="s">
        <v>776</v>
      </c>
      <c r="G3839" t="s">
        <v>48</v>
      </c>
      <c r="H3839" t="s">
        <v>47</v>
      </c>
      <c r="I3839" s="1">
        <v>35.909087999999997</v>
      </c>
      <c r="J3839" s="1">
        <v>4</v>
      </c>
      <c r="K3839">
        <v>3836</v>
      </c>
      <c r="L3839" t="s">
        <v>25</v>
      </c>
      <c r="M3839" s="2">
        <f>+Table3[[#This Row],[CHW]]/Table3[[#This Row],[Count of Airbill Number]]</f>
        <v>8.9772719999999993</v>
      </c>
    </row>
    <row r="3840" spans="2:13">
      <c r="B3840" t="s">
        <v>20</v>
      </c>
      <c r="C3840" t="s">
        <v>21</v>
      </c>
      <c r="D3840" t="s">
        <v>22</v>
      </c>
      <c r="E3840" t="s">
        <v>776</v>
      </c>
      <c r="F3840" t="s">
        <v>776</v>
      </c>
      <c r="G3840" t="s">
        <v>186</v>
      </c>
      <c r="H3840" t="s">
        <v>48</v>
      </c>
      <c r="I3840" s="1">
        <v>35.909087999999997</v>
      </c>
      <c r="J3840" s="1">
        <v>5</v>
      </c>
      <c r="K3840">
        <v>3837</v>
      </c>
      <c r="L3840" t="s">
        <v>25</v>
      </c>
      <c r="M3840" s="2">
        <f>+Table3[[#This Row],[CHW]]/Table3[[#This Row],[Count of Airbill Number]]</f>
        <v>7.1818175999999996</v>
      </c>
    </row>
    <row r="3841" spans="2:13">
      <c r="B3841" t="s">
        <v>28</v>
      </c>
      <c r="C3841" t="s">
        <v>21</v>
      </c>
      <c r="D3841" t="s">
        <v>22</v>
      </c>
      <c r="E3841" t="s">
        <v>778</v>
      </c>
      <c r="F3841" t="s">
        <v>778</v>
      </c>
      <c r="G3841" t="s">
        <v>51</v>
      </c>
      <c r="H3841" t="s">
        <v>260</v>
      </c>
      <c r="I3841" s="1">
        <v>35.836362000000001</v>
      </c>
      <c r="J3841" s="1">
        <v>4</v>
      </c>
      <c r="K3841">
        <v>3838</v>
      </c>
      <c r="L3841" t="s">
        <v>25</v>
      </c>
      <c r="M3841" s="2">
        <f>+Table3[[#This Row],[CHW]]/Table3[[#This Row],[Count of Airbill Number]]</f>
        <v>8.9590905000000003</v>
      </c>
    </row>
    <row r="3842" spans="2:13">
      <c r="B3842" t="s">
        <v>20</v>
      </c>
      <c r="C3842" t="s">
        <v>21</v>
      </c>
      <c r="D3842" t="s">
        <v>22</v>
      </c>
      <c r="E3842" t="s">
        <v>776</v>
      </c>
      <c r="F3842" t="s">
        <v>776</v>
      </c>
      <c r="G3842" t="s">
        <v>33</v>
      </c>
      <c r="H3842" t="s">
        <v>103</v>
      </c>
      <c r="I3842" s="1">
        <v>35.818181000000003</v>
      </c>
      <c r="J3842" s="1">
        <v>2</v>
      </c>
      <c r="K3842">
        <v>3839</v>
      </c>
      <c r="L3842" t="s">
        <v>25</v>
      </c>
      <c r="M3842" s="2">
        <f>+Table3[[#This Row],[CHW]]/Table3[[#This Row],[Count of Airbill Number]]</f>
        <v>17.909090500000001</v>
      </c>
    </row>
    <row r="3843" spans="2:13">
      <c r="B3843" t="s">
        <v>35</v>
      </c>
      <c r="C3843" t="s">
        <v>21</v>
      </c>
      <c r="D3843" t="s">
        <v>22</v>
      </c>
      <c r="E3843" t="s">
        <v>778</v>
      </c>
      <c r="F3843" t="s">
        <v>776</v>
      </c>
      <c r="G3843" t="s">
        <v>51</v>
      </c>
      <c r="H3843" t="s">
        <v>37</v>
      </c>
      <c r="I3843" s="1">
        <v>35.545453999999999</v>
      </c>
      <c r="J3843" s="1">
        <v>6</v>
      </c>
      <c r="K3843">
        <v>3840</v>
      </c>
      <c r="L3843" t="s">
        <v>25</v>
      </c>
      <c r="M3843" s="2">
        <f>+Table3[[#This Row],[CHW]]/Table3[[#This Row],[Count of Airbill Number]]</f>
        <v>5.9242423333333329</v>
      </c>
    </row>
    <row r="3844" spans="2:13">
      <c r="B3844" t="s">
        <v>28</v>
      </c>
      <c r="C3844" t="s">
        <v>21</v>
      </c>
      <c r="D3844" t="s">
        <v>22</v>
      </c>
      <c r="E3844" t="s">
        <v>778</v>
      </c>
      <c r="F3844" t="s">
        <v>777</v>
      </c>
      <c r="G3844" t="s">
        <v>113</v>
      </c>
      <c r="H3844" t="s">
        <v>26</v>
      </c>
      <c r="I3844" s="1">
        <v>35.472727000000006</v>
      </c>
      <c r="J3844" s="1">
        <v>6</v>
      </c>
      <c r="K3844">
        <v>3841</v>
      </c>
      <c r="L3844" t="s">
        <v>25</v>
      </c>
      <c r="M3844" s="2">
        <f>+Table3[[#This Row],[CHW]]/Table3[[#This Row],[Count of Airbill Number]]</f>
        <v>5.912121166666668</v>
      </c>
    </row>
    <row r="3845" spans="2:13">
      <c r="B3845" t="s">
        <v>35</v>
      </c>
      <c r="C3845" t="s">
        <v>21</v>
      </c>
      <c r="D3845" t="s">
        <v>22</v>
      </c>
      <c r="E3845" t="s">
        <v>776</v>
      </c>
      <c r="F3845" t="s">
        <v>776</v>
      </c>
      <c r="G3845" t="s">
        <v>63</v>
      </c>
      <c r="H3845" t="s">
        <v>67</v>
      </c>
      <c r="I3845" s="1">
        <v>35.454545000000003</v>
      </c>
      <c r="J3845" s="1">
        <v>2</v>
      </c>
      <c r="K3845">
        <v>3842</v>
      </c>
      <c r="L3845" t="s">
        <v>25</v>
      </c>
      <c r="M3845" s="2">
        <f>+Table3[[#This Row],[CHW]]/Table3[[#This Row],[Count of Airbill Number]]</f>
        <v>17.727272500000002</v>
      </c>
    </row>
    <row r="3846" spans="2:13">
      <c r="B3846" t="s">
        <v>20</v>
      </c>
      <c r="C3846" t="s">
        <v>21</v>
      </c>
      <c r="D3846" t="s">
        <v>22</v>
      </c>
      <c r="E3846" t="s">
        <v>776</v>
      </c>
      <c r="F3846" t="s">
        <v>776</v>
      </c>
      <c r="G3846" t="s">
        <v>33</v>
      </c>
      <c r="H3846" t="s">
        <v>117</v>
      </c>
      <c r="I3846" s="1">
        <v>35.454544999999996</v>
      </c>
      <c r="J3846" s="1">
        <v>2</v>
      </c>
      <c r="K3846">
        <v>3843</v>
      </c>
      <c r="L3846" t="s">
        <v>25</v>
      </c>
      <c r="M3846" s="2">
        <f>+Table3[[#This Row],[CHW]]/Table3[[#This Row],[Count of Airbill Number]]</f>
        <v>17.727272499999998</v>
      </c>
    </row>
    <row r="3847" spans="2:13">
      <c r="B3847" t="s">
        <v>20</v>
      </c>
      <c r="C3847" t="s">
        <v>21</v>
      </c>
      <c r="D3847" t="s">
        <v>22</v>
      </c>
      <c r="E3847" t="s">
        <v>776</v>
      </c>
      <c r="F3847" t="s">
        <v>776</v>
      </c>
      <c r="G3847" t="s">
        <v>24</v>
      </c>
      <c r="H3847" t="s">
        <v>45</v>
      </c>
      <c r="I3847" s="1">
        <v>35.454544000000006</v>
      </c>
      <c r="J3847" s="1">
        <v>4</v>
      </c>
      <c r="K3847">
        <v>3844</v>
      </c>
      <c r="L3847" t="s">
        <v>25</v>
      </c>
      <c r="M3847" s="2">
        <f>+Table3[[#This Row],[CHW]]/Table3[[#This Row],[Count of Airbill Number]]</f>
        <v>8.8636360000000014</v>
      </c>
    </row>
    <row r="3848" spans="2:13">
      <c r="B3848" t="s">
        <v>35</v>
      </c>
      <c r="C3848" t="s">
        <v>21</v>
      </c>
      <c r="D3848" t="s">
        <v>22</v>
      </c>
      <c r="E3848" t="s">
        <v>776</v>
      </c>
      <c r="F3848" t="s">
        <v>776</v>
      </c>
      <c r="G3848" t="s">
        <v>45</v>
      </c>
      <c r="H3848" t="s">
        <v>217</v>
      </c>
      <c r="I3848" s="1">
        <v>35.454543999999999</v>
      </c>
      <c r="J3848" s="1">
        <v>3</v>
      </c>
      <c r="K3848">
        <v>3845</v>
      </c>
      <c r="L3848" t="s">
        <v>25</v>
      </c>
      <c r="M3848" s="2">
        <f>+Table3[[#This Row],[CHW]]/Table3[[#This Row],[Count of Airbill Number]]</f>
        <v>11.818181333333333</v>
      </c>
    </row>
    <row r="3849" spans="2:13">
      <c r="B3849" t="s">
        <v>35</v>
      </c>
      <c r="C3849" t="s">
        <v>21</v>
      </c>
      <c r="D3849" t="s">
        <v>22</v>
      </c>
      <c r="E3849" t="s">
        <v>776</v>
      </c>
      <c r="F3849" t="s">
        <v>776</v>
      </c>
      <c r="G3849" t="s">
        <v>208</v>
      </c>
      <c r="H3849" t="s">
        <v>23</v>
      </c>
      <c r="I3849" s="1">
        <v>35.454543999999999</v>
      </c>
      <c r="J3849" s="1">
        <v>3</v>
      </c>
      <c r="K3849">
        <v>3846</v>
      </c>
      <c r="L3849" t="s">
        <v>25</v>
      </c>
      <c r="M3849" s="2">
        <f>+Table3[[#This Row],[CHW]]/Table3[[#This Row],[Count of Airbill Number]]</f>
        <v>11.818181333333333</v>
      </c>
    </row>
    <row r="3850" spans="2:13">
      <c r="B3850" t="s">
        <v>35</v>
      </c>
      <c r="C3850" t="s">
        <v>21</v>
      </c>
      <c r="D3850" t="s">
        <v>22</v>
      </c>
      <c r="E3850" t="s">
        <v>776</v>
      </c>
      <c r="F3850" t="s">
        <v>776</v>
      </c>
      <c r="G3850" t="s">
        <v>186</v>
      </c>
      <c r="H3850" t="s">
        <v>45</v>
      </c>
      <c r="I3850" s="1">
        <v>35.454543999999999</v>
      </c>
      <c r="J3850" s="1">
        <v>3</v>
      </c>
      <c r="K3850">
        <v>3847</v>
      </c>
      <c r="L3850" t="s">
        <v>25</v>
      </c>
      <c r="M3850" s="2">
        <f>+Table3[[#This Row],[CHW]]/Table3[[#This Row],[Count of Airbill Number]]</f>
        <v>11.818181333333333</v>
      </c>
    </row>
    <row r="3851" spans="2:13">
      <c r="B3851" t="s">
        <v>20</v>
      </c>
      <c r="C3851" t="s">
        <v>21</v>
      </c>
      <c r="D3851" t="s">
        <v>22</v>
      </c>
      <c r="E3851" t="s">
        <v>776</v>
      </c>
      <c r="F3851" t="s">
        <v>776</v>
      </c>
      <c r="G3851" t="s">
        <v>24</v>
      </c>
      <c r="H3851" t="s">
        <v>47</v>
      </c>
      <c r="I3851" s="1">
        <v>35.454543999999999</v>
      </c>
      <c r="J3851" s="1">
        <v>2</v>
      </c>
      <c r="K3851">
        <v>3848</v>
      </c>
      <c r="L3851" t="s">
        <v>25</v>
      </c>
      <c r="M3851" s="2">
        <f>+Table3[[#This Row],[CHW]]/Table3[[#This Row],[Count of Airbill Number]]</f>
        <v>17.727271999999999</v>
      </c>
    </row>
    <row r="3852" spans="2:13">
      <c r="B3852" t="s">
        <v>28</v>
      </c>
      <c r="C3852" t="s">
        <v>21</v>
      </c>
      <c r="D3852" t="s">
        <v>22</v>
      </c>
      <c r="E3852" t="s">
        <v>776</v>
      </c>
      <c r="F3852" t="s">
        <v>776</v>
      </c>
      <c r="G3852" t="s">
        <v>57</v>
      </c>
      <c r="H3852" t="s">
        <v>59</v>
      </c>
      <c r="I3852" s="1">
        <v>35.454543000000001</v>
      </c>
      <c r="J3852" s="1">
        <v>5</v>
      </c>
      <c r="K3852">
        <v>3849</v>
      </c>
      <c r="L3852" t="s">
        <v>25</v>
      </c>
      <c r="M3852" s="2">
        <f>+Table3[[#This Row],[CHW]]/Table3[[#This Row],[Count of Airbill Number]]</f>
        <v>7.0909086000000006</v>
      </c>
    </row>
    <row r="3853" spans="2:13">
      <c r="B3853" t="s">
        <v>35</v>
      </c>
      <c r="C3853" t="s">
        <v>21</v>
      </c>
      <c r="D3853" t="s">
        <v>22</v>
      </c>
      <c r="E3853" t="s">
        <v>776</v>
      </c>
      <c r="F3853" t="s">
        <v>776</v>
      </c>
      <c r="G3853" t="s">
        <v>94</v>
      </c>
      <c r="H3853" t="s">
        <v>57</v>
      </c>
      <c r="I3853" s="1">
        <v>35.454543000000001</v>
      </c>
      <c r="J3853" s="1">
        <v>7</v>
      </c>
      <c r="K3853">
        <v>3850</v>
      </c>
      <c r="L3853" t="s">
        <v>25</v>
      </c>
      <c r="M3853" s="2">
        <f>+Table3[[#This Row],[CHW]]/Table3[[#This Row],[Count of Airbill Number]]</f>
        <v>5.0649347142857142</v>
      </c>
    </row>
    <row r="3854" spans="2:13">
      <c r="B3854" t="s">
        <v>28</v>
      </c>
      <c r="C3854" t="s">
        <v>21</v>
      </c>
      <c r="D3854" t="s">
        <v>22</v>
      </c>
      <c r="E3854" t="s">
        <v>778</v>
      </c>
      <c r="F3854" t="s">
        <v>776</v>
      </c>
      <c r="G3854" t="s">
        <v>51</v>
      </c>
      <c r="H3854" t="s">
        <v>43</v>
      </c>
      <c r="I3854" s="1">
        <v>35.181818</v>
      </c>
      <c r="J3854" s="1">
        <v>2</v>
      </c>
      <c r="K3854">
        <v>3851</v>
      </c>
      <c r="L3854" t="s">
        <v>25</v>
      </c>
      <c r="M3854" s="2">
        <f>+Table3[[#This Row],[CHW]]/Table3[[#This Row],[Count of Airbill Number]]</f>
        <v>17.590909</v>
      </c>
    </row>
    <row r="3855" spans="2:13">
      <c r="B3855" t="s">
        <v>35</v>
      </c>
      <c r="C3855" t="s">
        <v>21</v>
      </c>
      <c r="D3855" t="s">
        <v>22</v>
      </c>
      <c r="E3855" t="s">
        <v>776</v>
      </c>
      <c r="F3855" t="s">
        <v>776</v>
      </c>
      <c r="G3855" t="s">
        <v>148</v>
      </c>
      <c r="H3855" t="s">
        <v>45</v>
      </c>
      <c r="I3855" s="1">
        <v>35.090907000000001</v>
      </c>
      <c r="J3855" s="1">
        <v>6</v>
      </c>
      <c r="K3855">
        <v>3852</v>
      </c>
      <c r="L3855" t="s">
        <v>25</v>
      </c>
      <c r="M3855" s="2">
        <f>+Table3[[#This Row],[CHW]]/Table3[[#This Row],[Count of Airbill Number]]</f>
        <v>5.8484845000000005</v>
      </c>
    </row>
    <row r="3856" spans="2:13">
      <c r="B3856" t="s">
        <v>28</v>
      </c>
      <c r="C3856" t="s">
        <v>21</v>
      </c>
      <c r="D3856" t="s">
        <v>22</v>
      </c>
      <c r="E3856" t="s">
        <v>778</v>
      </c>
      <c r="F3856" t="s">
        <v>776</v>
      </c>
      <c r="G3856" t="s">
        <v>86</v>
      </c>
      <c r="H3856" t="s">
        <v>85</v>
      </c>
      <c r="I3856" s="1">
        <v>35.018180999999998</v>
      </c>
      <c r="J3856" s="1">
        <v>4</v>
      </c>
      <c r="K3856">
        <v>3853</v>
      </c>
      <c r="L3856" t="s">
        <v>25</v>
      </c>
      <c r="M3856" s="2">
        <f>+Table3[[#This Row],[CHW]]/Table3[[#This Row],[Count of Airbill Number]]</f>
        <v>8.7545452499999996</v>
      </c>
    </row>
    <row r="3857" spans="2:13">
      <c r="B3857" t="s">
        <v>28</v>
      </c>
      <c r="C3857" t="s">
        <v>21</v>
      </c>
      <c r="D3857" t="s">
        <v>22</v>
      </c>
      <c r="E3857" t="s">
        <v>778</v>
      </c>
      <c r="F3857" t="s">
        <v>778</v>
      </c>
      <c r="G3857" t="s">
        <v>82</v>
      </c>
      <c r="H3857" t="s">
        <v>51</v>
      </c>
      <c r="I3857" s="1">
        <v>35</v>
      </c>
      <c r="J3857" s="1">
        <v>1</v>
      </c>
      <c r="K3857">
        <v>3854</v>
      </c>
      <c r="L3857" t="s">
        <v>25</v>
      </c>
      <c r="M3857" s="2">
        <f>+Table3[[#This Row],[CHW]]/Table3[[#This Row],[Count of Airbill Number]]</f>
        <v>35</v>
      </c>
    </row>
    <row r="3858" spans="2:13">
      <c r="B3858" t="s">
        <v>35</v>
      </c>
      <c r="C3858" t="s">
        <v>21</v>
      </c>
      <c r="D3858" t="s">
        <v>22</v>
      </c>
      <c r="E3858" t="s">
        <v>778</v>
      </c>
      <c r="F3858" t="s">
        <v>778</v>
      </c>
      <c r="G3858" t="s">
        <v>393</v>
      </c>
      <c r="H3858" t="s">
        <v>51</v>
      </c>
      <c r="I3858" s="1">
        <v>35</v>
      </c>
      <c r="J3858" s="1">
        <v>1</v>
      </c>
      <c r="K3858">
        <v>3855</v>
      </c>
      <c r="L3858" t="s">
        <v>25</v>
      </c>
      <c r="M3858" s="2">
        <f>+Table3[[#This Row],[CHW]]/Table3[[#This Row],[Count of Airbill Number]]</f>
        <v>35</v>
      </c>
    </row>
    <row r="3859" spans="2:13">
      <c r="B3859" t="s">
        <v>35</v>
      </c>
      <c r="C3859" t="s">
        <v>21</v>
      </c>
      <c r="D3859" t="s">
        <v>22</v>
      </c>
      <c r="E3859" t="s">
        <v>778</v>
      </c>
      <c r="F3859" t="s">
        <v>778</v>
      </c>
      <c r="G3859" t="s">
        <v>393</v>
      </c>
      <c r="H3859" t="s">
        <v>99</v>
      </c>
      <c r="I3859" s="1">
        <v>35</v>
      </c>
      <c r="J3859" s="1">
        <v>1</v>
      </c>
      <c r="K3859">
        <v>3856</v>
      </c>
      <c r="L3859" t="s">
        <v>25</v>
      </c>
      <c r="M3859" s="2">
        <f>+Table3[[#This Row],[CHW]]/Table3[[#This Row],[Count of Airbill Number]]</f>
        <v>35</v>
      </c>
    </row>
    <row r="3860" spans="2:13">
      <c r="B3860" t="s">
        <v>35</v>
      </c>
      <c r="C3860" t="s">
        <v>21</v>
      </c>
      <c r="D3860" t="s">
        <v>22</v>
      </c>
      <c r="E3860" t="s">
        <v>776</v>
      </c>
      <c r="F3860" t="s">
        <v>776</v>
      </c>
      <c r="G3860" t="s">
        <v>39</v>
      </c>
      <c r="H3860" t="s">
        <v>103</v>
      </c>
      <c r="I3860" s="1">
        <v>35</v>
      </c>
      <c r="J3860" s="1">
        <v>1</v>
      </c>
      <c r="K3860">
        <v>3857</v>
      </c>
      <c r="L3860" t="s">
        <v>25</v>
      </c>
      <c r="M3860" s="2">
        <f>+Table3[[#This Row],[CHW]]/Table3[[#This Row],[Count of Airbill Number]]</f>
        <v>35</v>
      </c>
    </row>
    <row r="3861" spans="2:13">
      <c r="B3861" t="s">
        <v>35</v>
      </c>
      <c r="C3861" t="s">
        <v>21</v>
      </c>
      <c r="D3861" t="s">
        <v>22</v>
      </c>
      <c r="E3861" t="s">
        <v>777</v>
      </c>
      <c r="F3861" t="s">
        <v>778</v>
      </c>
      <c r="G3861" t="s">
        <v>332</v>
      </c>
      <c r="H3861" t="s">
        <v>109</v>
      </c>
      <c r="I3861" s="1">
        <v>35</v>
      </c>
      <c r="J3861" s="1">
        <v>1</v>
      </c>
      <c r="K3861">
        <v>3858</v>
      </c>
      <c r="L3861" t="s">
        <v>25</v>
      </c>
      <c r="M3861" s="2">
        <f>+Table3[[#This Row],[CHW]]/Table3[[#This Row],[Count of Airbill Number]]</f>
        <v>35</v>
      </c>
    </row>
    <row r="3862" spans="2:13">
      <c r="B3862" t="s">
        <v>35</v>
      </c>
      <c r="C3862" t="s">
        <v>21</v>
      </c>
      <c r="D3862" t="s">
        <v>22</v>
      </c>
      <c r="E3862" t="s">
        <v>778</v>
      </c>
      <c r="F3862" t="s">
        <v>776</v>
      </c>
      <c r="G3862" t="s">
        <v>109</v>
      </c>
      <c r="H3862" t="s">
        <v>37</v>
      </c>
      <c r="I3862" s="1">
        <v>35</v>
      </c>
      <c r="J3862" s="1">
        <v>1</v>
      </c>
      <c r="K3862">
        <v>3859</v>
      </c>
      <c r="L3862" t="s">
        <v>25</v>
      </c>
      <c r="M3862" s="2">
        <f>+Table3[[#This Row],[CHW]]/Table3[[#This Row],[Count of Airbill Number]]</f>
        <v>35</v>
      </c>
    </row>
    <row r="3863" spans="2:13">
      <c r="B3863" t="s">
        <v>35</v>
      </c>
      <c r="C3863" t="s">
        <v>21</v>
      </c>
      <c r="D3863" t="s">
        <v>22</v>
      </c>
      <c r="E3863" t="s">
        <v>776</v>
      </c>
      <c r="F3863" t="s">
        <v>778</v>
      </c>
      <c r="G3863" t="s">
        <v>31</v>
      </c>
      <c r="H3863" t="s">
        <v>51</v>
      </c>
      <c r="I3863" s="1">
        <v>35</v>
      </c>
      <c r="J3863" s="1">
        <v>2</v>
      </c>
      <c r="K3863">
        <v>3860</v>
      </c>
      <c r="L3863" t="s">
        <v>25</v>
      </c>
      <c r="M3863" s="2">
        <f>+Table3[[#This Row],[CHW]]/Table3[[#This Row],[Count of Airbill Number]]</f>
        <v>17.5</v>
      </c>
    </row>
    <row r="3864" spans="2:13">
      <c r="B3864" t="s">
        <v>35</v>
      </c>
      <c r="C3864" t="s">
        <v>21</v>
      </c>
      <c r="D3864" t="s">
        <v>36</v>
      </c>
      <c r="E3864" t="s">
        <v>776</v>
      </c>
      <c r="F3864" t="s">
        <v>777</v>
      </c>
      <c r="G3864" t="s">
        <v>130</v>
      </c>
      <c r="H3864" t="s">
        <v>38</v>
      </c>
      <c r="I3864" s="1">
        <v>35</v>
      </c>
      <c r="J3864" s="1">
        <v>1</v>
      </c>
      <c r="K3864">
        <v>3861</v>
      </c>
      <c r="L3864" t="s">
        <v>25</v>
      </c>
      <c r="M3864" s="2">
        <f>+Table3[[#This Row],[CHW]]/Table3[[#This Row],[Count of Airbill Number]]</f>
        <v>35</v>
      </c>
    </row>
    <row r="3865" spans="2:13">
      <c r="B3865" t="s">
        <v>35</v>
      </c>
      <c r="C3865" t="s">
        <v>21</v>
      </c>
      <c r="D3865" t="s">
        <v>36</v>
      </c>
      <c r="E3865" t="s">
        <v>776</v>
      </c>
      <c r="F3865" t="s">
        <v>776</v>
      </c>
      <c r="G3865" t="s">
        <v>66</v>
      </c>
      <c r="H3865" t="s">
        <v>130</v>
      </c>
      <c r="I3865" s="1">
        <v>35</v>
      </c>
      <c r="J3865" s="1">
        <v>1</v>
      </c>
      <c r="K3865">
        <v>3862</v>
      </c>
      <c r="L3865" t="s">
        <v>25</v>
      </c>
      <c r="M3865" s="2">
        <f>+Table3[[#This Row],[CHW]]/Table3[[#This Row],[Count of Airbill Number]]</f>
        <v>35</v>
      </c>
    </row>
    <row r="3866" spans="2:13">
      <c r="B3866" t="s">
        <v>20</v>
      </c>
      <c r="C3866" t="s">
        <v>21</v>
      </c>
      <c r="D3866" t="s">
        <v>22</v>
      </c>
      <c r="E3866" t="s">
        <v>778</v>
      </c>
      <c r="F3866" t="s">
        <v>778</v>
      </c>
      <c r="G3866" t="s">
        <v>112</v>
      </c>
      <c r="H3866" t="s">
        <v>171</v>
      </c>
      <c r="I3866" s="1">
        <v>35</v>
      </c>
      <c r="J3866" s="1">
        <v>1</v>
      </c>
      <c r="K3866">
        <v>3863</v>
      </c>
      <c r="L3866" t="s">
        <v>25</v>
      </c>
      <c r="M3866" s="2">
        <f>+Table3[[#This Row],[CHW]]/Table3[[#This Row],[Count of Airbill Number]]</f>
        <v>35</v>
      </c>
    </row>
    <row r="3867" spans="2:13">
      <c r="B3867" t="s">
        <v>20</v>
      </c>
      <c r="C3867" t="s">
        <v>21</v>
      </c>
      <c r="D3867" t="s">
        <v>22</v>
      </c>
      <c r="E3867" t="s">
        <v>776</v>
      </c>
      <c r="F3867" t="s">
        <v>776</v>
      </c>
      <c r="G3867" t="s">
        <v>72</v>
      </c>
      <c r="H3867" t="s">
        <v>33</v>
      </c>
      <c r="I3867" s="1">
        <v>35</v>
      </c>
      <c r="J3867" s="1">
        <v>1</v>
      </c>
      <c r="K3867">
        <v>3864</v>
      </c>
      <c r="L3867" t="s">
        <v>25</v>
      </c>
      <c r="M3867" s="2">
        <f>+Table3[[#This Row],[CHW]]/Table3[[#This Row],[Count of Airbill Number]]</f>
        <v>35</v>
      </c>
    </row>
    <row r="3868" spans="2:13">
      <c r="B3868" t="s">
        <v>20</v>
      </c>
      <c r="C3868" t="s">
        <v>21</v>
      </c>
      <c r="D3868" t="s">
        <v>22</v>
      </c>
      <c r="E3868" t="s">
        <v>778</v>
      </c>
      <c r="F3868" t="s">
        <v>777</v>
      </c>
      <c r="G3868" t="s">
        <v>86</v>
      </c>
      <c r="H3868" t="s">
        <v>110</v>
      </c>
      <c r="I3868" s="1">
        <v>35</v>
      </c>
      <c r="J3868" s="1">
        <v>1</v>
      </c>
      <c r="K3868">
        <v>3865</v>
      </c>
      <c r="L3868" t="s">
        <v>25</v>
      </c>
      <c r="M3868" s="2">
        <f>+Table3[[#This Row],[CHW]]/Table3[[#This Row],[Count of Airbill Number]]</f>
        <v>35</v>
      </c>
    </row>
    <row r="3869" spans="2:13">
      <c r="B3869" t="s">
        <v>28</v>
      </c>
      <c r="C3869" t="s">
        <v>21</v>
      </c>
      <c r="D3869" t="s">
        <v>22</v>
      </c>
      <c r="E3869" t="s">
        <v>776</v>
      </c>
      <c r="F3869" t="s">
        <v>776</v>
      </c>
      <c r="G3869" t="s">
        <v>74</v>
      </c>
      <c r="H3869" t="s">
        <v>37</v>
      </c>
      <c r="I3869" s="1">
        <v>34.999999000000003</v>
      </c>
      <c r="J3869" s="1">
        <v>2</v>
      </c>
      <c r="K3869">
        <v>3866</v>
      </c>
      <c r="L3869" t="s">
        <v>25</v>
      </c>
      <c r="M3869" s="2">
        <f>+Table3[[#This Row],[CHW]]/Table3[[#This Row],[Count of Airbill Number]]</f>
        <v>17.499999500000001</v>
      </c>
    </row>
    <row r="3870" spans="2:13">
      <c r="B3870" t="s">
        <v>35</v>
      </c>
      <c r="C3870" t="s">
        <v>21</v>
      </c>
      <c r="D3870" t="s">
        <v>22</v>
      </c>
      <c r="E3870" t="s">
        <v>776</v>
      </c>
      <c r="F3870" t="s">
        <v>776</v>
      </c>
      <c r="G3870" t="s">
        <v>45</v>
      </c>
      <c r="H3870" t="s">
        <v>236</v>
      </c>
      <c r="I3870" s="1">
        <v>34.999999000000003</v>
      </c>
      <c r="J3870" s="1">
        <v>2</v>
      </c>
      <c r="K3870">
        <v>3867</v>
      </c>
      <c r="L3870" t="s">
        <v>25</v>
      </c>
      <c r="M3870" s="2">
        <f>+Table3[[#This Row],[CHW]]/Table3[[#This Row],[Count of Airbill Number]]</f>
        <v>17.499999500000001</v>
      </c>
    </row>
    <row r="3871" spans="2:13">
      <c r="B3871" t="s">
        <v>35</v>
      </c>
      <c r="C3871" t="s">
        <v>21</v>
      </c>
      <c r="D3871" t="s">
        <v>22</v>
      </c>
      <c r="E3871" t="s">
        <v>776</v>
      </c>
      <c r="F3871" t="s">
        <v>776</v>
      </c>
      <c r="G3871" t="s">
        <v>149</v>
      </c>
      <c r="H3871" t="s">
        <v>69</v>
      </c>
      <c r="I3871" s="1">
        <v>34.999999000000003</v>
      </c>
      <c r="J3871" s="1">
        <v>2</v>
      </c>
      <c r="K3871">
        <v>3868</v>
      </c>
      <c r="L3871" t="s">
        <v>25</v>
      </c>
      <c r="M3871" s="2">
        <f>+Table3[[#This Row],[CHW]]/Table3[[#This Row],[Count of Airbill Number]]</f>
        <v>17.499999500000001</v>
      </c>
    </row>
    <row r="3872" spans="2:13">
      <c r="B3872" t="s">
        <v>35</v>
      </c>
      <c r="C3872" t="s">
        <v>21</v>
      </c>
      <c r="D3872" t="s">
        <v>22</v>
      </c>
      <c r="E3872" t="s">
        <v>776</v>
      </c>
      <c r="F3872" t="s">
        <v>776</v>
      </c>
      <c r="G3872" t="s">
        <v>57</v>
      </c>
      <c r="H3872" t="s">
        <v>244</v>
      </c>
      <c r="I3872" s="1">
        <v>34.999999000000003</v>
      </c>
      <c r="J3872" s="1">
        <v>3</v>
      </c>
      <c r="K3872">
        <v>3869</v>
      </c>
      <c r="L3872" t="s">
        <v>25</v>
      </c>
      <c r="M3872" s="2">
        <f>+Table3[[#This Row],[CHW]]/Table3[[#This Row],[Count of Airbill Number]]</f>
        <v>11.666666333333334</v>
      </c>
    </row>
    <row r="3873" spans="2:13">
      <c r="B3873" t="s">
        <v>35</v>
      </c>
      <c r="C3873" t="s">
        <v>21</v>
      </c>
      <c r="D3873" t="s">
        <v>22</v>
      </c>
      <c r="E3873" t="s">
        <v>776</v>
      </c>
      <c r="F3873" t="s">
        <v>776</v>
      </c>
      <c r="G3873" t="s">
        <v>33</v>
      </c>
      <c r="H3873" t="s">
        <v>126</v>
      </c>
      <c r="I3873" s="1">
        <v>34.999999000000003</v>
      </c>
      <c r="J3873" s="1">
        <v>3</v>
      </c>
      <c r="K3873">
        <v>3870</v>
      </c>
      <c r="L3873" t="s">
        <v>25</v>
      </c>
      <c r="M3873" s="2">
        <f>+Table3[[#This Row],[CHW]]/Table3[[#This Row],[Count of Airbill Number]]</f>
        <v>11.666666333333334</v>
      </c>
    </row>
    <row r="3874" spans="2:13">
      <c r="B3874" t="s">
        <v>35</v>
      </c>
      <c r="C3874" t="s">
        <v>21</v>
      </c>
      <c r="D3874" t="s">
        <v>36</v>
      </c>
      <c r="E3874" t="s">
        <v>776</v>
      </c>
      <c r="F3874" t="s">
        <v>777</v>
      </c>
      <c r="G3874" t="s">
        <v>37</v>
      </c>
      <c r="H3874" t="s">
        <v>114</v>
      </c>
      <c r="I3874" s="1">
        <v>34.999999000000003</v>
      </c>
      <c r="J3874" s="1">
        <v>6</v>
      </c>
      <c r="K3874">
        <v>3871</v>
      </c>
      <c r="L3874" t="s">
        <v>25</v>
      </c>
      <c r="M3874" s="2">
        <f>+Table3[[#This Row],[CHW]]/Table3[[#This Row],[Count of Airbill Number]]</f>
        <v>5.8333331666666668</v>
      </c>
    </row>
    <row r="3875" spans="2:13">
      <c r="B3875" t="s">
        <v>20</v>
      </c>
      <c r="C3875" t="s">
        <v>21</v>
      </c>
      <c r="D3875" t="s">
        <v>36</v>
      </c>
      <c r="E3875" t="s">
        <v>776</v>
      </c>
      <c r="F3875" t="s">
        <v>776</v>
      </c>
      <c r="G3875" t="s">
        <v>46</v>
      </c>
      <c r="H3875" t="s">
        <v>46</v>
      </c>
      <c r="I3875" s="1">
        <v>34.999999000000003</v>
      </c>
      <c r="J3875" s="1">
        <v>2</v>
      </c>
      <c r="K3875">
        <v>3872</v>
      </c>
      <c r="L3875" t="s">
        <v>25</v>
      </c>
      <c r="M3875" s="2">
        <f>+Table3[[#This Row],[CHW]]/Table3[[#This Row],[Count of Airbill Number]]</f>
        <v>17.499999500000001</v>
      </c>
    </row>
    <row r="3876" spans="2:13">
      <c r="B3876" t="s">
        <v>20</v>
      </c>
      <c r="C3876" t="s">
        <v>21</v>
      </c>
      <c r="D3876" t="s">
        <v>22</v>
      </c>
      <c r="E3876" t="s">
        <v>776</v>
      </c>
      <c r="F3876" t="s">
        <v>776</v>
      </c>
      <c r="G3876" t="s">
        <v>191</v>
      </c>
      <c r="H3876" t="s">
        <v>31</v>
      </c>
      <c r="I3876" s="1">
        <v>34.999997999999998</v>
      </c>
      <c r="J3876" s="1">
        <v>4</v>
      </c>
      <c r="K3876">
        <v>3873</v>
      </c>
      <c r="L3876" t="s">
        <v>25</v>
      </c>
      <c r="M3876" s="2">
        <f>+Table3[[#This Row],[CHW]]/Table3[[#This Row],[Count of Airbill Number]]</f>
        <v>8.7499994999999995</v>
      </c>
    </row>
    <row r="3877" spans="2:13">
      <c r="B3877" t="s">
        <v>20</v>
      </c>
      <c r="C3877" t="s">
        <v>21</v>
      </c>
      <c r="D3877" t="s">
        <v>22</v>
      </c>
      <c r="E3877" t="s">
        <v>776</v>
      </c>
      <c r="F3877" t="s">
        <v>776</v>
      </c>
      <c r="G3877" t="s">
        <v>71</v>
      </c>
      <c r="H3877" t="s">
        <v>351</v>
      </c>
      <c r="I3877" s="1">
        <v>34.999997999999998</v>
      </c>
      <c r="J3877" s="1">
        <v>3</v>
      </c>
      <c r="K3877">
        <v>3874</v>
      </c>
      <c r="L3877" t="s">
        <v>25</v>
      </c>
      <c r="M3877" s="2">
        <f>+Table3[[#This Row],[CHW]]/Table3[[#This Row],[Count of Airbill Number]]</f>
        <v>11.666665999999999</v>
      </c>
    </row>
    <row r="3878" spans="2:13">
      <c r="B3878" t="s">
        <v>30</v>
      </c>
      <c r="C3878" t="s">
        <v>21</v>
      </c>
      <c r="D3878" t="s">
        <v>22</v>
      </c>
      <c r="E3878" t="s">
        <v>776</v>
      </c>
      <c r="F3878" t="s">
        <v>776</v>
      </c>
      <c r="G3878" t="s">
        <v>45</v>
      </c>
      <c r="H3878" t="s">
        <v>69</v>
      </c>
      <c r="I3878" s="1">
        <v>34.999997999999998</v>
      </c>
      <c r="J3878" s="1">
        <v>7</v>
      </c>
      <c r="K3878">
        <v>3875</v>
      </c>
      <c r="L3878" t="s">
        <v>25</v>
      </c>
      <c r="M3878" s="2">
        <f>+Table3[[#This Row],[CHW]]/Table3[[#This Row],[Count of Airbill Number]]</f>
        <v>4.999999714285714</v>
      </c>
    </row>
    <row r="3879" spans="2:13">
      <c r="B3879" t="s">
        <v>35</v>
      </c>
      <c r="C3879" t="s">
        <v>21</v>
      </c>
      <c r="D3879" t="s">
        <v>36</v>
      </c>
      <c r="E3879" t="s">
        <v>776</v>
      </c>
      <c r="F3879" t="s">
        <v>776</v>
      </c>
      <c r="G3879" t="s">
        <v>37</v>
      </c>
      <c r="H3879" t="s">
        <v>292</v>
      </c>
      <c r="I3879" s="1">
        <v>34.999996999999993</v>
      </c>
      <c r="J3879" s="1">
        <v>6</v>
      </c>
      <c r="K3879">
        <v>3876</v>
      </c>
      <c r="L3879" t="s">
        <v>25</v>
      </c>
      <c r="M3879" s="2">
        <f>+Table3[[#This Row],[CHW]]/Table3[[#This Row],[Count of Airbill Number]]</f>
        <v>5.8333328333333325</v>
      </c>
    </row>
    <row r="3880" spans="2:13">
      <c r="B3880" t="s">
        <v>35</v>
      </c>
      <c r="C3880" t="s">
        <v>21</v>
      </c>
      <c r="D3880" t="s">
        <v>22</v>
      </c>
      <c r="E3880" t="s">
        <v>776</v>
      </c>
      <c r="F3880" t="s">
        <v>776</v>
      </c>
      <c r="G3880" t="s">
        <v>23</v>
      </c>
      <c r="H3880" t="s">
        <v>67</v>
      </c>
      <c r="I3880" s="1">
        <v>34.999994000000001</v>
      </c>
      <c r="J3880" s="1">
        <v>9</v>
      </c>
      <c r="K3880">
        <v>3877</v>
      </c>
      <c r="L3880" t="s">
        <v>25</v>
      </c>
      <c r="M3880" s="2">
        <f>+Table3[[#This Row],[CHW]]/Table3[[#This Row],[Count of Airbill Number]]</f>
        <v>3.8888882222222225</v>
      </c>
    </row>
    <row r="3881" spans="2:13">
      <c r="B3881" t="s">
        <v>28</v>
      </c>
      <c r="C3881" t="s">
        <v>21</v>
      </c>
      <c r="D3881" t="s">
        <v>22</v>
      </c>
      <c r="E3881" t="s">
        <v>778</v>
      </c>
      <c r="F3881" t="s">
        <v>777</v>
      </c>
      <c r="G3881" t="s">
        <v>109</v>
      </c>
      <c r="H3881" t="s">
        <v>332</v>
      </c>
      <c r="I3881" s="1">
        <v>34.681816999999995</v>
      </c>
      <c r="J3881" s="1">
        <v>3</v>
      </c>
      <c r="K3881">
        <v>3878</v>
      </c>
      <c r="L3881" t="s">
        <v>25</v>
      </c>
      <c r="M3881" s="2">
        <f>+Table3[[#This Row],[CHW]]/Table3[[#This Row],[Count of Airbill Number]]</f>
        <v>11.560605666666666</v>
      </c>
    </row>
    <row r="3882" spans="2:13">
      <c r="B3882" t="s">
        <v>35</v>
      </c>
      <c r="C3882" t="s">
        <v>21</v>
      </c>
      <c r="D3882" t="s">
        <v>22</v>
      </c>
      <c r="E3882" t="s">
        <v>778</v>
      </c>
      <c r="F3882" t="s">
        <v>776</v>
      </c>
      <c r="G3882" t="s">
        <v>135</v>
      </c>
      <c r="H3882" t="s">
        <v>66</v>
      </c>
      <c r="I3882" s="1">
        <v>34.6</v>
      </c>
      <c r="J3882" s="1">
        <v>4</v>
      </c>
      <c r="K3882">
        <v>3879</v>
      </c>
      <c r="L3882" t="s">
        <v>25</v>
      </c>
      <c r="M3882" s="2">
        <f>+Table3[[#This Row],[CHW]]/Table3[[#This Row],[Count of Airbill Number]]</f>
        <v>8.65</v>
      </c>
    </row>
    <row r="3883" spans="2:13">
      <c r="B3883" t="s">
        <v>35</v>
      </c>
      <c r="C3883" t="s">
        <v>21</v>
      </c>
      <c r="D3883" t="s">
        <v>22</v>
      </c>
      <c r="E3883" t="s">
        <v>776</v>
      </c>
      <c r="F3883" t="s">
        <v>776</v>
      </c>
      <c r="G3883" t="s">
        <v>24</v>
      </c>
      <c r="H3883" t="s">
        <v>102</v>
      </c>
      <c r="I3883" s="1">
        <v>34.545454000000007</v>
      </c>
      <c r="J3883" s="1">
        <v>2</v>
      </c>
      <c r="K3883">
        <v>3880</v>
      </c>
      <c r="L3883" t="s">
        <v>25</v>
      </c>
      <c r="M3883" s="2">
        <f>+Table3[[#This Row],[CHW]]/Table3[[#This Row],[Count of Airbill Number]]</f>
        <v>17.272727000000003</v>
      </c>
    </row>
    <row r="3884" spans="2:13">
      <c r="B3884" t="s">
        <v>35</v>
      </c>
      <c r="C3884" t="s">
        <v>21</v>
      </c>
      <c r="D3884" t="s">
        <v>22</v>
      </c>
      <c r="E3884" t="s">
        <v>776</v>
      </c>
      <c r="F3884" t="s">
        <v>776</v>
      </c>
      <c r="G3884" t="s">
        <v>40</v>
      </c>
      <c r="H3884" t="s">
        <v>170</v>
      </c>
      <c r="I3884" s="1">
        <v>34.545454000000007</v>
      </c>
      <c r="J3884" s="1">
        <v>2</v>
      </c>
      <c r="K3884">
        <v>3881</v>
      </c>
      <c r="L3884" t="s">
        <v>25</v>
      </c>
      <c r="M3884" s="2">
        <f>+Table3[[#This Row],[CHW]]/Table3[[#This Row],[Count of Airbill Number]]</f>
        <v>17.272727000000003</v>
      </c>
    </row>
    <row r="3885" spans="2:13">
      <c r="B3885" t="s">
        <v>35</v>
      </c>
      <c r="C3885" t="s">
        <v>21</v>
      </c>
      <c r="D3885" t="s">
        <v>22</v>
      </c>
      <c r="E3885" t="s">
        <v>776</v>
      </c>
      <c r="F3885" t="s">
        <v>776</v>
      </c>
      <c r="G3885" t="s">
        <v>33</v>
      </c>
      <c r="H3885" t="s">
        <v>32</v>
      </c>
      <c r="I3885" s="1">
        <v>34.545454000000007</v>
      </c>
      <c r="J3885" s="1">
        <v>2</v>
      </c>
      <c r="K3885">
        <v>3882</v>
      </c>
      <c r="L3885" t="s">
        <v>25</v>
      </c>
      <c r="M3885" s="2">
        <f>+Table3[[#This Row],[CHW]]/Table3[[#This Row],[Count of Airbill Number]]</f>
        <v>17.272727000000003</v>
      </c>
    </row>
    <row r="3886" spans="2:13">
      <c r="B3886" t="s">
        <v>35</v>
      </c>
      <c r="C3886" t="s">
        <v>21</v>
      </c>
      <c r="D3886" t="s">
        <v>22</v>
      </c>
      <c r="E3886" t="s">
        <v>776</v>
      </c>
      <c r="F3886" t="s">
        <v>776</v>
      </c>
      <c r="G3886" t="s">
        <v>33</v>
      </c>
      <c r="H3886" t="s">
        <v>245</v>
      </c>
      <c r="I3886" s="1">
        <v>34.545454000000007</v>
      </c>
      <c r="J3886" s="1">
        <v>2</v>
      </c>
      <c r="K3886">
        <v>3883</v>
      </c>
      <c r="L3886" t="s">
        <v>25</v>
      </c>
      <c r="M3886" s="2">
        <f>+Table3[[#This Row],[CHW]]/Table3[[#This Row],[Count of Airbill Number]]</f>
        <v>17.272727000000003</v>
      </c>
    </row>
    <row r="3887" spans="2:13">
      <c r="B3887" t="s">
        <v>28</v>
      </c>
      <c r="C3887" t="s">
        <v>21</v>
      </c>
      <c r="D3887" t="s">
        <v>22</v>
      </c>
      <c r="E3887" t="s">
        <v>776</v>
      </c>
      <c r="F3887" t="s">
        <v>776</v>
      </c>
      <c r="G3887" t="s">
        <v>41</v>
      </c>
      <c r="H3887" t="s">
        <v>175</v>
      </c>
      <c r="I3887" s="1">
        <v>34.545453999999999</v>
      </c>
      <c r="J3887" s="1">
        <v>1</v>
      </c>
      <c r="K3887">
        <v>3884</v>
      </c>
      <c r="L3887" t="s">
        <v>25</v>
      </c>
      <c r="M3887" s="2">
        <f>+Table3[[#This Row],[CHW]]/Table3[[#This Row],[Count of Airbill Number]]</f>
        <v>34.545453999999999</v>
      </c>
    </row>
    <row r="3888" spans="2:13">
      <c r="B3888" t="s">
        <v>20</v>
      </c>
      <c r="C3888" t="s">
        <v>21</v>
      </c>
      <c r="D3888" t="s">
        <v>22</v>
      </c>
      <c r="E3888" t="s">
        <v>776</v>
      </c>
      <c r="F3888" t="s">
        <v>776</v>
      </c>
      <c r="G3888" t="s">
        <v>74</v>
      </c>
      <c r="H3888" t="s">
        <v>41</v>
      </c>
      <c r="I3888" s="1">
        <v>34.545453999999999</v>
      </c>
      <c r="J3888" s="1">
        <v>1</v>
      </c>
      <c r="K3888">
        <v>3885</v>
      </c>
      <c r="L3888" t="s">
        <v>25</v>
      </c>
      <c r="M3888" s="2">
        <f>+Table3[[#This Row],[CHW]]/Table3[[#This Row],[Count of Airbill Number]]</f>
        <v>34.545453999999999</v>
      </c>
    </row>
    <row r="3889" spans="2:13">
      <c r="B3889" t="s">
        <v>28</v>
      </c>
      <c r="C3889" t="s">
        <v>21</v>
      </c>
      <c r="D3889" t="s">
        <v>22</v>
      </c>
      <c r="E3889" t="s">
        <v>776</v>
      </c>
      <c r="F3889" t="s">
        <v>776</v>
      </c>
      <c r="G3889" t="s">
        <v>45</v>
      </c>
      <c r="H3889" t="s">
        <v>53</v>
      </c>
      <c r="I3889" s="1">
        <v>34.545453000000002</v>
      </c>
      <c r="J3889" s="1">
        <v>8</v>
      </c>
      <c r="K3889">
        <v>3886</v>
      </c>
      <c r="L3889" t="s">
        <v>25</v>
      </c>
      <c r="M3889" s="2">
        <f>+Table3[[#This Row],[CHW]]/Table3[[#This Row],[Count of Airbill Number]]</f>
        <v>4.3181816250000002</v>
      </c>
    </row>
    <row r="3890" spans="2:13">
      <c r="B3890" t="s">
        <v>28</v>
      </c>
      <c r="C3890" t="s">
        <v>21</v>
      </c>
      <c r="D3890" t="s">
        <v>22</v>
      </c>
      <c r="E3890" t="s">
        <v>776</v>
      </c>
      <c r="F3890" t="s">
        <v>776</v>
      </c>
      <c r="G3890" t="s">
        <v>37</v>
      </c>
      <c r="H3890" t="s">
        <v>31</v>
      </c>
      <c r="I3890" s="1">
        <v>34.545453000000002</v>
      </c>
      <c r="J3890" s="1">
        <v>3</v>
      </c>
      <c r="K3890">
        <v>3887</v>
      </c>
      <c r="L3890" t="s">
        <v>25</v>
      </c>
      <c r="M3890" s="2">
        <f>+Table3[[#This Row],[CHW]]/Table3[[#This Row],[Count of Airbill Number]]</f>
        <v>11.515151000000001</v>
      </c>
    </row>
    <row r="3891" spans="2:13">
      <c r="B3891" t="s">
        <v>35</v>
      </c>
      <c r="C3891" t="s">
        <v>21</v>
      </c>
      <c r="D3891" t="s">
        <v>22</v>
      </c>
      <c r="E3891" t="s">
        <v>776</v>
      </c>
      <c r="F3891" t="s">
        <v>776</v>
      </c>
      <c r="G3891" t="s">
        <v>23</v>
      </c>
      <c r="H3891" t="s">
        <v>164</v>
      </c>
      <c r="I3891" s="1">
        <v>34.545452999999995</v>
      </c>
      <c r="J3891" s="1">
        <v>2</v>
      </c>
      <c r="K3891">
        <v>3888</v>
      </c>
      <c r="L3891" t="s">
        <v>25</v>
      </c>
      <c r="M3891" s="2">
        <f>+Table3[[#This Row],[CHW]]/Table3[[#This Row],[Count of Airbill Number]]</f>
        <v>17.272726499999997</v>
      </c>
    </row>
    <row r="3892" spans="2:13">
      <c r="B3892" t="s">
        <v>35</v>
      </c>
      <c r="C3892" t="s">
        <v>21</v>
      </c>
      <c r="D3892" t="s">
        <v>22</v>
      </c>
      <c r="E3892" t="s">
        <v>776</v>
      </c>
      <c r="F3892" t="s">
        <v>776</v>
      </c>
      <c r="G3892" t="s">
        <v>23</v>
      </c>
      <c r="H3892" t="s">
        <v>278</v>
      </c>
      <c r="I3892" s="1">
        <v>34.545452999999995</v>
      </c>
      <c r="J3892" s="1">
        <v>4</v>
      </c>
      <c r="K3892">
        <v>3889</v>
      </c>
      <c r="L3892" t="s">
        <v>25</v>
      </c>
      <c r="M3892" s="2">
        <f>+Table3[[#This Row],[CHW]]/Table3[[#This Row],[Count of Airbill Number]]</f>
        <v>8.6363632499999987</v>
      </c>
    </row>
    <row r="3893" spans="2:13">
      <c r="B3893" t="s">
        <v>35</v>
      </c>
      <c r="C3893" t="s">
        <v>21</v>
      </c>
      <c r="D3893" t="s">
        <v>22</v>
      </c>
      <c r="E3893" t="s">
        <v>776</v>
      </c>
      <c r="F3893" t="s">
        <v>776</v>
      </c>
      <c r="G3893" t="s">
        <v>93</v>
      </c>
      <c r="H3893" t="s">
        <v>70</v>
      </c>
      <c r="I3893" s="1">
        <v>34.545452999999995</v>
      </c>
      <c r="J3893" s="1">
        <v>3</v>
      </c>
      <c r="K3893">
        <v>3890</v>
      </c>
      <c r="L3893" t="s">
        <v>25</v>
      </c>
      <c r="M3893" s="2">
        <f>+Table3[[#This Row],[CHW]]/Table3[[#This Row],[Count of Airbill Number]]</f>
        <v>11.515150999999998</v>
      </c>
    </row>
    <row r="3894" spans="2:13">
      <c r="B3894" t="s">
        <v>35</v>
      </c>
      <c r="C3894" t="s">
        <v>21</v>
      </c>
      <c r="D3894" t="s">
        <v>22</v>
      </c>
      <c r="E3894" t="s">
        <v>776</v>
      </c>
      <c r="F3894" t="s">
        <v>776</v>
      </c>
      <c r="G3894" t="s">
        <v>67</v>
      </c>
      <c r="H3894" t="s">
        <v>69</v>
      </c>
      <c r="I3894" s="1">
        <v>34.545452999999995</v>
      </c>
      <c r="J3894" s="1">
        <v>3</v>
      </c>
      <c r="K3894">
        <v>3891</v>
      </c>
      <c r="L3894" t="s">
        <v>25</v>
      </c>
      <c r="M3894" s="2">
        <f>+Table3[[#This Row],[CHW]]/Table3[[#This Row],[Count of Airbill Number]]</f>
        <v>11.515150999999998</v>
      </c>
    </row>
    <row r="3895" spans="2:13">
      <c r="B3895" t="s">
        <v>20</v>
      </c>
      <c r="C3895" t="s">
        <v>21</v>
      </c>
      <c r="D3895" t="s">
        <v>22</v>
      </c>
      <c r="E3895" t="s">
        <v>776</v>
      </c>
      <c r="F3895" t="s">
        <v>776</v>
      </c>
      <c r="G3895" t="s">
        <v>61</v>
      </c>
      <c r="H3895" t="s">
        <v>175</v>
      </c>
      <c r="I3895" s="1">
        <v>34.545452999999995</v>
      </c>
      <c r="J3895" s="1">
        <v>4</v>
      </c>
      <c r="K3895">
        <v>3892</v>
      </c>
      <c r="L3895" t="s">
        <v>25</v>
      </c>
      <c r="M3895" s="2">
        <f>+Table3[[#This Row],[CHW]]/Table3[[#This Row],[Count of Airbill Number]]</f>
        <v>8.6363632499999987</v>
      </c>
    </row>
    <row r="3896" spans="2:13">
      <c r="B3896" t="s">
        <v>20</v>
      </c>
      <c r="C3896" t="s">
        <v>21</v>
      </c>
      <c r="D3896" t="s">
        <v>22</v>
      </c>
      <c r="E3896" t="s">
        <v>776</v>
      </c>
      <c r="F3896" t="s">
        <v>776</v>
      </c>
      <c r="G3896" t="s">
        <v>33</v>
      </c>
      <c r="H3896" t="s">
        <v>39</v>
      </c>
      <c r="I3896" s="1">
        <v>34.545452999999995</v>
      </c>
      <c r="J3896" s="1">
        <v>3</v>
      </c>
      <c r="K3896">
        <v>3893</v>
      </c>
      <c r="L3896" t="s">
        <v>25</v>
      </c>
      <c r="M3896" s="2">
        <f>+Table3[[#This Row],[CHW]]/Table3[[#This Row],[Count of Airbill Number]]</f>
        <v>11.515150999999998</v>
      </c>
    </row>
    <row r="3897" spans="2:13">
      <c r="B3897" t="s">
        <v>28</v>
      </c>
      <c r="C3897" t="s">
        <v>21</v>
      </c>
      <c r="D3897" t="s">
        <v>22</v>
      </c>
      <c r="E3897" t="s">
        <v>776</v>
      </c>
      <c r="F3897" t="s">
        <v>776</v>
      </c>
      <c r="G3897" t="s">
        <v>23</v>
      </c>
      <c r="H3897" t="s">
        <v>61</v>
      </c>
      <c r="I3897" s="1">
        <v>34.545451999999997</v>
      </c>
      <c r="J3897" s="1">
        <v>5</v>
      </c>
      <c r="K3897">
        <v>3894</v>
      </c>
      <c r="L3897" t="s">
        <v>25</v>
      </c>
      <c r="M3897" s="2">
        <f>+Table3[[#This Row],[CHW]]/Table3[[#This Row],[Count of Airbill Number]]</f>
        <v>6.9090903999999993</v>
      </c>
    </row>
    <row r="3898" spans="2:13">
      <c r="B3898" t="s">
        <v>28</v>
      </c>
      <c r="C3898" t="s">
        <v>21</v>
      </c>
      <c r="D3898" t="s">
        <v>22</v>
      </c>
      <c r="E3898" t="s">
        <v>776</v>
      </c>
      <c r="F3898" t="s">
        <v>776</v>
      </c>
      <c r="G3898" t="s">
        <v>93</v>
      </c>
      <c r="H3898" t="s">
        <v>119</v>
      </c>
      <c r="I3898" s="1">
        <v>34.545451</v>
      </c>
      <c r="J3898" s="1">
        <v>6</v>
      </c>
      <c r="K3898">
        <v>3895</v>
      </c>
      <c r="L3898" t="s">
        <v>25</v>
      </c>
      <c r="M3898" s="2">
        <f>+Table3[[#This Row],[CHW]]/Table3[[#This Row],[Count of Airbill Number]]</f>
        <v>5.7575751666666664</v>
      </c>
    </row>
    <row r="3899" spans="2:13">
      <c r="B3899" t="s">
        <v>35</v>
      </c>
      <c r="C3899" t="s">
        <v>21</v>
      </c>
      <c r="D3899" t="s">
        <v>22</v>
      </c>
      <c r="E3899" t="s">
        <v>776</v>
      </c>
      <c r="F3899" t="s">
        <v>776</v>
      </c>
      <c r="G3899" t="s">
        <v>148</v>
      </c>
      <c r="H3899" t="s">
        <v>50</v>
      </c>
      <c r="I3899" s="1">
        <v>34.545451</v>
      </c>
      <c r="J3899" s="1">
        <v>8</v>
      </c>
      <c r="K3899">
        <v>3896</v>
      </c>
      <c r="L3899" t="s">
        <v>25</v>
      </c>
      <c r="M3899" s="2">
        <f>+Table3[[#This Row],[CHW]]/Table3[[#This Row],[Count of Airbill Number]]</f>
        <v>4.318181375</v>
      </c>
    </row>
    <row r="3900" spans="2:13">
      <c r="B3900" t="s">
        <v>35</v>
      </c>
      <c r="C3900" t="s">
        <v>21</v>
      </c>
      <c r="D3900" t="s">
        <v>22</v>
      </c>
      <c r="E3900" t="s">
        <v>776</v>
      </c>
      <c r="F3900" t="s">
        <v>776</v>
      </c>
      <c r="G3900" t="s">
        <v>71</v>
      </c>
      <c r="H3900" t="s">
        <v>45</v>
      </c>
      <c r="I3900" s="1">
        <v>34.545450000000002</v>
      </c>
      <c r="J3900" s="1">
        <v>9</v>
      </c>
      <c r="K3900">
        <v>3897</v>
      </c>
      <c r="L3900" t="s">
        <v>25</v>
      </c>
      <c r="M3900" s="2">
        <f>+Table3[[#This Row],[CHW]]/Table3[[#This Row],[Count of Airbill Number]]</f>
        <v>3.8383833333333337</v>
      </c>
    </row>
    <row r="3901" spans="2:13">
      <c r="B3901" t="s">
        <v>35</v>
      </c>
      <c r="C3901" t="s">
        <v>21</v>
      </c>
      <c r="D3901" t="s">
        <v>22</v>
      </c>
      <c r="E3901" t="s">
        <v>776</v>
      </c>
      <c r="F3901" t="s">
        <v>776</v>
      </c>
      <c r="G3901" t="s">
        <v>102</v>
      </c>
      <c r="H3901" t="s">
        <v>42</v>
      </c>
      <c r="I3901" s="1">
        <v>34.545446999999996</v>
      </c>
      <c r="J3901" s="1">
        <v>15</v>
      </c>
      <c r="K3901">
        <v>3898</v>
      </c>
      <c r="L3901" t="s">
        <v>25</v>
      </c>
      <c r="M3901" s="2">
        <f>+Table3[[#This Row],[CHW]]/Table3[[#This Row],[Count of Airbill Number]]</f>
        <v>2.3030297999999996</v>
      </c>
    </row>
    <row r="3902" spans="2:13">
      <c r="B3902" t="s">
        <v>28</v>
      </c>
      <c r="C3902" t="s">
        <v>21</v>
      </c>
      <c r="D3902" t="s">
        <v>22</v>
      </c>
      <c r="E3902" t="s">
        <v>776</v>
      </c>
      <c r="F3902" t="s">
        <v>776</v>
      </c>
      <c r="G3902" t="s">
        <v>24</v>
      </c>
      <c r="H3902" t="s">
        <v>85</v>
      </c>
      <c r="I3902" s="1">
        <v>34.527267999999999</v>
      </c>
      <c r="J3902" s="1">
        <v>8</v>
      </c>
      <c r="K3902">
        <v>3899</v>
      </c>
      <c r="L3902" t="s">
        <v>25</v>
      </c>
      <c r="M3902" s="2">
        <f>+Table3[[#This Row],[CHW]]/Table3[[#This Row],[Count of Airbill Number]]</f>
        <v>4.3159084999999999</v>
      </c>
    </row>
    <row r="3903" spans="2:13">
      <c r="B3903" t="s">
        <v>28</v>
      </c>
      <c r="C3903" t="s">
        <v>21</v>
      </c>
      <c r="D3903" t="s">
        <v>22</v>
      </c>
      <c r="E3903" t="s">
        <v>778</v>
      </c>
      <c r="F3903" t="s">
        <v>778</v>
      </c>
      <c r="G3903" t="s">
        <v>283</v>
      </c>
      <c r="H3903" t="s">
        <v>86</v>
      </c>
      <c r="I3903" s="1">
        <v>34.4</v>
      </c>
      <c r="J3903" s="1">
        <v>1</v>
      </c>
      <c r="K3903">
        <v>3900</v>
      </c>
      <c r="L3903" t="s">
        <v>25</v>
      </c>
      <c r="M3903" s="2">
        <f>+Table3[[#This Row],[CHW]]/Table3[[#This Row],[Count of Airbill Number]]</f>
        <v>34.4</v>
      </c>
    </row>
    <row r="3904" spans="2:13">
      <c r="B3904" t="s">
        <v>28</v>
      </c>
      <c r="C3904" t="s">
        <v>21</v>
      </c>
      <c r="D3904" t="s">
        <v>22</v>
      </c>
      <c r="E3904" t="s">
        <v>778</v>
      </c>
      <c r="F3904" t="s">
        <v>778</v>
      </c>
      <c r="G3904" t="s">
        <v>150</v>
      </c>
      <c r="H3904" t="s">
        <v>101</v>
      </c>
      <c r="I3904" s="1">
        <v>34.299999999999997</v>
      </c>
      <c r="J3904" s="1">
        <v>2</v>
      </c>
      <c r="K3904">
        <v>3901</v>
      </c>
      <c r="L3904" t="s">
        <v>25</v>
      </c>
      <c r="M3904" s="2">
        <f>+Table3[[#This Row],[CHW]]/Table3[[#This Row],[Count of Airbill Number]]</f>
        <v>17.149999999999999</v>
      </c>
    </row>
    <row r="3905" spans="2:13">
      <c r="B3905" t="s">
        <v>28</v>
      </c>
      <c r="C3905" t="s">
        <v>21</v>
      </c>
      <c r="D3905" t="s">
        <v>22</v>
      </c>
      <c r="E3905" t="s">
        <v>776</v>
      </c>
      <c r="F3905" t="s">
        <v>778</v>
      </c>
      <c r="G3905" t="s">
        <v>57</v>
      </c>
      <c r="H3905" t="s">
        <v>51</v>
      </c>
      <c r="I3905" s="1">
        <v>34.227269</v>
      </c>
      <c r="J3905" s="1">
        <v>7</v>
      </c>
      <c r="K3905">
        <v>3902</v>
      </c>
      <c r="L3905" t="s">
        <v>25</v>
      </c>
      <c r="M3905" s="2">
        <f>+Table3[[#This Row],[CHW]]/Table3[[#This Row],[Count of Airbill Number]]</f>
        <v>4.8896098571428572</v>
      </c>
    </row>
    <row r="3906" spans="2:13">
      <c r="B3906" t="s">
        <v>28</v>
      </c>
      <c r="C3906" t="s">
        <v>21</v>
      </c>
      <c r="D3906" t="s">
        <v>22</v>
      </c>
      <c r="E3906" t="s">
        <v>776</v>
      </c>
      <c r="F3906" t="s">
        <v>778</v>
      </c>
      <c r="G3906" t="s">
        <v>50</v>
      </c>
      <c r="H3906" t="s">
        <v>51</v>
      </c>
      <c r="I3906" s="1">
        <v>34.109089999999995</v>
      </c>
      <c r="J3906" s="1">
        <v>3</v>
      </c>
      <c r="K3906">
        <v>3903</v>
      </c>
      <c r="L3906" t="s">
        <v>25</v>
      </c>
      <c r="M3906" s="2">
        <f>+Table3[[#This Row],[CHW]]/Table3[[#This Row],[Count of Airbill Number]]</f>
        <v>11.369696666666664</v>
      </c>
    </row>
    <row r="3907" spans="2:13">
      <c r="B3907" t="s">
        <v>28</v>
      </c>
      <c r="C3907" t="s">
        <v>21</v>
      </c>
      <c r="D3907" t="s">
        <v>36</v>
      </c>
      <c r="E3907" t="s">
        <v>778</v>
      </c>
      <c r="F3907" t="s">
        <v>778</v>
      </c>
      <c r="G3907" t="s">
        <v>86</v>
      </c>
      <c r="H3907" t="s">
        <v>113</v>
      </c>
      <c r="I3907" s="1">
        <v>34.1</v>
      </c>
      <c r="J3907" s="1">
        <v>4</v>
      </c>
      <c r="K3907">
        <v>3904</v>
      </c>
      <c r="L3907" t="s">
        <v>25</v>
      </c>
      <c r="M3907" s="2">
        <f>+Table3[[#This Row],[CHW]]/Table3[[#This Row],[Count of Airbill Number]]</f>
        <v>8.5250000000000004</v>
      </c>
    </row>
    <row r="3908" spans="2:13">
      <c r="B3908" t="s">
        <v>35</v>
      </c>
      <c r="C3908" t="s">
        <v>21</v>
      </c>
      <c r="D3908" t="s">
        <v>22</v>
      </c>
      <c r="E3908" t="s">
        <v>776</v>
      </c>
      <c r="F3908" t="s">
        <v>776</v>
      </c>
      <c r="G3908" t="s">
        <v>47</v>
      </c>
      <c r="H3908" t="s">
        <v>89</v>
      </c>
      <c r="I3908" s="1">
        <v>34.090909000000003</v>
      </c>
      <c r="J3908" s="1">
        <v>1</v>
      </c>
      <c r="K3908">
        <v>3905</v>
      </c>
      <c r="L3908" t="s">
        <v>25</v>
      </c>
      <c r="M3908" s="2">
        <f>+Table3[[#This Row],[CHW]]/Table3[[#This Row],[Count of Airbill Number]]</f>
        <v>34.090909000000003</v>
      </c>
    </row>
    <row r="3909" spans="2:13">
      <c r="B3909" t="s">
        <v>35</v>
      </c>
      <c r="C3909" t="s">
        <v>21</v>
      </c>
      <c r="D3909" t="s">
        <v>22</v>
      </c>
      <c r="E3909" t="s">
        <v>776</v>
      </c>
      <c r="F3909" t="s">
        <v>776</v>
      </c>
      <c r="G3909" t="s">
        <v>64</v>
      </c>
      <c r="H3909" t="s">
        <v>102</v>
      </c>
      <c r="I3909" s="1">
        <v>34.090909000000003</v>
      </c>
      <c r="J3909" s="1">
        <v>1</v>
      </c>
      <c r="K3909">
        <v>3906</v>
      </c>
      <c r="L3909" t="s">
        <v>25</v>
      </c>
      <c r="M3909" s="2">
        <f>+Table3[[#This Row],[CHW]]/Table3[[#This Row],[Count of Airbill Number]]</f>
        <v>34.090909000000003</v>
      </c>
    </row>
    <row r="3910" spans="2:13">
      <c r="B3910" t="s">
        <v>35</v>
      </c>
      <c r="C3910" t="s">
        <v>21</v>
      </c>
      <c r="D3910" t="s">
        <v>22</v>
      </c>
      <c r="E3910" t="s">
        <v>776</v>
      </c>
      <c r="F3910" t="s">
        <v>776</v>
      </c>
      <c r="G3910" t="s">
        <v>66</v>
      </c>
      <c r="H3910" t="s">
        <v>57</v>
      </c>
      <c r="I3910" s="1">
        <v>34.090909000000003</v>
      </c>
      <c r="J3910" s="1">
        <v>1</v>
      </c>
      <c r="K3910">
        <v>3907</v>
      </c>
      <c r="L3910" t="s">
        <v>25</v>
      </c>
      <c r="M3910" s="2">
        <f>+Table3[[#This Row],[CHW]]/Table3[[#This Row],[Count of Airbill Number]]</f>
        <v>34.090909000000003</v>
      </c>
    </row>
    <row r="3911" spans="2:13">
      <c r="B3911" t="s">
        <v>35</v>
      </c>
      <c r="C3911" t="s">
        <v>21</v>
      </c>
      <c r="D3911" t="s">
        <v>22</v>
      </c>
      <c r="E3911" t="s">
        <v>776</v>
      </c>
      <c r="F3911" t="s">
        <v>776</v>
      </c>
      <c r="G3911" t="s">
        <v>50</v>
      </c>
      <c r="H3911" t="s">
        <v>148</v>
      </c>
      <c r="I3911" s="1">
        <v>34.090909000000003</v>
      </c>
      <c r="J3911" s="1">
        <v>1</v>
      </c>
      <c r="K3911">
        <v>3908</v>
      </c>
      <c r="L3911" t="s">
        <v>25</v>
      </c>
      <c r="M3911" s="2">
        <f>+Table3[[#This Row],[CHW]]/Table3[[#This Row],[Count of Airbill Number]]</f>
        <v>34.090909000000003</v>
      </c>
    </row>
    <row r="3912" spans="2:13">
      <c r="B3912" t="s">
        <v>176</v>
      </c>
      <c r="C3912" t="s">
        <v>21</v>
      </c>
      <c r="D3912" t="s">
        <v>22</v>
      </c>
      <c r="E3912" t="s">
        <v>776</v>
      </c>
      <c r="F3912" t="s">
        <v>776</v>
      </c>
      <c r="G3912" t="s">
        <v>31</v>
      </c>
      <c r="H3912" t="s">
        <v>70</v>
      </c>
      <c r="I3912" s="1">
        <v>34.090909000000003</v>
      </c>
      <c r="J3912" s="1">
        <v>1</v>
      </c>
      <c r="K3912">
        <v>3909</v>
      </c>
      <c r="L3912" t="s">
        <v>25</v>
      </c>
      <c r="M3912" s="2">
        <f>+Table3[[#This Row],[CHW]]/Table3[[#This Row],[Count of Airbill Number]]</f>
        <v>34.090909000000003</v>
      </c>
    </row>
    <row r="3913" spans="2:13">
      <c r="B3913" t="s">
        <v>35</v>
      </c>
      <c r="C3913" t="s">
        <v>21</v>
      </c>
      <c r="D3913" t="s">
        <v>22</v>
      </c>
      <c r="E3913" t="s">
        <v>776</v>
      </c>
      <c r="F3913" t="s">
        <v>776</v>
      </c>
      <c r="G3913" t="s">
        <v>202</v>
      </c>
      <c r="H3913" t="s">
        <v>71</v>
      </c>
      <c r="I3913" s="1">
        <v>34.090908000000006</v>
      </c>
      <c r="J3913" s="1">
        <v>2</v>
      </c>
      <c r="K3913">
        <v>3910</v>
      </c>
      <c r="L3913" t="s">
        <v>25</v>
      </c>
      <c r="M3913" s="2">
        <f>+Table3[[#This Row],[CHW]]/Table3[[#This Row],[Count of Airbill Number]]</f>
        <v>17.045454000000003</v>
      </c>
    </row>
    <row r="3914" spans="2:13">
      <c r="B3914" t="s">
        <v>35</v>
      </c>
      <c r="C3914" t="s">
        <v>21</v>
      </c>
      <c r="D3914" t="s">
        <v>22</v>
      </c>
      <c r="E3914" t="s">
        <v>776</v>
      </c>
      <c r="F3914" t="s">
        <v>776</v>
      </c>
      <c r="G3914" t="s">
        <v>24</v>
      </c>
      <c r="H3914" t="s">
        <v>53</v>
      </c>
      <c r="I3914" s="1">
        <v>34.090907999999999</v>
      </c>
      <c r="J3914" s="1">
        <v>3</v>
      </c>
      <c r="K3914">
        <v>3911</v>
      </c>
      <c r="L3914" t="s">
        <v>25</v>
      </c>
      <c r="M3914" s="2">
        <f>+Table3[[#This Row],[CHW]]/Table3[[#This Row],[Count of Airbill Number]]</f>
        <v>11.363636</v>
      </c>
    </row>
    <row r="3915" spans="2:13">
      <c r="B3915" t="s">
        <v>35</v>
      </c>
      <c r="C3915" t="s">
        <v>21</v>
      </c>
      <c r="D3915" t="s">
        <v>22</v>
      </c>
      <c r="E3915" t="s">
        <v>776</v>
      </c>
      <c r="F3915" t="s">
        <v>776</v>
      </c>
      <c r="G3915" t="s">
        <v>45</v>
      </c>
      <c r="H3915" t="s">
        <v>340</v>
      </c>
      <c r="I3915" s="1">
        <v>34.090907999999999</v>
      </c>
      <c r="J3915" s="1">
        <v>3</v>
      </c>
      <c r="K3915">
        <v>3912</v>
      </c>
      <c r="L3915" t="s">
        <v>25</v>
      </c>
      <c r="M3915" s="2">
        <f>+Table3[[#This Row],[CHW]]/Table3[[#This Row],[Count of Airbill Number]]</f>
        <v>11.363636</v>
      </c>
    </row>
    <row r="3916" spans="2:13">
      <c r="B3916" t="s">
        <v>176</v>
      </c>
      <c r="C3916" t="s">
        <v>21</v>
      </c>
      <c r="D3916" t="s">
        <v>36</v>
      </c>
      <c r="E3916" t="s">
        <v>776</v>
      </c>
      <c r="F3916" t="s">
        <v>776</v>
      </c>
      <c r="G3916" t="s">
        <v>66</v>
      </c>
      <c r="H3916" t="s">
        <v>39</v>
      </c>
      <c r="I3916" s="1">
        <v>34.090907999999999</v>
      </c>
      <c r="J3916" s="1">
        <v>2</v>
      </c>
      <c r="K3916">
        <v>3913</v>
      </c>
      <c r="L3916" t="s">
        <v>25</v>
      </c>
      <c r="M3916" s="2">
        <f>+Table3[[#This Row],[CHW]]/Table3[[#This Row],[Count of Airbill Number]]</f>
        <v>17.045453999999999</v>
      </c>
    </row>
    <row r="3917" spans="2:13">
      <c r="B3917" t="s">
        <v>20</v>
      </c>
      <c r="C3917" t="s">
        <v>21</v>
      </c>
      <c r="D3917" t="s">
        <v>22</v>
      </c>
      <c r="E3917" t="s">
        <v>776</v>
      </c>
      <c r="F3917" t="s">
        <v>776</v>
      </c>
      <c r="G3917" t="s">
        <v>78</v>
      </c>
      <c r="H3917" t="s">
        <v>72</v>
      </c>
      <c r="I3917" s="1">
        <v>34.090907999999999</v>
      </c>
      <c r="J3917" s="1">
        <v>3</v>
      </c>
      <c r="K3917">
        <v>3914</v>
      </c>
      <c r="L3917" t="s">
        <v>25</v>
      </c>
      <c r="M3917" s="2">
        <f>+Table3[[#This Row],[CHW]]/Table3[[#This Row],[Count of Airbill Number]]</f>
        <v>11.363636</v>
      </c>
    </row>
    <row r="3918" spans="2:13">
      <c r="B3918" t="s">
        <v>20</v>
      </c>
      <c r="C3918" t="s">
        <v>21</v>
      </c>
      <c r="D3918" t="s">
        <v>22</v>
      </c>
      <c r="E3918" t="s">
        <v>776</v>
      </c>
      <c r="F3918" t="s">
        <v>776</v>
      </c>
      <c r="G3918" t="s">
        <v>186</v>
      </c>
      <c r="H3918" t="s">
        <v>23</v>
      </c>
      <c r="I3918" s="1">
        <v>34.090907999999999</v>
      </c>
      <c r="J3918" s="1">
        <v>3</v>
      </c>
      <c r="K3918">
        <v>3915</v>
      </c>
      <c r="L3918" t="s">
        <v>25</v>
      </c>
      <c r="M3918" s="2">
        <f>+Table3[[#This Row],[CHW]]/Table3[[#This Row],[Count of Airbill Number]]</f>
        <v>11.363636</v>
      </c>
    </row>
    <row r="3919" spans="2:13">
      <c r="B3919" t="s">
        <v>20</v>
      </c>
      <c r="C3919" t="s">
        <v>21</v>
      </c>
      <c r="D3919" t="s">
        <v>22</v>
      </c>
      <c r="E3919" t="s">
        <v>776</v>
      </c>
      <c r="F3919" t="s">
        <v>776</v>
      </c>
      <c r="G3919" t="s">
        <v>77</v>
      </c>
      <c r="H3919" t="s">
        <v>102</v>
      </c>
      <c r="I3919" s="1">
        <v>34.090907999999999</v>
      </c>
      <c r="J3919" s="1">
        <v>3</v>
      </c>
      <c r="K3919">
        <v>3916</v>
      </c>
      <c r="L3919" t="s">
        <v>25</v>
      </c>
      <c r="M3919" s="2">
        <f>+Table3[[#This Row],[CHW]]/Table3[[#This Row],[Count of Airbill Number]]</f>
        <v>11.363636</v>
      </c>
    </row>
    <row r="3920" spans="2:13">
      <c r="B3920" t="s">
        <v>20</v>
      </c>
      <c r="C3920" t="s">
        <v>21</v>
      </c>
      <c r="D3920" t="s">
        <v>36</v>
      </c>
      <c r="E3920" t="s">
        <v>776</v>
      </c>
      <c r="F3920" t="s">
        <v>776</v>
      </c>
      <c r="G3920" t="s">
        <v>65</v>
      </c>
      <c r="H3920" t="s">
        <v>69</v>
      </c>
      <c r="I3920" s="1">
        <v>34.090907999999999</v>
      </c>
      <c r="J3920" s="1">
        <v>3</v>
      </c>
      <c r="K3920">
        <v>3917</v>
      </c>
      <c r="L3920" t="s">
        <v>25</v>
      </c>
      <c r="M3920" s="2">
        <f>+Table3[[#This Row],[CHW]]/Table3[[#This Row],[Count of Airbill Number]]</f>
        <v>11.363636</v>
      </c>
    </row>
    <row r="3921" spans="2:13">
      <c r="B3921" t="s">
        <v>30</v>
      </c>
      <c r="C3921" t="s">
        <v>21</v>
      </c>
      <c r="D3921" t="s">
        <v>22</v>
      </c>
      <c r="E3921" t="s">
        <v>776</v>
      </c>
      <c r="F3921" t="s">
        <v>776</v>
      </c>
      <c r="G3921" t="s">
        <v>23</v>
      </c>
      <c r="H3921" t="s">
        <v>50</v>
      </c>
      <c r="I3921" s="1">
        <v>34.090907999999999</v>
      </c>
      <c r="J3921" s="1">
        <v>3</v>
      </c>
      <c r="K3921">
        <v>3918</v>
      </c>
      <c r="L3921" t="s">
        <v>25</v>
      </c>
      <c r="M3921" s="2">
        <f>+Table3[[#This Row],[CHW]]/Table3[[#This Row],[Count of Airbill Number]]</f>
        <v>11.363636</v>
      </c>
    </row>
    <row r="3922" spans="2:13">
      <c r="B3922" t="s">
        <v>35</v>
      </c>
      <c r="C3922" t="s">
        <v>21</v>
      </c>
      <c r="D3922" t="s">
        <v>22</v>
      </c>
      <c r="E3922" t="s">
        <v>776</v>
      </c>
      <c r="F3922" t="s">
        <v>776</v>
      </c>
      <c r="G3922" t="s">
        <v>71</v>
      </c>
      <c r="H3922" t="s">
        <v>263</v>
      </c>
      <c r="I3922" s="1">
        <v>34.090907000000001</v>
      </c>
      <c r="J3922" s="1">
        <v>8</v>
      </c>
      <c r="K3922">
        <v>3919</v>
      </c>
      <c r="L3922" t="s">
        <v>25</v>
      </c>
      <c r="M3922" s="2">
        <f>+Table3[[#This Row],[CHW]]/Table3[[#This Row],[Count of Airbill Number]]</f>
        <v>4.2613633750000002</v>
      </c>
    </row>
    <row r="3923" spans="2:13">
      <c r="B3923" t="s">
        <v>35</v>
      </c>
      <c r="C3923" t="s">
        <v>21</v>
      </c>
      <c r="D3923" t="s">
        <v>22</v>
      </c>
      <c r="E3923" t="s">
        <v>776</v>
      </c>
      <c r="F3923" t="s">
        <v>776</v>
      </c>
      <c r="G3923" t="s">
        <v>48</v>
      </c>
      <c r="H3923" t="s">
        <v>94</v>
      </c>
      <c r="I3923" s="1">
        <v>34.090907000000001</v>
      </c>
      <c r="J3923" s="1">
        <v>3</v>
      </c>
      <c r="K3923">
        <v>3920</v>
      </c>
      <c r="L3923" t="s">
        <v>25</v>
      </c>
      <c r="M3923" s="2">
        <f>+Table3[[#This Row],[CHW]]/Table3[[#This Row],[Count of Airbill Number]]</f>
        <v>11.363635666666667</v>
      </c>
    </row>
    <row r="3924" spans="2:13">
      <c r="B3924" t="s">
        <v>35</v>
      </c>
      <c r="C3924" t="s">
        <v>21</v>
      </c>
      <c r="D3924" t="s">
        <v>22</v>
      </c>
      <c r="E3924" t="s">
        <v>776</v>
      </c>
      <c r="F3924" t="s">
        <v>776</v>
      </c>
      <c r="G3924" t="s">
        <v>66</v>
      </c>
      <c r="H3924" t="s">
        <v>107</v>
      </c>
      <c r="I3924" s="1">
        <v>34.090907000000001</v>
      </c>
      <c r="J3924" s="1">
        <v>3</v>
      </c>
      <c r="K3924">
        <v>3921</v>
      </c>
      <c r="L3924" t="s">
        <v>25</v>
      </c>
      <c r="M3924" s="2">
        <f>+Table3[[#This Row],[CHW]]/Table3[[#This Row],[Count of Airbill Number]]</f>
        <v>11.363635666666667</v>
      </c>
    </row>
    <row r="3925" spans="2:13">
      <c r="B3925" t="s">
        <v>35</v>
      </c>
      <c r="C3925" t="s">
        <v>21</v>
      </c>
      <c r="D3925" t="s">
        <v>22</v>
      </c>
      <c r="E3925" t="s">
        <v>776</v>
      </c>
      <c r="F3925" t="s">
        <v>776</v>
      </c>
      <c r="G3925" t="s">
        <v>72</v>
      </c>
      <c r="H3925" t="s">
        <v>39</v>
      </c>
      <c r="I3925" s="1">
        <v>34.090907000000001</v>
      </c>
      <c r="J3925" s="1">
        <v>6</v>
      </c>
      <c r="K3925">
        <v>3922</v>
      </c>
      <c r="L3925" t="s">
        <v>25</v>
      </c>
      <c r="M3925" s="2">
        <f>+Table3[[#This Row],[CHW]]/Table3[[#This Row],[Count of Airbill Number]]</f>
        <v>5.6818178333333336</v>
      </c>
    </row>
    <row r="3926" spans="2:13">
      <c r="B3926" t="s">
        <v>20</v>
      </c>
      <c r="C3926" t="s">
        <v>21</v>
      </c>
      <c r="D3926" t="s">
        <v>22</v>
      </c>
      <c r="E3926" t="s">
        <v>776</v>
      </c>
      <c r="F3926" t="s">
        <v>776</v>
      </c>
      <c r="G3926" t="s">
        <v>33</v>
      </c>
      <c r="H3926" t="s">
        <v>71</v>
      </c>
      <c r="I3926" s="1">
        <v>34.090907000000001</v>
      </c>
      <c r="J3926" s="1">
        <v>3</v>
      </c>
      <c r="K3926">
        <v>3923</v>
      </c>
      <c r="L3926" t="s">
        <v>25</v>
      </c>
      <c r="M3926" s="2">
        <f>+Table3[[#This Row],[CHW]]/Table3[[#This Row],[Count of Airbill Number]]</f>
        <v>11.363635666666667</v>
      </c>
    </row>
    <row r="3927" spans="2:13">
      <c r="B3927" t="s">
        <v>35</v>
      </c>
      <c r="C3927" t="s">
        <v>21</v>
      </c>
      <c r="D3927" t="s">
        <v>22</v>
      </c>
      <c r="E3927" t="s">
        <v>776</v>
      </c>
      <c r="F3927" t="s">
        <v>776</v>
      </c>
      <c r="G3927" t="s">
        <v>67</v>
      </c>
      <c r="H3927" t="s">
        <v>177</v>
      </c>
      <c r="I3927" s="1">
        <v>34.090905999999997</v>
      </c>
      <c r="J3927" s="1">
        <v>6</v>
      </c>
      <c r="K3927">
        <v>3924</v>
      </c>
      <c r="L3927" t="s">
        <v>25</v>
      </c>
      <c r="M3927" s="2">
        <f>+Table3[[#This Row],[CHW]]/Table3[[#This Row],[Count of Airbill Number]]</f>
        <v>5.6818176666666664</v>
      </c>
    </row>
    <row r="3928" spans="2:13">
      <c r="B3928" t="s">
        <v>35</v>
      </c>
      <c r="C3928" t="s">
        <v>21</v>
      </c>
      <c r="D3928" t="s">
        <v>22</v>
      </c>
      <c r="E3928" t="s">
        <v>776</v>
      </c>
      <c r="F3928" t="s">
        <v>776</v>
      </c>
      <c r="G3928" t="s">
        <v>47</v>
      </c>
      <c r="H3928" t="s">
        <v>48</v>
      </c>
      <c r="I3928" s="1">
        <v>34.090904999999999</v>
      </c>
      <c r="J3928" s="1">
        <v>7</v>
      </c>
      <c r="K3928">
        <v>3925</v>
      </c>
      <c r="L3928" t="s">
        <v>25</v>
      </c>
      <c r="M3928" s="2">
        <f>+Table3[[#This Row],[CHW]]/Table3[[#This Row],[Count of Airbill Number]]</f>
        <v>4.8701292857142855</v>
      </c>
    </row>
    <row r="3929" spans="2:13">
      <c r="B3929" t="s">
        <v>35</v>
      </c>
      <c r="C3929" t="s">
        <v>21</v>
      </c>
      <c r="D3929" t="s">
        <v>22</v>
      </c>
      <c r="E3929" t="s">
        <v>776</v>
      </c>
      <c r="F3929" t="s">
        <v>776</v>
      </c>
      <c r="G3929" t="s">
        <v>94</v>
      </c>
      <c r="H3929" t="s">
        <v>148</v>
      </c>
      <c r="I3929" s="1">
        <v>34.090903999999995</v>
      </c>
      <c r="J3929" s="1">
        <v>10</v>
      </c>
      <c r="K3929">
        <v>3926</v>
      </c>
      <c r="L3929" t="s">
        <v>25</v>
      </c>
      <c r="M3929" s="2">
        <f>+Table3[[#This Row],[CHW]]/Table3[[#This Row],[Count of Airbill Number]]</f>
        <v>3.4090903999999993</v>
      </c>
    </row>
    <row r="3930" spans="2:13">
      <c r="B3930" t="s">
        <v>28</v>
      </c>
      <c r="C3930" t="s">
        <v>21</v>
      </c>
      <c r="D3930" t="s">
        <v>36</v>
      </c>
      <c r="E3930" t="s">
        <v>777</v>
      </c>
      <c r="F3930" t="s">
        <v>777</v>
      </c>
      <c r="G3930" t="s">
        <v>114</v>
      </c>
      <c r="H3930" t="s">
        <v>121</v>
      </c>
      <c r="I3930" s="1">
        <v>34.018180999999998</v>
      </c>
      <c r="J3930" s="1">
        <v>3</v>
      </c>
      <c r="K3930">
        <v>3927</v>
      </c>
      <c r="L3930" t="s">
        <v>25</v>
      </c>
      <c r="M3930" s="2">
        <f>+Table3[[#This Row],[CHW]]/Table3[[#This Row],[Count of Airbill Number]]</f>
        <v>11.339393666666666</v>
      </c>
    </row>
    <row r="3931" spans="2:13">
      <c r="B3931" t="s">
        <v>20</v>
      </c>
      <c r="C3931" t="s">
        <v>21</v>
      </c>
      <c r="D3931" t="s">
        <v>22</v>
      </c>
      <c r="E3931" t="s">
        <v>778</v>
      </c>
      <c r="F3931" t="s">
        <v>778</v>
      </c>
      <c r="G3931" t="s">
        <v>86</v>
      </c>
      <c r="H3931" t="s">
        <v>226</v>
      </c>
      <c r="I3931" s="1">
        <v>34</v>
      </c>
      <c r="J3931" s="1">
        <v>1</v>
      </c>
      <c r="K3931">
        <v>3928</v>
      </c>
      <c r="L3931" t="s">
        <v>25</v>
      </c>
      <c r="M3931" s="2">
        <f>+Table3[[#This Row],[CHW]]/Table3[[#This Row],[Count of Airbill Number]]</f>
        <v>34</v>
      </c>
    </row>
    <row r="3932" spans="2:13">
      <c r="B3932" t="s">
        <v>20</v>
      </c>
      <c r="C3932" t="s">
        <v>21</v>
      </c>
      <c r="D3932" t="s">
        <v>36</v>
      </c>
      <c r="E3932" t="s">
        <v>778</v>
      </c>
      <c r="F3932" t="s">
        <v>778</v>
      </c>
      <c r="G3932" t="s">
        <v>113</v>
      </c>
      <c r="H3932" t="s">
        <v>269</v>
      </c>
      <c r="I3932" s="1">
        <v>34</v>
      </c>
      <c r="J3932" s="1">
        <v>1</v>
      </c>
      <c r="K3932">
        <v>3929</v>
      </c>
      <c r="L3932" t="s">
        <v>25</v>
      </c>
      <c r="M3932" s="2">
        <f>+Table3[[#This Row],[CHW]]/Table3[[#This Row],[Count of Airbill Number]]</f>
        <v>34</v>
      </c>
    </row>
    <row r="3933" spans="2:13">
      <c r="B3933" t="s">
        <v>20</v>
      </c>
      <c r="C3933" t="s">
        <v>21</v>
      </c>
      <c r="D3933" t="s">
        <v>36</v>
      </c>
      <c r="E3933" t="s">
        <v>776</v>
      </c>
      <c r="F3933" t="s">
        <v>776</v>
      </c>
      <c r="G3933" t="s">
        <v>103</v>
      </c>
      <c r="H3933" t="s">
        <v>66</v>
      </c>
      <c r="I3933" s="1">
        <v>34</v>
      </c>
      <c r="J3933" s="1">
        <v>1</v>
      </c>
      <c r="K3933">
        <v>3930</v>
      </c>
      <c r="L3933" t="s">
        <v>25</v>
      </c>
      <c r="M3933" s="2">
        <f>+Table3[[#This Row],[CHW]]/Table3[[#This Row],[Count of Airbill Number]]</f>
        <v>34</v>
      </c>
    </row>
    <row r="3934" spans="2:13">
      <c r="B3934" t="s">
        <v>28</v>
      </c>
      <c r="C3934" t="s">
        <v>21</v>
      </c>
      <c r="D3934" t="s">
        <v>36</v>
      </c>
      <c r="E3934" t="s">
        <v>778</v>
      </c>
      <c r="F3934" t="s">
        <v>778</v>
      </c>
      <c r="G3934" t="s">
        <v>331</v>
      </c>
      <c r="H3934" t="s">
        <v>82</v>
      </c>
      <c r="I3934" s="1">
        <v>33.799999999999997</v>
      </c>
      <c r="J3934" s="1">
        <v>1</v>
      </c>
      <c r="K3934">
        <v>3931</v>
      </c>
      <c r="L3934" t="s">
        <v>25</v>
      </c>
      <c r="M3934" s="2">
        <f>+Table3[[#This Row],[CHW]]/Table3[[#This Row],[Count of Airbill Number]]</f>
        <v>33.799999999999997</v>
      </c>
    </row>
    <row r="3935" spans="2:13">
      <c r="B3935" t="s">
        <v>35</v>
      </c>
      <c r="C3935" t="s">
        <v>21</v>
      </c>
      <c r="D3935" t="s">
        <v>22</v>
      </c>
      <c r="E3935" t="s">
        <v>778</v>
      </c>
      <c r="F3935" t="s">
        <v>778</v>
      </c>
      <c r="G3935" t="s">
        <v>51</v>
      </c>
      <c r="H3935" t="s">
        <v>124</v>
      </c>
      <c r="I3935" s="1">
        <v>33.799999999999997</v>
      </c>
      <c r="J3935" s="1">
        <v>2</v>
      </c>
      <c r="K3935">
        <v>3932</v>
      </c>
      <c r="L3935" t="s">
        <v>25</v>
      </c>
      <c r="M3935" s="2">
        <f>+Table3[[#This Row],[CHW]]/Table3[[#This Row],[Count of Airbill Number]]</f>
        <v>16.899999999999999</v>
      </c>
    </row>
    <row r="3936" spans="2:13">
      <c r="B3936" t="s">
        <v>35</v>
      </c>
      <c r="C3936" t="s">
        <v>21</v>
      </c>
      <c r="D3936" t="s">
        <v>22</v>
      </c>
      <c r="E3936" t="s">
        <v>777</v>
      </c>
      <c r="F3936" t="s">
        <v>776</v>
      </c>
      <c r="G3936" t="s">
        <v>55</v>
      </c>
      <c r="H3936" t="s">
        <v>37</v>
      </c>
      <c r="I3936" s="1">
        <v>33.672726999999995</v>
      </c>
      <c r="J3936" s="1">
        <v>2</v>
      </c>
      <c r="K3936">
        <v>3933</v>
      </c>
      <c r="L3936" t="s">
        <v>25</v>
      </c>
      <c r="M3936" s="2">
        <f>+Table3[[#This Row],[CHW]]/Table3[[#This Row],[Count of Airbill Number]]</f>
        <v>16.836363499999997</v>
      </c>
    </row>
    <row r="3937" spans="2:13">
      <c r="B3937" t="s">
        <v>28</v>
      </c>
      <c r="C3937" t="s">
        <v>21</v>
      </c>
      <c r="D3937" t="s">
        <v>22</v>
      </c>
      <c r="E3937" t="s">
        <v>776</v>
      </c>
      <c r="F3937" t="s">
        <v>776</v>
      </c>
      <c r="G3937" t="s">
        <v>71</v>
      </c>
      <c r="H3937" t="s">
        <v>53</v>
      </c>
      <c r="I3937" s="1">
        <v>33.636363000000003</v>
      </c>
      <c r="J3937" s="1">
        <v>2</v>
      </c>
      <c r="K3937">
        <v>3934</v>
      </c>
      <c r="L3937" t="s">
        <v>25</v>
      </c>
      <c r="M3937" s="2">
        <f>+Table3[[#This Row],[CHW]]/Table3[[#This Row],[Count of Airbill Number]]</f>
        <v>16.818181500000001</v>
      </c>
    </row>
    <row r="3938" spans="2:13">
      <c r="B3938" t="s">
        <v>35</v>
      </c>
      <c r="C3938" t="s">
        <v>21</v>
      </c>
      <c r="D3938" t="s">
        <v>22</v>
      </c>
      <c r="E3938" t="s">
        <v>776</v>
      </c>
      <c r="F3938" t="s">
        <v>776</v>
      </c>
      <c r="G3938" t="s">
        <v>71</v>
      </c>
      <c r="H3938" t="s">
        <v>119</v>
      </c>
      <c r="I3938" s="1">
        <v>33.636363000000003</v>
      </c>
      <c r="J3938" s="1">
        <v>2</v>
      </c>
      <c r="K3938">
        <v>3935</v>
      </c>
      <c r="L3938" t="s">
        <v>25</v>
      </c>
      <c r="M3938" s="2">
        <f>+Table3[[#This Row],[CHW]]/Table3[[#This Row],[Count of Airbill Number]]</f>
        <v>16.818181500000001</v>
      </c>
    </row>
    <row r="3939" spans="2:13">
      <c r="B3939" t="s">
        <v>35</v>
      </c>
      <c r="C3939" t="s">
        <v>21</v>
      </c>
      <c r="D3939" t="s">
        <v>22</v>
      </c>
      <c r="E3939" t="s">
        <v>776</v>
      </c>
      <c r="F3939" t="s">
        <v>776</v>
      </c>
      <c r="G3939" t="s">
        <v>67</v>
      </c>
      <c r="H3939" t="s">
        <v>132</v>
      </c>
      <c r="I3939" s="1">
        <v>33.636363000000003</v>
      </c>
      <c r="J3939" s="1">
        <v>2</v>
      </c>
      <c r="K3939">
        <v>3936</v>
      </c>
      <c r="L3939" t="s">
        <v>25</v>
      </c>
      <c r="M3939" s="2">
        <f>+Table3[[#This Row],[CHW]]/Table3[[#This Row],[Count of Airbill Number]]</f>
        <v>16.818181500000001</v>
      </c>
    </row>
    <row r="3940" spans="2:13">
      <c r="B3940" t="s">
        <v>176</v>
      </c>
      <c r="C3940" t="s">
        <v>21</v>
      </c>
      <c r="D3940" t="s">
        <v>22</v>
      </c>
      <c r="E3940" t="s">
        <v>776</v>
      </c>
      <c r="F3940" t="s">
        <v>776</v>
      </c>
      <c r="G3940" t="s">
        <v>66</v>
      </c>
      <c r="H3940" t="s">
        <v>88</v>
      </c>
      <c r="I3940" s="1">
        <v>33.636363000000003</v>
      </c>
      <c r="J3940" s="1">
        <v>1</v>
      </c>
      <c r="K3940">
        <v>3937</v>
      </c>
      <c r="L3940" t="s">
        <v>25</v>
      </c>
      <c r="M3940" s="2">
        <f>+Table3[[#This Row],[CHW]]/Table3[[#This Row],[Count of Airbill Number]]</f>
        <v>33.636363000000003</v>
      </c>
    </row>
    <row r="3941" spans="2:13">
      <c r="B3941" t="s">
        <v>20</v>
      </c>
      <c r="C3941" t="s">
        <v>21</v>
      </c>
      <c r="D3941" t="s">
        <v>22</v>
      </c>
      <c r="E3941" t="s">
        <v>776</v>
      </c>
      <c r="F3941" t="s">
        <v>776</v>
      </c>
      <c r="G3941" t="s">
        <v>64</v>
      </c>
      <c r="H3941" t="s">
        <v>33</v>
      </c>
      <c r="I3941" s="1">
        <v>33.636363000000003</v>
      </c>
      <c r="J3941" s="1">
        <v>1</v>
      </c>
      <c r="K3941">
        <v>3938</v>
      </c>
      <c r="L3941" t="s">
        <v>25</v>
      </c>
      <c r="M3941" s="2">
        <f>+Table3[[#This Row],[CHW]]/Table3[[#This Row],[Count of Airbill Number]]</f>
        <v>33.636363000000003</v>
      </c>
    </row>
    <row r="3942" spans="2:13">
      <c r="B3942" t="s">
        <v>20</v>
      </c>
      <c r="C3942" t="s">
        <v>21</v>
      </c>
      <c r="D3942" t="s">
        <v>22</v>
      </c>
      <c r="E3942" t="s">
        <v>776</v>
      </c>
      <c r="F3942" t="s">
        <v>776</v>
      </c>
      <c r="G3942" t="s">
        <v>40</v>
      </c>
      <c r="H3942" t="s">
        <v>131</v>
      </c>
      <c r="I3942" s="1">
        <v>33.636363000000003</v>
      </c>
      <c r="J3942" s="1">
        <v>3</v>
      </c>
      <c r="K3942">
        <v>3939</v>
      </c>
      <c r="L3942" t="s">
        <v>25</v>
      </c>
      <c r="M3942" s="2">
        <f>+Table3[[#This Row],[CHW]]/Table3[[#This Row],[Count of Airbill Number]]</f>
        <v>11.212121000000002</v>
      </c>
    </row>
    <row r="3943" spans="2:13">
      <c r="B3943" t="s">
        <v>28</v>
      </c>
      <c r="C3943" t="s">
        <v>21</v>
      </c>
      <c r="D3943" t="s">
        <v>22</v>
      </c>
      <c r="E3943" t="s">
        <v>778</v>
      </c>
      <c r="F3943" t="s">
        <v>777</v>
      </c>
      <c r="G3943" t="s">
        <v>51</v>
      </c>
      <c r="H3943" t="s">
        <v>259</v>
      </c>
      <c r="I3943" s="1">
        <v>33.636361999999998</v>
      </c>
      <c r="J3943" s="1">
        <v>3</v>
      </c>
      <c r="K3943">
        <v>3940</v>
      </c>
      <c r="L3943" t="s">
        <v>25</v>
      </c>
      <c r="M3943" s="2">
        <f>+Table3[[#This Row],[CHW]]/Table3[[#This Row],[Count of Airbill Number]]</f>
        <v>11.212120666666666</v>
      </c>
    </row>
    <row r="3944" spans="2:13">
      <c r="B3944" t="s">
        <v>28</v>
      </c>
      <c r="C3944" t="s">
        <v>21</v>
      </c>
      <c r="D3944" t="s">
        <v>22</v>
      </c>
      <c r="E3944" t="s">
        <v>776</v>
      </c>
      <c r="F3944" t="s">
        <v>776</v>
      </c>
      <c r="G3944" t="s">
        <v>144</v>
      </c>
      <c r="H3944" t="s">
        <v>132</v>
      </c>
      <c r="I3944" s="1">
        <v>33.636361999999998</v>
      </c>
      <c r="J3944" s="1">
        <v>3</v>
      </c>
      <c r="K3944">
        <v>3941</v>
      </c>
      <c r="L3944" t="s">
        <v>25</v>
      </c>
      <c r="M3944" s="2">
        <f>+Table3[[#This Row],[CHW]]/Table3[[#This Row],[Count of Airbill Number]]</f>
        <v>11.212120666666666</v>
      </c>
    </row>
    <row r="3945" spans="2:13">
      <c r="B3945" t="s">
        <v>35</v>
      </c>
      <c r="C3945" t="s">
        <v>21</v>
      </c>
      <c r="D3945" t="s">
        <v>22</v>
      </c>
      <c r="E3945" t="s">
        <v>776</v>
      </c>
      <c r="F3945" t="s">
        <v>776</v>
      </c>
      <c r="G3945" t="s">
        <v>45</v>
      </c>
      <c r="H3945" t="s">
        <v>160</v>
      </c>
      <c r="I3945" s="1">
        <v>33.636361999999998</v>
      </c>
      <c r="J3945" s="1">
        <v>5</v>
      </c>
      <c r="K3945">
        <v>3942</v>
      </c>
      <c r="L3945" t="s">
        <v>25</v>
      </c>
      <c r="M3945" s="2">
        <f>+Table3[[#This Row],[CHW]]/Table3[[#This Row],[Count of Airbill Number]]</f>
        <v>6.7272723999999995</v>
      </c>
    </row>
    <row r="3946" spans="2:13">
      <c r="B3946" t="s">
        <v>35</v>
      </c>
      <c r="C3946" t="s">
        <v>21</v>
      </c>
      <c r="D3946" t="s">
        <v>22</v>
      </c>
      <c r="E3946" t="s">
        <v>777</v>
      </c>
      <c r="F3946" t="s">
        <v>777</v>
      </c>
      <c r="G3946" t="s">
        <v>230</v>
      </c>
      <c r="H3946" t="s">
        <v>26</v>
      </c>
      <c r="I3946" s="1">
        <v>33.636361999999998</v>
      </c>
      <c r="J3946" s="1">
        <v>2</v>
      </c>
      <c r="K3946">
        <v>3943</v>
      </c>
      <c r="L3946" t="s">
        <v>25</v>
      </c>
      <c r="M3946" s="2">
        <f>+Table3[[#This Row],[CHW]]/Table3[[#This Row],[Count of Airbill Number]]</f>
        <v>16.818180999999999</v>
      </c>
    </row>
    <row r="3947" spans="2:13">
      <c r="B3947" t="s">
        <v>35</v>
      </c>
      <c r="C3947" t="s">
        <v>21</v>
      </c>
      <c r="D3947" t="s">
        <v>36</v>
      </c>
      <c r="E3947" t="s">
        <v>776</v>
      </c>
      <c r="F3947" t="s">
        <v>776</v>
      </c>
      <c r="G3947" t="s">
        <v>37</v>
      </c>
      <c r="H3947" t="s">
        <v>53</v>
      </c>
      <c r="I3947" s="1">
        <v>33.636361999999998</v>
      </c>
      <c r="J3947" s="1">
        <v>2</v>
      </c>
      <c r="K3947">
        <v>3944</v>
      </c>
      <c r="L3947" t="s">
        <v>25</v>
      </c>
      <c r="M3947" s="2">
        <f>+Table3[[#This Row],[CHW]]/Table3[[#This Row],[Count of Airbill Number]]</f>
        <v>16.818180999999999</v>
      </c>
    </row>
    <row r="3948" spans="2:13">
      <c r="B3948" t="s">
        <v>20</v>
      </c>
      <c r="C3948" t="s">
        <v>21</v>
      </c>
      <c r="D3948" t="s">
        <v>22</v>
      </c>
      <c r="E3948" t="s">
        <v>777</v>
      </c>
      <c r="F3948" t="s">
        <v>776</v>
      </c>
      <c r="G3948" t="s">
        <v>26</v>
      </c>
      <c r="H3948" t="s">
        <v>49</v>
      </c>
      <c r="I3948" s="1">
        <v>33.636361999999998</v>
      </c>
      <c r="J3948" s="1">
        <v>2</v>
      </c>
      <c r="K3948">
        <v>3945</v>
      </c>
      <c r="L3948" t="s">
        <v>25</v>
      </c>
      <c r="M3948" s="2">
        <f>+Table3[[#This Row],[CHW]]/Table3[[#This Row],[Count of Airbill Number]]</f>
        <v>16.818180999999999</v>
      </c>
    </row>
    <row r="3949" spans="2:13">
      <c r="B3949" t="s">
        <v>20</v>
      </c>
      <c r="C3949" t="s">
        <v>21</v>
      </c>
      <c r="D3949" t="s">
        <v>36</v>
      </c>
      <c r="E3949" t="s">
        <v>776</v>
      </c>
      <c r="F3949" t="s">
        <v>776</v>
      </c>
      <c r="G3949" t="s">
        <v>128</v>
      </c>
      <c r="H3949" t="s">
        <v>49</v>
      </c>
      <c r="I3949" s="1">
        <v>33.636361999999998</v>
      </c>
      <c r="J3949" s="1">
        <v>3</v>
      </c>
      <c r="K3949">
        <v>3946</v>
      </c>
      <c r="L3949" t="s">
        <v>25</v>
      </c>
      <c r="M3949" s="2">
        <f>+Table3[[#This Row],[CHW]]/Table3[[#This Row],[Count of Airbill Number]]</f>
        <v>11.212120666666666</v>
      </c>
    </row>
    <row r="3950" spans="2:13">
      <c r="B3950" t="s">
        <v>176</v>
      </c>
      <c r="C3950" t="s">
        <v>21</v>
      </c>
      <c r="D3950" t="s">
        <v>22</v>
      </c>
      <c r="E3950" t="s">
        <v>776</v>
      </c>
      <c r="F3950" t="s">
        <v>776</v>
      </c>
      <c r="G3950" t="s">
        <v>66</v>
      </c>
      <c r="H3950" t="s">
        <v>37</v>
      </c>
      <c r="I3950" s="1">
        <v>33.6</v>
      </c>
      <c r="J3950" s="1">
        <v>1</v>
      </c>
      <c r="K3950">
        <v>3947</v>
      </c>
      <c r="L3950" t="s">
        <v>25</v>
      </c>
      <c r="M3950" s="2">
        <f>+Table3[[#This Row],[CHW]]/Table3[[#This Row],[Count of Airbill Number]]</f>
        <v>33.6</v>
      </c>
    </row>
    <row r="3951" spans="2:13">
      <c r="B3951" t="s">
        <v>20</v>
      </c>
      <c r="C3951" t="s">
        <v>21</v>
      </c>
      <c r="D3951" t="s">
        <v>22</v>
      </c>
      <c r="E3951" t="s">
        <v>776</v>
      </c>
      <c r="F3951" t="s">
        <v>777</v>
      </c>
      <c r="G3951" t="s">
        <v>66</v>
      </c>
      <c r="H3951" t="s">
        <v>29</v>
      </c>
      <c r="I3951" s="1">
        <v>33.6</v>
      </c>
      <c r="J3951" s="1">
        <v>2</v>
      </c>
      <c r="K3951">
        <v>3948</v>
      </c>
      <c r="L3951" t="s">
        <v>25</v>
      </c>
      <c r="M3951" s="2">
        <f>+Table3[[#This Row],[CHW]]/Table3[[#This Row],[Count of Airbill Number]]</f>
        <v>16.8</v>
      </c>
    </row>
    <row r="3952" spans="2:13">
      <c r="B3952" t="s">
        <v>30</v>
      </c>
      <c r="C3952" t="s">
        <v>21</v>
      </c>
      <c r="D3952" t="s">
        <v>22</v>
      </c>
      <c r="E3952" t="s">
        <v>778</v>
      </c>
      <c r="F3952" t="s">
        <v>778</v>
      </c>
      <c r="G3952" t="s">
        <v>51</v>
      </c>
      <c r="H3952" t="s">
        <v>353</v>
      </c>
      <c r="I3952" s="1">
        <v>33.6</v>
      </c>
      <c r="J3952" s="1">
        <v>2</v>
      </c>
      <c r="K3952">
        <v>3949</v>
      </c>
      <c r="L3952" t="s">
        <v>25</v>
      </c>
      <c r="M3952" s="2">
        <f>+Table3[[#This Row],[CHW]]/Table3[[#This Row],[Count of Airbill Number]]</f>
        <v>16.8</v>
      </c>
    </row>
    <row r="3953" spans="2:13">
      <c r="B3953" t="s">
        <v>20</v>
      </c>
      <c r="C3953" t="s">
        <v>21</v>
      </c>
      <c r="D3953" t="s">
        <v>22</v>
      </c>
      <c r="E3953" t="s">
        <v>778</v>
      </c>
      <c r="F3953" t="s">
        <v>778</v>
      </c>
      <c r="G3953" t="s">
        <v>109</v>
      </c>
      <c r="H3953" t="s">
        <v>285</v>
      </c>
      <c r="I3953" s="1">
        <v>33.5</v>
      </c>
      <c r="J3953" s="1">
        <v>1</v>
      </c>
      <c r="K3953">
        <v>3950</v>
      </c>
      <c r="L3953" t="s">
        <v>25</v>
      </c>
      <c r="M3953" s="2">
        <f>+Table3[[#This Row],[CHW]]/Table3[[#This Row],[Count of Airbill Number]]</f>
        <v>33.5</v>
      </c>
    </row>
    <row r="3954" spans="2:13">
      <c r="B3954" t="s">
        <v>28</v>
      </c>
      <c r="C3954" t="s">
        <v>21</v>
      </c>
      <c r="D3954" t="s">
        <v>22</v>
      </c>
      <c r="E3954" t="s">
        <v>777</v>
      </c>
      <c r="F3954" t="s">
        <v>777</v>
      </c>
      <c r="G3954" t="s">
        <v>114</v>
      </c>
      <c r="H3954" t="s">
        <v>360</v>
      </c>
      <c r="I3954" s="1">
        <v>33.363636</v>
      </c>
      <c r="J3954" s="1">
        <v>2</v>
      </c>
      <c r="K3954">
        <v>3951</v>
      </c>
      <c r="L3954" t="s">
        <v>25</v>
      </c>
      <c r="M3954" s="2">
        <f>+Table3[[#This Row],[CHW]]/Table3[[#This Row],[Count of Airbill Number]]</f>
        <v>16.681818</v>
      </c>
    </row>
    <row r="3955" spans="2:13">
      <c r="B3955" t="s">
        <v>28</v>
      </c>
      <c r="C3955" t="s">
        <v>21</v>
      </c>
      <c r="D3955" t="s">
        <v>22</v>
      </c>
      <c r="E3955" t="s">
        <v>778</v>
      </c>
      <c r="F3955" t="s">
        <v>777</v>
      </c>
      <c r="G3955" t="s">
        <v>81</v>
      </c>
      <c r="H3955" t="s">
        <v>52</v>
      </c>
      <c r="I3955" s="1">
        <v>33.200000000000003</v>
      </c>
      <c r="J3955" s="1">
        <v>2</v>
      </c>
      <c r="K3955">
        <v>3952</v>
      </c>
      <c r="L3955" t="s">
        <v>25</v>
      </c>
      <c r="M3955" s="2">
        <f>+Table3[[#This Row],[CHW]]/Table3[[#This Row],[Count of Airbill Number]]</f>
        <v>16.600000000000001</v>
      </c>
    </row>
    <row r="3956" spans="2:13">
      <c r="B3956" t="s">
        <v>30</v>
      </c>
      <c r="C3956" t="s">
        <v>21</v>
      </c>
      <c r="D3956" t="s">
        <v>22</v>
      </c>
      <c r="E3956" t="s">
        <v>777</v>
      </c>
      <c r="F3956" t="s">
        <v>776</v>
      </c>
      <c r="G3956" t="s">
        <v>38</v>
      </c>
      <c r="H3956" t="s">
        <v>66</v>
      </c>
      <c r="I3956" s="1">
        <v>33.200000000000003</v>
      </c>
      <c r="J3956" s="1">
        <v>1</v>
      </c>
      <c r="K3956">
        <v>3953</v>
      </c>
      <c r="L3956" t="s">
        <v>25</v>
      </c>
      <c r="M3956" s="2">
        <f>+Table3[[#This Row],[CHW]]/Table3[[#This Row],[Count of Airbill Number]]</f>
        <v>33.200000000000003</v>
      </c>
    </row>
    <row r="3957" spans="2:13">
      <c r="B3957" t="s">
        <v>35</v>
      </c>
      <c r="C3957" t="s">
        <v>21</v>
      </c>
      <c r="D3957" t="s">
        <v>22</v>
      </c>
      <c r="E3957" t="s">
        <v>776</v>
      </c>
      <c r="F3957" t="s">
        <v>776</v>
      </c>
      <c r="G3957" t="s">
        <v>258</v>
      </c>
      <c r="H3957" t="s">
        <v>72</v>
      </c>
      <c r="I3957" s="1">
        <v>33.181817000000002</v>
      </c>
      <c r="J3957" s="1">
        <v>2</v>
      </c>
      <c r="K3957">
        <v>3954</v>
      </c>
      <c r="L3957" t="s">
        <v>25</v>
      </c>
      <c r="M3957" s="2">
        <f>+Table3[[#This Row],[CHW]]/Table3[[#This Row],[Count of Airbill Number]]</f>
        <v>16.590908500000001</v>
      </c>
    </row>
    <row r="3958" spans="2:13">
      <c r="B3958" t="s">
        <v>35</v>
      </c>
      <c r="C3958" t="s">
        <v>21</v>
      </c>
      <c r="D3958" t="s">
        <v>22</v>
      </c>
      <c r="E3958" t="s">
        <v>776</v>
      </c>
      <c r="F3958" t="s">
        <v>776</v>
      </c>
      <c r="G3958" t="s">
        <v>108</v>
      </c>
      <c r="H3958" t="s">
        <v>67</v>
      </c>
      <c r="I3958" s="1">
        <v>33.181817000000002</v>
      </c>
      <c r="J3958" s="1">
        <v>2</v>
      </c>
      <c r="K3958">
        <v>3955</v>
      </c>
      <c r="L3958" t="s">
        <v>25</v>
      </c>
      <c r="M3958" s="2">
        <f>+Table3[[#This Row],[CHW]]/Table3[[#This Row],[Count of Airbill Number]]</f>
        <v>16.590908500000001</v>
      </c>
    </row>
    <row r="3959" spans="2:13">
      <c r="B3959" t="s">
        <v>35</v>
      </c>
      <c r="C3959" t="s">
        <v>21</v>
      </c>
      <c r="D3959" t="s">
        <v>22</v>
      </c>
      <c r="E3959" t="s">
        <v>776</v>
      </c>
      <c r="F3959" t="s">
        <v>776</v>
      </c>
      <c r="G3959" t="s">
        <v>33</v>
      </c>
      <c r="H3959" t="s">
        <v>50</v>
      </c>
      <c r="I3959" s="1">
        <v>33.181817000000002</v>
      </c>
      <c r="J3959" s="1">
        <v>3</v>
      </c>
      <c r="K3959">
        <v>3956</v>
      </c>
      <c r="L3959" t="s">
        <v>25</v>
      </c>
      <c r="M3959" s="2">
        <f>+Table3[[#This Row],[CHW]]/Table3[[#This Row],[Count of Airbill Number]]</f>
        <v>11.060605666666667</v>
      </c>
    </row>
    <row r="3960" spans="2:13">
      <c r="B3960" t="s">
        <v>20</v>
      </c>
      <c r="C3960" t="s">
        <v>21</v>
      </c>
      <c r="D3960" t="s">
        <v>22</v>
      </c>
      <c r="E3960" t="s">
        <v>776</v>
      </c>
      <c r="F3960" t="s">
        <v>776</v>
      </c>
      <c r="G3960" t="s">
        <v>76</v>
      </c>
      <c r="H3960" t="s">
        <v>71</v>
      </c>
      <c r="I3960" s="1">
        <v>33.181817000000002</v>
      </c>
      <c r="J3960" s="1">
        <v>4</v>
      </c>
      <c r="K3960">
        <v>3957</v>
      </c>
      <c r="L3960" t="s">
        <v>25</v>
      </c>
      <c r="M3960" s="2">
        <f>+Table3[[#This Row],[CHW]]/Table3[[#This Row],[Count of Airbill Number]]</f>
        <v>8.2954542500000006</v>
      </c>
    </row>
    <row r="3961" spans="2:13">
      <c r="B3961" t="s">
        <v>35</v>
      </c>
      <c r="C3961" t="s">
        <v>21</v>
      </c>
      <c r="D3961" t="s">
        <v>22</v>
      </c>
      <c r="E3961" t="s">
        <v>776</v>
      </c>
      <c r="F3961" t="s">
        <v>776</v>
      </c>
      <c r="G3961" t="s">
        <v>76</v>
      </c>
      <c r="H3961" t="s">
        <v>61</v>
      </c>
      <c r="I3961" s="1">
        <v>33.181816999999995</v>
      </c>
      <c r="J3961" s="1">
        <v>3</v>
      </c>
      <c r="K3961">
        <v>3958</v>
      </c>
      <c r="L3961" t="s">
        <v>25</v>
      </c>
      <c r="M3961" s="2">
        <f>+Table3[[#This Row],[CHW]]/Table3[[#This Row],[Count of Airbill Number]]</f>
        <v>11.060605666666666</v>
      </c>
    </row>
    <row r="3962" spans="2:13">
      <c r="B3962" t="s">
        <v>20</v>
      </c>
      <c r="C3962" t="s">
        <v>21</v>
      </c>
      <c r="D3962" t="s">
        <v>22</v>
      </c>
      <c r="E3962" t="s">
        <v>776</v>
      </c>
      <c r="F3962" t="s">
        <v>776</v>
      </c>
      <c r="G3962" t="s">
        <v>67</v>
      </c>
      <c r="H3962" t="s">
        <v>151</v>
      </c>
      <c r="I3962" s="1">
        <v>33.181816999999995</v>
      </c>
      <c r="J3962" s="1">
        <v>3</v>
      </c>
      <c r="K3962">
        <v>3959</v>
      </c>
      <c r="L3962" t="s">
        <v>25</v>
      </c>
      <c r="M3962" s="2">
        <f>+Table3[[#This Row],[CHW]]/Table3[[#This Row],[Count of Airbill Number]]</f>
        <v>11.060605666666666</v>
      </c>
    </row>
    <row r="3963" spans="2:13">
      <c r="B3963" t="s">
        <v>35</v>
      </c>
      <c r="C3963" t="s">
        <v>21</v>
      </c>
      <c r="D3963" t="s">
        <v>22</v>
      </c>
      <c r="E3963" t="s">
        <v>776</v>
      </c>
      <c r="F3963" t="s">
        <v>776</v>
      </c>
      <c r="G3963" t="s">
        <v>39</v>
      </c>
      <c r="H3963" t="s">
        <v>83</v>
      </c>
      <c r="I3963" s="1">
        <v>33.181815999999998</v>
      </c>
      <c r="J3963" s="1">
        <v>5</v>
      </c>
      <c r="K3963">
        <v>3960</v>
      </c>
      <c r="L3963" t="s">
        <v>25</v>
      </c>
      <c r="M3963" s="2">
        <f>+Table3[[#This Row],[CHW]]/Table3[[#This Row],[Count of Airbill Number]]</f>
        <v>6.6363631999999999</v>
      </c>
    </row>
    <row r="3964" spans="2:13">
      <c r="B3964" t="s">
        <v>35</v>
      </c>
      <c r="C3964" t="s">
        <v>21</v>
      </c>
      <c r="D3964" t="s">
        <v>22</v>
      </c>
      <c r="E3964" t="s">
        <v>776</v>
      </c>
      <c r="F3964" t="s">
        <v>776</v>
      </c>
      <c r="G3964" t="s">
        <v>71</v>
      </c>
      <c r="H3964" t="s">
        <v>41</v>
      </c>
      <c r="I3964" s="1">
        <v>33.181815999999998</v>
      </c>
      <c r="J3964" s="1">
        <v>4</v>
      </c>
      <c r="K3964">
        <v>3961</v>
      </c>
      <c r="L3964" t="s">
        <v>25</v>
      </c>
      <c r="M3964" s="2">
        <f>+Table3[[#This Row],[CHW]]/Table3[[#This Row],[Count of Airbill Number]]</f>
        <v>8.2954539999999994</v>
      </c>
    </row>
    <row r="3965" spans="2:13">
      <c r="B3965" t="s">
        <v>35</v>
      </c>
      <c r="C3965" t="s">
        <v>21</v>
      </c>
      <c r="D3965" t="s">
        <v>22</v>
      </c>
      <c r="E3965" t="s">
        <v>776</v>
      </c>
      <c r="F3965" t="s">
        <v>776</v>
      </c>
      <c r="G3965" t="s">
        <v>78</v>
      </c>
      <c r="H3965" t="s">
        <v>69</v>
      </c>
      <c r="I3965" s="1">
        <v>33.181815999999998</v>
      </c>
      <c r="J3965" s="1">
        <v>3</v>
      </c>
      <c r="K3965">
        <v>3962</v>
      </c>
      <c r="L3965" t="s">
        <v>25</v>
      </c>
      <c r="M3965" s="2">
        <f>+Table3[[#This Row],[CHW]]/Table3[[#This Row],[Count of Airbill Number]]</f>
        <v>11.060605333333333</v>
      </c>
    </row>
    <row r="3966" spans="2:13">
      <c r="B3966" t="s">
        <v>176</v>
      </c>
      <c r="C3966" t="s">
        <v>21</v>
      </c>
      <c r="D3966" t="s">
        <v>22</v>
      </c>
      <c r="E3966" t="s">
        <v>776</v>
      </c>
      <c r="F3966" t="s">
        <v>776</v>
      </c>
      <c r="G3966" t="s">
        <v>23</v>
      </c>
      <c r="H3966" t="s">
        <v>133</v>
      </c>
      <c r="I3966" s="1">
        <v>33.181815</v>
      </c>
      <c r="J3966" s="1">
        <v>4</v>
      </c>
      <c r="K3966">
        <v>3963</v>
      </c>
      <c r="L3966" t="s">
        <v>25</v>
      </c>
      <c r="M3966" s="2">
        <f>+Table3[[#This Row],[CHW]]/Table3[[#This Row],[Count of Airbill Number]]</f>
        <v>8.2954537500000001</v>
      </c>
    </row>
    <row r="3967" spans="2:13">
      <c r="B3967" t="s">
        <v>20</v>
      </c>
      <c r="C3967" t="s">
        <v>21</v>
      </c>
      <c r="D3967" t="s">
        <v>22</v>
      </c>
      <c r="E3967" t="s">
        <v>776</v>
      </c>
      <c r="F3967" t="s">
        <v>776</v>
      </c>
      <c r="G3967" t="s">
        <v>50</v>
      </c>
      <c r="H3967" t="s">
        <v>42</v>
      </c>
      <c r="I3967" s="1">
        <v>33.181815</v>
      </c>
      <c r="J3967" s="1">
        <v>7</v>
      </c>
      <c r="K3967">
        <v>3964</v>
      </c>
      <c r="L3967" t="s">
        <v>25</v>
      </c>
      <c r="M3967" s="2">
        <f>+Table3[[#This Row],[CHW]]/Table3[[#This Row],[Count of Airbill Number]]</f>
        <v>4.740259285714286</v>
      </c>
    </row>
    <row r="3968" spans="2:13">
      <c r="B3968" t="s">
        <v>35</v>
      </c>
      <c r="C3968" t="s">
        <v>21</v>
      </c>
      <c r="D3968" t="s">
        <v>22</v>
      </c>
      <c r="E3968" t="s">
        <v>776</v>
      </c>
      <c r="F3968" t="s">
        <v>776</v>
      </c>
      <c r="G3968" t="s">
        <v>40</v>
      </c>
      <c r="H3968" t="s">
        <v>45</v>
      </c>
      <c r="I3968" s="1">
        <v>33.181814000000003</v>
      </c>
      <c r="J3968" s="1">
        <v>8</v>
      </c>
      <c r="K3968">
        <v>3965</v>
      </c>
      <c r="L3968" t="s">
        <v>25</v>
      </c>
      <c r="M3968" s="2">
        <f>+Table3[[#This Row],[CHW]]/Table3[[#This Row],[Count of Airbill Number]]</f>
        <v>4.1477267500000004</v>
      </c>
    </row>
    <row r="3969" spans="2:13">
      <c r="B3969" t="s">
        <v>35</v>
      </c>
      <c r="C3969" t="s">
        <v>21</v>
      </c>
      <c r="D3969" t="s">
        <v>22</v>
      </c>
      <c r="E3969" t="s">
        <v>776</v>
      </c>
      <c r="F3969" t="s">
        <v>776</v>
      </c>
      <c r="G3969" t="s">
        <v>61</v>
      </c>
      <c r="H3969" t="s">
        <v>57</v>
      </c>
      <c r="I3969" s="1">
        <v>33</v>
      </c>
      <c r="J3969" s="1">
        <v>2</v>
      </c>
      <c r="K3969">
        <v>3966</v>
      </c>
      <c r="L3969" t="s">
        <v>25</v>
      </c>
      <c r="M3969" s="2">
        <f>+Table3[[#This Row],[CHW]]/Table3[[#This Row],[Count of Airbill Number]]</f>
        <v>16.5</v>
      </c>
    </row>
    <row r="3970" spans="2:13">
      <c r="B3970" t="s">
        <v>35</v>
      </c>
      <c r="C3970" t="s">
        <v>21</v>
      </c>
      <c r="D3970" t="s">
        <v>22</v>
      </c>
      <c r="E3970" t="s">
        <v>776</v>
      </c>
      <c r="F3970" t="s">
        <v>777</v>
      </c>
      <c r="G3970" t="s">
        <v>66</v>
      </c>
      <c r="H3970" t="s">
        <v>110</v>
      </c>
      <c r="I3970" s="1">
        <v>33</v>
      </c>
      <c r="J3970" s="1">
        <v>3</v>
      </c>
      <c r="K3970">
        <v>3967</v>
      </c>
      <c r="L3970" t="s">
        <v>25</v>
      </c>
      <c r="M3970" s="2">
        <f>+Table3[[#This Row],[CHW]]/Table3[[#This Row],[Count of Airbill Number]]</f>
        <v>11</v>
      </c>
    </row>
    <row r="3971" spans="2:13">
      <c r="B3971" t="s">
        <v>20</v>
      </c>
      <c r="C3971" t="s">
        <v>21</v>
      </c>
      <c r="D3971" t="s">
        <v>22</v>
      </c>
      <c r="E3971" t="s">
        <v>778</v>
      </c>
      <c r="F3971" t="s">
        <v>776</v>
      </c>
      <c r="G3971" t="s">
        <v>113</v>
      </c>
      <c r="H3971" t="s">
        <v>33</v>
      </c>
      <c r="I3971" s="1">
        <v>33</v>
      </c>
      <c r="J3971" s="1">
        <v>1</v>
      </c>
      <c r="K3971">
        <v>3968</v>
      </c>
      <c r="L3971" t="s">
        <v>25</v>
      </c>
      <c r="M3971" s="2">
        <f>+Table3[[#This Row],[CHW]]/Table3[[#This Row],[Count of Airbill Number]]</f>
        <v>33</v>
      </c>
    </row>
    <row r="3972" spans="2:13">
      <c r="B3972" t="s">
        <v>35</v>
      </c>
      <c r="C3972" t="s">
        <v>21</v>
      </c>
      <c r="D3972" t="s">
        <v>22</v>
      </c>
      <c r="E3972" t="s">
        <v>776</v>
      </c>
      <c r="F3972" t="s">
        <v>776</v>
      </c>
      <c r="G3972" t="s">
        <v>148</v>
      </c>
      <c r="H3972" t="s">
        <v>32</v>
      </c>
      <c r="I3972" s="1">
        <v>32.954543000000001</v>
      </c>
      <c r="J3972" s="1">
        <v>4</v>
      </c>
      <c r="K3972">
        <v>3969</v>
      </c>
      <c r="L3972" t="s">
        <v>25</v>
      </c>
      <c r="M3972" s="2">
        <f>+Table3[[#This Row],[CHW]]/Table3[[#This Row],[Count of Airbill Number]]</f>
        <v>8.2386357500000003</v>
      </c>
    </row>
    <row r="3973" spans="2:13">
      <c r="B3973" t="s">
        <v>20</v>
      </c>
      <c r="C3973" t="s">
        <v>21</v>
      </c>
      <c r="D3973" t="s">
        <v>22</v>
      </c>
      <c r="E3973" t="s">
        <v>776</v>
      </c>
      <c r="F3973" t="s">
        <v>776</v>
      </c>
      <c r="G3973" t="s">
        <v>45</v>
      </c>
      <c r="H3973" t="s">
        <v>50</v>
      </c>
      <c r="I3973" s="1">
        <v>32.818179000000001</v>
      </c>
      <c r="J3973" s="1">
        <v>9</v>
      </c>
      <c r="K3973">
        <v>3970</v>
      </c>
      <c r="L3973" t="s">
        <v>25</v>
      </c>
      <c r="M3973" s="2">
        <f>+Table3[[#This Row],[CHW]]/Table3[[#This Row],[Count of Airbill Number]]</f>
        <v>3.6464643333333333</v>
      </c>
    </row>
    <row r="3974" spans="2:13">
      <c r="B3974" t="s">
        <v>28</v>
      </c>
      <c r="C3974" t="s">
        <v>21</v>
      </c>
      <c r="D3974" t="s">
        <v>22</v>
      </c>
      <c r="E3974" t="s">
        <v>778</v>
      </c>
      <c r="F3974" t="s">
        <v>778</v>
      </c>
      <c r="G3974" t="s">
        <v>113</v>
      </c>
      <c r="H3974" t="s">
        <v>153</v>
      </c>
      <c r="I3974" s="1">
        <v>32.799999999999997</v>
      </c>
      <c r="J3974" s="1">
        <v>12</v>
      </c>
      <c r="K3974">
        <v>3971</v>
      </c>
      <c r="L3974" t="s">
        <v>25</v>
      </c>
      <c r="M3974" s="2">
        <f>+Table3[[#This Row],[CHW]]/Table3[[#This Row],[Count of Airbill Number]]</f>
        <v>2.7333333333333329</v>
      </c>
    </row>
    <row r="3975" spans="2:13">
      <c r="B3975" t="s">
        <v>35</v>
      </c>
      <c r="C3975" t="s">
        <v>21</v>
      </c>
      <c r="D3975" t="s">
        <v>36</v>
      </c>
      <c r="E3975" t="s">
        <v>776</v>
      </c>
      <c r="F3975" t="s">
        <v>776</v>
      </c>
      <c r="G3975" t="s">
        <v>37</v>
      </c>
      <c r="H3975" t="s">
        <v>63</v>
      </c>
      <c r="I3975" s="1">
        <v>32.772725999999999</v>
      </c>
      <c r="J3975" s="1">
        <v>4</v>
      </c>
      <c r="K3975">
        <v>3972</v>
      </c>
      <c r="L3975" t="s">
        <v>25</v>
      </c>
      <c r="M3975" s="2">
        <f>+Table3[[#This Row],[CHW]]/Table3[[#This Row],[Count of Airbill Number]]</f>
        <v>8.1931814999999997</v>
      </c>
    </row>
    <row r="3976" spans="2:13">
      <c r="B3976" t="s">
        <v>28</v>
      </c>
      <c r="C3976" t="s">
        <v>21</v>
      </c>
      <c r="D3976" t="s">
        <v>22</v>
      </c>
      <c r="E3976" t="s">
        <v>776</v>
      </c>
      <c r="F3976" t="s">
        <v>776</v>
      </c>
      <c r="G3976" t="s">
        <v>48</v>
      </c>
      <c r="H3976" t="s">
        <v>57</v>
      </c>
      <c r="I3976" s="1">
        <v>32.727271999999999</v>
      </c>
      <c r="J3976" s="1">
        <v>1</v>
      </c>
      <c r="K3976">
        <v>3973</v>
      </c>
      <c r="L3976" t="s">
        <v>25</v>
      </c>
      <c r="M3976" s="2">
        <f>+Table3[[#This Row],[CHW]]/Table3[[#This Row],[Count of Airbill Number]]</f>
        <v>32.727271999999999</v>
      </c>
    </row>
    <row r="3977" spans="2:13">
      <c r="B3977" t="s">
        <v>28</v>
      </c>
      <c r="C3977" t="s">
        <v>21</v>
      </c>
      <c r="D3977" t="s">
        <v>22</v>
      </c>
      <c r="E3977" t="s">
        <v>776</v>
      </c>
      <c r="F3977" t="s">
        <v>776</v>
      </c>
      <c r="G3977" t="s">
        <v>45</v>
      </c>
      <c r="H3977" t="s">
        <v>58</v>
      </c>
      <c r="I3977" s="1">
        <v>32.727271999999999</v>
      </c>
      <c r="J3977" s="1">
        <v>4</v>
      </c>
      <c r="K3977">
        <v>3974</v>
      </c>
      <c r="L3977" t="s">
        <v>25</v>
      </c>
      <c r="M3977" s="2">
        <f>+Table3[[#This Row],[CHW]]/Table3[[#This Row],[Count of Airbill Number]]</f>
        <v>8.1818179999999998</v>
      </c>
    </row>
    <row r="3978" spans="2:13">
      <c r="B3978" t="s">
        <v>28</v>
      </c>
      <c r="C3978" t="s">
        <v>21</v>
      </c>
      <c r="D3978" t="s">
        <v>22</v>
      </c>
      <c r="E3978" t="s">
        <v>776</v>
      </c>
      <c r="F3978" t="s">
        <v>776</v>
      </c>
      <c r="G3978" t="s">
        <v>31</v>
      </c>
      <c r="H3978" t="s">
        <v>149</v>
      </c>
      <c r="I3978" s="1">
        <v>32.727271999999999</v>
      </c>
      <c r="J3978" s="1">
        <v>1</v>
      </c>
      <c r="K3978">
        <v>3975</v>
      </c>
      <c r="L3978" t="s">
        <v>25</v>
      </c>
      <c r="M3978" s="2">
        <f>+Table3[[#This Row],[CHW]]/Table3[[#This Row],[Count of Airbill Number]]</f>
        <v>32.727271999999999</v>
      </c>
    </row>
    <row r="3979" spans="2:13">
      <c r="B3979" t="s">
        <v>28</v>
      </c>
      <c r="C3979" t="s">
        <v>21</v>
      </c>
      <c r="D3979" t="s">
        <v>22</v>
      </c>
      <c r="E3979" t="s">
        <v>776</v>
      </c>
      <c r="F3979" t="s">
        <v>776</v>
      </c>
      <c r="G3979" t="s">
        <v>149</v>
      </c>
      <c r="H3979" t="s">
        <v>100</v>
      </c>
      <c r="I3979" s="1">
        <v>32.727271999999999</v>
      </c>
      <c r="J3979" s="1">
        <v>1</v>
      </c>
      <c r="K3979">
        <v>3976</v>
      </c>
      <c r="L3979" t="s">
        <v>25</v>
      </c>
      <c r="M3979" s="2">
        <f>+Table3[[#This Row],[CHW]]/Table3[[#This Row],[Count of Airbill Number]]</f>
        <v>32.727271999999999</v>
      </c>
    </row>
    <row r="3980" spans="2:13">
      <c r="B3980" t="s">
        <v>28</v>
      </c>
      <c r="C3980" t="s">
        <v>21</v>
      </c>
      <c r="D3980" t="s">
        <v>22</v>
      </c>
      <c r="E3980" t="s">
        <v>776</v>
      </c>
      <c r="F3980" t="s">
        <v>778</v>
      </c>
      <c r="G3980" t="s">
        <v>122</v>
      </c>
      <c r="H3980" t="s">
        <v>51</v>
      </c>
      <c r="I3980" s="1">
        <v>32.727271999999999</v>
      </c>
      <c r="J3980" s="1">
        <v>1</v>
      </c>
      <c r="K3980">
        <v>3977</v>
      </c>
      <c r="L3980" t="s">
        <v>25</v>
      </c>
      <c r="M3980" s="2">
        <f>+Table3[[#This Row],[CHW]]/Table3[[#This Row],[Count of Airbill Number]]</f>
        <v>32.727271999999999</v>
      </c>
    </row>
    <row r="3981" spans="2:13">
      <c r="B3981" t="s">
        <v>35</v>
      </c>
      <c r="C3981" t="s">
        <v>21</v>
      </c>
      <c r="D3981" t="s">
        <v>22</v>
      </c>
      <c r="E3981" t="s">
        <v>776</v>
      </c>
      <c r="F3981" t="s">
        <v>776</v>
      </c>
      <c r="G3981" t="s">
        <v>74</v>
      </c>
      <c r="H3981" t="s">
        <v>107</v>
      </c>
      <c r="I3981" s="1">
        <v>32.727271999999999</v>
      </c>
      <c r="J3981" s="1">
        <v>2</v>
      </c>
      <c r="K3981">
        <v>3978</v>
      </c>
      <c r="L3981" t="s">
        <v>25</v>
      </c>
      <c r="M3981" s="2">
        <f>+Table3[[#This Row],[CHW]]/Table3[[#This Row],[Count of Airbill Number]]</f>
        <v>16.363636</v>
      </c>
    </row>
    <row r="3982" spans="2:13">
      <c r="B3982" t="s">
        <v>35</v>
      </c>
      <c r="C3982" t="s">
        <v>21</v>
      </c>
      <c r="D3982" t="s">
        <v>22</v>
      </c>
      <c r="E3982" t="s">
        <v>776</v>
      </c>
      <c r="F3982" t="s">
        <v>776</v>
      </c>
      <c r="G3982" t="s">
        <v>23</v>
      </c>
      <c r="H3982" t="s">
        <v>328</v>
      </c>
      <c r="I3982" s="1">
        <v>32.727271999999999</v>
      </c>
      <c r="J3982" s="1">
        <v>3</v>
      </c>
      <c r="K3982">
        <v>3979</v>
      </c>
      <c r="L3982" t="s">
        <v>25</v>
      </c>
      <c r="M3982" s="2">
        <f>+Table3[[#This Row],[CHW]]/Table3[[#This Row],[Count of Airbill Number]]</f>
        <v>10.909090666666666</v>
      </c>
    </row>
    <row r="3983" spans="2:13">
      <c r="B3983" t="s">
        <v>35</v>
      </c>
      <c r="C3983" t="s">
        <v>21</v>
      </c>
      <c r="D3983" t="s">
        <v>22</v>
      </c>
      <c r="E3983" t="s">
        <v>776</v>
      </c>
      <c r="F3983" t="s">
        <v>776</v>
      </c>
      <c r="G3983" t="s">
        <v>80</v>
      </c>
      <c r="H3983" t="s">
        <v>32</v>
      </c>
      <c r="I3983" s="1">
        <v>32.727271999999999</v>
      </c>
      <c r="J3983" s="1">
        <v>2</v>
      </c>
      <c r="K3983">
        <v>3980</v>
      </c>
      <c r="L3983" t="s">
        <v>25</v>
      </c>
      <c r="M3983" s="2">
        <f>+Table3[[#This Row],[CHW]]/Table3[[#This Row],[Count of Airbill Number]]</f>
        <v>16.363636</v>
      </c>
    </row>
    <row r="3984" spans="2:13">
      <c r="B3984" t="s">
        <v>35</v>
      </c>
      <c r="C3984" t="s">
        <v>21</v>
      </c>
      <c r="D3984" t="s">
        <v>22</v>
      </c>
      <c r="E3984" t="s">
        <v>776</v>
      </c>
      <c r="F3984" t="s">
        <v>776</v>
      </c>
      <c r="G3984" t="s">
        <v>45</v>
      </c>
      <c r="H3984" t="s">
        <v>178</v>
      </c>
      <c r="I3984" s="1">
        <v>32.727271999999999</v>
      </c>
      <c r="J3984" s="1">
        <v>2</v>
      </c>
      <c r="K3984">
        <v>3981</v>
      </c>
      <c r="L3984" t="s">
        <v>25</v>
      </c>
      <c r="M3984" s="2">
        <f>+Table3[[#This Row],[CHW]]/Table3[[#This Row],[Count of Airbill Number]]</f>
        <v>16.363636</v>
      </c>
    </row>
    <row r="3985" spans="2:13">
      <c r="B3985" t="s">
        <v>176</v>
      </c>
      <c r="C3985" t="s">
        <v>21</v>
      </c>
      <c r="D3985" t="s">
        <v>22</v>
      </c>
      <c r="E3985" t="s">
        <v>776</v>
      </c>
      <c r="F3985" t="s">
        <v>776</v>
      </c>
      <c r="G3985" t="s">
        <v>23</v>
      </c>
      <c r="H3985" t="s">
        <v>228</v>
      </c>
      <c r="I3985" s="1">
        <v>32.727271999999999</v>
      </c>
      <c r="J3985" s="1">
        <v>2</v>
      </c>
      <c r="K3985">
        <v>3982</v>
      </c>
      <c r="L3985" t="s">
        <v>25</v>
      </c>
      <c r="M3985" s="2">
        <f>+Table3[[#This Row],[CHW]]/Table3[[#This Row],[Count of Airbill Number]]</f>
        <v>16.363636</v>
      </c>
    </row>
    <row r="3986" spans="2:13">
      <c r="B3986" t="s">
        <v>30</v>
      </c>
      <c r="C3986" t="s">
        <v>21</v>
      </c>
      <c r="D3986" t="s">
        <v>22</v>
      </c>
      <c r="E3986" t="s">
        <v>776</v>
      </c>
      <c r="F3986" t="s">
        <v>776</v>
      </c>
      <c r="G3986" t="s">
        <v>45</v>
      </c>
      <c r="H3986" t="s">
        <v>70</v>
      </c>
      <c r="I3986" s="1">
        <v>32.727271999999999</v>
      </c>
      <c r="J3986" s="1">
        <v>4</v>
      </c>
      <c r="K3986">
        <v>3983</v>
      </c>
      <c r="L3986" t="s">
        <v>25</v>
      </c>
      <c r="M3986" s="2">
        <f>+Table3[[#This Row],[CHW]]/Table3[[#This Row],[Count of Airbill Number]]</f>
        <v>8.1818179999999998</v>
      </c>
    </row>
    <row r="3987" spans="2:13">
      <c r="B3987" t="s">
        <v>35</v>
      </c>
      <c r="C3987" t="s">
        <v>21</v>
      </c>
      <c r="D3987" t="s">
        <v>22</v>
      </c>
      <c r="E3987" t="s">
        <v>776</v>
      </c>
      <c r="F3987" t="s">
        <v>776</v>
      </c>
      <c r="G3987" t="s">
        <v>76</v>
      </c>
      <c r="H3987" t="s">
        <v>102</v>
      </c>
      <c r="I3987" s="1">
        <v>32.727271000000002</v>
      </c>
      <c r="J3987" s="1">
        <v>4</v>
      </c>
      <c r="K3987">
        <v>3984</v>
      </c>
      <c r="L3987" t="s">
        <v>25</v>
      </c>
      <c r="M3987" s="2">
        <f>+Table3[[#This Row],[CHW]]/Table3[[#This Row],[Count of Airbill Number]]</f>
        <v>8.1818177500000004</v>
      </c>
    </row>
    <row r="3988" spans="2:13">
      <c r="B3988" t="s">
        <v>35</v>
      </c>
      <c r="C3988" t="s">
        <v>21</v>
      </c>
      <c r="D3988" t="s">
        <v>36</v>
      </c>
      <c r="E3988" t="s">
        <v>776</v>
      </c>
      <c r="F3988" t="s">
        <v>776</v>
      </c>
      <c r="G3988" t="s">
        <v>37</v>
      </c>
      <c r="H3988" t="s">
        <v>127</v>
      </c>
      <c r="I3988" s="1">
        <v>32.727271000000002</v>
      </c>
      <c r="J3988" s="1">
        <v>5</v>
      </c>
      <c r="K3988">
        <v>3985</v>
      </c>
      <c r="L3988" t="s">
        <v>25</v>
      </c>
      <c r="M3988" s="2">
        <f>+Table3[[#This Row],[CHW]]/Table3[[#This Row],[Count of Airbill Number]]</f>
        <v>6.5454542</v>
      </c>
    </row>
    <row r="3989" spans="2:13">
      <c r="B3989" t="s">
        <v>20</v>
      </c>
      <c r="C3989" t="s">
        <v>21</v>
      </c>
      <c r="D3989" t="s">
        <v>22</v>
      </c>
      <c r="E3989" t="s">
        <v>776</v>
      </c>
      <c r="F3989" t="s">
        <v>776</v>
      </c>
      <c r="G3989" t="s">
        <v>71</v>
      </c>
      <c r="H3989" t="s">
        <v>149</v>
      </c>
      <c r="I3989" s="1">
        <v>32.727271000000002</v>
      </c>
      <c r="J3989" s="1">
        <v>4</v>
      </c>
      <c r="K3989">
        <v>3986</v>
      </c>
      <c r="L3989" t="s">
        <v>25</v>
      </c>
      <c r="M3989" s="2">
        <f>+Table3[[#This Row],[CHW]]/Table3[[#This Row],[Count of Airbill Number]]</f>
        <v>8.1818177500000004</v>
      </c>
    </row>
    <row r="3990" spans="2:13">
      <c r="B3990" t="s">
        <v>20</v>
      </c>
      <c r="C3990" t="s">
        <v>21</v>
      </c>
      <c r="D3990" t="s">
        <v>22</v>
      </c>
      <c r="E3990" t="s">
        <v>776</v>
      </c>
      <c r="F3990" t="s">
        <v>776</v>
      </c>
      <c r="G3990" t="s">
        <v>87</v>
      </c>
      <c r="H3990" t="s">
        <v>107</v>
      </c>
      <c r="I3990" s="1">
        <v>32.727271000000002</v>
      </c>
      <c r="J3990" s="1">
        <v>3</v>
      </c>
      <c r="K3990">
        <v>3987</v>
      </c>
      <c r="L3990" t="s">
        <v>25</v>
      </c>
      <c r="M3990" s="2">
        <f>+Table3[[#This Row],[CHW]]/Table3[[#This Row],[Count of Airbill Number]]</f>
        <v>10.909090333333333</v>
      </c>
    </row>
    <row r="3991" spans="2:13">
      <c r="B3991" t="s">
        <v>35</v>
      </c>
      <c r="C3991" t="s">
        <v>21</v>
      </c>
      <c r="D3991" t="s">
        <v>22</v>
      </c>
      <c r="E3991" t="s">
        <v>776</v>
      </c>
      <c r="F3991" t="s">
        <v>776</v>
      </c>
      <c r="G3991" t="s">
        <v>146</v>
      </c>
      <c r="H3991" t="s">
        <v>45</v>
      </c>
      <c r="I3991" s="1">
        <v>32.727269999999997</v>
      </c>
      <c r="J3991" s="1">
        <v>4</v>
      </c>
      <c r="K3991">
        <v>3988</v>
      </c>
      <c r="L3991" t="s">
        <v>25</v>
      </c>
      <c r="M3991" s="2">
        <f>+Table3[[#This Row],[CHW]]/Table3[[#This Row],[Count of Airbill Number]]</f>
        <v>8.1818174999999993</v>
      </c>
    </row>
    <row r="3992" spans="2:13">
      <c r="B3992" t="s">
        <v>35</v>
      </c>
      <c r="C3992" t="s">
        <v>21</v>
      </c>
      <c r="D3992" t="s">
        <v>22</v>
      </c>
      <c r="E3992" t="s">
        <v>776</v>
      </c>
      <c r="F3992" t="s">
        <v>776</v>
      </c>
      <c r="G3992" t="s">
        <v>37</v>
      </c>
      <c r="H3992" t="s">
        <v>132</v>
      </c>
      <c r="I3992" s="1">
        <v>32.727269999999997</v>
      </c>
      <c r="J3992" s="1">
        <v>7</v>
      </c>
      <c r="K3992">
        <v>3989</v>
      </c>
      <c r="L3992" t="s">
        <v>25</v>
      </c>
      <c r="M3992" s="2">
        <f>+Table3[[#This Row],[CHW]]/Table3[[#This Row],[Count of Airbill Number]]</f>
        <v>4.6753242857142849</v>
      </c>
    </row>
    <row r="3993" spans="2:13">
      <c r="B3993" t="s">
        <v>20</v>
      </c>
      <c r="C3993" t="s">
        <v>21</v>
      </c>
      <c r="D3993" t="s">
        <v>22</v>
      </c>
      <c r="E3993" t="s">
        <v>776</v>
      </c>
      <c r="F3993" t="s">
        <v>776</v>
      </c>
      <c r="G3993" t="s">
        <v>24</v>
      </c>
      <c r="H3993" t="s">
        <v>33</v>
      </c>
      <c r="I3993" s="1">
        <v>32.727269999999997</v>
      </c>
      <c r="J3993" s="1">
        <v>6</v>
      </c>
      <c r="K3993">
        <v>3990</v>
      </c>
      <c r="L3993" t="s">
        <v>25</v>
      </c>
      <c r="M3993" s="2">
        <f>+Table3[[#This Row],[CHW]]/Table3[[#This Row],[Count of Airbill Number]]</f>
        <v>5.4545449999999995</v>
      </c>
    </row>
    <row r="3994" spans="2:13">
      <c r="B3994" t="s">
        <v>28</v>
      </c>
      <c r="C3994" t="s">
        <v>21</v>
      </c>
      <c r="D3994" t="s">
        <v>36</v>
      </c>
      <c r="E3994" t="s">
        <v>776</v>
      </c>
      <c r="F3994" t="s">
        <v>776</v>
      </c>
      <c r="G3994" t="s">
        <v>201</v>
      </c>
      <c r="H3994" t="s">
        <v>37</v>
      </c>
      <c r="I3994" s="1">
        <v>32.727268999999993</v>
      </c>
      <c r="J3994" s="1">
        <v>7</v>
      </c>
      <c r="K3994">
        <v>3991</v>
      </c>
      <c r="L3994" t="s">
        <v>25</v>
      </c>
      <c r="M3994" s="2">
        <f>+Table3[[#This Row],[CHW]]/Table3[[#This Row],[Count of Airbill Number]]</f>
        <v>4.6753241428571419</v>
      </c>
    </row>
    <row r="3995" spans="2:13">
      <c r="B3995" t="s">
        <v>35</v>
      </c>
      <c r="C3995" t="s">
        <v>21</v>
      </c>
      <c r="D3995" t="s">
        <v>22</v>
      </c>
      <c r="E3995" t="s">
        <v>776</v>
      </c>
      <c r="F3995" t="s">
        <v>776</v>
      </c>
      <c r="G3995" t="s">
        <v>47</v>
      </c>
      <c r="H3995" t="s">
        <v>100</v>
      </c>
      <c r="I3995" s="1">
        <v>32.727267999999995</v>
      </c>
      <c r="J3995" s="1">
        <v>8</v>
      </c>
      <c r="K3995">
        <v>3992</v>
      </c>
      <c r="L3995" t="s">
        <v>25</v>
      </c>
      <c r="M3995" s="2">
        <f>+Table3[[#This Row],[CHW]]/Table3[[#This Row],[Count of Airbill Number]]</f>
        <v>4.0909084999999994</v>
      </c>
    </row>
    <row r="3996" spans="2:13">
      <c r="B3996" t="s">
        <v>35</v>
      </c>
      <c r="C3996" t="s">
        <v>21</v>
      </c>
      <c r="D3996" t="s">
        <v>36</v>
      </c>
      <c r="E3996" t="s">
        <v>776</v>
      </c>
      <c r="F3996" t="s">
        <v>776</v>
      </c>
      <c r="G3996" t="s">
        <v>37</v>
      </c>
      <c r="H3996" t="s">
        <v>70</v>
      </c>
      <c r="I3996" s="1">
        <v>32.727267999999995</v>
      </c>
      <c r="J3996" s="1">
        <v>10</v>
      </c>
      <c r="K3996">
        <v>3993</v>
      </c>
      <c r="L3996" t="s">
        <v>25</v>
      </c>
      <c r="M3996" s="2">
        <f>+Table3[[#This Row],[CHW]]/Table3[[#This Row],[Count of Airbill Number]]</f>
        <v>3.2727267999999996</v>
      </c>
    </row>
    <row r="3997" spans="2:13">
      <c r="B3997" t="s">
        <v>35</v>
      </c>
      <c r="C3997" t="s">
        <v>21</v>
      </c>
      <c r="D3997" t="s">
        <v>22</v>
      </c>
      <c r="E3997" t="s">
        <v>776</v>
      </c>
      <c r="F3997" t="s">
        <v>776</v>
      </c>
      <c r="G3997" t="s">
        <v>58</v>
      </c>
      <c r="H3997" t="s">
        <v>83</v>
      </c>
      <c r="I3997" s="1">
        <v>32.272727000000003</v>
      </c>
      <c r="J3997" s="1">
        <v>1</v>
      </c>
      <c r="K3997">
        <v>3994</v>
      </c>
      <c r="L3997" t="s">
        <v>25</v>
      </c>
      <c r="M3997" s="2">
        <f>+Table3[[#This Row],[CHW]]/Table3[[#This Row],[Count of Airbill Number]]</f>
        <v>32.272727000000003</v>
      </c>
    </row>
    <row r="3998" spans="2:13">
      <c r="B3998" t="s">
        <v>35</v>
      </c>
      <c r="C3998" t="s">
        <v>21</v>
      </c>
      <c r="D3998" t="s">
        <v>22</v>
      </c>
      <c r="E3998" t="s">
        <v>776</v>
      </c>
      <c r="F3998" t="s">
        <v>776</v>
      </c>
      <c r="G3998" t="s">
        <v>133</v>
      </c>
      <c r="H3998" t="s">
        <v>23</v>
      </c>
      <c r="I3998" s="1">
        <v>32.272727000000003</v>
      </c>
      <c r="J3998" s="1">
        <v>1</v>
      </c>
      <c r="K3998">
        <v>3995</v>
      </c>
      <c r="L3998" t="s">
        <v>25</v>
      </c>
      <c r="M3998" s="2">
        <f>+Table3[[#This Row],[CHW]]/Table3[[#This Row],[Count of Airbill Number]]</f>
        <v>32.272727000000003</v>
      </c>
    </row>
    <row r="3999" spans="2:13">
      <c r="B3999" t="s">
        <v>35</v>
      </c>
      <c r="C3999" t="s">
        <v>21</v>
      </c>
      <c r="D3999" t="s">
        <v>22</v>
      </c>
      <c r="E3999" t="s">
        <v>777</v>
      </c>
      <c r="F3999" t="s">
        <v>776</v>
      </c>
      <c r="G3999" t="s">
        <v>97</v>
      </c>
      <c r="H3999" t="s">
        <v>49</v>
      </c>
      <c r="I3999" s="1">
        <v>32.272727000000003</v>
      </c>
      <c r="J3999" s="1">
        <v>1</v>
      </c>
      <c r="K3999">
        <v>3996</v>
      </c>
      <c r="L3999" t="s">
        <v>25</v>
      </c>
      <c r="M3999" s="2">
        <f>+Table3[[#This Row],[CHW]]/Table3[[#This Row],[Count of Airbill Number]]</f>
        <v>32.272727000000003</v>
      </c>
    </row>
    <row r="4000" spans="2:13">
      <c r="B4000" t="s">
        <v>35</v>
      </c>
      <c r="C4000" t="s">
        <v>21</v>
      </c>
      <c r="D4000" t="s">
        <v>22</v>
      </c>
      <c r="E4000" t="s">
        <v>776</v>
      </c>
      <c r="F4000" t="s">
        <v>776</v>
      </c>
      <c r="G4000" t="s">
        <v>67</v>
      </c>
      <c r="H4000" t="s">
        <v>70</v>
      </c>
      <c r="I4000" s="1">
        <v>32.272727000000003</v>
      </c>
      <c r="J4000" s="1">
        <v>1</v>
      </c>
      <c r="K4000">
        <v>3997</v>
      </c>
      <c r="L4000" t="s">
        <v>25</v>
      </c>
      <c r="M4000" s="2">
        <f>+Table3[[#This Row],[CHW]]/Table3[[#This Row],[Count of Airbill Number]]</f>
        <v>32.272727000000003</v>
      </c>
    </row>
    <row r="4001" spans="2:13">
      <c r="B4001" t="s">
        <v>35</v>
      </c>
      <c r="C4001" t="s">
        <v>21</v>
      </c>
      <c r="D4001" t="s">
        <v>22</v>
      </c>
      <c r="E4001" t="s">
        <v>776</v>
      </c>
      <c r="F4001" t="s">
        <v>776</v>
      </c>
      <c r="G4001" t="s">
        <v>72</v>
      </c>
      <c r="H4001" t="s">
        <v>158</v>
      </c>
      <c r="I4001" s="1">
        <v>32.272727000000003</v>
      </c>
      <c r="J4001" s="1">
        <v>1</v>
      </c>
      <c r="K4001">
        <v>3998</v>
      </c>
      <c r="L4001" t="s">
        <v>25</v>
      </c>
      <c r="M4001" s="2">
        <f>+Table3[[#This Row],[CHW]]/Table3[[#This Row],[Count of Airbill Number]]</f>
        <v>32.272727000000003</v>
      </c>
    </row>
    <row r="4002" spans="2:13">
      <c r="B4002" t="s">
        <v>20</v>
      </c>
      <c r="C4002" t="s">
        <v>21</v>
      </c>
      <c r="D4002" t="s">
        <v>22</v>
      </c>
      <c r="E4002" t="s">
        <v>777</v>
      </c>
      <c r="F4002" t="s">
        <v>776</v>
      </c>
      <c r="G4002" t="s">
        <v>97</v>
      </c>
      <c r="H4002" t="s">
        <v>57</v>
      </c>
      <c r="I4002" s="1">
        <v>32.272727000000003</v>
      </c>
      <c r="J4002" s="1">
        <v>1</v>
      </c>
      <c r="K4002">
        <v>3999</v>
      </c>
      <c r="L4002" t="s">
        <v>25</v>
      </c>
      <c r="M4002" s="2">
        <f>+Table3[[#This Row],[CHW]]/Table3[[#This Row],[Count of Airbill Number]]</f>
        <v>32.272727000000003</v>
      </c>
    </row>
    <row r="4003" spans="2:13">
      <c r="B4003" t="s">
        <v>35</v>
      </c>
      <c r="C4003" t="s">
        <v>21</v>
      </c>
      <c r="D4003" t="s">
        <v>22</v>
      </c>
      <c r="E4003" t="s">
        <v>776</v>
      </c>
      <c r="F4003" t="s">
        <v>776</v>
      </c>
      <c r="G4003" t="s">
        <v>71</v>
      </c>
      <c r="H4003" t="s">
        <v>370</v>
      </c>
      <c r="I4003" s="1">
        <v>32.272725999999999</v>
      </c>
      <c r="J4003" s="1">
        <v>2</v>
      </c>
      <c r="K4003">
        <v>4000</v>
      </c>
      <c r="L4003" t="s">
        <v>25</v>
      </c>
      <c r="M4003" s="2">
        <f>+Table3[[#This Row],[CHW]]/Table3[[#This Row],[Count of Airbill Number]]</f>
        <v>16.136362999999999</v>
      </c>
    </row>
    <row r="4004" spans="2:13">
      <c r="B4004" t="s">
        <v>35</v>
      </c>
      <c r="C4004" t="s">
        <v>21</v>
      </c>
      <c r="D4004" t="s">
        <v>22</v>
      </c>
      <c r="E4004" t="s">
        <v>776</v>
      </c>
      <c r="F4004" t="s">
        <v>776</v>
      </c>
      <c r="G4004" t="s">
        <v>48</v>
      </c>
      <c r="H4004" t="s">
        <v>75</v>
      </c>
      <c r="I4004" s="1">
        <v>32.272725999999999</v>
      </c>
      <c r="J4004" s="1">
        <v>2</v>
      </c>
      <c r="K4004">
        <v>4001</v>
      </c>
      <c r="L4004" t="s">
        <v>25</v>
      </c>
      <c r="M4004" s="2">
        <f>+Table3[[#This Row],[CHW]]/Table3[[#This Row],[Count of Airbill Number]]</f>
        <v>16.136362999999999</v>
      </c>
    </row>
    <row r="4005" spans="2:13">
      <c r="B4005" t="s">
        <v>35</v>
      </c>
      <c r="C4005" t="s">
        <v>21</v>
      </c>
      <c r="D4005" t="s">
        <v>22</v>
      </c>
      <c r="E4005" t="s">
        <v>776</v>
      </c>
      <c r="F4005" t="s">
        <v>776</v>
      </c>
      <c r="G4005" t="s">
        <v>87</v>
      </c>
      <c r="H4005" t="s">
        <v>48</v>
      </c>
      <c r="I4005" s="1">
        <v>32.272725999999999</v>
      </c>
      <c r="J4005" s="1">
        <v>3</v>
      </c>
      <c r="K4005">
        <v>4002</v>
      </c>
      <c r="L4005" t="s">
        <v>25</v>
      </c>
      <c r="M4005" s="2">
        <f>+Table3[[#This Row],[CHW]]/Table3[[#This Row],[Count of Airbill Number]]</f>
        <v>10.757575333333333</v>
      </c>
    </row>
    <row r="4006" spans="2:13">
      <c r="B4006" t="s">
        <v>35</v>
      </c>
      <c r="C4006" t="s">
        <v>21</v>
      </c>
      <c r="D4006" t="s">
        <v>22</v>
      </c>
      <c r="E4006" t="s">
        <v>776</v>
      </c>
      <c r="F4006" t="s">
        <v>776</v>
      </c>
      <c r="G4006" t="s">
        <v>94</v>
      </c>
      <c r="H4006" t="s">
        <v>70</v>
      </c>
      <c r="I4006" s="1">
        <v>32.272725000000001</v>
      </c>
      <c r="J4006" s="1">
        <v>4</v>
      </c>
      <c r="K4006">
        <v>4003</v>
      </c>
      <c r="L4006" t="s">
        <v>25</v>
      </c>
      <c r="M4006" s="2">
        <f>+Table3[[#This Row],[CHW]]/Table3[[#This Row],[Count of Airbill Number]]</f>
        <v>8.0681812500000003</v>
      </c>
    </row>
    <row r="4007" spans="2:13">
      <c r="B4007" t="s">
        <v>20</v>
      </c>
      <c r="C4007" t="s">
        <v>21</v>
      </c>
      <c r="D4007" t="s">
        <v>22</v>
      </c>
      <c r="E4007" t="s">
        <v>776</v>
      </c>
      <c r="F4007" t="s">
        <v>776</v>
      </c>
      <c r="G4007" t="s">
        <v>50</v>
      </c>
      <c r="H4007" t="s">
        <v>63</v>
      </c>
      <c r="I4007" s="1">
        <v>32.272725000000001</v>
      </c>
      <c r="J4007" s="1">
        <v>5</v>
      </c>
      <c r="K4007">
        <v>4004</v>
      </c>
      <c r="L4007" t="s">
        <v>25</v>
      </c>
      <c r="M4007" s="2">
        <f>+Table3[[#This Row],[CHW]]/Table3[[#This Row],[Count of Airbill Number]]</f>
        <v>6.4545450000000004</v>
      </c>
    </row>
    <row r="4008" spans="2:13">
      <c r="B4008" t="s">
        <v>28</v>
      </c>
      <c r="C4008" t="s">
        <v>21</v>
      </c>
      <c r="D4008" t="s">
        <v>22</v>
      </c>
      <c r="E4008" t="s">
        <v>776</v>
      </c>
      <c r="F4008" t="s">
        <v>776</v>
      </c>
      <c r="G4008" t="s">
        <v>45</v>
      </c>
      <c r="H4008" t="s">
        <v>93</v>
      </c>
      <c r="I4008" s="1">
        <v>32.227271999999999</v>
      </c>
      <c r="J4008" s="1">
        <v>3</v>
      </c>
      <c r="K4008">
        <v>4005</v>
      </c>
      <c r="L4008" t="s">
        <v>25</v>
      </c>
      <c r="M4008" s="2">
        <f>+Table3[[#This Row],[CHW]]/Table3[[#This Row],[Count of Airbill Number]]</f>
        <v>10.742424</v>
      </c>
    </row>
    <row r="4009" spans="2:13">
      <c r="B4009" t="s">
        <v>28</v>
      </c>
      <c r="C4009" t="s">
        <v>21</v>
      </c>
      <c r="D4009" t="s">
        <v>22</v>
      </c>
      <c r="E4009" t="s">
        <v>778</v>
      </c>
      <c r="F4009" t="s">
        <v>776</v>
      </c>
      <c r="G4009" t="s">
        <v>51</v>
      </c>
      <c r="H4009" t="s">
        <v>57</v>
      </c>
      <c r="I4009" s="1">
        <v>32</v>
      </c>
      <c r="J4009" s="1">
        <v>2</v>
      </c>
      <c r="K4009">
        <v>4006</v>
      </c>
      <c r="L4009" t="s">
        <v>25</v>
      </c>
      <c r="M4009" s="2">
        <f>+Table3[[#This Row],[CHW]]/Table3[[#This Row],[Count of Airbill Number]]</f>
        <v>16</v>
      </c>
    </row>
    <row r="4010" spans="2:13">
      <c r="B4010" t="s">
        <v>35</v>
      </c>
      <c r="C4010" t="s">
        <v>21</v>
      </c>
      <c r="D4010" t="s">
        <v>22</v>
      </c>
      <c r="E4010" t="s">
        <v>778</v>
      </c>
      <c r="F4010" t="s">
        <v>778</v>
      </c>
      <c r="G4010" t="s">
        <v>51</v>
      </c>
      <c r="H4010" t="s">
        <v>99</v>
      </c>
      <c r="I4010" s="1">
        <v>32</v>
      </c>
      <c r="J4010" s="1">
        <v>1</v>
      </c>
      <c r="K4010">
        <v>4007</v>
      </c>
      <c r="L4010" t="s">
        <v>25</v>
      </c>
      <c r="M4010" s="2">
        <f>+Table3[[#This Row],[CHW]]/Table3[[#This Row],[Count of Airbill Number]]</f>
        <v>32</v>
      </c>
    </row>
    <row r="4011" spans="2:13">
      <c r="B4011" t="s">
        <v>20</v>
      </c>
      <c r="C4011" t="s">
        <v>21</v>
      </c>
      <c r="D4011" t="s">
        <v>22</v>
      </c>
      <c r="E4011" t="s">
        <v>778</v>
      </c>
      <c r="F4011" t="s">
        <v>778</v>
      </c>
      <c r="G4011" t="s">
        <v>51</v>
      </c>
      <c r="H4011" t="s">
        <v>155</v>
      </c>
      <c r="I4011" s="1">
        <v>32</v>
      </c>
      <c r="J4011" s="1">
        <v>1</v>
      </c>
      <c r="K4011">
        <v>4008</v>
      </c>
      <c r="L4011" t="s">
        <v>25</v>
      </c>
      <c r="M4011" s="2">
        <f>+Table3[[#This Row],[CHW]]/Table3[[#This Row],[Count of Airbill Number]]</f>
        <v>32</v>
      </c>
    </row>
    <row r="4012" spans="2:13">
      <c r="B4012" t="s">
        <v>28</v>
      </c>
      <c r="C4012" t="s">
        <v>21</v>
      </c>
      <c r="D4012" t="s">
        <v>36</v>
      </c>
      <c r="E4012" t="s">
        <v>776</v>
      </c>
      <c r="F4012" t="s">
        <v>776</v>
      </c>
      <c r="G4012" t="s">
        <v>45</v>
      </c>
      <c r="H4012" t="s">
        <v>77</v>
      </c>
      <c r="I4012" s="1">
        <v>31.909089999999999</v>
      </c>
      <c r="J4012" s="1">
        <v>3</v>
      </c>
      <c r="K4012">
        <v>4009</v>
      </c>
      <c r="L4012" t="s">
        <v>25</v>
      </c>
      <c r="M4012" s="2">
        <f>+Table3[[#This Row],[CHW]]/Table3[[#This Row],[Count of Airbill Number]]</f>
        <v>10.636363333333334</v>
      </c>
    </row>
    <row r="4013" spans="2:13">
      <c r="B4013" t="s">
        <v>28</v>
      </c>
      <c r="C4013" t="s">
        <v>21</v>
      </c>
      <c r="D4013" t="s">
        <v>22</v>
      </c>
      <c r="E4013" t="s">
        <v>776</v>
      </c>
      <c r="F4013" t="s">
        <v>776</v>
      </c>
      <c r="G4013" t="s">
        <v>37</v>
      </c>
      <c r="H4013" t="s">
        <v>95</v>
      </c>
      <c r="I4013" s="1">
        <v>31.818180999999999</v>
      </c>
      <c r="J4013" s="1">
        <v>3</v>
      </c>
      <c r="K4013">
        <v>4010</v>
      </c>
      <c r="L4013" t="s">
        <v>25</v>
      </c>
      <c r="M4013" s="2">
        <f>+Table3[[#This Row],[CHW]]/Table3[[#This Row],[Count of Airbill Number]]</f>
        <v>10.606060333333334</v>
      </c>
    </row>
    <row r="4014" spans="2:13">
      <c r="B4014" t="s">
        <v>35</v>
      </c>
      <c r="C4014" t="s">
        <v>21</v>
      </c>
      <c r="D4014" t="s">
        <v>22</v>
      </c>
      <c r="E4014" t="s">
        <v>776</v>
      </c>
      <c r="F4014" t="s">
        <v>776</v>
      </c>
      <c r="G4014" t="s">
        <v>57</v>
      </c>
      <c r="H4014" t="s">
        <v>32</v>
      </c>
      <c r="I4014" s="1">
        <v>31.818180999999999</v>
      </c>
      <c r="J4014" s="1">
        <v>1</v>
      </c>
      <c r="K4014">
        <v>4011</v>
      </c>
      <c r="L4014" t="s">
        <v>25</v>
      </c>
      <c r="M4014" s="2">
        <f>+Table3[[#This Row],[CHW]]/Table3[[#This Row],[Count of Airbill Number]]</f>
        <v>31.818180999999999</v>
      </c>
    </row>
    <row r="4015" spans="2:13">
      <c r="B4015" t="s">
        <v>20</v>
      </c>
      <c r="C4015" t="s">
        <v>21</v>
      </c>
      <c r="D4015" t="s">
        <v>22</v>
      </c>
      <c r="E4015" t="s">
        <v>776</v>
      </c>
      <c r="F4015" t="s">
        <v>776</v>
      </c>
      <c r="G4015" t="s">
        <v>74</v>
      </c>
      <c r="H4015" t="s">
        <v>72</v>
      </c>
      <c r="I4015" s="1">
        <v>31.818180999999999</v>
      </c>
      <c r="J4015" s="1">
        <v>3</v>
      </c>
      <c r="K4015">
        <v>4012</v>
      </c>
      <c r="L4015" t="s">
        <v>25</v>
      </c>
      <c r="M4015" s="2">
        <f>+Table3[[#This Row],[CHW]]/Table3[[#This Row],[Count of Airbill Number]]</f>
        <v>10.606060333333334</v>
      </c>
    </row>
    <row r="4016" spans="2:13">
      <c r="B4016" t="s">
        <v>20</v>
      </c>
      <c r="C4016" t="s">
        <v>21</v>
      </c>
      <c r="D4016" t="s">
        <v>36</v>
      </c>
      <c r="E4016" t="s">
        <v>776</v>
      </c>
      <c r="F4016" t="s">
        <v>776</v>
      </c>
      <c r="G4016" t="s">
        <v>148</v>
      </c>
      <c r="H4016" t="s">
        <v>23</v>
      </c>
      <c r="I4016" s="1">
        <v>31.818180999999999</v>
      </c>
      <c r="J4016" s="1">
        <v>2</v>
      </c>
      <c r="K4016">
        <v>4013</v>
      </c>
      <c r="L4016" t="s">
        <v>25</v>
      </c>
      <c r="M4016" s="2">
        <f>+Table3[[#This Row],[CHW]]/Table3[[#This Row],[Count of Airbill Number]]</f>
        <v>15.9090905</v>
      </c>
    </row>
    <row r="4017" spans="2:13">
      <c r="B4017" t="s">
        <v>20</v>
      </c>
      <c r="C4017" t="s">
        <v>21</v>
      </c>
      <c r="D4017" t="s">
        <v>36</v>
      </c>
      <c r="E4017" t="s">
        <v>776</v>
      </c>
      <c r="F4017" t="s">
        <v>776</v>
      </c>
      <c r="G4017" t="s">
        <v>40</v>
      </c>
      <c r="H4017" t="s">
        <v>32</v>
      </c>
      <c r="I4017" s="1">
        <v>31.818180999999999</v>
      </c>
      <c r="J4017" s="1">
        <v>3</v>
      </c>
      <c r="K4017">
        <v>4014</v>
      </c>
      <c r="L4017" t="s">
        <v>25</v>
      </c>
      <c r="M4017" s="2">
        <f>+Table3[[#This Row],[CHW]]/Table3[[#This Row],[Count of Airbill Number]]</f>
        <v>10.606060333333334</v>
      </c>
    </row>
    <row r="4018" spans="2:13">
      <c r="B4018" t="s">
        <v>243</v>
      </c>
      <c r="C4018" t="s">
        <v>21</v>
      </c>
      <c r="D4018" t="s">
        <v>22</v>
      </c>
      <c r="E4018" t="s">
        <v>776</v>
      </c>
      <c r="F4018" t="s">
        <v>776</v>
      </c>
      <c r="G4018" t="s">
        <v>37</v>
      </c>
      <c r="H4018" t="s">
        <v>277</v>
      </c>
      <c r="I4018" s="1">
        <v>31.818180999999999</v>
      </c>
      <c r="J4018" s="1">
        <v>1</v>
      </c>
      <c r="K4018">
        <v>4015</v>
      </c>
      <c r="L4018" t="s">
        <v>25</v>
      </c>
      <c r="M4018" s="2">
        <f>+Table3[[#This Row],[CHW]]/Table3[[#This Row],[Count of Airbill Number]]</f>
        <v>31.818180999999999</v>
      </c>
    </row>
    <row r="4019" spans="2:13">
      <c r="B4019" t="s">
        <v>35</v>
      </c>
      <c r="C4019" t="s">
        <v>21</v>
      </c>
      <c r="D4019" t="s">
        <v>22</v>
      </c>
      <c r="E4019" t="s">
        <v>776</v>
      </c>
      <c r="F4019" t="s">
        <v>776</v>
      </c>
      <c r="G4019" t="s">
        <v>63</v>
      </c>
      <c r="H4019" t="s">
        <v>48</v>
      </c>
      <c r="I4019" s="1">
        <v>31.818179999999998</v>
      </c>
      <c r="J4019" s="1">
        <v>4</v>
      </c>
      <c r="K4019">
        <v>4016</v>
      </c>
      <c r="L4019" t="s">
        <v>25</v>
      </c>
      <c r="M4019" s="2">
        <f>+Table3[[#This Row],[CHW]]/Table3[[#This Row],[Count of Airbill Number]]</f>
        <v>7.9545449999999995</v>
      </c>
    </row>
    <row r="4020" spans="2:13">
      <c r="B4020" t="s">
        <v>35</v>
      </c>
      <c r="C4020" t="s">
        <v>21</v>
      </c>
      <c r="D4020" t="s">
        <v>22</v>
      </c>
      <c r="E4020" t="s">
        <v>776</v>
      </c>
      <c r="F4020" t="s">
        <v>776</v>
      </c>
      <c r="G4020" t="s">
        <v>323</v>
      </c>
      <c r="H4020" t="s">
        <v>48</v>
      </c>
      <c r="I4020" s="1">
        <v>31.818179999999998</v>
      </c>
      <c r="J4020" s="1">
        <v>4</v>
      </c>
      <c r="K4020">
        <v>4017</v>
      </c>
      <c r="L4020" t="s">
        <v>25</v>
      </c>
      <c r="M4020" s="2">
        <f>+Table3[[#This Row],[CHW]]/Table3[[#This Row],[Count of Airbill Number]]</f>
        <v>7.9545449999999995</v>
      </c>
    </row>
    <row r="4021" spans="2:13">
      <c r="B4021" t="s">
        <v>20</v>
      </c>
      <c r="C4021" t="s">
        <v>21</v>
      </c>
      <c r="D4021" t="s">
        <v>22</v>
      </c>
      <c r="E4021" t="s">
        <v>776</v>
      </c>
      <c r="F4021" t="s">
        <v>776</v>
      </c>
      <c r="G4021" t="s">
        <v>167</v>
      </c>
      <c r="H4021" t="s">
        <v>33</v>
      </c>
      <c r="I4021" s="1">
        <v>31.818179999999998</v>
      </c>
      <c r="J4021" s="1">
        <v>3</v>
      </c>
      <c r="K4021">
        <v>4018</v>
      </c>
      <c r="L4021" t="s">
        <v>25</v>
      </c>
      <c r="M4021" s="2">
        <f>+Table3[[#This Row],[CHW]]/Table3[[#This Row],[Count of Airbill Number]]</f>
        <v>10.606059999999999</v>
      </c>
    </row>
    <row r="4022" spans="2:13">
      <c r="B4022" t="s">
        <v>30</v>
      </c>
      <c r="C4022" t="s">
        <v>21</v>
      </c>
      <c r="D4022" t="s">
        <v>22</v>
      </c>
      <c r="E4022" t="s">
        <v>776</v>
      </c>
      <c r="F4022" t="s">
        <v>776</v>
      </c>
      <c r="G4022" t="s">
        <v>23</v>
      </c>
      <c r="H4022" t="s">
        <v>107</v>
      </c>
      <c r="I4022" s="1">
        <v>31.818179999999998</v>
      </c>
      <c r="J4022" s="1">
        <v>5</v>
      </c>
      <c r="K4022">
        <v>4019</v>
      </c>
      <c r="L4022" t="s">
        <v>25</v>
      </c>
      <c r="M4022" s="2">
        <f>+Table3[[#This Row],[CHW]]/Table3[[#This Row],[Count of Airbill Number]]</f>
        <v>6.3636359999999996</v>
      </c>
    </row>
    <row r="4023" spans="2:13">
      <c r="B4023" t="s">
        <v>30</v>
      </c>
      <c r="C4023" t="s">
        <v>21</v>
      </c>
      <c r="D4023" t="s">
        <v>22</v>
      </c>
      <c r="E4023" t="s">
        <v>776</v>
      </c>
      <c r="F4023" t="s">
        <v>776</v>
      </c>
      <c r="G4023" t="s">
        <v>45</v>
      </c>
      <c r="H4023" t="s">
        <v>88</v>
      </c>
      <c r="I4023" s="1">
        <v>31.818179999999998</v>
      </c>
      <c r="J4023" s="1">
        <v>6</v>
      </c>
      <c r="K4023">
        <v>4020</v>
      </c>
      <c r="L4023" t="s">
        <v>25</v>
      </c>
      <c r="M4023" s="2">
        <f>+Table3[[#This Row],[CHW]]/Table3[[#This Row],[Count of Airbill Number]]</f>
        <v>5.3030299999999997</v>
      </c>
    </row>
    <row r="4024" spans="2:13">
      <c r="B4024" t="s">
        <v>20</v>
      </c>
      <c r="C4024" t="s">
        <v>21</v>
      </c>
      <c r="D4024" t="s">
        <v>22</v>
      </c>
      <c r="E4024" t="s">
        <v>776</v>
      </c>
      <c r="F4024" t="s">
        <v>776</v>
      </c>
      <c r="G4024" t="s">
        <v>24</v>
      </c>
      <c r="H4024" t="s">
        <v>43</v>
      </c>
      <c r="I4024" s="1">
        <v>31.818178999999997</v>
      </c>
      <c r="J4024" s="1">
        <v>6</v>
      </c>
      <c r="K4024">
        <v>4021</v>
      </c>
      <c r="L4024" t="s">
        <v>25</v>
      </c>
      <c r="M4024" s="2">
        <f>+Table3[[#This Row],[CHW]]/Table3[[#This Row],[Count of Airbill Number]]</f>
        <v>5.3030298333333326</v>
      </c>
    </row>
    <row r="4025" spans="2:13">
      <c r="B4025" t="s">
        <v>20</v>
      </c>
      <c r="C4025" t="s">
        <v>21</v>
      </c>
      <c r="D4025" t="s">
        <v>22</v>
      </c>
      <c r="E4025" t="s">
        <v>776</v>
      </c>
      <c r="F4025" t="s">
        <v>776</v>
      </c>
      <c r="G4025" t="s">
        <v>45</v>
      </c>
      <c r="H4025" t="s">
        <v>217</v>
      </c>
      <c r="I4025" s="1">
        <v>31.818178999999997</v>
      </c>
      <c r="J4025" s="1">
        <v>4</v>
      </c>
      <c r="K4025">
        <v>4022</v>
      </c>
      <c r="L4025" t="s">
        <v>25</v>
      </c>
      <c r="M4025" s="2">
        <f>+Table3[[#This Row],[CHW]]/Table3[[#This Row],[Count of Airbill Number]]</f>
        <v>7.9545447499999993</v>
      </c>
    </row>
    <row r="4026" spans="2:13">
      <c r="B4026" t="s">
        <v>28</v>
      </c>
      <c r="C4026" t="s">
        <v>21</v>
      </c>
      <c r="D4026" t="s">
        <v>36</v>
      </c>
      <c r="E4026" t="s">
        <v>778</v>
      </c>
      <c r="F4026" t="s">
        <v>778</v>
      </c>
      <c r="G4026" t="s">
        <v>171</v>
      </c>
      <c r="H4026" t="s">
        <v>135</v>
      </c>
      <c r="I4026" s="1">
        <v>31.8</v>
      </c>
      <c r="J4026" s="1">
        <v>1</v>
      </c>
      <c r="K4026">
        <v>4023</v>
      </c>
      <c r="L4026" t="s">
        <v>25</v>
      </c>
      <c r="M4026" s="2">
        <f>+Table3[[#This Row],[CHW]]/Table3[[#This Row],[Count of Airbill Number]]</f>
        <v>31.8</v>
      </c>
    </row>
    <row r="4027" spans="2:13">
      <c r="B4027" t="s">
        <v>30</v>
      </c>
      <c r="C4027" t="s">
        <v>21</v>
      </c>
      <c r="D4027" t="s">
        <v>22</v>
      </c>
      <c r="E4027" t="s">
        <v>776</v>
      </c>
      <c r="F4027" t="s">
        <v>776</v>
      </c>
      <c r="G4027" t="s">
        <v>33</v>
      </c>
      <c r="H4027" t="s">
        <v>152</v>
      </c>
      <c r="I4027" s="1">
        <v>31.799999999999997</v>
      </c>
      <c r="J4027" s="1">
        <v>2</v>
      </c>
      <c r="K4027">
        <v>4024</v>
      </c>
      <c r="L4027" t="s">
        <v>25</v>
      </c>
      <c r="M4027" s="2">
        <f>+Table3[[#This Row],[CHW]]/Table3[[#This Row],[Count of Airbill Number]]</f>
        <v>15.899999999999999</v>
      </c>
    </row>
    <row r="4028" spans="2:13">
      <c r="B4028" t="s">
        <v>28</v>
      </c>
      <c r="C4028" t="s">
        <v>21</v>
      </c>
      <c r="D4028" t="s">
        <v>36</v>
      </c>
      <c r="E4028" t="s">
        <v>776</v>
      </c>
      <c r="F4028" t="s">
        <v>776</v>
      </c>
      <c r="G4028" t="s">
        <v>75</v>
      </c>
      <c r="H4028" t="s">
        <v>37</v>
      </c>
      <c r="I4028" s="1">
        <v>31.736361000000002</v>
      </c>
      <c r="J4028" s="1">
        <v>6</v>
      </c>
      <c r="K4028">
        <v>4025</v>
      </c>
      <c r="L4028" t="s">
        <v>25</v>
      </c>
      <c r="M4028" s="2">
        <f>+Table3[[#This Row],[CHW]]/Table3[[#This Row],[Count of Airbill Number]]</f>
        <v>5.2893935000000001</v>
      </c>
    </row>
    <row r="4029" spans="2:13">
      <c r="B4029" t="s">
        <v>35</v>
      </c>
      <c r="C4029" t="s">
        <v>21</v>
      </c>
      <c r="D4029" t="s">
        <v>22</v>
      </c>
      <c r="E4029" t="s">
        <v>776</v>
      </c>
      <c r="F4029" t="s">
        <v>776</v>
      </c>
      <c r="G4029" t="s">
        <v>23</v>
      </c>
      <c r="H4029" t="s">
        <v>192</v>
      </c>
      <c r="I4029" s="1">
        <v>31.727271999999999</v>
      </c>
      <c r="J4029" s="1">
        <v>2</v>
      </c>
      <c r="K4029">
        <v>4026</v>
      </c>
      <c r="L4029" t="s">
        <v>25</v>
      </c>
      <c r="M4029" s="2">
        <f>+Table3[[#This Row],[CHW]]/Table3[[#This Row],[Count of Airbill Number]]</f>
        <v>15.863636</v>
      </c>
    </row>
    <row r="4030" spans="2:13">
      <c r="B4030" t="s">
        <v>20</v>
      </c>
      <c r="C4030" t="s">
        <v>21</v>
      </c>
      <c r="D4030" t="s">
        <v>22</v>
      </c>
      <c r="E4030" t="s">
        <v>777</v>
      </c>
      <c r="F4030" t="s">
        <v>778</v>
      </c>
      <c r="G4030" t="s">
        <v>154</v>
      </c>
      <c r="H4030" t="s">
        <v>113</v>
      </c>
      <c r="I4030" s="1">
        <v>31.6</v>
      </c>
      <c r="J4030" s="1">
        <v>1</v>
      </c>
      <c r="K4030">
        <v>4027</v>
      </c>
      <c r="L4030" t="s">
        <v>25</v>
      </c>
      <c r="M4030" s="2">
        <f>+Table3[[#This Row],[CHW]]/Table3[[#This Row],[Count of Airbill Number]]</f>
        <v>31.6</v>
      </c>
    </row>
    <row r="4031" spans="2:13">
      <c r="B4031" t="s">
        <v>35</v>
      </c>
      <c r="C4031" t="s">
        <v>21</v>
      </c>
      <c r="D4031" t="s">
        <v>22</v>
      </c>
      <c r="E4031" t="s">
        <v>778</v>
      </c>
      <c r="F4031" t="s">
        <v>776</v>
      </c>
      <c r="G4031" t="s">
        <v>51</v>
      </c>
      <c r="H4031" t="s">
        <v>48</v>
      </c>
      <c r="I4031" s="1">
        <v>31.5</v>
      </c>
      <c r="J4031" s="1">
        <v>3</v>
      </c>
      <c r="K4031">
        <v>4028</v>
      </c>
      <c r="L4031" t="s">
        <v>25</v>
      </c>
      <c r="M4031" s="2">
        <f>+Table3[[#This Row],[CHW]]/Table3[[#This Row],[Count of Airbill Number]]</f>
        <v>10.5</v>
      </c>
    </row>
    <row r="4032" spans="2:13">
      <c r="B4032" t="s">
        <v>28</v>
      </c>
      <c r="C4032" t="s">
        <v>21</v>
      </c>
      <c r="D4032" t="s">
        <v>22</v>
      </c>
      <c r="E4032" t="s">
        <v>778</v>
      </c>
      <c r="F4032" t="s">
        <v>778</v>
      </c>
      <c r="G4032" t="s">
        <v>62</v>
      </c>
      <c r="H4032" t="s">
        <v>99</v>
      </c>
      <c r="I4032" s="1">
        <v>31.363636</v>
      </c>
      <c r="J4032" s="1">
        <v>2</v>
      </c>
      <c r="K4032">
        <v>4029</v>
      </c>
      <c r="L4032" t="s">
        <v>25</v>
      </c>
      <c r="M4032" s="2">
        <f>+Table3[[#This Row],[CHW]]/Table3[[#This Row],[Count of Airbill Number]]</f>
        <v>15.681818</v>
      </c>
    </row>
    <row r="4033" spans="2:13">
      <c r="B4033" t="s">
        <v>20</v>
      </c>
      <c r="C4033" t="s">
        <v>21</v>
      </c>
      <c r="D4033" t="s">
        <v>22</v>
      </c>
      <c r="E4033" t="s">
        <v>776</v>
      </c>
      <c r="F4033" t="s">
        <v>776</v>
      </c>
      <c r="G4033" t="s">
        <v>63</v>
      </c>
      <c r="H4033" t="s">
        <v>94</v>
      </c>
      <c r="I4033" s="1">
        <v>31.363636</v>
      </c>
      <c r="J4033" s="1">
        <v>3</v>
      </c>
      <c r="K4033">
        <v>4030</v>
      </c>
      <c r="L4033" t="s">
        <v>25</v>
      </c>
      <c r="M4033" s="2">
        <f>+Table3[[#This Row],[CHW]]/Table3[[#This Row],[Count of Airbill Number]]</f>
        <v>10.454545333333334</v>
      </c>
    </row>
    <row r="4034" spans="2:13">
      <c r="B4034" t="s">
        <v>20</v>
      </c>
      <c r="C4034" t="s">
        <v>21</v>
      </c>
      <c r="D4034" t="s">
        <v>22</v>
      </c>
      <c r="E4034" t="s">
        <v>776</v>
      </c>
      <c r="F4034" t="s">
        <v>776</v>
      </c>
      <c r="G4034" t="s">
        <v>33</v>
      </c>
      <c r="H4034" t="s">
        <v>85</v>
      </c>
      <c r="I4034" s="1">
        <v>31.363636</v>
      </c>
      <c r="J4034" s="1">
        <v>1</v>
      </c>
      <c r="K4034">
        <v>4031</v>
      </c>
      <c r="L4034" t="s">
        <v>25</v>
      </c>
      <c r="M4034" s="2">
        <f>+Table3[[#This Row],[CHW]]/Table3[[#This Row],[Count of Airbill Number]]</f>
        <v>31.363636</v>
      </c>
    </row>
    <row r="4035" spans="2:13">
      <c r="B4035" t="s">
        <v>20</v>
      </c>
      <c r="C4035" t="s">
        <v>21</v>
      </c>
      <c r="D4035" t="s">
        <v>36</v>
      </c>
      <c r="E4035" t="s">
        <v>776</v>
      </c>
      <c r="F4035" t="s">
        <v>776</v>
      </c>
      <c r="G4035" t="s">
        <v>23</v>
      </c>
      <c r="H4035" t="s">
        <v>53</v>
      </c>
      <c r="I4035" s="1">
        <v>31.363636</v>
      </c>
      <c r="J4035" s="1">
        <v>2</v>
      </c>
      <c r="K4035">
        <v>4032</v>
      </c>
      <c r="L4035" t="s">
        <v>25</v>
      </c>
      <c r="M4035" s="2">
        <f>+Table3[[#This Row],[CHW]]/Table3[[#This Row],[Count of Airbill Number]]</f>
        <v>15.681818</v>
      </c>
    </row>
    <row r="4036" spans="2:13">
      <c r="B4036" t="s">
        <v>35</v>
      </c>
      <c r="C4036" t="s">
        <v>21</v>
      </c>
      <c r="D4036" t="s">
        <v>22</v>
      </c>
      <c r="E4036" t="s">
        <v>776</v>
      </c>
      <c r="F4036" t="s">
        <v>776</v>
      </c>
      <c r="G4036" t="s">
        <v>23</v>
      </c>
      <c r="H4036" t="s">
        <v>175</v>
      </c>
      <c r="I4036" s="1">
        <v>31.363635000000002</v>
      </c>
      <c r="J4036" s="1">
        <v>3</v>
      </c>
      <c r="K4036">
        <v>4033</v>
      </c>
      <c r="L4036" t="s">
        <v>25</v>
      </c>
      <c r="M4036" s="2">
        <f>+Table3[[#This Row],[CHW]]/Table3[[#This Row],[Count of Airbill Number]]</f>
        <v>10.454545000000001</v>
      </c>
    </row>
    <row r="4037" spans="2:13">
      <c r="B4037" t="s">
        <v>20</v>
      </c>
      <c r="C4037" t="s">
        <v>21</v>
      </c>
      <c r="D4037" t="s">
        <v>22</v>
      </c>
      <c r="E4037" t="s">
        <v>776</v>
      </c>
      <c r="F4037" t="s">
        <v>776</v>
      </c>
      <c r="G4037" t="s">
        <v>87</v>
      </c>
      <c r="H4037" t="s">
        <v>84</v>
      </c>
      <c r="I4037" s="1">
        <v>31.363635000000002</v>
      </c>
      <c r="J4037" s="1">
        <v>2</v>
      </c>
      <c r="K4037">
        <v>4034</v>
      </c>
      <c r="L4037" t="s">
        <v>25</v>
      </c>
      <c r="M4037" s="2">
        <f>+Table3[[#This Row],[CHW]]/Table3[[#This Row],[Count of Airbill Number]]</f>
        <v>15.681817500000001</v>
      </c>
    </row>
    <row r="4038" spans="2:13">
      <c r="B4038" t="s">
        <v>35</v>
      </c>
      <c r="C4038" t="s">
        <v>21</v>
      </c>
      <c r="D4038" t="s">
        <v>22</v>
      </c>
      <c r="E4038" t="s">
        <v>776</v>
      </c>
      <c r="F4038" t="s">
        <v>776</v>
      </c>
      <c r="G4038" t="s">
        <v>42</v>
      </c>
      <c r="H4038" t="s">
        <v>102</v>
      </c>
      <c r="I4038" s="1">
        <v>31.363634999999999</v>
      </c>
      <c r="J4038" s="1">
        <v>3</v>
      </c>
      <c r="K4038">
        <v>4035</v>
      </c>
      <c r="L4038" t="s">
        <v>25</v>
      </c>
      <c r="M4038" s="2">
        <f>+Table3[[#This Row],[CHW]]/Table3[[#This Row],[Count of Airbill Number]]</f>
        <v>10.454545</v>
      </c>
    </row>
    <row r="4039" spans="2:13">
      <c r="B4039" t="s">
        <v>35</v>
      </c>
      <c r="C4039" t="s">
        <v>21</v>
      </c>
      <c r="D4039" t="s">
        <v>22</v>
      </c>
      <c r="E4039" t="s">
        <v>776</v>
      </c>
      <c r="F4039" t="s">
        <v>776</v>
      </c>
      <c r="G4039" t="s">
        <v>48</v>
      </c>
      <c r="H4039" t="s">
        <v>70</v>
      </c>
      <c r="I4039" s="1">
        <v>31.363634999999999</v>
      </c>
      <c r="J4039" s="1">
        <v>4</v>
      </c>
      <c r="K4039">
        <v>4036</v>
      </c>
      <c r="L4039" t="s">
        <v>25</v>
      </c>
      <c r="M4039" s="2">
        <f>+Table3[[#This Row],[CHW]]/Table3[[#This Row],[Count of Airbill Number]]</f>
        <v>7.8409087499999996</v>
      </c>
    </row>
    <row r="4040" spans="2:13">
      <c r="B4040" t="s">
        <v>35</v>
      </c>
      <c r="C4040" t="s">
        <v>21</v>
      </c>
      <c r="D4040" t="s">
        <v>22</v>
      </c>
      <c r="E4040" t="s">
        <v>776</v>
      </c>
      <c r="F4040" t="s">
        <v>776</v>
      </c>
      <c r="G4040" t="s">
        <v>40</v>
      </c>
      <c r="H4040" t="s">
        <v>72</v>
      </c>
      <c r="I4040" s="1">
        <v>31.363634999999999</v>
      </c>
      <c r="J4040" s="1">
        <v>3</v>
      </c>
      <c r="K4040">
        <v>4037</v>
      </c>
      <c r="L4040" t="s">
        <v>25</v>
      </c>
      <c r="M4040" s="2">
        <f>+Table3[[#This Row],[CHW]]/Table3[[#This Row],[Count of Airbill Number]]</f>
        <v>10.454545</v>
      </c>
    </row>
    <row r="4041" spans="2:13">
      <c r="B4041" t="s">
        <v>20</v>
      </c>
      <c r="C4041" t="s">
        <v>21</v>
      </c>
      <c r="D4041" t="s">
        <v>22</v>
      </c>
      <c r="E4041" t="s">
        <v>776</v>
      </c>
      <c r="F4041" t="s">
        <v>776</v>
      </c>
      <c r="G4041" t="s">
        <v>46</v>
      </c>
      <c r="H4041" t="s">
        <v>48</v>
      </c>
      <c r="I4041" s="1">
        <v>31.363634999999999</v>
      </c>
      <c r="J4041" s="1">
        <v>2</v>
      </c>
      <c r="K4041">
        <v>4038</v>
      </c>
      <c r="L4041" t="s">
        <v>25</v>
      </c>
      <c r="M4041" s="2">
        <f>+Table3[[#This Row],[CHW]]/Table3[[#This Row],[Count of Airbill Number]]</f>
        <v>15.681817499999999</v>
      </c>
    </row>
    <row r="4042" spans="2:13">
      <c r="B4042" t="s">
        <v>20</v>
      </c>
      <c r="C4042" t="s">
        <v>21</v>
      </c>
      <c r="D4042" t="s">
        <v>22</v>
      </c>
      <c r="E4042" t="s">
        <v>776</v>
      </c>
      <c r="F4042" t="s">
        <v>776</v>
      </c>
      <c r="G4042" t="s">
        <v>33</v>
      </c>
      <c r="H4042" t="s">
        <v>126</v>
      </c>
      <c r="I4042" s="1">
        <v>31.363634999999999</v>
      </c>
      <c r="J4042" s="1">
        <v>4</v>
      </c>
      <c r="K4042">
        <v>4039</v>
      </c>
      <c r="L4042" t="s">
        <v>25</v>
      </c>
      <c r="M4042" s="2">
        <f>+Table3[[#This Row],[CHW]]/Table3[[#This Row],[Count of Airbill Number]]</f>
        <v>7.8409087499999996</v>
      </c>
    </row>
    <row r="4043" spans="2:13">
      <c r="B4043" t="s">
        <v>35</v>
      </c>
      <c r="C4043" t="s">
        <v>21</v>
      </c>
      <c r="D4043" t="s">
        <v>22</v>
      </c>
      <c r="E4043" t="s">
        <v>776</v>
      </c>
      <c r="F4043" t="s">
        <v>776</v>
      </c>
      <c r="G4043" t="s">
        <v>63</v>
      </c>
      <c r="H4043" t="s">
        <v>107</v>
      </c>
      <c r="I4043" s="1">
        <v>31.363633999999998</v>
      </c>
      <c r="J4043" s="1">
        <v>5</v>
      </c>
      <c r="K4043">
        <v>4040</v>
      </c>
      <c r="L4043" t="s">
        <v>25</v>
      </c>
      <c r="M4043" s="2">
        <f>+Table3[[#This Row],[CHW]]/Table3[[#This Row],[Count of Airbill Number]]</f>
        <v>6.2727267999999992</v>
      </c>
    </row>
    <row r="4044" spans="2:13">
      <c r="B4044" t="s">
        <v>35</v>
      </c>
      <c r="C4044" t="s">
        <v>21</v>
      </c>
      <c r="D4044" t="s">
        <v>22</v>
      </c>
      <c r="E4044" t="s">
        <v>776</v>
      </c>
      <c r="F4044" t="s">
        <v>776</v>
      </c>
      <c r="G4044" t="s">
        <v>31</v>
      </c>
      <c r="H4044" t="s">
        <v>189</v>
      </c>
      <c r="I4044" s="1">
        <v>31.363633999999998</v>
      </c>
      <c r="J4044" s="1">
        <v>4</v>
      </c>
      <c r="K4044">
        <v>4041</v>
      </c>
      <c r="L4044" t="s">
        <v>25</v>
      </c>
      <c r="M4044" s="2">
        <f>+Table3[[#This Row],[CHW]]/Table3[[#This Row],[Count of Airbill Number]]</f>
        <v>7.8409084999999994</v>
      </c>
    </row>
    <row r="4045" spans="2:13">
      <c r="B4045" t="s">
        <v>20</v>
      </c>
      <c r="C4045" t="s">
        <v>21</v>
      </c>
      <c r="D4045" t="s">
        <v>22</v>
      </c>
      <c r="E4045" t="s">
        <v>776</v>
      </c>
      <c r="F4045" t="s">
        <v>776</v>
      </c>
      <c r="G4045" t="s">
        <v>45</v>
      </c>
      <c r="H4045" t="s">
        <v>244</v>
      </c>
      <c r="I4045" s="1">
        <v>31.363633999999998</v>
      </c>
      <c r="J4045" s="1">
        <v>4</v>
      </c>
      <c r="K4045">
        <v>4042</v>
      </c>
      <c r="L4045" t="s">
        <v>25</v>
      </c>
      <c r="M4045" s="2">
        <f>+Table3[[#This Row],[CHW]]/Table3[[#This Row],[Count of Airbill Number]]</f>
        <v>7.8409084999999994</v>
      </c>
    </row>
    <row r="4046" spans="2:13">
      <c r="B4046" t="s">
        <v>20</v>
      </c>
      <c r="C4046" t="s">
        <v>21</v>
      </c>
      <c r="D4046" t="s">
        <v>22</v>
      </c>
      <c r="E4046" t="s">
        <v>776</v>
      </c>
      <c r="F4046" t="s">
        <v>776</v>
      </c>
      <c r="G4046" t="s">
        <v>103</v>
      </c>
      <c r="H4046" t="s">
        <v>50</v>
      </c>
      <c r="I4046" s="1">
        <v>31.363633999999998</v>
      </c>
      <c r="J4046" s="1">
        <v>3</v>
      </c>
      <c r="K4046">
        <v>4043</v>
      </c>
      <c r="L4046" t="s">
        <v>25</v>
      </c>
      <c r="M4046" s="2">
        <f>+Table3[[#This Row],[CHW]]/Table3[[#This Row],[Count of Airbill Number]]</f>
        <v>10.454544666666665</v>
      </c>
    </row>
    <row r="4047" spans="2:13">
      <c r="B4047" t="s">
        <v>20</v>
      </c>
      <c r="C4047" t="s">
        <v>21</v>
      </c>
      <c r="D4047" t="s">
        <v>22</v>
      </c>
      <c r="E4047" t="s">
        <v>776</v>
      </c>
      <c r="F4047" t="s">
        <v>776</v>
      </c>
      <c r="G4047" t="s">
        <v>50</v>
      </c>
      <c r="H4047" t="s">
        <v>93</v>
      </c>
      <c r="I4047" s="1">
        <v>31.363633</v>
      </c>
      <c r="J4047" s="1">
        <v>9</v>
      </c>
      <c r="K4047">
        <v>4044</v>
      </c>
      <c r="L4047" t="s">
        <v>25</v>
      </c>
      <c r="M4047" s="2">
        <f>+Table3[[#This Row],[CHW]]/Table3[[#This Row],[Count of Airbill Number]]</f>
        <v>3.4848481111111109</v>
      </c>
    </row>
    <row r="4048" spans="2:13">
      <c r="B4048" t="s">
        <v>20</v>
      </c>
      <c r="C4048" t="s">
        <v>21</v>
      </c>
      <c r="D4048" t="s">
        <v>22</v>
      </c>
      <c r="E4048" t="s">
        <v>776</v>
      </c>
      <c r="F4048" t="s">
        <v>776</v>
      </c>
      <c r="G4048" t="s">
        <v>57</v>
      </c>
      <c r="H4048" t="s">
        <v>200</v>
      </c>
      <c r="I4048" s="1">
        <v>31.363632999999997</v>
      </c>
      <c r="J4048" s="1">
        <v>7</v>
      </c>
      <c r="K4048">
        <v>4045</v>
      </c>
      <c r="L4048" t="s">
        <v>25</v>
      </c>
      <c r="M4048" s="2">
        <f>+Table3[[#This Row],[CHW]]/Table3[[#This Row],[Count of Airbill Number]]</f>
        <v>4.4805189999999993</v>
      </c>
    </row>
    <row r="4049" spans="2:13">
      <c r="B4049" t="s">
        <v>20</v>
      </c>
      <c r="C4049" t="s">
        <v>21</v>
      </c>
      <c r="D4049" t="s">
        <v>22</v>
      </c>
      <c r="E4049" t="s">
        <v>776</v>
      </c>
      <c r="F4049" t="s">
        <v>776</v>
      </c>
      <c r="G4049" t="s">
        <v>64</v>
      </c>
      <c r="H4049" t="s">
        <v>100</v>
      </c>
      <c r="I4049" s="1">
        <v>31.363631999999999</v>
      </c>
      <c r="J4049" s="1">
        <v>7</v>
      </c>
      <c r="K4049">
        <v>4046</v>
      </c>
      <c r="L4049" t="s">
        <v>25</v>
      </c>
      <c r="M4049" s="2">
        <f>+Table3[[#This Row],[CHW]]/Table3[[#This Row],[Count of Airbill Number]]</f>
        <v>4.4805188571428571</v>
      </c>
    </row>
    <row r="4050" spans="2:13">
      <c r="B4050" t="s">
        <v>20</v>
      </c>
      <c r="C4050" t="s">
        <v>21</v>
      </c>
      <c r="D4050" t="s">
        <v>22</v>
      </c>
      <c r="E4050" t="s">
        <v>776</v>
      </c>
      <c r="F4050" t="s">
        <v>776</v>
      </c>
      <c r="G4050" t="s">
        <v>67</v>
      </c>
      <c r="H4050" t="s">
        <v>59</v>
      </c>
      <c r="I4050" s="1">
        <v>31.363624999999992</v>
      </c>
      <c r="J4050" s="1">
        <v>25</v>
      </c>
      <c r="K4050">
        <v>4047</v>
      </c>
      <c r="L4050" t="s">
        <v>25</v>
      </c>
      <c r="M4050" s="2">
        <f>+Table3[[#This Row],[CHW]]/Table3[[#This Row],[Count of Airbill Number]]</f>
        <v>1.2545449999999996</v>
      </c>
    </row>
    <row r="4051" spans="2:13">
      <c r="B4051" t="s">
        <v>20</v>
      </c>
      <c r="C4051" t="s">
        <v>21</v>
      </c>
      <c r="D4051" t="s">
        <v>22</v>
      </c>
      <c r="E4051" t="s">
        <v>776</v>
      </c>
      <c r="F4051" t="s">
        <v>776</v>
      </c>
      <c r="G4051" t="s">
        <v>66</v>
      </c>
      <c r="H4051" t="s">
        <v>45</v>
      </c>
      <c r="I4051" s="1">
        <v>31.163636</v>
      </c>
      <c r="J4051" s="1">
        <v>2</v>
      </c>
      <c r="K4051">
        <v>4048</v>
      </c>
      <c r="L4051" t="s">
        <v>25</v>
      </c>
      <c r="M4051" s="2">
        <f>+Table3[[#This Row],[CHW]]/Table3[[#This Row],[Count of Airbill Number]]</f>
        <v>15.581818</v>
      </c>
    </row>
    <row r="4052" spans="2:13">
      <c r="B4052" t="s">
        <v>28</v>
      </c>
      <c r="C4052" t="s">
        <v>21</v>
      </c>
      <c r="D4052" t="s">
        <v>22</v>
      </c>
      <c r="E4052" t="s">
        <v>778</v>
      </c>
      <c r="F4052" t="s">
        <v>778</v>
      </c>
      <c r="G4052" t="s">
        <v>113</v>
      </c>
      <c r="H4052" t="s">
        <v>101</v>
      </c>
      <c r="I4052" s="1">
        <v>31.1</v>
      </c>
      <c r="J4052" s="1">
        <v>2</v>
      </c>
      <c r="K4052">
        <v>4049</v>
      </c>
      <c r="L4052" t="s">
        <v>25</v>
      </c>
      <c r="M4052" s="2">
        <f>+Table3[[#This Row],[CHW]]/Table3[[#This Row],[Count of Airbill Number]]</f>
        <v>15.55</v>
      </c>
    </row>
    <row r="4053" spans="2:13">
      <c r="B4053" t="s">
        <v>20</v>
      </c>
      <c r="C4053" t="s">
        <v>21</v>
      </c>
      <c r="D4053" t="s">
        <v>22</v>
      </c>
      <c r="E4053" t="s">
        <v>778</v>
      </c>
      <c r="F4053" t="s">
        <v>778</v>
      </c>
      <c r="G4053" t="s">
        <v>112</v>
      </c>
      <c r="H4053" t="s">
        <v>124</v>
      </c>
      <c r="I4053" s="1">
        <v>31</v>
      </c>
      <c r="J4053" s="1">
        <v>1</v>
      </c>
      <c r="K4053">
        <v>4050</v>
      </c>
      <c r="L4053" t="s">
        <v>25</v>
      </c>
      <c r="M4053" s="2">
        <f>+Table3[[#This Row],[CHW]]/Table3[[#This Row],[Count of Airbill Number]]</f>
        <v>31</v>
      </c>
    </row>
    <row r="4054" spans="2:13">
      <c r="B4054" t="s">
        <v>35</v>
      </c>
      <c r="C4054" t="s">
        <v>21</v>
      </c>
      <c r="D4054" t="s">
        <v>22</v>
      </c>
      <c r="E4054" t="s">
        <v>776</v>
      </c>
      <c r="F4054" t="s">
        <v>776</v>
      </c>
      <c r="G4054" t="s">
        <v>80</v>
      </c>
      <c r="H4054" t="s">
        <v>151</v>
      </c>
      <c r="I4054" s="1">
        <v>30.909089999999999</v>
      </c>
      <c r="J4054" s="1">
        <v>2</v>
      </c>
      <c r="K4054">
        <v>4051</v>
      </c>
      <c r="L4054" t="s">
        <v>25</v>
      </c>
      <c r="M4054" s="2">
        <f>+Table3[[#This Row],[CHW]]/Table3[[#This Row],[Count of Airbill Number]]</f>
        <v>15.454545</v>
      </c>
    </row>
    <row r="4055" spans="2:13">
      <c r="B4055" t="s">
        <v>35</v>
      </c>
      <c r="C4055" t="s">
        <v>21</v>
      </c>
      <c r="D4055" t="s">
        <v>22</v>
      </c>
      <c r="E4055" t="s">
        <v>776</v>
      </c>
      <c r="F4055" t="s">
        <v>776</v>
      </c>
      <c r="G4055" t="s">
        <v>40</v>
      </c>
      <c r="H4055" t="s">
        <v>63</v>
      </c>
      <c r="I4055" s="1">
        <v>30.909089999999999</v>
      </c>
      <c r="J4055" s="1">
        <v>1</v>
      </c>
      <c r="K4055">
        <v>4052</v>
      </c>
      <c r="L4055" t="s">
        <v>25</v>
      </c>
      <c r="M4055" s="2">
        <f>+Table3[[#This Row],[CHW]]/Table3[[#This Row],[Count of Airbill Number]]</f>
        <v>30.909089999999999</v>
      </c>
    </row>
    <row r="4056" spans="2:13">
      <c r="B4056" t="s">
        <v>35</v>
      </c>
      <c r="C4056" t="s">
        <v>21</v>
      </c>
      <c r="D4056" t="s">
        <v>36</v>
      </c>
      <c r="E4056" t="s">
        <v>776</v>
      </c>
      <c r="F4056" t="s">
        <v>776</v>
      </c>
      <c r="G4056" t="s">
        <v>66</v>
      </c>
      <c r="H4056" t="s">
        <v>146</v>
      </c>
      <c r="I4056" s="1">
        <v>30.909089999999999</v>
      </c>
      <c r="J4056" s="1">
        <v>1</v>
      </c>
      <c r="K4056">
        <v>4053</v>
      </c>
      <c r="L4056" t="s">
        <v>25</v>
      </c>
      <c r="M4056" s="2">
        <f>+Table3[[#This Row],[CHW]]/Table3[[#This Row],[Count of Airbill Number]]</f>
        <v>30.909089999999999</v>
      </c>
    </row>
    <row r="4057" spans="2:13">
      <c r="B4057" t="s">
        <v>20</v>
      </c>
      <c r="C4057" t="s">
        <v>21</v>
      </c>
      <c r="D4057" t="s">
        <v>22</v>
      </c>
      <c r="E4057" t="s">
        <v>776</v>
      </c>
      <c r="F4057" t="s">
        <v>776</v>
      </c>
      <c r="G4057" t="s">
        <v>74</v>
      </c>
      <c r="H4057" t="s">
        <v>92</v>
      </c>
      <c r="I4057" s="1">
        <v>30.909089999999999</v>
      </c>
      <c r="J4057" s="1">
        <v>3</v>
      </c>
      <c r="K4057">
        <v>4054</v>
      </c>
      <c r="L4057" t="s">
        <v>25</v>
      </c>
      <c r="M4057" s="2">
        <f>+Table3[[#This Row],[CHW]]/Table3[[#This Row],[Count of Airbill Number]]</f>
        <v>10.30303</v>
      </c>
    </row>
    <row r="4058" spans="2:13">
      <c r="B4058" t="s">
        <v>20</v>
      </c>
      <c r="C4058" t="s">
        <v>21</v>
      </c>
      <c r="D4058" t="s">
        <v>36</v>
      </c>
      <c r="E4058" t="s">
        <v>776</v>
      </c>
      <c r="F4058" t="s">
        <v>776</v>
      </c>
      <c r="G4058" t="s">
        <v>93</v>
      </c>
      <c r="H4058" t="s">
        <v>70</v>
      </c>
      <c r="I4058" s="1">
        <v>30.909089999999999</v>
      </c>
      <c r="J4058" s="1">
        <v>1</v>
      </c>
      <c r="K4058">
        <v>4055</v>
      </c>
      <c r="L4058" t="s">
        <v>25</v>
      </c>
      <c r="M4058" s="2">
        <f>+Table3[[#This Row],[CHW]]/Table3[[#This Row],[Count of Airbill Number]]</f>
        <v>30.909089999999999</v>
      </c>
    </row>
    <row r="4059" spans="2:13">
      <c r="B4059" t="s">
        <v>35</v>
      </c>
      <c r="C4059" t="s">
        <v>21</v>
      </c>
      <c r="D4059" t="s">
        <v>22</v>
      </c>
      <c r="E4059" t="s">
        <v>776</v>
      </c>
      <c r="F4059" t="s">
        <v>776</v>
      </c>
      <c r="G4059" t="s">
        <v>102</v>
      </c>
      <c r="H4059" t="s">
        <v>37</v>
      </c>
      <c r="I4059" s="1">
        <v>30.909089000000002</v>
      </c>
      <c r="J4059" s="1">
        <v>5</v>
      </c>
      <c r="K4059">
        <v>4056</v>
      </c>
      <c r="L4059" t="s">
        <v>25</v>
      </c>
      <c r="M4059" s="2">
        <f>+Table3[[#This Row],[CHW]]/Table3[[#This Row],[Count of Airbill Number]]</f>
        <v>6.1818178000000001</v>
      </c>
    </row>
    <row r="4060" spans="2:13">
      <c r="B4060" t="s">
        <v>28</v>
      </c>
      <c r="C4060" t="s">
        <v>21</v>
      </c>
      <c r="D4060" t="s">
        <v>22</v>
      </c>
      <c r="E4060" t="s">
        <v>776</v>
      </c>
      <c r="F4060" t="s">
        <v>776</v>
      </c>
      <c r="G4060" t="s">
        <v>77</v>
      </c>
      <c r="H4060" t="s">
        <v>57</v>
      </c>
      <c r="I4060" s="1">
        <v>30.909088999999998</v>
      </c>
      <c r="J4060" s="1">
        <v>3</v>
      </c>
      <c r="K4060">
        <v>4057</v>
      </c>
      <c r="L4060" t="s">
        <v>25</v>
      </c>
      <c r="M4060" s="2">
        <f>+Table3[[#This Row],[CHW]]/Table3[[#This Row],[Count of Airbill Number]]</f>
        <v>10.303029666666665</v>
      </c>
    </row>
    <row r="4061" spans="2:13">
      <c r="B4061" t="s">
        <v>20</v>
      </c>
      <c r="C4061" t="s">
        <v>21</v>
      </c>
      <c r="D4061" t="s">
        <v>22</v>
      </c>
      <c r="E4061" t="s">
        <v>776</v>
      </c>
      <c r="F4061" t="s">
        <v>776</v>
      </c>
      <c r="G4061" t="s">
        <v>76</v>
      </c>
      <c r="H4061" t="s">
        <v>125</v>
      </c>
      <c r="I4061" s="1">
        <v>30.909088999999998</v>
      </c>
      <c r="J4061" s="1">
        <v>4</v>
      </c>
      <c r="K4061">
        <v>4058</v>
      </c>
      <c r="L4061" t="s">
        <v>25</v>
      </c>
      <c r="M4061" s="2">
        <f>+Table3[[#This Row],[CHW]]/Table3[[#This Row],[Count of Airbill Number]]</f>
        <v>7.7272722499999995</v>
      </c>
    </row>
    <row r="4062" spans="2:13">
      <c r="B4062" t="s">
        <v>20</v>
      </c>
      <c r="C4062" t="s">
        <v>21</v>
      </c>
      <c r="D4062" t="s">
        <v>22</v>
      </c>
      <c r="E4062" t="s">
        <v>776</v>
      </c>
      <c r="F4062" t="s">
        <v>776</v>
      </c>
      <c r="G4062" t="s">
        <v>229</v>
      </c>
      <c r="H4062" t="s">
        <v>76</v>
      </c>
      <c r="I4062" s="1">
        <v>30.909088999999998</v>
      </c>
      <c r="J4062" s="1">
        <v>3</v>
      </c>
      <c r="K4062">
        <v>4059</v>
      </c>
      <c r="L4062" t="s">
        <v>25</v>
      </c>
      <c r="M4062" s="2">
        <f>+Table3[[#This Row],[CHW]]/Table3[[#This Row],[Count of Airbill Number]]</f>
        <v>10.303029666666665</v>
      </c>
    </row>
    <row r="4063" spans="2:13">
      <c r="B4063" t="s">
        <v>20</v>
      </c>
      <c r="C4063" t="s">
        <v>21</v>
      </c>
      <c r="D4063" t="s">
        <v>22</v>
      </c>
      <c r="E4063" t="s">
        <v>776</v>
      </c>
      <c r="F4063" t="s">
        <v>776</v>
      </c>
      <c r="G4063" t="s">
        <v>45</v>
      </c>
      <c r="H4063" t="s">
        <v>88</v>
      </c>
      <c r="I4063" s="1">
        <v>30.909088000000001</v>
      </c>
      <c r="J4063" s="1">
        <v>4</v>
      </c>
      <c r="K4063">
        <v>4060</v>
      </c>
      <c r="L4063" t="s">
        <v>25</v>
      </c>
      <c r="M4063" s="2">
        <f>+Table3[[#This Row],[CHW]]/Table3[[#This Row],[Count of Airbill Number]]</f>
        <v>7.7272720000000001</v>
      </c>
    </row>
    <row r="4064" spans="2:13">
      <c r="B4064" t="s">
        <v>20</v>
      </c>
      <c r="C4064" t="s">
        <v>21</v>
      </c>
      <c r="D4064" t="s">
        <v>22</v>
      </c>
      <c r="E4064" t="s">
        <v>776</v>
      </c>
      <c r="F4064" t="s">
        <v>776</v>
      </c>
      <c r="G4064" t="s">
        <v>125</v>
      </c>
      <c r="H4064" t="s">
        <v>74</v>
      </c>
      <c r="I4064" s="1">
        <v>30.909087</v>
      </c>
      <c r="J4064" s="1">
        <v>6</v>
      </c>
      <c r="K4064">
        <v>4061</v>
      </c>
      <c r="L4064" t="s">
        <v>25</v>
      </c>
      <c r="M4064" s="2">
        <f>+Table3[[#This Row],[CHW]]/Table3[[#This Row],[Count of Airbill Number]]</f>
        <v>5.1515145000000002</v>
      </c>
    </row>
    <row r="4065" spans="2:13">
      <c r="B4065" t="s">
        <v>35</v>
      </c>
      <c r="C4065" t="s">
        <v>21</v>
      </c>
      <c r="D4065" t="s">
        <v>22</v>
      </c>
      <c r="E4065" t="s">
        <v>776</v>
      </c>
      <c r="F4065" t="s">
        <v>776</v>
      </c>
      <c r="G4065" t="s">
        <v>54</v>
      </c>
      <c r="H4065" t="s">
        <v>69</v>
      </c>
      <c r="I4065" s="1">
        <v>30.909086000000002</v>
      </c>
      <c r="J4065" s="1">
        <v>9</v>
      </c>
      <c r="K4065">
        <v>4062</v>
      </c>
      <c r="L4065" t="s">
        <v>25</v>
      </c>
      <c r="M4065" s="2">
        <f>+Table3[[#This Row],[CHW]]/Table3[[#This Row],[Count of Airbill Number]]</f>
        <v>3.4343428888888892</v>
      </c>
    </row>
    <row r="4066" spans="2:13">
      <c r="B4066" t="s">
        <v>20</v>
      </c>
      <c r="C4066" t="s">
        <v>21</v>
      </c>
      <c r="D4066" t="s">
        <v>22</v>
      </c>
      <c r="E4066" t="s">
        <v>776</v>
      </c>
      <c r="F4066" t="s">
        <v>776</v>
      </c>
      <c r="G4066" t="s">
        <v>45</v>
      </c>
      <c r="H4066" t="s">
        <v>126</v>
      </c>
      <c r="I4066" s="1">
        <v>30.909084999999997</v>
      </c>
      <c r="J4066" s="1">
        <v>11</v>
      </c>
      <c r="K4066">
        <v>4063</v>
      </c>
      <c r="L4066" t="s">
        <v>25</v>
      </c>
      <c r="M4066" s="2">
        <f>+Table3[[#This Row],[CHW]]/Table3[[#This Row],[Count of Airbill Number]]</f>
        <v>2.8099168181818182</v>
      </c>
    </row>
    <row r="4067" spans="2:13">
      <c r="B4067" t="s">
        <v>30</v>
      </c>
      <c r="C4067" t="s">
        <v>21</v>
      </c>
      <c r="D4067" t="s">
        <v>22</v>
      </c>
      <c r="E4067" t="s">
        <v>776</v>
      </c>
      <c r="F4067" t="s">
        <v>776</v>
      </c>
      <c r="G4067" t="s">
        <v>37</v>
      </c>
      <c r="H4067" t="s">
        <v>48</v>
      </c>
      <c r="I4067" s="1">
        <v>30.727271999999999</v>
      </c>
      <c r="J4067" s="1">
        <v>2</v>
      </c>
      <c r="K4067">
        <v>4064</v>
      </c>
      <c r="L4067" t="s">
        <v>25</v>
      </c>
      <c r="M4067" s="2">
        <f>+Table3[[#This Row],[CHW]]/Table3[[#This Row],[Count of Airbill Number]]</f>
        <v>15.363636</v>
      </c>
    </row>
    <row r="4068" spans="2:13">
      <c r="B4068" t="s">
        <v>28</v>
      </c>
      <c r="C4068" t="s">
        <v>21</v>
      </c>
      <c r="D4068" t="s">
        <v>22</v>
      </c>
      <c r="E4068" t="s">
        <v>776</v>
      </c>
      <c r="F4068" t="s">
        <v>776</v>
      </c>
      <c r="G4068" t="s">
        <v>64</v>
      </c>
      <c r="H4068" t="s">
        <v>32</v>
      </c>
      <c r="I4068" s="1">
        <v>30.727270999999998</v>
      </c>
      <c r="J4068" s="1">
        <v>4</v>
      </c>
      <c r="K4068">
        <v>4065</v>
      </c>
      <c r="L4068" t="s">
        <v>25</v>
      </c>
      <c r="M4068" s="2">
        <f>+Table3[[#This Row],[CHW]]/Table3[[#This Row],[Count of Airbill Number]]</f>
        <v>7.6818177499999996</v>
      </c>
    </row>
    <row r="4069" spans="2:13">
      <c r="B4069" t="s">
        <v>28</v>
      </c>
      <c r="C4069" t="s">
        <v>21</v>
      </c>
      <c r="D4069" t="s">
        <v>22</v>
      </c>
      <c r="E4069" t="s">
        <v>776</v>
      </c>
      <c r="F4069" t="s">
        <v>778</v>
      </c>
      <c r="G4069" t="s">
        <v>66</v>
      </c>
      <c r="H4069" t="s">
        <v>185</v>
      </c>
      <c r="I4069" s="1">
        <v>30.636362999999999</v>
      </c>
      <c r="J4069" s="1">
        <v>4</v>
      </c>
      <c r="K4069">
        <v>4066</v>
      </c>
      <c r="L4069" t="s">
        <v>25</v>
      </c>
      <c r="M4069" s="2">
        <f>+Table3[[#This Row],[CHW]]/Table3[[#This Row],[Count of Airbill Number]]</f>
        <v>7.6590907499999998</v>
      </c>
    </row>
    <row r="4070" spans="2:13">
      <c r="B4070" t="s">
        <v>28</v>
      </c>
      <c r="C4070" t="s">
        <v>21</v>
      </c>
      <c r="D4070" t="s">
        <v>22</v>
      </c>
      <c r="E4070" t="s">
        <v>776</v>
      </c>
      <c r="F4070" t="s">
        <v>777</v>
      </c>
      <c r="G4070" t="s">
        <v>37</v>
      </c>
      <c r="H4070" t="s">
        <v>29</v>
      </c>
      <c r="I4070" s="1">
        <v>30.545453999999999</v>
      </c>
      <c r="J4070" s="1">
        <v>6</v>
      </c>
      <c r="K4070">
        <v>4067</v>
      </c>
      <c r="L4070" t="s">
        <v>25</v>
      </c>
      <c r="M4070" s="2">
        <f>+Table3[[#This Row],[CHW]]/Table3[[#This Row],[Count of Airbill Number]]</f>
        <v>5.0909089999999999</v>
      </c>
    </row>
    <row r="4071" spans="2:13">
      <c r="B4071" t="s">
        <v>28</v>
      </c>
      <c r="C4071" t="s">
        <v>21</v>
      </c>
      <c r="D4071" t="s">
        <v>36</v>
      </c>
      <c r="E4071" t="s">
        <v>778</v>
      </c>
      <c r="F4071" t="s">
        <v>778</v>
      </c>
      <c r="G4071" t="s">
        <v>86</v>
      </c>
      <c r="H4071" t="s">
        <v>101</v>
      </c>
      <c r="I4071" s="1">
        <v>30.500000000000004</v>
      </c>
      <c r="J4071" s="1">
        <v>8</v>
      </c>
      <c r="K4071">
        <v>4068</v>
      </c>
      <c r="L4071" t="s">
        <v>25</v>
      </c>
      <c r="M4071" s="2">
        <f>+Table3[[#This Row],[CHW]]/Table3[[#This Row],[Count of Airbill Number]]</f>
        <v>3.8125000000000004</v>
      </c>
    </row>
    <row r="4072" spans="2:13">
      <c r="B4072" t="s">
        <v>28</v>
      </c>
      <c r="C4072" t="s">
        <v>21</v>
      </c>
      <c r="D4072" t="s">
        <v>22</v>
      </c>
      <c r="E4072" t="s">
        <v>776</v>
      </c>
      <c r="F4072" t="s">
        <v>776</v>
      </c>
      <c r="G4072" t="s">
        <v>37</v>
      </c>
      <c r="H4072" t="s">
        <v>189</v>
      </c>
      <c r="I4072" s="1">
        <v>30.454545</v>
      </c>
      <c r="J4072" s="1">
        <v>1</v>
      </c>
      <c r="K4072">
        <v>4069</v>
      </c>
      <c r="L4072" t="s">
        <v>25</v>
      </c>
      <c r="M4072" s="2">
        <f>+Table3[[#This Row],[CHW]]/Table3[[#This Row],[Count of Airbill Number]]</f>
        <v>30.454545</v>
      </c>
    </row>
    <row r="4073" spans="2:13">
      <c r="B4073" t="s">
        <v>35</v>
      </c>
      <c r="C4073" t="s">
        <v>21</v>
      </c>
      <c r="D4073" t="s">
        <v>22</v>
      </c>
      <c r="E4073" t="s">
        <v>776</v>
      </c>
      <c r="F4073" t="s">
        <v>776</v>
      </c>
      <c r="G4073" t="s">
        <v>61</v>
      </c>
      <c r="H4073" t="s">
        <v>103</v>
      </c>
      <c r="I4073" s="1">
        <v>30.454545</v>
      </c>
      <c r="J4073" s="1">
        <v>1</v>
      </c>
      <c r="K4073">
        <v>4070</v>
      </c>
      <c r="L4073" t="s">
        <v>25</v>
      </c>
      <c r="M4073" s="2">
        <f>+Table3[[#This Row],[CHW]]/Table3[[#This Row],[Count of Airbill Number]]</f>
        <v>30.454545</v>
      </c>
    </row>
    <row r="4074" spans="2:13">
      <c r="B4074" t="s">
        <v>35</v>
      </c>
      <c r="C4074" t="s">
        <v>21</v>
      </c>
      <c r="D4074" t="s">
        <v>36</v>
      </c>
      <c r="E4074" t="s">
        <v>776</v>
      </c>
      <c r="F4074" t="s">
        <v>776</v>
      </c>
      <c r="G4074" t="s">
        <v>23</v>
      </c>
      <c r="H4074" t="s">
        <v>245</v>
      </c>
      <c r="I4074" s="1">
        <v>30.454545</v>
      </c>
      <c r="J4074" s="1">
        <v>1</v>
      </c>
      <c r="K4074">
        <v>4071</v>
      </c>
      <c r="L4074" t="s">
        <v>25</v>
      </c>
      <c r="M4074" s="2">
        <f>+Table3[[#This Row],[CHW]]/Table3[[#This Row],[Count of Airbill Number]]</f>
        <v>30.454545</v>
      </c>
    </row>
    <row r="4075" spans="2:13">
      <c r="B4075" t="s">
        <v>28</v>
      </c>
      <c r="C4075" t="s">
        <v>21</v>
      </c>
      <c r="D4075" t="s">
        <v>22</v>
      </c>
      <c r="E4075" t="s">
        <v>776</v>
      </c>
      <c r="F4075" t="s">
        <v>776</v>
      </c>
      <c r="G4075" t="s">
        <v>23</v>
      </c>
      <c r="H4075" t="s">
        <v>43</v>
      </c>
      <c r="I4075" s="1">
        <v>30.454543999999999</v>
      </c>
      <c r="J4075" s="1">
        <v>5</v>
      </c>
      <c r="K4075">
        <v>4072</v>
      </c>
      <c r="L4075" t="s">
        <v>25</v>
      </c>
      <c r="M4075" s="2">
        <f>+Table3[[#This Row],[CHW]]/Table3[[#This Row],[Count of Airbill Number]]</f>
        <v>6.0909087999999993</v>
      </c>
    </row>
    <row r="4076" spans="2:13">
      <c r="B4076" t="s">
        <v>28</v>
      </c>
      <c r="C4076" t="s">
        <v>21</v>
      </c>
      <c r="D4076" t="s">
        <v>22</v>
      </c>
      <c r="E4076" t="s">
        <v>776</v>
      </c>
      <c r="F4076" t="s">
        <v>776</v>
      </c>
      <c r="G4076" t="s">
        <v>76</v>
      </c>
      <c r="H4076" t="s">
        <v>67</v>
      </c>
      <c r="I4076" s="1">
        <v>30.454543999999999</v>
      </c>
      <c r="J4076" s="1">
        <v>4</v>
      </c>
      <c r="K4076">
        <v>4073</v>
      </c>
      <c r="L4076" t="s">
        <v>25</v>
      </c>
      <c r="M4076" s="2">
        <f>+Table3[[#This Row],[CHW]]/Table3[[#This Row],[Count of Airbill Number]]</f>
        <v>7.6136359999999996</v>
      </c>
    </row>
    <row r="4077" spans="2:13">
      <c r="B4077" t="s">
        <v>28</v>
      </c>
      <c r="C4077" t="s">
        <v>21</v>
      </c>
      <c r="D4077" t="s">
        <v>22</v>
      </c>
      <c r="E4077" t="s">
        <v>776</v>
      </c>
      <c r="F4077" t="s">
        <v>776</v>
      </c>
      <c r="G4077" t="s">
        <v>57</v>
      </c>
      <c r="H4077" t="s">
        <v>24</v>
      </c>
      <c r="I4077" s="1">
        <v>30.454543999999999</v>
      </c>
      <c r="J4077" s="1">
        <v>5</v>
      </c>
      <c r="K4077">
        <v>4074</v>
      </c>
      <c r="L4077" t="s">
        <v>25</v>
      </c>
      <c r="M4077" s="2">
        <f>+Table3[[#This Row],[CHW]]/Table3[[#This Row],[Count of Airbill Number]]</f>
        <v>6.0909087999999993</v>
      </c>
    </row>
    <row r="4078" spans="2:13">
      <c r="B4078" t="s">
        <v>35</v>
      </c>
      <c r="C4078" t="s">
        <v>21</v>
      </c>
      <c r="D4078" t="s">
        <v>22</v>
      </c>
      <c r="E4078" t="s">
        <v>776</v>
      </c>
      <c r="F4078" t="s">
        <v>776</v>
      </c>
      <c r="G4078" t="s">
        <v>40</v>
      </c>
      <c r="H4078" t="s">
        <v>189</v>
      </c>
      <c r="I4078" s="1">
        <v>30.454543999999999</v>
      </c>
      <c r="J4078" s="1">
        <v>3</v>
      </c>
      <c r="K4078">
        <v>4075</v>
      </c>
      <c r="L4078" t="s">
        <v>25</v>
      </c>
      <c r="M4078" s="2">
        <f>+Table3[[#This Row],[CHW]]/Table3[[#This Row],[Count of Airbill Number]]</f>
        <v>10.151514666666666</v>
      </c>
    </row>
    <row r="4079" spans="2:13">
      <c r="B4079" t="s">
        <v>20</v>
      </c>
      <c r="C4079" t="s">
        <v>21</v>
      </c>
      <c r="D4079" t="s">
        <v>22</v>
      </c>
      <c r="E4079" t="s">
        <v>776</v>
      </c>
      <c r="F4079" t="s">
        <v>776</v>
      </c>
      <c r="G4079" t="s">
        <v>23</v>
      </c>
      <c r="H4079" t="s">
        <v>151</v>
      </c>
      <c r="I4079" s="1">
        <v>30.454543999999999</v>
      </c>
      <c r="J4079" s="1">
        <v>2</v>
      </c>
      <c r="K4079">
        <v>4076</v>
      </c>
      <c r="L4079" t="s">
        <v>25</v>
      </c>
      <c r="M4079" s="2">
        <f>+Table3[[#This Row],[CHW]]/Table3[[#This Row],[Count of Airbill Number]]</f>
        <v>15.227271999999999</v>
      </c>
    </row>
    <row r="4080" spans="2:13">
      <c r="B4080" t="s">
        <v>20</v>
      </c>
      <c r="C4080" t="s">
        <v>21</v>
      </c>
      <c r="D4080" t="s">
        <v>22</v>
      </c>
      <c r="E4080" t="s">
        <v>776</v>
      </c>
      <c r="F4080" t="s">
        <v>776</v>
      </c>
      <c r="G4080" t="s">
        <v>48</v>
      </c>
      <c r="H4080" t="s">
        <v>352</v>
      </c>
      <c r="I4080" s="1">
        <v>30.454543000000001</v>
      </c>
      <c r="J4080" s="1">
        <v>3</v>
      </c>
      <c r="K4080">
        <v>4077</v>
      </c>
      <c r="L4080" t="s">
        <v>25</v>
      </c>
      <c r="M4080" s="2">
        <f>+Table3[[#This Row],[CHW]]/Table3[[#This Row],[Count of Airbill Number]]</f>
        <v>10.151514333333333</v>
      </c>
    </row>
    <row r="4081" spans="2:13">
      <c r="B4081" t="s">
        <v>28</v>
      </c>
      <c r="C4081" t="s">
        <v>21</v>
      </c>
      <c r="D4081" t="s">
        <v>22</v>
      </c>
      <c r="E4081" t="s">
        <v>776</v>
      </c>
      <c r="F4081" t="s">
        <v>776</v>
      </c>
      <c r="G4081" t="s">
        <v>47</v>
      </c>
      <c r="H4081" t="s">
        <v>39</v>
      </c>
      <c r="I4081" s="1">
        <v>30.454542999999997</v>
      </c>
      <c r="J4081" s="1">
        <v>4</v>
      </c>
      <c r="K4081">
        <v>4078</v>
      </c>
      <c r="L4081" t="s">
        <v>25</v>
      </c>
      <c r="M4081" s="2">
        <f>+Table3[[#This Row],[CHW]]/Table3[[#This Row],[Count of Airbill Number]]</f>
        <v>7.6136357499999994</v>
      </c>
    </row>
    <row r="4082" spans="2:13">
      <c r="B4082" t="s">
        <v>20</v>
      </c>
      <c r="C4082" t="s">
        <v>21</v>
      </c>
      <c r="D4082" t="s">
        <v>22</v>
      </c>
      <c r="E4082" t="s">
        <v>776</v>
      </c>
      <c r="F4082" t="s">
        <v>776</v>
      </c>
      <c r="G4082" t="s">
        <v>111</v>
      </c>
      <c r="H4082" t="s">
        <v>74</v>
      </c>
      <c r="I4082" s="1">
        <v>30.454542999999997</v>
      </c>
      <c r="J4082" s="1">
        <v>4</v>
      </c>
      <c r="K4082">
        <v>4079</v>
      </c>
      <c r="L4082" t="s">
        <v>25</v>
      </c>
      <c r="M4082" s="2">
        <f>+Table3[[#This Row],[CHW]]/Table3[[#This Row],[Count of Airbill Number]]</f>
        <v>7.6136357499999994</v>
      </c>
    </row>
    <row r="4083" spans="2:13">
      <c r="B4083" t="s">
        <v>35</v>
      </c>
      <c r="C4083" t="s">
        <v>21</v>
      </c>
      <c r="D4083" t="s">
        <v>22</v>
      </c>
      <c r="E4083" t="s">
        <v>776</v>
      </c>
      <c r="F4083" t="s">
        <v>776</v>
      </c>
      <c r="G4083" t="s">
        <v>138</v>
      </c>
      <c r="H4083" t="s">
        <v>48</v>
      </c>
      <c r="I4083" s="1">
        <v>30.454542</v>
      </c>
      <c r="J4083" s="1">
        <v>6</v>
      </c>
      <c r="K4083">
        <v>4080</v>
      </c>
      <c r="L4083" t="s">
        <v>25</v>
      </c>
      <c r="M4083" s="2">
        <f>+Table3[[#This Row],[CHW]]/Table3[[#This Row],[Count of Airbill Number]]</f>
        <v>5.0757570000000003</v>
      </c>
    </row>
    <row r="4084" spans="2:13">
      <c r="B4084" t="s">
        <v>35</v>
      </c>
      <c r="C4084" t="s">
        <v>21</v>
      </c>
      <c r="D4084" t="s">
        <v>22</v>
      </c>
      <c r="E4084" t="s">
        <v>776</v>
      </c>
      <c r="F4084" t="s">
        <v>776</v>
      </c>
      <c r="G4084" t="s">
        <v>71</v>
      </c>
      <c r="H4084" t="s">
        <v>39</v>
      </c>
      <c r="I4084" s="1">
        <v>30.454540999999999</v>
      </c>
      <c r="J4084" s="1">
        <v>8</v>
      </c>
      <c r="K4084">
        <v>4081</v>
      </c>
      <c r="L4084" t="s">
        <v>25</v>
      </c>
      <c r="M4084" s="2">
        <f>+Table3[[#This Row],[CHW]]/Table3[[#This Row],[Count of Airbill Number]]</f>
        <v>3.8068176249999999</v>
      </c>
    </row>
    <row r="4085" spans="2:13">
      <c r="B4085" t="s">
        <v>35</v>
      </c>
      <c r="C4085" t="s">
        <v>21</v>
      </c>
      <c r="D4085" t="s">
        <v>22</v>
      </c>
      <c r="E4085" t="s">
        <v>776</v>
      </c>
      <c r="F4085" t="s">
        <v>776</v>
      </c>
      <c r="G4085" t="s">
        <v>137</v>
      </c>
      <c r="H4085" t="s">
        <v>23</v>
      </c>
      <c r="I4085" s="1">
        <v>30.390908</v>
      </c>
      <c r="J4085" s="1">
        <v>4</v>
      </c>
      <c r="K4085">
        <v>4082</v>
      </c>
      <c r="L4085" t="s">
        <v>25</v>
      </c>
      <c r="M4085" s="2">
        <f>+Table3[[#This Row],[CHW]]/Table3[[#This Row],[Count of Airbill Number]]</f>
        <v>7.5977269999999999</v>
      </c>
    </row>
    <row r="4086" spans="2:13">
      <c r="B4086" t="s">
        <v>28</v>
      </c>
      <c r="C4086" t="s">
        <v>21</v>
      </c>
      <c r="D4086" t="s">
        <v>22</v>
      </c>
      <c r="E4086" t="s">
        <v>776</v>
      </c>
      <c r="F4086" t="s">
        <v>778</v>
      </c>
      <c r="G4086" t="s">
        <v>31</v>
      </c>
      <c r="H4086" t="s">
        <v>109</v>
      </c>
      <c r="I4086" s="1">
        <v>30.372727000000001</v>
      </c>
      <c r="J4086" s="1">
        <v>2</v>
      </c>
      <c r="K4086">
        <v>4083</v>
      </c>
      <c r="L4086" t="s">
        <v>25</v>
      </c>
      <c r="M4086" s="2">
        <f>+Table3[[#This Row],[CHW]]/Table3[[#This Row],[Count of Airbill Number]]</f>
        <v>15.186363500000001</v>
      </c>
    </row>
    <row r="4087" spans="2:13">
      <c r="B4087" t="s">
        <v>20</v>
      </c>
      <c r="C4087" t="s">
        <v>21</v>
      </c>
      <c r="D4087" t="s">
        <v>22</v>
      </c>
      <c r="E4087" t="s">
        <v>777</v>
      </c>
      <c r="F4087" t="s">
        <v>778</v>
      </c>
      <c r="G4087" t="s">
        <v>114</v>
      </c>
      <c r="H4087" t="s">
        <v>248</v>
      </c>
      <c r="I4087" s="1">
        <v>30.354541999999999</v>
      </c>
      <c r="J4087" s="1">
        <v>10</v>
      </c>
      <c r="K4087">
        <v>4084</v>
      </c>
      <c r="L4087" t="s">
        <v>25</v>
      </c>
      <c r="M4087" s="2">
        <f>+Table3[[#This Row],[CHW]]/Table3[[#This Row],[Count of Airbill Number]]</f>
        <v>3.0354541999999998</v>
      </c>
    </row>
    <row r="4088" spans="2:13">
      <c r="B4088" t="s">
        <v>20</v>
      </c>
      <c r="C4088" t="s">
        <v>21</v>
      </c>
      <c r="D4088" t="s">
        <v>22</v>
      </c>
      <c r="E4088" t="s">
        <v>777</v>
      </c>
      <c r="F4088" t="s">
        <v>778</v>
      </c>
      <c r="G4088" t="s">
        <v>38</v>
      </c>
      <c r="H4088" t="s">
        <v>285</v>
      </c>
      <c r="I4088" s="1">
        <v>30.3</v>
      </c>
      <c r="J4088" s="1">
        <v>1</v>
      </c>
      <c r="K4088">
        <v>4085</v>
      </c>
      <c r="L4088" t="s">
        <v>25</v>
      </c>
      <c r="M4088" s="2">
        <f>+Table3[[#This Row],[CHW]]/Table3[[#This Row],[Count of Airbill Number]]</f>
        <v>30.3</v>
      </c>
    </row>
    <row r="4089" spans="2:13">
      <c r="B4089" t="s">
        <v>30</v>
      </c>
      <c r="C4089" t="s">
        <v>21</v>
      </c>
      <c r="D4089" t="s">
        <v>22</v>
      </c>
      <c r="E4089" t="s">
        <v>776</v>
      </c>
      <c r="F4089" t="s">
        <v>776</v>
      </c>
      <c r="G4089" t="s">
        <v>40</v>
      </c>
      <c r="H4089" t="s">
        <v>31</v>
      </c>
      <c r="I4089" s="1">
        <v>30.272727</v>
      </c>
      <c r="J4089" s="1">
        <v>2</v>
      </c>
      <c r="K4089">
        <v>4086</v>
      </c>
      <c r="L4089" t="s">
        <v>25</v>
      </c>
      <c r="M4089" s="2">
        <f>+Table3[[#This Row],[CHW]]/Table3[[#This Row],[Count of Airbill Number]]</f>
        <v>15.1363635</v>
      </c>
    </row>
    <row r="4090" spans="2:13">
      <c r="B4090" t="s">
        <v>28</v>
      </c>
      <c r="C4090" t="s">
        <v>21</v>
      </c>
      <c r="D4090" t="s">
        <v>22</v>
      </c>
      <c r="E4090" t="s">
        <v>778</v>
      </c>
      <c r="F4090" t="s">
        <v>776</v>
      </c>
      <c r="G4090" t="s">
        <v>51</v>
      </c>
      <c r="H4090" t="s">
        <v>39</v>
      </c>
      <c r="I4090" s="1">
        <v>30.072727</v>
      </c>
      <c r="J4090" s="1">
        <v>2</v>
      </c>
      <c r="K4090">
        <v>4087</v>
      </c>
      <c r="L4090" t="s">
        <v>25</v>
      </c>
      <c r="M4090" s="2">
        <f>+Table3[[#This Row],[CHW]]/Table3[[#This Row],[Count of Airbill Number]]</f>
        <v>15.0363635</v>
      </c>
    </row>
    <row r="4091" spans="2:13">
      <c r="B4091" t="s">
        <v>28</v>
      </c>
      <c r="C4091" t="s">
        <v>21</v>
      </c>
      <c r="D4091" t="s">
        <v>22</v>
      </c>
      <c r="E4091" t="s">
        <v>777</v>
      </c>
      <c r="F4091" t="s">
        <v>777</v>
      </c>
      <c r="G4091" t="s">
        <v>26</v>
      </c>
      <c r="H4091" t="s">
        <v>290</v>
      </c>
      <c r="I4091" s="1">
        <v>30</v>
      </c>
      <c r="J4091" s="1">
        <v>1</v>
      </c>
      <c r="K4091">
        <v>4088</v>
      </c>
      <c r="L4091" t="s">
        <v>25</v>
      </c>
      <c r="M4091" s="2">
        <f>+Table3[[#This Row],[CHW]]/Table3[[#This Row],[Count of Airbill Number]]</f>
        <v>30</v>
      </c>
    </row>
    <row r="4092" spans="2:13">
      <c r="B4092" t="s">
        <v>28</v>
      </c>
      <c r="C4092" t="s">
        <v>21</v>
      </c>
      <c r="D4092" t="s">
        <v>36</v>
      </c>
      <c r="E4092" t="s">
        <v>776</v>
      </c>
      <c r="F4092" t="s">
        <v>776</v>
      </c>
      <c r="G4092" t="s">
        <v>23</v>
      </c>
      <c r="H4092" t="s">
        <v>46</v>
      </c>
      <c r="I4092" s="1">
        <v>30</v>
      </c>
      <c r="J4092" s="1">
        <v>3</v>
      </c>
      <c r="K4092">
        <v>4089</v>
      </c>
      <c r="L4092" t="s">
        <v>25</v>
      </c>
      <c r="M4092" s="2">
        <f>+Table3[[#This Row],[CHW]]/Table3[[#This Row],[Count of Airbill Number]]</f>
        <v>10</v>
      </c>
    </row>
    <row r="4093" spans="2:13">
      <c r="B4093" t="s">
        <v>35</v>
      </c>
      <c r="C4093" t="s">
        <v>21</v>
      </c>
      <c r="D4093" t="s">
        <v>22</v>
      </c>
      <c r="E4093" t="s">
        <v>776</v>
      </c>
      <c r="F4093" t="s">
        <v>776</v>
      </c>
      <c r="G4093" t="s">
        <v>61</v>
      </c>
      <c r="H4093" t="s">
        <v>100</v>
      </c>
      <c r="I4093" s="1">
        <v>30</v>
      </c>
      <c r="J4093" s="1">
        <v>1</v>
      </c>
      <c r="K4093">
        <v>4090</v>
      </c>
      <c r="L4093" t="s">
        <v>25</v>
      </c>
      <c r="M4093" s="2">
        <f>+Table3[[#This Row],[CHW]]/Table3[[#This Row],[Count of Airbill Number]]</f>
        <v>30</v>
      </c>
    </row>
    <row r="4094" spans="2:13">
      <c r="B4094" t="s">
        <v>35</v>
      </c>
      <c r="C4094" t="s">
        <v>21</v>
      </c>
      <c r="D4094" t="s">
        <v>22</v>
      </c>
      <c r="E4094" t="s">
        <v>776</v>
      </c>
      <c r="F4094" t="s">
        <v>776</v>
      </c>
      <c r="G4094" t="s">
        <v>77</v>
      </c>
      <c r="H4094" t="s">
        <v>37</v>
      </c>
      <c r="I4094" s="1">
        <v>30</v>
      </c>
      <c r="J4094" s="1">
        <v>1</v>
      </c>
      <c r="K4094">
        <v>4091</v>
      </c>
      <c r="L4094" t="s">
        <v>25</v>
      </c>
      <c r="M4094" s="2">
        <f>+Table3[[#This Row],[CHW]]/Table3[[#This Row],[Count of Airbill Number]]</f>
        <v>30</v>
      </c>
    </row>
    <row r="4095" spans="2:13">
      <c r="B4095" t="s">
        <v>35</v>
      </c>
      <c r="C4095" t="s">
        <v>21</v>
      </c>
      <c r="D4095" t="s">
        <v>36</v>
      </c>
      <c r="E4095" t="s">
        <v>776</v>
      </c>
      <c r="F4095" t="s">
        <v>776</v>
      </c>
      <c r="G4095" t="s">
        <v>103</v>
      </c>
      <c r="H4095" t="s">
        <v>69</v>
      </c>
      <c r="I4095" s="1">
        <v>30</v>
      </c>
      <c r="J4095" s="1">
        <v>1</v>
      </c>
      <c r="K4095">
        <v>4092</v>
      </c>
      <c r="L4095" t="s">
        <v>25</v>
      </c>
      <c r="M4095" s="2">
        <f>+Table3[[#This Row],[CHW]]/Table3[[#This Row],[Count of Airbill Number]]</f>
        <v>30</v>
      </c>
    </row>
    <row r="4096" spans="2:13">
      <c r="B4096" t="s">
        <v>35</v>
      </c>
      <c r="C4096" t="s">
        <v>21</v>
      </c>
      <c r="D4096" t="s">
        <v>36</v>
      </c>
      <c r="E4096" t="s">
        <v>776</v>
      </c>
      <c r="F4096" t="s">
        <v>776</v>
      </c>
      <c r="G4096" t="s">
        <v>77</v>
      </c>
      <c r="H4096" t="s">
        <v>76</v>
      </c>
      <c r="I4096" s="1">
        <v>30</v>
      </c>
      <c r="J4096" s="1">
        <v>1</v>
      </c>
      <c r="K4096">
        <v>4093</v>
      </c>
      <c r="L4096" t="s">
        <v>25</v>
      </c>
      <c r="M4096" s="2">
        <f>+Table3[[#This Row],[CHW]]/Table3[[#This Row],[Count of Airbill Number]]</f>
        <v>30</v>
      </c>
    </row>
    <row r="4097" spans="2:13">
      <c r="B4097" t="s">
        <v>20</v>
      </c>
      <c r="C4097" t="s">
        <v>21</v>
      </c>
      <c r="D4097" t="s">
        <v>22</v>
      </c>
      <c r="E4097" t="s">
        <v>778</v>
      </c>
      <c r="F4097" t="s">
        <v>778</v>
      </c>
      <c r="G4097" t="s">
        <v>173</v>
      </c>
      <c r="H4097" t="s">
        <v>51</v>
      </c>
      <c r="I4097" s="1">
        <v>30</v>
      </c>
      <c r="J4097" s="1">
        <v>1</v>
      </c>
      <c r="K4097">
        <v>4094</v>
      </c>
      <c r="L4097" t="s">
        <v>25</v>
      </c>
      <c r="M4097" s="2">
        <f>+Table3[[#This Row],[CHW]]/Table3[[#This Row],[Count of Airbill Number]]</f>
        <v>30</v>
      </c>
    </row>
    <row r="4098" spans="2:13">
      <c r="B4098" t="s">
        <v>20</v>
      </c>
      <c r="C4098" t="s">
        <v>21</v>
      </c>
      <c r="D4098" t="s">
        <v>22</v>
      </c>
      <c r="E4098" t="s">
        <v>776</v>
      </c>
      <c r="F4098" t="s">
        <v>776</v>
      </c>
      <c r="G4098" t="s">
        <v>45</v>
      </c>
      <c r="H4098" t="s">
        <v>149</v>
      </c>
      <c r="I4098" s="1">
        <v>30</v>
      </c>
      <c r="J4098" s="1">
        <v>1</v>
      </c>
      <c r="K4098">
        <v>4095</v>
      </c>
      <c r="L4098" t="s">
        <v>25</v>
      </c>
      <c r="M4098" s="2">
        <f>+Table3[[#This Row],[CHW]]/Table3[[#This Row],[Count of Airbill Number]]</f>
        <v>30</v>
      </c>
    </row>
    <row r="4099" spans="2:13">
      <c r="B4099" t="s">
        <v>20</v>
      </c>
      <c r="C4099" t="s">
        <v>21</v>
      </c>
      <c r="D4099" t="s">
        <v>22</v>
      </c>
      <c r="E4099" t="s">
        <v>777</v>
      </c>
      <c r="F4099" t="s">
        <v>778</v>
      </c>
      <c r="G4099" t="s">
        <v>114</v>
      </c>
      <c r="H4099" t="s">
        <v>408</v>
      </c>
      <c r="I4099" s="1">
        <v>30</v>
      </c>
      <c r="J4099" s="1">
        <v>1</v>
      </c>
      <c r="K4099">
        <v>4096</v>
      </c>
      <c r="L4099" t="s">
        <v>25</v>
      </c>
      <c r="M4099" s="2">
        <f>+Table3[[#This Row],[CHW]]/Table3[[#This Row],[Count of Airbill Number]]</f>
        <v>30</v>
      </c>
    </row>
    <row r="4100" spans="2:13">
      <c r="B4100" t="s">
        <v>20</v>
      </c>
      <c r="C4100" t="s">
        <v>21</v>
      </c>
      <c r="D4100" t="s">
        <v>22</v>
      </c>
      <c r="E4100" t="s">
        <v>778</v>
      </c>
      <c r="F4100" t="s">
        <v>778</v>
      </c>
      <c r="G4100" t="s">
        <v>109</v>
      </c>
      <c r="H4100" t="s">
        <v>81</v>
      </c>
      <c r="I4100" s="1">
        <v>30</v>
      </c>
      <c r="J4100" s="1">
        <v>1</v>
      </c>
      <c r="K4100">
        <v>4097</v>
      </c>
      <c r="L4100" t="s">
        <v>25</v>
      </c>
      <c r="M4100" s="2">
        <f>+Table3[[#This Row],[CHW]]/Table3[[#This Row],[Count of Airbill Number]]</f>
        <v>30</v>
      </c>
    </row>
    <row r="4101" spans="2:13">
      <c r="B4101" t="s">
        <v>20</v>
      </c>
      <c r="C4101" t="s">
        <v>21</v>
      </c>
      <c r="D4101" t="s">
        <v>22</v>
      </c>
      <c r="E4101" t="s">
        <v>778</v>
      </c>
      <c r="F4101" t="s">
        <v>778</v>
      </c>
      <c r="G4101" t="s">
        <v>109</v>
      </c>
      <c r="H4101" t="s">
        <v>174</v>
      </c>
      <c r="I4101" s="1">
        <v>30</v>
      </c>
      <c r="J4101" s="1">
        <v>1</v>
      </c>
      <c r="K4101">
        <v>4098</v>
      </c>
      <c r="L4101" t="s">
        <v>25</v>
      </c>
      <c r="M4101" s="2">
        <f>+Table3[[#This Row],[CHW]]/Table3[[#This Row],[Count of Airbill Number]]</f>
        <v>30</v>
      </c>
    </row>
    <row r="4102" spans="2:13">
      <c r="B4102" t="s">
        <v>20</v>
      </c>
      <c r="C4102" t="s">
        <v>21</v>
      </c>
      <c r="D4102" t="s">
        <v>22</v>
      </c>
      <c r="E4102" t="s">
        <v>778</v>
      </c>
      <c r="F4102" t="s">
        <v>777</v>
      </c>
      <c r="G4102" t="s">
        <v>135</v>
      </c>
      <c r="H4102" t="s">
        <v>110</v>
      </c>
      <c r="I4102" s="1">
        <v>30</v>
      </c>
      <c r="J4102" s="1">
        <v>1</v>
      </c>
      <c r="K4102">
        <v>4099</v>
      </c>
      <c r="L4102" t="s">
        <v>25</v>
      </c>
      <c r="M4102" s="2">
        <f>+Table3[[#This Row],[CHW]]/Table3[[#This Row],[Count of Airbill Number]]</f>
        <v>30</v>
      </c>
    </row>
    <row r="4103" spans="2:13">
      <c r="B4103" t="s">
        <v>20</v>
      </c>
      <c r="C4103" t="s">
        <v>21</v>
      </c>
      <c r="D4103" t="s">
        <v>22</v>
      </c>
      <c r="E4103" t="s">
        <v>778</v>
      </c>
      <c r="F4103" t="s">
        <v>776</v>
      </c>
      <c r="G4103" t="s">
        <v>51</v>
      </c>
      <c r="H4103" t="s">
        <v>48</v>
      </c>
      <c r="I4103" s="1">
        <v>30</v>
      </c>
      <c r="J4103" s="1">
        <v>1</v>
      </c>
      <c r="K4103">
        <v>4100</v>
      </c>
      <c r="L4103" t="s">
        <v>25</v>
      </c>
      <c r="M4103" s="2">
        <f>+Table3[[#This Row],[CHW]]/Table3[[#This Row],[Count of Airbill Number]]</f>
        <v>30</v>
      </c>
    </row>
    <row r="4104" spans="2:13">
      <c r="B4104" t="s">
        <v>20</v>
      </c>
      <c r="C4104" t="s">
        <v>21</v>
      </c>
      <c r="D4104" t="s">
        <v>22</v>
      </c>
      <c r="E4104" t="s">
        <v>778</v>
      </c>
      <c r="F4104" t="s">
        <v>778</v>
      </c>
      <c r="G4104" t="s">
        <v>51</v>
      </c>
      <c r="H4104" t="s">
        <v>51</v>
      </c>
      <c r="I4104" s="1">
        <v>30</v>
      </c>
      <c r="J4104" s="1">
        <v>1</v>
      </c>
      <c r="K4104">
        <v>4101</v>
      </c>
      <c r="L4104" t="s">
        <v>25</v>
      </c>
      <c r="M4104" s="2">
        <f>+Table3[[#This Row],[CHW]]/Table3[[#This Row],[Count of Airbill Number]]</f>
        <v>30</v>
      </c>
    </row>
    <row r="4105" spans="2:13">
      <c r="B4105" t="s">
        <v>20</v>
      </c>
      <c r="C4105" t="s">
        <v>21</v>
      </c>
      <c r="D4105" t="s">
        <v>22</v>
      </c>
      <c r="E4105" t="s">
        <v>778</v>
      </c>
      <c r="F4105" t="s">
        <v>778</v>
      </c>
      <c r="G4105" t="s">
        <v>239</v>
      </c>
      <c r="H4105" t="s">
        <v>51</v>
      </c>
      <c r="I4105" s="1">
        <v>30</v>
      </c>
      <c r="J4105" s="1">
        <v>1</v>
      </c>
      <c r="K4105">
        <v>4102</v>
      </c>
      <c r="L4105" t="s">
        <v>25</v>
      </c>
      <c r="M4105" s="2">
        <f>+Table3[[#This Row],[CHW]]/Table3[[#This Row],[Count of Airbill Number]]</f>
        <v>30</v>
      </c>
    </row>
    <row r="4106" spans="2:13">
      <c r="B4106" t="s">
        <v>20</v>
      </c>
      <c r="C4106" t="s">
        <v>21</v>
      </c>
      <c r="D4106" t="s">
        <v>36</v>
      </c>
      <c r="E4106" t="s">
        <v>778</v>
      </c>
      <c r="F4106" t="s">
        <v>778</v>
      </c>
      <c r="G4106" t="s">
        <v>233</v>
      </c>
      <c r="H4106" t="s">
        <v>86</v>
      </c>
      <c r="I4106" s="1">
        <v>30</v>
      </c>
      <c r="J4106" s="1">
        <v>1</v>
      </c>
      <c r="K4106">
        <v>4103</v>
      </c>
      <c r="L4106" t="s">
        <v>25</v>
      </c>
      <c r="M4106" s="2">
        <f>+Table3[[#This Row],[CHW]]/Table3[[#This Row],[Count of Airbill Number]]</f>
        <v>30</v>
      </c>
    </row>
    <row r="4107" spans="2:13">
      <c r="B4107" t="s">
        <v>30</v>
      </c>
      <c r="C4107" t="s">
        <v>21</v>
      </c>
      <c r="D4107" t="s">
        <v>139</v>
      </c>
      <c r="E4107" t="s">
        <v>776</v>
      </c>
      <c r="F4107" t="s">
        <v>776</v>
      </c>
      <c r="G4107" t="s">
        <v>76</v>
      </c>
      <c r="H4107" t="s">
        <v>96</v>
      </c>
      <c r="I4107" s="1">
        <v>30</v>
      </c>
      <c r="J4107" s="1">
        <v>1</v>
      </c>
      <c r="K4107">
        <v>4104</v>
      </c>
      <c r="L4107" t="s">
        <v>25</v>
      </c>
      <c r="M4107" s="2">
        <f>+Table3[[#This Row],[CHW]]/Table3[[#This Row],[Count of Airbill Number]]</f>
        <v>30</v>
      </c>
    </row>
    <row r="4108" spans="2:13">
      <c r="B4108" t="s">
        <v>30</v>
      </c>
      <c r="C4108" t="s">
        <v>21</v>
      </c>
      <c r="D4108" t="s">
        <v>22</v>
      </c>
      <c r="E4108" t="s">
        <v>776</v>
      </c>
      <c r="F4108" t="s">
        <v>778</v>
      </c>
      <c r="G4108" t="s">
        <v>39</v>
      </c>
      <c r="H4108" t="s">
        <v>51</v>
      </c>
      <c r="I4108" s="1">
        <v>30</v>
      </c>
      <c r="J4108" s="1">
        <v>4</v>
      </c>
      <c r="K4108">
        <v>4105</v>
      </c>
      <c r="L4108" t="s">
        <v>25</v>
      </c>
      <c r="M4108" s="2">
        <f>+Table3[[#This Row],[CHW]]/Table3[[#This Row],[Count of Airbill Number]]</f>
        <v>7.5</v>
      </c>
    </row>
    <row r="4109" spans="2:13">
      <c r="B4109" t="s">
        <v>30</v>
      </c>
      <c r="C4109" t="s">
        <v>21</v>
      </c>
      <c r="D4109" t="s">
        <v>36</v>
      </c>
      <c r="E4109" t="s">
        <v>776</v>
      </c>
      <c r="F4109" t="s">
        <v>777</v>
      </c>
      <c r="G4109" t="s">
        <v>37</v>
      </c>
      <c r="H4109" t="s">
        <v>44</v>
      </c>
      <c r="I4109" s="1">
        <v>30</v>
      </c>
      <c r="J4109" s="1">
        <v>1</v>
      </c>
      <c r="K4109">
        <v>4106</v>
      </c>
      <c r="L4109" t="s">
        <v>25</v>
      </c>
      <c r="M4109" s="2">
        <f>+Table3[[#This Row],[CHW]]/Table3[[#This Row],[Count of Airbill Number]]</f>
        <v>30</v>
      </c>
    </row>
    <row r="4110" spans="2:13">
      <c r="B4110" t="s">
        <v>20</v>
      </c>
      <c r="C4110" t="s">
        <v>21</v>
      </c>
      <c r="D4110" t="s">
        <v>22</v>
      </c>
      <c r="E4110" t="s">
        <v>776</v>
      </c>
      <c r="F4110" t="s">
        <v>776</v>
      </c>
      <c r="G4110" t="s">
        <v>47</v>
      </c>
      <c r="H4110" t="s">
        <v>42</v>
      </c>
      <c r="I4110" s="1">
        <v>29.999998999999999</v>
      </c>
      <c r="J4110" s="1">
        <v>3</v>
      </c>
      <c r="K4110">
        <v>4107</v>
      </c>
      <c r="L4110" t="s">
        <v>25</v>
      </c>
      <c r="M4110" s="2">
        <f>+Table3[[#This Row],[CHW]]/Table3[[#This Row],[Count of Airbill Number]]</f>
        <v>9.9999996666666657</v>
      </c>
    </row>
    <row r="4111" spans="2:13">
      <c r="B4111" t="s">
        <v>20</v>
      </c>
      <c r="C4111" t="s">
        <v>21</v>
      </c>
      <c r="D4111" t="s">
        <v>22</v>
      </c>
      <c r="E4111" t="s">
        <v>776</v>
      </c>
      <c r="F4111" t="s">
        <v>776</v>
      </c>
      <c r="G4111" t="s">
        <v>47</v>
      </c>
      <c r="H4111" t="s">
        <v>96</v>
      </c>
      <c r="I4111" s="1">
        <v>29.999998999999999</v>
      </c>
      <c r="J4111" s="1">
        <v>4</v>
      </c>
      <c r="K4111">
        <v>4108</v>
      </c>
      <c r="L4111" t="s">
        <v>25</v>
      </c>
      <c r="M4111" s="2">
        <f>+Table3[[#This Row],[CHW]]/Table3[[#This Row],[Count of Airbill Number]]</f>
        <v>7.4999997499999997</v>
      </c>
    </row>
    <row r="4112" spans="2:13">
      <c r="B4112" t="s">
        <v>35</v>
      </c>
      <c r="C4112" t="s">
        <v>21</v>
      </c>
      <c r="D4112" t="s">
        <v>22</v>
      </c>
      <c r="E4112" t="s">
        <v>776</v>
      </c>
      <c r="F4112" t="s">
        <v>776</v>
      </c>
      <c r="G4112" t="s">
        <v>47</v>
      </c>
      <c r="H4112" t="s">
        <v>69</v>
      </c>
      <c r="I4112" s="1">
        <v>29.999998000000001</v>
      </c>
      <c r="J4112" s="1">
        <v>3</v>
      </c>
      <c r="K4112">
        <v>4109</v>
      </c>
      <c r="L4112" t="s">
        <v>25</v>
      </c>
      <c r="M4112" s="2">
        <f>+Table3[[#This Row],[CHW]]/Table3[[#This Row],[Count of Airbill Number]]</f>
        <v>9.9999993333333332</v>
      </c>
    </row>
    <row r="4113" spans="2:13">
      <c r="B4113" t="s">
        <v>28</v>
      </c>
      <c r="C4113" t="s">
        <v>21</v>
      </c>
      <c r="D4113" t="s">
        <v>22</v>
      </c>
      <c r="E4113" t="s">
        <v>778</v>
      </c>
      <c r="F4113" t="s">
        <v>776</v>
      </c>
      <c r="G4113" t="s">
        <v>51</v>
      </c>
      <c r="H4113" t="s">
        <v>312</v>
      </c>
      <c r="I4113" s="1">
        <v>29.872726999999998</v>
      </c>
      <c r="J4113" s="1">
        <v>4</v>
      </c>
      <c r="K4113">
        <v>4110</v>
      </c>
      <c r="L4113" t="s">
        <v>25</v>
      </c>
      <c r="M4113" s="2">
        <f>+Table3[[#This Row],[CHW]]/Table3[[#This Row],[Count of Airbill Number]]</f>
        <v>7.4681817499999994</v>
      </c>
    </row>
    <row r="4114" spans="2:13">
      <c r="B4114" t="s">
        <v>28</v>
      </c>
      <c r="C4114" t="s">
        <v>21</v>
      </c>
      <c r="D4114" t="s">
        <v>22</v>
      </c>
      <c r="E4114" t="s">
        <v>776</v>
      </c>
      <c r="F4114" t="s">
        <v>776</v>
      </c>
      <c r="G4114" t="s">
        <v>74</v>
      </c>
      <c r="H4114" t="s">
        <v>23</v>
      </c>
      <c r="I4114" s="1">
        <v>29.6</v>
      </c>
      <c r="J4114" s="1">
        <v>1</v>
      </c>
      <c r="K4114">
        <v>4111</v>
      </c>
      <c r="L4114" t="s">
        <v>25</v>
      </c>
      <c r="M4114" s="2">
        <f>+Table3[[#This Row],[CHW]]/Table3[[#This Row],[Count of Airbill Number]]</f>
        <v>29.6</v>
      </c>
    </row>
    <row r="4115" spans="2:13">
      <c r="B4115" t="s">
        <v>20</v>
      </c>
      <c r="C4115" t="s">
        <v>21</v>
      </c>
      <c r="D4115" t="s">
        <v>22</v>
      </c>
      <c r="E4115" t="s">
        <v>776</v>
      </c>
      <c r="F4115" t="s">
        <v>777</v>
      </c>
      <c r="G4115" t="s">
        <v>66</v>
      </c>
      <c r="H4115" t="s">
        <v>114</v>
      </c>
      <c r="I4115" s="1">
        <v>29.581817999999998</v>
      </c>
      <c r="J4115" s="1">
        <v>4</v>
      </c>
      <c r="K4115">
        <v>4112</v>
      </c>
      <c r="L4115" t="s">
        <v>25</v>
      </c>
      <c r="M4115" s="2">
        <f>+Table3[[#This Row],[CHW]]/Table3[[#This Row],[Count of Airbill Number]]</f>
        <v>7.3954544999999996</v>
      </c>
    </row>
    <row r="4116" spans="2:13">
      <c r="B4116" t="s">
        <v>28</v>
      </c>
      <c r="C4116" t="s">
        <v>21</v>
      </c>
      <c r="D4116" t="s">
        <v>22</v>
      </c>
      <c r="E4116" t="s">
        <v>776</v>
      </c>
      <c r="F4116" t="s">
        <v>776</v>
      </c>
      <c r="G4116" t="s">
        <v>42</v>
      </c>
      <c r="H4116" t="s">
        <v>57</v>
      </c>
      <c r="I4116" s="1">
        <v>29.572725999999999</v>
      </c>
      <c r="J4116" s="1">
        <v>3</v>
      </c>
      <c r="K4116">
        <v>4113</v>
      </c>
      <c r="L4116" t="s">
        <v>25</v>
      </c>
      <c r="M4116" s="2">
        <f>+Table3[[#This Row],[CHW]]/Table3[[#This Row],[Count of Airbill Number]]</f>
        <v>9.8575753333333331</v>
      </c>
    </row>
    <row r="4117" spans="2:13">
      <c r="B4117" t="s">
        <v>35</v>
      </c>
      <c r="C4117" t="s">
        <v>21</v>
      </c>
      <c r="D4117" t="s">
        <v>22</v>
      </c>
      <c r="E4117" t="s">
        <v>776</v>
      </c>
      <c r="F4117" t="s">
        <v>776</v>
      </c>
      <c r="G4117" t="s">
        <v>71</v>
      </c>
      <c r="H4117" t="s">
        <v>132</v>
      </c>
      <c r="I4117" s="1">
        <v>29.545453999999999</v>
      </c>
      <c r="J4117" s="1">
        <v>2</v>
      </c>
      <c r="K4117">
        <v>4114</v>
      </c>
      <c r="L4117" t="s">
        <v>25</v>
      </c>
      <c r="M4117" s="2">
        <f>+Table3[[#This Row],[CHW]]/Table3[[#This Row],[Count of Airbill Number]]</f>
        <v>14.772727</v>
      </c>
    </row>
    <row r="4118" spans="2:13">
      <c r="B4118" t="s">
        <v>35</v>
      </c>
      <c r="C4118" t="s">
        <v>21</v>
      </c>
      <c r="D4118" t="s">
        <v>22</v>
      </c>
      <c r="E4118" t="s">
        <v>776</v>
      </c>
      <c r="F4118" t="s">
        <v>776</v>
      </c>
      <c r="G4118" t="s">
        <v>219</v>
      </c>
      <c r="H4118" t="s">
        <v>49</v>
      </c>
      <c r="I4118" s="1">
        <v>29.545453999999999</v>
      </c>
      <c r="J4118" s="1">
        <v>2</v>
      </c>
      <c r="K4118">
        <v>4115</v>
      </c>
      <c r="L4118" t="s">
        <v>25</v>
      </c>
      <c r="M4118" s="2">
        <f>+Table3[[#This Row],[CHW]]/Table3[[#This Row],[Count of Airbill Number]]</f>
        <v>14.772727</v>
      </c>
    </row>
    <row r="4119" spans="2:13">
      <c r="B4119" t="s">
        <v>35</v>
      </c>
      <c r="C4119" t="s">
        <v>21</v>
      </c>
      <c r="D4119" t="s">
        <v>22</v>
      </c>
      <c r="E4119" t="s">
        <v>776</v>
      </c>
      <c r="F4119" t="s">
        <v>776</v>
      </c>
      <c r="G4119" t="s">
        <v>149</v>
      </c>
      <c r="H4119" t="s">
        <v>100</v>
      </c>
      <c r="I4119" s="1">
        <v>29.545453999999999</v>
      </c>
      <c r="J4119" s="1">
        <v>2</v>
      </c>
      <c r="K4119">
        <v>4116</v>
      </c>
      <c r="L4119" t="s">
        <v>25</v>
      </c>
      <c r="M4119" s="2">
        <f>+Table3[[#This Row],[CHW]]/Table3[[#This Row],[Count of Airbill Number]]</f>
        <v>14.772727</v>
      </c>
    </row>
    <row r="4120" spans="2:13">
      <c r="B4120" t="s">
        <v>35</v>
      </c>
      <c r="C4120" t="s">
        <v>21</v>
      </c>
      <c r="D4120" t="s">
        <v>22</v>
      </c>
      <c r="E4120" t="s">
        <v>776</v>
      </c>
      <c r="F4120" t="s">
        <v>776</v>
      </c>
      <c r="G4120" t="s">
        <v>93</v>
      </c>
      <c r="H4120" t="s">
        <v>182</v>
      </c>
      <c r="I4120" s="1">
        <v>29.545453999999999</v>
      </c>
      <c r="J4120" s="1">
        <v>2</v>
      </c>
      <c r="K4120">
        <v>4117</v>
      </c>
      <c r="L4120" t="s">
        <v>25</v>
      </c>
      <c r="M4120" s="2">
        <f>+Table3[[#This Row],[CHW]]/Table3[[#This Row],[Count of Airbill Number]]</f>
        <v>14.772727</v>
      </c>
    </row>
    <row r="4121" spans="2:13">
      <c r="B4121" t="s">
        <v>20</v>
      </c>
      <c r="C4121" t="s">
        <v>21</v>
      </c>
      <c r="D4121" t="s">
        <v>22</v>
      </c>
      <c r="E4121" t="s">
        <v>776</v>
      </c>
      <c r="F4121" t="s">
        <v>776</v>
      </c>
      <c r="G4121" t="s">
        <v>133</v>
      </c>
      <c r="H4121" t="s">
        <v>74</v>
      </c>
      <c r="I4121" s="1">
        <v>29.545453999999999</v>
      </c>
      <c r="J4121" s="1">
        <v>3</v>
      </c>
      <c r="K4121">
        <v>4118</v>
      </c>
      <c r="L4121" t="s">
        <v>25</v>
      </c>
      <c r="M4121" s="2">
        <f>+Table3[[#This Row],[CHW]]/Table3[[#This Row],[Count of Airbill Number]]</f>
        <v>9.8484846666666659</v>
      </c>
    </row>
    <row r="4122" spans="2:13">
      <c r="B4122" t="s">
        <v>20</v>
      </c>
      <c r="C4122" t="s">
        <v>21</v>
      </c>
      <c r="D4122" t="s">
        <v>22</v>
      </c>
      <c r="E4122" t="s">
        <v>776</v>
      </c>
      <c r="F4122" t="s">
        <v>776</v>
      </c>
      <c r="G4122" t="s">
        <v>57</v>
      </c>
      <c r="H4122" t="s">
        <v>178</v>
      </c>
      <c r="I4122" s="1">
        <v>29.545453999999999</v>
      </c>
      <c r="J4122" s="1">
        <v>1</v>
      </c>
      <c r="K4122">
        <v>4119</v>
      </c>
      <c r="L4122" t="s">
        <v>25</v>
      </c>
      <c r="M4122" s="2">
        <f>+Table3[[#This Row],[CHW]]/Table3[[#This Row],[Count of Airbill Number]]</f>
        <v>29.545453999999999</v>
      </c>
    </row>
    <row r="4123" spans="2:13">
      <c r="B4123" t="s">
        <v>35</v>
      </c>
      <c r="C4123" t="s">
        <v>21</v>
      </c>
      <c r="D4123" t="s">
        <v>22</v>
      </c>
      <c r="E4123" t="s">
        <v>776</v>
      </c>
      <c r="F4123" t="s">
        <v>776</v>
      </c>
      <c r="G4123" t="s">
        <v>47</v>
      </c>
      <c r="H4123" t="s">
        <v>43</v>
      </c>
      <c r="I4123" s="1">
        <v>29.545452999999998</v>
      </c>
      <c r="J4123" s="1">
        <v>5</v>
      </c>
      <c r="K4123">
        <v>4120</v>
      </c>
      <c r="L4123" t="s">
        <v>25</v>
      </c>
      <c r="M4123" s="2">
        <f>+Table3[[#This Row],[CHW]]/Table3[[#This Row],[Count of Airbill Number]]</f>
        <v>5.9090905999999999</v>
      </c>
    </row>
    <row r="4124" spans="2:13">
      <c r="B4124" t="s">
        <v>35</v>
      </c>
      <c r="C4124" t="s">
        <v>21</v>
      </c>
      <c r="D4124" t="s">
        <v>22</v>
      </c>
      <c r="E4124" t="s">
        <v>776</v>
      </c>
      <c r="F4124" t="s">
        <v>776</v>
      </c>
      <c r="G4124" t="s">
        <v>40</v>
      </c>
      <c r="H4124" t="s">
        <v>80</v>
      </c>
      <c r="I4124" s="1">
        <v>29.545452999999998</v>
      </c>
      <c r="J4124" s="1">
        <v>3</v>
      </c>
      <c r="K4124">
        <v>4121</v>
      </c>
      <c r="L4124" t="s">
        <v>25</v>
      </c>
      <c r="M4124" s="2">
        <f>+Table3[[#This Row],[CHW]]/Table3[[#This Row],[Count of Airbill Number]]</f>
        <v>9.8484843333333334</v>
      </c>
    </row>
    <row r="4125" spans="2:13">
      <c r="B4125" t="s">
        <v>35</v>
      </c>
      <c r="C4125" t="s">
        <v>21</v>
      </c>
      <c r="D4125" t="s">
        <v>22</v>
      </c>
      <c r="E4125" t="s">
        <v>776</v>
      </c>
      <c r="F4125" t="s">
        <v>776</v>
      </c>
      <c r="G4125" t="s">
        <v>42</v>
      </c>
      <c r="H4125" t="s">
        <v>72</v>
      </c>
      <c r="I4125" s="1">
        <v>29.545451999999997</v>
      </c>
      <c r="J4125" s="1">
        <v>5</v>
      </c>
      <c r="K4125">
        <v>4122</v>
      </c>
      <c r="L4125" t="s">
        <v>25</v>
      </c>
      <c r="M4125" s="2">
        <f>+Table3[[#This Row],[CHW]]/Table3[[#This Row],[Count of Airbill Number]]</f>
        <v>5.9090903999999993</v>
      </c>
    </row>
    <row r="4126" spans="2:13">
      <c r="B4126" t="s">
        <v>20</v>
      </c>
      <c r="C4126" t="s">
        <v>21</v>
      </c>
      <c r="D4126" t="s">
        <v>22</v>
      </c>
      <c r="E4126" t="s">
        <v>776</v>
      </c>
      <c r="F4126" t="s">
        <v>776</v>
      </c>
      <c r="G4126" t="s">
        <v>31</v>
      </c>
      <c r="H4126" t="s">
        <v>294</v>
      </c>
      <c r="I4126" s="1">
        <v>29.545451</v>
      </c>
      <c r="J4126" s="1">
        <v>6</v>
      </c>
      <c r="K4126">
        <v>4123</v>
      </c>
      <c r="L4126" t="s">
        <v>25</v>
      </c>
      <c r="M4126" s="2">
        <f>+Table3[[#This Row],[CHW]]/Table3[[#This Row],[Count of Airbill Number]]</f>
        <v>4.9242418333333333</v>
      </c>
    </row>
    <row r="4127" spans="2:13">
      <c r="B4127" t="s">
        <v>20</v>
      </c>
      <c r="C4127" t="s">
        <v>21</v>
      </c>
      <c r="D4127" t="s">
        <v>22</v>
      </c>
      <c r="E4127" t="s">
        <v>776</v>
      </c>
      <c r="F4127" t="s">
        <v>776</v>
      </c>
      <c r="G4127" t="s">
        <v>67</v>
      </c>
      <c r="H4127" t="s">
        <v>93</v>
      </c>
      <c r="I4127" s="1">
        <v>29.545449999999999</v>
      </c>
      <c r="J4127" s="1">
        <v>8</v>
      </c>
      <c r="K4127">
        <v>4124</v>
      </c>
      <c r="L4127" t="s">
        <v>25</v>
      </c>
      <c r="M4127" s="2">
        <f>+Table3[[#This Row],[CHW]]/Table3[[#This Row],[Count of Airbill Number]]</f>
        <v>3.6931812499999999</v>
      </c>
    </row>
    <row r="4128" spans="2:13">
      <c r="B4128" t="s">
        <v>28</v>
      </c>
      <c r="C4128" t="s">
        <v>21</v>
      </c>
      <c r="D4128" t="s">
        <v>22</v>
      </c>
      <c r="E4128" t="s">
        <v>776</v>
      </c>
      <c r="F4128" t="s">
        <v>776</v>
      </c>
      <c r="G4128" t="s">
        <v>144</v>
      </c>
      <c r="H4128" t="s">
        <v>37</v>
      </c>
      <c r="I4128" s="1">
        <v>29.381813999999999</v>
      </c>
      <c r="J4128" s="1">
        <v>10</v>
      </c>
      <c r="K4128">
        <v>4125</v>
      </c>
      <c r="L4128" t="s">
        <v>25</v>
      </c>
      <c r="M4128" s="2">
        <f>+Table3[[#This Row],[CHW]]/Table3[[#This Row],[Count of Airbill Number]]</f>
        <v>2.9381813999999999</v>
      </c>
    </row>
    <row r="4129" spans="2:13">
      <c r="B4129" t="s">
        <v>243</v>
      </c>
      <c r="C4129" t="s">
        <v>21</v>
      </c>
      <c r="D4129" t="s">
        <v>22</v>
      </c>
      <c r="E4129" t="s">
        <v>776</v>
      </c>
      <c r="F4129" t="s">
        <v>776</v>
      </c>
      <c r="G4129" t="s">
        <v>48</v>
      </c>
      <c r="H4129" t="s">
        <v>177</v>
      </c>
      <c r="I4129" s="1">
        <v>29.090909</v>
      </c>
      <c r="J4129" s="1">
        <v>1</v>
      </c>
      <c r="K4129">
        <v>4126</v>
      </c>
      <c r="L4129" t="s">
        <v>25</v>
      </c>
      <c r="M4129" s="2">
        <f>+Table3[[#This Row],[CHW]]/Table3[[#This Row],[Count of Airbill Number]]</f>
        <v>29.090909</v>
      </c>
    </row>
    <row r="4130" spans="2:13">
      <c r="B4130" t="s">
        <v>35</v>
      </c>
      <c r="C4130" t="s">
        <v>21</v>
      </c>
      <c r="D4130" t="s">
        <v>22</v>
      </c>
      <c r="E4130" t="s">
        <v>776</v>
      </c>
      <c r="F4130" t="s">
        <v>776</v>
      </c>
      <c r="G4130" t="s">
        <v>183</v>
      </c>
      <c r="H4130" t="s">
        <v>71</v>
      </c>
      <c r="I4130" s="1">
        <v>29.090908000000002</v>
      </c>
      <c r="J4130" s="1">
        <v>3</v>
      </c>
      <c r="K4130">
        <v>4127</v>
      </c>
      <c r="L4130" t="s">
        <v>25</v>
      </c>
      <c r="M4130" s="2">
        <f>+Table3[[#This Row],[CHW]]/Table3[[#This Row],[Count of Airbill Number]]</f>
        <v>9.6969693333333336</v>
      </c>
    </row>
    <row r="4131" spans="2:13">
      <c r="B4131" t="s">
        <v>28</v>
      </c>
      <c r="C4131" t="s">
        <v>21</v>
      </c>
      <c r="D4131" t="s">
        <v>22</v>
      </c>
      <c r="E4131" t="s">
        <v>776</v>
      </c>
      <c r="F4131" t="s">
        <v>776</v>
      </c>
      <c r="G4131" t="s">
        <v>33</v>
      </c>
      <c r="H4131" t="s">
        <v>48</v>
      </c>
      <c r="I4131" s="1">
        <v>29.090907999999999</v>
      </c>
      <c r="J4131" s="1">
        <v>2</v>
      </c>
      <c r="K4131">
        <v>4128</v>
      </c>
      <c r="L4131" t="s">
        <v>25</v>
      </c>
      <c r="M4131" s="2">
        <f>+Table3[[#This Row],[CHW]]/Table3[[#This Row],[Count of Airbill Number]]</f>
        <v>14.545453999999999</v>
      </c>
    </row>
    <row r="4132" spans="2:13">
      <c r="B4132" t="s">
        <v>35</v>
      </c>
      <c r="C4132" t="s">
        <v>21</v>
      </c>
      <c r="D4132" t="s">
        <v>22</v>
      </c>
      <c r="E4132" t="s">
        <v>776</v>
      </c>
      <c r="F4132" t="s">
        <v>776</v>
      </c>
      <c r="G4132" t="s">
        <v>77</v>
      </c>
      <c r="H4132" t="s">
        <v>67</v>
      </c>
      <c r="I4132" s="1">
        <v>29.090907999999999</v>
      </c>
      <c r="J4132" s="1">
        <v>3</v>
      </c>
      <c r="K4132">
        <v>4129</v>
      </c>
      <c r="L4132" t="s">
        <v>25</v>
      </c>
      <c r="M4132" s="2">
        <f>+Table3[[#This Row],[CHW]]/Table3[[#This Row],[Count of Airbill Number]]</f>
        <v>9.6969693333333336</v>
      </c>
    </row>
    <row r="4133" spans="2:13">
      <c r="B4133" t="s">
        <v>20</v>
      </c>
      <c r="C4133" t="s">
        <v>21</v>
      </c>
      <c r="D4133" t="s">
        <v>22</v>
      </c>
      <c r="E4133" t="s">
        <v>776</v>
      </c>
      <c r="F4133" t="s">
        <v>776</v>
      </c>
      <c r="G4133" t="s">
        <v>45</v>
      </c>
      <c r="H4133" t="s">
        <v>61</v>
      </c>
      <c r="I4133" s="1">
        <v>29.090907999999999</v>
      </c>
      <c r="J4133" s="1">
        <v>3</v>
      </c>
      <c r="K4133">
        <v>4130</v>
      </c>
      <c r="L4133" t="s">
        <v>25</v>
      </c>
      <c r="M4133" s="2">
        <f>+Table3[[#This Row],[CHW]]/Table3[[#This Row],[Count of Airbill Number]]</f>
        <v>9.6969693333333336</v>
      </c>
    </row>
    <row r="4134" spans="2:13">
      <c r="B4134" t="s">
        <v>20</v>
      </c>
      <c r="C4134" t="s">
        <v>21</v>
      </c>
      <c r="D4134" t="s">
        <v>22</v>
      </c>
      <c r="E4134" t="s">
        <v>776</v>
      </c>
      <c r="F4134" t="s">
        <v>776</v>
      </c>
      <c r="G4134" t="s">
        <v>93</v>
      </c>
      <c r="H4134" t="s">
        <v>72</v>
      </c>
      <c r="I4134" s="1">
        <v>29.090907999999999</v>
      </c>
      <c r="J4134" s="1">
        <v>2</v>
      </c>
      <c r="K4134">
        <v>4131</v>
      </c>
      <c r="L4134" t="s">
        <v>25</v>
      </c>
      <c r="M4134" s="2">
        <f>+Table3[[#This Row],[CHW]]/Table3[[#This Row],[Count of Airbill Number]]</f>
        <v>14.545453999999999</v>
      </c>
    </row>
    <row r="4135" spans="2:13">
      <c r="B4135" t="s">
        <v>30</v>
      </c>
      <c r="C4135" t="s">
        <v>21</v>
      </c>
      <c r="D4135" t="s">
        <v>22</v>
      </c>
      <c r="E4135" t="s">
        <v>776</v>
      </c>
      <c r="F4135" t="s">
        <v>776</v>
      </c>
      <c r="G4135" t="s">
        <v>33</v>
      </c>
      <c r="H4135" t="s">
        <v>32</v>
      </c>
      <c r="I4135" s="1">
        <v>29.090907999999999</v>
      </c>
      <c r="J4135" s="1">
        <v>2</v>
      </c>
      <c r="K4135">
        <v>4132</v>
      </c>
      <c r="L4135" t="s">
        <v>25</v>
      </c>
      <c r="M4135" s="2">
        <f>+Table3[[#This Row],[CHW]]/Table3[[#This Row],[Count of Airbill Number]]</f>
        <v>14.545453999999999</v>
      </c>
    </row>
    <row r="4136" spans="2:13">
      <c r="B4136" t="s">
        <v>35</v>
      </c>
      <c r="C4136" t="s">
        <v>21</v>
      </c>
      <c r="D4136" t="s">
        <v>36</v>
      </c>
      <c r="E4136" t="s">
        <v>776</v>
      </c>
      <c r="F4136" t="s">
        <v>776</v>
      </c>
      <c r="G4136" t="s">
        <v>37</v>
      </c>
      <c r="H4136" t="s">
        <v>142</v>
      </c>
      <c r="I4136" s="1">
        <v>29.090907000000001</v>
      </c>
      <c r="J4136" s="1">
        <v>9</v>
      </c>
      <c r="K4136">
        <v>4133</v>
      </c>
      <c r="L4136" t="s">
        <v>25</v>
      </c>
      <c r="M4136" s="2">
        <f>+Table3[[#This Row],[CHW]]/Table3[[#This Row],[Count of Airbill Number]]</f>
        <v>3.2323230000000001</v>
      </c>
    </row>
    <row r="4137" spans="2:13">
      <c r="B4137" t="s">
        <v>28</v>
      </c>
      <c r="C4137" t="s">
        <v>21</v>
      </c>
      <c r="D4137" t="s">
        <v>22</v>
      </c>
      <c r="E4137" t="s">
        <v>776</v>
      </c>
      <c r="F4137" t="s">
        <v>776</v>
      </c>
      <c r="G4137" t="s">
        <v>45</v>
      </c>
      <c r="H4137" t="s">
        <v>48</v>
      </c>
      <c r="I4137" s="1">
        <v>29.090906999999998</v>
      </c>
      <c r="J4137" s="1">
        <v>5</v>
      </c>
      <c r="K4137">
        <v>4134</v>
      </c>
      <c r="L4137" t="s">
        <v>25</v>
      </c>
      <c r="M4137" s="2">
        <f>+Table3[[#This Row],[CHW]]/Table3[[#This Row],[Count of Airbill Number]]</f>
        <v>5.8181813999999994</v>
      </c>
    </row>
    <row r="4138" spans="2:13">
      <c r="B4138" t="s">
        <v>20</v>
      </c>
      <c r="C4138" t="s">
        <v>21</v>
      </c>
      <c r="D4138" t="s">
        <v>22</v>
      </c>
      <c r="E4138" t="s">
        <v>776</v>
      </c>
      <c r="F4138" t="s">
        <v>776</v>
      </c>
      <c r="G4138" t="s">
        <v>47</v>
      </c>
      <c r="H4138" t="s">
        <v>24</v>
      </c>
      <c r="I4138" s="1">
        <v>29.090904999999996</v>
      </c>
      <c r="J4138" s="1">
        <v>8</v>
      </c>
      <c r="K4138">
        <v>4135</v>
      </c>
      <c r="L4138" t="s">
        <v>25</v>
      </c>
      <c r="M4138" s="2">
        <f>+Table3[[#This Row],[CHW]]/Table3[[#This Row],[Count of Airbill Number]]</f>
        <v>3.6363631249999995</v>
      </c>
    </row>
    <row r="4139" spans="2:13">
      <c r="B4139" t="s">
        <v>20</v>
      </c>
      <c r="C4139" t="s">
        <v>21</v>
      </c>
      <c r="D4139" t="s">
        <v>22</v>
      </c>
      <c r="E4139" t="s">
        <v>776</v>
      </c>
      <c r="F4139" t="s">
        <v>776</v>
      </c>
      <c r="G4139" t="s">
        <v>182</v>
      </c>
      <c r="H4139" t="s">
        <v>33</v>
      </c>
      <c r="I4139" s="1">
        <v>29.090900999999995</v>
      </c>
      <c r="J4139" s="1">
        <v>12</v>
      </c>
      <c r="K4139">
        <v>4136</v>
      </c>
      <c r="L4139" t="s">
        <v>25</v>
      </c>
      <c r="M4139" s="2">
        <f>+Table3[[#This Row],[CHW]]/Table3[[#This Row],[Count of Airbill Number]]</f>
        <v>2.4242417499999998</v>
      </c>
    </row>
    <row r="4140" spans="2:13">
      <c r="B4140" t="s">
        <v>28</v>
      </c>
      <c r="C4140" t="s">
        <v>21</v>
      </c>
      <c r="D4140" t="s">
        <v>22</v>
      </c>
      <c r="E4140" t="s">
        <v>778</v>
      </c>
      <c r="F4140" t="s">
        <v>777</v>
      </c>
      <c r="G4140" t="s">
        <v>51</v>
      </c>
      <c r="H4140" t="s">
        <v>110</v>
      </c>
      <c r="I4140" s="1">
        <v>29</v>
      </c>
      <c r="J4140" s="1">
        <v>2</v>
      </c>
      <c r="K4140">
        <v>4137</v>
      </c>
      <c r="L4140" t="s">
        <v>25</v>
      </c>
      <c r="M4140" s="2">
        <f>+Table3[[#This Row],[CHW]]/Table3[[#This Row],[Count of Airbill Number]]</f>
        <v>14.5</v>
      </c>
    </row>
    <row r="4141" spans="2:13">
      <c r="B4141" t="s">
        <v>28</v>
      </c>
      <c r="C4141" t="s">
        <v>21</v>
      </c>
      <c r="D4141" t="s">
        <v>36</v>
      </c>
      <c r="E4141" t="s">
        <v>778</v>
      </c>
      <c r="F4141" t="s">
        <v>776</v>
      </c>
      <c r="G4141" t="s">
        <v>150</v>
      </c>
      <c r="H4141" t="s">
        <v>187</v>
      </c>
      <c r="I4141" s="1">
        <v>29</v>
      </c>
      <c r="J4141" s="1">
        <v>2</v>
      </c>
      <c r="K4141">
        <v>4138</v>
      </c>
      <c r="L4141" t="s">
        <v>25</v>
      </c>
      <c r="M4141" s="2">
        <f>+Table3[[#This Row],[CHW]]/Table3[[#This Row],[Count of Airbill Number]]</f>
        <v>14.5</v>
      </c>
    </row>
    <row r="4142" spans="2:13">
      <c r="B4142" t="s">
        <v>28</v>
      </c>
      <c r="C4142" t="s">
        <v>21</v>
      </c>
      <c r="D4142" t="s">
        <v>36</v>
      </c>
      <c r="E4142" t="s">
        <v>778</v>
      </c>
      <c r="F4142" t="s">
        <v>778</v>
      </c>
      <c r="G4142" t="s">
        <v>221</v>
      </c>
      <c r="H4142" t="s">
        <v>365</v>
      </c>
      <c r="I4142" s="1">
        <v>29</v>
      </c>
      <c r="J4142" s="1">
        <v>1</v>
      </c>
      <c r="K4142">
        <v>4139</v>
      </c>
      <c r="L4142" t="s">
        <v>25</v>
      </c>
      <c r="M4142" s="2">
        <f>+Table3[[#This Row],[CHW]]/Table3[[#This Row],[Count of Airbill Number]]</f>
        <v>29</v>
      </c>
    </row>
    <row r="4143" spans="2:13">
      <c r="B4143" t="s">
        <v>20</v>
      </c>
      <c r="C4143" t="s">
        <v>21</v>
      </c>
      <c r="D4143" t="s">
        <v>36</v>
      </c>
      <c r="E4143" t="s">
        <v>778</v>
      </c>
      <c r="F4143" t="s">
        <v>778</v>
      </c>
      <c r="G4143" t="s">
        <v>86</v>
      </c>
      <c r="H4143" t="s">
        <v>86</v>
      </c>
      <c r="I4143" s="1">
        <v>29</v>
      </c>
      <c r="J4143" s="1">
        <v>1</v>
      </c>
      <c r="K4143">
        <v>4140</v>
      </c>
      <c r="L4143" t="s">
        <v>25</v>
      </c>
      <c r="M4143" s="2">
        <f>+Table3[[#This Row],[CHW]]/Table3[[#This Row],[Count of Airbill Number]]</f>
        <v>29</v>
      </c>
    </row>
    <row r="4144" spans="2:13">
      <c r="B4144" t="s">
        <v>28</v>
      </c>
      <c r="C4144" t="s">
        <v>21</v>
      </c>
      <c r="D4144" t="s">
        <v>22</v>
      </c>
      <c r="E4144" t="s">
        <v>776</v>
      </c>
      <c r="F4144" t="s">
        <v>776</v>
      </c>
      <c r="G4144" t="s">
        <v>33</v>
      </c>
      <c r="H4144" t="s">
        <v>168</v>
      </c>
      <c r="I4144" s="1">
        <v>28.636362999999999</v>
      </c>
      <c r="J4144" s="1">
        <v>2</v>
      </c>
      <c r="K4144">
        <v>4141</v>
      </c>
      <c r="L4144" t="s">
        <v>25</v>
      </c>
      <c r="M4144" s="2">
        <f>+Table3[[#This Row],[CHW]]/Table3[[#This Row],[Count of Airbill Number]]</f>
        <v>14.3181815</v>
      </c>
    </row>
    <row r="4145" spans="2:13">
      <c r="B4145" t="s">
        <v>28</v>
      </c>
      <c r="C4145" t="s">
        <v>21</v>
      </c>
      <c r="D4145" t="s">
        <v>22</v>
      </c>
      <c r="E4145" t="s">
        <v>776</v>
      </c>
      <c r="F4145" t="s">
        <v>776</v>
      </c>
      <c r="G4145" t="s">
        <v>50</v>
      </c>
      <c r="H4145" t="s">
        <v>70</v>
      </c>
      <c r="I4145" s="1">
        <v>28.636362999999999</v>
      </c>
      <c r="J4145" s="1">
        <v>1</v>
      </c>
      <c r="K4145">
        <v>4142</v>
      </c>
      <c r="L4145" t="s">
        <v>25</v>
      </c>
      <c r="M4145" s="2">
        <f>+Table3[[#This Row],[CHW]]/Table3[[#This Row],[Count of Airbill Number]]</f>
        <v>28.636362999999999</v>
      </c>
    </row>
    <row r="4146" spans="2:13">
      <c r="B4146" t="s">
        <v>28</v>
      </c>
      <c r="C4146" t="s">
        <v>21</v>
      </c>
      <c r="D4146" t="s">
        <v>36</v>
      </c>
      <c r="E4146" t="s">
        <v>776</v>
      </c>
      <c r="F4146" t="s">
        <v>776</v>
      </c>
      <c r="G4146" t="s">
        <v>40</v>
      </c>
      <c r="H4146" t="s">
        <v>88</v>
      </c>
      <c r="I4146" s="1">
        <v>28.636362999999999</v>
      </c>
      <c r="J4146" s="1">
        <v>1</v>
      </c>
      <c r="K4146">
        <v>4143</v>
      </c>
      <c r="L4146" t="s">
        <v>25</v>
      </c>
      <c r="M4146" s="2">
        <f>+Table3[[#This Row],[CHW]]/Table3[[#This Row],[Count of Airbill Number]]</f>
        <v>28.636362999999999</v>
      </c>
    </row>
    <row r="4147" spans="2:13">
      <c r="B4147" t="s">
        <v>35</v>
      </c>
      <c r="C4147" t="s">
        <v>21</v>
      </c>
      <c r="D4147" t="s">
        <v>22</v>
      </c>
      <c r="E4147" t="s">
        <v>776</v>
      </c>
      <c r="F4147" t="s">
        <v>776</v>
      </c>
      <c r="G4147" t="s">
        <v>208</v>
      </c>
      <c r="H4147" t="s">
        <v>45</v>
      </c>
      <c r="I4147" s="1">
        <v>28.636362999999999</v>
      </c>
      <c r="J4147" s="1">
        <v>3</v>
      </c>
      <c r="K4147">
        <v>4144</v>
      </c>
      <c r="L4147" t="s">
        <v>25</v>
      </c>
      <c r="M4147" s="2">
        <f>+Table3[[#This Row],[CHW]]/Table3[[#This Row],[Count of Airbill Number]]</f>
        <v>9.5454543333333337</v>
      </c>
    </row>
    <row r="4148" spans="2:13">
      <c r="B4148" t="s">
        <v>35</v>
      </c>
      <c r="C4148" t="s">
        <v>21</v>
      </c>
      <c r="D4148" t="s">
        <v>22</v>
      </c>
      <c r="E4148" t="s">
        <v>776</v>
      </c>
      <c r="F4148" t="s">
        <v>776</v>
      </c>
      <c r="G4148" t="s">
        <v>57</v>
      </c>
      <c r="H4148" t="s">
        <v>48</v>
      </c>
      <c r="I4148" s="1">
        <v>28.636362999999999</v>
      </c>
      <c r="J4148" s="1">
        <v>3</v>
      </c>
      <c r="K4148">
        <v>4145</v>
      </c>
      <c r="L4148" t="s">
        <v>25</v>
      </c>
      <c r="M4148" s="2">
        <f>+Table3[[#This Row],[CHW]]/Table3[[#This Row],[Count of Airbill Number]]</f>
        <v>9.5454543333333337</v>
      </c>
    </row>
    <row r="4149" spans="2:13">
      <c r="B4149" t="s">
        <v>35</v>
      </c>
      <c r="C4149" t="s">
        <v>21</v>
      </c>
      <c r="D4149" t="s">
        <v>36</v>
      </c>
      <c r="E4149" t="s">
        <v>776</v>
      </c>
      <c r="F4149" t="s">
        <v>776</v>
      </c>
      <c r="G4149" t="s">
        <v>57</v>
      </c>
      <c r="H4149" t="s">
        <v>132</v>
      </c>
      <c r="I4149" s="1">
        <v>28.636362999999999</v>
      </c>
      <c r="J4149" s="1">
        <v>1</v>
      </c>
      <c r="K4149">
        <v>4146</v>
      </c>
      <c r="L4149" t="s">
        <v>25</v>
      </c>
      <c r="M4149" s="2">
        <f>+Table3[[#This Row],[CHW]]/Table3[[#This Row],[Count of Airbill Number]]</f>
        <v>28.636362999999999</v>
      </c>
    </row>
    <row r="4150" spans="2:13">
      <c r="B4150" t="s">
        <v>176</v>
      </c>
      <c r="C4150" t="s">
        <v>21</v>
      </c>
      <c r="D4150" t="s">
        <v>22</v>
      </c>
      <c r="E4150" t="s">
        <v>776</v>
      </c>
      <c r="F4150" t="s">
        <v>776</v>
      </c>
      <c r="G4150" t="s">
        <v>66</v>
      </c>
      <c r="H4150" t="s">
        <v>48</v>
      </c>
      <c r="I4150" s="1">
        <v>28.636362999999999</v>
      </c>
      <c r="J4150" s="1">
        <v>2</v>
      </c>
      <c r="K4150">
        <v>4147</v>
      </c>
      <c r="L4150" t="s">
        <v>25</v>
      </c>
      <c r="M4150" s="2">
        <f>+Table3[[#This Row],[CHW]]/Table3[[#This Row],[Count of Airbill Number]]</f>
        <v>14.3181815</v>
      </c>
    </row>
    <row r="4151" spans="2:13">
      <c r="B4151" t="s">
        <v>20</v>
      </c>
      <c r="C4151" t="s">
        <v>21</v>
      </c>
      <c r="D4151" t="s">
        <v>22</v>
      </c>
      <c r="E4151" t="s">
        <v>776</v>
      </c>
      <c r="F4151" t="s">
        <v>776</v>
      </c>
      <c r="G4151" t="s">
        <v>71</v>
      </c>
      <c r="H4151" t="s">
        <v>254</v>
      </c>
      <c r="I4151" s="1">
        <v>28.636362999999999</v>
      </c>
      <c r="J4151" s="1">
        <v>3</v>
      </c>
      <c r="K4151">
        <v>4148</v>
      </c>
      <c r="L4151" t="s">
        <v>25</v>
      </c>
      <c r="M4151" s="2">
        <f>+Table3[[#This Row],[CHW]]/Table3[[#This Row],[Count of Airbill Number]]</f>
        <v>9.5454543333333337</v>
      </c>
    </row>
    <row r="4152" spans="2:13">
      <c r="B4152" t="s">
        <v>20</v>
      </c>
      <c r="C4152" t="s">
        <v>21</v>
      </c>
      <c r="D4152" t="s">
        <v>22</v>
      </c>
      <c r="E4152" t="s">
        <v>776</v>
      </c>
      <c r="F4152" t="s">
        <v>776</v>
      </c>
      <c r="G4152" t="s">
        <v>48</v>
      </c>
      <c r="H4152" t="s">
        <v>228</v>
      </c>
      <c r="I4152" s="1">
        <v>28.636362999999999</v>
      </c>
      <c r="J4152" s="1">
        <v>2</v>
      </c>
      <c r="K4152">
        <v>4149</v>
      </c>
      <c r="L4152" t="s">
        <v>25</v>
      </c>
      <c r="M4152" s="2">
        <f>+Table3[[#This Row],[CHW]]/Table3[[#This Row],[Count of Airbill Number]]</f>
        <v>14.3181815</v>
      </c>
    </row>
    <row r="4153" spans="2:13">
      <c r="B4153" t="s">
        <v>20</v>
      </c>
      <c r="C4153" t="s">
        <v>21</v>
      </c>
      <c r="D4153" t="s">
        <v>22</v>
      </c>
      <c r="E4153" t="s">
        <v>776</v>
      </c>
      <c r="F4153" t="s">
        <v>776</v>
      </c>
      <c r="G4153" t="s">
        <v>33</v>
      </c>
      <c r="H4153" t="s">
        <v>107</v>
      </c>
      <c r="I4153" s="1">
        <v>28.636362999999999</v>
      </c>
      <c r="J4153" s="1">
        <v>2</v>
      </c>
      <c r="K4153">
        <v>4150</v>
      </c>
      <c r="L4153" t="s">
        <v>25</v>
      </c>
      <c r="M4153" s="2">
        <f>+Table3[[#This Row],[CHW]]/Table3[[#This Row],[Count of Airbill Number]]</f>
        <v>14.3181815</v>
      </c>
    </row>
    <row r="4154" spans="2:13">
      <c r="B4154" t="s">
        <v>20</v>
      </c>
      <c r="C4154" t="s">
        <v>21</v>
      </c>
      <c r="D4154" t="s">
        <v>22</v>
      </c>
      <c r="E4154" t="s">
        <v>776</v>
      </c>
      <c r="F4154" t="s">
        <v>776</v>
      </c>
      <c r="G4154" t="s">
        <v>296</v>
      </c>
      <c r="H4154" t="s">
        <v>107</v>
      </c>
      <c r="I4154" s="1">
        <v>28.636362999999999</v>
      </c>
      <c r="J4154" s="1">
        <v>2</v>
      </c>
      <c r="K4154">
        <v>4151</v>
      </c>
      <c r="L4154" t="s">
        <v>25</v>
      </c>
      <c r="M4154" s="2">
        <f>+Table3[[#This Row],[CHW]]/Table3[[#This Row],[Count of Airbill Number]]</f>
        <v>14.3181815</v>
      </c>
    </row>
    <row r="4155" spans="2:13">
      <c r="B4155" t="s">
        <v>20</v>
      </c>
      <c r="C4155" t="s">
        <v>21</v>
      </c>
      <c r="D4155" t="s">
        <v>22</v>
      </c>
      <c r="E4155" t="s">
        <v>776</v>
      </c>
      <c r="F4155" t="s">
        <v>776</v>
      </c>
      <c r="G4155" t="s">
        <v>137</v>
      </c>
      <c r="H4155" t="s">
        <v>48</v>
      </c>
      <c r="I4155" s="1">
        <v>28.636362999999999</v>
      </c>
      <c r="J4155" s="1">
        <v>2</v>
      </c>
      <c r="K4155">
        <v>4152</v>
      </c>
      <c r="L4155" t="s">
        <v>25</v>
      </c>
      <c r="M4155" s="2">
        <f>+Table3[[#This Row],[CHW]]/Table3[[#This Row],[Count of Airbill Number]]</f>
        <v>14.3181815</v>
      </c>
    </row>
    <row r="4156" spans="2:13">
      <c r="B4156" t="s">
        <v>35</v>
      </c>
      <c r="C4156" t="s">
        <v>21</v>
      </c>
      <c r="D4156" t="s">
        <v>22</v>
      </c>
      <c r="E4156" t="s">
        <v>776</v>
      </c>
      <c r="F4156" t="s">
        <v>776</v>
      </c>
      <c r="G4156" t="s">
        <v>45</v>
      </c>
      <c r="H4156" t="s">
        <v>266</v>
      </c>
      <c r="I4156" s="1">
        <v>28.636361999999998</v>
      </c>
      <c r="J4156" s="1">
        <v>8</v>
      </c>
      <c r="K4156">
        <v>4153</v>
      </c>
      <c r="L4156" t="s">
        <v>25</v>
      </c>
      <c r="M4156" s="2">
        <f>+Table3[[#This Row],[CHW]]/Table3[[#This Row],[Count of Airbill Number]]</f>
        <v>3.5795452499999998</v>
      </c>
    </row>
    <row r="4157" spans="2:13">
      <c r="B4157" t="s">
        <v>35</v>
      </c>
      <c r="C4157" t="s">
        <v>21</v>
      </c>
      <c r="D4157" t="s">
        <v>22</v>
      </c>
      <c r="E4157" t="s">
        <v>776</v>
      </c>
      <c r="F4157" t="s">
        <v>776</v>
      </c>
      <c r="G4157" t="s">
        <v>71</v>
      </c>
      <c r="H4157" t="s">
        <v>284</v>
      </c>
      <c r="I4157" s="1">
        <v>28.636361000000001</v>
      </c>
      <c r="J4157" s="1">
        <v>5</v>
      </c>
      <c r="K4157">
        <v>4154</v>
      </c>
      <c r="L4157" t="s">
        <v>25</v>
      </c>
      <c r="M4157" s="2">
        <f>+Table3[[#This Row],[CHW]]/Table3[[#This Row],[Count of Airbill Number]]</f>
        <v>5.7272721999999998</v>
      </c>
    </row>
    <row r="4158" spans="2:13">
      <c r="B4158" t="s">
        <v>20</v>
      </c>
      <c r="C4158" t="s">
        <v>21</v>
      </c>
      <c r="D4158" t="s">
        <v>22</v>
      </c>
      <c r="E4158" t="s">
        <v>776</v>
      </c>
      <c r="F4158" t="s">
        <v>776</v>
      </c>
      <c r="G4158" t="s">
        <v>63</v>
      </c>
      <c r="H4158" t="s">
        <v>59</v>
      </c>
      <c r="I4158" s="1">
        <v>28.636361000000001</v>
      </c>
      <c r="J4158" s="1">
        <v>5</v>
      </c>
      <c r="K4158">
        <v>4155</v>
      </c>
      <c r="L4158" t="s">
        <v>25</v>
      </c>
      <c r="M4158" s="2">
        <f>+Table3[[#This Row],[CHW]]/Table3[[#This Row],[Count of Airbill Number]]</f>
        <v>5.7272721999999998</v>
      </c>
    </row>
    <row r="4159" spans="2:13">
      <c r="B4159" t="s">
        <v>20</v>
      </c>
      <c r="C4159" t="s">
        <v>21</v>
      </c>
      <c r="D4159" t="s">
        <v>22</v>
      </c>
      <c r="E4159" t="s">
        <v>778</v>
      </c>
      <c r="F4159" t="s">
        <v>778</v>
      </c>
      <c r="G4159" t="s">
        <v>51</v>
      </c>
      <c r="H4159" t="s">
        <v>233</v>
      </c>
      <c r="I4159" s="1">
        <v>28.6</v>
      </c>
      <c r="J4159" s="1">
        <v>1</v>
      </c>
      <c r="K4159">
        <v>4156</v>
      </c>
      <c r="L4159" t="s">
        <v>25</v>
      </c>
      <c r="M4159" s="2">
        <f>+Table3[[#This Row],[CHW]]/Table3[[#This Row],[Count of Airbill Number]]</f>
        <v>28.6</v>
      </c>
    </row>
    <row r="4160" spans="2:13">
      <c r="B4160" t="s">
        <v>35</v>
      </c>
      <c r="C4160" t="s">
        <v>21</v>
      </c>
      <c r="D4160" t="s">
        <v>22</v>
      </c>
      <c r="E4160" t="s">
        <v>776</v>
      </c>
      <c r="F4160" t="s">
        <v>778</v>
      </c>
      <c r="G4160" t="s">
        <v>66</v>
      </c>
      <c r="H4160" t="s">
        <v>306</v>
      </c>
      <c r="I4160" s="1">
        <v>28.518180999999998</v>
      </c>
      <c r="J4160" s="1">
        <v>3</v>
      </c>
      <c r="K4160">
        <v>4157</v>
      </c>
      <c r="L4160" t="s">
        <v>25</v>
      </c>
      <c r="M4160" s="2">
        <f>+Table3[[#This Row],[CHW]]/Table3[[#This Row],[Count of Airbill Number]]</f>
        <v>9.5060603333333322</v>
      </c>
    </row>
    <row r="4161" spans="2:13">
      <c r="B4161" t="s">
        <v>35</v>
      </c>
      <c r="C4161" t="s">
        <v>21</v>
      </c>
      <c r="D4161" t="s">
        <v>22</v>
      </c>
      <c r="E4161" t="s">
        <v>778</v>
      </c>
      <c r="F4161" t="s">
        <v>778</v>
      </c>
      <c r="G4161" t="s">
        <v>86</v>
      </c>
      <c r="H4161" t="s">
        <v>86</v>
      </c>
      <c r="I4161" s="1">
        <v>28.200000000000003</v>
      </c>
      <c r="J4161" s="1">
        <v>4</v>
      </c>
      <c r="K4161">
        <v>4158</v>
      </c>
      <c r="L4161" t="s">
        <v>25</v>
      </c>
      <c r="M4161" s="2">
        <f>+Table3[[#This Row],[CHW]]/Table3[[#This Row],[Count of Airbill Number]]</f>
        <v>7.0500000000000007</v>
      </c>
    </row>
    <row r="4162" spans="2:13">
      <c r="B4162" t="s">
        <v>20</v>
      </c>
      <c r="C4162" t="s">
        <v>21</v>
      </c>
      <c r="D4162" t="s">
        <v>22</v>
      </c>
      <c r="E4162" t="s">
        <v>776</v>
      </c>
      <c r="F4162" t="s">
        <v>776</v>
      </c>
      <c r="G4162" t="s">
        <v>31</v>
      </c>
      <c r="H4162" t="s">
        <v>80</v>
      </c>
      <c r="I4162" s="1">
        <v>28.181818</v>
      </c>
      <c r="J4162" s="1">
        <v>3</v>
      </c>
      <c r="K4162">
        <v>4159</v>
      </c>
      <c r="L4162" t="s">
        <v>25</v>
      </c>
      <c r="M4162" s="2">
        <f>+Table3[[#This Row],[CHW]]/Table3[[#This Row],[Count of Airbill Number]]</f>
        <v>9.3939393333333339</v>
      </c>
    </row>
    <row r="4163" spans="2:13">
      <c r="B4163" t="s">
        <v>30</v>
      </c>
      <c r="C4163" t="s">
        <v>21</v>
      </c>
      <c r="D4163" t="s">
        <v>22</v>
      </c>
      <c r="E4163" t="s">
        <v>776</v>
      </c>
      <c r="F4163" t="s">
        <v>776</v>
      </c>
      <c r="G4163" t="s">
        <v>37</v>
      </c>
      <c r="H4163" t="s">
        <v>107</v>
      </c>
      <c r="I4163" s="1">
        <v>28.181818</v>
      </c>
      <c r="J4163" s="1">
        <v>1</v>
      </c>
      <c r="K4163">
        <v>4160</v>
      </c>
      <c r="L4163" t="s">
        <v>25</v>
      </c>
      <c r="M4163" s="2">
        <f>+Table3[[#This Row],[CHW]]/Table3[[#This Row],[Count of Airbill Number]]</f>
        <v>28.181818</v>
      </c>
    </row>
    <row r="4164" spans="2:13">
      <c r="B4164" t="s">
        <v>243</v>
      </c>
      <c r="C4164" t="s">
        <v>21</v>
      </c>
      <c r="D4164" t="s">
        <v>22</v>
      </c>
      <c r="E4164" t="s">
        <v>776</v>
      </c>
      <c r="F4164" t="s">
        <v>776</v>
      </c>
      <c r="G4164" t="s">
        <v>24</v>
      </c>
      <c r="H4164" t="s">
        <v>43</v>
      </c>
      <c r="I4164" s="1">
        <v>28.181818</v>
      </c>
      <c r="J4164" s="1">
        <v>1</v>
      </c>
      <c r="K4164">
        <v>4161</v>
      </c>
      <c r="L4164" t="s">
        <v>25</v>
      </c>
      <c r="M4164" s="2">
        <f>+Table3[[#This Row],[CHW]]/Table3[[#This Row],[Count of Airbill Number]]</f>
        <v>28.181818</v>
      </c>
    </row>
    <row r="4165" spans="2:13">
      <c r="B4165" t="s">
        <v>28</v>
      </c>
      <c r="C4165" t="s">
        <v>21</v>
      </c>
      <c r="D4165" t="s">
        <v>22</v>
      </c>
      <c r="E4165" t="s">
        <v>776</v>
      </c>
      <c r="F4165" t="s">
        <v>776</v>
      </c>
      <c r="G4165" t="s">
        <v>31</v>
      </c>
      <c r="H4165" t="s">
        <v>32</v>
      </c>
      <c r="I4165" s="1">
        <v>28.181816999999999</v>
      </c>
      <c r="J4165" s="1">
        <v>3</v>
      </c>
      <c r="K4165">
        <v>4162</v>
      </c>
      <c r="L4165" t="s">
        <v>25</v>
      </c>
      <c r="M4165" s="2">
        <f>+Table3[[#This Row],[CHW]]/Table3[[#This Row],[Count of Airbill Number]]</f>
        <v>9.3939389999999996</v>
      </c>
    </row>
    <row r="4166" spans="2:13">
      <c r="B4166" t="s">
        <v>35</v>
      </c>
      <c r="C4166" t="s">
        <v>21</v>
      </c>
      <c r="D4166" t="s">
        <v>22</v>
      </c>
      <c r="E4166" t="s">
        <v>776</v>
      </c>
      <c r="F4166" t="s">
        <v>776</v>
      </c>
      <c r="G4166" t="s">
        <v>33</v>
      </c>
      <c r="H4166" t="s">
        <v>137</v>
      </c>
      <c r="I4166" s="1">
        <v>28.181816999999999</v>
      </c>
      <c r="J4166" s="1">
        <v>5</v>
      </c>
      <c r="K4166">
        <v>4163</v>
      </c>
      <c r="L4166" t="s">
        <v>25</v>
      </c>
      <c r="M4166" s="2">
        <f>+Table3[[#This Row],[CHW]]/Table3[[#This Row],[Count of Airbill Number]]</f>
        <v>5.6363633999999996</v>
      </c>
    </row>
    <row r="4167" spans="2:13">
      <c r="B4167" t="s">
        <v>20</v>
      </c>
      <c r="C4167" t="s">
        <v>21</v>
      </c>
      <c r="D4167" t="s">
        <v>22</v>
      </c>
      <c r="E4167" t="s">
        <v>776</v>
      </c>
      <c r="F4167" t="s">
        <v>776</v>
      </c>
      <c r="G4167" t="s">
        <v>33</v>
      </c>
      <c r="H4167" t="s">
        <v>212</v>
      </c>
      <c r="I4167" s="1">
        <v>28.181816999999999</v>
      </c>
      <c r="J4167" s="1">
        <v>5</v>
      </c>
      <c r="K4167">
        <v>4164</v>
      </c>
      <c r="L4167" t="s">
        <v>25</v>
      </c>
      <c r="M4167" s="2">
        <f>+Table3[[#This Row],[CHW]]/Table3[[#This Row],[Count of Airbill Number]]</f>
        <v>5.6363633999999996</v>
      </c>
    </row>
    <row r="4168" spans="2:13">
      <c r="B4168" t="s">
        <v>20</v>
      </c>
      <c r="C4168" t="s">
        <v>21</v>
      </c>
      <c r="D4168" t="s">
        <v>22</v>
      </c>
      <c r="E4168" t="s">
        <v>776</v>
      </c>
      <c r="F4168" t="s">
        <v>776</v>
      </c>
      <c r="G4168" t="s">
        <v>323</v>
      </c>
      <c r="H4168" t="s">
        <v>48</v>
      </c>
      <c r="I4168" s="1">
        <v>28.181815999999998</v>
      </c>
      <c r="J4168" s="1">
        <v>4</v>
      </c>
      <c r="K4168">
        <v>4165</v>
      </c>
      <c r="L4168" t="s">
        <v>25</v>
      </c>
      <c r="M4168" s="2">
        <f>+Table3[[#This Row],[CHW]]/Table3[[#This Row],[Count of Airbill Number]]</f>
        <v>7.0454539999999994</v>
      </c>
    </row>
    <row r="4169" spans="2:13">
      <c r="B4169" t="s">
        <v>20</v>
      </c>
      <c r="C4169" t="s">
        <v>21</v>
      </c>
      <c r="D4169" t="s">
        <v>22</v>
      </c>
      <c r="E4169" t="s">
        <v>776</v>
      </c>
      <c r="F4169" t="s">
        <v>776</v>
      </c>
      <c r="G4169" t="s">
        <v>37</v>
      </c>
      <c r="H4169" t="s">
        <v>96</v>
      </c>
      <c r="I4169" s="1">
        <v>28.181815999999998</v>
      </c>
      <c r="J4169" s="1">
        <v>6</v>
      </c>
      <c r="K4169">
        <v>4166</v>
      </c>
      <c r="L4169" t="s">
        <v>25</v>
      </c>
      <c r="M4169" s="2">
        <f>+Table3[[#This Row],[CHW]]/Table3[[#This Row],[Count of Airbill Number]]</f>
        <v>4.6969693333333327</v>
      </c>
    </row>
    <row r="4170" spans="2:13">
      <c r="B4170" t="s">
        <v>35</v>
      </c>
      <c r="C4170" t="s">
        <v>21</v>
      </c>
      <c r="D4170" t="s">
        <v>22</v>
      </c>
      <c r="E4170" t="s">
        <v>776</v>
      </c>
      <c r="F4170" t="s">
        <v>776</v>
      </c>
      <c r="G4170" t="s">
        <v>68</v>
      </c>
      <c r="H4170" t="s">
        <v>123</v>
      </c>
      <c r="I4170" s="1">
        <v>28.181812999999998</v>
      </c>
      <c r="J4170" s="1">
        <v>12</v>
      </c>
      <c r="K4170">
        <v>4167</v>
      </c>
      <c r="L4170" t="s">
        <v>25</v>
      </c>
      <c r="M4170" s="2">
        <f>+Table3[[#This Row],[CHW]]/Table3[[#This Row],[Count of Airbill Number]]</f>
        <v>2.3484844166666665</v>
      </c>
    </row>
    <row r="4171" spans="2:13">
      <c r="B4171" t="s">
        <v>28</v>
      </c>
      <c r="C4171" t="s">
        <v>21</v>
      </c>
      <c r="D4171" t="s">
        <v>22</v>
      </c>
      <c r="E4171" t="s">
        <v>776</v>
      </c>
      <c r="F4171" t="s">
        <v>776</v>
      </c>
      <c r="G4171" t="s">
        <v>39</v>
      </c>
      <c r="H4171" t="s">
        <v>31</v>
      </c>
      <c r="I4171" s="1">
        <v>28.099997999999999</v>
      </c>
      <c r="J4171" s="1">
        <v>5</v>
      </c>
      <c r="K4171">
        <v>4168</v>
      </c>
      <c r="L4171" t="s">
        <v>25</v>
      </c>
      <c r="M4171" s="2">
        <f>+Table3[[#This Row],[CHW]]/Table3[[#This Row],[Count of Airbill Number]]</f>
        <v>5.6199995999999999</v>
      </c>
    </row>
    <row r="4172" spans="2:13">
      <c r="B4172" t="s">
        <v>20</v>
      </c>
      <c r="C4172" t="s">
        <v>21</v>
      </c>
      <c r="D4172" t="s">
        <v>22</v>
      </c>
      <c r="E4172" t="s">
        <v>778</v>
      </c>
      <c r="F4172" t="s">
        <v>778</v>
      </c>
      <c r="G4172" t="s">
        <v>150</v>
      </c>
      <c r="H4172" t="s">
        <v>260</v>
      </c>
      <c r="I4172" s="1">
        <v>28</v>
      </c>
      <c r="J4172" s="1">
        <v>1</v>
      </c>
      <c r="K4172">
        <v>4169</v>
      </c>
      <c r="L4172" t="s">
        <v>25</v>
      </c>
      <c r="M4172" s="2">
        <f>+Table3[[#This Row],[CHW]]/Table3[[#This Row],[Count of Airbill Number]]</f>
        <v>28</v>
      </c>
    </row>
    <row r="4173" spans="2:13">
      <c r="B4173" t="s">
        <v>35</v>
      </c>
      <c r="C4173" t="s">
        <v>21</v>
      </c>
      <c r="D4173" t="s">
        <v>22</v>
      </c>
      <c r="E4173" t="s">
        <v>776</v>
      </c>
      <c r="F4173" t="s">
        <v>776</v>
      </c>
      <c r="G4173" t="s">
        <v>71</v>
      </c>
      <c r="H4173" t="s">
        <v>48</v>
      </c>
      <c r="I4173" s="1">
        <v>27.909089999999999</v>
      </c>
      <c r="J4173" s="1">
        <v>5</v>
      </c>
      <c r="K4173">
        <v>4170</v>
      </c>
      <c r="L4173" t="s">
        <v>25</v>
      </c>
      <c r="M4173" s="2">
        <f>+Table3[[#This Row],[CHW]]/Table3[[#This Row],[Count of Airbill Number]]</f>
        <v>5.5818180000000002</v>
      </c>
    </row>
    <row r="4174" spans="2:13">
      <c r="B4174" t="s">
        <v>28</v>
      </c>
      <c r="C4174" t="s">
        <v>21</v>
      </c>
      <c r="D4174" t="s">
        <v>22</v>
      </c>
      <c r="E4174" t="s">
        <v>776</v>
      </c>
      <c r="F4174" t="s">
        <v>777</v>
      </c>
      <c r="G4174" t="s">
        <v>37</v>
      </c>
      <c r="H4174" t="s">
        <v>27</v>
      </c>
      <c r="I4174" s="1">
        <v>27.9</v>
      </c>
      <c r="J4174" s="1">
        <v>2</v>
      </c>
      <c r="K4174">
        <v>4171</v>
      </c>
      <c r="L4174" t="s">
        <v>25</v>
      </c>
      <c r="M4174" s="2">
        <f>+Table3[[#This Row],[CHW]]/Table3[[#This Row],[Count of Airbill Number]]</f>
        <v>13.95</v>
      </c>
    </row>
    <row r="4175" spans="2:13">
      <c r="B4175" t="s">
        <v>28</v>
      </c>
      <c r="C4175" t="s">
        <v>21</v>
      </c>
      <c r="D4175" t="s">
        <v>22</v>
      </c>
      <c r="E4175" t="s">
        <v>778</v>
      </c>
      <c r="F4175" t="s">
        <v>776</v>
      </c>
      <c r="G4175" t="s">
        <v>109</v>
      </c>
      <c r="H4175" t="s">
        <v>66</v>
      </c>
      <c r="I4175" s="1">
        <v>27.772727</v>
      </c>
      <c r="J4175" s="1">
        <v>2</v>
      </c>
      <c r="K4175">
        <v>4172</v>
      </c>
      <c r="L4175" t="s">
        <v>25</v>
      </c>
      <c r="M4175" s="2">
        <f>+Table3[[#This Row],[CHW]]/Table3[[#This Row],[Count of Airbill Number]]</f>
        <v>13.8863635</v>
      </c>
    </row>
    <row r="4176" spans="2:13">
      <c r="B4176" t="s">
        <v>28</v>
      </c>
      <c r="C4176" t="s">
        <v>21</v>
      </c>
      <c r="D4176" t="s">
        <v>22</v>
      </c>
      <c r="E4176" t="s">
        <v>776</v>
      </c>
      <c r="F4176" t="s">
        <v>776</v>
      </c>
      <c r="G4176" t="s">
        <v>74</v>
      </c>
      <c r="H4176" t="s">
        <v>67</v>
      </c>
      <c r="I4176" s="1">
        <v>27.727271999999999</v>
      </c>
      <c r="J4176" s="1">
        <v>1</v>
      </c>
      <c r="K4176">
        <v>4173</v>
      </c>
      <c r="L4176" t="s">
        <v>25</v>
      </c>
      <c r="M4176" s="2">
        <f>+Table3[[#This Row],[CHW]]/Table3[[#This Row],[Count of Airbill Number]]</f>
        <v>27.727271999999999</v>
      </c>
    </row>
    <row r="4177" spans="2:13">
      <c r="B4177" t="s">
        <v>28</v>
      </c>
      <c r="C4177" t="s">
        <v>21</v>
      </c>
      <c r="D4177" t="s">
        <v>22</v>
      </c>
      <c r="E4177" t="s">
        <v>776</v>
      </c>
      <c r="F4177" t="s">
        <v>776</v>
      </c>
      <c r="G4177" t="s">
        <v>23</v>
      </c>
      <c r="H4177" t="s">
        <v>63</v>
      </c>
      <c r="I4177" s="1">
        <v>27.727271999999999</v>
      </c>
      <c r="J4177" s="1">
        <v>2</v>
      </c>
      <c r="K4177">
        <v>4174</v>
      </c>
      <c r="L4177" t="s">
        <v>25</v>
      </c>
      <c r="M4177" s="2">
        <f>+Table3[[#This Row],[CHW]]/Table3[[#This Row],[Count of Airbill Number]]</f>
        <v>13.863636</v>
      </c>
    </row>
    <row r="4178" spans="2:13">
      <c r="B4178" t="s">
        <v>28</v>
      </c>
      <c r="C4178" t="s">
        <v>21</v>
      </c>
      <c r="D4178" t="s">
        <v>36</v>
      </c>
      <c r="E4178" t="s">
        <v>777</v>
      </c>
      <c r="F4178" t="s">
        <v>777</v>
      </c>
      <c r="G4178" t="s">
        <v>110</v>
      </c>
      <c r="H4178" t="s">
        <v>162</v>
      </c>
      <c r="I4178" s="1">
        <v>27.727271999999999</v>
      </c>
      <c r="J4178" s="1">
        <v>2</v>
      </c>
      <c r="K4178">
        <v>4175</v>
      </c>
      <c r="L4178" t="s">
        <v>25</v>
      </c>
      <c r="M4178" s="2">
        <f>+Table3[[#This Row],[CHW]]/Table3[[#This Row],[Count of Airbill Number]]</f>
        <v>13.863636</v>
      </c>
    </row>
    <row r="4179" spans="2:13">
      <c r="B4179" t="s">
        <v>28</v>
      </c>
      <c r="C4179" t="s">
        <v>21</v>
      </c>
      <c r="D4179" t="s">
        <v>36</v>
      </c>
      <c r="E4179" t="s">
        <v>776</v>
      </c>
      <c r="F4179" t="s">
        <v>777</v>
      </c>
      <c r="G4179" t="s">
        <v>37</v>
      </c>
      <c r="H4179" t="s">
        <v>110</v>
      </c>
      <c r="I4179" s="1">
        <v>27.727271999999999</v>
      </c>
      <c r="J4179" s="1">
        <v>2</v>
      </c>
      <c r="K4179">
        <v>4176</v>
      </c>
      <c r="L4179" t="s">
        <v>25</v>
      </c>
      <c r="M4179" s="2">
        <f>+Table3[[#This Row],[CHW]]/Table3[[#This Row],[Count of Airbill Number]]</f>
        <v>13.863636</v>
      </c>
    </row>
    <row r="4180" spans="2:13">
      <c r="B4180" t="s">
        <v>35</v>
      </c>
      <c r="C4180" t="s">
        <v>21</v>
      </c>
      <c r="D4180" t="s">
        <v>22</v>
      </c>
      <c r="E4180" t="s">
        <v>776</v>
      </c>
      <c r="F4180" t="s">
        <v>776</v>
      </c>
      <c r="G4180" t="s">
        <v>45</v>
      </c>
      <c r="H4180" t="s">
        <v>277</v>
      </c>
      <c r="I4180" s="1">
        <v>27.727271999999999</v>
      </c>
      <c r="J4180" s="1">
        <v>2</v>
      </c>
      <c r="K4180">
        <v>4177</v>
      </c>
      <c r="L4180" t="s">
        <v>25</v>
      </c>
      <c r="M4180" s="2">
        <f>+Table3[[#This Row],[CHW]]/Table3[[#This Row],[Count of Airbill Number]]</f>
        <v>13.863636</v>
      </c>
    </row>
    <row r="4181" spans="2:13">
      <c r="B4181" t="s">
        <v>35</v>
      </c>
      <c r="C4181" t="s">
        <v>21</v>
      </c>
      <c r="D4181" t="s">
        <v>22</v>
      </c>
      <c r="E4181" t="s">
        <v>776</v>
      </c>
      <c r="F4181" t="s">
        <v>776</v>
      </c>
      <c r="G4181" t="s">
        <v>31</v>
      </c>
      <c r="H4181" t="s">
        <v>103</v>
      </c>
      <c r="I4181" s="1">
        <v>27.727271999999999</v>
      </c>
      <c r="J4181" s="1">
        <v>1</v>
      </c>
      <c r="K4181">
        <v>4178</v>
      </c>
      <c r="L4181" t="s">
        <v>25</v>
      </c>
      <c r="M4181" s="2">
        <f>+Table3[[#This Row],[CHW]]/Table3[[#This Row],[Count of Airbill Number]]</f>
        <v>27.727271999999999</v>
      </c>
    </row>
    <row r="4182" spans="2:13">
      <c r="B4182" t="s">
        <v>35</v>
      </c>
      <c r="C4182" t="s">
        <v>21</v>
      </c>
      <c r="D4182" t="s">
        <v>36</v>
      </c>
      <c r="E4182" t="s">
        <v>776</v>
      </c>
      <c r="F4182" t="s">
        <v>777</v>
      </c>
      <c r="G4182" t="s">
        <v>37</v>
      </c>
      <c r="H4182" t="s">
        <v>26</v>
      </c>
      <c r="I4182" s="1">
        <v>27.727271999999999</v>
      </c>
      <c r="J4182" s="1">
        <v>2</v>
      </c>
      <c r="K4182">
        <v>4179</v>
      </c>
      <c r="L4182" t="s">
        <v>25</v>
      </c>
      <c r="M4182" s="2">
        <f>+Table3[[#This Row],[CHW]]/Table3[[#This Row],[Count of Airbill Number]]</f>
        <v>13.863636</v>
      </c>
    </row>
    <row r="4183" spans="2:13">
      <c r="B4183" t="s">
        <v>20</v>
      </c>
      <c r="C4183" t="s">
        <v>21</v>
      </c>
      <c r="D4183" t="s">
        <v>22</v>
      </c>
      <c r="E4183" t="s">
        <v>776</v>
      </c>
      <c r="F4183" t="s">
        <v>776</v>
      </c>
      <c r="G4183" t="s">
        <v>87</v>
      </c>
      <c r="H4183" t="s">
        <v>72</v>
      </c>
      <c r="I4183" s="1">
        <v>27.727271999999999</v>
      </c>
      <c r="J4183" s="1">
        <v>2</v>
      </c>
      <c r="K4183">
        <v>4180</v>
      </c>
      <c r="L4183" t="s">
        <v>25</v>
      </c>
      <c r="M4183" s="2">
        <f>+Table3[[#This Row],[CHW]]/Table3[[#This Row],[Count of Airbill Number]]</f>
        <v>13.863636</v>
      </c>
    </row>
    <row r="4184" spans="2:13">
      <c r="B4184" t="s">
        <v>20</v>
      </c>
      <c r="C4184" t="s">
        <v>21</v>
      </c>
      <c r="D4184" t="s">
        <v>22</v>
      </c>
      <c r="E4184" t="s">
        <v>776</v>
      </c>
      <c r="F4184" t="s">
        <v>776</v>
      </c>
      <c r="G4184" t="s">
        <v>72</v>
      </c>
      <c r="H4184" t="s">
        <v>42</v>
      </c>
      <c r="I4184" s="1">
        <v>27.727271999999999</v>
      </c>
      <c r="J4184" s="1">
        <v>2</v>
      </c>
      <c r="K4184">
        <v>4181</v>
      </c>
      <c r="L4184" t="s">
        <v>25</v>
      </c>
      <c r="M4184" s="2">
        <f>+Table3[[#This Row],[CHW]]/Table3[[#This Row],[Count of Airbill Number]]</f>
        <v>13.863636</v>
      </c>
    </row>
    <row r="4185" spans="2:13">
      <c r="B4185" t="s">
        <v>20</v>
      </c>
      <c r="C4185" t="s">
        <v>21</v>
      </c>
      <c r="D4185" t="s">
        <v>36</v>
      </c>
      <c r="E4185" t="s">
        <v>776</v>
      </c>
      <c r="F4185" t="s">
        <v>776</v>
      </c>
      <c r="G4185" t="s">
        <v>45</v>
      </c>
      <c r="H4185" t="s">
        <v>125</v>
      </c>
      <c r="I4185" s="1">
        <v>27.727271999999999</v>
      </c>
      <c r="J4185" s="1">
        <v>1</v>
      </c>
      <c r="K4185">
        <v>4182</v>
      </c>
      <c r="L4185" t="s">
        <v>25</v>
      </c>
      <c r="M4185" s="2">
        <f>+Table3[[#This Row],[CHW]]/Table3[[#This Row],[Count of Airbill Number]]</f>
        <v>27.727271999999999</v>
      </c>
    </row>
    <row r="4186" spans="2:13">
      <c r="B4186" t="s">
        <v>35</v>
      </c>
      <c r="C4186" t="s">
        <v>21</v>
      </c>
      <c r="D4186" t="s">
        <v>22</v>
      </c>
      <c r="E4186" t="s">
        <v>776</v>
      </c>
      <c r="F4186" t="s">
        <v>776</v>
      </c>
      <c r="G4186" t="s">
        <v>71</v>
      </c>
      <c r="H4186" t="s">
        <v>337</v>
      </c>
      <c r="I4186" s="1">
        <v>27.727271000000002</v>
      </c>
      <c r="J4186" s="1">
        <v>3</v>
      </c>
      <c r="K4186">
        <v>4183</v>
      </c>
      <c r="L4186" t="s">
        <v>25</v>
      </c>
      <c r="M4186" s="2">
        <f>+Table3[[#This Row],[CHW]]/Table3[[#This Row],[Count of Airbill Number]]</f>
        <v>9.2424236666666673</v>
      </c>
    </row>
    <row r="4187" spans="2:13">
      <c r="B4187" t="s">
        <v>28</v>
      </c>
      <c r="C4187" t="s">
        <v>21</v>
      </c>
      <c r="D4187" t="s">
        <v>22</v>
      </c>
      <c r="E4187" t="s">
        <v>776</v>
      </c>
      <c r="F4187" t="s">
        <v>776</v>
      </c>
      <c r="G4187" t="s">
        <v>33</v>
      </c>
      <c r="H4187" t="s">
        <v>32</v>
      </c>
      <c r="I4187" s="1">
        <v>27.727270999999998</v>
      </c>
      <c r="J4187" s="1">
        <v>4</v>
      </c>
      <c r="K4187">
        <v>4184</v>
      </c>
      <c r="L4187" t="s">
        <v>25</v>
      </c>
      <c r="M4187" s="2">
        <f>+Table3[[#This Row],[CHW]]/Table3[[#This Row],[Count of Airbill Number]]</f>
        <v>6.9318177499999996</v>
      </c>
    </row>
    <row r="4188" spans="2:13">
      <c r="B4188" t="s">
        <v>35</v>
      </c>
      <c r="C4188" t="s">
        <v>21</v>
      </c>
      <c r="D4188" t="s">
        <v>22</v>
      </c>
      <c r="E4188" t="s">
        <v>776</v>
      </c>
      <c r="F4188" t="s">
        <v>776</v>
      </c>
      <c r="G4188" t="s">
        <v>228</v>
      </c>
      <c r="H4188" t="s">
        <v>69</v>
      </c>
      <c r="I4188" s="1">
        <v>27.727270999999998</v>
      </c>
      <c r="J4188" s="1">
        <v>3</v>
      </c>
      <c r="K4188">
        <v>4185</v>
      </c>
      <c r="L4188" t="s">
        <v>25</v>
      </c>
      <c r="M4188" s="2">
        <f>+Table3[[#This Row],[CHW]]/Table3[[#This Row],[Count of Airbill Number]]</f>
        <v>9.2424236666666655</v>
      </c>
    </row>
    <row r="4189" spans="2:13">
      <c r="B4189" t="s">
        <v>20</v>
      </c>
      <c r="C4189" t="s">
        <v>21</v>
      </c>
      <c r="D4189" t="s">
        <v>22</v>
      </c>
      <c r="E4189" t="s">
        <v>776</v>
      </c>
      <c r="F4189" t="s">
        <v>776</v>
      </c>
      <c r="G4189" t="s">
        <v>37</v>
      </c>
      <c r="H4189" t="s">
        <v>41</v>
      </c>
      <c r="I4189" s="1">
        <v>27.727270000000001</v>
      </c>
      <c r="J4189" s="1">
        <v>8</v>
      </c>
      <c r="K4189">
        <v>4186</v>
      </c>
      <c r="L4189" t="s">
        <v>25</v>
      </c>
      <c r="M4189" s="2">
        <f>+Table3[[#This Row],[CHW]]/Table3[[#This Row],[Count of Airbill Number]]</f>
        <v>3.4659087500000001</v>
      </c>
    </row>
    <row r="4190" spans="2:13">
      <c r="B4190" t="s">
        <v>35</v>
      </c>
      <c r="C4190" t="s">
        <v>21</v>
      </c>
      <c r="D4190" t="s">
        <v>36</v>
      </c>
      <c r="E4190" t="s">
        <v>776</v>
      </c>
      <c r="F4190" t="s">
        <v>776</v>
      </c>
      <c r="G4190" t="s">
        <v>37</v>
      </c>
      <c r="H4190" t="s">
        <v>95</v>
      </c>
      <c r="I4190" s="1">
        <v>27.727269999999997</v>
      </c>
      <c r="J4190" s="1">
        <v>8</v>
      </c>
      <c r="K4190">
        <v>4187</v>
      </c>
      <c r="L4190" t="s">
        <v>25</v>
      </c>
      <c r="M4190" s="2">
        <f>+Table3[[#This Row],[CHW]]/Table3[[#This Row],[Count of Airbill Number]]</f>
        <v>3.4659087499999996</v>
      </c>
    </row>
    <row r="4191" spans="2:13">
      <c r="B4191" t="s">
        <v>28</v>
      </c>
      <c r="C4191" t="s">
        <v>21</v>
      </c>
      <c r="D4191" t="s">
        <v>22</v>
      </c>
      <c r="E4191" t="s">
        <v>776</v>
      </c>
      <c r="F4191" t="s">
        <v>776</v>
      </c>
      <c r="G4191" t="s">
        <v>48</v>
      </c>
      <c r="H4191" t="s">
        <v>151</v>
      </c>
      <c r="I4191" s="1">
        <v>27.727269</v>
      </c>
      <c r="J4191" s="1">
        <v>5</v>
      </c>
      <c r="K4191">
        <v>4188</v>
      </c>
      <c r="L4191" t="s">
        <v>25</v>
      </c>
      <c r="M4191" s="2">
        <f>+Table3[[#This Row],[CHW]]/Table3[[#This Row],[Count of Airbill Number]]</f>
        <v>5.5454537999999998</v>
      </c>
    </row>
    <row r="4192" spans="2:13">
      <c r="B4192" t="s">
        <v>35</v>
      </c>
      <c r="C4192" t="s">
        <v>21</v>
      </c>
      <c r="D4192" t="s">
        <v>22</v>
      </c>
      <c r="E4192" t="s">
        <v>776</v>
      </c>
      <c r="F4192" t="s">
        <v>776</v>
      </c>
      <c r="G4192" t="s">
        <v>94</v>
      </c>
      <c r="H4192" t="s">
        <v>77</v>
      </c>
      <c r="I4192" s="1">
        <v>27.727265999999997</v>
      </c>
      <c r="J4192" s="1">
        <v>12</v>
      </c>
      <c r="K4192">
        <v>4189</v>
      </c>
      <c r="L4192" t="s">
        <v>25</v>
      </c>
      <c r="M4192" s="2">
        <f>+Table3[[#This Row],[CHW]]/Table3[[#This Row],[Count of Airbill Number]]</f>
        <v>2.3106054999999999</v>
      </c>
    </row>
    <row r="4193" spans="2:13">
      <c r="B4193" t="s">
        <v>28</v>
      </c>
      <c r="C4193" t="s">
        <v>21</v>
      </c>
      <c r="D4193" t="s">
        <v>36</v>
      </c>
      <c r="E4193" t="s">
        <v>778</v>
      </c>
      <c r="F4193" t="s">
        <v>776</v>
      </c>
      <c r="G4193" t="s">
        <v>113</v>
      </c>
      <c r="H4193" t="s">
        <v>152</v>
      </c>
      <c r="I4193" s="1">
        <v>27.700000000000003</v>
      </c>
      <c r="J4193" s="1">
        <v>6</v>
      </c>
      <c r="K4193">
        <v>4190</v>
      </c>
      <c r="L4193" t="s">
        <v>25</v>
      </c>
      <c r="M4193" s="2">
        <f>+Table3[[#This Row],[CHW]]/Table3[[#This Row],[Count of Airbill Number]]</f>
        <v>4.6166666666666671</v>
      </c>
    </row>
    <row r="4194" spans="2:13">
      <c r="B4194" t="s">
        <v>28</v>
      </c>
      <c r="C4194" t="s">
        <v>21</v>
      </c>
      <c r="D4194" t="s">
        <v>36</v>
      </c>
      <c r="E4194" t="s">
        <v>778</v>
      </c>
      <c r="F4194" t="s">
        <v>776</v>
      </c>
      <c r="G4194" t="s">
        <v>150</v>
      </c>
      <c r="H4194" t="s">
        <v>152</v>
      </c>
      <c r="I4194" s="1">
        <v>27.7</v>
      </c>
      <c r="J4194" s="1">
        <v>2</v>
      </c>
      <c r="K4194">
        <v>4191</v>
      </c>
      <c r="L4194" t="s">
        <v>25</v>
      </c>
      <c r="M4194" s="2">
        <f>+Table3[[#This Row],[CHW]]/Table3[[#This Row],[Count of Airbill Number]]</f>
        <v>13.85</v>
      </c>
    </row>
    <row r="4195" spans="2:13">
      <c r="B4195" t="s">
        <v>28</v>
      </c>
      <c r="C4195" t="s">
        <v>21</v>
      </c>
      <c r="D4195" t="s">
        <v>22</v>
      </c>
      <c r="E4195" t="s">
        <v>777</v>
      </c>
      <c r="F4195" t="s">
        <v>778</v>
      </c>
      <c r="G4195" t="s">
        <v>114</v>
      </c>
      <c r="H4195" t="s">
        <v>310</v>
      </c>
      <c r="I4195" s="1">
        <v>27.636362999999999</v>
      </c>
      <c r="J4195" s="1">
        <v>2</v>
      </c>
      <c r="K4195">
        <v>4192</v>
      </c>
      <c r="L4195" t="s">
        <v>25</v>
      </c>
      <c r="M4195" s="2">
        <f>+Table3[[#This Row],[CHW]]/Table3[[#This Row],[Count of Airbill Number]]</f>
        <v>13.8181815</v>
      </c>
    </row>
    <row r="4196" spans="2:13">
      <c r="B4196" t="s">
        <v>35</v>
      </c>
      <c r="C4196" t="s">
        <v>21</v>
      </c>
      <c r="D4196" t="s">
        <v>22</v>
      </c>
      <c r="E4196" t="s">
        <v>778</v>
      </c>
      <c r="F4196" t="s">
        <v>777</v>
      </c>
      <c r="G4196" t="s">
        <v>109</v>
      </c>
      <c r="H4196" t="s">
        <v>247</v>
      </c>
      <c r="I4196" s="1">
        <v>27.6</v>
      </c>
      <c r="J4196" s="1">
        <v>4</v>
      </c>
      <c r="K4196">
        <v>4193</v>
      </c>
      <c r="L4196" t="s">
        <v>25</v>
      </c>
      <c r="M4196" s="2">
        <f>+Table3[[#This Row],[CHW]]/Table3[[#This Row],[Count of Airbill Number]]</f>
        <v>6.9</v>
      </c>
    </row>
    <row r="4197" spans="2:13">
      <c r="B4197" t="s">
        <v>35</v>
      </c>
      <c r="C4197" t="s">
        <v>21</v>
      </c>
      <c r="D4197" t="s">
        <v>22</v>
      </c>
      <c r="E4197" t="s">
        <v>778</v>
      </c>
      <c r="F4197" t="s">
        <v>777</v>
      </c>
      <c r="G4197" t="s">
        <v>109</v>
      </c>
      <c r="H4197" t="s">
        <v>249</v>
      </c>
      <c r="I4197" s="1">
        <v>27.6</v>
      </c>
      <c r="J4197" s="1">
        <v>4</v>
      </c>
      <c r="K4197">
        <v>4194</v>
      </c>
      <c r="L4197" t="s">
        <v>25</v>
      </c>
      <c r="M4197" s="2">
        <f>+Table3[[#This Row],[CHW]]/Table3[[#This Row],[Count of Airbill Number]]</f>
        <v>6.9</v>
      </c>
    </row>
    <row r="4198" spans="2:13">
      <c r="B4198" t="s">
        <v>28</v>
      </c>
      <c r="C4198" t="s">
        <v>21</v>
      </c>
      <c r="D4198" t="s">
        <v>36</v>
      </c>
      <c r="E4198" t="s">
        <v>776</v>
      </c>
      <c r="F4198" t="s">
        <v>776</v>
      </c>
      <c r="G4198" t="s">
        <v>37</v>
      </c>
      <c r="H4198" t="s">
        <v>59</v>
      </c>
      <c r="I4198" s="1">
        <v>27.272727</v>
      </c>
      <c r="J4198" s="1">
        <v>1</v>
      </c>
      <c r="K4198">
        <v>4195</v>
      </c>
      <c r="L4198" t="s">
        <v>25</v>
      </c>
      <c r="M4198" s="2">
        <f>+Table3[[#This Row],[CHW]]/Table3[[#This Row],[Count of Airbill Number]]</f>
        <v>27.272727</v>
      </c>
    </row>
    <row r="4199" spans="2:13">
      <c r="B4199" t="s">
        <v>20</v>
      </c>
      <c r="C4199" t="s">
        <v>21</v>
      </c>
      <c r="D4199" t="s">
        <v>22</v>
      </c>
      <c r="E4199" t="s">
        <v>776</v>
      </c>
      <c r="F4199" t="s">
        <v>776</v>
      </c>
      <c r="G4199" t="s">
        <v>145</v>
      </c>
      <c r="H4199" t="s">
        <v>53</v>
      </c>
      <c r="I4199" s="1">
        <v>27.272727</v>
      </c>
      <c r="J4199" s="1">
        <v>3</v>
      </c>
      <c r="K4199">
        <v>4196</v>
      </c>
      <c r="L4199" t="s">
        <v>25</v>
      </c>
      <c r="M4199" s="2">
        <f>+Table3[[#This Row],[CHW]]/Table3[[#This Row],[Count of Airbill Number]]</f>
        <v>9.0909089999999999</v>
      </c>
    </row>
    <row r="4200" spans="2:13">
      <c r="B4200" t="s">
        <v>20</v>
      </c>
      <c r="C4200" t="s">
        <v>21</v>
      </c>
      <c r="D4200" t="s">
        <v>22</v>
      </c>
      <c r="E4200" t="s">
        <v>776</v>
      </c>
      <c r="F4200" t="s">
        <v>776</v>
      </c>
      <c r="G4200" t="s">
        <v>66</v>
      </c>
      <c r="H4200" t="s">
        <v>83</v>
      </c>
      <c r="I4200" s="1">
        <v>27.272727</v>
      </c>
      <c r="J4200" s="1">
        <v>2</v>
      </c>
      <c r="K4200">
        <v>4197</v>
      </c>
      <c r="L4200" t="s">
        <v>25</v>
      </c>
      <c r="M4200" s="2">
        <f>+Table3[[#This Row],[CHW]]/Table3[[#This Row],[Count of Airbill Number]]</f>
        <v>13.6363635</v>
      </c>
    </row>
    <row r="4201" spans="2:13">
      <c r="B4201" t="s">
        <v>20</v>
      </c>
      <c r="C4201" t="s">
        <v>21</v>
      </c>
      <c r="D4201" t="s">
        <v>36</v>
      </c>
      <c r="E4201" t="s">
        <v>776</v>
      </c>
      <c r="F4201" t="s">
        <v>776</v>
      </c>
      <c r="G4201" t="s">
        <v>23</v>
      </c>
      <c r="H4201" t="s">
        <v>195</v>
      </c>
      <c r="I4201" s="1">
        <v>27.272727</v>
      </c>
      <c r="J4201" s="1">
        <v>1</v>
      </c>
      <c r="K4201">
        <v>4198</v>
      </c>
      <c r="L4201" t="s">
        <v>25</v>
      </c>
      <c r="M4201" s="2">
        <f>+Table3[[#This Row],[CHW]]/Table3[[#This Row],[Count of Airbill Number]]</f>
        <v>27.272727</v>
      </c>
    </row>
    <row r="4202" spans="2:13">
      <c r="B4202" t="s">
        <v>20</v>
      </c>
      <c r="C4202" t="s">
        <v>21</v>
      </c>
      <c r="D4202" t="s">
        <v>36</v>
      </c>
      <c r="E4202" t="s">
        <v>776</v>
      </c>
      <c r="F4202" t="s">
        <v>776</v>
      </c>
      <c r="G4202" t="s">
        <v>23</v>
      </c>
      <c r="H4202" t="s">
        <v>168</v>
      </c>
      <c r="I4202" s="1">
        <v>27.272727</v>
      </c>
      <c r="J4202" s="1">
        <v>1</v>
      </c>
      <c r="K4202">
        <v>4199</v>
      </c>
      <c r="L4202" t="s">
        <v>25</v>
      </c>
      <c r="M4202" s="2">
        <f>+Table3[[#This Row],[CHW]]/Table3[[#This Row],[Count of Airbill Number]]</f>
        <v>27.272727</v>
      </c>
    </row>
    <row r="4203" spans="2:13">
      <c r="B4203" t="s">
        <v>20</v>
      </c>
      <c r="C4203" t="s">
        <v>21</v>
      </c>
      <c r="D4203" t="s">
        <v>36</v>
      </c>
      <c r="E4203" t="s">
        <v>776</v>
      </c>
      <c r="F4203" t="s">
        <v>776</v>
      </c>
      <c r="G4203" t="s">
        <v>42</v>
      </c>
      <c r="H4203" t="s">
        <v>71</v>
      </c>
      <c r="I4203" s="1">
        <v>27.272727</v>
      </c>
      <c r="J4203" s="1">
        <v>1</v>
      </c>
      <c r="K4203">
        <v>4200</v>
      </c>
      <c r="L4203" t="s">
        <v>25</v>
      </c>
      <c r="M4203" s="2">
        <f>+Table3[[#This Row],[CHW]]/Table3[[#This Row],[Count of Airbill Number]]</f>
        <v>27.272727</v>
      </c>
    </row>
    <row r="4204" spans="2:13">
      <c r="B4204" t="s">
        <v>20</v>
      </c>
      <c r="C4204" t="s">
        <v>21</v>
      </c>
      <c r="D4204" t="s">
        <v>36</v>
      </c>
      <c r="E4204" t="s">
        <v>776</v>
      </c>
      <c r="F4204" t="s">
        <v>776</v>
      </c>
      <c r="G4204" t="s">
        <v>71</v>
      </c>
      <c r="H4204" t="s">
        <v>195</v>
      </c>
      <c r="I4204" s="1">
        <v>27.272727</v>
      </c>
      <c r="J4204" s="1">
        <v>1</v>
      </c>
      <c r="K4204">
        <v>4201</v>
      </c>
      <c r="L4204" t="s">
        <v>25</v>
      </c>
      <c r="M4204" s="2">
        <f>+Table3[[#This Row],[CHW]]/Table3[[#This Row],[Count of Airbill Number]]</f>
        <v>27.272727</v>
      </c>
    </row>
    <row r="4205" spans="2:13">
      <c r="B4205" t="s">
        <v>20</v>
      </c>
      <c r="C4205" t="s">
        <v>21</v>
      </c>
      <c r="D4205" t="s">
        <v>36</v>
      </c>
      <c r="E4205" t="s">
        <v>776</v>
      </c>
      <c r="F4205" t="s">
        <v>776</v>
      </c>
      <c r="G4205" t="s">
        <v>46</v>
      </c>
      <c r="H4205" t="s">
        <v>33</v>
      </c>
      <c r="I4205" s="1">
        <v>27.272727</v>
      </c>
      <c r="J4205" s="1">
        <v>1</v>
      </c>
      <c r="K4205">
        <v>4202</v>
      </c>
      <c r="L4205" t="s">
        <v>25</v>
      </c>
      <c r="M4205" s="2">
        <f>+Table3[[#This Row],[CHW]]/Table3[[#This Row],[Count of Airbill Number]]</f>
        <v>27.272727</v>
      </c>
    </row>
    <row r="4206" spans="2:13">
      <c r="B4206" t="s">
        <v>20</v>
      </c>
      <c r="C4206" t="s">
        <v>21</v>
      </c>
      <c r="D4206" t="s">
        <v>36</v>
      </c>
      <c r="E4206" t="s">
        <v>776</v>
      </c>
      <c r="F4206" t="s">
        <v>776</v>
      </c>
      <c r="G4206" t="s">
        <v>130</v>
      </c>
      <c r="H4206" t="s">
        <v>273</v>
      </c>
      <c r="I4206" s="1">
        <v>27.272727</v>
      </c>
      <c r="J4206" s="1">
        <v>1</v>
      </c>
      <c r="K4206">
        <v>4203</v>
      </c>
      <c r="L4206" t="s">
        <v>25</v>
      </c>
      <c r="M4206" s="2">
        <f>+Table3[[#This Row],[CHW]]/Table3[[#This Row],[Count of Airbill Number]]</f>
        <v>27.272727</v>
      </c>
    </row>
    <row r="4207" spans="2:13">
      <c r="B4207" t="s">
        <v>20</v>
      </c>
      <c r="C4207" t="s">
        <v>21</v>
      </c>
      <c r="D4207" t="s">
        <v>36</v>
      </c>
      <c r="E4207" t="s">
        <v>776</v>
      </c>
      <c r="F4207" t="s">
        <v>776</v>
      </c>
      <c r="G4207" t="s">
        <v>93</v>
      </c>
      <c r="H4207" t="s">
        <v>182</v>
      </c>
      <c r="I4207" s="1">
        <v>27.272727</v>
      </c>
      <c r="J4207" s="1">
        <v>1</v>
      </c>
      <c r="K4207">
        <v>4204</v>
      </c>
      <c r="L4207" t="s">
        <v>25</v>
      </c>
      <c r="M4207" s="2">
        <f>+Table3[[#This Row],[CHW]]/Table3[[#This Row],[Count of Airbill Number]]</f>
        <v>27.272727</v>
      </c>
    </row>
    <row r="4208" spans="2:13">
      <c r="B4208" t="s">
        <v>20</v>
      </c>
      <c r="C4208" t="s">
        <v>21</v>
      </c>
      <c r="D4208" t="s">
        <v>36</v>
      </c>
      <c r="E4208" t="s">
        <v>776</v>
      </c>
      <c r="F4208" t="s">
        <v>776</v>
      </c>
      <c r="G4208" t="s">
        <v>103</v>
      </c>
      <c r="H4208" t="s">
        <v>93</v>
      </c>
      <c r="I4208" s="1">
        <v>27.272727</v>
      </c>
      <c r="J4208" s="1">
        <v>1</v>
      </c>
      <c r="K4208">
        <v>4205</v>
      </c>
      <c r="L4208" t="s">
        <v>25</v>
      </c>
      <c r="M4208" s="2">
        <f>+Table3[[#This Row],[CHW]]/Table3[[#This Row],[Count of Airbill Number]]</f>
        <v>27.272727</v>
      </c>
    </row>
    <row r="4209" spans="2:13">
      <c r="B4209" t="s">
        <v>30</v>
      </c>
      <c r="C4209" t="s">
        <v>21</v>
      </c>
      <c r="D4209" t="s">
        <v>139</v>
      </c>
      <c r="E4209" t="s">
        <v>776</v>
      </c>
      <c r="F4209" t="s">
        <v>776</v>
      </c>
      <c r="G4209" t="s">
        <v>74</v>
      </c>
      <c r="H4209" t="s">
        <v>60</v>
      </c>
      <c r="I4209" s="1">
        <v>27.272727</v>
      </c>
      <c r="J4209" s="1">
        <v>1</v>
      </c>
      <c r="K4209">
        <v>4206</v>
      </c>
      <c r="L4209" t="s">
        <v>25</v>
      </c>
      <c r="M4209" s="2">
        <f>+Table3[[#This Row],[CHW]]/Table3[[#This Row],[Count of Airbill Number]]</f>
        <v>27.272727</v>
      </c>
    </row>
    <row r="4210" spans="2:13">
      <c r="B4210" t="s">
        <v>30</v>
      </c>
      <c r="C4210" t="s">
        <v>21</v>
      </c>
      <c r="D4210" t="s">
        <v>139</v>
      </c>
      <c r="E4210" t="s">
        <v>776</v>
      </c>
      <c r="F4210" t="s">
        <v>776</v>
      </c>
      <c r="G4210" t="s">
        <v>237</v>
      </c>
      <c r="H4210" t="s">
        <v>96</v>
      </c>
      <c r="I4210" s="1">
        <v>27.272727</v>
      </c>
      <c r="J4210" s="1">
        <v>1</v>
      </c>
      <c r="K4210">
        <v>4207</v>
      </c>
      <c r="L4210" t="s">
        <v>25</v>
      </c>
      <c r="M4210" s="2">
        <f>+Table3[[#This Row],[CHW]]/Table3[[#This Row],[Count of Airbill Number]]</f>
        <v>27.272727</v>
      </c>
    </row>
    <row r="4211" spans="2:13">
      <c r="B4211" t="s">
        <v>30</v>
      </c>
      <c r="C4211" t="s">
        <v>21</v>
      </c>
      <c r="D4211" t="s">
        <v>139</v>
      </c>
      <c r="E4211" t="s">
        <v>778</v>
      </c>
      <c r="F4211" t="s">
        <v>778</v>
      </c>
      <c r="G4211" t="s">
        <v>210</v>
      </c>
      <c r="H4211" t="s">
        <v>467</v>
      </c>
      <c r="I4211" s="1">
        <v>27.272727</v>
      </c>
      <c r="J4211" s="1">
        <v>1</v>
      </c>
      <c r="K4211">
        <v>4208</v>
      </c>
      <c r="L4211" t="s">
        <v>25</v>
      </c>
      <c r="M4211" s="2">
        <f>+Table3[[#This Row],[CHW]]/Table3[[#This Row],[Count of Airbill Number]]</f>
        <v>27.272727</v>
      </c>
    </row>
    <row r="4212" spans="2:13">
      <c r="B4212" t="s">
        <v>30</v>
      </c>
      <c r="C4212" t="s">
        <v>21</v>
      </c>
      <c r="D4212" t="s">
        <v>139</v>
      </c>
      <c r="E4212" t="s">
        <v>776</v>
      </c>
      <c r="F4212" t="s">
        <v>776</v>
      </c>
      <c r="G4212" t="s">
        <v>184</v>
      </c>
      <c r="H4212" t="s">
        <v>468</v>
      </c>
      <c r="I4212" s="1">
        <v>27.272727</v>
      </c>
      <c r="J4212" s="1">
        <v>1</v>
      </c>
      <c r="K4212">
        <v>4209</v>
      </c>
      <c r="L4212" t="s">
        <v>25</v>
      </c>
      <c r="M4212" s="2">
        <f>+Table3[[#This Row],[CHW]]/Table3[[#This Row],[Count of Airbill Number]]</f>
        <v>27.272727</v>
      </c>
    </row>
    <row r="4213" spans="2:13">
      <c r="B4213" t="s">
        <v>30</v>
      </c>
      <c r="C4213" t="s">
        <v>21</v>
      </c>
      <c r="D4213" t="s">
        <v>139</v>
      </c>
      <c r="E4213" t="s">
        <v>776</v>
      </c>
      <c r="F4213" t="s">
        <v>776</v>
      </c>
      <c r="G4213" t="s">
        <v>224</v>
      </c>
      <c r="H4213" t="s">
        <v>211</v>
      </c>
      <c r="I4213" s="1">
        <v>27.272727</v>
      </c>
      <c r="J4213" s="1">
        <v>1</v>
      </c>
      <c r="K4213">
        <v>4210</v>
      </c>
      <c r="L4213" t="s">
        <v>25</v>
      </c>
      <c r="M4213" s="2">
        <f>+Table3[[#This Row],[CHW]]/Table3[[#This Row],[Count of Airbill Number]]</f>
        <v>27.272727</v>
      </c>
    </row>
    <row r="4214" spans="2:13">
      <c r="B4214" t="s">
        <v>30</v>
      </c>
      <c r="C4214" t="s">
        <v>21</v>
      </c>
      <c r="D4214" t="s">
        <v>139</v>
      </c>
      <c r="E4214" t="s">
        <v>776</v>
      </c>
      <c r="F4214" t="s">
        <v>776</v>
      </c>
      <c r="G4214" t="s">
        <v>31</v>
      </c>
      <c r="H4214" t="s">
        <v>119</v>
      </c>
      <c r="I4214" s="1">
        <v>27.272727</v>
      </c>
      <c r="J4214" s="1">
        <v>1</v>
      </c>
      <c r="K4214">
        <v>4211</v>
      </c>
      <c r="L4214" t="s">
        <v>25</v>
      </c>
      <c r="M4214" s="2">
        <f>+Table3[[#This Row],[CHW]]/Table3[[#This Row],[Count of Airbill Number]]</f>
        <v>27.272727</v>
      </c>
    </row>
    <row r="4215" spans="2:13">
      <c r="B4215" t="s">
        <v>30</v>
      </c>
      <c r="C4215" t="s">
        <v>21</v>
      </c>
      <c r="D4215" t="s">
        <v>139</v>
      </c>
      <c r="E4215" t="s">
        <v>778</v>
      </c>
      <c r="F4215" t="s">
        <v>778</v>
      </c>
      <c r="G4215" t="s">
        <v>389</v>
      </c>
      <c r="H4215" t="s">
        <v>470</v>
      </c>
      <c r="I4215" s="1">
        <v>27.272727</v>
      </c>
      <c r="J4215" s="1">
        <v>1</v>
      </c>
      <c r="K4215">
        <v>4212</v>
      </c>
      <c r="L4215" t="s">
        <v>25</v>
      </c>
      <c r="M4215" s="2">
        <f>+Table3[[#This Row],[CHW]]/Table3[[#This Row],[Count of Airbill Number]]</f>
        <v>27.272727</v>
      </c>
    </row>
    <row r="4216" spans="2:13">
      <c r="B4216" t="s">
        <v>30</v>
      </c>
      <c r="C4216" t="s">
        <v>21</v>
      </c>
      <c r="D4216" t="s">
        <v>139</v>
      </c>
      <c r="E4216" t="s">
        <v>778</v>
      </c>
      <c r="F4216" t="s">
        <v>778</v>
      </c>
      <c r="G4216" t="s">
        <v>389</v>
      </c>
      <c r="H4216" t="s">
        <v>90</v>
      </c>
      <c r="I4216" s="1">
        <v>27.272727</v>
      </c>
      <c r="J4216" s="1">
        <v>1</v>
      </c>
      <c r="K4216">
        <v>4213</v>
      </c>
      <c r="L4216" t="s">
        <v>25</v>
      </c>
      <c r="M4216" s="2">
        <f>+Table3[[#This Row],[CHW]]/Table3[[#This Row],[Count of Airbill Number]]</f>
        <v>27.272727</v>
      </c>
    </row>
    <row r="4217" spans="2:13">
      <c r="B4217" t="s">
        <v>28</v>
      </c>
      <c r="C4217" t="s">
        <v>21</v>
      </c>
      <c r="D4217" t="s">
        <v>22</v>
      </c>
      <c r="E4217" t="s">
        <v>776</v>
      </c>
      <c r="F4217" t="s">
        <v>776</v>
      </c>
      <c r="G4217" t="s">
        <v>45</v>
      </c>
      <c r="H4217" t="s">
        <v>186</v>
      </c>
      <c r="I4217" s="1">
        <v>27.272725999999999</v>
      </c>
      <c r="J4217" s="1">
        <v>3</v>
      </c>
      <c r="K4217">
        <v>4214</v>
      </c>
      <c r="L4217" t="s">
        <v>25</v>
      </c>
      <c r="M4217" s="2">
        <f>+Table3[[#This Row],[CHW]]/Table3[[#This Row],[Count of Airbill Number]]</f>
        <v>9.0909086666666656</v>
      </c>
    </row>
    <row r="4218" spans="2:13">
      <c r="B4218" t="s">
        <v>35</v>
      </c>
      <c r="C4218" t="s">
        <v>21</v>
      </c>
      <c r="D4218" t="s">
        <v>22</v>
      </c>
      <c r="E4218" t="s">
        <v>776</v>
      </c>
      <c r="F4218" t="s">
        <v>776</v>
      </c>
      <c r="G4218" t="s">
        <v>68</v>
      </c>
      <c r="H4218" t="s">
        <v>102</v>
      </c>
      <c r="I4218" s="1">
        <v>27.272725999999999</v>
      </c>
      <c r="J4218" s="1">
        <v>3</v>
      </c>
      <c r="K4218">
        <v>4215</v>
      </c>
      <c r="L4218" t="s">
        <v>25</v>
      </c>
      <c r="M4218" s="2">
        <f>+Table3[[#This Row],[CHW]]/Table3[[#This Row],[Count of Airbill Number]]</f>
        <v>9.0909086666666656</v>
      </c>
    </row>
    <row r="4219" spans="2:13">
      <c r="B4219" t="s">
        <v>35</v>
      </c>
      <c r="C4219" t="s">
        <v>21</v>
      </c>
      <c r="D4219" t="s">
        <v>22</v>
      </c>
      <c r="E4219" t="s">
        <v>776</v>
      </c>
      <c r="F4219" t="s">
        <v>776</v>
      </c>
      <c r="G4219" t="s">
        <v>40</v>
      </c>
      <c r="H4219" t="s">
        <v>54</v>
      </c>
      <c r="I4219" s="1">
        <v>27.272725999999999</v>
      </c>
      <c r="J4219" s="1">
        <v>2</v>
      </c>
      <c r="K4219">
        <v>4216</v>
      </c>
      <c r="L4219" t="s">
        <v>25</v>
      </c>
      <c r="M4219" s="2">
        <f>+Table3[[#This Row],[CHW]]/Table3[[#This Row],[Count of Airbill Number]]</f>
        <v>13.636362999999999</v>
      </c>
    </row>
    <row r="4220" spans="2:13">
      <c r="B4220" t="s">
        <v>20</v>
      </c>
      <c r="C4220" t="s">
        <v>21</v>
      </c>
      <c r="D4220" t="s">
        <v>22</v>
      </c>
      <c r="E4220" t="s">
        <v>776</v>
      </c>
      <c r="F4220" t="s">
        <v>776</v>
      </c>
      <c r="G4220" t="s">
        <v>102</v>
      </c>
      <c r="H4220" t="s">
        <v>85</v>
      </c>
      <c r="I4220" s="1">
        <v>27.272725999999999</v>
      </c>
      <c r="J4220" s="1">
        <v>2</v>
      </c>
      <c r="K4220">
        <v>4217</v>
      </c>
      <c r="L4220" t="s">
        <v>25</v>
      </c>
      <c r="M4220" s="2">
        <f>+Table3[[#This Row],[CHW]]/Table3[[#This Row],[Count of Airbill Number]]</f>
        <v>13.636362999999999</v>
      </c>
    </row>
    <row r="4221" spans="2:13">
      <c r="B4221" t="s">
        <v>20</v>
      </c>
      <c r="C4221" t="s">
        <v>21</v>
      </c>
      <c r="D4221" t="s">
        <v>22</v>
      </c>
      <c r="E4221" t="s">
        <v>776</v>
      </c>
      <c r="F4221" t="s">
        <v>776</v>
      </c>
      <c r="G4221" t="s">
        <v>37</v>
      </c>
      <c r="H4221" t="s">
        <v>85</v>
      </c>
      <c r="I4221" s="1">
        <v>27.272725999999999</v>
      </c>
      <c r="J4221" s="1">
        <v>4</v>
      </c>
      <c r="K4221">
        <v>4218</v>
      </c>
      <c r="L4221" t="s">
        <v>25</v>
      </c>
      <c r="M4221" s="2">
        <f>+Table3[[#This Row],[CHW]]/Table3[[#This Row],[Count of Airbill Number]]</f>
        <v>6.8181814999999997</v>
      </c>
    </row>
    <row r="4222" spans="2:13">
      <c r="B4222" t="s">
        <v>30</v>
      </c>
      <c r="C4222" t="s">
        <v>21</v>
      </c>
      <c r="D4222" t="s">
        <v>22</v>
      </c>
      <c r="E4222" t="s">
        <v>776</v>
      </c>
      <c r="F4222" t="s">
        <v>776</v>
      </c>
      <c r="G4222" t="s">
        <v>237</v>
      </c>
      <c r="H4222" t="s">
        <v>141</v>
      </c>
      <c r="I4222" s="1">
        <v>27.272725999999999</v>
      </c>
      <c r="J4222" s="1">
        <v>2</v>
      </c>
      <c r="K4222">
        <v>4219</v>
      </c>
      <c r="L4222" t="s">
        <v>25</v>
      </c>
      <c r="M4222" s="2">
        <f>+Table3[[#This Row],[CHW]]/Table3[[#This Row],[Count of Airbill Number]]</f>
        <v>13.636362999999999</v>
      </c>
    </row>
    <row r="4223" spans="2:13">
      <c r="B4223" t="s">
        <v>30</v>
      </c>
      <c r="C4223" t="s">
        <v>21</v>
      </c>
      <c r="D4223" t="s">
        <v>22</v>
      </c>
      <c r="E4223" t="s">
        <v>776</v>
      </c>
      <c r="F4223" t="s">
        <v>776</v>
      </c>
      <c r="G4223" t="s">
        <v>237</v>
      </c>
      <c r="H4223" t="s">
        <v>238</v>
      </c>
      <c r="I4223" s="1">
        <v>27.272725999999999</v>
      </c>
      <c r="J4223" s="1">
        <v>2</v>
      </c>
      <c r="K4223">
        <v>4220</v>
      </c>
      <c r="L4223" t="s">
        <v>25</v>
      </c>
      <c r="M4223" s="2">
        <f>+Table3[[#This Row],[CHW]]/Table3[[#This Row],[Count of Airbill Number]]</f>
        <v>13.636362999999999</v>
      </c>
    </row>
    <row r="4224" spans="2:13">
      <c r="B4224" t="s">
        <v>30</v>
      </c>
      <c r="C4224" t="s">
        <v>21</v>
      </c>
      <c r="D4224" t="s">
        <v>22</v>
      </c>
      <c r="E4224" t="s">
        <v>776</v>
      </c>
      <c r="F4224" t="s">
        <v>776</v>
      </c>
      <c r="G4224" t="s">
        <v>237</v>
      </c>
      <c r="H4224" t="s">
        <v>53</v>
      </c>
      <c r="I4224" s="1">
        <v>27.272725999999999</v>
      </c>
      <c r="J4224" s="1">
        <v>2</v>
      </c>
      <c r="K4224">
        <v>4221</v>
      </c>
      <c r="L4224" t="s">
        <v>25</v>
      </c>
      <c r="M4224" s="2">
        <f>+Table3[[#This Row],[CHW]]/Table3[[#This Row],[Count of Airbill Number]]</f>
        <v>13.636362999999999</v>
      </c>
    </row>
    <row r="4225" spans="2:13">
      <c r="B4225" t="s">
        <v>30</v>
      </c>
      <c r="C4225" t="s">
        <v>21</v>
      </c>
      <c r="D4225" t="s">
        <v>22</v>
      </c>
      <c r="E4225" t="s">
        <v>776</v>
      </c>
      <c r="F4225" t="s">
        <v>776</v>
      </c>
      <c r="G4225" t="s">
        <v>141</v>
      </c>
      <c r="H4225" t="s">
        <v>238</v>
      </c>
      <c r="I4225" s="1">
        <v>27.272725999999999</v>
      </c>
      <c r="J4225" s="1">
        <v>2</v>
      </c>
      <c r="K4225">
        <v>4222</v>
      </c>
      <c r="L4225" t="s">
        <v>25</v>
      </c>
      <c r="M4225" s="2">
        <f>+Table3[[#This Row],[CHW]]/Table3[[#This Row],[Count of Airbill Number]]</f>
        <v>13.636362999999999</v>
      </c>
    </row>
    <row r="4226" spans="2:13">
      <c r="B4226" t="s">
        <v>35</v>
      </c>
      <c r="C4226" t="s">
        <v>21</v>
      </c>
      <c r="D4226" t="s">
        <v>22</v>
      </c>
      <c r="E4226" t="s">
        <v>776</v>
      </c>
      <c r="F4226" t="s">
        <v>776</v>
      </c>
      <c r="G4226" t="s">
        <v>45</v>
      </c>
      <c r="H4226" t="s">
        <v>191</v>
      </c>
      <c r="I4226" s="1">
        <v>27.272724999999998</v>
      </c>
      <c r="J4226" s="1">
        <v>4</v>
      </c>
      <c r="K4226">
        <v>4223</v>
      </c>
      <c r="L4226" t="s">
        <v>25</v>
      </c>
      <c r="M4226" s="2">
        <f>+Table3[[#This Row],[CHW]]/Table3[[#This Row],[Count of Airbill Number]]</f>
        <v>6.8181812499999994</v>
      </c>
    </row>
    <row r="4227" spans="2:13">
      <c r="B4227" t="s">
        <v>20</v>
      </c>
      <c r="C4227" t="s">
        <v>21</v>
      </c>
      <c r="D4227" t="s">
        <v>22</v>
      </c>
      <c r="E4227" t="s">
        <v>776</v>
      </c>
      <c r="F4227" t="s">
        <v>776</v>
      </c>
      <c r="G4227" t="s">
        <v>40</v>
      </c>
      <c r="H4227" t="s">
        <v>98</v>
      </c>
      <c r="I4227" s="1">
        <v>27.272724999999998</v>
      </c>
      <c r="J4227" s="1">
        <v>5</v>
      </c>
      <c r="K4227">
        <v>4224</v>
      </c>
      <c r="L4227" t="s">
        <v>25</v>
      </c>
      <c r="M4227" s="2">
        <f>+Table3[[#This Row],[CHW]]/Table3[[#This Row],[Count of Airbill Number]]</f>
        <v>5.4545449999999995</v>
      </c>
    </row>
    <row r="4228" spans="2:13">
      <c r="B4228" t="s">
        <v>20</v>
      </c>
      <c r="C4228" t="s">
        <v>21</v>
      </c>
      <c r="D4228" t="s">
        <v>22</v>
      </c>
      <c r="E4228" t="s">
        <v>776</v>
      </c>
      <c r="F4228" t="s">
        <v>776</v>
      </c>
      <c r="G4228" t="s">
        <v>103</v>
      </c>
      <c r="H4228" t="s">
        <v>71</v>
      </c>
      <c r="I4228" s="1">
        <v>27.272724999999998</v>
      </c>
      <c r="J4228" s="1">
        <v>3</v>
      </c>
      <c r="K4228">
        <v>4225</v>
      </c>
      <c r="L4228" t="s">
        <v>25</v>
      </c>
      <c r="M4228" s="2">
        <f>+Table3[[#This Row],[CHW]]/Table3[[#This Row],[Count of Airbill Number]]</f>
        <v>9.0909083333333331</v>
      </c>
    </row>
    <row r="4229" spans="2:13">
      <c r="B4229" t="s">
        <v>35</v>
      </c>
      <c r="C4229" t="s">
        <v>21</v>
      </c>
      <c r="D4229" t="s">
        <v>22</v>
      </c>
      <c r="E4229" t="s">
        <v>776</v>
      </c>
      <c r="F4229" t="s">
        <v>776</v>
      </c>
      <c r="G4229" t="s">
        <v>48</v>
      </c>
      <c r="H4229" t="s">
        <v>32</v>
      </c>
      <c r="I4229" s="1">
        <v>27.272722999999999</v>
      </c>
      <c r="J4229" s="1">
        <v>6</v>
      </c>
      <c r="K4229">
        <v>4226</v>
      </c>
      <c r="L4229" t="s">
        <v>25</v>
      </c>
      <c r="M4229" s="2">
        <f>+Table3[[#This Row],[CHW]]/Table3[[#This Row],[Count of Airbill Number]]</f>
        <v>4.5454538333333332</v>
      </c>
    </row>
    <row r="4230" spans="2:13">
      <c r="B4230" t="s">
        <v>35</v>
      </c>
      <c r="C4230" t="s">
        <v>21</v>
      </c>
      <c r="D4230" t="s">
        <v>36</v>
      </c>
      <c r="E4230" t="s">
        <v>776</v>
      </c>
      <c r="F4230" t="s">
        <v>776</v>
      </c>
      <c r="G4230" t="s">
        <v>37</v>
      </c>
      <c r="H4230" t="s">
        <v>102</v>
      </c>
      <c r="I4230" s="1">
        <v>27.272722999999999</v>
      </c>
      <c r="J4230" s="1">
        <v>7</v>
      </c>
      <c r="K4230">
        <v>4227</v>
      </c>
      <c r="L4230" t="s">
        <v>25</v>
      </c>
      <c r="M4230" s="2">
        <f>+Table3[[#This Row],[CHW]]/Table3[[#This Row],[Count of Airbill Number]]</f>
        <v>3.8961032857142857</v>
      </c>
    </row>
    <row r="4231" spans="2:13">
      <c r="B4231" t="s">
        <v>20</v>
      </c>
      <c r="C4231" t="s">
        <v>21</v>
      </c>
      <c r="D4231" t="s">
        <v>22</v>
      </c>
      <c r="E4231" t="s">
        <v>776</v>
      </c>
      <c r="F4231" t="s">
        <v>776</v>
      </c>
      <c r="G4231" t="s">
        <v>94</v>
      </c>
      <c r="H4231" t="s">
        <v>72</v>
      </c>
      <c r="I4231" s="1">
        <v>27.272719999999996</v>
      </c>
      <c r="J4231" s="1">
        <v>10</v>
      </c>
      <c r="K4231">
        <v>4228</v>
      </c>
      <c r="L4231" t="s">
        <v>25</v>
      </c>
      <c r="M4231" s="2">
        <f>+Table3[[#This Row],[CHW]]/Table3[[#This Row],[Count of Airbill Number]]</f>
        <v>2.7272719999999997</v>
      </c>
    </row>
    <row r="4232" spans="2:13">
      <c r="B4232" t="s">
        <v>35</v>
      </c>
      <c r="C4232" t="s">
        <v>21</v>
      </c>
      <c r="D4232" t="s">
        <v>22</v>
      </c>
      <c r="E4232" t="s">
        <v>778</v>
      </c>
      <c r="F4232" t="s">
        <v>776</v>
      </c>
      <c r="G4232" t="s">
        <v>113</v>
      </c>
      <c r="H4232" t="s">
        <v>152</v>
      </c>
      <c r="I4232" s="1">
        <v>27</v>
      </c>
      <c r="J4232" s="1">
        <v>1</v>
      </c>
      <c r="K4232">
        <v>4229</v>
      </c>
      <c r="L4232" t="s">
        <v>25</v>
      </c>
      <c r="M4232" s="2">
        <f>+Table3[[#This Row],[CHW]]/Table3[[#This Row],[Count of Airbill Number]]</f>
        <v>27</v>
      </c>
    </row>
    <row r="4233" spans="2:13">
      <c r="B4233" t="s">
        <v>35</v>
      </c>
      <c r="C4233" t="s">
        <v>21</v>
      </c>
      <c r="D4233" t="s">
        <v>22</v>
      </c>
      <c r="E4233" t="s">
        <v>778</v>
      </c>
      <c r="F4233" t="s">
        <v>778</v>
      </c>
      <c r="G4233" t="s">
        <v>109</v>
      </c>
      <c r="H4233" t="s">
        <v>310</v>
      </c>
      <c r="I4233" s="1">
        <v>27</v>
      </c>
      <c r="J4233" s="1">
        <v>4</v>
      </c>
      <c r="K4233">
        <v>4230</v>
      </c>
      <c r="L4233" t="s">
        <v>25</v>
      </c>
      <c r="M4233" s="2">
        <f>+Table3[[#This Row],[CHW]]/Table3[[#This Row],[Count of Airbill Number]]</f>
        <v>6.75</v>
      </c>
    </row>
    <row r="4234" spans="2:13">
      <c r="B4234" t="s">
        <v>35</v>
      </c>
      <c r="C4234" t="s">
        <v>21</v>
      </c>
      <c r="D4234" t="s">
        <v>36</v>
      </c>
      <c r="E4234" t="s">
        <v>778</v>
      </c>
      <c r="F4234" t="s">
        <v>777</v>
      </c>
      <c r="G4234" t="s">
        <v>109</v>
      </c>
      <c r="H4234" t="s">
        <v>180</v>
      </c>
      <c r="I4234" s="1">
        <v>27</v>
      </c>
      <c r="J4234" s="1">
        <v>1</v>
      </c>
      <c r="K4234">
        <v>4231</v>
      </c>
      <c r="L4234" t="s">
        <v>25</v>
      </c>
      <c r="M4234" s="2">
        <f>+Table3[[#This Row],[CHW]]/Table3[[#This Row],[Count of Airbill Number]]</f>
        <v>27</v>
      </c>
    </row>
    <row r="4235" spans="2:13">
      <c r="B4235" t="s">
        <v>35</v>
      </c>
      <c r="C4235" t="s">
        <v>21</v>
      </c>
      <c r="D4235" t="s">
        <v>36</v>
      </c>
      <c r="E4235" t="s">
        <v>778</v>
      </c>
      <c r="F4235" t="s">
        <v>778</v>
      </c>
      <c r="G4235" t="s">
        <v>51</v>
      </c>
      <c r="H4235" t="s">
        <v>405</v>
      </c>
      <c r="I4235" s="1">
        <v>27</v>
      </c>
      <c r="J4235" s="1">
        <v>1</v>
      </c>
      <c r="K4235">
        <v>4232</v>
      </c>
      <c r="L4235" t="s">
        <v>25</v>
      </c>
      <c r="M4235" s="2">
        <f>+Table3[[#This Row],[CHW]]/Table3[[#This Row],[Count of Airbill Number]]</f>
        <v>27</v>
      </c>
    </row>
    <row r="4236" spans="2:13">
      <c r="B4236" t="s">
        <v>20</v>
      </c>
      <c r="C4236" t="s">
        <v>21</v>
      </c>
      <c r="D4236" t="s">
        <v>22</v>
      </c>
      <c r="E4236" t="s">
        <v>778</v>
      </c>
      <c r="F4236" t="s">
        <v>778</v>
      </c>
      <c r="G4236" t="s">
        <v>113</v>
      </c>
      <c r="H4236" t="s">
        <v>361</v>
      </c>
      <c r="I4236" s="1">
        <v>27</v>
      </c>
      <c r="J4236" s="1">
        <v>1</v>
      </c>
      <c r="K4236">
        <v>4233</v>
      </c>
      <c r="L4236" t="s">
        <v>25</v>
      </c>
      <c r="M4236" s="2">
        <f>+Table3[[#This Row],[CHW]]/Table3[[#This Row],[Count of Airbill Number]]</f>
        <v>27</v>
      </c>
    </row>
    <row r="4237" spans="2:13">
      <c r="B4237" t="s">
        <v>20</v>
      </c>
      <c r="C4237" t="s">
        <v>21</v>
      </c>
      <c r="D4237" t="s">
        <v>22</v>
      </c>
      <c r="E4237" t="s">
        <v>776</v>
      </c>
      <c r="F4237" t="s">
        <v>776</v>
      </c>
      <c r="G4237" t="s">
        <v>23</v>
      </c>
      <c r="H4237" t="s">
        <v>192</v>
      </c>
      <c r="I4237" s="1">
        <v>27</v>
      </c>
      <c r="J4237" s="1">
        <v>1</v>
      </c>
      <c r="K4237">
        <v>4234</v>
      </c>
      <c r="L4237" t="s">
        <v>25</v>
      </c>
      <c r="M4237" s="2">
        <f>+Table3[[#This Row],[CHW]]/Table3[[#This Row],[Count of Airbill Number]]</f>
        <v>27</v>
      </c>
    </row>
    <row r="4238" spans="2:13">
      <c r="B4238" t="s">
        <v>28</v>
      </c>
      <c r="C4238" t="s">
        <v>21</v>
      </c>
      <c r="D4238" t="s">
        <v>22</v>
      </c>
      <c r="E4238" t="s">
        <v>776</v>
      </c>
      <c r="F4238" t="s">
        <v>776</v>
      </c>
      <c r="G4238" t="s">
        <v>31</v>
      </c>
      <c r="H4238" t="s">
        <v>80</v>
      </c>
      <c r="I4238" s="1">
        <v>26.863636</v>
      </c>
      <c r="J4238" s="1">
        <v>1</v>
      </c>
      <c r="K4238">
        <v>4235</v>
      </c>
      <c r="L4238" t="s">
        <v>25</v>
      </c>
      <c r="M4238" s="2">
        <f>+Table3[[#This Row],[CHW]]/Table3[[#This Row],[Count of Airbill Number]]</f>
        <v>26.863636</v>
      </c>
    </row>
    <row r="4239" spans="2:13">
      <c r="B4239" t="s">
        <v>28</v>
      </c>
      <c r="C4239" t="s">
        <v>21</v>
      </c>
      <c r="D4239" t="s">
        <v>22</v>
      </c>
      <c r="E4239" t="s">
        <v>776</v>
      </c>
      <c r="F4239" t="s">
        <v>776</v>
      </c>
      <c r="G4239" t="s">
        <v>63</v>
      </c>
      <c r="H4239" t="s">
        <v>47</v>
      </c>
      <c r="I4239" s="1">
        <v>26.818180999999999</v>
      </c>
      <c r="J4239" s="1">
        <v>2</v>
      </c>
      <c r="K4239">
        <v>4236</v>
      </c>
      <c r="L4239" t="s">
        <v>25</v>
      </c>
      <c r="M4239" s="2">
        <f>+Table3[[#This Row],[CHW]]/Table3[[#This Row],[Count of Airbill Number]]</f>
        <v>13.4090905</v>
      </c>
    </row>
    <row r="4240" spans="2:13">
      <c r="B4240" t="s">
        <v>28</v>
      </c>
      <c r="C4240" t="s">
        <v>21</v>
      </c>
      <c r="D4240" t="s">
        <v>22</v>
      </c>
      <c r="E4240" t="s">
        <v>776</v>
      </c>
      <c r="F4240" t="s">
        <v>776</v>
      </c>
      <c r="G4240" t="s">
        <v>64</v>
      </c>
      <c r="H4240" t="s">
        <v>33</v>
      </c>
      <c r="I4240" s="1">
        <v>26.818180999999999</v>
      </c>
      <c r="J4240" s="1">
        <v>1</v>
      </c>
      <c r="K4240">
        <v>4237</v>
      </c>
      <c r="L4240" t="s">
        <v>25</v>
      </c>
      <c r="M4240" s="2">
        <f>+Table3[[#This Row],[CHW]]/Table3[[#This Row],[Count of Airbill Number]]</f>
        <v>26.818180999999999</v>
      </c>
    </row>
    <row r="4241" spans="2:13">
      <c r="B4241" t="s">
        <v>28</v>
      </c>
      <c r="C4241" t="s">
        <v>21</v>
      </c>
      <c r="D4241" t="s">
        <v>22</v>
      </c>
      <c r="E4241" t="s">
        <v>776</v>
      </c>
      <c r="F4241" t="s">
        <v>776</v>
      </c>
      <c r="G4241" t="s">
        <v>37</v>
      </c>
      <c r="H4241" t="s">
        <v>187</v>
      </c>
      <c r="I4241" s="1">
        <v>26.818180999999999</v>
      </c>
      <c r="J4241" s="1">
        <v>2</v>
      </c>
      <c r="K4241">
        <v>4238</v>
      </c>
      <c r="L4241" t="s">
        <v>25</v>
      </c>
      <c r="M4241" s="2">
        <f>+Table3[[#This Row],[CHW]]/Table3[[#This Row],[Count of Airbill Number]]</f>
        <v>13.4090905</v>
      </c>
    </row>
    <row r="4242" spans="2:13">
      <c r="B4242" t="s">
        <v>28</v>
      </c>
      <c r="C4242" t="s">
        <v>21</v>
      </c>
      <c r="D4242" t="s">
        <v>36</v>
      </c>
      <c r="E4242" t="s">
        <v>776</v>
      </c>
      <c r="F4242" t="s">
        <v>776</v>
      </c>
      <c r="G4242" t="s">
        <v>66</v>
      </c>
      <c r="H4242" t="s">
        <v>172</v>
      </c>
      <c r="I4242" s="1">
        <v>26.818180999999999</v>
      </c>
      <c r="J4242" s="1">
        <v>1</v>
      </c>
      <c r="K4242">
        <v>4239</v>
      </c>
      <c r="L4242" t="s">
        <v>25</v>
      </c>
      <c r="M4242" s="2">
        <f>+Table3[[#This Row],[CHW]]/Table3[[#This Row],[Count of Airbill Number]]</f>
        <v>26.818180999999999</v>
      </c>
    </row>
    <row r="4243" spans="2:13">
      <c r="B4243" t="s">
        <v>35</v>
      </c>
      <c r="C4243" t="s">
        <v>21</v>
      </c>
      <c r="D4243" t="s">
        <v>22</v>
      </c>
      <c r="E4243" t="s">
        <v>776</v>
      </c>
      <c r="F4243" t="s">
        <v>776</v>
      </c>
      <c r="G4243" t="s">
        <v>284</v>
      </c>
      <c r="H4243" t="s">
        <v>23</v>
      </c>
      <c r="I4243" s="1">
        <v>26.818180999999999</v>
      </c>
      <c r="J4243" s="1">
        <v>1</v>
      </c>
      <c r="K4243">
        <v>4240</v>
      </c>
      <c r="L4243" t="s">
        <v>25</v>
      </c>
      <c r="M4243" s="2">
        <f>+Table3[[#This Row],[CHW]]/Table3[[#This Row],[Count of Airbill Number]]</f>
        <v>26.818180999999999</v>
      </c>
    </row>
    <row r="4244" spans="2:13">
      <c r="B4244" t="s">
        <v>35</v>
      </c>
      <c r="C4244" t="s">
        <v>21</v>
      </c>
      <c r="D4244" t="s">
        <v>22</v>
      </c>
      <c r="E4244" t="s">
        <v>776</v>
      </c>
      <c r="F4244" t="s">
        <v>776</v>
      </c>
      <c r="G4244" t="s">
        <v>50</v>
      </c>
      <c r="H4244" t="s">
        <v>102</v>
      </c>
      <c r="I4244" s="1">
        <v>26.818180999999999</v>
      </c>
      <c r="J4244" s="1">
        <v>2</v>
      </c>
      <c r="K4244">
        <v>4241</v>
      </c>
      <c r="L4244" t="s">
        <v>25</v>
      </c>
      <c r="M4244" s="2">
        <f>+Table3[[#This Row],[CHW]]/Table3[[#This Row],[Count of Airbill Number]]</f>
        <v>13.4090905</v>
      </c>
    </row>
    <row r="4245" spans="2:13">
      <c r="B4245" t="s">
        <v>20</v>
      </c>
      <c r="C4245" t="s">
        <v>21</v>
      </c>
      <c r="D4245" t="s">
        <v>22</v>
      </c>
      <c r="E4245" t="s">
        <v>776</v>
      </c>
      <c r="F4245" t="s">
        <v>776</v>
      </c>
      <c r="G4245" t="s">
        <v>138</v>
      </c>
      <c r="H4245" t="s">
        <v>53</v>
      </c>
      <c r="I4245" s="1">
        <v>26.818180999999999</v>
      </c>
      <c r="J4245" s="1">
        <v>3</v>
      </c>
      <c r="K4245">
        <v>4242</v>
      </c>
      <c r="L4245" t="s">
        <v>25</v>
      </c>
      <c r="M4245" s="2">
        <f>+Table3[[#This Row],[CHW]]/Table3[[#This Row],[Count of Airbill Number]]</f>
        <v>8.9393936666666658</v>
      </c>
    </row>
    <row r="4246" spans="2:13">
      <c r="B4246" t="s">
        <v>20</v>
      </c>
      <c r="C4246" t="s">
        <v>21</v>
      </c>
      <c r="D4246" t="s">
        <v>22</v>
      </c>
      <c r="E4246" t="s">
        <v>776</v>
      </c>
      <c r="F4246" t="s">
        <v>776</v>
      </c>
      <c r="G4246" t="s">
        <v>42</v>
      </c>
      <c r="H4246" t="s">
        <v>23</v>
      </c>
      <c r="I4246" s="1">
        <v>26.818180999999999</v>
      </c>
      <c r="J4246" s="1">
        <v>1</v>
      </c>
      <c r="K4246">
        <v>4243</v>
      </c>
      <c r="L4246" t="s">
        <v>25</v>
      </c>
      <c r="M4246" s="2">
        <f>+Table3[[#This Row],[CHW]]/Table3[[#This Row],[Count of Airbill Number]]</f>
        <v>26.818180999999999</v>
      </c>
    </row>
    <row r="4247" spans="2:13">
      <c r="B4247" t="s">
        <v>20</v>
      </c>
      <c r="C4247" t="s">
        <v>21</v>
      </c>
      <c r="D4247" t="s">
        <v>22</v>
      </c>
      <c r="E4247" t="s">
        <v>776</v>
      </c>
      <c r="F4247" t="s">
        <v>776</v>
      </c>
      <c r="G4247" t="s">
        <v>48</v>
      </c>
      <c r="H4247" t="s">
        <v>222</v>
      </c>
      <c r="I4247" s="1">
        <v>26.818180999999999</v>
      </c>
      <c r="J4247" s="1">
        <v>2</v>
      </c>
      <c r="K4247">
        <v>4244</v>
      </c>
      <c r="L4247" t="s">
        <v>25</v>
      </c>
      <c r="M4247" s="2">
        <f>+Table3[[#This Row],[CHW]]/Table3[[#This Row],[Count of Airbill Number]]</f>
        <v>13.4090905</v>
      </c>
    </row>
    <row r="4248" spans="2:13">
      <c r="B4248" t="s">
        <v>20</v>
      </c>
      <c r="C4248" t="s">
        <v>21</v>
      </c>
      <c r="D4248" t="s">
        <v>36</v>
      </c>
      <c r="E4248" t="s">
        <v>776</v>
      </c>
      <c r="F4248" t="s">
        <v>776</v>
      </c>
      <c r="G4248" t="s">
        <v>23</v>
      </c>
      <c r="H4248" t="s">
        <v>100</v>
      </c>
      <c r="I4248" s="1">
        <v>26.818180999999999</v>
      </c>
      <c r="J4248" s="1">
        <v>1</v>
      </c>
      <c r="K4248">
        <v>4245</v>
      </c>
      <c r="L4248" t="s">
        <v>25</v>
      </c>
      <c r="M4248" s="2">
        <f>+Table3[[#This Row],[CHW]]/Table3[[#This Row],[Count of Airbill Number]]</f>
        <v>26.818180999999999</v>
      </c>
    </row>
    <row r="4249" spans="2:13">
      <c r="B4249" t="s">
        <v>28</v>
      </c>
      <c r="C4249" t="s">
        <v>21</v>
      </c>
      <c r="D4249" t="s">
        <v>22</v>
      </c>
      <c r="E4249" t="s">
        <v>776</v>
      </c>
      <c r="F4249" t="s">
        <v>776</v>
      </c>
      <c r="G4249" t="s">
        <v>23</v>
      </c>
      <c r="H4249" t="s">
        <v>33</v>
      </c>
      <c r="I4249" s="1">
        <v>26.818179999999998</v>
      </c>
      <c r="J4249" s="1">
        <v>4</v>
      </c>
      <c r="K4249">
        <v>4246</v>
      </c>
      <c r="L4249" t="s">
        <v>25</v>
      </c>
      <c r="M4249" s="2">
        <f>+Table3[[#This Row],[CHW]]/Table3[[#This Row],[Count of Airbill Number]]</f>
        <v>6.7045449999999995</v>
      </c>
    </row>
    <row r="4250" spans="2:13">
      <c r="B4250" t="s">
        <v>20</v>
      </c>
      <c r="C4250" t="s">
        <v>21</v>
      </c>
      <c r="D4250" t="s">
        <v>22</v>
      </c>
      <c r="E4250" t="s">
        <v>776</v>
      </c>
      <c r="F4250" t="s">
        <v>776</v>
      </c>
      <c r="G4250" t="s">
        <v>31</v>
      </c>
      <c r="H4250" t="s">
        <v>244</v>
      </c>
      <c r="I4250" s="1">
        <v>26.818179999999998</v>
      </c>
      <c r="J4250" s="1">
        <v>3</v>
      </c>
      <c r="K4250">
        <v>4247</v>
      </c>
      <c r="L4250" t="s">
        <v>25</v>
      </c>
      <c r="M4250" s="2">
        <f>+Table3[[#This Row],[CHW]]/Table3[[#This Row],[Count of Airbill Number]]</f>
        <v>8.9393933333333333</v>
      </c>
    </row>
    <row r="4251" spans="2:13">
      <c r="B4251" t="s">
        <v>20</v>
      </c>
      <c r="C4251" t="s">
        <v>21</v>
      </c>
      <c r="D4251" t="s">
        <v>22</v>
      </c>
      <c r="E4251" t="s">
        <v>776</v>
      </c>
      <c r="F4251" t="s">
        <v>776</v>
      </c>
      <c r="G4251" t="s">
        <v>111</v>
      </c>
      <c r="H4251" t="s">
        <v>93</v>
      </c>
      <c r="I4251" s="1">
        <v>26.818176999999999</v>
      </c>
      <c r="J4251" s="1">
        <v>10</v>
      </c>
      <c r="K4251">
        <v>4248</v>
      </c>
      <c r="L4251" t="s">
        <v>25</v>
      </c>
      <c r="M4251" s="2">
        <f>+Table3[[#This Row],[CHW]]/Table3[[#This Row],[Count of Airbill Number]]</f>
        <v>2.6818176999999999</v>
      </c>
    </row>
    <row r="4252" spans="2:13">
      <c r="B4252" t="s">
        <v>20</v>
      </c>
      <c r="C4252" t="s">
        <v>21</v>
      </c>
      <c r="D4252" t="s">
        <v>22</v>
      </c>
      <c r="E4252" t="s">
        <v>776</v>
      </c>
      <c r="F4252" t="s">
        <v>776</v>
      </c>
      <c r="G4252" t="s">
        <v>57</v>
      </c>
      <c r="H4252" t="s">
        <v>40</v>
      </c>
      <c r="I4252" s="1">
        <v>26.818172999999994</v>
      </c>
      <c r="J4252" s="1">
        <v>12</v>
      </c>
      <c r="K4252">
        <v>4249</v>
      </c>
      <c r="L4252" t="s">
        <v>25</v>
      </c>
      <c r="M4252" s="2">
        <f>+Table3[[#This Row],[CHW]]/Table3[[#This Row],[Count of Airbill Number]]</f>
        <v>2.2348477499999997</v>
      </c>
    </row>
    <row r="4253" spans="2:13">
      <c r="B4253" t="s">
        <v>28</v>
      </c>
      <c r="C4253" t="s">
        <v>21</v>
      </c>
      <c r="D4253" t="s">
        <v>22</v>
      </c>
      <c r="E4253" t="s">
        <v>776</v>
      </c>
      <c r="F4253" t="s">
        <v>778</v>
      </c>
      <c r="G4253" t="s">
        <v>71</v>
      </c>
      <c r="H4253" t="s">
        <v>86</v>
      </c>
      <c r="I4253" s="1">
        <v>26.781818000000001</v>
      </c>
      <c r="J4253" s="1">
        <v>2</v>
      </c>
      <c r="K4253">
        <v>4250</v>
      </c>
      <c r="L4253" t="s">
        <v>25</v>
      </c>
      <c r="M4253" s="2">
        <f>+Table3[[#This Row],[CHW]]/Table3[[#This Row],[Count of Airbill Number]]</f>
        <v>13.390909000000001</v>
      </c>
    </row>
    <row r="4254" spans="2:13">
      <c r="B4254" t="s">
        <v>20</v>
      </c>
      <c r="C4254" t="s">
        <v>21</v>
      </c>
      <c r="D4254" t="s">
        <v>22</v>
      </c>
      <c r="E4254" t="s">
        <v>778</v>
      </c>
      <c r="F4254" t="s">
        <v>778</v>
      </c>
      <c r="G4254" t="s">
        <v>51</v>
      </c>
      <c r="H4254" t="s">
        <v>220</v>
      </c>
      <c r="I4254" s="1">
        <v>26.5</v>
      </c>
      <c r="J4254" s="1">
        <v>1</v>
      </c>
      <c r="K4254">
        <v>4251</v>
      </c>
      <c r="L4254" t="s">
        <v>25</v>
      </c>
      <c r="M4254" s="2">
        <f>+Table3[[#This Row],[CHW]]/Table3[[#This Row],[Count of Airbill Number]]</f>
        <v>26.5</v>
      </c>
    </row>
    <row r="4255" spans="2:13">
      <c r="B4255" t="s">
        <v>28</v>
      </c>
      <c r="C4255" t="s">
        <v>21</v>
      </c>
      <c r="D4255" t="s">
        <v>36</v>
      </c>
      <c r="E4255" t="s">
        <v>776</v>
      </c>
      <c r="F4255" t="s">
        <v>778</v>
      </c>
      <c r="G4255" t="s">
        <v>33</v>
      </c>
      <c r="H4255" t="s">
        <v>51</v>
      </c>
      <c r="I4255" s="1">
        <v>26.463632999999998</v>
      </c>
      <c r="J4255" s="1">
        <v>7</v>
      </c>
      <c r="K4255">
        <v>4252</v>
      </c>
      <c r="L4255" t="s">
        <v>25</v>
      </c>
      <c r="M4255" s="2">
        <f>+Table3[[#This Row],[CHW]]/Table3[[#This Row],[Count of Airbill Number]]</f>
        <v>3.7805189999999995</v>
      </c>
    </row>
    <row r="4256" spans="2:13">
      <c r="B4256" t="s">
        <v>20</v>
      </c>
      <c r="C4256" t="s">
        <v>21</v>
      </c>
      <c r="D4256" t="s">
        <v>36</v>
      </c>
      <c r="E4256" t="s">
        <v>776</v>
      </c>
      <c r="F4256" t="s">
        <v>776</v>
      </c>
      <c r="G4256" t="s">
        <v>147</v>
      </c>
      <c r="H4256" t="s">
        <v>66</v>
      </c>
      <c r="I4256" s="1">
        <v>26.4</v>
      </c>
      <c r="J4256" s="1">
        <v>1</v>
      </c>
      <c r="K4256">
        <v>4253</v>
      </c>
      <c r="L4256" t="s">
        <v>25</v>
      </c>
      <c r="M4256" s="2">
        <f>+Table3[[#This Row],[CHW]]/Table3[[#This Row],[Count of Airbill Number]]</f>
        <v>26.4</v>
      </c>
    </row>
    <row r="4257" spans="2:13">
      <c r="B4257" t="s">
        <v>28</v>
      </c>
      <c r="C4257" t="s">
        <v>21</v>
      </c>
      <c r="D4257" t="s">
        <v>22</v>
      </c>
      <c r="E4257" t="s">
        <v>776</v>
      </c>
      <c r="F4257" t="s">
        <v>776</v>
      </c>
      <c r="G4257" t="s">
        <v>63</v>
      </c>
      <c r="H4257" t="s">
        <v>45</v>
      </c>
      <c r="I4257" s="1">
        <v>26.363636</v>
      </c>
      <c r="J4257" s="1">
        <v>3</v>
      </c>
      <c r="K4257">
        <v>4254</v>
      </c>
      <c r="L4257" t="s">
        <v>25</v>
      </c>
      <c r="M4257" s="2">
        <f>+Table3[[#This Row],[CHW]]/Table3[[#This Row],[Count of Airbill Number]]</f>
        <v>8.7878786666666659</v>
      </c>
    </row>
    <row r="4258" spans="2:13">
      <c r="B4258" t="s">
        <v>28</v>
      </c>
      <c r="C4258" t="s">
        <v>21</v>
      </c>
      <c r="D4258" t="s">
        <v>22</v>
      </c>
      <c r="E4258" t="s">
        <v>776</v>
      </c>
      <c r="F4258" t="s">
        <v>776</v>
      </c>
      <c r="G4258" t="s">
        <v>42</v>
      </c>
      <c r="H4258" t="s">
        <v>72</v>
      </c>
      <c r="I4258" s="1">
        <v>26.363636</v>
      </c>
      <c r="J4258" s="1">
        <v>1</v>
      </c>
      <c r="K4258">
        <v>4255</v>
      </c>
      <c r="L4258" t="s">
        <v>25</v>
      </c>
      <c r="M4258" s="2">
        <f>+Table3[[#This Row],[CHW]]/Table3[[#This Row],[Count of Airbill Number]]</f>
        <v>26.363636</v>
      </c>
    </row>
    <row r="4259" spans="2:13">
      <c r="B4259" t="s">
        <v>28</v>
      </c>
      <c r="C4259" t="s">
        <v>21</v>
      </c>
      <c r="D4259" t="s">
        <v>22</v>
      </c>
      <c r="E4259" t="s">
        <v>776</v>
      </c>
      <c r="F4259" t="s">
        <v>776</v>
      </c>
      <c r="G4259" t="s">
        <v>48</v>
      </c>
      <c r="H4259" t="s">
        <v>74</v>
      </c>
      <c r="I4259" s="1">
        <v>26.363636</v>
      </c>
      <c r="J4259" s="1">
        <v>2</v>
      </c>
      <c r="K4259">
        <v>4256</v>
      </c>
      <c r="L4259" t="s">
        <v>25</v>
      </c>
      <c r="M4259" s="2">
        <f>+Table3[[#This Row],[CHW]]/Table3[[#This Row],[Count of Airbill Number]]</f>
        <v>13.181818</v>
      </c>
    </row>
    <row r="4260" spans="2:13">
      <c r="B4260" t="s">
        <v>20</v>
      </c>
      <c r="C4260" t="s">
        <v>21</v>
      </c>
      <c r="D4260" t="s">
        <v>22</v>
      </c>
      <c r="E4260" t="s">
        <v>776</v>
      </c>
      <c r="F4260" t="s">
        <v>776</v>
      </c>
      <c r="G4260" t="s">
        <v>23</v>
      </c>
      <c r="H4260" t="s">
        <v>378</v>
      </c>
      <c r="I4260" s="1">
        <v>26.363636</v>
      </c>
      <c r="J4260" s="1">
        <v>1</v>
      </c>
      <c r="K4260">
        <v>4257</v>
      </c>
      <c r="L4260" t="s">
        <v>25</v>
      </c>
      <c r="M4260" s="2">
        <f>+Table3[[#This Row],[CHW]]/Table3[[#This Row],[Count of Airbill Number]]</f>
        <v>26.363636</v>
      </c>
    </row>
    <row r="4261" spans="2:13">
      <c r="B4261" t="s">
        <v>20</v>
      </c>
      <c r="C4261" t="s">
        <v>21</v>
      </c>
      <c r="D4261" t="s">
        <v>22</v>
      </c>
      <c r="E4261" t="s">
        <v>776</v>
      </c>
      <c r="F4261" t="s">
        <v>776</v>
      </c>
      <c r="G4261" t="s">
        <v>78</v>
      </c>
      <c r="H4261" t="s">
        <v>43</v>
      </c>
      <c r="I4261" s="1">
        <v>26.363636</v>
      </c>
      <c r="J4261" s="1">
        <v>1</v>
      </c>
      <c r="K4261">
        <v>4258</v>
      </c>
      <c r="L4261" t="s">
        <v>25</v>
      </c>
      <c r="M4261" s="2">
        <f>+Table3[[#This Row],[CHW]]/Table3[[#This Row],[Count of Airbill Number]]</f>
        <v>26.363636</v>
      </c>
    </row>
    <row r="4262" spans="2:13">
      <c r="B4262" t="s">
        <v>20</v>
      </c>
      <c r="C4262" t="s">
        <v>21</v>
      </c>
      <c r="D4262" t="s">
        <v>36</v>
      </c>
      <c r="E4262" t="s">
        <v>776</v>
      </c>
      <c r="F4262" t="s">
        <v>776</v>
      </c>
      <c r="G4262" t="s">
        <v>23</v>
      </c>
      <c r="H4262" t="s">
        <v>59</v>
      </c>
      <c r="I4262" s="1">
        <v>26.363636</v>
      </c>
      <c r="J4262" s="1">
        <v>1</v>
      </c>
      <c r="K4262">
        <v>4259</v>
      </c>
      <c r="L4262" t="s">
        <v>25</v>
      </c>
      <c r="M4262" s="2">
        <f>+Table3[[#This Row],[CHW]]/Table3[[#This Row],[Count of Airbill Number]]</f>
        <v>26.363636</v>
      </c>
    </row>
    <row r="4263" spans="2:13">
      <c r="B4263" t="s">
        <v>243</v>
      </c>
      <c r="C4263" t="s">
        <v>21</v>
      </c>
      <c r="D4263" t="s">
        <v>22</v>
      </c>
      <c r="E4263" t="s">
        <v>776</v>
      </c>
      <c r="F4263" t="s">
        <v>776</v>
      </c>
      <c r="G4263" t="s">
        <v>37</v>
      </c>
      <c r="H4263" t="s">
        <v>236</v>
      </c>
      <c r="I4263" s="1">
        <v>26.363636</v>
      </c>
      <c r="J4263" s="1">
        <v>1</v>
      </c>
      <c r="K4263">
        <v>4260</v>
      </c>
      <c r="L4263" t="s">
        <v>25</v>
      </c>
      <c r="M4263" s="2">
        <f>+Table3[[#This Row],[CHW]]/Table3[[#This Row],[Count of Airbill Number]]</f>
        <v>26.363636</v>
      </c>
    </row>
    <row r="4264" spans="2:13">
      <c r="B4264" t="s">
        <v>28</v>
      </c>
      <c r="C4264" t="s">
        <v>21</v>
      </c>
      <c r="D4264" t="s">
        <v>22</v>
      </c>
      <c r="E4264" t="s">
        <v>776</v>
      </c>
      <c r="F4264" t="s">
        <v>776</v>
      </c>
      <c r="G4264" t="s">
        <v>98</v>
      </c>
      <c r="H4264" t="s">
        <v>50</v>
      </c>
      <c r="I4264" s="1">
        <v>26.363634999999999</v>
      </c>
      <c r="J4264" s="1">
        <v>2</v>
      </c>
      <c r="K4264">
        <v>4261</v>
      </c>
      <c r="L4264" t="s">
        <v>25</v>
      </c>
      <c r="M4264" s="2">
        <f>+Table3[[#This Row],[CHW]]/Table3[[#This Row],[Count of Airbill Number]]</f>
        <v>13.181817499999999</v>
      </c>
    </row>
    <row r="4265" spans="2:13">
      <c r="B4265" t="s">
        <v>35</v>
      </c>
      <c r="C4265" t="s">
        <v>21</v>
      </c>
      <c r="D4265" t="s">
        <v>22</v>
      </c>
      <c r="E4265" t="s">
        <v>776</v>
      </c>
      <c r="F4265" t="s">
        <v>776</v>
      </c>
      <c r="G4265" t="s">
        <v>130</v>
      </c>
      <c r="H4265" t="s">
        <v>69</v>
      </c>
      <c r="I4265" s="1">
        <v>26.363634999999999</v>
      </c>
      <c r="J4265" s="1">
        <v>3</v>
      </c>
      <c r="K4265">
        <v>4262</v>
      </c>
      <c r="L4265" t="s">
        <v>25</v>
      </c>
      <c r="M4265" s="2">
        <f>+Table3[[#This Row],[CHW]]/Table3[[#This Row],[Count of Airbill Number]]</f>
        <v>8.7878783333333335</v>
      </c>
    </row>
    <row r="4266" spans="2:13">
      <c r="B4266" t="s">
        <v>20</v>
      </c>
      <c r="C4266" t="s">
        <v>21</v>
      </c>
      <c r="D4266" t="s">
        <v>22</v>
      </c>
      <c r="E4266" t="s">
        <v>776</v>
      </c>
      <c r="F4266" t="s">
        <v>776</v>
      </c>
      <c r="G4266" t="s">
        <v>47</v>
      </c>
      <c r="H4266" t="s">
        <v>191</v>
      </c>
      <c r="I4266" s="1">
        <v>26.363634999999999</v>
      </c>
      <c r="J4266" s="1">
        <v>3</v>
      </c>
      <c r="K4266">
        <v>4263</v>
      </c>
      <c r="L4266" t="s">
        <v>25</v>
      </c>
      <c r="M4266" s="2">
        <f>+Table3[[#This Row],[CHW]]/Table3[[#This Row],[Count of Airbill Number]]</f>
        <v>8.7878783333333335</v>
      </c>
    </row>
    <row r="4267" spans="2:13">
      <c r="B4267" t="s">
        <v>20</v>
      </c>
      <c r="C4267" t="s">
        <v>21</v>
      </c>
      <c r="D4267" t="s">
        <v>22</v>
      </c>
      <c r="E4267" t="s">
        <v>776</v>
      </c>
      <c r="F4267" t="s">
        <v>776</v>
      </c>
      <c r="G4267" t="s">
        <v>102</v>
      </c>
      <c r="H4267" t="s">
        <v>94</v>
      </c>
      <c r="I4267" s="1">
        <v>26.363634999999999</v>
      </c>
      <c r="J4267" s="1">
        <v>3</v>
      </c>
      <c r="K4267">
        <v>4264</v>
      </c>
      <c r="L4267" t="s">
        <v>25</v>
      </c>
      <c r="M4267" s="2">
        <f>+Table3[[#This Row],[CHW]]/Table3[[#This Row],[Count of Airbill Number]]</f>
        <v>8.7878783333333335</v>
      </c>
    </row>
    <row r="4268" spans="2:13">
      <c r="B4268" t="s">
        <v>20</v>
      </c>
      <c r="C4268" t="s">
        <v>21</v>
      </c>
      <c r="D4268" t="s">
        <v>22</v>
      </c>
      <c r="E4268" t="s">
        <v>776</v>
      </c>
      <c r="F4268" t="s">
        <v>776</v>
      </c>
      <c r="G4268" t="s">
        <v>45</v>
      </c>
      <c r="H4268" t="s">
        <v>168</v>
      </c>
      <c r="I4268" s="1">
        <v>26.363634999999999</v>
      </c>
      <c r="J4268" s="1">
        <v>2</v>
      </c>
      <c r="K4268">
        <v>4265</v>
      </c>
      <c r="L4268" t="s">
        <v>25</v>
      </c>
      <c r="M4268" s="2">
        <f>+Table3[[#This Row],[CHW]]/Table3[[#This Row],[Count of Airbill Number]]</f>
        <v>13.181817499999999</v>
      </c>
    </row>
    <row r="4269" spans="2:13">
      <c r="B4269" t="s">
        <v>20</v>
      </c>
      <c r="C4269" t="s">
        <v>21</v>
      </c>
      <c r="D4269" t="s">
        <v>22</v>
      </c>
      <c r="E4269" t="s">
        <v>776</v>
      </c>
      <c r="F4269" t="s">
        <v>776</v>
      </c>
      <c r="G4269" t="s">
        <v>24</v>
      </c>
      <c r="H4269" t="s">
        <v>57</v>
      </c>
      <c r="I4269" s="1">
        <v>26.363633999999998</v>
      </c>
      <c r="J4269" s="1">
        <v>4</v>
      </c>
      <c r="K4269">
        <v>4266</v>
      </c>
      <c r="L4269" t="s">
        <v>25</v>
      </c>
      <c r="M4269" s="2">
        <f>+Table3[[#This Row],[CHW]]/Table3[[#This Row],[Count of Airbill Number]]</f>
        <v>6.5909084999999994</v>
      </c>
    </row>
    <row r="4270" spans="2:13">
      <c r="B4270" t="s">
        <v>28</v>
      </c>
      <c r="C4270" t="s">
        <v>21</v>
      </c>
      <c r="D4270" t="s">
        <v>22</v>
      </c>
      <c r="E4270" t="s">
        <v>776</v>
      </c>
      <c r="F4270" t="s">
        <v>776</v>
      </c>
      <c r="G4270" t="s">
        <v>23</v>
      </c>
      <c r="H4270" t="s">
        <v>70</v>
      </c>
      <c r="I4270" s="1">
        <v>26.363633</v>
      </c>
      <c r="J4270" s="1">
        <v>9</v>
      </c>
      <c r="K4270">
        <v>4267</v>
      </c>
      <c r="L4270" t="s">
        <v>25</v>
      </c>
      <c r="M4270" s="2">
        <f>+Table3[[#This Row],[CHW]]/Table3[[#This Row],[Count of Airbill Number]]</f>
        <v>2.9292925555555556</v>
      </c>
    </row>
    <row r="4271" spans="2:13">
      <c r="B4271" t="s">
        <v>20</v>
      </c>
      <c r="C4271" t="s">
        <v>21</v>
      </c>
      <c r="D4271" t="s">
        <v>22</v>
      </c>
      <c r="E4271" t="s">
        <v>776</v>
      </c>
      <c r="F4271" t="s">
        <v>776</v>
      </c>
      <c r="G4271" t="s">
        <v>57</v>
      </c>
      <c r="H4271" t="s">
        <v>42</v>
      </c>
      <c r="I4271" s="1">
        <v>26.363630999999998</v>
      </c>
      <c r="J4271" s="1">
        <v>8</v>
      </c>
      <c r="K4271">
        <v>4268</v>
      </c>
      <c r="L4271" t="s">
        <v>25</v>
      </c>
      <c r="M4271" s="2">
        <f>+Table3[[#This Row],[CHW]]/Table3[[#This Row],[Count of Airbill Number]]</f>
        <v>3.2954538749999998</v>
      </c>
    </row>
    <row r="4272" spans="2:13">
      <c r="B4272" t="s">
        <v>28</v>
      </c>
      <c r="C4272" t="s">
        <v>21</v>
      </c>
      <c r="D4272" t="s">
        <v>36</v>
      </c>
      <c r="E4272" t="s">
        <v>776</v>
      </c>
      <c r="F4272" t="s">
        <v>777</v>
      </c>
      <c r="G4272" t="s">
        <v>66</v>
      </c>
      <c r="H4272" t="s">
        <v>52</v>
      </c>
      <c r="I4272" s="1">
        <v>26.345454</v>
      </c>
      <c r="J4272" s="1">
        <v>3</v>
      </c>
      <c r="K4272">
        <v>4269</v>
      </c>
      <c r="L4272" t="s">
        <v>25</v>
      </c>
      <c r="M4272" s="2">
        <f>+Table3[[#This Row],[CHW]]/Table3[[#This Row],[Count of Airbill Number]]</f>
        <v>8.7818179999999995</v>
      </c>
    </row>
    <row r="4273" spans="2:13">
      <c r="B4273" t="s">
        <v>28</v>
      </c>
      <c r="C4273" t="s">
        <v>21</v>
      </c>
      <c r="D4273" t="s">
        <v>22</v>
      </c>
      <c r="E4273" t="s">
        <v>778</v>
      </c>
      <c r="F4273" t="s">
        <v>776</v>
      </c>
      <c r="G4273" t="s">
        <v>86</v>
      </c>
      <c r="H4273" t="s">
        <v>45</v>
      </c>
      <c r="I4273" s="1">
        <v>26.272727</v>
      </c>
      <c r="J4273" s="1">
        <v>2</v>
      </c>
      <c r="K4273">
        <v>4270</v>
      </c>
      <c r="L4273" t="s">
        <v>25</v>
      </c>
      <c r="M4273" s="2">
        <f>+Table3[[#This Row],[CHW]]/Table3[[#This Row],[Count of Airbill Number]]</f>
        <v>13.1363635</v>
      </c>
    </row>
    <row r="4274" spans="2:13">
      <c r="B4274" t="s">
        <v>28</v>
      </c>
      <c r="C4274" t="s">
        <v>21</v>
      </c>
      <c r="D4274" t="s">
        <v>22</v>
      </c>
      <c r="E4274" t="s">
        <v>776</v>
      </c>
      <c r="F4274" t="s">
        <v>776</v>
      </c>
      <c r="G4274" t="s">
        <v>57</v>
      </c>
      <c r="H4274" t="s">
        <v>31</v>
      </c>
      <c r="I4274" s="1">
        <v>26.172725</v>
      </c>
      <c r="J4274" s="1">
        <v>4</v>
      </c>
      <c r="K4274">
        <v>4271</v>
      </c>
      <c r="L4274" t="s">
        <v>25</v>
      </c>
      <c r="M4274" s="2">
        <f>+Table3[[#This Row],[CHW]]/Table3[[#This Row],[Count of Airbill Number]]</f>
        <v>6.5431812499999999</v>
      </c>
    </row>
    <row r="4275" spans="2:13">
      <c r="B4275" t="s">
        <v>20</v>
      </c>
      <c r="C4275" t="s">
        <v>21</v>
      </c>
      <c r="D4275" t="s">
        <v>22</v>
      </c>
      <c r="E4275" t="s">
        <v>776</v>
      </c>
      <c r="F4275" t="s">
        <v>777</v>
      </c>
      <c r="G4275" t="s">
        <v>45</v>
      </c>
      <c r="H4275" t="s">
        <v>110</v>
      </c>
      <c r="I4275" s="1">
        <v>26</v>
      </c>
      <c r="J4275" s="1">
        <v>2</v>
      </c>
      <c r="K4275">
        <v>4272</v>
      </c>
      <c r="L4275" t="s">
        <v>25</v>
      </c>
      <c r="M4275" s="2">
        <f>+Table3[[#This Row],[CHW]]/Table3[[#This Row],[Count of Airbill Number]]</f>
        <v>13</v>
      </c>
    </row>
    <row r="4276" spans="2:13">
      <c r="B4276" t="s">
        <v>35</v>
      </c>
      <c r="C4276" t="s">
        <v>21</v>
      </c>
      <c r="D4276" t="s">
        <v>22</v>
      </c>
      <c r="E4276" t="s">
        <v>778</v>
      </c>
      <c r="F4276" t="s">
        <v>778</v>
      </c>
      <c r="G4276" t="s">
        <v>171</v>
      </c>
      <c r="H4276" t="s">
        <v>423</v>
      </c>
      <c r="I4276" s="1">
        <v>25.909089999999999</v>
      </c>
      <c r="J4276" s="1">
        <v>1</v>
      </c>
      <c r="K4276">
        <v>4273</v>
      </c>
      <c r="L4276" t="s">
        <v>25</v>
      </c>
      <c r="M4276" s="2">
        <f>+Table3[[#This Row],[CHW]]/Table3[[#This Row],[Count of Airbill Number]]</f>
        <v>25.909089999999999</v>
      </c>
    </row>
    <row r="4277" spans="2:13">
      <c r="B4277" t="s">
        <v>35</v>
      </c>
      <c r="C4277" t="s">
        <v>21</v>
      </c>
      <c r="D4277" t="s">
        <v>36</v>
      </c>
      <c r="E4277" t="s">
        <v>776</v>
      </c>
      <c r="F4277" t="s">
        <v>776</v>
      </c>
      <c r="G4277" t="s">
        <v>296</v>
      </c>
      <c r="H4277" t="s">
        <v>48</v>
      </c>
      <c r="I4277" s="1">
        <v>25.909089999999999</v>
      </c>
      <c r="J4277" s="1">
        <v>1</v>
      </c>
      <c r="K4277">
        <v>4274</v>
      </c>
      <c r="L4277" t="s">
        <v>25</v>
      </c>
      <c r="M4277" s="2">
        <f>+Table3[[#This Row],[CHW]]/Table3[[#This Row],[Count of Airbill Number]]</f>
        <v>25.909089999999999</v>
      </c>
    </row>
    <row r="4278" spans="2:13">
      <c r="B4278" t="s">
        <v>20</v>
      </c>
      <c r="C4278" t="s">
        <v>21</v>
      </c>
      <c r="D4278" t="s">
        <v>22</v>
      </c>
      <c r="E4278" t="s">
        <v>776</v>
      </c>
      <c r="F4278" t="s">
        <v>776</v>
      </c>
      <c r="G4278" t="s">
        <v>40</v>
      </c>
      <c r="H4278" t="s">
        <v>158</v>
      </c>
      <c r="I4278" s="1">
        <v>25.909089999999999</v>
      </c>
      <c r="J4278" s="1">
        <v>2</v>
      </c>
      <c r="K4278">
        <v>4275</v>
      </c>
      <c r="L4278" t="s">
        <v>25</v>
      </c>
      <c r="M4278" s="2">
        <f>+Table3[[#This Row],[CHW]]/Table3[[#This Row],[Count of Airbill Number]]</f>
        <v>12.954545</v>
      </c>
    </row>
    <row r="4279" spans="2:13">
      <c r="B4279" t="s">
        <v>20</v>
      </c>
      <c r="C4279" t="s">
        <v>21</v>
      </c>
      <c r="D4279" t="s">
        <v>22</v>
      </c>
      <c r="E4279" t="s">
        <v>776</v>
      </c>
      <c r="F4279" t="s">
        <v>776</v>
      </c>
      <c r="G4279" t="s">
        <v>31</v>
      </c>
      <c r="H4279" t="s">
        <v>193</v>
      </c>
      <c r="I4279" s="1">
        <v>25.909089999999999</v>
      </c>
      <c r="J4279" s="1">
        <v>1</v>
      </c>
      <c r="K4279">
        <v>4276</v>
      </c>
      <c r="L4279" t="s">
        <v>25</v>
      </c>
      <c r="M4279" s="2">
        <f>+Table3[[#This Row],[CHW]]/Table3[[#This Row],[Count of Airbill Number]]</f>
        <v>25.909089999999999</v>
      </c>
    </row>
    <row r="4280" spans="2:13">
      <c r="B4280" t="s">
        <v>20</v>
      </c>
      <c r="C4280" t="s">
        <v>21</v>
      </c>
      <c r="D4280" t="s">
        <v>22</v>
      </c>
      <c r="E4280" t="s">
        <v>776</v>
      </c>
      <c r="F4280" t="s">
        <v>776</v>
      </c>
      <c r="G4280" t="s">
        <v>61</v>
      </c>
      <c r="H4280" t="s">
        <v>148</v>
      </c>
      <c r="I4280" s="1">
        <v>25.909089999999999</v>
      </c>
      <c r="J4280" s="1">
        <v>1</v>
      </c>
      <c r="K4280">
        <v>4277</v>
      </c>
      <c r="L4280" t="s">
        <v>25</v>
      </c>
      <c r="M4280" s="2">
        <f>+Table3[[#This Row],[CHW]]/Table3[[#This Row],[Count of Airbill Number]]</f>
        <v>25.909089999999999</v>
      </c>
    </row>
    <row r="4281" spans="2:13">
      <c r="B4281" t="s">
        <v>20</v>
      </c>
      <c r="C4281" t="s">
        <v>21</v>
      </c>
      <c r="D4281" t="s">
        <v>22</v>
      </c>
      <c r="E4281" t="s">
        <v>776</v>
      </c>
      <c r="F4281" t="s">
        <v>776</v>
      </c>
      <c r="G4281" t="s">
        <v>37</v>
      </c>
      <c r="H4281" t="s">
        <v>87</v>
      </c>
      <c r="I4281" s="1">
        <v>25.909089999999999</v>
      </c>
      <c r="J4281" s="1">
        <v>2</v>
      </c>
      <c r="K4281">
        <v>4278</v>
      </c>
      <c r="L4281" t="s">
        <v>25</v>
      </c>
      <c r="M4281" s="2">
        <f>+Table3[[#This Row],[CHW]]/Table3[[#This Row],[Count of Airbill Number]]</f>
        <v>12.954545</v>
      </c>
    </row>
    <row r="4282" spans="2:13">
      <c r="B4282" t="s">
        <v>30</v>
      </c>
      <c r="C4282" t="s">
        <v>21</v>
      </c>
      <c r="D4282" t="s">
        <v>22</v>
      </c>
      <c r="E4282" t="s">
        <v>776</v>
      </c>
      <c r="F4282" t="s">
        <v>776</v>
      </c>
      <c r="G4282" t="s">
        <v>37</v>
      </c>
      <c r="H4282" t="s">
        <v>66</v>
      </c>
      <c r="I4282" s="1">
        <v>25.909089999999999</v>
      </c>
      <c r="J4282" s="1">
        <v>1</v>
      </c>
      <c r="K4282">
        <v>4279</v>
      </c>
      <c r="L4282" t="s">
        <v>25</v>
      </c>
      <c r="M4282" s="2">
        <f>+Table3[[#This Row],[CHW]]/Table3[[#This Row],[Count of Airbill Number]]</f>
        <v>25.909089999999999</v>
      </c>
    </row>
    <row r="4283" spans="2:13">
      <c r="B4283" t="s">
        <v>243</v>
      </c>
      <c r="C4283" t="s">
        <v>21</v>
      </c>
      <c r="D4283" t="s">
        <v>22</v>
      </c>
      <c r="E4283" t="s">
        <v>776</v>
      </c>
      <c r="F4283" t="s">
        <v>776</v>
      </c>
      <c r="G4283" t="s">
        <v>72</v>
      </c>
      <c r="H4283" t="s">
        <v>199</v>
      </c>
      <c r="I4283" s="1">
        <v>25.909089999999999</v>
      </c>
      <c r="J4283" s="1">
        <v>1</v>
      </c>
      <c r="K4283">
        <v>4280</v>
      </c>
      <c r="L4283" t="s">
        <v>25</v>
      </c>
      <c r="M4283" s="2">
        <f>+Table3[[#This Row],[CHW]]/Table3[[#This Row],[Count of Airbill Number]]</f>
        <v>25.909089999999999</v>
      </c>
    </row>
    <row r="4284" spans="2:13">
      <c r="B4284" t="s">
        <v>35</v>
      </c>
      <c r="C4284" t="s">
        <v>21</v>
      </c>
      <c r="D4284" t="s">
        <v>22</v>
      </c>
      <c r="E4284" t="s">
        <v>776</v>
      </c>
      <c r="F4284" t="s">
        <v>776</v>
      </c>
      <c r="G4284" t="s">
        <v>23</v>
      </c>
      <c r="H4284" t="s">
        <v>184</v>
      </c>
      <c r="I4284" s="1">
        <v>25.909089000000002</v>
      </c>
      <c r="J4284" s="1">
        <v>3</v>
      </c>
      <c r="K4284">
        <v>4281</v>
      </c>
      <c r="L4284" t="s">
        <v>25</v>
      </c>
      <c r="M4284" s="2">
        <f>+Table3[[#This Row],[CHW]]/Table3[[#This Row],[Count of Airbill Number]]</f>
        <v>8.6363630000000011</v>
      </c>
    </row>
    <row r="4285" spans="2:13">
      <c r="B4285" t="s">
        <v>35</v>
      </c>
      <c r="C4285" t="s">
        <v>21</v>
      </c>
      <c r="D4285" t="s">
        <v>22</v>
      </c>
      <c r="E4285" t="s">
        <v>776</v>
      </c>
      <c r="F4285" t="s">
        <v>776</v>
      </c>
      <c r="G4285" t="s">
        <v>48</v>
      </c>
      <c r="H4285" t="s">
        <v>170</v>
      </c>
      <c r="I4285" s="1">
        <v>25.909088999999998</v>
      </c>
      <c r="J4285" s="1">
        <v>4</v>
      </c>
      <c r="K4285">
        <v>4282</v>
      </c>
      <c r="L4285" t="s">
        <v>25</v>
      </c>
      <c r="M4285" s="2">
        <f>+Table3[[#This Row],[CHW]]/Table3[[#This Row],[Count of Airbill Number]]</f>
        <v>6.4772722499999995</v>
      </c>
    </row>
    <row r="4286" spans="2:13">
      <c r="B4286" t="s">
        <v>35</v>
      </c>
      <c r="C4286" t="s">
        <v>21</v>
      </c>
      <c r="D4286" t="s">
        <v>22</v>
      </c>
      <c r="E4286" t="s">
        <v>776</v>
      </c>
      <c r="F4286" t="s">
        <v>776</v>
      </c>
      <c r="G4286" t="s">
        <v>57</v>
      </c>
      <c r="H4286" t="s">
        <v>23</v>
      </c>
      <c r="I4286" s="1">
        <v>25.909088000000001</v>
      </c>
      <c r="J4286" s="1">
        <v>6</v>
      </c>
      <c r="K4286">
        <v>4283</v>
      </c>
      <c r="L4286" t="s">
        <v>25</v>
      </c>
      <c r="M4286" s="2">
        <f>+Table3[[#This Row],[CHW]]/Table3[[#This Row],[Count of Airbill Number]]</f>
        <v>4.3181813333333334</v>
      </c>
    </row>
    <row r="4287" spans="2:13">
      <c r="B4287" t="s">
        <v>20</v>
      </c>
      <c r="C4287" t="s">
        <v>21</v>
      </c>
      <c r="D4287" t="s">
        <v>22</v>
      </c>
      <c r="E4287" t="s">
        <v>776</v>
      </c>
      <c r="F4287" t="s">
        <v>776</v>
      </c>
      <c r="G4287" t="s">
        <v>45</v>
      </c>
      <c r="H4287" t="s">
        <v>245</v>
      </c>
      <c r="I4287" s="1">
        <v>25.909085999999999</v>
      </c>
      <c r="J4287" s="1">
        <v>10</v>
      </c>
      <c r="K4287">
        <v>4284</v>
      </c>
      <c r="L4287" t="s">
        <v>25</v>
      </c>
      <c r="M4287" s="2">
        <f>+Table3[[#This Row],[CHW]]/Table3[[#This Row],[Count of Airbill Number]]</f>
        <v>2.5909085999999997</v>
      </c>
    </row>
    <row r="4288" spans="2:13">
      <c r="B4288" t="s">
        <v>28</v>
      </c>
      <c r="C4288" t="s">
        <v>21</v>
      </c>
      <c r="D4288" t="s">
        <v>22</v>
      </c>
      <c r="E4288" t="s">
        <v>776</v>
      </c>
      <c r="F4288" t="s">
        <v>776</v>
      </c>
      <c r="G4288" t="s">
        <v>24</v>
      </c>
      <c r="H4288" t="s">
        <v>37</v>
      </c>
      <c r="I4288" s="1">
        <v>25.881815999999997</v>
      </c>
      <c r="J4288" s="1">
        <v>4</v>
      </c>
      <c r="K4288">
        <v>4285</v>
      </c>
      <c r="L4288" t="s">
        <v>25</v>
      </c>
      <c r="M4288" s="2">
        <f>+Table3[[#This Row],[CHW]]/Table3[[#This Row],[Count of Airbill Number]]</f>
        <v>6.4704539999999993</v>
      </c>
    </row>
    <row r="4289" spans="2:13">
      <c r="B4289" t="s">
        <v>28</v>
      </c>
      <c r="C4289" t="s">
        <v>21</v>
      </c>
      <c r="D4289" t="s">
        <v>22</v>
      </c>
      <c r="E4289" t="s">
        <v>778</v>
      </c>
      <c r="F4289" t="s">
        <v>777</v>
      </c>
      <c r="G4289" t="s">
        <v>81</v>
      </c>
      <c r="H4289" t="s">
        <v>26</v>
      </c>
      <c r="I4289" s="1">
        <v>25.854545000000002</v>
      </c>
      <c r="J4289" s="1">
        <v>3</v>
      </c>
      <c r="K4289">
        <v>4286</v>
      </c>
      <c r="L4289" t="s">
        <v>25</v>
      </c>
      <c r="M4289" s="2">
        <f>+Table3[[#This Row],[CHW]]/Table3[[#This Row],[Count of Airbill Number]]</f>
        <v>8.6181816666666666</v>
      </c>
    </row>
    <row r="4290" spans="2:13">
      <c r="B4290" t="s">
        <v>28</v>
      </c>
      <c r="C4290" t="s">
        <v>21</v>
      </c>
      <c r="D4290" t="s">
        <v>36</v>
      </c>
      <c r="E4290" t="s">
        <v>776</v>
      </c>
      <c r="F4290" t="s">
        <v>776</v>
      </c>
      <c r="G4290" t="s">
        <v>64</v>
      </c>
      <c r="H4290" t="s">
        <v>37</v>
      </c>
      <c r="I4290" s="1">
        <v>25.8</v>
      </c>
      <c r="J4290" s="1">
        <v>1</v>
      </c>
      <c r="K4290">
        <v>4287</v>
      </c>
      <c r="L4290" t="s">
        <v>25</v>
      </c>
      <c r="M4290" s="2">
        <f>+Table3[[#This Row],[CHW]]/Table3[[#This Row],[Count of Airbill Number]]</f>
        <v>25.8</v>
      </c>
    </row>
    <row r="4291" spans="2:13">
      <c r="B4291" t="s">
        <v>30</v>
      </c>
      <c r="C4291" t="s">
        <v>21</v>
      </c>
      <c r="D4291" t="s">
        <v>36</v>
      </c>
      <c r="E4291" t="s">
        <v>776</v>
      </c>
      <c r="F4291" t="s">
        <v>776</v>
      </c>
      <c r="G4291" t="s">
        <v>31</v>
      </c>
      <c r="H4291" t="s">
        <v>48</v>
      </c>
      <c r="I4291" s="1">
        <v>25.8</v>
      </c>
      <c r="J4291" s="1">
        <v>1</v>
      </c>
      <c r="K4291">
        <v>4288</v>
      </c>
      <c r="L4291" t="s">
        <v>25</v>
      </c>
      <c r="M4291" s="2">
        <f>+Table3[[#This Row],[CHW]]/Table3[[#This Row],[Count of Airbill Number]]</f>
        <v>25.8</v>
      </c>
    </row>
    <row r="4292" spans="2:13">
      <c r="B4292" t="s">
        <v>28</v>
      </c>
      <c r="C4292" t="s">
        <v>21</v>
      </c>
      <c r="D4292" t="s">
        <v>22</v>
      </c>
      <c r="E4292" t="s">
        <v>778</v>
      </c>
      <c r="F4292" t="s">
        <v>778</v>
      </c>
      <c r="G4292" t="s">
        <v>51</v>
      </c>
      <c r="H4292" t="s">
        <v>112</v>
      </c>
      <c r="I4292" s="1">
        <v>25.799999999999997</v>
      </c>
      <c r="J4292" s="1">
        <v>4</v>
      </c>
      <c r="K4292">
        <v>4289</v>
      </c>
      <c r="L4292" t="s">
        <v>25</v>
      </c>
      <c r="M4292" s="2">
        <f>+Table3[[#This Row],[CHW]]/Table3[[#This Row],[Count of Airbill Number]]</f>
        <v>6.4499999999999993</v>
      </c>
    </row>
    <row r="4293" spans="2:13">
      <c r="B4293" t="s">
        <v>28</v>
      </c>
      <c r="C4293" t="s">
        <v>21</v>
      </c>
      <c r="D4293" t="s">
        <v>22</v>
      </c>
      <c r="E4293" t="s">
        <v>778</v>
      </c>
      <c r="F4293" t="s">
        <v>778</v>
      </c>
      <c r="G4293" t="s">
        <v>90</v>
      </c>
      <c r="H4293" t="s">
        <v>124</v>
      </c>
      <c r="I4293" s="1">
        <v>25.727271999999999</v>
      </c>
      <c r="J4293" s="1">
        <v>2</v>
      </c>
      <c r="K4293">
        <v>4290</v>
      </c>
      <c r="L4293" t="s">
        <v>25</v>
      </c>
      <c r="M4293" s="2">
        <f>+Table3[[#This Row],[CHW]]/Table3[[#This Row],[Count of Airbill Number]]</f>
        <v>12.863636</v>
      </c>
    </row>
    <row r="4294" spans="2:13">
      <c r="B4294" t="s">
        <v>20</v>
      </c>
      <c r="C4294" t="s">
        <v>21</v>
      </c>
      <c r="D4294" t="s">
        <v>22</v>
      </c>
      <c r="E4294" t="s">
        <v>776</v>
      </c>
      <c r="F4294" t="s">
        <v>776</v>
      </c>
      <c r="G4294" t="s">
        <v>66</v>
      </c>
      <c r="H4294" t="s">
        <v>39</v>
      </c>
      <c r="I4294" s="1">
        <v>25.727271999999999</v>
      </c>
      <c r="J4294" s="1">
        <v>2</v>
      </c>
      <c r="K4294">
        <v>4291</v>
      </c>
      <c r="L4294" t="s">
        <v>25</v>
      </c>
      <c r="M4294" s="2">
        <f>+Table3[[#This Row],[CHW]]/Table3[[#This Row],[Count of Airbill Number]]</f>
        <v>12.863636</v>
      </c>
    </row>
    <row r="4295" spans="2:13">
      <c r="B4295" t="s">
        <v>28</v>
      </c>
      <c r="C4295" t="s">
        <v>21</v>
      </c>
      <c r="D4295" t="s">
        <v>22</v>
      </c>
      <c r="E4295" t="s">
        <v>776</v>
      </c>
      <c r="F4295" t="s">
        <v>778</v>
      </c>
      <c r="G4295" t="s">
        <v>66</v>
      </c>
      <c r="H4295" t="s">
        <v>174</v>
      </c>
      <c r="I4295" s="1">
        <v>25.663636</v>
      </c>
      <c r="J4295" s="1">
        <v>4</v>
      </c>
      <c r="K4295">
        <v>4292</v>
      </c>
      <c r="L4295" t="s">
        <v>25</v>
      </c>
      <c r="M4295" s="2">
        <f>+Table3[[#This Row],[CHW]]/Table3[[#This Row],[Count of Airbill Number]]</f>
        <v>6.4159090000000001</v>
      </c>
    </row>
    <row r="4296" spans="2:13">
      <c r="B4296" t="s">
        <v>35</v>
      </c>
      <c r="C4296" t="s">
        <v>21</v>
      </c>
      <c r="D4296" t="s">
        <v>22</v>
      </c>
      <c r="E4296" t="s">
        <v>776</v>
      </c>
      <c r="F4296" t="s">
        <v>776</v>
      </c>
      <c r="G4296" t="s">
        <v>23</v>
      </c>
      <c r="H4296" t="s">
        <v>42</v>
      </c>
      <c r="I4296" s="1">
        <v>25.590904999999999</v>
      </c>
      <c r="J4296" s="1">
        <v>11</v>
      </c>
      <c r="K4296">
        <v>4293</v>
      </c>
      <c r="L4296" t="s">
        <v>25</v>
      </c>
      <c r="M4296" s="2">
        <f>+Table3[[#This Row],[CHW]]/Table3[[#This Row],[Count of Airbill Number]]</f>
        <v>2.3264459090909089</v>
      </c>
    </row>
    <row r="4297" spans="2:13">
      <c r="B4297" t="s">
        <v>28</v>
      </c>
      <c r="C4297" t="s">
        <v>21</v>
      </c>
      <c r="D4297" t="s">
        <v>22</v>
      </c>
      <c r="E4297" t="s">
        <v>776</v>
      </c>
      <c r="F4297" t="s">
        <v>776</v>
      </c>
      <c r="G4297" t="s">
        <v>41</v>
      </c>
      <c r="H4297" t="s">
        <v>42</v>
      </c>
      <c r="I4297" s="1">
        <v>25.454545</v>
      </c>
      <c r="J4297" s="1">
        <v>1</v>
      </c>
      <c r="K4297">
        <v>4294</v>
      </c>
      <c r="L4297" t="s">
        <v>25</v>
      </c>
      <c r="M4297" s="2">
        <f>+Table3[[#This Row],[CHW]]/Table3[[#This Row],[Count of Airbill Number]]</f>
        <v>25.454545</v>
      </c>
    </row>
    <row r="4298" spans="2:13">
      <c r="B4298" t="s">
        <v>28</v>
      </c>
      <c r="C4298" t="s">
        <v>21</v>
      </c>
      <c r="D4298" t="s">
        <v>36</v>
      </c>
      <c r="E4298" t="s">
        <v>778</v>
      </c>
      <c r="F4298" t="s">
        <v>778</v>
      </c>
      <c r="G4298" t="s">
        <v>174</v>
      </c>
      <c r="H4298" t="s">
        <v>135</v>
      </c>
      <c r="I4298" s="1">
        <v>25.454545</v>
      </c>
      <c r="J4298" s="1">
        <v>1</v>
      </c>
      <c r="K4298">
        <v>4295</v>
      </c>
      <c r="L4298" t="s">
        <v>25</v>
      </c>
      <c r="M4298" s="2">
        <f>+Table3[[#This Row],[CHW]]/Table3[[#This Row],[Count of Airbill Number]]</f>
        <v>25.454545</v>
      </c>
    </row>
    <row r="4299" spans="2:13">
      <c r="B4299" t="s">
        <v>35</v>
      </c>
      <c r="C4299" t="s">
        <v>21</v>
      </c>
      <c r="D4299" t="s">
        <v>22</v>
      </c>
      <c r="E4299" t="s">
        <v>776</v>
      </c>
      <c r="F4299" t="s">
        <v>776</v>
      </c>
      <c r="G4299" t="s">
        <v>40</v>
      </c>
      <c r="H4299" t="s">
        <v>64</v>
      </c>
      <c r="I4299" s="1">
        <v>25.454545</v>
      </c>
      <c r="J4299" s="1">
        <v>2</v>
      </c>
      <c r="K4299">
        <v>4296</v>
      </c>
      <c r="L4299" t="s">
        <v>25</v>
      </c>
      <c r="M4299" s="2">
        <f>+Table3[[#This Row],[CHW]]/Table3[[#This Row],[Count of Airbill Number]]</f>
        <v>12.7272725</v>
      </c>
    </row>
    <row r="4300" spans="2:13">
      <c r="B4300" t="s">
        <v>35</v>
      </c>
      <c r="C4300" t="s">
        <v>21</v>
      </c>
      <c r="D4300" t="s">
        <v>22</v>
      </c>
      <c r="E4300" t="s">
        <v>776</v>
      </c>
      <c r="F4300" t="s">
        <v>776</v>
      </c>
      <c r="G4300" t="s">
        <v>144</v>
      </c>
      <c r="H4300" t="s">
        <v>133</v>
      </c>
      <c r="I4300" s="1">
        <v>25.454545</v>
      </c>
      <c r="J4300" s="1">
        <v>1</v>
      </c>
      <c r="K4300">
        <v>4297</v>
      </c>
      <c r="L4300" t="s">
        <v>25</v>
      </c>
      <c r="M4300" s="2">
        <f>+Table3[[#This Row],[CHW]]/Table3[[#This Row],[Count of Airbill Number]]</f>
        <v>25.454545</v>
      </c>
    </row>
    <row r="4301" spans="2:13">
      <c r="B4301" t="s">
        <v>176</v>
      </c>
      <c r="C4301" t="s">
        <v>21</v>
      </c>
      <c r="D4301" t="s">
        <v>22</v>
      </c>
      <c r="E4301" t="s">
        <v>776</v>
      </c>
      <c r="F4301" t="s">
        <v>776</v>
      </c>
      <c r="G4301" t="s">
        <v>48</v>
      </c>
      <c r="H4301" t="s">
        <v>130</v>
      </c>
      <c r="I4301" s="1">
        <v>25.454545</v>
      </c>
      <c r="J4301" s="1">
        <v>2</v>
      </c>
      <c r="K4301">
        <v>4298</v>
      </c>
      <c r="L4301" t="s">
        <v>25</v>
      </c>
      <c r="M4301" s="2">
        <f>+Table3[[#This Row],[CHW]]/Table3[[#This Row],[Count of Airbill Number]]</f>
        <v>12.7272725</v>
      </c>
    </row>
    <row r="4302" spans="2:13">
      <c r="B4302" t="s">
        <v>20</v>
      </c>
      <c r="C4302" t="s">
        <v>21</v>
      </c>
      <c r="D4302" t="s">
        <v>22</v>
      </c>
      <c r="E4302" t="s">
        <v>776</v>
      </c>
      <c r="F4302" t="s">
        <v>776</v>
      </c>
      <c r="G4302" t="s">
        <v>75</v>
      </c>
      <c r="H4302" t="s">
        <v>40</v>
      </c>
      <c r="I4302" s="1">
        <v>25.454545</v>
      </c>
      <c r="J4302" s="1">
        <v>1</v>
      </c>
      <c r="K4302">
        <v>4299</v>
      </c>
      <c r="L4302" t="s">
        <v>25</v>
      </c>
      <c r="M4302" s="2">
        <f>+Table3[[#This Row],[CHW]]/Table3[[#This Row],[Count of Airbill Number]]</f>
        <v>25.454545</v>
      </c>
    </row>
    <row r="4303" spans="2:13">
      <c r="B4303" t="s">
        <v>20</v>
      </c>
      <c r="C4303" t="s">
        <v>21</v>
      </c>
      <c r="D4303" t="s">
        <v>22</v>
      </c>
      <c r="E4303" t="s">
        <v>776</v>
      </c>
      <c r="F4303" t="s">
        <v>776</v>
      </c>
      <c r="G4303" t="s">
        <v>71</v>
      </c>
      <c r="H4303" t="s">
        <v>379</v>
      </c>
      <c r="I4303" s="1">
        <v>25.454545</v>
      </c>
      <c r="J4303" s="1">
        <v>2</v>
      </c>
      <c r="K4303">
        <v>4300</v>
      </c>
      <c r="L4303" t="s">
        <v>25</v>
      </c>
      <c r="M4303" s="2">
        <f>+Table3[[#This Row],[CHW]]/Table3[[#This Row],[Count of Airbill Number]]</f>
        <v>12.7272725</v>
      </c>
    </row>
    <row r="4304" spans="2:13">
      <c r="B4304" t="s">
        <v>20</v>
      </c>
      <c r="C4304" t="s">
        <v>21</v>
      </c>
      <c r="D4304" t="s">
        <v>22</v>
      </c>
      <c r="E4304" t="s">
        <v>776</v>
      </c>
      <c r="F4304" t="s">
        <v>776</v>
      </c>
      <c r="G4304" t="s">
        <v>137</v>
      </c>
      <c r="H4304" t="s">
        <v>76</v>
      </c>
      <c r="I4304" s="1">
        <v>25.454545</v>
      </c>
      <c r="J4304" s="1">
        <v>2</v>
      </c>
      <c r="K4304">
        <v>4301</v>
      </c>
      <c r="L4304" t="s">
        <v>25</v>
      </c>
      <c r="M4304" s="2">
        <f>+Table3[[#This Row],[CHW]]/Table3[[#This Row],[Count of Airbill Number]]</f>
        <v>12.7272725</v>
      </c>
    </row>
    <row r="4305" spans="2:13">
      <c r="B4305" t="s">
        <v>30</v>
      </c>
      <c r="C4305" t="s">
        <v>21</v>
      </c>
      <c r="D4305" t="s">
        <v>22</v>
      </c>
      <c r="E4305" t="s">
        <v>776</v>
      </c>
      <c r="F4305" t="s">
        <v>776</v>
      </c>
      <c r="G4305" t="s">
        <v>33</v>
      </c>
      <c r="H4305" t="s">
        <v>89</v>
      </c>
      <c r="I4305" s="1">
        <v>25.454545</v>
      </c>
      <c r="J4305" s="1">
        <v>1</v>
      </c>
      <c r="K4305">
        <v>4302</v>
      </c>
      <c r="L4305" t="s">
        <v>25</v>
      </c>
      <c r="M4305" s="2">
        <f>+Table3[[#This Row],[CHW]]/Table3[[#This Row],[Count of Airbill Number]]</f>
        <v>25.454545</v>
      </c>
    </row>
    <row r="4306" spans="2:13">
      <c r="B4306" t="s">
        <v>243</v>
      </c>
      <c r="C4306" t="s">
        <v>21</v>
      </c>
      <c r="D4306" t="s">
        <v>22</v>
      </c>
      <c r="E4306" t="s">
        <v>776</v>
      </c>
      <c r="F4306" t="s">
        <v>776</v>
      </c>
      <c r="G4306" t="s">
        <v>37</v>
      </c>
      <c r="H4306" t="s">
        <v>281</v>
      </c>
      <c r="I4306" s="1">
        <v>25.454545</v>
      </c>
      <c r="J4306" s="1">
        <v>1</v>
      </c>
      <c r="K4306">
        <v>4303</v>
      </c>
      <c r="L4306" t="s">
        <v>25</v>
      </c>
      <c r="M4306" s="2">
        <f>+Table3[[#This Row],[CHW]]/Table3[[#This Row],[Count of Airbill Number]]</f>
        <v>25.454545</v>
      </c>
    </row>
    <row r="4307" spans="2:13">
      <c r="B4307" t="s">
        <v>28</v>
      </c>
      <c r="C4307" t="s">
        <v>21</v>
      </c>
      <c r="D4307" t="s">
        <v>22</v>
      </c>
      <c r="E4307" t="s">
        <v>776</v>
      </c>
      <c r="F4307" t="s">
        <v>776</v>
      </c>
      <c r="G4307" t="s">
        <v>47</v>
      </c>
      <c r="H4307" t="s">
        <v>72</v>
      </c>
      <c r="I4307" s="1">
        <v>25.454543999999999</v>
      </c>
      <c r="J4307" s="1">
        <v>3</v>
      </c>
      <c r="K4307">
        <v>4304</v>
      </c>
      <c r="L4307" t="s">
        <v>25</v>
      </c>
      <c r="M4307" s="2">
        <f>+Table3[[#This Row],[CHW]]/Table3[[#This Row],[Count of Airbill Number]]</f>
        <v>8.4848479999999995</v>
      </c>
    </row>
    <row r="4308" spans="2:13">
      <c r="B4308" t="s">
        <v>35</v>
      </c>
      <c r="C4308" t="s">
        <v>21</v>
      </c>
      <c r="D4308" t="s">
        <v>22</v>
      </c>
      <c r="E4308" t="s">
        <v>776</v>
      </c>
      <c r="F4308" t="s">
        <v>776</v>
      </c>
      <c r="G4308" t="s">
        <v>65</v>
      </c>
      <c r="H4308" t="s">
        <v>69</v>
      </c>
      <c r="I4308" s="1">
        <v>25.454543999999999</v>
      </c>
      <c r="J4308" s="1">
        <v>4</v>
      </c>
      <c r="K4308">
        <v>4305</v>
      </c>
      <c r="L4308" t="s">
        <v>25</v>
      </c>
      <c r="M4308" s="2">
        <f>+Table3[[#This Row],[CHW]]/Table3[[#This Row],[Count of Airbill Number]]</f>
        <v>6.3636359999999996</v>
      </c>
    </row>
    <row r="4309" spans="2:13">
      <c r="B4309" t="s">
        <v>35</v>
      </c>
      <c r="C4309" t="s">
        <v>21</v>
      </c>
      <c r="D4309" t="s">
        <v>22</v>
      </c>
      <c r="E4309" t="s">
        <v>776</v>
      </c>
      <c r="F4309" t="s">
        <v>776</v>
      </c>
      <c r="G4309" t="s">
        <v>45</v>
      </c>
      <c r="H4309" t="s">
        <v>199</v>
      </c>
      <c r="I4309" s="1">
        <v>25.454543999999999</v>
      </c>
      <c r="J4309" s="1">
        <v>8</v>
      </c>
      <c r="K4309">
        <v>4306</v>
      </c>
      <c r="L4309" t="s">
        <v>25</v>
      </c>
      <c r="M4309" s="2">
        <f>+Table3[[#This Row],[CHW]]/Table3[[#This Row],[Count of Airbill Number]]</f>
        <v>3.1818179999999998</v>
      </c>
    </row>
    <row r="4310" spans="2:13">
      <c r="B4310" t="s">
        <v>35</v>
      </c>
      <c r="C4310" t="s">
        <v>21</v>
      </c>
      <c r="D4310" t="s">
        <v>22</v>
      </c>
      <c r="E4310" t="s">
        <v>776</v>
      </c>
      <c r="F4310" t="s">
        <v>776</v>
      </c>
      <c r="G4310" t="s">
        <v>37</v>
      </c>
      <c r="H4310" t="s">
        <v>281</v>
      </c>
      <c r="I4310" s="1">
        <v>25.454543999999999</v>
      </c>
      <c r="J4310" s="1">
        <v>2</v>
      </c>
      <c r="K4310">
        <v>4307</v>
      </c>
      <c r="L4310" t="s">
        <v>25</v>
      </c>
      <c r="M4310" s="2">
        <f>+Table3[[#This Row],[CHW]]/Table3[[#This Row],[Count of Airbill Number]]</f>
        <v>12.727271999999999</v>
      </c>
    </row>
    <row r="4311" spans="2:13">
      <c r="B4311" t="s">
        <v>35</v>
      </c>
      <c r="C4311" t="s">
        <v>21</v>
      </c>
      <c r="D4311" t="s">
        <v>36</v>
      </c>
      <c r="E4311" t="s">
        <v>778</v>
      </c>
      <c r="F4311" t="s">
        <v>777</v>
      </c>
      <c r="G4311" t="s">
        <v>109</v>
      </c>
      <c r="H4311" t="s">
        <v>52</v>
      </c>
      <c r="I4311" s="1">
        <v>25.454543999999999</v>
      </c>
      <c r="J4311" s="1">
        <v>2</v>
      </c>
      <c r="K4311">
        <v>4308</v>
      </c>
      <c r="L4311" t="s">
        <v>25</v>
      </c>
      <c r="M4311" s="2">
        <f>+Table3[[#This Row],[CHW]]/Table3[[#This Row],[Count of Airbill Number]]</f>
        <v>12.727271999999999</v>
      </c>
    </row>
    <row r="4312" spans="2:13">
      <c r="B4312" t="s">
        <v>20</v>
      </c>
      <c r="C4312" t="s">
        <v>21</v>
      </c>
      <c r="D4312" t="s">
        <v>22</v>
      </c>
      <c r="E4312" t="s">
        <v>776</v>
      </c>
      <c r="F4312" t="s">
        <v>776</v>
      </c>
      <c r="G4312" t="s">
        <v>23</v>
      </c>
      <c r="H4312" t="s">
        <v>293</v>
      </c>
      <c r="I4312" s="1">
        <v>25.454543999999999</v>
      </c>
      <c r="J4312" s="1">
        <v>2</v>
      </c>
      <c r="K4312">
        <v>4309</v>
      </c>
      <c r="L4312" t="s">
        <v>25</v>
      </c>
      <c r="M4312" s="2">
        <f>+Table3[[#This Row],[CHW]]/Table3[[#This Row],[Count of Airbill Number]]</f>
        <v>12.727271999999999</v>
      </c>
    </row>
    <row r="4313" spans="2:13">
      <c r="B4313" t="s">
        <v>30</v>
      </c>
      <c r="C4313" t="s">
        <v>21</v>
      </c>
      <c r="D4313" t="s">
        <v>22</v>
      </c>
      <c r="E4313" t="s">
        <v>776</v>
      </c>
      <c r="F4313" t="s">
        <v>776</v>
      </c>
      <c r="G4313" t="s">
        <v>45</v>
      </c>
      <c r="H4313" t="s">
        <v>119</v>
      </c>
      <c r="I4313" s="1">
        <v>25.454543999999999</v>
      </c>
      <c r="J4313" s="1">
        <v>8</v>
      </c>
      <c r="K4313">
        <v>4310</v>
      </c>
      <c r="L4313" t="s">
        <v>25</v>
      </c>
      <c r="M4313" s="2">
        <f>+Table3[[#This Row],[CHW]]/Table3[[#This Row],[Count of Airbill Number]]</f>
        <v>3.1818179999999998</v>
      </c>
    </row>
    <row r="4314" spans="2:13">
      <c r="B4314" t="s">
        <v>35</v>
      </c>
      <c r="C4314" t="s">
        <v>21</v>
      </c>
      <c r="D4314" t="s">
        <v>22</v>
      </c>
      <c r="E4314" t="s">
        <v>776</v>
      </c>
      <c r="F4314" t="s">
        <v>776</v>
      </c>
      <c r="G4314" t="s">
        <v>39</v>
      </c>
      <c r="H4314" t="s">
        <v>244</v>
      </c>
      <c r="I4314" s="1">
        <v>25.454540999999999</v>
      </c>
      <c r="J4314" s="1">
        <v>8</v>
      </c>
      <c r="K4314">
        <v>4311</v>
      </c>
      <c r="L4314" t="s">
        <v>25</v>
      </c>
      <c r="M4314" s="2">
        <f>+Table3[[#This Row],[CHW]]/Table3[[#This Row],[Count of Airbill Number]]</f>
        <v>3.1818176249999999</v>
      </c>
    </row>
    <row r="4315" spans="2:13">
      <c r="B4315" t="s">
        <v>28</v>
      </c>
      <c r="C4315" t="s">
        <v>21</v>
      </c>
      <c r="D4315" t="s">
        <v>36</v>
      </c>
      <c r="E4315" t="s">
        <v>778</v>
      </c>
      <c r="F4315" t="s">
        <v>778</v>
      </c>
      <c r="G4315" t="s">
        <v>113</v>
      </c>
      <c r="H4315" t="s">
        <v>153</v>
      </c>
      <c r="I4315" s="1">
        <v>25.400000000000002</v>
      </c>
      <c r="J4315" s="1">
        <v>3</v>
      </c>
      <c r="K4315">
        <v>4312</v>
      </c>
      <c r="L4315" t="s">
        <v>25</v>
      </c>
      <c r="M4315" s="2">
        <f>+Table3[[#This Row],[CHW]]/Table3[[#This Row],[Count of Airbill Number]]</f>
        <v>8.4666666666666668</v>
      </c>
    </row>
    <row r="4316" spans="2:13">
      <c r="B4316" t="s">
        <v>28</v>
      </c>
      <c r="C4316" t="s">
        <v>21</v>
      </c>
      <c r="D4316" t="s">
        <v>22</v>
      </c>
      <c r="E4316" t="s">
        <v>778</v>
      </c>
      <c r="F4316" t="s">
        <v>778</v>
      </c>
      <c r="G4316" t="s">
        <v>309</v>
      </c>
      <c r="H4316" t="s">
        <v>86</v>
      </c>
      <c r="I4316" s="1">
        <v>25.4</v>
      </c>
      <c r="J4316" s="1">
        <v>1</v>
      </c>
      <c r="K4316">
        <v>4313</v>
      </c>
      <c r="L4316" t="s">
        <v>25</v>
      </c>
      <c r="M4316" s="2">
        <f>+Table3[[#This Row],[CHW]]/Table3[[#This Row],[Count of Airbill Number]]</f>
        <v>25.4</v>
      </c>
    </row>
    <row r="4317" spans="2:13">
      <c r="B4317" t="s">
        <v>28</v>
      </c>
      <c r="C4317" t="s">
        <v>21</v>
      </c>
      <c r="D4317" t="s">
        <v>22</v>
      </c>
      <c r="E4317" t="s">
        <v>778</v>
      </c>
      <c r="F4317" t="s">
        <v>778</v>
      </c>
      <c r="G4317" t="s">
        <v>51</v>
      </c>
      <c r="H4317" t="s">
        <v>309</v>
      </c>
      <c r="I4317" s="1">
        <v>25.4</v>
      </c>
      <c r="J4317" s="1">
        <v>1</v>
      </c>
      <c r="K4317">
        <v>4314</v>
      </c>
      <c r="L4317" t="s">
        <v>25</v>
      </c>
      <c r="M4317" s="2">
        <f>+Table3[[#This Row],[CHW]]/Table3[[#This Row],[Count of Airbill Number]]</f>
        <v>25.4</v>
      </c>
    </row>
    <row r="4318" spans="2:13">
      <c r="B4318" t="s">
        <v>28</v>
      </c>
      <c r="C4318" t="s">
        <v>21</v>
      </c>
      <c r="D4318" t="s">
        <v>36</v>
      </c>
      <c r="E4318" t="s">
        <v>778</v>
      </c>
      <c r="F4318" t="s">
        <v>778</v>
      </c>
      <c r="G4318" t="s">
        <v>51</v>
      </c>
      <c r="H4318" t="s">
        <v>109</v>
      </c>
      <c r="I4318" s="1">
        <v>25.236363000000001</v>
      </c>
      <c r="J4318" s="1">
        <v>5</v>
      </c>
      <c r="K4318">
        <v>4315</v>
      </c>
      <c r="L4318" t="s">
        <v>25</v>
      </c>
      <c r="M4318" s="2">
        <f>+Table3[[#This Row],[CHW]]/Table3[[#This Row],[Count of Airbill Number]]</f>
        <v>5.0472726000000003</v>
      </c>
    </row>
    <row r="4319" spans="2:13">
      <c r="B4319" t="s">
        <v>28</v>
      </c>
      <c r="C4319" t="s">
        <v>21</v>
      </c>
      <c r="D4319" t="s">
        <v>22</v>
      </c>
      <c r="E4319" t="s">
        <v>778</v>
      </c>
      <c r="F4319" t="s">
        <v>776</v>
      </c>
      <c r="G4319" t="s">
        <v>150</v>
      </c>
      <c r="H4319" t="s">
        <v>312</v>
      </c>
      <c r="I4319" s="1">
        <v>25.200000000000003</v>
      </c>
      <c r="J4319" s="1">
        <v>2</v>
      </c>
      <c r="K4319">
        <v>4316</v>
      </c>
      <c r="L4319" t="s">
        <v>25</v>
      </c>
      <c r="M4319" s="2">
        <f>+Table3[[#This Row],[CHW]]/Table3[[#This Row],[Count of Airbill Number]]</f>
        <v>12.600000000000001</v>
      </c>
    </row>
    <row r="4320" spans="2:13">
      <c r="B4320" t="s">
        <v>176</v>
      </c>
      <c r="C4320" t="s">
        <v>21</v>
      </c>
      <c r="D4320" t="s">
        <v>22</v>
      </c>
      <c r="E4320" t="s">
        <v>776</v>
      </c>
      <c r="F4320" t="s">
        <v>776</v>
      </c>
      <c r="G4320" t="s">
        <v>31</v>
      </c>
      <c r="H4320" t="s">
        <v>48</v>
      </c>
      <c r="I4320" s="1">
        <v>25.090907999999999</v>
      </c>
      <c r="J4320" s="1">
        <v>3</v>
      </c>
      <c r="K4320">
        <v>4317</v>
      </c>
      <c r="L4320" t="s">
        <v>25</v>
      </c>
      <c r="M4320" s="2">
        <f>+Table3[[#This Row],[CHW]]/Table3[[#This Row],[Count of Airbill Number]]</f>
        <v>8.3636359999999996</v>
      </c>
    </row>
    <row r="4321" spans="2:13">
      <c r="B4321" t="s">
        <v>35</v>
      </c>
      <c r="C4321" t="s">
        <v>21</v>
      </c>
      <c r="D4321" t="s">
        <v>22</v>
      </c>
      <c r="E4321" t="s">
        <v>776</v>
      </c>
      <c r="F4321" t="s">
        <v>776</v>
      </c>
      <c r="G4321" t="s">
        <v>40</v>
      </c>
      <c r="H4321" t="s">
        <v>103</v>
      </c>
      <c r="I4321" s="1">
        <v>25</v>
      </c>
      <c r="J4321" s="1">
        <v>1</v>
      </c>
      <c r="K4321">
        <v>4318</v>
      </c>
      <c r="L4321" t="s">
        <v>25</v>
      </c>
      <c r="M4321" s="2">
        <f>+Table3[[#This Row],[CHW]]/Table3[[#This Row],[Count of Airbill Number]]</f>
        <v>25</v>
      </c>
    </row>
    <row r="4322" spans="2:13">
      <c r="B4322" t="s">
        <v>35</v>
      </c>
      <c r="C4322" t="s">
        <v>21</v>
      </c>
      <c r="D4322" t="s">
        <v>22</v>
      </c>
      <c r="E4322" t="s">
        <v>778</v>
      </c>
      <c r="F4322" t="s">
        <v>776</v>
      </c>
      <c r="G4322" t="s">
        <v>51</v>
      </c>
      <c r="H4322" t="s">
        <v>49</v>
      </c>
      <c r="I4322" s="1">
        <v>25</v>
      </c>
      <c r="J4322" s="1">
        <v>1</v>
      </c>
      <c r="K4322">
        <v>4319</v>
      </c>
      <c r="L4322" t="s">
        <v>25</v>
      </c>
      <c r="M4322" s="2">
        <f>+Table3[[#This Row],[CHW]]/Table3[[#This Row],[Count of Airbill Number]]</f>
        <v>25</v>
      </c>
    </row>
    <row r="4323" spans="2:13">
      <c r="B4323" t="s">
        <v>35</v>
      </c>
      <c r="C4323" t="s">
        <v>21</v>
      </c>
      <c r="D4323" t="s">
        <v>22</v>
      </c>
      <c r="E4323" t="s">
        <v>776</v>
      </c>
      <c r="F4323" t="s">
        <v>776</v>
      </c>
      <c r="G4323" t="s">
        <v>93</v>
      </c>
      <c r="H4323" t="s">
        <v>131</v>
      </c>
      <c r="I4323" s="1">
        <v>25</v>
      </c>
      <c r="J4323" s="1">
        <v>1</v>
      </c>
      <c r="K4323">
        <v>4320</v>
      </c>
      <c r="L4323" t="s">
        <v>25</v>
      </c>
      <c r="M4323" s="2">
        <f>+Table3[[#This Row],[CHW]]/Table3[[#This Row],[Count of Airbill Number]]</f>
        <v>25</v>
      </c>
    </row>
    <row r="4324" spans="2:13">
      <c r="B4324" t="s">
        <v>35</v>
      </c>
      <c r="C4324" t="s">
        <v>21</v>
      </c>
      <c r="D4324" t="s">
        <v>22</v>
      </c>
      <c r="E4324" t="s">
        <v>776</v>
      </c>
      <c r="F4324" t="s">
        <v>776</v>
      </c>
      <c r="G4324" t="s">
        <v>33</v>
      </c>
      <c r="H4324" t="s">
        <v>192</v>
      </c>
      <c r="I4324" s="1">
        <v>25</v>
      </c>
      <c r="J4324" s="1">
        <v>1</v>
      </c>
      <c r="K4324">
        <v>4321</v>
      </c>
      <c r="L4324" t="s">
        <v>25</v>
      </c>
      <c r="M4324" s="2">
        <f>+Table3[[#This Row],[CHW]]/Table3[[#This Row],[Count of Airbill Number]]</f>
        <v>25</v>
      </c>
    </row>
    <row r="4325" spans="2:13">
      <c r="B4325" t="s">
        <v>35</v>
      </c>
      <c r="C4325" t="s">
        <v>21</v>
      </c>
      <c r="D4325" t="s">
        <v>22</v>
      </c>
      <c r="E4325" t="s">
        <v>777</v>
      </c>
      <c r="F4325" t="s">
        <v>776</v>
      </c>
      <c r="G4325" t="s">
        <v>110</v>
      </c>
      <c r="H4325" t="s">
        <v>49</v>
      </c>
      <c r="I4325" s="1">
        <v>25</v>
      </c>
      <c r="J4325" s="1">
        <v>1</v>
      </c>
      <c r="K4325">
        <v>4322</v>
      </c>
      <c r="L4325" t="s">
        <v>25</v>
      </c>
      <c r="M4325" s="2">
        <f>+Table3[[#This Row],[CHW]]/Table3[[#This Row],[Count of Airbill Number]]</f>
        <v>25</v>
      </c>
    </row>
    <row r="4326" spans="2:13">
      <c r="B4326" t="s">
        <v>35</v>
      </c>
      <c r="C4326" t="s">
        <v>21</v>
      </c>
      <c r="D4326" t="s">
        <v>36</v>
      </c>
      <c r="E4326" t="s">
        <v>776</v>
      </c>
      <c r="F4326" t="s">
        <v>778</v>
      </c>
      <c r="G4326" t="s">
        <v>66</v>
      </c>
      <c r="H4326" t="s">
        <v>306</v>
      </c>
      <c r="I4326" s="1">
        <v>25</v>
      </c>
      <c r="J4326" s="1">
        <v>1</v>
      </c>
      <c r="K4326">
        <v>4323</v>
      </c>
      <c r="L4326" t="s">
        <v>25</v>
      </c>
      <c r="M4326" s="2">
        <f>+Table3[[#This Row],[CHW]]/Table3[[#This Row],[Count of Airbill Number]]</f>
        <v>25</v>
      </c>
    </row>
    <row r="4327" spans="2:13">
      <c r="B4327" t="s">
        <v>20</v>
      </c>
      <c r="C4327" t="s">
        <v>21</v>
      </c>
      <c r="D4327" t="s">
        <v>22</v>
      </c>
      <c r="E4327" t="s">
        <v>778</v>
      </c>
      <c r="F4327" t="s">
        <v>778</v>
      </c>
      <c r="G4327" t="s">
        <v>113</v>
      </c>
      <c r="H4327" t="s">
        <v>260</v>
      </c>
      <c r="I4327" s="1">
        <v>25</v>
      </c>
      <c r="J4327" s="1">
        <v>1</v>
      </c>
      <c r="K4327">
        <v>4324</v>
      </c>
      <c r="L4327" t="s">
        <v>25</v>
      </c>
      <c r="M4327" s="2">
        <f>+Table3[[#This Row],[CHW]]/Table3[[#This Row],[Count of Airbill Number]]</f>
        <v>25</v>
      </c>
    </row>
    <row r="4328" spans="2:13">
      <c r="B4328" t="s">
        <v>20</v>
      </c>
      <c r="C4328" t="s">
        <v>21</v>
      </c>
      <c r="D4328" t="s">
        <v>22</v>
      </c>
      <c r="E4328" t="s">
        <v>777</v>
      </c>
      <c r="F4328" t="s">
        <v>777</v>
      </c>
      <c r="G4328" t="s">
        <v>374</v>
      </c>
      <c r="H4328" t="s">
        <v>114</v>
      </c>
      <c r="I4328" s="1">
        <v>25</v>
      </c>
      <c r="J4328" s="1">
        <v>1</v>
      </c>
      <c r="K4328">
        <v>4325</v>
      </c>
      <c r="L4328" t="s">
        <v>25</v>
      </c>
      <c r="M4328" s="2">
        <f>+Table3[[#This Row],[CHW]]/Table3[[#This Row],[Count of Airbill Number]]</f>
        <v>25</v>
      </c>
    </row>
    <row r="4329" spans="2:13">
      <c r="B4329" t="s">
        <v>20</v>
      </c>
      <c r="C4329" t="s">
        <v>21</v>
      </c>
      <c r="D4329" t="s">
        <v>22</v>
      </c>
      <c r="E4329" t="s">
        <v>778</v>
      </c>
      <c r="F4329" t="s">
        <v>778</v>
      </c>
      <c r="G4329" t="s">
        <v>101</v>
      </c>
      <c r="H4329" t="s">
        <v>51</v>
      </c>
      <c r="I4329" s="1">
        <v>25</v>
      </c>
      <c r="J4329" s="1">
        <v>1</v>
      </c>
      <c r="K4329">
        <v>4326</v>
      </c>
      <c r="L4329" t="s">
        <v>25</v>
      </c>
      <c r="M4329" s="2">
        <f>+Table3[[#This Row],[CHW]]/Table3[[#This Row],[Count of Airbill Number]]</f>
        <v>25</v>
      </c>
    </row>
    <row r="4330" spans="2:13">
      <c r="B4330" t="s">
        <v>20</v>
      </c>
      <c r="C4330" t="s">
        <v>21</v>
      </c>
      <c r="D4330" t="s">
        <v>22</v>
      </c>
      <c r="E4330" t="s">
        <v>776</v>
      </c>
      <c r="F4330" t="s">
        <v>776</v>
      </c>
      <c r="G4330" t="s">
        <v>48</v>
      </c>
      <c r="H4330" t="s">
        <v>166</v>
      </c>
      <c r="I4330" s="1">
        <v>25</v>
      </c>
      <c r="J4330" s="1">
        <v>1</v>
      </c>
      <c r="K4330">
        <v>4327</v>
      </c>
      <c r="L4330" t="s">
        <v>25</v>
      </c>
      <c r="M4330" s="2">
        <f>+Table3[[#This Row],[CHW]]/Table3[[#This Row],[Count of Airbill Number]]</f>
        <v>25</v>
      </c>
    </row>
    <row r="4331" spans="2:13">
      <c r="B4331" t="s">
        <v>20</v>
      </c>
      <c r="C4331" t="s">
        <v>21</v>
      </c>
      <c r="D4331" t="s">
        <v>22</v>
      </c>
      <c r="E4331" t="s">
        <v>776</v>
      </c>
      <c r="F4331" t="s">
        <v>778</v>
      </c>
      <c r="G4331" t="s">
        <v>45</v>
      </c>
      <c r="H4331" t="s">
        <v>86</v>
      </c>
      <c r="I4331" s="1">
        <v>25</v>
      </c>
      <c r="J4331" s="1">
        <v>1</v>
      </c>
      <c r="K4331">
        <v>4328</v>
      </c>
      <c r="L4331" t="s">
        <v>25</v>
      </c>
      <c r="M4331" s="2">
        <f>+Table3[[#This Row],[CHW]]/Table3[[#This Row],[Count of Airbill Number]]</f>
        <v>25</v>
      </c>
    </row>
    <row r="4332" spans="2:13">
      <c r="B4332" t="s">
        <v>20</v>
      </c>
      <c r="C4332" t="s">
        <v>21</v>
      </c>
      <c r="D4332" t="s">
        <v>22</v>
      </c>
      <c r="E4332" t="s">
        <v>777</v>
      </c>
      <c r="F4332" t="s">
        <v>778</v>
      </c>
      <c r="G4332" t="s">
        <v>114</v>
      </c>
      <c r="H4332" t="s">
        <v>101</v>
      </c>
      <c r="I4332" s="1">
        <v>25</v>
      </c>
      <c r="J4332" s="1">
        <v>1</v>
      </c>
      <c r="K4332">
        <v>4329</v>
      </c>
      <c r="L4332" t="s">
        <v>25</v>
      </c>
      <c r="M4332" s="2">
        <f>+Table3[[#This Row],[CHW]]/Table3[[#This Row],[Count of Airbill Number]]</f>
        <v>25</v>
      </c>
    </row>
    <row r="4333" spans="2:13">
      <c r="B4333" t="s">
        <v>20</v>
      </c>
      <c r="C4333" t="s">
        <v>21</v>
      </c>
      <c r="D4333" t="s">
        <v>22</v>
      </c>
      <c r="E4333" t="s">
        <v>777</v>
      </c>
      <c r="F4333" t="s">
        <v>777</v>
      </c>
      <c r="G4333" t="s">
        <v>114</v>
      </c>
      <c r="H4333" t="s">
        <v>114</v>
      </c>
      <c r="I4333" s="1">
        <v>25</v>
      </c>
      <c r="J4333" s="1">
        <v>1</v>
      </c>
      <c r="K4333">
        <v>4330</v>
      </c>
      <c r="L4333" t="s">
        <v>25</v>
      </c>
      <c r="M4333" s="2">
        <f>+Table3[[#This Row],[CHW]]/Table3[[#This Row],[Count of Airbill Number]]</f>
        <v>25</v>
      </c>
    </row>
    <row r="4334" spans="2:13">
      <c r="B4334" t="s">
        <v>20</v>
      </c>
      <c r="C4334" t="s">
        <v>21</v>
      </c>
      <c r="D4334" t="s">
        <v>22</v>
      </c>
      <c r="E4334" t="s">
        <v>778</v>
      </c>
      <c r="F4334" t="s">
        <v>776</v>
      </c>
      <c r="G4334" t="s">
        <v>51</v>
      </c>
      <c r="H4334" t="s">
        <v>33</v>
      </c>
      <c r="I4334" s="1">
        <v>25</v>
      </c>
      <c r="J4334" s="1">
        <v>1</v>
      </c>
      <c r="K4334">
        <v>4331</v>
      </c>
      <c r="L4334" t="s">
        <v>25</v>
      </c>
      <c r="M4334" s="2">
        <f>+Table3[[#This Row],[CHW]]/Table3[[#This Row],[Count of Airbill Number]]</f>
        <v>25</v>
      </c>
    </row>
    <row r="4335" spans="2:13">
      <c r="B4335" t="s">
        <v>20</v>
      </c>
      <c r="C4335" t="s">
        <v>21</v>
      </c>
      <c r="D4335" t="s">
        <v>22</v>
      </c>
      <c r="E4335" t="s">
        <v>778</v>
      </c>
      <c r="F4335" t="s">
        <v>778</v>
      </c>
      <c r="G4335" t="s">
        <v>62</v>
      </c>
      <c r="H4335" t="s">
        <v>112</v>
      </c>
      <c r="I4335" s="1">
        <v>25</v>
      </c>
      <c r="J4335" s="1">
        <v>1</v>
      </c>
      <c r="K4335">
        <v>4332</v>
      </c>
      <c r="L4335" t="s">
        <v>25</v>
      </c>
      <c r="M4335" s="2">
        <f>+Table3[[#This Row],[CHW]]/Table3[[#This Row],[Count of Airbill Number]]</f>
        <v>25</v>
      </c>
    </row>
    <row r="4336" spans="2:13">
      <c r="B4336" t="s">
        <v>20</v>
      </c>
      <c r="C4336" t="s">
        <v>21</v>
      </c>
      <c r="D4336" t="s">
        <v>22</v>
      </c>
      <c r="E4336" t="s">
        <v>777</v>
      </c>
      <c r="F4336" t="s">
        <v>777</v>
      </c>
      <c r="G4336" t="s">
        <v>110</v>
      </c>
      <c r="H4336" t="s">
        <v>26</v>
      </c>
      <c r="I4336" s="1">
        <v>25</v>
      </c>
      <c r="J4336" s="1">
        <v>1</v>
      </c>
      <c r="K4336">
        <v>4333</v>
      </c>
      <c r="L4336" t="s">
        <v>25</v>
      </c>
      <c r="M4336" s="2">
        <f>+Table3[[#This Row],[CHW]]/Table3[[#This Row],[Count of Airbill Number]]</f>
        <v>25</v>
      </c>
    </row>
    <row r="4337" spans="2:13">
      <c r="B4337" t="s">
        <v>20</v>
      </c>
      <c r="C4337" t="s">
        <v>21</v>
      </c>
      <c r="D4337" t="s">
        <v>22</v>
      </c>
      <c r="E4337" t="s">
        <v>777</v>
      </c>
      <c r="F4337" t="s">
        <v>778</v>
      </c>
      <c r="G4337" t="s">
        <v>110</v>
      </c>
      <c r="H4337" t="s">
        <v>260</v>
      </c>
      <c r="I4337" s="1">
        <v>25</v>
      </c>
      <c r="J4337" s="1">
        <v>1</v>
      </c>
      <c r="K4337">
        <v>4334</v>
      </c>
      <c r="L4337" t="s">
        <v>25</v>
      </c>
      <c r="M4337" s="2">
        <f>+Table3[[#This Row],[CHW]]/Table3[[#This Row],[Count of Airbill Number]]</f>
        <v>25</v>
      </c>
    </row>
    <row r="4338" spans="2:13">
      <c r="B4338" t="s">
        <v>20</v>
      </c>
      <c r="C4338" t="s">
        <v>21</v>
      </c>
      <c r="D4338" t="s">
        <v>22</v>
      </c>
      <c r="E4338" t="s">
        <v>778</v>
      </c>
      <c r="F4338" t="s">
        <v>777</v>
      </c>
      <c r="G4338" t="s">
        <v>408</v>
      </c>
      <c r="H4338" t="s">
        <v>114</v>
      </c>
      <c r="I4338" s="1">
        <v>25</v>
      </c>
      <c r="J4338" s="1">
        <v>1</v>
      </c>
      <c r="K4338">
        <v>4335</v>
      </c>
      <c r="L4338" t="s">
        <v>25</v>
      </c>
      <c r="M4338" s="2">
        <f>+Table3[[#This Row],[CHW]]/Table3[[#This Row],[Count of Airbill Number]]</f>
        <v>25</v>
      </c>
    </row>
    <row r="4339" spans="2:13">
      <c r="B4339" t="s">
        <v>30</v>
      </c>
      <c r="C4339" t="s">
        <v>21</v>
      </c>
      <c r="D4339" t="s">
        <v>22</v>
      </c>
      <c r="E4339" t="s">
        <v>776</v>
      </c>
      <c r="F4339" t="s">
        <v>778</v>
      </c>
      <c r="G4339" t="s">
        <v>37</v>
      </c>
      <c r="H4339" t="s">
        <v>155</v>
      </c>
      <c r="I4339" s="1">
        <v>25</v>
      </c>
      <c r="J4339" s="1">
        <v>1</v>
      </c>
      <c r="K4339">
        <v>4336</v>
      </c>
      <c r="L4339" t="s">
        <v>25</v>
      </c>
      <c r="M4339" s="2">
        <f>+Table3[[#This Row],[CHW]]/Table3[[#This Row],[Count of Airbill Number]]</f>
        <v>25</v>
      </c>
    </row>
    <row r="4340" spans="2:13">
      <c r="B4340" t="s">
        <v>243</v>
      </c>
      <c r="C4340" t="s">
        <v>21</v>
      </c>
      <c r="D4340" t="s">
        <v>22</v>
      </c>
      <c r="E4340" t="s">
        <v>776</v>
      </c>
      <c r="F4340" t="s">
        <v>776</v>
      </c>
      <c r="G4340" t="s">
        <v>137</v>
      </c>
      <c r="H4340" t="s">
        <v>48</v>
      </c>
      <c r="I4340" s="1">
        <v>25</v>
      </c>
      <c r="J4340" s="1">
        <v>1</v>
      </c>
      <c r="K4340">
        <v>4337</v>
      </c>
      <c r="L4340" t="s">
        <v>25</v>
      </c>
      <c r="M4340" s="2">
        <f>+Table3[[#This Row],[CHW]]/Table3[[#This Row],[Count of Airbill Number]]</f>
        <v>25</v>
      </c>
    </row>
    <row r="4341" spans="2:13">
      <c r="B4341" t="s">
        <v>28</v>
      </c>
      <c r="C4341" t="s">
        <v>21</v>
      </c>
      <c r="D4341" t="s">
        <v>22</v>
      </c>
      <c r="E4341" t="s">
        <v>776</v>
      </c>
      <c r="F4341" t="s">
        <v>776</v>
      </c>
      <c r="G4341" t="s">
        <v>57</v>
      </c>
      <c r="H4341" t="s">
        <v>71</v>
      </c>
      <c r="I4341" s="1">
        <v>24.999999000000003</v>
      </c>
      <c r="J4341" s="1">
        <v>5</v>
      </c>
      <c r="K4341">
        <v>4338</v>
      </c>
      <c r="L4341" t="s">
        <v>25</v>
      </c>
      <c r="M4341" s="2">
        <f>+Table3[[#This Row],[CHW]]/Table3[[#This Row],[Count of Airbill Number]]</f>
        <v>4.9999998000000003</v>
      </c>
    </row>
    <row r="4342" spans="2:13">
      <c r="B4342" t="s">
        <v>28</v>
      </c>
      <c r="C4342" t="s">
        <v>21</v>
      </c>
      <c r="D4342" t="s">
        <v>22</v>
      </c>
      <c r="E4342" t="s">
        <v>776</v>
      </c>
      <c r="F4342" t="s">
        <v>776</v>
      </c>
      <c r="G4342" t="s">
        <v>103</v>
      </c>
      <c r="H4342" t="s">
        <v>37</v>
      </c>
      <c r="I4342" s="1">
        <v>24.999998999999999</v>
      </c>
      <c r="J4342" s="1">
        <v>2</v>
      </c>
      <c r="K4342">
        <v>4339</v>
      </c>
      <c r="L4342" t="s">
        <v>25</v>
      </c>
      <c r="M4342" s="2">
        <f>+Table3[[#This Row],[CHW]]/Table3[[#This Row],[Count of Airbill Number]]</f>
        <v>12.499999499999999</v>
      </c>
    </row>
    <row r="4343" spans="2:13">
      <c r="B4343" t="s">
        <v>35</v>
      </c>
      <c r="C4343" t="s">
        <v>21</v>
      </c>
      <c r="D4343" t="s">
        <v>22</v>
      </c>
      <c r="E4343" t="s">
        <v>776</v>
      </c>
      <c r="F4343" t="s">
        <v>776</v>
      </c>
      <c r="G4343" t="s">
        <v>23</v>
      </c>
      <c r="H4343" t="s">
        <v>144</v>
      </c>
      <c r="I4343" s="1">
        <v>24.999998999999999</v>
      </c>
      <c r="J4343" s="1">
        <v>5</v>
      </c>
      <c r="K4343">
        <v>4340</v>
      </c>
      <c r="L4343" t="s">
        <v>25</v>
      </c>
      <c r="M4343" s="2">
        <f>+Table3[[#This Row],[CHW]]/Table3[[#This Row],[Count of Airbill Number]]</f>
        <v>4.9999997999999994</v>
      </c>
    </row>
    <row r="4344" spans="2:13">
      <c r="B4344" t="s">
        <v>20</v>
      </c>
      <c r="C4344" t="s">
        <v>21</v>
      </c>
      <c r="D4344" t="s">
        <v>22</v>
      </c>
      <c r="E4344" t="s">
        <v>776</v>
      </c>
      <c r="F4344" t="s">
        <v>776</v>
      </c>
      <c r="G4344" t="s">
        <v>76</v>
      </c>
      <c r="H4344" t="s">
        <v>209</v>
      </c>
      <c r="I4344" s="1">
        <v>24.999998999999999</v>
      </c>
      <c r="J4344" s="1">
        <v>4</v>
      </c>
      <c r="K4344">
        <v>4341</v>
      </c>
      <c r="L4344" t="s">
        <v>25</v>
      </c>
      <c r="M4344" s="2">
        <f>+Table3[[#This Row],[CHW]]/Table3[[#This Row],[Count of Airbill Number]]</f>
        <v>6.2499997499999997</v>
      </c>
    </row>
    <row r="4345" spans="2:13">
      <c r="B4345" t="s">
        <v>20</v>
      </c>
      <c r="C4345" t="s">
        <v>21</v>
      </c>
      <c r="D4345" t="s">
        <v>22</v>
      </c>
      <c r="E4345" t="s">
        <v>776</v>
      </c>
      <c r="F4345" t="s">
        <v>776</v>
      </c>
      <c r="G4345" t="s">
        <v>48</v>
      </c>
      <c r="H4345" t="s">
        <v>323</v>
      </c>
      <c r="I4345" s="1">
        <v>24.999998999999999</v>
      </c>
      <c r="J4345" s="1">
        <v>3</v>
      </c>
      <c r="K4345">
        <v>4342</v>
      </c>
      <c r="L4345" t="s">
        <v>25</v>
      </c>
      <c r="M4345" s="2">
        <f>+Table3[[#This Row],[CHW]]/Table3[[#This Row],[Count of Airbill Number]]</f>
        <v>8.3333329999999997</v>
      </c>
    </row>
    <row r="4346" spans="2:13">
      <c r="B4346" t="s">
        <v>20</v>
      </c>
      <c r="C4346" t="s">
        <v>21</v>
      </c>
      <c r="D4346" t="s">
        <v>22</v>
      </c>
      <c r="E4346" t="s">
        <v>776</v>
      </c>
      <c r="F4346" t="s">
        <v>776</v>
      </c>
      <c r="G4346" t="s">
        <v>61</v>
      </c>
      <c r="H4346" t="s">
        <v>33</v>
      </c>
      <c r="I4346" s="1">
        <v>24.999998999999999</v>
      </c>
      <c r="J4346" s="1">
        <v>2</v>
      </c>
      <c r="K4346">
        <v>4343</v>
      </c>
      <c r="L4346" t="s">
        <v>25</v>
      </c>
      <c r="M4346" s="2">
        <f>+Table3[[#This Row],[CHW]]/Table3[[#This Row],[Count of Airbill Number]]</f>
        <v>12.499999499999999</v>
      </c>
    </row>
    <row r="4347" spans="2:13">
      <c r="B4347" t="s">
        <v>35</v>
      </c>
      <c r="C4347" t="s">
        <v>21</v>
      </c>
      <c r="D4347" t="s">
        <v>22</v>
      </c>
      <c r="E4347" t="s">
        <v>776</v>
      </c>
      <c r="F4347" t="s">
        <v>776</v>
      </c>
      <c r="G4347" t="s">
        <v>23</v>
      </c>
      <c r="H4347" t="s">
        <v>151</v>
      </c>
      <c r="I4347" s="1">
        <v>24.999997999999998</v>
      </c>
      <c r="J4347" s="1">
        <v>3</v>
      </c>
      <c r="K4347">
        <v>4344</v>
      </c>
      <c r="L4347" t="s">
        <v>25</v>
      </c>
      <c r="M4347" s="2">
        <f>+Table3[[#This Row],[CHW]]/Table3[[#This Row],[Count of Airbill Number]]</f>
        <v>8.3333326666666654</v>
      </c>
    </row>
    <row r="4348" spans="2:13">
      <c r="B4348" t="s">
        <v>35</v>
      </c>
      <c r="C4348" t="s">
        <v>21</v>
      </c>
      <c r="D4348" t="s">
        <v>22</v>
      </c>
      <c r="E4348" t="s">
        <v>776</v>
      </c>
      <c r="F4348" t="s">
        <v>776</v>
      </c>
      <c r="G4348" t="s">
        <v>31</v>
      </c>
      <c r="H4348" t="s">
        <v>53</v>
      </c>
      <c r="I4348" s="1">
        <v>24.999997999999998</v>
      </c>
      <c r="J4348" s="1">
        <v>4</v>
      </c>
      <c r="K4348">
        <v>4345</v>
      </c>
      <c r="L4348" t="s">
        <v>25</v>
      </c>
      <c r="M4348" s="2">
        <f>+Table3[[#This Row],[CHW]]/Table3[[#This Row],[Count of Airbill Number]]</f>
        <v>6.2499994999999995</v>
      </c>
    </row>
    <row r="4349" spans="2:13">
      <c r="B4349" t="s">
        <v>20</v>
      </c>
      <c r="C4349" t="s">
        <v>21</v>
      </c>
      <c r="D4349" t="s">
        <v>22</v>
      </c>
      <c r="E4349" t="s">
        <v>776</v>
      </c>
      <c r="F4349" t="s">
        <v>776</v>
      </c>
      <c r="G4349" t="s">
        <v>67</v>
      </c>
      <c r="H4349" t="s">
        <v>100</v>
      </c>
      <c r="I4349" s="1">
        <v>24.999995999999996</v>
      </c>
      <c r="J4349" s="1">
        <v>7</v>
      </c>
      <c r="K4349">
        <v>4346</v>
      </c>
      <c r="L4349" t="s">
        <v>25</v>
      </c>
      <c r="M4349" s="2">
        <f>+Table3[[#This Row],[CHW]]/Table3[[#This Row],[Count of Airbill Number]]</f>
        <v>3.5714279999999996</v>
      </c>
    </row>
    <row r="4350" spans="2:13">
      <c r="B4350" t="s">
        <v>35</v>
      </c>
      <c r="C4350" t="s">
        <v>21</v>
      </c>
      <c r="D4350" t="s">
        <v>22</v>
      </c>
      <c r="E4350" t="s">
        <v>776</v>
      </c>
      <c r="F4350" t="s">
        <v>776</v>
      </c>
      <c r="G4350" t="s">
        <v>50</v>
      </c>
      <c r="H4350" t="s">
        <v>42</v>
      </c>
      <c r="I4350" s="1">
        <v>24.999991999999995</v>
      </c>
      <c r="J4350" s="1">
        <v>16</v>
      </c>
      <c r="K4350">
        <v>4347</v>
      </c>
      <c r="L4350" t="s">
        <v>25</v>
      </c>
      <c r="M4350" s="2">
        <f>+Table3[[#This Row],[CHW]]/Table3[[#This Row],[Count of Airbill Number]]</f>
        <v>1.5624994999999997</v>
      </c>
    </row>
    <row r="4351" spans="2:13">
      <c r="B4351" t="s">
        <v>28</v>
      </c>
      <c r="C4351" t="s">
        <v>21</v>
      </c>
      <c r="D4351" t="s">
        <v>22</v>
      </c>
      <c r="E4351" t="s">
        <v>776</v>
      </c>
      <c r="F4351" t="s">
        <v>777</v>
      </c>
      <c r="G4351" t="s">
        <v>37</v>
      </c>
      <c r="H4351" t="s">
        <v>38</v>
      </c>
      <c r="I4351" s="1">
        <v>24.9</v>
      </c>
      <c r="J4351" s="1">
        <v>1</v>
      </c>
      <c r="K4351">
        <v>4348</v>
      </c>
      <c r="L4351" t="s">
        <v>25</v>
      </c>
      <c r="M4351" s="2">
        <f>+Table3[[#This Row],[CHW]]/Table3[[#This Row],[Count of Airbill Number]]</f>
        <v>24.9</v>
      </c>
    </row>
    <row r="4352" spans="2:13">
      <c r="B4352" t="s">
        <v>28</v>
      </c>
      <c r="C4352" t="s">
        <v>21</v>
      </c>
      <c r="D4352" t="s">
        <v>36</v>
      </c>
      <c r="E4352" t="s">
        <v>776</v>
      </c>
      <c r="F4352" t="s">
        <v>778</v>
      </c>
      <c r="G4352" t="s">
        <v>57</v>
      </c>
      <c r="H4352" t="s">
        <v>109</v>
      </c>
      <c r="I4352" s="1">
        <v>24.881816000000001</v>
      </c>
      <c r="J4352" s="1">
        <v>5</v>
      </c>
      <c r="K4352">
        <v>4349</v>
      </c>
      <c r="L4352" t="s">
        <v>25</v>
      </c>
      <c r="M4352" s="2">
        <f>+Table3[[#This Row],[CHW]]/Table3[[#This Row],[Count of Airbill Number]]</f>
        <v>4.9763631999999998</v>
      </c>
    </row>
    <row r="4353" spans="2:13">
      <c r="B4353" t="s">
        <v>28</v>
      </c>
      <c r="C4353" t="s">
        <v>21</v>
      </c>
      <c r="D4353" t="s">
        <v>22</v>
      </c>
      <c r="E4353" t="s">
        <v>776</v>
      </c>
      <c r="F4353" t="s">
        <v>776</v>
      </c>
      <c r="G4353" t="s">
        <v>42</v>
      </c>
      <c r="H4353" t="s">
        <v>41</v>
      </c>
      <c r="I4353" s="1">
        <v>24.545453999999999</v>
      </c>
      <c r="J4353" s="1">
        <v>2</v>
      </c>
      <c r="K4353">
        <v>4350</v>
      </c>
      <c r="L4353" t="s">
        <v>25</v>
      </c>
      <c r="M4353" s="2">
        <f>+Table3[[#This Row],[CHW]]/Table3[[#This Row],[Count of Airbill Number]]</f>
        <v>12.272727</v>
      </c>
    </row>
    <row r="4354" spans="2:13">
      <c r="B4354" t="s">
        <v>28</v>
      </c>
      <c r="C4354" t="s">
        <v>21</v>
      </c>
      <c r="D4354" t="s">
        <v>22</v>
      </c>
      <c r="E4354" t="s">
        <v>776</v>
      </c>
      <c r="F4354" t="s">
        <v>776</v>
      </c>
      <c r="G4354" t="s">
        <v>45</v>
      </c>
      <c r="H4354" t="s">
        <v>191</v>
      </c>
      <c r="I4354" s="1">
        <v>24.545453999999999</v>
      </c>
      <c r="J4354" s="1">
        <v>1</v>
      </c>
      <c r="K4354">
        <v>4351</v>
      </c>
      <c r="L4354" t="s">
        <v>25</v>
      </c>
      <c r="M4354" s="2">
        <f>+Table3[[#This Row],[CHW]]/Table3[[#This Row],[Count of Airbill Number]]</f>
        <v>24.545453999999999</v>
      </c>
    </row>
    <row r="4355" spans="2:13">
      <c r="B4355" t="s">
        <v>28</v>
      </c>
      <c r="C4355" t="s">
        <v>21</v>
      </c>
      <c r="D4355" t="s">
        <v>22</v>
      </c>
      <c r="E4355" t="s">
        <v>776</v>
      </c>
      <c r="F4355" t="s">
        <v>776</v>
      </c>
      <c r="G4355" t="s">
        <v>45</v>
      </c>
      <c r="H4355" t="s">
        <v>83</v>
      </c>
      <c r="I4355" s="1">
        <v>24.545453999999999</v>
      </c>
      <c r="J4355" s="1">
        <v>1</v>
      </c>
      <c r="K4355">
        <v>4352</v>
      </c>
      <c r="L4355" t="s">
        <v>25</v>
      </c>
      <c r="M4355" s="2">
        <f>+Table3[[#This Row],[CHW]]/Table3[[#This Row],[Count of Airbill Number]]</f>
        <v>24.545453999999999</v>
      </c>
    </row>
    <row r="4356" spans="2:13">
      <c r="B4356" t="s">
        <v>35</v>
      </c>
      <c r="C4356" t="s">
        <v>21</v>
      </c>
      <c r="D4356" t="s">
        <v>22</v>
      </c>
      <c r="E4356" t="s">
        <v>776</v>
      </c>
      <c r="F4356" t="s">
        <v>776</v>
      </c>
      <c r="G4356" t="s">
        <v>23</v>
      </c>
      <c r="H4356" t="s">
        <v>207</v>
      </c>
      <c r="I4356" s="1">
        <v>24.545453999999999</v>
      </c>
      <c r="J4356" s="1">
        <v>2</v>
      </c>
      <c r="K4356">
        <v>4353</v>
      </c>
      <c r="L4356" t="s">
        <v>25</v>
      </c>
      <c r="M4356" s="2">
        <f>+Table3[[#This Row],[CHW]]/Table3[[#This Row],[Count of Airbill Number]]</f>
        <v>12.272727</v>
      </c>
    </row>
    <row r="4357" spans="2:13">
      <c r="B4357" t="s">
        <v>35</v>
      </c>
      <c r="C4357" t="s">
        <v>21</v>
      </c>
      <c r="D4357" t="s">
        <v>22</v>
      </c>
      <c r="E4357" t="s">
        <v>776</v>
      </c>
      <c r="F4357" t="s">
        <v>776</v>
      </c>
      <c r="G4357" t="s">
        <v>23</v>
      </c>
      <c r="H4357" t="s">
        <v>149</v>
      </c>
      <c r="I4357" s="1">
        <v>24.545453999999999</v>
      </c>
      <c r="J4357" s="1">
        <v>1</v>
      </c>
      <c r="K4357">
        <v>4354</v>
      </c>
      <c r="L4357" t="s">
        <v>25</v>
      </c>
      <c r="M4357" s="2">
        <f>+Table3[[#This Row],[CHW]]/Table3[[#This Row],[Count of Airbill Number]]</f>
        <v>24.545453999999999</v>
      </c>
    </row>
    <row r="4358" spans="2:13">
      <c r="B4358" t="s">
        <v>35</v>
      </c>
      <c r="C4358" t="s">
        <v>21</v>
      </c>
      <c r="D4358" t="s">
        <v>22</v>
      </c>
      <c r="E4358" t="s">
        <v>776</v>
      </c>
      <c r="F4358" t="s">
        <v>776</v>
      </c>
      <c r="G4358" t="s">
        <v>23</v>
      </c>
      <c r="H4358" t="s">
        <v>234</v>
      </c>
      <c r="I4358" s="1">
        <v>24.545453999999999</v>
      </c>
      <c r="J4358" s="1">
        <v>2</v>
      </c>
      <c r="K4358">
        <v>4355</v>
      </c>
      <c r="L4358" t="s">
        <v>25</v>
      </c>
      <c r="M4358" s="2">
        <f>+Table3[[#This Row],[CHW]]/Table3[[#This Row],[Count of Airbill Number]]</f>
        <v>12.272727</v>
      </c>
    </row>
    <row r="4359" spans="2:13">
      <c r="B4359" t="s">
        <v>35</v>
      </c>
      <c r="C4359" t="s">
        <v>21</v>
      </c>
      <c r="D4359" t="s">
        <v>22</v>
      </c>
      <c r="E4359" t="s">
        <v>776</v>
      </c>
      <c r="F4359" t="s">
        <v>776</v>
      </c>
      <c r="G4359" t="s">
        <v>80</v>
      </c>
      <c r="H4359" t="s">
        <v>56</v>
      </c>
      <c r="I4359" s="1">
        <v>24.545453999999999</v>
      </c>
      <c r="J4359" s="1">
        <v>2</v>
      </c>
      <c r="K4359">
        <v>4356</v>
      </c>
      <c r="L4359" t="s">
        <v>25</v>
      </c>
      <c r="M4359" s="2">
        <f>+Table3[[#This Row],[CHW]]/Table3[[#This Row],[Count of Airbill Number]]</f>
        <v>12.272727</v>
      </c>
    </row>
    <row r="4360" spans="2:13">
      <c r="B4360" t="s">
        <v>35</v>
      </c>
      <c r="C4360" t="s">
        <v>21</v>
      </c>
      <c r="D4360" t="s">
        <v>22</v>
      </c>
      <c r="E4360" t="s">
        <v>776</v>
      </c>
      <c r="F4360" t="s">
        <v>776</v>
      </c>
      <c r="G4360" t="s">
        <v>41</v>
      </c>
      <c r="H4360" t="s">
        <v>64</v>
      </c>
      <c r="I4360" s="1">
        <v>24.545453999999999</v>
      </c>
      <c r="J4360" s="1">
        <v>1</v>
      </c>
      <c r="K4360">
        <v>4357</v>
      </c>
      <c r="L4360" t="s">
        <v>25</v>
      </c>
      <c r="M4360" s="2">
        <f>+Table3[[#This Row],[CHW]]/Table3[[#This Row],[Count of Airbill Number]]</f>
        <v>24.545453999999999</v>
      </c>
    </row>
    <row r="4361" spans="2:13">
      <c r="B4361" t="s">
        <v>35</v>
      </c>
      <c r="C4361" t="s">
        <v>21</v>
      </c>
      <c r="D4361" t="s">
        <v>22</v>
      </c>
      <c r="E4361" t="s">
        <v>776</v>
      </c>
      <c r="F4361" t="s">
        <v>776</v>
      </c>
      <c r="G4361" t="s">
        <v>76</v>
      </c>
      <c r="H4361" t="s">
        <v>125</v>
      </c>
      <c r="I4361" s="1">
        <v>24.545453999999999</v>
      </c>
      <c r="J4361" s="1">
        <v>2</v>
      </c>
      <c r="K4361">
        <v>4358</v>
      </c>
      <c r="L4361" t="s">
        <v>25</v>
      </c>
      <c r="M4361" s="2">
        <f>+Table3[[#This Row],[CHW]]/Table3[[#This Row],[Count of Airbill Number]]</f>
        <v>12.272727</v>
      </c>
    </row>
    <row r="4362" spans="2:13">
      <c r="B4362" t="s">
        <v>35</v>
      </c>
      <c r="C4362" t="s">
        <v>21</v>
      </c>
      <c r="D4362" t="s">
        <v>22</v>
      </c>
      <c r="E4362" t="s">
        <v>776</v>
      </c>
      <c r="F4362" t="s">
        <v>776</v>
      </c>
      <c r="G4362" t="s">
        <v>48</v>
      </c>
      <c r="H4362" t="s">
        <v>231</v>
      </c>
      <c r="I4362" s="1">
        <v>24.545453999999999</v>
      </c>
      <c r="J4362" s="1">
        <v>1</v>
      </c>
      <c r="K4362">
        <v>4359</v>
      </c>
      <c r="L4362" t="s">
        <v>25</v>
      </c>
      <c r="M4362" s="2">
        <f>+Table3[[#This Row],[CHW]]/Table3[[#This Row],[Count of Airbill Number]]</f>
        <v>24.545453999999999</v>
      </c>
    </row>
    <row r="4363" spans="2:13">
      <c r="B4363" t="s">
        <v>35</v>
      </c>
      <c r="C4363" t="s">
        <v>21</v>
      </c>
      <c r="D4363" t="s">
        <v>22</v>
      </c>
      <c r="E4363" t="s">
        <v>776</v>
      </c>
      <c r="F4363" t="s">
        <v>776</v>
      </c>
      <c r="G4363" t="s">
        <v>48</v>
      </c>
      <c r="H4363" t="s">
        <v>169</v>
      </c>
      <c r="I4363" s="1">
        <v>24.545453999999999</v>
      </c>
      <c r="J4363" s="1">
        <v>2</v>
      </c>
      <c r="K4363">
        <v>4360</v>
      </c>
      <c r="L4363" t="s">
        <v>25</v>
      </c>
      <c r="M4363" s="2">
        <f>+Table3[[#This Row],[CHW]]/Table3[[#This Row],[Count of Airbill Number]]</f>
        <v>12.272727</v>
      </c>
    </row>
    <row r="4364" spans="2:13">
      <c r="B4364" t="s">
        <v>35</v>
      </c>
      <c r="C4364" t="s">
        <v>21</v>
      </c>
      <c r="D4364" t="s">
        <v>22</v>
      </c>
      <c r="E4364" t="s">
        <v>776</v>
      </c>
      <c r="F4364" t="s">
        <v>776</v>
      </c>
      <c r="G4364" t="s">
        <v>45</v>
      </c>
      <c r="H4364" t="s">
        <v>105</v>
      </c>
      <c r="I4364" s="1">
        <v>24.545453999999999</v>
      </c>
      <c r="J4364" s="1">
        <v>1</v>
      </c>
      <c r="K4364">
        <v>4361</v>
      </c>
      <c r="L4364" t="s">
        <v>25</v>
      </c>
      <c r="M4364" s="2">
        <f>+Table3[[#This Row],[CHW]]/Table3[[#This Row],[Count of Airbill Number]]</f>
        <v>24.545453999999999</v>
      </c>
    </row>
    <row r="4365" spans="2:13">
      <c r="B4365" t="s">
        <v>35</v>
      </c>
      <c r="C4365" t="s">
        <v>21</v>
      </c>
      <c r="D4365" t="s">
        <v>22</v>
      </c>
      <c r="E4365" t="s">
        <v>776</v>
      </c>
      <c r="F4365" t="s">
        <v>776</v>
      </c>
      <c r="G4365" t="s">
        <v>40</v>
      </c>
      <c r="H4365" t="s">
        <v>59</v>
      </c>
      <c r="I4365" s="1">
        <v>24.545453999999999</v>
      </c>
      <c r="J4365" s="1">
        <v>1</v>
      </c>
      <c r="K4365">
        <v>4362</v>
      </c>
      <c r="L4365" t="s">
        <v>25</v>
      </c>
      <c r="M4365" s="2">
        <f>+Table3[[#This Row],[CHW]]/Table3[[#This Row],[Count of Airbill Number]]</f>
        <v>24.545453999999999</v>
      </c>
    </row>
    <row r="4366" spans="2:13">
      <c r="B4366" t="s">
        <v>20</v>
      </c>
      <c r="C4366" t="s">
        <v>21</v>
      </c>
      <c r="D4366" t="s">
        <v>22</v>
      </c>
      <c r="E4366" t="s">
        <v>776</v>
      </c>
      <c r="F4366" t="s">
        <v>776</v>
      </c>
      <c r="G4366" t="s">
        <v>23</v>
      </c>
      <c r="H4366" t="s">
        <v>245</v>
      </c>
      <c r="I4366" s="1">
        <v>24.545453999999999</v>
      </c>
      <c r="J4366" s="1">
        <v>2</v>
      </c>
      <c r="K4366">
        <v>4363</v>
      </c>
      <c r="L4366" t="s">
        <v>25</v>
      </c>
      <c r="M4366" s="2">
        <f>+Table3[[#This Row],[CHW]]/Table3[[#This Row],[Count of Airbill Number]]</f>
        <v>12.272727</v>
      </c>
    </row>
    <row r="4367" spans="2:13">
      <c r="B4367" t="s">
        <v>20</v>
      </c>
      <c r="C4367" t="s">
        <v>21</v>
      </c>
      <c r="D4367" t="s">
        <v>22</v>
      </c>
      <c r="E4367" t="s">
        <v>776</v>
      </c>
      <c r="F4367" t="s">
        <v>776</v>
      </c>
      <c r="G4367" t="s">
        <v>75</v>
      </c>
      <c r="H4367" t="s">
        <v>71</v>
      </c>
      <c r="I4367" s="1">
        <v>24.545453999999999</v>
      </c>
      <c r="J4367" s="1">
        <v>2</v>
      </c>
      <c r="K4367">
        <v>4364</v>
      </c>
      <c r="L4367" t="s">
        <v>25</v>
      </c>
      <c r="M4367" s="2">
        <f>+Table3[[#This Row],[CHW]]/Table3[[#This Row],[Count of Airbill Number]]</f>
        <v>12.272727</v>
      </c>
    </row>
    <row r="4368" spans="2:13">
      <c r="B4368" t="s">
        <v>20</v>
      </c>
      <c r="C4368" t="s">
        <v>21</v>
      </c>
      <c r="D4368" t="s">
        <v>22</v>
      </c>
      <c r="E4368" t="s">
        <v>776</v>
      </c>
      <c r="F4368" t="s">
        <v>776</v>
      </c>
      <c r="G4368" t="s">
        <v>64</v>
      </c>
      <c r="H4368" t="s">
        <v>66</v>
      </c>
      <c r="I4368" s="1">
        <v>24.545453999999999</v>
      </c>
      <c r="J4368" s="1">
        <v>1</v>
      </c>
      <c r="K4368">
        <v>4365</v>
      </c>
      <c r="L4368" t="s">
        <v>25</v>
      </c>
      <c r="M4368" s="2">
        <f>+Table3[[#This Row],[CHW]]/Table3[[#This Row],[Count of Airbill Number]]</f>
        <v>24.545453999999999</v>
      </c>
    </row>
    <row r="4369" spans="2:13">
      <c r="B4369" t="s">
        <v>20</v>
      </c>
      <c r="C4369" t="s">
        <v>21</v>
      </c>
      <c r="D4369" t="s">
        <v>22</v>
      </c>
      <c r="E4369" t="s">
        <v>776</v>
      </c>
      <c r="F4369" t="s">
        <v>776</v>
      </c>
      <c r="G4369" t="s">
        <v>33</v>
      </c>
      <c r="H4369" t="s">
        <v>136</v>
      </c>
      <c r="I4369" s="1">
        <v>24.545453000000002</v>
      </c>
      <c r="J4369" s="1">
        <v>3</v>
      </c>
      <c r="K4369">
        <v>4366</v>
      </c>
      <c r="L4369" t="s">
        <v>25</v>
      </c>
      <c r="M4369" s="2">
        <f>+Table3[[#This Row],[CHW]]/Table3[[#This Row],[Count of Airbill Number]]</f>
        <v>8.1818176666666673</v>
      </c>
    </row>
    <row r="4370" spans="2:13">
      <c r="B4370" t="s">
        <v>28</v>
      </c>
      <c r="C4370" t="s">
        <v>21</v>
      </c>
      <c r="D4370" t="s">
        <v>22</v>
      </c>
      <c r="E4370" t="s">
        <v>776</v>
      </c>
      <c r="F4370" t="s">
        <v>776</v>
      </c>
      <c r="G4370" t="s">
        <v>23</v>
      </c>
      <c r="H4370" t="s">
        <v>47</v>
      </c>
      <c r="I4370" s="1">
        <v>24.545452999999998</v>
      </c>
      <c r="J4370" s="1">
        <v>3</v>
      </c>
      <c r="K4370">
        <v>4367</v>
      </c>
      <c r="L4370" t="s">
        <v>25</v>
      </c>
      <c r="M4370" s="2">
        <f>+Table3[[#This Row],[CHW]]/Table3[[#This Row],[Count of Airbill Number]]</f>
        <v>8.1818176666666655</v>
      </c>
    </row>
    <row r="4371" spans="2:13">
      <c r="B4371" t="s">
        <v>28</v>
      </c>
      <c r="C4371" t="s">
        <v>21</v>
      </c>
      <c r="D4371" t="s">
        <v>36</v>
      </c>
      <c r="E4371" t="s">
        <v>776</v>
      </c>
      <c r="F4371" t="s">
        <v>776</v>
      </c>
      <c r="G4371" t="s">
        <v>108</v>
      </c>
      <c r="H4371" t="s">
        <v>37</v>
      </c>
      <c r="I4371" s="1">
        <v>24.545452999999998</v>
      </c>
      <c r="J4371" s="1">
        <v>3</v>
      </c>
      <c r="K4371">
        <v>4368</v>
      </c>
      <c r="L4371" t="s">
        <v>25</v>
      </c>
      <c r="M4371" s="2">
        <f>+Table3[[#This Row],[CHW]]/Table3[[#This Row],[Count of Airbill Number]]</f>
        <v>8.1818176666666655</v>
      </c>
    </row>
    <row r="4372" spans="2:13">
      <c r="B4372" t="s">
        <v>35</v>
      </c>
      <c r="C4372" t="s">
        <v>21</v>
      </c>
      <c r="D4372" t="s">
        <v>22</v>
      </c>
      <c r="E4372" t="s">
        <v>776</v>
      </c>
      <c r="F4372" t="s">
        <v>776</v>
      </c>
      <c r="G4372" t="s">
        <v>111</v>
      </c>
      <c r="H4372" t="s">
        <v>93</v>
      </c>
      <c r="I4372" s="1">
        <v>24.545452999999998</v>
      </c>
      <c r="J4372" s="1">
        <v>3</v>
      </c>
      <c r="K4372">
        <v>4369</v>
      </c>
      <c r="L4372" t="s">
        <v>25</v>
      </c>
      <c r="M4372" s="2">
        <f>+Table3[[#This Row],[CHW]]/Table3[[#This Row],[Count of Airbill Number]]</f>
        <v>8.1818176666666655</v>
      </c>
    </row>
    <row r="4373" spans="2:13">
      <c r="B4373" t="s">
        <v>20</v>
      </c>
      <c r="C4373" t="s">
        <v>21</v>
      </c>
      <c r="D4373" t="s">
        <v>22</v>
      </c>
      <c r="E4373" t="s">
        <v>776</v>
      </c>
      <c r="F4373" t="s">
        <v>776</v>
      </c>
      <c r="G4373" t="s">
        <v>23</v>
      </c>
      <c r="H4373" t="s">
        <v>74</v>
      </c>
      <c r="I4373" s="1">
        <v>24.545452999999998</v>
      </c>
      <c r="J4373" s="1">
        <v>2</v>
      </c>
      <c r="K4373">
        <v>4370</v>
      </c>
      <c r="L4373" t="s">
        <v>25</v>
      </c>
      <c r="M4373" s="2">
        <f>+Table3[[#This Row],[CHW]]/Table3[[#This Row],[Count of Airbill Number]]</f>
        <v>12.272726499999999</v>
      </c>
    </row>
    <row r="4374" spans="2:13">
      <c r="B4374" t="s">
        <v>20</v>
      </c>
      <c r="C4374" t="s">
        <v>21</v>
      </c>
      <c r="D4374" t="s">
        <v>22</v>
      </c>
      <c r="E4374" t="s">
        <v>776</v>
      </c>
      <c r="F4374" t="s">
        <v>776</v>
      </c>
      <c r="G4374" t="s">
        <v>40</v>
      </c>
      <c r="H4374" t="s">
        <v>170</v>
      </c>
      <c r="I4374" s="1">
        <v>24.545452999999998</v>
      </c>
      <c r="J4374" s="1">
        <v>2</v>
      </c>
      <c r="K4374">
        <v>4371</v>
      </c>
      <c r="L4374" t="s">
        <v>25</v>
      </c>
      <c r="M4374" s="2">
        <f>+Table3[[#This Row],[CHW]]/Table3[[#This Row],[Count of Airbill Number]]</f>
        <v>12.272726499999999</v>
      </c>
    </row>
    <row r="4375" spans="2:13">
      <c r="B4375" t="s">
        <v>35</v>
      </c>
      <c r="C4375" t="s">
        <v>21</v>
      </c>
      <c r="D4375" t="s">
        <v>22</v>
      </c>
      <c r="E4375" t="s">
        <v>776</v>
      </c>
      <c r="F4375" t="s">
        <v>776</v>
      </c>
      <c r="G4375" t="s">
        <v>126</v>
      </c>
      <c r="H4375" t="s">
        <v>33</v>
      </c>
      <c r="I4375" s="1">
        <v>24.545452000000001</v>
      </c>
      <c r="J4375" s="1">
        <v>4</v>
      </c>
      <c r="K4375">
        <v>4372</v>
      </c>
      <c r="L4375" t="s">
        <v>25</v>
      </c>
      <c r="M4375" s="2">
        <f>+Table3[[#This Row],[CHW]]/Table3[[#This Row],[Count of Airbill Number]]</f>
        <v>6.1363630000000002</v>
      </c>
    </row>
    <row r="4376" spans="2:13">
      <c r="B4376" t="s">
        <v>20</v>
      </c>
      <c r="C4376" t="s">
        <v>21</v>
      </c>
      <c r="D4376" t="s">
        <v>22</v>
      </c>
      <c r="E4376" t="s">
        <v>776</v>
      </c>
      <c r="F4376" t="s">
        <v>776</v>
      </c>
      <c r="G4376" t="s">
        <v>103</v>
      </c>
      <c r="H4376" t="s">
        <v>89</v>
      </c>
      <c r="I4376" s="1">
        <v>24.545452000000001</v>
      </c>
      <c r="J4376" s="1">
        <v>3</v>
      </c>
      <c r="K4376">
        <v>4373</v>
      </c>
      <c r="L4376" t="s">
        <v>25</v>
      </c>
      <c r="M4376" s="2">
        <f>+Table3[[#This Row],[CHW]]/Table3[[#This Row],[Count of Airbill Number]]</f>
        <v>8.1818173333333331</v>
      </c>
    </row>
    <row r="4377" spans="2:13">
      <c r="B4377" t="s">
        <v>20</v>
      </c>
      <c r="C4377" t="s">
        <v>21</v>
      </c>
      <c r="D4377" t="s">
        <v>22</v>
      </c>
      <c r="E4377" t="s">
        <v>776</v>
      </c>
      <c r="F4377" t="s">
        <v>776</v>
      </c>
      <c r="G4377" t="s">
        <v>63</v>
      </c>
      <c r="H4377" t="s">
        <v>142</v>
      </c>
      <c r="I4377" s="1">
        <v>24.545451</v>
      </c>
      <c r="J4377" s="1">
        <v>8</v>
      </c>
      <c r="K4377">
        <v>4374</v>
      </c>
      <c r="L4377" t="s">
        <v>25</v>
      </c>
      <c r="M4377" s="2">
        <f>+Table3[[#This Row],[CHW]]/Table3[[#This Row],[Count of Airbill Number]]</f>
        <v>3.068181375</v>
      </c>
    </row>
    <row r="4378" spans="2:13">
      <c r="B4378" t="s">
        <v>35</v>
      </c>
      <c r="C4378" t="s">
        <v>21</v>
      </c>
      <c r="D4378" t="s">
        <v>22</v>
      </c>
      <c r="E4378" t="s">
        <v>776</v>
      </c>
      <c r="F4378" t="s">
        <v>776</v>
      </c>
      <c r="G4378" t="s">
        <v>94</v>
      </c>
      <c r="H4378" t="s">
        <v>146</v>
      </c>
      <c r="I4378" s="1">
        <v>24.545448999999998</v>
      </c>
      <c r="J4378" s="1">
        <v>14</v>
      </c>
      <c r="K4378">
        <v>4375</v>
      </c>
      <c r="L4378" t="s">
        <v>25</v>
      </c>
      <c r="M4378" s="2">
        <f>+Table3[[#This Row],[CHW]]/Table3[[#This Row],[Count of Airbill Number]]</f>
        <v>1.7532463571428569</v>
      </c>
    </row>
    <row r="4379" spans="2:13">
      <c r="B4379" t="s">
        <v>35</v>
      </c>
      <c r="C4379" t="s">
        <v>21</v>
      </c>
      <c r="D4379" t="s">
        <v>22</v>
      </c>
      <c r="E4379" t="s">
        <v>776</v>
      </c>
      <c r="F4379" t="s">
        <v>776</v>
      </c>
      <c r="G4379" t="s">
        <v>24</v>
      </c>
      <c r="H4379" t="s">
        <v>48</v>
      </c>
      <c r="I4379" s="1">
        <v>24.545448999999998</v>
      </c>
      <c r="J4379" s="1">
        <v>11</v>
      </c>
      <c r="K4379">
        <v>4376</v>
      </c>
      <c r="L4379" t="s">
        <v>25</v>
      </c>
      <c r="M4379" s="2">
        <f>+Table3[[#This Row],[CHW]]/Table3[[#This Row],[Count of Airbill Number]]</f>
        <v>2.2314044545454546</v>
      </c>
    </row>
    <row r="4380" spans="2:13">
      <c r="B4380" t="s">
        <v>28</v>
      </c>
      <c r="C4380" t="s">
        <v>21</v>
      </c>
      <c r="D4380" t="s">
        <v>22</v>
      </c>
      <c r="E4380" t="s">
        <v>778</v>
      </c>
      <c r="F4380" t="s">
        <v>777</v>
      </c>
      <c r="G4380" t="s">
        <v>86</v>
      </c>
      <c r="H4380" t="s">
        <v>26</v>
      </c>
      <c r="I4380" s="1">
        <v>24.1</v>
      </c>
      <c r="J4380" s="1">
        <v>2</v>
      </c>
      <c r="K4380">
        <v>4377</v>
      </c>
      <c r="L4380" t="s">
        <v>25</v>
      </c>
      <c r="M4380" s="2">
        <f>+Table3[[#This Row],[CHW]]/Table3[[#This Row],[Count of Airbill Number]]</f>
        <v>12.05</v>
      </c>
    </row>
    <row r="4381" spans="2:13">
      <c r="B4381" t="s">
        <v>28</v>
      </c>
      <c r="C4381" t="s">
        <v>21</v>
      </c>
      <c r="D4381" t="s">
        <v>22</v>
      </c>
      <c r="E4381" t="s">
        <v>776</v>
      </c>
      <c r="F4381" t="s">
        <v>776</v>
      </c>
      <c r="G4381" t="s">
        <v>42</v>
      </c>
      <c r="H4381" t="s">
        <v>71</v>
      </c>
      <c r="I4381" s="1">
        <v>24.090909</v>
      </c>
      <c r="J4381" s="1">
        <v>1</v>
      </c>
      <c r="K4381">
        <v>4378</v>
      </c>
      <c r="L4381" t="s">
        <v>25</v>
      </c>
      <c r="M4381" s="2">
        <f>+Table3[[#This Row],[CHW]]/Table3[[#This Row],[Count of Airbill Number]]</f>
        <v>24.090909</v>
      </c>
    </row>
    <row r="4382" spans="2:13">
      <c r="B4382" t="s">
        <v>35</v>
      </c>
      <c r="C4382" t="s">
        <v>21</v>
      </c>
      <c r="D4382" t="s">
        <v>22</v>
      </c>
      <c r="E4382" t="s">
        <v>776</v>
      </c>
      <c r="F4382" t="s">
        <v>776</v>
      </c>
      <c r="G4382" t="s">
        <v>58</v>
      </c>
      <c r="H4382" t="s">
        <v>48</v>
      </c>
      <c r="I4382" s="1">
        <v>24.090909</v>
      </c>
      <c r="J4382" s="1">
        <v>1</v>
      </c>
      <c r="K4382">
        <v>4379</v>
      </c>
      <c r="L4382" t="s">
        <v>25</v>
      </c>
      <c r="M4382" s="2">
        <f>+Table3[[#This Row],[CHW]]/Table3[[#This Row],[Count of Airbill Number]]</f>
        <v>24.090909</v>
      </c>
    </row>
    <row r="4383" spans="2:13">
      <c r="B4383" t="s">
        <v>35</v>
      </c>
      <c r="C4383" t="s">
        <v>21</v>
      </c>
      <c r="D4383" t="s">
        <v>22</v>
      </c>
      <c r="E4383" t="s">
        <v>776</v>
      </c>
      <c r="F4383" t="s">
        <v>776</v>
      </c>
      <c r="G4383" t="s">
        <v>71</v>
      </c>
      <c r="H4383" t="s">
        <v>241</v>
      </c>
      <c r="I4383" s="1">
        <v>24.090909</v>
      </c>
      <c r="J4383" s="1">
        <v>1</v>
      </c>
      <c r="K4383">
        <v>4380</v>
      </c>
      <c r="L4383" t="s">
        <v>25</v>
      </c>
      <c r="M4383" s="2">
        <f>+Table3[[#This Row],[CHW]]/Table3[[#This Row],[Count of Airbill Number]]</f>
        <v>24.090909</v>
      </c>
    </row>
    <row r="4384" spans="2:13">
      <c r="B4384" t="s">
        <v>35</v>
      </c>
      <c r="C4384" t="s">
        <v>21</v>
      </c>
      <c r="D4384" t="s">
        <v>22</v>
      </c>
      <c r="E4384" t="s">
        <v>776</v>
      </c>
      <c r="F4384" t="s">
        <v>776</v>
      </c>
      <c r="G4384" t="s">
        <v>186</v>
      </c>
      <c r="H4384" t="s">
        <v>48</v>
      </c>
      <c r="I4384" s="1">
        <v>24.090909</v>
      </c>
      <c r="J4384" s="1">
        <v>1</v>
      </c>
      <c r="K4384">
        <v>4381</v>
      </c>
      <c r="L4384" t="s">
        <v>25</v>
      </c>
      <c r="M4384" s="2">
        <f>+Table3[[#This Row],[CHW]]/Table3[[#This Row],[Count of Airbill Number]]</f>
        <v>24.090909</v>
      </c>
    </row>
    <row r="4385" spans="2:13">
      <c r="B4385" t="s">
        <v>35</v>
      </c>
      <c r="C4385" t="s">
        <v>21</v>
      </c>
      <c r="D4385" t="s">
        <v>22</v>
      </c>
      <c r="E4385" t="s">
        <v>776</v>
      </c>
      <c r="F4385" t="s">
        <v>776</v>
      </c>
      <c r="G4385" t="s">
        <v>77</v>
      </c>
      <c r="H4385" t="s">
        <v>94</v>
      </c>
      <c r="I4385" s="1">
        <v>24.090909</v>
      </c>
      <c r="J4385" s="1">
        <v>1</v>
      </c>
      <c r="K4385">
        <v>4382</v>
      </c>
      <c r="L4385" t="s">
        <v>25</v>
      </c>
      <c r="M4385" s="2">
        <f>+Table3[[#This Row],[CHW]]/Table3[[#This Row],[Count of Airbill Number]]</f>
        <v>24.090909</v>
      </c>
    </row>
    <row r="4386" spans="2:13">
      <c r="B4386" t="s">
        <v>28</v>
      </c>
      <c r="C4386" t="s">
        <v>21</v>
      </c>
      <c r="D4386" t="s">
        <v>22</v>
      </c>
      <c r="E4386" t="s">
        <v>776</v>
      </c>
      <c r="F4386" t="s">
        <v>776</v>
      </c>
      <c r="G4386" t="s">
        <v>61</v>
      </c>
      <c r="H4386" t="s">
        <v>43</v>
      </c>
      <c r="I4386" s="1">
        <v>24.090907999999999</v>
      </c>
      <c r="J4386" s="1">
        <v>3</v>
      </c>
      <c r="K4386">
        <v>4383</v>
      </c>
      <c r="L4386" t="s">
        <v>25</v>
      </c>
      <c r="M4386" s="2">
        <f>+Table3[[#This Row],[CHW]]/Table3[[#This Row],[Count of Airbill Number]]</f>
        <v>8.0303026666666657</v>
      </c>
    </row>
    <row r="4387" spans="2:13">
      <c r="B4387" t="s">
        <v>35</v>
      </c>
      <c r="C4387" t="s">
        <v>21</v>
      </c>
      <c r="D4387" t="s">
        <v>22</v>
      </c>
      <c r="E4387" t="s">
        <v>776</v>
      </c>
      <c r="F4387" t="s">
        <v>776</v>
      </c>
      <c r="G4387" t="s">
        <v>74</v>
      </c>
      <c r="H4387" t="s">
        <v>37</v>
      </c>
      <c r="I4387" s="1">
        <v>24.090907999999999</v>
      </c>
      <c r="J4387" s="1">
        <v>3</v>
      </c>
      <c r="K4387">
        <v>4384</v>
      </c>
      <c r="L4387" t="s">
        <v>25</v>
      </c>
      <c r="M4387" s="2">
        <f>+Table3[[#This Row],[CHW]]/Table3[[#This Row],[Count of Airbill Number]]</f>
        <v>8.0303026666666657</v>
      </c>
    </row>
    <row r="4388" spans="2:13">
      <c r="B4388" t="s">
        <v>35</v>
      </c>
      <c r="C4388" t="s">
        <v>21</v>
      </c>
      <c r="D4388" t="s">
        <v>22</v>
      </c>
      <c r="E4388" t="s">
        <v>776</v>
      </c>
      <c r="F4388" t="s">
        <v>776</v>
      </c>
      <c r="G4388" t="s">
        <v>48</v>
      </c>
      <c r="H4388" t="s">
        <v>355</v>
      </c>
      <c r="I4388" s="1">
        <v>24.090907999999999</v>
      </c>
      <c r="J4388" s="1">
        <v>2</v>
      </c>
      <c r="K4388">
        <v>4385</v>
      </c>
      <c r="L4388" t="s">
        <v>25</v>
      </c>
      <c r="M4388" s="2">
        <f>+Table3[[#This Row],[CHW]]/Table3[[#This Row],[Count of Airbill Number]]</f>
        <v>12.045453999999999</v>
      </c>
    </row>
    <row r="4389" spans="2:13">
      <c r="B4389" t="s">
        <v>35</v>
      </c>
      <c r="C4389" t="s">
        <v>21</v>
      </c>
      <c r="D4389" t="s">
        <v>22</v>
      </c>
      <c r="E4389" t="s">
        <v>776</v>
      </c>
      <c r="F4389" t="s">
        <v>776</v>
      </c>
      <c r="G4389" t="s">
        <v>31</v>
      </c>
      <c r="H4389" t="s">
        <v>270</v>
      </c>
      <c r="I4389" s="1">
        <v>24.090907999999999</v>
      </c>
      <c r="J4389" s="1">
        <v>3</v>
      </c>
      <c r="K4389">
        <v>4386</v>
      </c>
      <c r="L4389" t="s">
        <v>25</v>
      </c>
      <c r="M4389" s="2">
        <f>+Table3[[#This Row],[CHW]]/Table3[[#This Row],[Count of Airbill Number]]</f>
        <v>8.0303026666666657</v>
      </c>
    </row>
    <row r="4390" spans="2:13">
      <c r="B4390" t="s">
        <v>35</v>
      </c>
      <c r="C4390" t="s">
        <v>21</v>
      </c>
      <c r="D4390" t="s">
        <v>22</v>
      </c>
      <c r="E4390" t="s">
        <v>776</v>
      </c>
      <c r="F4390" t="s">
        <v>776</v>
      </c>
      <c r="G4390" t="s">
        <v>144</v>
      </c>
      <c r="H4390" t="s">
        <v>31</v>
      </c>
      <c r="I4390" s="1">
        <v>24.090907999999999</v>
      </c>
      <c r="J4390" s="1">
        <v>3</v>
      </c>
      <c r="K4390">
        <v>4387</v>
      </c>
      <c r="L4390" t="s">
        <v>25</v>
      </c>
      <c r="M4390" s="2">
        <f>+Table3[[#This Row],[CHW]]/Table3[[#This Row],[Count of Airbill Number]]</f>
        <v>8.0303026666666657</v>
      </c>
    </row>
    <row r="4391" spans="2:13">
      <c r="B4391" t="s">
        <v>20</v>
      </c>
      <c r="C4391" t="s">
        <v>21</v>
      </c>
      <c r="D4391" t="s">
        <v>22</v>
      </c>
      <c r="E4391" t="s">
        <v>776</v>
      </c>
      <c r="F4391" t="s">
        <v>776</v>
      </c>
      <c r="G4391" t="s">
        <v>60</v>
      </c>
      <c r="H4391" t="s">
        <v>92</v>
      </c>
      <c r="I4391" s="1">
        <v>24.090907999999999</v>
      </c>
      <c r="J4391" s="1">
        <v>2</v>
      </c>
      <c r="K4391">
        <v>4388</v>
      </c>
      <c r="L4391" t="s">
        <v>25</v>
      </c>
      <c r="M4391" s="2">
        <f>+Table3[[#This Row],[CHW]]/Table3[[#This Row],[Count of Airbill Number]]</f>
        <v>12.045453999999999</v>
      </c>
    </row>
    <row r="4392" spans="2:13">
      <c r="B4392" t="s">
        <v>20</v>
      </c>
      <c r="C4392" t="s">
        <v>21</v>
      </c>
      <c r="D4392" t="s">
        <v>22</v>
      </c>
      <c r="E4392" t="s">
        <v>776</v>
      </c>
      <c r="F4392" t="s">
        <v>776</v>
      </c>
      <c r="G4392" t="s">
        <v>102</v>
      </c>
      <c r="H4392" t="s">
        <v>40</v>
      </c>
      <c r="I4392" s="1">
        <v>24.090907999999999</v>
      </c>
      <c r="J4392" s="1">
        <v>3</v>
      </c>
      <c r="K4392">
        <v>4389</v>
      </c>
      <c r="L4392" t="s">
        <v>25</v>
      </c>
      <c r="M4392" s="2">
        <f>+Table3[[#This Row],[CHW]]/Table3[[#This Row],[Count of Airbill Number]]</f>
        <v>8.0303026666666657</v>
      </c>
    </row>
    <row r="4393" spans="2:13">
      <c r="B4393" t="s">
        <v>20</v>
      </c>
      <c r="C4393" t="s">
        <v>21</v>
      </c>
      <c r="D4393" t="s">
        <v>22</v>
      </c>
      <c r="E4393" t="s">
        <v>776</v>
      </c>
      <c r="F4393" t="s">
        <v>776</v>
      </c>
      <c r="G4393" t="s">
        <v>37</v>
      </c>
      <c r="H4393" t="s">
        <v>236</v>
      </c>
      <c r="I4393" s="1">
        <v>24.090907999999999</v>
      </c>
      <c r="J4393" s="1">
        <v>3</v>
      </c>
      <c r="K4393">
        <v>4390</v>
      </c>
      <c r="L4393" t="s">
        <v>25</v>
      </c>
      <c r="M4393" s="2">
        <f>+Table3[[#This Row],[CHW]]/Table3[[#This Row],[Count of Airbill Number]]</f>
        <v>8.0303026666666657</v>
      </c>
    </row>
    <row r="4394" spans="2:13">
      <c r="B4394" t="s">
        <v>243</v>
      </c>
      <c r="C4394" t="s">
        <v>21</v>
      </c>
      <c r="D4394" t="s">
        <v>22</v>
      </c>
      <c r="E4394" t="s">
        <v>776</v>
      </c>
      <c r="F4394" t="s">
        <v>776</v>
      </c>
      <c r="G4394" t="s">
        <v>40</v>
      </c>
      <c r="H4394" t="s">
        <v>33</v>
      </c>
      <c r="I4394" s="1">
        <v>24.090907999999999</v>
      </c>
      <c r="J4394" s="1">
        <v>4</v>
      </c>
      <c r="K4394">
        <v>4391</v>
      </c>
      <c r="L4394" t="s">
        <v>25</v>
      </c>
      <c r="M4394" s="2">
        <f>+Table3[[#This Row],[CHW]]/Table3[[#This Row],[Count of Airbill Number]]</f>
        <v>6.0227269999999997</v>
      </c>
    </row>
    <row r="4395" spans="2:13">
      <c r="B4395" t="s">
        <v>20</v>
      </c>
      <c r="C4395" t="s">
        <v>21</v>
      </c>
      <c r="D4395" t="s">
        <v>22</v>
      </c>
      <c r="E4395" t="s">
        <v>776</v>
      </c>
      <c r="F4395" t="s">
        <v>776</v>
      </c>
      <c r="G4395" t="s">
        <v>72</v>
      </c>
      <c r="H4395" t="s">
        <v>32</v>
      </c>
      <c r="I4395" s="1">
        <v>24.090907000000001</v>
      </c>
      <c r="J4395" s="1">
        <v>3</v>
      </c>
      <c r="K4395">
        <v>4392</v>
      </c>
      <c r="L4395" t="s">
        <v>25</v>
      </c>
      <c r="M4395" s="2">
        <f>+Table3[[#This Row],[CHW]]/Table3[[#This Row],[Count of Airbill Number]]</f>
        <v>8.0303023333333332</v>
      </c>
    </row>
    <row r="4396" spans="2:13">
      <c r="B4396" t="s">
        <v>20</v>
      </c>
      <c r="C4396" t="s">
        <v>21</v>
      </c>
      <c r="D4396" t="s">
        <v>22</v>
      </c>
      <c r="E4396" t="s">
        <v>776</v>
      </c>
      <c r="F4396" t="s">
        <v>776</v>
      </c>
      <c r="G4396" t="s">
        <v>41</v>
      </c>
      <c r="H4396" t="s">
        <v>189</v>
      </c>
      <c r="I4396" s="1">
        <v>24.090906999999998</v>
      </c>
      <c r="J4396" s="1">
        <v>5</v>
      </c>
      <c r="K4396">
        <v>4393</v>
      </c>
      <c r="L4396" t="s">
        <v>25</v>
      </c>
      <c r="M4396" s="2">
        <f>+Table3[[#This Row],[CHW]]/Table3[[#This Row],[Count of Airbill Number]]</f>
        <v>4.8181813999999994</v>
      </c>
    </row>
    <row r="4397" spans="2:13">
      <c r="B4397" t="s">
        <v>20</v>
      </c>
      <c r="C4397" t="s">
        <v>21</v>
      </c>
      <c r="D4397" t="s">
        <v>22</v>
      </c>
      <c r="E4397" t="s">
        <v>776</v>
      </c>
      <c r="F4397" t="s">
        <v>776</v>
      </c>
      <c r="G4397" t="s">
        <v>33</v>
      </c>
      <c r="H4397" t="s">
        <v>182</v>
      </c>
      <c r="I4397" s="1">
        <v>24.090906</v>
      </c>
      <c r="J4397" s="1">
        <v>6</v>
      </c>
      <c r="K4397">
        <v>4394</v>
      </c>
      <c r="L4397" t="s">
        <v>25</v>
      </c>
      <c r="M4397" s="2">
        <f>+Table3[[#This Row],[CHW]]/Table3[[#This Row],[Count of Airbill Number]]</f>
        <v>4.0151510000000004</v>
      </c>
    </row>
    <row r="4398" spans="2:13">
      <c r="B4398" t="s">
        <v>35</v>
      </c>
      <c r="C4398" t="s">
        <v>21</v>
      </c>
      <c r="D4398" t="s">
        <v>22</v>
      </c>
      <c r="E4398" t="s">
        <v>776</v>
      </c>
      <c r="F4398" t="s">
        <v>776</v>
      </c>
      <c r="G4398" t="s">
        <v>144</v>
      </c>
      <c r="H4398" t="s">
        <v>45</v>
      </c>
      <c r="I4398" s="1">
        <v>24.090904999999999</v>
      </c>
      <c r="J4398" s="1">
        <v>7</v>
      </c>
      <c r="K4398">
        <v>4395</v>
      </c>
      <c r="L4398" t="s">
        <v>25</v>
      </c>
      <c r="M4398" s="2">
        <f>+Table3[[#This Row],[CHW]]/Table3[[#This Row],[Count of Airbill Number]]</f>
        <v>3.4415578571428571</v>
      </c>
    </row>
    <row r="4399" spans="2:13">
      <c r="B4399" t="s">
        <v>28</v>
      </c>
      <c r="C4399" t="s">
        <v>21</v>
      </c>
      <c r="D4399" t="s">
        <v>22</v>
      </c>
      <c r="E4399" t="s">
        <v>776</v>
      </c>
      <c r="F4399" t="s">
        <v>776</v>
      </c>
      <c r="G4399" t="s">
        <v>37</v>
      </c>
      <c r="H4399" t="s">
        <v>57</v>
      </c>
      <c r="I4399" s="1">
        <v>24.090903999999998</v>
      </c>
      <c r="J4399" s="1">
        <v>10</v>
      </c>
      <c r="K4399">
        <v>4396</v>
      </c>
      <c r="L4399" t="s">
        <v>25</v>
      </c>
      <c r="M4399" s="2">
        <f>+Table3[[#This Row],[CHW]]/Table3[[#This Row],[Count of Airbill Number]]</f>
        <v>2.4090903999999997</v>
      </c>
    </row>
    <row r="4400" spans="2:13">
      <c r="B4400" t="s">
        <v>35</v>
      </c>
      <c r="C4400" t="s">
        <v>21</v>
      </c>
      <c r="D4400" t="s">
        <v>22</v>
      </c>
      <c r="E4400" t="s">
        <v>776</v>
      </c>
      <c r="F4400" t="s">
        <v>776</v>
      </c>
      <c r="G4400" t="s">
        <v>130</v>
      </c>
      <c r="H4400" t="s">
        <v>53</v>
      </c>
      <c r="I4400" s="1">
        <v>24.090898999999997</v>
      </c>
      <c r="J4400" s="1">
        <v>24</v>
      </c>
      <c r="K4400">
        <v>4397</v>
      </c>
      <c r="L4400" t="s">
        <v>25</v>
      </c>
      <c r="M4400" s="2">
        <f>+Table3[[#This Row],[CHW]]/Table3[[#This Row],[Count of Airbill Number]]</f>
        <v>1.0037874583333333</v>
      </c>
    </row>
    <row r="4401" spans="2:13">
      <c r="B4401" t="s">
        <v>28</v>
      </c>
      <c r="C4401" t="s">
        <v>21</v>
      </c>
      <c r="D4401" t="s">
        <v>22</v>
      </c>
      <c r="E4401" t="s">
        <v>776</v>
      </c>
      <c r="F4401" t="s">
        <v>776</v>
      </c>
      <c r="G4401" t="s">
        <v>48</v>
      </c>
      <c r="H4401" t="s">
        <v>31</v>
      </c>
      <c r="I4401" s="1">
        <v>24</v>
      </c>
      <c r="J4401" s="1">
        <v>1</v>
      </c>
      <c r="K4401">
        <v>4398</v>
      </c>
      <c r="L4401" t="s">
        <v>25</v>
      </c>
      <c r="M4401" s="2">
        <f>+Table3[[#This Row],[CHW]]/Table3[[#This Row],[Count of Airbill Number]]</f>
        <v>24</v>
      </c>
    </row>
    <row r="4402" spans="2:13">
      <c r="B4402" t="s">
        <v>28</v>
      </c>
      <c r="C4402" t="s">
        <v>21</v>
      </c>
      <c r="D4402" t="s">
        <v>22</v>
      </c>
      <c r="E4402" t="s">
        <v>778</v>
      </c>
      <c r="F4402" t="s">
        <v>778</v>
      </c>
      <c r="G4402" t="s">
        <v>109</v>
      </c>
      <c r="H4402" t="s">
        <v>283</v>
      </c>
      <c r="I4402" s="1">
        <v>24</v>
      </c>
      <c r="J4402" s="1">
        <v>1</v>
      </c>
      <c r="K4402">
        <v>4399</v>
      </c>
      <c r="L4402" t="s">
        <v>25</v>
      </c>
      <c r="M4402" s="2">
        <f>+Table3[[#This Row],[CHW]]/Table3[[#This Row],[Count of Airbill Number]]</f>
        <v>24</v>
      </c>
    </row>
    <row r="4403" spans="2:13">
      <c r="B4403" t="s">
        <v>35</v>
      </c>
      <c r="C4403" t="s">
        <v>21</v>
      </c>
      <c r="D4403" t="s">
        <v>22</v>
      </c>
      <c r="E4403" t="s">
        <v>778</v>
      </c>
      <c r="F4403" t="s">
        <v>778</v>
      </c>
      <c r="G4403" t="s">
        <v>112</v>
      </c>
      <c r="H4403" t="s">
        <v>309</v>
      </c>
      <c r="I4403" s="1">
        <v>24</v>
      </c>
      <c r="J4403" s="1">
        <v>2</v>
      </c>
      <c r="K4403">
        <v>4400</v>
      </c>
      <c r="L4403" t="s">
        <v>25</v>
      </c>
      <c r="M4403" s="2">
        <f>+Table3[[#This Row],[CHW]]/Table3[[#This Row],[Count of Airbill Number]]</f>
        <v>12</v>
      </c>
    </row>
    <row r="4404" spans="2:13">
      <c r="B4404" t="s">
        <v>35</v>
      </c>
      <c r="C4404" t="s">
        <v>21</v>
      </c>
      <c r="D4404" t="s">
        <v>22</v>
      </c>
      <c r="E4404" t="s">
        <v>778</v>
      </c>
      <c r="F4404" t="s">
        <v>778</v>
      </c>
      <c r="G4404" t="s">
        <v>86</v>
      </c>
      <c r="H4404" t="s">
        <v>204</v>
      </c>
      <c r="I4404" s="1">
        <v>24</v>
      </c>
      <c r="J4404" s="1">
        <v>1</v>
      </c>
      <c r="K4404">
        <v>4401</v>
      </c>
      <c r="L4404" t="s">
        <v>25</v>
      </c>
      <c r="M4404" s="2">
        <f>+Table3[[#This Row],[CHW]]/Table3[[#This Row],[Count of Airbill Number]]</f>
        <v>24</v>
      </c>
    </row>
    <row r="4405" spans="2:13">
      <c r="B4405" t="s">
        <v>35</v>
      </c>
      <c r="C4405" t="s">
        <v>21</v>
      </c>
      <c r="D4405" t="s">
        <v>36</v>
      </c>
      <c r="E4405" t="s">
        <v>776</v>
      </c>
      <c r="F4405" t="s">
        <v>776</v>
      </c>
      <c r="G4405" t="s">
        <v>63</v>
      </c>
      <c r="H4405" t="s">
        <v>66</v>
      </c>
      <c r="I4405" s="1">
        <v>24</v>
      </c>
      <c r="J4405" s="1">
        <v>1</v>
      </c>
      <c r="K4405">
        <v>4402</v>
      </c>
      <c r="L4405" t="s">
        <v>25</v>
      </c>
      <c r="M4405" s="2">
        <f>+Table3[[#This Row],[CHW]]/Table3[[#This Row],[Count of Airbill Number]]</f>
        <v>24</v>
      </c>
    </row>
    <row r="4406" spans="2:13">
      <c r="B4406" t="s">
        <v>35</v>
      </c>
      <c r="C4406" t="s">
        <v>21</v>
      </c>
      <c r="D4406" t="s">
        <v>36</v>
      </c>
      <c r="E4406" t="s">
        <v>776</v>
      </c>
      <c r="F4406" t="s">
        <v>778</v>
      </c>
      <c r="G4406" t="s">
        <v>66</v>
      </c>
      <c r="H4406" t="s">
        <v>173</v>
      </c>
      <c r="I4406" s="1">
        <v>24</v>
      </c>
      <c r="J4406" s="1">
        <v>1</v>
      </c>
      <c r="K4406">
        <v>4403</v>
      </c>
      <c r="L4406" t="s">
        <v>25</v>
      </c>
      <c r="M4406" s="2">
        <f>+Table3[[#This Row],[CHW]]/Table3[[#This Row],[Count of Airbill Number]]</f>
        <v>24</v>
      </c>
    </row>
    <row r="4407" spans="2:13">
      <c r="B4407" t="s">
        <v>28</v>
      </c>
      <c r="C4407" t="s">
        <v>21</v>
      </c>
      <c r="D4407" t="s">
        <v>36</v>
      </c>
      <c r="E4407" t="s">
        <v>776</v>
      </c>
      <c r="F4407" t="s">
        <v>778</v>
      </c>
      <c r="G4407" t="s">
        <v>37</v>
      </c>
      <c r="H4407" t="s">
        <v>86</v>
      </c>
      <c r="I4407" s="1">
        <v>23.954545</v>
      </c>
      <c r="J4407" s="1">
        <v>5</v>
      </c>
      <c r="K4407">
        <v>4404</v>
      </c>
      <c r="L4407" t="s">
        <v>25</v>
      </c>
      <c r="M4407" s="2">
        <f>+Table3[[#This Row],[CHW]]/Table3[[#This Row],[Count of Airbill Number]]</f>
        <v>4.7909090000000001</v>
      </c>
    </row>
    <row r="4408" spans="2:13">
      <c r="B4408" t="s">
        <v>28</v>
      </c>
      <c r="C4408" t="s">
        <v>21</v>
      </c>
      <c r="D4408" t="s">
        <v>36</v>
      </c>
      <c r="E4408" t="s">
        <v>778</v>
      </c>
      <c r="F4408" t="s">
        <v>778</v>
      </c>
      <c r="G4408" t="s">
        <v>113</v>
      </c>
      <c r="H4408" t="s">
        <v>101</v>
      </c>
      <c r="I4408" s="1">
        <v>23.9</v>
      </c>
      <c r="J4408" s="1">
        <v>3</v>
      </c>
      <c r="K4408">
        <v>4405</v>
      </c>
      <c r="L4408" t="s">
        <v>25</v>
      </c>
      <c r="M4408" s="2">
        <f>+Table3[[#This Row],[CHW]]/Table3[[#This Row],[Count of Airbill Number]]</f>
        <v>7.9666666666666659</v>
      </c>
    </row>
    <row r="4409" spans="2:13">
      <c r="B4409" t="s">
        <v>35</v>
      </c>
      <c r="C4409" t="s">
        <v>21</v>
      </c>
      <c r="D4409" t="s">
        <v>22</v>
      </c>
      <c r="E4409" t="s">
        <v>776</v>
      </c>
      <c r="F4409" t="s">
        <v>778</v>
      </c>
      <c r="G4409" t="s">
        <v>45</v>
      </c>
      <c r="H4409" t="s">
        <v>86</v>
      </c>
      <c r="I4409" s="1">
        <v>23.8</v>
      </c>
      <c r="J4409" s="1">
        <v>1</v>
      </c>
      <c r="K4409">
        <v>4406</v>
      </c>
      <c r="L4409" t="s">
        <v>25</v>
      </c>
      <c r="M4409" s="2">
        <f>+Table3[[#This Row],[CHW]]/Table3[[#This Row],[Count of Airbill Number]]</f>
        <v>23.8</v>
      </c>
    </row>
    <row r="4410" spans="2:13">
      <c r="B4410" t="s">
        <v>28</v>
      </c>
      <c r="C4410" t="s">
        <v>21</v>
      </c>
      <c r="D4410" t="s">
        <v>22</v>
      </c>
      <c r="E4410" t="s">
        <v>776</v>
      </c>
      <c r="F4410" t="s">
        <v>776</v>
      </c>
      <c r="G4410" t="s">
        <v>103</v>
      </c>
      <c r="H4410" t="s">
        <v>32</v>
      </c>
      <c r="I4410" s="1">
        <v>23.636362999999999</v>
      </c>
      <c r="J4410" s="1">
        <v>2</v>
      </c>
      <c r="K4410">
        <v>4407</v>
      </c>
      <c r="L4410" t="s">
        <v>25</v>
      </c>
      <c r="M4410" s="2">
        <f>+Table3[[#This Row],[CHW]]/Table3[[#This Row],[Count of Airbill Number]]</f>
        <v>11.8181815</v>
      </c>
    </row>
    <row r="4411" spans="2:13">
      <c r="B4411" t="s">
        <v>35</v>
      </c>
      <c r="C4411" t="s">
        <v>21</v>
      </c>
      <c r="D4411" t="s">
        <v>22</v>
      </c>
      <c r="E4411" t="s">
        <v>776</v>
      </c>
      <c r="F4411" t="s">
        <v>776</v>
      </c>
      <c r="G4411" t="s">
        <v>58</v>
      </c>
      <c r="H4411" t="s">
        <v>102</v>
      </c>
      <c r="I4411" s="1">
        <v>23.636362999999999</v>
      </c>
      <c r="J4411" s="1">
        <v>1</v>
      </c>
      <c r="K4411">
        <v>4408</v>
      </c>
      <c r="L4411" t="s">
        <v>25</v>
      </c>
      <c r="M4411" s="2">
        <f>+Table3[[#This Row],[CHW]]/Table3[[#This Row],[Count of Airbill Number]]</f>
        <v>23.636362999999999</v>
      </c>
    </row>
    <row r="4412" spans="2:13">
      <c r="B4412" t="s">
        <v>35</v>
      </c>
      <c r="C4412" t="s">
        <v>21</v>
      </c>
      <c r="D4412" t="s">
        <v>22</v>
      </c>
      <c r="E4412" t="s">
        <v>776</v>
      </c>
      <c r="F4412" t="s">
        <v>776</v>
      </c>
      <c r="G4412" t="s">
        <v>58</v>
      </c>
      <c r="H4412" t="s">
        <v>53</v>
      </c>
      <c r="I4412" s="1">
        <v>23.636362999999999</v>
      </c>
      <c r="J4412" s="1">
        <v>1</v>
      </c>
      <c r="K4412">
        <v>4409</v>
      </c>
      <c r="L4412" t="s">
        <v>25</v>
      </c>
      <c r="M4412" s="2">
        <f>+Table3[[#This Row],[CHW]]/Table3[[#This Row],[Count of Airbill Number]]</f>
        <v>23.636362999999999</v>
      </c>
    </row>
    <row r="4413" spans="2:13">
      <c r="B4413" t="s">
        <v>20</v>
      </c>
      <c r="C4413" t="s">
        <v>21</v>
      </c>
      <c r="D4413" t="s">
        <v>22</v>
      </c>
      <c r="E4413" t="s">
        <v>776</v>
      </c>
      <c r="F4413" t="s">
        <v>776</v>
      </c>
      <c r="G4413" t="s">
        <v>76</v>
      </c>
      <c r="H4413" t="s">
        <v>33</v>
      </c>
      <c r="I4413" s="1">
        <v>23.636362999999999</v>
      </c>
      <c r="J4413" s="1">
        <v>2</v>
      </c>
      <c r="K4413">
        <v>4410</v>
      </c>
      <c r="L4413" t="s">
        <v>25</v>
      </c>
      <c r="M4413" s="2">
        <f>+Table3[[#This Row],[CHW]]/Table3[[#This Row],[Count of Airbill Number]]</f>
        <v>11.8181815</v>
      </c>
    </row>
    <row r="4414" spans="2:13">
      <c r="B4414" t="s">
        <v>20</v>
      </c>
      <c r="C4414" t="s">
        <v>21</v>
      </c>
      <c r="D4414" t="s">
        <v>22</v>
      </c>
      <c r="E4414" t="s">
        <v>776</v>
      </c>
      <c r="F4414" t="s">
        <v>776</v>
      </c>
      <c r="G4414" t="s">
        <v>149</v>
      </c>
      <c r="H4414" t="s">
        <v>45</v>
      </c>
      <c r="I4414" s="1">
        <v>23.636362999999999</v>
      </c>
      <c r="J4414" s="1">
        <v>1</v>
      </c>
      <c r="K4414">
        <v>4411</v>
      </c>
      <c r="L4414" t="s">
        <v>25</v>
      </c>
      <c r="M4414" s="2">
        <f>+Table3[[#This Row],[CHW]]/Table3[[#This Row],[Count of Airbill Number]]</f>
        <v>23.636362999999999</v>
      </c>
    </row>
    <row r="4415" spans="2:13">
      <c r="B4415" t="s">
        <v>243</v>
      </c>
      <c r="C4415" t="s">
        <v>21</v>
      </c>
      <c r="D4415" t="s">
        <v>22</v>
      </c>
      <c r="E4415" t="s">
        <v>776</v>
      </c>
      <c r="F4415" t="s">
        <v>776</v>
      </c>
      <c r="G4415" t="s">
        <v>48</v>
      </c>
      <c r="H4415" t="s">
        <v>302</v>
      </c>
      <c r="I4415" s="1">
        <v>23.636362999999999</v>
      </c>
      <c r="J4415" s="1">
        <v>1</v>
      </c>
      <c r="K4415">
        <v>4412</v>
      </c>
      <c r="L4415" t="s">
        <v>25</v>
      </c>
      <c r="M4415" s="2">
        <f>+Table3[[#This Row],[CHW]]/Table3[[#This Row],[Count of Airbill Number]]</f>
        <v>23.636362999999999</v>
      </c>
    </row>
    <row r="4416" spans="2:13">
      <c r="B4416" t="s">
        <v>20</v>
      </c>
      <c r="C4416" t="s">
        <v>21</v>
      </c>
      <c r="D4416" t="s">
        <v>22</v>
      </c>
      <c r="E4416" t="s">
        <v>776</v>
      </c>
      <c r="F4416" t="s">
        <v>776</v>
      </c>
      <c r="G4416" t="s">
        <v>50</v>
      </c>
      <c r="H4416" t="s">
        <v>59</v>
      </c>
      <c r="I4416" s="1">
        <v>23.636362000000002</v>
      </c>
      <c r="J4416" s="1">
        <v>3</v>
      </c>
      <c r="K4416">
        <v>4413</v>
      </c>
      <c r="L4416" t="s">
        <v>25</v>
      </c>
      <c r="M4416" s="2">
        <f>+Table3[[#This Row],[CHW]]/Table3[[#This Row],[Count of Airbill Number]]</f>
        <v>7.8787873333333343</v>
      </c>
    </row>
    <row r="4417" spans="2:13">
      <c r="B4417" t="s">
        <v>28</v>
      </c>
      <c r="C4417" t="s">
        <v>21</v>
      </c>
      <c r="D4417" t="s">
        <v>22</v>
      </c>
      <c r="E4417" t="s">
        <v>776</v>
      </c>
      <c r="F4417" t="s">
        <v>776</v>
      </c>
      <c r="G4417" t="s">
        <v>183</v>
      </c>
      <c r="H4417" t="s">
        <v>71</v>
      </c>
      <c r="I4417" s="1">
        <v>23.636361999999998</v>
      </c>
      <c r="J4417" s="1">
        <v>3</v>
      </c>
      <c r="K4417">
        <v>4414</v>
      </c>
      <c r="L4417" t="s">
        <v>25</v>
      </c>
      <c r="M4417" s="2">
        <f>+Table3[[#This Row],[CHW]]/Table3[[#This Row],[Count of Airbill Number]]</f>
        <v>7.8787873333333325</v>
      </c>
    </row>
    <row r="4418" spans="2:13">
      <c r="B4418" t="s">
        <v>28</v>
      </c>
      <c r="C4418" t="s">
        <v>21</v>
      </c>
      <c r="D4418" t="s">
        <v>36</v>
      </c>
      <c r="E4418" t="s">
        <v>776</v>
      </c>
      <c r="F4418" t="s">
        <v>776</v>
      </c>
      <c r="G4418" t="s">
        <v>149</v>
      </c>
      <c r="H4418" t="s">
        <v>32</v>
      </c>
      <c r="I4418" s="1">
        <v>23.636361999999998</v>
      </c>
      <c r="J4418" s="1">
        <v>3</v>
      </c>
      <c r="K4418">
        <v>4415</v>
      </c>
      <c r="L4418" t="s">
        <v>25</v>
      </c>
      <c r="M4418" s="2">
        <f>+Table3[[#This Row],[CHW]]/Table3[[#This Row],[Count of Airbill Number]]</f>
        <v>7.8787873333333325</v>
      </c>
    </row>
    <row r="4419" spans="2:13">
      <c r="B4419" t="s">
        <v>35</v>
      </c>
      <c r="C4419" t="s">
        <v>21</v>
      </c>
      <c r="D4419" t="s">
        <v>22</v>
      </c>
      <c r="E4419" t="s">
        <v>776</v>
      </c>
      <c r="F4419" t="s">
        <v>776</v>
      </c>
      <c r="G4419" t="s">
        <v>144</v>
      </c>
      <c r="H4419" t="s">
        <v>69</v>
      </c>
      <c r="I4419" s="1">
        <v>23.636361999999998</v>
      </c>
      <c r="J4419" s="1">
        <v>2</v>
      </c>
      <c r="K4419">
        <v>4416</v>
      </c>
      <c r="L4419" t="s">
        <v>25</v>
      </c>
      <c r="M4419" s="2">
        <f>+Table3[[#This Row],[CHW]]/Table3[[#This Row],[Count of Airbill Number]]</f>
        <v>11.818180999999999</v>
      </c>
    </row>
    <row r="4420" spans="2:13">
      <c r="B4420" t="s">
        <v>28</v>
      </c>
      <c r="C4420" t="s">
        <v>21</v>
      </c>
      <c r="D4420" t="s">
        <v>22</v>
      </c>
      <c r="E4420" t="s">
        <v>776</v>
      </c>
      <c r="F4420" t="s">
        <v>776</v>
      </c>
      <c r="G4420" t="s">
        <v>45</v>
      </c>
      <c r="H4420" t="s">
        <v>126</v>
      </c>
      <c r="I4420" s="1">
        <v>23.636360999999997</v>
      </c>
      <c r="J4420" s="1">
        <v>5</v>
      </c>
      <c r="K4420">
        <v>4417</v>
      </c>
      <c r="L4420" t="s">
        <v>25</v>
      </c>
      <c r="M4420" s="2">
        <f>+Table3[[#This Row],[CHW]]/Table3[[#This Row],[Count of Airbill Number]]</f>
        <v>4.7272721999999998</v>
      </c>
    </row>
    <row r="4421" spans="2:13">
      <c r="B4421" t="s">
        <v>35</v>
      </c>
      <c r="C4421" t="s">
        <v>21</v>
      </c>
      <c r="D4421" t="s">
        <v>22</v>
      </c>
      <c r="E4421" t="s">
        <v>776</v>
      </c>
      <c r="F4421" t="s">
        <v>776</v>
      </c>
      <c r="G4421" t="s">
        <v>45</v>
      </c>
      <c r="H4421" t="s">
        <v>321</v>
      </c>
      <c r="I4421" s="1">
        <v>23.636360999999997</v>
      </c>
      <c r="J4421" s="1">
        <v>4</v>
      </c>
      <c r="K4421">
        <v>4418</v>
      </c>
      <c r="L4421" t="s">
        <v>25</v>
      </c>
      <c r="M4421" s="2">
        <f>+Table3[[#This Row],[CHW]]/Table3[[#This Row],[Count of Airbill Number]]</f>
        <v>5.9090902499999993</v>
      </c>
    </row>
    <row r="4422" spans="2:13">
      <c r="B4422" t="s">
        <v>20</v>
      </c>
      <c r="C4422" t="s">
        <v>21</v>
      </c>
      <c r="D4422" t="s">
        <v>22</v>
      </c>
      <c r="E4422" t="s">
        <v>776</v>
      </c>
      <c r="F4422" t="s">
        <v>776</v>
      </c>
      <c r="G4422" t="s">
        <v>41</v>
      </c>
      <c r="H4422" t="s">
        <v>175</v>
      </c>
      <c r="I4422" s="1">
        <v>23.636360999999997</v>
      </c>
      <c r="J4422" s="1">
        <v>5</v>
      </c>
      <c r="K4422">
        <v>4419</v>
      </c>
      <c r="L4422" t="s">
        <v>25</v>
      </c>
      <c r="M4422" s="2">
        <f>+Table3[[#This Row],[CHW]]/Table3[[#This Row],[Count of Airbill Number]]</f>
        <v>4.7272721999999998</v>
      </c>
    </row>
    <row r="4423" spans="2:13">
      <c r="B4423" t="s">
        <v>35</v>
      </c>
      <c r="C4423" t="s">
        <v>21</v>
      </c>
      <c r="D4423" t="s">
        <v>22</v>
      </c>
      <c r="E4423" t="s">
        <v>776</v>
      </c>
      <c r="F4423" t="s">
        <v>776</v>
      </c>
      <c r="G4423" t="s">
        <v>71</v>
      </c>
      <c r="H4423" t="s">
        <v>200</v>
      </c>
      <c r="I4423" s="1">
        <v>23.636360000000003</v>
      </c>
      <c r="J4423" s="1">
        <v>4</v>
      </c>
      <c r="K4423">
        <v>4420</v>
      </c>
      <c r="L4423" t="s">
        <v>25</v>
      </c>
      <c r="M4423" s="2">
        <f>+Table3[[#This Row],[CHW]]/Table3[[#This Row],[Count of Airbill Number]]</f>
        <v>5.9090900000000008</v>
      </c>
    </row>
    <row r="4424" spans="2:13">
      <c r="B4424" t="s">
        <v>20</v>
      </c>
      <c r="C4424" t="s">
        <v>21</v>
      </c>
      <c r="D4424" t="s">
        <v>22</v>
      </c>
      <c r="E4424" t="s">
        <v>778</v>
      </c>
      <c r="F4424" t="s">
        <v>776</v>
      </c>
      <c r="G4424" t="s">
        <v>135</v>
      </c>
      <c r="H4424" t="s">
        <v>49</v>
      </c>
      <c r="I4424" s="1">
        <v>23.6</v>
      </c>
      <c r="J4424" s="1">
        <v>1</v>
      </c>
      <c r="K4424">
        <v>4421</v>
      </c>
      <c r="L4424" t="s">
        <v>25</v>
      </c>
      <c r="M4424" s="2">
        <f>+Table3[[#This Row],[CHW]]/Table3[[#This Row],[Count of Airbill Number]]</f>
        <v>23.6</v>
      </c>
    </row>
    <row r="4425" spans="2:13">
      <c r="B4425" t="s">
        <v>35</v>
      </c>
      <c r="C4425" t="s">
        <v>21</v>
      </c>
      <c r="D4425" t="s">
        <v>22</v>
      </c>
      <c r="E4425" t="s">
        <v>778</v>
      </c>
      <c r="F4425" t="s">
        <v>776</v>
      </c>
      <c r="G4425" t="s">
        <v>150</v>
      </c>
      <c r="H4425" t="s">
        <v>37</v>
      </c>
      <c r="I4425" s="1">
        <v>23.5</v>
      </c>
      <c r="J4425" s="1">
        <v>6</v>
      </c>
      <c r="K4425">
        <v>4422</v>
      </c>
      <c r="L4425" t="s">
        <v>25</v>
      </c>
      <c r="M4425" s="2">
        <f>+Table3[[#This Row],[CHW]]/Table3[[#This Row],[Count of Airbill Number]]</f>
        <v>3.9166666666666665</v>
      </c>
    </row>
    <row r="4426" spans="2:13">
      <c r="B4426" t="s">
        <v>35</v>
      </c>
      <c r="C4426" t="s">
        <v>21</v>
      </c>
      <c r="D4426" t="s">
        <v>22</v>
      </c>
      <c r="E4426" t="s">
        <v>778</v>
      </c>
      <c r="F4426" t="s">
        <v>778</v>
      </c>
      <c r="G4426" t="s">
        <v>86</v>
      </c>
      <c r="H4426" t="s">
        <v>171</v>
      </c>
      <c r="I4426" s="1">
        <v>23.5</v>
      </c>
      <c r="J4426" s="1">
        <v>2</v>
      </c>
      <c r="K4426">
        <v>4423</v>
      </c>
      <c r="L4426" t="s">
        <v>25</v>
      </c>
      <c r="M4426" s="2">
        <f>+Table3[[#This Row],[CHW]]/Table3[[#This Row],[Count of Airbill Number]]</f>
        <v>11.75</v>
      </c>
    </row>
    <row r="4427" spans="2:13">
      <c r="B4427" t="s">
        <v>20</v>
      </c>
      <c r="C4427" t="s">
        <v>21</v>
      </c>
      <c r="D4427" t="s">
        <v>22</v>
      </c>
      <c r="E4427" t="s">
        <v>776</v>
      </c>
      <c r="F4427" t="s">
        <v>776</v>
      </c>
      <c r="G4427" t="s">
        <v>66</v>
      </c>
      <c r="H4427" t="s">
        <v>264</v>
      </c>
      <c r="I4427" s="1">
        <v>23.5</v>
      </c>
      <c r="J4427" s="1">
        <v>1</v>
      </c>
      <c r="K4427">
        <v>4424</v>
      </c>
      <c r="L4427" t="s">
        <v>25</v>
      </c>
      <c r="M4427" s="2">
        <f>+Table3[[#This Row],[CHW]]/Table3[[#This Row],[Count of Airbill Number]]</f>
        <v>23.5</v>
      </c>
    </row>
    <row r="4428" spans="2:13">
      <c r="B4428" t="s">
        <v>28</v>
      </c>
      <c r="C4428" t="s">
        <v>21</v>
      </c>
      <c r="D4428" t="s">
        <v>22</v>
      </c>
      <c r="E4428" t="s">
        <v>776</v>
      </c>
      <c r="F4428" t="s">
        <v>776</v>
      </c>
      <c r="G4428" t="s">
        <v>50</v>
      </c>
      <c r="H4428" t="s">
        <v>119</v>
      </c>
      <c r="I4428" s="1">
        <v>23.418178000000001</v>
      </c>
      <c r="J4428" s="1">
        <v>7</v>
      </c>
      <c r="K4428">
        <v>4425</v>
      </c>
      <c r="L4428" t="s">
        <v>25</v>
      </c>
      <c r="M4428" s="2">
        <f>+Table3[[#This Row],[CHW]]/Table3[[#This Row],[Count of Airbill Number]]</f>
        <v>3.3454540000000001</v>
      </c>
    </row>
    <row r="4429" spans="2:13">
      <c r="B4429" t="s">
        <v>20</v>
      </c>
      <c r="C4429" t="s">
        <v>21</v>
      </c>
      <c r="D4429" t="s">
        <v>22</v>
      </c>
      <c r="E4429" t="s">
        <v>776</v>
      </c>
      <c r="F4429" t="s">
        <v>776</v>
      </c>
      <c r="G4429" t="s">
        <v>45</v>
      </c>
      <c r="H4429" t="s">
        <v>111</v>
      </c>
      <c r="I4429" s="1">
        <v>23.409088999999998</v>
      </c>
      <c r="J4429" s="1">
        <v>5</v>
      </c>
      <c r="K4429">
        <v>4426</v>
      </c>
      <c r="L4429" t="s">
        <v>25</v>
      </c>
      <c r="M4429" s="2">
        <f>+Table3[[#This Row],[CHW]]/Table3[[#This Row],[Count of Airbill Number]]</f>
        <v>4.6818177999999993</v>
      </c>
    </row>
    <row r="4430" spans="2:13">
      <c r="B4430" t="s">
        <v>35</v>
      </c>
      <c r="C4430" t="s">
        <v>21</v>
      </c>
      <c r="D4430" t="s">
        <v>22</v>
      </c>
      <c r="E4430" t="s">
        <v>776</v>
      </c>
      <c r="F4430" t="s">
        <v>776</v>
      </c>
      <c r="G4430" t="s">
        <v>129</v>
      </c>
      <c r="H4430" t="s">
        <v>53</v>
      </c>
      <c r="I4430" s="1">
        <v>23.181818</v>
      </c>
      <c r="J4430" s="1">
        <v>1</v>
      </c>
      <c r="K4430">
        <v>4427</v>
      </c>
      <c r="L4430" t="s">
        <v>25</v>
      </c>
      <c r="M4430" s="2">
        <f>+Table3[[#This Row],[CHW]]/Table3[[#This Row],[Count of Airbill Number]]</f>
        <v>23.181818</v>
      </c>
    </row>
    <row r="4431" spans="2:13">
      <c r="B4431" t="s">
        <v>35</v>
      </c>
      <c r="C4431" t="s">
        <v>21</v>
      </c>
      <c r="D4431" t="s">
        <v>22</v>
      </c>
      <c r="E4431" t="s">
        <v>776</v>
      </c>
      <c r="F4431" t="s">
        <v>776</v>
      </c>
      <c r="G4431" t="s">
        <v>41</v>
      </c>
      <c r="H4431" t="s">
        <v>148</v>
      </c>
      <c r="I4431" s="1">
        <v>23.181818</v>
      </c>
      <c r="J4431" s="1">
        <v>1</v>
      </c>
      <c r="K4431">
        <v>4428</v>
      </c>
      <c r="L4431" t="s">
        <v>25</v>
      </c>
      <c r="M4431" s="2">
        <f>+Table3[[#This Row],[CHW]]/Table3[[#This Row],[Count of Airbill Number]]</f>
        <v>23.181818</v>
      </c>
    </row>
    <row r="4432" spans="2:13">
      <c r="B4432" t="s">
        <v>35</v>
      </c>
      <c r="C4432" t="s">
        <v>21</v>
      </c>
      <c r="D4432" t="s">
        <v>22</v>
      </c>
      <c r="E4432" t="s">
        <v>776</v>
      </c>
      <c r="F4432" t="s">
        <v>776</v>
      </c>
      <c r="G4432" t="s">
        <v>71</v>
      </c>
      <c r="H4432" t="s">
        <v>117</v>
      </c>
      <c r="I4432" s="1">
        <v>23.181818</v>
      </c>
      <c r="J4432" s="1">
        <v>1</v>
      </c>
      <c r="K4432">
        <v>4429</v>
      </c>
      <c r="L4432" t="s">
        <v>25</v>
      </c>
      <c r="M4432" s="2">
        <f>+Table3[[#This Row],[CHW]]/Table3[[#This Row],[Count of Airbill Number]]</f>
        <v>23.181818</v>
      </c>
    </row>
    <row r="4433" spans="2:13">
      <c r="B4433" t="s">
        <v>35</v>
      </c>
      <c r="C4433" t="s">
        <v>21</v>
      </c>
      <c r="D4433" t="s">
        <v>22</v>
      </c>
      <c r="E4433" t="s">
        <v>776</v>
      </c>
      <c r="F4433" t="s">
        <v>776</v>
      </c>
      <c r="G4433" t="s">
        <v>68</v>
      </c>
      <c r="H4433" t="s">
        <v>95</v>
      </c>
      <c r="I4433" s="1">
        <v>23.181818</v>
      </c>
      <c r="J4433" s="1">
        <v>1</v>
      </c>
      <c r="K4433">
        <v>4430</v>
      </c>
      <c r="L4433" t="s">
        <v>25</v>
      </c>
      <c r="M4433" s="2">
        <f>+Table3[[#This Row],[CHW]]/Table3[[#This Row],[Count of Airbill Number]]</f>
        <v>23.181818</v>
      </c>
    </row>
    <row r="4434" spans="2:13">
      <c r="B4434" t="s">
        <v>35</v>
      </c>
      <c r="C4434" t="s">
        <v>21</v>
      </c>
      <c r="D4434" t="s">
        <v>22</v>
      </c>
      <c r="E4434" t="s">
        <v>776</v>
      </c>
      <c r="F4434" t="s">
        <v>776</v>
      </c>
      <c r="G4434" t="s">
        <v>48</v>
      </c>
      <c r="H4434" t="s">
        <v>163</v>
      </c>
      <c r="I4434" s="1">
        <v>23.181818</v>
      </c>
      <c r="J4434" s="1">
        <v>1</v>
      </c>
      <c r="K4434">
        <v>4431</v>
      </c>
      <c r="L4434" t="s">
        <v>25</v>
      </c>
      <c r="M4434" s="2">
        <f>+Table3[[#This Row],[CHW]]/Table3[[#This Row],[Count of Airbill Number]]</f>
        <v>23.181818</v>
      </c>
    </row>
    <row r="4435" spans="2:13">
      <c r="B4435" t="s">
        <v>35</v>
      </c>
      <c r="C4435" t="s">
        <v>21</v>
      </c>
      <c r="D4435" t="s">
        <v>22</v>
      </c>
      <c r="E4435" t="s">
        <v>776</v>
      </c>
      <c r="F4435" t="s">
        <v>776</v>
      </c>
      <c r="G4435" t="s">
        <v>48</v>
      </c>
      <c r="H4435" t="s">
        <v>130</v>
      </c>
      <c r="I4435" s="1">
        <v>23.181818</v>
      </c>
      <c r="J4435" s="1">
        <v>1</v>
      </c>
      <c r="K4435">
        <v>4432</v>
      </c>
      <c r="L4435" t="s">
        <v>25</v>
      </c>
      <c r="M4435" s="2">
        <f>+Table3[[#This Row],[CHW]]/Table3[[#This Row],[Count of Airbill Number]]</f>
        <v>23.181818</v>
      </c>
    </row>
    <row r="4436" spans="2:13">
      <c r="B4436" t="s">
        <v>35</v>
      </c>
      <c r="C4436" t="s">
        <v>21</v>
      </c>
      <c r="D4436" t="s">
        <v>22</v>
      </c>
      <c r="E4436" t="s">
        <v>776</v>
      </c>
      <c r="F4436" t="s">
        <v>776</v>
      </c>
      <c r="G4436" t="s">
        <v>48</v>
      </c>
      <c r="H4436" t="s">
        <v>281</v>
      </c>
      <c r="I4436" s="1">
        <v>23.181818</v>
      </c>
      <c r="J4436" s="1">
        <v>1</v>
      </c>
      <c r="K4436">
        <v>4433</v>
      </c>
      <c r="L4436" t="s">
        <v>25</v>
      </c>
      <c r="M4436" s="2">
        <f>+Table3[[#This Row],[CHW]]/Table3[[#This Row],[Count of Airbill Number]]</f>
        <v>23.181818</v>
      </c>
    </row>
    <row r="4437" spans="2:13">
      <c r="B4437" t="s">
        <v>35</v>
      </c>
      <c r="C4437" t="s">
        <v>21</v>
      </c>
      <c r="D4437" t="s">
        <v>22</v>
      </c>
      <c r="E4437" t="s">
        <v>776</v>
      </c>
      <c r="F4437" t="s">
        <v>776</v>
      </c>
      <c r="G4437" t="s">
        <v>31</v>
      </c>
      <c r="H4437" t="s">
        <v>284</v>
      </c>
      <c r="I4437" s="1">
        <v>23.181818</v>
      </c>
      <c r="J4437" s="1">
        <v>2</v>
      </c>
      <c r="K4437">
        <v>4434</v>
      </c>
      <c r="L4437" t="s">
        <v>25</v>
      </c>
      <c r="M4437" s="2">
        <f>+Table3[[#This Row],[CHW]]/Table3[[#This Row],[Count of Airbill Number]]</f>
        <v>11.590909</v>
      </c>
    </row>
    <row r="4438" spans="2:13">
      <c r="B4438" t="s">
        <v>35</v>
      </c>
      <c r="C4438" t="s">
        <v>21</v>
      </c>
      <c r="D4438" t="s">
        <v>22</v>
      </c>
      <c r="E4438" t="s">
        <v>776</v>
      </c>
      <c r="F4438" t="s">
        <v>776</v>
      </c>
      <c r="G4438" t="s">
        <v>98</v>
      </c>
      <c r="H4438" t="s">
        <v>71</v>
      </c>
      <c r="I4438" s="1">
        <v>23.181818</v>
      </c>
      <c r="J4438" s="1">
        <v>3</v>
      </c>
      <c r="K4438">
        <v>4435</v>
      </c>
      <c r="L4438" t="s">
        <v>25</v>
      </c>
      <c r="M4438" s="2">
        <f>+Table3[[#This Row],[CHW]]/Table3[[#This Row],[Count of Airbill Number]]</f>
        <v>7.7272726666666669</v>
      </c>
    </row>
    <row r="4439" spans="2:13">
      <c r="B4439" t="s">
        <v>35</v>
      </c>
      <c r="C4439" t="s">
        <v>21</v>
      </c>
      <c r="D4439" t="s">
        <v>36</v>
      </c>
      <c r="E4439" t="s">
        <v>776</v>
      </c>
      <c r="F4439" t="s">
        <v>776</v>
      </c>
      <c r="G4439" t="s">
        <v>75</v>
      </c>
      <c r="H4439" t="s">
        <v>32</v>
      </c>
      <c r="I4439" s="1">
        <v>23.181818</v>
      </c>
      <c r="J4439" s="1">
        <v>1</v>
      </c>
      <c r="K4439">
        <v>4436</v>
      </c>
      <c r="L4439" t="s">
        <v>25</v>
      </c>
      <c r="M4439" s="2">
        <f>+Table3[[#This Row],[CHW]]/Table3[[#This Row],[Count of Airbill Number]]</f>
        <v>23.181818</v>
      </c>
    </row>
    <row r="4440" spans="2:13">
      <c r="B4440" t="s">
        <v>20</v>
      </c>
      <c r="C4440" t="s">
        <v>21</v>
      </c>
      <c r="D4440" t="s">
        <v>22</v>
      </c>
      <c r="E4440" t="s">
        <v>776</v>
      </c>
      <c r="F4440" t="s">
        <v>776</v>
      </c>
      <c r="G4440" t="s">
        <v>60</v>
      </c>
      <c r="H4440" t="s">
        <v>105</v>
      </c>
      <c r="I4440" s="1">
        <v>23.181818</v>
      </c>
      <c r="J4440" s="1">
        <v>1</v>
      </c>
      <c r="K4440">
        <v>4437</v>
      </c>
      <c r="L4440" t="s">
        <v>25</v>
      </c>
      <c r="M4440" s="2">
        <f>+Table3[[#This Row],[CHW]]/Table3[[#This Row],[Count of Airbill Number]]</f>
        <v>23.181818</v>
      </c>
    </row>
    <row r="4441" spans="2:13">
      <c r="B4441" t="s">
        <v>20</v>
      </c>
      <c r="C4441" t="s">
        <v>21</v>
      </c>
      <c r="D4441" t="s">
        <v>22</v>
      </c>
      <c r="E4441" t="s">
        <v>776</v>
      </c>
      <c r="F4441" t="s">
        <v>776</v>
      </c>
      <c r="G4441" t="s">
        <v>138</v>
      </c>
      <c r="H4441" t="s">
        <v>48</v>
      </c>
      <c r="I4441" s="1">
        <v>23.181818</v>
      </c>
      <c r="J4441" s="1">
        <v>1</v>
      </c>
      <c r="K4441">
        <v>4438</v>
      </c>
      <c r="L4441" t="s">
        <v>25</v>
      </c>
      <c r="M4441" s="2">
        <f>+Table3[[#This Row],[CHW]]/Table3[[#This Row],[Count of Airbill Number]]</f>
        <v>23.181818</v>
      </c>
    </row>
    <row r="4442" spans="2:13">
      <c r="B4442" t="s">
        <v>20</v>
      </c>
      <c r="C4442" t="s">
        <v>21</v>
      </c>
      <c r="D4442" t="s">
        <v>22</v>
      </c>
      <c r="E4442" t="s">
        <v>776</v>
      </c>
      <c r="F4442" t="s">
        <v>776</v>
      </c>
      <c r="G4442" t="s">
        <v>183</v>
      </c>
      <c r="H4442" t="s">
        <v>102</v>
      </c>
      <c r="I4442" s="1">
        <v>23.181818</v>
      </c>
      <c r="J4442" s="1">
        <v>1</v>
      </c>
      <c r="K4442">
        <v>4439</v>
      </c>
      <c r="L4442" t="s">
        <v>25</v>
      </c>
      <c r="M4442" s="2">
        <f>+Table3[[#This Row],[CHW]]/Table3[[#This Row],[Count of Airbill Number]]</f>
        <v>23.181818</v>
      </c>
    </row>
    <row r="4443" spans="2:13">
      <c r="B4443" t="s">
        <v>20</v>
      </c>
      <c r="C4443" t="s">
        <v>21</v>
      </c>
      <c r="D4443" t="s">
        <v>22</v>
      </c>
      <c r="E4443" t="s">
        <v>776</v>
      </c>
      <c r="F4443" t="s">
        <v>776</v>
      </c>
      <c r="G4443" t="s">
        <v>71</v>
      </c>
      <c r="H4443" t="s">
        <v>75</v>
      </c>
      <c r="I4443" s="1">
        <v>23.181818</v>
      </c>
      <c r="J4443" s="1">
        <v>1</v>
      </c>
      <c r="K4443">
        <v>4440</v>
      </c>
      <c r="L4443" t="s">
        <v>25</v>
      </c>
      <c r="M4443" s="2">
        <f>+Table3[[#This Row],[CHW]]/Table3[[#This Row],[Count of Airbill Number]]</f>
        <v>23.181818</v>
      </c>
    </row>
    <row r="4444" spans="2:13">
      <c r="B4444" t="s">
        <v>20</v>
      </c>
      <c r="C4444" t="s">
        <v>21</v>
      </c>
      <c r="D4444" t="s">
        <v>22</v>
      </c>
      <c r="E4444" t="s">
        <v>776</v>
      </c>
      <c r="F4444" t="s">
        <v>776</v>
      </c>
      <c r="G4444" t="s">
        <v>71</v>
      </c>
      <c r="H4444" t="s">
        <v>370</v>
      </c>
      <c r="I4444" s="1">
        <v>23.181818</v>
      </c>
      <c r="J4444" s="1">
        <v>2</v>
      </c>
      <c r="K4444">
        <v>4441</v>
      </c>
      <c r="L4444" t="s">
        <v>25</v>
      </c>
      <c r="M4444" s="2">
        <f>+Table3[[#This Row],[CHW]]/Table3[[#This Row],[Count of Airbill Number]]</f>
        <v>11.590909</v>
      </c>
    </row>
    <row r="4445" spans="2:13">
      <c r="B4445" t="s">
        <v>20</v>
      </c>
      <c r="C4445" t="s">
        <v>21</v>
      </c>
      <c r="D4445" t="s">
        <v>22</v>
      </c>
      <c r="E4445" t="s">
        <v>776</v>
      </c>
      <c r="F4445" t="s">
        <v>776</v>
      </c>
      <c r="G4445" t="s">
        <v>45</v>
      </c>
      <c r="H4445" t="s">
        <v>60</v>
      </c>
      <c r="I4445" s="1">
        <v>23.181818</v>
      </c>
      <c r="J4445" s="1">
        <v>1</v>
      </c>
      <c r="K4445">
        <v>4442</v>
      </c>
      <c r="L4445" t="s">
        <v>25</v>
      </c>
      <c r="M4445" s="2">
        <f>+Table3[[#This Row],[CHW]]/Table3[[#This Row],[Count of Airbill Number]]</f>
        <v>23.181818</v>
      </c>
    </row>
    <row r="4446" spans="2:13">
      <c r="B4446" t="s">
        <v>20</v>
      </c>
      <c r="C4446" t="s">
        <v>21</v>
      </c>
      <c r="D4446" t="s">
        <v>22</v>
      </c>
      <c r="E4446" t="s">
        <v>776</v>
      </c>
      <c r="F4446" t="s">
        <v>776</v>
      </c>
      <c r="G4446" t="s">
        <v>40</v>
      </c>
      <c r="H4446" t="s">
        <v>318</v>
      </c>
      <c r="I4446" s="1">
        <v>23.181818</v>
      </c>
      <c r="J4446" s="1">
        <v>1</v>
      </c>
      <c r="K4446">
        <v>4443</v>
      </c>
      <c r="L4446" t="s">
        <v>25</v>
      </c>
      <c r="M4446" s="2">
        <f>+Table3[[#This Row],[CHW]]/Table3[[#This Row],[Count of Airbill Number]]</f>
        <v>23.181818</v>
      </c>
    </row>
    <row r="4447" spans="2:13">
      <c r="B4447" t="s">
        <v>20</v>
      </c>
      <c r="C4447" t="s">
        <v>21</v>
      </c>
      <c r="D4447" t="s">
        <v>22</v>
      </c>
      <c r="E4447" t="s">
        <v>776</v>
      </c>
      <c r="F4447" t="s">
        <v>776</v>
      </c>
      <c r="G4447" t="s">
        <v>131</v>
      </c>
      <c r="H4447" t="s">
        <v>71</v>
      </c>
      <c r="I4447" s="1">
        <v>23.181818</v>
      </c>
      <c r="J4447" s="1">
        <v>2</v>
      </c>
      <c r="K4447">
        <v>4444</v>
      </c>
      <c r="L4447" t="s">
        <v>25</v>
      </c>
      <c r="M4447" s="2">
        <f>+Table3[[#This Row],[CHW]]/Table3[[#This Row],[Count of Airbill Number]]</f>
        <v>11.590909</v>
      </c>
    </row>
    <row r="4448" spans="2:13">
      <c r="B4448" t="s">
        <v>20</v>
      </c>
      <c r="C4448" t="s">
        <v>21</v>
      </c>
      <c r="D4448" t="s">
        <v>36</v>
      </c>
      <c r="E4448" t="s">
        <v>776</v>
      </c>
      <c r="F4448" t="s">
        <v>776</v>
      </c>
      <c r="G4448" t="s">
        <v>23</v>
      </c>
      <c r="H4448" t="s">
        <v>45</v>
      </c>
      <c r="I4448" s="1">
        <v>23.181818</v>
      </c>
      <c r="J4448" s="1">
        <v>1</v>
      </c>
      <c r="K4448">
        <v>4445</v>
      </c>
      <c r="L4448" t="s">
        <v>25</v>
      </c>
      <c r="M4448" s="2">
        <f>+Table3[[#This Row],[CHW]]/Table3[[#This Row],[Count of Airbill Number]]</f>
        <v>23.181818</v>
      </c>
    </row>
    <row r="4449" spans="2:13">
      <c r="B4449" t="s">
        <v>20</v>
      </c>
      <c r="C4449" t="s">
        <v>21</v>
      </c>
      <c r="D4449" t="s">
        <v>36</v>
      </c>
      <c r="E4449" t="s">
        <v>776</v>
      </c>
      <c r="F4449" t="s">
        <v>776</v>
      </c>
      <c r="G4449" t="s">
        <v>23</v>
      </c>
      <c r="H4449" t="s">
        <v>169</v>
      </c>
      <c r="I4449" s="1">
        <v>23.181818</v>
      </c>
      <c r="J4449" s="1">
        <v>1</v>
      </c>
      <c r="K4449">
        <v>4446</v>
      </c>
      <c r="L4449" t="s">
        <v>25</v>
      </c>
      <c r="M4449" s="2">
        <f>+Table3[[#This Row],[CHW]]/Table3[[#This Row],[Count of Airbill Number]]</f>
        <v>23.181818</v>
      </c>
    </row>
    <row r="4450" spans="2:13">
      <c r="B4450" t="s">
        <v>20</v>
      </c>
      <c r="C4450" t="s">
        <v>21</v>
      </c>
      <c r="D4450" t="s">
        <v>36</v>
      </c>
      <c r="E4450" t="s">
        <v>776</v>
      </c>
      <c r="F4450" t="s">
        <v>776</v>
      </c>
      <c r="G4450" t="s">
        <v>23</v>
      </c>
      <c r="H4450" t="s">
        <v>177</v>
      </c>
      <c r="I4450" s="1">
        <v>23.181818</v>
      </c>
      <c r="J4450" s="1">
        <v>1</v>
      </c>
      <c r="K4450">
        <v>4447</v>
      </c>
      <c r="L4450" t="s">
        <v>25</v>
      </c>
      <c r="M4450" s="2">
        <f>+Table3[[#This Row],[CHW]]/Table3[[#This Row],[Count of Airbill Number]]</f>
        <v>23.181818</v>
      </c>
    </row>
    <row r="4451" spans="2:13">
      <c r="B4451" t="s">
        <v>30</v>
      </c>
      <c r="C4451" t="s">
        <v>21</v>
      </c>
      <c r="D4451" t="s">
        <v>22</v>
      </c>
      <c r="E4451" t="s">
        <v>776</v>
      </c>
      <c r="F4451" t="s">
        <v>776</v>
      </c>
      <c r="G4451" t="s">
        <v>23</v>
      </c>
      <c r="H4451" t="s">
        <v>94</v>
      </c>
      <c r="I4451" s="1">
        <v>23.181818</v>
      </c>
      <c r="J4451" s="1">
        <v>1</v>
      </c>
      <c r="K4451">
        <v>4448</v>
      </c>
      <c r="L4451" t="s">
        <v>25</v>
      </c>
      <c r="M4451" s="2">
        <f>+Table3[[#This Row],[CHW]]/Table3[[#This Row],[Count of Airbill Number]]</f>
        <v>23.181818</v>
      </c>
    </row>
    <row r="4452" spans="2:13">
      <c r="B4452" t="s">
        <v>30</v>
      </c>
      <c r="C4452" t="s">
        <v>21</v>
      </c>
      <c r="D4452" t="s">
        <v>22</v>
      </c>
      <c r="E4452" t="s">
        <v>776</v>
      </c>
      <c r="F4452" t="s">
        <v>776</v>
      </c>
      <c r="G4452" t="s">
        <v>31</v>
      </c>
      <c r="H4452" t="s">
        <v>42</v>
      </c>
      <c r="I4452" s="1">
        <v>23.181818</v>
      </c>
      <c r="J4452" s="1">
        <v>1</v>
      </c>
      <c r="K4452">
        <v>4449</v>
      </c>
      <c r="L4452" t="s">
        <v>25</v>
      </c>
      <c r="M4452" s="2">
        <f>+Table3[[#This Row],[CHW]]/Table3[[#This Row],[Count of Airbill Number]]</f>
        <v>23.181818</v>
      </c>
    </row>
    <row r="4453" spans="2:13">
      <c r="B4453" t="s">
        <v>30</v>
      </c>
      <c r="C4453" t="s">
        <v>21</v>
      </c>
      <c r="D4453" t="s">
        <v>36</v>
      </c>
      <c r="E4453" t="s">
        <v>776</v>
      </c>
      <c r="F4453" t="s">
        <v>776</v>
      </c>
      <c r="G4453" t="s">
        <v>45</v>
      </c>
      <c r="H4453" t="s">
        <v>245</v>
      </c>
      <c r="I4453" s="1">
        <v>23.181818</v>
      </c>
      <c r="J4453" s="1">
        <v>1</v>
      </c>
      <c r="K4453">
        <v>4450</v>
      </c>
      <c r="L4453" t="s">
        <v>25</v>
      </c>
      <c r="M4453" s="2">
        <f>+Table3[[#This Row],[CHW]]/Table3[[#This Row],[Count of Airbill Number]]</f>
        <v>23.181818</v>
      </c>
    </row>
    <row r="4454" spans="2:13">
      <c r="B4454" t="s">
        <v>28</v>
      </c>
      <c r="C4454" t="s">
        <v>21</v>
      </c>
      <c r="D4454" t="s">
        <v>22</v>
      </c>
      <c r="E4454" t="s">
        <v>776</v>
      </c>
      <c r="F4454" t="s">
        <v>776</v>
      </c>
      <c r="G4454" t="s">
        <v>144</v>
      </c>
      <c r="H4454" t="s">
        <v>74</v>
      </c>
      <c r="I4454" s="1">
        <v>23.181816999999999</v>
      </c>
      <c r="J4454" s="1">
        <v>2</v>
      </c>
      <c r="K4454">
        <v>4451</v>
      </c>
      <c r="L4454" t="s">
        <v>25</v>
      </c>
      <c r="M4454" s="2">
        <f>+Table3[[#This Row],[CHW]]/Table3[[#This Row],[Count of Airbill Number]]</f>
        <v>11.590908499999999</v>
      </c>
    </row>
    <row r="4455" spans="2:13">
      <c r="B4455" t="s">
        <v>35</v>
      </c>
      <c r="C4455" t="s">
        <v>21</v>
      </c>
      <c r="D4455" t="s">
        <v>22</v>
      </c>
      <c r="E4455" t="s">
        <v>776</v>
      </c>
      <c r="F4455" t="s">
        <v>776</v>
      </c>
      <c r="G4455" t="s">
        <v>188</v>
      </c>
      <c r="H4455" t="s">
        <v>57</v>
      </c>
      <c r="I4455" s="1">
        <v>23.181816999999999</v>
      </c>
      <c r="J4455" s="1">
        <v>3</v>
      </c>
      <c r="K4455">
        <v>4452</v>
      </c>
      <c r="L4455" t="s">
        <v>25</v>
      </c>
      <c r="M4455" s="2">
        <f>+Table3[[#This Row],[CHW]]/Table3[[#This Row],[Count of Airbill Number]]</f>
        <v>7.7272723333333326</v>
      </c>
    </row>
    <row r="4456" spans="2:13">
      <c r="B4456" t="s">
        <v>35</v>
      </c>
      <c r="C4456" t="s">
        <v>21</v>
      </c>
      <c r="D4456" t="s">
        <v>22</v>
      </c>
      <c r="E4456" t="s">
        <v>776</v>
      </c>
      <c r="F4456" t="s">
        <v>776</v>
      </c>
      <c r="G4456" t="s">
        <v>23</v>
      </c>
      <c r="H4456" t="s">
        <v>118</v>
      </c>
      <c r="I4456" s="1">
        <v>23.181816999999999</v>
      </c>
      <c r="J4456" s="1">
        <v>3</v>
      </c>
      <c r="K4456">
        <v>4453</v>
      </c>
      <c r="L4456" t="s">
        <v>25</v>
      </c>
      <c r="M4456" s="2">
        <f>+Table3[[#This Row],[CHW]]/Table3[[#This Row],[Count of Airbill Number]]</f>
        <v>7.7272723333333326</v>
      </c>
    </row>
    <row r="4457" spans="2:13">
      <c r="B4457" t="s">
        <v>35</v>
      </c>
      <c r="C4457" t="s">
        <v>21</v>
      </c>
      <c r="D4457" t="s">
        <v>22</v>
      </c>
      <c r="E4457" t="s">
        <v>776</v>
      </c>
      <c r="F4457" t="s">
        <v>776</v>
      </c>
      <c r="G4457" t="s">
        <v>94</v>
      </c>
      <c r="H4457" t="s">
        <v>85</v>
      </c>
      <c r="I4457" s="1">
        <v>23.181816999999999</v>
      </c>
      <c r="J4457" s="1">
        <v>2</v>
      </c>
      <c r="K4457">
        <v>4454</v>
      </c>
      <c r="L4457" t="s">
        <v>25</v>
      </c>
      <c r="M4457" s="2">
        <f>+Table3[[#This Row],[CHW]]/Table3[[#This Row],[Count of Airbill Number]]</f>
        <v>11.590908499999999</v>
      </c>
    </row>
    <row r="4458" spans="2:13">
      <c r="B4458" t="s">
        <v>176</v>
      </c>
      <c r="C4458" t="s">
        <v>21</v>
      </c>
      <c r="D4458" t="s">
        <v>22</v>
      </c>
      <c r="E4458" t="s">
        <v>776</v>
      </c>
      <c r="F4458" t="s">
        <v>776</v>
      </c>
      <c r="G4458" t="s">
        <v>23</v>
      </c>
      <c r="H4458" t="s">
        <v>111</v>
      </c>
      <c r="I4458" s="1">
        <v>23.181816999999999</v>
      </c>
      <c r="J4458" s="1">
        <v>3</v>
      </c>
      <c r="K4458">
        <v>4455</v>
      </c>
      <c r="L4458" t="s">
        <v>25</v>
      </c>
      <c r="M4458" s="2">
        <f>+Table3[[#This Row],[CHW]]/Table3[[#This Row],[Count of Airbill Number]]</f>
        <v>7.7272723333333326</v>
      </c>
    </row>
    <row r="4459" spans="2:13">
      <c r="B4459" t="s">
        <v>20</v>
      </c>
      <c r="C4459" t="s">
        <v>21</v>
      </c>
      <c r="D4459" t="s">
        <v>22</v>
      </c>
      <c r="E4459" t="s">
        <v>776</v>
      </c>
      <c r="F4459" t="s">
        <v>776</v>
      </c>
      <c r="G4459" t="s">
        <v>102</v>
      </c>
      <c r="H4459" t="s">
        <v>131</v>
      </c>
      <c r="I4459" s="1">
        <v>23.181816999999999</v>
      </c>
      <c r="J4459" s="1">
        <v>2</v>
      </c>
      <c r="K4459">
        <v>4456</v>
      </c>
      <c r="L4459" t="s">
        <v>25</v>
      </c>
      <c r="M4459" s="2">
        <f>+Table3[[#This Row],[CHW]]/Table3[[#This Row],[Count of Airbill Number]]</f>
        <v>11.590908499999999</v>
      </c>
    </row>
    <row r="4460" spans="2:13">
      <c r="B4460" t="s">
        <v>20</v>
      </c>
      <c r="C4460" t="s">
        <v>21</v>
      </c>
      <c r="D4460" t="s">
        <v>22</v>
      </c>
      <c r="E4460" t="s">
        <v>776</v>
      </c>
      <c r="F4460" t="s">
        <v>776</v>
      </c>
      <c r="G4460" t="s">
        <v>385</v>
      </c>
      <c r="H4460" t="s">
        <v>69</v>
      </c>
      <c r="I4460" s="1">
        <v>23.181816999999999</v>
      </c>
      <c r="J4460" s="1">
        <v>2</v>
      </c>
      <c r="K4460">
        <v>4457</v>
      </c>
      <c r="L4460" t="s">
        <v>25</v>
      </c>
      <c r="M4460" s="2">
        <f>+Table3[[#This Row],[CHW]]/Table3[[#This Row],[Count of Airbill Number]]</f>
        <v>11.590908499999999</v>
      </c>
    </row>
    <row r="4461" spans="2:13">
      <c r="B4461" t="s">
        <v>20</v>
      </c>
      <c r="C4461" t="s">
        <v>21</v>
      </c>
      <c r="D4461" t="s">
        <v>22</v>
      </c>
      <c r="E4461" t="s">
        <v>776</v>
      </c>
      <c r="F4461" t="s">
        <v>776</v>
      </c>
      <c r="G4461" t="s">
        <v>103</v>
      </c>
      <c r="H4461" t="s">
        <v>142</v>
      </c>
      <c r="I4461" s="1">
        <v>23.181816999999999</v>
      </c>
      <c r="J4461" s="1">
        <v>2</v>
      </c>
      <c r="K4461">
        <v>4458</v>
      </c>
      <c r="L4461" t="s">
        <v>25</v>
      </c>
      <c r="M4461" s="2">
        <f>+Table3[[#This Row],[CHW]]/Table3[[#This Row],[Count of Airbill Number]]</f>
        <v>11.590908499999999</v>
      </c>
    </row>
    <row r="4462" spans="2:13">
      <c r="B4462" t="s">
        <v>28</v>
      </c>
      <c r="C4462" t="s">
        <v>21</v>
      </c>
      <c r="D4462" t="s">
        <v>22</v>
      </c>
      <c r="E4462" t="s">
        <v>776</v>
      </c>
      <c r="F4462" t="s">
        <v>776</v>
      </c>
      <c r="G4462" t="s">
        <v>37</v>
      </c>
      <c r="H4462" t="s">
        <v>70</v>
      </c>
      <c r="I4462" s="1">
        <v>23.181816000000001</v>
      </c>
      <c r="J4462" s="1">
        <v>5</v>
      </c>
      <c r="K4462">
        <v>4459</v>
      </c>
      <c r="L4462" t="s">
        <v>25</v>
      </c>
      <c r="M4462" s="2">
        <f>+Table3[[#This Row],[CHW]]/Table3[[#This Row],[Count of Airbill Number]]</f>
        <v>4.6363631999999999</v>
      </c>
    </row>
    <row r="4463" spans="2:13">
      <c r="B4463" t="s">
        <v>35</v>
      </c>
      <c r="C4463" t="s">
        <v>21</v>
      </c>
      <c r="D4463" t="s">
        <v>22</v>
      </c>
      <c r="E4463" t="s">
        <v>776</v>
      </c>
      <c r="F4463" t="s">
        <v>776</v>
      </c>
      <c r="G4463" t="s">
        <v>102</v>
      </c>
      <c r="H4463" t="s">
        <v>71</v>
      </c>
      <c r="I4463" s="1">
        <v>23.181815999999998</v>
      </c>
      <c r="J4463" s="1">
        <v>3</v>
      </c>
      <c r="K4463">
        <v>4460</v>
      </c>
      <c r="L4463" t="s">
        <v>25</v>
      </c>
      <c r="M4463" s="2">
        <f>+Table3[[#This Row],[CHW]]/Table3[[#This Row],[Count of Airbill Number]]</f>
        <v>7.7272719999999993</v>
      </c>
    </row>
    <row r="4464" spans="2:13">
      <c r="B4464" t="s">
        <v>20</v>
      </c>
      <c r="C4464" t="s">
        <v>21</v>
      </c>
      <c r="D4464" t="s">
        <v>22</v>
      </c>
      <c r="E4464" t="s">
        <v>776</v>
      </c>
      <c r="F4464" t="s">
        <v>776</v>
      </c>
      <c r="G4464" t="s">
        <v>39</v>
      </c>
      <c r="H4464" t="s">
        <v>47</v>
      </c>
      <c r="I4464" s="1">
        <v>23.181813999999999</v>
      </c>
      <c r="J4464" s="1">
        <v>8</v>
      </c>
      <c r="K4464">
        <v>4461</v>
      </c>
      <c r="L4464" t="s">
        <v>25</v>
      </c>
      <c r="M4464" s="2">
        <f>+Table3[[#This Row],[CHW]]/Table3[[#This Row],[Count of Airbill Number]]</f>
        <v>2.8977267499999999</v>
      </c>
    </row>
    <row r="4465" spans="2:13">
      <c r="B4465" t="s">
        <v>35</v>
      </c>
      <c r="C4465" t="s">
        <v>21</v>
      </c>
      <c r="D4465" t="s">
        <v>22</v>
      </c>
      <c r="E4465" t="s">
        <v>776</v>
      </c>
      <c r="F4465" t="s">
        <v>776</v>
      </c>
      <c r="G4465" t="s">
        <v>39</v>
      </c>
      <c r="H4465" t="s">
        <v>136</v>
      </c>
      <c r="I4465" s="1">
        <v>23.181812999999998</v>
      </c>
      <c r="J4465" s="1">
        <v>9</v>
      </c>
      <c r="K4465">
        <v>4462</v>
      </c>
      <c r="L4465" t="s">
        <v>25</v>
      </c>
      <c r="M4465" s="2">
        <f>+Table3[[#This Row],[CHW]]/Table3[[#This Row],[Count of Airbill Number]]</f>
        <v>2.5757569999999999</v>
      </c>
    </row>
    <row r="4466" spans="2:13">
      <c r="B4466" t="s">
        <v>28</v>
      </c>
      <c r="C4466" t="s">
        <v>21</v>
      </c>
      <c r="D4466" t="s">
        <v>22</v>
      </c>
      <c r="E4466" t="s">
        <v>776</v>
      </c>
      <c r="F4466" t="s">
        <v>776</v>
      </c>
      <c r="G4466" t="s">
        <v>45</v>
      </c>
      <c r="H4466" t="s">
        <v>69</v>
      </c>
      <c r="I4466" s="1">
        <v>23.181811999999997</v>
      </c>
      <c r="J4466" s="1">
        <v>11</v>
      </c>
      <c r="K4466">
        <v>4463</v>
      </c>
      <c r="L4466" t="s">
        <v>25</v>
      </c>
      <c r="M4466" s="2">
        <f>+Table3[[#This Row],[CHW]]/Table3[[#This Row],[Count of Airbill Number]]</f>
        <v>2.1074374545454542</v>
      </c>
    </row>
    <row r="4467" spans="2:13">
      <c r="B4467" t="s">
        <v>35</v>
      </c>
      <c r="C4467" t="s">
        <v>21</v>
      </c>
      <c r="D4467" t="s">
        <v>22</v>
      </c>
      <c r="E4467" t="s">
        <v>776</v>
      </c>
      <c r="F4467" t="s">
        <v>776</v>
      </c>
      <c r="G4467" t="s">
        <v>37</v>
      </c>
      <c r="H4467" t="s">
        <v>123</v>
      </c>
      <c r="I4467" s="1">
        <v>23.181811999999997</v>
      </c>
      <c r="J4467" s="1">
        <v>13</v>
      </c>
      <c r="K4467">
        <v>4464</v>
      </c>
      <c r="L4467" t="s">
        <v>25</v>
      </c>
      <c r="M4467" s="2">
        <f>+Table3[[#This Row],[CHW]]/Table3[[#This Row],[Count of Airbill Number]]</f>
        <v>1.7832163076923075</v>
      </c>
    </row>
    <row r="4468" spans="2:13">
      <c r="B4468" t="s">
        <v>176</v>
      </c>
      <c r="C4468" t="s">
        <v>21</v>
      </c>
      <c r="D4468" t="s">
        <v>22</v>
      </c>
      <c r="E4468" t="s">
        <v>776</v>
      </c>
      <c r="F4468" t="s">
        <v>776</v>
      </c>
      <c r="G4468" t="s">
        <v>31</v>
      </c>
      <c r="H4468" t="s">
        <v>312</v>
      </c>
      <c r="I4468" s="1">
        <v>23.1</v>
      </c>
      <c r="J4468" s="1">
        <v>1</v>
      </c>
      <c r="K4468">
        <v>4465</v>
      </c>
      <c r="L4468" t="s">
        <v>25</v>
      </c>
      <c r="M4468" s="2">
        <f>+Table3[[#This Row],[CHW]]/Table3[[#This Row],[Count of Airbill Number]]</f>
        <v>23.1</v>
      </c>
    </row>
    <row r="4469" spans="2:13">
      <c r="B4469" t="s">
        <v>35</v>
      </c>
      <c r="C4469" t="s">
        <v>21</v>
      </c>
      <c r="D4469" t="s">
        <v>22</v>
      </c>
      <c r="E4469" t="s">
        <v>776</v>
      </c>
      <c r="F4469" t="s">
        <v>776</v>
      </c>
      <c r="G4469" t="s">
        <v>66</v>
      </c>
      <c r="H4469" t="s">
        <v>80</v>
      </c>
      <c r="I4469" s="1">
        <v>23</v>
      </c>
      <c r="J4469" s="1">
        <v>1</v>
      </c>
      <c r="K4469">
        <v>4466</v>
      </c>
      <c r="L4469" t="s">
        <v>25</v>
      </c>
      <c r="M4469" s="2">
        <f>+Table3[[#This Row],[CHW]]/Table3[[#This Row],[Count of Airbill Number]]</f>
        <v>23</v>
      </c>
    </row>
    <row r="4470" spans="2:13">
      <c r="B4470" t="s">
        <v>20</v>
      </c>
      <c r="C4470" t="s">
        <v>21</v>
      </c>
      <c r="D4470" t="s">
        <v>22</v>
      </c>
      <c r="E4470" t="s">
        <v>778</v>
      </c>
      <c r="F4470" t="s">
        <v>778</v>
      </c>
      <c r="G4470" t="s">
        <v>233</v>
      </c>
      <c r="H4470" t="s">
        <v>450</v>
      </c>
      <c r="I4470" s="1">
        <v>23</v>
      </c>
      <c r="J4470" s="1">
        <v>1</v>
      </c>
      <c r="K4470">
        <v>4467</v>
      </c>
      <c r="L4470" t="s">
        <v>25</v>
      </c>
      <c r="M4470" s="2">
        <f>+Table3[[#This Row],[CHW]]/Table3[[#This Row],[Count of Airbill Number]]</f>
        <v>23</v>
      </c>
    </row>
    <row r="4471" spans="2:13">
      <c r="B4471" t="s">
        <v>20</v>
      </c>
      <c r="C4471" t="s">
        <v>21</v>
      </c>
      <c r="D4471" t="s">
        <v>22</v>
      </c>
      <c r="E4471" t="s">
        <v>776</v>
      </c>
      <c r="F4471" t="s">
        <v>778</v>
      </c>
      <c r="G4471" t="s">
        <v>39</v>
      </c>
      <c r="H4471" t="s">
        <v>171</v>
      </c>
      <c r="I4471" s="1">
        <v>23</v>
      </c>
      <c r="J4471" s="1">
        <v>1</v>
      </c>
      <c r="K4471">
        <v>4468</v>
      </c>
      <c r="L4471" t="s">
        <v>25</v>
      </c>
      <c r="M4471" s="2">
        <f>+Table3[[#This Row],[CHW]]/Table3[[#This Row],[Count of Airbill Number]]</f>
        <v>23</v>
      </c>
    </row>
    <row r="4472" spans="2:13">
      <c r="B4472" t="s">
        <v>20</v>
      </c>
      <c r="C4472" t="s">
        <v>21</v>
      </c>
      <c r="D4472" t="s">
        <v>22</v>
      </c>
      <c r="E4472" t="s">
        <v>778</v>
      </c>
      <c r="F4472" t="s">
        <v>776</v>
      </c>
      <c r="G4472" t="s">
        <v>112</v>
      </c>
      <c r="H4472" t="s">
        <v>66</v>
      </c>
      <c r="I4472" s="1">
        <v>23</v>
      </c>
      <c r="J4472" s="1">
        <v>1</v>
      </c>
      <c r="K4472">
        <v>4469</v>
      </c>
      <c r="L4472" t="s">
        <v>25</v>
      </c>
      <c r="M4472" s="2">
        <f>+Table3[[#This Row],[CHW]]/Table3[[#This Row],[Count of Airbill Number]]</f>
        <v>23</v>
      </c>
    </row>
    <row r="4473" spans="2:13">
      <c r="B4473" t="s">
        <v>20</v>
      </c>
      <c r="C4473" t="s">
        <v>21</v>
      </c>
      <c r="D4473" t="s">
        <v>22</v>
      </c>
      <c r="E4473" t="s">
        <v>776</v>
      </c>
      <c r="F4473" t="s">
        <v>776</v>
      </c>
      <c r="G4473" t="s">
        <v>66</v>
      </c>
      <c r="H4473" t="s">
        <v>127</v>
      </c>
      <c r="I4473" s="1">
        <v>23</v>
      </c>
      <c r="J4473" s="1">
        <v>1</v>
      </c>
      <c r="K4473">
        <v>4470</v>
      </c>
      <c r="L4473" t="s">
        <v>25</v>
      </c>
      <c r="M4473" s="2">
        <f>+Table3[[#This Row],[CHW]]/Table3[[#This Row],[Count of Airbill Number]]</f>
        <v>23</v>
      </c>
    </row>
    <row r="4474" spans="2:13">
      <c r="B4474" t="s">
        <v>20</v>
      </c>
      <c r="C4474" t="s">
        <v>21</v>
      </c>
      <c r="D4474" t="s">
        <v>22</v>
      </c>
      <c r="E4474" t="s">
        <v>776</v>
      </c>
      <c r="F4474" t="s">
        <v>777</v>
      </c>
      <c r="G4474" t="s">
        <v>66</v>
      </c>
      <c r="H4474" t="s">
        <v>106</v>
      </c>
      <c r="I4474" s="1">
        <v>23</v>
      </c>
      <c r="J4474" s="1">
        <v>1</v>
      </c>
      <c r="K4474">
        <v>4471</v>
      </c>
      <c r="L4474" t="s">
        <v>25</v>
      </c>
      <c r="M4474" s="2">
        <f>+Table3[[#This Row],[CHW]]/Table3[[#This Row],[Count of Airbill Number]]</f>
        <v>23</v>
      </c>
    </row>
    <row r="4475" spans="2:13">
      <c r="B4475" t="s">
        <v>20</v>
      </c>
      <c r="C4475" t="s">
        <v>21</v>
      </c>
      <c r="D4475" t="s">
        <v>22</v>
      </c>
      <c r="E4475" t="s">
        <v>776</v>
      </c>
      <c r="F4475" t="s">
        <v>778</v>
      </c>
      <c r="G4475" t="s">
        <v>37</v>
      </c>
      <c r="H4475" t="s">
        <v>113</v>
      </c>
      <c r="I4475" s="1">
        <v>23</v>
      </c>
      <c r="J4475" s="1">
        <v>1</v>
      </c>
      <c r="K4475">
        <v>4472</v>
      </c>
      <c r="L4475" t="s">
        <v>25</v>
      </c>
      <c r="M4475" s="2">
        <f>+Table3[[#This Row],[CHW]]/Table3[[#This Row],[Count of Airbill Number]]</f>
        <v>23</v>
      </c>
    </row>
    <row r="4476" spans="2:13">
      <c r="B4476" t="s">
        <v>30</v>
      </c>
      <c r="C4476" t="s">
        <v>21</v>
      </c>
      <c r="D4476" t="s">
        <v>22</v>
      </c>
      <c r="E4476" t="s">
        <v>776</v>
      </c>
      <c r="F4476" t="s">
        <v>776</v>
      </c>
      <c r="G4476" t="s">
        <v>63</v>
      </c>
      <c r="H4476" t="s">
        <v>57</v>
      </c>
      <c r="I4476" s="1">
        <v>23</v>
      </c>
      <c r="J4476" s="1">
        <v>1</v>
      </c>
      <c r="K4476">
        <v>4473</v>
      </c>
      <c r="L4476" t="s">
        <v>25</v>
      </c>
      <c r="M4476" s="2">
        <f>+Table3[[#This Row],[CHW]]/Table3[[#This Row],[Count of Airbill Number]]</f>
        <v>23</v>
      </c>
    </row>
    <row r="4477" spans="2:13">
      <c r="B4477" t="s">
        <v>30</v>
      </c>
      <c r="C4477" t="s">
        <v>21</v>
      </c>
      <c r="D4477" t="s">
        <v>22</v>
      </c>
      <c r="E4477" t="s">
        <v>776</v>
      </c>
      <c r="F4477" t="s">
        <v>776</v>
      </c>
      <c r="G4477" t="s">
        <v>47</v>
      </c>
      <c r="H4477" t="s">
        <v>32</v>
      </c>
      <c r="I4477" s="1">
        <v>23</v>
      </c>
      <c r="J4477" s="1">
        <v>1</v>
      </c>
      <c r="K4477">
        <v>4474</v>
      </c>
      <c r="L4477" t="s">
        <v>25</v>
      </c>
      <c r="M4477" s="2">
        <f>+Table3[[#This Row],[CHW]]/Table3[[#This Row],[Count of Airbill Number]]</f>
        <v>23</v>
      </c>
    </row>
    <row r="4478" spans="2:13">
      <c r="B4478" t="s">
        <v>30</v>
      </c>
      <c r="C4478" t="s">
        <v>21</v>
      </c>
      <c r="D4478" t="s">
        <v>22</v>
      </c>
      <c r="E4478" t="s">
        <v>776</v>
      </c>
      <c r="F4478" t="s">
        <v>776</v>
      </c>
      <c r="G4478" t="s">
        <v>108</v>
      </c>
      <c r="H4478" t="s">
        <v>32</v>
      </c>
      <c r="I4478" s="1">
        <v>23</v>
      </c>
      <c r="J4478" s="1">
        <v>1</v>
      </c>
      <c r="K4478">
        <v>4475</v>
      </c>
      <c r="L4478" t="s">
        <v>25</v>
      </c>
      <c r="M4478" s="2">
        <f>+Table3[[#This Row],[CHW]]/Table3[[#This Row],[Count of Airbill Number]]</f>
        <v>23</v>
      </c>
    </row>
    <row r="4479" spans="2:13">
      <c r="B4479" t="s">
        <v>30</v>
      </c>
      <c r="C4479" t="s">
        <v>21</v>
      </c>
      <c r="D4479" t="s">
        <v>22</v>
      </c>
      <c r="E4479" t="s">
        <v>776</v>
      </c>
      <c r="F4479" t="s">
        <v>776</v>
      </c>
      <c r="G4479" t="s">
        <v>64</v>
      </c>
      <c r="H4479" t="s">
        <v>32</v>
      </c>
      <c r="I4479" s="1">
        <v>23</v>
      </c>
      <c r="J4479" s="1">
        <v>1</v>
      </c>
      <c r="K4479">
        <v>4476</v>
      </c>
      <c r="L4479" t="s">
        <v>25</v>
      </c>
      <c r="M4479" s="2">
        <f>+Table3[[#This Row],[CHW]]/Table3[[#This Row],[Count of Airbill Number]]</f>
        <v>23</v>
      </c>
    </row>
    <row r="4480" spans="2:13">
      <c r="B4480" t="s">
        <v>30</v>
      </c>
      <c r="C4480" t="s">
        <v>21</v>
      </c>
      <c r="D4480" t="s">
        <v>22</v>
      </c>
      <c r="E4480" t="s">
        <v>776</v>
      </c>
      <c r="F4480" t="s">
        <v>776</v>
      </c>
      <c r="G4480" t="s">
        <v>45</v>
      </c>
      <c r="H4480" t="s">
        <v>49</v>
      </c>
      <c r="I4480" s="1">
        <v>23</v>
      </c>
      <c r="J4480" s="1">
        <v>1</v>
      </c>
      <c r="K4480">
        <v>4477</v>
      </c>
      <c r="L4480" t="s">
        <v>25</v>
      </c>
      <c r="M4480" s="2">
        <f>+Table3[[#This Row],[CHW]]/Table3[[#This Row],[Count of Airbill Number]]</f>
        <v>23</v>
      </c>
    </row>
    <row r="4481" spans="2:13">
      <c r="B4481" t="s">
        <v>30</v>
      </c>
      <c r="C4481" t="s">
        <v>21</v>
      </c>
      <c r="D4481" t="s">
        <v>22</v>
      </c>
      <c r="E4481" t="s">
        <v>778</v>
      </c>
      <c r="F4481" t="s">
        <v>778</v>
      </c>
      <c r="G4481" t="s">
        <v>51</v>
      </c>
      <c r="H4481" t="s">
        <v>261</v>
      </c>
      <c r="I4481" s="1">
        <v>23</v>
      </c>
      <c r="J4481" s="1">
        <v>1</v>
      </c>
      <c r="K4481">
        <v>4478</v>
      </c>
      <c r="L4481" t="s">
        <v>25</v>
      </c>
      <c r="M4481" s="2">
        <f>+Table3[[#This Row],[CHW]]/Table3[[#This Row],[Count of Airbill Number]]</f>
        <v>23</v>
      </c>
    </row>
    <row r="4482" spans="2:13">
      <c r="B4482" t="s">
        <v>30</v>
      </c>
      <c r="C4482" t="s">
        <v>21</v>
      </c>
      <c r="D4482" t="s">
        <v>22</v>
      </c>
      <c r="E4482" t="s">
        <v>776</v>
      </c>
      <c r="F4482" t="s">
        <v>778</v>
      </c>
      <c r="G4482" t="s">
        <v>33</v>
      </c>
      <c r="H4482" t="s">
        <v>109</v>
      </c>
      <c r="I4482" s="1">
        <v>23</v>
      </c>
      <c r="J4482" s="1">
        <v>1</v>
      </c>
      <c r="K4482">
        <v>4479</v>
      </c>
      <c r="L4482" t="s">
        <v>25</v>
      </c>
      <c r="M4482" s="2">
        <f>+Table3[[#This Row],[CHW]]/Table3[[#This Row],[Count of Airbill Number]]</f>
        <v>23</v>
      </c>
    </row>
    <row r="4483" spans="2:13">
      <c r="B4483" t="s">
        <v>30</v>
      </c>
      <c r="C4483" t="s">
        <v>21</v>
      </c>
      <c r="D4483" t="s">
        <v>22</v>
      </c>
      <c r="E4483" t="s">
        <v>776</v>
      </c>
      <c r="F4483" t="s">
        <v>778</v>
      </c>
      <c r="G4483" t="s">
        <v>33</v>
      </c>
      <c r="H4483" t="s">
        <v>51</v>
      </c>
      <c r="I4483" s="1">
        <v>23</v>
      </c>
      <c r="J4483" s="1">
        <v>1</v>
      </c>
      <c r="K4483">
        <v>4480</v>
      </c>
      <c r="L4483" t="s">
        <v>25</v>
      </c>
      <c r="M4483" s="2">
        <f>+Table3[[#This Row],[CHW]]/Table3[[#This Row],[Count of Airbill Number]]</f>
        <v>23</v>
      </c>
    </row>
    <row r="4484" spans="2:13">
      <c r="B4484" t="s">
        <v>30</v>
      </c>
      <c r="C4484" t="s">
        <v>21</v>
      </c>
      <c r="D4484" t="s">
        <v>36</v>
      </c>
      <c r="E4484" t="s">
        <v>776</v>
      </c>
      <c r="F4484" t="s">
        <v>776</v>
      </c>
      <c r="G4484" t="s">
        <v>23</v>
      </c>
      <c r="H4484" t="s">
        <v>37</v>
      </c>
      <c r="I4484" s="1">
        <v>23</v>
      </c>
      <c r="J4484" s="1">
        <v>1</v>
      </c>
      <c r="K4484">
        <v>4481</v>
      </c>
      <c r="L4484" t="s">
        <v>25</v>
      </c>
      <c r="M4484" s="2">
        <f>+Table3[[#This Row],[CHW]]/Table3[[#This Row],[Count of Airbill Number]]</f>
        <v>23</v>
      </c>
    </row>
    <row r="4485" spans="2:13">
      <c r="B4485" t="s">
        <v>30</v>
      </c>
      <c r="C4485" t="s">
        <v>21</v>
      </c>
      <c r="D4485" t="s">
        <v>36</v>
      </c>
      <c r="E4485" t="s">
        <v>776</v>
      </c>
      <c r="F4485" t="s">
        <v>776</v>
      </c>
      <c r="G4485" t="s">
        <v>24</v>
      </c>
      <c r="H4485" t="s">
        <v>23</v>
      </c>
      <c r="I4485" s="1">
        <v>23</v>
      </c>
      <c r="J4485" s="1">
        <v>1</v>
      </c>
      <c r="K4485">
        <v>4482</v>
      </c>
      <c r="L4485" t="s">
        <v>25</v>
      </c>
      <c r="M4485" s="2">
        <f>+Table3[[#This Row],[CHW]]/Table3[[#This Row],[Count of Airbill Number]]</f>
        <v>23</v>
      </c>
    </row>
    <row r="4486" spans="2:13">
      <c r="B4486" t="s">
        <v>28</v>
      </c>
      <c r="C4486" t="s">
        <v>21</v>
      </c>
      <c r="D4486" t="s">
        <v>36</v>
      </c>
      <c r="E4486" t="s">
        <v>776</v>
      </c>
      <c r="F4486" t="s">
        <v>776</v>
      </c>
      <c r="G4486" t="s">
        <v>144</v>
      </c>
      <c r="H4486" t="s">
        <v>37</v>
      </c>
      <c r="I4486" s="1">
        <v>22.927271000000001</v>
      </c>
      <c r="J4486" s="1">
        <v>6</v>
      </c>
      <c r="K4486">
        <v>4483</v>
      </c>
      <c r="L4486" t="s">
        <v>25</v>
      </c>
      <c r="M4486" s="2">
        <f>+Table3[[#This Row],[CHW]]/Table3[[#This Row],[Count of Airbill Number]]</f>
        <v>3.8212118333333334</v>
      </c>
    </row>
    <row r="4487" spans="2:13">
      <c r="B4487" t="s">
        <v>28</v>
      </c>
      <c r="C4487" t="s">
        <v>21</v>
      </c>
      <c r="D4487" t="s">
        <v>22</v>
      </c>
      <c r="E4487" t="s">
        <v>776</v>
      </c>
      <c r="F4487" t="s">
        <v>776</v>
      </c>
      <c r="G4487" t="s">
        <v>23</v>
      </c>
      <c r="H4487" t="s">
        <v>199</v>
      </c>
      <c r="I4487" s="1">
        <v>22.727271999999999</v>
      </c>
      <c r="J4487" s="1">
        <v>1</v>
      </c>
      <c r="K4487">
        <v>4484</v>
      </c>
      <c r="L4487" t="s">
        <v>25</v>
      </c>
      <c r="M4487" s="2">
        <f>+Table3[[#This Row],[CHW]]/Table3[[#This Row],[Count of Airbill Number]]</f>
        <v>22.727271999999999</v>
      </c>
    </row>
    <row r="4488" spans="2:13">
      <c r="B4488" t="s">
        <v>28</v>
      </c>
      <c r="C4488" t="s">
        <v>21</v>
      </c>
      <c r="D4488" t="s">
        <v>22</v>
      </c>
      <c r="E4488" t="s">
        <v>776</v>
      </c>
      <c r="F4488" t="s">
        <v>776</v>
      </c>
      <c r="G4488" t="s">
        <v>57</v>
      </c>
      <c r="H4488" t="s">
        <v>77</v>
      </c>
      <c r="I4488" s="1">
        <v>22.727271999999999</v>
      </c>
      <c r="J4488" s="1">
        <v>2</v>
      </c>
      <c r="K4488">
        <v>4485</v>
      </c>
      <c r="L4488" t="s">
        <v>25</v>
      </c>
      <c r="M4488" s="2">
        <f>+Table3[[#This Row],[CHW]]/Table3[[#This Row],[Count of Airbill Number]]</f>
        <v>11.363636</v>
      </c>
    </row>
    <row r="4489" spans="2:13">
      <c r="B4489" t="s">
        <v>28</v>
      </c>
      <c r="C4489" t="s">
        <v>21</v>
      </c>
      <c r="D4489" t="s">
        <v>36</v>
      </c>
      <c r="E4489" t="s">
        <v>776</v>
      </c>
      <c r="F4489" t="s">
        <v>776</v>
      </c>
      <c r="G4489" t="s">
        <v>45</v>
      </c>
      <c r="H4489" t="s">
        <v>168</v>
      </c>
      <c r="I4489" s="1">
        <v>22.727271999999999</v>
      </c>
      <c r="J4489" s="1">
        <v>1</v>
      </c>
      <c r="K4489">
        <v>4486</v>
      </c>
      <c r="L4489" t="s">
        <v>25</v>
      </c>
      <c r="M4489" s="2">
        <f>+Table3[[#This Row],[CHW]]/Table3[[#This Row],[Count of Airbill Number]]</f>
        <v>22.727271999999999</v>
      </c>
    </row>
    <row r="4490" spans="2:13">
      <c r="B4490" t="s">
        <v>28</v>
      </c>
      <c r="C4490" t="s">
        <v>21</v>
      </c>
      <c r="D4490" t="s">
        <v>36</v>
      </c>
      <c r="E4490" t="s">
        <v>776</v>
      </c>
      <c r="F4490" t="s">
        <v>778</v>
      </c>
      <c r="G4490" t="s">
        <v>66</v>
      </c>
      <c r="H4490" t="s">
        <v>220</v>
      </c>
      <c r="I4490" s="1">
        <v>22.727271999999999</v>
      </c>
      <c r="J4490" s="1">
        <v>1</v>
      </c>
      <c r="K4490">
        <v>4487</v>
      </c>
      <c r="L4490" t="s">
        <v>25</v>
      </c>
      <c r="M4490" s="2">
        <f>+Table3[[#This Row],[CHW]]/Table3[[#This Row],[Count of Airbill Number]]</f>
        <v>22.727271999999999</v>
      </c>
    </row>
    <row r="4491" spans="2:13">
      <c r="B4491" t="s">
        <v>35</v>
      </c>
      <c r="C4491" t="s">
        <v>21</v>
      </c>
      <c r="D4491" t="s">
        <v>22</v>
      </c>
      <c r="E4491" t="s">
        <v>778</v>
      </c>
      <c r="F4491" t="s">
        <v>778</v>
      </c>
      <c r="G4491" t="s">
        <v>206</v>
      </c>
      <c r="H4491" t="s">
        <v>391</v>
      </c>
      <c r="I4491" s="1">
        <v>22.727271999999999</v>
      </c>
      <c r="J4491" s="1">
        <v>1</v>
      </c>
      <c r="K4491">
        <v>4488</v>
      </c>
      <c r="L4491" t="s">
        <v>25</v>
      </c>
      <c r="M4491" s="2">
        <f>+Table3[[#This Row],[CHW]]/Table3[[#This Row],[Count of Airbill Number]]</f>
        <v>22.727271999999999</v>
      </c>
    </row>
    <row r="4492" spans="2:13">
      <c r="B4492" t="s">
        <v>35</v>
      </c>
      <c r="C4492" t="s">
        <v>21</v>
      </c>
      <c r="D4492" t="s">
        <v>22</v>
      </c>
      <c r="E4492" t="s">
        <v>776</v>
      </c>
      <c r="F4492" t="s">
        <v>776</v>
      </c>
      <c r="G4492" t="s">
        <v>67</v>
      </c>
      <c r="H4492" t="s">
        <v>127</v>
      </c>
      <c r="I4492" s="1">
        <v>22.727271999999999</v>
      </c>
      <c r="J4492" s="1">
        <v>2</v>
      </c>
      <c r="K4492">
        <v>4489</v>
      </c>
      <c r="L4492" t="s">
        <v>25</v>
      </c>
      <c r="M4492" s="2">
        <f>+Table3[[#This Row],[CHW]]/Table3[[#This Row],[Count of Airbill Number]]</f>
        <v>11.363636</v>
      </c>
    </row>
    <row r="4493" spans="2:13">
      <c r="B4493" t="s">
        <v>176</v>
      </c>
      <c r="C4493" t="s">
        <v>21</v>
      </c>
      <c r="D4493" t="s">
        <v>22</v>
      </c>
      <c r="E4493" t="s">
        <v>776</v>
      </c>
      <c r="F4493" t="s">
        <v>776</v>
      </c>
      <c r="G4493" t="s">
        <v>23</v>
      </c>
      <c r="H4493" t="s">
        <v>59</v>
      </c>
      <c r="I4493" s="1">
        <v>22.727271999999999</v>
      </c>
      <c r="J4493" s="1">
        <v>1</v>
      </c>
      <c r="K4493">
        <v>4490</v>
      </c>
      <c r="L4493" t="s">
        <v>25</v>
      </c>
      <c r="M4493" s="2">
        <f>+Table3[[#This Row],[CHW]]/Table3[[#This Row],[Count of Airbill Number]]</f>
        <v>22.727271999999999</v>
      </c>
    </row>
    <row r="4494" spans="2:13">
      <c r="B4494" t="s">
        <v>176</v>
      </c>
      <c r="C4494" t="s">
        <v>21</v>
      </c>
      <c r="D4494" t="s">
        <v>22</v>
      </c>
      <c r="E4494" t="s">
        <v>776</v>
      </c>
      <c r="F4494" t="s">
        <v>776</v>
      </c>
      <c r="G4494" t="s">
        <v>39</v>
      </c>
      <c r="H4494" t="s">
        <v>23</v>
      </c>
      <c r="I4494" s="1">
        <v>22.727271999999999</v>
      </c>
      <c r="J4494" s="1">
        <v>1</v>
      </c>
      <c r="K4494">
        <v>4491</v>
      </c>
      <c r="L4494" t="s">
        <v>25</v>
      </c>
      <c r="M4494" s="2">
        <f>+Table3[[#This Row],[CHW]]/Table3[[#This Row],[Count of Airbill Number]]</f>
        <v>22.727271999999999</v>
      </c>
    </row>
    <row r="4495" spans="2:13">
      <c r="B4495" t="s">
        <v>20</v>
      </c>
      <c r="C4495" t="s">
        <v>21</v>
      </c>
      <c r="D4495" t="s">
        <v>22</v>
      </c>
      <c r="E4495" t="s">
        <v>776</v>
      </c>
      <c r="F4495" t="s">
        <v>776</v>
      </c>
      <c r="G4495" t="s">
        <v>74</v>
      </c>
      <c r="H4495" t="s">
        <v>66</v>
      </c>
      <c r="I4495" s="1">
        <v>22.727271999999999</v>
      </c>
      <c r="J4495" s="1">
        <v>1</v>
      </c>
      <c r="K4495">
        <v>4492</v>
      </c>
      <c r="L4495" t="s">
        <v>25</v>
      </c>
      <c r="M4495" s="2">
        <f>+Table3[[#This Row],[CHW]]/Table3[[#This Row],[Count of Airbill Number]]</f>
        <v>22.727271999999999</v>
      </c>
    </row>
    <row r="4496" spans="2:13">
      <c r="B4496" t="s">
        <v>20</v>
      </c>
      <c r="C4496" t="s">
        <v>21</v>
      </c>
      <c r="D4496" t="s">
        <v>22</v>
      </c>
      <c r="E4496" t="s">
        <v>776</v>
      </c>
      <c r="F4496" t="s">
        <v>776</v>
      </c>
      <c r="G4496" t="s">
        <v>23</v>
      </c>
      <c r="H4496" t="s">
        <v>95</v>
      </c>
      <c r="I4496" s="1">
        <v>22.727271999999999</v>
      </c>
      <c r="J4496" s="1">
        <v>1</v>
      </c>
      <c r="K4496">
        <v>4493</v>
      </c>
      <c r="L4496" t="s">
        <v>25</v>
      </c>
      <c r="M4496" s="2">
        <f>+Table3[[#This Row],[CHW]]/Table3[[#This Row],[Count of Airbill Number]]</f>
        <v>22.727271999999999</v>
      </c>
    </row>
    <row r="4497" spans="2:13">
      <c r="B4497" t="s">
        <v>20</v>
      </c>
      <c r="C4497" t="s">
        <v>21</v>
      </c>
      <c r="D4497" t="s">
        <v>22</v>
      </c>
      <c r="E4497" t="s">
        <v>776</v>
      </c>
      <c r="F4497" t="s">
        <v>776</v>
      </c>
      <c r="G4497" t="s">
        <v>75</v>
      </c>
      <c r="H4497" t="s">
        <v>39</v>
      </c>
      <c r="I4497" s="1">
        <v>22.727271999999999</v>
      </c>
      <c r="J4497" s="1">
        <v>1</v>
      </c>
      <c r="K4497">
        <v>4494</v>
      </c>
      <c r="L4497" t="s">
        <v>25</v>
      </c>
      <c r="M4497" s="2">
        <f>+Table3[[#This Row],[CHW]]/Table3[[#This Row],[Count of Airbill Number]]</f>
        <v>22.727271999999999</v>
      </c>
    </row>
    <row r="4498" spans="2:13">
      <c r="B4498" t="s">
        <v>20</v>
      </c>
      <c r="C4498" t="s">
        <v>21</v>
      </c>
      <c r="D4498" t="s">
        <v>22</v>
      </c>
      <c r="E4498" t="s">
        <v>776</v>
      </c>
      <c r="F4498" t="s">
        <v>776</v>
      </c>
      <c r="G4498" t="s">
        <v>102</v>
      </c>
      <c r="H4498" t="s">
        <v>50</v>
      </c>
      <c r="I4498" s="1">
        <v>22.727271999999999</v>
      </c>
      <c r="J4498" s="1">
        <v>1</v>
      </c>
      <c r="K4498">
        <v>4495</v>
      </c>
      <c r="L4498" t="s">
        <v>25</v>
      </c>
      <c r="M4498" s="2">
        <f>+Table3[[#This Row],[CHW]]/Table3[[#This Row],[Count of Airbill Number]]</f>
        <v>22.727271999999999</v>
      </c>
    </row>
    <row r="4499" spans="2:13">
      <c r="B4499" t="s">
        <v>20</v>
      </c>
      <c r="C4499" t="s">
        <v>21</v>
      </c>
      <c r="D4499" t="s">
        <v>22</v>
      </c>
      <c r="E4499" t="s">
        <v>776</v>
      </c>
      <c r="F4499" t="s">
        <v>776</v>
      </c>
      <c r="G4499" t="s">
        <v>48</v>
      </c>
      <c r="H4499" t="s">
        <v>151</v>
      </c>
      <c r="I4499" s="1">
        <v>22.727271999999999</v>
      </c>
      <c r="J4499" s="1">
        <v>4</v>
      </c>
      <c r="K4499">
        <v>4496</v>
      </c>
      <c r="L4499" t="s">
        <v>25</v>
      </c>
      <c r="M4499" s="2">
        <f>+Table3[[#This Row],[CHW]]/Table3[[#This Row],[Count of Airbill Number]]</f>
        <v>5.6818179999999998</v>
      </c>
    </row>
    <row r="4500" spans="2:13">
      <c r="B4500" t="s">
        <v>20</v>
      </c>
      <c r="C4500" t="s">
        <v>21</v>
      </c>
      <c r="D4500" t="s">
        <v>22</v>
      </c>
      <c r="E4500" t="s">
        <v>776</v>
      </c>
      <c r="F4500" t="s">
        <v>776</v>
      </c>
      <c r="G4500" t="s">
        <v>31</v>
      </c>
      <c r="H4500" t="s">
        <v>175</v>
      </c>
      <c r="I4500" s="1">
        <v>22.727271999999999</v>
      </c>
      <c r="J4500" s="1">
        <v>1</v>
      </c>
      <c r="K4500">
        <v>4497</v>
      </c>
      <c r="L4500" t="s">
        <v>25</v>
      </c>
      <c r="M4500" s="2">
        <f>+Table3[[#This Row],[CHW]]/Table3[[#This Row],[Count of Airbill Number]]</f>
        <v>22.727271999999999</v>
      </c>
    </row>
    <row r="4501" spans="2:13">
      <c r="B4501" t="s">
        <v>20</v>
      </c>
      <c r="C4501" t="s">
        <v>21</v>
      </c>
      <c r="D4501" t="s">
        <v>22</v>
      </c>
      <c r="E4501" t="s">
        <v>776</v>
      </c>
      <c r="F4501" t="s">
        <v>776</v>
      </c>
      <c r="G4501" t="s">
        <v>78</v>
      </c>
      <c r="H4501" t="s">
        <v>66</v>
      </c>
      <c r="I4501" s="1">
        <v>22.727271999999999</v>
      </c>
      <c r="J4501" s="1">
        <v>1</v>
      </c>
      <c r="K4501">
        <v>4498</v>
      </c>
      <c r="L4501" t="s">
        <v>25</v>
      </c>
      <c r="M4501" s="2">
        <f>+Table3[[#This Row],[CHW]]/Table3[[#This Row],[Count of Airbill Number]]</f>
        <v>22.727271999999999</v>
      </c>
    </row>
    <row r="4502" spans="2:13">
      <c r="B4502" t="s">
        <v>20</v>
      </c>
      <c r="C4502" t="s">
        <v>21</v>
      </c>
      <c r="D4502" t="s">
        <v>22</v>
      </c>
      <c r="E4502" t="s">
        <v>776</v>
      </c>
      <c r="F4502" t="s">
        <v>776</v>
      </c>
      <c r="G4502" t="s">
        <v>87</v>
      </c>
      <c r="H4502" t="s">
        <v>288</v>
      </c>
      <c r="I4502" s="1">
        <v>22.727271999999999</v>
      </c>
      <c r="J4502" s="1">
        <v>2</v>
      </c>
      <c r="K4502">
        <v>4499</v>
      </c>
      <c r="L4502" t="s">
        <v>25</v>
      </c>
      <c r="M4502" s="2">
        <f>+Table3[[#This Row],[CHW]]/Table3[[#This Row],[Count of Airbill Number]]</f>
        <v>11.363636</v>
      </c>
    </row>
    <row r="4503" spans="2:13">
      <c r="B4503" t="s">
        <v>20</v>
      </c>
      <c r="C4503" t="s">
        <v>21</v>
      </c>
      <c r="D4503" t="s">
        <v>22</v>
      </c>
      <c r="E4503" t="s">
        <v>776</v>
      </c>
      <c r="F4503" t="s">
        <v>776</v>
      </c>
      <c r="G4503" t="s">
        <v>33</v>
      </c>
      <c r="H4503" t="s">
        <v>131</v>
      </c>
      <c r="I4503" s="1">
        <v>22.727271999999999</v>
      </c>
      <c r="J4503" s="1">
        <v>1</v>
      </c>
      <c r="K4503">
        <v>4500</v>
      </c>
      <c r="L4503" t="s">
        <v>25</v>
      </c>
      <c r="M4503" s="2">
        <f>+Table3[[#This Row],[CHW]]/Table3[[#This Row],[Count of Airbill Number]]</f>
        <v>22.727271999999999</v>
      </c>
    </row>
    <row r="4504" spans="2:13">
      <c r="B4504" t="s">
        <v>20</v>
      </c>
      <c r="C4504" t="s">
        <v>21</v>
      </c>
      <c r="D4504" t="s">
        <v>22</v>
      </c>
      <c r="E4504" t="s">
        <v>776</v>
      </c>
      <c r="F4504" t="s">
        <v>776</v>
      </c>
      <c r="G4504" t="s">
        <v>103</v>
      </c>
      <c r="H4504" t="s">
        <v>45</v>
      </c>
      <c r="I4504" s="1">
        <v>22.727271999999999</v>
      </c>
      <c r="J4504" s="1">
        <v>2</v>
      </c>
      <c r="K4504">
        <v>4501</v>
      </c>
      <c r="L4504" t="s">
        <v>25</v>
      </c>
      <c r="M4504" s="2">
        <f>+Table3[[#This Row],[CHW]]/Table3[[#This Row],[Count of Airbill Number]]</f>
        <v>11.363636</v>
      </c>
    </row>
    <row r="4505" spans="2:13">
      <c r="B4505" t="s">
        <v>20</v>
      </c>
      <c r="C4505" t="s">
        <v>21</v>
      </c>
      <c r="D4505" t="s">
        <v>22</v>
      </c>
      <c r="E4505" t="s">
        <v>776</v>
      </c>
      <c r="F4505" t="s">
        <v>776</v>
      </c>
      <c r="G4505" t="s">
        <v>125</v>
      </c>
      <c r="H4505" t="s">
        <v>212</v>
      </c>
      <c r="I4505" s="1">
        <v>22.727271999999999</v>
      </c>
      <c r="J4505" s="1">
        <v>2</v>
      </c>
      <c r="K4505">
        <v>4502</v>
      </c>
      <c r="L4505" t="s">
        <v>25</v>
      </c>
      <c r="M4505" s="2">
        <f>+Table3[[#This Row],[CHW]]/Table3[[#This Row],[Count of Airbill Number]]</f>
        <v>11.363636</v>
      </c>
    </row>
    <row r="4506" spans="2:13">
      <c r="B4506" t="s">
        <v>20</v>
      </c>
      <c r="C4506" t="s">
        <v>21</v>
      </c>
      <c r="D4506" t="s">
        <v>36</v>
      </c>
      <c r="E4506" t="s">
        <v>776</v>
      </c>
      <c r="F4506" t="s">
        <v>776</v>
      </c>
      <c r="G4506" t="s">
        <v>71</v>
      </c>
      <c r="H4506" t="s">
        <v>39</v>
      </c>
      <c r="I4506" s="1">
        <v>22.727271999999999</v>
      </c>
      <c r="J4506" s="1">
        <v>2</v>
      </c>
      <c r="K4506">
        <v>4503</v>
      </c>
      <c r="L4506" t="s">
        <v>25</v>
      </c>
      <c r="M4506" s="2">
        <f>+Table3[[#This Row],[CHW]]/Table3[[#This Row],[Count of Airbill Number]]</f>
        <v>11.363636</v>
      </c>
    </row>
    <row r="4507" spans="2:13">
      <c r="B4507" t="s">
        <v>20</v>
      </c>
      <c r="C4507" t="s">
        <v>21</v>
      </c>
      <c r="D4507" t="s">
        <v>36</v>
      </c>
      <c r="E4507" t="s">
        <v>776</v>
      </c>
      <c r="F4507" t="s">
        <v>776</v>
      </c>
      <c r="G4507" t="s">
        <v>54</v>
      </c>
      <c r="H4507" t="s">
        <v>71</v>
      </c>
      <c r="I4507" s="1">
        <v>22.727271999999999</v>
      </c>
      <c r="J4507" s="1">
        <v>2</v>
      </c>
      <c r="K4507">
        <v>4504</v>
      </c>
      <c r="L4507" t="s">
        <v>25</v>
      </c>
      <c r="M4507" s="2">
        <f>+Table3[[#This Row],[CHW]]/Table3[[#This Row],[Count of Airbill Number]]</f>
        <v>11.363636</v>
      </c>
    </row>
    <row r="4508" spans="2:13">
      <c r="B4508" t="s">
        <v>20</v>
      </c>
      <c r="C4508" t="s">
        <v>21</v>
      </c>
      <c r="D4508" t="s">
        <v>36</v>
      </c>
      <c r="E4508" t="s">
        <v>776</v>
      </c>
      <c r="F4508" t="s">
        <v>776</v>
      </c>
      <c r="G4508" t="s">
        <v>54</v>
      </c>
      <c r="H4508" t="s">
        <v>32</v>
      </c>
      <c r="I4508" s="1">
        <v>22.727271999999999</v>
      </c>
      <c r="J4508" s="1">
        <v>2</v>
      </c>
      <c r="K4508">
        <v>4505</v>
      </c>
      <c r="L4508" t="s">
        <v>25</v>
      </c>
      <c r="M4508" s="2">
        <f>+Table3[[#This Row],[CHW]]/Table3[[#This Row],[Count of Airbill Number]]</f>
        <v>11.363636</v>
      </c>
    </row>
    <row r="4509" spans="2:13">
      <c r="B4509" t="s">
        <v>20</v>
      </c>
      <c r="C4509" t="s">
        <v>21</v>
      </c>
      <c r="D4509" t="s">
        <v>36</v>
      </c>
      <c r="E4509" t="s">
        <v>776</v>
      </c>
      <c r="F4509" t="s">
        <v>776</v>
      </c>
      <c r="G4509" t="s">
        <v>40</v>
      </c>
      <c r="H4509" t="s">
        <v>33</v>
      </c>
      <c r="I4509" s="1">
        <v>22.727271999999999</v>
      </c>
      <c r="J4509" s="1">
        <v>2</v>
      </c>
      <c r="K4509">
        <v>4506</v>
      </c>
      <c r="L4509" t="s">
        <v>25</v>
      </c>
      <c r="M4509" s="2">
        <f>+Table3[[#This Row],[CHW]]/Table3[[#This Row],[Count of Airbill Number]]</f>
        <v>11.363636</v>
      </c>
    </row>
    <row r="4510" spans="2:13">
      <c r="B4510" t="s">
        <v>20</v>
      </c>
      <c r="C4510" t="s">
        <v>21</v>
      </c>
      <c r="D4510" t="s">
        <v>36</v>
      </c>
      <c r="E4510" t="s">
        <v>776</v>
      </c>
      <c r="F4510" t="s">
        <v>776</v>
      </c>
      <c r="G4510" t="s">
        <v>40</v>
      </c>
      <c r="H4510" t="s">
        <v>218</v>
      </c>
      <c r="I4510" s="1">
        <v>22.727271999999999</v>
      </c>
      <c r="J4510" s="1">
        <v>2</v>
      </c>
      <c r="K4510">
        <v>4507</v>
      </c>
      <c r="L4510" t="s">
        <v>25</v>
      </c>
      <c r="M4510" s="2">
        <f>+Table3[[#This Row],[CHW]]/Table3[[#This Row],[Count of Airbill Number]]</f>
        <v>11.363636</v>
      </c>
    </row>
    <row r="4511" spans="2:13">
      <c r="B4511" t="s">
        <v>30</v>
      </c>
      <c r="C4511" t="s">
        <v>21</v>
      </c>
      <c r="D4511" t="s">
        <v>139</v>
      </c>
      <c r="E4511" t="s">
        <v>776</v>
      </c>
      <c r="F4511" t="s">
        <v>778</v>
      </c>
      <c r="G4511" t="s">
        <v>237</v>
      </c>
      <c r="H4511" t="s">
        <v>255</v>
      </c>
      <c r="I4511" s="1">
        <v>22.727271999999999</v>
      </c>
      <c r="J4511" s="1">
        <v>1</v>
      </c>
      <c r="K4511">
        <v>4508</v>
      </c>
      <c r="L4511" t="s">
        <v>25</v>
      </c>
      <c r="M4511" s="2">
        <f>+Table3[[#This Row],[CHW]]/Table3[[#This Row],[Count of Airbill Number]]</f>
        <v>22.727271999999999</v>
      </c>
    </row>
    <row r="4512" spans="2:13">
      <c r="B4512" t="s">
        <v>30</v>
      </c>
      <c r="C4512" t="s">
        <v>21</v>
      </c>
      <c r="D4512" t="s">
        <v>139</v>
      </c>
      <c r="E4512" t="s">
        <v>776</v>
      </c>
      <c r="F4512" t="s">
        <v>776</v>
      </c>
      <c r="G4512" t="s">
        <v>76</v>
      </c>
      <c r="H4512" t="s">
        <v>211</v>
      </c>
      <c r="I4512" s="1">
        <v>22.727271999999999</v>
      </c>
      <c r="J4512" s="1">
        <v>1</v>
      </c>
      <c r="K4512">
        <v>4509</v>
      </c>
      <c r="L4512" t="s">
        <v>25</v>
      </c>
      <c r="M4512" s="2">
        <f>+Table3[[#This Row],[CHW]]/Table3[[#This Row],[Count of Airbill Number]]</f>
        <v>22.727271999999999</v>
      </c>
    </row>
    <row r="4513" spans="2:13">
      <c r="B4513" t="s">
        <v>30</v>
      </c>
      <c r="C4513" t="s">
        <v>21</v>
      </c>
      <c r="D4513" t="s">
        <v>22</v>
      </c>
      <c r="E4513" t="s">
        <v>776</v>
      </c>
      <c r="F4513" t="s">
        <v>776</v>
      </c>
      <c r="G4513" t="s">
        <v>66</v>
      </c>
      <c r="H4513" t="s">
        <v>39</v>
      </c>
      <c r="I4513" s="1">
        <v>22.727271999999999</v>
      </c>
      <c r="J4513" s="1">
        <v>1</v>
      </c>
      <c r="K4513">
        <v>4510</v>
      </c>
      <c r="L4513" t="s">
        <v>25</v>
      </c>
      <c r="M4513" s="2">
        <f>+Table3[[#This Row],[CHW]]/Table3[[#This Row],[Count of Airbill Number]]</f>
        <v>22.727271999999999</v>
      </c>
    </row>
    <row r="4514" spans="2:13">
      <c r="B4514" t="s">
        <v>35</v>
      </c>
      <c r="C4514" t="s">
        <v>21</v>
      </c>
      <c r="D4514" t="s">
        <v>22</v>
      </c>
      <c r="E4514" t="s">
        <v>776</v>
      </c>
      <c r="F4514" t="s">
        <v>776</v>
      </c>
      <c r="G4514" t="s">
        <v>24</v>
      </c>
      <c r="H4514" t="s">
        <v>123</v>
      </c>
      <c r="I4514" s="1">
        <v>22.727270999999998</v>
      </c>
      <c r="J4514" s="1">
        <v>4</v>
      </c>
      <c r="K4514">
        <v>4511</v>
      </c>
      <c r="L4514" t="s">
        <v>25</v>
      </c>
      <c r="M4514" s="2">
        <f>+Table3[[#This Row],[CHW]]/Table3[[#This Row],[Count of Airbill Number]]</f>
        <v>5.6818177499999996</v>
      </c>
    </row>
    <row r="4515" spans="2:13">
      <c r="B4515" t="s">
        <v>35</v>
      </c>
      <c r="C4515" t="s">
        <v>21</v>
      </c>
      <c r="D4515" t="s">
        <v>22</v>
      </c>
      <c r="E4515" t="s">
        <v>776</v>
      </c>
      <c r="F4515" t="s">
        <v>776</v>
      </c>
      <c r="G4515" t="s">
        <v>45</v>
      </c>
      <c r="H4515" t="s">
        <v>303</v>
      </c>
      <c r="I4515" s="1">
        <v>22.727270999999998</v>
      </c>
      <c r="J4515" s="1">
        <v>3</v>
      </c>
      <c r="K4515">
        <v>4512</v>
      </c>
      <c r="L4515" t="s">
        <v>25</v>
      </c>
      <c r="M4515" s="2">
        <f>+Table3[[#This Row],[CHW]]/Table3[[#This Row],[Count of Airbill Number]]</f>
        <v>7.5757569999999994</v>
      </c>
    </row>
    <row r="4516" spans="2:13">
      <c r="B4516" t="s">
        <v>35</v>
      </c>
      <c r="C4516" t="s">
        <v>21</v>
      </c>
      <c r="D4516" t="s">
        <v>22</v>
      </c>
      <c r="E4516" t="s">
        <v>776</v>
      </c>
      <c r="F4516" t="s">
        <v>776</v>
      </c>
      <c r="G4516" t="s">
        <v>45</v>
      </c>
      <c r="H4516" t="s">
        <v>186</v>
      </c>
      <c r="I4516" s="1">
        <v>22.727270000000001</v>
      </c>
      <c r="J4516" s="1">
        <v>5</v>
      </c>
      <c r="K4516">
        <v>4513</v>
      </c>
      <c r="L4516" t="s">
        <v>25</v>
      </c>
      <c r="M4516" s="2">
        <f>+Table3[[#This Row],[CHW]]/Table3[[#This Row],[Count of Airbill Number]]</f>
        <v>4.5454540000000003</v>
      </c>
    </row>
    <row r="4517" spans="2:13">
      <c r="B4517" t="s">
        <v>20</v>
      </c>
      <c r="C4517" t="s">
        <v>21</v>
      </c>
      <c r="D4517" t="s">
        <v>22</v>
      </c>
      <c r="E4517" t="s">
        <v>776</v>
      </c>
      <c r="F4517" t="s">
        <v>776</v>
      </c>
      <c r="G4517" t="s">
        <v>63</v>
      </c>
      <c r="H4517" t="s">
        <v>31</v>
      </c>
      <c r="I4517" s="1">
        <v>22.727269999999997</v>
      </c>
      <c r="J4517" s="1">
        <v>7</v>
      </c>
      <c r="K4517">
        <v>4514</v>
      </c>
      <c r="L4517" t="s">
        <v>25</v>
      </c>
      <c r="M4517" s="2">
        <f>+Table3[[#This Row],[CHW]]/Table3[[#This Row],[Count of Airbill Number]]</f>
        <v>3.2467528571428566</v>
      </c>
    </row>
    <row r="4518" spans="2:13">
      <c r="B4518" t="s">
        <v>35</v>
      </c>
      <c r="C4518" t="s">
        <v>21</v>
      </c>
      <c r="D4518" t="s">
        <v>22</v>
      </c>
      <c r="E4518" t="s">
        <v>776</v>
      </c>
      <c r="F4518" t="s">
        <v>776</v>
      </c>
      <c r="G4518" t="s">
        <v>31</v>
      </c>
      <c r="H4518" t="s">
        <v>64</v>
      </c>
      <c r="I4518" s="1">
        <v>22.727267000000001</v>
      </c>
      <c r="J4518" s="1">
        <v>9</v>
      </c>
      <c r="K4518">
        <v>4515</v>
      </c>
      <c r="L4518" t="s">
        <v>25</v>
      </c>
      <c r="M4518" s="2">
        <f>+Table3[[#This Row],[CHW]]/Table3[[#This Row],[Count of Airbill Number]]</f>
        <v>2.5252518888888891</v>
      </c>
    </row>
    <row r="4519" spans="2:13">
      <c r="B4519" t="s">
        <v>28</v>
      </c>
      <c r="C4519" t="s">
        <v>21</v>
      </c>
      <c r="D4519" t="s">
        <v>22</v>
      </c>
      <c r="E4519" t="s">
        <v>778</v>
      </c>
      <c r="F4519" t="s">
        <v>778</v>
      </c>
      <c r="G4519" t="s">
        <v>171</v>
      </c>
      <c r="H4519" t="s">
        <v>90</v>
      </c>
      <c r="I4519" s="1">
        <v>22.5</v>
      </c>
      <c r="J4519" s="1">
        <v>3</v>
      </c>
      <c r="K4519">
        <v>4516</v>
      </c>
      <c r="L4519" t="s">
        <v>25</v>
      </c>
      <c r="M4519" s="2">
        <f>+Table3[[#This Row],[CHW]]/Table3[[#This Row],[Count of Airbill Number]]</f>
        <v>7.5</v>
      </c>
    </row>
    <row r="4520" spans="2:13">
      <c r="B4520" t="s">
        <v>28</v>
      </c>
      <c r="C4520" t="s">
        <v>21</v>
      </c>
      <c r="D4520" t="s">
        <v>22</v>
      </c>
      <c r="E4520" t="s">
        <v>776</v>
      </c>
      <c r="F4520" t="s">
        <v>776</v>
      </c>
      <c r="G4520" t="s">
        <v>75</v>
      </c>
      <c r="H4520" t="s">
        <v>45</v>
      </c>
      <c r="I4520" s="1">
        <v>22.481817999999997</v>
      </c>
      <c r="J4520" s="1">
        <v>3</v>
      </c>
      <c r="K4520">
        <v>4517</v>
      </c>
      <c r="L4520" t="s">
        <v>25</v>
      </c>
      <c r="M4520" s="2">
        <f>+Table3[[#This Row],[CHW]]/Table3[[#This Row],[Count of Airbill Number]]</f>
        <v>7.4939393333333326</v>
      </c>
    </row>
    <row r="4521" spans="2:13">
      <c r="B4521" t="s">
        <v>28</v>
      </c>
      <c r="C4521" t="s">
        <v>21</v>
      </c>
      <c r="D4521" t="s">
        <v>22</v>
      </c>
      <c r="E4521" t="s">
        <v>778</v>
      </c>
      <c r="F4521" t="s">
        <v>778</v>
      </c>
      <c r="G4521" t="s">
        <v>150</v>
      </c>
      <c r="H4521" t="s">
        <v>155</v>
      </c>
      <c r="I4521" s="1">
        <v>22.400000000000002</v>
      </c>
      <c r="J4521" s="1">
        <v>2</v>
      </c>
      <c r="K4521">
        <v>4518</v>
      </c>
      <c r="L4521" t="s">
        <v>25</v>
      </c>
      <c r="M4521" s="2">
        <f>+Table3[[#This Row],[CHW]]/Table3[[#This Row],[Count of Airbill Number]]</f>
        <v>11.200000000000001</v>
      </c>
    </row>
    <row r="4522" spans="2:13">
      <c r="B4522" t="s">
        <v>35</v>
      </c>
      <c r="C4522" t="s">
        <v>21</v>
      </c>
      <c r="D4522" t="s">
        <v>22</v>
      </c>
      <c r="E4522" t="s">
        <v>776</v>
      </c>
      <c r="F4522" t="s">
        <v>776</v>
      </c>
      <c r="G4522" t="s">
        <v>80</v>
      </c>
      <c r="H4522" t="s">
        <v>191</v>
      </c>
      <c r="I4522" s="1">
        <v>22.272727</v>
      </c>
      <c r="J4522" s="1">
        <v>1</v>
      </c>
      <c r="K4522">
        <v>4519</v>
      </c>
      <c r="L4522" t="s">
        <v>25</v>
      </c>
      <c r="M4522" s="2">
        <f>+Table3[[#This Row],[CHW]]/Table3[[#This Row],[Count of Airbill Number]]</f>
        <v>22.272727</v>
      </c>
    </row>
    <row r="4523" spans="2:13">
      <c r="B4523" t="s">
        <v>35</v>
      </c>
      <c r="C4523" t="s">
        <v>21</v>
      </c>
      <c r="D4523" t="s">
        <v>22</v>
      </c>
      <c r="E4523" t="s">
        <v>776</v>
      </c>
      <c r="F4523" t="s">
        <v>776</v>
      </c>
      <c r="G4523" t="s">
        <v>80</v>
      </c>
      <c r="H4523" t="s">
        <v>77</v>
      </c>
      <c r="I4523" s="1">
        <v>22.272727</v>
      </c>
      <c r="J4523" s="1">
        <v>1</v>
      </c>
      <c r="K4523">
        <v>4520</v>
      </c>
      <c r="L4523" t="s">
        <v>25</v>
      </c>
      <c r="M4523" s="2">
        <f>+Table3[[#This Row],[CHW]]/Table3[[#This Row],[Count of Airbill Number]]</f>
        <v>22.272727</v>
      </c>
    </row>
    <row r="4524" spans="2:13">
      <c r="B4524" t="s">
        <v>35</v>
      </c>
      <c r="C4524" t="s">
        <v>21</v>
      </c>
      <c r="D4524" t="s">
        <v>22</v>
      </c>
      <c r="E4524" t="s">
        <v>776</v>
      </c>
      <c r="F4524" t="s">
        <v>776</v>
      </c>
      <c r="G4524" t="s">
        <v>45</v>
      </c>
      <c r="H4524" t="s">
        <v>129</v>
      </c>
      <c r="I4524" s="1">
        <v>22.272727</v>
      </c>
      <c r="J4524" s="1">
        <v>1</v>
      </c>
      <c r="K4524">
        <v>4521</v>
      </c>
      <c r="L4524" t="s">
        <v>25</v>
      </c>
      <c r="M4524" s="2">
        <f>+Table3[[#This Row],[CHW]]/Table3[[#This Row],[Count of Airbill Number]]</f>
        <v>22.272727</v>
      </c>
    </row>
    <row r="4525" spans="2:13">
      <c r="B4525" t="s">
        <v>35</v>
      </c>
      <c r="C4525" t="s">
        <v>21</v>
      </c>
      <c r="D4525" t="s">
        <v>22</v>
      </c>
      <c r="E4525" t="s">
        <v>776</v>
      </c>
      <c r="F4525" t="s">
        <v>776</v>
      </c>
      <c r="G4525" t="s">
        <v>103</v>
      </c>
      <c r="H4525" t="s">
        <v>41</v>
      </c>
      <c r="I4525" s="1">
        <v>22.272727</v>
      </c>
      <c r="J4525" s="1">
        <v>2</v>
      </c>
      <c r="K4525">
        <v>4522</v>
      </c>
      <c r="L4525" t="s">
        <v>25</v>
      </c>
      <c r="M4525" s="2">
        <f>+Table3[[#This Row],[CHW]]/Table3[[#This Row],[Count of Airbill Number]]</f>
        <v>11.1363635</v>
      </c>
    </row>
    <row r="4526" spans="2:13">
      <c r="B4526" t="s">
        <v>35</v>
      </c>
      <c r="C4526" t="s">
        <v>21</v>
      </c>
      <c r="D4526" t="s">
        <v>22</v>
      </c>
      <c r="E4526" t="s">
        <v>776</v>
      </c>
      <c r="F4526" t="s">
        <v>776</v>
      </c>
      <c r="G4526" t="s">
        <v>131</v>
      </c>
      <c r="H4526" t="s">
        <v>71</v>
      </c>
      <c r="I4526" s="1">
        <v>22.272727</v>
      </c>
      <c r="J4526" s="1">
        <v>1</v>
      </c>
      <c r="K4526">
        <v>4523</v>
      </c>
      <c r="L4526" t="s">
        <v>25</v>
      </c>
      <c r="M4526" s="2">
        <f>+Table3[[#This Row],[CHW]]/Table3[[#This Row],[Count of Airbill Number]]</f>
        <v>22.272727</v>
      </c>
    </row>
    <row r="4527" spans="2:13">
      <c r="B4527" t="s">
        <v>35</v>
      </c>
      <c r="C4527" t="s">
        <v>21</v>
      </c>
      <c r="D4527" t="s">
        <v>36</v>
      </c>
      <c r="E4527" t="s">
        <v>776</v>
      </c>
      <c r="F4527" t="s">
        <v>776</v>
      </c>
      <c r="G4527" t="s">
        <v>77</v>
      </c>
      <c r="H4527" t="s">
        <v>69</v>
      </c>
      <c r="I4527" s="1">
        <v>22.272727</v>
      </c>
      <c r="J4527" s="1">
        <v>1</v>
      </c>
      <c r="K4527">
        <v>4524</v>
      </c>
      <c r="L4527" t="s">
        <v>25</v>
      </c>
      <c r="M4527" s="2">
        <f>+Table3[[#This Row],[CHW]]/Table3[[#This Row],[Count of Airbill Number]]</f>
        <v>22.272727</v>
      </c>
    </row>
    <row r="4528" spans="2:13">
      <c r="B4528" t="s">
        <v>20</v>
      </c>
      <c r="C4528" t="s">
        <v>21</v>
      </c>
      <c r="D4528" t="s">
        <v>22</v>
      </c>
      <c r="E4528" t="s">
        <v>778</v>
      </c>
      <c r="F4528" t="s">
        <v>778</v>
      </c>
      <c r="G4528" t="s">
        <v>210</v>
      </c>
      <c r="H4528" t="s">
        <v>109</v>
      </c>
      <c r="I4528" s="1">
        <v>22.272727</v>
      </c>
      <c r="J4528" s="1">
        <v>1</v>
      </c>
      <c r="K4528">
        <v>4525</v>
      </c>
      <c r="L4528" t="s">
        <v>25</v>
      </c>
      <c r="M4528" s="2">
        <f>+Table3[[#This Row],[CHW]]/Table3[[#This Row],[Count of Airbill Number]]</f>
        <v>22.272727</v>
      </c>
    </row>
    <row r="4529" spans="2:13">
      <c r="B4529" t="s">
        <v>20</v>
      </c>
      <c r="C4529" t="s">
        <v>21</v>
      </c>
      <c r="D4529" t="s">
        <v>22</v>
      </c>
      <c r="E4529" t="s">
        <v>776</v>
      </c>
      <c r="F4529" t="s">
        <v>776</v>
      </c>
      <c r="G4529" t="s">
        <v>79</v>
      </c>
      <c r="H4529" t="s">
        <v>37</v>
      </c>
      <c r="I4529" s="1">
        <v>22.272727</v>
      </c>
      <c r="J4529" s="1">
        <v>1</v>
      </c>
      <c r="K4529">
        <v>4526</v>
      </c>
      <c r="L4529" t="s">
        <v>25</v>
      </c>
      <c r="M4529" s="2">
        <f>+Table3[[#This Row],[CHW]]/Table3[[#This Row],[Count of Airbill Number]]</f>
        <v>22.272727</v>
      </c>
    </row>
    <row r="4530" spans="2:13">
      <c r="B4530" t="s">
        <v>20</v>
      </c>
      <c r="C4530" t="s">
        <v>21</v>
      </c>
      <c r="D4530" t="s">
        <v>22</v>
      </c>
      <c r="E4530" t="s">
        <v>776</v>
      </c>
      <c r="F4530" t="s">
        <v>776</v>
      </c>
      <c r="G4530" t="s">
        <v>122</v>
      </c>
      <c r="H4530" t="s">
        <v>31</v>
      </c>
      <c r="I4530" s="1">
        <v>22.272727</v>
      </c>
      <c r="J4530" s="1">
        <v>1</v>
      </c>
      <c r="K4530">
        <v>4527</v>
      </c>
      <c r="L4530" t="s">
        <v>25</v>
      </c>
      <c r="M4530" s="2">
        <f>+Table3[[#This Row],[CHW]]/Table3[[#This Row],[Count of Airbill Number]]</f>
        <v>22.272727</v>
      </c>
    </row>
    <row r="4531" spans="2:13">
      <c r="B4531" t="s">
        <v>20</v>
      </c>
      <c r="C4531" t="s">
        <v>21</v>
      </c>
      <c r="D4531" t="s">
        <v>22</v>
      </c>
      <c r="E4531" t="s">
        <v>777</v>
      </c>
      <c r="F4531" t="s">
        <v>777</v>
      </c>
      <c r="G4531" t="s">
        <v>110</v>
      </c>
      <c r="H4531" t="s">
        <v>190</v>
      </c>
      <c r="I4531" s="1">
        <v>22.272727</v>
      </c>
      <c r="J4531" s="1">
        <v>1</v>
      </c>
      <c r="K4531">
        <v>4528</v>
      </c>
      <c r="L4531" t="s">
        <v>25</v>
      </c>
      <c r="M4531" s="2">
        <f>+Table3[[#This Row],[CHW]]/Table3[[#This Row],[Count of Airbill Number]]</f>
        <v>22.272727</v>
      </c>
    </row>
    <row r="4532" spans="2:13">
      <c r="B4532" t="s">
        <v>20</v>
      </c>
      <c r="C4532" t="s">
        <v>21</v>
      </c>
      <c r="D4532" t="s">
        <v>22</v>
      </c>
      <c r="E4532" t="s">
        <v>776</v>
      </c>
      <c r="F4532" t="s">
        <v>777</v>
      </c>
      <c r="G4532" t="s">
        <v>37</v>
      </c>
      <c r="H4532" t="s">
        <v>110</v>
      </c>
      <c r="I4532" s="1">
        <v>22.272727</v>
      </c>
      <c r="J4532" s="1">
        <v>1</v>
      </c>
      <c r="K4532">
        <v>4529</v>
      </c>
      <c r="L4532" t="s">
        <v>25</v>
      </c>
      <c r="M4532" s="2">
        <f>+Table3[[#This Row],[CHW]]/Table3[[#This Row],[Count of Airbill Number]]</f>
        <v>22.272727</v>
      </c>
    </row>
    <row r="4533" spans="2:13">
      <c r="B4533" t="s">
        <v>20</v>
      </c>
      <c r="C4533" t="s">
        <v>21</v>
      </c>
      <c r="D4533" t="s">
        <v>22</v>
      </c>
      <c r="E4533" t="s">
        <v>776</v>
      </c>
      <c r="F4533" t="s">
        <v>776</v>
      </c>
      <c r="G4533" t="s">
        <v>137</v>
      </c>
      <c r="H4533" t="s">
        <v>32</v>
      </c>
      <c r="I4533" s="1">
        <v>22.272727</v>
      </c>
      <c r="J4533" s="1">
        <v>1</v>
      </c>
      <c r="K4533">
        <v>4530</v>
      </c>
      <c r="L4533" t="s">
        <v>25</v>
      </c>
      <c r="M4533" s="2">
        <f>+Table3[[#This Row],[CHW]]/Table3[[#This Row],[Count of Airbill Number]]</f>
        <v>22.272727</v>
      </c>
    </row>
    <row r="4534" spans="2:13">
      <c r="B4534" t="s">
        <v>30</v>
      </c>
      <c r="C4534" t="s">
        <v>21</v>
      </c>
      <c r="D4534" t="s">
        <v>22</v>
      </c>
      <c r="E4534" t="s">
        <v>776</v>
      </c>
      <c r="F4534" t="s">
        <v>776</v>
      </c>
      <c r="G4534" t="s">
        <v>63</v>
      </c>
      <c r="H4534" t="s">
        <v>33</v>
      </c>
      <c r="I4534" s="1">
        <v>22.272727</v>
      </c>
      <c r="J4534" s="1">
        <v>1</v>
      </c>
      <c r="K4534">
        <v>4531</v>
      </c>
      <c r="L4534" t="s">
        <v>25</v>
      </c>
      <c r="M4534" s="2">
        <f>+Table3[[#This Row],[CHW]]/Table3[[#This Row],[Count of Airbill Number]]</f>
        <v>22.272727</v>
      </c>
    </row>
    <row r="4535" spans="2:13">
      <c r="B4535" t="s">
        <v>30</v>
      </c>
      <c r="C4535" t="s">
        <v>21</v>
      </c>
      <c r="D4535" t="s">
        <v>22</v>
      </c>
      <c r="E4535" t="s">
        <v>776</v>
      </c>
      <c r="F4535" t="s">
        <v>776</v>
      </c>
      <c r="G4535" t="s">
        <v>130</v>
      </c>
      <c r="H4535" t="s">
        <v>49</v>
      </c>
      <c r="I4535" s="1">
        <v>22.272727</v>
      </c>
      <c r="J4535" s="1">
        <v>1</v>
      </c>
      <c r="K4535">
        <v>4532</v>
      </c>
      <c r="L4535" t="s">
        <v>25</v>
      </c>
      <c r="M4535" s="2">
        <f>+Table3[[#This Row],[CHW]]/Table3[[#This Row],[Count of Airbill Number]]</f>
        <v>22.272727</v>
      </c>
    </row>
    <row r="4536" spans="2:13">
      <c r="B4536" t="s">
        <v>30</v>
      </c>
      <c r="C4536" t="s">
        <v>21</v>
      </c>
      <c r="D4536" t="s">
        <v>22</v>
      </c>
      <c r="E4536" t="s">
        <v>776</v>
      </c>
      <c r="F4536" t="s">
        <v>776</v>
      </c>
      <c r="G4536" t="s">
        <v>33</v>
      </c>
      <c r="H4536" t="s">
        <v>169</v>
      </c>
      <c r="I4536" s="1">
        <v>22.272727</v>
      </c>
      <c r="J4536" s="1">
        <v>1</v>
      </c>
      <c r="K4536">
        <v>4533</v>
      </c>
      <c r="L4536" t="s">
        <v>25</v>
      </c>
      <c r="M4536" s="2">
        <f>+Table3[[#This Row],[CHW]]/Table3[[#This Row],[Count of Airbill Number]]</f>
        <v>22.272727</v>
      </c>
    </row>
    <row r="4537" spans="2:13">
      <c r="B4537" t="s">
        <v>243</v>
      </c>
      <c r="C4537" t="s">
        <v>21</v>
      </c>
      <c r="D4537" t="s">
        <v>22</v>
      </c>
      <c r="E4537" t="s">
        <v>776</v>
      </c>
      <c r="F4537" t="s">
        <v>776</v>
      </c>
      <c r="G4537" t="s">
        <v>103</v>
      </c>
      <c r="H4537" t="s">
        <v>33</v>
      </c>
      <c r="I4537" s="1">
        <v>22.272727</v>
      </c>
      <c r="J4537" s="1">
        <v>2</v>
      </c>
      <c r="K4537">
        <v>4534</v>
      </c>
      <c r="L4537" t="s">
        <v>25</v>
      </c>
      <c r="M4537" s="2">
        <f>+Table3[[#This Row],[CHW]]/Table3[[#This Row],[Count of Airbill Number]]</f>
        <v>11.1363635</v>
      </c>
    </row>
    <row r="4538" spans="2:13">
      <c r="B4538" t="s">
        <v>28</v>
      </c>
      <c r="C4538" t="s">
        <v>21</v>
      </c>
      <c r="D4538" t="s">
        <v>22</v>
      </c>
      <c r="E4538" t="s">
        <v>776</v>
      </c>
      <c r="F4538" t="s">
        <v>776</v>
      </c>
      <c r="G4538" t="s">
        <v>40</v>
      </c>
      <c r="H4538" t="s">
        <v>85</v>
      </c>
      <c r="I4538" s="1">
        <v>22.272725999999999</v>
      </c>
      <c r="J4538" s="1">
        <v>3</v>
      </c>
      <c r="K4538">
        <v>4535</v>
      </c>
      <c r="L4538" t="s">
        <v>25</v>
      </c>
      <c r="M4538" s="2">
        <f>+Table3[[#This Row],[CHW]]/Table3[[#This Row],[Count of Airbill Number]]</f>
        <v>7.4242419999999996</v>
      </c>
    </row>
    <row r="4539" spans="2:13">
      <c r="B4539" t="s">
        <v>35</v>
      </c>
      <c r="C4539" t="s">
        <v>21</v>
      </c>
      <c r="D4539" t="s">
        <v>22</v>
      </c>
      <c r="E4539" t="s">
        <v>776</v>
      </c>
      <c r="F4539" t="s">
        <v>776</v>
      </c>
      <c r="G4539" t="s">
        <v>63</v>
      </c>
      <c r="H4539" t="s">
        <v>47</v>
      </c>
      <c r="I4539" s="1">
        <v>22.272725999999999</v>
      </c>
      <c r="J4539" s="1">
        <v>2</v>
      </c>
      <c r="K4539">
        <v>4536</v>
      </c>
      <c r="L4539" t="s">
        <v>25</v>
      </c>
      <c r="M4539" s="2">
        <f>+Table3[[#This Row],[CHW]]/Table3[[#This Row],[Count of Airbill Number]]</f>
        <v>11.136362999999999</v>
      </c>
    </row>
    <row r="4540" spans="2:13">
      <c r="B4540" t="s">
        <v>35</v>
      </c>
      <c r="C4540" t="s">
        <v>21</v>
      </c>
      <c r="D4540" t="s">
        <v>22</v>
      </c>
      <c r="E4540" t="s">
        <v>776</v>
      </c>
      <c r="F4540" t="s">
        <v>776</v>
      </c>
      <c r="G4540" t="s">
        <v>45</v>
      </c>
      <c r="H4540" t="s">
        <v>149</v>
      </c>
      <c r="I4540" s="1">
        <v>22.272725999999999</v>
      </c>
      <c r="J4540" s="1">
        <v>2</v>
      </c>
      <c r="K4540">
        <v>4537</v>
      </c>
      <c r="L4540" t="s">
        <v>25</v>
      </c>
      <c r="M4540" s="2">
        <f>+Table3[[#This Row],[CHW]]/Table3[[#This Row],[Count of Airbill Number]]</f>
        <v>11.136362999999999</v>
      </c>
    </row>
    <row r="4541" spans="2:13">
      <c r="B4541" t="s">
        <v>35</v>
      </c>
      <c r="C4541" t="s">
        <v>21</v>
      </c>
      <c r="D4541" t="s">
        <v>22</v>
      </c>
      <c r="E4541" t="s">
        <v>776</v>
      </c>
      <c r="F4541" t="s">
        <v>776</v>
      </c>
      <c r="G4541" t="s">
        <v>93</v>
      </c>
      <c r="H4541" t="s">
        <v>132</v>
      </c>
      <c r="I4541" s="1">
        <v>22.272725999999999</v>
      </c>
      <c r="J4541" s="1">
        <v>3</v>
      </c>
      <c r="K4541">
        <v>4538</v>
      </c>
      <c r="L4541" t="s">
        <v>25</v>
      </c>
      <c r="M4541" s="2">
        <f>+Table3[[#This Row],[CHW]]/Table3[[#This Row],[Count of Airbill Number]]</f>
        <v>7.4242419999999996</v>
      </c>
    </row>
    <row r="4542" spans="2:13">
      <c r="B4542" t="s">
        <v>35</v>
      </c>
      <c r="C4542" t="s">
        <v>21</v>
      </c>
      <c r="D4542" t="s">
        <v>22</v>
      </c>
      <c r="E4542" t="s">
        <v>776</v>
      </c>
      <c r="F4542" t="s">
        <v>776</v>
      </c>
      <c r="G4542" t="s">
        <v>67</v>
      </c>
      <c r="H4542" t="s">
        <v>41</v>
      </c>
      <c r="I4542" s="1">
        <v>22.272725999999999</v>
      </c>
      <c r="J4542" s="1">
        <v>2</v>
      </c>
      <c r="K4542">
        <v>4539</v>
      </c>
      <c r="L4542" t="s">
        <v>25</v>
      </c>
      <c r="M4542" s="2">
        <f>+Table3[[#This Row],[CHW]]/Table3[[#This Row],[Count of Airbill Number]]</f>
        <v>11.136362999999999</v>
      </c>
    </row>
    <row r="4543" spans="2:13">
      <c r="B4543" t="s">
        <v>20</v>
      </c>
      <c r="C4543" t="s">
        <v>21</v>
      </c>
      <c r="D4543" t="s">
        <v>22</v>
      </c>
      <c r="E4543" t="s">
        <v>776</v>
      </c>
      <c r="F4543" t="s">
        <v>776</v>
      </c>
      <c r="G4543" t="s">
        <v>93</v>
      </c>
      <c r="H4543" t="s">
        <v>88</v>
      </c>
      <c r="I4543" s="1">
        <v>22.272725999999999</v>
      </c>
      <c r="J4543" s="1">
        <v>3</v>
      </c>
      <c r="K4543">
        <v>4540</v>
      </c>
      <c r="L4543" t="s">
        <v>25</v>
      </c>
      <c r="M4543" s="2">
        <f>+Table3[[#This Row],[CHW]]/Table3[[#This Row],[Count of Airbill Number]]</f>
        <v>7.4242419999999996</v>
      </c>
    </row>
    <row r="4544" spans="2:13">
      <c r="B4544" t="s">
        <v>20</v>
      </c>
      <c r="C4544" t="s">
        <v>21</v>
      </c>
      <c r="D4544" t="s">
        <v>22</v>
      </c>
      <c r="E4544" t="s">
        <v>776</v>
      </c>
      <c r="F4544" t="s">
        <v>776</v>
      </c>
      <c r="G4544" t="s">
        <v>37</v>
      </c>
      <c r="H4544" t="s">
        <v>89</v>
      </c>
      <c r="I4544" s="1">
        <v>22.272725999999999</v>
      </c>
      <c r="J4544" s="1">
        <v>3</v>
      </c>
      <c r="K4544">
        <v>4541</v>
      </c>
      <c r="L4544" t="s">
        <v>25</v>
      </c>
      <c r="M4544" s="2">
        <f>+Table3[[#This Row],[CHW]]/Table3[[#This Row],[Count of Airbill Number]]</f>
        <v>7.4242419999999996</v>
      </c>
    </row>
    <row r="4545" spans="2:13">
      <c r="B4545" t="s">
        <v>20</v>
      </c>
      <c r="C4545" t="s">
        <v>21</v>
      </c>
      <c r="D4545" t="s">
        <v>22</v>
      </c>
      <c r="E4545" t="s">
        <v>776</v>
      </c>
      <c r="F4545" t="s">
        <v>776</v>
      </c>
      <c r="G4545" t="s">
        <v>125</v>
      </c>
      <c r="H4545" t="s">
        <v>67</v>
      </c>
      <c r="I4545" s="1">
        <v>22.272725999999999</v>
      </c>
      <c r="J4545" s="1">
        <v>2</v>
      </c>
      <c r="K4545">
        <v>4542</v>
      </c>
      <c r="L4545" t="s">
        <v>25</v>
      </c>
      <c r="M4545" s="2">
        <f>+Table3[[#This Row],[CHW]]/Table3[[#This Row],[Count of Airbill Number]]</f>
        <v>11.136362999999999</v>
      </c>
    </row>
    <row r="4546" spans="2:13">
      <c r="B4546" t="s">
        <v>20</v>
      </c>
      <c r="C4546" t="s">
        <v>21</v>
      </c>
      <c r="D4546" t="s">
        <v>22</v>
      </c>
      <c r="E4546" t="s">
        <v>776</v>
      </c>
      <c r="F4546" t="s">
        <v>776</v>
      </c>
      <c r="G4546" t="s">
        <v>72</v>
      </c>
      <c r="H4546" t="s">
        <v>89</v>
      </c>
      <c r="I4546" s="1">
        <v>22.272725999999999</v>
      </c>
      <c r="J4546" s="1">
        <v>3</v>
      </c>
      <c r="K4546">
        <v>4543</v>
      </c>
      <c r="L4546" t="s">
        <v>25</v>
      </c>
      <c r="M4546" s="2">
        <f>+Table3[[#This Row],[CHW]]/Table3[[#This Row],[Count of Airbill Number]]</f>
        <v>7.4242419999999996</v>
      </c>
    </row>
    <row r="4547" spans="2:13">
      <c r="B4547" t="s">
        <v>30</v>
      </c>
      <c r="C4547" t="s">
        <v>21</v>
      </c>
      <c r="D4547" t="s">
        <v>22</v>
      </c>
      <c r="E4547" t="s">
        <v>776</v>
      </c>
      <c r="F4547" t="s">
        <v>776</v>
      </c>
      <c r="G4547" t="s">
        <v>45</v>
      </c>
      <c r="H4547" t="s">
        <v>31</v>
      </c>
      <c r="I4547" s="1">
        <v>22.272725999999999</v>
      </c>
      <c r="J4547" s="1">
        <v>3</v>
      </c>
      <c r="K4547">
        <v>4544</v>
      </c>
      <c r="L4547" t="s">
        <v>25</v>
      </c>
      <c r="M4547" s="2">
        <f>+Table3[[#This Row],[CHW]]/Table3[[#This Row],[Count of Airbill Number]]</f>
        <v>7.4242419999999996</v>
      </c>
    </row>
    <row r="4548" spans="2:13">
      <c r="B4548" t="s">
        <v>30</v>
      </c>
      <c r="C4548" t="s">
        <v>21</v>
      </c>
      <c r="D4548" t="s">
        <v>22</v>
      </c>
      <c r="E4548" t="s">
        <v>776</v>
      </c>
      <c r="F4548" t="s">
        <v>776</v>
      </c>
      <c r="G4548" t="s">
        <v>45</v>
      </c>
      <c r="H4548" t="s">
        <v>85</v>
      </c>
      <c r="I4548" s="1">
        <v>22.272725999999999</v>
      </c>
      <c r="J4548" s="1">
        <v>5</v>
      </c>
      <c r="K4548">
        <v>4545</v>
      </c>
      <c r="L4548" t="s">
        <v>25</v>
      </c>
      <c r="M4548" s="2">
        <f>+Table3[[#This Row],[CHW]]/Table3[[#This Row],[Count of Airbill Number]]</f>
        <v>4.4545452000000001</v>
      </c>
    </row>
    <row r="4549" spans="2:13">
      <c r="B4549" t="s">
        <v>30</v>
      </c>
      <c r="C4549" t="s">
        <v>21</v>
      </c>
      <c r="D4549" t="s">
        <v>22</v>
      </c>
      <c r="E4549" t="s">
        <v>776</v>
      </c>
      <c r="F4549" t="s">
        <v>776</v>
      </c>
      <c r="G4549" t="s">
        <v>45</v>
      </c>
      <c r="H4549" t="s">
        <v>199</v>
      </c>
      <c r="I4549" s="1">
        <v>22.272725999999999</v>
      </c>
      <c r="J4549" s="1">
        <v>7</v>
      </c>
      <c r="K4549">
        <v>4546</v>
      </c>
      <c r="L4549" t="s">
        <v>25</v>
      </c>
      <c r="M4549" s="2">
        <f>+Table3[[#This Row],[CHW]]/Table3[[#This Row],[Count of Airbill Number]]</f>
        <v>3.1818179999999998</v>
      </c>
    </row>
    <row r="4550" spans="2:13">
      <c r="B4550" t="s">
        <v>35</v>
      </c>
      <c r="C4550" t="s">
        <v>21</v>
      </c>
      <c r="D4550" t="s">
        <v>22</v>
      </c>
      <c r="E4550" t="s">
        <v>776</v>
      </c>
      <c r="F4550" t="s">
        <v>776</v>
      </c>
      <c r="G4550" t="s">
        <v>48</v>
      </c>
      <c r="H4550" t="s">
        <v>193</v>
      </c>
      <c r="I4550" s="1">
        <v>22.272725000000001</v>
      </c>
      <c r="J4550" s="1">
        <v>4</v>
      </c>
      <c r="K4550">
        <v>4547</v>
      </c>
      <c r="L4550" t="s">
        <v>25</v>
      </c>
      <c r="M4550" s="2">
        <f>+Table3[[#This Row],[CHW]]/Table3[[#This Row],[Count of Airbill Number]]</f>
        <v>5.5681812500000003</v>
      </c>
    </row>
    <row r="4551" spans="2:13">
      <c r="B4551" t="s">
        <v>35</v>
      </c>
      <c r="C4551" t="s">
        <v>21</v>
      </c>
      <c r="D4551" t="s">
        <v>22</v>
      </c>
      <c r="E4551" t="s">
        <v>776</v>
      </c>
      <c r="F4551" t="s">
        <v>776</v>
      </c>
      <c r="G4551" t="s">
        <v>322</v>
      </c>
      <c r="H4551" t="s">
        <v>53</v>
      </c>
      <c r="I4551" s="1">
        <v>22.272725000000001</v>
      </c>
      <c r="J4551" s="1">
        <v>4</v>
      </c>
      <c r="K4551">
        <v>4548</v>
      </c>
      <c r="L4551" t="s">
        <v>25</v>
      </c>
      <c r="M4551" s="2">
        <f>+Table3[[#This Row],[CHW]]/Table3[[#This Row],[Count of Airbill Number]]</f>
        <v>5.5681812500000003</v>
      </c>
    </row>
    <row r="4552" spans="2:13">
      <c r="B4552" t="s">
        <v>20</v>
      </c>
      <c r="C4552" t="s">
        <v>21</v>
      </c>
      <c r="D4552" t="s">
        <v>22</v>
      </c>
      <c r="E4552" t="s">
        <v>776</v>
      </c>
      <c r="F4552" t="s">
        <v>776</v>
      </c>
      <c r="G4552" t="s">
        <v>71</v>
      </c>
      <c r="H4552" t="s">
        <v>148</v>
      </c>
      <c r="I4552" s="1">
        <v>22.272725000000001</v>
      </c>
      <c r="J4552" s="1">
        <v>4</v>
      </c>
      <c r="K4552">
        <v>4549</v>
      </c>
      <c r="L4552" t="s">
        <v>25</v>
      </c>
      <c r="M4552" s="2">
        <f>+Table3[[#This Row],[CHW]]/Table3[[#This Row],[Count of Airbill Number]]</f>
        <v>5.5681812500000003</v>
      </c>
    </row>
    <row r="4553" spans="2:13">
      <c r="B4553" t="s">
        <v>35</v>
      </c>
      <c r="C4553" t="s">
        <v>21</v>
      </c>
      <c r="D4553" t="s">
        <v>22</v>
      </c>
      <c r="E4553" t="s">
        <v>776</v>
      </c>
      <c r="F4553" t="s">
        <v>776</v>
      </c>
      <c r="G4553" t="s">
        <v>39</v>
      </c>
      <c r="H4553" t="s">
        <v>132</v>
      </c>
      <c r="I4553" s="1">
        <v>22.272724999999998</v>
      </c>
      <c r="J4553" s="1">
        <v>5</v>
      </c>
      <c r="K4553">
        <v>4550</v>
      </c>
      <c r="L4553" t="s">
        <v>25</v>
      </c>
      <c r="M4553" s="2">
        <f>+Table3[[#This Row],[CHW]]/Table3[[#This Row],[Count of Airbill Number]]</f>
        <v>4.4545449999999995</v>
      </c>
    </row>
    <row r="4554" spans="2:13">
      <c r="B4554" t="s">
        <v>35</v>
      </c>
      <c r="C4554" t="s">
        <v>21</v>
      </c>
      <c r="D4554" t="s">
        <v>22</v>
      </c>
      <c r="E4554" t="s">
        <v>776</v>
      </c>
      <c r="F4554" t="s">
        <v>776</v>
      </c>
      <c r="G4554" t="s">
        <v>67</v>
      </c>
      <c r="H4554" t="s">
        <v>137</v>
      </c>
      <c r="I4554" s="1">
        <v>22.272724999999998</v>
      </c>
      <c r="J4554" s="1">
        <v>4</v>
      </c>
      <c r="K4554">
        <v>4551</v>
      </c>
      <c r="L4554" t="s">
        <v>25</v>
      </c>
      <c r="M4554" s="2">
        <f>+Table3[[#This Row],[CHW]]/Table3[[#This Row],[Count of Airbill Number]]</f>
        <v>5.5681812499999994</v>
      </c>
    </row>
    <row r="4555" spans="2:13">
      <c r="B4555" t="s">
        <v>20</v>
      </c>
      <c r="C4555" t="s">
        <v>21</v>
      </c>
      <c r="D4555" t="s">
        <v>22</v>
      </c>
      <c r="E4555" t="s">
        <v>776</v>
      </c>
      <c r="F4555" t="s">
        <v>776</v>
      </c>
      <c r="G4555" t="s">
        <v>63</v>
      </c>
      <c r="H4555" t="s">
        <v>77</v>
      </c>
      <c r="I4555" s="1">
        <v>22.272724999999998</v>
      </c>
      <c r="J4555" s="1">
        <v>4</v>
      </c>
      <c r="K4555">
        <v>4552</v>
      </c>
      <c r="L4555" t="s">
        <v>25</v>
      </c>
      <c r="M4555" s="2">
        <f>+Table3[[#This Row],[CHW]]/Table3[[#This Row],[Count of Airbill Number]]</f>
        <v>5.5681812499999994</v>
      </c>
    </row>
    <row r="4556" spans="2:13">
      <c r="B4556" t="s">
        <v>20</v>
      </c>
      <c r="C4556" t="s">
        <v>21</v>
      </c>
      <c r="D4556" t="s">
        <v>22</v>
      </c>
      <c r="E4556" t="s">
        <v>776</v>
      </c>
      <c r="F4556" t="s">
        <v>776</v>
      </c>
      <c r="G4556" t="s">
        <v>48</v>
      </c>
      <c r="H4556" t="s">
        <v>131</v>
      </c>
      <c r="I4556" s="1">
        <v>22.272724999999998</v>
      </c>
      <c r="J4556" s="1">
        <v>4</v>
      </c>
      <c r="K4556">
        <v>4553</v>
      </c>
      <c r="L4556" t="s">
        <v>25</v>
      </c>
      <c r="M4556" s="2">
        <f>+Table3[[#This Row],[CHW]]/Table3[[#This Row],[Count of Airbill Number]]</f>
        <v>5.5681812499999994</v>
      </c>
    </row>
    <row r="4557" spans="2:13">
      <c r="B4557" t="s">
        <v>28</v>
      </c>
      <c r="C4557" t="s">
        <v>21</v>
      </c>
      <c r="D4557" t="s">
        <v>22</v>
      </c>
      <c r="E4557" t="s">
        <v>776</v>
      </c>
      <c r="F4557" t="s">
        <v>776</v>
      </c>
      <c r="G4557" t="s">
        <v>45</v>
      </c>
      <c r="H4557" t="s">
        <v>131</v>
      </c>
      <c r="I4557" s="1">
        <v>22.272723999999997</v>
      </c>
      <c r="J4557" s="1">
        <v>6</v>
      </c>
      <c r="K4557">
        <v>4554</v>
      </c>
      <c r="L4557" t="s">
        <v>25</v>
      </c>
      <c r="M4557" s="2">
        <f>+Table3[[#This Row],[CHW]]/Table3[[#This Row],[Count of Airbill Number]]</f>
        <v>3.712120666666666</v>
      </c>
    </row>
    <row r="4558" spans="2:13">
      <c r="B4558" t="s">
        <v>35</v>
      </c>
      <c r="C4558" t="s">
        <v>21</v>
      </c>
      <c r="D4558" t="s">
        <v>22</v>
      </c>
      <c r="E4558" t="s">
        <v>776</v>
      </c>
      <c r="F4558" t="s">
        <v>776</v>
      </c>
      <c r="G4558" t="s">
        <v>80</v>
      </c>
      <c r="H4558" t="s">
        <v>244</v>
      </c>
      <c r="I4558" s="1">
        <v>22.2</v>
      </c>
      <c r="J4558" s="1">
        <v>1</v>
      </c>
      <c r="K4558">
        <v>4555</v>
      </c>
      <c r="L4558" t="s">
        <v>25</v>
      </c>
      <c r="M4558" s="2">
        <f>+Table3[[#This Row],[CHW]]/Table3[[#This Row],[Count of Airbill Number]]</f>
        <v>22.2</v>
      </c>
    </row>
    <row r="4559" spans="2:13">
      <c r="B4559" t="s">
        <v>20</v>
      </c>
      <c r="C4559" t="s">
        <v>21</v>
      </c>
      <c r="D4559" t="s">
        <v>22</v>
      </c>
      <c r="E4559" t="s">
        <v>777</v>
      </c>
      <c r="F4559" t="s">
        <v>778</v>
      </c>
      <c r="G4559" t="s">
        <v>114</v>
      </c>
      <c r="H4559" t="s">
        <v>393</v>
      </c>
      <c r="I4559" s="1">
        <v>22.2</v>
      </c>
      <c r="J4559" s="1">
        <v>1</v>
      </c>
      <c r="K4559">
        <v>4556</v>
      </c>
      <c r="L4559" t="s">
        <v>25</v>
      </c>
      <c r="M4559" s="2">
        <f>+Table3[[#This Row],[CHW]]/Table3[[#This Row],[Count of Airbill Number]]</f>
        <v>22.2</v>
      </c>
    </row>
    <row r="4560" spans="2:13">
      <c r="B4560" t="s">
        <v>30</v>
      </c>
      <c r="C4560" t="s">
        <v>21</v>
      </c>
      <c r="D4560" t="s">
        <v>22</v>
      </c>
      <c r="E4560" t="s">
        <v>776</v>
      </c>
      <c r="F4560" t="s">
        <v>776</v>
      </c>
      <c r="G4560" t="s">
        <v>23</v>
      </c>
      <c r="H4560" t="s">
        <v>57</v>
      </c>
      <c r="I4560" s="1">
        <v>22</v>
      </c>
      <c r="J4560" s="1">
        <v>1</v>
      </c>
      <c r="K4560">
        <v>4557</v>
      </c>
      <c r="L4560" t="s">
        <v>25</v>
      </c>
      <c r="M4560" s="2">
        <f>+Table3[[#This Row],[CHW]]/Table3[[#This Row],[Count of Airbill Number]]</f>
        <v>22</v>
      </c>
    </row>
    <row r="4561" spans="2:13">
      <c r="B4561" t="s">
        <v>30</v>
      </c>
      <c r="C4561" t="s">
        <v>21</v>
      </c>
      <c r="D4561" t="s">
        <v>22</v>
      </c>
      <c r="E4561" t="s">
        <v>776</v>
      </c>
      <c r="F4561" t="s">
        <v>776</v>
      </c>
      <c r="G4561" t="s">
        <v>61</v>
      </c>
      <c r="H4561" t="s">
        <v>57</v>
      </c>
      <c r="I4561" s="1">
        <v>22</v>
      </c>
      <c r="J4561" s="1">
        <v>1</v>
      </c>
      <c r="K4561">
        <v>4558</v>
      </c>
      <c r="L4561" t="s">
        <v>25</v>
      </c>
      <c r="M4561" s="2">
        <f>+Table3[[#This Row],[CHW]]/Table3[[#This Row],[Count of Airbill Number]]</f>
        <v>22</v>
      </c>
    </row>
    <row r="4562" spans="2:13">
      <c r="B4562" t="s">
        <v>30</v>
      </c>
      <c r="C4562" t="s">
        <v>21</v>
      </c>
      <c r="D4562" t="s">
        <v>36</v>
      </c>
      <c r="E4562" t="s">
        <v>778</v>
      </c>
      <c r="F4562" t="s">
        <v>778</v>
      </c>
      <c r="G4562" t="s">
        <v>393</v>
      </c>
      <c r="H4562" t="s">
        <v>51</v>
      </c>
      <c r="I4562" s="1">
        <v>22</v>
      </c>
      <c r="J4562" s="1">
        <v>1</v>
      </c>
      <c r="K4562">
        <v>4559</v>
      </c>
      <c r="L4562" t="s">
        <v>25</v>
      </c>
      <c r="M4562" s="2">
        <f>+Table3[[#This Row],[CHW]]/Table3[[#This Row],[Count of Airbill Number]]</f>
        <v>22</v>
      </c>
    </row>
    <row r="4563" spans="2:13">
      <c r="B4563" t="s">
        <v>30</v>
      </c>
      <c r="C4563" t="s">
        <v>21</v>
      </c>
      <c r="D4563" t="s">
        <v>36</v>
      </c>
      <c r="E4563" t="s">
        <v>778</v>
      </c>
      <c r="F4563" t="s">
        <v>776</v>
      </c>
      <c r="G4563" t="s">
        <v>51</v>
      </c>
      <c r="H4563" t="s">
        <v>40</v>
      </c>
      <c r="I4563" s="1">
        <v>22</v>
      </c>
      <c r="J4563" s="1">
        <v>1</v>
      </c>
      <c r="K4563">
        <v>4560</v>
      </c>
      <c r="L4563" t="s">
        <v>25</v>
      </c>
      <c r="M4563" s="2">
        <f>+Table3[[#This Row],[CHW]]/Table3[[#This Row],[Count of Airbill Number]]</f>
        <v>22</v>
      </c>
    </row>
    <row r="4564" spans="2:13">
      <c r="B4564" t="s">
        <v>28</v>
      </c>
      <c r="C4564" t="s">
        <v>21</v>
      </c>
      <c r="D4564" t="s">
        <v>22</v>
      </c>
      <c r="E4564" t="s">
        <v>776</v>
      </c>
      <c r="F4564" t="s">
        <v>776</v>
      </c>
      <c r="G4564" t="s">
        <v>48</v>
      </c>
      <c r="H4564" t="s">
        <v>72</v>
      </c>
      <c r="I4564" s="1">
        <v>21.818180999999999</v>
      </c>
      <c r="J4564" s="1">
        <v>1</v>
      </c>
      <c r="K4564">
        <v>4561</v>
      </c>
      <c r="L4564" t="s">
        <v>25</v>
      </c>
      <c r="M4564" s="2">
        <f>+Table3[[#This Row],[CHW]]/Table3[[#This Row],[Count of Airbill Number]]</f>
        <v>21.818180999999999</v>
      </c>
    </row>
    <row r="4565" spans="2:13">
      <c r="B4565" t="s">
        <v>28</v>
      </c>
      <c r="C4565" t="s">
        <v>21</v>
      </c>
      <c r="D4565" t="s">
        <v>22</v>
      </c>
      <c r="E4565" t="s">
        <v>776</v>
      </c>
      <c r="F4565" t="s">
        <v>776</v>
      </c>
      <c r="G4565" t="s">
        <v>48</v>
      </c>
      <c r="H4565" t="s">
        <v>105</v>
      </c>
      <c r="I4565" s="1">
        <v>21.818180999999999</v>
      </c>
      <c r="J4565" s="1">
        <v>1</v>
      </c>
      <c r="K4565">
        <v>4562</v>
      </c>
      <c r="L4565" t="s">
        <v>25</v>
      </c>
      <c r="M4565" s="2">
        <f>+Table3[[#This Row],[CHW]]/Table3[[#This Row],[Count of Airbill Number]]</f>
        <v>21.818180999999999</v>
      </c>
    </row>
    <row r="4566" spans="2:13">
      <c r="B4566" t="s">
        <v>28</v>
      </c>
      <c r="C4566" t="s">
        <v>21</v>
      </c>
      <c r="D4566" t="s">
        <v>22</v>
      </c>
      <c r="E4566" t="s">
        <v>776</v>
      </c>
      <c r="F4566" t="s">
        <v>778</v>
      </c>
      <c r="G4566" t="s">
        <v>45</v>
      </c>
      <c r="H4566" t="s">
        <v>171</v>
      </c>
      <c r="I4566" s="1">
        <v>21.818180999999999</v>
      </c>
      <c r="J4566" s="1">
        <v>1</v>
      </c>
      <c r="K4566">
        <v>4563</v>
      </c>
      <c r="L4566" t="s">
        <v>25</v>
      </c>
      <c r="M4566" s="2">
        <f>+Table3[[#This Row],[CHW]]/Table3[[#This Row],[Count of Airbill Number]]</f>
        <v>21.818180999999999</v>
      </c>
    </row>
    <row r="4567" spans="2:13">
      <c r="B4567" t="s">
        <v>28</v>
      </c>
      <c r="C4567" t="s">
        <v>21</v>
      </c>
      <c r="D4567" t="s">
        <v>22</v>
      </c>
      <c r="E4567" t="s">
        <v>776</v>
      </c>
      <c r="F4567" t="s">
        <v>776</v>
      </c>
      <c r="G4567" t="s">
        <v>93</v>
      </c>
      <c r="H4567" t="s">
        <v>102</v>
      </c>
      <c r="I4567" s="1">
        <v>21.818180999999999</v>
      </c>
      <c r="J4567" s="1">
        <v>1</v>
      </c>
      <c r="K4567">
        <v>4564</v>
      </c>
      <c r="L4567" t="s">
        <v>25</v>
      </c>
      <c r="M4567" s="2">
        <f>+Table3[[#This Row],[CHW]]/Table3[[#This Row],[Count of Airbill Number]]</f>
        <v>21.818180999999999</v>
      </c>
    </row>
    <row r="4568" spans="2:13">
      <c r="B4568" t="s">
        <v>28</v>
      </c>
      <c r="C4568" t="s">
        <v>21</v>
      </c>
      <c r="D4568" t="s">
        <v>22</v>
      </c>
      <c r="E4568" t="s">
        <v>776</v>
      </c>
      <c r="F4568" t="s">
        <v>776</v>
      </c>
      <c r="G4568" t="s">
        <v>77</v>
      </c>
      <c r="H4568" t="s">
        <v>48</v>
      </c>
      <c r="I4568" s="1">
        <v>21.818180999999999</v>
      </c>
      <c r="J4568" s="1">
        <v>1</v>
      </c>
      <c r="K4568">
        <v>4565</v>
      </c>
      <c r="L4568" t="s">
        <v>25</v>
      </c>
      <c r="M4568" s="2">
        <f>+Table3[[#This Row],[CHW]]/Table3[[#This Row],[Count of Airbill Number]]</f>
        <v>21.818180999999999</v>
      </c>
    </row>
    <row r="4569" spans="2:13">
      <c r="B4569" t="s">
        <v>28</v>
      </c>
      <c r="C4569" t="s">
        <v>21</v>
      </c>
      <c r="D4569" t="s">
        <v>22</v>
      </c>
      <c r="E4569" t="s">
        <v>776</v>
      </c>
      <c r="F4569" t="s">
        <v>776</v>
      </c>
      <c r="G4569" t="s">
        <v>50</v>
      </c>
      <c r="H4569" t="s">
        <v>61</v>
      </c>
      <c r="I4569" s="1">
        <v>21.818180999999999</v>
      </c>
      <c r="J4569" s="1">
        <v>2</v>
      </c>
      <c r="K4569">
        <v>4566</v>
      </c>
      <c r="L4569" t="s">
        <v>25</v>
      </c>
      <c r="M4569" s="2">
        <f>+Table3[[#This Row],[CHW]]/Table3[[#This Row],[Count of Airbill Number]]</f>
        <v>10.9090905</v>
      </c>
    </row>
    <row r="4570" spans="2:13">
      <c r="B4570" t="s">
        <v>35</v>
      </c>
      <c r="C4570" t="s">
        <v>21</v>
      </c>
      <c r="D4570" t="s">
        <v>22</v>
      </c>
      <c r="E4570" t="s">
        <v>776</v>
      </c>
      <c r="F4570" t="s">
        <v>776</v>
      </c>
      <c r="G4570" t="s">
        <v>147</v>
      </c>
      <c r="H4570" t="s">
        <v>23</v>
      </c>
      <c r="I4570" s="1">
        <v>21.818180999999999</v>
      </c>
      <c r="J4570" s="1">
        <v>3</v>
      </c>
      <c r="K4570">
        <v>4567</v>
      </c>
      <c r="L4570" t="s">
        <v>25</v>
      </c>
      <c r="M4570" s="2">
        <f>+Table3[[#This Row],[CHW]]/Table3[[#This Row],[Count of Airbill Number]]</f>
        <v>7.2727269999999997</v>
      </c>
    </row>
    <row r="4571" spans="2:13">
      <c r="B4571" t="s">
        <v>35</v>
      </c>
      <c r="C4571" t="s">
        <v>21</v>
      </c>
      <c r="D4571" t="s">
        <v>22</v>
      </c>
      <c r="E4571" t="s">
        <v>776</v>
      </c>
      <c r="F4571" t="s">
        <v>776</v>
      </c>
      <c r="G4571" t="s">
        <v>71</v>
      </c>
      <c r="H4571" t="s">
        <v>67</v>
      </c>
      <c r="I4571" s="1">
        <v>21.818180999999999</v>
      </c>
      <c r="J4571" s="1">
        <v>5</v>
      </c>
      <c r="K4571">
        <v>4568</v>
      </c>
      <c r="L4571" t="s">
        <v>25</v>
      </c>
      <c r="M4571" s="2">
        <f>+Table3[[#This Row],[CHW]]/Table3[[#This Row],[Count of Airbill Number]]</f>
        <v>4.3636362000000002</v>
      </c>
    </row>
    <row r="4572" spans="2:13">
      <c r="B4572" t="s">
        <v>35</v>
      </c>
      <c r="C4572" t="s">
        <v>21</v>
      </c>
      <c r="D4572" t="s">
        <v>22</v>
      </c>
      <c r="E4572" t="s">
        <v>776</v>
      </c>
      <c r="F4572" t="s">
        <v>776</v>
      </c>
      <c r="G4572" t="s">
        <v>33</v>
      </c>
      <c r="H4572" t="s">
        <v>59</v>
      </c>
      <c r="I4572" s="1">
        <v>21.818180999999999</v>
      </c>
      <c r="J4572" s="1">
        <v>2</v>
      </c>
      <c r="K4572">
        <v>4569</v>
      </c>
      <c r="L4572" t="s">
        <v>25</v>
      </c>
      <c r="M4572" s="2">
        <f>+Table3[[#This Row],[CHW]]/Table3[[#This Row],[Count of Airbill Number]]</f>
        <v>10.9090905</v>
      </c>
    </row>
    <row r="4573" spans="2:13">
      <c r="B4573" t="s">
        <v>35</v>
      </c>
      <c r="C4573" t="s">
        <v>21</v>
      </c>
      <c r="D4573" t="s">
        <v>22</v>
      </c>
      <c r="E4573" t="s">
        <v>776</v>
      </c>
      <c r="F4573" t="s">
        <v>776</v>
      </c>
      <c r="G4573" t="s">
        <v>33</v>
      </c>
      <c r="H4573" t="s">
        <v>143</v>
      </c>
      <c r="I4573" s="1">
        <v>21.818180999999999</v>
      </c>
      <c r="J4573" s="1">
        <v>2</v>
      </c>
      <c r="K4573">
        <v>4570</v>
      </c>
      <c r="L4573" t="s">
        <v>25</v>
      </c>
      <c r="M4573" s="2">
        <f>+Table3[[#This Row],[CHW]]/Table3[[#This Row],[Count of Airbill Number]]</f>
        <v>10.9090905</v>
      </c>
    </row>
    <row r="4574" spans="2:13">
      <c r="B4574" t="s">
        <v>35</v>
      </c>
      <c r="C4574" t="s">
        <v>21</v>
      </c>
      <c r="D4574" t="s">
        <v>36</v>
      </c>
      <c r="E4574" t="s">
        <v>778</v>
      </c>
      <c r="F4574" t="s">
        <v>778</v>
      </c>
      <c r="G4574" t="s">
        <v>150</v>
      </c>
      <c r="H4574" t="s">
        <v>194</v>
      </c>
      <c r="I4574" s="1">
        <v>21.818180999999999</v>
      </c>
      <c r="J4574" s="1">
        <v>1</v>
      </c>
      <c r="K4574">
        <v>4571</v>
      </c>
      <c r="L4574" t="s">
        <v>25</v>
      </c>
      <c r="M4574" s="2">
        <f>+Table3[[#This Row],[CHW]]/Table3[[#This Row],[Count of Airbill Number]]</f>
        <v>21.818180999999999</v>
      </c>
    </row>
    <row r="4575" spans="2:13">
      <c r="B4575" t="s">
        <v>35</v>
      </c>
      <c r="C4575" t="s">
        <v>21</v>
      </c>
      <c r="D4575" t="s">
        <v>36</v>
      </c>
      <c r="E4575" t="s">
        <v>777</v>
      </c>
      <c r="F4575" t="s">
        <v>777</v>
      </c>
      <c r="G4575" t="s">
        <v>114</v>
      </c>
      <c r="H4575" t="s">
        <v>300</v>
      </c>
      <c r="I4575" s="1">
        <v>21.818180999999999</v>
      </c>
      <c r="J4575" s="1">
        <v>5</v>
      </c>
      <c r="K4575">
        <v>4572</v>
      </c>
      <c r="L4575" t="s">
        <v>25</v>
      </c>
      <c r="M4575" s="2">
        <f>+Table3[[#This Row],[CHW]]/Table3[[#This Row],[Count of Airbill Number]]</f>
        <v>4.3636362000000002</v>
      </c>
    </row>
    <row r="4576" spans="2:13">
      <c r="B4576" t="s">
        <v>20</v>
      </c>
      <c r="C4576" t="s">
        <v>21</v>
      </c>
      <c r="D4576" t="s">
        <v>22</v>
      </c>
      <c r="E4576" t="s">
        <v>776</v>
      </c>
      <c r="F4576" t="s">
        <v>776</v>
      </c>
      <c r="G4576" t="s">
        <v>60</v>
      </c>
      <c r="H4576" t="s">
        <v>64</v>
      </c>
      <c r="I4576" s="1">
        <v>21.818180999999999</v>
      </c>
      <c r="J4576" s="1">
        <v>2</v>
      </c>
      <c r="K4576">
        <v>4573</v>
      </c>
      <c r="L4576" t="s">
        <v>25</v>
      </c>
      <c r="M4576" s="2">
        <f>+Table3[[#This Row],[CHW]]/Table3[[#This Row],[Count of Airbill Number]]</f>
        <v>10.9090905</v>
      </c>
    </row>
    <row r="4577" spans="2:13">
      <c r="B4577" t="s">
        <v>20</v>
      </c>
      <c r="C4577" t="s">
        <v>21</v>
      </c>
      <c r="D4577" t="s">
        <v>22</v>
      </c>
      <c r="E4577" t="s">
        <v>776</v>
      </c>
      <c r="F4577" t="s">
        <v>776</v>
      </c>
      <c r="G4577" t="s">
        <v>47</v>
      </c>
      <c r="H4577" t="s">
        <v>131</v>
      </c>
      <c r="I4577" s="1">
        <v>21.818180999999999</v>
      </c>
      <c r="J4577" s="1">
        <v>1</v>
      </c>
      <c r="K4577">
        <v>4574</v>
      </c>
      <c r="L4577" t="s">
        <v>25</v>
      </c>
      <c r="M4577" s="2">
        <f>+Table3[[#This Row],[CHW]]/Table3[[#This Row],[Count of Airbill Number]]</f>
        <v>21.818180999999999</v>
      </c>
    </row>
    <row r="4578" spans="2:13">
      <c r="B4578" t="s">
        <v>30</v>
      </c>
      <c r="C4578" t="s">
        <v>21</v>
      </c>
      <c r="D4578" t="s">
        <v>22</v>
      </c>
      <c r="E4578" t="s">
        <v>776</v>
      </c>
      <c r="F4578" t="s">
        <v>776</v>
      </c>
      <c r="G4578" t="s">
        <v>66</v>
      </c>
      <c r="H4578" t="s">
        <v>88</v>
      </c>
      <c r="I4578" s="1">
        <v>21.818180999999999</v>
      </c>
      <c r="J4578" s="1">
        <v>1</v>
      </c>
      <c r="K4578">
        <v>4575</v>
      </c>
      <c r="L4578" t="s">
        <v>25</v>
      </c>
      <c r="M4578" s="2">
        <f>+Table3[[#This Row],[CHW]]/Table3[[#This Row],[Count of Airbill Number]]</f>
        <v>21.818180999999999</v>
      </c>
    </row>
    <row r="4579" spans="2:13">
      <c r="B4579" t="s">
        <v>35</v>
      </c>
      <c r="C4579" t="s">
        <v>21</v>
      </c>
      <c r="D4579" t="s">
        <v>22</v>
      </c>
      <c r="E4579" t="s">
        <v>776</v>
      </c>
      <c r="F4579" t="s">
        <v>776</v>
      </c>
      <c r="G4579" t="s">
        <v>111</v>
      </c>
      <c r="H4579" t="s">
        <v>45</v>
      </c>
      <c r="I4579" s="1">
        <v>21.818180000000002</v>
      </c>
      <c r="J4579" s="1">
        <v>2</v>
      </c>
      <c r="K4579">
        <v>4576</v>
      </c>
      <c r="L4579" t="s">
        <v>25</v>
      </c>
      <c r="M4579" s="2">
        <f>+Table3[[#This Row],[CHW]]/Table3[[#This Row],[Count of Airbill Number]]</f>
        <v>10.909090000000001</v>
      </c>
    </row>
    <row r="4580" spans="2:13">
      <c r="B4580" t="s">
        <v>20</v>
      </c>
      <c r="C4580" t="s">
        <v>21</v>
      </c>
      <c r="D4580" t="s">
        <v>22</v>
      </c>
      <c r="E4580" t="s">
        <v>776</v>
      </c>
      <c r="F4580" t="s">
        <v>776</v>
      </c>
      <c r="G4580" t="s">
        <v>33</v>
      </c>
      <c r="H4580" t="s">
        <v>245</v>
      </c>
      <c r="I4580" s="1">
        <v>21.818180000000002</v>
      </c>
      <c r="J4580" s="1">
        <v>2</v>
      </c>
      <c r="K4580">
        <v>4577</v>
      </c>
      <c r="L4580" t="s">
        <v>25</v>
      </c>
      <c r="M4580" s="2">
        <f>+Table3[[#This Row],[CHW]]/Table3[[#This Row],[Count of Airbill Number]]</f>
        <v>10.909090000000001</v>
      </c>
    </row>
    <row r="4581" spans="2:13">
      <c r="B4581" t="s">
        <v>30</v>
      </c>
      <c r="C4581" t="s">
        <v>21</v>
      </c>
      <c r="D4581" t="s">
        <v>22</v>
      </c>
      <c r="E4581" t="s">
        <v>776</v>
      </c>
      <c r="F4581" t="s">
        <v>776</v>
      </c>
      <c r="G4581" t="s">
        <v>33</v>
      </c>
      <c r="H4581" t="s">
        <v>130</v>
      </c>
      <c r="I4581" s="1">
        <v>21.818180000000002</v>
      </c>
      <c r="J4581" s="1">
        <v>4</v>
      </c>
      <c r="K4581">
        <v>4578</v>
      </c>
      <c r="L4581" t="s">
        <v>25</v>
      </c>
      <c r="M4581" s="2">
        <f>+Table3[[#This Row],[CHW]]/Table3[[#This Row],[Count of Airbill Number]]</f>
        <v>5.4545450000000004</v>
      </c>
    </row>
    <row r="4582" spans="2:13">
      <c r="B4582" t="s">
        <v>35</v>
      </c>
      <c r="C4582" t="s">
        <v>21</v>
      </c>
      <c r="D4582" t="s">
        <v>22</v>
      </c>
      <c r="E4582" t="s">
        <v>776</v>
      </c>
      <c r="F4582" t="s">
        <v>776</v>
      </c>
      <c r="G4582" t="s">
        <v>45</v>
      </c>
      <c r="H4582" t="s">
        <v>201</v>
      </c>
      <c r="I4582" s="1">
        <v>21.818179999999998</v>
      </c>
      <c r="J4582" s="1">
        <v>3</v>
      </c>
      <c r="K4582">
        <v>4579</v>
      </c>
      <c r="L4582" t="s">
        <v>25</v>
      </c>
      <c r="M4582" s="2">
        <f>+Table3[[#This Row],[CHW]]/Table3[[#This Row],[Count of Airbill Number]]</f>
        <v>7.2727266666666663</v>
      </c>
    </row>
    <row r="4583" spans="2:13">
      <c r="B4583" t="s">
        <v>30</v>
      </c>
      <c r="C4583" t="s">
        <v>21</v>
      </c>
      <c r="D4583" t="s">
        <v>22</v>
      </c>
      <c r="E4583" t="s">
        <v>776</v>
      </c>
      <c r="F4583" t="s">
        <v>776</v>
      </c>
      <c r="G4583" t="s">
        <v>45</v>
      </c>
      <c r="H4583" t="s">
        <v>39</v>
      </c>
      <c r="I4583" s="1">
        <v>21.818179999999998</v>
      </c>
      <c r="J4583" s="1">
        <v>6</v>
      </c>
      <c r="K4583">
        <v>4580</v>
      </c>
      <c r="L4583" t="s">
        <v>25</v>
      </c>
      <c r="M4583" s="2">
        <f>+Table3[[#This Row],[CHW]]/Table3[[#This Row],[Count of Airbill Number]]</f>
        <v>3.6363633333333332</v>
      </c>
    </row>
    <row r="4584" spans="2:13">
      <c r="B4584" t="s">
        <v>35</v>
      </c>
      <c r="C4584" t="s">
        <v>21</v>
      </c>
      <c r="D4584" t="s">
        <v>22</v>
      </c>
      <c r="E4584" t="s">
        <v>776</v>
      </c>
      <c r="F4584" t="s">
        <v>776</v>
      </c>
      <c r="G4584" t="s">
        <v>24</v>
      </c>
      <c r="H4584" t="s">
        <v>107</v>
      </c>
      <c r="I4584" s="1">
        <v>21.818179000000001</v>
      </c>
      <c r="J4584" s="1">
        <v>5</v>
      </c>
      <c r="K4584">
        <v>4581</v>
      </c>
      <c r="L4584" t="s">
        <v>25</v>
      </c>
      <c r="M4584" s="2">
        <f>+Table3[[#This Row],[CHW]]/Table3[[#This Row],[Count of Airbill Number]]</f>
        <v>4.3636358</v>
      </c>
    </row>
    <row r="4585" spans="2:13">
      <c r="B4585" t="s">
        <v>20</v>
      </c>
      <c r="C4585" t="s">
        <v>21</v>
      </c>
      <c r="D4585" t="s">
        <v>22</v>
      </c>
      <c r="E4585" t="s">
        <v>776</v>
      </c>
      <c r="F4585" t="s">
        <v>776</v>
      </c>
      <c r="G4585" t="s">
        <v>57</v>
      </c>
      <c r="H4585" t="s">
        <v>50</v>
      </c>
      <c r="I4585" s="1">
        <v>21.818178</v>
      </c>
      <c r="J4585" s="1">
        <v>7</v>
      </c>
      <c r="K4585">
        <v>4582</v>
      </c>
      <c r="L4585" t="s">
        <v>25</v>
      </c>
      <c r="M4585" s="2">
        <f>+Table3[[#This Row],[CHW]]/Table3[[#This Row],[Count of Airbill Number]]</f>
        <v>3.1168825714285715</v>
      </c>
    </row>
    <row r="4586" spans="2:13">
      <c r="B4586" t="s">
        <v>20</v>
      </c>
      <c r="C4586" t="s">
        <v>21</v>
      </c>
      <c r="D4586" t="s">
        <v>22</v>
      </c>
      <c r="E4586" t="s">
        <v>776</v>
      </c>
      <c r="F4586" t="s">
        <v>776</v>
      </c>
      <c r="G4586" t="s">
        <v>67</v>
      </c>
      <c r="H4586" t="s">
        <v>142</v>
      </c>
      <c r="I4586" s="1">
        <v>21.818178</v>
      </c>
      <c r="J4586" s="1">
        <v>8</v>
      </c>
      <c r="K4586">
        <v>4583</v>
      </c>
      <c r="L4586" t="s">
        <v>25</v>
      </c>
      <c r="M4586" s="2">
        <f>+Table3[[#This Row],[CHW]]/Table3[[#This Row],[Count of Airbill Number]]</f>
        <v>2.72727225</v>
      </c>
    </row>
    <row r="4587" spans="2:13">
      <c r="B4587" t="s">
        <v>28</v>
      </c>
      <c r="C4587" t="s">
        <v>21</v>
      </c>
      <c r="D4587" t="s">
        <v>22</v>
      </c>
      <c r="E4587" t="s">
        <v>778</v>
      </c>
      <c r="F4587" t="s">
        <v>778</v>
      </c>
      <c r="G4587" t="s">
        <v>113</v>
      </c>
      <c r="H4587" t="s">
        <v>86</v>
      </c>
      <c r="I4587" s="1">
        <v>21.8</v>
      </c>
      <c r="J4587" s="1">
        <v>1</v>
      </c>
      <c r="K4587">
        <v>4584</v>
      </c>
      <c r="L4587" t="s">
        <v>25</v>
      </c>
      <c r="M4587" s="2">
        <f>+Table3[[#This Row],[CHW]]/Table3[[#This Row],[Count of Airbill Number]]</f>
        <v>21.8</v>
      </c>
    </row>
    <row r="4588" spans="2:13">
      <c r="B4588" t="s">
        <v>28</v>
      </c>
      <c r="C4588" t="s">
        <v>21</v>
      </c>
      <c r="D4588" t="s">
        <v>22</v>
      </c>
      <c r="E4588" t="s">
        <v>778</v>
      </c>
      <c r="F4588" t="s">
        <v>778</v>
      </c>
      <c r="G4588" t="s">
        <v>171</v>
      </c>
      <c r="H4588" t="s">
        <v>155</v>
      </c>
      <c r="I4588" s="1">
        <v>21.8</v>
      </c>
      <c r="J4588" s="1">
        <v>2</v>
      </c>
      <c r="K4588">
        <v>4585</v>
      </c>
      <c r="L4588" t="s">
        <v>25</v>
      </c>
      <c r="M4588" s="2">
        <f>+Table3[[#This Row],[CHW]]/Table3[[#This Row],[Count of Airbill Number]]</f>
        <v>10.9</v>
      </c>
    </row>
    <row r="4589" spans="2:13">
      <c r="B4589" t="s">
        <v>20</v>
      </c>
      <c r="C4589" t="s">
        <v>21</v>
      </c>
      <c r="D4589" t="s">
        <v>22</v>
      </c>
      <c r="E4589" t="s">
        <v>778</v>
      </c>
      <c r="F4589" t="s">
        <v>778</v>
      </c>
      <c r="G4589" t="s">
        <v>113</v>
      </c>
      <c r="H4589" t="s">
        <v>285</v>
      </c>
      <c r="I4589" s="1">
        <v>21.8</v>
      </c>
      <c r="J4589" s="1">
        <v>1</v>
      </c>
      <c r="K4589">
        <v>4586</v>
      </c>
      <c r="L4589" t="s">
        <v>25</v>
      </c>
      <c r="M4589" s="2">
        <f>+Table3[[#This Row],[CHW]]/Table3[[#This Row],[Count of Airbill Number]]</f>
        <v>21.8</v>
      </c>
    </row>
    <row r="4590" spans="2:13">
      <c r="B4590" t="s">
        <v>28</v>
      </c>
      <c r="C4590" t="s">
        <v>21</v>
      </c>
      <c r="D4590" t="s">
        <v>36</v>
      </c>
      <c r="E4590" t="s">
        <v>776</v>
      </c>
      <c r="F4590" t="s">
        <v>777</v>
      </c>
      <c r="G4590" t="s">
        <v>33</v>
      </c>
      <c r="H4590" t="s">
        <v>114</v>
      </c>
      <c r="I4590" s="1">
        <v>21.790908000000002</v>
      </c>
      <c r="J4590" s="1">
        <v>3</v>
      </c>
      <c r="K4590">
        <v>4587</v>
      </c>
      <c r="L4590" t="s">
        <v>25</v>
      </c>
      <c r="M4590" s="2">
        <f>+Table3[[#This Row],[CHW]]/Table3[[#This Row],[Count of Airbill Number]]</f>
        <v>7.2636360000000009</v>
      </c>
    </row>
    <row r="4591" spans="2:13">
      <c r="B4591" t="s">
        <v>28</v>
      </c>
      <c r="C4591" t="s">
        <v>21</v>
      </c>
      <c r="D4591" t="s">
        <v>36</v>
      </c>
      <c r="E4591" t="s">
        <v>776</v>
      </c>
      <c r="F4591" t="s">
        <v>776</v>
      </c>
      <c r="G4591" t="s">
        <v>148</v>
      </c>
      <c r="H4591" t="s">
        <v>85</v>
      </c>
      <c r="I4591" s="1">
        <v>21.7</v>
      </c>
      <c r="J4591" s="1">
        <v>2</v>
      </c>
      <c r="K4591">
        <v>4588</v>
      </c>
      <c r="L4591" t="s">
        <v>25</v>
      </c>
      <c r="M4591" s="2">
        <f>+Table3[[#This Row],[CHW]]/Table3[[#This Row],[Count of Airbill Number]]</f>
        <v>10.85</v>
      </c>
    </row>
    <row r="4592" spans="2:13">
      <c r="B4592" t="s">
        <v>35</v>
      </c>
      <c r="C4592" t="s">
        <v>21</v>
      </c>
      <c r="D4592" t="s">
        <v>36</v>
      </c>
      <c r="E4592" t="s">
        <v>776</v>
      </c>
      <c r="F4592" t="s">
        <v>776</v>
      </c>
      <c r="G4592" t="s">
        <v>45</v>
      </c>
      <c r="H4592" t="s">
        <v>432</v>
      </c>
      <c r="I4592" s="1">
        <v>21.681818</v>
      </c>
      <c r="J4592" s="1">
        <v>1</v>
      </c>
      <c r="K4592">
        <v>4589</v>
      </c>
      <c r="L4592" t="s">
        <v>25</v>
      </c>
      <c r="M4592" s="2">
        <f>+Table3[[#This Row],[CHW]]/Table3[[#This Row],[Count of Airbill Number]]</f>
        <v>21.681818</v>
      </c>
    </row>
    <row r="4593" spans="2:13">
      <c r="B4593" t="s">
        <v>35</v>
      </c>
      <c r="C4593" t="s">
        <v>21</v>
      </c>
      <c r="D4593" t="s">
        <v>36</v>
      </c>
      <c r="E4593" t="s">
        <v>776</v>
      </c>
      <c r="F4593" t="s">
        <v>776</v>
      </c>
      <c r="G4593" t="s">
        <v>57</v>
      </c>
      <c r="H4593" t="s">
        <v>34</v>
      </c>
      <c r="I4593" s="1">
        <v>21.6</v>
      </c>
      <c r="J4593" s="1">
        <v>1</v>
      </c>
      <c r="K4593">
        <v>4590</v>
      </c>
      <c r="L4593" t="s">
        <v>25</v>
      </c>
      <c r="M4593" s="2">
        <f>+Table3[[#This Row],[CHW]]/Table3[[#This Row],[Count of Airbill Number]]</f>
        <v>21.6</v>
      </c>
    </row>
    <row r="4594" spans="2:13">
      <c r="B4594" t="s">
        <v>35</v>
      </c>
      <c r="C4594" t="s">
        <v>21</v>
      </c>
      <c r="D4594" t="s">
        <v>22</v>
      </c>
      <c r="E4594" t="s">
        <v>778</v>
      </c>
      <c r="F4594" t="s">
        <v>776</v>
      </c>
      <c r="G4594" t="s">
        <v>86</v>
      </c>
      <c r="H4594" t="s">
        <v>48</v>
      </c>
      <c r="I4594" s="1">
        <v>21.4</v>
      </c>
      <c r="J4594" s="1">
        <v>2</v>
      </c>
      <c r="K4594">
        <v>4591</v>
      </c>
      <c r="L4594" t="s">
        <v>25</v>
      </c>
      <c r="M4594" s="2">
        <f>+Table3[[#This Row],[CHW]]/Table3[[#This Row],[Count of Airbill Number]]</f>
        <v>10.7</v>
      </c>
    </row>
    <row r="4595" spans="2:13">
      <c r="B4595" t="s">
        <v>28</v>
      </c>
      <c r="C4595" t="s">
        <v>21</v>
      </c>
      <c r="D4595" t="s">
        <v>22</v>
      </c>
      <c r="E4595" t="s">
        <v>776</v>
      </c>
      <c r="F4595" t="s">
        <v>778</v>
      </c>
      <c r="G4595" t="s">
        <v>66</v>
      </c>
      <c r="H4595" t="s">
        <v>113</v>
      </c>
      <c r="I4595" s="1">
        <v>21.363636</v>
      </c>
      <c r="J4595" s="1">
        <v>2</v>
      </c>
      <c r="K4595">
        <v>4592</v>
      </c>
      <c r="L4595" t="s">
        <v>25</v>
      </c>
      <c r="M4595" s="2">
        <f>+Table3[[#This Row],[CHW]]/Table3[[#This Row],[Count of Airbill Number]]</f>
        <v>10.681818</v>
      </c>
    </row>
    <row r="4596" spans="2:13">
      <c r="B4596" t="s">
        <v>28</v>
      </c>
      <c r="C4596" t="s">
        <v>21</v>
      </c>
      <c r="D4596" t="s">
        <v>36</v>
      </c>
      <c r="E4596" t="s">
        <v>776</v>
      </c>
      <c r="F4596" t="s">
        <v>776</v>
      </c>
      <c r="G4596" t="s">
        <v>57</v>
      </c>
      <c r="H4596" t="s">
        <v>57</v>
      </c>
      <c r="I4596" s="1">
        <v>21.363636</v>
      </c>
      <c r="J4596" s="1">
        <v>4</v>
      </c>
      <c r="K4596">
        <v>4593</v>
      </c>
      <c r="L4596" t="s">
        <v>25</v>
      </c>
      <c r="M4596" s="2">
        <f>+Table3[[#This Row],[CHW]]/Table3[[#This Row],[Count of Airbill Number]]</f>
        <v>5.3409089999999999</v>
      </c>
    </row>
    <row r="4597" spans="2:13">
      <c r="B4597" t="s">
        <v>35</v>
      </c>
      <c r="C4597" t="s">
        <v>21</v>
      </c>
      <c r="D4597" t="s">
        <v>22</v>
      </c>
      <c r="E4597" t="s">
        <v>776</v>
      </c>
      <c r="F4597" t="s">
        <v>778</v>
      </c>
      <c r="G4597" t="s">
        <v>31</v>
      </c>
      <c r="H4597" t="s">
        <v>269</v>
      </c>
      <c r="I4597" s="1">
        <v>21.363636</v>
      </c>
      <c r="J4597" s="1">
        <v>1</v>
      </c>
      <c r="K4597">
        <v>4594</v>
      </c>
      <c r="L4597" t="s">
        <v>25</v>
      </c>
      <c r="M4597" s="2">
        <f>+Table3[[#This Row],[CHW]]/Table3[[#This Row],[Count of Airbill Number]]</f>
        <v>21.363636</v>
      </c>
    </row>
    <row r="4598" spans="2:13">
      <c r="B4598" t="s">
        <v>35</v>
      </c>
      <c r="C4598" t="s">
        <v>21</v>
      </c>
      <c r="D4598" t="s">
        <v>22</v>
      </c>
      <c r="E4598" t="s">
        <v>776</v>
      </c>
      <c r="F4598" t="s">
        <v>776</v>
      </c>
      <c r="G4598" t="s">
        <v>61</v>
      </c>
      <c r="H4598" t="s">
        <v>76</v>
      </c>
      <c r="I4598" s="1">
        <v>21.363636</v>
      </c>
      <c r="J4598" s="1">
        <v>2</v>
      </c>
      <c r="K4598">
        <v>4595</v>
      </c>
      <c r="L4598" t="s">
        <v>25</v>
      </c>
      <c r="M4598" s="2">
        <f>+Table3[[#This Row],[CHW]]/Table3[[#This Row],[Count of Airbill Number]]</f>
        <v>10.681818</v>
      </c>
    </row>
    <row r="4599" spans="2:13">
      <c r="B4599" t="s">
        <v>20</v>
      </c>
      <c r="C4599" t="s">
        <v>21</v>
      </c>
      <c r="D4599" t="s">
        <v>22</v>
      </c>
      <c r="E4599" t="s">
        <v>776</v>
      </c>
      <c r="F4599" t="s">
        <v>776</v>
      </c>
      <c r="G4599" t="s">
        <v>71</v>
      </c>
      <c r="H4599" t="s">
        <v>188</v>
      </c>
      <c r="I4599" s="1">
        <v>21.363636</v>
      </c>
      <c r="J4599" s="1">
        <v>2</v>
      </c>
      <c r="K4599">
        <v>4596</v>
      </c>
      <c r="L4599" t="s">
        <v>25</v>
      </c>
      <c r="M4599" s="2">
        <f>+Table3[[#This Row],[CHW]]/Table3[[#This Row],[Count of Airbill Number]]</f>
        <v>10.681818</v>
      </c>
    </row>
    <row r="4600" spans="2:13">
      <c r="B4600" t="s">
        <v>20</v>
      </c>
      <c r="C4600" t="s">
        <v>21</v>
      </c>
      <c r="D4600" t="s">
        <v>22</v>
      </c>
      <c r="E4600" t="s">
        <v>776</v>
      </c>
      <c r="F4600" t="s">
        <v>776</v>
      </c>
      <c r="G4600" t="s">
        <v>48</v>
      </c>
      <c r="H4600" t="s">
        <v>355</v>
      </c>
      <c r="I4600" s="1">
        <v>21.363636</v>
      </c>
      <c r="J4600" s="1">
        <v>1</v>
      </c>
      <c r="K4600">
        <v>4597</v>
      </c>
      <c r="L4600" t="s">
        <v>25</v>
      </c>
      <c r="M4600" s="2">
        <f>+Table3[[#This Row],[CHW]]/Table3[[#This Row],[Count of Airbill Number]]</f>
        <v>21.363636</v>
      </c>
    </row>
    <row r="4601" spans="2:13">
      <c r="B4601" t="s">
        <v>20</v>
      </c>
      <c r="C4601" t="s">
        <v>21</v>
      </c>
      <c r="D4601" t="s">
        <v>22</v>
      </c>
      <c r="E4601" t="s">
        <v>776</v>
      </c>
      <c r="F4601" t="s">
        <v>776</v>
      </c>
      <c r="G4601" t="s">
        <v>40</v>
      </c>
      <c r="H4601" t="s">
        <v>80</v>
      </c>
      <c r="I4601" s="1">
        <v>21.363636</v>
      </c>
      <c r="J4601" s="1">
        <v>1</v>
      </c>
      <c r="K4601">
        <v>4598</v>
      </c>
      <c r="L4601" t="s">
        <v>25</v>
      </c>
      <c r="M4601" s="2">
        <f>+Table3[[#This Row],[CHW]]/Table3[[#This Row],[Count of Airbill Number]]</f>
        <v>21.363636</v>
      </c>
    </row>
    <row r="4602" spans="2:13">
      <c r="B4602" t="s">
        <v>20</v>
      </c>
      <c r="C4602" t="s">
        <v>21</v>
      </c>
      <c r="D4602" t="s">
        <v>22</v>
      </c>
      <c r="E4602" t="s">
        <v>776</v>
      </c>
      <c r="F4602" t="s">
        <v>776</v>
      </c>
      <c r="G4602" t="s">
        <v>219</v>
      </c>
      <c r="H4602" t="s">
        <v>37</v>
      </c>
      <c r="I4602" s="1">
        <v>21.363636</v>
      </c>
      <c r="J4602" s="1">
        <v>2</v>
      </c>
      <c r="K4602">
        <v>4599</v>
      </c>
      <c r="L4602" t="s">
        <v>25</v>
      </c>
      <c r="M4602" s="2">
        <f>+Table3[[#This Row],[CHW]]/Table3[[#This Row],[Count of Airbill Number]]</f>
        <v>10.681818</v>
      </c>
    </row>
    <row r="4603" spans="2:13">
      <c r="B4603" t="s">
        <v>20</v>
      </c>
      <c r="C4603" t="s">
        <v>21</v>
      </c>
      <c r="D4603" t="s">
        <v>22</v>
      </c>
      <c r="E4603" t="s">
        <v>776</v>
      </c>
      <c r="F4603" t="s">
        <v>776</v>
      </c>
      <c r="G4603" t="s">
        <v>78</v>
      </c>
      <c r="H4603" t="s">
        <v>67</v>
      </c>
      <c r="I4603" s="1">
        <v>21.363636</v>
      </c>
      <c r="J4603" s="1">
        <v>2</v>
      </c>
      <c r="K4603">
        <v>4600</v>
      </c>
      <c r="L4603" t="s">
        <v>25</v>
      </c>
      <c r="M4603" s="2">
        <f>+Table3[[#This Row],[CHW]]/Table3[[#This Row],[Count of Airbill Number]]</f>
        <v>10.681818</v>
      </c>
    </row>
    <row r="4604" spans="2:13">
      <c r="B4604" t="s">
        <v>28</v>
      </c>
      <c r="C4604" t="s">
        <v>21</v>
      </c>
      <c r="D4604" t="s">
        <v>22</v>
      </c>
      <c r="E4604" t="s">
        <v>776</v>
      </c>
      <c r="F4604" t="s">
        <v>776</v>
      </c>
      <c r="G4604" t="s">
        <v>71</v>
      </c>
      <c r="H4604" t="s">
        <v>41</v>
      </c>
      <c r="I4604" s="1">
        <v>21.363634999999999</v>
      </c>
      <c r="J4604" s="1">
        <v>3</v>
      </c>
      <c r="K4604">
        <v>4601</v>
      </c>
      <c r="L4604" t="s">
        <v>25</v>
      </c>
      <c r="M4604" s="2">
        <f>+Table3[[#This Row],[CHW]]/Table3[[#This Row],[Count of Airbill Number]]</f>
        <v>7.1212116666666665</v>
      </c>
    </row>
    <row r="4605" spans="2:13">
      <c r="B4605" t="s">
        <v>35</v>
      </c>
      <c r="C4605" t="s">
        <v>21</v>
      </c>
      <c r="D4605" t="s">
        <v>22</v>
      </c>
      <c r="E4605" t="s">
        <v>776</v>
      </c>
      <c r="F4605" t="s">
        <v>776</v>
      </c>
      <c r="G4605" t="s">
        <v>31</v>
      </c>
      <c r="H4605" t="s">
        <v>50</v>
      </c>
      <c r="I4605" s="1">
        <v>21.363634999999999</v>
      </c>
      <c r="J4605" s="1">
        <v>5</v>
      </c>
      <c r="K4605">
        <v>4602</v>
      </c>
      <c r="L4605" t="s">
        <v>25</v>
      </c>
      <c r="M4605" s="2">
        <f>+Table3[[#This Row],[CHW]]/Table3[[#This Row],[Count of Airbill Number]]</f>
        <v>4.2727269999999997</v>
      </c>
    </row>
    <row r="4606" spans="2:13">
      <c r="B4606" t="s">
        <v>35</v>
      </c>
      <c r="C4606" t="s">
        <v>21</v>
      </c>
      <c r="D4606" t="s">
        <v>36</v>
      </c>
      <c r="E4606" t="s">
        <v>776</v>
      </c>
      <c r="F4606" t="s">
        <v>776</v>
      </c>
      <c r="G4606" t="s">
        <v>39</v>
      </c>
      <c r="H4606" t="s">
        <v>159</v>
      </c>
      <c r="I4606" s="1">
        <v>21.363634999999999</v>
      </c>
      <c r="J4606" s="1">
        <v>4</v>
      </c>
      <c r="K4606">
        <v>4603</v>
      </c>
      <c r="L4606" t="s">
        <v>25</v>
      </c>
      <c r="M4606" s="2">
        <f>+Table3[[#This Row],[CHW]]/Table3[[#This Row],[Count of Airbill Number]]</f>
        <v>5.3409087499999996</v>
      </c>
    </row>
    <row r="4607" spans="2:13">
      <c r="B4607" t="s">
        <v>20</v>
      </c>
      <c r="C4607" t="s">
        <v>21</v>
      </c>
      <c r="D4607" t="s">
        <v>22</v>
      </c>
      <c r="E4607" t="s">
        <v>776</v>
      </c>
      <c r="F4607" t="s">
        <v>776</v>
      </c>
      <c r="G4607" t="s">
        <v>80</v>
      </c>
      <c r="H4607" t="s">
        <v>37</v>
      </c>
      <c r="I4607" s="1">
        <v>21.363634999999999</v>
      </c>
      <c r="J4607" s="1">
        <v>3</v>
      </c>
      <c r="K4607">
        <v>4604</v>
      </c>
      <c r="L4607" t="s">
        <v>25</v>
      </c>
      <c r="M4607" s="2">
        <f>+Table3[[#This Row],[CHW]]/Table3[[#This Row],[Count of Airbill Number]]</f>
        <v>7.1212116666666665</v>
      </c>
    </row>
    <row r="4608" spans="2:13">
      <c r="B4608" t="s">
        <v>20</v>
      </c>
      <c r="C4608" t="s">
        <v>21</v>
      </c>
      <c r="D4608" t="s">
        <v>22</v>
      </c>
      <c r="E4608" t="s">
        <v>776</v>
      </c>
      <c r="F4608" t="s">
        <v>776</v>
      </c>
      <c r="G4608" t="s">
        <v>48</v>
      </c>
      <c r="H4608" t="s">
        <v>127</v>
      </c>
      <c r="I4608" s="1">
        <v>21.363634999999999</v>
      </c>
      <c r="J4608" s="1">
        <v>4</v>
      </c>
      <c r="K4608">
        <v>4605</v>
      </c>
      <c r="L4608" t="s">
        <v>25</v>
      </c>
      <c r="M4608" s="2">
        <f>+Table3[[#This Row],[CHW]]/Table3[[#This Row],[Count of Airbill Number]]</f>
        <v>5.3409087499999996</v>
      </c>
    </row>
    <row r="4609" spans="2:13">
      <c r="B4609" t="s">
        <v>20</v>
      </c>
      <c r="C4609" t="s">
        <v>21</v>
      </c>
      <c r="D4609" t="s">
        <v>22</v>
      </c>
      <c r="E4609" t="s">
        <v>776</v>
      </c>
      <c r="F4609" t="s">
        <v>776</v>
      </c>
      <c r="G4609" t="s">
        <v>98</v>
      </c>
      <c r="H4609" t="s">
        <v>48</v>
      </c>
      <c r="I4609" s="1">
        <v>21.363634999999999</v>
      </c>
      <c r="J4609" s="1">
        <v>4</v>
      </c>
      <c r="K4609">
        <v>4606</v>
      </c>
      <c r="L4609" t="s">
        <v>25</v>
      </c>
      <c r="M4609" s="2">
        <f>+Table3[[#This Row],[CHW]]/Table3[[#This Row],[Count of Airbill Number]]</f>
        <v>5.3409087499999996</v>
      </c>
    </row>
    <row r="4610" spans="2:13">
      <c r="B4610" t="s">
        <v>20</v>
      </c>
      <c r="C4610" t="s">
        <v>21</v>
      </c>
      <c r="D4610" t="s">
        <v>22</v>
      </c>
      <c r="E4610" t="s">
        <v>776</v>
      </c>
      <c r="F4610" t="s">
        <v>776</v>
      </c>
      <c r="G4610" t="s">
        <v>77</v>
      </c>
      <c r="H4610" t="s">
        <v>50</v>
      </c>
      <c r="I4610" s="1">
        <v>21.363634999999999</v>
      </c>
      <c r="J4610" s="1">
        <v>3</v>
      </c>
      <c r="K4610">
        <v>4607</v>
      </c>
      <c r="L4610" t="s">
        <v>25</v>
      </c>
      <c r="M4610" s="2">
        <f>+Table3[[#This Row],[CHW]]/Table3[[#This Row],[Count of Airbill Number]]</f>
        <v>7.1212116666666665</v>
      </c>
    </row>
    <row r="4611" spans="2:13">
      <c r="B4611" t="s">
        <v>30</v>
      </c>
      <c r="C4611" t="s">
        <v>21</v>
      </c>
      <c r="D4611" t="s">
        <v>22</v>
      </c>
      <c r="E4611" t="s">
        <v>776</v>
      </c>
      <c r="F4611" t="s">
        <v>776</v>
      </c>
      <c r="G4611" t="s">
        <v>31</v>
      </c>
      <c r="H4611" t="s">
        <v>57</v>
      </c>
      <c r="I4611" s="1">
        <v>21.363634999999999</v>
      </c>
      <c r="J4611" s="1">
        <v>2</v>
      </c>
      <c r="K4611">
        <v>4608</v>
      </c>
      <c r="L4611" t="s">
        <v>25</v>
      </c>
      <c r="M4611" s="2">
        <f>+Table3[[#This Row],[CHW]]/Table3[[#This Row],[Count of Airbill Number]]</f>
        <v>10.681817499999999</v>
      </c>
    </row>
    <row r="4612" spans="2:13">
      <c r="B4612" t="s">
        <v>35</v>
      </c>
      <c r="C4612" t="s">
        <v>21</v>
      </c>
      <c r="D4612" t="s">
        <v>22</v>
      </c>
      <c r="E4612" t="s">
        <v>776</v>
      </c>
      <c r="F4612" t="s">
        <v>776</v>
      </c>
      <c r="G4612" t="s">
        <v>64</v>
      </c>
      <c r="H4612" t="s">
        <v>50</v>
      </c>
      <c r="I4612" s="1">
        <v>21.363634000000001</v>
      </c>
      <c r="J4612" s="1">
        <v>6</v>
      </c>
      <c r="K4612">
        <v>4609</v>
      </c>
      <c r="L4612" t="s">
        <v>25</v>
      </c>
      <c r="M4612" s="2">
        <f>+Table3[[#This Row],[CHW]]/Table3[[#This Row],[Count of Airbill Number]]</f>
        <v>3.560605666666667</v>
      </c>
    </row>
    <row r="4613" spans="2:13">
      <c r="B4613" t="s">
        <v>20</v>
      </c>
      <c r="C4613" t="s">
        <v>21</v>
      </c>
      <c r="D4613" t="s">
        <v>22</v>
      </c>
      <c r="E4613" t="s">
        <v>776</v>
      </c>
      <c r="F4613" t="s">
        <v>776</v>
      </c>
      <c r="G4613" t="s">
        <v>39</v>
      </c>
      <c r="H4613" t="s">
        <v>33</v>
      </c>
      <c r="I4613" s="1">
        <v>21.363634000000001</v>
      </c>
      <c r="J4613" s="1">
        <v>4</v>
      </c>
      <c r="K4613">
        <v>4610</v>
      </c>
      <c r="L4613" t="s">
        <v>25</v>
      </c>
      <c r="M4613" s="2">
        <f>+Table3[[#This Row],[CHW]]/Table3[[#This Row],[Count of Airbill Number]]</f>
        <v>5.3409085000000003</v>
      </c>
    </row>
    <row r="4614" spans="2:13">
      <c r="B4614" t="s">
        <v>28</v>
      </c>
      <c r="C4614" t="s">
        <v>21</v>
      </c>
      <c r="D4614" t="s">
        <v>22</v>
      </c>
      <c r="E4614" t="s">
        <v>776</v>
      </c>
      <c r="F4614" t="s">
        <v>776</v>
      </c>
      <c r="G4614" t="s">
        <v>61</v>
      </c>
      <c r="H4614" t="s">
        <v>123</v>
      </c>
      <c r="I4614" s="1">
        <v>21.363632999999997</v>
      </c>
      <c r="J4614" s="1">
        <v>5</v>
      </c>
      <c r="K4614">
        <v>4611</v>
      </c>
      <c r="L4614" t="s">
        <v>25</v>
      </c>
      <c r="M4614" s="2">
        <f>+Table3[[#This Row],[CHW]]/Table3[[#This Row],[Count of Airbill Number]]</f>
        <v>4.2727265999999995</v>
      </c>
    </row>
    <row r="4615" spans="2:13">
      <c r="B4615" t="s">
        <v>28</v>
      </c>
      <c r="C4615" t="s">
        <v>21</v>
      </c>
      <c r="D4615" t="s">
        <v>22</v>
      </c>
      <c r="E4615" t="s">
        <v>778</v>
      </c>
      <c r="F4615" t="s">
        <v>778</v>
      </c>
      <c r="G4615" t="s">
        <v>226</v>
      </c>
      <c r="H4615" t="s">
        <v>86</v>
      </c>
      <c r="I4615" s="1">
        <v>21.3</v>
      </c>
      <c r="J4615" s="1">
        <v>4</v>
      </c>
      <c r="K4615">
        <v>4612</v>
      </c>
      <c r="L4615" t="s">
        <v>25</v>
      </c>
      <c r="M4615" s="2">
        <f>+Table3[[#This Row],[CHW]]/Table3[[#This Row],[Count of Airbill Number]]</f>
        <v>5.3250000000000002</v>
      </c>
    </row>
    <row r="4616" spans="2:13">
      <c r="B4616" t="s">
        <v>28</v>
      </c>
      <c r="C4616" t="s">
        <v>21</v>
      </c>
      <c r="D4616" t="s">
        <v>22</v>
      </c>
      <c r="E4616" t="s">
        <v>778</v>
      </c>
      <c r="F4616" t="s">
        <v>777</v>
      </c>
      <c r="G4616" t="s">
        <v>113</v>
      </c>
      <c r="H4616" t="s">
        <v>29</v>
      </c>
      <c r="I4616" s="1">
        <v>21.2</v>
      </c>
      <c r="J4616" s="1">
        <v>2</v>
      </c>
      <c r="K4616">
        <v>4613</v>
      </c>
      <c r="L4616" t="s">
        <v>25</v>
      </c>
      <c r="M4616" s="2">
        <f>+Table3[[#This Row],[CHW]]/Table3[[#This Row],[Count of Airbill Number]]</f>
        <v>10.6</v>
      </c>
    </row>
    <row r="4617" spans="2:13">
      <c r="B4617" t="s">
        <v>35</v>
      </c>
      <c r="C4617" t="s">
        <v>21</v>
      </c>
      <c r="D4617" t="s">
        <v>36</v>
      </c>
      <c r="E4617" t="s">
        <v>778</v>
      </c>
      <c r="F4617" t="s">
        <v>778</v>
      </c>
      <c r="G4617" t="s">
        <v>358</v>
      </c>
      <c r="H4617" t="s">
        <v>73</v>
      </c>
      <c r="I4617" s="1">
        <v>21.2</v>
      </c>
      <c r="J4617" s="1">
        <v>1</v>
      </c>
      <c r="K4617">
        <v>4614</v>
      </c>
      <c r="L4617" t="s">
        <v>25</v>
      </c>
      <c r="M4617" s="2">
        <f>+Table3[[#This Row],[CHW]]/Table3[[#This Row],[Count of Airbill Number]]</f>
        <v>21.2</v>
      </c>
    </row>
    <row r="4618" spans="2:13">
      <c r="B4618" t="s">
        <v>28</v>
      </c>
      <c r="C4618" t="s">
        <v>21</v>
      </c>
      <c r="D4618" t="s">
        <v>22</v>
      </c>
      <c r="E4618" t="s">
        <v>776</v>
      </c>
      <c r="F4618" t="s">
        <v>776</v>
      </c>
      <c r="G4618" t="s">
        <v>37</v>
      </c>
      <c r="H4618" t="s">
        <v>48</v>
      </c>
      <c r="I4618" s="1">
        <v>21.127269999999999</v>
      </c>
      <c r="J4618" s="1">
        <v>7</v>
      </c>
      <c r="K4618">
        <v>4615</v>
      </c>
      <c r="L4618" t="s">
        <v>25</v>
      </c>
      <c r="M4618" s="2">
        <f>+Table3[[#This Row],[CHW]]/Table3[[#This Row],[Count of Airbill Number]]</f>
        <v>3.0181814285714283</v>
      </c>
    </row>
    <row r="4619" spans="2:13">
      <c r="B4619" t="s">
        <v>28</v>
      </c>
      <c r="C4619" t="s">
        <v>21</v>
      </c>
      <c r="D4619" t="s">
        <v>22</v>
      </c>
      <c r="E4619" t="s">
        <v>777</v>
      </c>
      <c r="F4619" t="s">
        <v>777</v>
      </c>
      <c r="G4619" t="s">
        <v>114</v>
      </c>
      <c r="H4619" t="s">
        <v>190</v>
      </c>
      <c r="I4619" s="1">
        <v>21</v>
      </c>
      <c r="J4619" s="1">
        <v>1</v>
      </c>
      <c r="K4619">
        <v>4616</v>
      </c>
      <c r="L4619" t="s">
        <v>25</v>
      </c>
      <c r="M4619" s="2">
        <f>+Table3[[#This Row],[CHW]]/Table3[[#This Row],[Count of Airbill Number]]</f>
        <v>21</v>
      </c>
    </row>
    <row r="4620" spans="2:13">
      <c r="B4620" t="s">
        <v>35</v>
      </c>
      <c r="C4620" t="s">
        <v>21</v>
      </c>
      <c r="D4620" t="s">
        <v>36</v>
      </c>
      <c r="E4620" t="s">
        <v>778</v>
      </c>
      <c r="F4620" t="s">
        <v>778</v>
      </c>
      <c r="G4620" t="s">
        <v>86</v>
      </c>
      <c r="H4620" t="s">
        <v>365</v>
      </c>
      <c r="I4620" s="1">
        <v>21</v>
      </c>
      <c r="J4620" s="1">
        <v>1</v>
      </c>
      <c r="K4620">
        <v>4617</v>
      </c>
      <c r="L4620" t="s">
        <v>25</v>
      </c>
      <c r="M4620" s="2">
        <f>+Table3[[#This Row],[CHW]]/Table3[[#This Row],[Count of Airbill Number]]</f>
        <v>21</v>
      </c>
    </row>
    <row r="4621" spans="2:13">
      <c r="B4621" t="s">
        <v>20</v>
      </c>
      <c r="C4621" t="s">
        <v>21</v>
      </c>
      <c r="D4621" t="s">
        <v>22</v>
      </c>
      <c r="E4621" t="s">
        <v>778</v>
      </c>
      <c r="F4621" t="s">
        <v>777</v>
      </c>
      <c r="G4621" t="s">
        <v>113</v>
      </c>
      <c r="H4621" t="s">
        <v>290</v>
      </c>
      <c r="I4621" s="1">
        <v>21</v>
      </c>
      <c r="J4621" s="1">
        <v>1</v>
      </c>
      <c r="K4621">
        <v>4618</v>
      </c>
      <c r="L4621" t="s">
        <v>25</v>
      </c>
      <c r="M4621" s="2">
        <f>+Table3[[#This Row],[CHW]]/Table3[[#This Row],[Count of Airbill Number]]</f>
        <v>21</v>
      </c>
    </row>
    <row r="4622" spans="2:13">
      <c r="B4622" t="s">
        <v>20</v>
      </c>
      <c r="C4622" t="s">
        <v>21</v>
      </c>
      <c r="D4622" t="s">
        <v>22</v>
      </c>
      <c r="E4622" t="s">
        <v>778</v>
      </c>
      <c r="F4622" t="s">
        <v>778</v>
      </c>
      <c r="G4622" t="s">
        <v>150</v>
      </c>
      <c r="H4622" t="s">
        <v>124</v>
      </c>
      <c r="I4622" s="1">
        <v>21</v>
      </c>
      <c r="J4622" s="1">
        <v>1</v>
      </c>
      <c r="K4622">
        <v>4619</v>
      </c>
      <c r="L4622" t="s">
        <v>25</v>
      </c>
      <c r="M4622" s="2">
        <f>+Table3[[#This Row],[CHW]]/Table3[[#This Row],[Count of Airbill Number]]</f>
        <v>21</v>
      </c>
    </row>
    <row r="4623" spans="2:13">
      <c r="B4623" t="s">
        <v>20</v>
      </c>
      <c r="C4623" t="s">
        <v>21</v>
      </c>
      <c r="D4623" t="s">
        <v>36</v>
      </c>
      <c r="E4623" t="s">
        <v>776</v>
      </c>
      <c r="F4623" t="s">
        <v>776</v>
      </c>
      <c r="G4623" t="s">
        <v>66</v>
      </c>
      <c r="H4623" t="s">
        <v>45</v>
      </c>
      <c r="I4623" s="1">
        <v>21</v>
      </c>
      <c r="J4623" s="1">
        <v>1</v>
      </c>
      <c r="K4623">
        <v>4620</v>
      </c>
      <c r="L4623" t="s">
        <v>25</v>
      </c>
      <c r="M4623" s="2">
        <f>+Table3[[#This Row],[CHW]]/Table3[[#This Row],[Count of Airbill Number]]</f>
        <v>21</v>
      </c>
    </row>
    <row r="4624" spans="2:13">
      <c r="B4624" t="s">
        <v>20</v>
      </c>
      <c r="C4624" t="s">
        <v>21</v>
      </c>
      <c r="D4624" t="s">
        <v>36</v>
      </c>
      <c r="E4624" t="s">
        <v>776</v>
      </c>
      <c r="F4624" t="s">
        <v>776</v>
      </c>
      <c r="G4624" t="s">
        <v>37</v>
      </c>
      <c r="H4624" t="s">
        <v>45</v>
      </c>
      <c r="I4624" s="1">
        <v>21</v>
      </c>
      <c r="J4624" s="1">
        <v>1</v>
      </c>
      <c r="K4624">
        <v>4621</v>
      </c>
      <c r="L4624" t="s">
        <v>25</v>
      </c>
      <c r="M4624" s="2">
        <f>+Table3[[#This Row],[CHW]]/Table3[[#This Row],[Count of Airbill Number]]</f>
        <v>21</v>
      </c>
    </row>
    <row r="4625" spans="2:13">
      <c r="B4625" t="s">
        <v>28</v>
      </c>
      <c r="C4625" t="s">
        <v>21</v>
      </c>
      <c r="D4625" t="s">
        <v>22</v>
      </c>
      <c r="E4625" t="s">
        <v>778</v>
      </c>
      <c r="F4625" t="s">
        <v>778</v>
      </c>
      <c r="G4625" t="s">
        <v>86</v>
      </c>
      <c r="H4625" t="s">
        <v>335</v>
      </c>
      <c r="I4625" s="1">
        <v>20.954545</v>
      </c>
      <c r="J4625" s="1">
        <v>3</v>
      </c>
      <c r="K4625">
        <v>4622</v>
      </c>
      <c r="L4625" t="s">
        <v>25</v>
      </c>
      <c r="M4625" s="2">
        <f>+Table3[[#This Row],[CHW]]/Table3[[#This Row],[Count of Airbill Number]]</f>
        <v>6.9848483333333329</v>
      </c>
    </row>
    <row r="4626" spans="2:13">
      <c r="B4626" t="s">
        <v>28</v>
      </c>
      <c r="C4626" t="s">
        <v>21</v>
      </c>
      <c r="D4626" t="s">
        <v>22</v>
      </c>
      <c r="E4626" t="s">
        <v>776</v>
      </c>
      <c r="F4626" t="s">
        <v>776</v>
      </c>
      <c r="G4626" t="s">
        <v>71</v>
      </c>
      <c r="H4626" t="s">
        <v>61</v>
      </c>
      <c r="I4626" s="1">
        <v>20.909089999999999</v>
      </c>
      <c r="J4626" s="1">
        <v>1</v>
      </c>
      <c r="K4626">
        <v>4623</v>
      </c>
      <c r="L4626" t="s">
        <v>25</v>
      </c>
      <c r="M4626" s="2">
        <f>+Table3[[#This Row],[CHW]]/Table3[[#This Row],[Count of Airbill Number]]</f>
        <v>20.909089999999999</v>
      </c>
    </row>
    <row r="4627" spans="2:13">
      <c r="B4627" t="s">
        <v>28</v>
      </c>
      <c r="C4627" t="s">
        <v>21</v>
      </c>
      <c r="D4627" t="s">
        <v>22</v>
      </c>
      <c r="E4627" t="s">
        <v>776</v>
      </c>
      <c r="F4627" t="s">
        <v>776</v>
      </c>
      <c r="G4627" t="s">
        <v>48</v>
      </c>
      <c r="H4627" t="s">
        <v>89</v>
      </c>
      <c r="I4627" s="1">
        <v>20.909089999999999</v>
      </c>
      <c r="J4627" s="1">
        <v>1</v>
      </c>
      <c r="K4627">
        <v>4624</v>
      </c>
      <c r="L4627" t="s">
        <v>25</v>
      </c>
      <c r="M4627" s="2">
        <f>+Table3[[#This Row],[CHW]]/Table3[[#This Row],[Count of Airbill Number]]</f>
        <v>20.909089999999999</v>
      </c>
    </row>
    <row r="4628" spans="2:13">
      <c r="B4628" t="s">
        <v>28</v>
      </c>
      <c r="C4628" t="s">
        <v>21</v>
      </c>
      <c r="D4628" t="s">
        <v>22</v>
      </c>
      <c r="E4628" t="s">
        <v>776</v>
      </c>
      <c r="F4628" t="s">
        <v>776</v>
      </c>
      <c r="G4628" t="s">
        <v>40</v>
      </c>
      <c r="H4628" t="s">
        <v>111</v>
      </c>
      <c r="I4628" s="1">
        <v>20.909089999999999</v>
      </c>
      <c r="J4628" s="1">
        <v>1</v>
      </c>
      <c r="K4628">
        <v>4625</v>
      </c>
      <c r="L4628" t="s">
        <v>25</v>
      </c>
      <c r="M4628" s="2">
        <f>+Table3[[#This Row],[CHW]]/Table3[[#This Row],[Count of Airbill Number]]</f>
        <v>20.909089999999999</v>
      </c>
    </row>
    <row r="4629" spans="2:13">
      <c r="B4629" t="s">
        <v>28</v>
      </c>
      <c r="C4629" t="s">
        <v>21</v>
      </c>
      <c r="D4629" t="s">
        <v>22</v>
      </c>
      <c r="E4629" t="s">
        <v>776</v>
      </c>
      <c r="F4629" t="s">
        <v>778</v>
      </c>
      <c r="G4629" t="s">
        <v>33</v>
      </c>
      <c r="H4629" t="s">
        <v>153</v>
      </c>
      <c r="I4629" s="1">
        <v>20.909089999999999</v>
      </c>
      <c r="J4629" s="1">
        <v>2</v>
      </c>
      <c r="K4629">
        <v>4626</v>
      </c>
      <c r="L4629" t="s">
        <v>25</v>
      </c>
      <c r="M4629" s="2">
        <f>+Table3[[#This Row],[CHW]]/Table3[[#This Row],[Count of Airbill Number]]</f>
        <v>10.454545</v>
      </c>
    </row>
    <row r="4630" spans="2:13">
      <c r="B4630" t="s">
        <v>28</v>
      </c>
      <c r="C4630" t="s">
        <v>21</v>
      </c>
      <c r="D4630" t="s">
        <v>22</v>
      </c>
      <c r="E4630" t="s">
        <v>776</v>
      </c>
      <c r="F4630" t="s">
        <v>776</v>
      </c>
      <c r="G4630" t="s">
        <v>50</v>
      </c>
      <c r="H4630" t="s">
        <v>69</v>
      </c>
      <c r="I4630" s="1">
        <v>20.909089999999999</v>
      </c>
      <c r="J4630" s="1">
        <v>3</v>
      </c>
      <c r="K4630">
        <v>4627</v>
      </c>
      <c r="L4630" t="s">
        <v>25</v>
      </c>
      <c r="M4630" s="2">
        <f>+Table3[[#This Row],[CHW]]/Table3[[#This Row],[Count of Airbill Number]]</f>
        <v>6.9696966666666667</v>
      </c>
    </row>
    <row r="4631" spans="2:13">
      <c r="B4631" t="s">
        <v>35</v>
      </c>
      <c r="C4631" t="s">
        <v>21</v>
      </c>
      <c r="D4631" t="s">
        <v>22</v>
      </c>
      <c r="E4631" t="s">
        <v>776</v>
      </c>
      <c r="F4631" t="s">
        <v>776</v>
      </c>
      <c r="G4631" t="s">
        <v>40</v>
      </c>
      <c r="H4631" t="s">
        <v>24</v>
      </c>
      <c r="I4631" s="1">
        <v>20.909089999999999</v>
      </c>
      <c r="J4631" s="1">
        <v>1</v>
      </c>
      <c r="K4631">
        <v>4628</v>
      </c>
      <c r="L4631" t="s">
        <v>25</v>
      </c>
      <c r="M4631" s="2">
        <f>+Table3[[#This Row],[CHW]]/Table3[[#This Row],[Count of Airbill Number]]</f>
        <v>20.909089999999999</v>
      </c>
    </row>
    <row r="4632" spans="2:13">
      <c r="B4632" t="s">
        <v>20</v>
      </c>
      <c r="C4632" t="s">
        <v>21</v>
      </c>
      <c r="D4632" t="s">
        <v>22</v>
      </c>
      <c r="E4632" t="s">
        <v>776</v>
      </c>
      <c r="F4632" t="s">
        <v>776</v>
      </c>
      <c r="G4632" t="s">
        <v>148</v>
      </c>
      <c r="H4632" t="s">
        <v>45</v>
      </c>
      <c r="I4632" s="1">
        <v>20.909089999999999</v>
      </c>
      <c r="J4632" s="1">
        <v>1</v>
      </c>
      <c r="K4632">
        <v>4629</v>
      </c>
      <c r="L4632" t="s">
        <v>25</v>
      </c>
      <c r="M4632" s="2">
        <f>+Table3[[#This Row],[CHW]]/Table3[[#This Row],[Count of Airbill Number]]</f>
        <v>20.909089999999999</v>
      </c>
    </row>
    <row r="4633" spans="2:13">
      <c r="B4633" t="s">
        <v>20</v>
      </c>
      <c r="C4633" t="s">
        <v>21</v>
      </c>
      <c r="D4633" t="s">
        <v>22</v>
      </c>
      <c r="E4633" t="s">
        <v>776</v>
      </c>
      <c r="F4633" t="s">
        <v>776</v>
      </c>
      <c r="G4633" t="s">
        <v>145</v>
      </c>
      <c r="H4633" t="s">
        <v>74</v>
      </c>
      <c r="I4633" s="1">
        <v>20.909089999999999</v>
      </c>
      <c r="J4633" s="1">
        <v>1</v>
      </c>
      <c r="K4633">
        <v>4630</v>
      </c>
      <c r="L4633" t="s">
        <v>25</v>
      </c>
      <c r="M4633" s="2">
        <f>+Table3[[#This Row],[CHW]]/Table3[[#This Row],[Count of Airbill Number]]</f>
        <v>20.909089999999999</v>
      </c>
    </row>
    <row r="4634" spans="2:13">
      <c r="B4634" t="s">
        <v>20</v>
      </c>
      <c r="C4634" t="s">
        <v>21</v>
      </c>
      <c r="D4634" t="s">
        <v>22</v>
      </c>
      <c r="E4634" t="s">
        <v>776</v>
      </c>
      <c r="F4634" t="s">
        <v>776</v>
      </c>
      <c r="G4634" t="s">
        <v>71</v>
      </c>
      <c r="H4634" t="s">
        <v>241</v>
      </c>
      <c r="I4634" s="1">
        <v>20.909089999999999</v>
      </c>
      <c r="J4634" s="1">
        <v>4</v>
      </c>
      <c r="K4634">
        <v>4631</v>
      </c>
      <c r="L4634" t="s">
        <v>25</v>
      </c>
      <c r="M4634" s="2">
        <f>+Table3[[#This Row],[CHW]]/Table3[[#This Row],[Count of Airbill Number]]</f>
        <v>5.2272724999999998</v>
      </c>
    </row>
    <row r="4635" spans="2:13">
      <c r="B4635" t="s">
        <v>20</v>
      </c>
      <c r="C4635" t="s">
        <v>21</v>
      </c>
      <c r="D4635" t="s">
        <v>22</v>
      </c>
      <c r="E4635" t="s">
        <v>776</v>
      </c>
      <c r="F4635" t="s">
        <v>776</v>
      </c>
      <c r="G4635" t="s">
        <v>167</v>
      </c>
      <c r="H4635" t="s">
        <v>93</v>
      </c>
      <c r="I4635" s="1">
        <v>20.909089999999999</v>
      </c>
      <c r="J4635" s="1">
        <v>2</v>
      </c>
      <c r="K4635">
        <v>4632</v>
      </c>
      <c r="L4635" t="s">
        <v>25</v>
      </c>
      <c r="M4635" s="2">
        <f>+Table3[[#This Row],[CHW]]/Table3[[#This Row],[Count of Airbill Number]]</f>
        <v>10.454545</v>
      </c>
    </row>
    <row r="4636" spans="2:13">
      <c r="B4636" t="s">
        <v>20</v>
      </c>
      <c r="C4636" t="s">
        <v>21</v>
      </c>
      <c r="D4636" t="s">
        <v>22</v>
      </c>
      <c r="E4636" t="s">
        <v>776</v>
      </c>
      <c r="F4636" t="s">
        <v>776</v>
      </c>
      <c r="G4636" t="s">
        <v>45</v>
      </c>
      <c r="H4636" t="s">
        <v>272</v>
      </c>
      <c r="I4636" s="1">
        <v>20.909089999999999</v>
      </c>
      <c r="J4636" s="1">
        <v>1</v>
      </c>
      <c r="K4636">
        <v>4633</v>
      </c>
      <c r="L4636" t="s">
        <v>25</v>
      </c>
      <c r="M4636" s="2">
        <f>+Table3[[#This Row],[CHW]]/Table3[[#This Row],[Count of Airbill Number]]</f>
        <v>20.909089999999999</v>
      </c>
    </row>
    <row r="4637" spans="2:13">
      <c r="B4637" t="s">
        <v>20</v>
      </c>
      <c r="C4637" t="s">
        <v>21</v>
      </c>
      <c r="D4637" t="s">
        <v>22</v>
      </c>
      <c r="E4637" t="s">
        <v>776</v>
      </c>
      <c r="F4637" t="s">
        <v>776</v>
      </c>
      <c r="G4637" t="s">
        <v>130</v>
      </c>
      <c r="H4637" t="s">
        <v>69</v>
      </c>
      <c r="I4637" s="1">
        <v>20.909089999999999</v>
      </c>
      <c r="J4637" s="1">
        <v>1</v>
      </c>
      <c r="K4637">
        <v>4634</v>
      </c>
      <c r="L4637" t="s">
        <v>25</v>
      </c>
      <c r="M4637" s="2">
        <f>+Table3[[#This Row],[CHW]]/Table3[[#This Row],[Count of Airbill Number]]</f>
        <v>20.909089999999999</v>
      </c>
    </row>
    <row r="4638" spans="2:13">
      <c r="B4638" t="s">
        <v>20</v>
      </c>
      <c r="C4638" t="s">
        <v>21</v>
      </c>
      <c r="D4638" t="s">
        <v>22</v>
      </c>
      <c r="E4638" t="s">
        <v>776</v>
      </c>
      <c r="F4638" t="s">
        <v>776</v>
      </c>
      <c r="G4638" t="s">
        <v>57</v>
      </c>
      <c r="H4638" t="s">
        <v>66</v>
      </c>
      <c r="I4638" s="1">
        <v>20.909089999999999</v>
      </c>
      <c r="J4638" s="1">
        <v>2</v>
      </c>
      <c r="K4638">
        <v>4635</v>
      </c>
      <c r="L4638" t="s">
        <v>25</v>
      </c>
      <c r="M4638" s="2">
        <f>+Table3[[#This Row],[CHW]]/Table3[[#This Row],[Count of Airbill Number]]</f>
        <v>10.454545</v>
      </c>
    </row>
    <row r="4639" spans="2:13">
      <c r="B4639" t="s">
        <v>20</v>
      </c>
      <c r="C4639" t="s">
        <v>21</v>
      </c>
      <c r="D4639" t="s">
        <v>22</v>
      </c>
      <c r="E4639" t="s">
        <v>776</v>
      </c>
      <c r="F4639" t="s">
        <v>776</v>
      </c>
      <c r="G4639" t="s">
        <v>50</v>
      </c>
      <c r="H4639" t="s">
        <v>175</v>
      </c>
      <c r="I4639" s="1">
        <v>20.909089999999999</v>
      </c>
      <c r="J4639" s="1">
        <v>1</v>
      </c>
      <c r="K4639">
        <v>4636</v>
      </c>
      <c r="L4639" t="s">
        <v>25</v>
      </c>
      <c r="M4639" s="2">
        <f>+Table3[[#This Row],[CHW]]/Table3[[#This Row],[Count of Airbill Number]]</f>
        <v>20.909089999999999</v>
      </c>
    </row>
    <row r="4640" spans="2:13">
      <c r="B4640" t="s">
        <v>20</v>
      </c>
      <c r="C4640" t="s">
        <v>21</v>
      </c>
      <c r="D4640" t="s">
        <v>36</v>
      </c>
      <c r="E4640" t="s">
        <v>776</v>
      </c>
      <c r="F4640" t="s">
        <v>776</v>
      </c>
      <c r="G4640" t="s">
        <v>71</v>
      </c>
      <c r="H4640" t="s">
        <v>59</v>
      </c>
      <c r="I4640" s="1">
        <v>20.909089999999999</v>
      </c>
      <c r="J4640" s="1">
        <v>1</v>
      </c>
      <c r="K4640">
        <v>4637</v>
      </c>
      <c r="L4640" t="s">
        <v>25</v>
      </c>
      <c r="M4640" s="2">
        <f>+Table3[[#This Row],[CHW]]/Table3[[#This Row],[Count of Airbill Number]]</f>
        <v>20.909089999999999</v>
      </c>
    </row>
    <row r="4641" spans="2:13">
      <c r="B4641" t="s">
        <v>30</v>
      </c>
      <c r="C4641" t="s">
        <v>21</v>
      </c>
      <c r="D4641" t="s">
        <v>22</v>
      </c>
      <c r="E4641" t="s">
        <v>776</v>
      </c>
      <c r="F4641" t="s">
        <v>776</v>
      </c>
      <c r="G4641" t="s">
        <v>45</v>
      </c>
      <c r="H4641" t="s">
        <v>107</v>
      </c>
      <c r="I4641" s="1">
        <v>20.909089999999999</v>
      </c>
      <c r="J4641" s="1">
        <v>3</v>
      </c>
      <c r="K4641">
        <v>4638</v>
      </c>
      <c r="L4641" t="s">
        <v>25</v>
      </c>
      <c r="M4641" s="2">
        <f>+Table3[[#This Row],[CHW]]/Table3[[#This Row],[Count of Airbill Number]]</f>
        <v>6.9696966666666667</v>
      </c>
    </row>
    <row r="4642" spans="2:13">
      <c r="B4642" t="s">
        <v>243</v>
      </c>
      <c r="C4642" t="s">
        <v>21</v>
      </c>
      <c r="D4642" t="s">
        <v>22</v>
      </c>
      <c r="E4642" t="s">
        <v>776</v>
      </c>
      <c r="F4642" t="s">
        <v>776</v>
      </c>
      <c r="G4642" t="s">
        <v>48</v>
      </c>
      <c r="H4642" t="s">
        <v>37</v>
      </c>
      <c r="I4642" s="1">
        <v>20.909089999999999</v>
      </c>
      <c r="J4642" s="1">
        <v>2</v>
      </c>
      <c r="K4642">
        <v>4639</v>
      </c>
      <c r="L4642" t="s">
        <v>25</v>
      </c>
      <c r="M4642" s="2">
        <f>+Table3[[#This Row],[CHW]]/Table3[[#This Row],[Count of Airbill Number]]</f>
        <v>10.454545</v>
      </c>
    </row>
    <row r="4643" spans="2:13">
      <c r="B4643" t="s">
        <v>35</v>
      </c>
      <c r="C4643" t="s">
        <v>21</v>
      </c>
      <c r="D4643" t="s">
        <v>22</v>
      </c>
      <c r="E4643" t="s">
        <v>776</v>
      </c>
      <c r="F4643" t="s">
        <v>776</v>
      </c>
      <c r="G4643" t="s">
        <v>50</v>
      </c>
      <c r="H4643" t="s">
        <v>41</v>
      </c>
      <c r="I4643" s="1">
        <v>20.909089000000002</v>
      </c>
      <c r="J4643" s="1">
        <v>3</v>
      </c>
      <c r="K4643">
        <v>4640</v>
      </c>
      <c r="L4643" t="s">
        <v>25</v>
      </c>
      <c r="M4643" s="2">
        <f>+Table3[[#This Row],[CHW]]/Table3[[#This Row],[Count of Airbill Number]]</f>
        <v>6.9696963333333342</v>
      </c>
    </row>
    <row r="4644" spans="2:13">
      <c r="B4644" t="s">
        <v>20</v>
      </c>
      <c r="C4644" t="s">
        <v>21</v>
      </c>
      <c r="D4644" t="s">
        <v>22</v>
      </c>
      <c r="E4644" t="s">
        <v>776</v>
      </c>
      <c r="F4644" t="s">
        <v>776</v>
      </c>
      <c r="G4644" t="s">
        <v>72</v>
      </c>
      <c r="H4644" t="s">
        <v>164</v>
      </c>
      <c r="I4644" s="1">
        <v>20.909089000000002</v>
      </c>
      <c r="J4644" s="1">
        <v>3</v>
      </c>
      <c r="K4644">
        <v>4641</v>
      </c>
      <c r="L4644" t="s">
        <v>25</v>
      </c>
      <c r="M4644" s="2">
        <f>+Table3[[#This Row],[CHW]]/Table3[[#This Row],[Count of Airbill Number]]</f>
        <v>6.9696963333333342</v>
      </c>
    </row>
    <row r="4645" spans="2:13">
      <c r="B4645" t="s">
        <v>35</v>
      </c>
      <c r="C4645" t="s">
        <v>21</v>
      </c>
      <c r="D4645" t="s">
        <v>22</v>
      </c>
      <c r="E4645" t="s">
        <v>776</v>
      </c>
      <c r="F4645" t="s">
        <v>776</v>
      </c>
      <c r="G4645" t="s">
        <v>45</v>
      </c>
      <c r="H4645" t="s">
        <v>339</v>
      </c>
      <c r="I4645" s="1">
        <v>20.909088999999998</v>
      </c>
      <c r="J4645" s="1">
        <v>3</v>
      </c>
      <c r="K4645">
        <v>4642</v>
      </c>
      <c r="L4645" t="s">
        <v>25</v>
      </c>
      <c r="M4645" s="2">
        <f>+Table3[[#This Row],[CHW]]/Table3[[#This Row],[Count of Airbill Number]]</f>
        <v>6.9696963333333324</v>
      </c>
    </row>
    <row r="4646" spans="2:13">
      <c r="B4646" t="s">
        <v>35</v>
      </c>
      <c r="C4646" t="s">
        <v>21</v>
      </c>
      <c r="D4646" t="s">
        <v>22</v>
      </c>
      <c r="E4646" t="s">
        <v>776</v>
      </c>
      <c r="F4646" t="s">
        <v>776</v>
      </c>
      <c r="G4646" t="s">
        <v>45</v>
      </c>
      <c r="H4646" t="s">
        <v>177</v>
      </c>
      <c r="I4646" s="1">
        <v>20.909087999999997</v>
      </c>
      <c r="J4646" s="1">
        <v>4</v>
      </c>
      <c r="K4646">
        <v>4643</v>
      </c>
      <c r="L4646" t="s">
        <v>25</v>
      </c>
      <c r="M4646" s="2">
        <f>+Table3[[#This Row],[CHW]]/Table3[[#This Row],[Count of Airbill Number]]</f>
        <v>5.2272719999999993</v>
      </c>
    </row>
    <row r="4647" spans="2:13">
      <c r="B4647" t="s">
        <v>28</v>
      </c>
      <c r="C4647" t="s">
        <v>21</v>
      </c>
      <c r="D4647" t="s">
        <v>22</v>
      </c>
      <c r="E4647" t="s">
        <v>778</v>
      </c>
      <c r="F4647" t="s">
        <v>777</v>
      </c>
      <c r="G4647" t="s">
        <v>109</v>
      </c>
      <c r="H4647" t="s">
        <v>26</v>
      </c>
      <c r="I4647" s="1">
        <v>20.818180999999999</v>
      </c>
      <c r="J4647" s="1">
        <v>2</v>
      </c>
      <c r="K4647">
        <v>4644</v>
      </c>
      <c r="L4647" t="s">
        <v>25</v>
      </c>
      <c r="M4647" s="2">
        <f>+Table3[[#This Row],[CHW]]/Table3[[#This Row],[Count of Airbill Number]]</f>
        <v>10.4090905</v>
      </c>
    </row>
    <row r="4648" spans="2:13">
      <c r="B4648" t="s">
        <v>20</v>
      </c>
      <c r="C4648" t="s">
        <v>21</v>
      </c>
      <c r="D4648" t="s">
        <v>36</v>
      </c>
      <c r="E4648" t="s">
        <v>776</v>
      </c>
      <c r="F4648" t="s">
        <v>778</v>
      </c>
      <c r="G4648" t="s">
        <v>122</v>
      </c>
      <c r="H4648" t="s">
        <v>51</v>
      </c>
      <c r="I4648" s="1">
        <v>20.8</v>
      </c>
      <c r="J4648" s="1">
        <v>1</v>
      </c>
      <c r="K4648">
        <v>4645</v>
      </c>
      <c r="L4648" t="s">
        <v>25</v>
      </c>
      <c r="M4648" s="2">
        <f>+Table3[[#This Row],[CHW]]/Table3[[#This Row],[Count of Airbill Number]]</f>
        <v>20.8</v>
      </c>
    </row>
    <row r="4649" spans="2:13">
      <c r="B4649" t="s">
        <v>28</v>
      </c>
      <c r="C4649" t="s">
        <v>21</v>
      </c>
      <c r="D4649" t="s">
        <v>22</v>
      </c>
      <c r="E4649" t="s">
        <v>778</v>
      </c>
      <c r="F4649" t="s">
        <v>776</v>
      </c>
      <c r="G4649" t="s">
        <v>62</v>
      </c>
      <c r="H4649" t="s">
        <v>165</v>
      </c>
      <c r="I4649" s="1">
        <v>20.6</v>
      </c>
      <c r="J4649" s="1">
        <v>1</v>
      </c>
      <c r="K4649">
        <v>4646</v>
      </c>
      <c r="L4649" t="s">
        <v>25</v>
      </c>
      <c r="M4649" s="2">
        <f>+Table3[[#This Row],[CHW]]/Table3[[#This Row],[Count of Airbill Number]]</f>
        <v>20.6</v>
      </c>
    </row>
    <row r="4650" spans="2:13">
      <c r="B4650" t="s">
        <v>28</v>
      </c>
      <c r="C4650" t="s">
        <v>21</v>
      </c>
      <c r="D4650" t="s">
        <v>22</v>
      </c>
      <c r="E4650" t="s">
        <v>778</v>
      </c>
      <c r="F4650" t="s">
        <v>777</v>
      </c>
      <c r="G4650" t="s">
        <v>109</v>
      </c>
      <c r="H4650" t="s">
        <v>157</v>
      </c>
      <c r="I4650" s="1">
        <v>20.536361999999997</v>
      </c>
      <c r="J4650" s="1">
        <v>10</v>
      </c>
      <c r="K4650">
        <v>4647</v>
      </c>
      <c r="L4650" t="s">
        <v>25</v>
      </c>
      <c r="M4650" s="2">
        <f>+Table3[[#This Row],[CHW]]/Table3[[#This Row],[Count of Airbill Number]]</f>
        <v>2.0536361999999997</v>
      </c>
    </row>
    <row r="4651" spans="2:13">
      <c r="B4651" t="s">
        <v>28</v>
      </c>
      <c r="C4651" t="s">
        <v>21</v>
      </c>
      <c r="D4651" t="s">
        <v>22</v>
      </c>
      <c r="E4651" t="s">
        <v>778</v>
      </c>
      <c r="F4651" t="s">
        <v>778</v>
      </c>
      <c r="G4651" t="s">
        <v>150</v>
      </c>
      <c r="H4651" t="s">
        <v>153</v>
      </c>
      <c r="I4651" s="1">
        <v>20.5</v>
      </c>
      <c r="J4651" s="1">
        <v>5</v>
      </c>
      <c r="K4651">
        <v>4648</v>
      </c>
      <c r="L4651" t="s">
        <v>25</v>
      </c>
      <c r="M4651" s="2">
        <f>+Table3[[#This Row],[CHW]]/Table3[[#This Row],[Count of Airbill Number]]</f>
        <v>4.0999999999999996</v>
      </c>
    </row>
    <row r="4652" spans="2:13">
      <c r="B4652" t="s">
        <v>28</v>
      </c>
      <c r="C4652" t="s">
        <v>21</v>
      </c>
      <c r="D4652" t="s">
        <v>36</v>
      </c>
      <c r="E4652" t="s">
        <v>778</v>
      </c>
      <c r="F4652" t="s">
        <v>776</v>
      </c>
      <c r="G4652" t="s">
        <v>150</v>
      </c>
      <c r="H4652" t="s">
        <v>192</v>
      </c>
      <c r="I4652" s="1">
        <v>20.5</v>
      </c>
      <c r="J4652" s="1">
        <v>5</v>
      </c>
      <c r="K4652">
        <v>4649</v>
      </c>
      <c r="L4652" t="s">
        <v>25</v>
      </c>
      <c r="M4652" s="2">
        <f>+Table3[[#This Row],[CHW]]/Table3[[#This Row],[Count of Airbill Number]]</f>
        <v>4.0999999999999996</v>
      </c>
    </row>
    <row r="4653" spans="2:13">
      <c r="B4653" t="s">
        <v>28</v>
      </c>
      <c r="C4653" t="s">
        <v>21</v>
      </c>
      <c r="D4653" t="s">
        <v>22</v>
      </c>
      <c r="E4653" t="s">
        <v>776</v>
      </c>
      <c r="F4653" t="s">
        <v>776</v>
      </c>
      <c r="G4653" t="s">
        <v>64</v>
      </c>
      <c r="H4653" t="s">
        <v>74</v>
      </c>
      <c r="I4653" s="1">
        <v>20.454545</v>
      </c>
      <c r="J4653" s="1">
        <v>1</v>
      </c>
      <c r="K4653">
        <v>4650</v>
      </c>
      <c r="L4653" t="s">
        <v>25</v>
      </c>
      <c r="M4653" s="2">
        <f>+Table3[[#This Row],[CHW]]/Table3[[#This Row],[Count of Airbill Number]]</f>
        <v>20.454545</v>
      </c>
    </row>
    <row r="4654" spans="2:13">
      <c r="B4654" t="s">
        <v>28</v>
      </c>
      <c r="C4654" t="s">
        <v>21</v>
      </c>
      <c r="D4654" t="s">
        <v>22</v>
      </c>
      <c r="E4654" t="s">
        <v>776</v>
      </c>
      <c r="F4654" t="s">
        <v>776</v>
      </c>
      <c r="G4654" t="s">
        <v>45</v>
      </c>
      <c r="H4654" t="s">
        <v>111</v>
      </c>
      <c r="I4654" s="1">
        <v>20.454545</v>
      </c>
      <c r="J4654" s="1">
        <v>4</v>
      </c>
      <c r="K4654">
        <v>4651</v>
      </c>
      <c r="L4654" t="s">
        <v>25</v>
      </c>
      <c r="M4654" s="2">
        <f>+Table3[[#This Row],[CHW]]/Table3[[#This Row],[Count of Airbill Number]]</f>
        <v>5.1136362499999999</v>
      </c>
    </row>
    <row r="4655" spans="2:13">
      <c r="B4655" t="s">
        <v>28</v>
      </c>
      <c r="C4655" t="s">
        <v>21</v>
      </c>
      <c r="D4655" t="s">
        <v>22</v>
      </c>
      <c r="E4655" t="s">
        <v>776</v>
      </c>
      <c r="F4655" t="s">
        <v>776</v>
      </c>
      <c r="G4655" t="s">
        <v>40</v>
      </c>
      <c r="H4655" t="s">
        <v>69</v>
      </c>
      <c r="I4655" s="1">
        <v>20.454545</v>
      </c>
      <c r="J4655" s="1">
        <v>2</v>
      </c>
      <c r="K4655">
        <v>4652</v>
      </c>
      <c r="L4655" t="s">
        <v>25</v>
      </c>
      <c r="M4655" s="2">
        <f>+Table3[[#This Row],[CHW]]/Table3[[#This Row],[Count of Airbill Number]]</f>
        <v>10.2272725</v>
      </c>
    </row>
    <row r="4656" spans="2:13">
      <c r="B4656" t="s">
        <v>35</v>
      </c>
      <c r="C4656" t="s">
        <v>21</v>
      </c>
      <c r="D4656" t="s">
        <v>22</v>
      </c>
      <c r="E4656" t="s">
        <v>776</v>
      </c>
      <c r="F4656" t="s">
        <v>776</v>
      </c>
      <c r="G4656" t="s">
        <v>102</v>
      </c>
      <c r="H4656" t="s">
        <v>84</v>
      </c>
      <c r="I4656" s="1">
        <v>20.454545</v>
      </c>
      <c r="J4656" s="1">
        <v>2</v>
      </c>
      <c r="K4656">
        <v>4653</v>
      </c>
      <c r="L4656" t="s">
        <v>25</v>
      </c>
      <c r="M4656" s="2">
        <f>+Table3[[#This Row],[CHW]]/Table3[[#This Row],[Count of Airbill Number]]</f>
        <v>10.2272725</v>
      </c>
    </row>
    <row r="4657" spans="2:13">
      <c r="B4657" t="s">
        <v>35</v>
      </c>
      <c r="C4657" t="s">
        <v>21</v>
      </c>
      <c r="D4657" t="s">
        <v>22</v>
      </c>
      <c r="E4657" t="s">
        <v>777</v>
      </c>
      <c r="F4657" t="s">
        <v>776</v>
      </c>
      <c r="G4657" t="s">
        <v>97</v>
      </c>
      <c r="H4657" t="s">
        <v>66</v>
      </c>
      <c r="I4657" s="1">
        <v>20.454545</v>
      </c>
      <c r="J4657" s="1">
        <v>1</v>
      </c>
      <c r="K4657">
        <v>4654</v>
      </c>
      <c r="L4657" t="s">
        <v>25</v>
      </c>
      <c r="M4657" s="2">
        <f>+Table3[[#This Row],[CHW]]/Table3[[#This Row],[Count of Airbill Number]]</f>
        <v>20.454545</v>
      </c>
    </row>
    <row r="4658" spans="2:13">
      <c r="B4658" t="s">
        <v>35</v>
      </c>
      <c r="C4658" t="s">
        <v>21</v>
      </c>
      <c r="D4658" t="s">
        <v>22</v>
      </c>
      <c r="E4658" t="s">
        <v>776</v>
      </c>
      <c r="F4658" t="s">
        <v>776</v>
      </c>
      <c r="G4658" t="s">
        <v>66</v>
      </c>
      <c r="H4658" t="s">
        <v>48</v>
      </c>
      <c r="I4658" s="1">
        <v>20.454545</v>
      </c>
      <c r="J4658" s="1">
        <v>1</v>
      </c>
      <c r="K4658">
        <v>4655</v>
      </c>
      <c r="L4658" t="s">
        <v>25</v>
      </c>
      <c r="M4658" s="2">
        <f>+Table3[[#This Row],[CHW]]/Table3[[#This Row],[Count of Airbill Number]]</f>
        <v>20.454545</v>
      </c>
    </row>
    <row r="4659" spans="2:13">
      <c r="B4659" t="s">
        <v>35</v>
      </c>
      <c r="C4659" t="s">
        <v>21</v>
      </c>
      <c r="D4659" t="s">
        <v>36</v>
      </c>
      <c r="E4659" t="s">
        <v>776</v>
      </c>
      <c r="F4659" t="s">
        <v>776</v>
      </c>
      <c r="G4659" t="s">
        <v>57</v>
      </c>
      <c r="H4659" t="s">
        <v>103</v>
      </c>
      <c r="I4659" s="1">
        <v>20.454545</v>
      </c>
      <c r="J4659" s="1">
        <v>1</v>
      </c>
      <c r="K4659">
        <v>4656</v>
      </c>
      <c r="L4659" t="s">
        <v>25</v>
      </c>
      <c r="M4659" s="2">
        <f>+Table3[[#This Row],[CHW]]/Table3[[#This Row],[Count of Airbill Number]]</f>
        <v>20.454545</v>
      </c>
    </row>
    <row r="4660" spans="2:13">
      <c r="B4660" t="s">
        <v>20</v>
      </c>
      <c r="C4660" t="s">
        <v>21</v>
      </c>
      <c r="D4660" t="s">
        <v>22</v>
      </c>
      <c r="E4660" t="s">
        <v>776</v>
      </c>
      <c r="F4660" t="s">
        <v>776</v>
      </c>
      <c r="G4660" t="s">
        <v>74</v>
      </c>
      <c r="H4660" t="s">
        <v>128</v>
      </c>
      <c r="I4660" s="1">
        <v>20.454545</v>
      </c>
      <c r="J4660" s="1">
        <v>1</v>
      </c>
      <c r="K4660">
        <v>4657</v>
      </c>
      <c r="L4660" t="s">
        <v>25</v>
      </c>
      <c r="M4660" s="2">
        <f>+Table3[[#This Row],[CHW]]/Table3[[#This Row],[Count of Airbill Number]]</f>
        <v>20.454545</v>
      </c>
    </row>
    <row r="4661" spans="2:13">
      <c r="B4661" t="s">
        <v>20</v>
      </c>
      <c r="C4661" t="s">
        <v>21</v>
      </c>
      <c r="D4661" t="s">
        <v>22</v>
      </c>
      <c r="E4661" t="s">
        <v>776</v>
      </c>
      <c r="F4661" t="s">
        <v>776</v>
      </c>
      <c r="G4661" t="s">
        <v>146</v>
      </c>
      <c r="H4661" t="s">
        <v>32</v>
      </c>
      <c r="I4661" s="1">
        <v>20.454545</v>
      </c>
      <c r="J4661" s="1">
        <v>2</v>
      </c>
      <c r="K4661">
        <v>4658</v>
      </c>
      <c r="L4661" t="s">
        <v>25</v>
      </c>
      <c r="M4661" s="2">
        <f>+Table3[[#This Row],[CHW]]/Table3[[#This Row],[Count of Airbill Number]]</f>
        <v>10.2272725</v>
      </c>
    </row>
    <row r="4662" spans="2:13">
      <c r="B4662" t="s">
        <v>20</v>
      </c>
      <c r="C4662" t="s">
        <v>21</v>
      </c>
      <c r="D4662" t="s">
        <v>22</v>
      </c>
      <c r="E4662" t="s">
        <v>776</v>
      </c>
      <c r="F4662" t="s">
        <v>776</v>
      </c>
      <c r="G4662" t="s">
        <v>287</v>
      </c>
      <c r="H4662" t="s">
        <v>23</v>
      </c>
      <c r="I4662" s="1">
        <v>20.454545</v>
      </c>
      <c r="J4662" s="1">
        <v>1</v>
      </c>
      <c r="K4662">
        <v>4659</v>
      </c>
      <c r="L4662" t="s">
        <v>25</v>
      </c>
      <c r="M4662" s="2">
        <f>+Table3[[#This Row],[CHW]]/Table3[[#This Row],[Count of Airbill Number]]</f>
        <v>20.454545</v>
      </c>
    </row>
    <row r="4663" spans="2:13">
      <c r="B4663" t="s">
        <v>20</v>
      </c>
      <c r="C4663" t="s">
        <v>21</v>
      </c>
      <c r="D4663" t="s">
        <v>22</v>
      </c>
      <c r="E4663" t="s">
        <v>776</v>
      </c>
      <c r="F4663" t="s">
        <v>776</v>
      </c>
      <c r="G4663" t="s">
        <v>80</v>
      </c>
      <c r="H4663" t="s">
        <v>201</v>
      </c>
      <c r="I4663" s="1">
        <v>20.454545</v>
      </c>
      <c r="J4663" s="1">
        <v>1</v>
      </c>
      <c r="K4663">
        <v>4660</v>
      </c>
      <c r="L4663" t="s">
        <v>25</v>
      </c>
      <c r="M4663" s="2">
        <f>+Table3[[#This Row],[CHW]]/Table3[[#This Row],[Count of Airbill Number]]</f>
        <v>20.454545</v>
      </c>
    </row>
    <row r="4664" spans="2:13">
      <c r="B4664" t="s">
        <v>20</v>
      </c>
      <c r="C4664" t="s">
        <v>21</v>
      </c>
      <c r="D4664" t="s">
        <v>22</v>
      </c>
      <c r="E4664" t="s">
        <v>776</v>
      </c>
      <c r="F4664" t="s">
        <v>776</v>
      </c>
      <c r="G4664" t="s">
        <v>80</v>
      </c>
      <c r="H4664" t="s">
        <v>123</v>
      </c>
      <c r="I4664" s="1">
        <v>20.454545</v>
      </c>
      <c r="J4664" s="1">
        <v>1</v>
      </c>
      <c r="K4664">
        <v>4661</v>
      </c>
      <c r="L4664" t="s">
        <v>25</v>
      </c>
      <c r="M4664" s="2">
        <f>+Table3[[#This Row],[CHW]]/Table3[[#This Row],[Count of Airbill Number]]</f>
        <v>20.454545</v>
      </c>
    </row>
    <row r="4665" spans="2:13">
      <c r="B4665" t="s">
        <v>20</v>
      </c>
      <c r="C4665" t="s">
        <v>21</v>
      </c>
      <c r="D4665" t="s">
        <v>22</v>
      </c>
      <c r="E4665" t="s">
        <v>776</v>
      </c>
      <c r="F4665" t="s">
        <v>776</v>
      </c>
      <c r="G4665" t="s">
        <v>41</v>
      </c>
      <c r="H4665" t="s">
        <v>77</v>
      </c>
      <c r="I4665" s="1">
        <v>20.454545</v>
      </c>
      <c r="J4665" s="1">
        <v>1</v>
      </c>
      <c r="K4665">
        <v>4662</v>
      </c>
      <c r="L4665" t="s">
        <v>25</v>
      </c>
      <c r="M4665" s="2">
        <f>+Table3[[#This Row],[CHW]]/Table3[[#This Row],[Count of Airbill Number]]</f>
        <v>20.454545</v>
      </c>
    </row>
    <row r="4666" spans="2:13">
      <c r="B4666" t="s">
        <v>20</v>
      </c>
      <c r="C4666" t="s">
        <v>21</v>
      </c>
      <c r="D4666" t="s">
        <v>22</v>
      </c>
      <c r="E4666" t="s">
        <v>776</v>
      </c>
      <c r="F4666" t="s">
        <v>776</v>
      </c>
      <c r="G4666" t="s">
        <v>41</v>
      </c>
      <c r="H4666" t="s">
        <v>92</v>
      </c>
      <c r="I4666" s="1">
        <v>20.454545</v>
      </c>
      <c r="J4666" s="1">
        <v>5</v>
      </c>
      <c r="K4666">
        <v>4663</v>
      </c>
      <c r="L4666" t="s">
        <v>25</v>
      </c>
      <c r="M4666" s="2">
        <f>+Table3[[#This Row],[CHW]]/Table3[[#This Row],[Count of Airbill Number]]</f>
        <v>4.0909089999999999</v>
      </c>
    </row>
    <row r="4667" spans="2:13">
      <c r="B4667" t="s">
        <v>20</v>
      </c>
      <c r="C4667" t="s">
        <v>21</v>
      </c>
      <c r="D4667" t="s">
        <v>22</v>
      </c>
      <c r="E4667" t="s">
        <v>776</v>
      </c>
      <c r="F4667" t="s">
        <v>776</v>
      </c>
      <c r="G4667" t="s">
        <v>71</v>
      </c>
      <c r="H4667" t="s">
        <v>42</v>
      </c>
      <c r="I4667" s="1">
        <v>20.454545</v>
      </c>
      <c r="J4667" s="1">
        <v>2</v>
      </c>
      <c r="K4667">
        <v>4664</v>
      </c>
      <c r="L4667" t="s">
        <v>25</v>
      </c>
      <c r="M4667" s="2">
        <f>+Table3[[#This Row],[CHW]]/Table3[[#This Row],[Count of Airbill Number]]</f>
        <v>10.2272725</v>
      </c>
    </row>
    <row r="4668" spans="2:13">
      <c r="B4668" t="s">
        <v>20</v>
      </c>
      <c r="C4668" t="s">
        <v>21</v>
      </c>
      <c r="D4668" t="s">
        <v>22</v>
      </c>
      <c r="E4668" t="s">
        <v>776</v>
      </c>
      <c r="F4668" t="s">
        <v>776</v>
      </c>
      <c r="G4668" t="s">
        <v>24</v>
      </c>
      <c r="H4668" t="s">
        <v>48</v>
      </c>
      <c r="I4668" s="1">
        <v>20.454545</v>
      </c>
      <c r="J4668" s="1">
        <v>1</v>
      </c>
      <c r="K4668">
        <v>4665</v>
      </c>
      <c r="L4668" t="s">
        <v>25</v>
      </c>
      <c r="M4668" s="2">
        <f>+Table3[[#This Row],[CHW]]/Table3[[#This Row],[Count of Airbill Number]]</f>
        <v>20.454545</v>
      </c>
    </row>
    <row r="4669" spans="2:13">
      <c r="B4669" t="s">
        <v>20</v>
      </c>
      <c r="C4669" t="s">
        <v>21</v>
      </c>
      <c r="D4669" t="s">
        <v>22</v>
      </c>
      <c r="E4669" t="s">
        <v>776</v>
      </c>
      <c r="F4669" t="s">
        <v>776</v>
      </c>
      <c r="G4669" t="s">
        <v>61</v>
      </c>
      <c r="H4669" t="s">
        <v>77</v>
      </c>
      <c r="I4669" s="1">
        <v>20.454545</v>
      </c>
      <c r="J4669" s="1">
        <v>1</v>
      </c>
      <c r="K4669">
        <v>4666</v>
      </c>
      <c r="L4669" t="s">
        <v>25</v>
      </c>
      <c r="M4669" s="2">
        <f>+Table3[[#This Row],[CHW]]/Table3[[#This Row],[Count of Airbill Number]]</f>
        <v>20.454545</v>
      </c>
    </row>
    <row r="4670" spans="2:13">
      <c r="B4670" t="s">
        <v>20</v>
      </c>
      <c r="C4670" t="s">
        <v>21</v>
      </c>
      <c r="D4670" t="s">
        <v>22</v>
      </c>
      <c r="E4670" t="s">
        <v>776</v>
      </c>
      <c r="F4670" t="s">
        <v>776</v>
      </c>
      <c r="G4670" t="s">
        <v>279</v>
      </c>
      <c r="H4670" t="s">
        <v>23</v>
      </c>
      <c r="I4670" s="1">
        <v>20.454545</v>
      </c>
      <c r="J4670" s="1">
        <v>1</v>
      </c>
      <c r="K4670">
        <v>4667</v>
      </c>
      <c r="L4670" t="s">
        <v>25</v>
      </c>
      <c r="M4670" s="2">
        <f>+Table3[[#This Row],[CHW]]/Table3[[#This Row],[Count of Airbill Number]]</f>
        <v>20.454545</v>
      </c>
    </row>
    <row r="4671" spans="2:13">
      <c r="B4671" t="s">
        <v>20</v>
      </c>
      <c r="C4671" t="s">
        <v>21</v>
      </c>
      <c r="D4671" t="s">
        <v>22</v>
      </c>
      <c r="E4671" t="s">
        <v>776</v>
      </c>
      <c r="F4671" t="s">
        <v>776</v>
      </c>
      <c r="G4671" t="s">
        <v>130</v>
      </c>
      <c r="H4671" t="s">
        <v>48</v>
      </c>
      <c r="I4671" s="1">
        <v>20.454545</v>
      </c>
      <c r="J4671" s="1">
        <v>1</v>
      </c>
      <c r="K4671">
        <v>4668</v>
      </c>
      <c r="L4671" t="s">
        <v>25</v>
      </c>
      <c r="M4671" s="2">
        <f>+Table3[[#This Row],[CHW]]/Table3[[#This Row],[Count of Airbill Number]]</f>
        <v>20.454545</v>
      </c>
    </row>
    <row r="4672" spans="2:13">
      <c r="B4672" t="s">
        <v>20</v>
      </c>
      <c r="C4672" t="s">
        <v>21</v>
      </c>
      <c r="D4672" t="s">
        <v>22</v>
      </c>
      <c r="E4672" t="s">
        <v>776</v>
      </c>
      <c r="F4672" t="s">
        <v>776</v>
      </c>
      <c r="G4672" t="s">
        <v>57</v>
      </c>
      <c r="H4672" t="s">
        <v>59</v>
      </c>
      <c r="I4672" s="1">
        <v>20.454545</v>
      </c>
      <c r="J4672" s="1">
        <v>1</v>
      </c>
      <c r="K4672">
        <v>4669</v>
      </c>
      <c r="L4672" t="s">
        <v>25</v>
      </c>
      <c r="M4672" s="2">
        <f>+Table3[[#This Row],[CHW]]/Table3[[#This Row],[Count of Airbill Number]]</f>
        <v>20.454545</v>
      </c>
    </row>
    <row r="4673" spans="2:13">
      <c r="B4673" t="s">
        <v>20</v>
      </c>
      <c r="C4673" t="s">
        <v>21</v>
      </c>
      <c r="D4673" t="s">
        <v>22</v>
      </c>
      <c r="E4673" t="s">
        <v>776</v>
      </c>
      <c r="F4673" t="s">
        <v>776</v>
      </c>
      <c r="G4673" t="s">
        <v>137</v>
      </c>
      <c r="H4673" t="s">
        <v>77</v>
      </c>
      <c r="I4673" s="1">
        <v>20.454545</v>
      </c>
      <c r="J4673" s="1">
        <v>1</v>
      </c>
      <c r="K4673">
        <v>4670</v>
      </c>
      <c r="L4673" t="s">
        <v>25</v>
      </c>
      <c r="M4673" s="2">
        <f>+Table3[[#This Row],[CHW]]/Table3[[#This Row],[Count of Airbill Number]]</f>
        <v>20.454545</v>
      </c>
    </row>
    <row r="4674" spans="2:13">
      <c r="B4674" t="s">
        <v>20</v>
      </c>
      <c r="C4674" t="s">
        <v>21</v>
      </c>
      <c r="D4674" t="s">
        <v>36</v>
      </c>
      <c r="E4674" t="s">
        <v>776</v>
      </c>
      <c r="F4674" t="s">
        <v>776</v>
      </c>
      <c r="G4674" t="s">
        <v>65</v>
      </c>
      <c r="H4674" t="s">
        <v>40</v>
      </c>
      <c r="I4674" s="1">
        <v>20.454545</v>
      </c>
      <c r="J4674" s="1">
        <v>2</v>
      </c>
      <c r="K4674">
        <v>4671</v>
      </c>
      <c r="L4674" t="s">
        <v>25</v>
      </c>
      <c r="M4674" s="2">
        <f>+Table3[[#This Row],[CHW]]/Table3[[#This Row],[Count of Airbill Number]]</f>
        <v>10.2272725</v>
      </c>
    </row>
    <row r="4675" spans="2:13">
      <c r="B4675" t="s">
        <v>30</v>
      </c>
      <c r="C4675" t="s">
        <v>21</v>
      </c>
      <c r="D4675" t="s">
        <v>139</v>
      </c>
      <c r="E4675" t="s">
        <v>776</v>
      </c>
      <c r="F4675" t="s">
        <v>776</v>
      </c>
      <c r="G4675" t="s">
        <v>76</v>
      </c>
      <c r="H4675" t="s">
        <v>352</v>
      </c>
      <c r="I4675" s="1">
        <v>20.454545</v>
      </c>
      <c r="J4675" s="1">
        <v>1</v>
      </c>
      <c r="K4675">
        <v>4672</v>
      </c>
      <c r="L4675" t="s">
        <v>25</v>
      </c>
      <c r="M4675" s="2">
        <f>+Table3[[#This Row],[CHW]]/Table3[[#This Row],[Count of Airbill Number]]</f>
        <v>20.454545</v>
      </c>
    </row>
    <row r="4676" spans="2:13">
      <c r="B4676" t="s">
        <v>28</v>
      </c>
      <c r="C4676" t="s">
        <v>21</v>
      </c>
      <c r="D4676" t="s">
        <v>22</v>
      </c>
      <c r="E4676" t="s">
        <v>776</v>
      </c>
      <c r="F4676" t="s">
        <v>776</v>
      </c>
      <c r="G4676" t="s">
        <v>39</v>
      </c>
      <c r="H4676" t="s">
        <v>41</v>
      </c>
      <c r="I4676" s="1">
        <v>20.454543999999999</v>
      </c>
      <c r="J4676" s="1">
        <v>2</v>
      </c>
      <c r="K4676">
        <v>4673</v>
      </c>
      <c r="L4676" t="s">
        <v>25</v>
      </c>
      <c r="M4676" s="2">
        <f>+Table3[[#This Row],[CHW]]/Table3[[#This Row],[Count of Airbill Number]]</f>
        <v>10.227271999999999</v>
      </c>
    </row>
    <row r="4677" spans="2:13">
      <c r="B4677" t="s">
        <v>28</v>
      </c>
      <c r="C4677" t="s">
        <v>21</v>
      </c>
      <c r="D4677" t="s">
        <v>22</v>
      </c>
      <c r="E4677" t="s">
        <v>776</v>
      </c>
      <c r="F4677" t="s">
        <v>776</v>
      </c>
      <c r="G4677" t="s">
        <v>64</v>
      </c>
      <c r="H4677" t="s">
        <v>48</v>
      </c>
      <c r="I4677" s="1">
        <v>20.454543999999999</v>
      </c>
      <c r="J4677" s="1">
        <v>2</v>
      </c>
      <c r="K4677">
        <v>4674</v>
      </c>
      <c r="L4677" t="s">
        <v>25</v>
      </c>
      <c r="M4677" s="2">
        <f>+Table3[[#This Row],[CHW]]/Table3[[#This Row],[Count of Airbill Number]]</f>
        <v>10.227271999999999</v>
      </c>
    </row>
    <row r="4678" spans="2:13">
      <c r="B4678" t="s">
        <v>35</v>
      </c>
      <c r="C4678" t="s">
        <v>21</v>
      </c>
      <c r="D4678" t="s">
        <v>22</v>
      </c>
      <c r="E4678" t="s">
        <v>776</v>
      </c>
      <c r="F4678" t="s">
        <v>776</v>
      </c>
      <c r="G4678" t="s">
        <v>47</v>
      </c>
      <c r="H4678" t="s">
        <v>93</v>
      </c>
      <c r="I4678" s="1">
        <v>20.454543999999999</v>
      </c>
      <c r="J4678" s="1">
        <v>6</v>
      </c>
      <c r="K4678">
        <v>4675</v>
      </c>
      <c r="L4678" t="s">
        <v>25</v>
      </c>
      <c r="M4678" s="2">
        <f>+Table3[[#This Row],[CHW]]/Table3[[#This Row],[Count of Airbill Number]]</f>
        <v>3.4090906666666663</v>
      </c>
    </row>
    <row r="4679" spans="2:13">
      <c r="B4679" t="s">
        <v>35</v>
      </c>
      <c r="C4679" t="s">
        <v>21</v>
      </c>
      <c r="D4679" t="s">
        <v>22</v>
      </c>
      <c r="E4679" t="s">
        <v>776</v>
      </c>
      <c r="F4679" t="s">
        <v>776</v>
      </c>
      <c r="G4679" t="s">
        <v>33</v>
      </c>
      <c r="H4679" t="s">
        <v>212</v>
      </c>
      <c r="I4679" s="1">
        <v>20.454543999999999</v>
      </c>
      <c r="J4679" s="1">
        <v>3</v>
      </c>
      <c r="K4679">
        <v>4676</v>
      </c>
      <c r="L4679" t="s">
        <v>25</v>
      </c>
      <c r="M4679" s="2">
        <f>+Table3[[#This Row],[CHW]]/Table3[[#This Row],[Count of Airbill Number]]</f>
        <v>6.8181813333333325</v>
      </c>
    </row>
    <row r="4680" spans="2:13">
      <c r="B4680" t="s">
        <v>20</v>
      </c>
      <c r="C4680" t="s">
        <v>21</v>
      </c>
      <c r="D4680" t="s">
        <v>22</v>
      </c>
      <c r="E4680" t="s">
        <v>776</v>
      </c>
      <c r="F4680" t="s">
        <v>776</v>
      </c>
      <c r="G4680" t="s">
        <v>71</v>
      </c>
      <c r="H4680" t="s">
        <v>183</v>
      </c>
      <c r="I4680" s="1">
        <v>20.454543999999999</v>
      </c>
      <c r="J4680" s="1">
        <v>3</v>
      </c>
      <c r="K4680">
        <v>4677</v>
      </c>
      <c r="L4680" t="s">
        <v>25</v>
      </c>
      <c r="M4680" s="2">
        <f>+Table3[[#This Row],[CHW]]/Table3[[#This Row],[Count of Airbill Number]]</f>
        <v>6.8181813333333325</v>
      </c>
    </row>
    <row r="4681" spans="2:13">
      <c r="B4681" t="s">
        <v>30</v>
      </c>
      <c r="C4681" t="s">
        <v>21</v>
      </c>
      <c r="D4681" t="s">
        <v>22</v>
      </c>
      <c r="E4681" t="s">
        <v>776</v>
      </c>
      <c r="F4681" t="s">
        <v>776</v>
      </c>
      <c r="G4681" t="s">
        <v>48</v>
      </c>
      <c r="H4681" t="s">
        <v>130</v>
      </c>
      <c r="I4681" s="1">
        <v>20.454543999999999</v>
      </c>
      <c r="J4681" s="1">
        <v>2</v>
      </c>
      <c r="K4681">
        <v>4678</v>
      </c>
      <c r="L4681" t="s">
        <v>25</v>
      </c>
      <c r="M4681" s="2">
        <f>+Table3[[#This Row],[CHW]]/Table3[[#This Row],[Count of Airbill Number]]</f>
        <v>10.227271999999999</v>
      </c>
    </row>
    <row r="4682" spans="2:13">
      <c r="B4682" t="s">
        <v>35</v>
      </c>
      <c r="C4682" t="s">
        <v>21</v>
      </c>
      <c r="D4682" t="s">
        <v>22</v>
      </c>
      <c r="E4682" t="s">
        <v>776</v>
      </c>
      <c r="F4682" t="s">
        <v>776</v>
      </c>
      <c r="G4682" t="s">
        <v>71</v>
      </c>
      <c r="H4682" t="s">
        <v>31</v>
      </c>
      <c r="I4682" s="1">
        <v>20.454542</v>
      </c>
      <c r="J4682" s="1">
        <v>6</v>
      </c>
      <c r="K4682">
        <v>4679</v>
      </c>
      <c r="L4682" t="s">
        <v>25</v>
      </c>
      <c r="M4682" s="2">
        <f>+Table3[[#This Row],[CHW]]/Table3[[#This Row],[Count of Airbill Number]]</f>
        <v>3.4090903333333333</v>
      </c>
    </row>
    <row r="4683" spans="2:13">
      <c r="B4683" t="s">
        <v>20</v>
      </c>
      <c r="C4683" t="s">
        <v>21</v>
      </c>
      <c r="D4683" t="s">
        <v>22</v>
      </c>
      <c r="E4683" t="s">
        <v>776</v>
      </c>
      <c r="F4683" t="s">
        <v>776</v>
      </c>
      <c r="G4683" t="s">
        <v>146</v>
      </c>
      <c r="H4683" t="s">
        <v>43</v>
      </c>
      <c r="I4683" s="1">
        <v>20.454540999999999</v>
      </c>
      <c r="J4683" s="1">
        <v>9</v>
      </c>
      <c r="K4683">
        <v>4680</v>
      </c>
      <c r="L4683" t="s">
        <v>25</v>
      </c>
      <c r="M4683" s="2">
        <f>+Table3[[#This Row],[CHW]]/Table3[[#This Row],[Count of Airbill Number]]</f>
        <v>2.2727267777777778</v>
      </c>
    </row>
    <row r="4684" spans="2:13">
      <c r="B4684" t="s">
        <v>20</v>
      </c>
      <c r="C4684" t="s">
        <v>21</v>
      </c>
      <c r="D4684" t="s">
        <v>22</v>
      </c>
      <c r="E4684" t="s">
        <v>776</v>
      </c>
      <c r="F4684" t="s">
        <v>776</v>
      </c>
      <c r="G4684" t="s">
        <v>125</v>
      </c>
      <c r="H4684" t="s">
        <v>48</v>
      </c>
      <c r="I4684" s="1">
        <v>20.454539999999998</v>
      </c>
      <c r="J4684" s="1">
        <v>8</v>
      </c>
      <c r="K4684">
        <v>4681</v>
      </c>
      <c r="L4684" t="s">
        <v>25</v>
      </c>
      <c r="M4684" s="2">
        <f>+Table3[[#This Row],[CHW]]/Table3[[#This Row],[Count of Airbill Number]]</f>
        <v>2.5568174999999997</v>
      </c>
    </row>
    <row r="4685" spans="2:13">
      <c r="B4685" t="s">
        <v>35</v>
      </c>
      <c r="C4685" t="s">
        <v>21</v>
      </c>
      <c r="D4685" t="s">
        <v>22</v>
      </c>
      <c r="E4685" t="s">
        <v>776</v>
      </c>
      <c r="F4685" t="s">
        <v>776</v>
      </c>
      <c r="G4685" t="s">
        <v>40</v>
      </c>
      <c r="H4685" t="s">
        <v>123</v>
      </c>
      <c r="I4685" s="1">
        <v>20.45452899999999</v>
      </c>
      <c r="J4685" s="1">
        <v>34</v>
      </c>
      <c r="K4685">
        <v>4682</v>
      </c>
      <c r="L4685" t="s">
        <v>25</v>
      </c>
      <c r="M4685" s="2">
        <f>+Table3[[#This Row],[CHW]]/Table3[[#This Row],[Count of Airbill Number]]</f>
        <v>0.60160379411764675</v>
      </c>
    </row>
    <row r="4686" spans="2:13">
      <c r="B4686" t="s">
        <v>28</v>
      </c>
      <c r="C4686" t="s">
        <v>21</v>
      </c>
      <c r="D4686" t="s">
        <v>22</v>
      </c>
      <c r="E4686" t="s">
        <v>778</v>
      </c>
      <c r="F4686" t="s">
        <v>776</v>
      </c>
      <c r="G4686" t="s">
        <v>86</v>
      </c>
      <c r="H4686" t="s">
        <v>50</v>
      </c>
      <c r="I4686" s="1">
        <v>20.399999999999999</v>
      </c>
      <c r="J4686" s="1">
        <v>1</v>
      </c>
      <c r="K4686">
        <v>4683</v>
      </c>
      <c r="L4686" t="s">
        <v>25</v>
      </c>
      <c r="M4686" s="2">
        <f>+Table3[[#This Row],[CHW]]/Table3[[#This Row],[Count of Airbill Number]]</f>
        <v>20.399999999999999</v>
      </c>
    </row>
    <row r="4687" spans="2:13">
      <c r="B4687" t="s">
        <v>28</v>
      </c>
      <c r="C4687" t="s">
        <v>21</v>
      </c>
      <c r="D4687" t="s">
        <v>36</v>
      </c>
      <c r="E4687" t="s">
        <v>776</v>
      </c>
      <c r="F4687" t="s">
        <v>776</v>
      </c>
      <c r="G4687" t="s">
        <v>133</v>
      </c>
      <c r="H4687" t="s">
        <v>37</v>
      </c>
      <c r="I4687" s="1">
        <v>20.399999999999999</v>
      </c>
      <c r="J4687" s="1">
        <v>1</v>
      </c>
      <c r="K4687">
        <v>4684</v>
      </c>
      <c r="L4687" t="s">
        <v>25</v>
      </c>
      <c r="M4687" s="2">
        <f>+Table3[[#This Row],[CHW]]/Table3[[#This Row],[Count of Airbill Number]]</f>
        <v>20.399999999999999</v>
      </c>
    </row>
    <row r="4688" spans="2:13">
      <c r="B4688" t="s">
        <v>28</v>
      </c>
      <c r="C4688" t="s">
        <v>21</v>
      </c>
      <c r="D4688" t="s">
        <v>22</v>
      </c>
      <c r="E4688" t="s">
        <v>776</v>
      </c>
      <c r="F4688" t="s">
        <v>776</v>
      </c>
      <c r="G4688" t="s">
        <v>98</v>
      </c>
      <c r="H4688" t="s">
        <v>32</v>
      </c>
      <c r="I4688" s="1">
        <v>20.272725999999999</v>
      </c>
      <c r="J4688" s="1">
        <v>3</v>
      </c>
      <c r="K4688">
        <v>4685</v>
      </c>
      <c r="L4688" t="s">
        <v>25</v>
      </c>
      <c r="M4688" s="2">
        <f>+Table3[[#This Row],[CHW]]/Table3[[#This Row],[Count of Airbill Number]]</f>
        <v>6.7575753333333326</v>
      </c>
    </row>
    <row r="4689" spans="2:13">
      <c r="B4689" t="s">
        <v>28</v>
      </c>
      <c r="C4689" t="s">
        <v>21</v>
      </c>
      <c r="D4689" t="s">
        <v>22</v>
      </c>
      <c r="E4689" t="s">
        <v>776</v>
      </c>
      <c r="F4689" t="s">
        <v>776</v>
      </c>
      <c r="G4689" t="s">
        <v>57</v>
      </c>
      <c r="H4689" t="s">
        <v>66</v>
      </c>
      <c r="I4689" s="1">
        <v>20.272722000000002</v>
      </c>
      <c r="J4689" s="1">
        <v>11</v>
      </c>
      <c r="K4689">
        <v>4686</v>
      </c>
      <c r="L4689" t="s">
        <v>25</v>
      </c>
      <c r="M4689" s="2">
        <f>+Table3[[#This Row],[CHW]]/Table3[[#This Row],[Count of Airbill Number]]</f>
        <v>1.8429747272727275</v>
      </c>
    </row>
    <row r="4690" spans="2:13">
      <c r="B4690" t="s">
        <v>35</v>
      </c>
      <c r="C4690" t="s">
        <v>21</v>
      </c>
      <c r="D4690" t="s">
        <v>36</v>
      </c>
      <c r="E4690" t="s">
        <v>778</v>
      </c>
      <c r="F4690" t="s">
        <v>778</v>
      </c>
      <c r="G4690" t="s">
        <v>81</v>
      </c>
      <c r="H4690" t="s">
        <v>86</v>
      </c>
      <c r="I4690" s="1">
        <v>20.2</v>
      </c>
      <c r="J4690" s="1">
        <v>1</v>
      </c>
      <c r="K4690">
        <v>4687</v>
      </c>
      <c r="L4690" t="s">
        <v>25</v>
      </c>
      <c r="M4690" s="2">
        <f>+Table3[[#This Row],[CHW]]/Table3[[#This Row],[Count of Airbill Number]]</f>
        <v>20.2</v>
      </c>
    </row>
    <row r="4691" spans="2:13">
      <c r="B4691" t="s">
        <v>28</v>
      </c>
      <c r="C4691" t="s">
        <v>21</v>
      </c>
      <c r="D4691" t="s">
        <v>22</v>
      </c>
      <c r="E4691" t="s">
        <v>776</v>
      </c>
      <c r="F4691" t="s">
        <v>776</v>
      </c>
      <c r="G4691" t="s">
        <v>133</v>
      </c>
      <c r="H4691" t="s">
        <v>37</v>
      </c>
      <c r="I4691" s="1">
        <v>20</v>
      </c>
      <c r="J4691" s="1">
        <v>1</v>
      </c>
      <c r="K4691">
        <v>4688</v>
      </c>
      <c r="L4691" t="s">
        <v>25</v>
      </c>
      <c r="M4691" s="2">
        <f>+Table3[[#This Row],[CHW]]/Table3[[#This Row],[Count of Airbill Number]]</f>
        <v>20</v>
      </c>
    </row>
    <row r="4692" spans="2:13">
      <c r="B4692" t="s">
        <v>28</v>
      </c>
      <c r="C4692" t="s">
        <v>21</v>
      </c>
      <c r="D4692" t="s">
        <v>22</v>
      </c>
      <c r="E4692" t="s">
        <v>778</v>
      </c>
      <c r="F4692" t="s">
        <v>778</v>
      </c>
      <c r="G4692" t="s">
        <v>304</v>
      </c>
      <c r="H4692" t="s">
        <v>174</v>
      </c>
      <c r="I4692" s="1">
        <v>20</v>
      </c>
      <c r="J4692" s="1">
        <v>1</v>
      </c>
      <c r="K4692">
        <v>4689</v>
      </c>
      <c r="L4692" t="s">
        <v>25</v>
      </c>
      <c r="M4692" s="2">
        <f>+Table3[[#This Row],[CHW]]/Table3[[#This Row],[Count of Airbill Number]]</f>
        <v>20</v>
      </c>
    </row>
    <row r="4693" spans="2:13">
      <c r="B4693" t="s">
        <v>28</v>
      </c>
      <c r="C4693" t="s">
        <v>21</v>
      </c>
      <c r="D4693" t="s">
        <v>22</v>
      </c>
      <c r="E4693" t="s">
        <v>778</v>
      </c>
      <c r="F4693" t="s">
        <v>778</v>
      </c>
      <c r="G4693" t="s">
        <v>81</v>
      </c>
      <c r="H4693" t="s">
        <v>353</v>
      </c>
      <c r="I4693" s="1">
        <v>20</v>
      </c>
      <c r="J4693" s="1">
        <v>1</v>
      </c>
      <c r="K4693">
        <v>4690</v>
      </c>
      <c r="L4693" t="s">
        <v>25</v>
      </c>
      <c r="M4693" s="2">
        <f>+Table3[[#This Row],[CHW]]/Table3[[#This Row],[Count of Airbill Number]]</f>
        <v>20</v>
      </c>
    </row>
    <row r="4694" spans="2:13">
      <c r="B4694" t="s">
        <v>28</v>
      </c>
      <c r="C4694" t="s">
        <v>21</v>
      </c>
      <c r="D4694" t="s">
        <v>36</v>
      </c>
      <c r="E4694" t="s">
        <v>778</v>
      </c>
      <c r="F4694" t="s">
        <v>778</v>
      </c>
      <c r="G4694" t="s">
        <v>261</v>
      </c>
      <c r="H4694" t="s">
        <v>81</v>
      </c>
      <c r="I4694" s="1">
        <v>20</v>
      </c>
      <c r="J4694" s="1">
        <v>1</v>
      </c>
      <c r="K4694">
        <v>4691</v>
      </c>
      <c r="L4694" t="s">
        <v>25</v>
      </c>
      <c r="M4694" s="2">
        <f>+Table3[[#This Row],[CHW]]/Table3[[#This Row],[Count of Airbill Number]]</f>
        <v>20</v>
      </c>
    </row>
    <row r="4695" spans="2:13">
      <c r="B4695" t="s">
        <v>415</v>
      </c>
      <c r="C4695" t="s">
        <v>21</v>
      </c>
      <c r="D4695" t="s">
        <v>22</v>
      </c>
      <c r="E4695" t="s">
        <v>778</v>
      </c>
      <c r="F4695" t="s">
        <v>777</v>
      </c>
      <c r="G4695" t="s">
        <v>109</v>
      </c>
      <c r="H4695" t="s">
        <v>259</v>
      </c>
      <c r="I4695" s="1">
        <v>20</v>
      </c>
      <c r="J4695" s="1">
        <v>1</v>
      </c>
      <c r="K4695">
        <v>4692</v>
      </c>
      <c r="L4695" t="s">
        <v>25</v>
      </c>
      <c r="M4695" s="2">
        <f>+Table3[[#This Row],[CHW]]/Table3[[#This Row],[Count of Airbill Number]]</f>
        <v>20</v>
      </c>
    </row>
    <row r="4696" spans="2:13">
      <c r="B4696" t="s">
        <v>35</v>
      </c>
      <c r="C4696" t="s">
        <v>21</v>
      </c>
      <c r="D4696" t="s">
        <v>22</v>
      </c>
      <c r="E4696" t="s">
        <v>776</v>
      </c>
      <c r="F4696" t="s">
        <v>776</v>
      </c>
      <c r="G4696" t="s">
        <v>103</v>
      </c>
      <c r="H4696" t="s">
        <v>160</v>
      </c>
      <c r="I4696" s="1">
        <v>20</v>
      </c>
      <c r="J4696" s="1">
        <v>2</v>
      </c>
      <c r="K4696">
        <v>4693</v>
      </c>
      <c r="L4696" t="s">
        <v>25</v>
      </c>
      <c r="M4696" s="2">
        <f>+Table3[[#This Row],[CHW]]/Table3[[#This Row],[Count of Airbill Number]]</f>
        <v>10</v>
      </c>
    </row>
    <row r="4697" spans="2:13">
      <c r="B4697" t="s">
        <v>35</v>
      </c>
      <c r="C4697" t="s">
        <v>21</v>
      </c>
      <c r="D4697" t="s">
        <v>36</v>
      </c>
      <c r="E4697" t="s">
        <v>776</v>
      </c>
      <c r="F4697" t="s">
        <v>776</v>
      </c>
      <c r="G4697" t="s">
        <v>23</v>
      </c>
      <c r="H4697" t="s">
        <v>214</v>
      </c>
      <c r="I4697" s="1">
        <v>20</v>
      </c>
      <c r="J4697" s="1">
        <v>1</v>
      </c>
      <c r="K4697">
        <v>4694</v>
      </c>
      <c r="L4697" t="s">
        <v>25</v>
      </c>
      <c r="M4697" s="2">
        <f>+Table3[[#This Row],[CHW]]/Table3[[#This Row],[Count of Airbill Number]]</f>
        <v>20</v>
      </c>
    </row>
    <row r="4698" spans="2:13">
      <c r="B4698" t="s">
        <v>35</v>
      </c>
      <c r="C4698" t="s">
        <v>21</v>
      </c>
      <c r="D4698" t="s">
        <v>36</v>
      </c>
      <c r="E4698" t="s">
        <v>776</v>
      </c>
      <c r="F4698" t="s">
        <v>776</v>
      </c>
      <c r="G4698" t="s">
        <v>45</v>
      </c>
      <c r="H4698" t="s">
        <v>37</v>
      </c>
      <c r="I4698" s="1">
        <v>20</v>
      </c>
      <c r="J4698" s="1">
        <v>1</v>
      </c>
      <c r="K4698">
        <v>4695</v>
      </c>
      <c r="L4698" t="s">
        <v>25</v>
      </c>
      <c r="M4698" s="2">
        <f>+Table3[[#This Row],[CHW]]/Table3[[#This Row],[Count of Airbill Number]]</f>
        <v>20</v>
      </c>
    </row>
    <row r="4699" spans="2:13">
      <c r="B4699" t="s">
        <v>35</v>
      </c>
      <c r="C4699" t="s">
        <v>21</v>
      </c>
      <c r="D4699" t="s">
        <v>36</v>
      </c>
      <c r="E4699" t="s">
        <v>776</v>
      </c>
      <c r="F4699" t="s">
        <v>776</v>
      </c>
      <c r="G4699" t="s">
        <v>77</v>
      </c>
      <c r="H4699" t="s">
        <v>23</v>
      </c>
      <c r="I4699" s="1">
        <v>20</v>
      </c>
      <c r="J4699" s="1">
        <v>1</v>
      </c>
      <c r="K4699">
        <v>4696</v>
      </c>
      <c r="L4699" t="s">
        <v>25</v>
      </c>
      <c r="M4699" s="2">
        <f>+Table3[[#This Row],[CHW]]/Table3[[#This Row],[Count of Airbill Number]]</f>
        <v>20</v>
      </c>
    </row>
    <row r="4700" spans="2:13">
      <c r="B4700" t="s">
        <v>20</v>
      </c>
      <c r="C4700" t="s">
        <v>21</v>
      </c>
      <c r="D4700" t="s">
        <v>22</v>
      </c>
      <c r="E4700" t="s">
        <v>776</v>
      </c>
      <c r="F4700" t="s">
        <v>778</v>
      </c>
      <c r="G4700" t="s">
        <v>31</v>
      </c>
      <c r="H4700" t="s">
        <v>353</v>
      </c>
      <c r="I4700" s="1">
        <v>20</v>
      </c>
      <c r="J4700" s="1">
        <v>3</v>
      </c>
      <c r="K4700">
        <v>4697</v>
      </c>
      <c r="L4700" t="s">
        <v>25</v>
      </c>
      <c r="M4700" s="2">
        <f>+Table3[[#This Row],[CHW]]/Table3[[#This Row],[Count of Airbill Number]]</f>
        <v>6.666666666666667</v>
      </c>
    </row>
    <row r="4701" spans="2:13">
      <c r="B4701" t="s">
        <v>20</v>
      </c>
      <c r="C4701" t="s">
        <v>21</v>
      </c>
      <c r="D4701" t="s">
        <v>22</v>
      </c>
      <c r="E4701" t="s">
        <v>778</v>
      </c>
      <c r="F4701" t="s">
        <v>777</v>
      </c>
      <c r="G4701" t="s">
        <v>51</v>
      </c>
      <c r="H4701" t="s">
        <v>114</v>
      </c>
      <c r="I4701" s="1">
        <v>20</v>
      </c>
      <c r="J4701" s="1">
        <v>1</v>
      </c>
      <c r="K4701">
        <v>4698</v>
      </c>
      <c r="L4701" t="s">
        <v>25</v>
      </c>
      <c r="M4701" s="2">
        <f>+Table3[[#This Row],[CHW]]/Table3[[#This Row],[Count of Airbill Number]]</f>
        <v>20</v>
      </c>
    </row>
    <row r="4702" spans="2:13">
      <c r="B4702" t="s">
        <v>20</v>
      </c>
      <c r="C4702" t="s">
        <v>21</v>
      </c>
      <c r="D4702" t="s">
        <v>22</v>
      </c>
      <c r="E4702" t="s">
        <v>777</v>
      </c>
      <c r="F4702" t="s">
        <v>778</v>
      </c>
      <c r="G4702" t="s">
        <v>110</v>
      </c>
      <c r="H4702" t="s">
        <v>101</v>
      </c>
      <c r="I4702" s="1">
        <v>20</v>
      </c>
      <c r="J4702" s="1">
        <v>1</v>
      </c>
      <c r="K4702">
        <v>4699</v>
      </c>
      <c r="L4702" t="s">
        <v>25</v>
      </c>
      <c r="M4702" s="2">
        <f>+Table3[[#This Row],[CHW]]/Table3[[#This Row],[Count of Airbill Number]]</f>
        <v>20</v>
      </c>
    </row>
    <row r="4703" spans="2:13">
      <c r="B4703" t="s">
        <v>20</v>
      </c>
      <c r="C4703" t="s">
        <v>21</v>
      </c>
      <c r="D4703" t="s">
        <v>22</v>
      </c>
      <c r="E4703" t="s">
        <v>776</v>
      </c>
      <c r="F4703" t="s">
        <v>777</v>
      </c>
      <c r="G4703" t="s">
        <v>37</v>
      </c>
      <c r="H4703" t="s">
        <v>429</v>
      </c>
      <c r="I4703" s="1">
        <v>20</v>
      </c>
      <c r="J4703" s="1">
        <v>1</v>
      </c>
      <c r="K4703">
        <v>4700</v>
      </c>
      <c r="L4703" t="s">
        <v>25</v>
      </c>
      <c r="M4703" s="2">
        <f>+Table3[[#This Row],[CHW]]/Table3[[#This Row],[Count of Airbill Number]]</f>
        <v>20</v>
      </c>
    </row>
    <row r="4704" spans="2:13">
      <c r="B4704" t="s">
        <v>20</v>
      </c>
      <c r="C4704" t="s">
        <v>21</v>
      </c>
      <c r="D4704" t="s">
        <v>36</v>
      </c>
      <c r="E4704" t="s">
        <v>776</v>
      </c>
      <c r="F4704" t="s">
        <v>777</v>
      </c>
      <c r="G4704" t="s">
        <v>23</v>
      </c>
      <c r="H4704" t="s">
        <v>110</v>
      </c>
      <c r="I4704" s="1">
        <v>20</v>
      </c>
      <c r="J4704" s="1">
        <v>1</v>
      </c>
      <c r="K4704">
        <v>4701</v>
      </c>
      <c r="L4704" t="s">
        <v>25</v>
      </c>
      <c r="M4704" s="2">
        <f>+Table3[[#This Row],[CHW]]/Table3[[#This Row],[Count of Airbill Number]]</f>
        <v>20</v>
      </c>
    </row>
    <row r="4705" spans="2:13">
      <c r="B4705" t="s">
        <v>20</v>
      </c>
      <c r="C4705" t="s">
        <v>21</v>
      </c>
      <c r="D4705" t="s">
        <v>36</v>
      </c>
      <c r="E4705" t="s">
        <v>778</v>
      </c>
      <c r="F4705" t="s">
        <v>778</v>
      </c>
      <c r="G4705" t="s">
        <v>112</v>
      </c>
      <c r="H4705" t="s">
        <v>155</v>
      </c>
      <c r="I4705" s="1">
        <v>20</v>
      </c>
      <c r="J4705" s="1">
        <v>1</v>
      </c>
      <c r="K4705">
        <v>4702</v>
      </c>
      <c r="L4705" t="s">
        <v>25</v>
      </c>
      <c r="M4705" s="2">
        <f>+Table3[[#This Row],[CHW]]/Table3[[#This Row],[Count of Airbill Number]]</f>
        <v>20</v>
      </c>
    </row>
    <row r="4706" spans="2:13">
      <c r="B4706" t="s">
        <v>20</v>
      </c>
      <c r="C4706" t="s">
        <v>21</v>
      </c>
      <c r="D4706" t="s">
        <v>36</v>
      </c>
      <c r="E4706" t="s">
        <v>776</v>
      </c>
      <c r="F4706" t="s">
        <v>776</v>
      </c>
      <c r="G4706" t="s">
        <v>66</v>
      </c>
      <c r="H4706" t="s">
        <v>23</v>
      </c>
      <c r="I4706" s="1">
        <v>20</v>
      </c>
      <c r="J4706" s="1">
        <v>1</v>
      </c>
      <c r="K4706">
        <v>4703</v>
      </c>
      <c r="L4706" t="s">
        <v>25</v>
      </c>
      <c r="M4706" s="2">
        <f>+Table3[[#This Row],[CHW]]/Table3[[#This Row],[Count of Airbill Number]]</f>
        <v>20</v>
      </c>
    </row>
    <row r="4707" spans="2:13">
      <c r="B4707" t="s">
        <v>20</v>
      </c>
      <c r="C4707" t="s">
        <v>21</v>
      </c>
      <c r="D4707" t="s">
        <v>22</v>
      </c>
      <c r="E4707" t="s">
        <v>776</v>
      </c>
      <c r="F4707" t="s">
        <v>776</v>
      </c>
      <c r="G4707" t="s">
        <v>74</v>
      </c>
      <c r="H4707" t="s">
        <v>64</v>
      </c>
      <c r="I4707" s="1">
        <v>19.999999000000003</v>
      </c>
      <c r="J4707" s="1">
        <v>2</v>
      </c>
      <c r="K4707">
        <v>4704</v>
      </c>
      <c r="L4707" t="s">
        <v>25</v>
      </c>
      <c r="M4707" s="2">
        <f>+Table3[[#This Row],[CHW]]/Table3[[#This Row],[Count of Airbill Number]]</f>
        <v>9.9999995000000013</v>
      </c>
    </row>
    <row r="4708" spans="2:13">
      <c r="B4708" t="s">
        <v>20</v>
      </c>
      <c r="C4708" t="s">
        <v>21</v>
      </c>
      <c r="D4708" t="s">
        <v>22</v>
      </c>
      <c r="E4708" t="s">
        <v>776</v>
      </c>
      <c r="F4708" t="s">
        <v>776</v>
      </c>
      <c r="G4708" t="s">
        <v>57</v>
      </c>
      <c r="H4708" t="s">
        <v>159</v>
      </c>
      <c r="I4708" s="1">
        <v>19.999999000000003</v>
      </c>
      <c r="J4708" s="1">
        <v>3</v>
      </c>
      <c r="K4708">
        <v>4705</v>
      </c>
      <c r="L4708" t="s">
        <v>25</v>
      </c>
      <c r="M4708" s="2">
        <f>+Table3[[#This Row],[CHW]]/Table3[[#This Row],[Count of Airbill Number]]</f>
        <v>6.6666663333333345</v>
      </c>
    </row>
    <row r="4709" spans="2:13">
      <c r="B4709" t="s">
        <v>20</v>
      </c>
      <c r="C4709" t="s">
        <v>21</v>
      </c>
      <c r="D4709" t="s">
        <v>36</v>
      </c>
      <c r="E4709" t="s">
        <v>776</v>
      </c>
      <c r="F4709" t="s">
        <v>776</v>
      </c>
      <c r="G4709" t="s">
        <v>54</v>
      </c>
      <c r="H4709" t="s">
        <v>72</v>
      </c>
      <c r="I4709" s="1">
        <v>19.999999000000003</v>
      </c>
      <c r="J4709" s="1">
        <v>2</v>
      </c>
      <c r="K4709">
        <v>4706</v>
      </c>
      <c r="L4709" t="s">
        <v>25</v>
      </c>
      <c r="M4709" s="2">
        <f>+Table3[[#This Row],[CHW]]/Table3[[#This Row],[Count of Airbill Number]]</f>
        <v>9.9999995000000013</v>
      </c>
    </row>
    <row r="4710" spans="2:13">
      <c r="B4710" t="s">
        <v>20</v>
      </c>
      <c r="C4710" t="s">
        <v>21</v>
      </c>
      <c r="D4710" t="s">
        <v>36</v>
      </c>
      <c r="E4710" t="s">
        <v>776</v>
      </c>
      <c r="F4710" t="s">
        <v>776</v>
      </c>
      <c r="G4710" t="s">
        <v>72</v>
      </c>
      <c r="H4710" t="s">
        <v>166</v>
      </c>
      <c r="I4710" s="1">
        <v>19.999999000000003</v>
      </c>
      <c r="J4710" s="1">
        <v>2</v>
      </c>
      <c r="K4710">
        <v>4707</v>
      </c>
      <c r="L4710" t="s">
        <v>25</v>
      </c>
      <c r="M4710" s="2">
        <f>+Table3[[#This Row],[CHW]]/Table3[[#This Row],[Count of Airbill Number]]</f>
        <v>9.9999995000000013</v>
      </c>
    </row>
    <row r="4711" spans="2:13">
      <c r="B4711" t="s">
        <v>35</v>
      </c>
      <c r="C4711" t="s">
        <v>21</v>
      </c>
      <c r="D4711" t="s">
        <v>22</v>
      </c>
      <c r="E4711" t="s">
        <v>776</v>
      </c>
      <c r="F4711" t="s">
        <v>776</v>
      </c>
      <c r="G4711" t="s">
        <v>63</v>
      </c>
      <c r="H4711" t="s">
        <v>93</v>
      </c>
      <c r="I4711" s="1">
        <v>19.999998999999999</v>
      </c>
      <c r="J4711" s="1">
        <v>3</v>
      </c>
      <c r="K4711">
        <v>4708</v>
      </c>
      <c r="L4711" t="s">
        <v>25</v>
      </c>
      <c r="M4711" s="2">
        <f>+Table3[[#This Row],[CHW]]/Table3[[#This Row],[Count of Airbill Number]]</f>
        <v>6.6666663333333327</v>
      </c>
    </row>
    <row r="4712" spans="2:13">
      <c r="B4712" t="s">
        <v>35</v>
      </c>
      <c r="C4712" t="s">
        <v>21</v>
      </c>
      <c r="D4712" t="s">
        <v>22</v>
      </c>
      <c r="E4712" t="s">
        <v>776</v>
      </c>
      <c r="F4712" t="s">
        <v>776</v>
      </c>
      <c r="G4712" t="s">
        <v>48</v>
      </c>
      <c r="H4712" t="s">
        <v>144</v>
      </c>
      <c r="I4712" s="1">
        <v>19.999998999999999</v>
      </c>
      <c r="J4712" s="1">
        <v>3</v>
      </c>
      <c r="K4712">
        <v>4709</v>
      </c>
      <c r="L4712" t="s">
        <v>25</v>
      </c>
      <c r="M4712" s="2">
        <f>+Table3[[#This Row],[CHW]]/Table3[[#This Row],[Count of Airbill Number]]</f>
        <v>6.6666663333333327</v>
      </c>
    </row>
    <row r="4713" spans="2:13">
      <c r="B4713" t="s">
        <v>20</v>
      </c>
      <c r="C4713" t="s">
        <v>21</v>
      </c>
      <c r="D4713" t="s">
        <v>22</v>
      </c>
      <c r="E4713" t="s">
        <v>776</v>
      </c>
      <c r="F4713" t="s">
        <v>776</v>
      </c>
      <c r="G4713" t="s">
        <v>60</v>
      </c>
      <c r="H4713" t="s">
        <v>67</v>
      </c>
      <c r="I4713" s="1">
        <v>19.999998999999999</v>
      </c>
      <c r="J4713" s="1">
        <v>2</v>
      </c>
      <c r="K4713">
        <v>4710</v>
      </c>
      <c r="L4713" t="s">
        <v>25</v>
      </c>
      <c r="M4713" s="2">
        <f>+Table3[[#This Row],[CHW]]/Table3[[#This Row],[Count of Airbill Number]]</f>
        <v>9.9999994999999995</v>
      </c>
    </row>
    <row r="4714" spans="2:13">
      <c r="B4714" t="s">
        <v>20</v>
      </c>
      <c r="C4714" t="s">
        <v>21</v>
      </c>
      <c r="D4714" t="s">
        <v>22</v>
      </c>
      <c r="E4714" t="s">
        <v>776</v>
      </c>
      <c r="F4714" t="s">
        <v>776</v>
      </c>
      <c r="G4714" t="s">
        <v>41</v>
      </c>
      <c r="H4714" t="s">
        <v>159</v>
      </c>
      <c r="I4714" s="1">
        <v>19.999998999999999</v>
      </c>
      <c r="J4714" s="1">
        <v>2</v>
      </c>
      <c r="K4714">
        <v>4711</v>
      </c>
      <c r="L4714" t="s">
        <v>25</v>
      </c>
      <c r="M4714" s="2">
        <f>+Table3[[#This Row],[CHW]]/Table3[[#This Row],[Count of Airbill Number]]</f>
        <v>9.9999994999999995</v>
      </c>
    </row>
    <row r="4715" spans="2:13">
      <c r="B4715" t="s">
        <v>20</v>
      </c>
      <c r="C4715" t="s">
        <v>21</v>
      </c>
      <c r="D4715" t="s">
        <v>22</v>
      </c>
      <c r="E4715" t="s">
        <v>776</v>
      </c>
      <c r="F4715" t="s">
        <v>776</v>
      </c>
      <c r="G4715" t="s">
        <v>64</v>
      </c>
      <c r="H4715" t="s">
        <v>49</v>
      </c>
      <c r="I4715" s="1">
        <v>19.999998999999999</v>
      </c>
      <c r="J4715" s="1">
        <v>2</v>
      </c>
      <c r="K4715">
        <v>4712</v>
      </c>
      <c r="L4715" t="s">
        <v>25</v>
      </c>
      <c r="M4715" s="2">
        <f>+Table3[[#This Row],[CHW]]/Table3[[#This Row],[Count of Airbill Number]]</f>
        <v>9.9999994999999995</v>
      </c>
    </row>
    <row r="4716" spans="2:13">
      <c r="B4716" t="s">
        <v>20</v>
      </c>
      <c r="C4716" t="s">
        <v>21</v>
      </c>
      <c r="D4716" t="s">
        <v>22</v>
      </c>
      <c r="E4716" t="s">
        <v>776</v>
      </c>
      <c r="F4716" t="s">
        <v>776</v>
      </c>
      <c r="G4716" t="s">
        <v>102</v>
      </c>
      <c r="H4716" t="s">
        <v>66</v>
      </c>
      <c r="I4716" s="1">
        <v>19.999998999999999</v>
      </c>
      <c r="J4716" s="1">
        <v>2</v>
      </c>
      <c r="K4716">
        <v>4713</v>
      </c>
      <c r="L4716" t="s">
        <v>25</v>
      </c>
      <c r="M4716" s="2">
        <f>+Table3[[#This Row],[CHW]]/Table3[[#This Row],[Count of Airbill Number]]</f>
        <v>9.9999994999999995</v>
      </c>
    </row>
    <row r="4717" spans="2:13">
      <c r="B4717" t="s">
        <v>20</v>
      </c>
      <c r="C4717" t="s">
        <v>21</v>
      </c>
      <c r="D4717" t="s">
        <v>22</v>
      </c>
      <c r="E4717" t="s">
        <v>776</v>
      </c>
      <c r="F4717" t="s">
        <v>776</v>
      </c>
      <c r="G4717" t="s">
        <v>126</v>
      </c>
      <c r="H4717" t="s">
        <v>74</v>
      </c>
      <c r="I4717" s="1">
        <v>19.999998999999999</v>
      </c>
      <c r="J4717" s="1">
        <v>2</v>
      </c>
      <c r="K4717">
        <v>4714</v>
      </c>
      <c r="L4717" t="s">
        <v>25</v>
      </c>
      <c r="M4717" s="2">
        <f>+Table3[[#This Row],[CHW]]/Table3[[#This Row],[Count of Airbill Number]]</f>
        <v>9.9999994999999995</v>
      </c>
    </row>
    <row r="4718" spans="2:13">
      <c r="B4718" t="s">
        <v>28</v>
      </c>
      <c r="C4718" t="s">
        <v>21</v>
      </c>
      <c r="D4718" t="s">
        <v>22</v>
      </c>
      <c r="E4718" t="s">
        <v>776</v>
      </c>
      <c r="F4718" t="s">
        <v>776</v>
      </c>
      <c r="G4718" t="s">
        <v>130</v>
      </c>
      <c r="H4718" t="s">
        <v>57</v>
      </c>
      <c r="I4718" s="1">
        <v>19.999997999999998</v>
      </c>
      <c r="J4718" s="1">
        <v>3</v>
      </c>
      <c r="K4718">
        <v>4715</v>
      </c>
      <c r="L4718" t="s">
        <v>25</v>
      </c>
      <c r="M4718" s="2">
        <f>+Table3[[#This Row],[CHW]]/Table3[[#This Row],[Count of Airbill Number]]</f>
        <v>6.6666659999999993</v>
      </c>
    </row>
    <row r="4719" spans="2:13">
      <c r="B4719" t="s">
        <v>35</v>
      </c>
      <c r="C4719" t="s">
        <v>21</v>
      </c>
      <c r="D4719" t="s">
        <v>22</v>
      </c>
      <c r="E4719" t="s">
        <v>776</v>
      </c>
      <c r="F4719" t="s">
        <v>776</v>
      </c>
      <c r="G4719" t="s">
        <v>71</v>
      </c>
      <c r="H4719" t="s">
        <v>72</v>
      </c>
      <c r="I4719" s="1">
        <v>19.999997999999998</v>
      </c>
      <c r="J4719" s="1">
        <v>3</v>
      </c>
      <c r="K4719">
        <v>4716</v>
      </c>
      <c r="L4719" t="s">
        <v>25</v>
      </c>
      <c r="M4719" s="2">
        <f>+Table3[[#This Row],[CHW]]/Table3[[#This Row],[Count of Airbill Number]]</f>
        <v>6.6666659999999993</v>
      </c>
    </row>
    <row r="4720" spans="2:13">
      <c r="B4720" t="s">
        <v>20</v>
      </c>
      <c r="C4720" t="s">
        <v>21</v>
      </c>
      <c r="D4720" t="s">
        <v>22</v>
      </c>
      <c r="E4720" t="s">
        <v>776</v>
      </c>
      <c r="F4720" t="s">
        <v>776</v>
      </c>
      <c r="G4720" t="s">
        <v>67</v>
      </c>
      <c r="H4720" t="s">
        <v>24</v>
      </c>
      <c r="I4720" s="1">
        <v>19.999997999999998</v>
      </c>
      <c r="J4720" s="1">
        <v>3</v>
      </c>
      <c r="K4720">
        <v>4717</v>
      </c>
      <c r="L4720" t="s">
        <v>25</v>
      </c>
      <c r="M4720" s="2">
        <f>+Table3[[#This Row],[CHW]]/Table3[[#This Row],[Count of Airbill Number]]</f>
        <v>6.6666659999999993</v>
      </c>
    </row>
    <row r="4721" spans="2:13">
      <c r="B4721" t="s">
        <v>35</v>
      </c>
      <c r="C4721" t="s">
        <v>21</v>
      </c>
      <c r="D4721" t="s">
        <v>22</v>
      </c>
      <c r="E4721" t="s">
        <v>776</v>
      </c>
      <c r="F4721" t="s">
        <v>776</v>
      </c>
      <c r="G4721" t="s">
        <v>48</v>
      </c>
      <c r="H4721" t="s">
        <v>136</v>
      </c>
      <c r="I4721" s="1">
        <v>19.999997</v>
      </c>
      <c r="J4721" s="1">
        <v>4</v>
      </c>
      <c r="K4721">
        <v>4718</v>
      </c>
      <c r="L4721" t="s">
        <v>25</v>
      </c>
      <c r="M4721" s="2">
        <f>+Table3[[#This Row],[CHW]]/Table3[[#This Row],[Count of Airbill Number]]</f>
        <v>4.9999992500000001</v>
      </c>
    </row>
    <row r="4722" spans="2:13">
      <c r="B4722" t="s">
        <v>35</v>
      </c>
      <c r="C4722" t="s">
        <v>21</v>
      </c>
      <c r="D4722" t="s">
        <v>22</v>
      </c>
      <c r="E4722" t="s">
        <v>776</v>
      </c>
      <c r="F4722" t="s">
        <v>776</v>
      </c>
      <c r="G4722" t="s">
        <v>39</v>
      </c>
      <c r="H4722" t="s">
        <v>67</v>
      </c>
      <c r="I4722" s="1">
        <v>19.999993</v>
      </c>
      <c r="J4722" s="1">
        <v>13</v>
      </c>
      <c r="K4722">
        <v>4719</v>
      </c>
      <c r="L4722" t="s">
        <v>25</v>
      </c>
      <c r="M4722" s="2">
        <f>+Table3[[#This Row],[CHW]]/Table3[[#This Row],[Count of Airbill Number]]</f>
        <v>1.5384610000000001</v>
      </c>
    </row>
    <row r="4723" spans="2:13">
      <c r="B4723" t="s">
        <v>28</v>
      </c>
      <c r="C4723" t="s">
        <v>21</v>
      </c>
      <c r="D4723" t="s">
        <v>36</v>
      </c>
      <c r="E4723" t="s">
        <v>778</v>
      </c>
      <c r="F4723" t="s">
        <v>778</v>
      </c>
      <c r="G4723" t="s">
        <v>51</v>
      </c>
      <c r="H4723" t="s">
        <v>297</v>
      </c>
      <c r="I4723" s="1">
        <v>19.963636000000001</v>
      </c>
      <c r="J4723" s="1">
        <v>4</v>
      </c>
      <c r="K4723">
        <v>4720</v>
      </c>
      <c r="L4723" t="s">
        <v>25</v>
      </c>
      <c r="M4723" s="2">
        <f>+Table3[[#This Row],[CHW]]/Table3[[#This Row],[Count of Airbill Number]]</f>
        <v>4.9909090000000003</v>
      </c>
    </row>
    <row r="4724" spans="2:13">
      <c r="B4724" t="s">
        <v>28</v>
      </c>
      <c r="C4724" t="s">
        <v>21</v>
      </c>
      <c r="D4724" t="s">
        <v>22</v>
      </c>
      <c r="E4724" t="s">
        <v>776</v>
      </c>
      <c r="F4724" t="s">
        <v>776</v>
      </c>
      <c r="G4724" t="s">
        <v>33</v>
      </c>
      <c r="H4724" t="s">
        <v>37</v>
      </c>
      <c r="I4724" s="1">
        <v>19.936363</v>
      </c>
      <c r="J4724" s="1">
        <v>5</v>
      </c>
      <c r="K4724">
        <v>4721</v>
      </c>
      <c r="L4724" t="s">
        <v>25</v>
      </c>
      <c r="M4724" s="2">
        <f>+Table3[[#This Row],[CHW]]/Table3[[#This Row],[Count of Airbill Number]]</f>
        <v>3.9872725999999998</v>
      </c>
    </row>
    <row r="4725" spans="2:13">
      <c r="B4725" t="s">
        <v>28</v>
      </c>
      <c r="C4725" t="s">
        <v>21</v>
      </c>
      <c r="D4725" t="s">
        <v>36</v>
      </c>
      <c r="E4725" t="s">
        <v>778</v>
      </c>
      <c r="F4725" t="s">
        <v>778</v>
      </c>
      <c r="G4725" t="s">
        <v>367</v>
      </c>
      <c r="H4725" t="s">
        <v>81</v>
      </c>
      <c r="I4725" s="1">
        <v>19.700000000000003</v>
      </c>
      <c r="J4725" s="1">
        <v>2</v>
      </c>
      <c r="K4725">
        <v>4722</v>
      </c>
      <c r="L4725" t="s">
        <v>25</v>
      </c>
      <c r="M4725" s="2">
        <f>+Table3[[#This Row],[CHW]]/Table3[[#This Row],[Count of Airbill Number]]</f>
        <v>9.8500000000000014</v>
      </c>
    </row>
    <row r="4726" spans="2:13">
      <c r="B4726" t="s">
        <v>28</v>
      </c>
      <c r="C4726" t="s">
        <v>21</v>
      </c>
      <c r="D4726" t="s">
        <v>36</v>
      </c>
      <c r="E4726" t="s">
        <v>778</v>
      </c>
      <c r="F4726" t="s">
        <v>778</v>
      </c>
      <c r="G4726" t="s">
        <v>173</v>
      </c>
      <c r="H4726" t="s">
        <v>367</v>
      </c>
      <c r="I4726" s="1">
        <v>19.700000000000003</v>
      </c>
      <c r="J4726" s="1">
        <v>2</v>
      </c>
      <c r="K4726">
        <v>4723</v>
      </c>
      <c r="L4726" t="s">
        <v>25</v>
      </c>
      <c r="M4726" s="2">
        <f>+Table3[[#This Row],[CHW]]/Table3[[#This Row],[Count of Airbill Number]]</f>
        <v>9.8500000000000014</v>
      </c>
    </row>
    <row r="4727" spans="2:13">
      <c r="B4727" t="s">
        <v>35</v>
      </c>
      <c r="C4727" t="s">
        <v>21</v>
      </c>
      <c r="D4727" t="s">
        <v>22</v>
      </c>
      <c r="E4727" t="s">
        <v>776</v>
      </c>
      <c r="F4727" t="s">
        <v>778</v>
      </c>
      <c r="G4727" t="s">
        <v>66</v>
      </c>
      <c r="H4727" t="s">
        <v>51</v>
      </c>
      <c r="I4727" s="1">
        <v>19.636362999999999</v>
      </c>
      <c r="J4727" s="1">
        <v>2</v>
      </c>
      <c r="K4727">
        <v>4724</v>
      </c>
      <c r="L4727" t="s">
        <v>25</v>
      </c>
      <c r="M4727" s="2">
        <f>+Table3[[#This Row],[CHW]]/Table3[[#This Row],[Count of Airbill Number]]</f>
        <v>9.8181814999999997</v>
      </c>
    </row>
    <row r="4728" spans="2:13">
      <c r="B4728" t="s">
        <v>28</v>
      </c>
      <c r="C4728" t="s">
        <v>21</v>
      </c>
      <c r="D4728" t="s">
        <v>22</v>
      </c>
      <c r="E4728" t="s">
        <v>778</v>
      </c>
      <c r="F4728" t="s">
        <v>778</v>
      </c>
      <c r="G4728" t="s">
        <v>51</v>
      </c>
      <c r="H4728" t="s">
        <v>333</v>
      </c>
      <c r="I4728" s="1">
        <v>19.600000000000001</v>
      </c>
      <c r="J4728" s="1">
        <v>3</v>
      </c>
      <c r="K4728">
        <v>4725</v>
      </c>
      <c r="L4728" t="s">
        <v>25</v>
      </c>
      <c r="M4728" s="2">
        <f>+Table3[[#This Row],[CHW]]/Table3[[#This Row],[Count of Airbill Number]]</f>
        <v>6.5333333333333341</v>
      </c>
    </row>
    <row r="4729" spans="2:13">
      <c r="B4729" t="s">
        <v>35</v>
      </c>
      <c r="C4729" t="s">
        <v>21</v>
      </c>
      <c r="D4729" t="s">
        <v>22</v>
      </c>
      <c r="E4729" t="s">
        <v>776</v>
      </c>
      <c r="F4729" t="s">
        <v>776</v>
      </c>
      <c r="G4729" t="s">
        <v>23</v>
      </c>
      <c r="H4729" t="s">
        <v>74</v>
      </c>
      <c r="I4729" s="1">
        <v>19.545453999999999</v>
      </c>
      <c r="J4729" s="1">
        <v>1</v>
      </c>
      <c r="K4729">
        <v>4726</v>
      </c>
      <c r="L4729" t="s">
        <v>25</v>
      </c>
      <c r="M4729" s="2">
        <f>+Table3[[#This Row],[CHW]]/Table3[[#This Row],[Count of Airbill Number]]</f>
        <v>19.545453999999999</v>
      </c>
    </row>
    <row r="4730" spans="2:13">
      <c r="B4730" t="s">
        <v>35</v>
      </c>
      <c r="C4730" t="s">
        <v>21</v>
      </c>
      <c r="D4730" t="s">
        <v>22</v>
      </c>
      <c r="E4730" t="s">
        <v>776</v>
      </c>
      <c r="F4730" t="s">
        <v>776</v>
      </c>
      <c r="G4730" t="s">
        <v>41</v>
      </c>
      <c r="H4730" t="s">
        <v>93</v>
      </c>
      <c r="I4730" s="1">
        <v>19.545453999999999</v>
      </c>
      <c r="J4730" s="1">
        <v>2</v>
      </c>
      <c r="K4730">
        <v>4727</v>
      </c>
      <c r="L4730" t="s">
        <v>25</v>
      </c>
      <c r="M4730" s="2">
        <f>+Table3[[#This Row],[CHW]]/Table3[[#This Row],[Count of Airbill Number]]</f>
        <v>9.7727269999999997</v>
      </c>
    </row>
    <row r="4731" spans="2:13">
      <c r="B4731" t="s">
        <v>176</v>
      </c>
      <c r="C4731" t="s">
        <v>21</v>
      </c>
      <c r="D4731" t="s">
        <v>22</v>
      </c>
      <c r="E4731" t="s">
        <v>776</v>
      </c>
      <c r="F4731" t="s">
        <v>776</v>
      </c>
      <c r="G4731" t="s">
        <v>40</v>
      </c>
      <c r="H4731" t="s">
        <v>65</v>
      </c>
      <c r="I4731" s="1">
        <v>19.545453999999999</v>
      </c>
      <c r="J4731" s="1">
        <v>1</v>
      </c>
      <c r="K4731">
        <v>4728</v>
      </c>
      <c r="L4731" t="s">
        <v>25</v>
      </c>
      <c r="M4731" s="2">
        <f>+Table3[[#This Row],[CHW]]/Table3[[#This Row],[Count of Airbill Number]]</f>
        <v>19.545453999999999</v>
      </c>
    </row>
    <row r="4732" spans="2:13">
      <c r="B4732" t="s">
        <v>20</v>
      </c>
      <c r="C4732" t="s">
        <v>21</v>
      </c>
      <c r="D4732" t="s">
        <v>22</v>
      </c>
      <c r="E4732" t="s">
        <v>776</v>
      </c>
      <c r="F4732" t="s">
        <v>776</v>
      </c>
      <c r="G4732" t="s">
        <v>40</v>
      </c>
      <c r="H4732" t="s">
        <v>199</v>
      </c>
      <c r="I4732" s="1">
        <v>19.545453999999999</v>
      </c>
      <c r="J4732" s="1">
        <v>2</v>
      </c>
      <c r="K4732">
        <v>4729</v>
      </c>
      <c r="L4732" t="s">
        <v>25</v>
      </c>
      <c r="M4732" s="2">
        <f>+Table3[[#This Row],[CHW]]/Table3[[#This Row],[Count of Airbill Number]]</f>
        <v>9.7727269999999997</v>
      </c>
    </row>
    <row r="4733" spans="2:13">
      <c r="B4733" t="s">
        <v>20</v>
      </c>
      <c r="C4733" t="s">
        <v>21</v>
      </c>
      <c r="D4733" t="s">
        <v>22</v>
      </c>
      <c r="E4733" t="s">
        <v>776</v>
      </c>
      <c r="F4733" t="s">
        <v>776</v>
      </c>
      <c r="G4733" t="s">
        <v>57</v>
      </c>
      <c r="H4733" t="s">
        <v>77</v>
      </c>
      <c r="I4733" s="1">
        <v>19.545453999999999</v>
      </c>
      <c r="J4733" s="1">
        <v>2</v>
      </c>
      <c r="K4733">
        <v>4730</v>
      </c>
      <c r="L4733" t="s">
        <v>25</v>
      </c>
      <c r="M4733" s="2">
        <f>+Table3[[#This Row],[CHW]]/Table3[[#This Row],[Count of Airbill Number]]</f>
        <v>9.7727269999999997</v>
      </c>
    </row>
    <row r="4734" spans="2:13">
      <c r="B4734" t="s">
        <v>20</v>
      </c>
      <c r="C4734" t="s">
        <v>21</v>
      </c>
      <c r="D4734" t="s">
        <v>22</v>
      </c>
      <c r="E4734" t="s">
        <v>776</v>
      </c>
      <c r="F4734" t="s">
        <v>776</v>
      </c>
      <c r="G4734" t="s">
        <v>131</v>
      </c>
      <c r="H4734" t="s">
        <v>47</v>
      </c>
      <c r="I4734" s="1">
        <v>19.545453999999999</v>
      </c>
      <c r="J4734" s="1">
        <v>1</v>
      </c>
      <c r="K4734">
        <v>4731</v>
      </c>
      <c r="L4734" t="s">
        <v>25</v>
      </c>
      <c r="M4734" s="2">
        <f>+Table3[[#This Row],[CHW]]/Table3[[#This Row],[Count of Airbill Number]]</f>
        <v>19.545453999999999</v>
      </c>
    </row>
    <row r="4735" spans="2:13">
      <c r="B4735" t="s">
        <v>20</v>
      </c>
      <c r="C4735" t="s">
        <v>21</v>
      </c>
      <c r="D4735" t="s">
        <v>22</v>
      </c>
      <c r="E4735" t="s">
        <v>776</v>
      </c>
      <c r="F4735" t="s">
        <v>776</v>
      </c>
      <c r="G4735" t="s">
        <v>57</v>
      </c>
      <c r="H4735" t="s">
        <v>64</v>
      </c>
      <c r="I4735" s="1">
        <v>19.545453000000002</v>
      </c>
      <c r="J4735" s="1">
        <v>2</v>
      </c>
      <c r="K4735">
        <v>4732</v>
      </c>
      <c r="L4735" t="s">
        <v>25</v>
      </c>
      <c r="M4735" s="2">
        <f>+Table3[[#This Row],[CHW]]/Table3[[#This Row],[Count of Airbill Number]]</f>
        <v>9.772726500000001</v>
      </c>
    </row>
    <row r="4736" spans="2:13">
      <c r="B4736" t="s">
        <v>35</v>
      </c>
      <c r="C4736" t="s">
        <v>21</v>
      </c>
      <c r="D4736" t="s">
        <v>22</v>
      </c>
      <c r="E4736" t="s">
        <v>776</v>
      </c>
      <c r="F4736" t="s">
        <v>776</v>
      </c>
      <c r="G4736" t="s">
        <v>146</v>
      </c>
      <c r="H4736" t="s">
        <v>48</v>
      </c>
      <c r="I4736" s="1">
        <v>19.545452999999998</v>
      </c>
      <c r="J4736" s="1">
        <v>2</v>
      </c>
      <c r="K4736">
        <v>4733</v>
      </c>
      <c r="L4736" t="s">
        <v>25</v>
      </c>
      <c r="M4736" s="2">
        <f>+Table3[[#This Row],[CHW]]/Table3[[#This Row],[Count of Airbill Number]]</f>
        <v>9.7727264999999992</v>
      </c>
    </row>
    <row r="4737" spans="2:13">
      <c r="B4737" t="s">
        <v>20</v>
      </c>
      <c r="C4737" t="s">
        <v>21</v>
      </c>
      <c r="D4737" t="s">
        <v>22</v>
      </c>
      <c r="E4737" t="s">
        <v>776</v>
      </c>
      <c r="F4737" t="s">
        <v>776</v>
      </c>
      <c r="G4737" t="s">
        <v>57</v>
      </c>
      <c r="H4737" t="s">
        <v>80</v>
      </c>
      <c r="I4737" s="1">
        <v>19.545452999999998</v>
      </c>
      <c r="J4737" s="1">
        <v>3</v>
      </c>
      <c r="K4737">
        <v>4734</v>
      </c>
      <c r="L4737" t="s">
        <v>25</v>
      </c>
      <c r="M4737" s="2">
        <f>+Table3[[#This Row],[CHW]]/Table3[[#This Row],[Count of Airbill Number]]</f>
        <v>6.5151509999999995</v>
      </c>
    </row>
    <row r="4738" spans="2:13">
      <c r="B4738" t="s">
        <v>30</v>
      </c>
      <c r="C4738" t="s">
        <v>21</v>
      </c>
      <c r="D4738" t="s">
        <v>22</v>
      </c>
      <c r="E4738" t="s">
        <v>776</v>
      </c>
      <c r="F4738" t="s">
        <v>776</v>
      </c>
      <c r="G4738" t="s">
        <v>45</v>
      </c>
      <c r="H4738" t="s">
        <v>48</v>
      </c>
      <c r="I4738" s="1">
        <v>19.545452999999998</v>
      </c>
      <c r="J4738" s="1">
        <v>3</v>
      </c>
      <c r="K4738">
        <v>4735</v>
      </c>
      <c r="L4738" t="s">
        <v>25</v>
      </c>
      <c r="M4738" s="2">
        <f>+Table3[[#This Row],[CHW]]/Table3[[#This Row],[Count of Airbill Number]]</f>
        <v>6.5151509999999995</v>
      </c>
    </row>
    <row r="4739" spans="2:13">
      <c r="B4739" t="s">
        <v>35</v>
      </c>
      <c r="C4739" t="s">
        <v>21</v>
      </c>
      <c r="D4739" t="s">
        <v>22</v>
      </c>
      <c r="E4739" t="s">
        <v>776</v>
      </c>
      <c r="F4739" t="s">
        <v>776</v>
      </c>
      <c r="G4739" t="s">
        <v>24</v>
      </c>
      <c r="H4739" t="s">
        <v>39</v>
      </c>
      <c r="I4739" s="1">
        <v>19.545451999999997</v>
      </c>
      <c r="J4739" s="1">
        <v>6</v>
      </c>
      <c r="K4739">
        <v>4736</v>
      </c>
      <c r="L4739" t="s">
        <v>25</v>
      </c>
      <c r="M4739" s="2">
        <f>+Table3[[#This Row],[CHW]]/Table3[[#This Row],[Count of Airbill Number]]</f>
        <v>3.257575333333333</v>
      </c>
    </row>
    <row r="4740" spans="2:13">
      <c r="B4740" t="s">
        <v>20</v>
      </c>
      <c r="C4740" t="s">
        <v>21</v>
      </c>
      <c r="D4740" t="s">
        <v>22</v>
      </c>
      <c r="E4740" t="s">
        <v>776</v>
      </c>
      <c r="F4740" t="s">
        <v>776</v>
      </c>
      <c r="G4740" t="s">
        <v>45</v>
      </c>
      <c r="H4740" t="s">
        <v>46</v>
      </c>
      <c r="I4740" s="1">
        <v>19.545450999999996</v>
      </c>
      <c r="J4740" s="1">
        <v>6</v>
      </c>
      <c r="K4740">
        <v>4737</v>
      </c>
      <c r="L4740" t="s">
        <v>25</v>
      </c>
      <c r="M4740" s="2">
        <f>+Table3[[#This Row],[CHW]]/Table3[[#This Row],[Count of Airbill Number]]</f>
        <v>3.2575751666666659</v>
      </c>
    </row>
    <row r="4741" spans="2:13">
      <c r="B4741" t="s">
        <v>20</v>
      </c>
      <c r="C4741" t="s">
        <v>21</v>
      </c>
      <c r="D4741" t="s">
        <v>22</v>
      </c>
      <c r="E4741" t="s">
        <v>776</v>
      </c>
      <c r="F4741" t="s">
        <v>776</v>
      </c>
      <c r="G4741" t="s">
        <v>40</v>
      </c>
      <c r="H4741" t="s">
        <v>280</v>
      </c>
      <c r="I4741" s="1">
        <v>19.545449999999999</v>
      </c>
      <c r="J4741" s="1">
        <v>7</v>
      </c>
      <c r="K4741">
        <v>4738</v>
      </c>
      <c r="L4741" t="s">
        <v>25</v>
      </c>
      <c r="M4741" s="2">
        <f>+Table3[[#This Row],[CHW]]/Table3[[#This Row],[Count of Airbill Number]]</f>
        <v>2.7922071428571429</v>
      </c>
    </row>
    <row r="4742" spans="2:13">
      <c r="B4742" t="s">
        <v>28</v>
      </c>
      <c r="C4742" t="s">
        <v>21</v>
      </c>
      <c r="D4742" t="s">
        <v>22</v>
      </c>
      <c r="E4742" t="s">
        <v>778</v>
      </c>
      <c r="F4742" t="s">
        <v>777</v>
      </c>
      <c r="G4742" t="s">
        <v>363</v>
      </c>
      <c r="H4742" t="s">
        <v>121</v>
      </c>
      <c r="I4742" s="1">
        <v>19.363636</v>
      </c>
      <c r="J4742" s="1">
        <v>1</v>
      </c>
      <c r="K4742">
        <v>4739</v>
      </c>
      <c r="L4742" t="s">
        <v>25</v>
      </c>
      <c r="M4742" s="2">
        <f>+Table3[[#This Row],[CHW]]/Table3[[#This Row],[Count of Airbill Number]]</f>
        <v>19.363636</v>
      </c>
    </row>
    <row r="4743" spans="2:13">
      <c r="B4743" t="s">
        <v>28</v>
      </c>
      <c r="C4743" t="s">
        <v>21</v>
      </c>
      <c r="D4743" t="s">
        <v>36</v>
      </c>
      <c r="E4743" t="s">
        <v>776</v>
      </c>
      <c r="F4743" t="s">
        <v>776</v>
      </c>
      <c r="G4743" t="s">
        <v>66</v>
      </c>
      <c r="H4743" t="s">
        <v>50</v>
      </c>
      <c r="I4743" s="1">
        <v>19.3</v>
      </c>
      <c r="J4743" s="1">
        <v>1</v>
      </c>
      <c r="K4743">
        <v>4740</v>
      </c>
      <c r="L4743" t="s">
        <v>25</v>
      </c>
      <c r="M4743" s="2">
        <f>+Table3[[#This Row],[CHW]]/Table3[[#This Row],[Count of Airbill Number]]</f>
        <v>19.3</v>
      </c>
    </row>
    <row r="4744" spans="2:13">
      <c r="B4744" t="s">
        <v>35</v>
      </c>
      <c r="C4744" t="s">
        <v>21</v>
      </c>
      <c r="D4744" t="s">
        <v>22</v>
      </c>
      <c r="E4744" t="s">
        <v>778</v>
      </c>
      <c r="F4744" t="s">
        <v>777</v>
      </c>
      <c r="G4744" t="s">
        <v>206</v>
      </c>
      <c r="H4744" t="s">
        <v>360</v>
      </c>
      <c r="I4744" s="1">
        <v>19.3</v>
      </c>
      <c r="J4744" s="1">
        <v>1</v>
      </c>
      <c r="K4744">
        <v>4741</v>
      </c>
      <c r="L4744" t="s">
        <v>25</v>
      </c>
      <c r="M4744" s="2">
        <f>+Table3[[#This Row],[CHW]]/Table3[[#This Row],[Count of Airbill Number]]</f>
        <v>19.3</v>
      </c>
    </row>
    <row r="4745" spans="2:13">
      <c r="B4745" t="s">
        <v>35</v>
      </c>
      <c r="C4745" t="s">
        <v>21</v>
      </c>
      <c r="D4745" t="s">
        <v>22</v>
      </c>
      <c r="E4745" t="s">
        <v>776</v>
      </c>
      <c r="F4745" t="s">
        <v>778</v>
      </c>
      <c r="G4745" t="s">
        <v>37</v>
      </c>
      <c r="H4745" t="s">
        <v>206</v>
      </c>
      <c r="I4745" s="1">
        <v>19.3</v>
      </c>
      <c r="J4745" s="1">
        <v>1</v>
      </c>
      <c r="K4745">
        <v>4742</v>
      </c>
      <c r="L4745" t="s">
        <v>25</v>
      </c>
      <c r="M4745" s="2">
        <f>+Table3[[#This Row],[CHW]]/Table3[[#This Row],[Count of Airbill Number]]</f>
        <v>19.3</v>
      </c>
    </row>
    <row r="4746" spans="2:13">
      <c r="B4746" t="s">
        <v>28</v>
      </c>
      <c r="C4746" t="s">
        <v>21</v>
      </c>
      <c r="D4746" t="s">
        <v>22</v>
      </c>
      <c r="E4746" t="s">
        <v>777</v>
      </c>
      <c r="F4746" t="s">
        <v>777</v>
      </c>
      <c r="G4746" t="s">
        <v>230</v>
      </c>
      <c r="H4746" t="s">
        <v>181</v>
      </c>
      <c r="I4746" s="1">
        <v>19.2</v>
      </c>
      <c r="J4746" s="1">
        <v>1</v>
      </c>
      <c r="K4746">
        <v>4743</v>
      </c>
      <c r="L4746" t="s">
        <v>25</v>
      </c>
      <c r="M4746" s="2">
        <f>+Table3[[#This Row],[CHW]]/Table3[[#This Row],[Count of Airbill Number]]</f>
        <v>19.2</v>
      </c>
    </row>
    <row r="4747" spans="2:13">
      <c r="B4747" t="s">
        <v>28</v>
      </c>
      <c r="C4747" t="s">
        <v>21</v>
      </c>
      <c r="D4747" t="s">
        <v>22</v>
      </c>
      <c r="E4747" t="s">
        <v>778</v>
      </c>
      <c r="F4747" t="s">
        <v>778</v>
      </c>
      <c r="G4747" t="s">
        <v>112</v>
      </c>
      <c r="H4747" t="s">
        <v>174</v>
      </c>
      <c r="I4747" s="1">
        <v>19.100000000000001</v>
      </c>
      <c r="J4747" s="1">
        <v>1</v>
      </c>
      <c r="K4747">
        <v>4744</v>
      </c>
      <c r="L4747" t="s">
        <v>25</v>
      </c>
      <c r="M4747" s="2">
        <f>+Table3[[#This Row],[CHW]]/Table3[[#This Row],[Count of Airbill Number]]</f>
        <v>19.100000000000001</v>
      </c>
    </row>
    <row r="4748" spans="2:13">
      <c r="B4748" t="s">
        <v>28</v>
      </c>
      <c r="C4748" t="s">
        <v>21</v>
      </c>
      <c r="D4748" t="s">
        <v>22</v>
      </c>
      <c r="E4748" t="s">
        <v>776</v>
      </c>
      <c r="F4748" t="s">
        <v>776</v>
      </c>
      <c r="G4748" t="s">
        <v>42</v>
      </c>
      <c r="H4748" t="s">
        <v>32</v>
      </c>
      <c r="I4748" s="1">
        <v>19.100000000000001</v>
      </c>
      <c r="J4748" s="1">
        <v>2</v>
      </c>
      <c r="K4748">
        <v>4745</v>
      </c>
      <c r="L4748" t="s">
        <v>25</v>
      </c>
      <c r="M4748" s="2">
        <f>+Table3[[#This Row],[CHW]]/Table3[[#This Row],[Count of Airbill Number]]</f>
        <v>9.5500000000000007</v>
      </c>
    </row>
    <row r="4749" spans="2:13">
      <c r="B4749" t="s">
        <v>28</v>
      </c>
      <c r="C4749" t="s">
        <v>21</v>
      </c>
      <c r="D4749" t="s">
        <v>36</v>
      </c>
      <c r="E4749" t="s">
        <v>778</v>
      </c>
      <c r="F4749" t="s">
        <v>778</v>
      </c>
      <c r="G4749" t="s">
        <v>51</v>
      </c>
      <c r="H4749" t="s">
        <v>161</v>
      </c>
      <c r="I4749" s="1">
        <v>19.090909</v>
      </c>
      <c r="J4749" s="1">
        <v>1</v>
      </c>
      <c r="K4749">
        <v>4746</v>
      </c>
      <c r="L4749" t="s">
        <v>25</v>
      </c>
      <c r="M4749" s="2">
        <f>+Table3[[#This Row],[CHW]]/Table3[[#This Row],[Count of Airbill Number]]</f>
        <v>19.090909</v>
      </c>
    </row>
    <row r="4750" spans="2:13">
      <c r="B4750" t="s">
        <v>35</v>
      </c>
      <c r="C4750" t="s">
        <v>21</v>
      </c>
      <c r="D4750" t="s">
        <v>22</v>
      </c>
      <c r="E4750" t="s">
        <v>776</v>
      </c>
      <c r="F4750" t="s">
        <v>776</v>
      </c>
      <c r="G4750" t="s">
        <v>64</v>
      </c>
      <c r="H4750" t="s">
        <v>37</v>
      </c>
      <c r="I4750" s="1">
        <v>19.090909</v>
      </c>
      <c r="J4750" s="1">
        <v>1</v>
      </c>
      <c r="K4750">
        <v>4747</v>
      </c>
      <c r="L4750" t="s">
        <v>25</v>
      </c>
      <c r="M4750" s="2">
        <f>+Table3[[#This Row],[CHW]]/Table3[[#This Row],[Count of Airbill Number]]</f>
        <v>19.090909</v>
      </c>
    </row>
    <row r="4751" spans="2:13">
      <c r="B4751" t="s">
        <v>35</v>
      </c>
      <c r="C4751" t="s">
        <v>21</v>
      </c>
      <c r="D4751" t="s">
        <v>22</v>
      </c>
      <c r="E4751" t="s">
        <v>776</v>
      </c>
      <c r="F4751" t="s">
        <v>776</v>
      </c>
      <c r="G4751" t="s">
        <v>72</v>
      </c>
      <c r="H4751" t="s">
        <v>46</v>
      </c>
      <c r="I4751" s="1">
        <v>19.090909</v>
      </c>
      <c r="J4751" s="1">
        <v>2</v>
      </c>
      <c r="K4751">
        <v>4748</v>
      </c>
      <c r="L4751" t="s">
        <v>25</v>
      </c>
      <c r="M4751" s="2">
        <f>+Table3[[#This Row],[CHW]]/Table3[[#This Row],[Count of Airbill Number]]</f>
        <v>9.5454545</v>
      </c>
    </row>
    <row r="4752" spans="2:13">
      <c r="B4752" t="s">
        <v>35</v>
      </c>
      <c r="C4752" t="s">
        <v>21</v>
      </c>
      <c r="D4752" t="s">
        <v>22</v>
      </c>
      <c r="E4752" t="s">
        <v>776</v>
      </c>
      <c r="F4752" t="s">
        <v>776</v>
      </c>
      <c r="G4752" t="s">
        <v>77</v>
      </c>
      <c r="H4752" t="s">
        <v>102</v>
      </c>
      <c r="I4752" s="1">
        <v>19.090909</v>
      </c>
      <c r="J4752" s="1">
        <v>1</v>
      </c>
      <c r="K4752">
        <v>4749</v>
      </c>
      <c r="L4752" t="s">
        <v>25</v>
      </c>
      <c r="M4752" s="2">
        <f>+Table3[[#This Row],[CHW]]/Table3[[#This Row],[Count of Airbill Number]]</f>
        <v>19.090909</v>
      </c>
    </row>
    <row r="4753" spans="2:13">
      <c r="B4753" t="s">
        <v>20</v>
      </c>
      <c r="C4753" t="s">
        <v>21</v>
      </c>
      <c r="D4753" t="s">
        <v>22</v>
      </c>
      <c r="E4753" t="s">
        <v>776</v>
      </c>
      <c r="F4753" t="s">
        <v>776</v>
      </c>
      <c r="G4753" t="s">
        <v>94</v>
      </c>
      <c r="H4753" t="s">
        <v>59</v>
      </c>
      <c r="I4753" s="1">
        <v>19.090909</v>
      </c>
      <c r="J4753" s="1">
        <v>1</v>
      </c>
      <c r="K4753">
        <v>4750</v>
      </c>
      <c r="L4753" t="s">
        <v>25</v>
      </c>
      <c r="M4753" s="2">
        <f>+Table3[[#This Row],[CHW]]/Table3[[#This Row],[Count of Airbill Number]]</f>
        <v>19.090909</v>
      </c>
    </row>
    <row r="4754" spans="2:13">
      <c r="B4754" t="s">
        <v>20</v>
      </c>
      <c r="C4754" t="s">
        <v>21</v>
      </c>
      <c r="D4754" t="s">
        <v>22</v>
      </c>
      <c r="E4754" t="s">
        <v>776</v>
      </c>
      <c r="F4754" t="s">
        <v>776</v>
      </c>
      <c r="G4754" t="s">
        <v>79</v>
      </c>
      <c r="H4754" t="s">
        <v>31</v>
      </c>
      <c r="I4754" s="1">
        <v>19.090909</v>
      </c>
      <c r="J4754" s="1">
        <v>1</v>
      </c>
      <c r="K4754">
        <v>4751</v>
      </c>
      <c r="L4754" t="s">
        <v>25</v>
      </c>
      <c r="M4754" s="2">
        <f>+Table3[[#This Row],[CHW]]/Table3[[#This Row],[Count of Airbill Number]]</f>
        <v>19.090909</v>
      </c>
    </row>
    <row r="4755" spans="2:13">
      <c r="B4755" t="s">
        <v>20</v>
      </c>
      <c r="C4755" t="s">
        <v>21</v>
      </c>
      <c r="D4755" t="s">
        <v>22</v>
      </c>
      <c r="E4755" t="s">
        <v>776</v>
      </c>
      <c r="F4755" t="s">
        <v>776</v>
      </c>
      <c r="G4755" t="s">
        <v>111</v>
      </c>
      <c r="H4755" t="s">
        <v>96</v>
      </c>
      <c r="I4755" s="1">
        <v>19.090909</v>
      </c>
      <c r="J4755" s="1">
        <v>2</v>
      </c>
      <c r="K4755">
        <v>4752</v>
      </c>
      <c r="L4755" t="s">
        <v>25</v>
      </c>
      <c r="M4755" s="2">
        <f>+Table3[[#This Row],[CHW]]/Table3[[#This Row],[Count of Airbill Number]]</f>
        <v>9.5454545</v>
      </c>
    </row>
    <row r="4756" spans="2:13">
      <c r="B4756" t="s">
        <v>35</v>
      </c>
      <c r="C4756" t="s">
        <v>21</v>
      </c>
      <c r="D4756" t="s">
        <v>22</v>
      </c>
      <c r="E4756" t="s">
        <v>776</v>
      </c>
      <c r="F4756" t="s">
        <v>776</v>
      </c>
      <c r="G4756" t="s">
        <v>41</v>
      </c>
      <c r="H4756" t="s">
        <v>32</v>
      </c>
      <c r="I4756" s="1">
        <v>19.090907999999999</v>
      </c>
      <c r="J4756" s="1">
        <v>2</v>
      </c>
      <c r="K4756">
        <v>4753</v>
      </c>
      <c r="L4756" t="s">
        <v>25</v>
      </c>
      <c r="M4756" s="2">
        <f>+Table3[[#This Row],[CHW]]/Table3[[#This Row],[Count of Airbill Number]]</f>
        <v>9.5454539999999994</v>
      </c>
    </row>
    <row r="4757" spans="2:13">
      <c r="B4757" t="s">
        <v>35</v>
      </c>
      <c r="C4757" t="s">
        <v>21</v>
      </c>
      <c r="D4757" t="s">
        <v>22</v>
      </c>
      <c r="E4757" t="s">
        <v>776</v>
      </c>
      <c r="F4757" t="s">
        <v>776</v>
      </c>
      <c r="G4757" t="s">
        <v>45</v>
      </c>
      <c r="H4757" t="s">
        <v>234</v>
      </c>
      <c r="I4757" s="1">
        <v>19.090907999999999</v>
      </c>
      <c r="J4757" s="1">
        <v>2</v>
      </c>
      <c r="K4757">
        <v>4754</v>
      </c>
      <c r="L4757" t="s">
        <v>25</v>
      </c>
      <c r="M4757" s="2">
        <f>+Table3[[#This Row],[CHW]]/Table3[[#This Row],[Count of Airbill Number]]</f>
        <v>9.5454539999999994</v>
      </c>
    </row>
    <row r="4758" spans="2:13">
      <c r="B4758" t="s">
        <v>35</v>
      </c>
      <c r="C4758" t="s">
        <v>21</v>
      </c>
      <c r="D4758" t="s">
        <v>22</v>
      </c>
      <c r="E4758" t="s">
        <v>776</v>
      </c>
      <c r="F4758" t="s">
        <v>776</v>
      </c>
      <c r="G4758" t="s">
        <v>57</v>
      </c>
      <c r="H4758" t="s">
        <v>33</v>
      </c>
      <c r="I4758" s="1">
        <v>19.090907999999999</v>
      </c>
      <c r="J4758" s="1">
        <v>3</v>
      </c>
      <c r="K4758">
        <v>4755</v>
      </c>
      <c r="L4758" t="s">
        <v>25</v>
      </c>
      <c r="M4758" s="2">
        <f>+Table3[[#This Row],[CHW]]/Table3[[#This Row],[Count of Airbill Number]]</f>
        <v>6.3636359999999996</v>
      </c>
    </row>
    <row r="4759" spans="2:13">
      <c r="B4759" t="s">
        <v>35</v>
      </c>
      <c r="C4759" t="s">
        <v>21</v>
      </c>
      <c r="D4759" t="s">
        <v>22</v>
      </c>
      <c r="E4759" t="s">
        <v>776</v>
      </c>
      <c r="F4759" t="s">
        <v>776</v>
      </c>
      <c r="G4759" t="s">
        <v>37</v>
      </c>
      <c r="H4759" t="s">
        <v>182</v>
      </c>
      <c r="I4759" s="1">
        <v>19.090907999999999</v>
      </c>
      <c r="J4759" s="1">
        <v>2</v>
      </c>
      <c r="K4759">
        <v>4756</v>
      </c>
      <c r="L4759" t="s">
        <v>25</v>
      </c>
      <c r="M4759" s="2">
        <f>+Table3[[#This Row],[CHW]]/Table3[[#This Row],[Count of Airbill Number]]</f>
        <v>9.5454539999999994</v>
      </c>
    </row>
    <row r="4760" spans="2:13">
      <c r="B4760" t="s">
        <v>20</v>
      </c>
      <c r="C4760" t="s">
        <v>21</v>
      </c>
      <c r="D4760" t="s">
        <v>22</v>
      </c>
      <c r="E4760" t="s">
        <v>776</v>
      </c>
      <c r="F4760" t="s">
        <v>776</v>
      </c>
      <c r="G4760" t="s">
        <v>76</v>
      </c>
      <c r="H4760" t="s">
        <v>83</v>
      </c>
      <c r="I4760" s="1">
        <v>19.090907999999999</v>
      </c>
      <c r="J4760" s="1">
        <v>2</v>
      </c>
      <c r="K4760">
        <v>4757</v>
      </c>
      <c r="L4760" t="s">
        <v>25</v>
      </c>
      <c r="M4760" s="2">
        <f>+Table3[[#This Row],[CHW]]/Table3[[#This Row],[Count of Airbill Number]]</f>
        <v>9.5454539999999994</v>
      </c>
    </row>
    <row r="4761" spans="2:13">
      <c r="B4761" t="s">
        <v>20</v>
      </c>
      <c r="C4761" t="s">
        <v>21</v>
      </c>
      <c r="D4761" t="s">
        <v>22</v>
      </c>
      <c r="E4761" t="s">
        <v>776</v>
      </c>
      <c r="F4761" t="s">
        <v>776</v>
      </c>
      <c r="G4761" t="s">
        <v>48</v>
      </c>
      <c r="H4761" t="s">
        <v>108</v>
      </c>
      <c r="I4761" s="1">
        <v>19.090907999999999</v>
      </c>
      <c r="J4761" s="1">
        <v>3</v>
      </c>
      <c r="K4761">
        <v>4758</v>
      </c>
      <c r="L4761" t="s">
        <v>25</v>
      </c>
      <c r="M4761" s="2">
        <f>+Table3[[#This Row],[CHW]]/Table3[[#This Row],[Count of Airbill Number]]</f>
        <v>6.3636359999999996</v>
      </c>
    </row>
    <row r="4762" spans="2:13">
      <c r="B4762" t="s">
        <v>30</v>
      </c>
      <c r="C4762" t="s">
        <v>21</v>
      </c>
      <c r="D4762" t="s">
        <v>22</v>
      </c>
      <c r="E4762" t="s">
        <v>776</v>
      </c>
      <c r="F4762" t="s">
        <v>776</v>
      </c>
      <c r="G4762" t="s">
        <v>237</v>
      </c>
      <c r="H4762" t="s">
        <v>108</v>
      </c>
      <c r="I4762" s="1">
        <v>19.090907999999999</v>
      </c>
      <c r="J4762" s="1">
        <v>2</v>
      </c>
      <c r="K4762">
        <v>4759</v>
      </c>
      <c r="L4762" t="s">
        <v>25</v>
      </c>
      <c r="M4762" s="2">
        <f>+Table3[[#This Row],[CHW]]/Table3[[#This Row],[Count of Airbill Number]]</f>
        <v>9.5454539999999994</v>
      </c>
    </row>
    <row r="4763" spans="2:13">
      <c r="B4763" t="s">
        <v>30</v>
      </c>
      <c r="C4763" t="s">
        <v>21</v>
      </c>
      <c r="D4763" t="s">
        <v>22</v>
      </c>
      <c r="E4763" t="s">
        <v>776</v>
      </c>
      <c r="F4763" t="s">
        <v>776</v>
      </c>
      <c r="G4763" t="s">
        <v>39</v>
      </c>
      <c r="H4763" t="s">
        <v>102</v>
      </c>
      <c r="I4763" s="1">
        <v>19.090907999999999</v>
      </c>
      <c r="J4763" s="1">
        <v>3</v>
      </c>
      <c r="K4763">
        <v>4760</v>
      </c>
      <c r="L4763" t="s">
        <v>25</v>
      </c>
      <c r="M4763" s="2">
        <f>+Table3[[#This Row],[CHW]]/Table3[[#This Row],[Count of Airbill Number]]</f>
        <v>6.3636359999999996</v>
      </c>
    </row>
    <row r="4764" spans="2:13">
      <c r="B4764" t="s">
        <v>30</v>
      </c>
      <c r="C4764" t="s">
        <v>21</v>
      </c>
      <c r="D4764" t="s">
        <v>22</v>
      </c>
      <c r="E4764" t="s">
        <v>776</v>
      </c>
      <c r="F4764" t="s">
        <v>776</v>
      </c>
      <c r="G4764" t="s">
        <v>45</v>
      </c>
      <c r="H4764" t="s">
        <v>126</v>
      </c>
      <c r="I4764" s="1">
        <v>19.090907999999999</v>
      </c>
      <c r="J4764" s="1">
        <v>2</v>
      </c>
      <c r="K4764">
        <v>4761</v>
      </c>
      <c r="L4764" t="s">
        <v>25</v>
      </c>
      <c r="M4764" s="2">
        <f>+Table3[[#This Row],[CHW]]/Table3[[#This Row],[Count of Airbill Number]]</f>
        <v>9.5454539999999994</v>
      </c>
    </row>
    <row r="4765" spans="2:13">
      <c r="B4765" t="s">
        <v>30</v>
      </c>
      <c r="C4765" t="s">
        <v>21</v>
      </c>
      <c r="D4765" t="s">
        <v>22</v>
      </c>
      <c r="E4765" t="s">
        <v>776</v>
      </c>
      <c r="F4765" t="s">
        <v>776</v>
      </c>
      <c r="G4765" t="s">
        <v>45</v>
      </c>
      <c r="H4765" t="s">
        <v>89</v>
      </c>
      <c r="I4765" s="1">
        <v>19.090907999999999</v>
      </c>
      <c r="J4765" s="1">
        <v>4</v>
      </c>
      <c r="K4765">
        <v>4762</v>
      </c>
      <c r="L4765" t="s">
        <v>25</v>
      </c>
      <c r="M4765" s="2">
        <f>+Table3[[#This Row],[CHW]]/Table3[[#This Row],[Count of Airbill Number]]</f>
        <v>4.7727269999999997</v>
      </c>
    </row>
    <row r="4766" spans="2:13">
      <c r="B4766" t="s">
        <v>30</v>
      </c>
      <c r="C4766" t="s">
        <v>21</v>
      </c>
      <c r="D4766" t="s">
        <v>22</v>
      </c>
      <c r="E4766" t="s">
        <v>776</v>
      </c>
      <c r="F4766" t="s">
        <v>776</v>
      </c>
      <c r="G4766" t="s">
        <v>40</v>
      </c>
      <c r="H4766" t="s">
        <v>132</v>
      </c>
      <c r="I4766" s="1">
        <v>19.090907999999999</v>
      </c>
      <c r="J4766" s="1">
        <v>3</v>
      </c>
      <c r="K4766">
        <v>4763</v>
      </c>
      <c r="L4766" t="s">
        <v>25</v>
      </c>
      <c r="M4766" s="2">
        <f>+Table3[[#This Row],[CHW]]/Table3[[#This Row],[Count of Airbill Number]]</f>
        <v>6.3636359999999996</v>
      </c>
    </row>
    <row r="4767" spans="2:13">
      <c r="B4767" t="s">
        <v>28</v>
      </c>
      <c r="C4767" t="s">
        <v>21</v>
      </c>
      <c r="D4767" t="s">
        <v>22</v>
      </c>
      <c r="E4767" t="s">
        <v>776</v>
      </c>
      <c r="F4767" t="s">
        <v>776</v>
      </c>
      <c r="G4767" t="s">
        <v>41</v>
      </c>
      <c r="H4767" t="s">
        <v>88</v>
      </c>
      <c r="I4767" s="1">
        <v>19.090907000000001</v>
      </c>
      <c r="J4767" s="1">
        <v>3</v>
      </c>
      <c r="K4767">
        <v>4764</v>
      </c>
      <c r="L4767" t="s">
        <v>25</v>
      </c>
      <c r="M4767" s="2">
        <f>+Table3[[#This Row],[CHW]]/Table3[[#This Row],[Count of Airbill Number]]</f>
        <v>6.3636356666666671</v>
      </c>
    </row>
    <row r="4768" spans="2:13">
      <c r="B4768" t="s">
        <v>20</v>
      </c>
      <c r="C4768" t="s">
        <v>21</v>
      </c>
      <c r="D4768" t="s">
        <v>22</v>
      </c>
      <c r="E4768" t="s">
        <v>776</v>
      </c>
      <c r="F4768" t="s">
        <v>776</v>
      </c>
      <c r="G4768" t="s">
        <v>72</v>
      </c>
      <c r="H4768" t="s">
        <v>102</v>
      </c>
      <c r="I4768" s="1">
        <v>19.090907000000001</v>
      </c>
      <c r="J4768" s="1">
        <v>4</v>
      </c>
      <c r="K4768">
        <v>4765</v>
      </c>
      <c r="L4768" t="s">
        <v>25</v>
      </c>
      <c r="M4768" s="2">
        <f>+Table3[[#This Row],[CHW]]/Table3[[#This Row],[Count of Airbill Number]]</f>
        <v>4.7727267500000004</v>
      </c>
    </row>
    <row r="4769" spans="2:13">
      <c r="B4769" t="s">
        <v>35</v>
      </c>
      <c r="C4769" t="s">
        <v>21</v>
      </c>
      <c r="D4769" t="s">
        <v>36</v>
      </c>
      <c r="E4769" t="s">
        <v>776</v>
      </c>
      <c r="F4769" t="s">
        <v>776</v>
      </c>
      <c r="G4769" t="s">
        <v>37</v>
      </c>
      <c r="H4769" t="s">
        <v>103</v>
      </c>
      <c r="I4769" s="1">
        <v>19.090906999999998</v>
      </c>
      <c r="J4769" s="1">
        <v>5</v>
      </c>
      <c r="K4769">
        <v>4766</v>
      </c>
      <c r="L4769" t="s">
        <v>25</v>
      </c>
      <c r="M4769" s="2">
        <f>+Table3[[#This Row],[CHW]]/Table3[[#This Row],[Count of Airbill Number]]</f>
        <v>3.8181813999999994</v>
      </c>
    </row>
    <row r="4770" spans="2:13">
      <c r="B4770" t="s">
        <v>20</v>
      </c>
      <c r="C4770" t="s">
        <v>21</v>
      </c>
      <c r="D4770" t="s">
        <v>22</v>
      </c>
      <c r="E4770" t="s">
        <v>776</v>
      </c>
      <c r="F4770" t="s">
        <v>776</v>
      </c>
      <c r="G4770" t="s">
        <v>146</v>
      </c>
      <c r="H4770" t="s">
        <v>57</v>
      </c>
      <c r="I4770" s="1">
        <v>19.090906999999998</v>
      </c>
      <c r="J4770" s="1">
        <v>3</v>
      </c>
      <c r="K4770">
        <v>4767</v>
      </c>
      <c r="L4770" t="s">
        <v>25</v>
      </c>
      <c r="M4770" s="2">
        <f>+Table3[[#This Row],[CHW]]/Table3[[#This Row],[Count of Airbill Number]]</f>
        <v>6.3636356666666662</v>
      </c>
    </row>
    <row r="4771" spans="2:13">
      <c r="B4771" t="s">
        <v>20</v>
      </c>
      <c r="C4771" t="s">
        <v>21</v>
      </c>
      <c r="D4771" t="s">
        <v>22</v>
      </c>
      <c r="E4771" t="s">
        <v>776</v>
      </c>
      <c r="F4771" t="s">
        <v>776</v>
      </c>
      <c r="G4771" t="s">
        <v>102</v>
      </c>
      <c r="H4771" t="s">
        <v>53</v>
      </c>
      <c r="I4771" s="1">
        <v>19.090906999999998</v>
      </c>
      <c r="J4771" s="1">
        <v>4</v>
      </c>
      <c r="K4771">
        <v>4768</v>
      </c>
      <c r="L4771" t="s">
        <v>25</v>
      </c>
      <c r="M4771" s="2">
        <f>+Table3[[#This Row],[CHW]]/Table3[[#This Row],[Count of Airbill Number]]</f>
        <v>4.7727267499999995</v>
      </c>
    </row>
    <row r="4772" spans="2:13">
      <c r="B4772" t="s">
        <v>20</v>
      </c>
      <c r="C4772" t="s">
        <v>21</v>
      </c>
      <c r="D4772" t="s">
        <v>22</v>
      </c>
      <c r="E4772" t="s">
        <v>776</v>
      </c>
      <c r="F4772" t="s">
        <v>776</v>
      </c>
      <c r="G4772" t="s">
        <v>71</v>
      </c>
      <c r="H4772" t="s">
        <v>169</v>
      </c>
      <c r="I4772" s="1">
        <v>19.090905999999997</v>
      </c>
      <c r="J4772" s="1">
        <v>8</v>
      </c>
      <c r="K4772">
        <v>4769</v>
      </c>
      <c r="L4772" t="s">
        <v>25</v>
      </c>
      <c r="M4772" s="2">
        <f>+Table3[[#This Row],[CHW]]/Table3[[#This Row],[Count of Airbill Number]]</f>
        <v>2.3863632499999996</v>
      </c>
    </row>
    <row r="4773" spans="2:13">
      <c r="B4773" t="s">
        <v>20</v>
      </c>
      <c r="C4773" t="s">
        <v>21</v>
      </c>
      <c r="D4773" t="s">
        <v>22</v>
      </c>
      <c r="E4773" t="s">
        <v>776</v>
      </c>
      <c r="F4773" t="s">
        <v>776</v>
      </c>
      <c r="G4773" t="s">
        <v>67</v>
      </c>
      <c r="H4773" t="s">
        <v>96</v>
      </c>
      <c r="I4773" s="1">
        <v>19.090904999999999</v>
      </c>
      <c r="J4773" s="1">
        <v>8</v>
      </c>
      <c r="K4773">
        <v>4770</v>
      </c>
      <c r="L4773" t="s">
        <v>25</v>
      </c>
      <c r="M4773" s="2">
        <f>+Table3[[#This Row],[CHW]]/Table3[[#This Row],[Count of Airbill Number]]</f>
        <v>2.3863631249999999</v>
      </c>
    </row>
    <row r="4774" spans="2:13">
      <c r="B4774" t="s">
        <v>28</v>
      </c>
      <c r="C4774" t="s">
        <v>21</v>
      </c>
      <c r="D4774" t="s">
        <v>22</v>
      </c>
      <c r="E4774" t="s">
        <v>778</v>
      </c>
      <c r="F4774" t="s">
        <v>778</v>
      </c>
      <c r="G4774" t="s">
        <v>173</v>
      </c>
      <c r="H4774" t="s">
        <v>91</v>
      </c>
      <c r="I4774" s="1">
        <v>19</v>
      </c>
      <c r="J4774" s="1">
        <v>4</v>
      </c>
      <c r="K4774">
        <v>4771</v>
      </c>
      <c r="L4774" t="s">
        <v>25</v>
      </c>
      <c r="M4774" s="2">
        <f>+Table3[[#This Row],[CHW]]/Table3[[#This Row],[Count of Airbill Number]]</f>
        <v>4.75</v>
      </c>
    </row>
    <row r="4775" spans="2:13">
      <c r="B4775" t="s">
        <v>28</v>
      </c>
      <c r="C4775" t="s">
        <v>21</v>
      </c>
      <c r="D4775" t="s">
        <v>22</v>
      </c>
      <c r="E4775" t="s">
        <v>778</v>
      </c>
      <c r="F4775" t="s">
        <v>776</v>
      </c>
      <c r="G4775" t="s">
        <v>135</v>
      </c>
      <c r="H4775" t="s">
        <v>32</v>
      </c>
      <c r="I4775" s="1">
        <v>19</v>
      </c>
      <c r="J4775" s="1">
        <v>1</v>
      </c>
      <c r="K4775">
        <v>4772</v>
      </c>
      <c r="L4775" t="s">
        <v>25</v>
      </c>
      <c r="M4775" s="2">
        <f>+Table3[[#This Row],[CHW]]/Table3[[#This Row],[Count of Airbill Number]]</f>
        <v>19</v>
      </c>
    </row>
    <row r="4776" spans="2:13">
      <c r="B4776" t="s">
        <v>35</v>
      </c>
      <c r="C4776" t="s">
        <v>21</v>
      </c>
      <c r="D4776" t="s">
        <v>22</v>
      </c>
      <c r="E4776" t="s">
        <v>776</v>
      </c>
      <c r="F4776" t="s">
        <v>778</v>
      </c>
      <c r="G4776" t="s">
        <v>66</v>
      </c>
      <c r="H4776" t="s">
        <v>204</v>
      </c>
      <c r="I4776" s="1">
        <v>19</v>
      </c>
      <c r="J4776" s="1">
        <v>1</v>
      </c>
      <c r="K4776">
        <v>4773</v>
      </c>
      <c r="L4776" t="s">
        <v>25</v>
      </c>
      <c r="M4776" s="2">
        <f>+Table3[[#This Row],[CHW]]/Table3[[#This Row],[Count of Airbill Number]]</f>
        <v>19</v>
      </c>
    </row>
    <row r="4777" spans="2:13">
      <c r="B4777" t="s">
        <v>28</v>
      </c>
      <c r="C4777" t="s">
        <v>21</v>
      </c>
      <c r="D4777" t="s">
        <v>22</v>
      </c>
      <c r="E4777" t="s">
        <v>776</v>
      </c>
      <c r="F4777" t="s">
        <v>776</v>
      </c>
      <c r="G4777" t="s">
        <v>37</v>
      </c>
      <c r="H4777" t="s">
        <v>116</v>
      </c>
      <c r="I4777" s="1">
        <v>18.827271</v>
      </c>
      <c r="J4777" s="1">
        <v>4</v>
      </c>
      <c r="K4777">
        <v>4774</v>
      </c>
      <c r="L4777" t="s">
        <v>25</v>
      </c>
      <c r="M4777" s="2">
        <f>+Table3[[#This Row],[CHW]]/Table3[[#This Row],[Count of Airbill Number]]</f>
        <v>4.7068177499999999</v>
      </c>
    </row>
    <row r="4778" spans="2:13">
      <c r="B4778" t="s">
        <v>28</v>
      </c>
      <c r="C4778" t="s">
        <v>21</v>
      </c>
      <c r="D4778" t="s">
        <v>22</v>
      </c>
      <c r="E4778" t="s">
        <v>778</v>
      </c>
      <c r="F4778" t="s">
        <v>778</v>
      </c>
      <c r="G4778" t="s">
        <v>81</v>
      </c>
      <c r="H4778" t="s">
        <v>161</v>
      </c>
      <c r="I4778" s="1">
        <v>18.727272000000003</v>
      </c>
      <c r="J4778" s="1">
        <v>3</v>
      </c>
      <c r="K4778">
        <v>4775</v>
      </c>
      <c r="L4778" t="s">
        <v>25</v>
      </c>
      <c r="M4778" s="2">
        <f>+Table3[[#This Row],[CHW]]/Table3[[#This Row],[Count of Airbill Number]]</f>
        <v>6.2424240000000006</v>
      </c>
    </row>
    <row r="4779" spans="2:13">
      <c r="B4779" t="s">
        <v>20</v>
      </c>
      <c r="C4779" t="s">
        <v>21</v>
      </c>
      <c r="D4779" t="s">
        <v>22</v>
      </c>
      <c r="E4779" t="s">
        <v>777</v>
      </c>
      <c r="F4779" t="s">
        <v>777</v>
      </c>
      <c r="G4779" t="s">
        <v>114</v>
      </c>
      <c r="H4779" t="s">
        <v>326</v>
      </c>
      <c r="I4779" s="1">
        <v>18.727271999999999</v>
      </c>
      <c r="J4779" s="1">
        <v>4</v>
      </c>
      <c r="K4779">
        <v>4776</v>
      </c>
      <c r="L4779" t="s">
        <v>25</v>
      </c>
      <c r="M4779" s="2">
        <f>+Table3[[#This Row],[CHW]]/Table3[[#This Row],[Count of Airbill Number]]</f>
        <v>4.6818179999999998</v>
      </c>
    </row>
    <row r="4780" spans="2:13">
      <c r="B4780" t="s">
        <v>28</v>
      </c>
      <c r="C4780" t="s">
        <v>21</v>
      </c>
      <c r="D4780" t="s">
        <v>22</v>
      </c>
      <c r="E4780" t="s">
        <v>776</v>
      </c>
      <c r="F4780" t="s">
        <v>776</v>
      </c>
      <c r="G4780" t="s">
        <v>23</v>
      </c>
      <c r="H4780" t="s">
        <v>111</v>
      </c>
      <c r="I4780" s="1">
        <v>18.636362999999999</v>
      </c>
      <c r="J4780" s="1">
        <v>1</v>
      </c>
      <c r="K4780">
        <v>4777</v>
      </c>
      <c r="L4780" t="s">
        <v>25</v>
      </c>
      <c r="M4780" s="2">
        <f>+Table3[[#This Row],[CHW]]/Table3[[#This Row],[Count of Airbill Number]]</f>
        <v>18.636362999999999</v>
      </c>
    </row>
    <row r="4781" spans="2:13">
      <c r="B4781" t="s">
        <v>28</v>
      </c>
      <c r="C4781" t="s">
        <v>21</v>
      </c>
      <c r="D4781" t="s">
        <v>22</v>
      </c>
      <c r="E4781" t="s">
        <v>776</v>
      </c>
      <c r="F4781" t="s">
        <v>776</v>
      </c>
      <c r="G4781" t="s">
        <v>31</v>
      </c>
      <c r="H4781" t="s">
        <v>116</v>
      </c>
      <c r="I4781" s="1">
        <v>18.636362999999999</v>
      </c>
      <c r="J4781" s="1">
        <v>2</v>
      </c>
      <c r="K4781">
        <v>4778</v>
      </c>
      <c r="L4781" t="s">
        <v>25</v>
      </c>
      <c r="M4781" s="2">
        <f>+Table3[[#This Row],[CHW]]/Table3[[#This Row],[Count of Airbill Number]]</f>
        <v>9.3181814999999997</v>
      </c>
    </row>
    <row r="4782" spans="2:13">
      <c r="B4782" t="s">
        <v>35</v>
      </c>
      <c r="C4782" t="s">
        <v>21</v>
      </c>
      <c r="D4782" t="s">
        <v>22</v>
      </c>
      <c r="E4782" t="s">
        <v>776</v>
      </c>
      <c r="F4782" t="s">
        <v>776</v>
      </c>
      <c r="G4782" t="s">
        <v>45</v>
      </c>
      <c r="H4782" t="s">
        <v>56</v>
      </c>
      <c r="I4782" s="1">
        <v>18.636362999999999</v>
      </c>
      <c r="J4782" s="1">
        <v>1</v>
      </c>
      <c r="K4782">
        <v>4779</v>
      </c>
      <c r="L4782" t="s">
        <v>25</v>
      </c>
      <c r="M4782" s="2">
        <f>+Table3[[#This Row],[CHW]]/Table3[[#This Row],[Count of Airbill Number]]</f>
        <v>18.636362999999999</v>
      </c>
    </row>
    <row r="4783" spans="2:13">
      <c r="B4783" t="s">
        <v>35</v>
      </c>
      <c r="C4783" t="s">
        <v>21</v>
      </c>
      <c r="D4783" t="s">
        <v>22</v>
      </c>
      <c r="E4783" t="s">
        <v>776</v>
      </c>
      <c r="F4783" t="s">
        <v>776</v>
      </c>
      <c r="G4783" t="s">
        <v>37</v>
      </c>
      <c r="H4783" t="s">
        <v>219</v>
      </c>
      <c r="I4783" s="1">
        <v>18.636362999999999</v>
      </c>
      <c r="J4783" s="1">
        <v>1</v>
      </c>
      <c r="K4783">
        <v>4780</v>
      </c>
      <c r="L4783" t="s">
        <v>25</v>
      </c>
      <c r="M4783" s="2">
        <f>+Table3[[#This Row],[CHW]]/Table3[[#This Row],[Count of Airbill Number]]</f>
        <v>18.636362999999999</v>
      </c>
    </row>
    <row r="4784" spans="2:13">
      <c r="B4784" t="s">
        <v>35</v>
      </c>
      <c r="C4784" t="s">
        <v>21</v>
      </c>
      <c r="D4784" t="s">
        <v>36</v>
      </c>
      <c r="E4784" t="s">
        <v>778</v>
      </c>
      <c r="F4784" t="s">
        <v>778</v>
      </c>
      <c r="G4784" t="s">
        <v>316</v>
      </c>
      <c r="H4784" t="s">
        <v>81</v>
      </c>
      <c r="I4784" s="1">
        <v>18.636362999999999</v>
      </c>
      <c r="J4784" s="1">
        <v>1</v>
      </c>
      <c r="K4784">
        <v>4781</v>
      </c>
      <c r="L4784" t="s">
        <v>25</v>
      </c>
      <c r="M4784" s="2">
        <f>+Table3[[#This Row],[CHW]]/Table3[[#This Row],[Count of Airbill Number]]</f>
        <v>18.636362999999999</v>
      </c>
    </row>
    <row r="4785" spans="2:13">
      <c r="B4785" t="s">
        <v>20</v>
      </c>
      <c r="C4785" t="s">
        <v>21</v>
      </c>
      <c r="D4785" t="s">
        <v>22</v>
      </c>
      <c r="E4785" t="s">
        <v>776</v>
      </c>
      <c r="F4785" t="s">
        <v>776</v>
      </c>
      <c r="G4785" t="s">
        <v>94</v>
      </c>
      <c r="H4785" t="s">
        <v>132</v>
      </c>
      <c r="I4785" s="1">
        <v>18.636362999999999</v>
      </c>
      <c r="J4785" s="1">
        <v>3</v>
      </c>
      <c r="K4785">
        <v>4782</v>
      </c>
      <c r="L4785" t="s">
        <v>25</v>
      </c>
      <c r="M4785" s="2">
        <f>+Table3[[#This Row],[CHW]]/Table3[[#This Row],[Count of Airbill Number]]</f>
        <v>6.2121209999999998</v>
      </c>
    </row>
    <row r="4786" spans="2:13">
      <c r="B4786" t="s">
        <v>20</v>
      </c>
      <c r="C4786" t="s">
        <v>21</v>
      </c>
      <c r="D4786" t="s">
        <v>22</v>
      </c>
      <c r="E4786" t="s">
        <v>776</v>
      </c>
      <c r="F4786" t="s">
        <v>776</v>
      </c>
      <c r="G4786" t="s">
        <v>40</v>
      </c>
      <c r="H4786" t="s">
        <v>88</v>
      </c>
      <c r="I4786" s="1">
        <v>18.636362999999999</v>
      </c>
      <c r="J4786" s="1">
        <v>1</v>
      </c>
      <c r="K4786">
        <v>4783</v>
      </c>
      <c r="L4786" t="s">
        <v>25</v>
      </c>
      <c r="M4786" s="2">
        <f>+Table3[[#This Row],[CHW]]/Table3[[#This Row],[Count of Airbill Number]]</f>
        <v>18.636362999999999</v>
      </c>
    </row>
    <row r="4787" spans="2:13">
      <c r="B4787" t="s">
        <v>20</v>
      </c>
      <c r="C4787" t="s">
        <v>21</v>
      </c>
      <c r="D4787" t="s">
        <v>22</v>
      </c>
      <c r="E4787" t="s">
        <v>776</v>
      </c>
      <c r="F4787" t="s">
        <v>776</v>
      </c>
      <c r="G4787" t="s">
        <v>57</v>
      </c>
      <c r="H4787" t="s">
        <v>48</v>
      </c>
      <c r="I4787" s="1">
        <v>18.636362999999999</v>
      </c>
      <c r="J4787" s="1">
        <v>2</v>
      </c>
      <c r="K4787">
        <v>4784</v>
      </c>
      <c r="L4787" t="s">
        <v>25</v>
      </c>
      <c r="M4787" s="2">
        <f>+Table3[[#This Row],[CHW]]/Table3[[#This Row],[Count of Airbill Number]]</f>
        <v>9.3181814999999997</v>
      </c>
    </row>
    <row r="4788" spans="2:13">
      <c r="B4788" t="s">
        <v>28</v>
      </c>
      <c r="C4788" t="s">
        <v>21</v>
      </c>
      <c r="D4788" t="s">
        <v>22</v>
      </c>
      <c r="E4788" t="s">
        <v>776</v>
      </c>
      <c r="F4788" t="s">
        <v>776</v>
      </c>
      <c r="G4788" t="s">
        <v>47</v>
      </c>
      <c r="H4788" t="s">
        <v>191</v>
      </c>
      <c r="I4788" s="1">
        <v>18.636361999999998</v>
      </c>
      <c r="J4788" s="1">
        <v>3</v>
      </c>
      <c r="K4788">
        <v>4785</v>
      </c>
      <c r="L4788" t="s">
        <v>25</v>
      </c>
      <c r="M4788" s="2">
        <f>+Table3[[#This Row],[CHW]]/Table3[[#This Row],[Count of Airbill Number]]</f>
        <v>6.2121206666666664</v>
      </c>
    </row>
    <row r="4789" spans="2:13">
      <c r="B4789" t="s">
        <v>28</v>
      </c>
      <c r="C4789" t="s">
        <v>21</v>
      </c>
      <c r="D4789" t="s">
        <v>22</v>
      </c>
      <c r="E4789" t="s">
        <v>776</v>
      </c>
      <c r="F4789" t="s">
        <v>776</v>
      </c>
      <c r="G4789" t="s">
        <v>45</v>
      </c>
      <c r="H4789" t="s">
        <v>303</v>
      </c>
      <c r="I4789" s="1">
        <v>18.636361999999998</v>
      </c>
      <c r="J4789" s="1">
        <v>4</v>
      </c>
      <c r="K4789">
        <v>4786</v>
      </c>
      <c r="L4789" t="s">
        <v>25</v>
      </c>
      <c r="M4789" s="2">
        <f>+Table3[[#This Row],[CHW]]/Table3[[#This Row],[Count of Airbill Number]]</f>
        <v>4.6590904999999996</v>
      </c>
    </row>
    <row r="4790" spans="2:13">
      <c r="B4790" t="s">
        <v>35</v>
      </c>
      <c r="C4790" t="s">
        <v>21</v>
      </c>
      <c r="D4790" t="s">
        <v>22</v>
      </c>
      <c r="E4790" t="s">
        <v>776</v>
      </c>
      <c r="F4790" t="s">
        <v>776</v>
      </c>
      <c r="G4790" t="s">
        <v>47</v>
      </c>
      <c r="H4790" t="s">
        <v>132</v>
      </c>
      <c r="I4790" s="1">
        <v>18.636361999999998</v>
      </c>
      <c r="J4790" s="1">
        <v>4</v>
      </c>
      <c r="K4790">
        <v>4787</v>
      </c>
      <c r="L4790" t="s">
        <v>25</v>
      </c>
      <c r="M4790" s="2">
        <f>+Table3[[#This Row],[CHW]]/Table3[[#This Row],[Count of Airbill Number]]</f>
        <v>4.6590904999999996</v>
      </c>
    </row>
    <row r="4791" spans="2:13">
      <c r="B4791" t="s">
        <v>30</v>
      </c>
      <c r="C4791" t="s">
        <v>21</v>
      </c>
      <c r="D4791" t="s">
        <v>22</v>
      </c>
      <c r="E4791" t="s">
        <v>776</v>
      </c>
      <c r="F4791" t="s">
        <v>776</v>
      </c>
      <c r="G4791" t="s">
        <v>45</v>
      </c>
      <c r="H4791" t="s">
        <v>137</v>
      </c>
      <c r="I4791" s="1">
        <v>18.636361999999998</v>
      </c>
      <c r="J4791" s="1">
        <v>6</v>
      </c>
      <c r="K4791">
        <v>4788</v>
      </c>
      <c r="L4791" t="s">
        <v>25</v>
      </c>
      <c r="M4791" s="2">
        <f>+Table3[[#This Row],[CHW]]/Table3[[#This Row],[Count of Airbill Number]]</f>
        <v>3.1060603333333332</v>
      </c>
    </row>
    <row r="4792" spans="2:13">
      <c r="B4792" t="s">
        <v>28</v>
      </c>
      <c r="C4792" t="s">
        <v>21</v>
      </c>
      <c r="D4792" t="s">
        <v>22</v>
      </c>
      <c r="E4792" t="s">
        <v>776</v>
      </c>
      <c r="F4792" t="s">
        <v>776</v>
      </c>
      <c r="G4792" t="s">
        <v>23</v>
      </c>
      <c r="H4792" t="s">
        <v>72</v>
      </c>
      <c r="I4792" s="1">
        <v>18.636361000000001</v>
      </c>
      <c r="J4792" s="1">
        <v>5</v>
      </c>
      <c r="K4792">
        <v>4789</v>
      </c>
      <c r="L4792" t="s">
        <v>25</v>
      </c>
      <c r="M4792" s="2">
        <f>+Table3[[#This Row],[CHW]]/Table3[[#This Row],[Count of Airbill Number]]</f>
        <v>3.7272722000000003</v>
      </c>
    </row>
    <row r="4793" spans="2:13">
      <c r="B4793" t="s">
        <v>35</v>
      </c>
      <c r="C4793" t="s">
        <v>21</v>
      </c>
      <c r="D4793" t="s">
        <v>22</v>
      </c>
      <c r="E4793" t="s">
        <v>776</v>
      </c>
      <c r="F4793" t="s">
        <v>776</v>
      </c>
      <c r="G4793" t="s">
        <v>47</v>
      </c>
      <c r="H4793" t="s">
        <v>31</v>
      </c>
      <c r="I4793" s="1">
        <v>18.636361000000001</v>
      </c>
      <c r="J4793" s="1">
        <v>5</v>
      </c>
      <c r="K4793">
        <v>4790</v>
      </c>
      <c r="L4793" t="s">
        <v>25</v>
      </c>
      <c r="M4793" s="2">
        <f>+Table3[[#This Row],[CHW]]/Table3[[#This Row],[Count of Airbill Number]]</f>
        <v>3.7272722000000003</v>
      </c>
    </row>
    <row r="4794" spans="2:13">
      <c r="B4794" t="s">
        <v>35</v>
      </c>
      <c r="C4794" t="s">
        <v>21</v>
      </c>
      <c r="D4794" t="s">
        <v>22</v>
      </c>
      <c r="E4794" t="s">
        <v>776</v>
      </c>
      <c r="F4794" t="s">
        <v>776</v>
      </c>
      <c r="G4794" t="s">
        <v>94</v>
      </c>
      <c r="H4794" t="s">
        <v>244</v>
      </c>
      <c r="I4794" s="1">
        <v>18.636361000000001</v>
      </c>
      <c r="J4794" s="1">
        <v>6</v>
      </c>
      <c r="K4794">
        <v>4791</v>
      </c>
      <c r="L4794" t="s">
        <v>25</v>
      </c>
      <c r="M4794" s="2">
        <f>+Table3[[#This Row],[CHW]]/Table3[[#This Row],[Count of Airbill Number]]</f>
        <v>3.106060166666667</v>
      </c>
    </row>
    <row r="4795" spans="2:13">
      <c r="B4795" t="s">
        <v>35</v>
      </c>
      <c r="C4795" t="s">
        <v>21</v>
      </c>
      <c r="D4795" t="s">
        <v>22</v>
      </c>
      <c r="E4795" t="s">
        <v>776</v>
      </c>
      <c r="F4795" t="s">
        <v>776</v>
      </c>
      <c r="G4795" t="s">
        <v>57</v>
      </c>
      <c r="H4795" t="s">
        <v>92</v>
      </c>
      <c r="I4795" s="1">
        <v>18.636361000000001</v>
      </c>
      <c r="J4795" s="1">
        <v>5</v>
      </c>
      <c r="K4795">
        <v>4792</v>
      </c>
      <c r="L4795" t="s">
        <v>25</v>
      </c>
      <c r="M4795" s="2">
        <f>+Table3[[#This Row],[CHW]]/Table3[[#This Row],[Count of Airbill Number]]</f>
        <v>3.7272722000000003</v>
      </c>
    </row>
    <row r="4796" spans="2:13">
      <c r="B4796" t="s">
        <v>20</v>
      </c>
      <c r="C4796" t="s">
        <v>21</v>
      </c>
      <c r="D4796" t="s">
        <v>22</v>
      </c>
      <c r="E4796" t="s">
        <v>776</v>
      </c>
      <c r="F4796" t="s">
        <v>776</v>
      </c>
      <c r="G4796" t="s">
        <v>45</v>
      </c>
      <c r="H4796" t="s">
        <v>212</v>
      </c>
      <c r="I4796" s="1">
        <v>18.636361000000001</v>
      </c>
      <c r="J4796" s="1">
        <v>4</v>
      </c>
      <c r="K4796">
        <v>4793</v>
      </c>
      <c r="L4796" t="s">
        <v>25</v>
      </c>
      <c r="M4796" s="2">
        <f>+Table3[[#This Row],[CHW]]/Table3[[#This Row],[Count of Airbill Number]]</f>
        <v>4.6590902500000002</v>
      </c>
    </row>
    <row r="4797" spans="2:13">
      <c r="B4797" t="s">
        <v>35</v>
      </c>
      <c r="C4797" t="s">
        <v>21</v>
      </c>
      <c r="D4797" t="s">
        <v>22</v>
      </c>
      <c r="E4797" t="s">
        <v>776</v>
      </c>
      <c r="F4797" t="s">
        <v>776</v>
      </c>
      <c r="G4797" t="s">
        <v>39</v>
      </c>
      <c r="H4797" t="s">
        <v>77</v>
      </c>
      <c r="I4797" s="1">
        <v>18.63636</v>
      </c>
      <c r="J4797" s="1">
        <v>6</v>
      </c>
      <c r="K4797">
        <v>4794</v>
      </c>
      <c r="L4797" t="s">
        <v>25</v>
      </c>
      <c r="M4797" s="2">
        <f>+Table3[[#This Row],[CHW]]/Table3[[#This Row],[Count of Airbill Number]]</f>
        <v>3.1060599999999998</v>
      </c>
    </row>
    <row r="4798" spans="2:13">
      <c r="B4798" t="s">
        <v>35</v>
      </c>
      <c r="C4798" t="s">
        <v>21</v>
      </c>
      <c r="D4798" t="s">
        <v>22</v>
      </c>
      <c r="E4798" t="s">
        <v>776</v>
      </c>
      <c r="F4798" t="s">
        <v>776</v>
      </c>
      <c r="G4798" t="s">
        <v>71</v>
      </c>
      <c r="H4798" t="s">
        <v>42</v>
      </c>
      <c r="I4798" s="1">
        <v>18.636358999999999</v>
      </c>
      <c r="J4798" s="1">
        <v>6</v>
      </c>
      <c r="K4798">
        <v>4795</v>
      </c>
      <c r="L4798" t="s">
        <v>25</v>
      </c>
      <c r="M4798" s="2">
        <f>+Table3[[#This Row],[CHW]]/Table3[[#This Row],[Count of Airbill Number]]</f>
        <v>3.1060598333333331</v>
      </c>
    </row>
    <row r="4799" spans="2:13">
      <c r="B4799" t="s">
        <v>28</v>
      </c>
      <c r="C4799" t="s">
        <v>21</v>
      </c>
      <c r="D4799" t="s">
        <v>22</v>
      </c>
      <c r="E4799" t="s">
        <v>778</v>
      </c>
      <c r="F4799" t="s">
        <v>778</v>
      </c>
      <c r="G4799" t="s">
        <v>109</v>
      </c>
      <c r="H4799" t="s">
        <v>285</v>
      </c>
      <c r="I4799" s="1">
        <v>18.600000000000001</v>
      </c>
      <c r="J4799" s="1">
        <v>1</v>
      </c>
      <c r="K4799">
        <v>4796</v>
      </c>
      <c r="L4799" t="s">
        <v>25</v>
      </c>
      <c r="M4799" s="2">
        <f>+Table3[[#This Row],[CHW]]/Table3[[#This Row],[Count of Airbill Number]]</f>
        <v>18.600000000000001</v>
      </c>
    </row>
    <row r="4800" spans="2:13">
      <c r="B4800" t="s">
        <v>28</v>
      </c>
      <c r="C4800" t="s">
        <v>21</v>
      </c>
      <c r="D4800" t="s">
        <v>22</v>
      </c>
      <c r="E4800" t="s">
        <v>776</v>
      </c>
      <c r="F4800" t="s">
        <v>776</v>
      </c>
      <c r="G4800" t="s">
        <v>48</v>
      </c>
      <c r="H4800" t="s">
        <v>296</v>
      </c>
      <c r="I4800" s="1">
        <v>18.399998</v>
      </c>
      <c r="J4800" s="1">
        <v>5</v>
      </c>
      <c r="K4800">
        <v>4797</v>
      </c>
      <c r="L4800" t="s">
        <v>25</v>
      </c>
      <c r="M4800" s="2">
        <f>+Table3[[#This Row],[CHW]]/Table3[[#This Row],[Count of Airbill Number]]</f>
        <v>3.6799995999999999</v>
      </c>
    </row>
    <row r="4801" spans="2:13">
      <c r="B4801" t="s">
        <v>28</v>
      </c>
      <c r="C4801" t="s">
        <v>21</v>
      </c>
      <c r="D4801" t="s">
        <v>22</v>
      </c>
      <c r="E4801" t="s">
        <v>778</v>
      </c>
      <c r="F4801" t="s">
        <v>778</v>
      </c>
      <c r="G4801" t="s">
        <v>220</v>
      </c>
      <c r="H4801" t="s">
        <v>174</v>
      </c>
      <c r="I4801" s="1">
        <v>18.181818</v>
      </c>
      <c r="J4801" s="1">
        <v>2</v>
      </c>
      <c r="K4801">
        <v>4798</v>
      </c>
      <c r="L4801" t="s">
        <v>25</v>
      </c>
      <c r="M4801" s="2">
        <f>+Table3[[#This Row],[CHW]]/Table3[[#This Row],[Count of Airbill Number]]</f>
        <v>9.0909089999999999</v>
      </c>
    </row>
    <row r="4802" spans="2:13">
      <c r="B4802" t="s">
        <v>35</v>
      </c>
      <c r="C4802" t="s">
        <v>21</v>
      </c>
      <c r="D4802" t="s">
        <v>22</v>
      </c>
      <c r="E4802" t="s">
        <v>776</v>
      </c>
      <c r="F4802" t="s">
        <v>776</v>
      </c>
      <c r="G4802" t="s">
        <v>58</v>
      </c>
      <c r="H4802" t="s">
        <v>244</v>
      </c>
      <c r="I4802" s="1">
        <v>18.181818</v>
      </c>
      <c r="J4802" s="1">
        <v>1</v>
      </c>
      <c r="K4802">
        <v>4799</v>
      </c>
      <c r="L4802" t="s">
        <v>25</v>
      </c>
      <c r="M4802" s="2">
        <f>+Table3[[#This Row],[CHW]]/Table3[[#This Row],[Count of Airbill Number]]</f>
        <v>18.181818</v>
      </c>
    </row>
    <row r="4803" spans="2:13">
      <c r="B4803" t="s">
        <v>35</v>
      </c>
      <c r="C4803" t="s">
        <v>21</v>
      </c>
      <c r="D4803" t="s">
        <v>22</v>
      </c>
      <c r="E4803" t="s">
        <v>776</v>
      </c>
      <c r="F4803" t="s">
        <v>776</v>
      </c>
      <c r="G4803" t="s">
        <v>338</v>
      </c>
      <c r="H4803" t="s">
        <v>48</v>
      </c>
      <c r="I4803" s="1">
        <v>18.181818</v>
      </c>
      <c r="J4803" s="1">
        <v>2</v>
      </c>
      <c r="K4803">
        <v>4800</v>
      </c>
      <c r="L4803" t="s">
        <v>25</v>
      </c>
      <c r="M4803" s="2">
        <f>+Table3[[#This Row],[CHW]]/Table3[[#This Row],[Count of Airbill Number]]</f>
        <v>9.0909089999999999</v>
      </c>
    </row>
    <row r="4804" spans="2:13">
      <c r="B4804" t="s">
        <v>20</v>
      </c>
      <c r="C4804" t="s">
        <v>21</v>
      </c>
      <c r="D4804" t="s">
        <v>22</v>
      </c>
      <c r="E4804" t="s">
        <v>776</v>
      </c>
      <c r="F4804" t="s">
        <v>776</v>
      </c>
      <c r="G4804" t="s">
        <v>71</v>
      </c>
      <c r="H4804" t="s">
        <v>117</v>
      </c>
      <c r="I4804" s="1">
        <v>18.181818</v>
      </c>
      <c r="J4804" s="1">
        <v>1</v>
      </c>
      <c r="K4804">
        <v>4801</v>
      </c>
      <c r="L4804" t="s">
        <v>25</v>
      </c>
      <c r="M4804" s="2">
        <f>+Table3[[#This Row],[CHW]]/Table3[[#This Row],[Count of Airbill Number]]</f>
        <v>18.181818</v>
      </c>
    </row>
    <row r="4805" spans="2:13">
      <c r="B4805" t="s">
        <v>20</v>
      </c>
      <c r="C4805" t="s">
        <v>21</v>
      </c>
      <c r="D4805" t="s">
        <v>22</v>
      </c>
      <c r="E4805" t="s">
        <v>776</v>
      </c>
      <c r="F4805" t="s">
        <v>776</v>
      </c>
      <c r="G4805" t="s">
        <v>45</v>
      </c>
      <c r="H4805" t="s">
        <v>254</v>
      </c>
      <c r="I4805" s="1">
        <v>18.181818</v>
      </c>
      <c r="J4805" s="1">
        <v>1</v>
      </c>
      <c r="K4805">
        <v>4802</v>
      </c>
      <c r="L4805" t="s">
        <v>25</v>
      </c>
      <c r="M4805" s="2">
        <f>+Table3[[#This Row],[CHW]]/Table3[[#This Row],[Count of Airbill Number]]</f>
        <v>18.181818</v>
      </c>
    </row>
    <row r="4806" spans="2:13">
      <c r="B4806" t="s">
        <v>20</v>
      </c>
      <c r="C4806" t="s">
        <v>21</v>
      </c>
      <c r="D4806" t="s">
        <v>22</v>
      </c>
      <c r="E4806" t="s">
        <v>776</v>
      </c>
      <c r="F4806" t="s">
        <v>776</v>
      </c>
      <c r="G4806" t="s">
        <v>54</v>
      </c>
      <c r="H4806" t="s">
        <v>56</v>
      </c>
      <c r="I4806" s="1">
        <v>18.181818</v>
      </c>
      <c r="J4806" s="1">
        <v>1</v>
      </c>
      <c r="K4806">
        <v>4803</v>
      </c>
      <c r="L4806" t="s">
        <v>25</v>
      </c>
      <c r="M4806" s="2">
        <f>+Table3[[#This Row],[CHW]]/Table3[[#This Row],[Count of Airbill Number]]</f>
        <v>18.181818</v>
      </c>
    </row>
    <row r="4807" spans="2:13">
      <c r="B4807" t="s">
        <v>20</v>
      </c>
      <c r="C4807" t="s">
        <v>21</v>
      </c>
      <c r="D4807" t="s">
        <v>22</v>
      </c>
      <c r="E4807" t="s">
        <v>776</v>
      </c>
      <c r="F4807" t="s">
        <v>776</v>
      </c>
      <c r="G4807" t="s">
        <v>93</v>
      </c>
      <c r="H4807" t="s">
        <v>107</v>
      </c>
      <c r="I4807" s="1">
        <v>18.181818</v>
      </c>
      <c r="J4807" s="1">
        <v>1</v>
      </c>
      <c r="K4807">
        <v>4804</v>
      </c>
      <c r="L4807" t="s">
        <v>25</v>
      </c>
      <c r="M4807" s="2">
        <f>+Table3[[#This Row],[CHW]]/Table3[[#This Row],[Count of Airbill Number]]</f>
        <v>18.181818</v>
      </c>
    </row>
    <row r="4808" spans="2:13">
      <c r="B4808" t="s">
        <v>20</v>
      </c>
      <c r="C4808" t="s">
        <v>21</v>
      </c>
      <c r="D4808" t="s">
        <v>22</v>
      </c>
      <c r="E4808" t="s">
        <v>776</v>
      </c>
      <c r="F4808" t="s">
        <v>776</v>
      </c>
      <c r="G4808" t="s">
        <v>144</v>
      </c>
      <c r="H4808" t="s">
        <v>132</v>
      </c>
      <c r="I4808" s="1">
        <v>18.181818</v>
      </c>
      <c r="J4808" s="1">
        <v>1</v>
      </c>
      <c r="K4808">
        <v>4805</v>
      </c>
      <c r="L4808" t="s">
        <v>25</v>
      </c>
      <c r="M4808" s="2">
        <f>+Table3[[#This Row],[CHW]]/Table3[[#This Row],[Count of Airbill Number]]</f>
        <v>18.181818</v>
      </c>
    </row>
    <row r="4809" spans="2:13">
      <c r="B4809" t="s">
        <v>20</v>
      </c>
      <c r="C4809" t="s">
        <v>21</v>
      </c>
      <c r="D4809" t="s">
        <v>36</v>
      </c>
      <c r="E4809" t="s">
        <v>776</v>
      </c>
      <c r="F4809" t="s">
        <v>776</v>
      </c>
      <c r="G4809" t="s">
        <v>45</v>
      </c>
      <c r="H4809" t="s">
        <v>32</v>
      </c>
      <c r="I4809" s="1">
        <v>18.181818</v>
      </c>
      <c r="J4809" s="1">
        <v>1</v>
      </c>
      <c r="K4809">
        <v>4806</v>
      </c>
      <c r="L4809" t="s">
        <v>25</v>
      </c>
      <c r="M4809" s="2">
        <f>+Table3[[#This Row],[CHW]]/Table3[[#This Row],[Count of Airbill Number]]</f>
        <v>18.181818</v>
      </c>
    </row>
    <row r="4810" spans="2:13">
      <c r="B4810" t="s">
        <v>30</v>
      </c>
      <c r="C4810" t="s">
        <v>21</v>
      </c>
      <c r="D4810" t="s">
        <v>22</v>
      </c>
      <c r="E4810" t="s">
        <v>776</v>
      </c>
      <c r="F4810" t="s">
        <v>776</v>
      </c>
      <c r="G4810" t="s">
        <v>23</v>
      </c>
      <c r="H4810" t="s">
        <v>103</v>
      </c>
      <c r="I4810" s="1">
        <v>18.181818</v>
      </c>
      <c r="J4810" s="1">
        <v>2</v>
      </c>
      <c r="K4810">
        <v>4807</v>
      </c>
      <c r="L4810" t="s">
        <v>25</v>
      </c>
      <c r="M4810" s="2">
        <f>+Table3[[#This Row],[CHW]]/Table3[[#This Row],[Count of Airbill Number]]</f>
        <v>9.0909089999999999</v>
      </c>
    </row>
    <row r="4811" spans="2:13">
      <c r="B4811" t="s">
        <v>28</v>
      </c>
      <c r="C4811" t="s">
        <v>21</v>
      </c>
      <c r="D4811" t="s">
        <v>22</v>
      </c>
      <c r="E4811" t="s">
        <v>776</v>
      </c>
      <c r="F4811" t="s">
        <v>776</v>
      </c>
      <c r="G4811" t="s">
        <v>71</v>
      </c>
      <c r="H4811" t="s">
        <v>118</v>
      </c>
      <c r="I4811" s="1">
        <v>18.181816999999999</v>
      </c>
      <c r="J4811" s="1">
        <v>3</v>
      </c>
      <c r="K4811">
        <v>4808</v>
      </c>
      <c r="L4811" t="s">
        <v>25</v>
      </c>
      <c r="M4811" s="2">
        <f>+Table3[[#This Row],[CHW]]/Table3[[#This Row],[Count of Airbill Number]]</f>
        <v>6.0606056666666666</v>
      </c>
    </row>
    <row r="4812" spans="2:13">
      <c r="B4812" t="s">
        <v>35</v>
      </c>
      <c r="C4812" t="s">
        <v>21</v>
      </c>
      <c r="D4812" t="s">
        <v>22</v>
      </c>
      <c r="E4812" t="s">
        <v>776</v>
      </c>
      <c r="F4812" t="s">
        <v>776</v>
      </c>
      <c r="G4812" t="s">
        <v>63</v>
      </c>
      <c r="H4812" t="s">
        <v>146</v>
      </c>
      <c r="I4812" s="1">
        <v>18.181816999999999</v>
      </c>
      <c r="J4812" s="1">
        <v>2</v>
      </c>
      <c r="K4812">
        <v>4809</v>
      </c>
      <c r="L4812" t="s">
        <v>25</v>
      </c>
      <c r="M4812" s="2">
        <f>+Table3[[#This Row],[CHW]]/Table3[[#This Row],[Count of Airbill Number]]</f>
        <v>9.0909084999999994</v>
      </c>
    </row>
    <row r="4813" spans="2:13">
      <c r="B4813" t="s">
        <v>35</v>
      </c>
      <c r="C4813" t="s">
        <v>21</v>
      </c>
      <c r="D4813" t="s">
        <v>22</v>
      </c>
      <c r="E4813" t="s">
        <v>776</v>
      </c>
      <c r="F4813" t="s">
        <v>776</v>
      </c>
      <c r="G4813" t="s">
        <v>57</v>
      </c>
      <c r="H4813" t="s">
        <v>31</v>
      </c>
      <c r="I4813" s="1">
        <v>18.181816999999999</v>
      </c>
      <c r="J4813" s="1">
        <v>2</v>
      </c>
      <c r="K4813">
        <v>4810</v>
      </c>
      <c r="L4813" t="s">
        <v>25</v>
      </c>
      <c r="M4813" s="2">
        <f>+Table3[[#This Row],[CHW]]/Table3[[#This Row],[Count of Airbill Number]]</f>
        <v>9.0909084999999994</v>
      </c>
    </row>
    <row r="4814" spans="2:13">
      <c r="B4814" t="s">
        <v>35</v>
      </c>
      <c r="C4814" t="s">
        <v>21</v>
      </c>
      <c r="D4814" t="s">
        <v>36</v>
      </c>
      <c r="E4814" t="s">
        <v>776</v>
      </c>
      <c r="F4814" t="s">
        <v>776</v>
      </c>
      <c r="G4814" t="s">
        <v>37</v>
      </c>
      <c r="H4814" t="s">
        <v>169</v>
      </c>
      <c r="I4814" s="1">
        <v>18.181816999999999</v>
      </c>
      <c r="J4814" s="1">
        <v>2</v>
      </c>
      <c r="K4814">
        <v>4811</v>
      </c>
      <c r="L4814" t="s">
        <v>25</v>
      </c>
      <c r="M4814" s="2">
        <f>+Table3[[#This Row],[CHW]]/Table3[[#This Row],[Count of Airbill Number]]</f>
        <v>9.0909084999999994</v>
      </c>
    </row>
    <row r="4815" spans="2:13">
      <c r="B4815" t="s">
        <v>20</v>
      </c>
      <c r="C4815" t="s">
        <v>21</v>
      </c>
      <c r="D4815" t="s">
        <v>22</v>
      </c>
      <c r="E4815" t="s">
        <v>776</v>
      </c>
      <c r="F4815" t="s">
        <v>776</v>
      </c>
      <c r="G4815" t="s">
        <v>71</v>
      </c>
      <c r="H4815" t="s">
        <v>143</v>
      </c>
      <c r="I4815" s="1">
        <v>18.181816999999999</v>
      </c>
      <c r="J4815" s="1">
        <v>4</v>
      </c>
      <c r="K4815">
        <v>4812</v>
      </c>
      <c r="L4815" t="s">
        <v>25</v>
      </c>
      <c r="M4815" s="2">
        <f>+Table3[[#This Row],[CHW]]/Table3[[#This Row],[Count of Airbill Number]]</f>
        <v>4.5454542499999997</v>
      </c>
    </row>
    <row r="4816" spans="2:13">
      <c r="B4816" t="s">
        <v>20</v>
      </c>
      <c r="C4816" t="s">
        <v>21</v>
      </c>
      <c r="D4816" t="s">
        <v>22</v>
      </c>
      <c r="E4816" t="s">
        <v>776</v>
      </c>
      <c r="F4816" t="s">
        <v>776</v>
      </c>
      <c r="G4816" t="s">
        <v>48</v>
      </c>
      <c r="H4816" t="s">
        <v>133</v>
      </c>
      <c r="I4816" s="1">
        <v>18.181816999999999</v>
      </c>
      <c r="J4816" s="1">
        <v>2</v>
      </c>
      <c r="K4816">
        <v>4813</v>
      </c>
      <c r="L4816" t="s">
        <v>25</v>
      </c>
      <c r="M4816" s="2">
        <f>+Table3[[#This Row],[CHW]]/Table3[[#This Row],[Count of Airbill Number]]</f>
        <v>9.0909084999999994</v>
      </c>
    </row>
    <row r="4817" spans="2:13">
      <c r="B4817" t="s">
        <v>35</v>
      </c>
      <c r="C4817" t="s">
        <v>21</v>
      </c>
      <c r="D4817" t="s">
        <v>22</v>
      </c>
      <c r="E4817" t="s">
        <v>776</v>
      </c>
      <c r="F4817" t="s">
        <v>776</v>
      </c>
      <c r="G4817" t="s">
        <v>94</v>
      </c>
      <c r="H4817" t="s">
        <v>136</v>
      </c>
      <c r="I4817" s="1">
        <v>18.181816000000001</v>
      </c>
      <c r="J4817" s="1">
        <v>5</v>
      </c>
      <c r="K4817">
        <v>4814</v>
      </c>
      <c r="L4817" t="s">
        <v>25</v>
      </c>
      <c r="M4817" s="2">
        <f>+Table3[[#This Row],[CHW]]/Table3[[#This Row],[Count of Airbill Number]]</f>
        <v>3.6363632000000004</v>
      </c>
    </row>
    <row r="4818" spans="2:13">
      <c r="B4818" t="s">
        <v>35</v>
      </c>
      <c r="C4818" t="s">
        <v>21</v>
      </c>
      <c r="D4818" t="s">
        <v>22</v>
      </c>
      <c r="E4818" t="s">
        <v>776</v>
      </c>
      <c r="F4818" t="s">
        <v>776</v>
      </c>
      <c r="G4818" t="s">
        <v>87</v>
      </c>
      <c r="H4818" t="s">
        <v>37</v>
      </c>
      <c r="I4818" s="1">
        <v>18.181816000000001</v>
      </c>
      <c r="J4818" s="1">
        <v>4</v>
      </c>
      <c r="K4818">
        <v>4815</v>
      </c>
      <c r="L4818" t="s">
        <v>25</v>
      </c>
      <c r="M4818" s="2">
        <f>+Table3[[#This Row],[CHW]]/Table3[[#This Row],[Count of Airbill Number]]</f>
        <v>4.5454540000000003</v>
      </c>
    </row>
    <row r="4819" spans="2:13">
      <c r="B4819" t="s">
        <v>20</v>
      </c>
      <c r="C4819" t="s">
        <v>21</v>
      </c>
      <c r="D4819" t="s">
        <v>22</v>
      </c>
      <c r="E4819" t="s">
        <v>776</v>
      </c>
      <c r="F4819" t="s">
        <v>776</v>
      </c>
      <c r="G4819" t="s">
        <v>40</v>
      </c>
      <c r="H4819" t="s">
        <v>103</v>
      </c>
      <c r="I4819" s="1">
        <v>18.181815999999998</v>
      </c>
      <c r="J4819" s="1">
        <v>3</v>
      </c>
      <c r="K4819">
        <v>4816</v>
      </c>
      <c r="L4819" t="s">
        <v>25</v>
      </c>
      <c r="M4819" s="2">
        <f>+Table3[[#This Row],[CHW]]/Table3[[#This Row],[Count of Airbill Number]]</f>
        <v>6.0606053333333323</v>
      </c>
    </row>
    <row r="4820" spans="2:13">
      <c r="B4820" t="s">
        <v>28</v>
      </c>
      <c r="C4820" t="s">
        <v>21</v>
      </c>
      <c r="D4820" t="s">
        <v>22</v>
      </c>
      <c r="E4820" t="s">
        <v>776</v>
      </c>
      <c r="F4820" t="s">
        <v>776</v>
      </c>
      <c r="G4820" t="s">
        <v>47</v>
      </c>
      <c r="H4820" t="s">
        <v>76</v>
      </c>
      <c r="I4820" s="1">
        <v>18.181815</v>
      </c>
      <c r="J4820" s="1">
        <v>4</v>
      </c>
      <c r="K4820">
        <v>4817</v>
      </c>
      <c r="L4820" t="s">
        <v>25</v>
      </c>
      <c r="M4820" s="2">
        <f>+Table3[[#This Row],[CHW]]/Table3[[#This Row],[Count of Airbill Number]]</f>
        <v>4.5454537500000001</v>
      </c>
    </row>
    <row r="4821" spans="2:13">
      <c r="B4821" t="s">
        <v>35</v>
      </c>
      <c r="C4821" t="s">
        <v>21</v>
      </c>
      <c r="D4821" t="s">
        <v>22</v>
      </c>
      <c r="E4821" t="s">
        <v>776</v>
      </c>
      <c r="F4821" t="s">
        <v>776</v>
      </c>
      <c r="G4821" t="s">
        <v>37</v>
      </c>
      <c r="H4821" t="s">
        <v>24</v>
      </c>
      <c r="I4821" s="1">
        <v>18.181815</v>
      </c>
      <c r="J4821" s="1">
        <v>8</v>
      </c>
      <c r="K4821">
        <v>4818</v>
      </c>
      <c r="L4821" t="s">
        <v>25</v>
      </c>
      <c r="M4821" s="2">
        <f>+Table3[[#This Row],[CHW]]/Table3[[#This Row],[Count of Airbill Number]]</f>
        <v>2.272726875</v>
      </c>
    </row>
    <row r="4822" spans="2:13">
      <c r="B4822" t="s">
        <v>20</v>
      </c>
      <c r="C4822" t="s">
        <v>21</v>
      </c>
      <c r="D4822" t="s">
        <v>22</v>
      </c>
      <c r="E4822" t="s">
        <v>776</v>
      </c>
      <c r="F4822" t="s">
        <v>776</v>
      </c>
      <c r="G4822" t="s">
        <v>45</v>
      </c>
      <c r="H4822" t="s">
        <v>183</v>
      </c>
      <c r="I4822" s="1">
        <v>18.181815</v>
      </c>
      <c r="J4822" s="1">
        <v>5</v>
      </c>
      <c r="K4822">
        <v>4819</v>
      </c>
      <c r="L4822" t="s">
        <v>25</v>
      </c>
      <c r="M4822" s="2">
        <f>+Table3[[#This Row],[CHW]]/Table3[[#This Row],[Count of Airbill Number]]</f>
        <v>3.6363630000000002</v>
      </c>
    </row>
    <row r="4823" spans="2:13">
      <c r="B4823" t="s">
        <v>20</v>
      </c>
      <c r="C4823" t="s">
        <v>21</v>
      </c>
      <c r="D4823" t="s">
        <v>22</v>
      </c>
      <c r="E4823" t="s">
        <v>776</v>
      </c>
      <c r="F4823" t="s">
        <v>776</v>
      </c>
      <c r="G4823" t="s">
        <v>111</v>
      </c>
      <c r="H4823" t="s">
        <v>45</v>
      </c>
      <c r="I4823" s="1">
        <v>18.181815</v>
      </c>
      <c r="J4823" s="1">
        <v>5</v>
      </c>
      <c r="K4823">
        <v>4820</v>
      </c>
      <c r="L4823" t="s">
        <v>25</v>
      </c>
      <c r="M4823" s="2">
        <f>+Table3[[#This Row],[CHW]]/Table3[[#This Row],[Count of Airbill Number]]</f>
        <v>3.6363630000000002</v>
      </c>
    </row>
    <row r="4824" spans="2:13">
      <c r="B4824" t="s">
        <v>28</v>
      </c>
      <c r="C4824" t="s">
        <v>21</v>
      </c>
      <c r="D4824" t="s">
        <v>22</v>
      </c>
      <c r="E4824" t="s">
        <v>776</v>
      </c>
      <c r="F4824" t="s">
        <v>776</v>
      </c>
      <c r="G4824" t="s">
        <v>45</v>
      </c>
      <c r="H4824" t="s">
        <v>47</v>
      </c>
      <c r="I4824" s="1">
        <v>18.181813999999999</v>
      </c>
      <c r="J4824" s="1">
        <v>8</v>
      </c>
      <c r="K4824">
        <v>4821</v>
      </c>
      <c r="L4824" t="s">
        <v>25</v>
      </c>
      <c r="M4824" s="2">
        <f>+Table3[[#This Row],[CHW]]/Table3[[#This Row],[Count of Airbill Number]]</f>
        <v>2.2727267499999999</v>
      </c>
    </row>
    <row r="4825" spans="2:13">
      <c r="B4825" t="s">
        <v>28</v>
      </c>
      <c r="C4825" t="s">
        <v>21</v>
      </c>
      <c r="D4825" t="s">
        <v>22</v>
      </c>
      <c r="E4825" t="s">
        <v>778</v>
      </c>
      <c r="F4825" t="s">
        <v>777</v>
      </c>
      <c r="G4825" t="s">
        <v>51</v>
      </c>
      <c r="H4825" t="s">
        <v>29</v>
      </c>
      <c r="I4825" s="1">
        <v>18.100000000000001</v>
      </c>
      <c r="J4825" s="1">
        <v>4</v>
      </c>
      <c r="K4825">
        <v>4822</v>
      </c>
      <c r="L4825" t="s">
        <v>25</v>
      </c>
      <c r="M4825" s="2">
        <f>+Table3[[#This Row],[CHW]]/Table3[[#This Row],[Count of Airbill Number]]</f>
        <v>4.5250000000000004</v>
      </c>
    </row>
    <row r="4826" spans="2:13">
      <c r="B4826" t="s">
        <v>28</v>
      </c>
      <c r="C4826" t="s">
        <v>21</v>
      </c>
      <c r="D4826" t="s">
        <v>22</v>
      </c>
      <c r="E4826" t="s">
        <v>778</v>
      </c>
      <c r="F4826" t="s">
        <v>777</v>
      </c>
      <c r="G4826" t="s">
        <v>316</v>
      </c>
      <c r="H4826" t="s">
        <v>26</v>
      </c>
      <c r="I4826" s="1">
        <v>18.100000000000001</v>
      </c>
      <c r="J4826" s="1">
        <v>1</v>
      </c>
      <c r="K4826">
        <v>4823</v>
      </c>
      <c r="L4826" t="s">
        <v>25</v>
      </c>
      <c r="M4826" s="2">
        <f>+Table3[[#This Row],[CHW]]/Table3[[#This Row],[Count of Airbill Number]]</f>
        <v>18.100000000000001</v>
      </c>
    </row>
    <row r="4827" spans="2:13">
      <c r="B4827" t="s">
        <v>28</v>
      </c>
      <c r="C4827" t="s">
        <v>21</v>
      </c>
      <c r="D4827" t="s">
        <v>22</v>
      </c>
      <c r="E4827" t="s">
        <v>778</v>
      </c>
      <c r="F4827" t="s">
        <v>778</v>
      </c>
      <c r="G4827" t="s">
        <v>304</v>
      </c>
      <c r="H4827" t="s">
        <v>91</v>
      </c>
      <c r="I4827" s="1">
        <v>18</v>
      </c>
      <c r="J4827" s="1">
        <v>2</v>
      </c>
      <c r="K4827">
        <v>4824</v>
      </c>
      <c r="L4827" t="s">
        <v>25</v>
      </c>
      <c r="M4827" s="2">
        <f>+Table3[[#This Row],[CHW]]/Table3[[#This Row],[Count of Airbill Number]]</f>
        <v>9</v>
      </c>
    </row>
    <row r="4828" spans="2:13">
      <c r="B4828" t="s">
        <v>28</v>
      </c>
      <c r="C4828" t="s">
        <v>21</v>
      </c>
      <c r="D4828" t="s">
        <v>22</v>
      </c>
      <c r="E4828" t="s">
        <v>776</v>
      </c>
      <c r="F4828" t="s">
        <v>777</v>
      </c>
      <c r="G4828" t="s">
        <v>37</v>
      </c>
      <c r="H4828" t="s">
        <v>110</v>
      </c>
      <c r="I4828" s="1">
        <v>18</v>
      </c>
      <c r="J4828" s="1">
        <v>1</v>
      </c>
      <c r="K4828">
        <v>4825</v>
      </c>
      <c r="L4828" t="s">
        <v>25</v>
      </c>
      <c r="M4828" s="2">
        <f>+Table3[[#This Row],[CHW]]/Table3[[#This Row],[Count of Airbill Number]]</f>
        <v>18</v>
      </c>
    </row>
    <row r="4829" spans="2:13">
      <c r="B4829" t="s">
        <v>28</v>
      </c>
      <c r="C4829" t="s">
        <v>21</v>
      </c>
      <c r="D4829" t="s">
        <v>36</v>
      </c>
      <c r="E4829" t="s">
        <v>778</v>
      </c>
      <c r="F4829" t="s">
        <v>778</v>
      </c>
      <c r="G4829" t="s">
        <v>112</v>
      </c>
      <c r="H4829" t="s">
        <v>124</v>
      </c>
      <c r="I4829" s="1">
        <v>18</v>
      </c>
      <c r="J4829" s="1">
        <v>1</v>
      </c>
      <c r="K4829">
        <v>4826</v>
      </c>
      <c r="L4829" t="s">
        <v>25</v>
      </c>
      <c r="M4829" s="2">
        <f>+Table3[[#This Row],[CHW]]/Table3[[#This Row],[Count of Airbill Number]]</f>
        <v>18</v>
      </c>
    </row>
    <row r="4830" spans="2:13">
      <c r="B4830" t="s">
        <v>35</v>
      </c>
      <c r="C4830" t="s">
        <v>21</v>
      </c>
      <c r="D4830" t="s">
        <v>22</v>
      </c>
      <c r="E4830" t="s">
        <v>776</v>
      </c>
      <c r="F4830" t="s">
        <v>776</v>
      </c>
      <c r="G4830" t="s">
        <v>23</v>
      </c>
      <c r="H4830" t="s">
        <v>416</v>
      </c>
      <c r="I4830" s="1">
        <v>18</v>
      </c>
      <c r="J4830" s="1">
        <v>1</v>
      </c>
      <c r="K4830">
        <v>4827</v>
      </c>
      <c r="L4830" t="s">
        <v>25</v>
      </c>
      <c r="M4830" s="2">
        <f>+Table3[[#This Row],[CHW]]/Table3[[#This Row],[Count of Airbill Number]]</f>
        <v>18</v>
      </c>
    </row>
    <row r="4831" spans="2:13">
      <c r="B4831" t="s">
        <v>30</v>
      </c>
      <c r="C4831" t="s">
        <v>21</v>
      </c>
      <c r="D4831" t="s">
        <v>22</v>
      </c>
      <c r="E4831" t="s">
        <v>778</v>
      </c>
      <c r="F4831" t="s">
        <v>778</v>
      </c>
      <c r="G4831" t="s">
        <v>81</v>
      </c>
      <c r="H4831" t="s">
        <v>329</v>
      </c>
      <c r="I4831" s="1">
        <v>18</v>
      </c>
      <c r="J4831" s="1">
        <v>4</v>
      </c>
      <c r="K4831">
        <v>4828</v>
      </c>
      <c r="L4831" t="s">
        <v>25</v>
      </c>
      <c r="M4831" s="2">
        <f>+Table3[[#This Row],[CHW]]/Table3[[#This Row],[Count of Airbill Number]]</f>
        <v>4.5</v>
      </c>
    </row>
    <row r="4832" spans="2:13">
      <c r="B4832" t="s">
        <v>20</v>
      </c>
      <c r="C4832" t="s">
        <v>21</v>
      </c>
      <c r="D4832" t="s">
        <v>22</v>
      </c>
      <c r="E4832" t="s">
        <v>777</v>
      </c>
      <c r="F4832" t="s">
        <v>777</v>
      </c>
      <c r="G4832" t="s">
        <v>55</v>
      </c>
      <c r="H4832" t="s">
        <v>430</v>
      </c>
      <c r="I4832" s="1">
        <v>17.899999999999999</v>
      </c>
      <c r="J4832" s="1">
        <v>1</v>
      </c>
      <c r="K4832">
        <v>4829</v>
      </c>
      <c r="L4832" t="s">
        <v>25</v>
      </c>
      <c r="M4832" s="2">
        <f>+Table3[[#This Row],[CHW]]/Table3[[#This Row],[Count of Airbill Number]]</f>
        <v>17.899999999999999</v>
      </c>
    </row>
    <row r="4833" spans="2:13">
      <c r="B4833" t="s">
        <v>28</v>
      </c>
      <c r="C4833" t="s">
        <v>21</v>
      </c>
      <c r="D4833" t="s">
        <v>22</v>
      </c>
      <c r="E4833" t="s">
        <v>776</v>
      </c>
      <c r="F4833" t="s">
        <v>776</v>
      </c>
      <c r="G4833" t="s">
        <v>41</v>
      </c>
      <c r="H4833" t="s">
        <v>63</v>
      </c>
      <c r="I4833" s="1">
        <v>17.727271999999999</v>
      </c>
      <c r="J4833" s="1">
        <v>1</v>
      </c>
      <c r="K4833">
        <v>4830</v>
      </c>
      <c r="L4833" t="s">
        <v>25</v>
      </c>
      <c r="M4833" s="2">
        <f>+Table3[[#This Row],[CHW]]/Table3[[#This Row],[Count of Airbill Number]]</f>
        <v>17.727271999999999</v>
      </c>
    </row>
    <row r="4834" spans="2:13">
      <c r="B4834" t="s">
        <v>28</v>
      </c>
      <c r="C4834" t="s">
        <v>21</v>
      </c>
      <c r="D4834" t="s">
        <v>22</v>
      </c>
      <c r="E4834" t="s">
        <v>776</v>
      </c>
      <c r="F4834" t="s">
        <v>776</v>
      </c>
      <c r="G4834" t="s">
        <v>94</v>
      </c>
      <c r="H4834" t="s">
        <v>100</v>
      </c>
      <c r="I4834" s="1">
        <v>17.727271999999999</v>
      </c>
      <c r="J4834" s="1">
        <v>1</v>
      </c>
      <c r="K4834">
        <v>4831</v>
      </c>
      <c r="L4834" t="s">
        <v>25</v>
      </c>
      <c r="M4834" s="2">
        <f>+Table3[[#This Row],[CHW]]/Table3[[#This Row],[Count of Airbill Number]]</f>
        <v>17.727271999999999</v>
      </c>
    </row>
    <row r="4835" spans="2:13">
      <c r="B4835" t="s">
        <v>35</v>
      </c>
      <c r="C4835" t="s">
        <v>21</v>
      </c>
      <c r="D4835" t="s">
        <v>22</v>
      </c>
      <c r="E4835" t="s">
        <v>776</v>
      </c>
      <c r="F4835" t="s">
        <v>776</v>
      </c>
      <c r="G4835" t="s">
        <v>23</v>
      </c>
      <c r="H4835" t="s">
        <v>200</v>
      </c>
      <c r="I4835" s="1">
        <v>17.727271999999999</v>
      </c>
      <c r="J4835" s="1">
        <v>3</v>
      </c>
      <c r="K4835">
        <v>4832</v>
      </c>
      <c r="L4835" t="s">
        <v>25</v>
      </c>
      <c r="M4835" s="2">
        <f>+Table3[[#This Row],[CHW]]/Table3[[#This Row],[Count of Airbill Number]]</f>
        <v>5.9090906666666667</v>
      </c>
    </row>
    <row r="4836" spans="2:13">
      <c r="B4836" t="s">
        <v>35</v>
      </c>
      <c r="C4836" t="s">
        <v>21</v>
      </c>
      <c r="D4836" t="s">
        <v>22</v>
      </c>
      <c r="E4836" t="s">
        <v>776</v>
      </c>
      <c r="F4836" t="s">
        <v>777</v>
      </c>
      <c r="G4836" t="s">
        <v>31</v>
      </c>
      <c r="H4836" t="s">
        <v>181</v>
      </c>
      <c r="I4836" s="1">
        <v>17.727271999999999</v>
      </c>
      <c r="J4836" s="1">
        <v>1</v>
      </c>
      <c r="K4836">
        <v>4833</v>
      </c>
      <c r="L4836" t="s">
        <v>25</v>
      </c>
      <c r="M4836" s="2">
        <f>+Table3[[#This Row],[CHW]]/Table3[[#This Row],[Count of Airbill Number]]</f>
        <v>17.727271999999999</v>
      </c>
    </row>
    <row r="4837" spans="2:13">
      <c r="B4837" t="s">
        <v>20</v>
      </c>
      <c r="C4837" t="s">
        <v>21</v>
      </c>
      <c r="D4837" t="s">
        <v>22</v>
      </c>
      <c r="E4837" t="s">
        <v>776</v>
      </c>
      <c r="F4837" t="s">
        <v>776</v>
      </c>
      <c r="G4837" t="s">
        <v>64</v>
      </c>
      <c r="H4837" t="s">
        <v>78</v>
      </c>
      <c r="I4837" s="1">
        <v>17.727271999999999</v>
      </c>
      <c r="J4837" s="1">
        <v>2</v>
      </c>
      <c r="K4837">
        <v>4834</v>
      </c>
      <c r="L4837" t="s">
        <v>25</v>
      </c>
      <c r="M4837" s="2">
        <f>+Table3[[#This Row],[CHW]]/Table3[[#This Row],[Count of Airbill Number]]</f>
        <v>8.8636359999999996</v>
      </c>
    </row>
    <row r="4838" spans="2:13">
      <c r="B4838" t="s">
        <v>20</v>
      </c>
      <c r="C4838" t="s">
        <v>21</v>
      </c>
      <c r="D4838" t="s">
        <v>22</v>
      </c>
      <c r="E4838" t="s">
        <v>776</v>
      </c>
      <c r="F4838" t="s">
        <v>776</v>
      </c>
      <c r="G4838" t="s">
        <v>71</v>
      </c>
      <c r="H4838" t="s">
        <v>284</v>
      </c>
      <c r="I4838" s="1">
        <v>17.727271999999999</v>
      </c>
      <c r="J4838" s="1">
        <v>2</v>
      </c>
      <c r="K4838">
        <v>4835</v>
      </c>
      <c r="L4838" t="s">
        <v>25</v>
      </c>
      <c r="M4838" s="2">
        <f>+Table3[[#This Row],[CHW]]/Table3[[#This Row],[Count of Airbill Number]]</f>
        <v>8.8636359999999996</v>
      </c>
    </row>
    <row r="4839" spans="2:13">
      <c r="B4839" t="s">
        <v>20</v>
      </c>
      <c r="C4839" t="s">
        <v>21</v>
      </c>
      <c r="D4839" t="s">
        <v>22</v>
      </c>
      <c r="E4839" t="s">
        <v>776</v>
      </c>
      <c r="F4839" t="s">
        <v>776</v>
      </c>
      <c r="G4839" t="s">
        <v>126</v>
      </c>
      <c r="H4839" t="s">
        <v>53</v>
      </c>
      <c r="I4839" s="1">
        <v>17.727271999999999</v>
      </c>
      <c r="J4839" s="1">
        <v>2</v>
      </c>
      <c r="K4839">
        <v>4836</v>
      </c>
      <c r="L4839" t="s">
        <v>25</v>
      </c>
      <c r="M4839" s="2">
        <f>+Table3[[#This Row],[CHW]]/Table3[[#This Row],[Count of Airbill Number]]</f>
        <v>8.8636359999999996</v>
      </c>
    </row>
    <row r="4840" spans="2:13">
      <c r="B4840" t="s">
        <v>20</v>
      </c>
      <c r="C4840" t="s">
        <v>21</v>
      </c>
      <c r="D4840" t="s">
        <v>36</v>
      </c>
      <c r="E4840" t="s">
        <v>776</v>
      </c>
      <c r="F4840" t="s">
        <v>776</v>
      </c>
      <c r="G4840" t="s">
        <v>23</v>
      </c>
      <c r="H4840" t="s">
        <v>136</v>
      </c>
      <c r="I4840" s="1">
        <v>17.727271999999999</v>
      </c>
      <c r="J4840" s="1">
        <v>1</v>
      </c>
      <c r="K4840">
        <v>4837</v>
      </c>
      <c r="L4840" t="s">
        <v>25</v>
      </c>
      <c r="M4840" s="2">
        <f>+Table3[[#This Row],[CHW]]/Table3[[#This Row],[Count of Airbill Number]]</f>
        <v>17.727271999999999</v>
      </c>
    </row>
    <row r="4841" spans="2:13">
      <c r="B4841" t="s">
        <v>28</v>
      </c>
      <c r="C4841" t="s">
        <v>21</v>
      </c>
      <c r="D4841" t="s">
        <v>22</v>
      </c>
      <c r="E4841" t="s">
        <v>776</v>
      </c>
      <c r="F4841" t="s">
        <v>776</v>
      </c>
      <c r="G4841" t="s">
        <v>40</v>
      </c>
      <c r="H4841" t="s">
        <v>32</v>
      </c>
      <c r="I4841" s="1">
        <v>17.727271000000002</v>
      </c>
      <c r="J4841" s="1">
        <v>4</v>
      </c>
      <c r="K4841">
        <v>4838</v>
      </c>
      <c r="L4841" t="s">
        <v>25</v>
      </c>
      <c r="M4841" s="2">
        <f>+Table3[[#This Row],[CHW]]/Table3[[#This Row],[Count of Airbill Number]]</f>
        <v>4.4318177500000004</v>
      </c>
    </row>
    <row r="4842" spans="2:13">
      <c r="B4842" t="s">
        <v>20</v>
      </c>
      <c r="C4842" t="s">
        <v>21</v>
      </c>
      <c r="D4842" t="s">
        <v>22</v>
      </c>
      <c r="E4842" t="s">
        <v>776</v>
      </c>
      <c r="F4842" t="s">
        <v>776</v>
      </c>
      <c r="G4842" t="s">
        <v>39</v>
      </c>
      <c r="H4842" t="s">
        <v>199</v>
      </c>
      <c r="I4842" s="1">
        <v>17.727271000000002</v>
      </c>
      <c r="J4842" s="1">
        <v>5</v>
      </c>
      <c r="K4842">
        <v>4839</v>
      </c>
      <c r="L4842" t="s">
        <v>25</v>
      </c>
      <c r="M4842" s="2">
        <f>+Table3[[#This Row],[CHW]]/Table3[[#This Row],[Count of Airbill Number]]</f>
        <v>3.5454542000000004</v>
      </c>
    </row>
    <row r="4843" spans="2:13">
      <c r="B4843" t="s">
        <v>20</v>
      </c>
      <c r="C4843" t="s">
        <v>21</v>
      </c>
      <c r="D4843" t="s">
        <v>22</v>
      </c>
      <c r="E4843" t="s">
        <v>776</v>
      </c>
      <c r="F4843" t="s">
        <v>776</v>
      </c>
      <c r="G4843" t="s">
        <v>40</v>
      </c>
      <c r="H4843" t="s">
        <v>83</v>
      </c>
      <c r="I4843" s="1">
        <v>17.727271000000002</v>
      </c>
      <c r="J4843" s="1">
        <v>4</v>
      </c>
      <c r="K4843">
        <v>4840</v>
      </c>
      <c r="L4843" t="s">
        <v>25</v>
      </c>
      <c r="M4843" s="2">
        <f>+Table3[[#This Row],[CHW]]/Table3[[#This Row],[Count of Airbill Number]]</f>
        <v>4.4318177500000004</v>
      </c>
    </row>
    <row r="4844" spans="2:13">
      <c r="B4844" t="s">
        <v>28</v>
      </c>
      <c r="C4844" t="s">
        <v>21</v>
      </c>
      <c r="D4844" t="s">
        <v>22</v>
      </c>
      <c r="E4844" t="s">
        <v>776</v>
      </c>
      <c r="F4844" t="s">
        <v>776</v>
      </c>
      <c r="G4844" t="s">
        <v>108</v>
      </c>
      <c r="H4844" t="s">
        <v>37</v>
      </c>
      <c r="I4844" s="1">
        <v>17.7</v>
      </c>
      <c r="J4844" s="1">
        <v>1</v>
      </c>
      <c r="K4844">
        <v>4841</v>
      </c>
      <c r="L4844" t="s">
        <v>25</v>
      </c>
      <c r="M4844" s="2">
        <f>+Table3[[#This Row],[CHW]]/Table3[[#This Row],[Count of Airbill Number]]</f>
        <v>17.7</v>
      </c>
    </row>
    <row r="4845" spans="2:13">
      <c r="B4845" t="s">
        <v>28</v>
      </c>
      <c r="C4845" t="s">
        <v>21</v>
      </c>
      <c r="D4845" t="s">
        <v>36</v>
      </c>
      <c r="E4845" t="s">
        <v>778</v>
      </c>
      <c r="F4845" t="s">
        <v>778</v>
      </c>
      <c r="G4845" t="s">
        <v>81</v>
      </c>
      <c r="H4845" t="s">
        <v>109</v>
      </c>
      <c r="I4845" s="1">
        <v>17.7</v>
      </c>
      <c r="J4845" s="1">
        <v>2</v>
      </c>
      <c r="K4845">
        <v>4842</v>
      </c>
      <c r="L4845" t="s">
        <v>25</v>
      </c>
      <c r="M4845" s="2">
        <f>+Table3[[#This Row],[CHW]]/Table3[[#This Row],[Count of Airbill Number]]</f>
        <v>8.85</v>
      </c>
    </row>
    <row r="4846" spans="2:13">
      <c r="B4846" t="s">
        <v>35</v>
      </c>
      <c r="C4846" t="s">
        <v>21</v>
      </c>
      <c r="D4846" t="s">
        <v>22</v>
      </c>
      <c r="E4846" t="s">
        <v>776</v>
      </c>
      <c r="F4846" t="s">
        <v>778</v>
      </c>
      <c r="G4846" t="s">
        <v>23</v>
      </c>
      <c r="H4846" t="s">
        <v>267</v>
      </c>
      <c r="I4846" s="1">
        <v>17.7</v>
      </c>
      <c r="J4846" s="1">
        <v>1</v>
      </c>
      <c r="K4846">
        <v>4843</v>
      </c>
      <c r="L4846" t="s">
        <v>25</v>
      </c>
      <c r="M4846" s="2">
        <f>+Table3[[#This Row],[CHW]]/Table3[[#This Row],[Count of Airbill Number]]</f>
        <v>17.7</v>
      </c>
    </row>
    <row r="4847" spans="2:13">
      <c r="B4847" t="s">
        <v>35</v>
      </c>
      <c r="C4847" t="s">
        <v>21</v>
      </c>
      <c r="D4847" t="s">
        <v>22</v>
      </c>
      <c r="E4847" t="s">
        <v>778</v>
      </c>
      <c r="F4847" t="s">
        <v>778</v>
      </c>
      <c r="G4847" t="s">
        <v>113</v>
      </c>
      <c r="H4847" t="s">
        <v>90</v>
      </c>
      <c r="I4847" s="1">
        <v>17.5</v>
      </c>
      <c r="J4847" s="1">
        <v>1</v>
      </c>
      <c r="K4847">
        <v>4844</v>
      </c>
      <c r="L4847" t="s">
        <v>25</v>
      </c>
      <c r="M4847" s="2">
        <f>+Table3[[#This Row],[CHW]]/Table3[[#This Row],[Count of Airbill Number]]</f>
        <v>17.5</v>
      </c>
    </row>
    <row r="4848" spans="2:13">
      <c r="B4848" t="s">
        <v>20</v>
      </c>
      <c r="C4848" t="s">
        <v>21</v>
      </c>
      <c r="D4848" t="s">
        <v>22</v>
      </c>
      <c r="E4848" t="s">
        <v>777</v>
      </c>
      <c r="F4848" t="s">
        <v>778</v>
      </c>
      <c r="G4848" t="s">
        <v>97</v>
      </c>
      <c r="H4848" t="s">
        <v>150</v>
      </c>
      <c r="I4848" s="1">
        <v>17.5</v>
      </c>
      <c r="J4848" s="1">
        <v>1</v>
      </c>
      <c r="K4848">
        <v>4845</v>
      </c>
      <c r="L4848" t="s">
        <v>25</v>
      </c>
      <c r="M4848" s="2">
        <f>+Table3[[#This Row],[CHW]]/Table3[[#This Row],[Count of Airbill Number]]</f>
        <v>17.5</v>
      </c>
    </row>
    <row r="4849" spans="2:13">
      <c r="B4849" t="s">
        <v>20</v>
      </c>
      <c r="C4849" t="s">
        <v>21</v>
      </c>
      <c r="D4849" t="s">
        <v>22</v>
      </c>
      <c r="E4849" t="s">
        <v>777</v>
      </c>
      <c r="F4849" t="s">
        <v>776</v>
      </c>
      <c r="G4849" t="s">
        <v>97</v>
      </c>
      <c r="H4849" t="s">
        <v>66</v>
      </c>
      <c r="I4849" s="1">
        <v>17.5</v>
      </c>
      <c r="J4849" s="1">
        <v>1</v>
      </c>
      <c r="K4849">
        <v>4846</v>
      </c>
      <c r="L4849" t="s">
        <v>25</v>
      </c>
      <c r="M4849" s="2">
        <f>+Table3[[#This Row],[CHW]]/Table3[[#This Row],[Count of Airbill Number]]</f>
        <v>17.5</v>
      </c>
    </row>
    <row r="4850" spans="2:13">
      <c r="B4850" t="s">
        <v>30</v>
      </c>
      <c r="C4850" t="s">
        <v>21</v>
      </c>
      <c r="D4850" t="s">
        <v>22</v>
      </c>
      <c r="E4850" t="s">
        <v>776</v>
      </c>
      <c r="F4850" t="s">
        <v>776</v>
      </c>
      <c r="G4850" t="s">
        <v>66</v>
      </c>
      <c r="H4850" t="s">
        <v>37</v>
      </c>
      <c r="I4850" s="1">
        <v>17.5</v>
      </c>
      <c r="J4850" s="1">
        <v>3</v>
      </c>
      <c r="K4850">
        <v>4847</v>
      </c>
      <c r="L4850" t="s">
        <v>25</v>
      </c>
      <c r="M4850" s="2">
        <f>+Table3[[#This Row],[CHW]]/Table3[[#This Row],[Count of Airbill Number]]</f>
        <v>5.833333333333333</v>
      </c>
    </row>
    <row r="4851" spans="2:13">
      <c r="B4851" t="s">
        <v>28</v>
      </c>
      <c r="C4851" t="s">
        <v>21</v>
      </c>
      <c r="D4851" t="s">
        <v>22</v>
      </c>
      <c r="E4851" t="s">
        <v>778</v>
      </c>
      <c r="F4851" t="s">
        <v>778</v>
      </c>
      <c r="G4851" t="s">
        <v>51</v>
      </c>
      <c r="H4851" t="s">
        <v>109</v>
      </c>
      <c r="I4851" s="1">
        <v>17.409089999999999</v>
      </c>
      <c r="J4851" s="1">
        <v>4</v>
      </c>
      <c r="K4851">
        <v>4848</v>
      </c>
      <c r="L4851" t="s">
        <v>25</v>
      </c>
      <c r="M4851" s="2">
        <f>+Table3[[#This Row],[CHW]]/Table3[[#This Row],[Count of Airbill Number]]</f>
        <v>4.3522724999999998</v>
      </c>
    </row>
    <row r="4852" spans="2:13">
      <c r="B4852" t="s">
        <v>20</v>
      </c>
      <c r="C4852" t="s">
        <v>21</v>
      </c>
      <c r="D4852" t="s">
        <v>36</v>
      </c>
      <c r="E4852" t="s">
        <v>776</v>
      </c>
      <c r="F4852" t="s">
        <v>776</v>
      </c>
      <c r="G4852" t="s">
        <v>94</v>
      </c>
      <c r="H4852" t="s">
        <v>147</v>
      </c>
      <c r="I4852" s="1">
        <v>17.399999999999999</v>
      </c>
      <c r="J4852" s="1">
        <v>1</v>
      </c>
      <c r="K4852">
        <v>4849</v>
      </c>
      <c r="L4852" t="s">
        <v>25</v>
      </c>
      <c r="M4852" s="2">
        <f>+Table3[[#This Row],[CHW]]/Table3[[#This Row],[Count of Airbill Number]]</f>
        <v>17.399999999999999</v>
      </c>
    </row>
    <row r="4853" spans="2:13">
      <c r="B4853" t="s">
        <v>28</v>
      </c>
      <c r="C4853" t="s">
        <v>21</v>
      </c>
      <c r="D4853" t="s">
        <v>22</v>
      </c>
      <c r="E4853" t="s">
        <v>778</v>
      </c>
      <c r="F4853" t="s">
        <v>778</v>
      </c>
      <c r="G4853" t="s">
        <v>150</v>
      </c>
      <c r="H4853" t="s">
        <v>185</v>
      </c>
      <c r="I4853" s="1">
        <v>17.3</v>
      </c>
      <c r="J4853" s="1">
        <v>1</v>
      </c>
      <c r="K4853">
        <v>4850</v>
      </c>
      <c r="L4853" t="s">
        <v>25</v>
      </c>
      <c r="M4853" s="2">
        <f>+Table3[[#This Row],[CHW]]/Table3[[#This Row],[Count of Airbill Number]]</f>
        <v>17.3</v>
      </c>
    </row>
    <row r="4854" spans="2:13">
      <c r="B4854" t="s">
        <v>20</v>
      </c>
      <c r="C4854" t="s">
        <v>21</v>
      </c>
      <c r="D4854" t="s">
        <v>22</v>
      </c>
      <c r="E4854" t="s">
        <v>776</v>
      </c>
      <c r="F4854" t="s">
        <v>776</v>
      </c>
      <c r="G4854" t="s">
        <v>102</v>
      </c>
      <c r="H4854" t="s">
        <v>45</v>
      </c>
      <c r="I4854" s="1">
        <v>17.281818000000001</v>
      </c>
      <c r="J4854" s="1">
        <v>2</v>
      </c>
      <c r="K4854">
        <v>4851</v>
      </c>
      <c r="L4854" t="s">
        <v>25</v>
      </c>
      <c r="M4854" s="2">
        <f>+Table3[[#This Row],[CHW]]/Table3[[#This Row],[Count of Airbill Number]]</f>
        <v>8.6409090000000006</v>
      </c>
    </row>
    <row r="4855" spans="2:13">
      <c r="B4855" t="s">
        <v>28</v>
      </c>
      <c r="C4855" t="s">
        <v>21</v>
      </c>
      <c r="D4855" t="s">
        <v>22</v>
      </c>
      <c r="E4855" t="s">
        <v>776</v>
      </c>
      <c r="F4855" t="s">
        <v>776</v>
      </c>
      <c r="G4855" t="s">
        <v>80</v>
      </c>
      <c r="H4855" t="s">
        <v>23</v>
      </c>
      <c r="I4855" s="1">
        <v>17.272727</v>
      </c>
      <c r="J4855" s="1">
        <v>2</v>
      </c>
      <c r="K4855">
        <v>4852</v>
      </c>
      <c r="L4855" t="s">
        <v>25</v>
      </c>
      <c r="M4855" s="2">
        <f>+Table3[[#This Row],[CHW]]/Table3[[#This Row],[Count of Airbill Number]]</f>
        <v>8.6363634999999999</v>
      </c>
    </row>
    <row r="4856" spans="2:13">
      <c r="B4856" t="s">
        <v>28</v>
      </c>
      <c r="C4856" t="s">
        <v>21</v>
      </c>
      <c r="D4856" t="s">
        <v>22</v>
      </c>
      <c r="E4856" t="s">
        <v>776</v>
      </c>
      <c r="F4856" t="s">
        <v>776</v>
      </c>
      <c r="G4856" t="s">
        <v>87</v>
      </c>
      <c r="H4856" t="s">
        <v>59</v>
      </c>
      <c r="I4856" s="1">
        <v>17.272727</v>
      </c>
      <c r="J4856" s="1">
        <v>1</v>
      </c>
      <c r="K4856">
        <v>4853</v>
      </c>
      <c r="L4856" t="s">
        <v>25</v>
      </c>
      <c r="M4856" s="2">
        <f>+Table3[[#This Row],[CHW]]/Table3[[#This Row],[Count of Airbill Number]]</f>
        <v>17.272727</v>
      </c>
    </row>
    <row r="4857" spans="2:13">
      <c r="B4857" t="s">
        <v>35</v>
      </c>
      <c r="C4857" t="s">
        <v>21</v>
      </c>
      <c r="D4857" t="s">
        <v>22</v>
      </c>
      <c r="E4857" t="s">
        <v>776</v>
      </c>
      <c r="F4857" t="s">
        <v>776</v>
      </c>
      <c r="G4857" t="s">
        <v>23</v>
      </c>
      <c r="H4857" t="s">
        <v>279</v>
      </c>
      <c r="I4857" s="1">
        <v>17.272727</v>
      </c>
      <c r="J4857" s="1">
        <v>2</v>
      </c>
      <c r="K4857">
        <v>4854</v>
      </c>
      <c r="L4857" t="s">
        <v>25</v>
      </c>
      <c r="M4857" s="2">
        <f>+Table3[[#This Row],[CHW]]/Table3[[#This Row],[Count of Airbill Number]]</f>
        <v>8.6363634999999999</v>
      </c>
    </row>
    <row r="4858" spans="2:13">
      <c r="B4858" t="s">
        <v>35</v>
      </c>
      <c r="C4858" t="s">
        <v>21</v>
      </c>
      <c r="D4858" t="s">
        <v>22</v>
      </c>
      <c r="E4858" t="s">
        <v>777</v>
      </c>
      <c r="F4858" t="s">
        <v>777</v>
      </c>
      <c r="G4858" t="s">
        <v>419</v>
      </c>
      <c r="H4858" t="s">
        <v>55</v>
      </c>
      <c r="I4858" s="1">
        <v>17.272727</v>
      </c>
      <c r="J4858" s="1">
        <v>1</v>
      </c>
      <c r="K4858">
        <v>4855</v>
      </c>
      <c r="L4858" t="s">
        <v>25</v>
      </c>
      <c r="M4858" s="2">
        <f>+Table3[[#This Row],[CHW]]/Table3[[#This Row],[Count of Airbill Number]]</f>
        <v>17.272727</v>
      </c>
    </row>
    <row r="4859" spans="2:13">
      <c r="B4859" t="s">
        <v>20</v>
      </c>
      <c r="C4859" t="s">
        <v>21</v>
      </c>
      <c r="D4859" t="s">
        <v>22</v>
      </c>
      <c r="E4859" t="s">
        <v>776</v>
      </c>
      <c r="F4859" t="s">
        <v>778</v>
      </c>
      <c r="G4859" t="s">
        <v>40</v>
      </c>
      <c r="H4859" t="s">
        <v>113</v>
      </c>
      <c r="I4859" s="1">
        <v>17.272727</v>
      </c>
      <c r="J4859" s="1">
        <v>1</v>
      </c>
      <c r="K4859">
        <v>4856</v>
      </c>
      <c r="L4859" t="s">
        <v>25</v>
      </c>
      <c r="M4859" s="2">
        <f>+Table3[[#This Row],[CHW]]/Table3[[#This Row],[Count of Airbill Number]]</f>
        <v>17.272727</v>
      </c>
    </row>
    <row r="4860" spans="2:13">
      <c r="B4860" t="s">
        <v>20</v>
      </c>
      <c r="C4860" t="s">
        <v>21</v>
      </c>
      <c r="D4860" t="s">
        <v>22</v>
      </c>
      <c r="E4860" t="s">
        <v>776</v>
      </c>
      <c r="F4860" t="s">
        <v>776</v>
      </c>
      <c r="G4860" t="s">
        <v>40</v>
      </c>
      <c r="H4860" t="s">
        <v>440</v>
      </c>
      <c r="I4860" s="1">
        <v>17.272727</v>
      </c>
      <c r="J4860" s="1">
        <v>1</v>
      </c>
      <c r="K4860">
        <v>4857</v>
      </c>
      <c r="L4860" t="s">
        <v>25</v>
      </c>
      <c r="M4860" s="2">
        <f>+Table3[[#This Row],[CHW]]/Table3[[#This Row],[Count of Airbill Number]]</f>
        <v>17.272727</v>
      </c>
    </row>
    <row r="4861" spans="2:13">
      <c r="B4861" t="s">
        <v>20</v>
      </c>
      <c r="C4861" t="s">
        <v>21</v>
      </c>
      <c r="D4861" t="s">
        <v>22</v>
      </c>
      <c r="E4861" t="s">
        <v>778</v>
      </c>
      <c r="F4861" t="s">
        <v>777</v>
      </c>
      <c r="G4861" t="s">
        <v>51</v>
      </c>
      <c r="H4861" t="s">
        <v>29</v>
      </c>
      <c r="I4861" s="1">
        <v>17.272727</v>
      </c>
      <c r="J4861" s="1">
        <v>1</v>
      </c>
      <c r="K4861">
        <v>4858</v>
      </c>
      <c r="L4861" t="s">
        <v>25</v>
      </c>
      <c r="M4861" s="2">
        <f>+Table3[[#This Row],[CHW]]/Table3[[#This Row],[Count of Airbill Number]]</f>
        <v>17.272727</v>
      </c>
    </row>
    <row r="4862" spans="2:13">
      <c r="B4862" t="s">
        <v>20</v>
      </c>
      <c r="C4862" t="s">
        <v>21</v>
      </c>
      <c r="D4862" t="s">
        <v>36</v>
      </c>
      <c r="E4862" t="s">
        <v>776</v>
      </c>
      <c r="F4862" t="s">
        <v>776</v>
      </c>
      <c r="G4862" t="s">
        <v>23</v>
      </c>
      <c r="H4862" t="s">
        <v>193</v>
      </c>
      <c r="I4862" s="1">
        <v>17.272727</v>
      </c>
      <c r="J4862" s="1">
        <v>2</v>
      </c>
      <c r="K4862">
        <v>4859</v>
      </c>
      <c r="L4862" t="s">
        <v>25</v>
      </c>
      <c r="M4862" s="2">
        <f>+Table3[[#This Row],[CHW]]/Table3[[#This Row],[Count of Airbill Number]]</f>
        <v>8.6363634999999999</v>
      </c>
    </row>
    <row r="4863" spans="2:13">
      <c r="B4863" t="s">
        <v>20</v>
      </c>
      <c r="C4863" t="s">
        <v>21</v>
      </c>
      <c r="D4863" t="s">
        <v>36</v>
      </c>
      <c r="E4863" t="s">
        <v>776</v>
      </c>
      <c r="F4863" t="s">
        <v>776</v>
      </c>
      <c r="G4863" t="s">
        <v>103</v>
      </c>
      <c r="H4863" t="s">
        <v>23</v>
      </c>
      <c r="I4863" s="1">
        <v>17.272727</v>
      </c>
      <c r="J4863" s="1">
        <v>2</v>
      </c>
      <c r="K4863">
        <v>4860</v>
      </c>
      <c r="L4863" t="s">
        <v>25</v>
      </c>
      <c r="M4863" s="2">
        <f>+Table3[[#This Row],[CHW]]/Table3[[#This Row],[Count of Airbill Number]]</f>
        <v>8.6363634999999999</v>
      </c>
    </row>
    <row r="4864" spans="2:13">
      <c r="B4864" t="s">
        <v>20</v>
      </c>
      <c r="C4864" t="s">
        <v>21</v>
      </c>
      <c r="D4864" t="s">
        <v>22</v>
      </c>
      <c r="E4864" t="s">
        <v>776</v>
      </c>
      <c r="F4864" t="s">
        <v>776</v>
      </c>
      <c r="G4864" t="s">
        <v>149</v>
      </c>
      <c r="H4864" t="s">
        <v>23</v>
      </c>
      <c r="I4864" s="1">
        <v>17.272726000000002</v>
      </c>
      <c r="J4864" s="1">
        <v>2</v>
      </c>
      <c r="K4864">
        <v>4861</v>
      </c>
      <c r="L4864" t="s">
        <v>25</v>
      </c>
      <c r="M4864" s="2">
        <f>+Table3[[#This Row],[CHW]]/Table3[[#This Row],[Count of Airbill Number]]</f>
        <v>8.6363630000000011</v>
      </c>
    </row>
    <row r="4865" spans="2:13">
      <c r="B4865" t="s">
        <v>35</v>
      </c>
      <c r="C4865" t="s">
        <v>21</v>
      </c>
      <c r="D4865" t="s">
        <v>22</v>
      </c>
      <c r="E4865" t="s">
        <v>776</v>
      </c>
      <c r="F4865" t="s">
        <v>776</v>
      </c>
      <c r="G4865" t="s">
        <v>45</v>
      </c>
      <c r="H4865" t="s">
        <v>373</v>
      </c>
      <c r="I4865" s="1">
        <v>17.272725999999999</v>
      </c>
      <c r="J4865" s="1">
        <v>2</v>
      </c>
      <c r="K4865">
        <v>4862</v>
      </c>
      <c r="L4865" t="s">
        <v>25</v>
      </c>
      <c r="M4865" s="2">
        <f>+Table3[[#This Row],[CHW]]/Table3[[#This Row],[Count of Airbill Number]]</f>
        <v>8.6363629999999993</v>
      </c>
    </row>
    <row r="4866" spans="2:13">
      <c r="B4866" t="s">
        <v>20</v>
      </c>
      <c r="C4866" t="s">
        <v>21</v>
      </c>
      <c r="D4866" t="s">
        <v>22</v>
      </c>
      <c r="E4866" t="s">
        <v>776</v>
      </c>
      <c r="F4866" t="s">
        <v>776</v>
      </c>
      <c r="G4866" t="s">
        <v>71</v>
      </c>
      <c r="H4866" t="s">
        <v>245</v>
      </c>
      <c r="I4866" s="1">
        <v>17.272725999999999</v>
      </c>
      <c r="J4866" s="1">
        <v>5</v>
      </c>
      <c r="K4866">
        <v>4863</v>
      </c>
      <c r="L4866" t="s">
        <v>25</v>
      </c>
      <c r="M4866" s="2">
        <f>+Table3[[#This Row],[CHW]]/Table3[[#This Row],[Count of Airbill Number]]</f>
        <v>3.4545451999999996</v>
      </c>
    </row>
    <row r="4867" spans="2:13">
      <c r="B4867" t="s">
        <v>20</v>
      </c>
      <c r="C4867" t="s">
        <v>21</v>
      </c>
      <c r="D4867" t="s">
        <v>22</v>
      </c>
      <c r="E4867" t="s">
        <v>776</v>
      </c>
      <c r="F4867" t="s">
        <v>776</v>
      </c>
      <c r="G4867" t="s">
        <v>45</v>
      </c>
      <c r="H4867" t="s">
        <v>236</v>
      </c>
      <c r="I4867" s="1">
        <v>17.272725999999999</v>
      </c>
      <c r="J4867" s="1">
        <v>2</v>
      </c>
      <c r="K4867">
        <v>4864</v>
      </c>
      <c r="L4867" t="s">
        <v>25</v>
      </c>
      <c r="M4867" s="2">
        <f>+Table3[[#This Row],[CHW]]/Table3[[#This Row],[Count of Airbill Number]]</f>
        <v>8.6363629999999993</v>
      </c>
    </row>
    <row r="4868" spans="2:13">
      <c r="B4868" t="s">
        <v>20</v>
      </c>
      <c r="C4868" t="s">
        <v>21</v>
      </c>
      <c r="D4868" t="s">
        <v>22</v>
      </c>
      <c r="E4868" t="s">
        <v>776</v>
      </c>
      <c r="F4868" t="s">
        <v>776</v>
      </c>
      <c r="G4868" t="s">
        <v>31</v>
      </c>
      <c r="H4868" t="s">
        <v>131</v>
      </c>
      <c r="I4868" s="1">
        <v>17.272725999999999</v>
      </c>
      <c r="J4868" s="1">
        <v>2</v>
      </c>
      <c r="K4868">
        <v>4865</v>
      </c>
      <c r="L4868" t="s">
        <v>25</v>
      </c>
      <c r="M4868" s="2">
        <f>+Table3[[#This Row],[CHW]]/Table3[[#This Row],[Count of Airbill Number]]</f>
        <v>8.6363629999999993</v>
      </c>
    </row>
    <row r="4869" spans="2:13">
      <c r="B4869" t="s">
        <v>35</v>
      </c>
      <c r="C4869" t="s">
        <v>21</v>
      </c>
      <c r="D4869" t="s">
        <v>22</v>
      </c>
      <c r="E4869" t="s">
        <v>776</v>
      </c>
      <c r="F4869" t="s">
        <v>776</v>
      </c>
      <c r="G4869" t="s">
        <v>39</v>
      </c>
      <c r="H4869" t="s">
        <v>68</v>
      </c>
      <c r="I4869" s="1">
        <v>17.272725000000001</v>
      </c>
      <c r="J4869" s="1">
        <v>5</v>
      </c>
      <c r="K4869">
        <v>4866</v>
      </c>
      <c r="L4869" t="s">
        <v>25</v>
      </c>
      <c r="M4869" s="2">
        <f>+Table3[[#This Row],[CHW]]/Table3[[#This Row],[Count of Airbill Number]]</f>
        <v>3.4545450000000004</v>
      </c>
    </row>
    <row r="4870" spans="2:13">
      <c r="B4870" t="s">
        <v>35</v>
      </c>
      <c r="C4870" t="s">
        <v>21</v>
      </c>
      <c r="D4870" t="s">
        <v>22</v>
      </c>
      <c r="E4870" t="s">
        <v>776</v>
      </c>
      <c r="F4870" t="s">
        <v>776</v>
      </c>
      <c r="G4870" t="s">
        <v>67</v>
      </c>
      <c r="H4870" t="s">
        <v>23</v>
      </c>
      <c r="I4870" s="1">
        <v>17.272725000000001</v>
      </c>
      <c r="J4870" s="1">
        <v>3</v>
      </c>
      <c r="K4870">
        <v>4867</v>
      </c>
      <c r="L4870" t="s">
        <v>25</v>
      </c>
      <c r="M4870" s="2">
        <f>+Table3[[#This Row],[CHW]]/Table3[[#This Row],[Count of Airbill Number]]</f>
        <v>5.7575750000000001</v>
      </c>
    </row>
    <row r="4871" spans="2:13">
      <c r="B4871" t="s">
        <v>20</v>
      </c>
      <c r="C4871" t="s">
        <v>21</v>
      </c>
      <c r="D4871" t="s">
        <v>22</v>
      </c>
      <c r="E4871" t="s">
        <v>776</v>
      </c>
      <c r="F4871" t="s">
        <v>776</v>
      </c>
      <c r="G4871" t="s">
        <v>63</v>
      </c>
      <c r="H4871" t="s">
        <v>209</v>
      </c>
      <c r="I4871" s="1">
        <v>17.272724999999998</v>
      </c>
      <c r="J4871" s="1">
        <v>5</v>
      </c>
      <c r="K4871">
        <v>4868</v>
      </c>
      <c r="L4871" t="s">
        <v>25</v>
      </c>
      <c r="M4871" s="2">
        <f>+Table3[[#This Row],[CHW]]/Table3[[#This Row],[Count of Airbill Number]]</f>
        <v>3.4545449999999995</v>
      </c>
    </row>
    <row r="4872" spans="2:13">
      <c r="B4872" t="s">
        <v>20</v>
      </c>
      <c r="C4872" t="s">
        <v>21</v>
      </c>
      <c r="D4872" t="s">
        <v>22</v>
      </c>
      <c r="E4872" t="s">
        <v>776</v>
      </c>
      <c r="F4872" t="s">
        <v>776</v>
      </c>
      <c r="G4872" t="s">
        <v>45</v>
      </c>
      <c r="H4872" t="s">
        <v>191</v>
      </c>
      <c r="I4872" s="1">
        <v>17.272724</v>
      </c>
      <c r="J4872" s="1">
        <v>5</v>
      </c>
      <c r="K4872">
        <v>4869</v>
      </c>
      <c r="L4872" t="s">
        <v>25</v>
      </c>
      <c r="M4872" s="2">
        <f>+Table3[[#This Row],[CHW]]/Table3[[#This Row],[Count of Airbill Number]]</f>
        <v>3.4545447999999999</v>
      </c>
    </row>
    <row r="4873" spans="2:13">
      <c r="B4873" t="s">
        <v>20</v>
      </c>
      <c r="C4873" t="s">
        <v>21</v>
      </c>
      <c r="D4873" t="s">
        <v>22</v>
      </c>
      <c r="E4873" t="s">
        <v>776</v>
      </c>
      <c r="F4873" t="s">
        <v>776</v>
      </c>
      <c r="G4873" t="s">
        <v>40</v>
      </c>
      <c r="H4873" t="s">
        <v>178</v>
      </c>
      <c r="I4873" s="1">
        <v>17.272724</v>
      </c>
      <c r="J4873" s="1">
        <v>4</v>
      </c>
      <c r="K4873">
        <v>4870</v>
      </c>
      <c r="L4873" t="s">
        <v>25</v>
      </c>
      <c r="M4873" s="2">
        <f>+Table3[[#This Row],[CHW]]/Table3[[#This Row],[Count of Airbill Number]]</f>
        <v>4.318181</v>
      </c>
    </row>
    <row r="4874" spans="2:13">
      <c r="B4874" t="s">
        <v>28</v>
      </c>
      <c r="C4874" t="s">
        <v>21</v>
      </c>
      <c r="D4874" t="s">
        <v>22</v>
      </c>
      <c r="E4874" t="s">
        <v>776</v>
      </c>
      <c r="F4874" t="s">
        <v>776</v>
      </c>
      <c r="G4874" t="s">
        <v>33</v>
      </c>
      <c r="H4874" t="s">
        <v>152</v>
      </c>
      <c r="I4874" s="1">
        <v>17.209088999999999</v>
      </c>
      <c r="J4874" s="1">
        <v>5</v>
      </c>
      <c r="K4874">
        <v>4871</v>
      </c>
      <c r="L4874" t="s">
        <v>25</v>
      </c>
      <c r="M4874" s="2">
        <f>+Table3[[#This Row],[CHW]]/Table3[[#This Row],[Count of Airbill Number]]</f>
        <v>3.4418177999999999</v>
      </c>
    </row>
    <row r="4875" spans="2:13">
      <c r="B4875" t="s">
        <v>28</v>
      </c>
      <c r="C4875" t="s">
        <v>21</v>
      </c>
      <c r="D4875" t="s">
        <v>36</v>
      </c>
      <c r="E4875" t="s">
        <v>776</v>
      </c>
      <c r="F4875" t="s">
        <v>776</v>
      </c>
      <c r="G4875" t="s">
        <v>186</v>
      </c>
      <c r="H4875" t="s">
        <v>37</v>
      </c>
      <c r="I4875" s="1">
        <v>17.2</v>
      </c>
      <c r="J4875" s="1">
        <v>1</v>
      </c>
      <c r="K4875">
        <v>4872</v>
      </c>
      <c r="L4875" t="s">
        <v>25</v>
      </c>
      <c r="M4875" s="2">
        <f>+Table3[[#This Row],[CHW]]/Table3[[#This Row],[Count of Airbill Number]]</f>
        <v>17.2</v>
      </c>
    </row>
    <row r="4876" spans="2:13">
      <c r="B4876" t="s">
        <v>28</v>
      </c>
      <c r="C4876" t="s">
        <v>21</v>
      </c>
      <c r="D4876" t="s">
        <v>22</v>
      </c>
      <c r="E4876" t="s">
        <v>776</v>
      </c>
      <c r="F4876" t="s">
        <v>776</v>
      </c>
      <c r="G4876" t="s">
        <v>61</v>
      </c>
      <c r="H4876" t="s">
        <v>47</v>
      </c>
      <c r="I4876" s="1">
        <v>17.181816999999999</v>
      </c>
      <c r="J4876" s="1">
        <v>4</v>
      </c>
      <c r="K4876">
        <v>4873</v>
      </c>
      <c r="L4876" t="s">
        <v>25</v>
      </c>
      <c r="M4876" s="2">
        <f>+Table3[[#This Row],[CHW]]/Table3[[#This Row],[Count of Airbill Number]]</f>
        <v>4.2954542499999997</v>
      </c>
    </row>
    <row r="4877" spans="2:13">
      <c r="B4877" t="s">
        <v>35</v>
      </c>
      <c r="C4877" t="s">
        <v>21</v>
      </c>
      <c r="D4877" t="s">
        <v>36</v>
      </c>
      <c r="E4877" t="s">
        <v>777</v>
      </c>
      <c r="F4877" t="s">
        <v>777</v>
      </c>
      <c r="G4877" t="s">
        <v>55</v>
      </c>
      <c r="H4877" t="s">
        <v>430</v>
      </c>
      <c r="I4877" s="1">
        <v>17.100000000000001</v>
      </c>
      <c r="J4877" s="1">
        <v>1</v>
      </c>
      <c r="K4877">
        <v>4874</v>
      </c>
      <c r="L4877" t="s">
        <v>25</v>
      </c>
      <c r="M4877" s="2">
        <f>+Table3[[#This Row],[CHW]]/Table3[[#This Row],[Count of Airbill Number]]</f>
        <v>17.100000000000001</v>
      </c>
    </row>
    <row r="4878" spans="2:13">
      <c r="B4878" t="s">
        <v>28</v>
      </c>
      <c r="C4878" t="s">
        <v>21</v>
      </c>
      <c r="D4878" t="s">
        <v>22</v>
      </c>
      <c r="E4878" t="s">
        <v>777</v>
      </c>
      <c r="F4878" t="s">
        <v>777</v>
      </c>
      <c r="G4878" t="s">
        <v>26</v>
      </c>
      <c r="H4878" t="s">
        <v>179</v>
      </c>
      <c r="I4878" s="1">
        <v>17</v>
      </c>
      <c r="J4878" s="1">
        <v>2</v>
      </c>
      <c r="K4878">
        <v>4875</v>
      </c>
      <c r="L4878" t="s">
        <v>25</v>
      </c>
      <c r="M4878" s="2">
        <f>+Table3[[#This Row],[CHW]]/Table3[[#This Row],[Count of Airbill Number]]</f>
        <v>8.5</v>
      </c>
    </row>
    <row r="4879" spans="2:13">
      <c r="B4879" t="s">
        <v>28</v>
      </c>
      <c r="C4879" t="s">
        <v>21</v>
      </c>
      <c r="D4879" t="s">
        <v>36</v>
      </c>
      <c r="E4879" t="s">
        <v>776</v>
      </c>
      <c r="F4879" t="s">
        <v>776</v>
      </c>
      <c r="G4879" t="s">
        <v>63</v>
      </c>
      <c r="H4879" t="s">
        <v>37</v>
      </c>
      <c r="I4879" s="1">
        <v>17</v>
      </c>
      <c r="J4879" s="1">
        <v>1</v>
      </c>
      <c r="K4879">
        <v>4876</v>
      </c>
      <c r="L4879" t="s">
        <v>25</v>
      </c>
      <c r="M4879" s="2">
        <f>+Table3[[#This Row],[CHW]]/Table3[[#This Row],[Count of Airbill Number]]</f>
        <v>17</v>
      </c>
    </row>
    <row r="4880" spans="2:13">
      <c r="B4880" t="s">
        <v>35</v>
      </c>
      <c r="C4880" t="s">
        <v>21</v>
      </c>
      <c r="D4880" t="s">
        <v>22</v>
      </c>
      <c r="E4880" t="s">
        <v>776</v>
      </c>
      <c r="F4880" t="s">
        <v>777</v>
      </c>
      <c r="G4880" t="s">
        <v>39</v>
      </c>
      <c r="H4880" t="s">
        <v>181</v>
      </c>
      <c r="I4880" s="1">
        <v>17</v>
      </c>
      <c r="J4880" s="1">
        <v>1</v>
      </c>
      <c r="K4880">
        <v>4877</v>
      </c>
      <c r="L4880" t="s">
        <v>25</v>
      </c>
      <c r="M4880" s="2">
        <f>+Table3[[#This Row],[CHW]]/Table3[[#This Row],[Count of Airbill Number]]</f>
        <v>17</v>
      </c>
    </row>
    <row r="4881" spans="2:13">
      <c r="B4881" t="s">
        <v>35</v>
      </c>
      <c r="C4881" t="s">
        <v>21</v>
      </c>
      <c r="D4881" t="s">
        <v>22</v>
      </c>
      <c r="E4881" t="s">
        <v>776</v>
      </c>
      <c r="F4881" t="s">
        <v>778</v>
      </c>
      <c r="G4881" t="s">
        <v>48</v>
      </c>
      <c r="H4881" t="s">
        <v>86</v>
      </c>
      <c r="I4881" s="1">
        <v>17</v>
      </c>
      <c r="J4881" s="1">
        <v>1</v>
      </c>
      <c r="K4881">
        <v>4878</v>
      </c>
      <c r="L4881" t="s">
        <v>25</v>
      </c>
      <c r="M4881" s="2">
        <f>+Table3[[#This Row],[CHW]]/Table3[[#This Row],[Count of Airbill Number]]</f>
        <v>17</v>
      </c>
    </row>
    <row r="4882" spans="2:13">
      <c r="B4882" t="s">
        <v>35</v>
      </c>
      <c r="C4882" t="s">
        <v>21</v>
      </c>
      <c r="D4882" t="s">
        <v>22</v>
      </c>
      <c r="E4882" t="s">
        <v>778</v>
      </c>
      <c r="F4882" t="s">
        <v>778</v>
      </c>
      <c r="G4882" t="s">
        <v>226</v>
      </c>
      <c r="H4882" t="s">
        <v>109</v>
      </c>
      <c r="I4882" s="1">
        <v>17</v>
      </c>
      <c r="J4882" s="1">
        <v>1</v>
      </c>
      <c r="K4882">
        <v>4879</v>
      </c>
      <c r="L4882" t="s">
        <v>25</v>
      </c>
      <c r="M4882" s="2">
        <f>+Table3[[#This Row],[CHW]]/Table3[[#This Row],[Count of Airbill Number]]</f>
        <v>17</v>
      </c>
    </row>
    <row r="4883" spans="2:13">
      <c r="B4883" t="s">
        <v>35</v>
      </c>
      <c r="C4883" t="s">
        <v>21</v>
      </c>
      <c r="D4883" t="s">
        <v>22</v>
      </c>
      <c r="E4883" t="s">
        <v>777</v>
      </c>
      <c r="F4883" t="s">
        <v>778</v>
      </c>
      <c r="G4883" t="s">
        <v>110</v>
      </c>
      <c r="H4883" t="s">
        <v>51</v>
      </c>
      <c r="I4883" s="1">
        <v>17</v>
      </c>
      <c r="J4883" s="1">
        <v>2</v>
      </c>
      <c r="K4883">
        <v>4880</v>
      </c>
      <c r="L4883" t="s">
        <v>25</v>
      </c>
      <c r="M4883" s="2">
        <f>+Table3[[#This Row],[CHW]]/Table3[[#This Row],[Count of Airbill Number]]</f>
        <v>8.5</v>
      </c>
    </row>
    <row r="4884" spans="2:13">
      <c r="B4884" t="s">
        <v>20</v>
      </c>
      <c r="C4884" t="s">
        <v>21</v>
      </c>
      <c r="D4884" t="s">
        <v>22</v>
      </c>
      <c r="E4884" t="s">
        <v>776</v>
      </c>
      <c r="F4884" t="s">
        <v>778</v>
      </c>
      <c r="G4884" t="s">
        <v>31</v>
      </c>
      <c r="H4884" t="s">
        <v>306</v>
      </c>
      <c r="I4884" s="1">
        <v>17</v>
      </c>
      <c r="J4884" s="1">
        <v>3</v>
      </c>
      <c r="K4884">
        <v>4881</v>
      </c>
      <c r="L4884" t="s">
        <v>25</v>
      </c>
      <c r="M4884" s="2">
        <f>+Table3[[#This Row],[CHW]]/Table3[[#This Row],[Count of Airbill Number]]</f>
        <v>5.666666666666667</v>
      </c>
    </row>
    <row r="4885" spans="2:13">
      <c r="B4885" t="s">
        <v>28</v>
      </c>
      <c r="C4885" t="s">
        <v>21</v>
      </c>
      <c r="D4885" t="s">
        <v>22</v>
      </c>
      <c r="E4885" t="s">
        <v>776</v>
      </c>
      <c r="F4885" t="s">
        <v>776</v>
      </c>
      <c r="G4885" t="s">
        <v>67</v>
      </c>
      <c r="H4885" t="s">
        <v>96</v>
      </c>
      <c r="I4885" s="1">
        <v>16.818180999999999</v>
      </c>
      <c r="J4885" s="1">
        <v>1</v>
      </c>
      <c r="K4885">
        <v>4882</v>
      </c>
      <c r="L4885" t="s">
        <v>25</v>
      </c>
      <c r="M4885" s="2">
        <f>+Table3[[#This Row],[CHW]]/Table3[[#This Row],[Count of Airbill Number]]</f>
        <v>16.818180999999999</v>
      </c>
    </row>
    <row r="4886" spans="2:13">
      <c r="B4886" t="s">
        <v>28</v>
      </c>
      <c r="C4886" t="s">
        <v>21</v>
      </c>
      <c r="D4886" t="s">
        <v>36</v>
      </c>
      <c r="E4886" t="s">
        <v>776</v>
      </c>
      <c r="F4886" t="s">
        <v>776</v>
      </c>
      <c r="G4886" t="s">
        <v>33</v>
      </c>
      <c r="H4886" t="s">
        <v>45</v>
      </c>
      <c r="I4886" s="1">
        <v>16.818180999999999</v>
      </c>
      <c r="J4886" s="1">
        <v>4</v>
      </c>
      <c r="K4886">
        <v>4883</v>
      </c>
      <c r="L4886" t="s">
        <v>25</v>
      </c>
      <c r="M4886" s="2">
        <f>+Table3[[#This Row],[CHW]]/Table3[[#This Row],[Count of Airbill Number]]</f>
        <v>4.2045452499999998</v>
      </c>
    </row>
    <row r="4887" spans="2:13">
      <c r="B4887" t="s">
        <v>35</v>
      </c>
      <c r="C4887" t="s">
        <v>21</v>
      </c>
      <c r="D4887" t="s">
        <v>22</v>
      </c>
      <c r="E4887" t="s">
        <v>776</v>
      </c>
      <c r="F4887" t="s">
        <v>776</v>
      </c>
      <c r="G4887" t="s">
        <v>48</v>
      </c>
      <c r="H4887" t="s">
        <v>371</v>
      </c>
      <c r="I4887" s="1">
        <v>16.818180999999999</v>
      </c>
      <c r="J4887" s="1">
        <v>2</v>
      </c>
      <c r="K4887">
        <v>4884</v>
      </c>
      <c r="L4887" t="s">
        <v>25</v>
      </c>
      <c r="M4887" s="2">
        <f>+Table3[[#This Row],[CHW]]/Table3[[#This Row],[Count of Airbill Number]]</f>
        <v>8.4090904999999996</v>
      </c>
    </row>
    <row r="4888" spans="2:13">
      <c r="B4888" t="s">
        <v>35</v>
      </c>
      <c r="C4888" t="s">
        <v>21</v>
      </c>
      <c r="D4888" t="s">
        <v>22</v>
      </c>
      <c r="E4888" t="s">
        <v>776</v>
      </c>
      <c r="F4888" t="s">
        <v>776</v>
      </c>
      <c r="G4888" t="s">
        <v>48</v>
      </c>
      <c r="H4888" t="s">
        <v>177</v>
      </c>
      <c r="I4888" s="1">
        <v>16.818180999999999</v>
      </c>
      <c r="J4888" s="1">
        <v>3</v>
      </c>
      <c r="K4888">
        <v>4885</v>
      </c>
      <c r="L4888" t="s">
        <v>25</v>
      </c>
      <c r="M4888" s="2">
        <f>+Table3[[#This Row],[CHW]]/Table3[[#This Row],[Count of Airbill Number]]</f>
        <v>5.6060603333333328</v>
      </c>
    </row>
    <row r="4889" spans="2:13">
      <c r="B4889" t="s">
        <v>35</v>
      </c>
      <c r="C4889" t="s">
        <v>21</v>
      </c>
      <c r="D4889" t="s">
        <v>22</v>
      </c>
      <c r="E4889" t="s">
        <v>776</v>
      </c>
      <c r="F4889" t="s">
        <v>776</v>
      </c>
      <c r="G4889" t="s">
        <v>54</v>
      </c>
      <c r="H4889" t="s">
        <v>23</v>
      </c>
      <c r="I4889" s="1">
        <v>16.818180999999999</v>
      </c>
      <c r="J4889" s="1">
        <v>2</v>
      </c>
      <c r="K4889">
        <v>4886</v>
      </c>
      <c r="L4889" t="s">
        <v>25</v>
      </c>
      <c r="M4889" s="2">
        <f>+Table3[[#This Row],[CHW]]/Table3[[#This Row],[Count of Airbill Number]]</f>
        <v>8.4090904999999996</v>
      </c>
    </row>
    <row r="4890" spans="2:13">
      <c r="B4890" t="s">
        <v>35</v>
      </c>
      <c r="C4890" t="s">
        <v>21</v>
      </c>
      <c r="D4890" t="s">
        <v>22</v>
      </c>
      <c r="E4890" t="s">
        <v>776</v>
      </c>
      <c r="F4890" t="s">
        <v>776</v>
      </c>
      <c r="G4890" t="s">
        <v>31</v>
      </c>
      <c r="H4890" t="s">
        <v>166</v>
      </c>
      <c r="I4890" s="1">
        <v>16.818180999999999</v>
      </c>
      <c r="J4890" s="1">
        <v>1</v>
      </c>
      <c r="K4890">
        <v>4887</v>
      </c>
      <c r="L4890" t="s">
        <v>25</v>
      </c>
      <c r="M4890" s="2">
        <f>+Table3[[#This Row],[CHW]]/Table3[[#This Row],[Count of Airbill Number]]</f>
        <v>16.818180999999999</v>
      </c>
    </row>
    <row r="4891" spans="2:13">
      <c r="B4891" t="s">
        <v>35</v>
      </c>
      <c r="C4891" t="s">
        <v>21</v>
      </c>
      <c r="D4891" t="s">
        <v>22</v>
      </c>
      <c r="E4891" t="s">
        <v>777</v>
      </c>
      <c r="F4891" t="s">
        <v>776</v>
      </c>
      <c r="G4891" t="s">
        <v>26</v>
      </c>
      <c r="H4891" t="s">
        <v>49</v>
      </c>
      <c r="I4891" s="1">
        <v>16.818180999999999</v>
      </c>
      <c r="J4891" s="1">
        <v>1</v>
      </c>
      <c r="K4891">
        <v>4888</v>
      </c>
      <c r="L4891" t="s">
        <v>25</v>
      </c>
      <c r="M4891" s="2">
        <f>+Table3[[#This Row],[CHW]]/Table3[[#This Row],[Count of Airbill Number]]</f>
        <v>16.818180999999999</v>
      </c>
    </row>
    <row r="4892" spans="2:13">
      <c r="B4892" t="s">
        <v>35</v>
      </c>
      <c r="C4892" t="s">
        <v>21</v>
      </c>
      <c r="D4892" t="s">
        <v>22</v>
      </c>
      <c r="E4892" t="s">
        <v>776</v>
      </c>
      <c r="F4892" t="s">
        <v>776</v>
      </c>
      <c r="G4892" t="s">
        <v>33</v>
      </c>
      <c r="H4892" t="s">
        <v>40</v>
      </c>
      <c r="I4892" s="1">
        <v>16.818180999999999</v>
      </c>
      <c r="J4892" s="1">
        <v>2</v>
      </c>
      <c r="K4892">
        <v>4889</v>
      </c>
      <c r="L4892" t="s">
        <v>25</v>
      </c>
      <c r="M4892" s="2">
        <f>+Table3[[#This Row],[CHW]]/Table3[[#This Row],[Count of Airbill Number]]</f>
        <v>8.4090904999999996</v>
      </c>
    </row>
    <row r="4893" spans="2:13">
      <c r="B4893" t="s">
        <v>35</v>
      </c>
      <c r="C4893" t="s">
        <v>21</v>
      </c>
      <c r="D4893" t="s">
        <v>22</v>
      </c>
      <c r="E4893" t="s">
        <v>776</v>
      </c>
      <c r="F4893" t="s">
        <v>776</v>
      </c>
      <c r="G4893" t="s">
        <v>296</v>
      </c>
      <c r="H4893" t="s">
        <v>107</v>
      </c>
      <c r="I4893" s="1">
        <v>16.818180999999999</v>
      </c>
      <c r="J4893" s="1">
        <v>3</v>
      </c>
      <c r="K4893">
        <v>4890</v>
      </c>
      <c r="L4893" t="s">
        <v>25</v>
      </c>
      <c r="M4893" s="2">
        <f>+Table3[[#This Row],[CHW]]/Table3[[#This Row],[Count of Airbill Number]]</f>
        <v>5.6060603333333328</v>
      </c>
    </row>
    <row r="4894" spans="2:13">
      <c r="B4894" t="s">
        <v>35</v>
      </c>
      <c r="C4894" t="s">
        <v>21</v>
      </c>
      <c r="D4894" t="s">
        <v>36</v>
      </c>
      <c r="E4894" t="s">
        <v>776</v>
      </c>
      <c r="F4894" t="s">
        <v>776</v>
      </c>
      <c r="G4894" t="s">
        <v>23</v>
      </c>
      <c r="H4894" t="s">
        <v>98</v>
      </c>
      <c r="I4894" s="1">
        <v>16.818180999999999</v>
      </c>
      <c r="J4894" s="1">
        <v>2</v>
      </c>
      <c r="K4894">
        <v>4891</v>
      </c>
      <c r="L4894" t="s">
        <v>25</v>
      </c>
      <c r="M4894" s="2">
        <f>+Table3[[#This Row],[CHW]]/Table3[[#This Row],[Count of Airbill Number]]</f>
        <v>8.4090904999999996</v>
      </c>
    </row>
    <row r="4895" spans="2:13">
      <c r="B4895" t="s">
        <v>176</v>
      </c>
      <c r="C4895" t="s">
        <v>21</v>
      </c>
      <c r="D4895" t="s">
        <v>22</v>
      </c>
      <c r="E4895" t="s">
        <v>776</v>
      </c>
      <c r="F4895" t="s">
        <v>776</v>
      </c>
      <c r="G4895" t="s">
        <v>23</v>
      </c>
      <c r="H4895" t="s">
        <v>131</v>
      </c>
      <c r="I4895" s="1">
        <v>16.818180999999999</v>
      </c>
      <c r="J4895" s="1">
        <v>1</v>
      </c>
      <c r="K4895">
        <v>4892</v>
      </c>
      <c r="L4895" t="s">
        <v>25</v>
      </c>
      <c r="M4895" s="2">
        <f>+Table3[[#This Row],[CHW]]/Table3[[#This Row],[Count of Airbill Number]]</f>
        <v>16.818180999999999</v>
      </c>
    </row>
    <row r="4896" spans="2:13">
      <c r="B4896" t="s">
        <v>20</v>
      </c>
      <c r="C4896" t="s">
        <v>21</v>
      </c>
      <c r="D4896" t="s">
        <v>22</v>
      </c>
      <c r="E4896" t="s">
        <v>776</v>
      </c>
      <c r="F4896" t="s">
        <v>776</v>
      </c>
      <c r="G4896" t="s">
        <v>39</v>
      </c>
      <c r="H4896" t="s">
        <v>84</v>
      </c>
      <c r="I4896" s="1">
        <v>16.818180999999999</v>
      </c>
      <c r="J4896" s="1">
        <v>1</v>
      </c>
      <c r="K4896">
        <v>4893</v>
      </c>
      <c r="L4896" t="s">
        <v>25</v>
      </c>
      <c r="M4896" s="2">
        <f>+Table3[[#This Row],[CHW]]/Table3[[#This Row],[Count of Airbill Number]]</f>
        <v>16.818180999999999</v>
      </c>
    </row>
    <row r="4897" spans="2:13">
      <c r="B4897" t="s">
        <v>20</v>
      </c>
      <c r="C4897" t="s">
        <v>21</v>
      </c>
      <c r="D4897" t="s">
        <v>22</v>
      </c>
      <c r="E4897" t="s">
        <v>778</v>
      </c>
      <c r="F4897" t="s">
        <v>778</v>
      </c>
      <c r="G4897" t="s">
        <v>400</v>
      </c>
      <c r="H4897" t="s">
        <v>51</v>
      </c>
      <c r="I4897" s="1">
        <v>16.818180999999999</v>
      </c>
      <c r="J4897" s="1">
        <v>1</v>
      </c>
      <c r="K4897">
        <v>4894</v>
      </c>
      <c r="L4897" t="s">
        <v>25</v>
      </c>
      <c r="M4897" s="2">
        <f>+Table3[[#This Row],[CHW]]/Table3[[#This Row],[Count of Airbill Number]]</f>
        <v>16.818180999999999</v>
      </c>
    </row>
    <row r="4898" spans="2:13">
      <c r="B4898" t="s">
        <v>20</v>
      </c>
      <c r="C4898" t="s">
        <v>21</v>
      </c>
      <c r="D4898" t="s">
        <v>22</v>
      </c>
      <c r="E4898" t="s">
        <v>776</v>
      </c>
      <c r="F4898" t="s">
        <v>776</v>
      </c>
      <c r="G4898" t="s">
        <v>48</v>
      </c>
      <c r="H4898" t="s">
        <v>338</v>
      </c>
      <c r="I4898" s="1">
        <v>16.818180999999999</v>
      </c>
      <c r="J4898" s="1">
        <v>1</v>
      </c>
      <c r="K4898">
        <v>4895</v>
      </c>
      <c r="L4898" t="s">
        <v>25</v>
      </c>
      <c r="M4898" s="2">
        <f>+Table3[[#This Row],[CHW]]/Table3[[#This Row],[Count of Airbill Number]]</f>
        <v>16.818180999999999</v>
      </c>
    </row>
    <row r="4899" spans="2:13">
      <c r="B4899" t="s">
        <v>20</v>
      </c>
      <c r="C4899" t="s">
        <v>21</v>
      </c>
      <c r="D4899" t="s">
        <v>22</v>
      </c>
      <c r="E4899" t="s">
        <v>777</v>
      </c>
      <c r="F4899" t="s">
        <v>776</v>
      </c>
      <c r="G4899" t="s">
        <v>97</v>
      </c>
      <c r="H4899" t="s">
        <v>49</v>
      </c>
      <c r="I4899" s="1">
        <v>16.818180999999999</v>
      </c>
      <c r="J4899" s="1">
        <v>1</v>
      </c>
      <c r="K4899">
        <v>4896</v>
      </c>
      <c r="L4899" t="s">
        <v>25</v>
      </c>
      <c r="M4899" s="2">
        <f>+Table3[[#This Row],[CHW]]/Table3[[#This Row],[Count of Airbill Number]]</f>
        <v>16.818180999999999</v>
      </c>
    </row>
    <row r="4900" spans="2:13">
      <c r="B4900" t="s">
        <v>20</v>
      </c>
      <c r="C4900" t="s">
        <v>21</v>
      </c>
      <c r="D4900" t="s">
        <v>22</v>
      </c>
      <c r="E4900" t="s">
        <v>776</v>
      </c>
      <c r="F4900" t="s">
        <v>776</v>
      </c>
      <c r="G4900" t="s">
        <v>126</v>
      </c>
      <c r="H4900" t="s">
        <v>33</v>
      </c>
      <c r="I4900" s="1">
        <v>16.818180999999999</v>
      </c>
      <c r="J4900" s="1">
        <v>2</v>
      </c>
      <c r="K4900">
        <v>4897</v>
      </c>
      <c r="L4900" t="s">
        <v>25</v>
      </c>
      <c r="M4900" s="2">
        <f>+Table3[[#This Row],[CHW]]/Table3[[#This Row],[Count of Airbill Number]]</f>
        <v>8.4090904999999996</v>
      </c>
    </row>
    <row r="4901" spans="2:13">
      <c r="B4901" t="s">
        <v>20</v>
      </c>
      <c r="C4901" t="s">
        <v>21</v>
      </c>
      <c r="D4901" t="s">
        <v>22</v>
      </c>
      <c r="E4901" t="s">
        <v>778</v>
      </c>
      <c r="F4901" t="s">
        <v>776</v>
      </c>
      <c r="G4901" t="s">
        <v>86</v>
      </c>
      <c r="H4901" t="s">
        <v>37</v>
      </c>
      <c r="I4901" s="1">
        <v>16.818180999999999</v>
      </c>
      <c r="J4901" s="1">
        <v>2</v>
      </c>
      <c r="K4901">
        <v>4898</v>
      </c>
      <c r="L4901" t="s">
        <v>25</v>
      </c>
      <c r="M4901" s="2">
        <f>+Table3[[#This Row],[CHW]]/Table3[[#This Row],[Count of Airbill Number]]</f>
        <v>8.4090904999999996</v>
      </c>
    </row>
    <row r="4902" spans="2:13">
      <c r="B4902" t="s">
        <v>35</v>
      </c>
      <c r="C4902" t="s">
        <v>21</v>
      </c>
      <c r="D4902" t="s">
        <v>22</v>
      </c>
      <c r="E4902" t="s">
        <v>776</v>
      </c>
      <c r="F4902" t="s">
        <v>776</v>
      </c>
      <c r="G4902" t="s">
        <v>47</v>
      </c>
      <c r="H4902" t="s">
        <v>40</v>
      </c>
      <c r="I4902" s="1">
        <v>16.818180000000002</v>
      </c>
      <c r="J4902" s="1">
        <v>3</v>
      </c>
      <c r="K4902">
        <v>4899</v>
      </c>
      <c r="L4902" t="s">
        <v>25</v>
      </c>
      <c r="M4902" s="2">
        <f>+Table3[[#This Row],[CHW]]/Table3[[#This Row],[Count of Airbill Number]]</f>
        <v>5.6060600000000003</v>
      </c>
    </row>
    <row r="4903" spans="2:13">
      <c r="B4903" t="s">
        <v>28</v>
      </c>
      <c r="C4903" t="s">
        <v>21</v>
      </c>
      <c r="D4903" t="s">
        <v>22</v>
      </c>
      <c r="E4903" t="s">
        <v>776</v>
      </c>
      <c r="F4903" t="s">
        <v>776</v>
      </c>
      <c r="G4903" t="s">
        <v>23</v>
      </c>
      <c r="H4903" t="s">
        <v>40</v>
      </c>
      <c r="I4903" s="1">
        <v>16.818179999999998</v>
      </c>
      <c r="J4903" s="1">
        <v>6</v>
      </c>
      <c r="K4903">
        <v>4900</v>
      </c>
      <c r="L4903" t="s">
        <v>25</v>
      </c>
      <c r="M4903" s="2">
        <f>+Table3[[#This Row],[CHW]]/Table3[[#This Row],[Count of Airbill Number]]</f>
        <v>2.8030299999999997</v>
      </c>
    </row>
    <row r="4904" spans="2:13">
      <c r="B4904" t="s">
        <v>35</v>
      </c>
      <c r="C4904" t="s">
        <v>21</v>
      </c>
      <c r="D4904" t="s">
        <v>22</v>
      </c>
      <c r="E4904" t="s">
        <v>776</v>
      </c>
      <c r="F4904" t="s">
        <v>776</v>
      </c>
      <c r="G4904" t="s">
        <v>264</v>
      </c>
      <c r="H4904" t="s">
        <v>71</v>
      </c>
      <c r="I4904" s="1">
        <v>16.818179999999998</v>
      </c>
      <c r="J4904" s="1">
        <v>3</v>
      </c>
      <c r="K4904">
        <v>4901</v>
      </c>
      <c r="L4904" t="s">
        <v>25</v>
      </c>
      <c r="M4904" s="2">
        <f>+Table3[[#This Row],[CHW]]/Table3[[#This Row],[Count of Airbill Number]]</f>
        <v>5.6060599999999994</v>
      </c>
    </row>
    <row r="4905" spans="2:13">
      <c r="B4905" t="s">
        <v>35</v>
      </c>
      <c r="C4905" t="s">
        <v>21</v>
      </c>
      <c r="D4905" t="s">
        <v>22</v>
      </c>
      <c r="E4905" t="s">
        <v>776</v>
      </c>
      <c r="F4905" t="s">
        <v>776</v>
      </c>
      <c r="G4905" t="s">
        <v>48</v>
      </c>
      <c r="H4905" t="s">
        <v>64</v>
      </c>
      <c r="I4905" s="1">
        <v>16.818179999999998</v>
      </c>
      <c r="J4905" s="1">
        <v>3</v>
      </c>
      <c r="K4905">
        <v>4902</v>
      </c>
      <c r="L4905" t="s">
        <v>25</v>
      </c>
      <c r="M4905" s="2">
        <f>+Table3[[#This Row],[CHW]]/Table3[[#This Row],[Count of Airbill Number]]</f>
        <v>5.6060599999999994</v>
      </c>
    </row>
    <row r="4906" spans="2:13">
      <c r="B4906" t="s">
        <v>35</v>
      </c>
      <c r="C4906" t="s">
        <v>21</v>
      </c>
      <c r="D4906" t="s">
        <v>22</v>
      </c>
      <c r="E4906" t="s">
        <v>776</v>
      </c>
      <c r="F4906" t="s">
        <v>776</v>
      </c>
      <c r="G4906" t="s">
        <v>45</v>
      </c>
      <c r="H4906" t="s">
        <v>287</v>
      </c>
      <c r="I4906" s="1">
        <v>16.818179999999998</v>
      </c>
      <c r="J4906" s="1">
        <v>4</v>
      </c>
      <c r="K4906">
        <v>4903</v>
      </c>
      <c r="L4906" t="s">
        <v>25</v>
      </c>
      <c r="M4906" s="2">
        <f>+Table3[[#This Row],[CHW]]/Table3[[#This Row],[Count of Airbill Number]]</f>
        <v>4.2045449999999995</v>
      </c>
    </row>
    <row r="4907" spans="2:13">
      <c r="B4907" t="s">
        <v>35</v>
      </c>
      <c r="C4907" t="s">
        <v>21</v>
      </c>
      <c r="D4907" t="s">
        <v>36</v>
      </c>
      <c r="E4907" t="s">
        <v>776</v>
      </c>
      <c r="F4907" t="s">
        <v>776</v>
      </c>
      <c r="G4907" t="s">
        <v>37</v>
      </c>
      <c r="H4907" t="s">
        <v>48</v>
      </c>
      <c r="I4907" s="1">
        <v>16.818179999999998</v>
      </c>
      <c r="J4907" s="1">
        <v>4</v>
      </c>
      <c r="K4907">
        <v>4904</v>
      </c>
      <c r="L4907" t="s">
        <v>25</v>
      </c>
      <c r="M4907" s="2">
        <f>+Table3[[#This Row],[CHW]]/Table3[[#This Row],[Count of Airbill Number]]</f>
        <v>4.2045449999999995</v>
      </c>
    </row>
    <row r="4908" spans="2:13">
      <c r="B4908" t="s">
        <v>20</v>
      </c>
      <c r="C4908" t="s">
        <v>21</v>
      </c>
      <c r="D4908" t="s">
        <v>22</v>
      </c>
      <c r="E4908" t="s">
        <v>776</v>
      </c>
      <c r="F4908" t="s">
        <v>776</v>
      </c>
      <c r="G4908" t="s">
        <v>40</v>
      </c>
      <c r="H4908" t="s">
        <v>188</v>
      </c>
      <c r="I4908" s="1">
        <v>16.818179999999998</v>
      </c>
      <c r="J4908" s="1">
        <v>3</v>
      </c>
      <c r="K4908">
        <v>4905</v>
      </c>
      <c r="L4908" t="s">
        <v>25</v>
      </c>
      <c r="M4908" s="2">
        <f>+Table3[[#This Row],[CHW]]/Table3[[#This Row],[Count of Airbill Number]]</f>
        <v>5.6060599999999994</v>
      </c>
    </row>
    <row r="4909" spans="2:13">
      <c r="B4909" t="s">
        <v>20</v>
      </c>
      <c r="C4909" t="s">
        <v>21</v>
      </c>
      <c r="D4909" t="s">
        <v>22</v>
      </c>
      <c r="E4909" t="s">
        <v>776</v>
      </c>
      <c r="F4909" t="s">
        <v>776</v>
      </c>
      <c r="G4909" t="s">
        <v>66</v>
      </c>
      <c r="H4909" t="s">
        <v>71</v>
      </c>
      <c r="I4909" s="1">
        <v>16.818179999999998</v>
      </c>
      <c r="J4909" s="1">
        <v>4</v>
      </c>
      <c r="K4909">
        <v>4906</v>
      </c>
      <c r="L4909" t="s">
        <v>25</v>
      </c>
      <c r="M4909" s="2">
        <f>+Table3[[#This Row],[CHW]]/Table3[[#This Row],[Count of Airbill Number]]</f>
        <v>4.2045449999999995</v>
      </c>
    </row>
    <row r="4910" spans="2:13">
      <c r="B4910" t="s">
        <v>35</v>
      </c>
      <c r="C4910" t="s">
        <v>21</v>
      </c>
      <c r="D4910" t="s">
        <v>22</v>
      </c>
      <c r="E4910" t="s">
        <v>776</v>
      </c>
      <c r="F4910" t="s">
        <v>777</v>
      </c>
      <c r="G4910" t="s">
        <v>130</v>
      </c>
      <c r="H4910" t="s">
        <v>106</v>
      </c>
      <c r="I4910" s="1">
        <v>16.8</v>
      </c>
      <c r="J4910" s="1">
        <v>1</v>
      </c>
      <c r="K4910">
        <v>4907</v>
      </c>
      <c r="L4910" t="s">
        <v>25</v>
      </c>
      <c r="M4910" s="2">
        <f>+Table3[[#This Row],[CHW]]/Table3[[#This Row],[Count of Airbill Number]]</f>
        <v>16.8</v>
      </c>
    </row>
    <row r="4911" spans="2:13">
      <c r="B4911" t="s">
        <v>20</v>
      </c>
      <c r="C4911" t="s">
        <v>21</v>
      </c>
      <c r="D4911" t="s">
        <v>22</v>
      </c>
      <c r="E4911" t="s">
        <v>778</v>
      </c>
      <c r="F4911" t="s">
        <v>776</v>
      </c>
      <c r="G4911" t="s">
        <v>173</v>
      </c>
      <c r="H4911" t="s">
        <v>37</v>
      </c>
      <c r="I4911" s="1">
        <v>16.8</v>
      </c>
      <c r="J4911" s="1">
        <v>1</v>
      </c>
      <c r="K4911">
        <v>4908</v>
      </c>
      <c r="L4911" t="s">
        <v>25</v>
      </c>
      <c r="M4911" s="2">
        <f>+Table3[[#This Row],[CHW]]/Table3[[#This Row],[Count of Airbill Number]]</f>
        <v>16.8</v>
      </c>
    </row>
    <row r="4912" spans="2:13">
      <c r="B4912" t="s">
        <v>28</v>
      </c>
      <c r="C4912" t="s">
        <v>21</v>
      </c>
      <c r="D4912" t="s">
        <v>36</v>
      </c>
      <c r="E4912" t="s">
        <v>777</v>
      </c>
      <c r="F4912" t="s">
        <v>776</v>
      </c>
      <c r="G4912" t="s">
        <v>26</v>
      </c>
      <c r="H4912" t="s">
        <v>85</v>
      </c>
      <c r="I4912" s="1">
        <v>16.790908999999999</v>
      </c>
      <c r="J4912" s="1">
        <v>2</v>
      </c>
      <c r="K4912">
        <v>4909</v>
      </c>
      <c r="L4912" t="s">
        <v>25</v>
      </c>
      <c r="M4912" s="2">
        <f>+Table3[[#This Row],[CHW]]/Table3[[#This Row],[Count of Airbill Number]]</f>
        <v>8.3954544999999996</v>
      </c>
    </row>
    <row r="4913" spans="2:13">
      <c r="B4913" t="s">
        <v>35</v>
      </c>
      <c r="C4913" t="s">
        <v>21</v>
      </c>
      <c r="D4913" t="s">
        <v>36</v>
      </c>
      <c r="E4913" t="s">
        <v>778</v>
      </c>
      <c r="F4913" t="s">
        <v>777</v>
      </c>
      <c r="G4913" t="s">
        <v>51</v>
      </c>
      <c r="H4913" t="s">
        <v>52</v>
      </c>
      <c r="I4913" s="1">
        <v>16.763635999999998</v>
      </c>
      <c r="J4913" s="1">
        <v>2</v>
      </c>
      <c r="K4913">
        <v>4910</v>
      </c>
      <c r="L4913" t="s">
        <v>25</v>
      </c>
      <c r="M4913" s="2">
        <f>+Table3[[#This Row],[CHW]]/Table3[[#This Row],[Count of Airbill Number]]</f>
        <v>8.3818179999999991</v>
      </c>
    </row>
    <row r="4914" spans="2:13">
      <c r="B4914" t="s">
        <v>28</v>
      </c>
      <c r="C4914" t="s">
        <v>21</v>
      </c>
      <c r="D4914" t="s">
        <v>22</v>
      </c>
      <c r="E4914" t="s">
        <v>778</v>
      </c>
      <c r="F4914" t="s">
        <v>778</v>
      </c>
      <c r="G4914" t="s">
        <v>113</v>
      </c>
      <c r="H4914" t="s">
        <v>250</v>
      </c>
      <c r="I4914" s="1">
        <v>16.7</v>
      </c>
      <c r="J4914" s="1">
        <v>1</v>
      </c>
      <c r="K4914">
        <v>4911</v>
      </c>
      <c r="L4914" t="s">
        <v>25</v>
      </c>
      <c r="M4914" s="2">
        <f>+Table3[[#This Row],[CHW]]/Table3[[#This Row],[Count of Airbill Number]]</f>
        <v>16.7</v>
      </c>
    </row>
    <row r="4915" spans="2:13">
      <c r="B4915" t="s">
        <v>28</v>
      </c>
      <c r="C4915" t="s">
        <v>21</v>
      </c>
      <c r="D4915" t="s">
        <v>36</v>
      </c>
      <c r="E4915" t="s">
        <v>776</v>
      </c>
      <c r="F4915" t="s">
        <v>776</v>
      </c>
      <c r="G4915" t="s">
        <v>48</v>
      </c>
      <c r="H4915" t="s">
        <v>127</v>
      </c>
      <c r="I4915" s="1">
        <v>16.7</v>
      </c>
      <c r="J4915" s="1">
        <v>1</v>
      </c>
      <c r="K4915">
        <v>4912</v>
      </c>
      <c r="L4915" t="s">
        <v>25</v>
      </c>
      <c r="M4915" s="2">
        <f>+Table3[[#This Row],[CHW]]/Table3[[#This Row],[Count of Airbill Number]]</f>
        <v>16.7</v>
      </c>
    </row>
    <row r="4916" spans="2:13">
      <c r="B4916" t="s">
        <v>28</v>
      </c>
      <c r="C4916" t="s">
        <v>21</v>
      </c>
      <c r="D4916" t="s">
        <v>36</v>
      </c>
      <c r="E4916" t="s">
        <v>778</v>
      </c>
      <c r="F4916" t="s">
        <v>777</v>
      </c>
      <c r="G4916" t="s">
        <v>109</v>
      </c>
      <c r="H4916" t="s">
        <v>180</v>
      </c>
      <c r="I4916" s="1">
        <v>16.7</v>
      </c>
      <c r="J4916" s="1">
        <v>2</v>
      </c>
      <c r="K4916">
        <v>4913</v>
      </c>
      <c r="L4916" t="s">
        <v>25</v>
      </c>
      <c r="M4916" s="2">
        <f>+Table3[[#This Row],[CHW]]/Table3[[#This Row],[Count of Airbill Number]]</f>
        <v>8.35</v>
      </c>
    </row>
    <row r="4917" spans="2:13">
      <c r="B4917" t="s">
        <v>28</v>
      </c>
      <c r="C4917" t="s">
        <v>21</v>
      </c>
      <c r="D4917" t="s">
        <v>22</v>
      </c>
      <c r="E4917" t="s">
        <v>776</v>
      </c>
      <c r="F4917" t="s">
        <v>776</v>
      </c>
      <c r="G4917" t="s">
        <v>48</v>
      </c>
      <c r="H4917" t="s">
        <v>187</v>
      </c>
      <c r="I4917" s="1">
        <v>16.600000000000001</v>
      </c>
      <c r="J4917" s="1">
        <v>1</v>
      </c>
      <c r="K4917">
        <v>4914</v>
      </c>
      <c r="L4917" t="s">
        <v>25</v>
      </c>
      <c r="M4917" s="2">
        <f>+Table3[[#This Row],[CHW]]/Table3[[#This Row],[Count of Airbill Number]]</f>
        <v>16.600000000000001</v>
      </c>
    </row>
    <row r="4918" spans="2:13">
      <c r="B4918" t="s">
        <v>35</v>
      </c>
      <c r="C4918" t="s">
        <v>21</v>
      </c>
      <c r="D4918" t="s">
        <v>22</v>
      </c>
      <c r="E4918" t="s">
        <v>778</v>
      </c>
      <c r="F4918" t="s">
        <v>776</v>
      </c>
      <c r="G4918" t="s">
        <v>206</v>
      </c>
      <c r="H4918" t="s">
        <v>37</v>
      </c>
      <c r="I4918" s="1">
        <v>16.600000000000001</v>
      </c>
      <c r="J4918" s="1">
        <v>1</v>
      </c>
      <c r="K4918">
        <v>4915</v>
      </c>
      <c r="L4918" t="s">
        <v>25</v>
      </c>
      <c r="M4918" s="2">
        <f>+Table3[[#This Row],[CHW]]/Table3[[#This Row],[Count of Airbill Number]]</f>
        <v>16.600000000000001</v>
      </c>
    </row>
    <row r="4919" spans="2:13">
      <c r="B4919" t="s">
        <v>20</v>
      </c>
      <c r="C4919" t="s">
        <v>21</v>
      </c>
      <c r="D4919" t="s">
        <v>22</v>
      </c>
      <c r="E4919" t="s">
        <v>777</v>
      </c>
      <c r="F4919" t="s">
        <v>776</v>
      </c>
      <c r="G4919" t="s">
        <v>26</v>
      </c>
      <c r="H4919" t="s">
        <v>66</v>
      </c>
      <c r="I4919" s="1">
        <v>16.600000000000001</v>
      </c>
      <c r="J4919" s="1">
        <v>1</v>
      </c>
      <c r="K4919">
        <v>4916</v>
      </c>
      <c r="L4919" t="s">
        <v>25</v>
      </c>
      <c r="M4919" s="2">
        <f>+Table3[[#This Row],[CHW]]/Table3[[#This Row],[Count of Airbill Number]]</f>
        <v>16.600000000000001</v>
      </c>
    </row>
    <row r="4920" spans="2:13">
      <c r="B4920" t="s">
        <v>30</v>
      </c>
      <c r="C4920" t="s">
        <v>21</v>
      </c>
      <c r="D4920" t="s">
        <v>22</v>
      </c>
      <c r="E4920" t="s">
        <v>776</v>
      </c>
      <c r="F4920" t="s">
        <v>778</v>
      </c>
      <c r="G4920" t="s">
        <v>66</v>
      </c>
      <c r="H4920" t="s">
        <v>81</v>
      </c>
      <c r="I4920" s="1">
        <v>16.399999999999999</v>
      </c>
      <c r="J4920" s="1">
        <v>1</v>
      </c>
      <c r="K4920">
        <v>4917</v>
      </c>
      <c r="L4920" t="s">
        <v>25</v>
      </c>
      <c r="M4920" s="2">
        <f>+Table3[[#This Row],[CHW]]/Table3[[#This Row],[Count of Airbill Number]]</f>
        <v>16.399999999999999</v>
      </c>
    </row>
    <row r="4921" spans="2:13">
      <c r="B4921" t="s">
        <v>28</v>
      </c>
      <c r="C4921" t="s">
        <v>21</v>
      </c>
      <c r="D4921" t="s">
        <v>22</v>
      </c>
      <c r="E4921" t="s">
        <v>776</v>
      </c>
      <c r="F4921" t="s">
        <v>778</v>
      </c>
      <c r="G4921" t="s">
        <v>23</v>
      </c>
      <c r="H4921" t="s">
        <v>150</v>
      </c>
      <c r="I4921" s="1">
        <v>16.363636</v>
      </c>
      <c r="J4921" s="1">
        <v>1</v>
      </c>
      <c r="K4921">
        <v>4918</v>
      </c>
      <c r="L4921" t="s">
        <v>25</v>
      </c>
      <c r="M4921" s="2">
        <f>+Table3[[#This Row],[CHW]]/Table3[[#This Row],[Count of Airbill Number]]</f>
        <v>16.363636</v>
      </c>
    </row>
    <row r="4922" spans="2:13">
      <c r="B4922" t="s">
        <v>28</v>
      </c>
      <c r="C4922" t="s">
        <v>21</v>
      </c>
      <c r="D4922" t="s">
        <v>22</v>
      </c>
      <c r="E4922" t="s">
        <v>776</v>
      </c>
      <c r="F4922" t="s">
        <v>776</v>
      </c>
      <c r="G4922" t="s">
        <v>41</v>
      </c>
      <c r="H4922" t="s">
        <v>64</v>
      </c>
      <c r="I4922" s="1">
        <v>16.363636</v>
      </c>
      <c r="J4922" s="1">
        <v>1</v>
      </c>
      <c r="K4922">
        <v>4919</v>
      </c>
      <c r="L4922" t="s">
        <v>25</v>
      </c>
      <c r="M4922" s="2">
        <f>+Table3[[#This Row],[CHW]]/Table3[[#This Row],[Count of Airbill Number]]</f>
        <v>16.363636</v>
      </c>
    </row>
    <row r="4923" spans="2:13">
      <c r="B4923" t="s">
        <v>28</v>
      </c>
      <c r="C4923" t="s">
        <v>21</v>
      </c>
      <c r="D4923" t="s">
        <v>22</v>
      </c>
      <c r="E4923" t="s">
        <v>776</v>
      </c>
      <c r="F4923" t="s">
        <v>776</v>
      </c>
      <c r="G4923" t="s">
        <v>64</v>
      </c>
      <c r="H4923" t="s">
        <v>47</v>
      </c>
      <c r="I4923" s="1">
        <v>16.363636</v>
      </c>
      <c r="J4923" s="1">
        <v>1</v>
      </c>
      <c r="K4923">
        <v>4920</v>
      </c>
      <c r="L4923" t="s">
        <v>25</v>
      </c>
      <c r="M4923" s="2">
        <f>+Table3[[#This Row],[CHW]]/Table3[[#This Row],[Count of Airbill Number]]</f>
        <v>16.363636</v>
      </c>
    </row>
    <row r="4924" spans="2:13">
      <c r="B4924" t="s">
        <v>28</v>
      </c>
      <c r="C4924" t="s">
        <v>21</v>
      </c>
      <c r="D4924" t="s">
        <v>22</v>
      </c>
      <c r="E4924" t="s">
        <v>776</v>
      </c>
      <c r="F4924" t="s">
        <v>776</v>
      </c>
      <c r="G4924" t="s">
        <v>71</v>
      </c>
      <c r="H4924" t="s">
        <v>303</v>
      </c>
      <c r="I4924" s="1">
        <v>16.363636</v>
      </c>
      <c r="J4924" s="1">
        <v>2</v>
      </c>
      <c r="K4924">
        <v>4921</v>
      </c>
      <c r="L4924" t="s">
        <v>25</v>
      </c>
      <c r="M4924" s="2">
        <f>+Table3[[#This Row],[CHW]]/Table3[[#This Row],[Count of Airbill Number]]</f>
        <v>8.1818179999999998</v>
      </c>
    </row>
    <row r="4925" spans="2:13">
      <c r="B4925" t="s">
        <v>28</v>
      </c>
      <c r="C4925" t="s">
        <v>21</v>
      </c>
      <c r="D4925" t="s">
        <v>22</v>
      </c>
      <c r="E4925" t="s">
        <v>776</v>
      </c>
      <c r="F4925" t="s">
        <v>776</v>
      </c>
      <c r="G4925" t="s">
        <v>76</v>
      </c>
      <c r="H4925" t="s">
        <v>132</v>
      </c>
      <c r="I4925" s="1">
        <v>16.363636</v>
      </c>
      <c r="J4925" s="1">
        <v>1</v>
      </c>
      <c r="K4925">
        <v>4922</v>
      </c>
      <c r="L4925" t="s">
        <v>25</v>
      </c>
      <c r="M4925" s="2">
        <f>+Table3[[#This Row],[CHW]]/Table3[[#This Row],[Count of Airbill Number]]</f>
        <v>16.363636</v>
      </c>
    </row>
    <row r="4926" spans="2:13">
      <c r="B4926" t="s">
        <v>28</v>
      </c>
      <c r="C4926" t="s">
        <v>21</v>
      </c>
      <c r="D4926" t="s">
        <v>22</v>
      </c>
      <c r="E4926" t="s">
        <v>776</v>
      </c>
      <c r="F4926" t="s">
        <v>776</v>
      </c>
      <c r="G4926" t="s">
        <v>111</v>
      </c>
      <c r="H4926" t="s">
        <v>39</v>
      </c>
      <c r="I4926" s="1">
        <v>16.363636</v>
      </c>
      <c r="J4926" s="1">
        <v>1</v>
      </c>
      <c r="K4926">
        <v>4923</v>
      </c>
      <c r="L4926" t="s">
        <v>25</v>
      </c>
      <c r="M4926" s="2">
        <f>+Table3[[#This Row],[CHW]]/Table3[[#This Row],[Count of Airbill Number]]</f>
        <v>16.363636</v>
      </c>
    </row>
    <row r="4927" spans="2:13">
      <c r="B4927" t="s">
        <v>28</v>
      </c>
      <c r="C4927" t="s">
        <v>21</v>
      </c>
      <c r="D4927" t="s">
        <v>36</v>
      </c>
      <c r="E4927" t="s">
        <v>776</v>
      </c>
      <c r="F4927" t="s">
        <v>776</v>
      </c>
      <c r="G4927" t="s">
        <v>23</v>
      </c>
      <c r="H4927" t="s">
        <v>71</v>
      </c>
      <c r="I4927" s="1">
        <v>16.363636</v>
      </c>
      <c r="J4927" s="1">
        <v>3</v>
      </c>
      <c r="K4927">
        <v>4924</v>
      </c>
      <c r="L4927" t="s">
        <v>25</v>
      </c>
      <c r="M4927" s="2">
        <f>+Table3[[#This Row],[CHW]]/Table3[[#This Row],[Count of Airbill Number]]</f>
        <v>5.4545453333333329</v>
      </c>
    </row>
    <row r="4928" spans="2:13">
      <c r="B4928" t="s">
        <v>28</v>
      </c>
      <c r="C4928" t="s">
        <v>21</v>
      </c>
      <c r="D4928" t="s">
        <v>36</v>
      </c>
      <c r="E4928" t="s">
        <v>778</v>
      </c>
      <c r="F4928" t="s">
        <v>778</v>
      </c>
      <c r="G4928" t="s">
        <v>173</v>
      </c>
      <c r="H4928" t="s">
        <v>325</v>
      </c>
      <c r="I4928" s="1">
        <v>16.363636</v>
      </c>
      <c r="J4928" s="1">
        <v>1</v>
      </c>
      <c r="K4928">
        <v>4925</v>
      </c>
      <c r="L4928" t="s">
        <v>25</v>
      </c>
      <c r="M4928" s="2">
        <f>+Table3[[#This Row],[CHW]]/Table3[[#This Row],[Count of Airbill Number]]</f>
        <v>16.363636</v>
      </c>
    </row>
    <row r="4929" spans="2:13">
      <c r="B4929" t="s">
        <v>35</v>
      </c>
      <c r="C4929" t="s">
        <v>21</v>
      </c>
      <c r="D4929" t="s">
        <v>22</v>
      </c>
      <c r="E4929" t="s">
        <v>778</v>
      </c>
      <c r="F4929" t="s">
        <v>776</v>
      </c>
      <c r="G4929" t="s">
        <v>255</v>
      </c>
      <c r="H4929" t="s">
        <v>236</v>
      </c>
      <c r="I4929" s="1">
        <v>16.363636</v>
      </c>
      <c r="J4929" s="1">
        <v>1</v>
      </c>
      <c r="K4929">
        <v>4926</v>
      </c>
      <c r="L4929" t="s">
        <v>25</v>
      </c>
      <c r="M4929" s="2">
        <f>+Table3[[#This Row],[CHW]]/Table3[[#This Row],[Count of Airbill Number]]</f>
        <v>16.363636</v>
      </c>
    </row>
    <row r="4930" spans="2:13">
      <c r="B4930" t="s">
        <v>35</v>
      </c>
      <c r="C4930" t="s">
        <v>21</v>
      </c>
      <c r="D4930" t="s">
        <v>22</v>
      </c>
      <c r="E4930" t="s">
        <v>776</v>
      </c>
      <c r="F4930" t="s">
        <v>776</v>
      </c>
      <c r="G4930" t="s">
        <v>71</v>
      </c>
      <c r="H4930" t="s">
        <v>59</v>
      </c>
      <c r="I4930" s="1">
        <v>16.363636</v>
      </c>
      <c r="J4930" s="1">
        <v>1</v>
      </c>
      <c r="K4930">
        <v>4927</v>
      </c>
      <c r="L4930" t="s">
        <v>25</v>
      </c>
      <c r="M4930" s="2">
        <f>+Table3[[#This Row],[CHW]]/Table3[[#This Row],[Count of Airbill Number]]</f>
        <v>16.363636</v>
      </c>
    </row>
    <row r="4931" spans="2:13">
      <c r="B4931" t="s">
        <v>35</v>
      </c>
      <c r="C4931" t="s">
        <v>21</v>
      </c>
      <c r="D4931" t="s">
        <v>22</v>
      </c>
      <c r="E4931" t="s">
        <v>776</v>
      </c>
      <c r="F4931" t="s">
        <v>776</v>
      </c>
      <c r="G4931" t="s">
        <v>24</v>
      </c>
      <c r="H4931" t="s">
        <v>418</v>
      </c>
      <c r="I4931" s="1">
        <v>16.363636</v>
      </c>
      <c r="J4931" s="1">
        <v>1</v>
      </c>
      <c r="K4931">
        <v>4928</v>
      </c>
      <c r="L4931" t="s">
        <v>25</v>
      </c>
      <c r="M4931" s="2">
        <f>+Table3[[#This Row],[CHW]]/Table3[[#This Row],[Count of Airbill Number]]</f>
        <v>16.363636</v>
      </c>
    </row>
    <row r="4932" spans="2:13">
      <c r="B4932" t="s">
        <v>35</v>
      </c>
      <c r="C4932" t="s">
        <v>21</v>
      </c>
      <c r="D4932" t="s">
        <v>22</v>
      </c>
      <c r="E4932" t="s">
        <v>776</v>
      </c>
      <c r="F4932" t="s">
        <v>776</v>
      </c>
      <c r="G4932" t="s">
        <v>45</v>
      </c>
      <c r="H4932" t="s">
        <v>418</v>
      </c>
      <c r="I4932" s="1">
        <v>16.363636</v>
      </c>
      <c r="J4932" s="1">
        <v>1</v>
      </c>
      <c r="K4932">
        <v>4929</v>
      </c>
      <c r="L4932" t="s">
        <v>25</v>
      </c>
      <c r="M4932" s="2">
        <f>+Table3[[#This Row],[CHW]]/Table3[[#This Row],[Count of Airbill Number]]</f>
        <v>16.363636</v>
      </c>
    </row>
    <row r="4933" spans="2:13">
      <c r="B4933" t="s">
        <v>35</v>
      </c>
      <c r="C4933" t="s">
        <v>21</v>
      </c>
      <c r="D4933" t="s">
        <v>22</v>
      </c>
      <c r="E4933" t="s">
        <v>776</v>
      </c>
      <c r="F4933" t="s">
        <v>776</v>
      </c>
      <c r="G4933" t="s">
        <v>40</v>
      </c>
      <c r="H4933" t="s">
        <v>195</v>
      </c>
      <c r="I4933" s="1">
        <v>16.363636</v>
      </c>
      <c r="J4933" s="1">
        <v>1</v>
      </c>
      <c r="K4933">
        <v>4930</v>
      </c>
      <c r="L4933" t="s">
        <v>25</v>
      </c>
      <c r="M4933" s="2">
        <f>+Table3[[#This Row],[CHW]]/Table3[[#This Row],[Count of Airbill Number]]</f>
        <v>16.363636</v>
      </c>
    </row>
    <row r="4934" spans="2:13">
      <c r="B4934" t="s">
        <v>35</v>
      </c>
      <c r="C4934" t="s">
        <v>21</v>
      </c>
      <c r="D4934" t="s">
        <v>22</v>
      </c>
      <c r="E4934" t="s">
        <v>776</v>
      </c>
      <c r="F4934" t="s">
        <v>776</v>
      </c>
      <c r="G4934" t="s">
        <v>40</v>
      </c>
      <c r="H4934" t="s">
        <v>341</v>
      </c>
      <c r="I4934" s="1">
        <v>16.363636</v>
      </c>
      <c r="J4934" s="1">
        <v>1</v>
      </c>
      <c r="K4934">
        <v>4931</v>
      </c>
      <c r="L4934" t="s">
        <v>25</v>
      </c>
      <c r="M4934" s="2">
        <f>+Table3[[#This Row],[CHW]]/Table3[[#This Row],[Count of Airbill Number]]</f>
        <v>16.363636</v>
      </c>
    </row>
    <row r="4935" spans="2:13">
      <c r="B4935" t="s">
        <v>35</v>
      </c>
      <c r="C4935" t="s">
        <v>21</v>
      </c>
      <c r="D4935" t="s">
        <v>22</v>
      </c>
      <c r="E4935" t="s">
        <v>776</v>
      </c>
      <c r="F4935" t="s">
        <v>776</v>
      </c>
      <c r="G4935" t="s">
        <v>31</v>
      </c>
      <c r="H4935" t="s">
        <v>149</v>
      </c>
      <c r="I4935" s="1">
        <v>16.363636</v>
      </c>
      <c r="J4935" s="1">
        <v>1</v>
      </c>
      <c r="K4935">
        <v>4932</v>
      </c>
      <c r="L4935" t="s">
        <v>25</v>
      </c>
      <c r="M4935" s="2">
        <f>+Table3[[#This Row],[CHW]]/Table3[[#This Row],[Count of Airbill Number]]</f>
        <v>16.363636</v>
      </c>
    </row>
    <row r="4936" spans="2:13">
      <c r="B4936" t="s">
        <v>35</v>
      </c>
      <c r="C4936" t="s">
        <v>21</v>
      </c>
      <c r="D4936" t="s">
        <v>22</v>
      </c>
      <c r="E4936" t="s">
        <v>776</v>
      </c>
      <c r="F4936" t="s">
        <v>776</v>
      </c>
      <c r="G4936" t="s">
        <v>186</v>
      </c>
      <c r="H4936" t="s">
        <v>88</v>
      </c>
      <c r="I4936" s="1">
        <v>16.363636</v>
      </c>
      <c r="J4936" s="1">
        <v>1</v>
      </c>
      <c r="K4936">
        <v>4933</v>
      </c>
      <c r="L4936" t="s">
        <v>25</v>
      </c>
      <c r="M4936" s="2">
        <f>+Table3[[#This Row],[CHW]]/Table3[[#This Row],[Count of Airbill Number]]</f>
        <v>16.363636</v>
      </c>
    </row>
    <row r="4937" spans="2:13">
      <c r="B4937" t="s">
        <v>35</v>
      </c>
      <c r="C4937" t="s">
        <v>21</v>
      </c>
      <c r="D4937" t="s">
        <v>22</v>
      </c>
      <c r="E4937" t="s">
        <v>776</v>
      </c>
      <c r="F4937" t="s">
        <v>776</v>
      </c>
      <c r="G4937" t="s">
        <v>130</v>
      </c>
      <c r="H4937" t="s">
        <v>23</v>
      </c>
      <c r="I4937" s="1">
        <v>16.363636</v>
      </c>
      <c r="J4937" s="1">
        <v>2</v>
      </c>
      <c r="K4937">
        <v>4934</v>
      </c>
      <c r="L4937" t="s">
        <v>25</v>
      </c>
      <c r="M4937" s="2">
        <f>+Table3[[#This Row],[CHW]]/Table3[[#This Row],[Count of Airbill Number]]</f>
        <v>8.1818179999999998</v>
      </c>
    </row>
    <row r="4938" spans="2:13">
      <c r="B4938" t="s">
        <v>35</v>
      </c>
      <c r="C4938" t="s">
        <v>21</v>
      </c>
      <c r="D4938" t="s">
        <v>22</v>
      </c>
      <c r="E4938" t="s">
        <v>776</v>
      </c>
      <c r="F4938" t="s">
        <v>776</v>
      </c>
      <c r="G4938" t="s">
        <v>37</v>
      </c>
      <c r="H4938" t="s">
        <v>125</v>
      </c>
      <c r="I4938" s="1">
        <v>16.363636</v>
      </c>
      <c r="J4938" s="1">
        <v>2</v>
      </c>
      <c r="K4938">
        <v>4935</v>
      </c>
      <c r="L4938" t="s">
        <v>25</v>
      </c>
      <c r="M4938" s="2">
        <f>+Table3[[#This Row],[CHW]]/Table3[[#This Row],[Count of Airbill Number]]</f>
        <v>8.1818179999999998</v>
      </c>
    </row>
    <row r="4939" spans="2:13">
      <c r="B4939" t="s">
        <v>35</v>
      </c>
      <c r="C4939" t="s">
        <v>21</v>
      </c>
      <c r="D4939" t="s">
        <v>36</v>
      </c>
      <c r="E4939" t="s">
        <v>776</v>
      </c>
      <c r="F4939" t="s">
        <v>778</v>
      </c>
      <c r="G4939" t="s">
        <v>57</v>
      </c>
      <c r="H4939" t="s">
        <v>112</v>
      </c>
      <c r="I4939" s="1">
        <v>16.363636</v>
      </c>
      <c r="J4939" s="1">
        <v>1</v>
      </c>
      <c r="K4939">
        <v>4936</v>
      </c>
      <c r="L4939" t="s">
        <v>25</v>
      </c>
      <c r="M4939" s="2">
        <f>+Table3[[#This Row],[CHW]]/Table3[[#This Row],[Count of Airbill Number]]</f>
        <v>16.363636</v>
      </c>
    </row>
    <row r="4940" spans="2:13">
      <c r="B4940" t="s">
        <v>20</v>
      </c>
      <c r="C4940" t="s">
        <v>21</v>
      </c>
      <c r="D4940" t="s">
        <v>22</v>
      </c>
      <c r="E4940" t="s">
        <v>776</v>
      </c>
      <c r="F4940" t="s">
        <v>776</v>
      </c>
      <c r="G4940" t="s">
        <v>47</v>
      </c>
      <c r="H4940" t="s">
        <v>83</v>
      </c>
      <c r="I4940" s="1">
        <v>16.363636</v>
      </c>
      <c r="J4940" s="1">
        <v>1</v>
      </c>
      <c r="K4940">
        <v>4937</v>
      </c>
      <c r="L4940" t="s">
        <v>25</v>
      </c>
      <c r="M4940" s="2">
        <f>+Table3[[#This Row],[CHW]]/Table3[[#This Row],[Count of Airbill Number]]</f>
        <v>16.363636</v>
      </c>
    </row>
    <row r="4941" spans="2:13">
      <c r="B4941" t="s">
        <v>20</v>
      </c>
      <c r="C4941" t="s">
        <v>21</v>
      </c>
      <c r="D4941" t="s">
        <v>22</v>
      </c>
      <c r="E4941" t="s">
        <v>776</v>
      </c>
      <c r="F4941" t="s">
        <v>776</v>
      </c>
      <c r="G4941" t="s">
        <v>42</v>
      </c>
      <c r="H4941" t="s">
        <v>45</v>
      </c>
      <c r="I4941" s="1">
        <v>16.363636</v>
      </c>
      <c r="J4941" s="1">
        <v>2</v>
      </c>
      <c r="K4941">
        <v>4938</v>
      </c>
      <c r="L4941" t="s">
        <v>25</v>
      </c>
      <c r="M4941" s="2">
        <f>+Table3[[#This Row],[CHW]]/Table3[[#This Row],[Count of Airbill Number]]</f>
        <v>8.1818179999999998</v>
      </c>
    </row>
    <row r="4942" spans="2:13">
      <c r="B4942" t="s">
        <v>20</v>
      </c>
      <c r="C4942" t="s">
        <v>21</v>
      </c>
      <c r="D4942" t="s">
        <v>22</v>
      </c>
      <c r="E4942" t="s">
        <v>776</v>
      </c>
      <c r="F4942" t="s">
        <v>776</v>
      </c>
      <c r="G4942" t="s">
        <v>284</v>
      </c>
      <c r="H4942" t="s">
        <v>71</v>
      </c>
      <c r="I4942" s="1">
        <v>16.363636</v>
      </c>
      <c r="J4942" s="1">
        <v>1</v>
      </c>
      <c r="K4942">
        <v>4939</v>
      </c>
      <c r="L4942" t="s">
        <v>25</v>
      </c>
      <c r="M4942" s="2">
        <f>+Table3[[#This Row],[CHW]]/Table3[[#This Row],[Count of Airbill Number]]</f>
        <v>16.363636</v>
      </c>
    </row>
    <row r="4943" spans="2:13">
      <c r="B4943" t="s">
        <v>30</v>
      </c>
      <c r="C4943" t="s">
        <v>21</v>
      </c>
      <c r="D4943" t="s">
        <v>22</v>
      </c>
      <c r="E4943" t="s">
        <v>776</v>
      </c>
      <c r="F4943" t="s">
        <v>778</v>
      </c>
      <c r="G4943" t="s">
        <v>23</v>
      </c>
      <c r="H4943" t="s">
        <v>51</v>
      </c>
      <c r="I4943" s="1">
        <v>16.363636</v>
      </c>
      <c r="J4943" s="1">
        <v>1</v>
      </c>
      <c r="K4943">
        <v>4940</v>
      </c>
      <c r="L4943" t="s">
        <v>25</v>
      </c>
      <c r="M4943" s="2">
        <f>+Table3[[#This Row],[CHW]]/Table3[[#This Row],[Count of Airbill Number]]</f>
        <v>16.363636</v>
      </c>
    </row>
    <row r="4944" spans="2:13">
      <c r="B4944" t="s">
        <v>30</v>
      </c>
      <c r="C4944" t="s">
        <v>21</v>
      </c>
      <c r="D4944" t="s">
        <v>22</v>
      </c>
      <c r="E4944" t="s">
        <v>778</v>
      </c>
      <c r="F4944" t="s">
        <v>778</v>
      </c>
      <c r="G4944" t="s">
        <v>51</v>
      </c>
      <c r="H4944" t="s">
        <v>99</v>
      </c>
      <c r="I4944" s="1">
        <v>16.363636</v>
      </c>
      <c r="J4944" s="1">
        <v>1</v>
      </c>
      <c r="K4944">
        <v>4941</v>
      </c>
      <c r="L4944" t="s">
        <v>25</v>
      </c>
      <c r="M4944" s="2">
        <f>+Table3[[#This Row],[CHW]]/Table3[[#This Row],[Count of Airbill Number]]</f>
        <v>16.363636</v>
      </c>
    </row>
    <row r="4945" spans="2:13">
      <c r="B4945" t="s">
        <v>243</v>
      </c>
      <c r="C4945" t="s">
        <v>21</v>
      </c>
      <c r="D4945" t="s">
        <v>22</v>
      </c>
      <c r="E4945" t="s">
        <v>776</v>
      </c>
      <c r="F4945" t="s">
        <v>776</v>
      </c>
      <c r="G4945" t="s">
        <v>103</v>
      </c>
      <c r="H4945" t="s">
        <v>85</v>
      </c>
      <c r="I4945" s="1">
        <v>16.363636</v>
      </c>
      <c r="J4945" s="1">
        <v>1</v>
      </c>
      <c r="K4945">
        <v>4942</v>
      </c>
      <c r="L4945" t="s">
        <v>25</v>
      </c>
      <c r="M4945" s="2">
        <f>+Table3[[#This Row],[CHW]]/Table3[[#This Row],[Count of Airbill Number]]</f>
        <v>16.363636</v>
      </c>
    </row>
    <row r="4946" spans="2:13">
      <c r="B4946" t="s">
        <v>28</v>
      </c>
      <c r="C4946" t="s">
        <v>21</v>
      </c>
      <c r="D4946" t="s">
        <v>22</v>
      </c>
      <c r="E4946" t="s">
        <v>776</v>
      </c>
      <c r="F4946" t="s">
        <v>776</v>
      </c>
      <c r="G4946" t="s">
        <v>75</v>
      </c>
      <c r="H4946" t="s">
        <v>23</v>
      </c>
      <c r="I4946" s="1">
        <v>16.363635000000002</v>
      </c>
      <c r="J4946" s="1">
        <v>3</v>
      </c>
      <c r="K4946">
        <v>4943</v>
      </c>
      <c r="L4946" t="s">
        <v>25</v>
      </c>
      <c r="M4946" s="2">
        <f>+Table3[[#This Row],[CHW]]/Table3[[#This Row],[Count of Airbill Number]]</f>
        <v>5.4545450000000004</v>
      </c>
    </row>
    <row r="4947" spans="2:13">
      <c r="B4947" t="s">
        <v>28</v>
      </c>
      <c r="C4947" t="s">
        <v>21</v>
      </c>
      <c r="D4947" t="s">
        <v>22</v>
      </c>
      <c r="E4947" t="s">
        <v>776</v>
      </c>
      <c r="F4947" t="s">
        <v>776</v>
      </c>
      <c r="G4947" t="s">
        <v>33</v>
      </c>
      <c r="H4947" t="s">
        <v>118</v>
      </c>
      <c r="I4947" s="1">
        <v>16.363635000000002</v>
      </c>
      <c r="J4947" s="1">
        <v>2</v>
      </c>
      <c r="K4947">
        <v>4944</v>
      </c>
      <c r="L4947" t="s">
        <v>25</v>
      </c>
      <c r="M4947" s="2">
        <f>+Table3[[#This Row],[CHW]]/Table3[[#This Row],[Count of Airbill Number]]</f>
        <v>8.1818175000000011</v>
      </c>
    </row>
    <row r="4948" spans="2:13">
      <c r="B4948" t="s">
        <v>28</v>
      </c>
      <c r="C4948" t="s">
        <v>21</v>
      </c>
      <c r="D4948" t="s">
        <v>22</v>
      </c>
      <c r="E4948" t="s">
        <v>776</v>
      </c>
      <c r="F4948" t="s">
        <v>776</v>
      </c>
      <c r="G4948" t="s">
        <v>37</v>
      </c>
      <c r="H4948" t="s">
        <v>83</v>
      </c>
      <c r="I4948" s="1">
        <v>16.363635000000002</v>
      </c>
      <c r="J4948" s="1">
        <v>3</v>
      </c>
      <c r="K4948">
        <v>4945</v>
      </c>
      <c r="L4948" t="s">
        <v>25</v>
      </c>
      <c r="M4948" s="2">
        <f>+Table3[[#This Row],[CHW]]/Table3[[#This Row],[Count of Airbill Number]]</f>
        <v>5.4545450000000004</v>
      </c>
    </row>
    <row r="4949" spans="2:13">
      <c r="B4949" t="s">
        <v>35</v>
      </c>
      <c r="C4949" t="s">
        <v>21</v>
      </c>
      <c r="D4949" t="s">
        <v>22</v>
      </c>
      <c r="E4949" t="s">
        <v>776</v>
      </c>
      <c r="F4949" t="s">
        <v>776</v>
      </c>
      <c r="G4949" t="s">
        <v>40</v>
      </c>
      <c r="H4949" t="s">
        <v>279</v>
      </c>
      <c r="I4949" s="1">
        <v>16.363635000000002</v>
      </c>
      <c r="J4949" s="1">
        <v>2</v>
      </c>
      <c r="K4949">
        <v>4946</v>
      </c>
      <c r="L4949" t="s">
        <v>25</v>
      </c>
      <c r="M4949" s="2">
        <f>+Table3[[#This Row],[CHW]]/Table3[[#This Row],[Count of Airbill Number]]</f>
        <v>8.1818175000000011</v>
      </c>
    </row>
    <row r="4950" spans="2:13">
      <c r="B4950" t="s">
        <v>28</v>
      </c>
      <c r="C4950" t="s">
        <v>21</v>
      </c>
      <c r="D4950" t="s">
        <v>22</v>
      </c>
      <c r="E4950" t="s">
        <v>776</v>
      </c>
      <c r="F4950" t="s">
        <v>776</v>
      </c>
      <c r="G4950" t="s">
        <v>167</v>
      </c>
      <c r="H4950" t="s">
        <v>33</v>
      </c>
      <c r="I4950" s="1">
        <v>16.363634999999999</v>
      </c>
      <c r="J4950" s="1">
        <v>3</v>
      </c>
      <c r="K4950">
        <v>4947</v>
      </c>
      <c r="L4950" t="s">
        <v>25</v>
      </c>
      <c r="M4950" s="2">
        <f>+Table3[[#This Row],[CHW]]/Table3[[#This Row],[Count of Airbill Number]]</f>
        <v>5.4545449999999995</v>
      </c>
    </row>
    <row r="4951" spans="2:13">
      <c r="B4951" t="s">
        <v>28</v>
      </c>
      <c r="C4951" t="s">
        <v>21</v>
      </c>
      <c r="D4951" t="s">
        <v>22</v>
      </c>
      <c r="E4951" t="s">
        <v>776</v>
      </c>
      <c r="F4951" t="s">
        <v>776</v>
      </c>
      <c r="G4951" t="s">
        <v>67</v>
      </c>
      <c r="H4951" t="s">
        <v>107</v>
      </c>
      <c r="I4951" s="1">
        <v>16.363634999999999</v>
      </c>
      <c r="J4951" s="1">
        <v>3</v>
      </c>
      <c r="K4951">
        <v>4948</v>
      </c>
      <c r="L4951" t="s">
        <v>25</v>
      </c>
      <c r="M4951" s="2">
        <f>+Table3[[#This Row],[CHW]]/Table3[[#This Row],[Count of Airbill Number]]</f>
        <v>5.4545449999999995</v>
      </c>
    </row>
    <row r="4952" spans="2:13">
      <c r="B4952" t="s">
        <v>28</v>
      </c>
      <c r="C4952" t="s">
        <v>21</v>
      </c>
      <c r="D4952" t="s">
        <v>22</v>
      </c>
      <c r="E4952" t="s">
        <v>776</v>
      </c>
      <c r="F4952" t="s">
        <v>776</v>
      </c>
      <c r="G4952" t="s">
        <v>77</v>
      </c>
      <c r="H4952" t="s">
        <v>76</v>
      </c>
      <c r="I4952" s="1">
        <v>16.363634999999999</v>
      </c>
      <c r="J4952" s="1">
        <v>2</v>
      </c>
      <c r="K4952">
        <v>4949</v>
      </c>
      <c r="L4952" t="s">
        <v>25</v>
      </c>
      <c r="M4952" s="2">
        <f>+Table3[[#This Row],[CHW]]/Table3[[#This Row],[Count of Airbill Number]]</f>
        <v>8.1818174999999993</v>
      </c>
    </row>
    <row r="4953" spans="2:13">
      <c r="B4953" t="s">
        <v>35</v>
      </c>
      <c r="C4953" t="s">
        <v>21</v>
      </c>
      <c r="D4953" t="s">
        <v>22</v>
      </c>
      <c r="E4953" t="s">
        <v>776</v>
      </c>
      <c r="F4953" t="s">
        <v>776</v>
      </c>
      <c r="G4953" t="s">
        <v>23</v>
      </c>
      <c r="H4953" t="s">
        <v>156</v>
      </c>
      <c r="I4953" s="1">
        <v>16.363634999999999</v>
      </c>
      <c r="J4953" s="1">
        <v>2</v>
      </c>
      <c r="K4953">
        <v>4950</v>
      </c>
      <c r="L4953" t="s">
        <v>25</v>
      </c>
      <c r="M4953" s="2">
        <f>+Table3[[#This Row],[CHW]]/Table3[[#This Row],[Count of Airbill Number]]</f>
        <v>8.1818174999999993</v>
      </c>
    </row>
    <row r="4954" spans="2:13">
      <c r="B4954" t="s">
        <v>35</v>
      </c>
      <c r="C4954" t="s">
        <v>21</v>
      </c>
      <c r="D4954" t="s">
        <v>22</v>
      </c>
      <c r="E4954" t="s">
        <v>776</v>
      </c>
      <c r="F4954" t="s">
        <v>776</v>
      </c>
      <c r="G4954" t="s">
        <v>40</v>
      </c>
      <c r="H4954" t="s">
        <v>71</v>
      </c>
      <c r="I4954" s="1">
        <v>16.363634999999999</v>
      </c>
      <c r="J4954" s="1">
        <v>4</v>
      </c>
      <c r="K4954">
        <v>4951</v>
      </c>
      <c r="L4954" t="s">
        <v>25</v>
      </c>
      <c r="M4954" s="2">
        <f>+Table3[[#This Row],[CHW]]/Table3[[#This Row],[Count of Airbill Number]]</f>
        <v>4.0909087499999996</v>
      </c>
    </row>
    <row r="4955" spans="2:13">
      <c r="B4955" t="s">
        <v>35</v>
      </c>
      <c r="C4955" t="s">
        <v>21</v>
      </c>
      <c r="D4955" t="s">
        <v>22</v>
      </c>
      <c r="E4955" t="s">
        <v>776</v>
      </c>
      <c r="F4955" t="s">
        <v>776</v>
      </c>
      <c r="G4955" t="s">
        <v>57</v>
      </c>
      <c r="H4955" t="s">
        <v>64</v>
      </c>
      <c r="I4955" s="1">
        <v>16.363634999999999</v>
      </c>
      <c r="J4955" s="1">
        <v>4</v>
      </c>
      <c r="K4955">
        <v>4952</v>
      </c>
      <c r="L4955" t="s">
        <v>25</v>
      </c>
      <c r="M4955" s="2">
        <f>+Table3[[#This Row],[CHW]]/Table3[[#This Row],[Count of Airbill Number]]</f>
        <v>4.0909087499999996</v>
      </c>
    </row>
    <row r="4956" spans="2:13">
      <c r="B4956" t="s">
        <v>35</v>
      </c>
      <c r="C4956" t="s">
        <v>21</v>
      </c>
      <c r="D4956" t="s">
        <v>22</v>
      </c>
      <c r="E4956" t="s">
        <v>776</v>
      </c>
      <c r="F4956" t="s">
        <v>776</v>
      </c>
      <c r="G4956" t="s">
        <v>296</v>
      </c>
      <c r="H4956" t="s">
        <v>48</v>
      </c>
      <c r="I4956" s="1">
        <v>16.363634999999999</v>
      </c>
      <c r="J4956" s="1">
        <v>3</v>
      </c>
      <c r="K4956">
        <v>4953</v>
      </c>
      <c r="L4956" t="s">
        <v>25</v>
      </c>
      <c r="M4956" s="2">
        <f>+Table3[[#This Row],[CHW]]/Table3[[#This Row],[Count of Airbill Number]]</f>
        <v>5.4545449999999995</v>
      </c>
    </row>
    <row r="4957" spans="2:13">
      <c r="B4957" t="s">
        <v>35</v>
      </c>
      <c r="C4957" t="s">
        <v>21</v>
      </c>
      <c r="D4957" t="s">
        <v>36</v>
      </c>
      <c r="E4957" t="s">
        <v>776</v>
      </c>
      <c r="F4957" t="s">
        <v>776</v>
      </c>
      <c r="G4957" t="s">
        <v>37</v>
      </c>
      <c r="H4957" t="s">
        <v>50</v>
      </c>
      <c r="I4957" s="1">
        <v>16.363634999999999</v>
      </c>
      <c r="J4957" s="1">
        <v>2</v>
      </c>
      <c r="K4957">
        <v>4954</v>
      </c>
      <c r="L4957" t="s">
        <v>25</v>
      </c>
      <c r="M4957" s="2">
        <f>+Table3[[#This Row],[CHW]]/Table3[[#This Row],[Count of Airbill Number]]</f>
        <v>8.1818174999999993</v>
      </c>
    </row>
    <row r="4958" spans="2:13">
      <c r="B4958" t="s">
        <v>20</v>
      </c>
      <c r="C4958" t="s">
        <v>21</v>
      </c>
      <c r="D4958" t="s">
        <v>22</v>
      </c>
      <c r="E4958" t="s">
        <v>776</v>
      </c>
      <c r="F4958" t="s">
        <v>776</v>
      </c>
      <c r="G4958" t="s">
        <v>39</v>
      </c>
      <c r="H4958" t="s">
        <v>88</v>
      </c>
      <c r="I4958" s="1">
        <v>16.363634999999999</v>
      </c>
      <c r="J4958" s="1">
        <v>2</v>
      </c>
      <c r="K4958">
        <v>4955</v>
      </c>
      <c r="L4958" t="s">
        <v>25</v>
      </c>
      <c r="M4958" s="2">
        <f>+Table3[[#This Row],[CHW]]/Table3[[#This Row],[Count of Airbill Number]]</f>
        <v>8.1818174999999993</v>
      </c>
    </row>
    <row r="4959" spans="2:13">
      <c r="B4959" t="s">
        <v>20</v>
      </c>
      <c r="C4959" t="s">
        <v>21</v>
      </c>
      <c r="D4959" t="s">
        <v>22</v>
      </c>
      <c r="E4959" t="s">
        <v>776</v>
      </c>
      <c r="F4959" t="s">
        <v>776</v>
      </c>
      <c r="G4959" t="s">
        <v>45</v>
      </c>
      <c r="H4959" t="s">
        <v>94</v>
      </c>
      <c r="I4959" s="1">
        <v>16.363634999999999</v>
      </c>
      <c r="J4959" s="1">
        <v>2</v>
      </c>
      <c r="K4959">
        <v>4956</v>
      </c>
      <c r="L4959" t="s">
        <v>25</v>
      </c>
      <c r="M4959" s="2">
        <f>+Table3[[#This Row],[CHW]]/Table3[[#This Row],[Count of Airbill Number]]</f>
        <v>8.1818174999999993</v>
      </c>
    </row>
    <row r="4960" spans="2:13">
      <c r="B4960" t="s">
        <v>20</v>
      </c>
      <c r="C4960" t="s">
        <v>21</v>
      </c>
      <c r="D4960" t="s">
        <v>22</v>
      </c>
      <c r="E4960" t="s">
        <v>776</v>
      </c>
      <c r="F4960" t="s">
        <v>776</v>
      </c>
      <c r="G4960" t="s">
        <v>229</v>
      </c>
      <c r="H4960" t="s">
        <v>63</v>
      </c>
      <c r="I4960" s="1">
        <v>16.363634999999999</v>
      </c>
      <c r="J4960" s="1">
        <v>5</v>
      </c>
      <c r="K4960">
        <v>4957</v>
      </c>
      <c r="L4960" t="s">
        <v>25</v>
      </c>
      <c r="M4960" s="2">
        <f>+Table3[[#This Row],[CHW]]/Table3[[#This Row],[Count of Airbill Number]]</f>
        <v>3.2727269999999997</v>
      </c>
    </row>
    <row r="4961" spans="2:13">
      <c r="B4961" t="s">
        <v>35</v>
      </c>
      <c r="C4961" t="s">
        <v>21</v>
      </c>
      <c r="D4961" t="s">
        <v>22</v>
      </c>
      <c r="E4961" t="s">
        <v>776</v>
      </c>
      <c r="F4961" t="s">
        <v>776</v>
      </c>
      <c r="G4961" t="s">
        <v>23</v>
      </c>
      <c r="H4961" t="s">
        <v>108</v>
      </c>
      <c r="I4961" s="1">
        <v>16.363634000000001</v>
      </c>
      <c r="J4961" s="1">
        <v>3</v>
      </c>
      <c r="K4961">
        <v>4958</v>
      </c>
      <c r="L4961" t="s">
        <v>25</v>
      </c>
      <c r="M4961" s="2">
        <f>+Table3[[#This Row],[CHW]]/Table3[[#This Row],[Count of Airbill Number]]</f>
        <v>5.454544666666667</v>
      </c>
    </row>
    <row r="4962" spans="2:13">
      <c r="B4962" t="s">
        <v>20</v>
      </c>
      <c r="C4962" t="s">
        <v>21</v>
      </c>
      <c r="D4962" t="s">
        <v>22</v>
      </c>
      <c r="E4962" t="s">
        <v>776</v>
      </c>
      <c r="F4962" t="s">
        <v>776</v>
      </c>
      <c r="G4962" t="s">
        <v>125</v>
      </c>
      <c r="H4962" t="s">
        <v>95</v>
      </c>
      <c r="I4962" s="1">
        <v>16.363628999999996</v>
      </c>
      <c r="J4962" s="1">
        <v>9</v>
      </c>
      <c r="K4962">
        <v>4959</v>
      </c>
      <c r="L4962" t="s">
        <v>25</v>
      </c>
      <c r="M4962" s="2">
        <f>+Table3[[#This Row],[CHW]]/Table3[[#This Row],[Count of Airbill Number]]</f>
        <v>1.8181809999999996</v>
      </c>
    </row>
    <row r="4963" spans="2:13">
      <c r="B4963" t="s">
        <v>28</v>
      </c>
      <c r="C4963" t="s">
        <v>21</v>
      </c>
      <c r="D4963" t="s">
        <v>36</v>
      </c>
      <c r="E4963" t="s">
        <v>778</v>
      </c>
      <c r="F4963" t="s">
        <v>778</v>
      </c>
      <c r="G4963" t="s">
        <v>51</v>
      </c>
      <c r="H4963" t="s">
        <v>413</v>
      </c>
      <c r="I4963" s="1">
        <v>16.3</v>
      </c>
      <c r="J4963" s="1">
        <v>1</v>
      </c>
      <c r="K4963">
        <v>4960</v>
      </c>
      <c r="L4963" t="s">
        <v>25</v>
      </c>
      <c r="M4963" s="2">
        <f>+Table3[[#This Row],[CHW]]/Table3[[#This Row],[Count of Airbill Number]]</f>
        <v>16.3</v>
      </c>
    </row>
    <row r="4964" spans="2:13">
      <c r="B4964" t="s">
        <v>35</v>
      </c>
      <c r="C4964" t="s">
        <v>21</v>
      </c>
      <c r="D4964" t="s">
        <v>36</v>
      </c>
      <c r="E4964" t="s">
        <v>776</v>
      </c>
      <c r="F4964" t="s">
        <v>776</v>
      </c>
      <c r="G4964" t="s">
        <v>48</v>
      </c>
      <c r="H4964" t="s">
        <v>151</v>
      </c>
      <c r="I4964" s="1">
        <v>16.3</v>
      </c>
      <c r="J4964" s="1">
        <v>1</v>
      </c>
      <c r="K4964">
        <v>4961</v>
      </c>
      <c r="L4964" t="s">
        <v>25</v>
      </c>
      <c r="M4964" s="2">
        <f>+Table3[[#This Row],[CHW]]/Table3[[#This Row],[Count of Airbill Number]]</f>
        <v>16.3</v>
      </c>
    </row>
    <row r="4965" spans="2:13">
      <c r="B4965" t="s">
        <v>20</v>
      </c>
      <c r="C4965" t="s">
        <v>21</v>
      </c>
      <c r="D4965" t="s">
        <v>36</v>
      </c>
      <c r="E4965" t="s">
        <v>776</v>
      </c>
      <c r="F4965" t="s">
        <v>776</v>
      </c>
      <c r="G4965" t="s">
        <v>94</v>
      </c>
      <c r="H4965" t="s">
        <v>103</v>
      </c>
      <c r="I4965" s="1">
        <v>16.2</v>
      </c>
      <c r="J4965" s="1">
        <v>1</v>
      </c>
      <c r="K4965">
        <v>4962</v>
      </c>
      <c r="L4965" t="s">
        <v>25</v>
      </c>
      <c r="M4965" s="2">
        <f>+Table3[[#This Row],[CHW]]/Table3[[#This Row],[Count of Airbill Number]]</f>
        <v>16.2</v>
      </c>
    </row>
    <row r="4966" spans="2:13">
      <c r="B4966" t="s">
        <v>30</v>
      </c>
      <c r="C4966" t="s">
        <v>21</v>
      </c>
      <c r="D4966" t="s">
        <v>22</v>
      </c>
      <c r="E4966" t="s">
        <v>776</v>
      </c>
      <c r="F4966" t="s">
        <v>778</v>
      </c>
      <c r="G4966" t="s">
        <v>57</v>
      </c>
      <c r="H4966" t="s">
        <v>310</v>
      </c>
      <c r="I4966" s="1">
        <v>16.2</v>
      </c>
      <c r="J4966" s="1">
        <v>3</v>
      </c>
      <c r="K4966">
        <v>4963</v>
      </c>
      <c r="L4966" t="s">
        <v>25</v>
      </c>
      <c r="M4966" s="2">
        <f>+Table3[[#This Row],[CHW]]/Table3[[#This Row],[Count of Airbill Number]]</f>
        <v>5.3999999999999995</v>
      </c>
    </row>
    <row r="4967" spans="2:13">
      <c r="B4967" t="s">
        <v>28</v>
      </c>
      <c r="C4967" t="s">
        <v>21</v>
      </c>
      <c r="D4967" t="s">
        <v>22</v>
      </c>
      <c r="E4967" t="s">
        <v>778</v>
      </c>
      <c r="F4967" t="s">
        <v>776</v>
      </c>
      <c r="G4967" t="s">
        <v>51</v>
      </c>
      <c r="H4967" t="s">
        <v>40</v>
      </c>
      <c r="I4967" s="1">
        <v>16.127271999999998</v>
      </c>
      <c r="J4967" s="1">
        <v>4</v>
      </c>
      <c r="K4967">
        <v>4964</v>
      </c>
      <c r="L4967" t="s">
        <v>25</v>
      </c>
      <c r="M4967" s="2">
        <f>+Table3[[#This Row],[CHW]]/Table3[[#This Row],[Count of Airbill Number]]</f>
        <v>4.0318179999999995</v>
      </c>
    </row>
    <row r="4968" spans="2:13">
      <c r="B4968" t="s">
        <v>28</v>
      </c>
      <c r="C4968" t="s">
        <v>21</v>
      </c>
      <c r="D4968" t="s">
        <v>36</v>
      </c>
      <c r="E4968" t="s">
        <v>778</v>
      </c>
      <c r="F4968" t="s">
        <v>778</v>
      </c>
      <c r="G4968" t="s">
        <v>150</v>
      </c>
      <c r="H4968" t="s">
        <v>155</v>
      </c>
      <c r="I4968" s="1">
        <v>16</v>
      </c>
      <c r="J4968" s="1">
        <v>1</v>
      </c>
      <c r="K4968">
        <v>4965</v>
      </c>
      <c r="L4968" t="s">
        <v>25</v>
      </c>
      <c r="M4968" s="2">
        <f>+Table3[[#This Row],[CHW]]/Table3[[#This Row],[Count of Airbill Number]]</f>
        <v>16</v>
      </c>
    </row>
    <row r="4969" spans="2:13">
      <c r="B4969" t="s">
        <v>35</v>
      </c>
      <c r="C4969" t="s">
        <v>21</v>
      </c>
      <c r="D4969" t="s">
        <v>36</v>
      </c>
      <c r="E4969" t="s">
        <v>777</v>
      </c>
      <c r="F4969" t="s">
        <v>777</v>
      </c>
      <c r="G4969" t="s">
        <v>179</v>
      </c>
      <c r="H4969" t="s">
        <v>181</v>
      </c>
      <c r="I4969" s="1">
        <v>16</v>
      </c>
      <c r="J4969" s="1">
        <v>1</v>
      </c>
      <c r="K4969">
        <v>4966</v>
      </c>
      <c r="L4969" t="s">
        <v>25</v>
      </c>
      <c r="M4969" s="2">
        <f>+Table3[[#This Row],[CHW]]/Table3[[#This Row],[Count of Airbill Number]]</f>
        <v>16</v>
      </c>
    </row>
    <row r="4970" spans="2:13">
      <c r="B4970" t="s">
        <v>20</v>
      </c>
      <c r="C4970" t="s">
        <v>21</v>
      </c>
      <c r="D4970" t="s">
        <v>22</v>
      </c>
      <c r="E4970" t="s">
        <v>778</v>
      </c>
      <c r="F4970" t="s">
        <v>776</v>
      </c>
      <c r="G4970" t="s">
        <v>86</v>
      </c>
      <c r="H4970" t="s">
        <v>123</v>
      </c>
      <c r="I4970" s="1">
        <v>16</v>
      </c>
      <c r="J4970" s="1">
        <v>1</v>
      </c>
      <c r="K4970">
        <v>4967</v>
      </c>
      <c r="L4970" t="s">
        <v>25</v>
      </c>
      <c r="M4970" s="2">
        <f>+Table3[[#This Row],[CHW]]/Table3[[#This Row],[Count of Airbill Number]]</f>
        <v>16</v>
      </c>
    </row>
    <row r="4971" spans="2:13">
      <c r="B4971" t="s">
        <v>28</v>
      </c>
      <c r="C4971" t="s">
        <v>21</v>
      </c>
      <c r="D4971" t="s">
        <v>22</v>
      </c>
      <c r="E4971" t="s">
        <v>776</v>
      </c>
      <c r="F4971" t="s">
        <v>776</v>
      </c>
      <c r="G4971" t="s">
        <v>74</v>
      </c>
      <c r="H4971" t="s">
        <v>32</v>
      </c>
      <c r="I4971" s="1">
        <v>15.909090000000001</v>
      </c>
      <c r="J4971" s="1">
        <v>1</v>
      </c>
      <c r="K4971">
        <v>4968</v>
      </c>
      <c r="L4971" t="s">
        <v>25</v>
      </c>
      <c r="M4971" s="2">
        <f>+Table3[[#This Row],[CHW]]/Table3[[#This Row],[Count of Airbill Number]]</f>
        <v>15.909090000000001</v>
      </c>
    </row>
    <row r="4972" spans="2:13">
      <c r="B4972" t="s">
        <v>28</v>
      </c>
      <c r="C4972" t="s">
        <v>21</v>
      </c>
      <c r="D4972" t="s">
        <v>22</v>
      </c>
      <c r="E4972" t="s">
        <v>776</v>
      </c>
      <c r="F4972" t="s">
        <v>776</v>
      </c>
      <c r="G4972" t="s">
        <v>47</v>
      </c>
      <c r="H4972" t="s">
        <v>142</v>
      </c>
      <c r="I4972" s="1">
        <v>15.909090000000001</v>
      </c>
      <c r="J4972" s="1">
        <v>1</v>
      </c>
      <c r="K4972">
        <v>4969</v>
      </c>
      <c r="L4972" t="s">
        <v>25</v>
      </c>
      <c r="M4972" s="2">
        <f>+Table3[[#This Row],[CHW]]/Table3[[#This Row],[Count of Airbill Number]]</f>
        <v>15.909090000000001</v>
      </c>
    </row>
    <row r="4973" spans="2:13">
      <c r="B4973" t="s">
        <v>28</v>
      </c>
      <c r="C4973" t="s">
        <v>21</v>
      </c>
      <c r="D4973" t="s">
        <v>22</v>
      </c>
      <c r="E4973" t="s">
        <v>776</v>
      </c>
      <c r="F4973" t="s">
        <v>776</v>
      </c>
      <c r="G4973" t="s">
        <v>45</v>
      </c>
      <c r="H4973" t="s">
        <v>275</v>
      </c>
      <c r="I4973" s="1">
        <v>15.909090000000001</v>
      </c>
      <c r="J4973" s="1">
        <v>1</v>
      </c>
      <c r="K4973">
        <v>4970</v>
      </c>
      <c r="L4973" t="s">
        <v>25</v>
      </c>
      <c r="M4973" s="2">
        <f>+Table3[[#This Row],[CHW]]/Table3[[#This Row],[Count of Airbill Number]]</f>
        <v>15.909090000000001</v>
      </c>
    </row>
    <row r="4974" spans="2:13">
      <c r="B4974" t="s">
        <v>35</v>
      </c>
      <c r="C4974" t="s">
        <v>21</v>
      </c>
      <c r="D4974" t="s">
        <v>22</v>
      </c>
      <c r="E4974" t="s">
        <v>776</v>
      </c>
      <c r="F4974" t="s">
        <v>776</v>
      </c>
      <c r="G4974" t="s">
        <v>57</v>
      </c>
      <c r="H4974" t="s">
        <v>270</v>
      </c>
      <c r="I4974" s="1">
        <v>15.909090000000001</v>
      </c>
      <c r="J4974" s="1">
        <v>2</v>
      </c>
      <c r="K4974">
        <v>4971</v>
      </c>
      <c r="L4974" t="s">
        <v>25</v>
      </c>
      <c r="M4974" s="2">
        <f>+Table3[[#This Row],[CHW]]/Table3[[#This Row],[Count of Airbill Number]]</f>
        <v>7.9545450000000004</v>
      </c>
    </row>
    <row r="4975" spans="2:13">
      <c r="B4975" t="s">
        <v>35</v>
      </c>
      <c r="C4975" t="s">
        <v>21</v>
      </c>
      <c r="D4975" t="s">
        <v>22</v>
      </c>
      <c r="E4975" t="s">
        <v>776</v>
      </c>
      <c r="F4975" t="s">
        <v>776</v>
      </c>
      <c r="G4975" t="s">
        <v>37</v>
      </c>
      <c r="H4975" t="s">
        <v>116</v>
      </c>
      <c r="I4975" s="1">
        <v>15.909090000000001</v>
      </c>
      <c r="J4975" s="1">
        <v>1</v>
      </c>
      <c r="K4975">
        <v>4972</v>
      </c>
      <c r="L4975" t="s">
        <v>25</v>
      </c>
      <c r="M4975" s="2">
        <f>+Table3[[#This Row],[CHW]]/Table3[[#This Row],[Count of Airbill Number]]</f>
        <v>15.909090000000001</v>
      </c>
    </row>
    <row r="4976" spans="2:13">
      <c r="B4976" t="s">
        <v>20</v>
      </c>
      <c r="C4976" t="s">
        <v>21</v>
      </c>
      <c r="D4976" t="s">
        <v>22</v>
      </c>
      <c r="E4976" t="s">
        <v>776</v>
      </c>
      <c r="F4976" t="s">
        <v>776</v>
      </c>
      <c r="G4976" t="s">
        <v>23</v>
      </c>
      <c r="H4976" t="s">
        <v>286</v>
      </c>
      <c r="I4976" s="1">
        <v>15.909090000000001</v>
      </c>
      <c r="J4976" s="1">
        <v>1</v>
      </c>
      <c r="K4976">
        <v>4973</v>
      </c>
      <c r="L4976" t="s">
        <v>25</v>
      </c>
      <c r="M4976" s="2">
        <f>+Table3[[#This Row],[CHW]]/Table3[[#This Row],[Count of Airbill Number]]</f>
        <v>15.909090000000001</v>
      </c>
    </row>
    <row r="4977" spans="2:13">
      <c r="B4977" t="s">
        <v>20</v>
      </c>
      <c r="C4977" t="s">
        <v>21</v>
      </c>
      <c r="D4977" t="s">
        <v>22</v>
      </c>
      <c r="E4977" t="s">
        <v>776</v>
      </c>
      <c r="F4977" t="s">
        <v>776</v>
      </c>
      <c r="G4977" t="s">
        <v>80</v>
      </c>
      <c r="H4977" t="s">
        <v>39</v>
      </c>
      <c r="I4977" s="1">
        <v>15.909090000000001</v>
      </c>
      <c r="J4977" s="1">
        <v>1</v>
      </c>
      <c r="K4977">
        <v>4974</v>
      </c>
      <c r="L4977" t="s">
        <v>25</v>
      </c>
      <c r="M4977" s="2">
        <f>+Table3[[#This Row],[CHW]]/Table3[[#This Row],[Count of Airbill Number]]</f>
        <v>15.909090000000001</v>
      </c>
    </row>
    <row r="4978" spans="2:13">
      <c r="B4978" t="s">
        <v>20</v>
      </c>
      <c r="C4978" t="s">
        <v>21</v>
      </c>
      <c r="D4978" t="s">
        <v>22</v>
      </c>
      <c r="E4978" t="s">
        <v>776</v>
      </c>
      <c r="F4978" t="s">
        <v>776</v>
      </c>
      <c r="G4978" t="s">
        <v>71</v>
      </c>
      <c r="H4978" t="s">
        <v>262</v>
      </c>
      <c r="I4978" s="1">
        <v>15.909090000000001</v>
      </c>
      <c r="J4978" s="1">
        <v>1</v>
      </c>
      <c r="K4978">
        <v>4975</v>
      </c>
      <c r="L4978" t="s">
        <v>25</v>
      </c>
      <c r="M4978" s="2">
        <f>+Table3[[#This Row],[CHW]]/Table3[[#This Row],[Count of Airbill Number]]</f>
        <v>15.909090000000001</v>
      </c>
    </row>
    <row r="4979" spans="2:13">
      <c r="B4979" t="s">
        <v>20</v>
      </c>
      <c r="C4979" t="s">
        <v>21</v>
      </c>
      <c r="D4979" t="s">
        <v>22</v>
      </c>
      <c r="E4979" t="s">
        <v>776</v>
      </c>
      <c r="F4979" t="s">
        <v>776</v>
      </c>
      <c r="G4979" t="s">
        <v>33</v>
      </c>
      <c r="H4979" t="s">
        <v>170</v>
      </c>
      <c r="I4979" s="1">
        <v>15.909090000000001</v>
      </c>
      <c r="J4979" s="1">
        <v>1</v>
      </c>
      <c r="K4979">
        <v>4976</v>
      </c>
      <c r="L4979" t="s">
        <v>25</v>
      </c>
      <c r="M4979" s="2">
        <f>+Table3[[#This Row],[CHW]]/Table3[[#This Row],[Count of Airbill Number]]</f>
        <v>15.909090000000001</v>
      </c>
    </row>
    <row r="4980" spans="2:13">
      <c r="B4980" t="s">
        <v>20</v>
      </c>
      <c r="C4980" t="s">
        <v>21</v>
      </c>
      <c r="D4980" t="s">
        <v>22</v>
      </c>
      <c r="E4980" t="s">
        <v>776</v>
      </c>
      <c r="F4980" t="s">
        <v>776</v>
      </c>
      <c r="G4980" t="s">
        <v>37</v>
      </c>
      <c r="H4980" t="s">
        <v>104</v>
      </c>
      <c r="I4980" s="1">
        <v>15.909090000000001</v>
      </c>
      <c r="J4980" s="1">
        <v>1</v>
      </c>
      <c r="K4980">
        <v>4977</v>
      </c>
      <c r="L4980" t="s">
        <v>25</v>
      </c>
      <c r="M4980" s="2">
        <f>+Table3[[#This Row],[CHW]]/Table3[[#This Row],[Count of Airbill Number]]</f>
        <v>15.909090000000001</v>
      </c>
    </row>
    <row r="4981" spans="2:13">
      <c r="B4981" t="s">
        <v>20</v>
      </c>
      <c r="C4981" t="s">
        <v>21</v>
      </c>
      <c r="D4981" t="s">
        <v>36</v>
      </c>
      <c r="E4981" t="s">
        <v>776</v>
      </c>
      <c r="F4981" t="s">
        <v>776</v>
      </c>
      <c r="G4981" t="s">
        <v>23</v>
      </c>
      <c r="H4981" t="s">
        <v>241</v>
      </c>
      <c r="I4981" s="1">
        <v>15.909090000000001</v>
      </c>
      <c r="J4981" s="1">
        <v>1</v>
      </c>
      <c r="K4981">
        <v>4978</v>
      </c>
      <c r="L4981" t="s">
        <v>25</v>
      </c>
      <c r="M4981" s="2">
        <f>+Table3[[#This Row],[CHW]]/Table3[[#This Row],[Count of Airbill Number]]</f>
        <v>15.909090000000001</v>
      </c>
    </row>
    <row r="4982" spans="2:13">
      <c r="B4982" t="s">
        <v>28</v>
      </c>
      <c r="C4982" t="s">
        <v>21</v>
      </c>
      <c r="D4982" t="s">
        <v>22</v>
      </c>
      <c r="E4982" t="s">
        <v>776</v>
      </c>
      <c r="F4982" t="s">
        <v>776</v>
      </c>
      <c r="G4982" t="s">
        <v>66</v>
      </c>
      <c r="H4982" t="s">
        <v>80</v>
      </c>
      <c r="I4982" s="1">
        <v>15.909089999999999</v>
      </c>
      <c r="J4982" s="1">
        <v>3</v>
      </c>
      <c r="K4982">
        <v>4979</v>
      </c>
      <c r="L4982" t="s">
        <v>25</v>
      </c>
      <c r="M4982" s="2">
        <f>+Table3[[#This Row],[CHW]]/Table3[[#This Row],[Count of Airbill Number]]</f>
        <v>5.3030299999999997</v>
      </c>
    </row>
    <row r="4983" spans="2:13">
      <c r="B4983" t="s">
        <v>28</v>
      </c>
      <c r="C4983" t="s">
        <v>21</v>
      </c>
      <c r="D4983" t="s">
        <v>22</v>
      </c>
      <c r="E4983" t="s">
        <v>776</v>
      </c>
      <c r="F4983" t="s">
        <v>776</v>
      </c>
      <c r="G4983" t="s">
        <v>201</v>
      </c>
      <c r="H4983" t="s">
        <v>32</v>
      </c>
      <c r="I4983" s="1">
        <v>15.909089999999999</v>
      </c>
      <c r="J4983" s="1">
        <v>2</v>
      </c>
      <c r="K4983">
        <v>4980</v>
      </c>
      <c r="L4983" t="s">
        <v>25</v>
      </c>
      <c r="M4983" s="2">
        <f>+Table3[[#This Row],[CHW]]/Table3[[#This Row],[Count of Airbill Number]]</f>
        <v>7.9545449999999995</v>
      </c>
    </row>
    <row r="4984" spans="2:13">
      <c r="B4984" t="s">
        <v>35</v>
      </c>
      <c r="C4984" t="s">
        <v>21</v>
      </c>
      <c r="D4984" t="s">
        <v>22</v>
      </c>
      <c r="E4984" t="s">
        <v>776</v>
      </c>
      <c r="F4984" t="s">
        <v>776</v>
      </c>
      <c r="G4984" t="s">
        <v>23</v>
      </c>
      <c r="H4984" t="s">
        <v>56</v>
      </c>
      <c r="I4984" s="1">
        <v>15.909089999999999</v>
      </c>
      <c r="J4984" s="1">
        <v>3</v>
      </c>
      <c r="K4984">
        <v>4981</v>
      </c>
      <c r="L4984" t="s">
        <v>25</v>
      </c>
      <c r="M4984" s="2">
        <f>+Table3[[#This Row],[CHW]]/Table3[[#This Row],[Count of Airbill Number]]</f>
        <v>5.3030299999999997</v>
      </c>
    </row>
    <row r="4985" spans="2:13">
      <c r="B4985" t="s">
        <v>35</v>
      </c>
      <c r="C4985" t="s">
        <v>21</v>
      </c>
      <c r="D4985" t="s">
        <v>22</v>
      </c>
      <c r="E4985" t="s">
        <v>776</v>
      </c>
      <c r="F4985" t="s">
        <v>776</v>
      </c>
      <c r="G4985" t="s">
        <v>42</v>
      </c>
      <c r="H4985" t="s">
        <v>69</v>
      </c>
      <c r="I4985" s="1">
        <v>15.909089999999999</v>
      </c>
      <c r="J4985" s="1">
        <v>2</v>
      </c>
      <c r="K4985">
        <v>4982</v>
      </c>
      <c r="L4985" t="s">
        <v>25</v>
      </c>
      <c r="M4985" s="2">
        <f>+Table3[[#This Row],[CHW]]/Table3[[#This Row],[Count of Airbill Number]]</f>
        <v>7.9545449999999995</v>
      </c>
    </row>
    <row r="4986" spans="2:13">
      <c r="B4986" t="s">
        <v>35</v>
      </c>
      <c r="C4986" t="s">
        <v>21</v>
      </c>
      <c r="D4986" t="s">
        <v>22</v>
      </c>
      <c r="E4986" t="s">
        <v>776</v>
      </c>
      <c r="F4986" t="s">
        <v>776</v>
      </c>
      <c r="G4986" t="s">
        <v>71</v>
      </c>
      <c r="H4986" t="s">
        <v>195</v>
      </c>
      <c r="I4986" s="1">
        <v>15.909089999999999</v>
      </c>
      <c r="J4986" s="1">
        <v>3</v>
      </c>
      <c r="K4986">
        <v>4983</v>
      </c>
      <c r="L4986" t="s">
        <v>25</v>
      </c>
      <c r="M4986" s="2">
        <f>+Table3[[#This Row],[CHW]]/Table3[[#This Row],[Count of Airbill Number]]</f>
        <v>5.3030299999999997</v>
      </c>
    </row>
    <row r="4987" spans="2:13">
      <c r="B4987" t="s">
        <v>35</v>
      </c>
      <c r="C4987" t="s">
        <v>21</v>
      </c>
      <c r="D4987" t="s">
        <v>22</v>
      </c>
      <c r="E4987" t="s">
        <v>776</v>
      </c>
      <c r="F4987" t="s">
        <v>776</v>
      </c>
      <c r="G4987" t="s">
        <v>40</v>
      </c>
      <c r="H4987" t="s">
        <v>215</v>
      </c>
      <c r="I4987" s="1">
        <v>15.909089999999999</v>
      </c>
      <c r="J4987" s="1">
        <v>2</v>
      </c>
      <c r="K4987">
        <v>4984</v>
      </c>
      <c r="L4987" t="s">
        <v>25</v>
      </c>
      <c r="M4987" s="2">
        <f>+Table3[[#This Row],[CHW]]/Table3[[#This Row],[Count of Airbill Number]]</f>
        <v>7.9545449999999995</v>
      </c>
    </row>
    <row r="4988" spans="2:13">
      <c r="B4988" t="s">
        <v>35</v>
      </c>
      <c r="C4988" t="s">
        <v>21</v>
      </c>
      <c r="D4988" t="s">
        <v>22</v>
      </c>
      <c r="E4988" t="s">
        <v>776</v>
      </c>
      <c r="F4988" t="s">
        <v>776</v>
      </c>
      <c r="G4988" t="s">
        <v>322</v>
      </c>
      <c r="H4988" t="s">
        <v>45</v>
      </c>
      <c r="I4988" s="1">
        <v>15.909089999999999</v>
      </c>
      <c r="J4988" s="1">
        <v>2</v>
      </c>
      <c r="K4988">
        <v>4985</v>
      </c>
      <c r="L4988" t="s">
        <v>25</v>
      </c>
      <c r="M4988" s="2">
        <f>+Table3[[#This Row],[CHW]]/Table3[[#This Row],[Count of Airbill Number]]</f>
        <v>7.9545449999999995</v>
      </c>
    </row>
    <row r="4989" spans="2:13">
      <c r="B4989" t="s">
        <v>35</v>
      </c>
      <c r="C4989" t="s">
        <v>21</v>
      </c>
      <c r="D4989" t="s">
        <v>22</v>
      </c>
      <c r="E4989" t="s">
        <v>776</v>
      </c>
      <c r="F4989" t="s">
        <v>776</v>
      </c>
      <c r="G4989" t="s">
        <v>87</v>
      </c>
      <c r="H4989" t="s">
        <v>45</v>
      </c>
      <c r="I4989" s="1">
        <v>15.909089999999999</v>
      </c>
      <c r="J4989" s="1">
        <v>2</v>
      </c>
      <c r="K4989">
        <v>4986</v>
      </c>
      <c r="L4989" t="s">
        <v>25</v>
      </c>
      <c r="M4989" s="2">
        <f>+Table3[[#This Row],[CHW]]/Table3[[#This Row],[Count of Airbill Number]]</f>
        <v>7.9545449999999995</v>
      </c>
    </row>
    <row r="4990" spans="2:13">
      <c r="B4990" t="s">
        <v>20</v>
      </c>
      <c r="C4990" t="s">
        <v>21</v>
      </c>
      <c r="D4990" t="s">
        <v>22</v>
      </c>
      <c r="E4990" t="s">
        <v>776</v>
      </c>
      <c r="F4990" t="s">
        <v>776</v>
      </c>
      <c r="G4990" t="s">
        <v>45</v>
      </c>
      <c r="H4990" t="s">
        <v>42</v>
      </c>
      <c r="I4990" s="1">
        <v>15.909089999999999</v>
      </c>
      <c r="J4990" s="1">
        <v>2</v>
      </c>
      <c r="K4990">
        <v>4987</v>
      </c>
      <c r="L4990" t="s">
        <v>25</v>
      </c>
      <c r="M4990" s="2">
        <f>+Table3[[#This Row],[CHW]]/Table3[[#This Row],[Count of Airbill Number]]</f>
        <v>7.9545449999999995</v>
      </c>
    </row>
    <row r="4991" spans="2:13">
      <c r="B4991" t="s">
        <v>20</v>
      </c>
      <c r="C4991" t="s">
        <v>21</v>
      </c>
      <c r="D4991" t="s">
        <v>22</v>
      </c>
      <c r="E4991" t="s">
        <v>776</v>
      </c>
      <c r="F4991" t="s">
        <v>776</v>
      </c>
      <c r="G4991" t="s">
        <v>228</v>
      </c>
      <c r="H4991" t="s">
        <v>48</v>
      </c>
      <c r="I4991" s="1">
        <v>15.909089999999999</v>
      </c>
      <c r="J4991" s="1">
        <v>3</v>
      </c>
      <c r="K4991">
        <v>4988</v>
      </c>
      <c r="L4991" t="s">
        <v>25</v>
      </c>
      <c r="M4991" s="2">
        <f>+Table3[[#This Row],[CHW]]/Table3[[#This Row],[Count of Airbill Number]]</f>
        <v>5.3030299999999997</v>
      </c>
    </row>
    <row r="4992" spans="2:13">
      <c r="B4992" t="s">
        <v>20</v>
      </c>
      <c r="C4992" t="s">
        <v>21</v>
      </c>
      <c r="D4992" t="s">
        <v>22</v>
      </c>
      <c r="E4992" t="s">
        <v>776</v>
      </c>
      <c r="F4992" t="s">
        <v>776</v>
      </c>
      <c r="G4992" t="s">
        <v>93</v>
      </c>
      <c r="H4992" t="s">
        <v>77</v>
      </c>
      <c r="I4992" s="1">
        <v>15.909089999999999</v>
      </c>
      <c r="J4992" s="1">
        <v>3</v>
      </c>
      <c r="K4992">
        <v>4989</v>
      </c>
      <c r="L4992" t="s">
        <v>25</v>
      </c>
      <c r="M4992" s="2">
        <f>+Table3[[#This Row],[CHW]]/Table3[[#This Row],[Count of Airbill Number]]</f>
        <v>5.3030299999999997</v>
      </c>
    </row>
    <row r="4993" spans="2:13">
      <c r="B4993" t="s">
        <v>30</v>
      </c>
      <c r="C4993" t="s">
        <v>21</v>
      </c>
      <c r="D4993" t="s">
        <v>22</v>
      </c>
      <c r="E4993" t="s">
        <v>776</v>
      </c>
      <c r="F4993" t="s">
        <v>776</v>
      </c>
      <c r="G4993" t="s">
        <v>45</v>
      </c>
      <c r="H4993" t="s">
        <v>74</v>
      </c>
      <c r="I4993" s="1">
        <v>15.909089999999999</v>
      </c>
      <c r="J4993" s="1">
        <v>5</v>
      </c>
      <c r="K4993">
        <v>4990</v>
      </c>
      <c r="L4993" t="s">
        <v>25</v>
      </c>
      <c r="M4993" s="2">
        <f>+Table3[[#This Row],[CHW]]/Table3[[#This Row],[Count of Airbill Number]]</f>
        <v>3.1818179999999998</v>
      </c>
    </row>
    <row r="4994" spans="2:13">
      <c r="B4994" t="s">
        <v>30</v>
      </c>
      <c r="C4994" t="s">
        <v>21</v>
      </c>
      <c r="D4994" t="s">
        <v>22</v>
      </c>
      <c r="E4994" t="s">
        <v>776</v>
      </c>
      <c r="F4994" t="s">
        <v>776</v>
      </c>
      <c r="G4994" t="s">
        <v>45</v>
      </c>
      <c r="H4994" t="s">
        <v>64</v>
      </c>
      <c r="I4994" s="1">
        <v>15.909089999999999</v>
      </c>
      <c r="J4994" s="1">
        <v>5</v>
      </c>
      <c r="K4994">
        <v>4991</v>
      </c>
      <c r="L4994" t="s">
        <v>25</v>
      </c>
      <c r="M4994" s="2">
        <f>+Table3[[#This Row],[CHW]]/Table3[[#This Row],[Count of Airbill Number]]</f>
        <v>3.1818179999999998</v>
      </c>
    </row>
    <row r="4995" spans="2:13">
      <c r="B4995" t="s">
        <v>30</v>
      </c>
      <c r="C4995" t="s">
        <v>21</v>
      </c>
      <c r="D4995" t="s">
        <v>22</v>
      </c>
      <c r="E4995" t="s">
        <v>776</v>
      </c>
      <c r="F4995" t="s">
        <v>776</v>
      </c>
      <c r="G4995" t="s">
        <v>45</v>
      </c>
      <c r="H4995" t="s">
        <v>50</v>
      </c>
      <c r="I4995" s="1">
        <v>15.909089999999999</v>
      </c>
      <c r="J4995" s="1">
        <v>5</v>
      </c>
      <c r="K4995">
        <v>4992</v>
      </c>
      <c r="L4995" t="s">
        <v>25</v>
      </c>
      <c r="M4995" s="2">
        <f>+Table3[[#This Row],[CHW]]/Table3[[#This Row],[Count of Airbill Number]]</f>
        <v>3.1818179999999998</v>
      </c>
    </row>
    <row r="4996" spans="2:13">
      <c r="B4996" t="s">
        <v>28</v>
      </c>
      <c r="C4996" t="s">
        <v>21</v>
      </c>
      <c r="D4996" t="s">
        <v>22</v>
      </c>
      <c r="E4996" t="s">
        <v>776</v>
      </c>
      <c r="F4996" t="s">
        <v>776</v>
      </c>
      <c r="G4996" t="s">
        <v>144</v>
      </c>
      <c r="H4996" t="s">
        <v>47</v>
      </c>
      <c r="I4996" s="1">
        <v>15.909089000000002</v>
      </c>
      <c r="J4996" s="1">
        <v>3</v>
      </c>
      <c r="K4996">
        <v>4993</v>
      </c>
      <c r="L4996" t="s">
        <v>25</v>
      </c>
      <c r="M4996" s="2">
        <f>+Table3[[#This Row],[CHW]]/Table3[[#This Row],[Count of Airbill Number]]</f>
        <v>5.3030296666666672</v>
      </c>
    </row>
    <row r="4997" spans="2:13">
      <c r="B4997" t="s">
        <v>35</v>
      </c>
      <c r="C4997" t="s">
        <v>21</v>
      </c>
      <c r="D4997" t="s">
        <v>22</v>
      </c>
      <c r="E4997" t="s">
        <v>776</v>
      </c>
      <c r="F4997" t="s">
        <v>776</v>
      </c>
      <c r="G4997" t="s">
        <v>71</v>
      </c>
      <c r="H4997" t="s">
        <v>160</v>
      </c>
      <c r="I4997" s="1">
        <v>15.909089</v>
      </c>
      <c r="J4997" s="1">
        <v>3</v>
      </c>
      <c r="K4997">
        <v>4994</v>
      </c>
      <c r="L4997" t="s">
        <v>25</v>
      </c>
      <c r="M4997" s="2">
        <f>+Table3[[#This Row],[CHW]]/Table3[[#This Row],[Count of Airbill Number]]</f>
        <v>5.3030296666666663</v>
      </c>
    </row>
    <row r="4998" spans="2:13">
      <c r="B4998" t="s">
        <v>35</v>
      </c>
      <c r="C4998" t="s">
        <v>21</v>
      </c>
      <c r="D4998" t="s">
        <v>22</v>
      </c>
      <c r="E4998" t="s">
        <v>776</v>
      </c>
      <c r="F4998" t="s">
        <v>776</v>
      </c>
      <c r="G4998" t="s">
        <v>137</v>
      </c>
      <c r="H4998" t="s">
        <v>67</v>
      </c>
      <c r="I4998" s="1">
        <v>15.909089</v>
      </c>
      <c r="J4998" s="1">
        <v>3</v>
      </c>
      <c r="K4998">
        <v>4995</v>
      </c>
      <c r="L4998" t="s">
        <v>25</v>
      </c>
      <c r="M4998" s="2">
        <f>+Table3[[#This Row],[CHW]]/Table3[[#This Row],[Count of Airbill Number]]</f>
        <v>5.3030296666666663</v>
      </c>
    </row>
    <row r="4999" spans="2:13">
      <c r="B4999" t="s">
        <v>35</v>
      </c>
      <c r="C4999" t="s">
        <v>21</v>
      </c>
      <c r="D4999" t="s">
        <v>36</v>
      </c>
      <c r="E4999" t="s">
        <v>776</v>
      </c>
      <c r="F4999" t="s">
        <v>776</v>
      </c>
      <c r="G4999" t="s">
        <v>37</v>
      </c>
      <c r="H4999" t="s">
        <v>270</v>
      </c>
      <c r="I4999" s="1">
        <v>15.909089</v>
      </c>
      <c r="J4999" s="1">
        <v>4</v>
      </c>
      <c r="K4999">
        <v>4996</v>
      </c>
      <c r="L4999" t="s">
        <v>25</v>
      </c>
      <c r="M4999" s="2">
        <f>+Table3[[#This Row],[CHW]]/Table3[[#This Row],[Count of Airbill Number]]</f>
        <v>3.97727225</v>
      </c>
    </row>
    <row r="5000" spans="2:13">
      <c r="B5000" t="s">
        <v>20</v>
      </c>
      <c r="C5000" t="s">
        <v>21</v>
      </c>
      <c r="D5000" t="s">
        <v>22</v>
      </c>
      <c r="E5000" t="s">
        <v>776</v>
      </c>
      <c r="F5000" t="s">
        <v>776</v>
      </c>
      <c r="G5000" t="s">
        <v>45</v>
      </c>
      <c r="H5000" t="s">
        <v>268</v>
      </c>
      <c r="I5000" s="1">
        <v>15.909088999999998</v>
      </c>
      <c r="J5000" s="1">
        <v>3</v>
      </c>
      <c r="K5000">
        <v>4997</v>
      </c>
      <c r="L5000" t="s">
        <v>25</v>
      </c>
      <c r="M5000" s="2">
        <f>+Table3[[#This Row],[CHW]]/Table3[[#This Row],[Count of Airbill Number]]</f>
        <v>5.3030296666666663</v>
      </c>
    </row>
    <row r="5001" spans="2:13">
      <c r="B5001" t="s">
        <v>35</v>
      </c>
      <c r="C5001" t="s">
        <v>21</v>
      </c>
      <c r="D5001" t="s">
        <v>22</v>
      </c>
      <c r="E5001" t="s">
        <v>776</v>
      </c>
      <c r="F5001" t="s">
        <v>776</v>
      </c>
      <c r="G5001" t="s">
        <v>39</v>
      </c>
      <c r="H5001" t="s">
        <v>189</v>
      </c>
      <c r="I5001" s="1">
        <v>15.909088000000001</v>
      </c>
      <c r="J5001" s="1">
        <v>5</v>
      </c>
      <c r="K5001">
        <v>4998</v>
      </c>
      <c r="L5001" t="s">
        <v>25</v>
      </c>
      <c r="M5001" s="2">
        <f>+Table3[[#This Row],[CHW]]/Table3[[#This Row],[Count of Airbill Number]]</f>
        <v>3.1818176</v>
      </c>
    </row>
    <row r="5002" spans="2:13">
      <c r="B5002" t="s">
        <v>20</v>
      </c>
      <c r="C5002" t="s">
        <v>21</v>
      </c>
      <c r="D5002" t="s">
        <v>22</v>
      </c>
      <c r="E5002" t="s">
        <v>776</v>
      </c>
      <c r="F5002" t="s">
        <v>776</v>
      </c>
      <c r="G5002" t="s">
        <v>63</v>
      </c>
      <c r="H5002" t="s">
        <v>85</v>
      </c>
      <c r="I5002" s="1">
        <v>15.909088000000001</v>
      </c>
      <c r="J5002" s="1">
        <v>5</v>
      </c>
      <c r="K5002">
        <v>4999</v>
      </c>
      <c r="L5002" t="s">
        <v>25</v>
      </c>
      <c r="M5002" s="2">
        <f>+Table3[[#This Row],[CHW]]/Table3[[#This Row],[Count of Airbill Number]]</f>
        <v>3.1818176</v>
      </c>
    </row>
    <row r="5003" spans="2:13">
      <c r="B5003" t="s">
        <v>35</v>
      </c>
      <c r="C5003" t="s">
        <v>21</v>
      </c>
      <c r="D5003" t="s">
        <v>22</v>
      </c>
      <c r="E5003" t="s">
        <v>776</v>
      </c>
      <c r="F5003" t="s">
        <v>776</v>
      </c>
      <c r="G5003" t="s">
        <v>24</v>
      </c>
      <c r="H5003" t="s">
        <v>72</v>
      </c>
      <c r="I5003" s="1">
        <v>15.909086999999998</v>
      </c>
      <c r="J5003" s="1">
        <v>6</v>
      </c>
      <c r="K5003">
        <v>5000</v>
      </c>
      <c r="L5003" t="s">
        <v>25</v>
      </c>
      <c r="M5003" s="2">
        <f>+Table3[[#This Row],[CHW]]/Table3[[#This Row],[Count of Airbill Number]]</f>
        <v>2.6515144999999998</v>
      </c>
    </row>
    <row r="5004" spans="2:13">
      <c r="B5004" t="s">
        <v>35</v>
      </c>
      <c r="C5004" t="s">
        <v>21</v>
      </c>
      <c r="D5004" t="s">
        <v>22</v>
      </c>
      <c r="E5004" t="s">
        <v>776</v>
      </c>
      <c r="F5004" t="s">
        <v>776</v>
      </c>
      <c r="G5004" t="s">
        <v>94</v>
      </c>
      <c r="H5004" t="s">
        <v>46</v>
      </c>
      <c r="I5004" s="1">
        <v>15.909085999999999</v>
      </c>
      <c r="J5004" s="1">
        <v>10</v>
      </c>
      <c r="K5004">
        <v>5001</v>
      </c>
      <c r="L5004" t="s">
        <v>25</v>
      </c>
      <c r="M5004" s="2">
        <f>+Table3[[#This Row],[CHW]]/Table3[[#This Row],[Count of Airbill Number]]</f>
        <v>1.5909085999999999</v>
      </c>
    </row>
    <row r="5005" spans="2:13">
      <c r="B5005" t="s">
        <v>35</v>
      </c>
      <c r="C5005" t="s">
        <v>21</v>
      </c>
      <c r="D5005" t="s">
        <v>22</v>
      </c>
      <c r="E5005" t="s">
        <v>776</v>
      </c>
      <c r="F5005" t="s">
        <v>777</v>
      </c>
      <c r="G5005" t="s">
        <v>37</v>
      </c>
      <c r="H5005" t="s">
        <v>55</v>
      </c>
      <c r="I5005" s="1">
        <v>15.9</v>
      </c>
      <c r="J5005" s="1">
        <v>1</v>
      </c>
      <c r="K5005">
        <v>5002</v>
      </c>
      <c r="L5005" t="s">
        <v>25</v>
      </c>
      <c r="M5005" s="2">
        <f>+Table3[[#This Row],[CHW]]/Table3[[#This Row],[Count of Airbill Number]]</f>
        <v>15.9</v>
      </c>
    </row>
    <row r="5006" spans="2:13">
      <c r="B5006" t="s">
        <v>28</v>
      </c>
      <c r="C5006" t="s">
        <v>21</v>
      </c>
      <c r="D5006" t="s">
        <v>22</v>
      </c>
      <c r="E5006" t="s">
        <v>776</v>
      </c>
      <c r="F5006" t="s">
        <v>778</v>
      </c>
      <c r="G5006" t="s">
        <v>37</v>
      </c>
      <c r="H5006" t="s">
        <v>161</v>
      </c>
      <c r="I5006" s="1">
        <v>15.509088999999999</v>
      </c>
      <c r="J5006" s="1">
        <v>6</v>
      </c>
      <c r="K5006">
        <v>5003</v>
      </c>
      <c r="L5006" t="s">
        <v>25</v>
      </c>
      <c r="M5006" s="2">
        <f>+Table3[[#This Row],[CHW]]/Table3[[#This Row],[Count of Airbill Number]]</f>
        <v>2.5848481666666667</v>
      </c>
    </row>
    <row r="5007" spans="2:13">
      <c r="B5007" t="s">
        <v>28</v>
      </c>
      <c r="C5007" t="s">
        <v>21</v>
      </c>
      <c r="D5007" t="s">
        <v>22</v>
      </c>
      <c r="E5007" t="s">
        <v>776</v>
      </c>
      <c r="F5007" t="s">
        <v>778</v>
      </c>
      <c r="G5007" t="s">
        <v>23</v>
      </c>
      <c r="H5007" t="s">
        <v>220</v>
      </c>
      <c r="I5007" s="1">
        <v>15.454545</v>
      </c>
      <c r="J5007" s="1">
        <v>1</v>
      </c>
      <c r="K5007">
        <v>5004</v>
      </c>
      <c r="L5007" t="s">
        <v>25</v>
      </c>
      <c r="M5007" s="2">
        <f>+Table3[[#This Row],[CHW]]/Table3[[#This Row],[Count of Airbill Number]]</f>
        <v>15.454545</v>
      </c>
    </row>
    <row r="5008" spans="2:13">
      <c r="B5008" t="s">
        <v>28</v>
      </c>
      <c r="C5008" t="s">
        <v>21</v>
      </c>
      <c r="D5008" t="s">
        <v>22</v>
      </c>
      <c r="E5008" t="s">
        <v>776</v>
      </c>
      <c r="F5008" t="s">
        <v>776</v>
      </c>
      <c r="G5008" t="s">
        <v>37</v>
      </c>
      <c r="H5008" t="s">
        <v>40</v>
      </c>
      <c r="I5008" s="1">
        <v>15.454545</v>
      </c>
      <c r="J5008" s="1">
        <v>4</v>
      </c>
      <c r="K5008">
        <v>5005</v>
      </c>
      <c r="L5008" t="s">
        <v>25</v>
      </c>
      <c r="M5008" s="2">
        <f>+Table3[[#This Row],[CHW]]/Table3[[#This Row],[Count of Airbill Number]]</f>
        <v>3.8636362499999999</v>
      </c>
    </row>
    <row r="5009" spans="2:13">
      <c r="B5009" t="s">
        <v>35</v>
      </c>
      <c r="C5009" t="s">
        <v>21</v>
      </c>
      <c r="D5009" t="s">
        <v>22</v>
      </c>
      <c r="E5009" t="s">
        <v>776</v>
      </c>
      <c r="F5009" t="s">
        <v>776</v>
      </c>
      <c r="G5009" t="s">
        <v>65</v>
      </c>
      <c r="H5009" t="s">
        <v>23</v>
      </c>
      <c r="I5009" s="1">
        <v>15.454545</v>
      </c>
      <c r="J5009" s="1">
        <v>1</v>
      </c>
      <c r="K5009">
        <v>5006</v>
      </c>
      <c r="L5009" t="s">
        <v>25</v>
      </c>
      <c r="M5009" s="2">
        <f>+Table3[[#This Row],[CHW]]/Table3[[#This Row],[Count of Airbill Number]]</f>
        <v>15.454545</v>
      </c>
    </row>
    <row r="5010" spans="2:13">
      <c r="B5010" t="s">
        <v>35</v>
      </c>
      <c r="C5010" t="s">
        <v>21</v>
      </c>
      <c r="D5010" t="s">
        <v>22</v>
      </c>
      <c r="E5010" t="s">
        <v>776</v>
      </c>
      <c r="F5010" t="s">
        <v>776</v>
      </c>
      <c r="G5010" t="s">
        <v>133</v>
      </c>
      <c r="H5010" t="s">
        <v>71</v>
      </c>
      <c r="I5010" s="1">
        <v>15.454545</v>
      </c>
      <c r="J5010" s="1">
        <v>2</v>
      </c>
      <c r="K5010">
        <v>5007</v>
      </c>
      <c r="L5010" t="s">
        <v>25</v>
      </c>
      <c r="M5010" s="2">
        <f>+Table3[[#This Row],[CHW]]/Table3[[#This Row],[Count of Airbill Number]]</f>
        <v>7.7272724999999998</v>
      </c>
    </row>
    <row r="5011" spans="2:13">
      <c r="B5011" t="s">
        <v>35</v>
      </c>
      <c r="C5011" t="s">
        <v>21</v>
      </c>
      <c r="D5011" t="s">
        <v>22</v>
      </c>
      <c r="E5011" t="s">
        <v>776</v>
      </c>
      <c r="F5011" t="s">
        <v>776</v>
      </c>
      <c r="G5011" t="s">
        <v>40</v>
      </c>
      <c r="H5011" t="s">
        <v>43</v>
      </c>
      <c r="I5011" s="1">
        <v>15.454545</v>
      </c>
      <c r="J5011" s="1">
        <v>3</v>
      </c>
      <c r="K5011">
        <v>5008</v>
      </c>
      <c r="L5011" t="s">
        <v>25</v>
      </c>
      <c r="M5011" s="2">
        <f>+Table3[[#This Row],[CHW]]/Table3[[#This Row],[Count of Airbill Number]]</f>
        <v>5.1515149999999998</v>
      </c>
    </row>
    <row r="5012" spans="2:13">
      <c r="B5012" t="s">
        <v>35</v>
      </c>
      <c r="C5012" t="s">
        <v>21</v>
      </c>
      <c r="D5012" t="s">
        <v>22</v>
      </c>
      <c r="E5012" t="s">
        <v>776</v>
      </c>
      <c r="F5012" t="s">
        <v>776</v>
      </c>
      <c r="G5012" t="s">
        <v>149</v>
      </c>
      <c r="H5012" t="s">
        <v>71</v>
      </c>
      <c r="I5012" s="1">
        <v>15.454545</v>
      </c>
      <c r="J5012" s="1">
        <v>2</v>
      </c>
      <c r="K5012">
        <v>5009</v>
      </c>
      <c r="L5012" t="s">
        <v>25</v>
      </c>
      <c r="M5012" s="2">
        <f>+Table3[[#This Row],[CHW]]/Table3[[#This Row],[Count of Airbill Number]]</f>
        <v>7.7272724999999998</v>
      </c>
    </row>
    <row r="5013" spans="2:13">
      <c r="B5013" t="s">
        <v>176</v>
      </c>
      <c r="C5013" t="s">
        <v>21</v>
      </c>
      <c r="D5013" t="s">
        <v>22</v>
      </c>
      <c r="E5013" t="s">
        <v>776</v>
      </c>
      <c r="F5013" t="s">
        <v>776</v>
      </c>
      <c r="G5013" t="s">
        <v>31</v>
      </c>
      <c r="H5013" t="s">
        <v>117</v>
      </c>
      <c r="I5013" s="1">
        <v>15.454545</v>
      </c>
      <c r="J5013" s="1">
        <v>2</v>
      </c>
      <c r="K5013">
        <v>5010</v>
      </c>
      <c r="L5013" t="s">
        <v>25</v>
      </c>
      <c r="M5013" s="2">
        <f>+Table3[[#This Row],[CHW]]/Table3[[#This Row],[Count of Airbill Number]]</f>
        <v>7.7272724999999998</v>
      </c>
    </row>
    <row r="5014" spans="2:13">
      <c r="B5014" t="s">
        <v>20</v>
      </c>
      <c r="C5014" t="s">
        <v>21</v>
      </c>
      <c r="D5014" t="s">
        <v>22</v>
      </c>
      <c r="E5014" t="s">
        <v>776</v>
      </c>
      <c r="F5014" t="s">
        <v>776</v>
      </c>
      <c r="G5014" t="s">
        <v>129</v>
      </c>
      <c r="H5014" t="s">
        <v>48</v>
      </c>
      <c r="I5014" s="1">
        <v>15.454545</v>
      </c>
      <c r="J5014" s="1">
        <v>1</v>
      </c>
      <c r="K5014">
        <v>5011</v>
      </c>
      <c r="L5014" t="s">
        <v>25</v>
      </c>
      <c r="M5014" s="2">
        <f>+Table3[[#This Row],[CHW]]/Table3[[#This Row],[Count of Airbill Number]]</f>
        <v>15.454545</v>
      </c>
    </row>
    <row r="5015" spans="2:13">
      <c r="B5015" t="s">
        <v>20</v>
      </c>
      <c r="C5015" t="s">
        <v>21</v>
      </c>
      <c r="D5015" t="s">
        <v>22</v>
      </c>
      <c r="E5015" t="s">
        <v>776</v>
      </c>
      <c r="F5015" t="s">
        <v>776</v>
      </c>
      <c r="G5015" t="s">
        <v>111</v>
      </c>
      <c r="H5015" t="s">
        <v>37</v>
      </c>
      <c r="I5015" s="1">
        <v>15.454545</v>
      </c>
      <c r="J5015" s="1">
        <v>2</v>
      </c>
      <c r="K5015">
        <v>5012</v>
      </c>
      <c r="L5015" t="s">
        <v>25</v>
      </c>
      <c r="M5015" s="2">
        <f>+Table3[[#This Row],[CHW]]/Table3[[#This Row],[Count of Airbill Number]]</f>
        <v>7.7272724999999998</v>
      </c>
    </row>
    <row r="5016" spans="2:13">
      <c r="B5016" t="s">
        <v>20</v>
      </c>
      <c r="C5016" t="s">
        <v>21</v>
      </c>
      <c r="D5016" t="s">
        <v>22</v>
      </c>
      <c r="E5016" t="s">
        <v>776</v>
      </c>
      <c r="F5016" t="s">
        <v>776</v>
      </c>
      <c r="G5016" t="s">
        <v>235</v>
      </c>
      <c r="H5016" t="s">
        <v>352</v>
      </c>
      <c r="I5016" s="1">
        <v>15.454545</v>
      </c>
      <c r="J5016" s="1">
        <v>1</v>
      </c>
      <c r="K5016">
        <v>5013</v>
      </c>
      <c r="L5016" t="s">
        <v>25</v>
      </c>
      <c r="M5016" s="2">
        <f>+Table3[[#This Row],[CHW]]/Table3[[#This Row],[Count of Airbill Number]]</f>
        <v>15.454545</v>
      </c>
    </row>
    <row r="5017" spans="2:13">
      <c r="B5017" t="s">
        <v>20</v>
      </c>
      <c r="C5017" t="s">
        <v>21</v>
      </c>
      <c r="D5017" t="s">
        <v>22</v>
      </c>
      <c r="E5017" t="s">
        <v>776</v>
      </c>
      <c r="F5017" t="s">
        <v>776</v>
      </c>
      <c r="G5017" t="s">
        <v>98</v>
      </c>
      <c r="H5017" t="s">
        <v>64</v>
      </c>
      <c r="I5017" s="1">
        <v>15.454545</v>
      </c>
      <c r="J5017" s="1">
        <v>1</v>
      </c>
      <c r="K5017">
        <v>5014</v>
      </c>
      <c r="L5017" t="s">
        <v>25</v>
      </c>
      <c r="M5017" s="2">
        <f>+Table3[[#This Row],[CHW]]/Table3[[#This Row],[Count of Airbill Number]]</f>
        <v>15.454545</v>
      </c>
    </row>
    <row r="5018" spans="2:13">
      <c r="B5018" t="s">
        <v>20</v>
      </c>
      <c r="C5018" t="s">
        <v>21</v>
      </c>
      <c r="D5018" t="s">
        <v>22</v>
      </c>
      <c r="E5018" t="s">
        <v>776</v>
      </c>
      <c r="F5018" t="s">
        <v>776</v>
      </c>
      <c r="G5018" t="s">
        <v>40</v>
      </c>
      <c r="H5018" t="s">
        <v>47</v>
      </c>
      <c r="I5018" s="1">
        <v>15.454544</v>
      </c>
      <c r="J5018" s="1">
        <v>3</v>
      </c>
      <c r="K5018">
        <v>5015</v>
      </c>
      <c r="L5018" t="s">
        <v>25</v>
      </c>
      <c r="M5018" s="2">
        <f>+Table3[[#This Row],[CHW]]/Table3[[#This Row],[Count of Airbill Number]]</f>
        <v>5.1515146666666665</v>
      </c>
    </row>
    <row r="5019" spans="2:13">
      <c r="B5019" t="s">
        <v>20</v>
      </c>
      <c r="C5019" t="s">
        <v>21</v>
      </c>
      <c r="D5019" t="s">
        <v>22</v>
      </c>
      <c r="E5019" t="s">
        <v>777</v>
      </c>
      <c r="F5019" t="s">
        <v>777</v>
      </c>
      <c r="G5019" t="s">
        <v>240</v>
      </c>
      <c r="H5019" t="s">
        <v>386</v>
      </c>
      <c r="I5019" s="1">
        <v>15.454544</v>
      </c>
      <c r="J5019" s="1">
        <v>2</v>
      </c>
      <c r="K5019">
        <v>5016</v>
      </c>
      <c r="L5019" t="s">
        <v>25</v>
      </c>
      <c r="M5019" s="2">
        <f>+Table3[[#This Row],[CHW]]/Table3[[#This Row],[Count of Airbill Number]]</f>
        <v>7.7272720000000001</v>
      </c>
    </row>
    <row r="5020" spans="2:13">
      <c r="B5020" t="s">
        <v>35</v>
      </c>
      <c r="C5020" t="s">
        <v>21</v>
      </c>
      <c r="D5020" t="s">
        <v>22</v>
      </c>
      <c r="E5020" t="s">
        <v>776</v>
      </c>
      <c r="F5020" t="s">
        <v>776</v>
      </c>
      <c r="G5020" t="s">
        <v>37</v>
      </c>
      <c r="H5020" t="s">
        <v>88</v>
      </c>
      <c r="I5020" s="1">
        <v>15.454543999999999</v>
      </c>
      <c r="J5020" s="1">
        <v>3</v>
      </c>
      <c r="K5020">
        <v>5017</v>
      </c>
      <c r="L5020" t="s">
        <v>25</v>
      </c>
      <c r="M5020" s="2">
        <f>+Table3[[#This Row],[CHW]]/Table3[[#This Row],[Count of Airbill Number]]</f>
        <v>5.1515146666666665</v>
      </c>
    </row>
    <row r="5021" spans="2:13">
      <c r="B5021" t="s">
        <v>20</v>
      </c>
      <c r="C5021" t="s">
        <v>21</v>
      </c>
      <c r="D5021" t="s">
        <v>22</v>
      </c>
      <c r="E5021" t="s">
        <v>776</v>
      </c>
      <c r="F5021" t="s">
        <v>776</v>
      </c>
      <c r="G5021" t="s">
        <v>71</v>
      </c>
      <c r="H5021" t="s">
        <v>303</v>
      </c>
      <c r="I5021" s="1">
        <v>15.454543999999999</v>
      </c>
      <c r="J5021" s="1">
        <v>3</v>
      </c>
      <c r="K5021">
        <v>5018</v>
      </c>
      <c r="L5021" t="s">
        <v>25</v>
      </c>
      <c r="M5021" s="2">
        <f>+Table3[[#This Row],[CHW]]/Table3[[#This Row],[Count of Airbill Number]]</f>
        <v>5.1515146666666665</v>
      </c>
    </row>
    <row r="5022" spans="2:13">
      <c r="B5022" t="s">
        <v>35</v>
      </c>
      <c r="C5022" t="s">
        <v>21</v>
      </c>
      <c r="D5022" t="s">
        <v>22</v>
      </c>
      <c r="E5022" t="s">
        <v>776</v>
      </c>
      <c r="F5022" t="s">
        <v>776</v>
      </c>
      <c r="G5022" t="s">
        <v>72</v>
      </c>
      <c r="H5022" t="s">
        <v>80</v>
      </c>
      <c r="I5022" s="1">
        <v>15.454543000000001</v>
      </c>
      <c r="J5022" s="1">
        <v>4</v>
      </c>
      <c r="K5022">
        <v>5019</v>
      </c>
      <c r="L5022" t="s">
        <v>25</v>
      </c>
      <c r="M5022" s="2">
        <f>+Table3[[#This Row],[CHW]]/Table3[[#This Row],[Count of Airbill Number]]</f>
        <v>3.8636357500000003</v>
      </c>
    </row>
    <row r="5023" spans="2:13">
      <c r="B5023" t="s">
        <v>35</v>
      </c>
      <c r="C5023" t="s">
        <v>21</v>
      </c>
      <c r="D5023" t="s">
        <v>22</v>
      </c>
      <c r="E5023" t="s">
        <v>776</v>
      </c>
      <c r="F5023" t="s">
        <v>776</v>
      </c>
      <c r="G5023" t="s">
        <v>23</v>
      </c>
      <c r="H5023" t="s">
        <v>96</v>
      </c>
      <c r="I5023" s="1">
        <v>15.454542999999997</v>
      </c>
      <c r="J5023" s="1">
        <v>3</v>
      </c>
      <c r="K5023">
        <v>5020</v>
      </c>
      <c r="L5023" t="s">
        <v>25</v>
      </c>
      <c r="M5023" s="2">
        <f>+Table3[[#This Row],[CHW]]/Table3[[#This Row],[Count of Airbill Number]]</f>
        <v>5.1515143333333322</v>
      </c>
    </row>
    <row r="5024" spans="2:13">
      <c r="B5024" t="s">
        <v>35</v>
      </c>
      <c r="C5024" t="s">
        <v>21</v>
      </c>
      <c r="D5024" t="s">
        <v>22</v>
      </c>
      <c r="E5024" t="s">
        <v>776</v>
      </c>
      <c r="F5024" t="s">
        <v>776</v>
      </c>
      <c r="G5024" t="s">
        <v>24</v>
      </c>
      <c r="H5024" t="s">
        <v>45</v>
      </c>
      <c r="I5024" s="1">
        <v>15.454542</v>
      </c>
      <c r="J5024" s="1">
        <v>7</v>
      </c>
      <c r="K5024">
        <v>5021</v>
      </c>
      <c r="L5024" t="s">
        <v>25</v>
      </c>
      <c r="M5024" s="2">
        <f>+Table3[[#This Row],[CHW]]/Table3[[#This Row],[Count of Airbill Number]]</f>
        <v>2.2077917142857144</v>
      </c>
    </row>
    <row r="5025" spans="2:13">
      <c r="B5025" t="s">
        <v>35</v>
      </c>
      <c r="C5025" t="s">
        <v>21</v>
      </c>
      <c r="D5025" t="s">
        <v>22</v>
      </c>
      <c r="E5025" t="s">
        <v>776</v>
      </c>
      <c r="F5025" t="s">
        <v>776</v>
      </c>
      <c r="G5025" t="s">
        <v>39</v>
      </c>
      <c r="H5025" t="s">
        <v>92</v>
      </c>
      <c r="I5025" s="1">
        <v>15.454539</v>
      </c>
      <c r="J5025" s="1">
        <v>10</v>
      </c>
      <c r="K5025">
        <v>5022</v>
      </c>
      <c r="L5025" t="s">
        <v>25</v>
      </c>
      <c r="M5025" s="2">
        <f>+Table3[[#This Row],[CHW]]/Table3[[#This Row],[Count of Airbill Number]]</f>
        <v>1.5454539</v>
      </c>
    </row>
    <row r="5026" spans="2:13">
      <c r="B5026" t="s">
        <v>35</v>
      </c>
      <c r="C5026" t="s">
        <v>21</v>
      </c>
      <c r="D5026" t="s">
        <v>22</v>
      </c>
      <c r="E5026" t="s">
        <v>776</v>
      </c>
      <c r="F5026" t="s">
        <v>776</v>
      </c>
      <c r="G5026" t="s">
        <v>94</v>
      </c>
      <c r="H5026" t="s">
        <v>127</v>
      </c>
      <c r="I5026" s="1">
        <v>15.454539</v>
      </c>
      <c r="J5026" s="1">
        <v>10</v>
      </c>
      <c r="K5026">
        <v>5023</v>
      </c>
      <c r="L5026" t="s">
        <v>25</v>
      </c>
      <c r="M5026" s="2">
        <f>+Table3[[#This Row],[CHW]]/Table3[[#This Row],[Count of Airbill Number]]</f>
        <v>1.5454539</v>
      </c>
    </row>
    <row r="5027" spans="2:13">
      <c r="B5027" t="s">
        <v>20</v>
      </c>
      <c r="C5027" t="s">
        <v>21</v>
      </c>
      <c r="D5027" t="s">
        <v>22</v>
      </c>
      <c r="E5027" t="s">
        <v>778</v>
      </c>
      <c r="F5027" t="s">
        <v>776</v>
      </c>
      <c r="G5027" t="s">
        <v>86</v>
      </c>
      <c r="H5027" t="s">
        <v>71</v>
      </c>
      <c r="I5027" s="1">
        <v>15.4</v>
      </c>
      <c r="J5027" s="1">
        <v>1</v>
      </c>
      <c r="K5027">
        <v>5024</v>
      </c>
      <c r="L5027" t="s">
        <v>25</v>
      </c>
      <c r="M5027" s="2">
        <f>+Table3[[#This Row],[CHW]]/Table3[[#This Row],[Count of Airbill Number]]</f>
        <v>15.4</v>
      </c>
    </row>
    <row r="5028" spans="2:13">
      <c r="B5028" t="s">
        <v>20</v>
      </c>
      <c r="C5028" t="s">
        <v>21</v>
      </c>
      <c r="D5028" t="s">
        <v>22</v>
      </c>
      <c r="E5028" t="s">
        <v>776</v>
      </c>
      <c r="F5028" t="s">
        <v>777</v>
      </c>
      <c r="G5028" t="s">
        <v>31</v>
      </c>
      <c r="H5028" t="s">
        <v>181</v>
      </c>
      <c r="I5028" s="1">
        <v>15.3</v>
      </c>
      <c r="J5028" s="1">
        <v>2</v>
      </c>
      <c r="K5028">
        <v>5025</v>
      </c>
      <c r="L5028" t="s">
        <v>25</v>
      </c>
      <c r="M5028" s="2">
        <f>+Table3[[#This Row],[CHW]]/Table3[[#This Row],[Count of Airbill Number]]</f>
        <v>7.65</v>
      </c>
    </row>
    <row r="5029" spans="2:13">
      <c r="B5029" t="s">
        <v>28</v>
      </c>
      <c r="C5029" t="s">
        <v>21</v>
      </c>
      <c r="D5029" t="s">
        <v>36</v>
      </c>
      <c r="E5029" t="s">
        <v>778</v>
      </c>
      <c r="F5029" t="s">
        <v>776</v>
      </c>
      <c r="G5029" t="s">
        <v>90</v>
      </c>
      <c r="H5029" t="s">
        <v>32</v>
      </c>
      <c r="I5029" s="1">
        <v>15.218181000000001</v>
      </c>
      <c r="J5029" s="1">
        <v>2</v>
      </c>
      <c r="K5029">
        <v>5026</v>
      </c>
      <c r="L5029" t="s">
        <v>25</v>
      </c>
      <c r="M5029" s="2">
        <f>+Table3[[#This Row],[CHW]]/Table3[[#This Row],[Count of Airbill Number]]</f>
        <v>7.6090905000000006</v>
      </c>
    </row>
    <row r="5030" spans="2:13">
      <c r="B5030" t="s">
        <v>28</v>
      </c>
      <c r="C5030" t="s">
        <v>21</v>
      </c>
      <c r="D5030" t="s">
        <v>22</v>
      </c>
      <c r="E5030" t="s">
        <v>778</v>
      </c>
      <c r="F5030" t="s">
        <v>778</v>
      </c>
      <c r="G5030" t="s">
        <v>226</v>
      </c>
      <c r="H5030" t="s">
        <v>361</v>
      </c>
      <c r="I5030" s="1">
        <v>15.200000000000001</v>
      </c>
      <c r="J5030" s="1">
        <v>2</v>
      </c>
      <c r="K5030">
        <v>5027</v>
      </c>
      <c r="L5030" t="s">
        <v>25</v>
      </c>
      <c r="M5030" s="2">
        <f>+Table3[[#This Row],[CHW]]/Table3[[#This Row],[Count of Airbill Number]]</f>
        <v>7.6000000000000005</v>
      </c>
    </row>
    <row r="5031" spans="2:13">
      <c r="B5031" t="s">
        <v>35</v>
      </c>
      <c r="C5031" t="s">
        <v>21</v>
      </c>
      <c r="D5031" t="s">
        <v>22</v>
      </c>
      <c r="E5031" t="s">
        <v>777</v>
      </c>
      <c r="F5031" t="s">
        <v>778</v>
      </c>
      <c r="G5031" t="s">
        <v>110</v>
      </c>
      <c r="H5031" t="s">
        <v>260</v>
      </c>
      <c r="I5031" s="1">
        <v>15.2</v>
      </c>
      <c r="J5031" s="1">
        <v>1</v>
      </c>
      <c r="K5031">
        <v>5028</v>
      </c>
      <c r="L5031" t="s">
        <v>25</v>
      </c>
      <c r="M5031" s="2">
        <f>+Table3[[#This Row],[CHW]]/Table3[[#This Row],[Count of Airbill Number]]</f>
        <v>15.2</v>
      </c>
    </row>
    <row r="5032" spans="2:13">
      <c r="B5032" t="s">
        <v>20</v>
      </c>
      <c r="C5032" t="s">
        <v>21</v>
      </c>
      <c r="D5032" t="s">
        <v>22</v>
      </c>
      <c r="E5032" t="s">
        <v>778</v>
      </c>
      <c r="F5032" t="s">
        <v>777</v>
      </c>
      <c r="G5032" t="s">
        <v>113</v>
      </c>
      <c r="H5032" t="s">
        <v>332</v>
      </c>
      <c r="I5032" s="1">
        <v>15.2</v>
      </c>
      <c r="J5032" s="1">
        <v>1</v>
      </c>
      <c r="K5032">
        <v>5029</v>
      </c>
      <c r="L5032" t="s">
        <v>25</v>
      </c>
      <c r="M5032" s="2">
        <f>+Table3[[#This Row],[CHW]]/Table3[[#This Row],[Count of Airbill Number]]</f>
        <v>15.2</v>
      </c>
    </row>
    <row r="5033" spans="2:13">
      <c r="B5033" t="s">
        <v>28</v>
      </c>
      <c r="C5033" t="s">
        <v>21</v>
      </c>
      <c r="D5033" t="s">
        <v>36</v>
      </c>
      <c r="E5033" t="s">
        <v>778</v>
      </c>
      <c r="F5033" t="s">
        <v>778</v>
      </c>
      <c r="G5033" t="s">
        <v>90</v>
      </c>
      <c r="H5033" t="s">
        <v>91</v>
      </c>
      <c r="I5033" s="1">
        <v>15.190907999999999</v>
      </c>
      <c r="J5033" s="1">
        <v>4</v>
      </c>
      <c r="K5033">
        <v>5030</v>
      </c>
      <c r="L5033" t="s">
        <v>25</v>
      </c>
      <c r="M5033" s="2">
        <f>+Table3[[#This Row],[CHW]]/Table3[[#This Row],[Count of Airbill Number]]</f>
        <v>3.7977269999999996</v>
      </c>
    </row>
    <row r="5034" spans="2:13">
      <c r="B5034" t="s">
        <v>28</v>
      </c>
      <c r="C5034" t="s">
        <v>21</v>
      </c>
      <c r="D5034" t="s">
        <v>22</v>
      </c>
      <c r="E5034" t="s">
        <v>776</v>
      </c>
      <c r="F5034" t="s">
        <v>776</v>
      </c>
      <c r="G5034" t="s">
        <v>98</v>
      </c>
      <c r="H5034" t="s">
        <v>45</v>
      </c>
      <c r="I5034" s="1">
        <v>15.181816000000001</v>
      </c>
      <c r="J5034" s="1">
        <v>4</v>
      </c>
      <c r="K5034">
        <v>5031</v>
      </c>
      <c r="L5034" t="s">
        <v>25</v>
      </c>
      <c r="M5034" s="2">
        <f>+Table3[[#This Row],[CHW]]/Table3[[#This Row],[Count of Airbill Number]]</f>
        <v>3.7954540000000003</v>
      </c>
    </row>
    <row r="5035" spans="2:13">
      <c r="B5035" t="s">
        <v>28</v>
      </c>
      <c r="C5035" t="s">
        <v>21</v>
      </c>
      <c r="D5035" t="s">
        <v>22</v>
      </c>
      <c r="E5035" t="s">
        <v>777</v>
      </c>
      <c r="F5035" t="s">
        <v>777</v>
      </c>
      <c r="G5035" t="s">
        <v>114</v>
      </c>
      <c r="H5035" t="s">
        <v>396</v>
      </c>
      <c r="I5035" s="1">
        <v>15</v>
      </c>
      <c r="J5035" s="1">
        <v>1</v>
      </c>
      <c r="K5035">
        <v>5032</v>
      </c>
      <c r="L5035" t="s">
        <v>25</v>
      </c>
      <c r="M5035" s="2">
        <f>+Table3[[#This Row],[CHW]]/Table3[[#This Row],[Count of Airbill Number]]</f>
        <v>15</v>
      </c>
    </row>
    <row r="5036" spans="2:13">
      <c r="B5036" t="s">
        <v>28</v>
      </c>
      <c r="C5036" t="s">
        <v>21</v>
      </c>
      <c r="D5036" t="s">
        <v>22</v>
      </c>
      <c r="E5036" t="s">
        <v>778</v>
      </c>
      <c r="F5036" t="s">
        <v>778</v>
      </c>
      <c r="G5036" t="s">
        <v>135</v>
      </c>
      <c r="H5036" t="s">
        <v>73</v>
      </c>
      <c r="I5036" s="1">
        <v>15</v>
      </c>
      <c r="J5036" s="1">
        <v>1</v>
      </c>
      <c r="K5036">
        <v>5033</v>
      </c>
      <c r="L5036" t="s">
        <v>25</v>
      </c>
      <c r="M5036" s="2">
        <f>+Table3[[#This Row],[CHW]]/Table3[[#This Row],[Count of Airbill Number]]</f>
        <v>15</v>
      </c>
    </row>
    <row r="5037" spans="2:13">
      <c r="B5037" t="s">
        <v>28</v>
      </c>
      <c r="C5037" t="s">
        <v>21</v>
      </c>
      <c r="D5037" t="s">
        <v>22</v>
      </c>
      <c r="E5037" t="s">
        <v>778</v>
      </c>
      <c r="F5037" t="s">
        <v>778</v>
      </c>
      <c r="G5037" t="s">
        <v>51</v>
      </c>
      <c r="H5037" t="s">
        <v>135</v>
      </c>
      <c r="I5037" s="1">
        <v>15</v>
      </c>
      <c r="J5037" s="1">
        <v>1</v>
      </c>
      <c r="K5037">
        <v>5034</v>
      </c>
      <c r="L5037" t="s">
        <v>25</v>
      </c>
      <c r="M5037" s="2">
        <f>+Table3[[#This Row],[CHW]]/Table3[[#This Row],[Count of Airbill Number]]</f>
        <v>15</v>
      </c>
    </row>
    <row r="5038" spans="2:13">
      <c r="B5038" t="s">
        <v>28</v>
      </c>
      <c r="C5038" t="s">
        <v>21</v>
      </c>
      <c r="D5038" t="s">
        <v>22</v>
      </c>
      <c r="E5038" t="s">
        <v>777</v>
      </c>
      <c r="F5038" t="s">
        <v>777</v>
      </c>
      <c r="G5038" t="s">
        <v>26</v>
      </c>
      <c r="H5038" t="s">
        <v>110</v>
      </c>
      <c r="I5038" s="1">
        <v>15</v>
      </c>
      <c r="J5038" s="1">
        <v>1</v>
      </c>
      <c r="K5038">
        <v>5035</v>
      </c>
      <c r="L5038" t="s">
        <v>25</v>
      </c>
      <c r="M5038" s="2">
        <f>+Table3[[#This Row],[CHW]]/Table3[[#This Row],[Count of Airbill Number]]</f>
        <v>15</v>
      </c>
    </row>
    <row r="5039" spans="2:13">
      <c r="B5039" t="s">
        <v>28</v>
      </c>
      <c r="C5039" t="s">
        <v>21</v>
      </c>
      <c r="D5039" t="s">
        <v>22</v>
      </c>
      <c r="E5039" t="s">
        <v>776</v>
      </c>
      <c r="F5039" t="s">
        <v>776</v>
      </c>
      <c r="G5039" t="s">
        <v>67</v>
      </c>
      <c r="H5039" t="s">
        <v>87</v>
      </c>
      <c r="I5039" s="1">
        <v>15</v>
      </c>
      <c r="J5039" s="1">
        <v>1</v>
      </c>
      <c r="K5039">
        <v>5036</v>
      </c>
      <c r="L5039" t="s">
        <v>25</v>
      </c>
      <c r="M5039" s="2">
        <f>+Table3[[#This Row],[CHW]]/Table3[[#This Row],[Count of Airbill Number]]</f>
        <v>15</v>
      </c>
    </row>
    <row r="5040" spans="2:13">
      <c r="B5040" t="s">
        <v>28</v>
      </c>
      <c r="C5040" t="s">
        <v>21</v>
      </c>
      <c r="D5040" t="s">
        <v>22</v>
      </c>
      <c r="E5040" t="s">
        <v>778</v>
      </c>
      <c r="F5040" t="s">
        <v>778</v>
      </c>
      <c r="G5040" t="s">
        <v>90</v>
      </c>
      <c r="H5040" t="s">
        <v>99</v>
      </c>
      <c r="I5040" s="1">
        <v>15</v>
      </c>
      <c r="J5040" s="1">
        <v>2</v>
      </c>
      <c r="K5040">
        <v>5037</v>
      </c>
      <c r="L5040" t="s">
        <v>25</v>
      </c>
      <c r="M5040" s="2">
        <f>+Table3[[#This Row],[CHW]]/Table3[[#This Row],[Count of Airbill Number]]</f>
        <v>7.5</v>
      </c>
    </row>
    <row r="5041" spans="2:13">
      <c r="B5041" t="s">
        <v>35</v>
      </c>
      <c r="C5041" t="s">
        <v>21</v>
      </c>
      <c r="D5041" t="s">
        <v>22</v>
      </c>
      <c r="E5041" t="s">
        <v>778</v>
      </c>
      <c r="F5041" t="s">
        <v>778</v>
      </c>
      <c r="G5041" t="s">
        <v>113</v>
      </c>
      <c r="H5041" t="s">
        <v>358</v>
      </c>
      <c r="I5041" s="1">
        <v>15</v>
      </c>
      <c r="J5041" s="1">
        <v>1</v>
      </c>
      <c r="K5041">
        <v>5038</v>
      </c>
      <c r="L5041" t="s">
        <v>25</v>
      </c>
      <c r="M5041" s="2">
        <f>+Table3[[#This Row],[CHW]]/Table3[[#This Row],[Count of Airbill Number]]</f>
        <v>15</v>
      </c>
    </row>
    <row r="5042" spans="2:13">
      <c r="B5042" t="s">
        <v>35</v>
      </c>
      <c r="C5042" t="s">
        <v>21</v>
      </c>
      <c r="D5042" t="s">
        <v>22</v>
      </c>
      <c r="E5042" t="s">
        <v>776</v>
      </c>
      <c r="F5042" t="s">
        <v>776</v>
      </c>
      <c r="G5042" t="s">
        <v>287</v>
      </c>
      <c r="H5042" t="s">
        <v>23</v>
      </c>
      <c r="I5042" s="1">
        <v>15</v>
      </c>
      <c r="J5042" s="1">
        <v>1</v>
      </c>
      <c r="K5042">
        <v>5039</v>
      </c>
      <c r="L5042" t="s">
        <v>25</v>
      </c>
      <c r="M5042" s="2">
        <f>+Table3[[#This Row],[CHW]]/Table3[[#This Row],[Count of Airbill Number]]</f>
        <v>15</v>
      </c>
    </row>
    <row r="5043" spans="2:13">
      <c r="B5043" t="s">
        <v>35</v>
      </c>
      <c r="C5043" t="s">
        <v>21</v>
      </c>
      <c r="D5043" t="s">
        <v>22</v>
      </c>
      <c r="E5043" t="s">
        <v>776</v>
      </c>
      <c r="F5043" t="s">
        <v>776</v>
      </c>
      <c r="G5043" t="s">
        <v>64</v>
      </c>
      <c r="H5043" t="s">
        <v>49</v>
      </c>
      <c r="I5043" s="1">
        <v>15</v>
      </c>
      <c r="J5043" s="1">
        <v>1</v>
      </c>
      <c r="K5043">
        <v>5040</v>
      </c>
      <c r="L5043" t="s">
        <v>25</v>
      </c>
      <c r="M5043" s="2">
        <f>+Table3[[#This Row],[CHW]]/Table3[[#This Row],[Count of Airbill Number]]</f>
        <v>15</v>
      </c>
    </row>
    <row r="5044" spans="2:13">
      <c r="B5044" t="s">
        <v>35</v>
      </c>
      <c r="C5044" t="s">
        <v>21</v>
      </c>
      <c r="D5044" t="s">
        <v>22</v>
      </c>
      <c r="E5044" t="s">
        <v>776</v>
      </c>
      <c r="F5044" t="s">
        <v>776</v>
      </c>
      <c r="G5044" t="s">
        <v>167</v>
      </c>
      <c r="H5044" t="s">
        <v>45</v>
      </c>
      <c r="I5044" s="1">
        <v>15</v>
      </c>
      <c r="J5044" s="1">
        <v>1</v>
      </c>
      <c r="K5044">
        <v>5041</v>
      </c>
      <c r="L5044" t="s">
        <v>25</v>
      </c>
      <c r="M5044" s="2">
        <f>+Table3[[#This Row],[CHW]]/Table3[[#This Row],[Count of Airbill Number]]</f>
        <v>15</v>
      </c>
    </row>
    <row r="5045" spans="2:13">
      <c r="B5045" t="s">
        <v>35</v>
      </c>
      <c r="C5045" t="s">
        <v>21</v>
      </c>
      <c r="D5045" t="s">
        <v>22</v>
      </c>
      <c r="E5045" t="s">
        <v>776</v>
      </c>
      <c r="F5045" t="s">
        <v>776</v>
      </c>
      <c r="G5045" t="s">
        <v>48</v>
      </c>
      <c r="H5045" t="s">
        <v>117</v>
      </c>
      <c r="I5045" s="1">
        <v>15</v>
      </c>
      <c r="J5045" s="1">
        <v>2</v>
      </c>
      <c r="K5045">
        <v>5042</v>
      </c>
      <c r="L5045" t="s">
        <v>25</v>
      </c>
      <c r="M5045" s="2">
        <f>+Table3[[#This Row],[CHW]]/Table3[[#This Row],[Count of Airbill Number]]</f>
        <v>7.5</v>
      </c>
    </row>
    <row r="5046" spans="2:13">
      <c r="B5046" t="s">
        <v>35</v>
      </c>
      <c r="C5046" t="s">
        <v>21</v>
      </c>
      <c r="D5046" t="s">
        <v>22</v>
      </c>
      <c r="E5046" t="s">
        <v>776</v>
      </c>
      <c r="F5046" t="s">
        <v>776</v>
      </c>
      <c r="G5046" t="s">
        <v>45</v>
      </c>
      <c r="H5046" t="s">
        <v>208</v>
      </c>
      <c r="I5046" s="1">
        <v>15</v>
      </c>
      <c r="J5046" s="1">
        <v>1</v>
      </c>
      <c r="K5046">
        <v>5043</v>
      </c>
      <c r="L5046" t="s">
        <v>25</v>
      </c>
      <c r="M5046" s="2">
        <f>+Table3[[#This Row],[CHW]]/Table3[[#This Row],[Count of Airbill Number]]</f>
        <v>15</v>
      </c>
    </row>
    <row r="5047" spans="2:13">
      <c r="B5047" t="s">
        <v>35</v>
      </c>
      <c r="C5047" t="s">
        <v>21</v>
      </c>
      <c r="D5047" t="s">
        <v>22</v>
      </c>
      <c r="E5047" t="s">
        <v>776</v>
      </c>
      <c r="F5047" t="s">
        <v>776</v>
      </c>
      <c r="G5047" t="s">
        <v>45</v>
      </c>
      <c r="H5047" t="s">
        <v>284</v>
      </c>
      <c r="I5047" s="1">
        <v>15</v>
      </c>
      <c r="J5047" s="1">
        <v>1</v>
      </c>
      <c r="K5047">
        <v>5044</v>
      </c>
      <c r="L5047" t="s">
        <v>25</v>
      </c>
      <c r="M5047" s="2">
        <f>+Table3[[#This Row],[CHW]]/Table3[[#This Row],[Count of Airbill Number]]</f>
        <v>15</v>
      </c>
    </row>
    <row r="5048" spans="2:13">
      <c r="B5048" t="s">
        <v>35</v>
      </c>
      <c r="C5048" t="s">
        <v>21</v>
      </c>
      <c r="D5048" t="s">
        <v>22</v>
      </c>
      <c r="E5048" t="s">
        <v>776</v>
      </c>
      <c r="F5048" t="s">
        <v>778</v>
      </c>
      <c r="G5048" t="s">
        <v>31</v>
      </c>
      <c r="H5048" t="s">
        <v>384</v>
      </c>
      <c r="I5048" s="1">
        <v>15</v>
      </c>
      <c r="J5048" s="1">
        <v>1</v>
      </c>
      <c r="K5048">
        <v>5045</v>
      </c>
      <c r="L5048" t="s">
        <v>25</v>
      </c>
      <c r="M5048" s="2">
        <f>+Table3[[#This Row],[CHW]]/Table3[[#This Row],[Count of Airbill Number]]</f>
        <v>15</v>
      </c>
    </row>
    <row r="5049" spans="2:13">
      <c r="B5049" t="s">
        <v>35</v>
      </c>
      <c r="C5049" t="s">
        <v>21</v>
      </c>
      <c r="D5049" t="s">
        <v>22</v>
      </c>
      <c r="E5049" t="s">
        <v>776</v>
      </c>
      <c r="F5049" t="s">
        <v>776</v>
      </c>
      <c r="G5049" t="s">
        <v>33</v>
      </c>
      <c r="H5049" t="s">
        <v>232</v>
      </c>
      <c r="I5049" s="1">
        <v>15</v>
      </c>
      <c r="J5049" s="1">
        <v>2</v>
      </c>
      <c r="K5049">
        <v>5046</v>
      </c>
      <c r="L5049" t="s">
        <v>25</v>
      </c>
      <c r="M5049" s="2">
        <f>+Table3[[#This Row],[CHW]]/Table3[[#This Row],[Count of Airbill Number]]</f>
        <v>7.5</v>
      </c>
    </row>
    <row r="5050" spans="2:13">
      <c r="B5050" t="s">
        <v>35</v>
      </c>
      <c r="C5050" t="s">
        <v>21</v>
      </c>
      <c r="D5050" t="s">
        <v>22</v>
      </c>
      <c r="E5050" t="s">
        <v>776</v>
      </c>
      <c r="F5050" t="s">
        <v>776</v>
      </c>
      <c r="G5050" t="s">
        <v>103</v>
      </c>
      <c r="H5050" t="s">
        <v>39</v>
      </c>
      <c r="I5050" s="1">
        <v>15</v>
      </c>
      <c r="J5050" s="1">
        <v>1</v>
      </c>
      <c r="K5050">
        <v>5047</v>
      </c>
      <c r="L5050" t="s">
        <v>25</v>
      </c>
      <c r="M5050" s="2">
        <f>+Table3[[#This Row],[CHW]]/Table3[[#This Row],[Count of Airbill Number]]</f>
        <v>15</v>
      </c>
    </row>
    <row r="5051" spans="2:13">
      <c r="B5051" t="s">
        <v>35</v>
      </c>
      <c r="C5051" t="s">
        <v>21</v>
      </c>
      <c r="D5051" t="s">
        <v>22</v>
      </c>
      <c r="E5051" t="s">
        <v>776</v>
      </c>
      <c r="F5051" t="s">
        <v>776</v>
      </c>
      <c r="G5051" t="s">
        <v>37</v>
      </c>
      <c r="H5051" t="s">
        <v>103</v>
      </c>
      <c r="I5051" s="1">
        <v>15</v>
      </c>
      <c r="J5051" s="1">
        <v>2</v>
      </c>
      <c r="K5051">
        <v>5048</v>
      </c>
      <c r="L5051" t="s">
        <v>25</v>
      </c>
      <c r="M5051" s="2">
        <f>+Table3[[#This Row],[CHW]]/Table3[[#This Row],[Count of Airbill Number]]</f>
        <v>7.5</v>
      </c>
    </row>
    <row r="5052" spans="2:13">
      <c r="B5052" t="s">
        <v>20</v>
      </c>
      <c r="C5052" t="s">
        <v>21</v>
      </c>
      <c r="D5052" t="s">
        <v>22</v>
      </c>
      <c r="E5052" t="s">
        <v>776</v>
      </c>
      <c r="F5052" t="s">
        <v>776</v>
      </c>
      <c r="G5052" t="s">
        <v>102</v>
      </c>
      <c r="H5052" t="s">
        <v>270</v>
      </c>
      <c r="I5052" s="1">
        <v>15</v>
      </c>
      <c r="J5052" s="1">
        <v>1</v>
      </c>
      <c r="K5052">
        <v>5049</v>
      </c>
      <c r="L5052" t="s">
        <v>25</v>
      </c>
      <c r="M5052" s="2">
        <f>+Table3[[#This Row],[CHW]]/Table3[[#This Row],[Count of Airbill Number]]</f>
        <v>15</v>
      </c>
    </row>
    <row r="5053" spans="2:13">
      <c r="B5053" t="s">
        <v>20</v>
      </c>
      <c r="C5053" t="s">
        <v>21</v>
      </c>
      <c r="D5053" t="s">
        <v>22</v>
      </c>
      <c r="E5053" t="s">
        <v>776</v>
      </c>
      <c r="F5053" t="s">
        <v>778</v>
      </c>
      <c r="G5053" t="s">
        <v>37</v>
      </c>
      <c r="H5053" t="s">
        <v>155</v>
      </c>
      <c r="I5053" s="1">
        <v>15</v>
      </c>
      <c r="J5053" s="1">
        <v>1</v>
      </c>
      <c r="K5053">
        <v>5050</v>
      </c>
      <c r="L5053" t="s">
        <v>25</v>
      </c>
      <c r="M5053" s="2">
        <f>+Table3[[#This Row],[CHW]]/Table3[[#This Row],[Count of Airbill Number]]</f>
        <v>15</v>
      </c>
    </row>
    <row r="5054" spans="2:13">
      <c r="B5054" t="s">
        <v>30</v>
      </c>
      <c r="C5054" t="s">
        <v>21</v>
      </c>
      <c r="D5054" t="s">
        <v>22</v>
      </c>
      <c r="E5054" t="s">
        <v>777</v>
      </c>
      <c r="F5054" t="s">
        <v>777</v>
      </c>
      <c r="G5054" t="s">
        <v>38</v>
      </c>
      <c r="H5054" t="s">
        <v>227</v>
      </c>
      <c r="I5054" s="1">
        <v>15</v>
      </c>
      <c r="J5054" s="1">
        <v>1</v>
      </c>
      <c r="K5054">
        <v>5051</v>
      </c>
      <c r="L5054" t="s">
        <v>25</v>
      </c>
      <c r="M5054" s="2">
        <f>+Table3[[#This Row],[CHW]]/Table3[[#This Row],[Count of Airbill Number]]</f>
        <v>15</v>
      </c>
    </row>
    <row r="5055" spans="2:13">
      <c r="B5055" t="s">
        <v>30</v>
      </c>
      <c r="C5055" t="s">
        <v>21</v>
      </c>
      <c r="D5055" t="s">
        <v>22</v>
      </c>
      <c r="E5055" t="s">
        <v>776</v>
      </c>
      <c r="F5055" t="s">
        <v>777</v>
      </c>
      <c r="G5055" t="s">
        <v>66</v>
      </c>
      <c r="H5055" t="s">
        <v>38</v>
      </c>
      <c r="I5055" s="1">
        <v>15</v>
      </c>
      <c r="J5055" s="1">
        <v>1</v>
      </c>
      <c r="K5055">
        <v>5052</v>
      </c>
      <c r="L5055" t="s">
        <v>25</v>
      </c>
      <c r="M5055" s="2">
        <f>+Table3[[#This Row],[CHW]]/Table3[[#This Row],[Count of Airbill Number]]</f>
        <v>15</v>
      </c>
    </row>
    <row r="5056" spans="2:13">
      <c r="B5056" t="s">
        <v>30</v>
      </c>
      <c r="C5056" t="s">
        <v>21</v>
      </c>
      <c r="D5056" t="s">
        <v>36</v>
      </c>
      <c r="E5056" t="s">
        <v>776</v>
      </c>
      <c r="F5056" t="s">
        <v>776</v>
      </c>
      <c r="G5056" t="s">
        <v>37</v>
      </c>
      <c r="H5056" t="s">
        <v>31</v>
      </c>
      <c r="I5056" s="1">
        <v>15</v>
      </c>
      <c r="J5056" s="1">
        <v>1</v>
      </c>
      <c r="K5056">
        <v>5053</v>
      </c>
      <c r="L5056" t="s">
        <v>25</v>
      </c>
      <c r="M5056" s="2">
        <f>+Table3[[#This Row],[CHW]]/Table3[[#This Row],[Count of Airbill Number]]</f>
        <v>15</v>
      </c>
    </row>
    <row r="5057" spans="2:13">
      <c r="B5057" t="s">
        <v>243</v>
      </c>
      <c r="C5057" t="s">
        <v>21</v>
      </c>
      <c r="D5057" t="s">
        <v>22</v>
      </c>
      <c r="E5057" t="s">
        <v>776</v>
      </c>
      <c r="F5057" t="s">
        <v>776</v>
      </c>
      <c r="G5057" t="s">
        <v>94</v>
      </c>
      <c r="H5057" t="s">
        <v>53</v>
      </c>
      <c r="I5057" s="1">
        <v>15</v>
      </c>
      <c r="J5057" s="1">
        <v>1</v>
      </c>
      <c r="K5057">
        <v>5054</v>
      </c>
      <c r="L5057" t="s">
        <v>25</v>
      </c>
      <c r="M5057" s="2">
        <f>+Table3[[#This Row],[CHW]]/Table3[[#This Row],[Count of Airbill Number]]</f>
        <v>15</v>
      </c>
    </row>
    <row r="5058" spans="2:13">
      <c r="B5058" t="s">
        <v>35</v>
      </c>
      <c r="C5058" t="s">
        <v>21</v>
      </c>
      <c r="D5058" t="s">
        <v>22</v>
      </c>
      <c r="E5058" t="s">
        <v>776</v>
      </c>
      <c r="F5058" t="s">
        <v>776</v>
      </c>
      <c r="G5058" t="s">
        <v>42</v>
      </c>
      <c r="H5058" t="s">
        <v>119</v>
      </c>
      <c r="I5058" s="1">
        <v>14.999999000000001</v>
      </c>
      <c r="J5058" s="1">
        <v>2</v>
      </c>
      <c r="K5058">
        <v>5055</v>
      </c>
      <c r="L5058" t="s">
        <v>25</v>
      </c>
      <c r="M5058" s="2">
        <f>+Table3[[#This Row],[CHW]]/Table3[[#This Row],[Count of Airbill Number]]</f>
        <v>7.4999995000000004</v>
      </c>
    </row>
    <row r="5059" spans="2:13">
      <c r="B5059" t="s">
        <v>28</v>
      </c>
      <c r="C5059" t="s">
        <v>21</v>
      </c>
      <c r="D5059" t="s">
        <v>22</v>
      </c>
      <c r="E5059" t="s">
        <v>776</v>
      </c>
      <c r="F5059" t="s">
        <v>776</v>
      </c>
      <c r="G5059" t="s">
        <v>148</v>
      </c>
      <c r="H5059" t="s">
        <v>50</v>
      </c>
      <c r="I5059" s="1">
        <v>14.999998999999999</v>
      </c>
      <c r="J5059" s="1">
        <v>2</v>
      </c>
      <c r="K5059">
        <v>5056</v>
      </c>
      <c r="L5059" t="s">
        <v>25</v>
      </c>
      <c r="M5059" s="2">
        <f>+Table3[[#This Row],[CHW]]/Table3[[#This Row],[Count of Airbill Number]]</f>
        <v>7.4999994999999995</v>
      </c>
    </row>
    <row r="5060" spans="2:13">
      <c r="B5060" t="s">
        <v>28</v>
      </c>
      <c r="C5060" t="s">
        <v>21</v>
      </c>
      <c r="D5060" t="s">
        <v>36</v>
      </c>
      <c r="E5060" t="s">
        <v>776</v>
      </c>
      <c r="F5060" t="s">
        <v>776</v>
      </c>
      <c r="G5060" t="s">
        <v>57</v>
      </c>
      <c r="H5060" t="s">
        <v>118</v>
      </c>
      <c r="I5060" s="1">
        <v>14.999998999999999</v>
      </c>
      <c r="J5060" s="1">
        <v>2</v>
      </c>
      <c r="K5060">
        <v>5057</v>
      </c>
      <c r="L5060" t="s">
        <v>25</v>
      </c>
      <c r="M5060" s="2">
        <f>+Table3[[#This Row],[CHW]]/Table3[[#This Row],[Count of Airbill Number]]</f>
        <v>7.4999994999999995</v>
      </c>
    </row>
    <row r="5061" spans="2:13">
      <c r="B5061" t="s">
        <v>35</v>
      </c>
      <c r="C5061" t="s">
        <v>21</v>
      </c>
      <c r="D5061" t="s">
        <v>22</v>
      </c>
      <c r="E5061" t="s">
        <v>776</v>
      </c>
      <c r="F5061" t="s">
        <v>776</v>
      </c>
      <c r="G5061" t="s">
        <v>93</v>
      </c>
      <c r="H5061" t="s">
        <v>229</v>
      </c>
      <c r="I5061" s="1">
        <v>14.999998999999999</v>
      </c>
      <c r="J5061" s="1">
        <v>2</v>
      </c>
      <c r="K5061">
        <v>5058</v>
      </c>
      <c r="L5061" t="s">
        <v>25</v>
      </c>
      <c r="M5061" s="2">
        <f>+Table3[[#This Row],[CHW]]/Table3[[#This Row],[Count of Airbill Number]]</f>
        <v>7.4999994999999995</v>
      </c>
    </row>
    <row r="5062" spans="2:13">
      <c r="B5062" t="s">
        <v>35</v>
      </c>
      <c r="C5062" t="s">
        <v>21</v>
      </c>
      <c r="D5062" t="s">
        <v>22</v>
      </c>
      <c r="E5062" t="s">
        <v>776</v>
      </c>
      <c r="F5062" t="s">
        <v>776</v>
      </c>
      <c r="G5062" t="s">
        <v>72</v>
      </c>
      <c r="H5062" t="s">
        <v>83</v>
      </c>
      <c r="I5062" s="1">
        <v>14.999998</v>
      </c>
      <c r="J5062" s="1">
        <v>4</v>
      </c>
      <c r="K5062">
        <v>5059</v>
      </c>
      <c r="L5062" t="s">
        <v>25</v>
      </c>
      <c r="M5062" s="2">
        <f>+Table3[[#This Row],[CHW]]/Table3[[#This Row],[Count of Airbill Number]]</f>
        <v>3.7499994999999999</v>
      </c>
    </row>
    <row r="5063" spans="2:13">
      <c r="B5063" t="s">
        <v>20</v>
      </c>
      <c r="C5063" t="s">
        <v>21</v>
      </c>
      <c r="D5063" t="s">
        <v>22</v>
      </c>
      <c r="E5063" t="s">
        <v>776</v>
      </c>
      <c r="F5063" t="s">
        <v>776</v>
      </c>
      <c r="G5063" t="s">
        <v>33</v>
      </c>
      <c r="H5063" t="s">
        <v>69</v>
      </c>
      <c r="I5063" s="1">
        <v>14.999997</v>
      </c>
      <c r="J5063" s="1">
        <v>5</v>
      </c>
      <c r="K5063">
        <v>5060</v>
      </c>
      <c r="L5063" t="s">
        <v>25</v>
      </c>
      <c r="M5063" s="2">
        <f>+Table3[[#This Row],[CHW]]/Table3[[#This Row],[Count of Airbill Number]]</f>
        <v>2.9999994000000001</v>
      </c>
    </row>
    <row r="5064" spans="2:13">
      <c r="B5064" t="s">
        <v>28</v>
      </c>
      <c r="C5064" t="s">
        <v>21</v>
      </c>
      <c r="D5064" t="s">
        <v>22</v>
      </c>
      <c r="E5064" t="s">
        <v>776</v>
      </c>
      <c r="F5064" t="s">
        <v>776</v>
      </c>
      <c r="G5064" t="s">
        <v>48</v>
      </c>
      <c r="H5064" t="s">
        <v>47</v>
      </c>
      <c r="I5064" s="1">
        <v>14.999996999999997</v>
      </c>
      <c r="J5064" s="1">
        <v>7</v>
      </c>
      <c r="K5064">
        <v>5061</v>
      </c>
      <c r="L5064" t="s">
        <v>25</v>
      </c>
      <c r="M5064" s="2">
        <f>+Table3[[#This Row],[CHW]]/Table3[[#This Row],[Count of Airbill Number]]</f>
        <v>2.1428567142857138</v>
      </c>
    </row>
    <row r="5065" spans="2:13">
      <c r="B5065" t="s">
        <v>35</v>
      </c>
      <c r="C5065" t="s">
        <v>21</v>
      </c>
      <c r="D5065" t="s">
        <v>22</v>
      </c>
      <c r="E5065" t="s">
        <v>776</v>
      </c>
      <c r="F5065" t="s">
        <v>776</v>
      </c>
      <c r="G5065" t="s">
        <v>94</v>
      </c>
      <c r="H5065" t="s">
        <v>89</v>
      </c>
      <c r="I5065" s="1">
        <v>14.999993999999997</v>
      </c>
      <c r="J5065" s="1">
        <v>12</v>
      </c>
      <c r="K5065">
        <v>5062</v>
      </c>
      <c r="L5065" t="s">
        <v>25</v>
      </c>
      <c r="M5065" s="2">
        <f>+Table3[[#This Row],[CHW]]/Table3[[#This Row],[Count of Airbill Number]]</f>
        <v>1.2499994999999997</v>
      </c>
    </row>
    <row r="5066" spans="2:13">
      <c r="B5066" t="s">
        <v>28</v>
      </c>
      <c r="C5066" t="s">
        <v>21</v>
      </c>
      <c r="D5066" t="s">
        <v>22</v>
      </c>
      <c r="E5066" t="s">
        <v>778</v>
      </c>
      <c r="F5066" t="s">
        <v>778</v>
      </c>
      <c r="G5066" t="s">
        <v>51</v>
      </c>
      <c r="H5066" t="s">
        <v>310</v>
      </c>
      <c r="I5066" s="1">
        <v>14.7</v>
      </c>
      <c r="J5066" s="1">
        <v>4</v>
      </c>
      <c r="K5066">
        <v>5063</v>
      </c>
      <c r="L5066" t="s">
        <v>25</v>
      </c>
      <c r="M5066" s="2">
        <f>+Table3[[#This Row],[CHW]]/Table3[[#This Row],[Count of Airbill Number]]</f>
        <v>3.6749999999999998</v>
      </c>
    </row>
    <row r="5067" spans="2:13">
      <c r="B5067" t="s">
        <v>28</v>
      </c>
      <c r="C5067" t="s">
        <v>21</v>
      </c>
      <c r="D5067" t="s">
        <v>22</v>
      </c>
      <c r="E5067" t="s">
        <v>776</v>
      </c>
      <c r="F5067" t="s">
        <v>778</v>
      </c>
      <c r="G5067" t="s">
        <v>31</v>
      </c>
      <c r="H5067" t="s">
        <v>174</v>
      </c>
      <c r="I5067" s="1">
        <v>14.654544999999999</v>
      </c>
      <c r="J5067" s="1">
        <v>2</v>
      </c>
      <c r="K5067">
        <v>5064</v>
      </c>
      <c r="L5067" t="s">
        <v>25</v>
      </c>
      <c r="M5067" s="2">
        <f>+Table3[[#This Row],[CHW]]/Table3[[#This Row],[Count of Airbill Number]]</f>
        <v>7.3272724999999994</v>
      </c>
    </row>
    <row r="5068" spans="2:13">
      <c r="B5068" t="s">
        <v>28</v>
      </c>
      <c r="C5068" t="s">
        <v>21</v>
      </c>
      <c r="D5068" t="s">
        <v>22</v>
      </c>
      <c r="E5068" t="s">
        <v>776</v>
      </c>
      <c r="F5068" t="s">
        <v>776</v>
      </c>
      <c r="G5068" t="s">
        <v>74</v>
      </c>
      <c r="H5068" t="s">
        <v>80</v>
      </c>
      <c r="I5068" s="1">
        <v>14.545453999999999</v>
      </c>
      <c r="J5068" s="1">
        <v>1</v>
      </c>
      <c r="K5068">
        <v>5065</v>
      </c>
      <c r="L5068" t="s">
        <v>25</v>
      </c>
      <c r="M5068" s="2">
        <f>+Table3[[#This Row],[CHW]]/Table3[[#This Row],[Count of Airbill Number]]</f>
        <v>14.545453999999999</v>
      </c>
    </row>
    <row r="5069" spans="2:13">
      <c r="B5069" t="s">
        <v>28</v>
      </c>
      <c r="C5069" t="s">
        <v>21</v>
      </c>
      <c r="D5069" t="s">
        <v>22</v>
      </c>
      <c r="E5069" t="s">
        <v>776</v>
      </c>
      <c r="F5069" t="s">
        <v>776</v>
      </c>
      <c r="G5069" t="s">
        <v>47</v>
      </c>
      <c r="H5069" t="s">
        <v>32</v>
      </c>
      <c r="I5069" s="1">
        <v>14.545453999999999</v>
      </c>
      <c r="J5069" s="1">
        <v>3</v>
      </c>
      <c r="K5069">
        <v>5066</v>
      </c>
      <c r="L5069" t="s">
        <v>25</v>
      </c>
      <c r="M5069" s="2">
        <f>+Table3[[#This Row],[CHW]]/Table3[[#This Row],[Count of Airbill Number]]</f>
        <v>4.8484846666666668</v>
      </c>
    </row>
    <row r="5070" spans="2:13">
      <c r="B5070" t="s">
        <v>28</v>
      </c>
      <c r="C5070" t="s">
        <v>21</v>
      </c>
      <c r="D5070" t="s">
        <v>22</v>
      </c>
      <c r="E5070" t="s">
        <v>776</v>
      </c>
      <c r="F5070" t="s">
        <v>776</v>
      </c>
      <c r="G5070" t="s">
        <v>41</v>
      </c>
      <c r="H5070" t="s">
        <v>48</v>
      </c>
      <c r="I5070" s="1">
        <v>14.545453999999999</v>
      </c>
      <c r="J5070" s="1">
        <v>1</v>
      </c>
      <c r="K5070">
        <v>5067</v>
      </c>
      <c r="L5070" t="s">
        <v>25</v>
      </c>
      <c r="M5070" s="2">
        <f>+Table3[[#This Row],[CHW]]/Table3[[#This Row],[Count of Airbill Number]]</f>
        <v>14.545453999999999</v>
      </c>
    </row>
    <row r="5071" spans="2:13">
      <c r="B5071" t="s">
        <v>28</v>
      </c>
      <c r="C5071" t="s">
        <v>21</v>
      </c>
      <c r="D5071" t="s">
        <v>22</v>
      </c>
      <c r="E5071" t="s">
        <v>776</v>
      </c>
      <c r="F5071" t="s">
        <v>776</v>
      </c>
      <c r="G5071" t="s">
        <v>24</v>
      </c>
      <c r="H5071" t="s">
        <v>123</v>
      </c>
      <c r="I5071" s="1">
        <v>14.545453999999999</v>
      </c>
      <c r="J5071" s="1">
        <v>1</v>
      </c>
      <c r="K5071">
        <v>5068</v>
      </c>
      <c r="L5071" t="s">
        <v>25</v>
      </c>
      <c r="M5071" s="2">
        <f>+Table3[[#This Row],[CHW]]/Table3[[#This Row],[Count of Airbill Number]]</f>
        <v>14.545453999999999</v>
      </c>
    </row>
    <row r="5072" spans="2:13">
      <c r="B5072" t="s">
        <v>28</v>
      </c>
      <c r="C5072" t="s">
        <v>21</v>
      </c>
      <c r="D5072" t="s">
        <v>22</v>
      </c>
      <c r="E5072" t="s">
        <v>778</v>
      </c>
      <c r="F5072" t="s">
        <v>777</v>
      </c>
      <c r="G5072" t="s">
        <v>109</v>
      </c>
      <c r="H5072" t="s">
        <v>290</v>
      </c>
      <c r="I5072" s="1">
        <v>14.545453999999999</v>
      </c>
      <c r="J5072" s="1">
        <v>1</v>
      </c>
      <c r="K5072">
        <v>5069</v>
      </c>
      <c r="L5072" t="s">
        <v>25</v>
      </c>
      <c r="M5072" s="2">
        <f>+Table3[[#This Row],[CHW]]/Table3[[#This Row],[Count of Airbill Number]]</f>
        <v>14.545453999999999</v>
      </c>
    </row>
    <row r="5073" spans="2:13">
      <c r="B5073" t="s">
        <v>28</v>
      </c>
      <c r="C5073" t="s">
        <v>21</v>
      </c>
      <c r="D5073" t="s">
        <v>22</v>
      </c>
      <c r="E5073" t="s">
        <v>776</v>
      </c>
      <c r="F5073" t="s">
        <v>776</v>
      </c>
      <c r="G5073" t="s">
        <v>149</v>
      </c>
      <c r="H5073" t="s">
        <v>69</v>
      </c>
      <c r="I5073" s="1">
        <v>14.545453999999999</v>
      </c>
      <c r="J5073" s="1">
        <v>1</v>
      </c>
      <c r="K5073">
        <v>5070</v>
      </c>
      <c r="L5073" t="s">
        <v>25</v>
      </c>
      <c r="M5073" s="2">
        <f>+Table3[[#This Row],[CHW]]/Table3[[#This Row],[Count of Airbill Number]]</f>
        <v>14.545453999999999</v>
      </c>
    </row>
    <row r="5074" spans="2:13">
      <c r="B5074" t="s">
        <v>35</v>
      </c>
      <c r="C5074" t="s">
        <v>21</v>
      </c>
      <c r="D5074" t="s">
        <v>22</v>
      </c>
      <c r="E5074" t="s">
        <v>776</v>
      </c>
      <c r="F5074" t="s">
        <v>776</v>
      </c>
      <c r="G5074" t="s">
        <v>188</v>
      </c>
      <c r="H5074" t="s">
        <v>32</v>
      </c>
      <c r="I5074" s="1">
        <v>14.545453999999999</v>
      </c>
      <c r="J5074" s="1">
        <v>2</v>
      </c>
      <c r="K5074">
        <v>5071</v>
      </c>
      <c r="L5074" t="s">
        <v>25</v>
      </c>
      <c r="M5074" s="2">
        <f>+Table3[[#This Row],[CHW]]/Table3[[#This Row],[Count of Airbill Number]]</f>
        <v>7.2727269999999997</v>
      </c>
    </row>
    <row r="5075" spans="2:13">
      <c r="B5075" t="s">
        <v>35</v>
      </c>
      <c r="C5075" t="s">
        <v>21</v>
      </c>
      <c r="D5075" t="s">
        <v>22</v>
      </c>
      <c r="E5075" t="s">
        <v>776</v>
      </c>
      <c r="F5075" t="s">
        <v>776</v>
      </c>
      <c r="G5075" t="s">
        <v>23</v>
      </c>
      <c r="H5075" t="s">
        <v>302</v>
      </c>
      <c r="I5075" s="1">
        <v>14.545453999999999</v>
      </c>
      <c r="J5075" s="1">
        <v>1</v>
      </c>
      <c r="K5075">
        <v>5072</v>
      </c>
      <c r="L5075" t="s">
        <v>25</v>
      </c>
      <c r="M5075" s="2">
        <f>+Table3[[#This Row],[CHW]]/Table3[[#This Row],[Count of Airbill Number]]</f>
        <v>14.545453999999999</v>
      </c>
    </row>
    <row r="5076" spans="2:13">
      <c r="B5076" t="s">
        <v>35</v>
      </c>
      <c r="C5076" t="s">
        <v>21</v>
      </c>
      <c r="D5076" t="s">
        <v>22</v>
      </c>
      <c r="E5076" t="s">
        <v>776</v>
      </c>
      <c r="F5076" t="s">
        <v>776</v>
      </c>
      <c r="G5076" t="s">
        <v>47</v>
      </c>
      <c r="H5076" t="s">
        <v>70</v>
      </c>
      <c r="I5076" s="1">
        <v>14.545453999999999</v>
      </c>
      <c r="J5076" s="1">
        <v>1</v>
      </c>
      <c r="K5076">
        <v>5073</v>
      </c>
      <c r="L5076" t="s">
        <v>25</v>
      </c>
      <c r="M5076" s="2">
        <f>+Table3[[#This Row],[CHW]]/Table3[[#This Row],[Count of Airbill Number]]</f>
        <v>14.545453999999999</v>
      </c>
    </row>
    <row r="5077" spans="2:13">
      <c r="B5077" t="s">
        <v>35</v>
      </c>
      <c r="C5077" t="s">
        <v>21</v>
      </c>
      <c r="D5077" t="s">
        <v>22</v>
      </c>
      <c r="E5077" t="s">
        <v>776</v>
      </c>
      <c r="F5077" t="s">
        <v>776</v>
      </c>
      <c r="G5077" t="s">
        <v>42</v>
      </c>
      <c r="H5077" t="s">
        <v>57</v>
      </c>
      <c r="I5077" s="1">
        <v>14.545453999999999</v>
      </c>
      <c r="J5077" s="1">
        <v>1</v>
      </c>
      <c r="K5077">
        <v>5074</v>
      </c>
      <c r="L5077" t="s">
        <v>25</v>
      </c>
      <c r="M5077" s="2">
        <f>+Table3[[#This Row],[CHW]]/Table3[[#This Row],[Count of Airbill Number]]</f>
        <v>14.545453999999999</v>
      </c>
    </row>
    <row r="5078" spans="2:13">
      <c r="B5078" t="s">
        <v>35</v>
      </c>
      <c r="C5078" t="s">
        <v>21</v>
      </c>
      <c r="D5078" t="s">
        <v>22</v>
      </c>
      <c r="E5078" t="s">
        <v>776</v>
      </c>
      <c r="F5078" t="s">
        <v>776</v>
      </c>
      <c r="G5078" t="s">
        <v>122</v>
      </c>
      <c r="H5078" t="s">
        <v>426</v>
      </c>
      <c r="I5078" s="1">
        <v>14.545453999999999</v>
      </c>
      <c r="J5078" s="1">
        <v>1</v>
      </c>
      <c r="K5078">
        <v>5075</v>
      </c>
      <c r="L5078" t="s">
        <v>25</v>
      </c>
      <c r="M5078" s="2">
        <f>+Table3[[#This Row],[CHW]]/Table3[[#This Row],[Count of Airbill Number]]</f>
        <v>14.545453999999999</v>
      </c>
    </row>
    <row r="5079" spans="2:13">
      <c r="B5079" t="s">
        <v>35</v>
      </c>
      <c r="C5079" t="s">
        <v>21</v>
      </c>
      <c r="D5079" t="s">
        <v>22</v>
      </c>
      <c r="E5079" t="s">
        <v>776</v>
      </c>
      <c r="F5079" t="s">
        <v>776</v>
      </c>
      <c r="G5079" t="s">
        <v>66</v>
      </c>
      <c r="H5079" t="s">
        <v>122</v>
      </c>
      <c r="I5079" s="1">
        <v>14.545453999999999</v>
      </c>
      <c r="J5079" s="1">
        <v>1</v>
      </c>
      <c r="K5079">
        <v>5076</v>
      </c>
      <c r="L5079" t="s">
        <v>25</v>
      </c>
      <c r="M5079" s="2">
        <f>+Table3[[#This Row],[CHW]]/Table3[[#This Row],[Count of Airbill Number]]</f>
        <v>14.545453999999999</v>
      </c>
    </row>
    <row r="5080" spans="2:13">
      <c r="B5080" t="s">
        <v>35</v>
      </c>
      <c r="C5080" t="s">
        <v>21</v>
      </c>
      <c r="D5080" t="s">
        <v>22</v>
      </c>
      <c r="E5080" t="s">
        <v>776</v>
      </c>
      <c r="F5080" t="s">
        <v>776</v>
      </c>
      <c r="G5080" t="s">
        <v>72</v>
      </c>
      <c r="H5080" t="s">
        <v>142</v>
      </c>
      <c r="I5080" s="1">
        <v>14.545453999999999</v>
      </c>
      <c r="J5080" s="1">
        <v>1</v>
      </c>
      <c r="K5080">
        <v>5077</v>
      </c>
      <c r="L5080" t="s">
        <v>25</v>
      </c>
      <c r="M5080" s="2">
        <f>+Table3[[#This Row],[CHW]]/Table3[[#This Row],[Count of Airbill Number]]</f>
        <v>14.545453999999999</v>
      </c>
    </row>
    <row r="5081" spans="2:13">
      <c r="B5081" t="s">
        <v>35</v>
      </c>
      <c r="C5081" t="s">
        <v>21</v>
      </c>
      <c r="D5081" t="s">
        <v>36</v>
      </c>
      <c r="E5081" t="s">
        <v>776</v>
      </c>
      <c r="F5081" t="s">
        <v>777</v>
      </c>
      <c r="G5081" t="s">
        <v>37</v>
      </c>
      <c r="H5081" t="s">
        <v>227</v>
      </c>
      <c r="I5081" s="1">
        <v>14.545453999999999</v>
      </c>
      <c r="J5081" s="1">
        <v>1</v>
      </c>
      <c r="K5081">
        <v>5078</v>
      </c>
      <c r="L5081" t="s">
        <v>25</v>
      </c>
      <c r="M5081" s="2">
        <f>+Table3[[#This Row],[CHW]]/Table3[[#This Row],[Count of Airbill Number]]</f>
        <v>14.545453999999999</v>
      </c>
    </row>
    <row r="5082" spans="2:13">
      <c r="B5082" t="s">
        <v>176</v>
      </c>
      <c r="C5082" t="s">
        <v>21</v>
      </c>
      <c r="D5082" t="s">
        <v>22</v>
      </c>
      <c r="E5082" t="s">
        <v>776</v>
      </c>
      <c r="F5082" t="s">
        <v>776</v>
      </c>
      <c r="G5082" t="s">
        <v>66</v>
      </c>
      <c r="H5082" t="s">
        <v>117</v>
      </c>
      <c r="I5082" s="1">
        <v>14.545453999999999</v>
      </c>
      <c r="J5082" s="1">
        <v>1</v>
      </c>
      <c r="K5082">
        <v>5079</v>
      </c>
      <c r="L5082" t="s">
        <v>25</v>
      </c>
      <c r="M5082" s="2">
        <f>+Table3[[#This Row],[CHW]]/Table3[[#This Row],[Count of Airbill Number]]</f>
        <v>14.545453999999999</v>
      </c>
    </row>
    <row r="5083" spans="2:13">
      <c r="B5083" t="s">
        <v>20</v>
      </c>
      <c r="C5083" t="s">
        <v>21</v>
      </c>
      <c r="D5083" t="s">
        <v>22</v>
      </c>
      <c r="E5083" t="s">
        <v>776</v>
      </c>
      <c r="F5083" t="s">
        <v>776</v>
      </c>
      <c r="G5083" t="s">
        <v>63</v>
      </c>
      <c r="H5083" t="s">
        <v>84</v>
      </c>
      <c r="I5083" s="1">
        <v>14.545453999999999</v>
      </c>
      <c r="J5083" s="1">
        <v>1</v>
      </c>
      <c r="K5083">
        <v>5080</v>
      </c>
      <c r="L5083" t="s">
        <v>25</v>
      </c>
      <c r="M5083" s="2">
        <f>+Table3[[#This Row],[CHW]]/Table3[[#This Row],[Count of Airbill Number]]</f>
        <v>14.545453999999999</v>
      </c>
    </row>
    <row r="5084" spans="2:13">
      <c r="B5084" t="s">
        <v>20</v>
      </c>
      <c r="C5084" t="s">
        <v>21</v>
      </c>
      <c r="D5084" t="s">
        <v>22</v>
      </c>
      <c r="E5084" t="s">
        <v>776</v>
      </c>
      <c r="F5084" t="s">
        <v>776</v>
      </c>
      <c r="G5084" t="s">
        <v>71</v>
      </c>
      <c r="H5084" t="s">
        <v>170</v>
      </c>
      <c r="I5084" s="1">
        <v>14.545453999999999</v>
      </c>
      <c r="J5084" s="1">
        <v>1</v>
      </c>
      <c r="K5084">
        <v>5081</v>
      </c>
      <c r="L5084" t="s">
        <v>25</v>
      </c>
      <c r="M5084" s="2">
        <f>+Table3[[#This Row],[CHW]]/Table3[[#This Row],[Count of Airbill Number]]</f>
        <v>14.545453999999999</v>
      </c>
    </row>
    <row r="5085" spans="2:13">
      <c r="B5085" t="s">
        <v>20</v>
      </c>
      <c r="C5085" t="s">
        <v>21</v>
      </c>
      <c r="D5085" t="s">
        <v>22</v>
      </c>
      <c r="E5085" t="s">
        <v>776</v>
      </c>
      <c r="F5085" t="s">
        <v>776</v>
      </c>
      <c r="G5085" t="s">
        <v>48</v>
      </c>
      <c r="H5085" t="s">
        <v>380</v>
      </c>
      <c r="I5085" s="1">
        <v>14.545453999999999</v>
      </c>
      <c r="J5085" s="1">
        <v>2</v>
      </c>
      <c r="K5085">
        <v>5082</v>
      </c>
      <c r="L5085" t="s">
        <v>25</v>
      </c>
      <c r="M5085" s="2">
        <f>+Table3[[#This Row],[CHW]]/Table3[[#This Row],[Count of Airbill Number]]</f>
        <v>7.2727269999999997</v>
      </c>
    </row>
    <row r="5086" spans="2:13">
      <c r="B5086" t="s">
        <v>20</v>
      </c>
      <c r="C5086" t="s">
        <v>21</v>
      </c>
      <c r="D5086" t="s">
        <v>22</v>
      </c>
      <c r="E5086" t="s">
        <v>776</v>
      </c>
      <c r="F5086" t="s">
        <v>776</v>
      </c>
      <c r="G5086" t="s">
        <v>40</v>
      </c>
      <c r="H5086" t="s">
        <v>191</v>
      </c>
      <c r="I5086" s="1">
        <v>14.545453999999999</v>
      </c>
      <c r="J5086" s="1">
        <v>1</v>
      </c>
      <c r="K5086">
        <v>5083</v>
      </c>
      <c r="L5086" t="s">
        <v>25</v>
      </c>
      <c r="M5086" s="2">
        <f>+Table3[[#This Row],[CHW]]/Table3[[#This Row],[Count of Airbill Number]]</f>
        <v>14.545453999999999</v>
      </c>
    </row>
    <row r="5087" spans="2:13">
      <c r="B5087" t="s">
        <v>20</v>
      </c>
      <c r="C5087" t="s">
        <v>21</v>
      </c>
      <c r="D5087" t="s">
        <v>22</v>
      </c>
      <c r="E5087" t="s">
        <v>776</v>
      </c>
      <c r="F5087" t="s">
        <v>776</v>
      </c>
      <c r="G5087" t="s">
        <v>87</v>
      </c>
      <c r="H5087" t="s">
        <v>39</v>
      </c>
      <c r="I5087" s="1">
        <v>14.545453999999999</v>
      </c>
      <c r="J5087" s="1">
        <v>1</v>
      </c>
      <c r="K5087">
        <v>5084</v>
      </c>
      <c r="L5087" t="s">
        <v>25</v>
      </c>
      <c r="M5087" s="2">
        <f>+Table3[[#This Row],[CHW]]/Table3[[#This Row],[Count of Airbill Number]]</f>
        <v>14.545453999999999</v>
      </c>
    </row>
    <row r="5088" spans="2:13">
      <c r="B5088" t="s">
        <v>20</v>
      </c>
      <c r="C5088" t="s">
        <v>21</v>
      </c>
      <c r="D5088" t="s">
        <v>22</v>
      </c>
      <c r="E5088" t="s">
        <v>776</v>
      </c>
      <c r="F5088" t="s">
        <v>776</v>
      </c>
      <c r="G5088" t="s">
        <v>67</v>
      </c>
      <c r="H5088" t="s">
        <v>66</v>
      </c>
      <c r="I5088" s="1">
        <v>14.545453999999999</v>
      </c>
      <c r="J5088" s="1">
        <v>1</v>
      </c>
      <c r="K5088">
        <v>5085</v>
      </c>
      <c r="L5088" t="s">
        <v>25</v>
      </c>
      <c r="M5088" s="2">
        <f>+Table3[[#This Row],[CHW]]/Table3[[#This Row],[Count of Airbill Number]]</f>
        <v>14.545453999999999</v>
      </c>
    </row>
    <row r="5089" spans="2:13">
      <c r="B5089" t="s">
        <v>20</v>
      </c>
      <c r="C5089" t="s">
        <v>21</v>
      </c>
      <c r="D5089" t="s">
        <v>22</v>
      </c>
      <c r="E5089" t="s">
        <v>776</v>
      </c>
      <c r="F5089" t="s">
        <v>776</v>
      </c>
      <c r="G5089" t="s">
        <v>77</v>
      </c>
      <c r="H5089" t="s">
        <v>88</v>
      </c>
      <c r="I5089" s="1">
        <v>14.545453999999999</v>
      </c>
      <c r="J5089" s="1">
        <v>2</v>
      </c>
      <c r="K5089">
        <v>5086</v>
      </c>
      <c r="L5089" t="s">
        <v>25</v>
      </c>
      <c r="M5089" s="2">
        <f>+Table3[[#This Row],[CHW]]/Table3[[#This Row],[Count of Airbill Number]]</f>
        <v>7.2727269999999997</v>
      </c>
    </row>
    <row r="5090" spans="2:13">
      <c r="B5090" t="s">
        <v>35</v>
      </c>
      <c r="C5090" t="s">
        <v>21</v>
      </c>
      <c r="D5090" t="s">
        <v>22</v>
      </c>
      <c r="E5090" t="s">
        <v>776</v>
      </c>
      <c r="F5090" t="s">
        <v>776</v>
      </c>
      <c r="G5090" t="s">
        <v>68</v>
      </c>
      <c r="H5090" t="s">
        <v>53</v>
      </c>
      <c r="I5090" s="1">
        <v>14.545453000000002</v>
      </c>
      <c r="J5090" s="1">
        <v>3</v>
      </c>
      <c r="K5090">
        <v>5087</v>
      </c>
      <c r="L5090" t="s">
        <v>25</v>
      </c>
      <c r="M5090" s="2">
        <f>+Table3[[#This Row],[CHW]]/Table3[[#This Row],[Count of Airbill Number]]</f>
        <v>4.8484843333333343</v>
      </c>
    </row>
    <row r="5091" spans="2:13">
      <c r="B5091" t="s">
        <v>176</v>
      </c>
      <c r="C5091" t="s">
        <v>21</v>
      </c>
      <c r="D5091" t="s">
        <v>22</v>
      </c>
      <c r="E5091" t="s">
        <v>776</v>
      </c>
      <c r="F5091" t="s">
        <v>776</v>
      </c>
      <c r="G5091" t="s">
        <v>40</v>
      </c>
      <c r="H5091" t="s">
        <v>170</v>
      </c>
      <c r="I5091" s="1">
        <v>14.545453</v>
      </c>
      <c r="J5091" s="1">
        <v>2</v>
      </c>
      <c r="K5091">
        <v>5088</v>
      </c>
      <c r="L5091" t="s">
        <v>25</v>
      </c>
      <c r="M5091" s="2">
        <f>+Table3[[#This Row],[CHW]]/Table3[[#This Row],[Count of Airbill Number]]</f>
        <v>7.2727265000000001</v>
      </c>
    </row>
    <row r="5092" spans="2:13">
      <c r="B5092" t="s">
        <v>20</v>
      </c>
      <c r="C5092" t="s">
        <v>21</v>
      </c>
      <c r="D5092" t="s">
        <v>22</v>
      </c>
      <c r="E5092" t="s">
        <v>776</v>
      </c>
      <c r="F5092" t="s">
        <v>776</v>
      </c>
      <c r="G5092" t="s">
        <v>67</v>
      </c>
      <c r="H5092" t="s">
        <v>111</v>
      </c>
      <c r="I5092" s="1">
        <v>14.545453</v>
      </c>
      <c r="J5092" s="1">
        <v>4</v>
      </c>
      <c r="K5092">
        <v>5089</v>
      </c>
      <c r="L5092" t="s">
        <v>25</v>
      </c>
      <c r="M5092" s="2">
        <f>+Table3[[#This Row],[CHW]]/Table3[[#This Row],[Count of Airbill Number]]</f>
        <v>3.63636325</v>
      </c>
    </row>
    <row r="5093" spans="2:13">
      <c r="B5093" t="s">
        <v>28</v>
      </c>
      <c r="C5093" t="s">
        <v>21</v>
      </c>
      <c r="D5093" t="s">
        <v>22</v>
      </c>
      <c r="E5093" t="s">
        <v>776</v>
      </c>
      <c r="F5093" t="s">
        <v>776</v>
      </c>
      <c r="G5093" t="s">
        <v>45</v>
      </c>
      <c r="H5093" t="s">
        <v>102</v>
      </c>
      <c r="I5093" s="1">
        <v>14.545452999999998</v>
      </c>
      <c r="J5093" s="1">
        <v>2</v>
      </c>
      <c r="K5093">
        <v>5090</v>
      </c>
      <c r="L5093" t="s">
        <v>25</v>
      </c>
      <c r="M5093" s="2">
        <f>+Table3[[#This Row],[CHW]]/Table3[[#This Row],[Count of Airbill Number]]</f>
        <v>7.2727264999999992</v>
      </c>
    </row>
    <row r="5094" spans="2:13">
      <c r="B5094" t="s">
        <v>35</v>
      </c>
      <c r="C5094" t="s">
        <v>21</v>
      </c>
      <c r="D5094" t="s">
        <v>22</v>
      </c>
      <c r="E5094" t="s">
        <v>776</v>
      </c>
      <c r="F5094" t="s">
        <v>776</v>
      </c>
      <c r="G5094" t="s">
        <v>48</v>
      </c>
      <c r="H5094" t="s">
        <v>40</v>
      </c>
      <c r="I5094" s="1">
        <v>14.545452999999998</v>
      </c>
      <c r="J5094" s="1">
        <v>3</v>
      </c>
      <c r="K5094">
        <v>5091</v>
      </c>
      <c r="L5094" t="s">
        <v>25</v>
      </c>
      <c r="M5094" s="2">
        <f>+Table3[[#This Row],[CHW]]/Table3[[#This Row],[Count of Airbill Number]]</f>
        <v>4.8484843333333325</v>
      </c>
    </row>
    <row r="5095" spans="2:13">
      <c r="B5095" t="s">
        <v>20</v>
      </c>
      <c r="C5095" t="s">
        <v>21</v>
      </c>
      <c r="D5095" t="s">
        <v>22</v>
      </c>
      <c r="E5095" t="s">
        <v>776</v>
      </c>
      <c r="F5095" t="s">
        <v>776</v>
      </c>
      <c r="G5095" t="s">
        <v>42</v>
      </c>
      <c r="H5095" t="s">
        <v>67</v>
      </c>
      <c r="I5095" s="1">
        <v>14.545452999999998</v>
      </c>
      <c r="J5095" s="1">
        <v>2</v>
      </c>
      <c r="K5095">
        <v>5092</v>
      </c>
      <c r="L5095" t="s">
        <v>25</v>
      </c>
      <c r="M5095" s="2">
        <f>+Table3[[#This Row],[CHW]]/Table3[[#This Row],[Count of Airbill Number]]</f>
        <v>7.2727264999999992</v>
      </c>
    </row>
    <row r="5096" spans="2:13">
      <c r="B5096" t="s">
        <v>20</v>
      </c>
      <c r="C5096" t="s">
        <v>21</v>
      </c>
      <c r="D5096" t="s">
        <v>22</v>
      </c>
      <c r="E5096" t="s">
        <v>776</v>
      </c>
      <c r="F5096" t="s">
        <v>776</v>
      </c>
      <c r="G5096" t="s">
        <v>71</v>
      </c>
      <c r="H5096" t="s">
        <v>103</v>
      </c>
      <c r="I5096" s="1">
        <v>14.545452999999998</v>
      </c>
      <c r="J5096" s="1">
        <v>3</v>
      </c>
      <c r="K5096">
        <v>5093</v>
      </c>
      <c r="L5096" t="s">
        <v>25</v>
      </c>
      <c r="M5096" s="2">
        <f>+Table3[[#This Row],[CHW]]/Table3[[#This Row],[Count of Airbill Number]]</f>
        <v>4.8484843333333325</v>
      </c>
    </row>
    <row r="5097" spans="2:13">
      <c r="B5097" t="s">
        <v>20</v>
      </c>
      <c r="C5097" t="s">
        <v>21</v>
      </c>
      <c r="D5097" t="s">
        <v>22</v>
      </c>
      <c r="E5097" t="s">
        <v>776</v>
      </c>
      <c r="F5097" t="s">
        <v>776</v>
      </c>
      <c r="G5097" t="s">
        <v>125</v>
      </c>
      <c r="H5097" t="s">
        <v>47</v>
      </c>
      <c r="I5097" s="1">
        <v>14.545452000000001</v>
      </c>
      <c r="J5097" s="1">
        <v>3</v>
      </c>
      <c r="K5097">
        <v>5094</v>
      </c>
      <c r="L5097" t="s">
        <v>25</v>
      </c>
      <c r="M5097" s="2">
        <f>+Table3[[#This Row],[CHW]]/Table3[[#This Row],[Count of Airbill Number]]</f>
        <v>4.848484</v>
      </c>
    </row>
    <row r="5098" spans="2:13">
      <c r="B5098" t="s">
        <v>35</v>
      </c>
      <c r="C5098" t="s">
        <v>21</v>
      </c>
      <c r="D5098" t="s">
        <v>22</v>
      </c>
      <c r="E5098" t="s">
        <v>776</v>
      </c>
      <c r="F5098" t="s">
        <v>776</v>
      </c>
      <c r="G5098" t="s">
        <v>94</v>
      </c>
      <c r="H5098" t="s">
        <v>63</v>
      </c>
      <c r="I5098" s="1">
        <v>14.545451</v>
      </c>
      <c r="J5098" s="1">
        <v>8</v>
      </c>
      <c r="K5098">
        <v>5095</v>
      </c>
      <c r="L5098" t="s">
        <v>25</v>
      </c>
      <c r="M5098" s="2">
        <f>+Table3[[#This Row],[CHW]]/Table3[[#This Row],[Count of Airbill Number]]</f>
        <v>1.818181375</v>
      </c>
    </row>
    <row r="5099" spans="2:13">
      <c r="B5099" t="s">
        <v>20</v>
      </c>
      <c r="C5099" t="s">
        <v>21</v>
      </c>
      <c r="D5099" t="s">
        <v>22</v>
      </c>
      <c r="E5099" t="s">
        <v>776</v>
      </c>
      <c r="F5099" t="s">
        <v>776</v>
      </c>
      <c r="G5099" t="s">
        <v>125</v>
      </c>
      <c r="H5099" t="s">
        <v>186</v>
      </c>
      <c r="I5099" s="1">
        <v>14.545448999999998</v>
      </c>
      <c r="J5099" s="1">
        <v>7</v>
      </c>
      <c r="K5099">
        <v>5096</v>
      </c>
      <c r="L5099" t="s">
        <v>25</v>
      </c>
      <c r="M5099" s="2">
        <f>+Table3[[#This Row],[CHW]]/Table3[[#This Row],[Count of Airbill Number]]</f>
        <v>2.0779212857142855</v>
      </c>
    </row>
    <row r="5100" spans="2:13">
      <c r="B5100" t="s">
        <v>20</v>
      </c>
      <c r="C5100" t="s">
        <v>21</v>
      </c>
      <c r="D5100" t="s">
        <v>22</v>
      </c>
      <c r="E5100" t="s">
        <v>776</v>
      </c>
      <c r="F5100" t="s">
        <v>776</v>
      </c>
      <c r="G5100" t="s">
        <v>222</v>
      </c>
      <c r="H5100" t="s">
        <v>59</v>
      </c>
      <c r="I5100" s="1">
        <v>14.545448999999996</v>
      </c>
      <c r="J5100" s="1">
        <v>14</v>
      </c>
      <c r="K5100">
        <v>5097</v>
      </c>
      <c r="L5100" t="s">
        <v>25</v>
      </c>
      <c r="M5100" s="2">
        <f>+Table3[[#This Row],[CHW]]/Table3[[#This Row],[Count of Airbill Number]]</f>
        <v>1.0389606428571425</v>
      </c>
    </row>
    <row r="5101" spans="2:13">
      <c r="B5101" t="s">
        <v>20</v>
      </c>
      <c r="C5101" t="s">
        <v>21</v>
      </c>
      <c r="D5101" t="s">
        <v>22</v>
      </c>
      <c r="E5101" t="s">
        <v>776</v>
      </c>
      <c r="F5101" t="s">
        <v>776</v>
      </c>
      <c r="G5101" t="s">
        <v>125</v>
      </c>
      <c r="H5101" t="s">
        <v>107</v>
      </c>
      <c r="I5101" s="1">
        <v>14.545447999999997</v>
      </c>
      <c r="J5101" s="1">
        <v>8</v>
      </c>
      <c r="K5101">
        <v>5098</v>
      </c>
      <c r="L5101" t="s">
        <v>25</v>
      </c>
      <c r="M5101" s="2">
        <f>+Table3[[#This Row],[CHW]]/Table3[[#This Row],[Count of Airbill Number]]</f>
        <v>1.8181809999999996</v>
      </c>
    </row>
    <row r="5102" spans="2:13">
      <c r="B5102" t="s">
        <v>28</v>
      </c>
      <c r="C5102" t="s">
        <v>21</v>
      </c>
      <c r="D5102" t="s">
        <v>22</v>
      </c>
      <c r="E5102" t="s">
        <v>778</v>
      </c>
      <c r="F5102" t="s">
        <v>776</v>
      </c>
      <c r="G5102" t="s">
        <v>90</v>
      </c>
      <c r="H5102" t="s">
        <v>187</v>
      </c>
      <c r="I5102" s="1">
        <v>14.527272</v>
      </c>
      <c r="J5102" s="1">
        <v>5</v>
      </c>
      <c r="K5102">
        <v>5099</v>
      </c>
      <c r="L5102" t="s">
        <v>25</v>
      </c>
      <c r="M5102" s="2">
        <f>+Table3[[#This Row],[CHW]]/Table3[[#This Row],[Count of Airbill Number]]</f>
        <v>2.9054544</v>
      </c>
    </row>
    <row r="5103" spans="2:13">
      <c r="B5103" t="s">
        <v>35</v>
      </c>
      <c r="C5103" t="s">
        <v>21</v>
      </c>
      <c r="D5103" t="s">
        <v>22</v>
      </c>
      <c r="E5103" t="s">
        <v>778</v>
      </c>
      <c r="F5103" t="s">
        <v>776</v>
      </c>
      <c r="G5103" t="s">
        <v>255</v>
      </c>
      <c r="H5103" t="s">
        <v>48</v>
      </c>
      <c r="I5103" s="1">
        <v>14.5</v>
      </c>
      <c r="J5103" s="1">
        <v>1</v>
      </c>
      <c r="K5103">
        <v>5100</v>
      </c>
      <c r="L5103" t="s">
        <v>25</v>
      </c>
      <c r="M5103" s="2">
        <f>+Table3[[#This Row],[CHW]]/Table3[[#This Row],[Count of Airbill Number]]</f>
        <v>14.5</v>
      </c>
    </row>
    <row r="5104" spans="2:13">
      <c r="B5104" t="s">
        <v>28</v>
      </c>
      <c r="C5104" t="s">
        <v>21</v>
      </c>
      <c r="D5104" t="s">
        <v>22</v>
      </c>
      <c r="E5104" t="s">
        <v>778</v>
      </c>
      <c r="F5104" t="s">
        <v>778</v>
      </c>
      <c r="G5104" t="s">
        <v>109</v>
      </c>
      <c r="H5104" t="s">
        <v>101</v>
      </c>
      <c r="I5104" s="1">
        <v>14.499999999999998</v>
      </c>
      <c r="J5104" s="1">
        <v>6</v>
      </c>
      <c r="K5104">
        <v>5101</v>
      </c>
      <c r="L5104" t="s">
        <v>25</v>
      </c>
      <c r="M5104" s="2">
        <f>+Table3[[#This Row],[CHW]]/Table3[[#This Row],[Count of Airbill Number]]</f>
        <v>2.4166666666666665</v>
      </c>
    </row>
    <row r="5105" spans="2:13">
      <c r="B5105" t="s">
        <v>28</v>
      </c>
      <c r="C5105" t="s">
        <v>21</v>
      </c>
      <c r="D5105" t="s">
        <v>22</v>
      </c>
      <c r="E5105" t="s">
        <v>778</v>
      </c>
      <c r="F5105" t="s">
        <v>778</v>
      </c>
      <c r="G5105" t="s">
        <v>304</v>
      </c>
      <c r="H5105" t="s">
        <v>81</v>
      </c>
      <c r="I5105" s="1">
        <v>14.4</v>
      </c>
      <c r="J5105" s="1">
        <v>1</v>
      </c>
      <c r="K5105">
        <v>5102</v>
      </c>
      <c r="L5105" t="s">
        <v>25</v>
      </c>
      <c r="M5105" s="2">
        <f>+Table3[[#This Row],[CHW]]/Table3[[#This Row],[Count of Airbill Number]]</f>
        <v>14.4</v>
      </c>
    </row>
    <row r="5106" spans="2:13">
      <c r="B5106" t="s">
        <v>35</v>
      </c>
      <c r="C5106" t="s">
        <v>21</v>
      </c>
      <c r="D5106" t="s">
        <v>22</v>
      </c>
      <c r="E5106" t="s">
        <v>778</v>
      </c>
      <c r="F5106" t="s">
        <v>778</v>
      </c>
      <c r="G5106" t="s">
        <v>51</v>
      </c>
      <c r="H5106" t="s">
        <v>109</v>
      </c>
      <c r="I5106" s="1">
        <v>14.4</v>
      </c>
      <c r="J5106" s="1">
        <v>1</v>
      </c>
      <c r="K5106">
        <v>5103</v>
      </c>
      <c r="L5106" t="s">
        <v>25</v>
      </c>
      <c r="M5106" s="2">
        <f>+Table3[[#This Row],[CHW]]/Table3[[#This Row],[Count of Airbill Number]]</f>
        <v>14.4</v>
      </c>
    </row>
    <row r="5107" spans="2:13">
      <c r="B5107" t="s">
        <v>20</v>
      </c>
      <c r="C5107" t="s">
        <v>21</v>
      </c>
      <c r="D5107" t="s">
        <v>22</v>
      </c>
      <c r="E5107" t="s">
        <v>778</v>
      </c>
      <c r="F5107" t="s">
        <v>777</v>
      </c>
      <c r="G5107" t="s">
        <v>113</v>
      </c>
      <c r="H5107" t="s">
        <v>274</v>
      </c>
      <c r="I5107" s="1">
        <v>14.4</v>
      </c>
      <c r="J5107" s="1">
        <v>1</v>
      </c>
      <c r="K5107">
        <v>5104</v>
      </c>
      <c r="L5107" t="s">
        <v>25</v>
      </c>
      <c r="M5107" s="2">
        <f>+Table3[[#This Row],[CHW]]/Table3[[#This Row],[Count of Airbill Number]]</f>
        <v>14.4</v>
      </c>
    </row>
    <row r="5108" spans="2:13">
      <c r="B5108" t="s">
        <v>28</v>
      </c>
      <c r="C5108" t="s">
        <v>21</v>
      </c>
      <c r="D5108" t="s">
        <v>36</v>
      </c>
      <c r="E5108" t="s">
        <v>776</v>
      </c>
      <c r="F5108" t="s">
        <v>776</v>
      </c>
      <c r="G5108" t="s">
        <v>149</v>
      </c>
      <c r="H5108" t="s">
        <v>37</v>
      </c>
      <c r="I5108" s="1">
        <v>14.118181</v>
      </c>
      <c r="J5108" s="1">
        <v>4</v>
      </c>
      <c r="K5108">
        <v>5105</v>
      </c>
      <c r="L5108" t="s">
        <v>25</v>
      </c>
      <c r="M5108" s="2">
        <f>+Table3[[#This Row],[CHW]]/Table3[[#This Row],[Count of Airbill Number]]</f>
        <v>3.52954525</v>
      </c>
    </row>
    <row r="5109" spans="2:13">
      <c r="B5109" t="s">
        <v>28</v>
      </c>
      <c r="C5109" t="s">
        <v>21</v>
      </c>
      <c r="D5109" t="s">
        <v>22</v>
      </c>
      <c r="E5109" t="s">
        <v>777</v>
      </c>
      <c r="F5109" t="s">
        <v>777</v>
      </c>
      <c r="G5109" t="s">
        <v>26</v>
      </c>
      <c r="H5109" t="s">
        <v>324</v>
      </c>
      <c r="I5109" s="1">
        <v>14.1</v>
      </c>
      <c r="J5109" s="1">
        <v>1</v>
      </c>
      <c r="K5109">
        <v>5106</v>
      </c>
      <c r="L5109" t="s">
        <v>25</v>
      </c>
      <c r="M5109" s="2">
        <f>+Table3[[#This Row],[CHW]]/Table3[[#This Row],[Count of Airbill Number]]</f>
        <v>14.1</v>
      </c>
    </row>
    <row r="5110" spans="2:13">
      <c r="B5110" t="s">
        <v>28</v>
      </c>
      <c r="C5110" t="s">
        <v>21</v>
      </c>
      <c r="D5110" t="s">
        <v>22</v>
      </c>
      <c r="E5110" t="s">
        <v>776</v>
      </c>
      <c r="F5110" t="s">
        <v>776</v>
      </c>
      <c r="G5110" t="s">
        <v>64</v>
      </c>
      <c r="H5110" t="s">
        <v>296</v>
      </c>
      <c r="I5110" s="1">
        <v>14.090909</v>
      </c>
      <c r="J5110" s="1">
        <v>1</v>
      </c>
      <c r="K5110">
        <v>5107</v>
      </c>
      <c r="L5110" t="s">
        <v>25</v>
      </c>
      <c r="M5110" s="2">
        <f>+Table3[[#This Row],[CHW]]/Table3[[#This Row],[Count of Airbill Number]]</f>
        <v>14.090909</v>
      </c>
    </row>
    <row r="5111" spans="2:13">
      <c r="B5111" t="s">
        <v>28</v>
      </c>
      <c r="C5111" t="s">
        <v>21</v>
      </c>
      <c r="D5111" t="s">
        <v>22</v>
      </c>
      <c r="E5111" t="s">
        <v>776</v>
      </c>
      <c r="F5111" t="s">
        <v>776</v>
      </c>
      <c r="G5111" t="s">
        <v>56</v>
      </c>
      <c r="H5111" t="s">
        <v>54</v>
      </c>
      <c r="I5111" s="1">
        <v>14.090909</v>
      </c>
      <c r="J5111" s="1">
        <v>1</v>
      </c>
      <c r="K5111">
        <v>5108</v>
      </c>
      <c r="L5111" t="s">
        <v>25</v>
      </c>
      <c r="M5111" s="2">
        <f>+Table3[[#This Row],[CHW]]/Table3[[#This Row],[Count of Airbill Number]]</f>
        <v>14.090909</v>
      </c>
    </row>
    <row r="5112" spans="2:13">
      <c r="B5112" t="s">
        <v>28</v>
      </c>
      <c r="C5112" t="s">
        <v>21</v>
      </c>
      <c r="D5112" t="s">
        <v>22</v>
      </c>
      <c r="E5112" t="s">
        <v>776</v>
      </c>
      <c r="F5112" t="s">
        <v>776</v>
      </c>
      <c r="G5112" t="s">
        <v>37</v>
      </c>
      <c r="H5112" t="s">
        <v>118</v>
      </c>
      <c r="I5112" s="1">
        <v>14.090909</v>
      </c>
      <c r="J5112" s="1">
        <v>1</v>
      </c>
      <c r="K5112">
        <v>5109</v>
      </c>
      <c r="L5112" t="s">
        <v>25</v>
      </c>
      <c r="M5112" s="2">
        <f>+Table3[[#This Row],[CHW]]/Table3[[#This Row],[Count of Airbill Number]]</f>
        <v>14.090909</v>
      </c>
    </row>
    <row r="5113" spans="2:13">
      <c r="B5113" t="s">
        <v>28</v>
      </c>
      <c r="C5113" t="s">
        <v>21</v>
      </c>
      <c r="D5113" t="s">
        <v>22</v>
      </c>
      <c r="E5113" t="s">
        <v>776</v>
      </c>
      <c r="F5113" t="s">
        <v>776</v>
      </c>
      <c r="G5113" t="s">
        <v>50</v>
      </c>
      <c r="H5113" t="s">
        <v>76</v>
      </c>
      <c r="I5113" s="1">
        <v>14.090909</v>
      </c>
      <c r="J5113" s="1">
        <v>1</v>
      </c>
      <c r="K5113">
        <v>5110</v>
      </c>
      <c r="L5113" t="s">
        <v>25</v>
      </c>
      <c r="M5113" s="2">
        <f>+Table3[[#This Row],[CHW]]/Table3[[#This Row],[Count of Airbill Number]]</f>
        <v>14.090909</v>
      </c>
    </row>
    <row r="5114" spans="2:13">
      <c r="B5114" t="s">
        <v>35</v>
      </c>
      <c r="C5114" t="s">
        <v>21</v>
      </c>
      <c r="D5114" t="s">
        <v>22</v>
      </c>
      <c r="E5114" t="s">
        <v>776</v>
      </c>
      <c r="F5114" t="s">
        <v>776</v>
      </c>
      <c r="G5114" t="s">
        <v>63</v>
      </c>
      <c r="H5114" t="s">
        <v>63</v>
      </c>
      <c r="I5114" s="1">
        <v>14.090909</v>
      </c>
      <c r="J5114" s="1">
        <v>1</v>
      </c>
      <c r="K5114">
        <v>5111</v>
      </c>
      <c r="L5114" t="s">
        <v>25</v>
      </c>
      <c r="M5114" s="2">
        <f>+Table3[[#This Row],[CHW]]/Table3[[#This Row],[Count of Airbill Number]]</f>
        <v>14.090909</v>
      </c>
    </row>
    <row r="5115" spans="2:13">
      <c r="B5115" t="s">
        <v>35</v>
      </c>
      <c r="C5115" t="s">
        <v>21</v>
      </c>
      <c r="D5115" t="s">
        <v>22</v>
      </c>
      <c r="E5115" t="s">
        <v>776</v>
      </c>
      <c r="F5115" t="s">
        <v>776</v>
      </c>
      <c r="G5115" t="s">
        <v>40</v>
      </c>
      <c r="H5115" t="s">
        <v>418</v>
      </c>
      <c r="I5115" s="1">
        <v>14.090909</v>
      </c>
      <c r="J5115" s="1">
        <v>1</v>
      </c>
      <c r="K5115">
        <v>5112</v>
      </c>
      <c r="L5115" t="s">
        <v>25</v>
      </c>
      <c r="M5115" s="2">
        <f>+Table3[[#This Row],[CHW]]/Table3[[#This Row],[Count of Airbill Number]]</f>
        <v>14.090909</v>
      </c>
    </row>
    <row r="5116" spans="2:13">
      <c r="B5116" t="s">
        <v>35</v>
      </c>
      <c r="C5116" t="s">
        <v>21</v>
      </c>
      <c r="D5116" t="s">
        <v>22</v>
      </c>
      <c r="E5116" t="s">
        <v>776</v>
      </c>
      <c r="F5116" t="s">
        <v>776</v>
      </c>
      <c r="G5116" t="s">
        <v>111</v>
      </c>
      <c r="H5116" t="s">
        <v>70</v>
      </c>
      <c r="I5116" s="1">
        <v>14.090909</v>
      </c>
      <c r="J5116" s="1">
        <v>1</v>
      </c>
      <c r="K5116">
        <v>5113</v>
      </c>
      <c r="L5116" t="s">
        <v>25</v>
      </c>
      <c r="M5116" s="2">
        <f>+Table3[[#This Row],[CHW]]/Table3[[#This Row],[Count of Airbill Number]]</f>
        <v>14.090909</v>
      </c>
    </row>
    <row r="5117" spans="2:13">
      <c r="B5117" t="s">
        <v>35</v>
      </c>
      <c r="C5117" t="s">
        <v>21</v>
      </c>
      <c r="D5117" t="s">
        <v>36</v>
      </c>
      <c r="E5117" t="s">
        <v>776</v>
      </c>
      <c r="F5117" t="s">
        <v>776</v>
      </c>
      <c r="G5117" t="s">
        <v>63</v>
      </c>
      <c r="H5117" t="s">
        <v>69</v>
      </c>
      <c r="I5117" s="1">
        <v>14.090909</v>
      </c>
      <c r="J5117" s="1">
        <v>1</v>
      </c>
      <c r="K5117">
        <v>5114</v>
      </c>
      <c r="L5117" t="s">
        <v>25</v>
      </c>
      <c r="M5117" s="2">
        <f>+Table3[[#This Row],[CHW]]/Table3[[#This Row],[Count of Airbill Number]]</f>
        <v>14.090909</v>
      </c>
    </row>
    <row r="5118" spans="2:13">
      <c r="B5118" t="s">
        <v>28</v>
      </c>
      <c r="C5118" t="s">
        <v>21</v>
      </c>
      <c r="D5118" t="s">
        <v>22</v>
      </c>
      <c r="E5118" t="s">
        <v>776</v>
      </c>
      <c r="F5118" t="s">
        <v>776</v>
      </c>
      <c r="G5118" t="s">
        <v>45</v>
      </c>
      <c r="H5118" t="s">
        <v>71</v>
      </c>
      <c r="I5118" s="1">
        <v>14.090907999999999</v>
      </c>
      <c r="J5118" s="1">
        <v>3</v>
      </c>
      <c r="K5118">
        <v>5115</v>
      </c>
      <c r="L5118" t="s">
        <v>25</v>
      </c>
      <c r="M5118" s="2">
        <f>+Table3[[#This Row],[CHW]]/Table3[[#This Row],[Count of Airbill Number]]</f>
        <v>4.6969693333333327</v>
      </c>
    </row>
    <row r="5119" spans="2:13">
      <c r="B5119" t="s">
        <v>28</v>
      </c>
      <c r="C5119" t="s">
        <v>21</v>
      </c>
      <c r="D5119" t="s">
        <v>22</v>
      </c>
      <c r="E5119" t="s">
        <v>776</v>
      </c>
      <c r="F5119" t="s">
        <v>776</v>
      </c>
      <c r="G5119" t="s">
        <v>77</v>
      </c>
      <c r="H5119" t="s">
        <v>37</v>
      </c>
      <c r="I5119" s="1">
        <v>14.090907999999999</v>
      </c>
      <c r="J5119" s="1">
        <v>2</v>
      </c>
      <c r="K5119">
        <v>5116</v>
      </c>
      <c r="L5119" t="s">
        <v>25</v>
      </c>
      <c r="M5119" s="2">
        <f>+Table3[[#This Row],[CHW]]/Table3[[#This Row],[Count of Airbill Number]]</f>
        <v>7.0454539999999994</v>
      </c>
    </row>
    <row r="5120" spans="2:13">
      <c r="B5120" t="s">
        <v>35</v>
      </c>
      <c r="C5120" t="s">
        <v>21</v>
      </c>
      <c r="D5120" t="s">
        <v>22</v>
      </c>
      <c r="E5120" t="s">
        <v>776</v>
      </c>
      <c r="F5120" t="s">
        <v>776</v>
      </c>
      <c r="G5120" t="s">
        <v>195</v>
      </c>
      <c r="H5120" t="s">
        <v>23</v>
      </c>
      <c r="I5120" s="1">
        <v>14.090907999999999</v>
      </c>
      <c r="J5120" s="1">
        <v>3</v>
      </c>
      <c r="K5120">
        <v>5117</v>
      </c>
      <c r="L5120" t="s">
        <v>25</v>
      </c>
      <c r="M5120" s="2">
        <f>+Table3[[#This Row],[CHW]]/Table3[[#This Row],[Count of Airbill Number]]</f>
        <v>4.6969693333333327</v>
      </c>
    </row>
    <row r="5121" spans="2:13">
      <c r="B5121" t="s">
        <v>20</v>
      </c>
      <c r="C5121" t="s">
        <v>21</v>
      </c>
      <c r="D5121" t="s">
        <v>22</v>
      </c>
      <c r="E5121" t="s">
        <v>776</v>
      </c>
      <c r="F5121" t="s">
        <v>776</v>
      </c>
      <c r="G5121" t="s">
        <v>188</v>
      </c>
      <c r="H5121" t="s">
        <v>39</v>
      </c>
      <c r="I5121" s="1">
        <v>14.090907999999999</v>
      </c>
      <c r="J5121" s="1">
        <v>2</v>
      </c>
      <c r="K5121">
        <v>5118</v>
      </c>
      <c r="L5121" t="s">
        <v>25</v>
      </c>
      <c r="M5121" s="2">
        <f>+Table3[[#This Row],[CHW]]/Table3[[#This Row],[Count of Airbill Number]]</f>
        <v>7.0454539999999994</v>
      </c>
    </row>
    <row r="5122" spans="2:13">
      <c r="B5122" t="s">
        <v>20</v>
      </c>
      <c r="C5122" t="s">
        <v>21</v>
      </c>
      <c r="D5122" t="s">
        <v>22</v>
      </c>
      <c r="E5122" t="s">
        <v>776</v>
      </c>
      <c r="F5122" t="s">
        <v>776</v>
      </c>
      <c r="G5122" t="s">
        <v>103</v>
      </c>
      <c r="H5122" t="s">
        <v>88</v>
      </c>
      <c r="I5122" s="1">
        <v>14.090907999999999</v>
      </c>
      <c r="J5122" s="1">
        <v>2</v>
      </c>
      <c r="K5122">
        <v>5119</v>
      </c>
      <c r="L5122" t="s">
        <v>25</v>
      </c>
      <c r="M5122" s="2">
        <f>+Table3[[#This Row],[CHW]]/Table3[[#This Row],[Count of Airbill Number]]</f>
        <v>7.0454539999999994</v>
      </c>
    </row>
    <row r="5123" spans="2:13">
      <c r="B5123" t="s">
        <v>20</v>
      </c>
      <c r="C5123" t="s">
        <v>21</v>
      </c>
      <c r="D5123" t="s">
        <v>22</v>
      </c>
      <c r="E5123" t="s">
        <v>776</v>
      </c>
      <c r="F5123" t="s">
        <v>776</v>
      </c>
      <c r="G5123" t="s">
        <v>72</v>
      </c>
      <c r="H5123" t="s">
        <v>189</v>
      </c>
      <c r="I5123" s="1">
        <v>14.090907999999999</v>
      </c>
      <c r="J5123" s="1">
        <v>3</v>
      </c>
      <c r="K5123">
        <v>5120</v>
      </c>
      <c r="L5123" t="s">
        <v>25</v>
      </c>
      <c r="M5123" s="2">
        <f>+Table3[[#This Row],[CHW]]/Table3[[#This Row],[Count of Airbill Number]]</f>
        <v>4.6969693333333327</v>
      </c>
    </row>
    <row r="5124" spans="2:13">
      <c r="B5124" t="s">
        <v>35</v>
      </c>
      <c r="C5124" t="s">
        <v>21</v>
      </c>
      <c r="D5124" t="s">
        <v>22</v>
      </c>
      <c r="E5124" t="s">
        <v>776</v>
      </c>
      <c r="F5124" t="s">
        <v>776</v>
      </c>
      <c r="G5124" t="s">
        <v>45</v>
      </c>
      <c r="H5124" t="s">
        <v>342</v>
      </c>
      <c r="I5124" s="1">
        <v>14.090907000000001</v>
      </c>
      <c r="J5124" s="1">
        <v>3</v>
      </c>
      <c r="K5124">
        <v>5121</v>
      </c>
      <c r="L5124" t="s">
        <v>25</v>
      </c>
      <c r="M5124" s="2">
        <f>+Table3[[#This Row],[CHW]]/Table3[[#This Row],[Count of Airbill Number]]</f>
        <v>4.6969690000000002</v>
      </c>
    </row>
    <row r="5125" spans="2:13">
      <c r="B5125" t="s">
        <v>20</v>
      </c>
      <c r="C5125" t="s">
        <v>21</v>
      </c>
      <c r="D5125" t="s">
        <v>22</v>
      </c>
      <c r="E5125" t="s">
        <v>776</v>
      </c>
      <c r="F5125" t="s">
        <v>776</v>
      </c>
      <c r="G5125" t="s">
        <v>50</v>
      </c>
      <c r="H5125" t="s">
        <v>53</v>
      </c>
      <c r="I5125" s="1">
        <v>14.090907000000001</v>
      </c>
      <c r="J5125" s="1">
        <v>4</v>
      </c>
      <c r="K5125">
        <v>5122</v>
      </c>
      <c r="L5125" t="s">
        <v>25</v>
      </c>
      <c r="M5125" s="2">
        <f>+Table3[[#This Row],[CHW]]/Table3[[#This Row],[Count of Airbill Number]]</f>
        <v>3.5227267500000004</v>
      </c>
    </row>
    <row r="5126" spans="2:13">
      <c r="B5126" t="s">
        <v>35</v>
      </c>
      <c r="C5126" t="s">
        <v>21</v>
      </c>
      <c r="D5126" t="s">
        <v>22</v>
      </c>
      <c r="E5126" t="s">
        <v>776</v>
      </c>
      <c r="F5126" t="s">
        <v>776</v>
      </c>
      <c r="G5126" t="s">
        <v>94</v>
      </c>
      <c r="H5126" t="s">
        <v>178</v>
      </c>
      <c r="I5126" s="1">
        <v>14.090907</v>
      </c>
      <c r="J5126" s="1">
        <v>4</v>
      </c>
      <c r="K5126">
        <v>5123</v>
      </c>
      <c r="L5126" t="s">
        <v>25</v>
      </c>
      <c r="M5126" s="2">
        <f>+Table3[[#This Row],[CHW]]/Table3[[#This Row],[Count of Airbill Number]]</f>
        <v>3.5227267499999999</v>
      </c>
    </row>
    <row r="5127" spans="2:13">
      <c r="B5127" t="s">
        <v>35</v>
      </c>
      <c r="C5127" t="s">
        <v>21</v>
      </c>
      <c r="D5127" t="s">
        <v>22</v>
      </c>
      <c r="E5127" t="s">
        <v>776</v>
      </c>
      <c r="F5127" t="s">
        <v>776</v>
      </c>
      <c r="G5127" t="s">
        <v>72</v>
      </c>
      <c r="H5127" t="s">
        <v>64</v>
      </c>
      <c r="I5127" s="1">
        <v>14.090907</v>
      </c>
      <c r="J5127" s="1">
        <v>4</v>
      </c>
      <c r="K5127">
        <v>5124</v>
      </c>
      <c r="L5127" t="s">
        <v>25</v>
      </c>
      <c r="M5127" s="2">
        <f>+Table3[[#This Row],[CHW]]/Table3[[#This Row],[Count of Airbill Number]]</f>
        <v>3.5227267499999999</v>
      </c>
    </row>
    <row r="5128" spans="2:13">
      <c r="B5128" t="s">
        <v>28</v>
      </c>
      <c r="C5128" t="s">
        <v>21</v>
      </c>
      <c r="D5128" t="s">
        <v>22</v>
      </c>
      <c r="E5128" t="s">
        <v>776</v>
      </c>
      <c r="F5128" t="s">
        <v>776</v>
      </c>
      <c r="G5128" t="s">
        <v>72</v>
      </c>
      <c r="H5128" t="s">
        <v>23</v>
      </c>
      <c r="I5128" s="1">
        <v>14.090904999999999</v>
      </c>
      <c r="J5128" s="1">
        <v>6</v>
      </c>
      <c r="K5128">
        <v>5125</v>
      </c>
      <c r="L5128" t="s">
        <v>25</v>
      </c>
      <c r="M5128" s="2">
        <f>+Table3[[#This Row],[CHW]]/Table3[[#This Row],[Count of Airbill Number]]</f>
        <v>2.3484841666666667</v>
      </c>
    </row>
    <row r="5129" spans="2:13">
      <c r="B5129" t="s">
        <v>20</v>
      </c>
      <c r="C5129" t="s">
        <v>21</v>
      </c>
      <c r="D5129" t="s">
        <v>22</v>
      </c>
      <c r="E5129" t="s">
        <v>776</v>
      </c>
      <c r="F5129" t="s">
        <v>776</v>
      </c>
      <c r="G5129" t="s">
        <v>71</v>
      </c>
      <c r="H5129" t="s">
        <v>207</v>
      </c>
      <c r="I5129" s="1">
        <v>14.090902999999997</v>
      </c>
      <c r="J5129" s="1">
        <v>11</v>
      </c>
      <c r="K5129">
        <v>5126</v>
      </c>
      <c r="L5129" t="s">
        <v>25</v>
      </c>
      <c r="M5129" s="2">
        <f>+Table3[[#This Row],[CHW]]/Table3[[#This Row],[Count of Airbill Number]]</f>
        <v>1.2809911818181816</v>
      </c>
    </row>
    <row r="5130" spans="2:13">
      <c r="B5130" t="s">
        <v>28</v>
      </c>
      <c r="C5130" t="s">
        <v>21</v>
      </c>
      <c r="D5130" t="s">
        <v>22</v>
      </c>
      <c r="E5130" t="s">
        <v>776</v>
      </c>
      <c r="F5130" t="s">
        <v>776</v>
      </c>
      <c r="G5130" t="s">
        <v>77</v>
      </c>
      <c r="H5130" t="s">
        <v>66</v>
      </c>
      <c r="I5130" s="1">
        <v>14</v>
      </c>
      <c r="J5130" s="1">
        <v>1</v>
      </c>
      <c r="K5130">
        <v>5127</v>
      </c>
      <c r="L5130" t="s">
        <v>25</v>
      </c>
      <c r="M5130" s="2">
        <f>+Table3[[#This Row],[CHW]]/Table3[[#This Row],[Count of Airbill Number]]</f>
        <v>14</v>
      </c>
    </row>
    <row r="5131" spans="2:13">
      <c r="B5131" t="s">
        <v>35</v>
      </c>
      <c r="C5131" t="s">
        <v>21</v>
      </c>
      <c r="D5131" t="s">
        <v>22</v>
      </c>
      <c r="E5131" t="s">
        <v>778</v>
      </c>
      <c r="F5131" t="s">
        <v>778</v>
      </c>
      <c r="G5131" t="s">
        <v>113</v>
      </c>
      <c r="H5131" t="s">
        <v>109</v>
      </c>
      <c r="I5131" s="1">
        <v>14</v>
      </c>
      <c r="J5131" s="1">
        <v>1</v>
      </c>
      <c r="K5131">
        <v>5128</v>
      </c>
      <c r="L5131" t="s">
        <v>25</v>
      </c>
      <c r="M5131" s="2">
        <f>+Table3[[#This Row],[CHW]]/Table3[[#This Row],[Count of Airbill Number]]</f>
        <v>14</v>
      </c>
    </row>
    <row r="5132" spans="2:13">
      <c r="B5132" t="s">
        <v>20</v>
      </c>
      <c r="C5132" t="s">
        <v>21</v>
      </c>
      <c r="D5132" t="s">
        <v>22</v>
      </c>
      <c r="E5132" t="s">
        <v>778</v>
      </c>
      <c r="F5132" t="s">
        <v>777</v>
      </c>
      <c r="G5132" t="s">
        <v>109</v>
      </c>
      <c r="H5132" t="s">
        <v>259</v>
      </c>
      <c r="I5132" s="1">
        <v>14</v>
      </c>
      <c r="J5132" s="1">
        <v>1</v>
      </c>
      <c r="K5132">
        <v>5129</v>
      </c>
      <c r="L5132" t="s">
        <v>25</v>
      </c>
      <c r="M5132" s="2">
        <f>+Table3[[#This Row],[CHW]]/Table3[[#This Row],[Count of Airbill Number]]</f>
        <v>14</v>
      </c>
    </row>
    <row r="5133" spans="2:13">
      <c r="B5133" t="s">
        <v>20</v>
      </c>
      <c r="C5133" t="s">
        <v>21</v>
      </c>
      <c r="D5133" t="s">
        <v>22</v>
      </c>
      <c r="E5133" t="s">
        <v>776</v>
      </c>
      <c r="F5133" t="s">
        <v>778</v>
      </c>
      <c r="G5133" t="s">
        <v>66</v>
      </c>
      <c r="H5133" t="s">
        <v>204</v>
      </c>
      <c r="I5133" s="1">
        <v>14</v>
      </c>
      <c r="J5133" s="1">
        <v>1</v>
      </c>
      <c r="K5133">
        <v>5130</v>
      </c>
      <c r="L5133" t="s">
        <v>25</v>
      </c>
      <c r="M5133" s="2">
        <f>+Table3[[#This Row],[CHW]]/Table3[[#This Row],[Count of Airbill Number]]</f>
        <v>14</v>
      </c>
    </row>
    <row r="5134" spans="2:13">
      <c r="B5134" t="s">
        <v>28</v>
      </c>
      <c r="C5134" t="s">
        <v>21</v>
      </c>
      <c r="D5134" t="s">
        <v>22</v>
      </c>
      <c r="E5134" t="s">
        <v>777</v>
      </c>
      <c r="F5134" t="s">
        <v>778</v>
      </c>
      <c r="G5134" t="s">
        <v>26</v>
      </c>
      <c r="H5134" t="s">
        <v>109</v>
      </c>
      <c r="I5134" s="1">
        <v>13.9</v>
      </c>
      <c r="J5134" s="1">
        <v>1</v>
      </c>
      <c r="K5134">
        <v>5131</v>
      </c>
      <c r="L5134" t="s">
        <v>25</v>
      </c>
      <c r="M5134" s="2">
        <f>+Table3[[#This Row],[CHW]]/Table3[[#This Row],[Count of Airbill Number]]</f>
        <v>13.9</v>
      </c>
    </row>
    <row r="5135" spans="2:13">
      <c r="B5135" t="s">
        <v>28</v>
      </c>
      <c r="C5135" t="s">
        <v>21</v>
      </c>
      <c r="D5135" t="s">
        <v>36</v>
      </c>
      <c r="E5135" t="s">
        <v>776</v>
      </c>
      <c r="F5135" t="s">
        <v>778</v>
      </c>
      <c r="G5135" t="s">
        <v>57</v>
      </c>
      <c r="H5135" t="s">
        <v>155</v>
      </c>
      <c r="I5135" s="1">
        <v>13.9</v>
      </c>
      <c r="J5135" s="1">
        <v>2</v>
      </c>
      <c r="K5135">
        <v>5132</v>
      </c>
      <c r="L5135" t="s">
        <v>25</v>
      </c>
      <c r="M5135" s="2">
        <f>+Table3[[#This Row],[CHW]]/Table3[[#This Row],[Count of Airbill Number]]</f>
        <v>6.95</v>
      </c>
    </row>
    <row r="5136" spans="2:13">
      <c r="B5136" t="s">
        <v>28</v>
      </c>
      <c r="C5136" t="s">
        <v>21</v>
      </c>
      <c r="D5136" t="s">
        <v>22</v>
      </c>
      <c r="E5136" t="s">
        <v>778</v>
      </c>
      <c r="F5136" t="s">
        <v>778</v>
      </c>
      <c r="G5136" t="s">
        <v>81</v>
      </c>
      <c r="H5136" t="s">
        <v>204</v>
      </c>
      <c r="I5136" s="1">
        <v>13.8</v>
      </c>
      <c r="J5136" s="1">
        <v>1</v>
      </c>
      <c r="K5136">
        <v>5133</v>
      </c>
      <c r="L5136" t="s">
        <v>25</v>
      </c>
      <c r="M5136" s="2">
        <f>+Table3[[#This Row],[CHW]]/Table3[[#This Row],[Count of Airbill Number]]</f>
        <v>13.8</v>
      </c>
    </row>
    <row r="5137" spans="2:13">
      <c r="B5137" t="s">
        <v>20</v>
      </c>
      <c r="C5137" t="s">
        <v>21</v>
      </c>
      <c r="D5137" t="s">
        <v>22</v>
      </c>
      <c r="E5137" t="s">
        <v>778</v>
      </c>
      <c r="F5137" t="s">
        <v>777</v>
      </c>
      <c r="G5137" t="s">
        <v>109</v>
      </c>
      <c r="H5137" t="s">
        <v>249</v>
      </c>
      <c r="I5137" s="1">
        <v>13.8</v>
      </c>
      <c r="J5137" s="1">
        <v>1</v>
      </c>
      <c r="K5137">
        <v>5134</v>
      </c>
      <c r="L5137" t="s">
        <v>25</v>
      </c>
      <c r="M5137" s="2">
        <f>+Table3[[#This Row],[CHW]]/Table3[[#This Row],[Count of Airbill Number]]</f>
        <v>13.8</v>
      </c>
    </row>
    <row r="5138" spans="2:13">
      <c r="B5138" t="s">
        <v>28</v>
      </c>
      <c r="C5138" t="s">
        <v>21</v>
      </c>
      <c r="D5138" t="s">
        <v>22</v>
      </c>
      <c r="E5138" t="s">
        <v>776</v>
      </c>
      <c r="F5138" t="s">
        <v>776</v>
      </c>
      <c r="G5138" t="s">
        <v>57</v>
      </c>
      <c r="H5138" t="s">
        <v>39</v>
      </c>
      <c r="I5138" s="1">
        <v>13.636362999999999</v>
      </c>
      <c r="J5138" s="1">
        <v>2</v>
      </c>
      <c r="K5138">
        <v>5135</v>
      </c>
      <c r="L5138" t="s">
        <v>25</v>
      </c>
      <c r="M5138" s="2">
        <f>+Table3[[#This Row],[CHW]]/Table3[[#This Row],[Count of Airbill Number]]</f>
        <v>6.8181814999999997</v>
      </c>
    </row>
    <row r="5139" spans="2:13">
      <c r="B5139" t="s">
        <v>28</v>
      </c>
      <c r="C5139" t="s">
        <v>21</v>
      </c>
      <c r="D5139" t="s">
        <v>36</v>
      </c>
      <c r="E5139" t="s">
        <v>776</v>
      </c>
      <c r="F5139" t="s">
        <v>776</v>
      </c>
      <c r="G5139" t="s">
        <v>148</v>
      </c>
      <c r="H5139" t="s">
        <v>23</v>
      </c>
      <c r="I5139" s="1">
        <v>13.636362999999999</v>
      </c>
      <c r="J5139" s="1">
        <v>1</v>
      </c>
      <c r="K5139">
        <v>5136</v>
      </c>
      <c r="L5139" t="s">
        <v>25</v>
      </c>
      <c r="M5139" s="2">
        <f>+Table3[[#This Row],[CHW]]/Table3[[#This Row],[Count of Airbill Number]]</f>
        <v>13.636362999999999</v>
      </c>
    </row>
    <row r="5140" spans="2:13">
      <c r="B5140" t="s">
        <v>35</v>
      </c>
      <c r="C5140" t="s">
        <v>21</v>
      </c>
      <c r="D5140" t="s">
        <v>22</v>
      </c>
      <c r="E5140" t="s">
        <v>776</v>
      </c>
      <c r="F5140" t="s">
        <v>776</v>
      </c>
      <c r="G5140" t="s">
        <v>39</v>
      </c>
      <c r="H5140" t="s">
        <v>148</v>
      </c>
      <c r="I5140" s="1">
        <v>13.636362999999999</v>
      </c>
      <c r="J5140" s="1">
        <v>1</v>
      </c>
      <c r="K5140">
        <v>5137</v>
      </c>
      <c r="L5140" t="s">
        <v>25</v>
      </c>
      <c r="M5140" s="2">
        <f>+Table3[[#This Row],[CHW]]/Table3[[#This Row],[Count of Airbill Number]]</f>
        <v>13.636362999999999</v>
      </c>
    </row>
    <row r="5141" spans="2:13">
      <c r="B5141" t="s">
        <v>35</v>
      </c>
      <c r="C5141" t="s">
        <v>21</v>
      </c>
      <c r="D5141" t="s">
        <v>22</v>
      </c>
      <c r="E5141" t="s">
        <v>776</v>
      </c>
      <c r="F5141" t="s">
        <v>776</v>
      </c>
      <c r="G5141" t="s">
        <v>78</v>
      </c>
      <c r="H5141" t="s">
        <v>48</v>
      </c>
      <c r="I5141" s="1">
        <v>13.636362999999999</v>
      </c>
      <c r="J5141" s="1">
        <v>1</v>
      </c>
      <c r="K5141">
        <v>5138</v>
      </c>
      <c r="L5141" t="s">
        <v>25</v>
      </c>
      <c r="M5141" s="2">
        <f>+Table3[[#This Row],[CHW]]/Table3[[#This Row],[Count of Airbill Number]]</f>
        <v>13.636362999999999</v>
      </c>
    </row>
    <row r="5142" spans="2:13">
      <c r="B5142" t="s">
        <v>35</v>
      </c>
      <c r="C5142" t="s">
        <v>21</v>
      </c>
      <c r="D5142" t="s">
        <v>22</v>
      </c>
      <c r="E5142" t="s">
        <v>776</v>
      </c>
      <c r="F5142" t="s">
        <v>776</v>
      </c>
      <c r="G5142" t="s">
        <v>46</v>
      </c>
      <c r="H5142" t="s">
        <v>76</v>
      </c>
      <c r="I5142" s="1">
        <v>13.636362999999999</v>
      </c>
      <c r="J5142" s="1">
        <v>1</v>
      </c>
      <c r="K5142">
        <v>5139</v>
      </c>
      <c r="L5142" t="s">
        <v>25</v>
      </c>
      <c r="M5142" s="2">
        <f>+Table3[[#This Row],[CHW]]/Table3[[#This Row],[Count of Airbill Number]]</f>
        <v>13.636362999999999</v>
      </c>
    </row>
    <row r="5143" spans="2:13">
      <c r="B5143" t="s">
        <v>35</v>
      </c>
      <c r="C5143" t="s">
        <v>21</v>
      </c>
      <c r="D5143" t="s">
        <v>22</v>
      </c>
      <c r="E5143" t="s">
        <v>776</v>
      </c>
      <c r="F5143" t="s">
        <v>776</v>
      </c>
      <c r="G5143" t="s">
        <v>93</v>
      </c>
      <c r="H5143" t="s">
        <v>47</v>
      </c>
      <c r="I5143" s="1">
        <v>13.636362999999999</v>
      </c>
      <c r="J5143" s="1">
        <v>1</v>
      </c>
      <c r="K5143">
        <v>5140</v>
      </c>
      <c r="L5143" t="s">
        <v>25</v>
      </c>
      <c r="M5143" s="2">
        <f>+Table3[[#This Row],[CHW]]/Table3[[#This Row],[Count of Airbill Number]]</f>
        <v>13.636362999999999</v>
      </c>
    </row>
    <row r="5144" spans="2:13">
      <c r="B5144" t="s">
        <v>35</v>
      </c>
      <c r="C5144" t="s">
        <v>21</v>
      </c>
      <c r="D5144" t="s">
        <v>22</v>
      </c>
      <c r="E5144" t="s">
        <v>776</v>
      </c>
      <c r="F5144" t="s">
        <v>776</v>
      </c>
      <c r="G5144" t="s">
        <v>33</v>
      </c>
      <c r="H5144" t="s">
        <v>148</v>
      </c>
      <c r="I5144" s="1">
        <v>13.636362999999999</v>
      </c>
      <c r="J5144" s="1">
        <v>1</v>
      </c>
      <c r="K5144">
        <v>5141</v>
      </c>
      <c r="L5144" t="s">
        <v>25</v>
      </c>
      <c r="M5144" s="2">
        <f>+Table3[[#This Row],[CHW]]/Table3[[#This Row],[Count of Airbill Number]]</f>
        <v>13.636362999999999</v>
      </c>
    </row>
    <row r="5145" spans="2:13">
      <c r="B5145" t="s">
        <v>35</v>
      </c>
      <c r="C5145" t="s">
        <v>21</v>
      </c>
      <c r="D5145" t="s">
        <v>36</v>
      </c>
      <c r="E5145" t="s">
        <v>776</v>
      </c>
      <c r="F5145" t="s">
        <v>778</v>
      </c>
      <c r="G5145" t="s">
        <v>40</v>
      </c>
      <c r="H5145" t="s">
        <v>81</v>
      </c>
      <c r="I5145" s="1">
        <v>13.636362999999999</v>
      </c>
      <c r="J5145" s="1">
        <v>1</v>
      </c>
      <c r="K5145">
        <v>5142</v>
      </c>
      <c r="L5145" t="s">
        <v>25</v>
      </c>
      <c r="M5145" s="2">
        <f>+Table3[[#This Row],[CHW]]/Table3[[#This Row],[Count of Airbill Number]]</f>
        <v>13.636362999999999</v>
      </c>
    </row>
    <row r="5146" spans="2:13">
      <c r="B5146" t="s">
        <v>176</v>
      </c>
      <c r="C5146" t="s">
        <v>21</v>
      </c>
      <c r="D5146" t="s">
        <v>22</v>
      </c>
      <c r="E5146" t="s">
        <v>776</v>
      </c>
      <c r="F5146" t="s">
        <v>776</v>
      </c>
      <c r="G5146" t="s">
        <v>66</v>
      </c>
      <c r="H5146" t="s">
        <v>70</v>
      </c>
      <c r="I5146" s="1">
        <v>13.636362999999999</v>
      </c>
      <c r="J5146" s="1">
        <v>1</v>
      </c>
      <c r="K5146">
        <v>5143</v>
      </c>
      <c r="L5146" t="s">
        <v>25</v>
      </c>
      <c r="M5146" s="2">
        <f>+Table3[[#This Row],[CHW]]/Table3[[#This Row],[Count of Airbill Number]]</f>
        <v>13.636362999999999</v>
      </c>
    </row>
    <row r="5147" spans="2:13">
      <c r="B5147" t="s">
        <v>176</v>
      </c>
      <c r="C5147" t="s">
        <v>21</v>
      </c>
      <c r="D5147" t="s">
        <v>36</v>
      </c>
      <c r="E5147" t="s">
        <v>776</v>
      </c>
      <c r="F5147" t="s">
        <v>776</v>
      </c>
      <c r="G5147" t="s">
        <v>48</v>
      </c>
      <c r="H5147" t="s">
        <v>201</v>
      </c>
      <c r="I5147" s="1">
        <v>13.636362999999999</v>
      </c>
      <c r="J5147" s="1">
        <v>1</v>
      </c>
      <c r="K5147">
        <v>5144</v>
      </c>
      <c r="L5147" t="s">
        <v>25</v>
      </c>
      <c r="M5147" s="2">
        <f>+Table3[[#This Row],[CHW]]/Table3[[#This Row],[Count of Airbill Number]]</f>
        <v>13.636362999999999</v>
      </c>
    </row>
    <row r="5148" spans="2:13">
      <c r="B5148" t="s">
        <v>176</v>
      </c>
      <c r="C5148" t="s">
        <v>21</v>
      </c>
      <c r="D5148" t="s">
        <v>36</v>
      </c>
      <c r="E5148" t="s">
        <v>776</v>
      </c>
      <c r="F5148" t="s">
        <v>776</v>
      </c>
      <c r="G5148" t="s">
        <v>31</v>
      </c>
      <c r="H5148" t="s">
        <v>48</v>
      </c>
      <c r="I5148" s="1">
        <v>13.636362999999999</v>
      </c>
      <c r="J5148" s="1">
        <v>1</v>
      </c>
      <c r="K5148">
        <v>5145</v>
      </c>
      <c r="L5148" t="s">
        <v>25</v>
      </c>
      <c r="M5148" s="2">
        <f>+Table3[[#This Row],[CHW]]/Table3[[#This Row],[Count of Airbill Number]]</f>
        <v>13.636362999999999</v>
      </c>
    </row>
    <row r="5149" spans="2:13">
      <c r="B5149" t="s">
        <v>20</v>
      </c>
      <c r="C5149" t="s">
        <v>21</v>
      </c>
      <c r="D5149" t="s">
        <v>22</v>
      </c>
      <c r="E5149" t="s">
        <v>776</v>
      </c>
      <c r="F5149" t="s">
        <v>776</v>
      </c>
      <c r="G5149" t="s">
        <v>74</v>
      </c>
      <c r="H5149" t="s">
        <v>84</v>
      </c>
      <c r="I5149" s="1">
        <v>13.636362999999999</v>
      </c>
      <c r="J5149" s="1">
        <v>1</v>
      </c>
      <c r="K5149">
        <v>5146</v>
      </c>
      <c r="L5149" t="s">
        <v>25</v>
      </c>
      <c r="M5149" s="2">
        <f>+Table3[[#This Row],[CHW]]/Table3[[#This Row],[Count of Airbill Number]]</f>
        <v>13.636362999999999</v>
      </c>
    </row>
    <row r="5150" spans="2:13">
      <c r="B5150" t="s">
        <v>20</v>
      </c>
      <c r="C5150" t="s">
        <v>21</v>
      </c>
      <c r="D5150" t="s">
        <v>22</v>
      </c>
      <c r="E5150" t="s">
        <v>776</v>
      </c>
      <c r="F5150" t="s">
        <v>776</v>
      </c>
      <c r="G5150" t="s">
        <v>58</v>
      </c>
      <c r="H5150" t="s">
        <v>32</v>
      </c>
      <c r="I5150" s="1">
        <v>13.636362999999999</v>
      </c>
      <c r="J5150" s="1">
        <v>1</v>
      </c>
      <c r="K5150">
        <v>5147</v>
      </c>
      <c r="L5150" t="s">
        <v>25</v>
      </c>
      <c r="M5150" s="2">
        <f>+Table3[[#This Row],[CHW]]/Table3[[#This Row],[Count of Airbill Number]]</f>
        <v>13.636362999999999</v>
      </c>
    </row>
    <row r="5151" spans="2:13">
      <c r="B5151" t="s">
        <v>20</v>
      </c>
      <c r="C5151" t="s">
        <v>21</v>
      </c>
      <c r="D5151" t="s">
        <v>22</v>
      </c>
      <c r="E5151" t="s">
        <v>776</v>
      </c>
      <c r="F5151" t="s">
        <v>776</v>
      </c>
      <c r="G5151" t="s">
        <v>60</v>
      </c>
      <c r="H5151" t="s">
        <v>49</v>
      </c>
      <c r="I5151" s="1">
        <v>13.636362999999999</v>
      </c>
      <c r="J5151" s="1">
        <v>1</v>
      </c>
      <c r="K5151">
        <v>5148</v>
      </c>
      <c r="L5151" t="s">
        <v>25</v>
      </c>
      <c r="M5151" s="2">
        <f>+Table3[[#This Row],[CHW]]/Table3[[#This Row],[Count of Airbill Number]]</f>
        <v>13.636362999999999</v>
      </c>
    </row>
    <row r="5152" spans="2:13">
      <c r="B5152" t="s">
        <v>20</v>
      </c>
      <c r="C5152" t="s">
        <v>21</v>
      </c>
      <c r="D5152" t="s">
        <v>22</v>
      </c>
      <c r="E5152" t="s">
        <v>776</v>
      </c>
      <c r="F5152" t="s">
        <v>776</v>
      </c>
      <c r="G5152" t="s">
        <v>48</v>
      </c>
      <c r="H5152" t="s">
        <v>42</v>
      </c>
      <c r="I5152" s="1">
        <v>13.636362999999999</v>
      </c>
      <c r="J5152" s="1">
        <v>3</v>
      </c>
      <c r="K5152">
        <v>5149</v>
      </c>
      <c r="L5152" t="s">
        <v>25</v>
      </c>
      <c r="M5152" s="2">
        <f>+Table3[[#This Row],[CHW]]/Table3[[#This Row],[Count of Airbill Number]]</f>
        <v>4.5454543333333328</v>
      </c>
    </row>
    <row r="5153" spans="2:13">
      <c r="B5153" t="s">
        <v>20</v>
      </c>
      <c r="C5153" t="s">
        <v>21</v>
      </c>
      <c r="D5153" t="s">
        <v>22</v>
      </c>
      <c r="E5153" t="s">
        <v>776</v>
      </c>
      <c r="F5153" t="s">
        <v>776</v>
      </c>
      <c r="G5153" t="s">
        <v>149</v>
      </c>
      <c r="H5153" t="s">
        <v>83</v>
      </c>
      <c r="I5153" s="1">
        <v>13.636362999999999</v>
      </c>
      <c r="J5153" s="1">
        <v>1</v>
      </c>
      <c r="K5153">
        <v>5150</v>
      </c>
      <c r="L5153" t="s">
        <v>25</v>
      </c>
      <c r="M5153" s="2">
        <f>+Table3[[#This Row],[CHW]]/Table3[[#This Row],[Count of Airbill Number]]</f>
        <v>13.636362999999999</v>
      </c>
    </row>
    <row r="5154" spans="2:13">
      <c r="B5154" t="s">
        <v>20</v>
      </c>
      <c r="C5154" t="s">
        <v>21</v>
      </c>
      <c r="D5154" t="s">
        <v>22</v>
      </c>
      <c r="E5154" t="s">
        <v>776</v>
      </c>
      <c r="F5154" t="s">
        <v>776</v>
      </c>
      <c r="G5154" t="s">
        <v>37</v>
      </c>
      <c r="H5154" t="s">
        <v>131</v>
      </c>
      <c r="I5154" s="1">
        <v>13.636362999999999</v>
      </c>
      <c r="J5154" s="1">
        <v>1</v>
      </c>
      <c r="K5154">
        <v>5151</v>
      </c>
      <c r="L5154" t="s">
        <v>25</v>
      </c>
      <c r="M5154" s="2">
        <f>+Table3[[#This Row],[CHW]]/Table3[[#This Row],[Count of Airbill Number]]</f>
        <v>13.636362999999999</v>
      </c>
    </row>
    <row r="5155" spans="2:13">
      <c r="B5155" t="s">
        <v>20</v>
      </c>
      <c r="C5155" t="s">
        <v>21</v>
      </c>
      <c r="D5155" t="s">
        <v>22</v>
      </c>
      <c r="E5155" t="s">
        <v>776</v>
      </c>
      <c r="F5155" t="s">
        <v>776</v>
      </c>
      <c r="G5155" t="s">
        <v>77</v>
      </c>
      <c r="H5155" t="s">
        <v>132</v>
      </c>
      <c r="I5155" s="1">
        <v>13.636362999999999</v>
      </c>
      <c r="J5155" s="1">
        <v>1</v>
      </c>
      <c r="K5155">
        <v>5152</v>
      </c>
      <c r="L5155" t="s">
        <v>25</v>
      </c>
      <c r="M5155" s="2">
        <f>+Table3[[#This Row],[CHW]]/Table3[[#This Row],[Count of Airbill Number]]</f>
        <v>13.636362999999999</v>
      </c>
    </row>
    <row r="5156" spans="2:13">
      <c r="B5156" t="s">
        <v>20</v>
      </c>
      <c r="C5156" t="s">
        <v>21</v>
      </c>
      <c r="D5156" t="s">
        <v>36</v>
      </c>
      <c r="E5156" t="s">
        <v>776</v>
      </c>
      <c r="F5156" t="s">
        <v>776</v>
      </c>
      <c r="G5156" t="s">
        <v>45</v>
      </c>
      <c r="H5156" t="s">
        <v>229</v>
      </c>
      <c r="I5156" s="1">
        <v>13.636362999999999</v>
      </c>
      <c r="J5156" s="1">
        <v>1</v>
      </c>
      <c r="K5156">
        <v>5153</v>
      </c>
      <c r="L5156" t="s">
        <v>25</v>
      </c>
      <c r="M5156" s="2">
        <f>+Table3[[#This Row],[CHW]]/Table3[[#This Row],[Count of Airbill Number]]</f>
        <v>13.636362999999999</v>
      </c>
    </row>
    <row r="5157" spans="2:13">
      <c r="B5157" t="s">
        <v>20</v>
      </c>
      <c r="C5157" t="s">
        <v>21</v>
      </c>
      <c r="D5157" t="s">
        <v>36</v>
      </c>
      <c r="E5157" t="s">
        <v>776</v>
      </c>
      <c r="F5157" t="s">
        <v>776</v>
      </c>
      <c r="G5157" t="s">
        <v>45</v>
      </c>
      <c r="H5157" t="s">
        <v>83</v>
      </c>
      <c r="I5157" s="1">
        <v>13.636362999999999</v>
      </c>
      <c r="J5157" s="1">
        <v>1</v>
      </c>
      <c r="K5157">
        <v>5154</v>
      </c>
      <c r="L5157" t="s">
        <v>25</v>
      </c>
      <c r="M5157" s="2">
        <f>+Table3[[#This Row],[CHW]]/Table3[[#This Row],[Count of Airbill Number]]</f>
        <v>13.636362999999999</v>
      </c>
    </row>
    <row r="5158" spans="2:13">
      <c r="B5158" t="s">
        <v>20</v>
      </c>
      <c r="C5158" t="s">
        <v>21</v>
      </c>
      <c r="D5158" t="s">
        <v>36</v>
      </c>
      <c r="E5158" t="s">
        <v>776</v>
      </c>
      <c r="F5158" t="s">
        <v>776</v>
      </c>
      <c r="G5158" t="s">
        <v>50</v>
      </c>
      <c r="H5158" t="s">
        <v>40</v>
      </c>
      <c r="I5158" s="1">
        <v>13.636362999999999</v>
      </c>
      <c r="J5158" s="1">
        <v>1</v>
      </c>
      <c r="K5158">
        <v>5155</v>
      </c>
      <c r="L5158" t="s">
        <v>25</v>
      </c>
      <c r="M5158" s="2">
        <f>+Table3[[#This Row],[CHW]]/Table3[[#This Row],[Count of Airbill Number]]</f>
        <v>13.636362999999999</v>
      </c>
    </row>
    <row r="5159" spans="2:13">
      <c r="B5159" t="s">
        <v>30</v>
      </c>
      <c r="C5159" t="s">
        <v>21</v>
      </c>
      <c r="D5159" t="s">
        <v>139</v>
      </c>
      <c r="E5159" t="s">
        <v>776</v>
      </c>
      <c r="F5159" t="s">
        <v>776</v>
      </c>
      <c r="G5159" t="s">
        <v>237</v>
      </c>
      <c r="H5159" t="s">
        <v>308</v>
      </c>
      <c r="I5159" s="1">
        <v>13.636362999999999</v>
      </c>
      <c r="J5159" s="1">
        <v>1</v>
      </c>
      <c r="K5159">
        <v>5156</v>
      </c>
      <c r="L5159" t="s">
        <v>25</v>
      </c>
      <c r="M5159" s="2">
        <f>+Table3[[#This Row],[CHW]]/Table3[[#This Row],[Count of Airbill Number]]</f>
        <v>13.636362999999999</v>
      </c>
    </row>
    <row r="5160" spans="2:13">
      <c r="B5160" t="s">
        <v>30</v>
      </c>
      <c r="C5160" t="s">
        <v>21</v>
      </c>
      <c r="D5160" t="s">
        <v>139</v>
      </c>
      <c r="E5160" t="s">
        <v>776</v>
      </c>
      <c r="F5160" t="s">
        <v>776</v>
      </c>
      <c r="G5160" t="s">
        <v>76</v>
      </c>
      <c r="H5160" t="s">
        <v>141</v>
      </c>
      <c r="I5160" s="1">
        <v>13.636362999999999</v>
      </c>
      <c r="J5160" s="1">
        <v>1</v>
      </c>
      <c r="K5160">
        <v>5157</v>
      </c>
      <c r="L5160" t="s">
        <v>25</v>
      </c>
      <c r="M5160" s="2">
        <f>+Table3[[#This Row],[CHW]]/Table3[[#This Row],[Count of Airbill Number]]</f>
        <v>13.636362999999999</v>
      </c>
    </row>
    <row r="5161" spans="2:13">
      <c r="B5161" t="s">
        <v>30</v>
      </c>
      <c r="C5161" t="s">
        <v>21</v>
      </c>
      <c r="D5161" t="s">
        <v>139</v>
      </c>
      <c r="E5161" t="s">
        <v>776</v>
      </c>
      <c r="F5161" t="s">
        <v>776</v>
      </c>
      <c r="G5161" t="s">
        <v>48</v>
      </c>
      <c r="H5161" t="s">
        <v>74</v>
      </c>
      <c r="I5161" s="1">
        <v>13.636362999999999</v>
      </c>
      <c r="J5161" s="1">
        <v>1</v>
      </c>
      <c r="K5161">
        <v>5158</v>
      </c>
      <c r="L5161" t="s">
        <v>25</v>
      </c>
      <c r="M5161" s="2">
        <f>+Table3[[#This Row],[CHW]]/Table3[[#This Row],[Count of Airbill Number]]</f>
        <v>13.636362999999999</v>
      </c>
    </row>
    <row r="5162" spans="2:13">
      <c r="B5162" t="s">
        <v>30</v>
      </c>
      <c r="C5162" t="s">
        <v>21</v>
      </c>
      <c r="D5162" t="s">
        <v>139</v>
      </c>
      <c r="E5162" t="s">
        <v>776</v>
      </c>
      <c r="F5162" t="s">
        <v>776</v>
      </c>
      <c r="G5162" t="s">
        <v>224</v>
      </c>
      <c r="H5162" t="s">
        <v>469</v>
      </c>
      <c r="I5162" s="1">
        <v>13.636362999999999</v>
      </c>
      <c r="J5162" s="1">
        <v>1</v>
      </c>
      <c r="K5162">
        <v>5159</v>
      </c>
      <c r="L5162" t="s">
        <v>25</v>
      </c>
      <c r="M5162" s="2">
        <f>+Table3[[#This Row],[CHW]]/Table3[[#This Row],[Count of Airbill Number]]</f>
        <v>13.636362999999999</v>
      </c>
    </row>
    <row r="5163" spans="2:13">
      <c r="B5163" t="s">
        <v>30</v>
      </c>
      <c r="C5163" t="s">
        <v>21</v>
      </c>
      <c r="D5163" t="s">
        <v>139</v>
      </c>
      <c r="E5163" t="s">
        <v>776</v>
      </c>
      <c r="F5163" t="s">
        <v>776</v>
      </c>
      <c r="G5163" t="s">
        <v>238</v>
      </c>
      <c r="H5163" t="s">
        <v>469</v>
      </c>
      <c r="I5163" s="1">
        <v>13.636362999999999</v>
      </c>
      <c r="J5163" s="1">
        <v>1</v>
      </c>
      <c r="K5163">
        <v>5160</v>
      </c>
      <c r="L5163" t="s">
        <v>25</v>
      </c>
      <c r="M5163" s="2">
        <f>+Table3[[#This Row],[CHW]]/Table3[[#This Row],[Count of Airbill Number]]</f>
        <v>13.636362999999999</v>
      </c>
    </row>
    <row r="5164" spans="2:13">
      <c r="B5164" t="s">
        <v>30</v>
      </c>
      <c r="C5164" t="s">
        <v>21</v>
      </c>
      <c r="D5164" t="s">
        <v>139</v>
      </c>
      <c r="E5164" t="s">
        <v>776</v>
      </c>
      <c r="F5164" t="s">
        <v>776</v>
      </c>
      <c r="G5164" t="s">
        <v>93</v>
      </c>
      <c r="H5164" t="s">
        <v>177</v>
      </c>
      <c r="I5164" s="1">
        <v>13.636362999999999</v>
      </c>
      <c r="J5164" s="1">
        <v>1</v>
      </c>
      <c r="K5164">
        <v>5161</v>
      </c>
      <c r="L5164" t="s">
        <v>25</v>
      </c>
      <c r="M5164" s="2">
        <f>+Table3[[#This Row],[CHW]]/Table3[[#This Row],[Count of Airbill Number]]</f>
        <v>13.636362999999999</v>
      </c>
    </row>
    <row r="5165" spans="2:13">
      <c r="B5165" t="s">
        <v>30</v>
      </c>
      <c r="C5165" t="s">
        <v>21</v>
      </c>
      <c r="D5165" t="s">
        <v>22</v>
      </c>
      <c r="E5165" t="s">
        <v>776</v>
      </c>
      <c r="F5165" t="s">
        <v>776</v>
      </c>
      <c r="G5165" t="s">
        <v>74</v>
      </c>
      <c r="H5165" t="s">
        <v>60</v>
      </c>
      <c r="I5165" s="1">
        <v>13.636362999999999</v>
      </c>
      <c r="J5165" s="1">
        <v>1</v>
      </c>
      <c r="K5165">
        <v>5162</v>
      </c>
      <c r="L5165" t="s">
        <v>25</v>
      </c>
      <c r="M5165" s="2">
        <f>+Table3[[#This Row],[CHW]]/Table3[[#This Row],[Count of Airbill Number]]</f>
        <v>13.636362999999999</v>
      </c>
    </row>
    <row r="5166" spans="2:13">
      <c r="B5166" t="s">
        <v>30</v>
      </c>
      <c r="C5166" t="s">
        <v>21</v>
      </c>
      <c r="D5166" t="s">
        <v>22</v>
      </c>
      <c r="E5166" t="s">
        <v>776</v>
      </c>
      <c r="F5166" t="s">
        <v>776</v>
      </c>
      <c r="G5166" t="s">
        <v>74</v>
      </c>
      <c r="H5166" t="s">
        <v>107</v>
      </c>
      <c r="I5166" s="1">
        <v>13.636362999999999</v>
      </c>
      <c r="J5166" s="1">
        <v>1</v>
      </c>
      <c r="K5166">
        <v>5163</v>
      </c>
      <c r="L5166" t="s">
        <v>25</v>
      </c>
      <c r="M5166" s="2">
        <f>+Table3[[#This Row],[CHW]]/Table3[[#This Row],[Count of Airbill Number]]</f>
        <v>13.636362999999999</v>
      </c>
    </row>
    <row r="5167" spans="2:13">
      <c r="B5167" t="s">
        <v>30</v>
      </c>
      <c r="C5167" t="s">
        <v>21</v>
      </c>
      <c r="D5167" t="s">
        <v>22</v>
      </c>
      <c r="E5167" t="s">
        <v>776</v>
      </c>
      <c r="F5167" t="s">
        <v>776</v>
      </c>
      <c r="G5167" t="s">
        <v>237</v>
      </c>
      <c r="H5167" t="s">
        <v>74</v>
      </c>
      <c r="I5167" s="1">
        <v>13.636362999999999</v>
      </c>
      <c r="J5167" s="1">
        <v>1</v>
      </c>
      <c r="K5167">
        <v>5164</v>
      </c>
      <c r="L5167" t="s">
        <v>25</v>
      </c>
      <c r="M5167" s="2">
        <f>+Table3[[#This Row],[CHW]]/Table3[[#This Row],[Count of Airbill Number]]</f>
        <v>13.636362999999999</v>
      </c>
    </row>
    <row r="5168" spans="2:13">
      <c r="B5168" t="s">
        <v>30</v>
      </c>
      <c r="C5168" t="s">
        <v>21</v>
      </c>
      <c r="D5168" t="s">
        <v>22</v>
      </c>
      <c r="E5168" t="s">
        <v>776</v>
      </c>
      <c r="F5168" t="s">
        <v>776</v>
      </c>
      <c r="G5168" t="s">
        <v>71</v>
      </c>
      <c r="H5168" t="s">
        <v>33</v>
      </c>
      <c r="I5168" s="1">
        <v>13.636362999999999</v>
      </c>
      <c r="J5168" s="1">
        <v>1</v>
      </c>
      <c r="K5168">
        <v>5165</v>
      </c>
      <c r="L5168" t="s">
        <v>25</v>
      </c>
      <c r="M5168" s="2">
        <f>+Table3[[#This Row],[CHW]]/Table3[[#This Row],[Count of Airbill Number]]</f>
        <v>13.636362999999999</v>
      </c>
    </row>
    <row r="5169" spans="2:13">
      <c r="B5169" t="s">
        <v>30</v>
      </c>
      <c r="C5169" t="s">
        <v>21</v>
      </c>
      <c r="D5169" t="s">
        <v>22</v>
      </c>
      <c r="E5169" t="s">
        <v>776</v>
      </c>
      <c r="F5169" t="s">
        <v>776</v>
      </c>
      <c r="G5169" t="s">
        <v>76</v>
      </c>
      <c r="H5169" t="s">
        <v>211</v>
      </c>
      <c r="I5169" s="1">
        <v>13.636362999999999</v>
      </c>
      <c r="J5169" s="1">
        <v>1</v>
      </c>
      <c r="K5169">
        <v>5166</v>
      </c>
      <c r="L5169" t="s">
        <v>25</v>
      </c>
      <c r="M5169" s="2">
        <f>+Table3[[#This Row],[CHW]]/Table3[[#This Row],[Count of Airbill Number]]</f>
        <v>13.636362999999999</v>
      </c>
    </row>
    <row r="5170" spans="2:13">
      <c r="B5170" t="s">
        <v>30</v>
      </c>
      <c r="C5170" t="s">
        <v>21</v>
      </c>
      <c r="D5170" t="s">
        <v>22</v>
      </c>
      <c r="E5170" t="s">
        <v>776</v>
      </c>
      <c r="F5170" t="s">
        <v>776</v>
      </c>
      <c r="G5170" t="s">
        <v>224</v>
      </c>
      <c r="H5170" t="s">
        <v>76</v>
      </c>
      <c r="I5170" s="1">
        <v>13.636362999999999</v>
      </c>
      <c r="J5170" s="1">
        <v>1</v>
      </c>
      <c r="K5170">
        <v>5167</v>
      </c>
      <c r="L5170" t="s">
        <v>25</v>
      </c>
      <c r="M5170" s="2">
        <f>+Table3[[#This Row],[CHW]]/Table3[[#This Row],[Count of Airbill Number]]</f>
        <v>13.636362999999999</v>
      </c>
    </row>
    <row r="5171" spans="2:13">
      <c r="B5171" t="s">
        <v>30</v>
      </c>
      <c r="C5171" t="s">
        <v>21</v>
      </c>
      <c r="D5171" t="s">
        <v>22</v>
      </c>
      <c r="E5171" t="s">
        <v>776</v>
      </c>
      <c r="F5171" t="s">
        <v>776</v>
      </c>
      <c r="G5171" t="s">
        <v>87</v>
      </c>
      <c r="H5171" t="s">
        <v>48</v>
      </c>
      <c r="I5171" s="1">
        <v>13.636362999999999</v>
      </c>
      <c r="J5171" s="1">
        <v>1</v>
      </c>
      <c r="K5171">
        <v>5168</v>
      </c>
      <c r="L5171" t="s">
        <v>25</v>
      </c>
      <c r="M5171" s="2">
        <f>+Table3[[#This Row],[CHW]]/Table3[[#This Row],[Count of Airbill Number]]</f>
        <v>13.636362999999999</v>
      </c>
    </row>
    <row r="5172" spans="2:13">
      <c r="B5172" t="s">
        <v>30</v>
      </c>
      <c r="C5172" t="s">
        <v>21</v>
      </c>
      <c r="D5172" t="s">
        <v>22</v>
      </c>
      <c r="E5172" t="s">
        <v>776</v>
      </c>
      <c r="F5172" t="s">
        <v>776</v>
      </c>
      <c r="G5172" t="s">
        <v>33</v>
      </c>
      <c r="H5172" t="s">
        <v>131</v>
      </c>
      <c r="I5172" s="1">
        <v>13.636362999999999</v>
      </c>
      <c r="J5172" s="1">
        <v>1</v>
      </c>
      <c r="K5172">
        <v>5169</v>
      </c>
      <c r="L5172" t="s">
        <v>25</v>
      </c>
      <c r="M5172" s="2">
        <f>+Table3[[#This Row],[CHW]]/Table3[[#This Row],[Count of Airbill Number]]</f>
        <v>13.636362999999999</v>
      </c>
    </row>
    <row r="5173" spans="2:13">
      <c r="B5173" t="s">
        <v>30</v>
      </c>
      <c r="C5173" t="s">
        <v>21</v>
      </c>
      <c r="D5173" t="s">
        <v>22</v>
      </c>
      <c r="E5173" t="s">
        <v>776</v>
      </c>
      <c r="F5173" t="s">
        <v>776</v>
      </c>
      <c r="G5173" t="s">
        <v>103</v>
      </c>
      <c r="H5173" t="s">
        <v>45</v>
      </c>
      <c r="I5173" s="1">
        <v>13.636362999999999</v>
      </c>
      <c r="J5173" s="1">
        <v>1</v>
      </c>
      <c r="K5173">
        <v>5170</v>
      </c>
      <c r="L5173" t="s">
        <v>25</v>
      </c>
      <c r="M5173" s="2">
        <f>+Table3[[#This Row],[CHW]]/Table3[[#This Row],[Count of Airbill Number]]</f>
        <v>13.636362999999999</v>
      </c>
    </row>
    <row r="5174" spans="2:13">
      <c r="B5174" t="s">
        <v>30</v>
      </c>
      <c r="C5174" t="s">
        <v>21</v>
      </c>
      <c r="D5174" t="s">
        <v>22</v>
      </c>
      <c r="E5174" t="s">
        <v>776</v>
      </c>
      <c r="F5174" t="s">
        <v>776</v>
      </c>
      <c r="G5174" t="s">
        <v>37</v>
      </c>
      <c r="H5174" t="s">
        <v>33</v>
      </c>
      <c r="I5174" s="1">
        <v>13.636362999999999</v>
      </c>
      <c r="J5174" s="1">
        <v>1</v>
      </c>
      <c r="K5174">
        <v>5171</v>
      </c>
      <c r="L5174" t="s">
        <v>25</v>
      </c>
      <c r="M5174" s="2">
        <f>+Table3[[#This Row],[CHW]]/Table3[[#This Row],[Count of Airbill Number]]</f>
        <v>13.636362999999999</v>
      </c>
    </row>
    <row r="5175" spans="2:13">
      <c r="B5175" t="s">
        <v>30</v>
      </c>
      <c r="C5175" t="s">
        <v>21</v>
      </c>
      <c r="D5175" t="s">
        <v>36</v>
      </c>
      <c r="E5175" t="s">
        <v>776</v>
      </c>
      <c r="F5175" t="s">
        <v>776</v>
      </c>
      <c r="G5175" t="s">
        <v>31</v>
      </c>
      <c r="H5175" t="s">
        <v>50</v>
      </c>
      <c r="I5175" s="1">
        <v>13.636362999999999</v>
      </c>
      <c r="J5175" s="1">
        <v>1</v>
      </c>
      <c r="K5175">
        <v>5172</v>
      </c>
      <c r="L5175" t="s">
        <v>25</v>
      </c>
      <c r="M5175" s="2">
        <f>+Table3[[#This Row],[CHW]]/Table3[[#This Row],[Count of Airbill Number]]</f>
        <v>13.636362999999999</v>
      </c>
    </row>
    <row r="5176" spans="2:13">
      <c r="B5176" t="s">
        <v>28</v>
      </c>
      <c r="C5176" t="s">
        <v>21</v>
      </c>
      <c r="D5176" t="s">
        <v>22</v>
      </c>
      <c r="E5176" t="s">
        <v>776</v>
      </c>
      <c r="F5176" t="s">
        <v>776</v>
      </c>
      <c r="G5176" t="s">
        <v>144</v>
      </c>
      <c r="H5176" t="s">
        <v>131</v>
      </c>
      <c r="I5176" s="1">
        <v>13.636362000000002</v>
      </c>
      <c r="J5176" s="1">
        <v>2</v>
      </c>
      <c r="K5176">
        <v>5173</v>
      </c>
      <c r="L5176" t="s">
        <v>25</v>
      </c>
      <c r="M5176" s="2">
        <f>+Table3[[#This Row],[CHW]]/Table3[[#This Row],[Count of Airbill Number]]</f>
        <v>6.8181810000000009</v>
      </c>
    </row>
    <row r="5177" spans="2:13">
      <c r="B5177" t="s">
        <v>35</v>
      </c>
      <c r="C5177" t="s">
        <v>21</v>
      </c>
      <c r="D5177" t="s">
        <v>22</v>
      </c>
      <c r="E5177" t="s">
        <v>776</v>
      </c>
      <c r="F5177" t="s">
        <v>776</v>
      </c>
      <c r="G5177" t="s">
        <v>63</v>
      </c>
      <c r="H5177" t="s">
        <v>108</v>
      </c>
      <c r="I5177" s="1">
        <v>13.636362000000002</v>
      </c>
      <c r="J5177" s="1">
        <v>4</v>
      </c>
      <c r="K5177">
        <v>5174</v>
      </c>
      <c r="L5177" t="s">
        <v>25</v>
      </c>
      <c r="M5177" s="2">
        <f>+Table3[[#This Row],[CHW]]/Table3[[#This Row],[Count of Airbill Number]]</f>
        <v>3.4090905000000005</v>
      </c>
    </row>
    <row r="5178" spans="2:13">
      <c r="B5178" t="s">
        <v>20</v>
      </c>
      <c r="C5178" t="s">
        <v>21</v>
      </c>
      <c r="D5178" t="s">
        <v>22</v>
      </c>
      <c r="E5178" t="s">
        <v>776</v>
      </c>
      <c r="F5178" t="s">
        <v>776</v>
      </c>
      <c r="G5178" t="s">
        <v>47</v>
      </c>
      <c r="H5178" t="s">
        <v>146</v>
      </c>
      <c r="I5178" s="1">
        <v>13.636362000000002</v>
      </c>
      <c r="J5178" s="1">
        <v>2</v>
      </c>
      <c r="K5178">
        <v>5175</v>
      </c>
      <c r="L5178" t="s">
        <v>25</v>
      </c>
      <c r="M5178" s="2">
        <f>+Table3[[#This Row],[CHW]]/Table3[[#This Row],[Count of Airbill Number]]</f>
        <v>6.8181810000000009</v>
      </c>
    </row>
    <row r="5179" spans="2:13">
      <c r="B5179" t="s">
        <v>20</v>
      </c>
      <c r="C5179" t="s">
        <v>21</v>
      </c>
      <c r="D5179" t="s">
        <v>22</v>
      </c>
      <c r="E5179" t="s">
        <v>776</v>
      </c>
      <c r="F5179" t="s">
        <v>776</v>
      </c>
      <c r="G5179" t="s">
        <v>305</v>
      </c>
      <c r="H5179" t="s">
        <v>59</v>
      </c>
      <c r="I5179" s="1">
        <v>13.636362000000002</v>
      </c>
      <c r="J5179" s="1">
        <v>5</v>
      </c>
      <c r="K5179">
        <v>5176</v>
      </c>
      <c r="L5179" t="s">
        <v>25</v>
      </c>
      <c r="M5179" s="2">
        <f>+Table3[[#This Row],[CHW]]/Table3[[#This Row],[Count of Airbill Number]]</f>
        <v>2.7272724000000004</v>
      </c>
    </row>
    <row r="5180" spans="2:13">
      <c r="B5180" t="s">
        <v>30</v>
      </c>
      <c r="C5180" t="s">
        <v>21</v>
      </c>
      <c r="D5180" t="s">
        <v>22</v>
      </c>
      <c r="E5180" t="s">
        <v>776</v>
      </c>
      <c r="F5180" t="s">
        <v>776</v>
      </c>
      <c r="G5180" t="s">
        <v>24</v>
      </c>
      <c r="H5180" t="s">
        <v>69</v>
      </c>
      <c r="I5180" s="1">
        <v>13.636362000000002</v>
      </c>
      <c r="J5180" s="1">
        <v>3</v>
      </c>
      <c r="K5180">
        <v>5177</v>
      </c>
      <c r="L5180" t="s">
        <v>25</v>
      </c>
      <c r="M5180" s="2">
        <f>+Table3[[#This Row],[CHW]]/Table3[[#This Row],[Count of Airbill Number]]</f>
        <v>4.5454540000000003</v>
      </c>
    </row>
    <row r="5181" spans="2:13">
      <c r="B5181" t="s">
        <v>176</v>
      </c>
      <c r="C5181" t="s">
        <v>21</v>
      </c>
      <c r="D5181" t="s">
        <v>22</v>
      </c>
      <c r="E5181" t="s">
        <v>776</v>
      </c>
      <c r="F5181" t="s">
        <v>776</v>
      </c>
      <c r="G5181" t="s">
        <v>23</v>
      </c>
      <c r="H5181" t="s">
        <v>143</v>
      </c>
      <c r="I5181" s="1">
        <v>13.636362</v>
      </c>
      <c r="J5181" s="1">
        <v>2</v>
      </c>
      <c r="K5181">
        <v>5178</v>
      </c>
      <c r="L5181" t="s">
        <v>25</v>
      </c>
      <c r="M5181" s="2">
        <f>+Table3[[#This Row],[CHW]]/Table3[[#This Row],[Count of Airbill Number]]</f>
        <v>6.818181</v>
      </c>
    </row>
    <row r="5182" spans="2:13">
      <c r="B5182" t="s">
        <v>20</v>
      </c>
      <c r="C5182" t="s">
        <v>21</v>
      </c>
      <c r="D5182" t="s">
        <v>22</v>
      </c>
      <c r="E5182" t="s">
        <v>776</v>
      </c>
      <c r="F5182" t="s">
        <v>776</v>
      </c>
      <c r="G5182" t="s">
        <v>60</v>
      </c>
      <c r="H5182" t="s">
        <v>78</v>
      </c>
      <c r="I5182" s="1">
        <v>13.636362</v>
      </c>
      <c r="J5182" s="1">
        <v>2</v>
      </c>
      <c r="K5182">
        <v>5179</v>
      </c>
      <c r="L5182" t="s">
        <v>25</v>
      </c>
      <c r="M5182" s="2">
        <f>+Table3[[#This Row],[CHW]]/Table3[[#This Row],[Count of Airbill Number]]</f>
        <v>6.818181</v>
      </c>
    </row>
    <row r="5183" spans="2:13">
      <c r="B5183" t="s">
        <v>35</v>
      </c>
      <c r="C5183" t="s">
        <v>21</v>
      </c>
      <c r="D5183" t="s">
        <v>22</v>
      </c>
      <c r="E5183" t="s">
        <v>776</v>
      </c>
      <c r="F5183" t="s">
        <v>776</v>
      </c>
      <c r="G5183" t="s">
        <v>48</v>
      </c>
      <c r="H5183" t="s">
        <v>262</v>
      </c>
      <c r="I5183" s="1">
        <v>13.636361000000001</v>
      </c>
      <c r="J5183" s="1">
        <v>5</v>
      </c>
      <c r="K5183">
        <v>5180</v>
      </c>
      <c r="L5183" t="s">
        <v>25</v>
      </c>
      <c r="M5183" s="2">
        <f>+Table3[[#This Row],[CHW]]/Table3[[#This Row],[Count of Airbill Number]]</f>
        <v>2.7272722000000003</v>
      </c>
    </row>
    <row r="5184" spans="2:13">
      <c r="B5184" t="s">
        <v>20</v>
      </c>
      <c r="C5184" t="s">
        <v>21</v>
      </c>
      <c r="D5184" t="s">
        <v>22</v>
      </c>
      <c r="E5184" t="s">
        <v>776</v>
      </c>
      <c r="F5184" t="s">
        <v>776</v>
      </c>
      <c r="G5184" t="s">
        <v>45</v>
      </c>
      <c r="H5184" t="s">
        <v>307</v>
      </c>
      <c r="I5184" s="1">
        <v>13.636361000000001</v>
      </c>
      <c r="J5184" s="1">
        <v>4</v>
      </c>
      <c r="K5184">
        <v>5181</v>
      </c>
      <c r="L5184" t="s">
        <v>25</v>
      </c>
      <c r="M5184" s="2">
        <f>+Table3[[#This Row],[CHW]]/Table3[[#This Row],[Count of Airbill Number]]</f>
        <v>3.4090902500000002</v>
      </c>
    </row>
    <row r="5185" spans="2:13">
      <c r="B5185" t="s">
        <v>20</v>
      </c>
      <c r="C5185" t="s">
        <v>21</v>
      </c>
      <c r="D5185" t="s">
        <v>22</v>
      </c>
      <c r="E5185" t="s">
        <v>776</v>
      </c>
      <c r="F5185" t="s">
        <v>776</v>
      </c>
      <c r="G5185" t="s">
        <v>45</v>
      </c>
      <c r="H5185" t="s">
        <v>98</v>
      </c>
      <c r="I5185" s="1">
        <v>13.636361000000001</v>
      </c>
      <c r="J5185" s="1">
        <v>4</v>
      </c>
      <c r="K5185">
        <v>5182</v>
      </c>
      <c r="L5185" t="s">
        <v>25</v>
      </c>
      <c r="M5185" s="2">
        <f>+Table3[[#This Row],[CHW]]/Table3[[#This Row],[Count of Airbill Number]]</f>
        <v>3.4090902500000002</v>
      </c>
    </row>
    <row r="5186" spans="2:13">
      <c r="B5186" t="s">
        <v>35</v>
      </c>
      <c r="C5186" t="s">
        <v>21</v>
      </c>
      <c r="D5186" t="s">
        <v>22</v>
      </c>
      <c r="E5186" t="s">
        <v>776</v>
      </c>
      <c r="F5186" t="s">
        <v>776</v>
      </c>
      <c r="G5186" t="s">
        <v>182</v>
      </c>
      <c r="H5186" t="s">
        <v>45</v>
      </c>
      <c r="I5186" s="1">
        <v>13.636360999999999</v>
      </c>
      <c r="J5186" s="1">
        <v>5</v>
      </c>
      <c r="K5186">
        <v>5183</v>
      </c>
      <c r="L5186" t="s">
        <v>25</v>
      </c>
      <c r="M5186" s="2">
        <f>+Table3[[#This Row],[CHW]]/Table3[[#This Row],[Count of Airbill Number]]</f>
        <v>2.7272721999999998</v>
      </c>
    </row>
    <row r="5187" spans="2:13">
      <c r="B5187" t="s">
        <v>35</v>
      </c>
      <c r="C5187" t="s">
        <v>21</v>
      </c>
      <c r="D5187" t="s">
        <v>22</v>
      </c>
      <c r="E5187" t="s">
        <v>776</v>
      </c>
      <c r="F5187" t="s">
        <v>776</v>
      </c>
      <c r="G5187" t="s">
        <v>23</v>
      </c>
      <c r="H5187" t="s">
        <v>146</v>
      </c>
      <c r="I5187" s="1">
        <v>13.636360999999999</v>
      </c>
      <c r="J5187" s="1">
        <v>4</v>
      </c>
      <c r="K5187">
        <v>5184</v>
      </c>
      <c r="L5187" t="s">
        <v>25</v>
      </c>
      <c r="M5187" s="2">
        <f>+Table3[[#This Row],[CHW]]/Table3[[#This Row],[Count of Airbill Number]]</f>
        <v>3.4090902499999998</v>
      </c>
    </row>
    <row r="5188" spans="2:13">
      <c r="B5188" t="s">
        <v>20</v>
      </c>
      <c r="C5188" t="s">
        <v>21</v>
      </c>
      <c r="D5188" t="s">
        <v>22</v>
      </c>
      <c r="E5188" t="s">
        <v>776</v>
      </c>
      <c r="F5188" t="s">
        <v>776</v>
      </c>
      <c r="G5188" t="s">
        <v>40</v>
      </c>
      <c r="H5188" t="s">
        <v>61</v>
      </c>
      <c r="I5188" s="1">
        <v>13.63636</v>
      </c>
      <c r="J5188" s="1">
        <v>5</v>
      </c>
      <c r="K5188">
        <v>5185</v>
      </c>
      <c r="L5188" t="s">
        <v>25</v>
      </c>
      <c r="M5188" s="2">
        <f>+Table3[[#This Row],[CHW]]/Table3[[#This Row],[Count of Airbill Number]]</f>
        <v>2.7272720000000001</v>
      </c>
    </row>
    <row r="5189" spans="2:13">
      <c r="B5189" t="s">
        <v>35</v>
      </c>
      <c r="C5189" t="s">
        <v>21</v>
      </c>
      <c r="D5189" t="s">
        <v>22</v>
      </c>
      <c r="E5189" t="s">
        <v>776</v>
      </c>
      <c r="F5189" t="s">
        <v>776</v>
      </c>
      <c r="G5189" t="s">
        <v>94</v>
      </c>
      <c r="H5189" t="s">
        <v>95</v>
      </c>
      <c r="I5189" s="1">
        <v>13.636358</v>
      </c>
      <c r="J5189" s="1">
        <v>10</v>
      </c>
      <c r="K5189">
        <v>5186</v>
      </c>
      <c r="L5189" t="s">
        <v>25</v>
      </c>
      <c r="M5189" s="2">
        <f>+Table3[[#This Row],[CHW]]/Table3[[#This Row],[Count of Airbill Number]]</f>
        <v>1.3636358</v>
      </c>
    </row>
    <row r="5190" spans="2:13">
      <c r="B5190" t="s">
        <v>28</v>
      </c>
      <c r="C5190" t="s">
        <v>21</v>
      </c>
      <c r="D5190" t="s">
        <v>22</v>
      </c>
      <c r="E5190" t="s">
        <v>776</v>
      </c>
      <c r="F5190" t="s">
        <v>778</v>
      </c>
      <c r="G5190" t="s">
        <v>122</v>
      </c>
      <c r="H5190" t="s">
        <v>86</v>
      </c>
      <c r="I5190" s="1">
        <v>13.5</v>
      </c>
      <c r="J5190" s="1">
        <v>1</v>
      </c>
      <c r="K5190">
        <v>5187</v>
      </c>
      <c r="L5190" t="s">
        <v>25</v>
      </c>
      <c r="M5190" s="2">
        <f>+Table3[[#This Row],[CHW]]/Table3[[#This Row],[Count of Airbill Number]]</f>
        <v>13.5</v>
      </c>
    </row>
    <row r="5191" spans="2:13">
      <c r="B5191" t="s">
        <v>28</v>
      </c>
      <c r="C5191" t="s">
        <v>21</v>
      </c>
      <c r="D5191" t="s">
        <v>36</v>
      </c>
      <c r="E5191" t="s">
        <v>778</v>
      </c>
      <c r="F5191" t="s">
        <v>777</v>
      </c>
      <c r="G5191" t="s">
        <v>81</v>
      </c>
      <c r="H5191" t="s">
        <v>230</v>
      </c>
      <c r="I5191" s="1">
        <v>13.5</v>
      </c>
      <c r="J5191" s="1">
        <v>2</v>
      </c>
      <c r="K5191">
        <v>5188</v>
      </c>
      <c r="L5191" t="s">
        <v>25</v>
      </c>
      <c r="M5191" s="2">
        <f>+Table3[[#This Row],[CHW]]/Table3[[#This Row],[Count of Airbill Number]]</f>
        <v>6.75</v>
      </c>
    </row>
    <row r="5192" spans="2:13">
      <c r="B5192" t="s">
        <v>28</v>
      </c>
      <c r="C5192" t="s">
        <v>21</v>
      </c>
      <c r="D5192" t="s">
        <v>22</v>
      </c>
      <c r="E5192" t="s">
        <v>778</v>
      </c>
      <c r="F5192" t="s">
        <v>778</v>
      </c>
      <c r="G5192" t="s">
        <v>113</v>
      </c>
      <c r="H5192" t="s">
        <v>82</v>
      </c>
      <c r="I5192" s="1">
        <v>13.2</v>
      </c>
      <c r="J5192" s="1">
        <v>1</v>
      </c>
      <c r="K5192">
        <v>5189</v>
      </c>
      <c r="L5192" t="s">
        <v>25</v>
      </c>
      <c r="M5192" s="2">
        <f>+Table3[[#This Row],[CHW]]/Table3[[#This Row],[Count of Airbill Number]]</f>
        <v>13.2</v>
      </c>
    </row>
    <row r="5193" spans="2:13">
      <c r="B5193" t="s">
        <v>28</v>
      </c>
      <c r="C5193" t="s">
        <v>21</v>
      </c>
      <c r="D5193" t="s">
        <v>36</v>
      </c>
      <c r="E5193" t="s">
        <v>776</v>
      </c>
      <c r="F5193" t="s">
        <v>778</v>
      </c>
      <c r="G5193" t="s">
        <v>39</v>
      </c>
      <c r="H5193" t="s">
        <v>174</v>
      </c>
      <c r="I5193" s="1">
        <v>13.2</v>
      </c>
      <c r="J5193" s="1">
        <v>1</v>
      </c>
      <c r="K5193">
        <v>5190</v>
      </c>
      <c r="L5193" t="s">
        <v>25</v>
      </c>
      <c r="M5193" s="2">
        <f>+Table3[[#This Row],[CHW]]/Table3[[#This Row],[Count of Airbill Number]]</f>
        <v>13.2</v>
      </c>
    </row>
    <row r="5194" spans="2:13">
      <c r="B5194" t="s">
        <v>28</v>
      </c>
      <c r="C5194" t="s">
        <v>21</v>
      </c>
      <c r="D5194" t="s">
        <v>22</v>
      </c>
      <c r="E5194" t="s">
        <v>776</v>
      </c>
      <c r="F5194" t="s">
        <v>776</v>
      </c>
      <c r="G5194" t="s">
        <v>74</v>
      </c>
      <c r="H5194" t="s">
        <v>45</v>
      </c>
      <c r="I5194" s="1">
        <v>13.181818</v>
      </c>
      <c r="J5194" s="1">
        <v>1</v>
      </c>
      <c r="K5194">
        <v>5191</v>
      </c>
      <c r="L5194" t="s">
        <v>25</v>
      </c>
      <c r="M5194" s="2">
        <f>+Table3[[#This Row],[CHW]]/Table3[[#This Row],[Count of Airbill Number]]</f>
        <v>13.181818</v>
      </c>
    </row>
    <row r="5195" spans="2:13">
      <c r="B5195" t="s">
        <v>28</v>
      </c>
      <c r="C5195" t="s">
        <v>21</v>
      </c>
      <c r="D5195" t="s">
        <v>22</v>
      </c>
      <c r="E5195" t="s">
        <v>776</v>
      </c>
      <c r="F5195" t="s">
        <v>776</v>
      </c>
      <c r="G5195" t="s">
        <v>63</v>
      </c>
      <c r="H5195" t="s">
        <v>23</v>
      </c>
      <c r="I5195" s="1">
        <v>13.181818</v>
      </c>
      <c r="J5195" s="1">
        <v>2</v>
      </c>
      <c r="K5195">
        <v>5192</v>
      </c>
      <c r="L5195" t="s">
        <v>25</v>
      </c>
      <c r="M5195" s="2">
        <f>+Table3[[#This Row],[CHW]]/Table3[[#This Row],[Count of Airbill Number]]</f>
        <v>6.5909089999999999</v>
      </c>
    </row>
    <row r="5196" spans="2:13">
      <c r="B5196" t="s">
        <v>28</v>
      </c>
      <c r="C5196" t="s">
        <v>21</v>
      </c>
      <c r="D5196" t="s">
        <v>22</v>
      </c>
      <c r="E5196" t="s">
        <v>776</v>
      </c>
      <c r="F5196" t="s">
        <v>776</v>
      </c>
      <c r="G5196" t="s">
        <v>146</v>
      </c>
      <c r="H5196" t="s">
        <v>41</v>
      </c>
      <c r="I5196" s="1">
        <v>13.181818</v>
      </c>
      <c r="J5196" s="1">
        <v>1</v>
      </c>
      <c r="K5196">
        <v>5193</v>
      </c>
      <c r="L5196" t="s">
        <v>25</v>
      </c>
      <c r="M5196" s="2">
        <f>+Table3[[#This Row],[CHW]]/Table3[[#This Row],[Count of Airbill Number]]</f>
        <v>13.181818</v>
      </c>
    </row>
    <row r="5197" spans="2:13">
      <c r="B5197" t="s">
        <v>28</v>
      </c>
      <c r="C5197" t="s">
        <v>21</v>
      </c>
      <c r="D5197" t="s">
        <v>22</v>
      </c>
      <c r="E5197" t="s">
        <v>776</v>
      </c>
      <c r="F5197" t="s">
        <v>776</v>
      </c>
      <c r="G5197" t="s">
        <v>48</v>
      </c>
      <c r="H5197" t="s">
        <v>323</v>
      </c>
      <c r="I5197" s="1">
        <v>13.181818</v>
      </c>
      <c r="J5197" s="1">
        <v>1</v>
      </c>
      <c r="K5197">
        <v>5194</v>
      </c>
      <c r="L5197" t="s">
        <v>25</v>
      </c>
      <c r="M5197" s="2">
        <f>+Table3[[#This Row],[CHW]]/Table3[[#This Row],[Count of Airbill Number]]</f>
        <v>13.181818</v>
      </c>
    </row>
    <row r="5198" spans="2:13">
      <c r="B5198" t="s">
        <v>28</v>
      </c>
      <c r="C5198" t="s">
        <v>21</v>
      </c>
      <c r="D5198" t="s">
        <v>22</v>
      </c>
      <c r="E5198" t="s">
        <v>778</v>
      </c>
      <c r="F5198" t="s">
        <v>776</v>
      </c>
      <c r="G5198" t="s">
        <v>62</v>
      </c>
      <c r="H5198" t="s">
        <v>37</v>
      </c>
      <c r="I5198" s="1">
        <v>13.181818</v>
      </c>
      <c r="J5198" s="1">
        <v>1</v>
      </c>
      <c r="K5198">
        <v>5195</v>
      </c>
      <c r="L5198" t="s">
        <v>25</v>
      </c>
      <c r="M5198" s="2">
        <f>+Table3[[#This Row],[CHW]]/Table3[[#This Row],[Count of Airbill Number]]</f>
        <v>13.181818</v>
      </c>
    </row>
    <row r="5199" spans="2:13">
      <c r="B5199" t="s">
        <v>28</v>
      </c>
      <c r="C5199" t="s">
        <v>21</v>
      </c>
      <c r="D5199" t="s">
        <v>36</v>
      </c>
      <c r="E5199" t="s">
        <v>776</v>
      </c>
      <c r="F5199" t="s">
        <v>776</v>
      </c>
      <c r="G5199" t="s">
        <v>66</v>
      </c>
      <c r="H5199" t="s">
        <v>42</v>
      </c>
      <c r="I5199" s="1">
        <v>13.181818</v>
      </c>
      <c r="J5199" s="1">
        <v>1</v>
      </c>
      <c r="K5199">
        <v>5196</v>
      </c>
      <c r="L5199" t="s">
        <v>25</v>
      </c>
      <c r="M5199" s="2">
        <f>+Table3[[#This Row],[CHW]]/Table3[[#This Row],[Count of Airbill Number]]</f>
        <v>13.181818</v>
      </c>
    </row>
    <row r="5200" spans="2:13">
      <c r="B5200" t="s">
        <v>35</v>
      </c>
      <c r="C5200" t="s">
        <v>21</v>
      </c>
      <c r="D5200" t="s">
        <v>22</v>
      </c>
      <c r="E5200" t="s">
        <v>776</v>
      </c>
      <c r="F5200" t="s">
        <v>776</v>
      </c>
      <c r="G5200" t="s">
        <v>75</v>
      </c>
      <c r="H5200" t="s">
        <v>48</v>
      </c>
      <c r="I5200" s="1">
        <v>13.181818</v>
      </c>
      <c r="J5200" s="1">
        <v>1</v>
      </c>
      <c r="K5200">
        <v>5197</v>
      </c>
      <c r="L5200" t="s">
        <v>25</v>
      </c>
      <c r="M5200" s="2">
        <f>+Table3[[#This Row],[CHW]]/Table3[[#This Row],[Count of Airbill Number]]</f>
        <v>13.181818</v>
      </c>
    </row>
    <row r="5201" spans="2:13">
      <c r="B5201" t="s">
        <v>35</v>
      </c>
      <c r="C5201" t="s">
        <v>21</v>
      </c>
      <c r="D5201" t="s">
        <v>22</v>
      </c>
      <c r="E5201" t="s">
        <v>776</v>
      </c>
      <c r="F5201" t="s">
        <v>776</v>
      </c>
      <c r="G5201" t="s">
        <v>40</v>
      </c>
      <c r="H5201" t="s">
        <v>160</v>
      </c>
      <c r="I5201" s="1">
        <v>13.181818</v>
      </c>
      <c r="J5201" s="1">
        <v>2</v>
      </c>
      <c r="K5201">
        <v>5198</v>
      </c>
      <c r="L5201" t="s">
        <v>25</v>
      </c>
      <c r="M5201" s="2">
        <f>+Table3[[#This Row],[CHW]]/Table3[[#This Row],[Count of Airbill Number]]</f>
        <v>6.5909089999999999</v>
      </c>
    </row>
    <row r="5202" spans="2:13">
      <c r="B5202" t="s">
        <v>35</v>
      </c>
      <c r="C5202" t="s">
        <v>21</v>
      </c>
      <c r="D5202" t="s">
        <v>22</v>
      </c>
      <c r="E5202" t="s">
        <v>776</v>
      </c>
      <c r="F5202" t="s">
        <v>776</v>
      </c>
      <c r="G5202" t="s">
        <v>228</v>
      </c>
      <c r="H5202" t="s">
        <v>32</v>
      </c>
      <c r="I5202" s="1">
        <v>13.181818</v>
      </c>
      <c r="J5202" s="1">
        <v>1</v>
      </c>
      <c r="K5202">
        <v>5199</v>
      </c>
      <c r="L5202" t="s">
        <v>25</v>
      </c>
      <c r="M5202" s="2">
        <f>+Table3[[#This Row],[CHW]]/Table3[[#This Row],[Count of Airbill Number]]</f>
        <v>13.181818</v>
      </c>
    </row>
    <row r="5203" spans="2:13">
      <c r="B5203" t="s">
        <v>35</v>
      </c>
      <c r="C5203" t="s">
        <v>21</v>
      </c>
      <c r="D5203" t="s">
        <v>22</v>
      </c>
      <c r="E5203" t="s">
        <v>776</v>
      </c>
      <c r="F5203" t="s">
        <v>776</v>
      </c>
      <c r="G5203" t="s">
        <v>57</v>
      </c>
      <c r="H5203" t="s">
        <v>68</v>
      </c>
      <c r="I5203" s="1">
        <v>13.181818</v>
      </c>
      <c r="J5203" s="1">
        <v>1</v>
      </c>
      <c r="K5203">
        <v>5200</v>
      </c>
      <c r="L5203" t="s">
        <v>25</v>
      </c>
      <c r="M5203" s="2">
        <f>+Table3[[#This Row],[CHW]]/Table3[[#This Row],[Count of Airbill Number]]</f>
        <v>13.181818</v>
      </c>
    </row>
    <row r="5204" spans="2:13">
      <c r="B5204" t="s">
        <v>35</v>
      </c>
      <c r="C5204" t="s">
        <v>21</v>
      </c>
      <c r="D5204" t="s">
        <v>36</v>
      </c>
      <c r="E5204" t="s">
        <v>777</v>
      </c>
      <c r="F5204" t="s">
        <v>777</v>
      </c>
      <c r="G5204" t="s">
        <v>114</v>
      </c>
      <c r="H5204" t="s">
        <v>52</v>
      </c>
      <c r="I5204" s="1">
        <v>13.181818</v>
      </c>
      <c r="J5204" s="1">
        <v>1</v>
      </c>
      <c r="K5204">
        <v>5201</v>
      </c>
      <c r="L5204" t="s">
        <v>25</v>
      </c>
      <c r="M5204" s="2">
        <f>+Table3[[#This Row],[CHW]]/Table3[[#This Row],[Count of Airbill Number]]</f>
        <v>13.181818</v>
      </c>
    </row>
    <row r="5205" spans="2:13">
      <c r="B5205" t="s">
        <v>20</v>
      </c>
      <c r="C5205" t="s">
        <v>21</v>
      </c>
      <c r="D5205" t="s">
        <v>22</v>
      </c>
      <c r="E5205" t="s">
        <v>776</v>
      </c>
      <c r="F5205" t="s">
        <v>776</v>
      </c>
      <c r="G5205" t="s">
        <v>41</v>
      </c>
      <c r="H5205" t="s">
        <v>61</v>
      </c>
      <c r="I5205" s="1">
        <v>13.181818</v>
      </c>
      <c r="J5205" s="1">
        <v>1</v>
      </c>
      <c r="K5205">
        <v>5202</v>
      </c>
      <c r="L5205" t="s">
        <v>25</v>
      </c>
      <c r="M5205" s="2">
        <f>+Table3[[#This Row],[CHW]]/Table3[[#This Row],[Count of Airbill Number]]</f>
        <v>13.181818</v>
      </c>
    </row>
    <row r="5206" spans="2:13">
      <c r="B5206" t="s">
        <v>20</v>
      </c>
      <c r="C5206" t="s">
        <v>21</v>
      </c>
      <c r="D5206" t="s">
        <v>22</v>
      </c>
      <c r="E5206" t="s">
        <v>776</v>
      </c>
      <c r="F5206" t="s">
        <v>776</v>
      </c>
      <c r="G5206" t="s">
        <v>45</v>
      </c>
      <c r="H5206" t="s">
        <v>418</v>
      </c>
      <c r="I5206" s="1">
        <v>13.181818</v>
      </c>
      <c r="J5206" s="1">
        <v>1</v>
      </c>
      <c r="K5206">
        <v>5203</v>
      </c>
      <c r="L5206" t="s">
        <v>25</v>
      </c>
      <c r="M5206" s="2">
        <f>+Table3[[#This Row],[CHW]]/Table3[[#This Row],[Count of Airbill Number]]</f>
        <v>13.181818</v>
      </c>
    </row>
    <row r="5207" spans="2:13">
      <c r="B5207" t="s">
        <v>20</v>
      </c>
      <c r="C5207" t="s">
        <v>21</v>
      </c>
      <c r="D5207" t="s">
        <v>22</v>
      </c>
      <c r="E5207" t="s">
        <v>776</v>
      </c>
      <c r="F5207" t="s">
        <v>776</v>
      </c>
      <c r="G5207" t="s">
        <v>77</v>
      </c>
      <c r="H5207" t="s">
        <v>189</v>
      </c>
      <c r="I5207" s="1">
        <v>13.181818</v>
      </c>
      <c r="J5207" s="1">
        <v>1</v>
      </c>
      <c r="K5207">
        <v>5204</v>
      </c>
      <c r="L5207" t="s">
        <v>25</v>
      </c>
      <c r="M5207" s="2">
        <f>+Table3[[#This Row],[CHW]]/Table3[[#This Row],[Count of Airbill Number]]</f>
        <v>13.181818</v>
      </c>
    </row>
    <row r="5208" spans="2:13">
      <c r="B5208" t="s">
        <v>243</v>
      </c>
      <c r="C5208" t="s">
        <v>21</v>
      </c>
      <c r="D5208" t="s">
        <v>22</v>
      </c>
      <c r="E5208" t="s">
        <v>776</v>
      </c>
      <c r="F5208" t="s">
        <v>776</v>
      </c>
      <c r="G5208" t="s">
        <v>37</v>
      </c>
      <c r="H5208" t="s">
        <v>83</v>
      </c>
      <c r="I5208" s="1">
        <v>13.181818</v>
      </c>
      <c r="J5208" s="1">
        <v>1</v>
      </c>
      <c r="K5208">
        <v>5205</v>
      </c>
      <c r="L5208" t="s">
        <v>25</v>
      </c>
      <c r="M5208" s="2">
        <f>+Table3[[#This Row],[CHW]]/Table3[[#This Row],[Count of Airbill Number]]</f>
        <v>13.181818</v>
      </c>
    </row>
    <row r="5209" spans="2:13">
      <c r="B5209" t="s">
        <v>20</v>
      </c>
      <c r="C5209" t="s">
        <v>21</v>
      </c>
      <c r="D5209" t="s">
        <v>22</v>
      </c>
      <c r="E5209" t="s">
        <v>776</v>
      </c>
      <c r="F5209" t="s">
        <v>776</v>
      </c>
      <c r="G5209" t="s">
        <v>98</v>
      </c>
      <c r="H5209" t="s">
        <v>85</v>
      </c>
      <c r="I5209" s="1">
        <v>13.181817000000002</v>
      </c>
      <c r="J5209" s="1">
        <v>3</v>
      </c>
      <c r="K5209">
        <v>5206</v>
      </c>
      <c r="L5209" t="s">
        <v>25</v>
      </c>
      <c r="M5209" s="2">
        <f>+Table3[[#This Row],[CHW]]/Table3[[#This Row],[Count of Airbill Number]]</f>
        <v>4.3939390000000005</v>
      </c>
    </row>
    <row r="5210" spans="2:13">
      <c r="B5210" t="s">
        <v>28</v>
      </c>
      <c r="C5210" t="s">
        <v>21</v>
      </c>
      <c r="D5210" t="s">
        <v>22</v>
      </c>
      <c r="E5210" t="s">
        <v>777</v>
      </c>
      <c r="F5210" t="s">
        <v>777</v>
      </c>
      <c r="G5210" t="s">
        <v>26</v>
      </c>
      <c r="H5210" t="s">
        <v>181</v>
      </c>
      <c r="I5210" s="1">
        <v>13.181817000000001</v>
      </c>
      <c r="J5210" s="1">
        <v>4</v>
      </c>
      <c r="K5210">
        <v>5207</v>
      </c>
      <c r="L5210" t="s">
        <v>25</v>
      </c>
      <c r="M5210" s="2">
        <f>+Table3[[#This Row],[CHW]]/Table3[[#This Row],[Count of Airbill Number]]</f>
        <v>3.2954542500000001</v>
      </c>
    </row>
    <row r="5211" spans="2:13">
      <c r="B5211" t="s">
        <v>35</v>
      </c>
      <c r="C5211" t="s">
        <v>21</v>
      </c>
      <c r="D5211" t="s">
        <v>22</v>
      </c>
      <c r="E5211" t="s">
        <v>776</v>
      </c>
      <c r="F5211" t="s">
        <v>776</v>
      </c>
      <c r="G5211" t="s">
        <v>40</v>
      </c>
      <c r="H5211" t="s">
        <v>94</v>
      </c>
      <c r="I5211" s="1">
        <v>13.181817000000001</v>
      </c>
      <c r="J5211" s="1">
        <v>2</v>
      </c>
      <c r="K5211">
        <v>5208</v>
      </c>
      <c r="L5211" t="s">
        <v>25</v>
      </c>
      <c r="M5211" s="2">
        <f>+Table3[[#This Row],[CHW]]/Table3[[#This Row],[Count of Airbill Number]]</f>
        <v>6.5909085000000003</v>
      </c>
    </row>
    <row r="5212" spans="2:13">
      <c r="B5212" t="s">
        <v>35</v>
      </c>
      <c r="C5212" t="s">
        <v>21</v>
      </c>
      <c r="D5212" t="s">
        <v>22</v>
      </c>
      <c r="E5212" t="s">
        <v>776</v>
      </c>
      <c r="F5212" t="s">
        <v>776</v>
      </c>
      <c r="G5212" t="s">
        <v>64</v>
      </c>
      <c r="H5212" t="s">
        <v>40</v>
      </c>
      <c r="I5212" s="1">
        <v>13.181816999999999</v>
      </c>
      <c r="J5212" s="1">
        <v>2</v>
      </c>
      <c r="K5212">
        <v>5209</v>
      </c>
      <c r="L5212" t="s">
        <v>25</v>
      </c>
      <c r="M5212" s="2">
        <f>+Table3[[#This Row],[CHW]]/Table3[[#This Row],[Count of Airbill Number]]</f>
        <v>6.5909084999999994</v>
      </c>
    </row>
    <row r="5213" spans="2:13">
      <c r="B5213" t="s">
        <v>35</v>
      </c>
      <c r="C5213" t="s">
        <v>21</v>
      </c>
      <c r="D5213" t="s">
        <v>22</v>
      </c>
      <c r="E5213" t="s">
        <v>776</v>
      </c>
      <c r="F5213" t="s">
        <v>776</v>
      </c>
      <c r="G5213" t="s">
        <v>40</v>
      </c>
      <c r="H5213" t="s">
        <v>132</v>
      </c>
      <c r="I5213" s="1">
        <v>13.181816999999999</v>
      </c>
      <c r="J5213" s="1">
        <v>3</v>
      </c>
      <c r="K5213">
        <v>5210</v>
      </c>
      <c r="L5213" t="s">
        <v>25</v>
      </c>
      <c r="M5213" s="2">
        <f>+Table3[[#This Row],[CHW]]/Table3[[#This Row],[Count of Airbill Number]]</f>
        <v>4.3939389999999996</v>
      </c>
    </row>
    <row r="5214" spans="2:13">
      <c r="B5214" t="s">
        <v>176</v>
      </c>
      <c r="C5214" t="s">
        <v>21</v>
      </c>
      <c r="D5214" t="s">
        <v>22</v>
      </c>
      <c r="E5214" t="s">
        <v>776</v>
      </c>
      <c r="F5214" t="s">
        <v>776</v>
      </c>
      <c r="G5214" t="s">
        <v>23</v>
      </c>
      <c r="H5214" t="s">
        <v>77</v>
      </c>
      <c r="I5214" s="1">
        <v>13.181816999999999</v>
      </c>
      <c r="J5214" s="1">
        <v>2</v>
      </c>
      <c r="K5214">
        <v>5211</v>
      </c>
      <c r="L5214" t="s">
        <v>25</v>
      </c>
      <c r="M5214" s="2">
        <f>+Table3[[#This Row],[CHW]]/Table3[[#This Row],[Count of Airbill Number]]</f>
        <v>6.5909084999999994</v>
      </c>
    </row>
    <row r="5215" spans="2:13">
      <c r="B5215" t="s">
        <v>35</v>
      </c>
      <c r="C5215" t="s">
        <v>21</v>
      </c>
      <c r="D5215" t="s">
        <v>22</v>
      </c>
      <c r="E5215" t="s">
        <v>776</v>
      </c>
      <c r="F5215" t="s">
        <v>776</v>
      </c>
      <c r="G5215" t="s">
        <v>41</v>
      </c>
      <c r="H5215" t="s">
        <v>48</v>
      </c>
      <c r="I5215" s="1">
        <v>13.181816</v>
      </c>
      <c r="J5215" s="1">
        <v>5</v>
      </c>
      <c r="K5215">
        <v>5212</v>
      </c>
      <c r="L5215" t="s">
        <v>25</v>
      </c>
      <c r="M5215" s="2">
        <f>+Table3[[#This Row],[CHW]]/Table3[[#This Row],[Count of Airbill Number]]</f>
        <v>2.6363631999999999</v>
      </c>
    </row>
    <row r="5216" spans="2:13">
      <c r="B5216" t="s">
        <v>35</v>
      </c>
      <c r="C5216" t="s">
        <v>21</v>
      </c>
      <c r="D5216" t="s">
        <v>22</v>
      </c>
      <c r="E5216" t="s">
        <v>776</v>
      </c>
      <c r="F5216" t="s">
        <v>776</v>
      </c>
      <c r="G5216" t="s">
        <v>79</v>
      </c>
      <c r="H5216" t="s">
        <v>66</v>
      </c>
      <c r="I5216" s="1">
        <v>13.1</v>
      </c>
      <c r="J5216" s="1">
        <v>1</v>
      </c>
      <c r="K5216">
        <v>5213</v>
      </c>
      <c r="L5216" t="s">
        <v>25</v>
      </c>
      <c r="M5216" s="2">
        <f>+Table3[[#This Row],[CHW]]/Table3[[#This Row],[Count of Airbill Number]]</f>
        <v>13.1</v>
      </c>
    </row>
    <row r="5217" spans="2:13">
      <c r="B5217" t="s">
        <v>20</v>
      </c>
      <c r="C5217" t="s">
        <v>21</v>
      </c>
      <c r="D5217" t="s">
        <v>22</v>
      </c>
      <c r="E5217" t="s">
        <v>777</v>
      </c>
      <c r="F5217" t="s">
        <v>777</v>
      </c>
      <c r="G5217" t="s">
        <v>55</v>
      </c>
      <c r="H5217" t="s">
        <v>417</v>
      </c>
      <c r="I5217" s="1">
        <v>13</v>
      </c>
      <c r="J5217" s="1">
        <v>1</v>
      </c>
      <c r="K5217">
        <v>5214</v>
      </c>
      <c r="L5217" t="s">
        <v>25</v>
      </c>
      <c r="M5217" s="2">
        <f>+Table3[[#This Row],[CHW]]/Table3[[#This Row],[Count of Airbill Number]]</f>
        <v>13</v>
      </c>
    </row>
    <row r="5218" spans="2:13">
      <c r="B5218" t="s">
        <v>20</v>
      </c>
      <c r="C5218" t="s">
        <v>21</v>
      </c>
      <c r="D5218" t="s">
        <v>22</v>
      </c>
      <c r="E5218" t="s">
        <v>778</v>
      </c>
      <c r="F5218" t="s">
        <v>778</v>
      </c>
      <c r="G5218" t="s">
        <v>112</v>
      </c>
      <c r="H5218" t="s">
        <v>155</v>
      </c>
      <c r="I5218" s="1">
        <v>13</v>
      </c>
      <c r="J5218" s="1">
        <v>1</v>
      </c>
      <c r="K5218">
        <v>5215</v>
      </c>
      <c r="L5218" t="s">
        <v>25</v>
      </c>
      <c r="M5218" s="2">
        <f>+Table3[[#This Row],[CHW]]/Table3[[#This Row],[Count of Airbill Number]]</f>
        <v>13</v>
      </c>
    </row>
    <row r="5219" spans="2:13">
      <c r="B5219" t="s">
        <v>20</v>
      </c>
      <c r="C5219" t="s">
        <v>21</v>
      </c>
      <c r="D5219" t="s">
        <v>36</v>
      </c>
      <c r="E5219" t="s">
        <v>777</v>
      </c>
      <c r="F5219" t="s">
        <v>777</v>
      </c>
      <c r="G5219" t="s">
        <v>38</v>
      </c>
      <c r="H5219" t="s">
        <v>27</v>
      </c>
      <c r="I5219" s="1">
        <v>13</v>
      </c>
      <c r="J5219" s="1">
        <v>1</v>
      </c>
      <c r="K5219">
        <v>5216</v>
      </c>
      <c r="L5219" t="s">
        <v>25</v>
      </c>
      <c r="M5219" s="2">
        <f>+Table3[[#This Row],[CHW]]/Table3[[#This Row],[Count of Airbill Number]]</f>
        <v>13</v>
      </c>
    </row>
    <row r="5220" spans="2:13">
      <c r="B5220" t="s">
        <v>20</v>
      </c>
      <c r="C5220" t="s">
        <v>21</v>
      </c>
      <c r="D5220" t="s">
        <v>36</v>
      </c>
      <c r="E5220" t="s">
        <v>777</v>
      </c>
      <c r="F5220" t="s">
        <v>777</v>
      </c>
      <c r="G5220" t="s">
        <v>55</v>
      </c>
      <c r="H5220" t="s">
        <v>27</v>
      </c>
      <c r="I5220" s="1">
        <v>13</v>
      </c>
      <c r="J5220" s="1">
        <v>1</v>
      </c>
      <c r="K5220">
        <v>5217</v>
      </c>
      <c r="L5220" t="s">
        <v>25</v>
      </c>
      <c r="M5220" s="2">
        <f>+Table3[[#This Row],[CHW]]/Table3[[#This Row],[Count of Airbill Number]]</f>
        <v>13</v>
      </c>
    </row>
    <row r="5221" spans="2:13">
      <c r="B5221" t="s">
        <v>30</v>
      </c>
      <c r="C5221" t="s">
        <v>21</v>
      </c>
      <c r="D5221" t="s">
        <v>22</v>
      </c>
      <c r="E5221" t="s">
        <v>777</v>
      </c>
      <c r="F5221" t="s">
        <v>777</v>
      </c>
      <c r="G5221" t="s">
        <v>38</v>
      </c>
      <c r="H5221" t="s">
        <v>27</v>
      </c>
      <c r="I5221" s="1">
        <v>13</v>
      </c>
      <c r="J5221" s="1">
        <v>1</v>
      </c>
      <c r="K5221">
        <v>5218</v>
      </c>
      <c r="L5221" t="s">
        <v>25</v>
      </c>
      <c r="M5221" s="2">
        <f>+Table3[[#This Row],[CHW]]/Table3[[#This Row],[Count of Airbill Number]]</f>
        <v>13</v>
      </c>
    </row>
    <row r="5222" spans="2:13">
      <c r="B5222" t="s">
        <v>28</v>
      </c>
      <c r="C5222" t="s">
        <v>21</v>
      </c>
      <c r="D5222" t="s">
        <v>22</v>
      </c>
      <c r="E5222" t="s">
        <v>776</v>
      </c>
      <c r="F5222" t="s">
        <v>776</v>
      </c>
      <c r="G5222" t="s">
        <v>45</v>
      </c>
      <c r="H5222" t="s">
        <v>94</v>
      </c>
      <c r="I5222" s="1">
        <v>12.727271999999999</v>
      </c>
      <c r="J5222" s="1">
        <v>1</v>
      </c>
      <c r="K5222">
        <v>5219</v>
      </c>
      <c r="L5222" t="s">
        <v>25</v>
      </c>
      <c r="M5222" s="2">
        <f>+Table3[[#This Row],[CHW]]/Table3[[#This Row],[Count of Airbill Number]]</f>
        <v>12.727271999999999</v>
      </c>
    </row>
    <row r="5223" spans="2:13">
      <c r="B5223" t="s">
        <v>28</v>
      </c>
      <c r="C5223" t="s">
        <v>21</v>
      </c>
      <c r="D5223" t="s">
        <v>22</v>
      </c>
      <c r="E5223" t="s">
        <v>776</v>
      </c>
      <c r="F5223" t="s">
        <v>776</v>
      </c>
      <c r="G5223" t="s">
        <v>31</v>
      </c>
      <c r="H5223" t="s">
        <v>67</v>
      </c>
      <c r="I5223" s="1">
        <v>12.727271999999999</v>
      </c>
      <c r="J5223" s="1">
        <v>1</v>
      </c>
      <c r="K5223">
        <v>5220</v>
      </c>
      <c r="L5223" t="s">
        <v>25</v>
      </c>
      <c r="M5223" s="2">
        <f>+Table3[[#This Row],[CHW]]/Table3[[#This Row],[Count of Airbill Number]]</f>
        <v>12.727271999999999</v>
      </c>
    </row>
    <row r="5224" spans="2:13">
      <c r="B5224" t="s">
        <v>28</v>
      </c>
      <c r="C5224" t="s">
        <v>21</v>
      </c>
      <c r="D5224" t="s">
        <v>22</v>
      </c>
      <c r="E5224" t="s">
        <v>776</v>
      </c>
      <c r="F5224" t="s">
        <v>776</v>
      </c>
      <c r="G5224" t="s">
        <v>61</v>
      </c>
      <c r="H5224" t="s">
        <v>45</v>
      </c>
      <c r="I5224" s="1">
        <v>12.727271999999999</v>
      </c>
      <c r="J5224" s="1">
        <v>1</v>
      </c>
      <c r="K5224">
        <v>5221</v>
      </c>
      <c r="L5224" t="s">
        <v>25</v>
      </c>
      <c r="M5224" s="2">
        <f>+Table3[[#This Row],[CHW]]/Table3[[#This Row],[Count of Airbill Number]]</f>
        <v>12.727271999999999</v>
      </c>
    </row>
    <row r="5225" spans="2:13">
      <c r="B5225" t="s">
        <v>28</v>
      </c>
      <c r="C5225" t="s">
        <v>21</v>
      </c>
      <c r="D5225" t="s">
        <v>22</v>
      </c>
      <c r="E5225" t="s">
        <v>776</v>
      </c>
      <c r="F5225" t="s">
        <v>778</v>
      </c>
      <c r="G5225" t="s">
        <v>66</v>
      </c>
      <c r="H5225" t="s">
        <v>267</v>
      </c>
      <c r="I5225" s="1">
        <v>12.727271999999999</v>
      </c>
      <c r="J5225" s="1">
        <v>1</v>
      </c>
      <c r="K5225">
        <v>5222</v>
      </c>
      <c r="L5225" t="s">
        <v>25</v>
      </c>
      <c r="M5225" s="2">
        <f>+Table3[[#This Row],[CHW]]/Table3[[#This Row],[Count of Airbill Number]]</f>
        <v>12.727271999999999</v>
      </c>
    </row>
    <row r="5226" spans="2:13">
      <c r="B5226" t="s">
        <v>28</v>
      </c>
      <c r="C5226" t="s">
        <v>21</v>
      </c>
      <c r="D5226" t="s">
        <v>22</v>
      </c>
      <c r="E5226" t="s">
        <v>776</v>
      </c>
      <c r="F5226" t="s">
        <v>776</v>
      </c>
      <c r="G5226" t="s">
        <v>72</v>
      </c>
      <c r="H5226" t="s">
        <v>93</v>
      </c>
      <c r="I5226" s="1">
        <v>12.727271999999999</v>
      </c>
      <c r="J5226" s="1">
        <v>2</v>
      </c>
      <c r="K5226">
        <v>5223</v>
      </c>
      <c r="L5226" t="s">
        <v>25</v>
      </c>
      <c r="M5226" s="2">
        <f>+Table3[[#This Row],[CHW]]/Table3[[#This Row],[Count of Airbill Number]]</f>
        <v>6.3636359999999996</v>
      </c>
    </row>
    <row r="5227" spans="2:13">
      <c r="B5227" t="s">
        <v>28</v>
      </c>
      <c r="C5227" t="s">
        <v>21</v>
      </c>
      <c r="D5227" t="s">
        <v>36</v>
      </c>
      <c r="E5227" t="s">
        <v>778</v>
      </c>
      <c r="F5227" t="s">
        <v>776</v>
      </c>
      <c r="G5227" t="s">
        <v>109</v>
      </c>
      <c r="H5227" t="s">
        <v>37</v>
      </c>
      <c r="I5227" s="1">
        <v>12.727271999999999</v>
      </c>
      <c r="J5227" s="1">
        <v>2</v>
      </c>
      <c r="K5227">
        <v>5224</v>
      </c>
      <c r="L5227" t="s">
        <v>25</v>
      </c>
      <c r="M5227" s="2">
        <f>+Table3[[#This Row],[CHW]]/Table3[[#This Row],[Count of Airbill Number]]</f>
        <v>6.3636359999999996</v>
      </c>
    </row>
    <row r="5228" spans="2:13">
      <c r="B5228" t="s">
        <v>28</v>
      </c>
      <c r="C5228" t="s">
        <v>21</v>
      </c>
      <c r="D5228" t="s">
        <v>36</v>
      </c>
      <c r="E5228" t="s">
        <v>776</v>
      </c>
      <c r="F5228" t="s">
        <v>776</v>
      </c>
      <c r="G5228" t="s">
        <v>66</v>
      </c>
      <c r="H5228" t="s">
        <v>31</v>
      </c>
      <c r="I5228" s="1">
        <v>12.727271999999999</v>
      </c>
      <c r="J5228" s="1">
        <v>1</v>
      </c>
      <c r="K5228">
        <v>5225</v>
      </c>
      <c r="L5228" t="s">
        <v>25</v>
      </c>
      <c r="M5228" s="2">
        <f>+Table3[[#This Row],[CHW]]/Table3[[#This Row],[Count of Airbill Number]]</f>
        <v>12.727271999999999</v>
      </c>
    </row>
    <row r="5229" spans="2:13">
      <c r="B5229" t="s">
        <v>35</v>
      </c>
      <c r="C5229" t="s">
        <v>21</v>
      </c>
      <c r="D5229" t="s">
        <v>22</v>
      </c>
      <c r="E5229" t="s">
        <v>776</v>
      </c>
      <c r="F5229" t="s">
        <v>776</v>
      </c>
      <c r="G5229" t="s">
        <v>23</v>
      </c>
      <c r="H5229" t="s">
        <v>198</v>
      </c>
      <c r="I5229" s="1">
        <v>12.727271999999999</v>
      </c>
      <c r="J5229" s="1">
        <v>1</v>
      </c>
      <c r="K5229">
        <v>5226</v>
      </c>
      <c r="L5229" t="s">
        <v>25</v>
      </c>
      <c r="M5229" s="2">
        <f>+Table3[[#This Row],[CHW]]/Table3[[#This Row],[Count of Airbill Number]]</f>
        <v>12.727271999999999</v>
      </c>
    </row>
    <row r="5230" spans="2:13">
      <c r="B5230" t="s">
        <v>35</v>
      </c>
      <c r="C5230" t="s">
        <v>21</v>
      </c>
      <c r="D5230" t="s">
        <v>22</v>
      </c>
      <c r="E5230" t="s">
        <v>776</v>
      </c>
      <c r="F5230" t="s">
        <v>776</v>
      </c>
      <c r="G5230" t="s">
        <v>24</v>
      </c>
      <c r="H5230" t="s">
        <v>47</v>
      </c>
      <c r="I5230" s="1">
        <v>12.727271999999999</v>
      </c>
      <c r="J5230" s="1">
        <v>1</v>
      </c>
      <c r="K5230">
        <v>5227</v>
      </c>
      <c r="L5230" t="s">
        <v>25</v>
      </c>
      <c r="M5230" s="2">
        <f>+Table3[[#This Row],[CHW]]/Table3[[#This Row],[Count of Airbill Number]]</f>
        <v>12.727271999999999</v>
      </c>
    </row>
    <row r="5231" spans="2:13">
      <c r="B5231" t="s">
        <v>35</v>
      </c>
      <c r="C5231" t="s">
        <v>21</v>
      </c>
      <c r="D5231" t="s">
        <v>22</v>
      </c>
      <c r="E5231" t="s">
        <v>776</v>
      </c>
      <c r="F5231" t="s">
        <v>776</v>
      </c>
      <c r="G5231" t="s">
        <v>102</v>
      </c>
      <c r="H5231" t="s">
        <v>83</v>
      </c>
      <c r="I5231" s="1">
        <v>12.727271999999999</v>
      </c>
      <c r="J5231" s="1">
        <v>1</v>
      </c>
      <c r="K5231">
        <v>5228</v>
      </c>
      <c r="L5231" t="s">
        <v>25</v>
      </c>
      <c r="M5231" s="2">
        <f>+Table3[[#This Row],[CHW]]/Table3[[#This Row],[Count of Airbill Number]]</f>
        <v>12.727271999999999</v>
      </c>
    </row>
    <row r="5232" spans="2:13">
      <c r="B5232" t="s">
        <v>35</v>
      </c>
      <c r="C5232" t="s">
        <v>21</v>
      </c>
      <c r="D5232" t="s">
        <v>22</v>
      </c>
      <c r="E5232" t="s">
        <v>776</v>
      </c>
      <c r="F5232" t="s">
        <v>776</v>
      </c>
      <c r="G5232" t="s">
        <v>279</v>
      </c>
      <c r="H5232" t="s">
        <v>69</v>
      </c>
      <c r="I5232" s="1">
        <v>12.727271999999999</v>
      </c>
      <c r="J5232" s="1">
        <v>2</v>
      </c>
      <c r="K5232">
        <v>5229</v>
      </c>
      <c r="L5232" t="s">
        <v>25</v>
      </c>
      <c r="M5232" s="2">
        <f>+Table3[[#This Row],[CHW]]/Table3[[#This Row],[Count of Airbill Number]]</f>
        <v>6.3636359999999996</v>
      </c>
    </row>
    <row r="5233" spans="2:13">
      <c r="B5233" t="s">
        <v>35</v>
      </c>
      <c r="C5233" t="s">
        <v>21</v>
      </c>
      <c r="D5233" t="s">
        <v>36</v>
      </c>
      <c r="E5233" t="s">
        <v>776</v>
      </c>
      <c r="F5233" t="s">
        <v>776</v>
      </c>
      <c r="G5233" t="s">
        <v>37</v>
      </c>
      <c r="H5233" t="s">
        <v>72</v>
      </c>
      <c r="I5233" s="1">
        <v>12.727271999999999</v>
      </c>
      <c r="J5233" s="1">
        <v>1</v>
      </c>
      <c r="K5233">
        <v>5230</v>
      </c>
      <c r="L5233" t="s">
        <v>25</v>
      </c>
      <c r="M5233" s="2">
        <f>+Table3[[#This Row],[CHW]]/Table3[[#This Row],[Count of Airbill Number]]</f>
        <v>12.727271999999999</v>
      </c>
    </row>
    <row r="5234" spans="2:13">
      <c r="B5234" t="s">
        <v>20</v>
      </c>
      <c r="C5234" t="s">
        <v>21</v>
      </c>
      <c r="D5234" t="s">
        <v>22</v>
      </c>
      <c r="E5234" t="s">
        <v>776</v>
      </c>
      <c r="F5234" t="s">
        <v>776</v>
      </c>
      <c r="G5234" t="s">
        <v>63</v>
      </c>
      <c r="H5234" t="s">
        <v>125</v>
      </c>
      <c r="I5234" s="1">
        <v>12.727271999999999</v>
      </c>
      <c r="J5234" s="1">
        <v>2</v>
      </c>
      <c r="K5234">
        <v>5231</v>
      </c>
      <c r="L5234" t="s">
        <v>25</v>
      </c>
      <c r="M5234" s="2">
        <f>+Table3[[#This Row],[CHW]]/Table3[[#This Row],[Count of Airbill Number]]</f>
        <v>6.3636359999999996</v>
      </c>
    </row>
    <row r="5235" spans="2:13">
      <c r="B5235" t="s">
        <v>20</v>
      </c>
      <c r="C5235" t="s">
        <v>21</v>
      </c>
      <c r="D5235" t="s">
        <v>22</v>
      </c>
      <c r="E5235" t="s">
        <v>776</v>
      </c>
      <c r="F5235" t="s">
        <v>776</v>
      </c>
      <c r="G5235" t="s">
        <v>39</v>
      </c>
      <c r="H5235" t="s">
        <v>76</v>
      </c>
      <c r="I5235" s="1">
        <v>12.727271999999999</v>
      </c>
      <c r="J5235" s="1">
        <v>2</v>
      </c>
      <c r="K5235">
        <v>5232</v>
      </c>
      <c r="L5235" t="s">
        <v>25</v>
      </c>
      <c r="M5235" s="2">
        <f>+Table3[[#This Row],[CHW]]/Table3[[#This Row],[Count of Airbill Number]]</f>
        <v>6.3636359999999996</v>
      </c>
    </row>
    <row r="5236" spans="2:13">
      <c r="B5236" t="s">
        <v>20</v>
      </c>
      <c r="C5236" t="s">
        <v>21</v>
      </c>
      <c r="D5236" t="s">
        <v>22</v>
      </c>
      <c r="E5236" t="s">
        <v>778</v>
      </c>
      <c r="F5236" t="s">
        <v>776</v>
      </c>
      <c r="G5236" t="s">
        <v>255</v>
      </c>
      <c r="H5236" t="s">
        <v>117</v>
      </c>
      <c r="I5236" s="1">
        <v>12.727271999999999</v>
      </c>
      <c r="J5236" s="1">
        <v>1</v>
      </c>
      <c r="K5236">
        <v>5233</v>
      </c>
      <c r="L5236" t="s">
        <v>25</v>
      </c>
      <c r="M5236" s="2">
        <f>+Table3[[#This Row],[CHW]]/Table3[[#This Row],[Count of Airbill Number]]</f>
        <v>12.727271999999999</v>
      </c>
    </row>
    <row r="5237" spans="2:13">
      <c r="B5237" t="s">
        <v>20</v>
      </c>
      <c r="C5237" t="s">
        <v>21</v>
      </c>
      <c r="D5237" t="s">
        <v>22</v>
      </c>
      <c r="E5237" t="s">
        <v>776</v>
      </c>
      <c r="F5237" t="s">
        <v>776</v>
      </c>
      <c r="G5237" t="s">
        <v>45</v>
      </c>
      <c r="H5237" t="s">
        <v>322</v>
      </c>
      <c r="I5237" s="1">
        <v>12.727271999999999</v>
      </c>
      <c r="J5237" s="1">
        <v>1</v>
      </c>
      <c r="K5237">
        <v>5234</v>
      </c>
      <c r="L5237" t="s">
        <v>25</v>
      </c>
      <c r="M5237" s="2">
        <f>+Table3[[#This Row],[CHW]]/Table3[[#This Row],[Count of Airbill Number]]</f>
        <v>12.727271999999999</v>
      </c>
    </row>
    <row r="5238" spans="2:13">
      <c r="B5238" t="s">
        <v>20</v>
      </c>
      <c r="C5238" t="s">
        <v>21</v>
      </c>
      <c r="D5238" t="s">
        <v>22</v>
      </c>
      <c r="E5238" t="s">
        <v>777</v>
      </c>
      <c r="F5238" t="s">
        <v>777</v>
      </c>
      <c r="G5238" t="s">
        <v>114</v>
      </c>
      <c r="H5238" t="s">
        <v>249</v>
      </c>
      <c r="I5238" s="1">
        <v>12.727271999999999</v>
      </c>
      <c r="J5238" s="1">
        <v>4</v>
      </c>
      <c r="K5238">
        <v>5235</v>
      </c>
      <c r="L5238" t="s">
        <v>25</v>
      </c>
      <c r="M5238" s="2">
        <f>+Table3[[#This Row],[CHW]]/Table3[[#This Row],[Count of Airbill Number]]</f>
        <v>3.1818179999999998</v>
      </c>
    </row>
    <row r="5239" spans="2:13">
      <c r="B5239" t="s">
        <v>20</v>
      </c>
      <c r="C5239" t="s">
        <v>21</v>
      </c>
      <c r="D5239" t="s">
        <v>22</v>
      </c>
      <c r="E5239" t="s">
        <v>776</v>
      </c>
      <c r="F5239" t="s">
        <v>776</v>
      </c>
      <c r="G5239" t="s">
        <v>61</v>
      </c>
      <c r="H5239" t="s">
        <v>66</v>
      </c>
      <c r="I5239" s="1">
        <v>12.727271999999999</v>
      </c>
      <c r="J5239" s="1">
        <v>2</v>
      </c>
      <c r="K5239">
        <v>5236</v>
      </c>
      <c r="L5239" t="s">
        <v>25</v>
      </c>
      <c r="M5239" s="2">
        <f>+Table3[[#This Row],[CHW]]/Table3[[#This Row],[Count of Airbill Number]]</f>
        <v>6.3636359999999996</v>
      </c>
    </row>
    <row r="5240" spans="2:13">
      <c r="B5240" t="s">
        <v>20</v>
      </c>
      <c r="C5240" t="s">
        <v>21</v>
      </c>
      <c r="D5240" t="s">
        <v>22</v>
      </c>
      <c r="E5240" t="s">
        <v>776</v>
      </c>
      <c r="F5240" t="s">
        <v>776</v>
      </c>
      <c r="G5240" t="s">
        <v>163</v>
      </c>
      <c r="H5240" t="s">
        <v>296</v>
      </c>
      <c r="I5240" s="1">
        <v>12.727271999999999</v>
      </c>
      <c r="J5240" s="1">
        <v>1</v>
      </c>
      <c r="K5240">
        <v>5237</v>
      </c>
      <c r="L5240" t="s">
        <v>25</v>
      </c>
      <c r="M5240" s="2">
        <f>+Table3[[#This Row],[CHW]]/Table3[[#This Row],[Count of Airbill Number]]</f>
        <v>12.727271999999999</v>
      </c>
    </row>
    <row r="5241" spans="2:13">
      <c r="B5241" t="s">
        <v>20</v>
      </c>
      <c r="C5241" t="s">
        <v>21</v>
      </c>
      <c r="D5241" t="s">
        <v>22</v>
      </c>
      <c r="E5241" t="s">
        <v>776</v>
      </c>
      <c r="F5241" t="s">
        <v>776</v>
      </c>
      <c r="G5241" t="s">
        <v>57</v>
      </c>
      <c r="H5241" t="s">
        <v>94</v>
      </c>
      <c r="I5241" s="1">
        <v>12.727271999999999</v>
      </c>
      <c r="J5241" s="1">
        <v>2</v>
      </c>
      <c r="K5241">
        <v>5238</v>
      </c>
      <c r="L5241" t="s">
        <v>25</v>
      </c>
      <c r="M5241" s="2">
        <f>+Table3[[#This Row],[CHW]]/Table3[[#This Row],[Count of Airbill Number]]</f>
        <v>6.3636359999999996</v>
      </c>
    </row>
    <row r="5242" spans="2:13">
      <c r="B5242" t="s">
        <v>20</v>
      </c>
      <c r="C5242" t="s">
        <v>21</v>
      </c>
      <c r="D5242" t="s">
        <v>22</v>
      </c>
      <c r="E5242" t="s">
        <v>776</v>
      </c>
      <c r="F5242" t="s">
        <v>776</v>
      </c>
      <c r="G5242" t="s">
        <v>103</v>
      </c>
      <c r="H5242" t="s">
        <v>39</v>
      </c>
      <c r="I5242" s="1">
        <v>12.727271999999999</v>
      </c>
      <c r="J5242" s="1">
        <v>1</v>
      </c>
      <c r="K5242">
        <v>5239</v>
      </c>
      <c r="L5242" t="s">
        <v>25</v>
      </c>
      <c r="M5242" s="2">
        <f>+Table3[[#This Row],[CHW]]/Table3[[#This Row],[Count of Airbill Number]]</f>
        <v>12.727271999999999</v>
      </c>
    </row>
    <row r="5243" spans="2:13">
      <c r="B5243" t="s">
        <v>20</v>
      </c>
      <c r="C5243" t="s">
        <v>21</v>
      </c>
      <c r="D5243" t="s">
        <v>36</v>
      </c>
      <c r="E5243" t="s">
        <v>776</v>
      </c>
      <c r="F5243" t="s">
        <v>776</v>
      </c>
      <c r="G5243" t="s">
        <v>23</v>
      </c>
      <c r="H5243" t="s">
        <v>72</v>
      </c>
      <c r="I5243" s="1">
        <v>12.727271999999999</v>
      </c>
      <c r="J5243" s="1">
        <v>1</v>
      </c>
      <c r="K5243">
        <v>5240</v>
      </c>
      <c r="L5243" t="s">
        <v>25</v>
      </c>
      <c r="M5243" s="2">
        <f>+Table3[[#This Row],[CHW]]/Table3[[#This Row],[Count of Airbill Number]]</f>
        <v>12.727271999999999</v>
      </c>
    </row>
    <row r="5244" spans="2:13">
      <c r="B5244" t="s">
        <v>30</v>
      </c>
      <c r="C5244" t="s">
        <v>21</v>
      </c>
      <c r="D5244" t="s">
        <v>22</v>
      </c>
      <c r="E5244" t="s">
        <v>776</v>
      </c>
      <c r="F5244" t="s">
        <v>776</v>
      </c>
      <c r="G5244" t="s">
        <v>23</v>
      </c>
      <c r="H5244" t="s">
        <v>48</v>
      </c>
      <c r="I5244" s="1">
        <v>12.727271999999999</v>
      </c>
      <c r="J5244" s="1">
        <v>2</v>
      </c>
      <c r="K5244">
        <v>5241</v>
      </c>
      <c r="L5244" t="s">
        <v>25</v>
      </c>
      <c r="M5244" s="2">
        <f>+Table3[[#This Row],[CHW]]/Table3[[#This Row],[Count of Airbill Number]]</f>
        <v>6.3636359999999996</v>
      </c>
    </row>
    <row r="5245" spans="2:13">
      <c r="B5245" t="s">
        <v>30</v>
      </c>
      <c r="C5245" t="s">
        <v>21</v>
      </c>
      <c r="D5245" t="s">
        <v>22</v>
      </c>
      <c r="E5245" t="s">
        <v>776</v>
      </c>
      <c r="F5245" t="s">
        <v>776</v>
      </c>
      <c r="G5245" t="s">
        <v>23</v>
      </c>
      <c r="H5245" t="s">
        <v>53</v>
      </c>
      <c r="I5245" s="1">
        <v>12.727271999999999</v>
      </c>
      <c r="J5245" s="1">
        <v>2</v>
      </c>
      <c r="K5245">
        <v>5242</v>
      </c>
      <c r="L5245" t="s">
        <v>25</v>
      </c>
      <c r="M5245" s="2">
        <f>+Table3[[#This Row],[CHW]]/Table3[[#This Row],[Count of Airbill Number]]</f>
        <v>6.3636359999999996</v>
      </c>
    </row>
    <row r="5246" spans="2:13">
      <c r="B5246" t="s">
        <v>30</v>
      </c>
      <c r="C5246" t="s">
        <v>21</v>
      </c>
      <c r="D5246" t="s">
        <v>22</v>
      </c>
      <c r="E5246" t="s">
        <v>776</v>
      </c>
      <c r="F5246" t="s">
        <v>776</v>
      </c>
      <c r="G5246" t="s">
        <v>39</v>
      </c>
      <c r="H5246" t="s">
        <v>136</v>
      </c>
      <c r="I5246" s="1">
        <v>12.727271999999999</v>
      </c>
      <c r="J5246" s="1">
        <v>2</v>
      </c>
      <c r="K5246">
        <v>5243</v>
      </c>
      <c r="L5246" t="s">
        <v>25</v>
      </c>
      <c r="M5246" s="2">
        <f>+Table3[[#This Row],[CHW]]/Table3[[#This Row],[Count of Airbill Number]]</f>
        <v>6.3636359999999996</v>
      </c>
    </row>
    <row r="5247" spans="2:13">
      <c r="B5247" t="s">
        <v>30</v>
      </c>
      <c r="C5247" t="s">
        <v>21</v>
      </c>
      <c r="D5247" t="s">
        <v>22</v>
      </c>
      <c r="E5247" t="s">
        <v>776</v>
      </c>
      <c r="F5247" t="s">
        <v>776</v>
      </c>
      <c r="G5247" t="s">
        <v>24</v>
      </c>
      <c r="H5247" t="s">
        <v>107</v>
      </c>
      <c r="I5247" s="1">
        <v>12.727271999999999</v>
      </c>
      <c r="J5247" s="1">
        <v>2</v>
      </c>
      <c r="K5247">
        <v>5244</v>
      </c>
      <c r="L5247" t="s">
        <v>25</v>
      </c>
      <c r="M5247" s="2">
        <f>+Table3[[#This Row],[CHW]]/Table3[[#This Row],[Count of Airbill Number]]</f>
        <v>6.3636359999999996</v>
      </c>
    </row>
    <row r="5248" spans="2:13">
      <c r="B5248" t="s">
        <v>30</v>
      </c>
      <c r="C5248" t="s">
        <v>21</v>
      </c>
      <c r="D5248" t="s">
        <v>22</v>
      </c>
      <c r="E5248" t="s">
        <v>776</v>
      </c>
      <c r="F5248" t="s">
        <v>776</v>
      </c>
      <c r="G5248" t="s">
        <v>45</v>
      </c>
      <c r="H5248" t="s">
        <v>148</v>
      </c>
      <c r="I5248" s="1">
        <v>12.727271999999999</v>
      </c>
      <c r="J5248" s="1">
        <v>3</v>
      </c>
      <c r="K5248">
        <v>5245</v>
      </c>
      <c r="L5248" t="s">
        <v>25</v>
      </c>
      <c r="M5248" s="2">
        <f>+Table3[[#This Row],[CHW]]/Table3[[#This Row],[Count of Airbill Number]]</f>
        <v>4.2424239999999998</v>
      </c>
    </row>
    <row r="5249" spans="2:13">
      <c r="B5249" t="s">
        <v>30</v>
      </c>
      <c r="C5249" t="s">
        <v>21</v>
      </c>
      <c r="D5249" t="s">
        <v>22</v>
      </c>
      <c r="E5249" t="s">
        <v>776</v>
      </c>
      <c r="F5249" t="s">
        <v>776</v>
      </c>
      <c r="G5249" t="s">
        <v>45</v>
      </c>
      <c r="H5249" t="s">
        <v>71</v>
      </c>
      <c r="I5249" s="1">
        <v>12.727271999999999</v>
      </c>
      <c r="J5249" s="1">
        <v>3</v>
      </c>
      <c r="K5249">
        <v>5246</v>
      </c>
      <c r="L5249" t="s">
        <v>25</v>
      </c>
      <c r="M5249" s="2">
        <f>+Table3[[#This Row],[CHW]]/Table3[[#This Row],[Count of Airbill Number]]</f>
        <v>4.2424239999999998</v>
      </c>
    </row>
    <row r="5250" spans="2:13">
      <c r="B5250" t="s">
        <v>30</v>
      </c>
      <c r="C5250" t="s">
        <v>21</v>
      </c>
      <c r="D5250" t="s">
        <v>22</v>
      </c>
      <c r="E5250" t="s">
        <v>776</v>
      </c>
      <c r="F5250" t="s">
        <v>776</v>
      </c>
      <c r="G5250" t="s">
        <v>45</v>
      </c>
      <c r="H5250" t="s">
        <v>131</v>
      </c>
      <c r="I5250" s="1">
        <v>12.727271999999999</v>
      </c>
      <c r="J5250" s="1">
        <v>4</v>
      </c>
      <c r="K5250">
        <v>5247</v>
      </c>
      <c r="L5250" t="s">
        <v>25</v>
      </c>
      <c r="M5250" s="2">
        <f>+Table3[[#This Row],[CHW]]/Table3[[#This Row],[Count of Airbill Number]]</f>
        <v>3.1818179999999998</v>
      </c>
    </row>
    <row r="5251" spans="2:13">
      <c r="B5251" t="s">
        <v>30</v>
      </c>
      <c r="C5251" t="s">
        <v>21</v>
      </c>
      <c r="D5251" t="s">
        <v>22</v>
      </c>
      <c r="E5251" t="s">
        <v>776</v>
      </c>
      <c r="F5251" t="s">
        <v>776</v>
      </c>
      <c r="G5251" t="s">
        <v>45</v>
      </c>
      <c r="H5251" t="s">
        <v>84</v>
      </c>
      <c r="I5251" s="1">
        <v>12.727271999999999</v>
      </c>
      <c r="J5251" s="1">
        <v>3</v>
      </c>
      <c r="K5251">
        <v>5248</v>
      </c>
      <c r="L5251" t="s">
        <v>25</v>
      </c>
      <c r="M5251" s="2">
        <f>+Table3[[#This Row],[CHW]]/Table3[[#This Row],[Count of Airbill Number]]</f>
        <v>4.2424239999999998</v>
      </c>
    </row>
    <row r="5252" spans="2:13">
      <c r="B5252" t="s">
        <v>30</v>
      </c>
      <c r="C5252" t="s">
        <v>21</v>
      </c>
      <c r="D5252" t="s">
        <v>22</v>
      </c>
      <c r="E5252" t="s">
        <v>776</v>
      </c>
      <c r="F5252" t="s">
        <v>776</v>
      </c>
      <c r="G5252" t="s">
        <v>45</v>
      </c>
      <c r="H5252" t="s">
        <v>117</v>
      </c>
      <c r="I5252" s="1">
        <v>12.727271999999999</v>
      </c>
      <c r="J5252" s="1">
        <v>4</v>
      </c>
      <c r="K5252">
        <v>5249</v>
      </c>
      <c r="L5252" t="s">
        <v>25</v>
      </c>
      <c r="M5252" s="2">
        <f>+Table3[[#This Row],[CHW]]/Table3[[#This Row],[Count of Airbill Number]]</f>
        <v>3.1818179999999998</v>
      </c>
    </row>
    <row r="5253" spans="2:13">
      <c r="B5253" t="s">
        <v>30</v>
      </c>
      <c r="C5253" t="s">
        <v>21</v>
      </c>
      <c r="D5253" t="s">
        <v>22</v>
      </c>
      <c r="E5253" t="s">
        <v>776</v>
      </c>
      <c r="F5253" t="s">
        <v>776</v>
      </c>
      <c r="G5253" t="s">
        <v>45</v>
      </c>
      <c r="H5253" t="s">
        <v>43</v>
      </c>
      <c r="I5253" s="1">
        <v>12.727271999999999</v>
      </c>
      <c r="J5253" s="1">
        <v>4</v>
      </c>
      <c r="K5253">
        <v>5250</v>
      </c>
      <c r="L5253" t="s">
        <v>25</v>
      </c>
      <c r="M5253" s="2">
        <f>+Table3[[#This Row],[CHW]]/Table3[[#This Row],[Count of Airbill Number]]</f>
        <v>3.1818179999999998</v>
      </c>
    </row>
    <row r="5254" spans="2:13">
      <c r="B5254" t="s">
        <v>30</v>
      </c>
      <c r="C5254" t="s">
        <v>21</v>
      </c>
      <c r="D5254" t="s">
        <v>22</v>
      </c>
      <c r="E5254" t="s">
        <v>776</v>
      </c>
      <c r="F5254" t="s">
        <v>776</v>
      </c>
      <c r="G5254" t="s">
        <v>40</v>
      </c>
      <c r="H5254" t="s">
        <v>77</v>
      </c>
      <c r="I5254" s="1">
        <v>12.727271999999999</v>
      </c>
      <c r="J5254" s="1">
        <v>2</v>
      </c>
      <c r="K5254">
        <v>5251</v>
      </c>
      <c r="L5254" t="s">
        <v>25</v>
      </c>
      <c r="M5254" s="2">
        <f>+Table3[[#This Row],[CHW]]/Table3[[#This Row],[Count of Airbill Number]]</f>
        <v>6.3636359999999996</v>
      </c>
    </row>
    <row r="5255" spans="2:13">
      <c r="B5255" t="s">
        <v>35</v>
      </c>
      <c r="C5255" t="s">
        <v>21</v>
      </c>
      <c r="D5255" t="s">
        <v>22</v>
      </c>
      <c r="E5255" t="s">
        <v>776</v>
      </c>
      <c r="F5255" t="s">
        <v>776</v>
      </c>
      <c r="G5255" t="s">
        <v>42</v>
      </c>
      <c r="H5255" t="s">
        <v>123</v>
      </c>
      <c r="I5255" s="1">
        <v>12.727271000000002</v>
      </c>
      <c r="J5255" s="1">
        <v>2</v>
      </c>
      <c r="K5255">
        <v>5252</v>
      </c>
      <c r="L5255" t="s">
        <v>25</v>
      </c>
      <c r="M5255" s="2">
        <f>+Table3[[#This Row],[CHW]]/Table3[[#This Row],[Count of Airbill Number]]</f>
        <v>6.3636355000000009</v>
      </c>
    </row>
    <row r="5256" spans="2:13">
      <c r="B5256" t="s">
        <v>35</v>
      </c>
      <c r="C5256" t="s">
        <v>21</v>
      </c>
      <c r="D5256" t="s">
        <v>22</v>
      </c>
      <c r="E5256" t="s">
        <v>776</v>
      </c>
      <c r="F5256" t="s">
        <v>776</v>
      </c>
      <c r="G5256" t="s">
        <v>40</v>
      </c>
      <c r="H5256" t="s">
        <v>218</v>
      </c>
      <c r="I5256" s="1">
        <v>12.727271</v>
      </c>
      <c r="J5256" s="1">
        <v>2</v>
      </c>
      <c r="K5256">
        <v>5253</v>
      </c>
      <c r="L5256" t="s">
        <v>25</v>
      </c>
      <c r="M5256" s="2">
        <f>+Table3[[#This Row],[CHW]]/Table3[[#This Row],[Count of Airbill Number]]</f>
        <v>6.3636355</v>
      </c>
    </row>
    <row r="5257" spans="2:13">
      <c r="B5257" t="s">
        <v>20</v>
      </c>
      <c r="C5257" t="s">
        <v>21</v>
      </c>
      <c r="D5257" t="s">
        <v>22</v>
      </c>
      <c r="E5257" t="s">
        <v>776</v>
      </c>
      <c r="F5257" t="s">
        <v>776</v>
      </c>
      <c r="G5257" t="s">
        <v>77</v>
      </c>
      <c r="H5257" t="s">
        <v>43</v>
      </c>
      <c r="I5257" s="1">
        <v>12.727271</v>
      </c>
      <c r="J5257" s="1">
        <v>4</v>
      </c>
      <c r="K5257">
        <v>5254</v>
      </c>
      <c r="L5257" t="s">
        <v>25</v>
      </c>
      <c r="M5257" s="2">
        <f>+Table3[[#This Row],[CHW]]/Table3[[#This Row],[Count of Airbill Number]]</f>
        <v>3.18181775</v>
      </c>
    </row>
    <row r="5258" spans="2:13">
      <c r="B5258" t="s">
        <v>35</v>
      </c>
      <c r="C5258" t="s">
        <v>21</v>
      </c>
      <c r="D5258" t="s">
        <v>22</v>
      </c>
      <c r="E5258" t="s">
        <v>776</v>
      </c>
      <c r="F5258" t="s">
        <v>776</v>
      </c>
      <c r="G5258" t="s">
        <v>63</v>
      </c>
      <c r="H5258" t="s">
        <v>32</v>
      </c>
      <c r="I5258" s="1">
        <v>12.727270999999998</v>
      </c>
      <c r="J5258" s="1">
        <v>3</v>
      </c>
      <c r="K5258">
        <v>5255</v>
      </c>
      <c r="L5258" t="s">
        <v>25</v>
      </c>
      <c r="M5258" s="2">
        <f>+Table3[[#This Row],[CHW]]/Table3[[#This Row],[Count of Airbill Number]]</f>
        <v>4.2424236666666664</v>
      </c>
    </row>
    <row r="5259" spans="2:13">
      <c r="B5259" t="s">
        <v>35</v>
      </c>
      <c r="C5259" t="s">
        <v>21</v>
      </c>
      <c r="D5259" t="s">
        <v>22</v>
      </c>
      <c r="E5259" t="s">
        <v>776</v>
      </c>
      <c r="F5259" t="s">
        <v>776</v>
      </c>
      <c r="G5259" t="s">
        <v>146</v>
      </c>
      <c r="H5259" t="s">
        <v>107</v>
      </c>
      <c r="I5259" s="1">
        <v>12.727270999999998</v>
      </c>
      <c r="J5259" s="1">
        <v>3</v>
      </c>
      <c r="K5259">
        <v>5256</v>
      </c>
      <c r="L5259" t="s">
        <v>25</v>
      </c>
      <c r="M5259" s="2">
        <f>+Table3[[#This Row],[CHW]]/Table3[[#This Row],[Count of Airbill Number]]</f>
        <v>4.2424236666666664</v>
      </c>
    </row>
    <row r="5260" spans="2:13">
      <c r="B5260" t="s">
        <v>35</v>
      </c>
      <c r="C5260" t="s">
        <v>21</v>
      </c>
      <c r="D5260" t="s">
        <v>36</v>
      </c>
      <c r="E5260" t="s">
        <v>776</v>
      </c>
      <c r="F5260" t="s">
        <v>776</v>
      </c>
      <c r="G5260" t="s">
        <v>37</v>
      </c>
      <c r="H5260" t="s">
        <v>229</v>
      </c>
      <c r="I5260" s="1">
        <v>12.727270999999998</v>
      </c>
      <c r="J5260" s="1">
        <v>4</v>
      </c>
      <c r="K5260">
        <v>5257</v>
      </c>
      <c r="L5260" t="s">
        <v>25</v>
      </c>
      <c r="M5260" s="2">
        <f>+Table3[[#This Row],[CHW]]/Table3[[#This Row],[Count of Airbill Number]]</f>
        <v>3.1818177499999996</v>
      </c>
    </row>
    <row r="5261" spans="2:13">
      <c r="B5261" t="s">
        <v>35</v>
      </c>
      <c r="C5261" t="s">
        <v>21</v>
      </c>
      <c r="D5261" t="s">
        <v>22</v>
      </c>
      <c r="E5261" t="s">
        <v>776</v>
      </c>
      <c r="F5261" t="s">
        <v>776</v>
      </c>
      <c r="G5261" t="s">
        <v>39</v>
      </c>
      <c r="H5261" t="s">
        <v>85</v>
      </c>
      <c r="I5261" s="1">
        <v>12.727270000000001</v>
      </c>
      <c r="J5261" s="1">
        <v>4</v>
      </c>
      <c r="K5261">
        <v>5258</v>
      </c>
      <c r="L5261" t="s">
        <v>25</v>
      </c>
      <c r="M5261" s="2">
        <f>+Table3[[#This Row],[CHW]]/Table3[[#This Row],[Count of Airbill Number]]</f>
        <v>3.1818175000000002</v>
      </c>
    </row>
    <row r="5262" spans="2:13">
      <c r="B5262" t="s">
        <v>35</v>
      </c>
      <c r="C5262" t="s">
        <v>21</v>
      </c>
      <c r="D5262" t="s">
        <v>22</v>
      </c>
      <c r="E5262" t="s">
        <v>776</v>
      </c>
      <c r="F5262" t="s">
        <v>776</v>
      </c>
      <c r="G5262" t="s">
        <v>201</v>
      </c>
      <c r="H5262" t="s">
        <v>69</v>
      </c>
      <c r="I5262" s="1">
        <v>12.727270000000001</v>
      </c>
      <c r="J5262" s="1">
        <v>4</v>
      </c>
      <c r="K5262">
        <v>5259</v>
      </c>
      <c r="L5262" t="s">
        <v>25</v>
      </c>
      <c r="M5262" s="2">
        <f>+Table3[[#This Row],[CHW]]/Table3[[#This Row],[Count of Airbill Number]]</f>
        <v>3.1818175000000002</v>
      </c>
    </row>
    <row r="5263" spans="2:13">
      <c r="B5263" t="s">
        <v>35</v>
      </c>
      <c r="C5263" t="s">
        <v>21</v>
      </c>
      <c r="D5263" t="s">
        <v>36</v>
      </c>
      <c r="E5263" t="s">
        <v>776</v>
      </c>
      <c r="F5263" t="s">
        <v>776</v>
      </c>
      <c r="G5263" t="s">
        <v>37</v>
      </c>
      <c r="H5263" t="s">
        <v>56</v>
      </c>
      <c r="I5263" s="1">
        <v>12.727270000000001</v>
      </c>
      <c r="J5263" s="1">
        <v>4</v>
      </c>
      <c r="K5263">
        <v>5260</v>
      </c>
      <c r="L5263" t="s">
        <v>25</v>
      </c>
      <c r="M5263" s="2">
        <f>+Table3[[#This Row],[CHW]]/Table3[[#This Row],[Count of Airbill Number]]</f>
        <v>3.1818175000000002</v>
      </c>
    </row>
    <row r="5264" spans="2:13">
      <c r="B5264" t="s">
        <v>35</v>
      </c>
      <c r="C5264" t="s">
        <v>21</v>
      </c>
      <c r="D5264" t="s">
        <v>22</v>
      </c>
      <c r="E5264" t="s">
        <v>776</v>
      </c>
      <c r="F5264" t="s">
        <v>776</v>
      </c>
      <c r="G5264" t="s">
        <v>37</v>
      </c>
      <c r="H5264" t="s">
        <v>94</v>
      </c>
      <c r="I5264" s="1">
        <v>12.727269999999997</v>
      </c>
      <c r="J5264" s="1">
        <v>6</v>
      </c>
      <c r="K5264">
        <v>5261</v>
      </c>
      <c r="L5264" t="s">
        <v>25</v>
      </c>
      <c r="M5264" s="2">
        <f>+Table3[[#This Row],[CHW]]/Table3[[#This Row],[Count of Airbill Number]]</f>
        <v>2.1212116666666661</v>
      </c>
    </row>
    <row r="5265" spans="2:13">
      <c r="B5265" t="s">
        <v>28</v>
      </c>
      <c r="C5265" t="s">
        <v>21</v>
      </c>
      <c r="D5265" t="s">
        <v>22</v>
      </c>
      <c r="E5265" t="s">
        <v>778</v>
      </c>
      <c r="F5265" t="s">
        <v>777</v>
      </c>
      <c r="G5265" t="s">
        <v>81</v>
      </c>
      <c r="H5265" t="s">
        <v>110</v>
      </c>
      <c r="I5265" s="1">
        <v>12.7</v>
      </c>
      <c r="J5265" s="1">
        <v>1</v>
      </c>
      <c r="K5265">
        <v>5262</v>
      </c>
      <c r="L5265" t="s">
        <v>25</v>
      </c>
      <c r="M5265" s="2">
        <f>+Table3[[#This Row],[CHW]]/Table3[[#This Row],[Count of Airbill Number]]</f>
        <v>12.7</v>
      </c>
    </row>
    <row r="5266" spans="2:13">
      <c r="B5266" t="s">
        <v>28</v>
      </c>
      <c r="C5266" t="s">
        <v>21</v>
      </c>
      <c r="D5266" t="s">
        <v>22</v>
      </c>
      <c r="E5266" t="s">
        <v>778</v>
      </c>
      <c r="F5266" t="s">
        <v>777</v>
      </c>
      <c r="G5266" t="s">
        <v>81</v>
      </c>
      <c r="H5266" t="s">
        <v>334</v>
      </c>
      <c r="I5266" s="1">
        <v>12.681816999999999</v>
      </c>
      <c r="J5266" s="1">
        <v>3</v>
      </c>
      <c r="K5266">
        <v>5263</v>
      </c>
      <c r="L5266" t="s">
        <v>25</v>
      </c>
      <c r="M5266" s="2">
        <f>+Table3[[#This Row],[CHW]]/Table3[[#This Row],[Count of Airbill Number]]</f>
        <v>4.2272723333333326</v>
      </c>
    </row>
    <row r="5267" spans="2:13">
      <c r="B5267" t="s">
        <v>28</v>
      </c>
      <c r="C5267" t="s">
        <v>21</v>
      </c>
      <c r="D5267" t="s">
        <v>22</v>
      </c>
      <c r="E5267" t="s">
        <v>778</v>
      </c>
      <c r="F5267" t="s">
        <v>778</v>
      </c>
      <c r="G5267" t="s">
        <v>86</v>
      </c>
      <c r="H5267" t="s">
        <v>161</v>
      </c>
      <c r="I5267" s="1">
        <v>12.600000000000001</v>
      </c>
      <c r="J5267" s="1">
        <v>3</v>
      </c>
      <c r="K5267">
        <v>5264</v>
      </c>
      <c r="L5267" t="s">
        <v>25</v>
      </c>
      <c r="M5267" s="2">
        <f>+Table3[[#This Row],[CHW]]/Table3[[#This Row],[Count of Airbill Number]]</f>
        <v>4.2</v>
      </c>
    </row>
    <row r="5268" spans="2:13">
      <c r="B5268" t="s">
        <v>28</v>
      </c>
      <c r="C5268" t="s">
        <v>21</v>
      </c>
      <c r="D5268" t="s">
        <v>36</v>
      </c>
      <c r="E5268" t="s">
        <v>778</v>
      </c>
      <c r="F5268" t="s">
        <v>778</v>
      </c>
      <c r="G5268" t="s">
        <v>221</v>
      </c>
      <c r="H5268" t="s">
        <v>155</v>
      </c>
      <c r="I5268" s="1">
        <v>12.5</v>
      </c>
      <c r="J5268" s="1">
        <v>1</v>
      </c>
      <c r="K5268">
        <v>5265</v>
      </c>
      <c r="L5268" t="s">
        <v>25</v>
      </c>
      <c r="M5268" s="2">
        <f>+Table3[[#This Row],[CHW]]/Table3[[#This Row],[Count of Airbill Number]]</f>
        <v>12.5</v>
      </c>
    </row>
    <row r="5269" spans="2:13">
      <c r="B5269" t="s">
        <v>30</v>
      </c>
      <c r="C5269" t="s">
        <v>21</v>
      </c>
      <c r="D5269" t="s">
        <v>22</v>
      </c>
      <c r="E5269" t="s">
        <v>778</v>
      </c>
      <c r="F5269" t="s">
        <v>778</v>
      </c>
      <c r="G5269" t="s">
        <v>109</v>
      </c>
      <c r="H5269" t="s">
        <v>310</v>
      </c>
      <c r="I5269" s="1">
        <v>12.5</v>
      </c>
      <c r="J5269" s="1">
        <v>2</v>
      </c>
      <c r="K5269">
        <v>5266</v>
      </c>
      <c r="L5269" t="s">
        <v>25</v>
      </c>
      <c r="M5269" s="2">
        <f>+Table3[[#This Row],[CHW]]/Table3[[#This Row],[Count of Airbill Number]]</f>
        <v>6.25</v>
      </c>
    </row>
    <row r="5270" spans="2:13">
      <c r="B5270" t="s">
        <v>30</v>
      </c>
      <c r="C5270" t="s">
        <v>21</v>
      </c>
      <c r="D5270" t="s">
        <v>22</v>
      </c>
      <c r="E5270" t="s">
        <v>776</v>
      </c>
      <c r="F5270" t="s">
        <v>778</v>
      </c>
      <c r="G5270" t="s">
        <v>57</v>
      </c>
      <c r="H5270" t="s">
        <v>109</v>
      </c>
      <c r="I5270" s="1">
        <v>12.5</v>
      </c>
      <c r="J5270" s="1">
        <v>2</v>
      </c>
      <c r="K5270">
        <v>5267</v>
      </c>
      <c r="L5270" t="s">
        <v>25</v>
      </c>
      <c r="M5270" s="2">
        <f>+Table3[[#This Row],[CHW]]/Table3[[#This Row],[Count of Airbill Number]]</f>
        <v>6.25</v>
      </c>
    </row>
    <row r="5271" spans="2:13">
      <c r="B5271" t="s">
        <v>28</v>
      </c>
      <c r="C5271" t="s">
        <v>21</v>
      </c>
      <c r="D5271" t="s">
        <v>22</v>
      </c>
      <c r="E5271" t="s">
        <v>776</v>
      </c>
      <c r="F5271" t="s">
        <v>778</v>
      </c>
      <c r="G5271" t="s">
        <v>33</v>
      </c>
      <c r="H5271" t="s">
        <v>109</v>
      </c>
      <c r="I5271" s="1">
        <v>12.499997</v>
      </c>
      <c r="J5271" s="1">
        <v>5</v>
      </c>
      <c r="K5271">
        <v>5268</v>
      </c>
      <c r="L5271" t="s">
        <v>25</v>
      </c>
      <c r="M5271" s="2">
        <f>+Table3[[#This Row],[CHW]]/Table3[[#This Row],[Count of Airbill Number]]</f>
        <v>2.4999994000000001</v>
      </c>
    </row>
    <row r="5272" spans="2:13">
      <c r="B5272" t="s">
        <v>28</v>
      </c>
      <c r="C5272" t="s">
        <v>21</v>
      </c>
      <c r="D5272" t="s">
        <v>22</v>
      </c>
      <c r="E5272" t="s">
        <v>778</v>
      </c>
      <c r="F5272" t="s">
        <v>778</v>
      </c>
      <c r="G5272" t="s">
        <v>82</v>
      </c>
      <c r="H5272" t="s">
        <v>81</v>
      </c>
      <c r="I5272" s="1">
        <v>12.3</v>
      </c>
      <c r="J5272" s="1">
        <v>1</v>
      </c>
      <c r="K5272">
        <v>5269</v>
      </c>
      <c r="L5272" t="s">
        <v>25</v>
      </c>
      <c r="M5272" s="2">
        <f>+Table3[[#This Row],[CHW]]/Table3[[#This Row],[Count of Airbill Number]]</f>
        <v>12.3</v>
      </c>
    </row>
    <row r="5273" spans="2:13">
      <c r="B5273" t="s">
        <v>28</v>
      </c>
      <c r="C5273" t="s">
        <v>21</v>
      </c>
      <c r="D5273" t="s">
        <v>22</v>
      </c>
      <c r="E5273" t="s">
        <v>776</v>
      </c>
      <c r="F5273" t="s">
        <v>776</v>
      </c>
      <c r="G5273" t="s">
        <v>258</v>
      </c>
      <c r="H5273" t="s">
        <v>85</v>
      </c>
      <c r="I5273" s="1">
        <v>12.3</v>
      </c>
      <c r="J5273" s="1">
        <v>1</v>
      </c>
      <c r="K5273">
        <v>5270</v>
      </c>
      <c r="L5273" t="s">
        <v>25</v>
      </c>
      <c r="M5273" s="2">
        <f>+Table3[[#This Row],[CHW]]/Table3[[#This Row],[Count of Airbill Number]]</f>
        <v>12.3</v>
      </c>
    </row>
    <row r="5274" spans="2:13">
      <c r="B5274" t="s">
        <v>28</v>
      </c>
      <c r="C5274" t="s">
        <v>21</v>
      </c>
      <c r="D5274" t="s">
        <v>22</v>
      </c>
      <c r="E5274" t="s">
        <v>778</v>
      </c>
      <c r="F5274" t="s">
        <v>776</v>
      </c>
      <c r="G5274" t="s">
        <v>150</v>
      </c>
      <c r="H5274" t="s">
        <v>258</v>
      </c>
      <c r="I5274" s="1">
        <v>12.3</v>
      </c>
      <c r="J5274" s="1">
        <v>1</v>
      </c>
      <c r="K5274">
        <v>5271</v>
      </c>
      <c r="L5274" t="s">
        <v>25</v>
      </c>
      <c r="M5274" s="2">
        <f>+Table3[[#This Row],[CHW]]/Table3[[#This Row],[Count of Airbill Number]]</f>
        <v>12.3</v>
      </c>
    </row>
    <row r="5275" spans="2:13">
      <c r="B5275" t="s">
        <v>28</v>
      </c>
      <c r="C5275" t="s">
        <v>21</v>
      </c>
      <c r="D5275" t="s">
        <v>22</v>
      </c>
      <c r="E5275" t="s">
        <v>778</v>
      </c>
      <c r="F5275" t="s">
        <v>778</v>
      </c>
      <c r="G5275" t="s">
        <v>81</v>
      </c>
      <c r="H5275" t="s">
        <v>86</v>
      </c>
      <c r="I5275" s="1">
        <v>12.3</v>
      </c>
      <c r="J5275" s="1">
        <v>1</v>
      </c>
      <c r="K5275">
        <v>5272</v>
      </c>
      <c r="L5275" t="s">
        <v>25</v>
      </c>
      <c r="M5275" s="2">
        <f>+Table3[[#This Row],[CHW]]/Table3[[#This Row],[Count of Airbill Number]]</f>
        <v>12.3</v>
      </c>
    </row>
    <row r="5276" spans="2:13">
      <c r="B5276" t="s">
        <v>20</v>
      </c>
      <c r="C5276" t="s">
        <v>21</v>
      </c>
      <c r="D5276" t="s">
        <v>22</v>
      </c>
      <c r="E5276" t="s">
        <v>778</v>
      </c>
      <c r="F5276" t="s">
        <v>777</v>
      </c>
      <c r="G5276" t="s">
        <v>86</v>
      </c>
      <c r="H5276" t="s">
        <v>38</v>
      </c>
      <c r="I5276" s="1">
        <v>12.3</v>
      </c>
      <c r="J5276" s="1">
        <v>1</v>
      </c>
      <c r="K5276">
        <v>5273</v>
      </c>
      <c r="L5276" t="s">
        <v>25</v>
      </c>
      <c r="M5276" s="2">
        <f>+Table3[[#This Row],[CHW]]/Table3[[#This Row],[Count of Airbill Number]]</f>
        <v>12.3</v>
      </c>
    </row>
    <row r="5277" spans="2:13">
      <c r="B5277" t="s">
        <v>28</v>
      </c>
      <c r="C5277" t="s">
        <v>21</v>
      </c>
      <c r="D5277" t="s">
        <v>22</v>
      </c>
      <c r="E5277" t="s">
        <v>776</v>
      </c>
      <c r="F5277" t="s">
        <v>776</v>
      </c>
      <c r="G5277" t="s">
        <v>23</v>
      </c>
      <c r="H5277" t="s">
        <v>275</v>
      </c>
      <c r="I5277" s="1">
        <v>12.272727</v>
      </c>
      <c r="J5277" s="1">
        <v>3</v>
      </c>
      <c r="K5277">
        <v>5274</v>
      </c>
      <c r="L5277" t="s">
        <v>25</v>
      </c>
      <c r="M5277" s="2">
        <f>+Table3[[#This Row],[CHW]]/Table3[[#This Row],[Count of Airbill Number]]</f>
        <v>4.0909089999999999</v>
      </c>
    </row>
    <row r="5278" spans="2:13">
      <c r="B5278" t="s">
        <v>28</v>
      </c>
      <c r="C5278" t="s">
        <v>21</v>
      </c>
      <c r="D5278" t="s">
        <v>22</v>
      </c>
      <c r="E5278" t="s">
        <v>776</v>
      </c>
      <c r="F5278" t="s">
        <v>776</v>
      </c>
      <c r="G5278" t="s">
        <v>71</v>
      </c>
      <c r="H5278" t="s">
        <v>46</v>
      </c>
      <c r="I5278" s="1">
        <v>12.272727</v>
      </c>
      <c r="J5278" s="1">
        <v>1</v>
      </c>
      <c r="K5278">
        <v>5275</v>
      </c>
      <c r="L5278" t="s">
        <v>25</v>
      </c>
      <c r="M5278" s="2">
        <f>+Table3[[#This Row],[CHW]]/Table3[[#This Row],[Count of Airbill Number]]</f>
        <v>12.272727</v>
      </c>
    </row>
    <row r="5279" spans="2:13">
      <c r="B5279" t="s">
        <v>28</v>
      </c>
      <c r="C5279" t="s">
        <v>21</v>
      </c>
      <c r="D5279" t="s">
        <v>22</v>
      </c>
      <c r="E5279" t="s">
        <v>776</v>
      </c>
      <c r="F5279" t="s">
        <v>776</v>
      </c>
      <c r="G5279" t="s">
        <v>111</v>
      </c>
      <c r="H5279" t="s">
        <v>191</v>
      </c>
      <c r="I5279" s="1">
        <v>12.272727</v>
      </c>
      <c r="J5279" s="1">
        <v>1</v>
      </c>
      <c r="K5279">
        <v>5276</v>
      </c>
      <c r="L5279" t="s">
        <v>25</v>
      </c>
      <c r="M5279" s="2">
        <f>+Table3[[#This Row],[CHW]]/Table3[[#This Row],[Count of Airbill Number]]</f>
        <v>12.272727</v>
      </c>
    </row>
    <row r="5280" spans="2:13">
      <c r="B5280" t="s">
        <v>28</v>
      </c>
      <c r="C5280" t="s">
        <v>21</v>
      </c>
      <c r="D5280" t="s">
        <v>22</v>
      </c>
      <c r="E5280" t="s">
        <v>776</v>
      </c>
      <c r="F5280" t="s">
        <v>776</v>
      </c>
      <c r="G5280" t="s">
        <v>93</v>
      </c>
      <c r="H5280" t="s">
        <v>23</v>
      </c>
      <c r="I5280" s="1">
        <v>12.272727</v>
      </c>
      <c r="J5280" s="1">
        <v>1</v>
      </c>
      <c r="K5280">
        <v>5277</v>
      </c>
      <c r="L5280" t="s">
        <v>25</v>
      </c>
      <c r="M5280" s="2">
        <f>+Table3[[#This Row],[CHW]]/Table3[[#This Row],[Count of Airbill Number]]</f>
        <v>12.272727</v>
      </c>
    </row>
    <row r="5281" spans="2:13">
      <c r="B5281" t="s">
        <v>28</v>
      </c>
      <c r="C5281" t="s">
        <v>21</v>
      </c>
      <c r="D5281" t="s">
        <v>22</v>
      </c>
      <c r="E5281" t="s">
        <v>776</v>
      </c>
      <c r="F5281" t="s">
        <v>778</v>
      </c>
      <c r="G5281" t="s">
        <v>57</v>
      </c>
      <c r="H5281" t="s">
        <v>86</v>
      </c>
      <c r="I5281" s="1">
        <v>12.272727</v>
      </c>
      <c r="J5281" s="1">
        <v>1</v>
      </c>
      <c r="K5281">
        <v>5278</v>
      </c>
      <c r="L5281" t="s">
        <v>25</v>
      </c>
      <c r="M5281" s="2">
        <f>+Table3[[#This Row],[CHW]]/Table3[[#This Row],[Count of Airbill Number]]</f>
        <v>12.272727</v>
      </c>
    </row>
    <row r="5282" spans="2:13">
      <c r="B5282" t="s">
        <v>28</v>
      </c>
      <c r="C5282" t="s">
        <v>21</v>
      </c>
      <c r="D5282" t="s">
        <v>22</v>
      </c>
      <c r="E5282" t="s">
        <v>776</v>
      </c>
      <c r="F5282" t="s">
        <v>776</v>
      </c>
      <c r="G5282" t="s">
        <v>33</v>
      </c>
      <c r="H5282" t="s">
        <v>111</v>
      </c>
      <c r="I5282" s="1">
        <v>12.272727</v>
      </c>
      <c r="J5282" s="1">
        <v>1</v>
      </c>
      <c r="K5282">
        <v>5279</v>
      </c>
      <c r="L5282" t="s">
        <v>25</v>
      </c>
      <c r="M5282" s="2">
        <f>+Table3[[#This Row],[CHW]]/Table3[[#This Row],[Count of Airbill Number]]</f>
        <v>12.272727</v>
      </c>
    </row>
    <row r="5283" spans="2:13">
      <c r="B5283" t="s">
        <v>28</v>
      </c>
      <c r="C5283" t="s">
        <v>21</v>
      </c>
      <c r="D5283" t="s">
        <v>22</v>
      </c>
      <c r="E5283" t="s">
        <v>776</v>
      </c>
      <c r="F5283" t="s">
        <v>776</v>
      </c>
      <c r="G5283" t="s">
        <v>37</v>
      </c>
      <c r="H5283" t="s">
        <v>76</v>
      </c>
      <c r="I5283" s="1">
        <v>12.272727</v>
      </c>
      <c r="J5283" s="1">
        <v>1</v>
      </c>
      <c r="K5283">
        <v>5280</v>
      </c>
      <c r="L5283" t="s">
        <v>25</v>
      </c>
      <c r="M5283" s="2">
        <f>+Table3[[#This Row],[CHW]]/Table3[[#This Row],[Count of Airbill Number]]</f>
        <v>12.272727</v>
      </c>
    </row>
    <row r="5284" spans="2:13">
      <c r="B5284" t="s">
        <v>35</v>
      </c>
      <c r="C5284" t="s">
        <v>21</v>
      </c>
      <c r="D5284" t="s">
        <v>22</v>
      </c>
      <c r="E5284" t="s">
        <v>776</v>
      </c>
      <c r="F5284" t="s">
        <v>776</v>
      </c>
      <c r="G5284" t="s">
        <v>80</v>
      </c>
      <c r="H5284" t="s">
        <v>94</v>
      </c>
      <c r="I5284" s="1">
        <v>12.272727</v>
      </c>
      <c r="J5284" s="1">
        <v>1</v>
      </c>
      <c r="K5284">
        <v>5281</v>
      </c>
      <c r="L5284" t="s">
        <v>25</v>
      </c>
      <c r="M5284" s="2">
        <f>+Table3[[#This Row],[CHW]]/Table3[[#This Row],[Count of Airbill Number]]</f>
        <v>12.272727</v>
      </c>
    </row>
    <row r="5285" spans="2:13">
      <c r="B5285" t="s">
        <v>35</v>
      </c>
      <c r="C5285" t="s">
        <v>21</v>
      </c>
      <c r="D5285" t="s">
        <v>22</v>
      </c>
      <c r="E5285" t="s">
        <v>776</v>
      </c>
      <c r="F5285" t="s">
        <v>776</v>
      </c>
      <c r="G5285" t="s">
        <v>31</v>
      </c>
      <c r="H5285" t="s">
        <v>199</v>
      </c>
      <c r="I5285" s="1">
        <v>12.272727</v>
      </c>
      <c r="J5285" s="1">
        <v>1</v>
      </c>
      <c r="K5285">
        <v>5282</v>
      </c>
      <c r="L5285" t="s">
        <v>25</v>
      </c>
      <c r="M5285" s="2">
        <f>+Table3[[#This Row],[CHW]]/Table3[[#This Row],[Count of Airbill Number]]</f>
        <v>12.272727</v>
      </c>
    </row>
    <row r="5286" spans="2:13">
      <c r="B5286" t="s">
        <v>35</v>
      </c>
      <c r="C5286" t="s">
        <v>21</v>
      </c>
      <c r="D5286" t="s">
        <v>22</v>
      </c>
      <c r="E5286" t="s">
        <v>776</v>
      </c>
      <c r="F5286" t="s">
        <v>776</v>
      </c>
      <c r="G5286" t="s">
        <v>37</v>
      </c>
      <c r="H5286" t="s">
        <v>200</v>
      </c>
      <c r="I5286" s="1">
        <v>12.272727</v>
      </c>
      <c r="J5286" s="1">
        <v>1</v>
      </c>
      <c r="K5286">
        <v>5283</v>
      </c>
      <c r="L5286" t="s">
        <v>25</v>
      </c>
      <c r="M5286" s="2">
        <f>+Table3[[#This Row],[CHW]]/Table3[[#This Row],[Count of Airbill Number]]</f>
        <v>12.272727</v>
      </c>
    </row>
    <row r="5287" spans="2:13">
      <c r="B5287" t="s">
        <v>20</v>
      </c>
      <c r="C5287" t="s">
        <v>21</v>
      </c>
      <c r="D5287" t="s">
        <v>22</v>
      </c>
      <c r="E5287" t="s">
        <v>776</v>
      </c>
      <c r="F5287" t="s">
        <v>776</v>
      </c>
      <c r="G5287" t="s">
        <v>63</v>
      </c>
      <c r="H5287" t="s">
        <v>132</v>
      </c>
      <c r="I5287" s="1">
        <v>12.272727</v>
      </c>
      <c r="J5287" s="1">
        <v>1</v>
      </c>
      <c r="K5287">
        <v>5284</v>
      </c>
      <c r="L5287" t="s">
        <v>25</v>
      </c>
      <c r="M5287" s="2">
        <f>+Table3[[#This Row],[CHW]]/Table3[[#This Row],[Count of Airbill Number]]</f>
        <v>12.272727</v>
      </c>
    </row>
    <row r="5288" spans="2:13">
      <c r="B5288" t="s">
        <v>20</v>
      </c>
      <c r="C5288" t="s">
        <v>21</v>
      </c>
      <c r="D5288" t="s">
        <v>22</v>
      </c>
      <c r="E5288" t="s">
        <v>776</v>
      </c>
      <c r="F5288" t="s">
        <v>776</v>
      </c>
      <c r="G5288" t="s">
        <v>71</v>
      </c>
      <c r="H5288" t="s">
        <v>77</v>
      </c>
      <c r="I5288" s="1">
        <v>12.272727</v>
      </c>
      <c r="J5288" s="1">
        <v>1</v>
      </c>
      <c r="K5288">
        <v>5285</v>
      </c>
      <c r="L5288" t="s">
        <v>25</v>
      </c>
      <c r="M5288" s="2">
        <f>+Table3[[#This Row],[CHW]]/Table3[[#This Row],[Count of Airbill Number]]</f>
        <v>12.272727</v>
      </c>
    </row>
    <row r="5289" spans="2:13">
      <c r="B5289" t="s">
        <v>20</v>
      </c>
      <c r="C5289" t="s">
        <v>21</v>
      </c>
      <c r="D5289" t="s">
        <v>22</v>
      </c>
      <c r="E5289" t="s">
        <v>776</v>
      </c>
      <c r="F5289" t="s">
        <v>776</v>
      </c>
      <c r="G5289" t="s">
        <v>57</v>
      </c>
      <c r="H5289" t="s">
        <v>146</v>
      </c>
      <c r="I5289" s="1">
        <v>12.272727</v>
      </c>
      <c r="J5289" s="1">
        <v>1</v>
      </c>
      <c r="K5289">
        <v>5286</v>
      </c>
      <c r="L5289" t="s">
        <v>25</v>
      </c>
      <c r="M5289" s="2">
        <f>+Table3[[#This Row],[CHW]]/Table3[[#This Row],[Count of Airbill Number]]</f>
        <v>12.272727</v>
      </c>
    </row>
    <row r="5290" spans="2:13">
      <c r="B5290" t="s">
        <v>20</v>
      </c>
      <c r="C5290" t="s">
        <v>21</v>
      </c>
      <c r="D5290" t="s">
        <v>22</v>
      </c>
      <c r="E5290" t="s">
        <v>776</v>
      </c>
      <c r="F5290" t="s">
        <v>776</v>
      </c>
      <c r="G5290" t="s">
        <v>66</v>
      </c>
      <c r="H5290" t="s">
        <v>175</v>
      </c>
      <c r="I5290" s="1">
        <v>12.272727</v>
      </c>
      <c r="J5290" s="1">
        <v>2</v>
      </c>
      <c r="K5290">
        <v>5287</v>
      </c>
      <c r="L5290" t="s">
        <v>25</v>
      </c>
      <c r="M5290" s="2">
        <f>+Table3[[#This Row],[CHW]]/Table3[[#This Row],[Count of Airbill Number]]</f>
        <v>6.1363634999999999</v>
      </c>
    </row>
    <row r="5291" spans="2:13">
      <c r="B5291" t="s">
        <v>243</v>
      </c>
      <c r="C5291" t="s">
        <v>21</v>
      </c>
      <c r="D5291" t="s">
        <v>22</v>
      </c>
      <c r="E5291" t="s">
        <v>776</v>
      </c>
      <c r="F5291" t="s">
        <v>776</v>
      </c>
      <c r="G5291" t="s">
        <v>23</v>
      </c>
      <c r="H5291" t="s">
        <v>43</v>
      </c>
      <c r="I5291" s="1">
        <v>12.272727</v>
      </c>
      <c r="J5291" s="1">
        <v>1</v>
      </c>
      <c r="K5291">
        <v>5288</v>
      </c>
      <c r="L5291" t="s">
        <v>25</v>
      </c>
      <c r="M5291" s="2">
        <f>+Table3[[#This Row],[CHW]]/Table3[[#This Row],[Count of Airbill Number]]</f>
        <v>12.272727</v>
      </c>
    </row>
    <row r="5292" spans="2:13">
      <c r="B5292" t="s">
        <v>35</v>
      </c>
      <c r="C5292" t="s">
        <v>21</v>
      </c>
      <c r="D5292" t="s">
        <v>22</v>
      </c>
      <c r="E5292" t="s">
        <v>776</v>
      </c>
      <c r="F5292" t="s">
        <v>776</v>
      </c>
      <c r="G5292" t="s">
        <v>33</v>
      </c>
      <c r="H5292" t="s">
        <v>213</v>
      </c>
      <c r="I5292" s="1">
        <v>12.272726</v>
      </c>
      <c r="J5292" s="1">
        <v>2</v>
      </c>
      <c r="K5292">
        <v>5289</v>
      </c>
      <c r="L5292" t="s">
        <v>25</v>
      </c>
      <c r="M5292" s="2">
        <f>+Table3[[#This Row],[CHW]]/Table3[[#This Row],[Count of Airbill Number]]</f>
        <v>6.1363630000000002</v>
      </c>
    </row>
    <row r="5293" spans="2:13">
      <c r="B5293" t="s">
        <v>28</v>
      </c>
      <c r="C5293" t="s">
        <v>21</v>
      </c>
      <c r="D5293" t="s">
        <v>22</v>
      </c>
      <c r="E5293" t="s">
        <v>776</v>
      </c>
      <c r="F5293" t="s">
        <v>776</v>
      </c>
      <c r="G5293" t="s">
        <v>71</v>
      </c>
      <c r="H5293" t="s">
        <v>39</v>
      </c>
      <c r="I5293" s="1">
        <v>12.272725999999999</v>
      </c>
      <c r="J5293" s="1">
        <v>2</v>
      </c>
      <c r="K5293">
        <v>5290</v>
      </c>
      <c r="L5293" t="s">
        <v>25</v>
      </c>
      <c r="M5293" s="2">
        <f>+Table3[[#This Row],[CHW]]/Table3[[#This Row],[Count of Airbill Number]]</f>
        <v>6.1363629999999993</v>
      </c>
    </row>
    <row r="5294" spans="2:13">
      <c r="B5294" t="s">
        <v>35</v>
      </c>
      <c r="C5294" t="s">
        <v>21</v>
      </c>
      <c r="D5294" t="s">
        <v>22</v>
      </c>
      <c r="E5294" t="s">
        <v>776</v>
      </c>
      <c r="F5294" t="s">
        <v>776</v>
      </c>
      <c r="G5294" t="s">
        <v>71</v>
      </c>
      <c r="H5294" t="s">
        <v>92</v>
      </c>
      <c r="I5294" s="1">
        <v>12.272725999999999</v>
      </c>
      <c r="J5294" s="1">
        <v>3</v>
      </c>
      <c r="K5294">
        <v>5291</v>
      </c>
      <c r="L5294" t="s">
        <v>25</v>
      </c>
      <c r="M5294" s="2">
        <f>+Table3[[#This Row],[CHW]]/Table3[[#This Row],[Count of Airbill Number]]</f>
        <v>4.0909086666666665</v>
      </c>
    </row>
    <row r="5295" spans="2:13">
      <c r="B5295" t="s">
        <v>20</v>
      </c>
      <c r="C5295" t="s">
        <v>21</v>
      </c>
      <c r="D5295" t="s">
        <v>22</v>
      </c>
      <c r="E5295" t="s">
        <v>776</v>
      </c>
      <c r="F5295" t="s">
        <v>776</v>
      </c>
      <c r="G5295" t="s">
        <v>71</v>
      </c>
      <c r="H5295" t="s">
        <v>70</v>
      </c>
      <c r="I5295" s="1">
        <v>12.272725999999999</v>
      </c>
      <c r="J5295" s="1">
        <v>2</v>
      </c>
      <c r="K5295">
        <v>5292</v>
      </c>
      <c r="L5295" t="s">
        <v>25</v>
      </c>
      <c r="M5295" s="2">
        <f>+Table3[[#This Row],[CHW]]/Table3[[#This Row],[Count of Airbill Number]]</f>
        <v>6.1363629999999993</v>
      </c>
    </row>
    <row r="5296" spans="2:13">
      <c r="B5296" t="s">
        <v>20</v>
      </c>
      <c r="C5296" t="s">
        <v>21</v>
      </c>
      <c r="D5296" t="s">
        <v>22</v>
      </c>
      <c r="E5296" t="s">
        <v>776</v>
      </c>
      <c r="F5296" t="s">
        <v>776</v>
      </c>
      <c r="G5296" t="s">
        <v>31</v>
      </c>
      <c r="H5296" t="s">
        <v>98</v>
      </c>
      <c r="I5296" s="1">
        <v>12.272725999999999</v>
      </c>
      <c r="J5296" s="1">
        <v>3</v>
      </c>
      <c r="K5296">
        <v>5293</v>
      </c>
      <c r="L5296" t="s">
        <v>25</v>
      </c>
      <c r="M5296" s="2">
        <f>+Table3[[#This Row],[CHW]]/Table3[[#This Row],[Count of Airbill Number]]</f>
        <v>4.0909086666666665</v>
      </c>
    </row>
    <row r="5297" spans="2:13">
      <c r="B5297" t="s">
        <v>35</v>
      </c>
      <c r="C5297" t="s">
        <v>21</v>
      </c>
      <c r="D5297" t="s">
        <v>22</v>
      </c>
      <c r="E5297" t="s">
        <v>776</v>
      </c>
      <c r="F5297" t="s">
        <v>776</v>
      </c>
      <c r="G5297" t="s">
        <v>45</v>
      </c>
      <c r="H5297" t="s">
        <v>46</v>
      </c>
      <c r="I5297" s="1">
        <v>12.272725000000001</v>
      </c>
      <c r="J5297" s="1">
        <v>4</v>
      </c>
      <c r="K5297">
        <v>5294</v>
      </c>
      <c r="L5297" t="s">
        <v>25</v>
      </c>
      <c r="M5297" s="2">
        <f>+Table3[[#This Row],[CHW]]/Table3[[#This Row],[Count of Airbill Number]]</f>
        <v>3.0681812500000003</v>
      </c>
    </row>
    <row r="5298" spans="2:13">
      <c r="B5298" t="s">
        <v>35</v>
      </c>
      <c r="C5298" t="s">
        <v>21</v>
      </c>
      <c r="D5298" t="s">
        <v>22</v>
      </c>
      <c r="E5298" t="s">
        <v>776</v>
      </c>
      <c r="F5298" t="s">
        <v>776</v>
      </c>
      <c r="G5298" t="s">
        <v>71</v>
      </c>
      <c r="H5298" t="s">
        <v>68</v>
      </c>
      <c r="I5298" s="1">
        <v>12.272724999999999</v>
      </c>
      <c r="J5298" s="1">
        <v>4</v>
      </c>
      <c r="K5298">
        <v>5295</v>
      </c>
      <c r="L5298" t="s">
        <v>25</v>
      </c>
      <c r="M5298" s="2">
        <f>+Table3[[#This Row],[CHW]]/Table3[[#This Row],[Count of Airbill Number]]</f>
        <v>3.0681812499999999</v>
      </c>
    </row>
    <row r="5299" spans="2:13">
      <c r="B5299" t="s">
        <v>35</v>
      </c>
      <c r="C5299" t="s">
        <v>21</v>
      </c>
      <c r="D5299" t="s">
        <v>22</v>
      </c>
      <c r="E5299" t="s">
        <v>776</v>
      </c>
      <c r="F5299" t="s">
        <v>776</v>
      </c>
      <c r="G5299" t="s">
        <v>40</v>
      </c>
      <c r="H5299" t="s">
        <v>47</v>
      </c>
      <c r="I5299" s="1">
        <v>12.272724999999998</v>
      </c>
      <c r="J5299" s="1">
        <v>6</v>
      </c>
      <c r="K5299">
        <v>5296</v>
      </c>
      <c r="L5299" t="s">
        <v>25</v>
      </c>
      <c r="M5299" s="2">
        <f>+Table3[[#This Row],[CHW]]/Table3[[#This Row],[Count of Airbill Number]]</f>
        <v>2.0454541666666661</v>
      </c>
    </row>
    <row r="5300" spans="2:13">
      <c r="B5300" t="s">
        <v>35</v>
      </c>
      <c r="C5300" t="s">
        <v>21</v>
      </c>
      <c r="D5300" t="s">
        <v>22</v>
      </c>
      <c r="E5300" t="s">
        <v>776</v>
      </c>
      <c r="F5300" t="s">
        <v>776</v>
      </c>
      <c r="G5300" t="s">
        <v>39</v>
      </c>
      <c r="H5300" t="s">
        <v>64</v>
      </c>
      <c r="I5300" s="1">
        <v>12.272724</v>
      </c>
      <c r="J5300" s="1">
        <v>4</v>
      </c>
      <c r="K5300">
        <v>5297</v>
      </c>
      <c r="L5300" t="s">
        <v>25</v>
      </c>
      <c r="M5300" s="2">
        <f>+Table3[[#This Row],[CHW]]/Table3[[#This Row],[Count of Airbill Number]]</f>
        <v>3.068181</v>
      </c>
    </row>
    <row r="5301" spans="2:13">
      <c r="B5301" t="s">
        <v>35</v>
      </c>
      <c r="C5301" t="s">
        <v>21</v>
      </c>
      <c r="D5301" t="s">
        <v>22</v>
      </c>
      <c r="E5301" t="s">
        <v>776</v>
      </c>
      <c r="F5301" t="s">
        <v>776</v>
      </c>
      <c r="G5301" t="s">
        <v>94</v>
      </c>
      <c r="H5301" t="s">
        <v>61</v>
      </c>
      <c r="I5301" s="1">
        <v>12.272723000000001</v>
      </c>
      <c r="J5301" s="1">
        <v>6</v>
      </c>
      <c r="K5301">
        <v>5298</v>
      </c>
      <c r="L5301" t="s">
        <v>25</v>
      </c>
      <c r="M5301" s="2">
        <f>+Table3[[#This Row],[CHW]]/Table3[[#This Row],[Count of Airbill Number]]</f>
        <v>2.0454538333333336</v>
      </c>
    </row>
    <row r="5302" spans="2:13">
      <c r="B5302" t="s">
        <v>28</v>
      </c>
      <c r="C5302" t="s">
        <v>21</v>
      </c>
      <c r="D5302" t="s">
        <v>22</v>
      </c>
      <c r="E5302" t="s">
        <v>777</v>
      </c>
      <c r="F5302" t="s">
        <v>778</v>
      </c>
      <c r="G5302" t="s">
        <v>114</v>
      </c>
      <c r="H5302" t="s">
        <v>109</v>
      </c>
      <c r="I5302" s="1">
        <v>12.2</v>
      </c>
      <c r="J5302" s="1">
        <v>1</v>
      </c>
      <c r="K5302">
        <v>5299</v>
      </c>
      <c r="L5302" t="s">
        <v>25</v>
      </c>
      <c r="M5302" s="2">
        <f>+Table3[[#This Row],[CHW]]/Table3[[#This Row],[Count of Airbill Number]]</f>
        <v>12.2</v>
      </c>
    </row>
    <row r="5303" spans="2:13">
      <c r="B5303" t="s">
        <v>28</v>
      </c>
      <c r="C5303" t="s">
        <v>21</v>
      </c>
      <c r="D5303" t="s">
        <v>22</v>
      </c>
      <c r="E5303" t="s">
        <v>778</v>
      </c>
      <c r="F5303" t="s">
        <v>778</v>
      </c>
      <c r="G5303" t="s">
        <v>81</v>
      </c>
      <c r="H5303" t="s">
        <v>109</v>
      </c>
      <c r="I5303" s="1">
        <v>12.2</v>
      </c>
      <c r="J5303" s="1">
        <v>1</v>
      </c>
      <c r="K5303">
        <v>5300</v>
      </c>
      <c r="L5303" t="s">
        <v>25</v>
      </c>
      <c r="M5303" s="2">
        <f>+Table3[[#This Row],[CHW]]/Table3[[#This Row],[Count of Airbill Number]]</f>
        <v>12.2</v>
      </c>
    </row>
    <row r="5304" spans="2:13">
      <c r="B5304" t="s">
        <v>28</v>
      </c>
      <c r="C5304" t="s">
        <v>21</v>
      </c>
      <c r="D5304" t="s">
        <v>36</v>
      </c>
      <c r="E5304" t="s">
        <v>776</v>
      </c>
      <c r="F5304" t="s">
        <v>778</v>
      </c>
      <c r="G5304" t="s">
        <v>33</v>
      </c>
      <c r="H5304" t="s">
        <v>109</v>
      </c>
      <c r="I5304" s="1">
        <v>12.181815</v>
      </c>
      <c r="J5304" s="1">
        <v>4</v>
      </c>
      <c r="K5304">
        <v>5301</v>
      </c>
      <c r="L5304" t="s">
        <v>25</v>
      </c>
      <c r="M5304" s="2">
        <f>+Table3[[#This Row],[CHW]]/Table3[[#This Row],[Count of Airbill Number]]</f>
        <v>3.0454537500000001</v>
      </c>
    </row>
    <row r="5305" spans="2:13">
      <c r="B5305" t="s">
        <v>28</v>
      </c>
      <c r="C5305" t="s">
        <v>21</v>
      </c>
      <c r="D5305" t="s">
        <v>22</v>
      </c>
      <c r="E5305" t="s">
        <v>778</v>
      </c>
      <c r="F5305" t="s">
        <v>776</v>
      </c>
      <c r="G5305" t="s">
        <v>113</v>
      </c>
      <c r="H5305" t="s">
        <v>85</v>
      </c>
      <c r="I5305" s="1">
        <v>12.1</v>
      </c>
      <c r="J5305" s="1">
        <v>2</v>
      </c>
      <c r="K5305">
        <v>5302</v>
      </c>
      <c r="L5305" t="s">
        <v>25</v>
      </c>
      <c r="M5305" s="2">
        <f>+Table3[[#This Row],[CHW]]/Table3[[#This Row],[Count of Airbill Number]]</f>
        <v>6.05</v>
      </c>
    </row>
    <row r="5306" spans="2:13">
      <c r="B5306" t="s">
        <v>28</v>
      </c>
      <c r="C5306" t="s">
        <v>21</v>
      </c>
      <c r="D5306" t="s">
        <v>36</v>
      </c>
      <c r="E5306" t="s">
        <v>778</v>
      </c>
      <c r="F5306" t="s">
        <v>778</v>
      </c>
      <c r="G5306" t="s">
        <v>161</v>
      </c>
      <c r="H5306" t="s">
        <v>101</v>
      </c>
      <c r="I5306" s="1">
        <v>12</v>
      </c>
      <c r="J5306" s="1">
        <v>1</v>
      </c>
      <c r="K5306">
        <v>5303</v>
      </c>
      <c r="L5306" t="s">
        <v>25</v>
      </c>
      <c r="M5306" s="2">
        <f>+Table3[[#This Row],[CHW]]/Table3[[#This Row],[Count of Airbill Number]]</f>
        <v>12</v>
      </c>
    </row>
    <row r="5307" spans="2:13">
      <c r="B5307" t="s">
        <v>35</v>
      </c>
      <c r="C5307" t="s">
        <v>21</v>
      </c>
      <c r="D5307" t="s">
        <v>22</v>
      </c>
      <c r="E5307" t="s">
        <v>778</v>
      </c>
      <c r="F5307" t="s">
        <v>778</v>
      </c>
      <c r="G5307" t="s">
        <v>113</v>
      </c>
      <c r="H5307" t="s">
        <v>239</v>
      </c>
      <c r="I5307" s="1">
        <v>12</v>
      </c>
      <c r="J5307" s="1">
        <v>1</v>
      </c>
      <c r="K5307">
        <v>5304</v>
      </c>
      <c r="L5307" t="s">
        <v>25</v>
      </c>
      <c r="M5307" s="2">
        <f>+Table3[[#This Row],[CHW]]/Table3[[#This Row],[Count of Airbill Number]]</f>
        <v>12</v>
      </c>
    </row>
    <row r="5308" spans="2:13">
      <c r="B5308" t="s">
        <v>35</v>
      </c>
      <c r="C5308" t="s">
        <v>21</v>
      </c>
      <c r="D5308" t="s">
        <v>22</v>
      </c>
      <c r="E5308" t="s">
        <v>776</v>
      </c>
      <c r="F5308" t="s">
        <v>776</v>
      </c>
      <c r="G5308" t="s">
        <v>80</v>
      </c>
      <c r="H5308" t="s">
        <v>54</v>
      </c>
      <c r="I5308" s="1">
        <v>12</v>
      </c>
      <c r="J5308" s="1">
        <v>1</v>
      </c>
      <c r="K5308">
        <v>5305</v>
      </c>
      <c r="L5308" t="s">
        <v>25</v>
      </c>
      <c r="M5308" s="2">
        <f>+Table3[[#This Row],[CHW]]/Table3[[#This Row],[Count of Airbill Number]]</f>
        <v>12</v>
      </c>
    </row>
    <row r="5309" spans="2:13">
      <c r="B5309" t="s">
        <v>35</v>
      </c>
      <c r="C5309" t="s">
        <v>21</v>
      </c>
      <c r="D5309" t="s">
        <v>22</v>
      </c>
      <c r="E5309" t="s">
        <v>778</v>
      </c>
      <c r="F5309" t="s">
        <v>778</v>
      </c>
      <c r="G5309" t="s">
        <v>135</v>
      </c>
      <c r="H5309" t="s">
        <v>113</v>
      </c>
      <c r="I5309" s="1">
        <v>12</v>
      </c>
      <c r="J5309" s="1">
        <v>1</v>
      </c>
      <c r="K5309">
        <v>5306</v>
      </c>
      <c r="L5309" t="s">
        <v>25</v>
      </c>
      <c r="M5309" s="2">
        <f>+Table3[[#This Row],[CHW]]/Table3[[#This Row],[Count of Airbill Number]]</f>
        <v>12</v>
      </c>
    </row>
    <row r="5310" spans="2:13">
      <c r="B5310" t="s">
        <v>35</v>
      </c>
      <c r="C5310" t="s">
        <v>21</v>
      </c>
      <c r="D5310" t="s">
        <v>22</v>
      </c>
      <c r="E5310" t="s">
        <v>778</v>
      </c>
      <c r="F5310" t="s">
        <v>778</v>
      </c>
      <c r="G5310" t="s">
        <v>239</v>
      </c>
      <c r="H5310" t="s">
        <v>309</v>
      </c>
      <c r="I5310" s="1">
        <v>12</v>
      </c>
      <c r="J5310" s="1">
        <v>1</v>
      </c>
      <c r="K5310">
        <v>5307</v>
      </c>
      <c r="L5310" t="s">
        <v>25</v>
      </c>
      <c r="M5310" s="2">
        <f>+Table3[[#This Row],[CHW]]/Table3[[#This Row],[Count of Airbill Number]]</f>
        <v>12</v>
      </c>
    </row>
    <row r="5311" spans="2:13">
      <c r="B5311" t="s">
        <v>35</v>
      </c>
      <c r="C5311" t="s">
        <v>21</v>
      </c>
      <c r="D5311" t="s">
        <v>22</v>
      </c>
      <c r="E5311" t="s">
        <v>778</v>
      </c>
      <c r="F5311" t="s">
        <v>776</v>
      </c>
      <c r="G5311" t="s">
        <v>86</v>
      </c>
      <c r="H5311" t="s">
        <v>71</v>
      </c>
      <c r="I5311" s="1">
        <v>12</v>
      </c>
      <c r="J5311" s="1">
        <v>1</v>
      </c>
      <c r="K5311">
        <v>5308</v>
      </c>
      <c r="L5311" t="s">
        <v>25</v>
      </c>
      <c r="M5311" s="2">
        <f>+Table3[[#This Row],[CHW]]/Table3[[#This Row],[Count of Airbill Number]]</f>
        <v>12</v>
      </c>
    </row>
    <row r="5312" spans="2:13">
      <c r="B5312" t="s">
        <v>20</v>
      </c>
      <c r="C5312" t="s">
        <v>21</v>
      </c>
      <c r="D5312" t="s">
        <v>22</v>
      </c>
      <c r="E5312" t="s">
        <v>776</v>
      </c>
      <c r="F5312" t="s">
        <v>778</v>
      </c>
      <c r="G5312" t="s">
        <v>31</v>
      </c>
      <c r="H5312" t="s">
        <v>51</v>
      </c>
      <c r="I5312" s="1">
        <v>12</v>
      </c>
      <c r="J5312" s="1">
        <v>2</v>
      </c>
      <c r="K5312">
        <v>5309</v>
      </c>
      <c r="L5312" t="s">
        <v>25</v>
      </c>
      <c r="M5312" s="2">
        <f>+Table3[[#This Row],[CHW]]/Table3[[#This Row],[Count of Airbill Number]]</f>
        <v>6</v>
      </c>
    </row>
    <row r="5313" spans="2:13">
      <c r="B5313" t="s">
        <v>28</v>
      </c>
      <c r="C5313" t="s">
        <v>21</v>
      </c>
      <c r="D5313" t="s">
        <v>22</v>
      </c>
      <c r="E5313" t="s">
        <v>776</v>
      </c>
      <c r="F5313" t="s">
        <v>778</v>
      </c>
      <c r="G5313" t="s">
        <v>40</v>
      </c>
      <c r="H5313" t="s">
        <v>51</v>
      </c>
      <c r="I5313" s="1">
        <v>11.818180999999999</v>
      </c>
      <c r="J5313" s="1">
        <v>1</v>
      </c>
      <c r="K5313">
        <v>5310</v>
      </c>
      <c r="L5313" t="s">
        <v>25</v>
      </c>
      <c r="M5313" s="2">
        <f>+Table3[[#This Row],[CHW]]/Table3[[#This Row],[Count of Airbill Number]]</f>
        <v>11.818180999999999</v>
      </c>
    </row>
    <row r="5314" spans="2:13">
      <c r="B5314" t="s">
        <v>28</v>
      </c>
      <c r="C5314" t="s">
        <v>21</v>
      </c>
      <c r="D5314" t="s">
        <v>22</v>
      </c>
      <c r="E5314" t="s">
        <v>776</v>
      </c>
      <c r="F5314" t="s">
        <v>776</v>
      </c>
      <c r="G5314" t="s">
        <v>111</v>
      </c>
      <c r="H5314" t="s">
        <v>23</v>
      </c>
      <c r="I5314" s="1">
        <v>11.818180999999999</v>
      </c>
      <c r="J5314" s="1">
        <v>1</v>
      </c>
      <c r="K5314">
        <v>5311</v>
      </c>
      <c r="L5314" t="s">
        <v>25</v>
      </c>
      <c r="M5314" s="2">
        <f>+Table3[[#This Row],[CHW]]/Table3[[#This Row],[Count of Airbill Number]]</f>
        <v>11.818180999999999</v>
      </c>
    </row>
    <row r="5315" spans="2:13">
      <c r="B5315" t="s">
        <v>28</v>
      </c>
      <c r="C5315" t="s">
        <v>21</v>
      </c>
      <c r="D5315" t="s">
        <v>22</v>
      </c>
      <c r="E5315" t="s">
        <v>776</v>
      </c>
      <c r="F5315" t="s">
        <v>776</v>
      </c>
      <c r="G5315" t="s">
        <v>31</v>
      </c>
      <c r="H5315" t="s">
        <v>61</v>
      </c>
      <c r="I5315" s="1">
        <v>11.818180999999999</v>
      </c>
      <c r="J5315" s="1">
        <v>1</v>
      </c>
      <c r="K5315">
        <v>5312</v>
      </c>
      <c r="L5315" t="s">
        <v>25</v>
      </c>
      <c r="M5315" s="2">
        <f>+Table3[[#This Row],[CHW]]/Table3[[#This Row],[Count of Airbill Number]]</f>
        <v>11.818180999999999</v>
      </c>
    </row>
    <row r="5316" spans="2:13">
      <c r="B5316" t="s">
        <v>28</v>
      </c>
      <c r="C5316" t="s">
        <v>21</v>
      </c>
      <c r="D5316" t="s">
        <v>22</v>
      </c>
      <c r="E5316" t="s">
        <v>776</v>
      </c>
      <c r="F5316" t="s">
        <v>776</v>
      </c>
      <c r="G5316" t="s">
        <v>61</v>
      </c>
      <c r="H5316" t="s">
        <v>50</v>
      </c>
      <c r="I5316" s="1">
        <v>11.818180999999999</v>
      </c>
      <c r="J5316" s="1">
        <v>2</v>
      </c>
      <c r="K5316">
        <v>5313</v>
      </c>
      <c r="L5316" t="s">
        <v>25</v>
      </c>
      <c r="M5316" s="2">
        <f>+Table3[[#This Row],[CHW]]/Table3[[#This Row],[Count of Airbill Number]]</f>
        <v>5.9090904999999996</v>
      </c>
    </row>
    <row r="5317" spans="2:13">
      <c r="B5317" t="s">
        <v>28</v>
      </c>
      <c r="C5317" t="s">
        <v>21</v>
      </c>
      <c r="D5317" t="s">
        <v>22</v>
      </c>
      <c r="E5317" t="s">
        <v>776</v>
      </c>
      <c r="F5317" t="s">
        <v>776</v>
      </c>
      <c r="G5317" t="s">
        <v>50</v>
      </c>
      <c r="H5317" t="s">
        <v>71</v>
      </c>
      <c r="I5317" s="1">
        <v>11.818180999999999</v>
      </c>
      <c r="J5317" s="1">
        <v>1</v>
      </c>
      <c r="K5317">
        <v>5314</v>
      </c>
      <c r="L5317" t="s">
        <v>25</v>
      </c>
      <c r="M5317" s="2">
        <f>+Table3[[#This Row],[CHW]]/Table3[[#This Row],[Count of Airbill Number]]</f>
        <v>11.818180999999999</v>
      </c>
    </row>
    <row r="5318" spans="2:13">
      <c r="B5318" t="s">
        <v>28</v>
      </c>
      <c r="C5318" t="s">
        <v>21</v>
      </c>
      <c r="D5318" t="s">
        <v>36</v>
      </c>
      <c r="E5318" t="s">
        <v>776</v>
      </c>
      <c r="F5318" t="s">
        <v>776</v>
      </c>
      <c r="G5318" t="s">
        <v>80</v>
      </c>
      <c r="H5318" t="s">
        <v>37</v>
      </c>
      <c r="I5318" s="1">
        <v>11.818180999999999</v>
      </c>
      <c r="J5318" s="1">
        <v>2</v>
      </c>
      <c r="K5318">
        <v>5315</v>
      </c>
      <c r="L5318" t="s">
        <v>25</v>
      </c>
      <c r="M5318" s="2">
        <f>+Table3[[#This Row],[CHW]]/Table3[[#This Row],[Count of Airbill Number]]</f>
        <v>5.9090904999999996</v>
      </c>
    </row>
    <row r="5319" spans="2:13">
      <c r="B5319" t="s">
        <v>35</v>
      </c>
      <c r="C5319" t="s">
        <v>21</v>
      </c>
      <c r="D5319" t="s">
        <v>22</v>
      </c>
      <c r="E5319" t="s">
        <v>776</v>
      </c>
      <c r="F5319" t="s">
        <v>776</v>
      </c>
      <c r="G5319" t="s">
        <v>188</v>
      </c>
      <c r="H5319" t="s">
        <v>63</v>
      </c>
      <c r="I5319" s="1">
        <v>11.818180999999999</v>
      </c>
      <c r="J5319" s="1">
        <v>1</v>
      </c>
      <c r="K5319">
        <v>5316</v>
      </c>
      <c r="L5319" t="s">
        <v>25</v>
      </c>
      <c r="M5319" s="2">
        <f>+Table3[[#This Row],[CHW]]/Table3[[#This Row],[Count of Airbill Number]]</f>
        <v>11.818180999999999</v>
      </c>
    </row>
    <row r="5320" spans="2:13">
      <c r="B5320" t="s">
        <v>35</v>
      </c>
      <c r="C5320" t="s">
        <v>21</v>
      </c>
      <c r="D5320" t="s">
        <v>22</v>
      </c>
      <c r="E5320" t="s">
        <v>776</v>
      </c>
      <c r="F5320" t="s">
        <v>776</v>
      </c>
      <c r="G5320" t="s">
        <v>23</v>
      </c>
      <c r="H5320" t="s">
        <v>241</v>
      </c>
      <c r="I5320" s="1">
        <v>11.818180999999999</v>
      </c>
      <c r="J5320" s="1">
        <v>2</v>
      </c>
      <c r="K5320">
        <v>5317</v>
      </c>
      <c r="L5320" t="s">
        <v>25</v>
      </c>
      <c r="M5320" s="2">
        <f>+Table3[[#This Row],[CHW]]/Table3[[#This Row],[Count of Airbill Number]]</f>
        <v>5.9090904999999996</v>
      </c>
    </row>
    <row r="5321" spans="2:13">
      <c r="B5321" t="s">
        <v>35</v>
      </c>
      <c r="C5321" t="s">
        <v>21</v>
      </c>
      <c r="D5321" t="s">
        <v>22</v>
      </c>
      <c r="E5321" t="s">
        <v>776</v>
      </c>
      <c r="F5321" t="s">
        <v>776</v>
      </c>
      <c r="G5321" t="s">
        <v>63</v>
      </c>
      <c r="H5321" t="s">
        <v>89</v>
      </c>
      <c r="I5321" s="1">
        <v>11.818180999999999</v>
      </c>
      <c r="J5321" s="1">
        <v>2</v>
      </c>
      <c r="K5321">
        <v>5318</v>
      </c>
      <c r="L5321" t="s">
        <v>25</v>
      </c>
      <c r="M5321" s="2">
        <f>+Table3[[#This Row],[CHW]]/Table3[[#This Row],[Count of Airbill Number]]</f>
        <v>5.9090904999999996</v>
      </c>
    </row>
    <row r="5322" spans="2:13">
      <c r="B5322" t="s">
        <v>35</v>
      </c>
      <c r="C5322" t="s">
        <v>21</v>
      </c>
      <c r="D5322" t="s">
        <v>22</v>
      </c>
      <c r="E5322" t="s">
        <v>776</v>
      </c>
      <c r="F5322" t="s">
        <v>776</v>
      </c>
      <c r="G5322" t="s">
        <v>146</v>
      </c>
      <c r="H5322" t="s">
        <v>43</v>
      </c>
      <c r="I5322" s="1">
        <v>11.818180999999999</v>
      </c>
      <c r="J5322" s="1">
        <v>1</v>
      </c>
      <c r="K5322">
        <v>5319</v>
      </c>
      <c r="L5322" t="s">
        <v>25</v>
      </c>
      <c r="M5322" s="2">
        <f>+Table3[[#This Row],[CHW]]/Table3[[#This Row],[Count of Airbill Number]]</f>
        <v>11.818180999999999</v>
      </c>
    </row>
    <row r="5323" spans="2:13">
      <c r="B5323" t="s">
        <v>35</v>
      </c>
      <c r="C5323" t="s">
        <v>21</v>
      </c>
      <c r="D5323" t="s">
        <v>22</v>
      </c>
      <c r="E5323" t="s">
        <v>776</v>
      </c>
      <c r="F5323" t="s">
        <v>776</v>
      </c>
      <c r="G5323" t="s">
        <v>24</v>
      </c>
      <c r="H5323" t="s">
        <v>57</v>
      </c>
      <c r="I5323" s="1">
        <v>11.818180999999999</v>
      </c>
      <c r="J5323" s="1">
        <v>4</v>
      </c>
      <c r="K5323">
        <v>5320</v>
      </c>
      <c r="L5323" t="s">
        <v>25</v>
      </c>
      <c r="M5323" s="2">
        <f>+Table3[[#This Row],[CHW]]/Table3[[#This Row],[Count of Airbill Number]]</f>
        <v>2.9545452499999998</v>
      </c>
    </row>
    <row r="5324" spans="2:13">
      <c r="B5324" t="s">
        <v>35</v>
      </c>
      <c r="C5324" t="s">
        <v>21</v>
      </c>
      <c r="D5324" t="s">
        <v>22</v>
      </c>
      <c r="E5324" t="s">
        <v>776</v>
      </c>
      <c r="F5324" t="s">
        <v>776</v>
      </c>
      <c r="G5324" t="s">
        <v>102</v>
      </c>
      <c r="H5324" t="s">
        <v>68</v>
      </c>
      <c r="I5324" s="1">
        <v>11.818180999999999</v>
      </c>
      <c r="J5324" s="1">
        <v>2</v>
      </c>
      <c r="K5324">
        <v>5321</v>
      </c>
      <c r="L5324" t="s">
        <v>25</v>
      </c>
      <c r="M5324" s="2">
        <f>+Table3[[#This Row],[CHW]]/Table3[[#This Row],[Count of Airbill Number]]</f>
        <v>5.9090904999999996</v>
      </c>
    </row>
    <row r="5325" spans="2:13">
      <c r="B5325" t="s">
        <v>35</v>
      </c>
      <c r="C5325" t="s">
        <v>21</v>
      </c>
      <c r="D5325" t="s">
        <v>22</v>
      </c>
      <c r="E5325" t="s">
        <v>776</v>
      </c>
      <c r="F5325" t="s">
        <v>776</v>
      </c>
      <c r="G5325" t="s">
        <v>45</v>
      </c>
      <c r="H5325" t="s">
        <v>61</v>
      </c>
      <c r="I5325" s="1">
        <v>11.818180999999999</v>
      </c>
      <c r="J5325" s="1">
        <v>2</v>
      </c>
      <c r="K5325">
        <v>5322</v>
      </c>
      <c r="L5325" t="s">
        <v>25</v>
      </c>
      <c r="M5325" s="2">
        <f>+Table3[[#This Row],[CHW]]/Table3[[#This Row],[Count of Airbill Number]]</f>
        <v>5.9090904999999996</v>
      </c>
    </row>
    <row r="5326" spans="2:13">
      <c r="B5326" t="s">
        <v>35</v>
      </c>
      <c r="C5326" t="s">
        <v>21</v>
      </c>
      <c r="D5326" t="s">
        <v>22</v>
      </c>
      <c r="E5326" t="s">
        <v>776</v>
      </c>
      <c r="F5326" t="s">
        <v>776</v>
      </c>
      <c r="G5326" t="s">
        <v>61</v>
      </c>
      <c r="H5326" t="s">
        <v>123</v>
      </c>
      <c r="I5326" s="1">
        <v>11.818180999999999</v>
      </c>
      <c r="J5326" s="1">
        <v>2</v>
      </c>
      <c r="K5326">
        <v>5323</v>
      </c>
      <c r="L5326" t="s">
        <v>25</v>
      </c>
      <c r="M5326" s="2">
        <f>+Table3[[#This Row],[CHW]]/Table3[[#This Row],[Count of Airbill Number]]</f>
        <v>5.9090904999999996</v>
      </c>
    </row>
    <row r="5327" spans="2:13">
      <c r="B5327" t="s">
        <v>35</v>
      </c>
      <c r="C5327" t="s">
        <v>21</v>
      </c>
      <c r="D5327" t="s">
        <v>22</v>
      </c>
      <c r="E5327" t="s">
        <v>776</v>
      </c>
      <c r="F5327" t="s">
        <v>776</v>
      </c>
      <c r="G5327" t="s">
        <v>93</v>
      </c>
      <c r="H5327" t="s">
        <v>96</v>
      </c>
      <c r="I5327" s="1">
        <v>11.818180999999999</v>
      </c>
      <c r="J5327" s="1">
        <v>1</v>
      </c>
      <c r="K5327">
        <v>5324</v>
      </c>
      <c r="L5327" t="s">
        <v>25</v>
      </c>
      <c r="M5327" s="2">
        <f>+Table3[[#This Row],[CHW]]/Table3[[#This Row],[Count of Airbill Number]]</f>
        <v>11.818180999999999</v>
      </c>
    </row>
    <row r="5328" spans="2:13">
      <c r="B5328" t="s">
        <v>35</v>
      </c>
      <c r="C5328" t="s">
        <v>21</v>
      </c>
      <c r="D5328" t="s">
        <v>22</v>
      </c>
      <c r="E5328" t="s">
        <v>776</v>
      </c>
      <c r="F5328" t="s">
        <v>776</v>
      </c>
      <c r="G5328" t="s">
        <v>57</v>
      </c>
      <c r="H5328" t="s">
        <v>39</v>
      </c>
      <c r="I5328" s="1">
        <v>11.818180999999999</v>
      </c>
      <c r="J5328" s="1">
        <v>2</v>
      </c>
      <c r="K5328">
        <v>5325</v>
      </c>
      <c r="L5328" t="s">
        <v>25</v>
      </c>
      <c r="M5328" s="2">
        <f>+Table3[[#This Row],[CHW]]/Table3[[#This Row],[Count of Airbill Number]]</f>
        <v>5.9090904999999996</v>
      </c>
    </row>
    <row r="5329" spans="2:13">
      <c r="B5329" t="s">
        <v>35</v>
      </c>
      <c r="C5329" t="s">
        <v>21</v>
      </c>
      <c r="D5329" t="s">
        <v>22</v>
      </c>
      <c r="E5329" t="s">
        <v>776</v>
      </c>
      <c r="F5329" t="s">
        <v>776</v>
      </c>
      <c r="G5329" t="s">
        <v>33</v>
      </c>
      <c r="H5329" t="s">
        <v>77</v>
      </c>
      <c r="I5329" s="1">
        <v>11.818180999999999</v>
      </c>
      <c r="J5329" s="1">
        <v>1</v>
      </c>
      <c r="K5329">
        <v>5326</v>
      </c>
      <c r="L5329" t="s">
        <v>25</v>
      </c>
      <c r="M5329" s="2">
        <f>+Table3[[#This Row],[CHW]]/Table3[[#This Row],[Count of Airbill Number]]</f>
        <v>11.818180999999999</v>
      </c>
    </row>
    <row r="5330" spans="2:13">
      <c r="B5330" t="s">
        <v>35</v>
      </c>
      <c r="C5330" t="s">
        <v>21</v>
      </c>
      <c r="D5330" t="s">
        <v>22</v>
      </c>
      <c r="E5330" t="s">
        <v>776</v>
      </c>
      <c r="F5330" t="s">
        <v>776</v>
      </c>
      <c r="G5330" t="s">
        <v>50</v>
      </c>
      <c r="H5330" t="s">
        <v>72</v>
      </c>
      <c r="I5330" s="1">
        <v>11.818180999999999</v>
      </c>
      <c r="J5330" s="1">
        <v>1</v>
      </c>
      <c r="K5330">
        <v>5327</v>
      </c>
      <c r="L5330" t="s">
        <v>25</v>
      </c>
      <c r="M5330" s="2">
        <f>+Table3[[#This Row],[CHW]]/Table3[[#This Row],[Count of Airbill Number]]</f>
        <v>11.818180999999999</v>
      </c>
    </row>
    <row r="5331" spans="2:13">
      <c r="B5331" t="s">
        <v>35</v>
      </c>
      <c r="C5331" t="s">
        <v>21</v>
      </c>
      <c r="D5331" t="s">
        <v>36</v>
      </c>
      <c r="E5331" t="s">
        <v>776</v>
      </c>
      <c r="F5331" t="s">
        <v>776</v>
      </c>
      <c r="G5331" t="s">
        <v>320</v>
      </c>
      <c r="H5331" t="s">
        <v>57</v>
      </c>
      <c r="I5331" s="1">
        <v>11.818180999999999</v>
      </c>
      <c r="J5331" s="1">
        <v>1</v>
      </c>
      <c r="K5331">
        <v>5328</v>
      </c>
      <c r="L5331" t="s">
        <v>25</v>
      </c>
      <c r="M5331" s="2">
        <f>+Table3[[#This Row],[CHW]]/Table3[[#This Row],[Count of Airbill Number]]</f>
        <v>11.818180999999999</v>
      </c>
    </row>
    <row r="5332" spans="2:13">
      <c r="B5332" t="s">
        <v>176</v>
      </c>
      <c r="C5332" t="s">
        <v>21</v>
      </c>
      <c r="D5332" t="s">
        <v>22</v>
      </c>
      <c r="E5332" t="s">
        <v>776</v>
      </c>
      <c r="F5332" t="s">
        <v>776</v>
      </c>
      <c r="G5332" t="s">
        <v>66</v>
      </c>
      <c r="H5332" t="s">
        <v>189</v>
      </c>
      <c r="I5332" s="1">
        <v>11.818180999999999</v>
      </c>
      <c r="J5332" s="1">
        <v>1</v>
      </c>
      <c r="K5332">
        <v>5329</v>
      </c>
      <c r="L5332" t="s">
        <v>25</v>
      </c>
      <c r="M5332" s="2">
        <f>+Table3[[#This Row],[CHW]]/Table3[[#This Row],[Count of Airbill Number]]</f>
        <v>11.818180999999999</v>
      </c>
    </row>
    <row r="5333" spans="2:13">
      <c r="B5333" t="s">
        <v>20</v>
      </c>
      <c r="C5333" t="s">
        <v>21</v>
      </c>
      <c r="D5333" t="s">
        <v>22</v>
      </c>
      <c r="E5333" t="s">
        <v>776</v>
      </c>
      <c r="F5333" t="s">
        <v>776</v>
      </c>
      <c r="G5333" t="s">
        <v>74</v>
      </c>
      <c r="H5333" t="s">
        <v>69</v>
      </c>
      <c r="I5333" s="1">
        <v>11.818180999999999</v>
      </c>
      <c r="J5333" s="1">
        <v>1</v>
      </c>
      <c r="K5333">
        <v>5330</v>
      </c>
      <c r="L5333" t="s">
        <v>25</v>
      </c>
      <c r="M5333" s="2">
        <f>+Table3[[#This Row],[CHW]]/Table3[[#This Row],[Count of Airbill Number]]</f>
        <v>11.818180999999999</v>
      </c>
    </row>
    <row r="5334" spans="2:13">
      <c r="B5334" t="s">
        <v>20</v>
      </c>
      <c r="C5334" t="s">
        <v>21</v>
      </c>
      <c r="D5334" t="s">
        <v>22</v>
      </c>
      <c r="E5334" t="s">
        <v>776</v>
      </c>
      <c r="F5334" t="s">
        <v>776</v>
      </c>
      <c r="G5334" t="s">
        <v>63</v>
      </c>
      <c r="H5334" t="s">
        <v>69</v>
      </c>
      <c r="I5334" s="1">
        <v>11.818180999999999</v>
      </c>
      <c r="J5334" s="1">
        <v>2</v>
      </c>
      <c r="K5334">
        <v>5331</v>
      </c>
      <c r="L5334" t="s">
        <v>25</v>
      </c>
      <c r="M5334" s="2">
        <f>+Table3[[#This Row],[CHW]]/Table3[[#This Row],[Count of Airbill Number]]</f>
        <v>5.9090904999999996</v>
      </c>
    </row>
    <row r="5335" spans="2:13">
      <c r="B5335" t="s">
        <v>20</v>
      </c>
      <c r="C5335" t="s">
        <v>21</v>
      </c>
      <c r="D5335" t="s">
        <v>22</v>
      </c>
      <c r="E5335" t="s">
        <v>776</v>
      </c>
      <c r="F5335" t="s">
        <v>776</v>
      </c>
      <c r="G5335" t="s">
        <v>47</v>
      </c>
      <c r="H5335" t="s">
        <v>170</v>
      </c>
      <c r="I5335" s="1">
        <v>11.818180999999999</v>
      </c>
      <c r="J5335" s="1">
        <v>1</v>
      </c>
      <c r="K5335">
        <v>5332</v>
      </c>
      <c r="L5335" t="s">
        <v>25</v>
      </c>
      <c r="M5335" s="2">
        <f>+Table3[[#This Row],[CHW]]/Table3[[#This Row],[Count of Airbill Number]]</f>
        <v>11.818180999999999</v>
      </c>
    </row>
    <row r="5336" spans="2:13">
      <c r="B5336" t="s">
        <v>20</v>
      </c>
      <c r="C5336" t="s">
        <v>21</v>
      </c>
      <c r="D5336" t="s">
        <v>22</v>
      </c>
      <c r="E5336" t="s">
        <v>776</v>
      </c>
      <c r="F5336" t="s">
        <v>776</v>
      </c>
      <c r="G5336" t="s">
        <v>41</v>
      </c>
      <c r="H5336" t="s">
        <v>182</v>
      </c>
      <c r="I5336" s="1">
        <v>11.818180999999999</v>
      </c>
      <c r="J5336" s="1">
        <v>1</v>
      </c>
      <c r="K5336">
        <v>5333</v>
      </c>
      <c r="L5336" t="s">
        <v>25</v>
      </c>
      <c r="M5336" s="2">
        <f>+Table3[[#This Row],[CHW]]/Table3[[#This Row],[Count of Airbill Number]]</f>
        <v>11.818180999999999</v>
      </c>
    </row>
    <row r="5337" spans="2:13">
      <c r="B5337" t="s">
        <v>20</v>
      </c>
      <c r="C5337" t="s">
        <v>21</v>
      </c>
      <c r="D5337" t="s">
        <v>22</v>
      </c>
      <c r="E5337" t="s">
        <v>776</v>
      </c>
      <c r="F5337" t="s">
        <v>776</v>
      </c>
      <c r="G5337" t="s">
        <v>64</v>
      </c>
      <c r="H5337" t="s">
        <v>262</v>
      </c>
      <c r="I5337" s="1">
        <v>11.818180999999999</v>
      </c>
      <c r="J5337" s="1">
        <v>1</v>
      </c>
      <c r="K5337">
        <v>5334</v>
      </c>
      <c r="L5337" t="s">
        <v>25</v>
      </c>
      <c r="M5337" s="2">
        <f>+Table3[[#This Row],[CHW]]/Table3[[#This Row],[Count of Airbill Number]]</f>
        <v>11.818180999999999</v>
      </c>
    </row>
    <row r="5338" spans="2:13">
      <c r="B5338" t="s">
        <v>20</v>
      </c>
      <c r="C5338" t="s">
        <v>21</v>
      </c>
      <c r="D5338" t="s">
        <v>22</v>
      </c>
      <c r="E5338" t="s">
        <v>776</v>
      </c>
      <c r="F5338" t="s">
        <v>776</v>
      </c>
      <c r="G5338" t="s">
        <v>64</v>
      </c>
      <c r="H5338" t="s">
        <v>132</v>
      </c>
      <c r="I5338" s="1">
        <v>11.818180999999999</v>
      </c>
      <c r="J5338" s="1">
        <v>1</v>
      </c>
      <c r="K5338">
        <v>5335</v>
      </c>
      <c r="L5338" t="s">
        <v>25</v>
      </c>
      <c r="M5338" s="2">
        <f>+Table3[[#This Row],[CHW]]/Table3[[#This Row],[Count of Airbill Number]]</f>
        <v>11.818180999999999</v>
      </c>
    </row>
    <row r="5339" spans="2:13">
      <c r="B5339" t="s">
        <v>20</v>
      </c>
      <c r="C5339" t="s">
        <v>21</v>
      </c>
      <c r="D5339" t="s">
        <v>22</v>
      </c>
      <c r="E5339" t="s">
        <v>776</v>
      </c>
      <c r="F5339" t="s">
        <v>776</v>
      </c>
      <c r="G5339" t="s">
        <v>24</v>
      </c>
      <c r="H5339" t="s">
        <v>66</v>
      </c>
      <c r="I5339" s="1">
        <v>11.818180999999999</v>
      </c>
      <c r="J5339" s="1">
        <v>2</v>
      </c>
      <c r="K5339">
        <v>5336</v>
      </c>
      <c r="L5339" t="s">
        <v>25</v>
      </c>
      <c r="M5339" s="2">
        <f>+Table3[[#This Row],[CHW]]/Table3[[#This Row],[Count of Airbill Number]]</f>
        <v>5.9090904999999996</v>
      </c>
    </row>
    <row r="5340" spans="2:13">
      <c r="B5340" t="s">
        <v>20</v>
      </c>
      <c r="C5340" t="s">
        <v>21</v>
      </c>
      <c r="D5340" t="s">
        <v>22</v>
      </c>
      <c r="E5340" t="s">
        <v>776</v>
      </c>
      <c r="F5340" t="s">
        <v>776</v>
      </c>
      <c r="G5340" t="s">
        <v>46</v>
      </c>
      <c r="H5340" t="s">
        <v>94</v>
      </c>
      <c r="I5340" s="1">
        <v>11.818180999999999</v>
      </c>
      <c r="J5340" s="1">
        <v>1</v>
      </c>
      <c r="K5340">
        <v>5337</v>
      </c>
      <c r="L5340" t="s">
        <v>25</v>
      </c>
      <c r="M5340" s="2">
        <f>+Table3[[#This Row],[CHW]]/Table3[[#This Row],[Count of Airbill Number]]</f>
        <v>11.818180999999999</v>
      </c>
    </row>
    <row r="5341" spans="2:13">
      <c r="B5341" t="s">
        <v>20</v>
      </c>
      <c r="C5341" t="s">
        <v>21</v>
      </c>
      <c r="D5341" t="s">
        <v>22</v>
      </c>
      <c r="E5341" t="s">
        <v>776</v>
      </c>
      <c r="F5341" t="s">
        <v>776</v>
      </c>
      <c r="G5341" t="s">
        <v>131</v>
      </c>
      <c r="H5341" t="s">
        <v>66</v>
      </c>
      <c r="I5341" s="1">
        <v>11.818180999999999</v>
      </c>
      <c r="J5341" s="1">
        <v>1</v>
      </c>
      <c r="K5341">
        <v>5338</v>
      </c>
      <c r="L5341" t="s">
        <v>25</v>
      </c>
      <c r="M5341" s="2">
        <f>+Table3[[#This Row],[CHW]]/Table3[[#This Row],[Count of Airbill Number]]</f>
        <v>11.818180999999999</v>
      </c>
    </row>
    <row r="5342" spans="2:13">
      <c r="B5342" t="s">
        <v>20</v>
      </c>
      <c r="C5342" t="s">
        <v>21</v>
      </c>
      <c r="D5342" t="s">
        <v>22</v>
      </c>
      <c r="E5342" t="s">
        <v>776</v>
      </c>
      <c r="F5342" t="s">
        <v>776</v>
      </c>
      <c r="G5342" t="s">
        <v>37</v>
      </c>
      <c r="H5342" t="s">
        <v>61</v>
      </c>
      <c r="I5342" s="1">
        <v>11.818180999999999</v>
      </c>
      <c r="J5342" s="1">
        <v>2</v>
      </c>
      <c r="K5342">
        <v>5339</v>
      </c>
      <c r="L5342" t="s">
        <v>25</v>
      </c>
      <c r="M5342" s="2">
        <f>+Table3[[#This Row],[CHW]]/Table3[[#This Row],[Count of Airbill Number]]</f>
        <v>5.9090904999999996</v>
      </c>
    </row>
    <row r="5343" spans="2:13">
      <c r="B5343" t="s">
        <v>20</v>
      </c>
      <c r="C5343" t="s">
        <v>21</v>
      </c>
      <c r="D5343" t="s">
        <v>22</v>
      </c>
      <c r="E5343" t="s">
        <v>776</v>
      </c>
      <c r="F5343" t="s">
        <v>776</v>
      </c>
      <c r="G5343" t="s">
        <v>125</v>
      </c>
      <c r="H5343" t="s">
        <v>145</v>
      </c>
      <c r="I5343" s="1">
        <v>11.818180999999999</v>
      </c>
      <c r="J5343" s="1">
        <v>1</v>
      </c>
      <c r="K5343">
        <v>5340</v>
      </c>
      <c r="L5343" t="s">
        <v>25</v>
      </c>
      <c r="M5343" s="2">
        <f>+Table3[[#This Row],[CHW]]/Table3[[#This Row],[Count of Airbill Number]]</f>
        <v>11.818180999999999</v>
      </c>
    </row>
    <row r="5344" spans="2:13">
      <c r="B5344" t="s">
        <v>30</v>
      </c>
      <c r="C5344" t="s">
        <v>21</v>
      </c>
      <c r="D5344" t="s">
        <v>22</v>
      </c>
      <c r="E5344" t="s">
        <v>776</v>
      </c>
      <c r="F5344" t="s">
        <v>777</v>
      </c>
      <c r="G5344" t="s">
        <v>37</v>
      </c>
      <c r="H5344" t="s">
        <v>181</v>
      </c>
      <c r="I5344" s="1">
        <v>11.818180999999999</v>
      </c>
      <c r="J5344" s="1">
        <v>1</v>
      </c>
      <c r="K5344">
        <v>5341</v>
      </c>
      <c r="L5344" t="s">
        <v>25</v>
      </c>
      <c r="M5344" s="2">
        <f>+Table3[[#This Row],[CHW]]/Table3[[#This Row],[Count of Airbill Number]]</f>
        <v>11.818180999999999</v>
      </c>
    </row>
    <row r="5345" spans="2:13">
      <c r="B5345" t="s">
        <v>243</v>
      </c>
      <c r="C5345" t="s">
        <v>21</v>
      </c>
      <c r="D5345" t="s">
        <v>22</v>
      </c>
      <c r="E5345" t="s">
        <v>776</v>
      </c>
      <c r="F5345" t="s">
        <v>776</v>
      </c>
      <c r="G5345" t="s">
        <v>48</v>
      </c>
      <c r="H5345" t="s">
        <v>83</v>
      </c>
      <c r="I5345" s="1">
        <v>11.818180999999999</v>
      </c>
      <c r="J5345" s="1">
        <v>1</v>
      </c>
      <c r="K5345">
        <v>5342</v>
      </c>
      <c r="L5345" t="s">
        <v>25</v>
      </c>
      <c r="M5345" s="2">
        <f>+Table3[[#This Row],[CHW]]/Table3[[#This Row],[Count of Airbill Number]]</f>
        <v>11.818180999999999</v>
      </c>
    </row>
    <row r="5346" spans="2:13">
      <c r="B5346" t="s">
        <v>35</v>
      </c>
      <c r="C5346" t="s">
        <v>21</v>
      </c>
      <c r="D5346" t="s">
        <v>36</v>
      </c>
      <c r="E5346" t="s">
        <v>776</v>
      </c>
      <c r="F5346" t="s">
        <v>776</v>
      </c>
      <c r="G5346" t="s">
        <v>37</v>
      </c>
      <c r="H5346" t="s">
        <v>87</v>
      </c>
      <c r="I5346" s="1">
        <v>11.81818</v>
      </c>
      <c r="J5346" s="1">
        <v>4</v>
      </c>
      <c r="K5346">
        <v>5343</v>
      </c>
      <c r="L5346" t="s">
        <v>25</v>
      </c>
      <c r="M5346" s="2">
        <f>+Table3[[#This Row],[CHW]]/Table3[[#This Row],[Count of Airbill Number]]</f>
        <v>2.954545</v>
      </c>
    </row>
    <row r="5347" spans="2:13">
      <c r="B5347" t="s">
        <v>35</v>
      </c>
      <c r="C5347" t="s">
        <v>21</v>
      </c>
      <c r="D5347" t="s">
        <v>22</v>
      </c>
      <c r="E5347" t="s">
        <v>776</v>
      </c>
      <c r="F5347" t="s">
        <v>776</v>
      </c>
      <c r="G5347" t="s">
        <v>23</v>
      </c>
      <c r="H5347" t="s">
        <v>54</v>
      </c>
      <c r="I5347" s="1">
        <v>11.818179000000001</v>
      </c>
      <c r="J5347" s="1">
        <v>4</v>
      </c>
      <c r="K5347">
        <v>5344</v>
      </c>
      <c r="L5347" t="s">
        <v>25</v>
      </c>
      <c r="M5347" s="2">
        <f>+Table3[[#This Row],[CHW]]/Table3[[#This Row],[Count of Airbill Number]]</f>
        <v>2.9545447500000002</v>
      </c>
    </row>
    <row r="5348" spans="2:13">
      <c r="B5348" t="s">
        <v>35</v>
      </c>
      <c r="C5348" t="s">
        <v>21</v>
      </c>
      <c r="D5348" t="s">
        <v>22</v>
      </c>
      <c r="E5348" t="s">
        <v>776</v>
      </c>
      <c r="F5348" t="s">
        <v>776</v>
      </c>
      <c r="G5348" t="s">
        <v>149</v>
      </c>
      <c r="H5348" t="s">
        <v>48</v>
      </c>
      <c r="I5348" s="1">
        <v>11.818179000000001</v>
      </c>
      <c r="J5348" s="1">
        <v>6</v>
      </c>
      <c r="K5348">
        <v>5345</v>
      </c>
      <c r="L5348" t="s">
        <v>25</v>
      </c>
      <c r="M5348" s="2">
        <f>+Table3[[#This Row],[CHW]]/Table3[[#This Row],[Count of Airbill Number]]</f>
        <v>1.9696965000000002</v>
      </c>
    </row>
    <row r="5349" spans="2:13">
      <c r="B5349" t="s">
        <v>28</v>
      </c>
      <c r="C5349" t="s">
        <v>21</v>
      </c>
      <c r="D5349" t="s">
        <v>36</v>
      </c>
      <c r="E5349" t="s">
        <v>776</v>
      </c>
      <c r="F5349" t="s">
        <v>776</v>
      </c>
      <c r="G5349" t="s">
        <v>42</v>
      </c>
      <c r="H5349" t="s">
        <v>66</v>
      </c>
      <c r="I5349" s="1">
        <v>11.8</v>
      </c>
      <c r="J5349" s="1">
        <v>1</v>
      </c>
      <c r="K5349">
        <v>5346</v>
      </c>
      <c r="L5349" t="s">
        <v>25</v>
      </c>
      <c r="M5349" s="2">
        <f>+Table3[[#This Row],[CHW]]/Table3[[#This Row],[Count of Airbill Number]]</f>
        <v>11.8</v>
      </c>
    </row>
    <row r="5350" spans="2:13">
      <c r="B5350" t="s">
        <v>28</v>
      </c>
      <c r="C5350" t="s">
        <v>21</v>
      </c>
      <c r="D5350" t="s">
        <v>22</v>
      </c>
      <c r="E5350" t="s">
        <v>778</v>
      </c>
      <c r="F5350" t="s">
        <v>778</v>
      </c>
      <c r="G5350" t="s">
        <v>62</v>
      </c>
      <c r="H5350" t="s">
        <v>73</v>
      </c>
      <c r="I5350" s="1">
        <v>11.7</v>
      </c>
      <c r="J5350" s="1">
        <v>4</v>
      </c>
      <c r="K5350">
        <v>5347</v>
      </c>
      <c r="L5350" t="s">
        <v>25</v>
      </c>
      <c r="M5350" s="2">
        <f>+Table3[[#This Row],[CHW]]/Table3[[#This Row],[Count of Airbill Number]]</f>
        <v>2.9249999999999998</v>
      </c>
    </row>
    <row r="5351" spans="2:13">
      <c r="B5351" t="s">
        <v>28</v>
      </c>
      <c r="C5351" t="s">
        <v>21</v>
      </c>
      <c r="D5351" t="s">
        <v>22</v>
      </c>
      <c r="E5351" t="s">
        <v>776</v>
      </c>
      <c r="F5351" t="s">
        <v>776</v>
      </c>
      <c r="G5351" t="s">
        <v>31</v>
      </c>
      <c r="H5351" t="s">
        <v>192</v>
      </c>
      <c r="I5351" s="1">
        <v>11.627272000000001</v>
      </c>
      <c r="J5351" s="1">
        <v>2</v>
      </c>
      <c r="K5351">
        <v>5348</v>
      </c>
      <c r="L5351" t="s">
        <v>25</v>
      </c>
      <c r="M5351" s="2">
        <f>+Table3[[#This Row],[CHW]]/Table3[[#This Row],[Count of Airbill Number]]</f>
        <v>5.8136360000000007</v>
      </c>
    </row>
    <row r="5352" spans="2:13">
      <c r="B5352" t="s">
        <v>28</v>
      </c>
      <c r="C5352" t="s">
        <v>21</v>
      </c>
      <c r="D5352" t="s">
        <v>36</v>
      </c>
      <c r="E5352" t="s">
        <v>778</v>
      </c>
      <c r="F5352" t="s">
        <v>776</v>
      </c>
      <c r="G5352" t="s">
        <v>113</v>
      </c>
      <c r="H5352" t="s">
        <v>187</v>
      </c>
      <c r="I5352" s="1">
        <v>11.5</v>
      </c>
      <c r="J5352" s="1">
        <v>1</v>
      </c>
      <c r="K5352">
        <v>5349</v>
      </c>
      <c r="L5352" t="s">
        <v>25</v>
      </c>
      <c r="M5352" s="2">
        <f>+Table3[[#This Row],[CHW]]/Table3[[#This Row],[Count of Airbill Number]]</f>
        <v>11.5</v>
      </c>
    </row>
    <row r="5353" spans="2:13">
      <c r="B5353" t="s">
        <v>28</v>
      </c>
      <c r="C5353" t="s">
        <v>21</v>
      </c>
      <c r="D5353" t="s">
        <v>22</v>
      </c>
      <c r="E5353" t="s">
        <v>778</v>
      </c>
      <c r="F5353" t="s">
        <v>778</v>
      </c>
      <c r="G5353" t="s">
        <v>86</v>
      </c>
      <c r="H5353" t="s">
        <v>91</v>
      </c>
      <c r="I5353" s="1">
        <v>11.4</v>
      </c>
      <c r="J5353" s="1">
        <v>2</v>
      </c>
      <c r="K5353">
        <v>5350</v>
      </c>
      <c r="L5353" t="s">
        <v>25</v>
      </c>
      <c r="M5353" s="2">
        <f>+Table3[[#This Row],[CHW]]/Table3[[#This Row],[Count of Airbill Number]]</f>
        <v>5.7</v>
      </c>
    </row>
    <row r="5354" spans="2:13">
      <c r="B5354" t="s">
        <v>28</v>
      </c>
      <c r="C5354" t="s">
        <v>21</v>
      </c>
      <c r="D5354" t="s">
        <v>22</v>
      </c>
      <c r="E5354" t="s">
        <v>776</v>
      </c>
      <c r="F5354" t="s">
        <v>776</v>
      </c>
      <c r="G5354" t="s">
        <v>318</v>
      </c>
      <c r="H5354" t="s">
        <v>40</v>
      </c>
      <c r="I5354" s="1">
        <v>11.363636</v>
      </c>
      <c r="J5354" s="1">
        <v>1</v>
      </c>
      <c r="K5354">
        <v>5351</v>
      </c>
      <c r="L5354" t="s">
        <v>25</v>
      </c>
      <c r="M5354" s="2">
        <f>+Table3[[#This Row],[CHW]]/Table3[[#This Row],[Count of Airbill Number]]</f>
        <v>11.363636</v>
      </c>
    </row>
    <row r="5355" spans="2:13">
      <c r="B5355" t="s">
        <v>28</v>
      </c>
      <c r="C5355" t="s">
        <v>21</v>
      </c>
      <c r="D5355" t="s">
        <v>22</v>
      </c>
      <c r="E5355" t="s">
        <v>776</v>
      </c>
      <c r="F5355" t="s">
        <v>776</v>
      </c>
      <c r="G5355" t="s">
        <v>47</v>
      </c>
      <c r="H5355" t="s">
        <v>59</v>
      </c>
      <c r="I5355" s="1">
        <v>11.363636</v>
      </c>
      <c r="J5355" s="1">
        <v>1</v>
      </c>
      <c r="K5355">
        <v>5352</v>
      </c>
      <c r="L5355" t="s">
        <v>25</v>
      </c>
      <c r="M5355" s="2">
        <f>+Table3[[#This Row],[CHW]]/Table3[[#This Row],[Count of Airbill Number]]</f>
        <v>11.363636</v>
      </c>
    </row>
    <row r="5356" spans="2:13">
      <c r="B5356" t="s">
        <v>28</v>
      </c>
      <c r="C5356" t="s">
        <v>21</v>
      </c>
      <c r="D5356" t="s">
        <v>22</v>
      </c>
      <c r="E5356" t="s">
        <v>776</v>
      </c>
      <c r="F5356" t="s">
        <v>776</v>
      </c>
      <c r="G5356" t="s">
        <v>45</v>
      </c>
      <c r="H5356" t="s">
        <v>74</v>
      </c>
      <c r="I5356" s="1">
        <v>11.363636</v>
      </c>
      <c r="J5356" s="1">
        <v>2</v>
      </c>
      <c r="K5356">
        <v>5353</v>
      </c>
      <c r="L5356" t="s">
        <v>25</v>
      </c>
      <c r="M5356" s="2">
        <f>+Table3[[#This Row],[CHW]]/Table3[[#This Row],[Count of Airbill Number]]</f>
        <v>5.6818179999999998</v>
      </c>
    </row>
    <row r="5357" spans="2:13">
      <c r="B5357" t="s">
        <v>28</v>
      </c>
      <c r="C5357" t="s">
        <v>21</v>
      </c>
      <c r="D5357" t="s">
        <v>22</v>
      </c>
      <c r="E5357" t="s">
        <v>776</v>
      </c>
      <c r="F5357" t="s">
        <v>776</v>
      </c>
      <c r="G5357" t="s">
        <v>66</v>
      </c>
      <c r="H5357" t="s">
        <v>77</v>
      </c>
      <c r="I5357" s="1">
        <v>11.363636</v>
      </c>
      <c r="J5357" s="1">
        <v>1</v>
      </c>
      <c r="K5357">
        <v>5354</v>
      </c>
      <c r="L5357" t="s">
        <v>25</v>
      </c>
      <c r="M5357" s="2">
        <f>+Table3[[#This Row],[CHW]]/Table3[[#This Row],[Count of Airbill Number]]</f>
        <v>11.363636</v>
      </c>
    </row>
    <row r="5358" spans="2:13">
      <c r="B5358" t="s">
        <v>35</v>
      </c>
      <c r="C5358" t="s">
        <v>21</v>
      </c>
      <c r="D5358" t="s">
        <v>22</v>
      </c>
      <c r="E5358" t="s">
        <v>776</v>
      </c>
      <c r="F5358" t="s">
        <v>776</v>
      </c>
      <c r="G5358" t="s">
        <v>379</v>
      </c>
      <c r="H5358" t="s">
        <v>32</v>
      </c>
      <c r="I5358" s="1">
        <v>11.363636</v>
      </c>
      <c r="J5358" s="1">
        <v>1</v>
      </c>
      <c r="K5358">
        <v>5355</v>
      </c>
      <c r="L5358" t="s">
        <v>25</v>
      </c>
      <c r="M5358" s="2">
        <f>+Table3[[#This Row],[CHW]]/Table3[[#This Row],[Count of Airbill Number]]</f>
        <v>11.363636</v>
      </c>
    </row>
    <row r="5359" spans="2:13">
      <c r="B5359" t="s">
        <v>35</v>
      </c>
      <c r="C5359" t="s">
        <v>21</v>
      </c>
      <c r="D5359" t="s">
        <v>22</v>
      </c>
      <c r="E5359" t="s">
        <v>776</v>
      </c>
      <c r="F5359" t="s">
        <v>776</v>
      </c>
      <c r="G5359" t="s">
        <v>42</v>
      </c>
      <c r="H5359" t="s">
        <v>53</v>
      </c>
      <c r="I5359" s="1">
        <v>11.363636</v>
      </c>
      <c r="J5359" s="1">
        <v>1</v>
      </c>
      <c r="K5359">
        <v>5356</v>
      </c>
      <c r="L5359" t="s">
        <v>25</v>
      </c>
      <c r="M5359" s="2">
        <f>+Table3[[#This Row],[CHW]]/Table3[[#This Row],[Count of Airbill Number]]</f>
        <v>11.363636</v>
      </c>
    </row>
    <row r="5360" spans="2:13">
      <c r="B5360" t="s">
        <v>35</v>
      </c>
      <c r="C5360" t="s">
        <v>21</v>
      </c>
      <c r="D5360" t="s">
        <v>22</v>
      </c>
      <c r="E5360" t="s">
        <v>776</v>
      </c>
      <c r="F5360" t="s">
        <v>776</v>
      </c>
      <c r="G5360" t="s">
        <v>41</v>
      </c>
      <c r="H5360" t="s">
        <v>70</v>
      </c>
      <c r="I5360" s="1">
        <v>11.363636</v>
      </c>
      <c r="J5360" s="1">
        <v>1</v>
      </c>
      <c r="K5360">
        <v>5357</v>
      </c>
      <c r="L5360" t="s">
        <v>25</v>
      </c>
      <c r="M5360" s="2">
        <f>+Table3[[#This Row],[CHW]]/Table3[[#This Row],[Count of Airbill Number]]</f>
        <v>11.363636</v>
      </c>
    </row>
    <row r="5361" spans="2:13">
      <c r="B5361" t="s">
        <v>35</v>
      </c>
      <c r="C5361" t="s">
        <v>21</v>
      </c>
      <c r="D5361" t="s">
        <v>22</v>
      </c>
      <c r="E5361" t="s">
        <v>776</v>
      </c>
      <c r="F5361" t="s">
        <v>776</v>
      </c>
      <c r="G5361" t="s">
        <v>71</v>
      </c>
      <c r="H5361" t="s">
        <v>184</v>
      </c>
      <c r="I5361" s="1">
        <v>11.363636</v>
      </c>
      <c r="J5361" s="1">
        <v>1</v>
      </c>
      <c r="K5361">
        <v>5358</v>
      </c>
      <c r="L5361" t="s">
        <v>25</v>
      </c>
      <c r="M5361" s="2">
        <f>+Table3[[#This Row],[CHW]]/Table3[[#This Row],[Count of Airbill Number]]</f>
        <v>11.363636</v>
      </c>
    </row>
    <row r="5362" spans="2:13">
      <c r="B5362" t="s">
        <v>35</v>
      </c>
      <c r="C5362" t="s">
        <v>21</v>
      </c>
      <c r="D5362" t="s">
        <v>22</v>
      </c>
      <c r="E5362" t="s">
        <v>776</v>
      </c>
      <c r="F5362" t="s">
        <v>776</v>
      </c>
      <c r="G5362" t="s">
        <v>40</v>
      </c>
      <c r="H5362" t="s">
        <v>107</v>
      </c>
      <c r="I5362" s="1">
        <v>11.363636</v>
      </c>
      <c r="J5362" s="1">
        <v>2</v>
      </c>
      <c r="K5362">
        <v>5359</v>
      </c>
      <c r="L5362" t="s">
        <v>25</v>
      </c>
      <c r="M5362" s="2">
        <f>+Table3[[#This Row],[CHW]]/Table3[[#This Row],[Count of Airbill Number]]</f>
        <v>5.6818179999999998</v>
      </c>
    </row>
    <row r="5363" spans="2:13">
      <c r="B5363" t="s">
        <v>35</v>
      </c>
      <c r="C5363" t="s">
        <v>21</v>
      </c>
      <c r="D5363" t="s">
        <v>22</v>
      </c>
      <c r="E5363" t="s">
        <v>776</v>
      </c>
      <c r="F5363" t="s">
        <v>776</v>
      </c>
      <c r="G5363" t="s">
        <v>93</v>
      </c>
      <c r="H5363" t="s">
        <v>41</v>
      </c>
      <c r="I5363" s="1">
        <v>11.363636</v>
      </c>
      <c r="J5363" s="1">
        <v>1</v>
      </c>
      <c r="K5363">
        <v>5360</v>
      </c>
      <c r="L5363" t="s">
        <v>25</v>
      </c>
      <c r="M5363" s="2">
        <f>+Table3[[#This Row],[CHW]]/Table3[[#This Row],[Count of Airbill Number]]</f>
        <v>11.363636</v>
      </c>
    </row>
    <row r="5364" spans="2:13">
      <c r="B5364" t="s">
        <v>35</v>
      </c>
      <c r="C5364" t="s">
        <v>21</v>
      </c>
      <c r="D5364" t="s">
        <v>22</v>
      </c>
      <c r="E5364" t="s">
        <v>776</v>
      </c>
      <c r="F5364" t="s">
        <v>776</v>
      </c>
      <c r="G5364" t="s">
        <v>33</v>
      </c>
      <c r="H5364" t="s">
        <v>116</v>
      </c>
      <c r="I5364" s="1">
        <v>11.363636</v>
      </c>
      <c r="J5364" s="1">
        <v>1</v>
      </c>
      <c r="K5364">
        <v>5361</v>
      </c>
      <c r="L5364" t="s">
        <v>25</v>
      </c>
      <c r="M5364" s="2">
        <f>+Table3[[#This Row],[CHW]]/Table3[[#This Row],[Count of Airbill Number]]</f>
        <v>11.363636</v>
      </c>
    </row>
    <row r="5365" spans="2:13">
      <c r="B5365" t="s">
        <v>35</v>
      </c>
      <c r="C5365" t="s">
        <v>21</v>
      </c>
      <c r="D5365" t="s">
        <v>22</v>
      </c>
      <c r="E5365" t="s">
        <v>776</v>
      </c>
      <c r="F5365" t="s">
        <v>776</v>
      </c>
      <c r="G5365" t="s">
        <v>77</v>
      </c>
      <c r="H5365" t="s">
        <v>50</v>
      </c>
      <c r="I5365" s="1">
        <v>11.363636</v>
      </c>
      <c r="J5365" s="1">
        <v>1</v>
      </c>
      <c r="K5365">
        <v>5362</v>
      </c>
      <c r="L5365" t="s">
        <v>25</v>
      </c>
      <c r="M5365" s="2">
        <f>+Table3[[#This Row],[CHW]]/Table3[[#This Row],[Count of Airbill Number]]</f>
        <v>11.363636</v>
      </c>
    </row>
    <row r="5366" spans="2:13">
      <c r="B5366" t="s">
        <v>20</v>
      </c>
      <c r="C5366" t="s">
        <v>21</v>
      </c>
      <c r="D5366" t="s">
        <v>22</v>
      </c>
      <c r="E5366" t="s">
        <v>776</v>
      </c>
      <c r="F5366" t="s">
        <v>776</v>
      </c>
      <c r="G5366" t="s">
        <v>148</v>
      </c>
      <c r="H5366" t="s">
        <v>40</v>
      </c>
      <c r="I5366" s="1">
        <v>11.363636</v>
      </c>
      <c r="J5366" s="1">
        <v>1</v>
      </c>
      <c r="K5366">
        <v>5363</v>
      </c>
      <c r="L5366" t="s">
        <v>25</v>
      </c>
      <c r="M5366" s="2">
        <f>+Table3[[#This Row],[CHW]]/Table3[[#This Row],[Count of Airbill Number]]</f>
        <v>11.363636</v>
      </c>
    </row>
    <row r="5367" spans="2:13">
      <c r="B5367" t="s">
        <v>20</v>
      </c>
      <c r="C5367" t="s">
        <v>21</v>
      </c>
      <c r="D5367" t="s">
        <v>22</v>
      </c>
      <c r="E5367" t="s">
        <v>776</v>
      </c>
      <c r="F5367" t="s">
        <v>776</v>
      </c>
      <c r="G5367" t="s">
        <v>148</v>
      </c>
      <c r="H5367" t="s">
        <v>77</v>
      </c>
      <c r="I5367" s="1">
        <v>11.363636</v>
      </c>
      <c r="J5367" s="1">
        <v>1</v>
      </c>
      <c r="K5367">
        <v>5364</v>
      </c>
      <c r="L5367" t="s">
        <v>25</v>
      </c>
      <c r="M5367" s="2">
        <f>+Table3[[#This Row],[CHW]]/Table3[[#This Row],[Count of Airbill Number]]</f>
        <v>11.363636</v>
      </c>
    </row>
    <row r="5368" spans="2:13">
      <c r="B5368" t="s">
        <v>20</v>
      </c>
      <c r="C5368" t="s">
        <v>21</v>
      </c>
      <c r="D5368" t="s">
        <v>22</v>
      </c>
      <c r="E5368" t="s">
        <v>776</v>
      </c>
      <c r="F5368" t="s">
        <v>776</v>
      </c>
      <c r="G5368" t="s">
        <v>47</v>
      </c>
      <c r="H5368" t="s">
        <v>183</v>
      </c>
      <c r="I5368" s="1">
        <v>11.363636</v>
      </c>
      <c r="J5368" s="1">
        <v>1</v>
      </c>
      <c r="K5368">
        <v>5365</v>
      </c>
      <c r="L5368" t="s">
        <v>25</v>
      </c>
      <c r="M5368" s="2">
        <f>+Table3[[#This Row],[CHW]]/Table3[[#This Row],[Count of Airbill Number]]</f>
        <v>11.363636</v>
      </c>
    </row>
    <row r="5369" spans="2:13">
      <c r="B5369" t="s">
        <v>20</v>
      </c>
      <c r="C5369" t="s">
        <v>21</v>
      </c>
      <c r="D5369" t="s">
        <v>22</v>
      </c>
      <c r="E5369" t="s">
        <v>776</v>
      </c>
      <c r="F5369" t="s">
        <v>776</v>
      </c>
      <c r="G5369" t="s">
        <v>133</v>
      </c>
      <c r="H5369" t="s">
        <v>102</v>
      </c>
      <c r="I5369" s="1">
        <v>11.363636</v>
      </c>
      <c r="J5369" s="1">
        <v>1</v>
      </c>
      <c r="K5369">
        <v>5366</v>
      </c>
      <c r="L5369" t="s">
        <v>25</v>
      </c>
      <c r="M5369" s="2">
        <f>+Table3[[#This Row],[CHW]]/Table3[[#This Row],[Count of Airbill Number]]</f>
        <v>11.363636</v>
      </c>
    </row>
    <row r="5370" spans="2:13">
      <c r="B5370" t="s">
        <v>20</v>
      </c>
      <c r="C5370" t="s">
        <v>21</v>
      </c>
      <c r="D5370" t="s">
        <v>22</v>
      </c>
      <c r="E5370" t="s">
        <v>776</v>
      </c>
      <c r="F5370" t="s">
        <v>776</v>
      </c>
      <c r="G5370" t="s">
        <v>164</v>
      </c>
      <c r="H5370" t="s">
        <v>45</v>
      </c>
      <c r="I5370" s="1">
        <v>11.363636</v>
      </c>
      <c r="J5370" s="1">
        <v>1</v>
      </c>
      <c r="K5370">
        <v>5367</v>
      </c>
      <c r="L5370" t="s">
        <v>25</v>
      </c>
      <c r="M5370" s="2">
        <f>+Table3[[#This Row],[CHW]]/Table3[[#This Row],[Count of Airbill Number]]</f>
        <v>11.363636</v>
      </c>
    </row>
    <row r="5371" spans="2:13">
      <c r="B5371" t="s">
        <v>20</v>
      </c>
      <c r="C5371" t="s">
        <v>21</v>
      </c>
      <c r="D5371" t="s">
        <v>22</v>
      </c>
      <c r="E5371" t="s">
        <v>776</v>
      </c>
      <c r="F5371" t="s">
        <v>776</v>
      </c>
      <c r="G5371" t="s">
        <v>64</v>
      </c>
      <c r="H5371" t="s">
        <v>42</v>
      </c>
      <c r="I5371" s="1">
        <v>11.363636</v>
      </c>
      <c r="J5371" s="1">
        <v>1</v>
      </c>
      <c r="K5371">
        <v>5368</v>
      </c>
      <c r="L5371" t="s">
        <v>25</v>
      </c>
      <c r="M5371" s="2">
        <f>+Table3[[#This Row],[CHW]]/Table3[[#This Row],[Count of Airbill Number]]</f>
        <v>11.363636</v>
      </c>
    </row>
    <row r="5372" spans="2:13">
      <c r="B5372" t="s">
        <v>20</v>
      </c>
      <c r="C5372" t="s">
        <v>21</v>
      </c>
      <c r="D5372" t="s">
        <v>22</v>
      </c>
      <c r="E5372" t="s">
        <v>776</v>
      </c>
      <c r="F5372" t="s">
        <v>776</v>
      </c>
      <c r="G5372" t="s">
        <v>64</v>
      </c>
      <c r="H5372" t="s">
        <v>254</v>
      </c>
      <c r="I5372" s="1">
        <v>11.363636</v>
      </c>
      <c r="J5372" s="1">
        <v>1</v>
      </c>
      <c r="K5372">
        <v>5369</v>
      </c>
      <c r="L5372" t="s">
        <v>25</v>
      </c>
      <c r="M5372" s="2">
        <f>+Table3[[#This Row],[CHW]]/Table3[[#This Row],[Count of Airbill Number]]</f>
        <v>11.363636</v>
      </c>
    </row>
    <row r="5373" spans="2:13">
      <c r="B5373" t="s">
        <v>20</v>
      </c>
      <c r="C5373" t="s">
        <v>21</v>
      </c>
      <c r="D5373" t="s">
        <v>22</v>
      </c>
      <c r="E5373" t="s">
        <v>776</v>
      </c>
      <c r="F5373" t="s">
        <v>776</v>
      </c>
      <c r="G5373" t="s">
        <v>48</v>
      </c>
      <c r="H5373" t="s">
        <v>199</v>
      </c>
      <c r="I5373" s="1">
        <v>11.363636</v>
      </c>
      <c r="J5373" s="1">
        <v>1</v>
      </c>
      <c r="K5373">
        <v>5370</v>
      </c>
      <c r="L5373" t="s">
        <v>25</v>
      </c>
      <c r="M5373" s="2">
        <f>+Table3[[#This Row],[CHW]]/Table3[[#This Row],[Count of Airbill Number]]</f>
        <v>11.363636</v>
      </c>
    </row>
    <row r="5374" spans="2:13">
      <c r="B5374" t="s">
        <v>20</v>
      </c>
      <c r="C5374" t="s">
        <v>21</v>
      </c>
      <c r="D5374" t="s">
        <v>22</v>
      </c>
      <c r="E5374" t="s">
        <v>776</v>
      </c>
      <c r="F5374" t="s">
        <v>776</v>
      </c>
      <c r="G5374" t="s">
        <v>48</v>
      </c>
      <c r="H5374" t="s">
        <v>357</v>
      </c>
      <c r="I5374" s="1">
        <v>11.363636</v>
      </c>
      <c r="J5374" s="1">
        <v>1</v>
      </c>
      <c r="K5374">
        <v>5371</v>
      </c>
      <c r="L5374" t="s">
        <v>25</v>
      </c>
      <c r="M5374" s="2">
        <f>+Table3[[#This Row],[CHW]]/Table3[[#This Row],[Count of Airbill Number]]</f>
        <v>11.363636</v>
      </c>
    </row>
    <row r="5375" spans="2:13">
      <c r="B5375" t="s">
        <v>20</v>
      </c>
      <c r="C5375" t="s">
        <v>21</v>
      </c>
      <c r="D5375" t="s">
        <v>22</v>
      </c>
      <c r="E5375" t="s">
        <v>776</v>
      </c>
      <c r="F5375" t="s">
        <v>776</v>
      </c>
      <c r="G5375" t="s">
        <v>40</v>
      </c>
      <c r="H5375" t="s">
        <v>276</v>
      </c>
      <c r="I5375" s="1">
        <v>11.363636</v>
      </c>
      <c r="J5375" s="1">
        <v>1</v>
      </c>
      <c r="K5375">
        <v>5372</v>
      </c>
      <c r="L5375" t="s">
        <v>25</v>
      </c>
      <c r="M5375" s="2">
        <f>+Table3[[#This Row],[CHW]]/Table3[[#This Row],[Count of Airbill Number]]</f>
        <v>11.363636</v>
      </c>
    </row>
    <row r="5376" spans="2:13">
      <c r="B5376" t="s">
        <v>20</v>
      </c>
      <c r="C5376" t="s">
        <v>21</v>
      </c>
      <c r="D5376" t="s">
        <v>22</v>
      </c>
      <c r="E5376" t="s">
        <v>776</v>
      </c>
      <c r="F5376" t="s">
        <v>776</v>
      </c>
      <c r="G5376" t="s">
        <v>31</v>
      </c>
      <c r="H5376" t="s">
        <v>94</v>
      </c>
      <c r="I5376" s="1">
        <v>11.363636</v>
      </c>
      <c r="J5376" s="1">
        <v>2</v>
      </c>
      <c r="K5376">
        <v>5373</v>
      </c>
      <c r="L5376" t="s">
        <v>25</v>
      </c>
      <c r="M5376" s="2">
        <f>+Table3[[#This Row],[CHW]]/Table3[[#This Row],[Count of Airbill Number]]</f>
        <v>5.6818179999999998</v>
      </c>
    </row>
    <row r="5377" spans="2:13">
      <c r="B5377" t="s">
        <v>20</v>
      </c>
      <c r="C5377" t="s">
        <v>21</v>
      </c>
      <c r="D5377" t="s">
        <v>22</v>
      </c>
      <c r="E5377" t="s">
        <v>776</v>
      </c>
      <c r="F5377" t="s">
        <v>776</v>
      </c>
      <c r="G5377" t="s">
        <v>31</v>
      </c>
      <c r="H5377" t="s">
        <v>123</v>
      </c>
      <c r="I5377" s="1">
        <v>11.363636</v>
      </c>
      <c r="J5377" s="1">
        <v>1</v>
      </c>
      <c r="K5377">
        <v>5374</v>
      </c>
      <c r="L5377" t="s">
        <v>25</v>
      </c>
      <c r="M5377" s="2">
        <f>+Table3[[#This Row],[CHW]]/Table3[[#This Row],[Count of Airbill Number]]</f>
        <v>11.363636</v>
      </c>
    </row>
    <row r="5378" spans="2:13">
      <c r="B5378" t="s">
        <v>20</v>
      </c>
      <c r="C5378" t="s">
        <v>21</v>
      </c>
      <c r="D5378" t="s">
        <v>22</v>
      </c>
      <c r="E5378" t="s">
        <v>776</v>
      </c>
      <c r="F5378" t="s">
        <v>776</v>
      </c>
      <c r="G5378" t="s">
        <v>31</v>
      </c>
      <c r="H5378" t="s">
        <v>92</v>
      </c>
      <c r="I5378" s="1">
        <v>11.363636</v>
      </c>
      <c r="J5378" s="1">
        <v>2</v>
      </c>
      <c r="K5378">
        <v>5375</v>
      </c>
      <c r="L5378" t="s">
        <v>25</v>
      </c>
      <c r="M5378" s="2">
        <f>+Table3[[#This Row],[CHW]]/Table3[[#This Row],[Count of Airbill Number]]</f>
        <v>5.6818179999999998</v>
      </c>
    </row>
    <row r="5379" spans="2:13">
      <c r="B5379" t="s">
        <v>20</v>
      </c>
      <c r="C5379" t="s">
        <v>21</v>
      </c>
      <c r="D5379" t="s">
        <v>22</v>
      </c>
      <c r="E5379" t="s">
        <v>776</v>
      </c>
      <c r="F5379" t="s">
        <v>776</v>
      </c>
      <c r="G5379" t="s">
        <v>78</v>
      </c>
      <c r="H5379" t="s">
        <v>458</v>
      </c>
      <c r="I5379" s="1">
        <v>11.363636</v>
      </c>
      <c r="J5379" s="1">
        <v>1</v>
      </c>
      <c r="K5379">
        <v>5376</v>
      </c>
      <c r="L5379" t="s">
        <v>25</v>
      </c>
      <c r="M5379" s="2">
        <f>+Table3[[#This Row],[CHW]]/Table3[[#This Row],[Count of Airbill Number]]</f>
        <v>11.363636</v>
      </c>
    </row>
    <row r="5380" spans="2:13">
      <c r="B5380" t="s">
        <v>20</v>
      </c>
      <c r="C5380" t="s">
        <v>21</v>
      </c>
      <c r="D5380" t="s">
        <v>22</v>
      </c>
      <c r="E5380" t="s">
        <v>776</v>
      </c>
      <c r="F5380" t="s">
        <v>776</v>
      </c>
      <c r="G5380" t="s">
        <v>78</v>
      </c>
      <c r="H5380" t="s">
        <v>126</v>
      </c>
      <c r="I5380" s="1">
        <v>11.363636</v>
      </c>
      <c r="J5380" s="1">
        <v>1</v>
      </c>
      <c r="K5380">
        <v>5377</v>
      </c>
      <c r="L5380" t="s">
        <v>25</v>
      </c>
      <c r="M5380" s="2">
        <f>+Table3[[#This Row],[CHW]]/Table3[[#This Row],[Count of Airbill Number]]</f>
        <v>11.363636</v>
      </c>
    </row>
    <row r="5381" spans="2:13">
      <c r="B5381" t="s">
        <v>20</v>
      </c>
      <c r="C5381" t="s">
        <v>21</v>
      </c>
      <c r="D5381" t="s">
        <v>22</v>
      </c>
      <c r="E5381" t="s">
        <v>776</v>
      </c>
      <c r="F5381" t="s">
        <v>776</v>
      </c>
      <c r="G5381" t="s">
        <v>78</v>
      </c>
      <c r="H5381" t="s">
        <v>177</v>
      </c>
      <c r="I5381" s="1">
        <v>11.363636</v>
      </c>
      <c r="J5381" s="1">
        <v>1</v>
      </c>
      <c r="K5381">
        <v>5378</v>
      </c>
      <c r="L5381" t="s">
        <v>25</v>
      </c>
      <c r="M5381" s="2">
        <f>+Table3[[#This Row],[CHW]]/Table3[[#This Row],[Count of Airbill Number]]</f>
        <v>11.363636</v>
      </c>
    </row>
    <row r="5382" spans="2:13">
      <c r="B5382" t="s">
        <v>20</v>
      </c>
      <c r="C5382" t="s">
        <v>21</v>
      </c>
      <c r="D5382" t="s">
        <v>22</v>
      </c>
      <c r="E5382" t="s">
        <v>776</v>
      </c>
      <c r="F5382" t="s">
        <v>776</v>
      </c>
      <c r="G5382" t="s">
        <v>87</v>
      </c>
      <c r="H5382" t="s">
        <v>74</v>
      </c>
      <c r="I5382" s="1">
        <v>11.363636</v>
      </c>
      <c r="J5382" s="1">
        <v>1</v>
      </c>
      <c r="K5382">
        <v>5379</v>
      </c>
      <c r="L5382" t="s">
        <v>25</v>
      </c>
      <c r="M5382" s="2">
        <f>+Table3[[#This Row],[CHW]]/Table3[[#This Row],[Count of Airbill Number]]</f>
        <v>11.363636</v>
      </c>
    </row>
    <row r="5383" spans="2:13">
      <c r="B5383" t="s">
        <v>20</v>
      </c>
      <c r="C5383" t="s">
        <v>21</v>
      </c>
      <c r="D5383" t="s">
        <v>22</v>
      </c>
      <c r="E5383" t="s">
        <v>776</v>
      </c>
      <c r="F5383" t="s">
        <v>776</v>
      </c>
      <c r="G5383" t="s">
        <v>87</v>
      </c>
      <c r="H5383" t="s">
        <v>41</v>
      </c>
      <c r="I5383" s="1">
        <v>11.363636</v>
      </c>
      <c r="J5383" s="1">
        <v>1</v>
      </c>
      <c r="K5383">
        <v>5380</v>
      </c>
      <c r="L5383" t="s">
        <v>25</v>
      </c>
      <c r="M5383" s="2">
        <f>+Table3[[#This Row],[CHW]]/Table3[[#This Row],[Count of Airbill Number]]</f>
        <v>11.363636</v>
      </c>
    </row>
    <row r="5384" spans="2:13">
      <c r="B5384" t="s">
        <v>20</v>
      </c>
      <c r="C5384" t="s">
        <v>21</v>
      </c>
      <c r="D5384" t="s">
        <v>22</v>
      </c>
      <c r="E5384" t="s">
        <v>776</v>
      </c>
      <c r="F5384" t="s">
        <v>776</v>
      </c>
      <c r="G5384" t="s">
        <v>87</v>
      </c>
      <c r="H5384" t="s">
        <v>111</v>
      </c>
      <c r="I5384" s="1">
        <v>11.363636</v>
      </c>
      <c r="J5384" s="1">
        <v>1</v>
      </c>
      <c r="K5384">
        <v>5381</v>
      </c>
      <c r="L5384" t="s">
        <v>25</v>
      </c>
      <c r="M5384" s="2">
        <f>+Table3[[#This Row],[CHW]]/Table3[[#This Row],[Count of Airbill Number]]</f>
        <v>11.363636</v>
      </c>
    </row>
    <row r="5385" spans="2:13">
      <c r="B5385" t="s">
        <v>20</v>
      </c>
      <c r="C5385" t="s">
        <v>21</v>
      </c>
      <c r="D5385" t="s">
        <v>22</v>
      </c>
      <c r="E5385" t="s">
        <v>776</v>
      </c>
      <c r="F5385" t="s">
        <v>776</v>
      </c>
      <c r="G5385" t="s">
        <v>87</v>
      </c>
      <c r="H5385" t="s">
        <v>50</v>
      </c>
      <c r="I5385" s="1">
        <v>11.363636</v>
      </c>
      <c r="J5385" s="1">
        <v>1</v>
      </c>
      <c r="K5385">
        <v>5382</v>
      </c>
      <c r="L5385" t="s">
        <v>25</v>
      </c>
      <c r="M5385" s="2">
        <f>+Table3[[#This Row],[CHW]]/Table3[[#This Row],[Count of Airbill Number]]</f>
        <v>11.363636</v>
      </c>
    </row>
    <row r="5386" spans="2:13">
      <c r="B5386" t="s">
        <v>20</v>
      </c>
      <c r="C5386" t="s">
        <v>21</v>
      </c>
      <c r="D5386" t="s">
        <v>22</v>
      </c>
      <c r="E5386" t="s">
        <v>776</v>
      </c>
      <c r="F5386" t="s">
        <v>776</v>
      </c>
      <c r="G5386" t="s">
        <v>87</v>
      </c>
      <c r="H5386" t="s">
        <v>352</v>
      </c>
      <c r="I5386" s="1">
        <v>11.363636</v>
      </c>
      <c r="J5386" s="1">
        <v>1</v>
      </c>
      <c r="K5386">
        <v>5383</v>
      </c>
      <c r="L5386" t="s">
        <v>25</v>
      </c>
      <c r="M5386" s="2">
        <f>+Table3[[#This Row],[CHW]]/Table3[[#This Row],[Count of Airbill Number]]</f>
        <v>11.363636</v>
      </c>
    </row>
    <row r="5387" spans="2:13">
      <c r="B5387" t="s">
        <v>20</v>
      </c>
      <c r="C5387" t="s">
        <v>21</v>
      </c>
      <c r="D5387" t="s">
        <v>22</v>
      </c>
      <c r="E5387" t="s">
        <v>776</v>
      </c>
      <c r="F5387" t="s">
        <v>776</v>
      </c>
      <c r="G5387" t="s">
        <v>305</v>
      </c>
      <c r="H5387" t="s">
        <v>107</v>
      </c>
      <c r="I5387" s="1">
        <v>11.363636</v>
      </c>
      <c r="J5387" s="1">
        <v>1</v>
      </c>
      <c r="K5387">
        <v>5384</v>
      </c>
      <c r="L5387" t="s">
        <v>25</v>
      </c>
      <c r="M5387" s="2">
        <f>+Table3[[#This Row],[CHW]]/Table3[[#This Row],[Count of Airbill Number]]</f>
        <v>11.363636</v>
      </c>
    </row>
    <row r="5388" spans="2:13">
      <c r="B5388" t="s">
        <v>20</v>
      </c>
      <c r="C5388" t="s">
        <v>21</v>
      </c>
      <c r="D5388" t="s">
        <v>22</v>
      </c>
      <c r="E5388" t="s">
        <v>776</v>
      </c>
      <c r="F5388" t="s">
        <v>776</v>
      </c>
      <c r="G5388" t="s">
        <v>229</v>
      </c>
      <c r="H5388" t="s">
        <v>53</v>
      </c>
      <c r="I5388" s="1">
        <v>11.363636</v>
      </c>
      <c r="J5388" s="1">
        <v>1</v>
      </c>
      <c r="K5388">
        <v>5385</v>
      </c>
      <c r="L5388" t="s">
        <v>25</v>
      </c>
      <c r="M5388" s="2">
        <f>+Table3[[#This Row],[CHW]]/Table3[[#This Row],[Count of Airbill Number]]</f>
        <v>11.363636</v>
      </c>
    </row>
    <row r="5389" spans="2:13">
      <c r="B5389" t="s">
        <v>20</v>
      </c>
      <c r="C5389" t="s">
        <v>21</v>
      </c>
      <c r="D5389" t="s">
        <v>22</v>
      </c>
      <c r="E5389" t="s">
        <v>776</v>
      </c>
      <c r="F5389" t="s">
        <v>776</v>
      </c>
      <c r="G5389" t="s">
        <v>33</v>
      </c>
      <c r="H5389" t="s">
        <v>41</v>
      </c>
      <c r="I5389" s="1">
        <v>11.363636</v>
      </c>
      <c r="J5389" s="1">
        <v>1</v>
      </c>
      <c r="K5389">
        <v>5386</v>
      </c>
      <c r="L5389" t="s">
        <v>25</v>
      </c>
      <c r="M5389" s="2">
        <f>+Table3[[#This Row],[CHW]]/Table3[[#This Row],[Count of Airbill Number]]</f>
        <v>11.363636</v>
      </c>
    </row>
    <row r="5390" spans="2:13">
      <c r="B5390" t="s">
        <v>20</v>
      </c>
      <c r="C5390" t="s">
        <v>21</v>
      </c>
      <c r="D5390" t="s">
        <v>22</v>
      </c>
      <c r="E5390" t="s">
        <v>776</v>
      </c>
      <c r="F5390" t="s">
        <v>776</v>
      </c>
      <c r="G5390" t="s">
        <v>33</v>
      </c>
      <c r="H5390" t="s">
        <v>118</v>
      </c>
      <c r="I5390" s="1">
        <v>11.363636</v>
      </c>
      <c r="J5390" s="1">
        <v>1</v>
      </c>
      <c r="K5390">
        <v>5387</v>
      </c>
      <c r="L5390" t="s">
        <v>25</v>
      </c>
      <c r="M5390" s="2">
        <f>+Table3[[#This Row],[CHW]]/Table3[[#This Row],[Count of Airbill Number]]</f>
        <v>11.363636</v>
      </c>
    </row>
    <row r="5391" spans="2:13">
      <c r="B5391" t="s">
        <v>20</v>
      </c>
      <c r="C5391" t="s">
        <v>21</v>
      </c>
      <c r="D5391" t="s">
        <v>22</v>
      </c>
      <c r="E5391" t="s">
        <v>776</v>
      </c>
      <c r="F5391" t="s">
        <v>776</v>
      </c>
      <c r="G5391" t="s">
        <v>144</v>
      </c>
      <c r="H5391" t="s">
        <v>37</v>
      </c>
      <c r="I5391" s="1">
        <v>11.363636</v>
      </c>
      <c r="J5391" s="1">
        <v>1</v>
      </c>
      <c r="K5391">
        <v>5388</v>
      </c>
      <c r="L5391" t="s">
        <v>25</v>
      </c>
      <c r="M5391" s="2">
        <f>+Table3[[#This Row],[CHW]]/Table3[[#This Row],[Count of Airbill Number]]</f>
        <v>11.363636</v>
      </c>
    </row>
    <row r="5392" spans="2:13">
      <c r="B5392" t="s">
        <v>20</v>
      </c>
      <c r="C5392" t="s">
        <v>21</v>
      </c>
      <c r="D5392" t="s">
        <v>22</v>
      </c>
      <c r="E5392" t="s">
        <v>776</v>
      </c>
      <c r="F5392" t="s">
        <v>776</v>
      </c>
      <c r="G5392" t="s">
        <v>103</v>
      </c>
      <c r="H5392" t="s">
        <v>66</v>
      </c>
      <c r="I5392" s="1">
        <v>11.363636</v>
      </c>
      <c r="J5392" s="1">
        <v>1</v>
      </c>
      <c r="K5392">
        <v>5389</v>
      </c>
      <c r="L5392" t="s">
        <v>25</v>
      </c>
      <c r="M5392" s="2">
        <f>+Table3[[#This Row],[CHW]]/Table3[[#This Row],[Count of Airbill Number]]</f>
        <v>11.363636</v>
      </c>
    </row>
    <row r="5393" spans="2:13">
      <c r="B5393" t="s">
        <v>20</v>
      </c>
      <c r="C5393" t="s">
        <v>21</v>
      </c>
      <c r="D5393" t="s">
        <v>22</v>
      </c>
      <c r="E5393" t="s">
        <v>776</v>
      </c>
      <c r="F5393" t="s">
        <v>776</v>
      </c>
      <c r="G5393" t="s">
        <v>37</v>
      </c>
      <c r="H5393" t="s">
        <v>458</v>
      </c>
      <c r="I5393" s="1">
        <v>11.363636</v>
      </c>
      <c r="J5393" s="1">
        <v>1</v>
      </c>
      <c r="K5393">
        <v>5390</v>
      </c>
      <c r="L5393" t="s">
        <v>25</v>
      </c>
      <c r="M5393" s="2">
        <f>+Table3[[#This Row],[CHW]]/Table3[[#This Row],[Count of Airbill Number]]</f>
        <v>11.363636</v>
      </c>
    </row>
    <row r="5394" spans="2:13">
      <c r="B5394" t="s">
        <v>20</v>
      </c>
      <c r="C5394" t="s">
        <v>21</v>
      </c>
      <c r="D5394" t="s">
        <v>22</v>
      </c>
      <c r="E5394" t="s">
        <v>776</v>
      </c>
      <c r="F5394" t="s">
        <v>776</v>
      </c>
      <c r="G5394" t="s">
        <v>37</v>
      </c>
      <c r="H5394" t="s">
        <v>111</v>
      </c>
      <c r="I5394" s="1">
        <v>11.363636</v>
      </c>
      <c r="J5394" s="1">
        <v>1</v>
      </c>
      <c r="K5394">
        <v>5391</v>
      </c>
      <c r="L5394" t="s">
        <v>25</v>
      </c>
      <c r="M5394" s="2">
        <f>+Table3[[#This Row],[CHW]]/Table3[[#This Row],[Count of Airbill Number]]</f>
        <v>11.363636</v>
      </c>
    </row>
    <row r="5395" spans="2:13">
      <c r="B5395" t="s">
        <v>20</v>
      </c>
      <c r="C5395" t="s">
        <v>21</v>
      </c>
      <c r="D5395" t="s">
        <v>22</v>
      </c>
      <c r="E5395" t="s">
        <v>776</v>
      </c>
      <c r="F5395" t="s">
        <v>776</v>
      </c>
      <c r="G5395" t="s">
        <v>37</v>
      </c>
      <c r="H5395" t="s">
        <v>387</v>
      </c>
      <c r="I5395" s="1">
        <v>11.363636</v>
      </c>
      <c r="J5395" s="1">
        <v>1</v>
      </c>
      <c r="K5395">
        <v>5392</v>
      </c>
      <c r="L5395" t="s">
        <v>25</v>
      </c>
      <c r="M5395" s="2">
        <f>+Table3[[#This Row],[CHW]]/Table3[[#This Row],[Count of Airbill Number]]</f>
        <v>11.363636</v>
      </c>
    </row>
    <row r="5396" spans="2:13">
      <c r="B5396" t="s">
        <v>20</v>
      </c>
      <c r="C5396" t="s">
        <v>21</v>
      </c>
      <c r="D5396" t="s">
        <v>22</v>
      </c>
      <c r="E5396" t="s">
        <v>776</v>
      </c>
      <c r="F5396" t="s">
        <v>776</v>
      </c>
      <c r="G5396" t="s">
        <v>126</v>
      </c>
      <c r="H5396" t="s">
        <v>212</v>
      </c>
      <c r="I5396" s="1">
        <v>11.363636</v>
      </c>
      <c r="J5396" s="1">
        <v>1</v>
      </c>
      <c r="K5396">
        <v>5393</v>
      </c>
      <c r="L5396" t="s">
        <v>25</v>
      </c>
      <c r="M5396" s="2">
        <f>+Table3[[#This Row],[CHW]]/Table3[[#This Row],[Count of Airbill Number]]</f>
        <v>11.363636</v>
      </c>
    </row>
    <row r="5397" spans="2:13">
      <c r="B5397" t="s">
        <v>20</v>
      </c>
      <c r="C5397" t="s">
        <v>21</v>
      </c>
      <c r="D5397" t="s">
        <v>22</v>
      </c>
      <c r="E5397" t="s">
        <v>776</v>
      </c>
      <c r="F5397" t="s">
        <v>776</v>
      </c>
      <c r="G5397" t="s">
        <v>126</v>
      </c>
      <c r="H5397" t="s">
        <v>92</v>
      </c>
      <c r="I5397" s="1">
        <v>11.363636</v>
      </c>
      <c r="J5397" s="1">
        <v>1</v>
      </c>
      <c r="K5397">
        <v>5394</v>
      </c>
      <c r="L5397" t="s">
        <v>25</v>
      </c>
      <c r="M5397" s="2">
        <f>+Table3[[#This Row],[CHW]]/Table3[[#This Row],[Count of Airbill Number]]</f>
        <v>11.363636</v>
      </c>
    </row>
    <row r="5398" spans="2:13">
      <c r="B5398" t="s">
        <v>20</v>
      </c>
      <c r="C5398" t="s">
        <v>21</v>
      </c>
      <c r="D5398" t="s">
        <v>22</v>
      </c>
      <c r="E5398" t="s">
        <v>776</v>
      </c>
      <c r="F5398" t="s">
        <v>776</v>
      </c>
      <c r="G5398" t="s">
        <v>72</v>
      </c>
      <c r="H5398" t="s">
        <v>68</v>
      </c>
      <c r="I5398" s="1">
        <v>11.363636</v>
      </c>
      <c r="J5398" s="1">
        <v>1</v>
      </c>
      <c r="K5398">
        <v>5395</v>
      </c>
      <c r="L5398" t="s">
        <v>25</v>
      </c>
      <c r="M5398" s="2">
        <f>+Table3[[#This Row],[CHW]]/Table3[[#This Row],[Count of Airbill Number]]</f>
        <v>11.363636</v>
      </c>
    </row>
    <row r="5399" spans="2:13">
      <c r="B5399" t="s">
        <v>20</v>
      </c>
      <c r="C5399" t="s">
        <v>21</v>
      </c>
      <c r="D5399" t="s">
        <v>22</v>
      </c>
      <c r="E5399" t="s">
        <v>776</v>
      </c>
      <c r="F5399" t="s">
        <v>776</v>
      </c>
      <c r="G5399" t="s">
        <v>137</v>
      </c>
      <c r="H5399" t="s">
        <v>98</v>
      </c>
      <c r="I5399" s="1">
        <v>11.363636</v>
      </c>
      <c r="J5399" s="1">
        <v>1</v>
      </c>
      <c r="K5399">
        <v>5396</v>
      </c>
      <c r="L5399" t="s">
        <v>25</v>
      </c>
      <c r="M5399" s="2">
        <f>+Table3[[#This Row],[CHW]]/Table3[[#This Row],[Count of Airbill Number]]</f>
        <v>11.363636</v>
      </c>
    </row>
    <row r="5400" spans="2:13">
      <c r="B5400" t="s">
        <v>20</v>
      </c>
      <c r="C5400" t="s">
        <v>21</v>
      </c>
      <c r="D5400" t="s">
        <v>22</v>
      </c>
      <c r="E5400" t="s">
        <v>776</v>
      </c>
      <c r="F5400" t="s">
        <v>776</v>
      </c>
      <c r="G5400" t="s">
        <v>77</v>
      </c>
      <c r="H5400" t="s">
        <v>172</v>
      </c>
      <c r="I5400" s="1">
        <v>11.363636</v>
      </c>
      <c r="J5400" s="1">
        <v>1</v>
      </c>
      <c r="K5400">
        <v>5397</v>
      </c>
      <c r="L5400" t="s">
        <v>25</v>
      </c>
      <c r="M5400" s="2">
        <f>+Table3[[#This Row],[CHW]]/Table3[[#This Row],[Count of Airbill Number]]</f>
        <v>11.363636</v>
      </c>
    </row>
    <row r="5401" spans="2:13">
      <c r="B5401" t="s">
        <v>20</v>
      </c>
      <c r="C5401" t="s">
        <v>21</v>
      </c>
      <c r="D5401" t="s">
        <v>36</v>
      </c>
      <c r="E5401" t="s">
        <v>776</v>
      </c>
      <c r="F5401" t="s">
        <v>776</v>
      </c>
      <c r="G5401" t="s">
        <v>23</v>
      </c>
      <c r="H5401" t="s">
        <v>278</v>
      </c>
      <c r="I5401" s="1">
        <v>11.363636</v>
      </c>
      <c r="J5401" s="1">
        <v>1</v>
      </c>
      <c r="K5401">
        <v>5398</v>
      </c>
      <c r="L5401" t="s">
        <v>25</v>
      </c>
      <c r="M5401" s="2">
        <f>+Table3[[#This Row],[CHW]]/Table3[[#This Row],[Count of Airbill Number]]</f>
        <v>11.363636</v>
      </c>
    </row>
    <row r="5402" spans="2:13">
      <c r="B5402" t="s">
        <v>20</v>
      </c>
      <c r="C5402" t="s">
        <v>21</v>
      </c>
      <c r="D5402" t="s">
        <v>36</v>
      </c>
      <c r="E5402" t="s">
        <v>776</v>
      </c>
      <c r="F5402" t="s">
        <v>776</v>
      </c>
      <c r="G5402" t="s">
        <v>80</v>
      </c>
      <c r="H5402" t="s">
        <v>39</v>
      </c>
      <c r="I5402" s="1">
        <v>11.363636</v>
      </c>
      <c r="J5402" s="1">
        <v>1</v>
      </c>
      <c r="K5402">
        <v>5399</v>
      </c>
      <c r="L5402" t="s">
        <v>25</v>
      </c>
      <c r="M5402" s="2">
        <f>+Table3[[#This Row],[CHW]]/Table3[[#This Row],[Count of Airbill Number]]</f>
        <v>11.363636</v>
      </c>
    </row>
    <row r="5403" spans="2:13">
      <c r="B5403" t="s">
        <v>20</v>
      </c>
      <c r="C5403" t="s">
        <v>21</v>
      </c>
      <c r="D5403" t="s">
        <v>36</v>
      </c>
      <c r="E5403" t="s">
        <v>776</v>
      </c>
      <c r="F5403" t="s">
        <v>776</v>
      </c>
      <c r="G5403" t="s">
        <v>33</v>
      </c>
      <c r="H5403" t="s">
        <v>23</v>
      </c>
      <c r="I5403" s="1">
        <v>11.363636</v>
      </c>
      <c r="J5403" s="1">
        <v>1</v>
      </c>
      <c r="K5403">
        <v>5400</v>
      </c>
      <c r="L5403" t="s">
        <v>25</v>
      </c>
      <c r="M5403" s="2">
        <f>+Table3[[#This Row],[CHW]]/Table3[[#This Row],[Count of Airbill Number]]</f>
        <v>11.363636</v>
      </c>
    </row>
    <row r="5404" spans="2:13">
      <c r="B5404" t="s">
        <v>30</v>
      </c>
      <c r="C5404" t="s">
        <v>21</v>
      </c>
      <c r="D5404" t="s">
        <v>36</v>
      </c>
      <c r="E5404" t="s">
        <v>776</v>
      </c>
      <c r="F5404" t="s">
        <v>776</v>
      </c>
      <c r="G5404" t="s">
        <v>39</v>
      </c>
      <c r="H5404" t="s">
        <v>32</v>
      </c>
      <c r="I5404" s="1">
        <v>11.363636</v>
      </c>
      <c r="J5404" s="1">
        <v>1</v>
      </c>
      <c r="K5404">
        <v>5401</v>
      </c>
      <c r="L5404" t="s">
        <v>25</v>
      </c>
      <c r="M5404" s="2">
        <f>+Table3[[#This Row],[CHW]]/Table3[[#This Row],[Count of Airbill Number]]</f>
        <v>11.363636</v>
      </c>
    </row>
    <row r="5405" spans="2:13">
      <c r="B5405" t="s">
        <v>243</v>
      </c>
      <c r="C5405" t="s">
        <v>21</v>
      </c>
      <c r="D5405" t="s">
        <v>22</v>
      </c>
      <c r="E5405" t="s">
        <v>776</v>
      </c>
      <c r="F5405" t="s">
        <v>776</v>
      </c>
      <c r="G5405" t="s">
        <v>63</v>
      </c>
      <c r="H5405" t="s">
        <v>48</v>
      </c>
      <c r="I5405" s="1">
        <v>11.363636</v>
      </c>
      <c r="J5405" s="1">
        <v>1</v>
      </c>
      <c r="K5405">
        <v>5402</v>
      </c>
      <c r="L5405" t="s">
        <v>25</v>
      </c>
      <c r="M5405" s="2">
        <f>+Table3[[#This Row],[CHW]]/Table3[[#This Row],[Count of Airbill Number]]</f>
        <v>11.363636</v>
      </c>
    </row>
    <row r="5406" spans="2:13">
      <c r="B5406" t="s">
        <v>243</v>
      </c>
      <c r="C5406" t="s">
        <v>21</v>
      </c>
      <c r="D5406" t="s">
        <v>22</v>
      </c>
      <c r="E5406" t="s">
        <v>776</v>
      </c>
      <c r="F5406" t="s">
        <v>776</v>
      </c>
      <c r="G5406" t="s">
        <v>41</v>
      </c>
      <c r="H5406" t="s">
        <v>23</v>
      </c>
      <c r="I5406" s="1">
        <v>11.363636</v>
      </c>
      <c r="J5406" s="1">
        <v>1</v>
      </c>
      <c r="K5406">
        <v>5403</v>
      </c>
      <c r="L5406" t="s">
        <v>25</v>
      </c>
      <c r="M5406" s="2">
        <f>+Table3[[#This Row],[CHW]]/Table3[[#This Row],[Count of Airbill Number]]</f>
        <v>11.363636</v>
      </c>
    </row>
    <row r="5407" spans="2:13">
      <c r="B5407" t="s">
        <v>243</v>
      </c>
      <c r="C5407" t="s">
        <v>21</v>
      </c>
      <c r="D5407" t="s">
        <v>22</v>
      </c>
      <c r="E5407" t="s">
        <v>776</v>
      </c>
      <c r="F5407" t="s">
        <v>776</v>
      </c>
      <c r="G5407" t="s">
        <v>103</v>
      </c>
      <c r="H5407" t="s">
        <v>67</v>
      </c>
      <c r="I5407" s="1">
        <v>11.363636</v>
      </c>
      <c r="J5407" s="1">
        <v>1</v>
      </c>
      <c r="K5407">
        <v>5404</v>
      </c>
      <c r="L5407" t="s">
        <v>25</v>
      </c>
      <c r="M5407" s="2">
        <f>+Table3[[#This Row],[CHW]]/Table3[[#This Row],[Count of Airbill Number]]</f>
        <v>11.363636</v>
      </c>
    </row>
    <row r="5408" spans="2:13">
      <c r="B5408" t="s">
        <v>243</v>
      </c>
      <c r="C5408" t="s">
        <v>21</v>
      </c>
      <c r="D5408" t="s">
        <v>22</v>
      </c>
      <c r="E5408" t="s">
        <v>776</v>
      </c>
      <c r="F5408" t="s">
        <v>776</v>
      </c>
      <c r="G5408" t="s">
        <v>72</v>
      </c>
      <c r="H5408" t="s">
        <v>70</v>
      </c>
      <c r="I5408" s="1">
        <v>11.363636</v>
      </c>
      <c r="J5408" s="1">
        <v>1</v>
      </c>
      <c r="K5408">
        <v>5405</v>
      </c>
      <c r="L5408" t="s">
        <v>25</v>
      </c>
      <c r="M5408" s="2">
        <f>+Table3[[#This Row],[CHW]]/Table3[[#This Row],[Count of Airbill Number]]</f>
        <v>11.363636</v>
      </c>
    </row>
    <row r="5409" spans="2:13">
      <c r="B5409" t="s">
        <v>28</v>
      </c>
      <c r="C5409" t="s">
        <v>21</v>
      </c>
      <c r="D5409" t="s">
        <v>22</v>
      </c>
      <c r="E5409" t="s">
        <v>776</v>
      </c>
      <c r="F5409" t="s">
        <v>776</v>
      </c>
      <c r="G5409" t="s">
        <v>37</v>
      </c>
      <c r="H5409" t="s">
        <v>41</v>
      </c>
      <c r="I5409" s="1">
        <v>11.363635</v>
      </c>
      <c r="J5409" s="1">
        <v>2</v>
      </c>
      <c r="K5409">
        <v>5406</v>
      </c>
      <c r="L5409" t="s">
        <v>25</v>
      </c>
      <c r="M5409" s="2">
        <f>+Table3[[#This Row],[CHW]]/Table3[[#This Row],[Count of Airbill Number]]</f>
        <v>5.6818175000000002</v>
      </c>
    </row>
    <row r="5410" spans="2:13">
      <c r="B5410" t="s">
        <v>35</v>
      </c>
      <c r="C5410" t="s">
        <v>21</v>
      </c>
      <c r="D5410" t="s">
        <v>22</v>
      </c>
      <c r="E5410" t="s">
        <v>776</v>
      </c>
      <c r="F5410" t="s">
        <v>776</v>
      </c>
      <c r="G5410" t="s">
        <v>138</v>
      </c>
      <c r="H5410" t="s">
        <v>69</v>
      </c>
      <c r="I5410" s="1">
        <v>11.363635</v>
      </c>
      <c r="J5410" s="1">
        <v>3</v>
      </c>
      <c r="K5410">
        <v>5407</v>
      </c>
      <c r="L5410" t="s">
        <v>25</v>
      </c>
      <c r="M5410" s="2">
        <f>+Table3[[#This Row],[CHW]]/Table3[[#This Row],[Count of Airbill Number]]</f>
        <v>3.7878783333333335</v>
      </c>
    </row>
    <row r="5411" spans="2:13">
      <c r="B5411" t="s">
        <v>35</v>
      </c>
      <c r="C5411" t="s">
        <v>21</v>
      </c>
      <c r="D5411" t="s">
        <v>22</v>
      </c>
      <c r="E5411" t="s">
        <v>776</v>
      </c>
      <c r="F5411" t="s">
        <v>776</v>
      </c>
      <c r="G5411" t="s">
        <v>45</v>
      </c>
      <c r="H5411" t="s">
        <v>80</v>
      </c>
      <c r="I5411" s="1">
        <v>11.363635</v>
      </c>
      <c r="J5411" s="1">
        <v>2</v>
      </c>
      <c r="K5411">
        <v>5408</v>
      </c>
      <c r="L5411" t="s">
        <v>25</v>
      </c>
      <c r="M5411" s="2">
        <f>+Table3[[#This Row],[CHW]]/Table3[[#This Row],[Count of Airbill Number]]</f>
        <v>5.6818175000000002</v>
      </c>
    </row>
    <row r="5412" spans="2:13">
      <c r="B5412" t="s">
        <v>20</v>
      </c>
      <c r="C5412" t="s">
        <v>21</v>
      </c>
      <c r="D5412" t="s">
        <v>22</v>
      </c>
      <c r="E5412" t="s">
        <v>776</v>
      </c>
      <c r="F5412" t="s">
        <v>776</v>
      </c>
      <c r="G5412" t="s">
        <v>39</v>
      </c>
      <c r="H5412" t="s">
        <v>64</v>
      </c>
      <c r="I5412" s="1">
        <v>11.363635</v>
      </c>
      <c r="J5412" s="1">
        <v>2</v>
      </c>
      <c r="K5412">
        <v>5409</v>
      </c>
      <c r="L5412" t="s">
        <v>25</v>
      </c>
      <c r="M5412" s="2">
        <f>+Table3[[#This Row],[CHW]]/Table3[[#This Row],[Count of Airbill Number]]</f>
        <v>5.6818175000000002</v>
      </c>
    </row>
    <row r="5413" spans="2:13">
      <c r="B5413" t="s">
        <v>28</v>
      </c>
      <c r="C5413" t="s">
        <v>21</v>
      </c>
      <c r="D5413" t="s">
        <v>22</v>
      </c>
      <c r="E5413" t="s">
        <v>776</v>
      </c>
      <c r="F5413" t="s">
        <v>776</v>
      </c>
      <c r="G5413" t="s">
        <v>47</v>
      </c>
      <c r="H5413" t="s">
        <v>100</v>
      </c>
      <c r="I5413" s="1">
        <v>11.363634999999999</v>
      </c>
      <c r="J5413" s="1">
        <v>2</v>
      </c>
      <c r="K5413">
        <v>5410</v>
      </c>
      <c r="L5413" t="s">
        <v>25</v>
      </c>
      <c r="M5413" s="2">
        <f>+Table3[[#This Row],[CHW]]/Table3[[#This Row],[Count of Airbill Number]]</f>
        <v>5.6818174999999993</v>
      </c>
    </row>
    <row r="5414" spans="2:13">
      <c r="B5414" t="s">
        <v>28</v>
      </c>
      <c r="C5414" t="s">
        <v>21</v>
      </c>
      <c r="D5414" t="s">
        <v>22</v>
      </c>
      <c r="E5414" t="s">
        <v>776</v>
      </c>
      <c r="F5414" t="s">
        <v>777</v>
      </c>
      <c r="G5414" t="s">
        <v>45</v>
      </c>
      <c r="H5414" t="s">
        <v>114</v>
      </c>
      <c r="I5414" s="1">
        <v>11.363634999999999</v>
      </c>
      <c r="J5414" s="1">
        <v>2</v>
      </c>
      <c r="K5414">
        <v>5411</v>
      </c>
      <c r="L5414" t="s">
        <v>25</v>
      </c>
      <c r="M5414" s="2">
        <f>+Table3[[#This Row],[CHW]]/Table3[[#This Row],[Count of Airbill Number]]</f>
        <v>5.6818174999999993</v>
      </c>
    </row>
    <row r="5415" spans="2:13">
      <c r="B5415" t="s">
        <v>35</v>
      </c>
      <c r="C5415" t="s">
        <v>21</v>
      </c>
      <c r="D5415" t="s">
        <v>22</v>
      </c>
      <c r="E5415" t="s">
        <v>776</v>
      </c>
      <c r="F5415" t="s">
        <v>776</v>
      </c>
      <c r="G5415" t="s">
        <v>94</v>
      </c>
      <c r="H5415" t="s">
        <v>199</v>
      </c>
      <c r="I5415" s="1">
        <v>11.363634999999999</v>
      </c>
      <c r="J5415" s="1">
        <v>2</v>
      </c>
      <c r="K5415">
        <v>5412</v>
      </c>
      <c r="L5415" t="s">
        <v>25</v>
      </c>
      <c r="M5415" s="2">
        <f>+Table3[[#This Row],[CHW]]/Table3[[#This Row],[Count of Airbill Number]]</f>
        <v>5.6818174999999993</v>
      </c>
    </row>
    <row r="5416" spans="2:13">
      <c r="B5416" t="s">
        <v>35</v>
      </c>
      <c r="C5416" t="s">
        <v>21</v>
      </c>
      <c r="D5416" t="s">
        <v>22</v>
      </c>
      <c r="E5416" t="s">
        <v>776</v>
      </c>
      <c r="F5416" t="s">
        <v>776</v>
      </c>
      <c r="G5416" t="s">
        <v>48</v>
      </c>
      <c r="H5416" t="s">
        <v>338</v>
      </c>
      <c r="I5416" s="1">
        <v>11.363634999999999</v>
      </c>
      <c r="J5416" s="1">
        <v>2</v>
      </c>
      <c r="K5416">
        <v>5413</v>
      </c>
      <c r="L5416" t="s">
        <v>25</v>
      </c>
      <c r="M5416" s="2">
        <f>+Table3[[#This Row],[CHW]]/Table3[[#This Row],[Count of Airbill Number]]</f>
        <v>5.6818174999999993</v>
      </c>
    </row>
    <row r="5417" spans="2:13">
      <c r="B5417" t="s">
        <v>35</v>
      </c>
      <c r="C5417" t="s">
        <v>21</v>
      </c>
      <c r="D5417" t="s">
        <v>22</v>
      </c>
      <c r="E5417" t="s">
        <v>776</v>
      </c>
      <c r="F5417" t="s">
        <v>776</v>
      </c>
      <c r="G5417" t="s">
        <v>40</v>
      </c>
      <c r="H5417" t="s">
        <v>23</v>
      </c>
      <c r="I5417" s="1">
        <v>11.363634999999999</v>
      </c>
      <c r="J5417" s="1">
        <v>4</v>
      </c>
      <c r="K5417">
        <v>5414</v>
      </c>
      <c r="L5417" t="s">
        <v>25</v>
      </c>
      <c r="M5417" s="2">
        <f>+Table3[[#This Row],[CHW]]/Table3[[#This Row],[Count of Airbill Number]]</f>
        <v>2.8409087499999996</v>
      </c>
    </row>
    <row r="5418" spans="2:13">
      <c r="B5418" t="s">
        <v>35</v>
      </c>
      <c r="C5418" t="s">
        <v>21</v>
      </c>
      <c r="D5418" t="s">
        <v>22</v>
      </c>
      <c r="E5418" t="s">
        <v>776</v>
      </c>
      <c r="F5418" t="s">
        <v>776</v>
      </c>
      <c r="G5418" t="s">
        <v>130</v>
      </c>
      <c r="H5418" t="s">
        <v>273</v>
      </c>
      <c r="I5418" s="1">
        <v>11.363634999999999</v>
      </c>
      <c r="J5418" s="1">
        <v>4</v>
      </c>
      <c r="K5418">
        <v>5415</v>
      </c>
      <c r="L5418" t="s">
        <v>25</v>
      </c>
      <c r="M5418" s="2">
        <f>+Table3[[#This Row],[CHW]]/Table3[[#This Row],[Count of Airbill Number]]</f>
        <v>2.8409087499999996</v>
      </c>
    </row>
    <row r="5419" spans="2:13">
      <c r="B5419" t="s">
        <v>20</v>
      </c>
      <c r="C5419" t="s">
        <v>21</v>
      </c>
      <c r="D5419" t="s">
        <v>22</v>
      </c>
      <c r="E5419" t="s">
        <v>776</v>
      </c>
      <c r="F5419" t="s">
        <v>776</v>
      </c>
      <c r="G5419" t="s">
        <v>37</v>
      </c>
      <c r="H5419" t="s">
        <v>186</v>
      </c>
      <c r="I5419" s="1">
        <v>11.363634999999999</v>
      </c>
      <c r="J5419" s="1">
        <v>4</v>
      </c>
      <c r="K5419">
        <v>5416</v>
      </c>
      <c r="L5419" t="s">
        <v>25</v>
      </c>
      <c r="M5419" s="2">
        <f>+Table3[[#This Row],[CHW]]/Table3[[#This Row],[Count of Airbill Number]]</f>
        <v>2.8409087499999996</v>
      </c>
    </row>
    <row r="5420" spans="2:13">
      <c r="B5420" t="s">
        <v>35</v>
      </c>
      <c r="C5420" t="s">
        <v>21</v>
      </c>
      <c r="D5420" t="s">
        <v>22</v>
      </c>
      <c r="E5420" t="s">
        <v>776</v>
      </c>
      <c r="F5420" t="s">
        <v>776</v>
      </c>
      <c r="G5420" t="s">
        <v>71</v>
      </c>
      <c r="H5420" t="s">
        <v>66</v>
      </c>
      <c r="I5420" s="1">
        <v>11.363634000000001</v>
      </c>
      <c r="J5420" s="1">
        <v>4</v>
      </c>
      <c r="K5420">
        <v>5417</v>
      </c>
      <c r="L5420" t="s">
        <v>25</v>
      </c>
      <c r="M5420" s="2">
        <f>+Table3[[#This Row],[CHW]]/Table3[[#This Row],[Count of Airbill Number]]</f>
        <v>2.8409085000000003</v>
      </c>
    </row>
    <row r="5421" spans="2:13">
      <c r="B5421" t="s">
        <v>35</v>
      </c>
      <c r="C5421" t="s">
        <v>21</v>
      </c>
      <c r="D5421" t="s">
        <v>36</v>
      </c>
      <c r="E5421" t="s">
        <v>776</v>
      </c>
      <c r="F5421" t="s">
        <v>776</v>
      </c>
      <c r="G5421" t="s">
        <v>37</v>
      </c>
      <c r="H5421" t="s">
        <v>299</v>
      </c>
      <c r="I5421" s="1">
        <v>11.363634000000001</v>
      </c>
      <c r="J5421" s="1">
        <v>4</v>
      </c>
      <c r="K5421">
        <v>5418</v>
      </c>
      <c r="L5421" t="s">
        <v>25</v>
      </c>
      <c r="M5421" s="2">
        <f>+Table3[[#This Row],[CHW]]/Table3[[#This Row],[Count of Airbill Number]]</f>
        <v>2.8409085000000003</v>
      </c>
    </row>
    <row r="5422" spans="2:13">
      <c r="B5422" t="s">
        <v>35</v>
      </c>
      <c r="C5422" t="s">
        <v>21</v>
      </c>
      <c r="D5422" t="s">
        <v>22</v>
      </c>
      <c r="E5422" t="s">
        <v>776</v>
      </c>
      <c r="F5422" t="s">
        <v>778</v>
      </c>
      <c r="G5422" t="s">
        <v>39</v>
      </c>
      <c r="H5422" t="s">
        <v>51</v>
      </c>
      <c r="I5422" s="1">
        <v>11.2</v>
      </c>
      <c r="J5422" s="1">
        <v>2</v>
      </c>
      <c r="K5422">
        <v>5419</v>
      </c>
      <c r="L5422" t="s">
        <v>25</v>
      </c>
      <c r="M5422" s="2">
        <f>+Table3[[#This Row],[CHW]]/Table3[[#This Row],[Count of Airbill Number]]</f>
        <v>5.6</v>
      </c>
    </row>
    <row r="5423" spans="2:13">
      <c r="B5423" t="s">
        <v>28</v>
      </c>
      <c r="C5423" t="s">
        <v>21</v>
      </c>
      <c r="D5423" t="s">
        <v>22</v>
      </c>
      <c r="E5423" t="s">
        <v>778</v>
      </c>
      <c r="F5423" t="s">
        <v>778</v>
      </c>
      <c r="G5423" t="s">
        <v>173</v>
      </c>
      <c r="H5423" t="s">
        <v>113</v>
      </c>
      <c r="I5423" s="1">
        <v>11.1</v>
      </c>
      <c r="J5423" s="1">
        <v>5</v>
      </c>
      <c r="K5423">
        <v>5420</v>
      </c>
      <c r="L5423" t="s">
        <v>25</v>
      </c>
      <c r="M5423" s="2">
        <f>+Table3[[#This Row],[CHW]]/Table3[[#This Row],[Count of Airbill Number]]</f>
        <v>2.2199999999999998</v>
      </c>
    </row>
    <row r="5424" spans="2:13">
      <c r="B5424" t="s">
        <v>28</v>
      </c>
      <c r="C5424" t="s">
        <v>21</v>
      </c>
      <c r="D5424" t="s">
        <v>22</v>
      </c>
      <c r="E5424" t="s">
        <v>778</v>
      </c>
      <c r="F5424" t="s">
        <v>778</v>
      </c>
      <c r="G5424" t="s">
        <v>206</v>
      </c>
      <c r="H5424" t="s">
        <v>82</v>
      </c>
      <c r="I5424" s="1">
        <v>11.036362</v>
      </c>
      <c r="J5424" s="1">
        <v>5</v>
      </c>
      <c r="K5424">
        <v>5421</v>
      </c>
      <c r="L5424" t="s">
        <v>25</v>
      </c>
      <c r="M5424" s="2">
        <f>+Table3[[#This Row],[CHW]]/Table3[[#This Row],[Count of Airbill Number]]</f>
        <v>2.2072723999999999</v>
      </c>
    </row>
    <row r="5425" spans="2:13">
      <c r="B5425" t="s">
        <v>28</v>
      </c>
      <c r="C5425" t="s">
        <v>21</v>
      </c>
      <c r="D5425" t="s">
        <v>22</v>
      </c>
      <c r="E5425" t="s">
        <v>778</v>
      </c>
      <c r="F5425" t="s">
        <v>778</v>
      </c>
      <c r="G5425" t="s">
        <v>113</v>
      </c>
      <c r="H5425" t="s">
        <v>260</v>
      </c>
      <c r="I5425" s="1">
        <v>11</v>
      </c>
      <c r="J5425" s="1">
        <v>1</v>
      </c>
      <c r="K5425">
        <v>5422</v>
      </c>
      <c r="L5425" t="s">
        <v>25</v>
      </c>
      <c r="M5425" s="2">
        <f>+Table3[[#This Row],[CHW]]/Table3[[#This Row],[Count of Airbill Number]]</f>
        <v>11</v>
      </c>
    </row>
    <row r="5426" spans="2:13">
      <c r="B5426" t="s">
        <v>28</v>
      </c>
      <c r="C5426" t="s">
        <v>21</v>
      </c>
      <c r="D5426" t="s">
        <v>22</v>
      </c>
      <c r="E5426" t="s">
        <v>776</v>
      </c>
      <c r="F5426" t="s">
        <v>778</v>
      </c>
      <c r="G5426" t="s">
        <v>48</v>
      </c>
      <c r="H5426" t="s">
        <v>86</v>
      </c>
      <c r="I5426" s="1">
        <v>11</v>
      </c>
      <c r="J5426" s="1">
        <v>1</v>
      </c>
      <c r="K5426">
        <v>5423</v>
      </c>
      <c r="L5426" t="s">
        <v>25</v>
      </c>
      <c r="M5426" s="2">
        <f>+Table3[[#This Row],[CHW]]/Table3[[#This Row],[Count of Airbill Number]]</f>
        <v>11</v>
      </c>
    </row>
    <row r="5427" spans="2:13">
      <c r="B5427" t="s">
        <v>28</v>
      </c>
      <c r="C5427" t="s">
        <v>21</v>
      </c>
      <c r="D5427" t="s">
        <v>22</v>
      </c>
      <c r="E5427" t="s">
        <v>776</v>
      </c>
      <c r="F5427" t="s">
        <v>776</v>
      </c>
      <c r="G5427" t="s">
        <v>76</v>
      </c>
      <c r="H5427" t="s">
        <v>84</v>
      </c>
      <c r="I5427" s="1">
        <v>10.909090000000001</v>
      </c>
      <c r="J5427" s="1">
        <v>1</v>
      </c>
      <c r="K5427">
        <v>5424</v>
      </c>
      <c r="L5427" t="s">
        <v>25</v>
      </c>
      <c r="M5427" s="2">
        <f>+Table3[[#This Row],[CHW]]/Table3[[#This Row],[Count of Airbill Number]]</f>
        <v>10.909090000000001</v>
      </c>
    </row>
    <row r="5428" spans="2:13">
      <c r="B5428" t="s">
        <v>28</v>
      </c>
      <c r="C5428" t="s">
        <v>21</v>
      </c>
      <c r="D5428" t="s">
        <v>22</v>
      </c>
      <c r="E5428" t="s">
        <v>776</v>
      </c>
      <c r="F5428" t="s">
        <v>776</v>
      </c>
      <c r="G5428" t="s">
        <v>45</v>
      </c>
      <c r="H5428" t="s">
        <v>195</v>
      </c>
      <c r="I5428" s="1">
        <v>10.909090000000001</v>
      </c>
      <c r="J5428" s="1">
        <v>1</v>
      </c>
      <c r="K5428">
        <v>5425</v>
      </c>
      <c r="L5428" t="s">
        <v>25</v>
      </c>
      <c r="M5428" s="2">
        <f>+Table3[[#This Row],[CHW]]/Table3[[#This Row],[Count of Airbill Number]]</f>
        <v>10.909090000000001</v>
      </c>
    </row>
    <row r="5429" spans="2:13">
      <c r="B5429" t="s">
        <v>28</v>
      </c>
      <c r="C5429" t="s">
        <v>21</v>
      </c>
      <c r="D5429" t="s">
        <v>22</v>
      </c>
      <c r="E5429" t="s">
        <v>778</v>
      </c>
      <c r="F5429" t="s">
        <v>778</v>
      </c>
      <c r="G5429" t="s">
        <v>81</v>
      </c>
      <c r="H5429" t="s">
        <v>402</v>
      </c>
      <c r="I5429" s="1">
        <v>10.909090000000001</v>
      </c>
      <c r="J5429" s="1">
        <v>1</v>
      </c>
      <c r="K5429">
        <v>5426</v>
      </c>
      <c r="L5429" t="s">
        <v>25</v>
      </c>
      <c r="M5429" s="2">
        <f>+Table3[[#This Row],[CHW]]/Table3[[#This Row],[Count of Airbill Number]]</f>
        <v>10.909090000000001</v>
      </c>
    </row>
    <row r="5430" spans="2:13">
      <c r="B5430" t="s">
        <v>28</v>
      </c>
      <c r="C5430" t="s">
        <v>21</v>
      </c>
      <c r="D5430" t="s">
        <v>22</v>
      </c>
      <c r="E5430" t="s">
        <v>776</v>
      </c>
      <c r="F5430" t="s">
        <v>776</v>
      </c>
      <c r="G5430" t="s">
        <v>72</v>
      </c>
      <c r="H5430" t="s">
        <v>132</v>
      </c>
      <c r="I5430" s="1">
        <v>10.909090000000001</v>
      </c>
      <c r="J5430" s="1">
        <v>1</v>
      </c>
      <c r="K5430">
        <v>5427</v>
      </c>
      <c r="L5430" t="s">
        <v>25</v>
      </c>
      <c r="M5430" s="2">
        <f>+Table3[[#This Row],[CHW]]/Table3[[#This Row],[Count of Airbill Number]]</f>
        <v>10.909090000000001</v>
      </c>
    </row>
    <row r="5431" spans="2:13">
      <c r="B5431" t="s">
        <v>35</v>
      </c>
      <c r="C5431" t="s">
        <v>21</v>
      </c>
      <c r="D5431" t="s">
        <v>22</v>
      </c>
      <c r="E5431" t="s">
        <v>776</v>
      </c>
      <c r="F5431" t="s">
        <v>776</v>
      </c>
      <c r="G5431" t="s">
        <v>188</v>
      </c>
      <c r="H5431" t="s">
        <v>123</v>
      </c>
      <c r="I5431" s="1">
        <v>10.909090000000001</v>
      </c>
      <c r="J5431" s="1">
        <v>1</v>
      </c>
      <c r="K5431">
        <v>5428</v>
      </c>
      <c r="L5431" t="s">
        <v>25</v>
      </c>
      <c r="M5431" s="2">
        <f>+Table3[[#This Row],[CHW]]/Table3[[#This Row],[Count of Airbill Number]]</f>
        <v>10.909090000000001</v>
      </c>
    </row>
    <row r="5432" spans="2:13">
      <c r="B5432" t="s">
        <v>35</v>
      </c>
      <c r="C5432" t="s">
        <v>21</v>
      </c>
      <c r="D5432" t="s">
        <v>22</v>
      </c>
      <c r="E5432" t="s">
        <v>776</v>
      </c>
      <c r="F5432" t="s">
        <v>776</v>
      </c>
      <c r="G5432" t="s">
        <v>23</v>
      </c>
      <c r="H5432" t="s">
        <v>188</v>
      </c>
      <c r="I5432" s="1">
        <v>10.909090000000001</v>
      </c>
      <c r="J5432" s="1">
        <v>1</v>
      </c>
      <c r="K5432">
        <v>5429</v>
      </c>
      <c r="L5432" t="s">
        <v>25</v>
      </c>
      <c r="M5432" s="2">
        <f>+Table3[[#This Row],[CHW]]/Table3[[#This Row],[Count of Airbill Number]]</f>
        <v>10.909090000000001</v>
      </c>
    </row>
    <row r="5433" spans="2:13">
      <c r="B5433" t="s">
        <v>35</v>
      </c>
      <c r="C5433" t="s">
        <v>21</v>
      </c>
      <c r="D5433" t="s">
        <v>22</v>
      </c>
      <c r="E5433" t="s">
        <v>776</v>
      </c>
      <c r="F5433" t="s">
        <v>776</v>
      </c>
      <c r="G5433" t="s">
        <v>65</v>
      </c>
      <c r="H5433" t="s">
        <v>40</v>
      </c>
      <c r="I5433" s="1">
        <v>10.909090000000001</v>
      </c>
      <c r="J5433" s="1">
        <v>1</v>
      </c>
      <c r="K5433">
        <v>5430</v>
      </c>
      <c r="L5433" t="s">
        <v>25</v>
      </c>
      <c r="M5433" s="2">
        <f>+Table3[[#This Row],[CHW]]/Table3[[#This Row],[Count of Airbill Number]]</f>
        <v>10.909090000000001</v>
      </c>
    </row>
    <row r="5434" spans="2:13">
      <c r="B5434" t="s">
        <v>35</v>
      </c>
      <c r="C5434" t="s">
        <v>21</v>
      </c>
      <c r="D5434" t="s">
        <v>22</v>
      </c>
      <c r="E5434" t="s">
        <v>778</v>
      </c>
      <c r="F5434" t="s">
        <v>776</v>
      </c>
      <c r="G5434" t="s">
        <v>255</v>
      </c>
      <c r="H5434" t="s">
        <v>83</v>
      </c>
      <c r="I5434" s="1">
        <v>10.909090000000001</v>
      </c>
      <c r="J5434" s="1">
        <v>1</v>
      </c>
      <c r="K5434">
        <v>5431</v>
      </c>
      <c r="L5434" t="s">
        <v>25</v>
      </c>
      <c r="M5434" s="2">
        <f>+Table3[[#This Row],[CHW]]/Table3[[#This Row],[Count of Airbill Number]]</f>
        <v>10.909090000000001</v>
      </c>
    </row>
    <row r="5435" spans="2:13">
      <c r="B5435" t="s">
        <v>35</v>
      </c>
      <c r="C5435" t="s">
        <v>21</v>
      </c>
      <c r="D5435" t="s">
        <v>22</v>
      </c>
      <c r="E5435" t="s">
        <v>776</v>
      </c>
      <c r="F5435" t="s">
        <v>776</v>
      </c>
      <c r="G5435" t="s">
        <v>71</v>
      </c>
      <c r="H5435" t="s">
        <v>278</v>
      </c>
      <c r="I5435" s="1">
        <v>10.909090000000001</v>
      </c>
      <c r="J5435" s="1">
        <v>1</v>
      </c>
      <c r="K5435">
        <v>5432</v>
      </c>
      <c r="L5435" t="s">
        <v>25</v>
      </c>
      <c r="M5435" s="2">
        <f>+Table3[[#This Row],[CHW]]/Table3[[#This Row],[Count of Airbill Number]]</f>
        <v>10.909090000000001</v>
      </c>
    </row>
    <row r="5436" spans="2:13">
      <c r="B5436" t="s">
        <v>35</v>
      </c>
      <c r="C5436" t="s">
        <v>21</v>
      </c>
      <c r="D5436" t="s">
        <v>22</v>
      </c>
      <c r="E5436" t="s">
        <v>776</v>
      </c>
      <c r="F5436" t="s">
        <v>776</v>
      </c>
      <c r="G5436" t="s">
        <v>48</v>
      </c>
      <c r="H5436" t="s">
        <v>219</v>
      </c>
      <c r="I5436" s="1">
        <v>10.909090000000001</v>
      </c>
      <c r="J5436" s="1">
        <v>1</v>
      </c>
      <c r="K5436">
        <v>5433</v>
      </c>
      <c r="L5436" t="s">
        <v>25</v>
      </c>
      <c r="M5436" s="2">
        <f>+Table3[[#This Row],[CHW]]/Table3[[#This Row],[Count of Airbill Number]]</f>
        <v>10.909090000000001</v>
      </c>
    </row>
    <row r="5437" spans="2:13">
      <c r="B5437" t="s">
        <v>35</v>
      </c>
      <c r="C5437" t="s">
        <v>21</v>
      </c>
      <c r="D5437" t="s">
        <v>22</v>
      </c>
      <c r="E5437" t="s">
        <v>776</v>
      </c>
      <c r="F5437" t="s">
        <v>776</v>
      </c>
      <c r="G5437" t="s">
        <v>48</v>
      </c>
      <c r="H5437" t="s">
        <v>160</v>
      </c>
      <c r="I5437" s="1">
        <v>10.909090000000001</v>
      </c>
      <c r="J5437" s="1">
        <v>1</v>
      </c>
      <c r="K5437">
        <v>5434</v>
      </c>
      <c r="L5437" t="s">
        <v>25</v>
      </c>
      <c r="M5437" s="2">
        <f>+Table3[[#This Row],[CHW]]/Table3[[#This Row],[Count of Airbill Number]]</f>
        <v>10.909090000000001</v>
      </c>
    </row>
    <row r="5438" spans="2:13">
      <c r="B5438" t="s">
        <v>35</v>
      </c>
      <c r="C5438" t="s">
        <v>21</v>
      </c>
      <c r="D5438" t="s">
        <v>22</v>
      </c>
      <c r="E5438" t="s">
        <v>776</v>
      </c>
      <c r="F5438" t="s">
        <v>776</v>
      </c>
      <c r="G5438" t="s">
        <v>219</v>
      </c>
      <c r="H5438" t="s">
        <v>48</v>
      </c>
      <c r="I5438" s="1">
        <v>10.909090000000001</v>
      </c>
      <c r="J5438" s="1">
        <v>1</v>
      </c>
      <c r="K5438">
        <v>5435</v>
      </c>
      <c r="L5438" t="s">
        <v>25</v>
      </c>
      <c r="M5438" s="2">
        <f>+Table3[[#This Row],[CHW]]/Table3[[#This Row],[Count of Airbill Number]]</f>
        <v>10.909090000000001</v>
      </c>
    </row>
    <row r="5439" spans="2:13">
      <c r="B5439" t="s">
        <v>35</v>
      </c>
      <c r="C5439" t="s">
        <v>21</v>
      </c>
      <c r="D5439" t="s">
        <v>22</v>
      </c>
      <c r="E5439" t="s">
        <v>776</v>
      </c>
      <c r="F5439" t="s">
        <v>776</v>
      </c>
      <c r="G5439" t="s">
        <v>93</v>
      </c>
      <c r="H5439" t="s">
        <v>137</v>
      </c>
      <c r="I5439" s="1">
        <v>10.909090000000001</v>
      </c>
      <c r="J5439" s="1">
        <v>1</v>
      </c>
      <c r="K5439">
        <v>5436</v>
      </c>
      <c r="L5439" t="s">
        <v>25</v>
      </c>
      <c r="M5439" s="2">
        <f>+Table3[[#This Row],[CHW]]/Table3[[#This Row],[Count of Airbill Number]]</f>
        <v>10.909090000000001</v>
      </c>
    </row>
    <row r="5440" spans="2:13">
      <c r="B5440" t="s">
        <v>35</v>
      </c>
      <c r="C5440" t="s">
        <v>21</v>
      </c>
      <c r="D5440" t="s">
        <v>22</v>
      </c>
      <c r="E5440" t="s">
        <v>776</v>
      </c>
      <c r="F5440" t="s">
        <v>776</v>
      </c>
      <c r="G5440" t="s">
        <v>33</v>
      </c>
      <c r="H5440" t="s">
        <v>119</v>
      </c>
      <c r="I5440" s="1">
        <v>10.909090000000001</v>
      </c>
      <c r="J5440" s="1">
        <v>1</v>
      </c>
      <c r="K5440">
        <v>5437</v>
      </c>
      <c r="L5440" t="s">
        <v>25</v>
      </c>
      <c r="M5440" s="2">
        <f>+Table3[[#This Row],[CHW]]/Table3[[#This Row],[Count of Airbill Number]]</f>
        <v>10.909090000000001</v>
      </c>
    </row>
    <row r="5441" spans="2:13">
      <c r="B5441" t="s">
        <v>35</v>
      </c>
      <c r="C5441" t="s">
        <v>21</v>
      </c>
      <c r="D5441" t="s">
        <v>22</v>
      </c>
      <c r="E5441" t="s">
        <v>776</v>
      </c>
      <c r="F5441" t="s">
        <v>776</v>
      </c>
      <c r="G5441" t="s">
        <v>144</v>
      </c>
      <c r="H5441" t="s">
        <v>33</v>
      </c>
      <c r="I5441" s="1">
        <v>10.909090000000001</v>
      </c>
      <c r="J5441" s="1">
        <v>1</v>
      </c>
      <c r="K5441">
        <v>5438</v>
      </c>
      <c r="L5441" t="s">
        <v>25</v>
      </c>
      <c r="M5441" s="2">
        <f>+Table3[[#This Row],[CHW]]/Table3[[#This Row],[Count of Airbill Number]]</f>
        <v>10.909090000000001</v>
      </c>
    </row>
    <row r="5442" spans="2:13">
      <c r="B5442" t="s">
        <v>35</v>
      </c>
      <c r="C5442" t="s">
        <v>21</v>
      </c>
      <c r="D5442" t="s">
        <v>22</v>
      </c>
      <c r="E5442" t="s">
        <v>776</v>
      </c>
      <c r="F5442" t="s">
        <v>776</v>
      </c>
      <c r="G5442" t="s">
        <v>125</v>
      </c>
      <c r="H5442" t="s">
        <v>93</v>
      </c>
      <c r="I5442" s="1">
        <v>10.909090000000001</v>
      </c>
      <c r="J5442" s="1">
        <v>1</v>
      </c>
      <c r="K5442">
        <v>5439</v>
      </c>
      <c r="L5442" t="s">
        <v>25</v>
      </c>
      <c r="M5442" s="2">
        <f>+Table3[[#This Row],[CHW]]/Table3[[#This Row],[Count of Airbill Number]]</f>
        <v>10.909090000000001</v>
      </c>
    </row>
    <row r="5443" spans="2:13">
      <c r="B5443" t="s">
        <v>35</v>
      </c>
      <c r="C5443" t="s">
        <v>21</v>
      </c>
      <c r="D5443" t="s">
        <v>36</v>
      </c>
      <c r="E5443" t="s">
        <v>776</v>
      </c>
      <c r="F5443" t="s">
        <v>776</v>
      </c>
      <c r="G5443" t="s">
        <v>37</v>
      </c>
      <c r="H5443" t="s">
        <v>83</v>
      </c>
      <c r="I5443" s="1">
        <v>10.909090000000001</v>
      </c>
      <c r="J5443" s="1">
        <v>1</v>
      </c>
      <c r="K5443">
        <v>5440</v>
      </c>
      <c r="L5443" t="s">
        <v>25</v>
      </c>
      <c r="M5443" s="2">
        <f>+Table3[[#This Row],[CHW]]/Table3[[#This Row],[Count of Airbill Number]]</f>
        <v>10.909090000000001</v>
      </c>
    </row>
    <row r="5444" spans="2:13">
      <c r="B5444" t="s">
        <v>20</v>
      </c>
      <c r="C5444" t="s">
        <v>21</v>
      </c>
      <c r="D5444" t="s">
        <v>22</v>
      </c>
      <c r="E5444" t="s">
        <v>776</v>
      </c>
      <c r="F5444" t="s">
        <v>776</v>
      </c>
      <c r="G5444" t="s">
        <v>63</v>
      </c>
      <c r="H5444" t="s">
        <v>74</v>
      </c>
      <c r="I5444" s="1">
        <v>10.909090000000001</v>
      </c>
      <c r="J5444" s="1">
        <v>2</v>
      </c>
      <c r="K5444">
        <v>5441</v>
      </c>
      <c r="L5444" t="s">
        <v>25</v>
      </c>
      <c r="M5444" s="2">
        <f>+Table3[[#This Row],[CHW]]/Table3[[#This Row],[Count of Airbill Number]]</f>
        <v>5.4545450000000004</v>
      </c>
    </row>
    <row r="5445" spans="2:13">
      <c r="B5445" t="s">
        <v>20</v>
      </c>
      <c r="C5445" t="s">
        <v>21</v>
      </c>
      <c r="D5445" t="s">
        <v>22</v>
      </c>
      <c r="E5445" t="s">
        <v>776</v>
      </c>
      <c r="F5445" t="s">
        <v>776</v>
      </c>
      <c r="G5445" t="s">
        <v>102</v>
      </c>
      <c r="H5445" t="s">
        <v>193</v>
      </c>
      <c r="I5445" s="1">
        <v>10.909090000000001</v>
      </c>
      <c r="J5445" s="1">
        <v>1</v>
      </c>
      <c r="K5445">
        <v>5442</v>
      </c>
      <c r="L5445" t="s">
        <v>25</v>
      </c>
      <c r="M5445" s="2">
        <f>+Table3[[#This Row],[CHW]]/Table3[[#This Row],[Count of Airbill Number]]</f>
        <v>10.909090000000001</v>
      </c>
    </row>
    <row r="5446" spans="2:13">
      <c r="B5446" t="s">
        <v>20</v>
      </c>
      <c r="C5446" t="s">
        <v>21</v>
      </c>
      <c r="D5446" t="s">
        <v>22</v>
      </c>
      <c r="E5446" t="s">
        <v>776</v>
      </c>
      <c r="F5446" t="s">
        <v>778</v>
      </c>
      <c r="G5446" t="s">
        <v>48</v>
      </c>
      <c r="H5446" t="s">
        <v>255</v>
      </c>
      <c r="I5446" s="1">
        <v>10.909090000000001</v>
      </c>
      <c r="J5446" s="1">
        <v>1</v>
      </c>
      <c r="K5446">
        <v>5443</v>
      </c>
      <c r="L5446" t="s">
        <v>25</v>
      </c>
      <c r="M5446" s="2">
        <f>+Table3[[#This Row],[CHW]]/Table3[[#This Row],[Count of Airbill Number]]</f>
        <v>10.909090000000001</v>
      </c>
    </row>
    <row r="5447" spans="2:13">
      <c r="B5447" t="s">
        <v>20</v>
      </c>
      <c r="C5447" t="s">
        <v>21</v>
      </c>
      <c r="D5447" t="s">
        <v>22</v>
      </c>
      <c r="E5447" t="s">
        <v>776</v>
      </c>
      <c r="F5447" t="s">
        <v>776</v>
      </c>
      <c r="G5447" t="s">
        <v>45</v>
      </c>
      <c r="H5447" t="s">
        <v>256</v>
      </c>
      <c r="I5447" s="1">
        <v>10.909090000000001</v>
      </c>
      <c r="J5447" s="1">
        <v>1</v>
      </c>
      <c r="K5447">
        <v>5444</v>
      </c>
      <c r="L5447" t="s">
        <v>25</v>
      </c>
      <c r="M5447" s="2">
        <f>+Table3[[#This Row],[CHW]]/Table3[[#This Row],[Count of Airbill Number]]</f>
        <v>10.909090000000001</v>
      </c>
    </row>
    <row r="5448" spans="2:13">
      <c r="B5448" t="s">
        <v>20</v>
      </c>
      <c r="C5448" t="s">
        <v>21</v>
      </c>
      <c r="D5448" t="s">
        <v>22</v>
      </c>
      <c r="E5448" t="s">
        <v>776</v>
      </c>
      <c r="F5448" t="s">
        <v>776</v>
      </c>
      <c r="G5448" t="s">
        <v>87</v>
      </c>
      <c r="H5448" t="s">
        <v>212</v>
      </c>
      <c r="I5448" s="1">
        <v>10.909090000000001</v>
      </c>
      <c r="J5448" s="1">
        <v>1</v>
      </c>
      <c r="K5448">
        <v>5445</v>
      </c>
      <c r="L5448" t="s">
        <v>25</v>
      </c>
      <c r="M5448" s="2">
        <f>+Table3[[#This Row],[CHW]]/Table3[[#This Row],[Count of Airbill Number]]</f>
        <v>10.909090000000001</v>
      </c>
    </row>
    <row r="5449" spans="2:13">
      <c r="B5449" t="s">
        <v>20</v>
      </c>
      <c r="C5449" t="s">
        <v>21</v>
      </c>
      <c r="D5449" t="s">
        <v>22</v>
      </c>
      <c r="E5449" t="s">
        <v>776</v>
      </c>
      <c r="F5449" t="s">
        <v>776</v>
      </c>
      <c r="G5449" t="s">
        <v>57</v>
      </c>
      <c r="H5449" t="s">
        <v>123</v>
      </c>
      <c r="I5449" s="1">
        <v>10.909090000000001</v>
      </c>
      <c r="J5449" s="1">
        <v>1</v>
      </c>
      <c r="K5449">
        <v>5446</v>
      </c>
      <c r="L5449" t="s">
        <v>25</v>
      </c>
      <c r="M5449" s="2">
        <f>+Table3[[#This Row],[CHW]]/Table3[[#This Row],[Count of Airbill Number]]</f>
        <v>10.909090000000001</v>
      </c>
    </row>
    <row r="5450" spans="2:13">
      <c r="B5450" t="s">
        <v>20</v>
      </c>
      <c r="C5450" t="s">
        <v>21</v>
      </c>
      <c r="D5450" t="s">
        <v>22</v>
      </c>
      <c r="E5450" t="s">
        <v>776</v>
      </c>
      <c r="F5450" t="s">
        <v>776</v>
      </c>
      <c r="G5450" t="s">
        <v>37</v>
      </c>
      <c r="H5450" t="s">
        <v>136</v>
      </c>
      <c r="I5450" s="1">
        <v>10.909090000000001</v>
      </c>
      <c r="J5450" s="1">
        <v>1</v>
      </c>
      <c r="K5450">
        <v>5447</v>
      </c>
      <c r="L5450" t="s">
        <v>25</v>
      </c>
      <c r="M5450" s="2">
        <f>+Table3[[#This Row],[CHW]]/Table3[[#This Row],[Count of Airbill Number]]</f>
        <v>10.909090000000001</v>
      </c>
    </row>
    <row r="5451" spans="2:13">
      <c r="B5451" t="s">
        <v>20</v>
      </c>
      <c r="C5451" t="s">
        <v>21</v>
      </c>
      <c r="D5451" t="s">
        <v>22</v>
      </c>
      <c r="E5451" t="s">
        <v>776</v>
      </c>
      <c r="F5451" t="s">
        <v>776</v>
      </c>
      <c r="G5451" t="s">
        <v>125</v>
      </c>
      <c r="H5451" t="s">
        <v>78</v>
      </c>
      <c r="I5451" s="1">
        <v>10.909090000000001</v>
      </c>
      <c r="J5451" s="1">
        <v>1</v>
      </c>
      <c r="K5451">
        <v>5448</v>
      </c>
      <c r="L5451" t="s">
        <v>25</v>
      </c>
      <c r="M5451" s="2">
        <f>+Table3[[#This Row],[CHW]]/Table3[[#This Row],[Count of Airbill Number]]</f>
        <v>10.909090000000001</v>
      </c>
    </row>
    <row r="5452" spans="2:13">
      <c r="B5452" t="s">
        <v>20</v>
      </c>
      <c r="C5452" t="s">
        <v>21</v>
      </c>
      <c r="D5452" t="s">
        <v>22</v>
      </c>
      <c r="E5452" t="s">
        <v>776</v>
      </c>
      <c r="F5452" t="s">
        <v>776</v>
      </c>
      <c r="G5452" t="s">
        <v>72</v>
      </c>
      <c r="H5452" t="s">
        <v>54</v>
      </c>
      <c r="I5452" s="1">
        <v>10.909090000000001</v>
      </c>
      <c r="J5452" s="1">
        <v>1</v>
      </c>
      <c r="K5452">
        <v>5449</v>
      </c>
      <c r="L5452" t="s">
        <v>25</v>
      </c>
      <c r="M5452" s="2">
        <f>+Table3[[#This Row],[CHW]]/Table3[[#This Row],[Count of Airbill Number]]</f>
        <v>10.909090000000001</v>
      </c>
    </row>
    <row r="5453" spans="2:13">
      <c r="B5453" t="s">
        <v>30</v>
      </c>
      <c r="C5453" t="s">
        <v>21</v>
      </c>
      <c r="D5453" t="s">
        <v>22</v>
      </c>
      <c r="E5453" t="s">
        <v>776</v>
      </c>
      <c r="F5453" t="s">
        <v>776</v>
      </c>
      <c r="G5453" t="s">
        <v>102</v>
      </c>
      <c r="H5453" t="s">
        <v>57</v>
      </c>
      <c r="I5453" s="1">
        <v>10.909090000000001</v>
      </c>
      <c r="J5453" s="1">
        <v>2</v>
      </c>
      <c r="K5453">
        <v>5450</v>
      </c>
      <c r="L5453" t="s">
        <v>25</v>
      </c>
      <c r="M5453" s="2">
        <f>+Table3[[#This Row],[CHW]]/Table3[[#This Row],[Count of Airbill Number]]</f>
        <v>5.4545450000000004</v>
      </c>
    </row>
    <row r="5454" spans="2:13">
      <c r="B5454" t="s">
        <v>30</v>
      </c>
      <c r="C5454" t="s">
        <v>21</v>
      </c>
      <c r="D5454" t="s">
        <v>22</v>
      </c>
      <c r="E5454" t="s">
        <v>776</v>
      </c>
      <c r="F5454" t="s">
        <v>776</v>
      </c>
      <c r="G5454" t="s">
        <v>31</v>
      </c>
      <c r="H5454" t="s">
        <v>102</v>
      </c>
      <c r="I5454" s="1">
        <v>10.909090000000001</v>
      </c>
      <c r="J5454" s="1">
        <v>2</v>
      </c>
      <c r="K5454">
        <v>5451</v>
      </c>
      <c r="L5454" t="s">
        <v>25</v>
      </c>
      <c r="M5454" s="2">
        <f>+Table3[[#This Row],[CHW]]/Table3[[#This Row],[Count of Airbill Number]]</f>
        <v>5.4545450000000004</v>
      </c>
    </row>
    <row r="5455" spans="2:13">
      <c r="B5455" t="s">
        <v>30</v>
      </c>
      <c r="C5455" t="s">
        <v>21</v>
      </c>
      <c r="D5455" t="s">
        <v>22</v>
      </c>
      <c r="E5455" t="s">
        <v>776</v>
      </c>
      <c r="F5455" t="s">
        <v>776</v>
      </c>
      <c r="G5455" t="s">
        <v>57</v>
      </c>
      <c r="H5455" t="s">
        <v>83</v>
      </c>
      <c r="I5455" s="1">
        <v>10.909090000000001</v>
      </c>
      <c r="J5455" s="1">
        <v>2</v>
      </c>
      <c r="K5455">
        <v>5452</v>
      </c>
      <c r="L5455" t="s">
        <v>25</v>
      </c>
      <c r="M5455" s="2">
        <f>+Table3[[#This Row],[CHW]]/Table3[[#This Row],[Count of Airbill Number]]</f>
        <v>5.4545450000000004</v>
      </c>
    </row>
    <row r="5456" spans="2:13">
      <c r="B5456" t="s">
        <v>243</v>
      </c>
      <c r="C5456" t="s">
        <v>21</v>
      </c>
      <c r="D5456" t="s">
        <v>22</v>
      </c>
      <c r="E5456" t="s">
        <v>776</v>
      </c>
      <c r="F5456" t="s">
        <v>776</v>
      </c>
      <c r="G5456" t="s">
        <v>47</v>
      </c>
      <c r="H5456" t="s">
        <v>31</v>
      </c>
      <c r="I5456" s="1">
        <v>10.909090000000001</v>
      </c>
      <c r="J5456" s="1">
        <v>1</v>
      </c>
      <c r="K5456">
        <v>5453</v>
      </c>
      <c r="L5456" t="s">
        <v>25</v>
      </c>
      <c r="M5456" s="2">
        <f>+Table3[[#This Row],[CHW]]/Table3[[#This Row],[Count of Airbill Number]]</f>
        <v>10.909090000000001</v>
      </c>
    </row>
    <row r="5457" spans="2:13">
      <c r="B5457" t="s">
        <v>243</v>
      </c>
      <c r="C5457" t="s">
        <v>21</v>
      </c>
      <c r="D5457" t="s">
        <v>22</v>
      </c>
      <c r="E5457" t="s">
        <v>776</v>
      </c>
      <c r="F5457" t="s">
        <v>776</v>
      </c>
      <c r="G5457" t="s">
        <v>71</v>
      </c>
      <c r="H5457" t="s">
        <v>53</v>
      </c>
      <c r="I5457" s="1">
        <v>10.909090000000001</v>
      </c>
      <c r="J5457" s="1">
        <v>1</v>
      </c>
      <c r="K5457">
        <v>5454</v>
      </c>
      <c r="L5457" t="s">
        <v>25</v>
      </c>
      <c r="M5457" s="2">
        <f>+Table3[[#This Row],[CHW]]/Table3[[#This Row],[Count of Airbill Number]]</f>
        <v>10.909090000000001</v>
      </c>
    </row>
    <row r="5458" spans="2:13">
      <c r="B5458" t="s">
        <v>243</v>
      </c>
      <c r="C5458" t="s">
        <v>21</v>
      </c>
      <c r="D5458" t="s">
        <v>22</v>
      </c>
      <c r="E5458" t="s">
        <v>776</v>
      </c>
      <c r="F5458" t="s">
        <v>776</v>
      </c>
      <c r="G5458" t="s">
        <v>67</v>
      </c>
      <c r="H5458" t="s">
        <v>163</v>
      </c>
      <c r="I5458" s="1">
        <v>10.909090000000001</v>
      </c>
      <c r="J5458" s="1">
        <v>1</v>
      </c>
      <c r="K5458">
        <v>5455</v>
      </c>
      <c r="L5458" t="s">
        <v>25</v>
      </c>
      <c r="M5458" s="2">
        <f>+Table3[[#This Row],[CHW]]/Table3[[#This Row],[Count of Airbill Number]]</f>
        <v>10.909090000000001</v>
      </c>
    </row>
    <row r="5459" spans="2:13">
      <c r="B5459" t="s">
        <v>35</v>
      </c>
      <c r="C5459" t="s">
        <v>21</v>
      </c>
      <c r="D5459" t="s">
        <v>22</v>
      </c>
      <c r="E5459" t="s">
        <v>776</v>
      </c>
      <c r="F5459" t="s">
        <v>776</v>
      </c>
      <c r="G5459" t="s">
        <v>71</v>
      </c>
      <c r="H5459" t="s">
        <v>37</v>
      </c>
      <c r="I5459" s="1">
        <v>10.909089999999999</v>
      </c>
      <c r="J5459" s="1">
        <v>3</v>
      </c>
      <c r="K5459">
        <v>5456</v>
      </c>
      <c r="L5459" t="s">
        <v>25</v>
      </c>
      <c r="M5459" s="2">
        <f>+Table3[[#This Row],[CHW]]/Table3[[#This Row],[Count of Airbill Number]]</f>
        <v>3.6363633333333332</v>
      </c>
    </row>
    <row r="5460" spans="2:13">
      <c r="B5460" t="s">
        <v>35</v>
      </c>
      <c r="C5460" t="s">
        <v>21</v>
      </c>
      <c r="D5460" t="s">
        <v>22</v>
      </c>
      <c r="E5460" t="s">
        <v>776</v>
      </c>
      <c r="F5460" t="s">
        <v>776</v>
      </c>
      <c r="G5460" t="s">
        <v>76</v>
      </c>
      <c r="H5460" t="s">
        <v>33</v>
      </c>
      <c r="I5460" s="1">
        <v>10.909089999999999</v>
      </c>
      <c r="J5460" s="1">
        <v>2</v>
      </c>
      <c r="K5460">
        <v>5457</v>
      </c>
      <c r="L5460" t="s">
        <v>25</v>
      </c>
      <c r="M5460" s="2">
        <f>+Table3[[#This Row],[CHW]]/Table3[[#This Row],[Count of Airbill Number]]</f>
        <v>5.4545449999999995</v>
      </c>
    </row>
    <row r="5461" spans="2:13">
      <c r="B5461" t="s">
        <v>20</v>
      </c>
      <c r="C5461" t="s">
        <v>21</v>
      </c>
      <c r="D5461" t="s">
        <v>22</v>
      </c>
      <c r="E5461" t="s">
        <v>776</v>
      </c>
      <c r="F5461" t="s">
        <v>776</v>
      </c>
      <c r="G5461" t="s">
        <v>94</v>
      </c>
      <c r="H5461" t="s">
        <v>43</v>
      </c>
      <c r="I5461" s="1">
        <v>10.909089999999999</v>
      </c>
      <c r="J5461" s="1">
        <v>4</v>
      </c>
      <c r="K5461">
        <v>5458</v>
      </c>
      <c r="L5461" t="s">
        <v>25</v>
      </c>
      <c r="M5461" s="2">
        <f>+Table3[[#This Row],[CHW]]/Table3[[#This Row],[Count of Airbill Number]]</f>
        <v>2.7272724999999998</v>
      </c>
    </row>
    <row r="5462" spans="2:13">
      <c r="B5462" t="s">
        <v>20</v>
      </c>
      <c r="C5462" t="s">
        <v>21</v>
      </c>
      <c r="D5462" t="s">
        <v>22</v>
      </c>
      <c r="E5462" t="s">
        <v>776</v>
      </c>
      <c r="F5462" t="s">
        <v>776</v>
      </c>
      <c r="G5462" t="s">
        <v>102</v>
      </c>
      <c r="H5462" t="s">
        <v>159</v>
      </c>
      <c r="I5462" s="1">
        <v>10.909089999999999</v>
      </c>
      <c r="J5462" s="1">
        <v>2</v>
      </c>
      <c r="K5462">
        <v>5459</v>
      </c>
      <c r="L5462" t="s">
        <v>25</v>
      </c>
      <c r="M5462" s="2">
        <f>+Table3[[#This Row],[CHW]]/Table3[[#This Row],[Count of Airbill Number]]</f>
        <v>5.4545449999999995</v>
      </c>
    </row>
    <row r="5463" spans="2:13">
      <c r="B5463" t="s">
        <v>20</v>
      </c>
      <c r="C5463" t="s">
        <v>21</v>
      </c>
      <c r="D5463" t="s">
        <v>22</v>
      </c>
      <c r="E5463" t="s">
        <v>776</v>
      </c>
      <c r="F5463" t="s">
        <v>776</v>
      </c>
      <c r="G5463" t="s">
        <v>40</v>
      </c>
      <c r="H5463" t="s">
        <v>341</v>
      </c>
      <c r="I5463" s="1">
        <v>10.909089999999999</v>
      </c>
      <c r="J5463" s="1">
        <v>2</v>
      </c>
      <c r="K5463">
        <v>5460</v>
      </c>
      <c r="L5463" t="s">
        <v>25</v>
      </c>
      <c r="M5463" s="2">
        <f>+Table3[[#This Row],[CHW]]/Table3[[#This Row],[Count of Airbill Number]]</f>
        <v>5.4545449999999995</v>
      </c>
    </row>
    <row r="5464" spans="2:13">
      <c r="B5464" t="s">
        <v>20</v>
      </c>
      <c r="C5464" t="s">
        <v>21</v>
      </c>
      <c r="D5464" t="s">
        <v>36</v>
      </c>
      <c r="E5464" t="s">
        <v>776</v>
      </c>
      <c r="F5464" t="s">
        <v>776</v>
      </c>
      <c r="G5464" t="s">
        <v>156</v>
      </c>
      <c r="H5464" t="s">
        <v>23</v>
      </c>
      <c r="I5464" s="1">
        <v>10.909089999999999</v>
      </c>
      <c r="J5464" s="1">
        <v>2</v>
      </c>
      <c r="K5464">
        <v>5461</v>
      </c>
      <c r="L5464" t="s">
        <v>25</v>
      </c>
      <c r="M5464" s="2">
        <f>+Table3[[#This Row],[CHW]]/Table3[[#This Row],[Count of Airbill Number]]</f>
        <v>5.4545449999999995</v>
      </c>
    </row>
    <row r="5465" spans="2:13">
      <c r="B5465" t="s">
        <v>35</v>
      </c>
      <c r="C5465" t="s">
        <v>21</v>
      </c>
      <c r="D5465" t="s">
        <v>22</v>
      </c>
      <c r="E5465" t="s">
        <v>776</v>
      </c>
      <c r="F5465" t="s">
        <v>776</v>
      </c>
      <c r="G5465" t="s">
        <v>37</v>
      </c>
      <c r="H5465" t="s">
        <v>87</v>
      </c>
      <c r="I5465" s="1">
        <v>10.909089000000002</v>
      </c>
      <c r="J5465" s="1">
        <v>3</v>
      </c>
      <c r="K5465">
        <v>5462</v>
      </c>
      <c r="L5465" t="s">
        <v>25</v>
      </c>
      <c r="M5465" s="2">
        <f>+Table3[[#This Row],[CHW]]/Table3[[#This Row],[Count of Airbill Number]]</f>
        <v>3.6363630000000007</v>
      </c>
    </row>
    <row r="5466" spans="2:13">
      <c r="B5466" t="s">
        <v>35</v>
      </c>
      <c r="C5466" t="s">
        <v>21</v>
      </c>
      <c r="D5466" t="s">
        <v>22</v>
      </c>
      <c r="E5466" t="s">
        <v>776</v>
      </c>
      <c r="F5466" t="s">
        <v>776</v>
      </c>
      <c r="G5466" t="s">
        <v>48</v>
      </c>
      <c r="H5466" t="s">
        <v>57</v>
      </c>
      <c r="I5466" s="1">
        <v>10.909089</v>
      </c>
      <c r="J5466" s="1">
        <v>3</v>
      </c>
      <c r="K5466">
        <v>5463</v>
      </c>
      <c r="L5466" t="s">
        <v>25</v>
      </c>
      <c r="M5466" s="2">
        <f>+Table3[[#This Row],[CHW]]/Table3[[#This Row],[Count of Airbill Number]]</f>
        <v>3.6363629999999998</v>
      </c>
    </row>
    <row r="5467" spans="2:13">
      <c r="B5467" t="s">
        <v>35</v>
      </c>
      <c r="C5467" t="s">
        <v>21</v>
      </c>
      <c r="D5467" t="s">
        <v>36</v>
      </c>
      <c r="E5467" t="s">
        <v>776</v>
      </c>
      <c r="F5467" t="s">
        <v>776</v>
      </c>
      <c r="G5467" t="s">
        <v>37</v>
      </c>
      <c r="H5467" t="s">
        <v>199</v>
      </c>
      <c r="I5467" s="1">
        <v>10.909089</v>
      </c>
      <c r="J5467" s="1">
        <v>4</v>
      </c>
      <c r="K5467">
        <v>5464</v>
      </c>
      <c r="L5467" t="s">
        <v>25</v>
      </c>
      <c r="M5467" s="2">
        <f>+Table3[[#This Row],[CHW]]/Table3[[#This Row],[Count of Airbill Number]]</f>
        <v>2.72727225</v>
      </c>
    </row>
    <row r="5468" spans="2:13">
      <c r="B5468" t="s">
        <v>20</v>
      </c>
      <c r="C5468" t="s">
        <v>21</v>
      </c>
      <c r="D5468" t="s">
        <v>22</v>
      </c>
      <c r="E5468" t="s">
        <v>776</v>
      </c>
      <c r="F5468" t="s">
        <v>776</v>
      </c>
      <c r="G5468" t="s">
        <v>63</v>
      </c>
      <c r="H5468" t="s">
        <v>191</v>
      </c>
      <c r="I5468" s="1">
        <v>10.909089</v>
      </c>
      <c r="J5468" s="1">
        <v>3</v>
      </c>
      <c r="K5468">
        <v>5465</v>
      </c>
      <c r="L5468" t="s">
        <v>25</v>
      </c>
      <c r="M5468" s="2">
        <f>+Table3[[#This Row],[CHW]]/Table3[[#This Row],[Count of Airbill Number]]</f>
        <v>3.6363629999999998</v>
      </c>
    </row>
    <row r="5469" spans="2:13">
      <c r="B5469" t="s">
        <v>20</v>
      </c>
      <c r="C5469" t="s">
        <v>21</v>
      </c>
      <c r="D5469" t="s">
        <v>22</v>
      </c>
      <c r="E5469" t="s">
        <v>776</v>
      </c>
      <c r="F5469" t="s">
        <v>776</v>
      </c>
      <c r="G5469" t="s">
        <v>48</v>
      </c>
      <c r="H5469" t="s">
        <v>177</v>
      </c>
      <c r="I5469" s="1">
        <v>10.909089</v>
      </c>
      <c r="J5469" s="1">
        <v>4</v>
      </c>
      <c r="K5469">
        <v>5466</v>
      </c>
      <c r="L5469" t="s">
        <v>25</v>
      </c>
      <c r="M5469" s="2">
        <f>+Table3[[#This Row],[CHW]]/Table3[[#This Row],[Count of Airbill Number]]</f>
        <v>2.72727225</v>
      </c>
    </row>
    <row r="5470" spans="2:13">
      <c r="B5470" t="s">
        <v>20</v>
      </c>
      <c r="C5470" t="s">
        <v>21</v>
      </c>
      <c r="D5470" t="s">
        <v>22</v>
      </c>
      <c r="E5470" t="s">
        <v>776</v>
      </c>
      <c r="F5470" t="s">
        <v>776</v>
      </c>
      <c r="G5470" t="s">
        <v>302</v>
      </c>
      <c r="H5470" t="s">
        <v>59</v>
      </c>
      <c r="I5470" s="1">
        <v>10.909088000000001</v>
      </c>
      <c r="J5470" s="1">
        <v>5</v>
      </c>
      <c r="K5470">
        <v>5467</v>
      </c>
      <c r="L5470" t="s">
        <v>25</v>
      </c>
      <c r="M5470" s="2">
        <f>+Table3[[#This Row],[CHW]]/Table3[[#This Row],[Count of Airbill Number]]</f>
        <v>2.1818176</v>
      </c>
    </row>
    <row r="5471" spans="2:13">
      <c r="B5471" t="s">
        <v>20</v>
      </c>
      <c r="C5471" t="s">
        <v>21</v>
      </c>
      <c r="D5471" t="s">
        <v>22</v>
      </c>
      <c r="E5471" t="s">
        <v>776</v>
      </c>
      <c r="F5471" t="s">
        <v>776</v>
      </c>
      <c r="G5471" t="s">
        <v>94</v>
      </c>
      <c r="H5471" t="s">
        <v>45</v>
      </c>
      <c r="I5471" s="1">
        <v>10.909088000000001</v>
      </c>
      <c r="J5471" s="1">
        <v>4</v>
      </c>
      <c r="K5471">
        <v>5468</v>
      </c>
      <c r="L5471" t="s">
        <v>25</v>
      </c>
      <c r="M5471" s="2">
        <f>+Table3[[#This Row],[CHW]]/Table3[[#This Row],[Count of Airbill Number]]</f>
        <v>2.7272720000000001</v>
      </c>
    </row>
    <row r="5472" spans="2:13">
      <c r="B5472" t="s">
        <v>20</v>
      </c>
      <c r="C5472" t="s">
        <v>21</v>
      </c>
      <c r="D5472" t="s">
        <v>22</v>
      </c>
      <c r="E5472" t="s">
        <v>776</v>
      </c>
      <c r="F5472" t="s">
        <v>776</v>
      </c>
      <c r="G5472" t="s">
        <v>40</v>
      </c>
      <c r="H5472" t="s">
        <v>85</v>
      </c>
      <c r="I5472" s="1">
        <v>10.909088000000001</v>
      </c>
      <c r="J5472" s="1">
        <v>4</v>
      </c>
      <c r="K5472">
        <v>5469</v>
      </c>
      <c r="L5472" t="s">
        <v>25</v>
      </c>
      <c r="M5472" s="2">
        <f>+Table3[[#This Row],[CHW]]/Table3[[#This Row],[Count of Airbill Number]]</f>
        <v>2.7272720000000001</v>
      </c>
    </row>
    <row r="5473" spans="2:13">
      <c r="B5473" t="s">
        <v>20</v>
      </c>
      <c r="C5473" t="s">
        <v>21</v>
      </c>
      <c r="D5473" t="s">
        <v>22</v>
      </c>
      <c r="E5473" t="s">
        <v>776</v>
      </c>
      <c r="F5473" t="s">
        <v>776</v>
      </c>
      <c r="G5473" t="s">
        <v>235</v>
      </c>
      <c r="H5473" t="s">
        <v>59</v>
      </c>
      <c r="I5473" s="1">
        <v>10.909084</v>
      </c>
      <c r="J5473" s="1">
        <v>12</v>
      </c>
      <c r="K5473">
        <v>5470</v>
      </c>
      <c r="L5473" t="s">
        <v>25</v>
      </c>
      <c r="M5473" s="2">
        <f>+Table3[[#This Row],[CHW]]/Table3[[#This Row],[Count of Airbill Number]]</f>
        <v>0.90909033333333333</v>
      </c>
    </row>
    <row r="5474" spans="2:13">
      <c r="B5474" t="s">
        <v>28</v>
      </c>
      <c r="C5474" t="s">
        <v>21</v>
      </c>
      <c r="D5474" t="s">
        <v>22</v>
      </c>
      <c r="E5474" t="s">
        <v>776</v>
      </c>
      <c r="F5474" t="s">
        <v>776</v>
      </c>
      <c r="G5474" t="s">
        <v>66</v>
      </c>
      <c r="H5474" t="s">
        <v>404</v>
      </c>
      <c r="I5474" s="1">
        <v>10.9</v>
      </c>
      <c r="J5474" s="1">
        <v>1</v>
      </c>
      <c r="K5474">
        <v>5471</v>
      </c>
      <c r="L5474" t="s">
        <v>25</v>
      </c>
      <c r="M5474" s="2">
        <f>+Table3[[#This Row],[CHW]]/Table3[[#This Row],[Count of Airbill Number]]</f>
        <v>10.9</v>
      </c>
    </row>
    <row r="5475" spans="2:13">
      <c r="B5475" t="s">
        <v>28</v>
      </c>
      <c r="C5475" t="s">
        <v>21</v>
      </c>
      <c r="D5475" t="s">
        <v>36</v>
      </c>
      <c r="E5475" t="s">
        <v>778</v>
      </c>
      <c r="F5475" t="s">
        <v>778</v>
      </c>
      <c r="G5475" t="s">
        <v>210</v>
      </c>
      <c r="H5475" t="s">
        <v>161</v>
      </c>
      <c r="I5475" s="1">
        <v>10.8</v>
      </c>
      <c r="J5475" s="1">
        <v>1</v>
      </c>
      <c r="K5475">
        <v>5472</v>
      </c>
      <c r="L5475" t="s">
        <v>25</v>
      </c>
      <c r="M5475" s="2">
        <f>+Table3[[#This Row],[CHW]]/Table3[[#This Row],[Count of Airbill Number]]</f>
        <v>10.8</v>
      </c>
    </row>
    <row r="5476" spans="2:13">
      <c r="B5476" t="s">
        <v>28</v>
      </c>
      <c r="C5476" t="s">
        <v>21</v>
      </c>
      <c r="D5476" t="s">
        <v>22</v>
      </c>
      <c r="E5476" t="s">
        <v>776</v>
      </c>
      <c r="F5476" t="s">
        <v>776</v>
      </c>
      <c r="G5476" t="s">
        <v>33</v>
      </c>
      <c r="H5476" t="s">
        <v>165</v>
      </c>
      <c r="I5476" s="1">
        <v>10.781815999999999</v>
      </c>
      <c r="J5476" s="1">
        <v>5</v>
      </c>
      <c r="K5476">
        <v>5473</v>
      </c>
      <c r="L5476" t="s">
        <v>25</v>
      </c>
      <c r="M5476" s="2">
        <f>+Table3[[#This Row],[CHW]]/Table3[[#This Row],[Count of Airbill Number]]</f>
        <v>2.1563631999999999</v>
      </c>
    </row>
    <row r="5477" spans="2:13">
      <c r="B5477" t="s">
        <v>28</v>
      </c>
      <c r="C5477" t="s">
        <v>21</v>
      </c>
      <c r="D5477" t="s">
        <v>36</v>
      </c>
      <c r="E5477" t="s">
        <v>778</v>
      </c>
      <c r="F5477" t="s">
        <v>778</v>
      </c>
      <c r="G5477" t="s">
        <v>91</v>
      </c>
      <c r="H5477" t="s">
        <v>86</v>
      </c>
      <c r="I5477" s="1">
        <v>10.7</v>
      </c>
      <c r="J5477" s="1">
        <v>1</v>
      </c>
      <c r="K5477">
        <v>5474</v>
      </c>
      <c r="L5477" t="s">
        <v>25</v>
      </c>
      <c r="M5477" s="2">
        <f>+Table3[[#This Row],[CHW]]/Table3[[#This Row],[Count of Airbill Number]]</f>
        <v>10.7</v>
      </c>
    </row>
    <row r="5478" spans="2:13">
      <c r="B5478" t="s">
        <v>28</v>
      </c>
      <c r="C5478" t="s">
        <v>21</v>
      </c>
      <c r="D5478" t="s">
        <v>22</v>
      </c>
      <c r="E5478" t="s">
        <v>778</v>
      </c>
      <c r="F5478" t="s">
        <v>776</v>
      </c>
      <c r="G5478" t="s">
        <v>62</v>
      </c>
      <c r="H5478" t="s">
        <v>120</v>
      </c>
      <c r="I5478" s="1">
        <v>10.6</v>
      </c>
      <c r="J5478" s="1">
        <v>1</v>
      </c>
      <c r="K5478">
        <v>5475</v>
      </c>
      <c r="L5478" t="s">
        <v>25</v>
      </c>
      <c r="M5478" s="2">
        <f>+Table3[[#This Row],[CHW]]/Table3[[#This Row],[Count of Airbill Number]]</f>
        <v>10.6</v>
      </c>
    </row>
    <row r="5479" spans="2:13">
      <c r="B5479" t="s">
        <v>20</v>
      </c>
      <c r="C5479" t="s">
        <v>21</v>
      </c>
      <c r="D5479" t="s">
        <v>22</v>
      </c>
      <c r="E5479" t="s">
        <v>776</v>
      </c>
      <c r="F5479" t="s">
        <v>778</v>
      </c>
      <c r="G5479" t="s">
        <v>33</v>
      </c>
      <c r="H5479" t="s">
        <v>86</v>
      </c>
      <c r="I5479" s="1">
        <v>10.5</v>
      </c>
      <c r="J5479" s="1">
        <v>1</v>
      </c>
      <c r="K5479">
        <v>5476</v>
      </c>
      <c r="L5479" t="s">
        <v>25</v>
      </c>
      <c r="M5479" s="2">
        <f>+Table3[[#This Row],[CHW]]/Table3[[#This Row],[Count of Airbill Number]]</f>
        <v>10.5</v>
      </c>
    </row>
    <row r="5480" spans="2:13">
      <c r="B5480" t="s">
        <v>28</v>
      </c>
      <c r="C5480" t="s">
        <v>21</v>
      </c>
      <c r="D5480" t="s">
        <v>22</v>
      </c>
      <c r="E5480" t="s">
        <v>776</v>
      </c>
      <c r="F5480" t="s">
        <v>778</v>
      </c>
      <c r="G5480" t="s">
        <v>40</v>
      </c>
      <c r="H5480" t="s">
        <v>113</v>
      </c>
      <c r="I5480" s="1">
        <v>10.454545</v>
      </c>
      <c r="J5480" s="1">
        <v>1</v>
      </c>
      <c r="K5480">
        <v>5477</v>
      </c>
      <c r="L5480" t="s">
        <v>25</v>
      </c>
      <c r="M5480" s="2">
        <f>+Table3[[#This Row],[CHW]]/Table3[[#This Row],[Count of Airbill Number]]</f>
        <v>10.454545</v>
      </c>
    </row>
    <row r="5481" spans="2:13">
      <c r="B5481" t="s">
        <v>28</v>
      </c>
      <c r="C5481" t="s">
        <v>21</v>
      </c>
      <c r="D5481" t="s">
        <v>36</v>
      </c>
      <c r="E5481" t="s">
        <v>778</v>
      </c>
      <c r="F5481" t="s">
        <v>778</v>
      </c>
      <c r="G5481" t="s">
        <v>109</v>
      </c>
      <c r="H5481" t="s">
        <v>285</v>
      </c>
      <c r="I5481" s="1">
        <v>10.454545</v>
      </c>
      <c r="J5481" s="1">
        <v>1</v>
      </c>
      <c r="K5481">
        <v>5478</v>
      </c>
      <c r="L5481" t="s">
        <v>25</v>
      </c>
      <c r="M5481" s="2">
        <f>+Table3[[#This Row],[CHW]]/Table3[[#This Row],[Count of Airbill Number]]</f>
        <v>10.454545</v>
      </c>
    </row>
    <row r="5482" spans="2:13">
      <c r="B5482" t="s">
        <v>35</v>
      </c>
      <c r="C5482" t="s">
        <v>21</v>
      </c>
      <c r="D5482" t="s">
        <v>22</v>
      </c>
      <c r="E5482" t="s">
        <v>776</v>
      </c>
      <c r="F5482" t="s">
        <v>776</v>
      </c>
      <c r="G5482" t="s">
        <v>23</v>
      </c>
      <c r="H5482" t="s">
        <v>378</v>
      </c>
      <c r="I5482" s="1">
        <v>10.454545</v>
      </c>
      <c r="J5482" s="1">
        <v>1</v>
      </c>
      <c r="K5482">
        <v>5479</v>
      </c>
      <c r="L5482" t="s">
        <v>25</v>
      </c>
      <c r="M5482" s="2">
        <f>+Table3[[#This Row],[CHW]]/Table3[[#This Row],[Count of Airbill Number]]</f>
        <v>10.454545</v>
      </c>
    </row>
    <row r="5483" spans="2:13">
      <c r="B5483" t="s">
        <v>35</v>
      </c>
      <c r="C5483" t="s">
        <v>21</v>
      </c>
      <c r="D5483" t="s">
        <v>22</v>
      </c>
      <c r="E5483" t="s">
        <v>776</v>
      </c>
      <c r="F5483" t="s">
        <v>776</v>
      </c>
      <c r="G5483" t="s">
        <v>258</v>
      </c>
      <c r="H5483" t="s">
        <v>66</v>
      </c>
      <c r="I5483" s="1">
        <v>10.454545</v>
      </c>
      <c r="J5483" s="1">
        <v>1</v>
      </c>
      <c r="K5483">
        <v>5480</v>
      </c>
      <c r="L5483" t="s">
        <v>25</v>
      </c>
      <c r="M5483" s="2">
        <f>+Table3[[#This Row],[CHW]]/Table3[[#This Row],[Count of Airbill Number]]</f>
        <v>10.454545</v>
      </c>
    </row>
    <row r="5484" spans="2:13">
      <c r="B5484" t="s">
        <v>35</v>
      </c>
      <c r="C5484" t="s">
        <v>21</v>
      </c>
      <c r="D5484" t="s">
        <v>22</v>
      </c>
      <c r="E5484" t="s">
        <v>776</v>
      </c>
      <c r="F5484" t="s">
        <v>776</v>
      </c>
      <c r="G5484" t="s">
        <v>39</v>
      </c>
      <c r="H5484" t="s">
        <v>284</v>
      </c>
      <c r="I5484" s="1">
        <v>10.454545</v>
      </c>
      <c r="J5484" s="1">
        <v>1</v>
      </c>
      <c r="K5484">
        <v>5481</v>
      </c>
      <c r="L5484" t="s">
        <v>25</v>
      </c>
      <c r="M5484" s="2">
        <f>+Table3[[#This Row],[CHW]]/Table3[[#This Row],[Count of Airbill Number]]</f>
        <v>10.454545</v>
      </c>
    </row>
    <row r="5485" spans="2:13">
      <c r="B5485" t="s">
        <v>35</v>
      </c>
      <c r="C5485" t="s">
        <v>21</v>
      </c>
      <c r="D5485" t="s">
        <v>22</v>
      </c>
      <c r="E5485" t="s">
        <v>776</v>
      </c>
      <c r="F5485" t="s">
        <v>776</v>
      </c>
      <c r="G5485" t="s">
        <v>41</v>
      </c>
      <c r="H5485" t="s">
        <v>74</v>
      </c>
      <c r="I5485" s="1">
        <v>10.454545</v>
      </c>
      <c r="J5485" s="1">
        <v>1</v>
      </c>
      <c r="K5485">
        <v>5482</v>
      </c>
      <c r="L5485" t="s">
        <v>25</v>
      </c>
      <c r="M5485" s="2">
        <f>+Table3[[#This Row],[CHW]]/Table3[[#This Row],[Count of Airbill Number]]</f>
        <v>10.454545</v>
      </c>
    </row>
    <row r="5486" spans="2:13">
      <c r="B5486" t="s">
        <v>35</v>
      </c>
      <c r="C5486" t="s">
        <v>21</v>
      </c>
      <c r="D5486" t="s">
        <v>22</v>
      </c>
      <c r="E5486" t="s">
        <v>776</v>
      </c>
      <c r="F5486" t="s">
        <v>776</v>
      </c>
      <c r="G5486" t="s">
        <v>71</v>
      </c>
      <c r="H5486" t="s">
        <v>63</v>
      </c>
      <c r="I5486" s="1">
        <v>10.454545</v>
      </c>
      <c r="J5486" s="1">
        <v>1</v>
      </c>
      <c r="K5486">
        <v>5483</v>
      </c>
      <c r="L5486" t="s">
        <v>25</v>
      </c>
      <c r="M5486" s="2">
        <f>+Table3[[#This Row],[CHW]]/Table3[[#This Row],[Count of Airbill Number]]</f>
        <v>10.454545</v>
      </c>
    </row>
    <row r="5487" spans="2:13">
      <c r="B5487" t="s">
        <v>35</v>
      </c>
      <c r="C5487" t="s">
        <v>21</v>
      </c>
      <c r="D5487" t="s">
        <v>22</v>
      </c>
      <c r="E5487" t="s">
        <v>776</v>
      </c>
      <c r="F5487" t="s">
        <v>776</v>
      </c>
      <c r="G5487" t="s">
        <v>71</v>
      </c>
      <c r="H5487" t="s">
        <v>379</v>
      </c>
      <c r="I5487" s="1">
        <v>10.454545</v>
      </c>
      <c r="J5487" s="1">
        <v>1</v>
      </c>
      <c r="K5487">
        <v>5484</v>
      </c>
      <c r="L5487" t="s">
        <v>25</v>
      </c>
      <c r="M5487" s="2">
        <f>+Table3[[#This Row],[CHW]]/Table3[[#This Row],[Count of Airbill Number]]</f>
        <v>10.454545</v>
      </c>
    </row>
    <row r="5488" spans="2:13">
      <c r="B5488" t="s">
        <v>35</v>
      </c>
      <c r="C5488" t="s">
        <v>21</v>
      </c>
      <c r="D5488" t="s">
        <v>22</v>
      </c>
      <c r="E5488" t="s">
        <v>776</v>
      </c>
      <c r="F5488" t="s">
        <v>776</v>
      </c>
      <c r="G5488" t="s">
        <v>71</v>
      </c>
      <c r="H5488" t="s">
        <v>411</v>
      </c>
      <c r="I5488" s="1">
        <v>10.454545</v>
      </c>
      <c r="J5488" s="1">
        <v>1</v>
      </c>
      <c r="K5488">
        <v>5485</v>
      </c>
      <c r="L5488" t="s">
        <v>25</v>
      </c>
      <c r="M5488" s="2">
        <f>+Table3[[#This Row],[CHW]]/Table3[[#This Row],[Count of Airbill Number]]</f>
        <v>10.454545</v>
      </c>
    </row>
    <row r="5489" spans="2:13">
      <c r="B5489" t="s">
        <v>35</v>
      </c>
      <c r="C5489" t="s">
        <v>21</v>
      </c>
      <c r="D5489" t="s">
        <v>22</v>
      </c>
      <c r="E5489" t="s">
        <v>776</v>
      </c>
      <c r="F5489" t="s">
        <v>776</v>
      </c>
      <c r="G5489" t="s">
        <v>94</v>
      </c>
      <c r="H5489" t="s">
        <v>149</v>
      </c>
      <c r="I5489" s="1">
        <v>10.454545</v>
      </c>
      <c r="J5489" s="1">
        <v>2</v>
      </c>
      <c r="K5489">
        <v>5486</v>
      </c>
      <c r="L5489" t="s">
        <v>25</v>
      </c>
      <c r="M5489" s="2">
        <f>+Table3[[#This Row],[CHW]]/Table3[[#This Row],[Count of Airbill Number]]</f>
        <v>5.2272724999999998</v>
      </c>
    </row>
    <row r="5490" spans="2:13">
      <c r="B5490" t="s">
        <v>35</v>
      </c>
      <c r="C5490" t="s">
        <v>21</v>
      </c>
      <c r="D5490" t="s">
        <v>22</v>
      </c>
      <c r="E5490" t="s">
        <v>776</v>
      </c>
      <c r="F5490" t="s">
        <v>776</v>
      </c>
      <c r="G5490" t="s">
        <v>68</v>
      </c>
      <c r="H5490" t="s">
        <v>23</v>
      </c>
      <c r="I5490" s="1">
        <v>10.454545</v>
      </c>
      <c r="J5490" s="1">
        <v>1</v>
      </c>
      <c r="K5490">
        <v>5487</v>
      </c>
      <c r="L5490" t="s">
        <v>25</v>
      </c>
      <c r="M5490" s="2">
        <f>+Table3[[#This Row],[CHW]]/Table3[[#This Row],[Count of Airbill Number]]</f>
        <v>10.454545</v>
      </c>
    </row>
    <row r="5491" spans="2:13">
      <c r="B5491" t="s">
        <v>35</v>
      </c>
      <c r="C5491" t="s">
        <v>21</v>
      </c>
      <c r="D5491" t="s">
        <v>22</v>
      </c>
      <c r="E5491" t="s">
        <v>776</v>
      </c>
      <c r="F5491" t="s">
        <v>776</v>
      </c>
      <c r="G5491" t="s">
        <v>102</v>
      </c>
      <c r="H5491" t="s">
        <v>168</v>
      </c>
      <c r="I5491" s="1">
        <v>10.454545</v>
      </c>
      <c r="J5491" s="1">
        <v>1</v>
      </c>
      <c r="K5491">
        <v>5488</v>
      </c>
      <c r="L5491" t="s">
        <v>25</v>
      </c>
      <c r="M5491" s="2">
        <f>+Table3[[#This Row],[CHW]]/Table3[[#This Row],[Count of Airbill Number]]</f>
        <v>10.454545</v>
      </c>
    </row>
    <row r="5492" spans="2:13">
      <c r="B5492" t="s">
        <v>35</v>
      </c>
      <c r="C5492" t="s">
        <v>21</v>
      </c>
      <c r="D5492" t="s">
        <v>22</v>
      </c>
      <c r="E5492" t="s">
        <v>776</v>
      </c>
      <c r="F5492" t="s">
        <v>776</v>
      </c>
      <c r="G5492" t="s">
        <v>48</v>
      </c>
      <c r="H5492" t="s">
        <v>24</v>
      </c>
      <c r="I5492" s="1">
        <v>10.454545</v>
      </c>
      <c r="J5492" s="1">
        <v>2</v>
      </c>
      <c r="K5492">
        <v>5489</v>
      </c>
      <c r="L5492" t="s">
        <v>25</v>
      </c>
      <c r="M5492" s="2">
        <f>+Table3[[#This Row],[CHW]]/Table3[[#This Row],[Count of Airbill Number]]</f>
        <v>5.2272724999999998</v>
      </c>
    </row>
    <row r="5493" spans="2:13">
      <c r="B5493" t="s">
        <v>35</v>
      </c>
      <c r="C5493" t="s">
        <v>21</v>
      </c>
      <c r="D5493" t="s">
        <v>22</v>
      </c>
      <c r="E5493" t="s">
        <v>776</v>
      </c>
      <c r="F5493" t="s">
        <v>776</v>
      </c>
      <c r="G5493" t="s">
        <v>48</v>
      </c>
      <c r="H5493" t="s">
        <v>256</v>
      </c>
      <c r="I5493" s="1">
        <v>10.454545</v>
      </c>
      <c r="J5493" s="1">
        <v>1</v>
      </c>
      <c r="K5493">
        <v>5490</v>
      </c>
      <c r="L5493" t="s">
        <v>25</v>
      </c>
      <c r="M5493" s="2">
        <f>+Table3[[#This Row],[CHW]]/Table3[[#This Row],[Count of Airbill Number]]</f>
        <v>10.454545</v>
      </c>
    </row>
    <row r="5494" spans="2:13">
      <c r="B5494" t="s">
        <v>35</v>
      </c>
      <c r="C5494" t="s">
        <v>21</v>
      </c>
      <c r="D5494" t="s">
        <v>22</v>
      </c>
      <c r="E5494" t="s">
        <v>776</v>
      </c>
      <c r="F5494" t="s">
        <v>776</v>
      </c>
      <c r="G5494" t="s">
        <v>45</v>
      </c>
      <c r="H5494" t="s">
        <v>420</v>
      </c>
      <c r="I5494" s="1">
        <v>10.454545</v>
      </c>
      <c r="J5494" s="1">
        <v>1</v>
      </c>
      <c r="K5494">
        <v>5491</v>
      </c>
      <c r="L5494" t="s">
        <v>25</v>
      </c>
      <c r="M5494" s="2">
        <f>+Table3[[#This Row],[CHW]]/Table3[[#This Row],[Count of Airbill Number]]</f>
        <v>10.454545</v>
      </c>
    </row>
    <row r="5495" spans="2:13">
      <c r="B5495" t="s">
        <v>35</v>
      </c>
      <c r="C5495" t="s">
        <v>21</v>
      </c>
      <c r="D5495" t="s">
        <v>22</v>
      </c>
      <c r="E5495" t="s">
        <v>776</v>
      </c>
      <c r="F5495" t="s">
        <v>776</v>
      </c>
      <c r="G5495" t="s">
        <v>45</v>
      </c>
      <c r="H5495" t="s">
        <v>263</v>
      </c>
      <c r="I5495" s="1">
        <v>10.454545</v>
      </c>
      <c r="J5495" s="1">
        <v>1</v>
      </c>
      <c r="K5495">
        <v>5492</v>
      </c>
      <c r="L5495" t="s">
        <v>25</v>
      </c>
      <c r="M5495" s="2">
        <f>+Table3[[#This Row],[CHW]]/Table3[[#This Row],[Count of Airbill Number]]</f>
        <v>10.454545</v>
      </c>
    </row>
    <row r="5496" spans="2:13">
      <c r="B5496" t="s">
        <v>35</v>
      </c>
      <c r="C5496" t="s">
        <v>21</v>
      </c>
      <c r="D5496" t="s">
        <v>22</v>
      </c>
      <c r="E5496" t="s">
        <v>776</v>
      </c>
      <c r="F5496" t="s">
        <v>776</v>
      </c>
      <c r="G5496" t="s">
        <v>45</v>
      </c>
      <c r="H5496" t="s">
        <v>275</v>
      </c>
      <c r="I5496" s="1">
        <v>10.454545</v>
      </c>
      <c r="J5496" s="1">
        <v>1</v>
      </c>
      <c r="K5496">
        <v>5493</v>
      </c>
      <c r="L5496" t="s">
        <v>25</v>
      </c>
      <c r="M5496" s="2">
        <f>+Table3[[#This Row],[CHW]]/Table3[[#This Row],[Count of Airbill Number]]</f>
        <v>10.454545</v>
      </c>
    </row>
    <row r="5497" spans="2:13">
      <c r="B5497" t="s">
        <v>35</v>
      </c>
      <c r="C5497" t="s">
        <v>21</v>
      </c>
      <c r="D5497" t="s">
        <v>22</v>
      </c>
      <c r="E5497" t="s">
        <v>776</v>
      </c>
      <c r="F5497" t="s">
        <v>776</v>
      </c>
      <c r="G5497" t="s">
        <v>45</v>
      </c>
      <c r="H5497" t="s">
        <v>357</v>
      </c>
      <c r="I5497" s="1">
        <v>10.454545</v>
      </c>
      <c r="J5497" s="1">
        <v>1</v>
      </c>
      <c r="K5497">
        <v>5494</v>
      </c>
      <c r="L5497" t="s">
        <v>25</v>
      </c>
      <c r="M5497" s="2">
        <f>+Table3[[#This Row],[CHW]]/Table3[[#This Row],[Count of Airbill Number]]</f>
        <v>10.454545</v>
      </c>
    </row>
    <row r="5498" spans="2:13">
      <c r="B5498" t="s">
        <v>35</v>
      </c>
      <c r="C5498" t="s">
        <v>21</v>
      </c>
      <c r="D5498" t="s">
        <v>22</v>
      </c>
      <c r="E5498" t="s">
        <v>776</v>
      </c>
      <c r="F5498" t="s">
        <v>776</v>
      </c>
      <c r="G5498" t="s">
        <v>31</v>
      </c>
      <c r="H5498" t="s">
        <v>77</v>
      </c>
      <c r="I5498" s="1">
        <v>10.454545</v>
      </c>
      <c r="J5498" s="1">
        <v>1</v>
      </c>
      <c r="K5498">
        <v>5495</v>
      </c>
      <c r="L5498" t="s">
        <v>25</v>
      </c>
      <c r="M5498" s="2">
        <f>+Table3[[#This Row],[CHW]]/Table3[[#This Row],[Count of Airbill Number]]</f>
        <v>10.454545</v>
      </c>
    </row>
    <row r="5499" spans="2:13">
      <c r="B5499" t="s">
        <v>35</v>
      </c>
      <c r="C5499" t="s">
        <v>21</v>
      </c>
      <c r="D5499" t="s">
        <v>22</v>
      </c>
      <c r="E5499" t="s">
        <v>776</v>
      </c>
      <c r="F5499" t="s">
        <v>776</v>
      </c>
      <c r="G5499" t="s">
        <v>284</v>
      </c>
      <c r="H5499" t="s">
        <v>32</v>
      </c>
      <c r="I5499" s="1">
        <v>10.454545</v>
      </c>
      <c r="J5499" s="1">
        <v>1</v>
      </c>
      <c r="K5499">
        <v>5496</v>
      </c>
      <c r="L5499" t="s">
        <v>25</v>
      </c>
      <c r="M5499" s="2">
        <f>+Table3[[#This Row],[CHW]]/Table3[[#This Row],[Count of Airbill Number]]</f>
        <v>10.454545</v>
      </c>
    </row>
    <row r="5500" spans="2:13">
      <c r="B5500" t="s">
        <v>35</v>
      </c>
      <c r="C5500" t="s">
        <v>21</v>
      </c>
      <c r="D5500" t="s">
        <v>22</v>
      </c>
      <c r="E5500" t="s">
        <v>776</v>
      </c>
      <c r="F5500" t="s">
        <v>776</v>
      </c>
      <c r="G5500" t="s">
        <v>149</v>
      </c>
      <c r="H5500" t="s">
        <v>102</v>
      </c>
      <c r="I5500" s="1">
        <v>10.454545</v>
      </c>
      <c r="J5500" s="1">
        <v>1</v>
      </c>
      <c r="K5500">
        <v>5497</v>
      </c>
      <c r="L5500" t="s">
        <v>25</v>
      </c>
      <c r="M5500" s="2">
        <f>+Table3[[#This Row],[CHW]]/Table3[[#This Row],[Count of Airbill Number]]</f>
        <v>10.454545</v>
      </c>
    </row>
    <row r="5501" spans="2:13">
      <c r="B5501" t="s">
        <v>35</v>
      </c>
      <c r="C5501" t="s">
        <v>21</v>
      </c>
      <c r="D5501" t="s">
        <v>22</v>
      </c>
      <c r="E5501" t="s">
        <v>776</v>
      </c>
      <c r="F5501" t="s">
        <v>776</v>
      </c>
      <c r="G5501" t="s">
        <v>57</v>
      </c>
      <c r="H5501" t="s">
        <v>164</v>
      </c>
      <c r="I5501" s="1">
        <v>10.454545</v>
      </c>
      <c r="J5501" s="1">
        <v>1</v>
      </c>
      <c r="K5501">
        <v>5498</v>
      </c>
      <c r="L5501" t="s">
        <v>25</v>
      </c>
      <c r="M5501" s="2">
        <f>+Table3[[#This Row],[CHW]]/Table3[[#This Row],[Count of Airbill Number]]</f>
        <v>10.454545</v>
      </c>
    </row>
    <row r="5502" spans="2:13">
      <c r="B5502" t="s">
        <v>20</v>
      </c>
      <c r="C5502" t="s">
        <v>21</v>
      </c>
      <c r="D5502" t="s">
        <v>22</v>
      </c>
      <c r="E5502" t="s">
        <v>776</v>
      </c>
      <c r="F5502" t="s">
        <v>776</v>
      </c>
      <c r="G5502" t="s">
        <v>64</v>
      </c>
      <c r="H5502" t="s">
        <v>37</v>
      </c>
      <c r="I5502" s="1">
        <v>10.454545</v>
      </c>
      <c r="J5502" s="1">
        <v>2</v>
      </c>
      <c r="K5502">
        <v>5499</v>
      </c>
      <c r="L5502" t="s">
        <v>25</v>
      </c>
      <c r="M5502" s="2">
        <f>+Table3[[#This Row],[CHW]]/Table3[[#This Row],[Count of Airbill Number]]</f>
        <v>5.2272724999999998</v>
      </c>
    </row>
    <row r="5503" spans="2:13">
      <c r="B5503" t="s">
        <v>20</v>
      </c>
      <c r="C5503" t="s">
        <v>21</v>
      </c>
      <c r="D5503" t="s">
        <v>22</v>
      </c>
      <c r="E5503" t="s">
        <v>776</v>
      </c>
      <c r="F5503" t="s">
        <v>776</v>
      </c>
      <c r="G5503" t="s">
        <v>102</v>
      </c>
      <c r="H5503" t="s">
        <v>188</v>
      </c>
      <c r="I5503" s="1">
        <v>10.454545</v>
      </c>
      <c r="J5503" s="1">
        <v>1</v>
      </c>
      <c r="K5503">
        <v>5500</v>
      </c>
      <c r="L5503" t="s">
        <v>25</v>
      </c>
      <c r="M5503" s="2">
        <f>+Table3[[#This Row],[CHW]]/Table3[[#This Row],[Count of Airbill Number]]</f>
        <v>10.454545</v>
      </c>
    </row>
    <row r="5504" spans="2:13">
      <c r="B5504" t="s">
        <v>20</v>
      </c>
      <c r="C5504" t="s">
        <v>21</v>
      </c>
      <c r="D5504" t="s">
        <v>22</v>
      </c>
      <c r="E5504" t="s">
        <v>776</v>
      </c>
      <c r="F5504" t="s">
        <v>776</v>
      </c>
      <c r="G5504" t="s">
        <v>57</v>
      </c>
      <c r="H5504" t="s">
        <v>37</v>
      </c>
      <c r="I5504" s="1">
        <v>10.454545</v>
      </c>
      <c r="J5504" s="1">
        <v>1</v>
      </c>
      <c r="K5504">
        <v>5501</v>
      </c>
      <c r="L5504" t="s">
        <v>25</v>
      </c>
      <c r="M5504" s="2">
        <f>+Table3[[#This Row],[CHW]]/Table3[[#This Row],[Count of Airbill Number]]</f>
        <v>10.454545</v>
      </c>
    </row>
    <row r="5505" spans="2:13">
      <c r="B5505" t="s">
        <v>20</v>
      </c>
      <c r="C5505" t="s">
        <v>21</v>
      </c>
      <c r="D5505" t="s">
        <v>22</v>
      </c>
      <c r="E5505" t="s">
        <v>776</v>
      </c>
      <c r="F5505" t="s">
        <v>776</v>
      </c>
      <c r="G5505" t="s">
        <v>57</v>
      </c>
      <c r="H5505" t="s">
        <v>117</v>
      </c>
      <c r="I5505" s="1">
        <v>10.454545</v>
      </c>
      <c r="J5505" s="1">
        <v>2</v>
      </c>
      <c r="K5505">
        <v>5502</v>
      </c>
      <c r="L5505" t="s">
        <v>25</v>
      </c>
      <c r="M5505" s="2">
        <f>+Table3[[#This Row],[CHW]]/Table3[[#This Row],[Count of Airbill Number]]</f>
        <v>5.2272724999999998</v>
      </c>
    </row>
    <row r="5506" spans="2:13">
      <c r="B5506" t="s">
        <v>20</v>
      </c>
      <c r="C5506" t="s">
        <v>21</v>
      </c>
      <c r="D5506" t="s">
        <v>22</v>
      </c>
      <c r="E5506" t="s">
        <v>776</v>
      </c>
      <c r="F5506" t="s">
        <v>776</v>
      </c>
      <c r="G5506" t="s">
        <v>33</v>
      </c>
      <c r="H5506" t="s">
        <v>74</v>
      </c>
      <c r="I5506" s="1">
        <v>10.454545</v>
      </c>
      <c r="J5506" s="1">
        <v>2</v>
      </c>
      <c r="K5506">
        <v>5503</v>
      </c>
      <c r="L5506" t="s">
        <v>25</v>
      </c>
      <c r="M5506" s="2">
        <f>+Table3[[#This Row],[CHW]]/Table3[[#This Row],[Count of Airbill Number]]</f>
        <v>5.2272724999999998</v>
      </c>
    </row>
    <row r="5507" spans="2:13">
      <c r="B5507" t="s">
        <v>20</v>
      </c>
      <c r="C5507" t="s">
        <v>21</v>
      </c>
      <c r="D5507" t="s">
        <v>22</v>
      </c>
      <c r="E5507" t="s">
        <v>776</v>
      </c>
      <c r="F5507" t="s">
        <v>776</v>
      </c>
      <c r="G5507" t="s">
        <v>103</v>
      </c>
      <c r="H5507" t="s">
        <v>42</v>
      </c>
      <c r="I5507" s="1">
        <v>10.454545</v>
      </c>
      <c r="J5507" s="1">
        <v>1</v>
      </c>
      <c r="K5507">
        <v>5504</v>
      </c>
      <c r="L5507" t="s">
        <v>25</v>
      </c>
      <c r="M5507" s="2">
        <f>+Table3[[#This Row],[CHW]]/Table3[[#This Row],[Count of Airbill Number]]</f>
        <v>10.454545</v>
      </c>
    </row>
    <row r="5508" spans="2:13">
      <c r="B5508" t="s">
        <v>20</v>
      </c>
      <c r="C5508" t="s">
        <v>21</v>
      </c>
      <c r="D5508" t="s">
        <v>22</v>
      </c>
      <c r="E5508" t="s">
        <v>776</v>
      </c>
      <c r="F5508" t="s">
        <v>776</v>
      </c>
      <c r="G5508" t="s">
        <v>37</v>
      </c>
      <c r="H5508" t="s">
        <v>102</v>
      </c>
      <c r="I5508" s="1">
        <v>10.454545</v>
      </c>
      <c r="J5508" s="1">
        <v>1</v>
      </c>
      <c r="K5508">
        <v>5505</v>
      </c>
      <c r="L5508" t="s">
        <v>25</v>
      </c>
      <c r="M5508" s="2">
        <f>+Table3[[#This Row],[CHW]]/Table3[[#This Row],[Count of Airbill Number]]</f>
        <v>10.454545</v>
      </c>
    </row>
    <row r="5509" spans="2:13">
      <c r="B5509" t="s">
        <v>20</v>
      </c>
      <c r="C5509" t="s">
        <v>21</v>
      </c>
      <c r="D5509" t="s">
        <v>22</v>
      </c>
      <c r="E5509" t="s">
        <v>776</v>
      </c>
      <c r="F5509" t="s">
        <v>776</v>
      </c>
      <c r="G5509" t="s">
        <v>37</v>
      </c>
      <c r="H5509" t="s">
        <v>72</v>
      </c>
      <c r="I5509" s="1">
        <v>10.454545</v>
      </c>
      <c r="J5509" s="1">
        <v>1</v>
      </c>
      <c r="K5509">
        <v>5506</v>
      </c>
      <c r="L5509" t="s">
        <v>25</v>
      </c>
      <c r="M5509" s="2">
        <f>+Table3[[#This Row],[CHW]]/Table3[[#This Row],[Count of Airbill Number]]</f>
        <v>10.454545</v>
      </c>
    </row>
    <row r="5510" spans="2:13">
      <c r="B5510" t="s">
        <v>30</v>
      </c>
      <c r="C5510" t="s">
        <v>21</v>
      </c>
      <c r="D5510" t="s">
        <v>22</v>
      </c>
      <c r="E5510" t="s">
        <v>776</v>
      </c>
      <c r="F5510" t="s">
        <v>776</v>
      </c>
      <c r="G5510" t="s">
        <v>31</v>
      </c>
      <c r="H5510" t="s">
        <v>191</v>
      </c>
      <c r="I5510" s="1">
        <v>10.454545</v>
      </c>
      <c r="J5510" s="1">
        <v>2</v>
      </c>
      <c r="K5510">
        <v>5507</v>
      </c>
      <c r="L5510" t="s">
        <v>25</v>
      </c>
      <c r="M5510" s="2">
        <f>+Table3[[#This Row],[CHW]]/Table3[[#This Row],[Count of Airbill Number]]</f>
        <v>5.2272724999999998</v>
      </c>
    </row>
    <row r="5511" spans="2:13">
      <c r="B5511" t="s">
        <v>243</v>
      </c>
      <c r="C5511" t="s">
        <v>21</v>
      </c>
      <c r="D5511" t="s">
        <v>22</v>
      </c>
      <c r="E5511" t="s">
        <v>776</v>
      </c>
      <c r="F5511" t="s">
        <v>776</v>
      </c>
      <c r="G5511" t="s">
        <v>103</v>
      </c>
      <c r="H5511" t="s">
        <v>53</v>
      </c>
      <c r="I5511" s="1">
        <v>10.454545</v>
      </c>
      <c r="J5511" s="1">
        <v>1</v>
      </c>
      <c r="K5511">
        <v>5508</v>
      </c>
      <c r="L5511" t="s">
        <v>25</v>
      </c>
      <c r="M5511" s="2">
        <f>+Table3[[#This Row],[CHW]]/Table3[[#This Row],[Count of Airbill Number]]</f>
        <v>10.454545</v>
      </c>
    </row>
    <row r="5512" spans="2:13">
      <c r="B5512" t="s">
        <v>28</v>
      </c>
      <c r="C5512" t="s">
        <v>21</v>
      </c>
      <c r="D5512" t="s">
        <v>22</v>
      </c>
      <c r="E5512" t="s">
        <v>776</v>
      </c>
      <c r="F5512" t="s">
        <v>776</v>
      </c>
      <c r="G5512" t="s">
        <v>24</v>
      </c>
      <c r="H5512" t="s">
        <v>45</v>
      </c>
      <c r="I5512" s="1">
        <v>10.454544</v>
      </c>
      <c r="J5512" s="1">
        <v>3</v>
      </c>
      <c r="K5512">
        <v>5509</v>
      </c>
      <c r="L5512" t="s">
        <v>25</v>
      </c>
      <c r="M5512" s="2">
        <f>+Table3[[#This Row],[CHW]]/Table3[[#This Row],[Count of Airbill Number]]</f>
        <v>3.4848479999999999</v>
      </c>
    </row>
    <row r="5513" spans="2:13">
      <c r="B5513" t="s">
        <v>28</v>
      </c>
      <c r="C5513" t="s">
        <v>21</v>
      </c>
      <c r="D5513" t="s">
        <v>22</v>
      </c>
      <c r="E5513" t="s">
        <v>776</v>
      </c>
      <c r="F5513" t="s">
        <v>776</v>
      </c>
      <c r="G5513" t="s">
        <v>149</v>
      </c>
      <c r="H5513" t="s">
        <v>71</v>
      </c>
      <c r="I5513" s="1">
        <v>10.454544</v>
      </c>
      <c r="J5513" s="1">
        <v>2</v>
      </c>
      <c r="K5513">
        <v>5510</v>
      </c>
      <c r="L5513" t="s">
        <v>25</v>
      </c>
      <c r="M5513" s="2">
        <f>+Table3[[#This Row],[CHW]]/Table3[[#This Row],[Count of Airbill Number]]</f>
        <v>5.2272720000000001</v>
      </c>
    </row>
    <row r="5514" spans="2:13">
      <c r="B5514" t="s">
        <v>35</v>
      </c>
      <c r="C5514" t="s">
        <v>21</v>
      </c>
      <c r="D5514" t="s">
        <v>22</v>
      </c>
      <c r="E5514" t="s">
        <v>776</v>
      </c>
      <c r="F5514" t="s">
        <v>776</v>
      </c>
      <c r="G5514" t="s">
        <v>63</v>
      </c>
      <c r="H5514" t="s">
        <v>88</v>
      </c>
      <c r="I5514" s="1">
        <v>10.454544</v>
      </c>
      <c r="J5514" s="1">
        <v>3</v>
      </c>
      <c r="K5514">
        <v>5511</v>
      </c>
      <c r="L5514" t="s">
        <v>25</v>
      </c>
      <c r="M5514" s="2">
        <f>+Table3[[#This Row],[CHW]]/Table3[[#This Row],[Count of Airbill Number]]</f>
        <v>3.4848479999999999</v>
      </c>
    </row>
    <row r="5515" spans="2:13">
      <c r="B5515" t="s">
        <v>35</v>
      </c>
      <c r="C5515" t="s">
        <v>21</v>
      </c>
      <c r="D5515" t="s">
        <v>22</v>
      </c>
      <c r="E5515" t="s">
        <v>776</v>
      </c>
      <c r="F5515" t="s">
        <v>776</v>
      </c>
      <c r="G5515" t="s">
        <v>63</v>
      </c>
      <c r="H5515" t="s">
        <v>142</v>
      </c>
      <c r="I5515" s="1">
        <v>10.454544</v>
      </c>
      <c r="J5515" s="1">
        <v>3</v>
      </c>
      <c r="K5515">
        <v>5512</v>
      </c>
      <c r="L5515" t="s">
        <v>25</v>
      </c>
      <c r="M5515" s="2">
        <f>+Table3[[#This Row],[CHW]]/Table3[[#This Row],[Count of Airbill Number]]</f>
        <v>3.4848479999999999</v>
      </c>
    </row>
    <row r="5516" spans="2:13">
      <c r="B5516" t="s">
        <v>35</v>
      </c>
      <c r="C5516" t="s">
        <v>21</v>
      </c>
      <c r="D5516" t="s">
        <v>22</v>
      </c>
      <c r="E5516" t="s">
        <v>776</v>
      </c>
      <c r="F5516" t="s">
        <v>776</v>
      </c>
      <c r="G5516" t="s">
        <v>60</v>
      </c>
      <c r="H5516" t="s">
        <v>50</v>
      </c>
      <c r="I5516" s="1">
        <v>10.454544</v>
      </c>
      <c r="J5516" s="1">
        <v>2</v>
      </c>
      <c r="K5516">
        <v>5513</v>
      </c>
      <c r="L5516" t="s">
        <v>25</v>
      </c>
      <c r="M5516" s="2">
        <f>+Table3[[#This Row],[CHW]]/Table3[[#This Row],[Count of Airbill Number]]</f>
        <v>5.2272720000000001</v>
      </c>
    </row>
    <row r="5517" spans="2:13">
      <c r="B5517" t="s">
        <v>35</v>
      </c>
      <c r="C5517" t="s">
        <v>21</v>
      </c>
      <c r="D5517" t="s">
        <v>36</v>
      </c>
      <c r="E5517" t="s">
        <v>776</v>
      </c>
      <c r="F5517" t="s">
        <v>776</v>
      </c>
      <c r="G5517" t="s">
        <v>37</v>
      </c>
      <c r="H5517" t="s">
        <v>347</v>
      </c>
      <c r="I5517" s="1">
        <v>10.454544</v>
      </c>
      <c r="J5517" s="1">
        <v>3</v>
      </c>
      <c r="K5517">
        <v>5514</v>
      </c>
      <c r="L5517" t="s">
        <v>25</v>
      </c>
      <c r="M5517" s="2">
        <f>+Table3[[#This Row],[CHW]]/Table3[[#This Row],[Count of Airbill Number]]</f>
        <v>3.4848479999999999</v>
      </c>
    </row>
    <row r="5518" spans="2:13">
      <c r="B5518" t="s">
        <v>20</v>
      </c>
      <c r="C5518" t="s">
        <v>21</v>
      </c>
      <c r="D5518" t="s">
        <v>22</v>
      </c>
      <c r="E5518" t="s">
        <v>776</v>
      </c>
      <c r="F5518" t="s">
        <v>776</v>
      </c>
      <c r="G5518" t="s">
        <v>71</v>
      </c>
      <c r="H5518" t="s">
        <v>93</v>
      </c>
      <c r="I5518" s="1">
        <v>10.454544</v>
      </c>
      <c r="J5518" s="1">
        <v>2</v>
      </c>
      <c r="K5518">
        <v>5515</v>
      </c>
      <c r="L5518" t="s">
        <v>25</v>
      </c>
      <c r="M5518" s="2">
        <f>+Table3[[#This Row],[CHW]]/Table3[[#This Row],[Count of Airbill Number]]</f>
        <v>5.2272720000000001</v>
      </c>
    </row>
    <row r="5519" spans="2:13">
      <c r="B5519" t="s">
        <v>20</v>
      </c>
      <c r="C5519" t="s">
        <v>21</v>
      </c>
      <c r="D5519" t="s">
        <v>22</v>
      </c>
      <c r="E5519" t="s">
        <v>776</v>
      </c>
      <c r="F5519" t="s">
        <v>776</v>
      </c>
      <c r="G5519" t="s">
        <v>48</v>
      </c>
      <c r="H5519" t="s">
        <v>98</v>
      </c>
      <c r="I5519" s="1">
        <v>10.454544</v>
      </c>
      <c r="J5519" s="1">
        <v>2</v>
      </c>
      <c r="K5519">
        <v>5516</v>
      </c>
      <c r="L5519" t="s">
        <v>25</v>
      </c>
      <c r="M5519" s="2">
        <f>+Table3[[#This Row],[CHW]]/Table3[[#This Row],[Count of Airbill Number]]</f>
        <v>5.2272720000000001</v>
      </c>
    </row>
    <row r="5520" spans="2:13">
      <c r="B5520" t="s">
        <v>20</v>
      </c>
      <c r="C5520" t="s">
        <v>21</v>
      </c>
      <c r="D5520" t="s">
        <v>22</v>
      </c>
      <c r="E5520" t="s">
        <v>776</v>
      </c>
      <c r="F5520" t="s">
        <v>776</v>
      </c>
      <c r="G5520" t="s">
        <v>63</v>
      </c>
      <c r="H5520" t="s">
        <v>169</v>
      </c>
      <c r="I5520" s="1">
        <v>10.454543999999999</v>
      </c>
      <c r="J5520" s="1">
        <v>3</v>
      </c>
      <c r="K5520">
        <v>5517</v>
      </c>
      <c r="L5520" t="s">
        <v>25</v>
      </c>
      <c r="M5520" s="2">
        <f>+Table3[[#This Row],[CHW]]/Table3[[#This Row],[Count of Airbill Number]]</f>
        <v>3.4848479999999995</v>
      </c>
    </row>
    <row r="5521" spans="2:13">
      <c r="B5521" t="s">
        <v>243</v>
      </c>
      <c r="C5521" t="s">
        <v>21</v>
      </c>
      <c r="D5521" t="s">
        <v>22</v>
      </c>
      <c r="E5521" t="s">
        <v>776</v>
      </c>
      <c r="F5521" t="s">
        <v>776</v>
      </c>
      <c r="G5521" t="s">
        <v>23</v>
      </c>
      <c r="H5521" t="s">
        <v>72</v>
      </c>
      <c r="I5521" s="1">
        <v>10.454543999999999</v>
      </c>
      <c r="J5521" s="1">
        <v>3</v>
      </c>
      <c r="K5521">
        <v>5518</v>
      </c>
      <c r="L5521" t="s">
        <v>25</v>
      </c>
      <c r="M5521" s="2">
        <f>+Table3[[#This Row],[CHW]]/Table3[[#This Row],[Count of Airbill Number]]</f>
        <v>3.4848479999999995</v>
      </c>
    </row>
    <row r="5522" spans="2:13">
      <c r="B5522" t="s">
        <v>28</v>
      </c>
      <c r="C5522" t="s">
        <v>21</v>
      </c>
      <c r="D5522" t="s">
        <v>22</v>
      </c>
      <c r="E5522" t="s">
        <v>776</v>
      </c>
      <c r="F5522" t="s">
        <v>776</v>
      </c>
      <c r="G5522" t="s">
        <v>93</v>
      </c>
      <c r="H5522" t="s">
        <v>70</v>
      </c>
      <c r="I5522" s="1">
        <v>10.454543000000001</v>
      </c>
      <c r="J5522" s="1">
        <v>4</v>
      </c>
      <c r="K5522">
        <v>5519</v>
      </c>
      <c r="L5522" t="s">
        <v>25</v>
      </c>
      <c r="M5522" s="2">
        <f>+Table3[[#This Row],[CHW]]/Table3[[#This Row],[Count of Airbill Number]]</f>
        <v>2.6136357500000003</v>
      </c>
    </row>
    <row r="5523" spans="2:13">
      <c r="B5523" t="s">
        <v>20</v>
      </c>
      <c r="C5523" t="s">
        <v>21</v>
      </c>
      <c r="D5523" t="s">
        <v>22</v>
      </c>
      <c r="E5523" t="s">
        <v>776</v>
      </c>
      <c r="F5523" t="s">
        <v>776</v>
      </c>
      <c r="G5523" t="s">
        <v>188</v>
      </c>
      <c r="H5523" t="s">
        <v>123</v>
      </c>
      <c r="I5523" s="1">
        <v>10.454543000000001</v>
      </c>
      <c r="J5523" s="1">
        <v>4</v>
      </c>
      <c r="K5523">
        <v>5520</v>
      </c>
      <c r="L5523" t="s">
        <v>25</v>
      </c>
      <c r="M5523" s="2">
        <f>+Table3[[#This Row],[CHW]]/Table3[[#This Row],[Count of Airbill Number]]</f>
        <v>2.6136357500000003</v>
      </c>
    </row>
    <row r="5524" spans="2:13">
      <c r="B5524" t="s">
        <v>20</v>
      </c>
      <c r="C5524" t="s">
        <v>21</v>
      </c>
      <c r="D5524" t="s">
        <v>22</v>
      </c>
      <c r="E5524" t="s">
        <v>776</v>
      </c>
      <c r="F5524" t="s">
        <v>776</v>
      </c>
      <c r="G5524" t="s">
        <v>98</v>
      </c>
      <c r="H5524" t="s">
        <v>37</v>
      </c>
      <c r="I5524" s="1">
        <v>10.454543000000001</v>
      </c>
      <c r="J5524" s="1">
        <v>4</v>
      </c>
      <c r="K5524">
        <v>5521</v>
      </c>
      <c r="L5524" t="s">
        <v>25</v>
      </c>
      <c r="M5524" s="2">
        <f>+Table3[[#This Row],[CHW]]/Table3[[#This Row],[Count of Airbill Number]]</f>
        <v>2.6136357500000003</v>
      </c>
    </row>
    <row r="5525" spans="2:13">
      <c r="B5525" t="s">
        <v>35</v>
      </c>
      <c r="C5525" t="s">
        <v>21</v>
      </c>
      <c r="D5525" t="s">
        <v>22</v>
      </c>
      <c r="E5525" t="s">
        <v>776</v>
      </c>
      <c r="F5525" t="s">
        <v>776</v>
      </c>
      <c r="G5525" t="s">
        <v>48</v>
      </c>
      <c r="H5525" t="s">
        <v>123</v>
      </c>
      <c r="I5525" s="1">
        <v>10.454542999999999</v>
      </c>
      <c r="J5525" s="1">
        <v>5</v>
      </c>
      <c r="K5525">
        <v>5522</v>
      </c>
      <c r="L5525" t="s">
        <v>25</v>
      </c>
      <c r="M5525" s="2">
        <f>+Table3[[#This Row],[CHW]]/Table3[[#This Row],[Count of Airbill Number]]</f>
        <v>2.0909085999999997</v>
      </c>
    </row>
    <row r="5526" spans="2:13">
      <c r="B5526" t="s">
        <v>20</v>
      </c>
      <c r="C5526" t="s">
        <v>21</v>
      </c>
      <c r="D5526" t="s">
        <v>22</v>
      </c>
      <c r="E5526" t="s">
        <v>776</v>
      </c>
      <c r="F5526" t="s">
        <v>776</v>
      </c>
      <c r="G5526" t="s">
        <v>263</v>
      </c>
      <c r="H5526" t="s">
        <v>23</v>
      </c>
      <c r="I5526" s="1">
        <v>10.454542</v>
      </c>
      <c r="J5526" s="1">
        <v>5</v>
      </c>
      <c r="K5526">
        <v>5523</v>
      </c>
      <c r="L5526" t="s">
        <v>25</v>
      </c>
      <c r="M5526" s="2">
        <f>+Table3[[#This Row],[CHW]]/Table3[[#This Row],[Count of Airbill Number]]</f>
        <v>2.0909084</v>
      </c>
    </row>
    <row r="5527" spans="2:13">
      <c r="B5527" t="s">
        <v>35</v>
      </c>
      <c r="C5527" t="s">
        <v>21</v>
      </c>
      <c r="D5527" t="s">
        <v>36</v>
      </c>
      <c r="E5527" t="s">
        <v>776</v>
      </c>
      <c r="F5527" t="s">
        <v>776</v>
      </c>
      <c r="G5527" t="s">
        <v>284</v>
      </c>
      <c r="H5527" t="s">
        <v>45</v>
      </c>
      <c r="I5527" s="1">
        <v>10.4</v>
      </c>
      <c r="J5527" s="1">
        <v>1</v>
      </c>
      <c r="K5527">
        <v>5524</v>
      </c>
      <c r="L5527" t="s">
        <v>25</v>
      </c>
      <c r="M5527" s="2">
        <f>+Table3[[#This Row],[CHW]]/Table3[[#This Row],[Count of Airbill Number]]</f>
        <v>10.4</v>
      </c>
    </row>
    <row r="5528" spans="2:13">
      <c r="B5528" t="s">
        <v>20</v>
      </c>
      <c r="C5528" t="s">
        <v>21</v>
      </c>
      <c r="D5528" t="s">
        <v>22</v>
      </c>
      <c r="E5528" t="s">
        <v>776</v>
      </c>
      <c r="F5528" t="s">
        <v>778</v>
      </c>
      <c r="G5528" t="s">
        <v>33</v>
      </c>
      <c r="H5528" t="s">
        <v>153</v>
      </c>
      <c r="I5528" s="1">
        <v>10.363635</v>
      </c>
      <c r="J5528" s="1">
        <v>3</v>
      </c>
      <c r="K5528">
        <v>5525</v>
      </c>
      <c r="L5528" t="s">
        <v>25</v>
      </c>
      <c r="M5528" s="2">
        <f>+Table3[[#This Row],[CHW]]/Table3[[#This Row],[Count of Airbill Number]]</f>
        <v>3.454545</v>
      </c>
    </row>
    <row r="5529" spans="2:13">
      <c r="B5529" t="s">
        <v>28</v>
      </c>
      <c r="C5529" t="s">
        <v>21</v>
      </c>
      <c r="D5529" t="s">
        <v>22</v>
      </c>
      <c r="E5529" t="s">
        <v>776</v>
      </c>
      <c r="F5529" t="s">
        <v>776</v>
      </c>
      <c r="G5529" t="s">
        <v>61</v>
      </c>
      <c r="H5529" t="s">
        <v>100</v>
      </c>
      <c r="I5529" s="1">
        <v>10.309090000000001</v>
      </c>
      <c r="J5529" s="1">
        <v>3</v>
      </c>
      <c r="K5529">
        <v>5526</v>
      </c>
      <c r="L5529" t="s">
        <v>25</v>
      </c>
      <c r="M5529" s="2">
        <f>+Table3[[#This Row],[CHW]]/Table3[[#This Row],[Count of Airbill Number]]</f>
        <v>3.4363633333333339</v>
      </c>
    </row>
    <row r="5530" spans="2:13">
      <c r="B5530" t="s">
        <v>28</v>
      </c>
      <c r="C5530" t="s">
        <v>21</v>
      </c>
      <c r="D5530" t="s">
        <v>22</v>
      </c>
      <c r="E5530" t="s">
        <v>778</v>
      </c>
      <c r="F5530" t="s">
        <v>778</v>
      </c>
      <c r="G5530" t="s">
        <v>361</v>
      </c>
      <c r="H5530" t="s">
        <v>113</v>
      </c>
      <c r="I5530" s="1">
        <v>10.3</v>
      </c>
      <c r="J5530" s="1">
        <v>1</v>
      </c>
      <c r="K5530">
        <v>5527</v>
      </c>
      <c r="L5530" t="s">
        <v>25</v>
      </c>
      <c r="M5530" s="2">
        <f>+Table3[[#This Row],[CHW]]/Table3[[#This Row],[Count of Airbill Number]]</f>
        <v>10.3</v>
      </c>
    </row>
    <row r="5531" spans="2:13">
      <c r="B5531" t="s">
        <v>20</v>
      </c>
      <c r="C5531" t="s">
        <v>21</v>
      </c>
      <c r="D5531" t="s">
        <v>22</v>
      </c>
      <c r="E5531" t="s">
        <v>776</v>
      </c>
      <c r="F5531" t="s">
        <v>778</v>
      </c>
      <c r="G5531" t="s">
        <v>66</v>
      </c>
      <c r="H5531" t="s">
        <v>112</v>
      </c>
      <c r="I5531" s="1">
        <v>10.090909</v>
      </c>
      <c r="J5531" s="1">
        <v>1</v>
      </c>
      <c r="K5531">
        <v>5528</v>
      </c>
      <c r="L5531" t="s">
        <v>25</v>
      </c>
      <c r="M5531" s="2">
        <f>+Table3[[#This Row],[CHW]]/Table3[[#This Row],[Count of Airbill Number]]</f>
        <v>10.090909</v>
      </c>
    </row>
    <row r="5532" spans="2:13">
      <c r="B5532" t="s">
        <v>28</v>
      </c>
      <c r="C5532" t="s">
        <v>21</v>
      </c>
      <c r="D5532" t="s">
        <v>22</v>
      </c>
      <c r="E5532" t="s">
        <v>778</v>
      </c>
      <c r="F5532" t="s">
        <v>777</v>
      </c>
      <c r="G5532" t="s">
        <v>51</v>
      </c>
      <c r="H5532" t="s">
        <v>181</v>
      </c>
      <c r="I5532" s="1">
        <v>10.063633999999999</v>
      </c>
      <c r="J5532" s="1">
        <v>10</v>
      </c>
      <c r="K5532">
        <v>5529</v>
      </c>
      <c r="L5532" t="s">
        <v>25</v>
      </c>
      <c r="M5532" s="2">
        <f>+Table3[[#This Row],[CHW]]/Table3[[#This Row],[Count of Airbill Number]]</f>
        <v>1.0063633999999999</v>
      </c>
    </row>
    <row r="5533" spans="2:13">
      <c r="B5533" t="s">
        <v>28</v>
      </c>
      <c r="C5533" t="s">
        <v>21</v>
      </c>
      <c r="D5533" t="s">
        <v>22</v>
      </c>
      <c r="E5533" t="s">
        <v>776</v>
      </c>
      <c r="F5533" t="s">
        <v>776</v>
      </c>
      <c r="G5533" t="s">
        <v>74</v>
      </c>
      <c r="H5533" t="s">
        <v>63</v>
      </c>
      <c r="I5533" s="1">
        <v>10</v>
      </c>
      <c r="J5533" s="1">
        <v>1</v>
      </c>
      <c r="K5533">
        <v>5530</v>
      </c>
      <c r="L5533" t="s">
        <v>25</v>
      </c>
      <c r="M5533" s="2">
        <f>+Table3[[#This Row],[CHW]]/Table3[[#This Row],[Count of Airbill Number]]</f>
        <v>10</v>
      </c>
    </row>
    <row r="5534" spans="2:13">
      <c r="B5534" t="s">
        <v>28</v>
      </c>
      <c r="C5534" t="s">
        <v>21</v>
      </c>
      <c r="D5534" t="s">
        <v>22</v>
      </c>
      <c r="E5534" t="s">
        <v>776</v>
      </c>
      <c r="F5534" t="s">
        <v>776</v>
      </c>
      <c r="G5534" t="s">
        <v>58</v>
      </c>
      <c r="H5534" t="s">
        <v>59</v>
      </c>
      <c r="I5534" s="1">
        <v>10</v>
      </c>
      <c r="J5534" s="1">
        <v>1</v>
      </c>
      <c r="K5534">
        <v>5531</v>
      </c>
      <c r="L5534" t="s">
        <v>25</v>
      </c>
      <c r="M5534" s="2">
        <f>+Table3[[#This Row],[CHW]]/Table3[[#This Row],[Count of Airbill Number]]</f>
        <v>10</v>
      </c>
    </row>
    <row r="5535" spans="2:13">
      <c r="B5535" t="s">
        <v>28</v>
      </c>
      <c r="C5535" t="s">
        <v>21</v>
      </c>
      <c r="D5535" t="s">
        <v>22</v>
      </c>
      <c r="E5535" t="s">
        <v>776</v>
      </c>
      <c r="F5535" t="s">
        <v>776</v>
      </c>
      <c r="G5535" t="s">
        <v>146</v>
      </c>
      <c r="H5535" t="s">
        <v>48</v>
      </c>
      <c r="I5535" s="1">
        <v>10</v>
      </c>
      <c r="J5535" s="1">
        <v>1</v>
      </c>
      <c r="K5535">
        <v>5532</v>
      </c>
      <c r="L5535" t="s">
        <v>25</v>
      </c>
      <c r="M5535" s="2">
        <f>+Table3[[#This Row],[CHW]]/Table3[[#This Row],[Count of Airbill Number]]</f>
        <v>10</v>
      </c>
    </row>
    <row r="5536" spans="2:13">
      <c r="B5536" t="s">
        <v>28</v>
      </c>
      <c r="C5536" t="s">
        <v>21</v>
      </c>
      <c r="D5536" t="s">
        <v>22</v>
      </c>
      <c r="E5536" t="s">
        <v>776</v>
      </c>
      <c r="F5536" t="s">
        <v>776</v>
      </c>
      <c r="G5536" t="s">
        <v>48</v>
      </c>
      <c r="H5536" t="s">
        <v>83</v>
      </c>
      <c r="I5536" s="1">
        <v>10</v>
      </c>
      <c r="J5536" s="1">
        <v>1</v>
      </c>
      <c r="K5536">
        <v>5533</v>
      </c>
      <c r="L5536" t="s">
        <v>25</v>
      </c>
      <c r="M5536" s="2">
        <f>+Table3[[#This Row],[CHW]]/Table3[[#This Row],[Count of Airbill Number]]</f>
        <v>10</v>
      </c>
    </row>
    <row r="5537" spans="2:13">
      <c r="B5537" t="s">
        <v>28</v>
      </c>
      <c r="C5537" t="s">
        <v>21</v>
      </c>
      <c r="D5537" t="s">
        <v>22</v>
      </c>
      <c r="E5537" t="s">
        <v>776</v>
      </c>
      <c r="F5537" t="s">
        <v>776</v>
      </c>
      <c r="G5537" t="s">
        <v>45</v>
      </c>
      <c r="H5537" t="s">
        <v>213</v>
      </c>
      <c r="I5537" s="1">
        <v>10</v>
      </c>
      <c r="J5537" s="1">
        <v>1</v>
      </c>
      <c r="K5537">
        <v>5534</v>
      </c>
      <c r="L5537" t="s">
        <v>25</v>
      </c>
      <c r="M5537" s="2">
        <f>+Table3[[#This Row],[CHW]]/Table3[[#This Row],[Count of Airbill Number]]</f>
        <v>10</v>
      </c>
    </row>
    <row r="5538" spans="2:13">
      <c r="B5538" t="s">
        <v>28</v>
      </c>
      <c r="C5538" t="s">
        <v>21</v>
      </c>
      <c r="D5538" t="s">
        <v>36</v>
      </c>
      <c r="E5538" t="s">
        <v>778</v>
      </c>
      <c r="F5538" t="s">
        <v>778</v>
      </c>
      <c r="G5538" t="s">
        <v>81</v>
      </c>
      <c r="H5538" t="s">
        <v>73</v>
      </c>
      <c r="I5538" s="1">
        <v>10</v>
      </c>
      <c r="J5538" s="1">
        <v>3</v>
      </c>
      <c r="K5538">
        <v>5535</v>
      </c>
      <c r="L5538" t="s">
        <v>25</v>
      </c>
      <c r="M5538" s="2">
        <f>+Table3[[#This Row],[CHW]]/Table3[[#This Row],[Count of Airbill Number]]</f>
        <v>3.3333333333333335</v>
      </c>
    </row>
    <row r="5539" spans="2:13">
      <c r="B5539" t="s">
        <v>35</v>
      </c>
      <c r="C5539" t="s">
        <v>21</v>
      </c>
      <c r="D5539" t="s">
        <v>22</v>
      </c>
      <c r="E5539" t="s">
        <v>776</v>
      </c>
      <c r="F5539" t="s">
        <v>776</v>
      </c>
      <c r="G5539" t="s">
        <v>188</v>
      </c>
      <c r="H5539" t="s">
        <v>42</v>
      </c>
      <c r="I5539" s="1">
        <v>10</v>
      </c>
      <c r="J5539" s="1">
        <v>1</v>
      </c>
      <c r="K5539">
        <v>5536</v>
      </c>
      <c r="L5539" t="s">
        <v>25</v>
      </c>
      <c r="M5539" s="2">
        <f>+Table3[[#This Row],[CHW]]/Table3[[#This Row],[Count of Airbill Number]]</f>
        <v>10</v>
      </c>
    </row>
    <row r="5540" spans="2:13">
      <c r="B5540" t="s">
        <v>35</v>
      </c>
      <c r="C5540" t="s">
        <v>21</v>
      </c>
      <c r="D5540" t="s">
        <v>22</v>
      </c>
      <c r="E5540" t="s">
        <v>776</v>
      </c>
      <c r="F5540" t="s">
        <v>776</v>
      </c>
      <c r="G5540" t="s">
        <v>80</v>
      </c>
      <c r="H5540" t="s">
        <v>85</v>
      </c>
      <c r="I5540" s="1">
        <v>10</v>
      </c>
      <c r="J5540" s="1">
        <v>1</v>
      </c>
      <c r="K5540">
        <v>5537</v>
      </c>
      <c r="L5540" t="s">
        <v>25</v>
      </c>
      <c r="M5540" s="2">
        <f>+Table3[[#This Row],[CHW]]/Table3[[#This Row],[Count of Airbill Number]]</f>
        <v>10</v>
      </c>
    </row>
    <row r="5541" spans="2:13">
      <c r="B5541" t="s">
        <v>35</v>
      </c>
      <c r="C5541" t="s">
        <v>21</v>
      </c>
      <c r="D5541" t="s">
        <v>22</v>
      </c>
      <c r="E5541" t="s">
        <v>776</v>
      </c>
      <c r="F5541" t="s">
        <v>776</v>
      </c>
      <c r="G5541" t="s">
        <v>76</v>
      </c>
      <c r="H5541" t="s">
        <v>151</v>
      </c>
      <c r="I5541" s="1">
        <v>10</v>
      </c>
      <c r="J5541" s="1">
        <v>1</v>
      </c>
      <c r="K5541">
        <v>5538</v>
      </c>
      <c r="L5541" t="s">
        <v>25</v>
      </c>
      <c r="M5541" s="2">
        <f>+Table3[[#This Row],[CHW]]/Table3[[#This Row],[Count of Airbill Number]]</f>
        <v>10</v>
      </c>
    </row>
    <row r="5542" spans="2:13">
      <c r="B5542" t="s">
        <v>35</v>
      </c>
      <c r="C5542" t="s">
        <v>21</v>
      </c>
      <c r="D5542" t="s">
        <v>22</v>
      </c>
      <c r="E5542" t="s">
        <v>776</v>
      </c>
      <c r="F5542" t="s">
        <v>776</v>
      </c>
      <c r="G5542" t="s">
        <v>48</v>
      </c>
      <c r="H5542" t="s">
        <v>296</v>
      </c>
      <c r="I5542" s="1">
        <v>10</v>
      </c>
      <c r="J5542" s="1">
        <v>1</v>
      </c>
      <c r="K5542">
        <v>5539</v>
      </c>
      <c r="L5542" t="s">
        <v>25</v>
      </c>
      <c r="M5542" s="2">
        <f>+Table3[[#This Row],[CHW]]/Table3[[#This Row],[Count of Airbill Number]]</f>
        <v>10</v>
      </c>
    </row>
    <row r="5543" spans="2:13">
      <c r="B5543" t="s">
        <v>35</v>
      </c>
      <c r="C5543" t="s">
        <v>21</v>
      </c>
      <c r="D5543" t="s">
        <v>22</v>
      </c>
      <c r="E5543" t="s">
        <v>778</v>
      </c>
      <c r="F5543" t="s">
        <v>776</v>
      </c>
      <c r="G5543" t="s">
        <v>90</v>
      </c>
      <c r="H5543" t="s">
        <v>37</v>
      </c>
      <c r="I5543" s="1">
        <v>10</v>
      </c>
      <c r="J5543" s="1">
        <v>1</v>
      </c>
      <c r="K5543">
        <v>5540</v>
      </c>
      <c r="L5543" t="s">
        <v>25</v>
      </c>
      <c r="M5543" s="2">
        <f>+Table3[[#This Row],[CHW]]/Table3[[#This Row],[Count of Airbill Number]]</f>
        <v>10</v>
      </c>
    </row>
    <row r="5544" spans="2:13">
      <c r="B5544" t="s">
        <v>35</v>
      </c>
      <c r="C5544" t="s">
        <v>21</v>
      </c>
      <c r="D5544" t="s">
        <v>36</v>
      </c>
      <c r="E5544" t="s">
        <v>776</v>
      </c>
      <c r="F5544" t="s">
        <v>776</v>
      </c>
      <c r="G5544" t="s">
        <v>39</v>
      </c>
      <c r="H5544" t="s">
        <v>166</v>
      </c>
      <c r="I5544" s="1">
        <v>10</v>
      </c>
      <c r="J5544" s="1">
        <v>1</v>
      </c>
      <c r="K5544">
        <v>5541</v>
      </c>
      <c r="L5544" t="s">
        <v>25</v>
      </c>
      <c r="M5544" s="2">
        <f>+Table3[[#This Row],[CHW]]/Table3[[#This Row],[Count of Airbill Number]]</f>
        <v>10</v>
      </c>
    </row>
    <row r="5545" spans="2:13">
      <c r="B5545" t="s">
        <v>35</v>
      </c>
      <c r="C5545" t="s">
        <v>21</v>
      </c>
      <c r="D5545" t="s">
        <v>36</v>
      </c>
      <c r="E5545" t="s">
        <v>776</v>
      </c>
      <c r="F5545" t="s">
        <v>776</v>
      </c>
      <c r="G5545" t="s">
        <v>67</v>
      </c>
      <c r="H5545" t="s">
        <v>53</v>
      </c>
      <c r="I5545" s="1">
        <v>10</v>
      </c>
      <c r="J5545" s="1">
        <v>1</v>
      </c>
      <c r="K5545">
        <v>5542</v>
      </c>
      <c r="L5545" t="s">
        <v>25</v>
      </c>
      <c r="M5545" s="2">
        <f>+Table3[[#This Row],[CHW]]/Table3[[#This Row],[Count of Airbill Number]]</f>
        <v>10</v>
      </c>
    </row>
    <row r="5546" spans="2:13">
      <c r="B5546" t="s">
        <v>20</v>
      </c>
      <c r="C5546" t="s">
        <v>21</v>
      </c>
      <c r="D5546" t="s">
        <v>22</v>
      </c>
      <c r="E5546" t="s">
        <v>778</v>
      </c>
      <c r="F5546" t="s">
        <v>776</v>
      </c>
      <c r="G5546" t="s">
        <v>113</v>
      </c>
      <c r="H5546" t="s">
        <v>216</v>
      </c>
      <c r="I5546" s="1">
        <v>10</v>
      </c>
      <c r="J5546" s="1">
        <v>1</v>
      </c>
      <c r="K5546">
        <v>5543</v>
      </c>
      <c r="L5546" t="s">
        <v>25</v>
      </c>
      <c r="M5546" s="2">
        <f>+Table3[[#This Row],[CHW]]/Table3[[#This Row],[Count of Airbill Number]]</f>
        <v>10</v>
      </c>
    </row>
    <row r="5547" spans="2:13">
      <c r="B5547" t="s">
        <v>20</v>
      </c>
      <c r="C5547" t="s">
        <v>21</v>
      </c>
      <c r="D5547" t="s">
        <v>22</v>
      </c>
      <c r="E5547" t="s">
        <v>776</v>
      </c>
      <c r="F5547" t="s">
        <v>776</v>
      </c>
      <c r="G5547" t="s">
        <v>146</v>
      </c>
      <c r="H5547" t="s">
        <v>94</v>
      </c>
      <c r="I5547" s="1">
        <v>10</v>
      </c>
      <c r="J5547" s="1">
        <v>1</v>
      </c>
      <c r="K5547">
        <v>5544</v>
      </c>
      <c r="L5547" t="s">
        <v>25</v>
      </c>
      <c r="M5547" s="2">
        <f>+Table3[[#This Row],[CHW]]/Table3[[#This Row],[Count of Airbill Number]]</f>
        <v>10</v>
      </c>
    </row>
    <row r="5548" spans="2:13">
      <c r="B5548" t="s">
        <v>20</v>
      </c>
      <c r="C5548" t="s">
        <v>21</v>
      </c>
      <c r="D5548" t="s">
        <v>22</v>
      </c>
      <c r="E5548" t="s">
        <v>777</v>
      </c>
      <c r="F5548" t="s">
        <v>777</v>
      </c>
      <c r="G5548" t="s">
        <v>55</v>
      </c>
      <c r="H5548" t="s">
        <v>44</v>
      </c>
      <c r="I5548" s="1">
        <v>10</v>
      </c>
      <c r="J5548" s="1">
        <v>2</v>
      </c>
      <c r="K5548">
        <v>5545</v>
      </c>
      <c r="L5548" t="s">
        <v>25</v>
      </c>
      <c r="M5548" s="2">
        <f>+Table3[[#This Row],[CHW]]/Table3[[#This Row],[Count of Airbill Number]]</f>
        <v>5</v>
      </c>
    </row>
    <row r="5549" spans="2:13">
      <c r="B5549" t="s">
        <v>20</v>
      </c>
      <c r="C5549" t="s">
        <v>21</v>
      </c>
      <c r="D5549" t="s">
        <v>22</v>
      </c>
      <c r="E5549" t="s">
        <v>776</v>
      </c>
      <c r="F5549" t="s">
        <v>776</v>
      </c>
      <c r="G5549" t="s">
        <v>39</v>
      </c>
      <c r="H5549" t="s">
        <v>77</v>
      </c>
      <c r="I5549" s="1">
        <v>10</v>
      </c>
      <c r="J5549" s="1">
        <v>1</v>
      </c>
      <c r="K5549">
        <v>5546</v>
      </c>
      <c r="L5549" t="s">
        <v>25</v>
      </c>
      <c r="M5549" s="2">
        <f>+Table3[[#This Row],[CHW]]/Table3[[#This Row],[Count of Airbill Number]]</f>
        <v>10</v>
      </c>
    </row>
    <row r="5550" spans="2:13">
      <c r="B5550" t="s">
        <v>20</v>
      </c>
      <c r="C5550" t="s">
        <v>21</v>
      </c>
      <c r="D5550" t="s">
        <v>22</v>
      </c>
      <c r="E5550" t="s">
        <v>778</v>
      </c>
      <c r="F5550" t="s">
        <v>776</v>
      </c>
      <c r="G5550" t="s">
        <v>112</v>
      </c>
      <c r="H5550" t="s">
        <v>31</v>
      </c>
      <c r="I5550" s="1">
        <v>10</v>
      </c>
      <c r="J5550" s="1">
        <v>1</v>
      </c>
      <c r="K5550">
        <v>5547</v>
      </c>
      <c r="L5550" t="s">
        <v>25</v>
      </c>
      <c r="M5550" s="2">
        <f>+Table3[[#This Row],[CHW]]/Table3[[#This Row],[Count of Airbill Number]]</f>
        <v>10</v>
      </c>
    </row>
    <row r="5551" spans="2:13">
      <c r="B5551" t="s">
        <v>20</v>
      </c>
      <c r="C5551" t="s">
        <v>21</v>
      </c>
      <c r="D5551" t="s">
        <v>22</v>
      </c>
      <c r="E5551" t="s">
        <v>776</v>
      </c>
      <c r="F5551" t="s">
        <v>776</v>
      </c>
      <c r="G5551" t="s">
        <v>102</v>
      </c>
      <c r="H5551" t="s">
        <v>76</v>
      </c>
      <c r="I5551" s="1">
        <v>10</v>
      </c>
      <c r="J5551" s="1">
        <v>1</v>
      </c>
      <c r="K5551">
        <v>5548</v>
      </c>
      <c r="L5551" t="s">
        <v>25</v>
      </c>
      <c r="M5551" s="2">
        <f>+Table3[[#This Row],[CHW]]/Table3[[#This Row],[Count of Airbill Number]]</f>
        <v>10</v>
      </c>
    </row>
    <row r="5552" spans="2:13">
      <c r="B5552" t="s">
        <v>20</v>
      </c>
      <c r="C5552" t="s">
        <v>21</v>
      </c>
      <c r="D5552" t="s">
        <v>22</v>
      </c>
      <c r="E5552" t="s">
        <v>776</v>
      </c>
      <c r="F5552" t="s">
        <v>776</v>
      </c>
      <c r="G5552" t="s">
        <v>40</v>
      </c>
      <c r="H5552" t="s">
        <v>87</v>
      </c>
      <c r="I5552" s="1">
        <v>10</v>
      </c>
      <c r="J5552" s="1">
        <v>1</v>
      </c>
      <c r="K5552">
        <v>5549</v>
      </c>
      <c r="L5552" t="s">
        <v>25</v>
      </c>
      <c r="M5552" s="2">
        <f>+Table3[[#This Row],[CHW]]/Table3[[#This Row],[Count of Airbill Number]]</f>
        <v>10</v>
      </c>
    </row>
    <row r="5553" spans="2:13">
      <c r="B5553" t="s">
        <v>20</v>
      </c>
      <c r="C5553" t="s">
        <v>21</v>
      </c>
      <c r="D5553" t="s">
        <v>22</v>
      </c>
      <c r="E5553" t="s">
        <v>776</v>
      </c>
      <c r="F5553" t="s">
        <v>776</v>
      </c>
      <c r="G5553" t="s">
        <v>111</v>
      </c>
      <c r="H5553" t="s">
        <v>78</v>
      </c>
      <c r="I5553" s="1">
        <v>10</v>
      </c>
      <c r="J5553" s="1">
        <v>1</v>
      </c>
      <c r="K5553">
        <v>5550</v>
      </c>
      <c r="L5553" t="s">
        <v>25</v>
      </c>
      <c r="M5553" s="2">
        <f>+Table3[[#This Row],[CHW]]/Table3[[#This Row],[Count of Airbill Number]]</f>
        <v>10</v>
      </c>
    </row>
    <row r="5554" spans="2:13">
      <c r="B5554" t="s">
        <v>20</v>
      </c>
      <c r="C5554" t="s">
        <v>21</v>
      </c>
      <c r="D5554" t="s">
        <v>22</v>
      </c>
      <c r="E5554" t="s">
        <v>776</v>
      </c>
      <c r="F5554" t="s">
        <v>776</v>
      </c>
      <c r="G5554" t="s">
        <v>111</v>
      </c>
      <c r="H5554" t="s">
        <v>87</v>
      </c>
      <c r="I5554" s="1">
        <v>10</v>
      </c>
      <c r="J5554" s="1">
        <v>1</v>
      </c>
      <c r="K5554">
        <v>5551</v>
      </c>
      <c r="L5554" t="s">
        <v>25</v>
      </c>
      <c r="M5554" s="2">
        <f>+Table3[[#This Row],[CHW]]/Table3[[#This Row],[Count of Airbill Number]]</f>
        <v>10</v>
      </c>
    </row>
    <row r="5555" spans="2:13">
      <c r="B5555" t="s">
        <v>20</v>
      </c>
      <c r="C5555" t="s">
        <v>21</v>
      </c>
      <c r="D5555" t="s">
        <v>22</v>
      </c>
      <c r="E5555" t="s">
        <v>776</v>
      </c>
      <c r="F5555" t="s">
        <v>776</v>
      </c>
      <c r="G5555" t="s">
        <v>149</v>
      </c>
      <c r="H5555" t="s">
        <v>41</v>
      </c>
      <c r="I5555" s="1">
        <v>10</v>
      </c>
      <c r="J5555" s="1">
        <v>1</v>
      </c>
      <c r="K5555">
        <v>5552</v>
      </c>
      <c r="L5555" t="s">
        <v>25</v>
      </c>
      <c r="M5555" s="2">
        <f>+Table3[[#This Row],[CHW]]/Table3[[#This Row],[Count of Airbill Number]]</f>
        <v>10</v>
      </c>
    </row>
    <row r="5556" spans="2:13">
      <c r="B5556" t="s">
        <v>20</v>
      </c>
      <c r="C5556" t="s">
        <v>21</v>
      </c>
      <c r="D5556" t="s">
        <v>22</v>
      </c>
      <c r="E5556" t="s">
        <v>776</v>
      </c>
      <c r="F5556" t="s">
        <v>776</v>
      </c>
      <c r="G5556" t="s">
        <v>93</v>
      </c>
      <c r="H5556" t="s">
        <v>102</v>
      </c>
      <c r="I5556" s="1">
        <v>10</v>
      </c>
      <c r="J5556" s="1">
        <v>1</v>
      </c>
      <c r="K5556">
        <v>5553</v>
      </c>
      <c r="L5556" t="s">
        <v>25</v>
      </c>
      <c r="M5556" s="2">
        <f>+Table3[[#This Row],[CHW]]/Table3[[#This Row],[Count of Airbill Number]]</f>
        <v>10</v>
      </c>
    </row>
    <row r="5557" spans="2:13">
      <c r="B5557" t="s">
        <v>20</v>
      </c>
      <c r="C5557" t="s">
        <v>21</v>
      </c>
      <c r="D5557" t="s">
        <v>22</v>
      </c>
      <c r="E5557" t="s">
        <v>776</v>
      </c>
      <c r="F5557" t="s">
        <v>776</v>
      </c>
      <c r="G5557" t="s">
        <v>57</v>
      </c>
      <c r="H5557" t="s">
        <v>103</v>
      </c>
      <c r="I5557" s="1">
        <v>10</v>
      </c>
      <c r="J5557" s="1">
        <v>2</v>
      </c>
      <c r="K5557">
        <v>5554</v>
      </c>
      <c r="L5557" t="s">
        <v>25</v>
      </c>
      <c r="M5557" s="2">
        <f>+Table3[[#This Row],[CHW]]/Table3[[#This Row],[Count of Airbill Number]]</f>
        <v>5</v>
      </c>
    </row>
    <row r="5558" spans="2:13">
      <c r="B5558" t="s">
        <v>20</v>
      </c>
      <c r="C5558" t="s">
        <v>21</v>
      </c>
      <c r="D5558" t="s">
        <v>22</v>
      </c>
      <c r="E5558" t="s">
        <v>776</v>
      </c>
      <c r="F5558" t="s">
        <v>776</v>
      </c>
      <c r="G5558" t="s">
        <v>33</v>
      </c>
      <c r="H5558" t="s">
        <v>130</v>
      </c>
      <c r="I5558" s="1">
        <v>10</v>
      </c>
      <c r="J5558" s="1">
        <v>1</v>
      </c>
      <c r="K5558">
        <v>5555</v>
      </c>
      <c r="L5558" t="s">
        <v>25</v>
      </c>
      <c r="M5558" s="2">
        <f>+Table3[[#This Row],[CHW]]/Table3[[#This Row],[Count of Airbill Number]]</f>
        <v>10</v>
      </c>
    </row>
    <row r="5559" spans="2:13">
      <c r="B5559" t="s">
        <v>20</v>
      </c>
      <c r="C5559" t="s">
        <v>21</v>
      </c>
      <c r="D5559" t="s">
        <v>22</v>
      </c>
      <c r="E5559" t="s">
        <v>776</v>
      </c>
      <c r="F5559" t="s">
        <v>776</v>
      </c>
      <c r="G5559" t="s">
        <v>33</v>
      </c>
      <c r="H5559" t="s">
        <v>232</v>
      </c>
      <c r="I5559" s="1">
        <v>10</v>
      </c>
      <c r="J5559" s="1">
        <v>1</v>
      </c>
      <c r="K5559">
        <v>5556</v>
      </c>
      <c r="L5559" t="s">
        <v>25</v>
      </c>
      <c r="M5559" s="2">
        <f>+Table3[[#This Row],[CHW]]/Table3[[#This Row],[Count of Airbill Number]]</f>
        <v>10</v>
      </c>
    </row>
    <row r="5560" spans="2:13">
      <c r="B5560" t="s">
        <v>20</v>
      </c>
      <c r="C5560" t="s">
        <v>21</v>
      </c>
      <c r="D5560" t="s">
        <v>22</v>
      </c>
      <c r="E5560" t="s">
        <v>776</v>
      </c>
      <c r="F5560" t="s">
        <v>776</v>
      </c>
      <c r="G5560" t="s">
        <v>66</v>
      </c>
      <c r="H5560" t="s">
        <v>31</v>
      </c>
      <c r="I5560" s="1">
        <v>10</v>
      </c>
      <c r="J5560" s="1">
        <v>1</v>
      </c>
      <c r="K5560">
        <v>5557</v>
      </c>
      <c r="L5560" t="s">
        <v>25</v>
      </c>
      <c r="M5560" s="2">
        <f>+Table3[[#This Row],[CHW]]/Table3[[#This Row],[Count of Airbill Number]]</f>
        <v>10</v>
      </c>
    </row>
    <row r="5561" spans="2:13">
      <c r="B5561" t="s">
        <v>20</v>
      </c>
      <c r="C5561" t="s">
        <v>21</v>
      </c>
      <c r="D5561" t="s">
        <v>22</v>
      </c>
      <c r="E5561" t="s">
        <v>776</v>
      </c>
      <c r="F5561" t="s">
        <v>776</v>
      </c>
      <c r="G5561" t="s">
        <v>77</v>
      </c>
      <c r="H5561" t="s">
        <v>31</v>
      </c>
      <c r="I5561" s="1">
        <v>10</v>
      </c>
      <c r="J5561" s="1">
        <v>1</v>
      </c>
      <c r="K5561">
        <v>5558</v>
      </c>
      <c r="L5561" t="s">
        <v>25</v>
      </c>
      <c r="M5561" s="2">
        <f>+Table3[[#This Row],[CHW]]/Table3[[#This Row],[Count of Airbill Number]]</f>
        <v>10</v>
      </c>
    </row>
    <row r="5562" spans="2:13">
      <c r="B5562" t="s">
        <v>243</v>
      </c>
      <c r="C5562" t="s">
        <v>21</v>
      </c>
      <c r="D5562" t="s">
        <v>22</v>
      </c>
      <c r="E5562" t="s">
        <v>776</v>
      </c>
      <c r="F5562" t="s">
        <v>776</v>
      </c>
      <c r="G5562" t="s">
        <v>33</v>
      </c>
      <c r="H5562" t="s">
        <v>37</v>
      </c>
      <c r="I5562" s="1">
        <v>10</v>
      </c>
      <c r="J5562" s="1">
        <v>1</v>
      </c>
      <c r="K5562">
        <v>5559</v>
      </c>
      <c r="L5562" t="s">
        <v>25</v>
      </c>
      <c r="M5562" s="2">
        <f>+Table3[[#This Row],[CHW]]/Table3[[#This Row],[Count of Airbill Number]]</f>
        <v>10</v>
      </c>
    </row>
    <row r="5563" spans="2:13">
      <c r="B5563" t="s">
        <v>243</v>
      </c>
      <c r="C5563" t="s">
        <v>21</v>
      </c>
      <c r="D5563" t="s">
        <v>22</v>
      </c>
      <c r="E5563" t="s">
        <v>776</v>
      </c>
      <c r="F5563" t="s">
        <v>776</v>
      </c>
      <c r="G5563" t="s">
        <v>37</v>
      </c>
      <c r="H5563" t="s">
        <v>387</v>
      </c>
      <c r="I5563" s="1">
        <v>10</v>
      </c>
      <c r="J5563" s="1">
        <v>1</v>
      </c>
      <c r="K5563">
        <v>5560</v>
      </c>
      <c r="L5563" t="s">
        <v>25</v>
      </c>
      <c r="M5563" s="2">
        <f>+Table3[[#This Row],[CHW]]/Table3[[#This Row],[Count of Airbill Number]]</f>
        <v>10</v>
      </c>
    </row>
    <row r="5564" spans="2:13">
      <c r="B5564" t="s">
        <v>35</v>
      </c>
      <c r="C5564" t="s">
        <v>21</v>
      </c>
      <c r="D5564" t="s">
        <v>22</v>
      </c>
      <c r="E5564" t="s">
        <v>776</v>
      </c>
      <c r="F5564" t="s">
        <v>776</v>
      </c>
      <c r="G5564" t="s">
        <v>42</v>
      </c>
      <c r="H5564" t="s">
        <v>63</v>
      </c>
      <c r="I5564" s="1">
        <v>9.9999990000000007</v>
      </c>
      <c r="J5564" s="1">
        <v>2</v>
      </c>
      <c r="K5564">
        <v>5561</v>
      </c>
      <c r="L5564" t="s">
        <v>25</v>
      </c>
      <c r="M5564" s="2">
        <f>+Table3[[#This Row],[CHW]]/Table3[[#This Row],[Count of Airbill Number]]</f>
        <v>4.9999995000000004</v>
      </c>
    </row>
    <row r="5565" spans="2:13">
      <c r="B5565" t="s">
        <v>35</v>
      </c>
      <c r="C5565" t="s">
        <v>21</v>
      </c>
      <c r="D5565" t="s">
        <v>22</v>
      </c>
      <c r="E5565" t="s">
        <v>776</v>
      </c>
      <c r="F5565" t="s">
        <v>776</v>
      </c>
      <c r="G5565" t="s">
        <v>48</v>
      </c>
      <c r="H5565" t="s">
        <v>54</v>
      </c>
      <c r="I5565" s="1">
        <v>9.9999990000000007</v>
      </c>
      <c r="J5565" s="1">
        <v>2</v>
      </c>
      <c r="K5565">
        <v>5562</v>
      </c>
      <c r="L5565" t="s">
        <v>25</v>
      </c>
      <c r="M5565" s="2">
        <f>+Table3[[#This Row],[CHW]]/Table3[[#This Row],[Count of Airbill Number]]</f>
        <v>4.9999995000000004</v>
      </c>
    </row>
    <row r="5566" spans="2:13">
      <c r="B5566" t="s">
        <v>28</v>
      </c>
      <c r="C5566" t="s">
        <v>21</v>
      </c>
      <c r="D5566" t="s">
        <v>22</v>
      </c>
      <c r="E5566" t="s">
        <v>776</v>
      </c>
      <c r="F5566" t="s">
        <v>776</v>
      </c>
      <c r="G5566" t="s">
        <v>23</v>
      </c>
      <c r="H5566" t="s">
        <v>245</v>
      </c>
      <c r="I5566" s="1">
        <v>9.999998999999999</v>
      </c>
      <c r="J5566" s="1">
        <v>2</v>
      </c>
      <c r="K5566">
        <v>5563</v>
      </c>
      <c r="L5566" t="s">
        <v>25</v>
      </c>
      <c r="M5566" s="2">
        <f>+Table3[[#This Row],[CHW]]/Table3[[#This Row],[Count of Airbill Number]]</f>
        <v>4.9999994999999995</v>
      </c>
    </row>
    <row r="5567" spans="2:13">
      <c r="B5567" t="s">
        <v>28</v>
      </c>
      <c r="C5567" t="s">
        <v>21</v>
      </c>
      <c r="D5567" t="s">
        <v>22</v>
      </c>
      <c r="E5567" t="s">
        <v>776</v>
      </c>
      <c r="F5567" t="s">
        <v>776</v>
      </c>
      <c r="G5567" t="s">
        <v>41</v>
      </c>
      <c r="H5567" t="s">
        <v>50</v>
      </c>
      <c r="I5567" s="1">
        <v>9.999998999999999</v>
      </c>
      <c r="J5567" s="1">
        <v>2</v>
      </c>
      <c r="K5567">
        <v>5564</v>
      </c>
      <c r="L5567" t="s">
        <v>25</v>
      </c>
      <c r="M5567" s="2">
        <f>+Table3[[#This Row],[CHW]]/Table3[[#This Row],[Count of Airbill Number]]</f>
        <v>4.9999994999999995</v>
      </c>
    </row>
    <row r="5568" spans="2:13">
      <c r="B5568" t="s">
        <v>28</v>
      </c>
      <c r="C5568" t="s">
        <v>21</v>
      </c>
      <c r="D5568" t="s">
        <v>22</v>
      </c>
      <c r="E5568" t="s">
        <v>776</v>
      </c>
      <c r="F5568" t="s">
        <v>776</v>
      </c>
      <c r="G5568" t="s">
        <v>45</v>
      </c>
      <c r="H5568" t="s">
        <v>59</v>
      </c>
      <c r="I5568" s="1">
        <v>9.999998999999999</v>
      </c>
      <c r="J5568" s="1">
        <v>2</v>
      </c>
      <c r="K5568">
        <v>5565</v>
      </c>
      <c r="L5568" t="s">
        <v>25</v>
      </c>
      <c r="M5568" s="2">
        <f>+Table3[[#This Row],[CHW]]/Table3[[#This Row],[Count of Airbill Number]]</f>
        <v>4.9999994999999995</v>
      </c>
    </row>
    <row r="5569" spans="2:13">
      <c r="B5569" t="s">
        <v>28</v>
      </c>
      <c r="C5569" t="s">
        <v>21</v>
      </c>
      <c r="D5569" t="s">
        <v>22</v>
      </c>
      <c r="E5569" t="s">
        <v>776</v>
      </c>
      <c r="F5569" t="s">
        <v>776</v>
      </c>
      <c r="G5569" t="s">
        <v>61</v>
      </c>
      <c r="H5569" t="s">
        <v>40</v>
      </c>
      <c r="I5569" s="1">
        <v>9.999998999999999</v>
      </c>
      <c r="J5569" s="1">
        <v>2</v>
      </c>
      <c r="K5569">
        <v>5566</v>
      </c>
      <c r="L5569" t="s">
        <v>25</v>
      </c>
      <c r="M5569" s="2">
        <f>+Table3[[#This Row],[CHW]]/Table3[[#This Row],[Count of Airbill Number]]</f>
        <v>4.9999994999999995</v>
      </c>
    </row>
    <row r="5570" spans="2:13">
      <c r="B5570" t="s">
        <v>35</v>
      </c>
      <c r="C5570" t="s">
        <v>21</v>
      </c>
      <c r="D5570" t="s">
        <v>22</v>
      </c>
      <c r="E5570" t="s">
        <v>776</v>
      </c>
      <c r="F5570" t="s">
        <v>776</v>
      </c>
      <c r="G5570" t="s">
        <v>188</v>
      </c>
      <c r="H5570" t="s">
        <v>100</v>
      </c>
      <c r="I5570" s="1">
        <v>9.999998999999999</v>
      </c>
      <c r="J5570" s="1">
        <v>2</v>
      </c>
      <c r="K5570">
        <v>5567</v>
      </c>
      <c r="L5570" t="s">
        <v>25</v>
      </c>
      <c r="M5570" s="2">
        <f>+Table3[[#This Row],[CHW]]/Table3[[#This Row],[Count of Airbill Number]]</f>
        <v>4.9999994999999995</v>
      </c>
    </row>
    <row r="5571" spans="2:13">
      <c r="B5571" t="s">
        <v>35</v>
      </c>
      <c r="C5571" t="s">
        <v>21</v>
      </c>
      <c r="D5571" t="s">
        <v>22</v>
      </c>
      <c r="E5571" t="s">
        <v>776</v>
      </c>
      <c r="F5571" t="s">
        <v>776</v>
      </c>
      <c r="G5571" t="s">
        <v>39</v>
      </c>
      <c r="H5571" t="s">
        <v>54</v>
      </c>
      <c r="I5571" s="1">
        <v>9.999998999999999</v>
      </c>
      <c r="J5571" s="1">
        <v>2</v>
      </c>
      <c r="K5571">
        <v>5568</v>
      </c>
      <c r="L5571" t="s">
        <v>25</v>
      </c>
      <c r="M5571" s="2">
        <f>+Table3[[#This Row],[CHW]]/Table3[[#This Row],[Count of Airbill Number]]</f>
        <v>4.9999994999999995</v>
      </c>
    </row>
    <row r="5572" spans="2:13">
      <c r="B5572" t="s">
        <v>35</v>
      </c>
      <c r="C5572" t="s">
        <v>21</v>
      </c>
      <c r="D5572" t="s">
        <v>22</v>
      </c>
      <c r="E5572" t="s">
        <v>776</v>
      </c>
      <c r="F5572" t="s">
        <v>776</v>
      </c>
      <c r="G5572" t="s">
        <v>71</v>
      </c>
      <c r="H5572" t="s">
        <v>178</v>
      </c>
      <c r="I5572" s="1">
        <v>9.999998999999999</v>
      </c>
      <c r="J5572" s="1">
        <v>2</v>
      </c>
      <c r="K5572">
        <v>5569</v>
      </c>
      <c r="L5572" t="s">
        <v>25</v>
      </c>
      <c r="M5572" s="2">
        <f>+Table3[[#This Row],[CHW]]/Table3[[#This Row],[Count of Airbill Number]]</f>
        <v>4.9999994999999995</v>
      </c>
    </row>
    <row r="5573" spans="2:13">
      <c r="B5573" t="s">
        <v>35</v>
      </c>
      <c r="C5573" t="s">
        <v>21</v>
      </c>
      <c r="D5573" t="s">
        <v>22</v>
      </c>
      <c r="E5573" t="s">
        <v>776</v>
      </c>
      <c r="F5573" t="s">
        <v>776</v>
      </c>
      <c r="G5573" t="s">
        <v>76</v>
      </c>
      <c r="H5573" t="s">
        <v>89</v>
      </c>
      <c r="I5573" s="1">
        <v>9.999998999999999</v>
      </c>
      <c r="J5573" s="1">
        <v>2</v>
      </c>
      <c r="K5573">
        <v>5570</v>
      </c>
      <c r="L5573" t="s">
        <v>25</v>
      </c>
      <c r="M5573" s="2">
        <f>+Table3[[#This Row],[CHW]]/Table3[[#This Row],[Count of Airbill Number]]</f>
        <v>4.9999994999999995</v>
      </c>
    </row>
    <row r="5574" spans="2:13">
      <c r="B5574" t="s">
        <v>35</v>
      </c>
      <c r="C5574" t="s">
        <v>21</v>
      </c>
      <c r="D5574" t="s">
        <v>22</v>
      </c>
      <c r="E5574" t="s">
        <v>776</v>
      </c>
      <c r="F5574" t="s">
        <v>776</v>
      </c>
      <c r="G5574" t="s">
        <v>46</v>
      </c>
      <c r="H5574" t="s">
        <v>41</v>
      </c>
      <c r="I5574" s="1">
        <v>9.999998999999999</v>
      </c>
      <c r="J5574" s="1">
        <v>2</v>
      </c>
      <c r="K5574">
        <v>5571</v>
      </c>
      <c r="L5574" t="s">
        <v>25</v>
      </c>
      <c r="M5574" s="2">
        <f>+Table3[[#This Row],[CHW]]/Table3[[#This Row],[Count of Airbill Number]]</f>
        <v>4.9999994999999995</v>
      </c>
    </row>
    <row r="5575" spans="2:13">
      <c r="B5575" t="s">
        <v>35</v>
      </c>
      <c r="C5575" t="s">
        <v>21</v>
      </c>
      <c r="D5575" t="s">
        <v>36</v>
      </c>
      <c r="E5575" t="s">
        <v>776</v>
      </c>
      <c r="F5575" t="s">
        <v>776</v>
      </c>
      <c r="G5575" t="s">
        <v>37</v>
      </c>
      <c r="H5575" t="s">
        <v>348</v>
      </c>
      <c r="I5575" s="1">
        <v>9.999998999999999</v>
      </c>
      <c r="J5575" s="1">
        <v>3</v>
      </c>
      <c r="K5575">
        <v>5572</v>
      </c>
      <c r="L5575" t="s">
        <v>25</v>
      </c>
      <c r="M5575" s="2">
        <f>+Table3[[#This Row],[CHW]]/Table3[[#This Row],[Count of Airbill Number]]</f>
        <v>3.3333329999999997</v>
      </c>
    </row>
    <row r="5576" spans="2:13">
      <c r="B5576" t="s">
        <v>20</v>
      </c>
      <c r="C5576" t="s">
        <v>21</v>
      </c>
      <c r="D5576" t="s">
        <v>22</v>
      </c>
      <c r="E5576" t="s">
        <v>776</v>
      </c>
      <c r="F5576" t="s">
        <v>776</v>
      </c>
      <c r="G5576" t="s">
        <v>163</v>
      </c>
      <c r="H5576" t="s">
        <v>107</v>
      </c>
      <c r="I5576" s="1">
        <v>9.999998999999999</v>
      </c>
      <c r="J5576" s="1">
        <v>2</v>
      </c>
      <c r="K5576">
        <v>5573</v>
      </c>
      <c r="L5576" t="s">
        <v>25</v>
      </c>
      <c r="M5576" s="2">
        <f>+Table3[[#This Row],[CHW]]/Table3[[#This Row],[Count of Airbill Number]]</f>
        <v>4.9999994999999995</v>
      </c>
    </row>
    <row r="5577" spans="2:13">
      <c r="B5577" t="s">
        <v>35</v>
      </c>
      <c r="C5577" t="s">
        <v>21</v>
      </c>
      <c r="D5577" t="s">
        <v>36</v>
      </c>
      <c r="E5577" t="s">
        <v>776</v>
      </c>
      <c r="F5577" t="s">
        <v>776</v>
      </c>
      <c r="G5577" t="s">
        <v>37</v>
      </c>
      <c r="H5577" t="s">
        <v>146</v>
      </c>
      <c r="I5577" s="1">
        <v>9.9999980000000015</v>
      </c>
      <c r="J5577" s="1">
        <v>3</v>
      </c>
      <c r="K5577">
        <v>5574</v>
      </c>
      <c r="L5577" t="s">
        <v>25</v>
      </c>
      <c r="M5577" s="2">
        <f>+Table3[[#This Row],[CHW]]/Table3[[#This Row],[Count of Airbill Number]]</f>
        <v>3.3333326666666672</v>
      </c>
    </row>
    <row r="5578" spans="2:13">
      <c r="B5578" t="s">
        <v>28</v>
      </c>
      <c r="C5578" t="s">
        <v>21</v>
      </c>
      <c r="D5578" t="s">
        <v>22</v>
      </c>
      <c r="E5578" t="s">
        <v>776</v>
      </c>
      <c r="F5578" t="s">
        <v>776</v>
      </c>
      <c r="G5578" t="s">
        <v>144</v>
      </c>
      <c r="H5578" t="s">
        <v>49</v>
      </c>
      <c r="I5578" s="1">
        <v>9.9999979999999997</v>
      </c>
      <c r="J5578" s="1">
        <v>4</v>
      </c>
      <c r="K5578">
        <v>5575</v>
      </c>
      <c r="L5578" t="s">
        <v>25</v>
      </c>
      <c r="M5578" s="2">
        <f>+Table3[[#This Row],[CHW]]/Table3[[#This Row],[Count of Airbill Number]]</f>
        <v>2.4999994999999999</v>
      </c>
    </row>
    <row r="5579" spans="2:13">
      <c r="B5579" t="s">
        <v>35</v>
      </c>
      <c r="C5579" t="s">
        <v>21</v>
      </c>
      <c r="D5579" t="s">
        <v>36</v>
      </c>
      <c r="E5579" t="s">
        <v>776</v>
      </c>
      <c r="F5579" t="s">
        <v>776</v>
      </c>
      <c r="G5579" t="s">
        <v>37</v>
      </c>
      <c r="H5579" t="s">
        <v>345</v>
      </c>
      <c r="I5579" s="1">
        <v>9.9999979999999997</v>
      </c>
      <c r="J5579" s="1">
        <v>3</v>
      </c>
      <c r="K5579">
        <v>5576</v>
      </c>
      <c r="L5579" t="s">
        <v>25</v>
      </c>
      <c r="M5579" s="2">
        <f>+Table3[[#This Row],[CHW]]/Table3[[#This Row],[Count of Airbill Number]]</f>
        <v>3.3333326666666667</v>
      </c>
    </row>
    <row r="5580" spans="2:13">
      <c r="B5580" t="s">
        <v>35</v>
      </c>
      <c r="C5580" t="s">
        <v>21</v>
      </c>
      <c r="D5580" t="s">
        <v>22</v>
      </c>
      <c r="E5580" t="s">
        <v>776</v>
      </c>
      <c r="F5580" t="s">
        <v>776</v>
      </c>
      <c r="G5580" t="s">
        <v>41</v>
      </c>
      <c r="H5580" t="s">
        <v>146</v>
      </c>
      <c r="I5580" s="1">
        <v>9.9999970000000005</v>
      </c>
      <c r="J5580" s="1">
        <v>5</v>
      </c>
      <c r="K5580">
        <v>5577</v>
      </c>
      <c r="L5580" t="s">
        <v>25</v>
      </c>
      <c r="M5580" s="2">
        <f>+Table3[[#This Row],[CHW]]/Table3[[#This Row],[Count of Airbill Number]]</f>
        <v>1.9999994000000001</v>
      </c>
    </row>
    <row r="5581" spans="2:13">
      <c r="B5581" t="s">
        <v>20</v>
      </c>
      <c r="C5581" t="s">
        <v>21</v>
      </c>
      <c r="D5581" t="s">
        <v>22</v>
      </c>
      <c r="E5581" t="s">
        <v>776</v>
      </c>
      <c r="F5581" t="s">
        <v>776</v>
      </c>
      <c r="G5581" t="s">
        <v>40</v>
      </c>
      <c r="H5581" t="s">
        <v>119</v>
      </c>
      <c r="I5581" s="1">
        <v>9.9999970000000005</v>
      </c>
      <c r="J5581" s="1">
        <v>4</v>
      </c>
      <c r="K5581">
        <v>5578</v>
      </c>
      <c r="L5581" t="s">
        <v>25</v>
      </c>
      <c r="M5581" s="2">
        <f>+Table3[[#This Row],[CHW]]/Table3[[#This Row],[Count of Airbill Number]]</f>
        <v>2.4999992500000001</v>
      </c>
    </row>
    <row r="5582" spans="2:13">
      <c r="B5582" t="s">
        <v>20</v>
      </c>
      <c r="C5582" t="s">
        <v>21</v>
      </c>
      <c r="D5582" t="s">
        <v>36</v>
      </c>
      <c r="E5582" t="s">
        <v>776</v>
      </c>
      <c r="F5582" t="s">
        <v>776</v>
      </c>
      <c r="G5582" t="s">
        <v>222</v>
      </c>
      <c r="H5582" t="s">
        <v>59</v>
      </c>
      <c r="I5582" s="1">
        <v>9.9999969999999987</v>
      </c>
      <c r="J5582" s="1">
        <v>8</v>
      </c>
      <c r="K5582">
        <v>5579</v>
      </c>
      <c r="L5582" t="s">
        <v>25</v>
      </c>
      <c r="M5582" s="2">
        <f>+Table3[[#This Row],[CHW]]/Table3[[#This Row],[Count of Airbill Number]]</f>
        <v>1.2499996249999998</v>
      </c>
    </row>
    <row r="5583" spans="2:13">
      <c r="B5583" t="s">
        <v>28</v>
      </c>
      <c r="C5583" t="s">
        <v>21</v>
      </c>
      <c r="D5583" t="s">
        <v>22</v>
      </c>
      <c r="E5583" t="s">
        <v>776</v>
      </c>
      <c r="F5583" t="s">
        <v>776</v>
      </c>
      <c r="G5583" t="s">
        <v>45</v>
      </c>
      <c r="H5583" t="s">
        <v>209</v>
      </c>
      <c r="I5583" s="1">
        <v>9.9363609999999998</v>
      </c>
      <c r="J5583" s="1">
        <v>5</v>
      </c>
      <c r="K5583">
        <v>5580</v>
      </c>
      <c r="L5583" t="s">
        <v>25</v>
      </c>
      <c r="M5583" s="2">
        <f>+Table3[[#This Row],[CHW]]/Table3[[#This Row],[Count of Airbill Number]]</f>
        <v>1.9872722</v>
      </c>
    </row>
    <row r="5584" spans="2:13">
      <c r="B5584" t="s">
        <v>28</v>
      </c>
      <c r="C5584" t="s">
        <v>21</v>
      </c>
      <c r="D5584" t="s">
        <v>22</v>
      </c>
      <c r="E5584" t="s">
        <v>778</v>
      </c>
      <c r="F5584" t="s">
        <v>778</v>
      </c>
      <c r="G5584" t="s">
        <v>113</v>
      </c>
      <c r="H5584" t="s">
        <v>161</v>
      </c>
      <c r="I5584" s="1">
        <v>9.9</v>
      </c>
      <c r="J5584" s="1">
        <v>3</v>
      </c>
      <c r="K5584">
        <v>5581</v>
      </c>
      <c r="L5584" t="s">
        <v>25</v>
      </c>
      <c r="M5584" s="2">
        <f>+Table3[[#This Row],[CHW]]/Table3[[#This Row],[Count of Airbill Number]]</f>
        <v>3.3000000000000003</v>
      </c>
    </row>
    <row r="5585" spans="2:13">
      <c r="B5585" t="s">
        <v>35</v>
      </c>
      <c r="C5585" t="s">
        <v>21</v>
      </c>
      <c r="D5585" t="s">
        <v>22</v>
      </c>
      <c r="E5585" t="s">
        <v>776</v>
      </c>
      <c r="F5585" t="s">
        <v>776</v>
      </c>
      <c r="G5585" t="s">
        <v>42</v>
      </c>
      <c r="H5585" t="s">
        <v>45</v>
      </c>
      <c r="I5585" s="1">
        <v>9.7272699999999972</v>
      </c>
      <c r="J5585" s="1">
        <v>5</v>
      </c>
      <c r="K5585">
        <v>5582</v>
      </c>
      <c r="L5585" t="s">
        <v>25</v>
      </c>
      <c r="M5585" s="2">
        <f>+Table3[[#This Row],[CHW]]/Table3[[#This Row],[Count of Airbill Number]]</f>
        <v>1.9454539999999994</v>
      </c>
    </row>
    <row r="5586" spans="2:13">
      <c r="B5586" t="s">
        <v>28</v>
      </c>
      <c r="C5586" t="s">
        <v>21</v>
      </c>
      <c r="D5586" t="s">
        <v>22</v>
      </c>
      <c r="E5586" t="s">
        <v>776</v>
      </c>
      <c r="F5586" t="s">
        <v>776</v>
      </c>
      <c r="G5586" t="s">
        <v>23</v>
      </c>
      <c r="H5586" t="s">
        <v>53</v>
      </c>
      <c r="I5586" s="1">
        <v>9.7090899999999998</v>
      </c>
      <c r="J5586" s="1">
        <v>2</v>
      </c>
      <c r="K5586">
        <v>5583</v>
      </c>
      <c r="L5586" t="s">
        <v>25</v>
      </c>
      <c r="M5586" s="2">
        <f>+Table3[[#This Row],[CHW]]/Table3[[#This Row],[Count of Airbill Number]]</f>
        <v>4.8545449999999999</v>
      </c>
    </row>
    <row r="5587" spans="2:13">
      <c r="B5587" t="s">
        <v>28</v>
      </c>
      <c r="C5587" t="s">
        <v>21</v>
      </c>
      <c r="D5587" t="s">
        <v>22</v>
      </c>
      <c r="E5587" t="s">
        <v>778</v>
      </c>
      <c r="F5587" t="s">
        <v>778</v>
      </c>
      <c r="G5587" t="s">
        <v>112</v>
      </c>
      <c r="H5587" t="s">
        <v>101</v>
      </c>
      <c r="I5587" s="1">
        <v>9.6999999999999993</v>
      </c>
      <c r="J5587" s="1">
        <v>2</v>
      </c>
      <c r="K5587">
        <v>5584</v>
      </c>
      <c r="L5587" t="s">
        <v>25</v>
      </c>
      <c r="M5587" s="2">
        <f>+Table3[[#This Row],[CHW]]/Table3[[#This Row],[Count of Airbill Number]]</f>
        <v>4.8499999999999996</v>
      </c>
    </row>
    <row r="5588" spans="2:13">
      <c r="B5588" t="s">
        <v>35</v>
      </c>
      <c r="C5588" t="s">
        <v>21</v>
      </c>
      <c r="D5588" t="s">
        <v>22</v>
      </c>
      <c r="E5588" t="s">
        <v>776</v>
      </c>
      <c r="F5588" t="s">
        <v>776</v>
      </c>
      <c r="G5588" t="s">
        <v>130</v>
      </c>
      <c r="H5588" t="s">
        <v>281</v>
      </c>
      <c r="I5588" s="1">
        <v>9.5909060000000004</v>
      </c>
      <c r="J5588" s="1">
        <v>6</v>
      </c>
      <c r="K5588">
        <v>5585</v>
      </c>
      <c r="L5588" t="s">
        <v>25</v>
      </c>
      <c r="M5588" s="2">
        <f>+Table3[[#This Row],[CHW]]/Table3[[#This Row],[Count of Airbill Number]]</f>
        <v>1.5984843333333334</v>
      </c>
    </row>
    <row r="5589" spans="2:13">
      <c r="B5589" t="s">
        <v>28</v>
      </c>
      <c r="C5589" t="s">
        <v>21</v>
      </c>
      <c r="D5589" t="s">
        <v>22</v>
      </c>
      <c r="E5589" t="s">
        <v>776</v>
      </c>
      <c r="F5589" t="s">
        <v>778</v>
      </c>
      <c r="G5589" t="s">
        <v>45</v>
      </c>
      <c r="H5589" t="s">
        <v>206</v>
      </c>
      <c r="I5589" s="1">
        <v>9.5727270000000004</v>
      </c>
      <c r="J5589" s="1">
        <v>2</v>
      </c>
      <c r="K5589">
        <v>5586</v>
      </c>
      <c r="L5589" t="s">
        <v>25</v>
      </c>
      <c r="M5589" s="2">
        <f>+Table3[[#This Row],[CHW]]/Table3[[#This Row],[Count of Airbill Number]]</f>
        <v>4.7863635000000002</v>
      </c>
    </row>
    <row r="5590" spans="2:13">
      <c r="B5590" t="s">
        <v>28</v>
      </c>
      <c r="C5590" t="s">
        <v>21</v>
      </c>
      <c r="D5590" t="s">
        <v>22</v>
      </c>
      <c r="E5590" t="s">
        <v>776</v>
      </c>
      <c r="F5590" t="s">
        <v>776</v>
      </c>
      <c r="G5590" t="s">
        <v>47</v>
      </c>
      <c r="H5590" t="s">
        <v>88</v>
      </c>
      <c r="I5590" s="1">
        <v>9.5454539999999994</v>
      </c>
      <c r="J5590" s="1">
        <v>2</v>
      </c>
      <c r="K5590">
        <v>5587</v>
      </c>
      <c r="L5590" t="s">
        <v>25</v>
      </c>
      <c r="M5590" s="2">
        <f>+Table3[[#This Row],[CHW]]/Table3[[#This Row],[Count of Airbill Number]]</f>
        <v>4.7727269999999997</v>
      </c>
    </row>
    <row r="5591" spans="2:13">
      <c r="B5591" t="s">
        <v>28</v>
      </c>
      <c r="C5591" t="s">
        <v>21</v>
      </c>
      <c r="D5591" t="s">
        <v>22</v>
      </c>
      <c r="E5591" t="s">
        <v>776</v>
      </c>
      <c r="F5591" t="s">
        <v>776</v>
      </c>
      <c r="G5591" t="s">
        <v>80</v>
      </c>
      <c r="H5591" t="s">
        <v>57</v>
      </c>
      <c r="I5591" s="1">
        <v>9.5454539999999994</v>
      </c>
      <c r="J5591" s="1">
        <v>2</v>
      </c>
      <c r="K5591">
        <v>5588</v>
      </c>
      <c r="L5591" t="s">
        <v>25</v>
      </c>
      <c r="M5591" s="2">
        <f>+Table3[[#This Row],[CHW]]/Table3[[#This Row],[Count of Airbill Number]]</f>
        <v>4.7727269999999997</v>
      </c>
    </row>
    <row r="5592" spans="2:13">
      <c r="B5592" t="s">
        <v>28</v>
      </c>
      <c r="C5592" t="s">
        <v>21</v>
      </c>
      <c r="D5592" t="s">
        <v>22</v>
      </c>
      <c r="E5592" t="s">
        <v>776</v>
      </c>
      <c r="F5592" t="s">
        <v>776</v>
      </c>
      <c r="G5592" t="s">
        <v>41</v>
      </c>
      <c r="H5592" t="s">
        <v>217</v>
      </c>
      <c r="I5592" s="1">
        <v>9.5454539999999994</v>
      </c>
      <c r="J5592" s="1">
        <v>1</v>
      </c>
      <c r="K5592">
        <v>5589</v>
      </c>
      <c r="L5592" t="s">
        <v>25</v>
      </c>
      <c r="M5592" s="2">
        <f>+Table3[[#This Row],[CHW]]/Table3[[#This Row],[Count of Airbill Number]]</f>
        <v>9.5454539999999994</v>
      </c>
    </row>
    <row r="5593" spans="2:13">
      <c r="B5593" t="s">
        <v>28</v>
      </c>
      <c r="C5593" t="s">
        <v>21</v>
      </c>
      <c r="D5593" t="s">
        <v>22</v>
      </c>
      <c r="E5593" t="s">
        <v>776</v>
      </c>
      <c r="F5593" t="s">
        <v>776</v>
      </c>
      <c r="G5593" t="s">
        <v>48</v>
      </c>
      <c r="H5593" t="s">
        <v>24</v>
      </c>
      <c r="I5593" s="1">
        <v>9.5454539999999994</v>
      </c>
      <c r="J5593" s="1">
        <v>2</v>
      </c>
      <c r="K5593">
        <v>5590</v>
      </c>
      <c r="L5593" t="s">
        <v>25</v>
      </c>
      <c r="M5593" s="2">
        <f>+Table3[[#This Row],[CHW]]/Table3[[#This Row],[Count of Airbill Number]]</f>
        <v>4.7727269999999997</v>
      </c>
    </row>
    <row r="5594" spans="2:13">
      <c r="B5594" t="s">
        <v>28</v>
      </c>
      <c r="C5594" t="s">
        <v>21</v>
      </c>
      <c r="D5594" t="s">
        <v>22</v>
      </c>
      <c r="E5594" t="s">
        <v>776</v>
      </c>
      <c r="F5594" t="s">
        <v>776</v>
      </c>
      <c r="G5594" t="s">
        <v>48</v>
      </c>
      <c r="H5594" t="s">
        <v>96</v>
      </c>
      <c r="I5594" s="1">
        <v>9.5454539999999994</v>
      </c>
      <c r="J5594" s="1">
        <v>1</v>
      </c>
      <c r="K5594">
        <v>5591</v>
      </c>
      <c r="L5594" t="s">
        <v>25</v>
      </c>
      <c r="M5594" s="2">
        <f>+Table3[[#This Row],[CHW]]/Table3[[#This Row],[Count of Airbill Number]]</f>
        <v>9.5454539999999994</v>
      </c>
    </row>
    <row r="5595" spans="2:13">
      <c r="B5595" t="s">
        <v>28</v>
      </c>
      <c r="C5595" t="s">
        <v>21</v>
      </c>
      <c r="D5595" t="s">
        <v>22</v>
      </c>
      <c r="E5595" t="s">
        <v>778</v>
      </c>
      <c r="F5595" t="s">
        <v>776</v>
      </c>
      <c r="G5595" t="s">
        <v>171</v>
      </c>
      <c r="H5595" t="s">
        <v>31</v>
      </c>
      <c r="I5595" s="1">
        <v>9.5454539999999994</v>
      </c>
      <c r="J5595" s="1">
        <v>1</v>
      </c>
      <c r="K5595">
        <v>5592</v>
      </c>
      <c r="L5595" t="s">
        <v>25</v>
      </c>
      <c r="M5595" s="2">
        <f>+Table3[[#This Row],[CHW]]/Table3[[#This Row],[Count of Airbill Number]]</f>
        <v>9.5454539999999994</v>
      </c>
    </row>
    <row r="5596" spans="2:13">
      <c r="B5596" t="s">
        <v>28</v>
      </c>
      <c r="C5596" t="s">
        <v>21</v>
      </c>
      <c r="D5596" t="s">
        <v>22</v>
      </c>
      <c r="E5596" t="s">
        <v>776</v>
      </c>
      <c r="F5596" t="s">
        <v>776</v>
      </c>
      <c r="G5596" t="s">
        <v>93</v>
      </c>
      <c r="H5596" t="s">
        <v>47</v>
      </c>
      <c r="I5596" s="1">
        <v>9.5454539999999994</v>
      </c>
      <c r="J5596" s="1">
        <v>2</v>
      </c>
      <c r="K5596">
        <v>5593</v>
      </c>
      <c r="L5596" t="s">
        <v>25</v>
      </c>
      <c r="M5596" s="2">
        <f>+Table3[[#This Row],[CHW]]/Table3[[#This Row],[Count of Airbill Number]]</f>
        <v>4.7727269999999997</v>
      </c>
    </row>
    <row r="5597" spans="2:13">
      <c r="B5597" t="s">
        <v>28</v>
      </c>
      <c r="C5597" t="s">
        <v>21</v>
      </c>
      <c r="D5597" t="s">
        <v>22</v>
      </c>
      <c r="E5597" t="s">
        <v>776</v>
      </c>
      <c r="F5597" t="s">
        <v>778</v>
      </c>
      <c r="G5597" t="s">
        <v>66</v>
      </c>
      <c r="H5597" t="s">
        <v>155</v>
      </c>
      <c r="I5597" s="1">
        <v>9.5454539999999994</v>
      </c>
      <c r="J5597" s="1">
        <v>1</v>
      </c>
      <c r="K5597">
        <v>5594</v>
      </c>
      <c r="L5597" t="s">
        <v>25</v>
      </c>
      <c r="M5597" s="2">
        <f>+Table3[[#This Row],[CHW]]/Table3[[#This Row],[Count of Airbill Number]]</f>
        <v>9.5454539999999994</v>
      </c>
    </row>
    <row r="5598" spans="2:13">
      <c r="B5598" t="s">
        <v>28</v>
      </c>
      <c r="C5598" t="s">
        <v>21</v>
      </c>
      <c r="D5598" t="s">
        <v>22</v>
      </c>
      <c r="E5598" t="s">
        <v>776</v>
      </c>
      <c r="F5598" t="s">
        <v>776</v>
      </c>
      <c r="G5598" t="s">
        <v>66</v>
      </c>
      <c r="H5598" t="s">
        <v>118</v>
      </c>
      <c r="I5598" s="1">
        <v>9.5454539999999994</v>
      </c>
      <c r="J5598" s="1">
        <v>1</v>
      </c>
      <c r="K5598">
        <v>5595</v>
      </c>
      <c r="L5598" t="s">
        <v>25</v>
      </c>
      <c r="M5598" s="2">
        <f>+Table3[[#This Row],[CHW]]/Table3[[#This Row],[Count of Airbill Number]]</f>
        <v>9.5454539999999994</v>
      </c>
    </row>
    <row r="5599" spans="2:13">
      <c r="B5599" t="s">
        <v>28</v>
      </c>
      <c r="C5599" t="s">
        <v>21</v>
      </c>
      <c r="D5599" t="s">
        <v>36</v>
      </c>
      <c r="E5599" t="s">
        <v>776</v>
      </c>
      <c r="F5599" t="s">
        <v>776</v>
      </c>
      <c r="G5599" t="s">
        <v>23</v>
      </c>
      <c r="H5599" t="s">
        <v>66</v>
      </c>
      <c r="I5599" s="1">
        <v>9.5454539999999994</v>
      </c>
      <c r="J5599" s="1">
        <v>1</v>
      </c>
      <c r="K5599">
        <v>5596</v>
      </c>
      <c r="L5599" t="s">
        <v>25</v>
      </c>
      <c r="M5599" s="2">
        <f>+Table3[[#This Row],[CHW]]/Table3[[#This Row],[Count of Airbill Number]]</f>
        <v>9.5454539999999994</v>
      </c>
    </row>
    <row r="5600" spans="2:13">
      <c r="B5600" t="s">
        <v>28</v>
      </c>
      <c r="C5600" t="s">
        <v>21</v>
      </c>
      <c r="D5600" t="s">
        <v>36</v>
      </c>
      <c r="E5600" t="s">
        <v>776</v>
      </c>
      <c r="F5600" t="s">
        <v>776</v>
      </c>
      <c r="G5600" t="s">
        <v>37</v>
      </c>
      <c r="H5600" t="s">
        <v>23</v>
      </c>
      <c r="I5600" s="1">
        <v>9.5454539999999994</v>
      </c>
      <c r="J5600" s="1">
        <v>1</v>
      </c>
      <c r="K5600">
        <v>5597</v>
      </c>
      <c r="L5600" t="s">
        <v>25</v>
      </c>
      <c r="M5600" s="2">
        <f>+Table3[[#This Row],[CHW]]/Table3[[#This Row],[Count of Airbill Number]]</f>
        <v>9.5454539999999994</v>
      </c>
    </row>
    <row r="5601" spans="2:13">
      <c r="B5601" t="s">
        <v>35</v>
      </c>
      <c r="C5601" t="s">
        <v>21</v>
      </c>
      <c r="D5601" t="s">
        <v>22</v>
      </c>
      <c r="E5601" t="s">
        <v>778</v>
      </c>
      <c r="F5601" t="s">
        <v>777</v>
      </c>
      <c r="G5601" t="s">
        <v>113</v>
      </c>
      <c r="H5601" t="s">
        <v>179</v>
      </c>
      <c r="I5601" s="1">
        <v>9.5454539999999994</v>
      </c>
      <c r="J5601" s="1">
        <v>1</v>
      </c>
      <c r="K5601">
        <v>5598</v>
      </c>
      <c r="L5601" t="s">
        <v>25</v>
      </c>
      <c r="M5601" s="2">
        <f>+Table3[[#This Row],[CHW]]/Table3[[#This Row],[Count of Airbill Number]]</f>
        <v>9.5454539999999994</v>
      </c>
    </row>
    <row r="5602" spans="2:13">
      <c r="B5602" t="s">
        <v>35</v>
      </c>
      <c r="C5602" t="s">
        <v>21</v>
      </c>
      <c r="D5602" t="s">
        <v>22</v>
      </c>
      <c r="E5602" t="s">
        <v>776</v>
      </c>
      <c r="F5602" t="s">
        <v>778</v>
      </c>
      <c r="G5602" t="s">
        <v>23</v>
      </c>
      <c r="H5602" t="s">
        <v>204</v>
      </c>
      <c r="I5602" s="1">
        <v>9.5454539999999994</v>
      </c>
      <c r="J5602" s="1">
        <v>1</v>
      </c>
      <c r="K5602">
        <v>5599</v>
      </c>
      <c r="L5602" t="s">
        <v>25</v>
      </c>
      <c r="M5602" s="2">
        <f>+Table3[[#This Row],[CHW]]/Table3[[#This Row],[Count of Airbill Number]]</f>
        <v>9.5454539999999994</v>
      </c>
    </row>
    <row r="5603" spans="2:13">
      <c r="B5603" t="s">
        <v>35</v>
      </c>
      <c r="C5603" t="s">
        <v>21</v>
      </c>
      <c r="D5603" t="s">
        <v>22</v>
      </c>
      <c r="E5603" t="s">
        <v>776</v>
      </c>
      <c r="F5603" t="s">
        <v>776</v>
      </c>
      <c r="G5603" t="s">
        <v>23</v>
      </c>
      <c r="H5603" t="s">
        <v>95</v>
      </c>
      <c r="I5603" s="1">
        <v>9.5454539999999994</v>
      </c>
      <c r="J5603" s="1">
        <v>2</v>
      </c>
      <c r="K5603">
        <v>5600</v>
      </c>
      <c r="L5603" t="s">
        <v>25</v>
      </c>
      <c r="M5603" s="2">
        <f>+Table3[[#This Row],[CHW]]/Table3[[#This Row],[Count of Airbill Number]]</f>
        <v>4.7727269999999997</v>
      </c>
    </row>
    <row r="5604" spans="2:13">
      <c r="B5604" t="s">
        <v>35</v>
      </c>
      <c r="C5604" t="s">
        <v>21</v>
      </c>
      <c r="D5604" t="s">
        <v>22</v>
      </c>
      <c r="E5604" t="s">
        <v>776</v>
      </c>
      <c r="F5604" t="s">
        <v>776</v>
      </c>
      <c r="G5604" t="s">
        <v>71</v>
      </c>
      <c r="H5604" t="s">
        <v>133</v>
      </c>
      <c r="I5604" s="1">
        <v>9.5454539999999994</v>
      </c>
      <c r="J5604" s="1">
        <v>1</v>
      </c>
      <c r="K5604">
        <v>5601</v>
      </c>
      <c r="L5604" t="s">
        <v>25</v>
      </c>
      <c r="M5604" s="2">
        <f>+Table3[[#This Row],[CHW]]/Table3[[#This Row],[Count of Airbill Number]]</f>
        <v>9.5454539999999994</v>
      </c>
    </row>
    <row r="5605" spans="2:13">
      <c r="B5605" t="s">
        <v>35</v>
      </c>
      <c r="C5605" t="s">
        <v>21</v>
      </c>
      <c r="D5605" t="s">
        <v>22</v>
      </c>
      <c r="E5605" t="s">
        <v>776</v>
      </c>
      <c r="F5605" t="s">
        <v>776</v>
      </c>
      <c r="G5605" t="s">
        <v>48</v>
      </c>
      <c r="H5605" t="s">
        <v>209</v>
      </c>
      <c r="I5605" s="1">
        <v>9.5454539999999994</v>
      </c>
      <c r="J5605" s="1">
        <v>1</v>
      </c>
      <c r="K5605">
        <v>5602</v>
      </c>
      <c r="L5605" t="s">
        <v>25</v>
      </c>
      <c r="M5605" s="2">
        <f>+Table3[[#This Row],[CHW]]/Table3[[#This Row],[Count of Airbill Number]]</f>
        <v>9.5454539999999994</v>
      </c>
    </row>
    <row r="5606" spans="2:13">
      <c r="B5606" t="s">
        <v>35</v>
      </c>
      <c r="C5606" t="s">
        <v>21</v>
      </c>
      <c r="D5606" t="s">
        <v>22</v>
      </c>
      <c r="E5606" t="s">
        <v>776</v>
      </c>
      <c r="F5606" t="s">
        <v>776</v>
      </c>
      <c r="G5606" t="s">
        <v>45</v>
      </c>
      <c r="H5606" t="s">
        <v>341</v>
      </c>
      <c r="I5606" s="1">
        <v>9.5454539999999994</v>
      </c>
      <c r="J5606" s="1">
        <v>3</v>
      </c>
      <c r="K5606">
        <v>5603</v>
      </c>
      <c r="L5606" t="s">
        <v>25</v>
      </c>
      <c r="M5606" s="2">
        <f>+Table3[[#This Row],[CHW]]/Table3[[#This Row],[Count of Airbill Number]]</f>
        <v>3.1818179999999998</v>
      </c>
    </row>
    <row r="5607" spans="2:13">
      <c r="B5607" t="s">
        <v>35</v>
      </c>
      <c r="C5607" t="s">
        <v>21</v>
      </c>
      <c r="D5607" t="s">
        <v>22</v>
      </c>
      <c r="E5607" t="s">
        <v>776</v>
      </c>
      <c r="F5607" t="s">
        <v>776</v>
      </c>
      <c r="G5607" t="s">
        <v>45</v>
      </c>
      <c r="H5607" t="s">
        <v>158</v>
      </c>
      <c r="I5607" s="1">
        <v>9.5454539999999994</v>
      </c>
      <c r="J5607" s="1">
        <v>3</v>
      </c>
      <c r="K5607">
        <v>5604</v>
      </c>
      <c r="L5607" t="s">
        <v>25</v>
      </c>
      <c r="M5607" s="2">
        <f>+Table3[[#This Row],[CHW]]/Table3[[#This Row],[Count of Airbill Number]]</f>
        <v>3.1818179999999998</v>
      </c>
    </row>
    <row r="5608" spans="2:13">
      <c r="B5608" t="s">
        <v>35</v>
      </c>
      <c r="C5608" t="s">
        <v>21</v>
      </c>
      <c r="D5608" t="s">
        <v>22</v>
      </c>
      <c r="E5608" t="s">
        <v>776</v>
      </c>
      <c r="F5608" t="s">
        <v>776</v>
      </c>
      <c r="G5608" t="s">
        <v>40</v>
      </c>
      <c r="H5608" t="s">
        <v>50</v>
      </c>
      <c r="I5608" s="1">
        <v>9.5454539999999994</v>
      </c>
      <c r="J5608" s="1">
        <v>2</v>
      </c>
      <c r="K5608">
        <v>5605</v>
      </c>
      <c r="L5608" t="s">
        <v>25</v>
      </c>
      <c r="M5608" s="2">
        <f>+Table3[[#This Row],[CHW]]/Table3[[#This Row],[Count of Airbill Number]]</f>
        <v>4.7727269999999997</v>
      </c>
    </row>
    <row r="5609" spans="2:13">
      <c r="B5609" t="s">
        <v>35</v>
      </c>
      <c r="C5609" t="s">
        <v>21</v>
      </c>
      <c r="D5609" t="s">
        <v>22</v>
      </c>
      <c r="E5609" t="s">
        <v>776</v>
      </c>
      <c r="F5609" t="s">
        <v>776</v>
      </c>
      <c r="G5609" t="s">
        <v>57</v>
      </c>
      <c r="H5609" t="s">
        <v>46</v>
      </c>
      <c r="I5609" s="1">
        <v>9.5454539999999994</v>
      </c>
      <c r="J5609" s="1">
        <v>1</v>
      </c>
      <c r="K5609">
        <v>5606</v>
      </c>
      <c r="L5609" t="s">
        <v>25</v>
      </c>
      <c r="M5609" s="2">
        <f>+Table3[[#This Row],[CHW]]/Table3[[#This Row],[Count of Airbill Number]]</f>
        <v>9.5454539999999994</v>
      </c>
    </row>
    <row r="5610" spans="2:13">
      <c r="B5610" t="s">
        <v>35</v>
      </c>
      <c r="C5610" t="s">
        <v>21</v>
      </c>
      <c r="D5610" t="s">
        <v>22</v>
      </c>
      <c r="E5610" t="s">
        <v>776</v>
      </c>
      <c r="F5610" t="s">
        <v>776</v>
      </c>
      <c r="G5610" t="s">
        <v>33</v>
      </c>
      <c r="H5610" t="s">
        <v>169</v>
      </c>
      <c r="I5610" s="1">
        <v>9.5454539999999994</v>
      </c>
      <c r="J5610" s="1">
        <v>1</v>
      </c>
      <c r="K5610">
        <v>5607</v>
      </c>
      <c r="L5610" t="s">
        <v>25</v>
      </c>
      <c r="M5610" s="2">
        <f>+Table3[[#This Row],[CHW]]/Table3[[#This Row],[Count of Airbill Number]]</f>
        <v>9.5454539999999994</v>
      </c>
    </row>
    <row r="5611" spans="2:13">
      <c r="B5611" t="s">
        <v>35</v>
      </c>
      <c r="C5611" t="s">
        <v>21</v>
      </c>
      <c r="D5611" t="s">
        <v>22</v>
      </c>
      <c r="E5611" t="s">
        <v>776</v>
      </c>
      <c r="F5611" t="s">
        <v>778</v>
      </c>
      <c r="G5611" t="s">
        <v>37</v>
      </c>
      <c r="H5611" t="s">
        <v>113</v>
      </c>
      <c r="I5611" s="1">
        <v>9.5454539999999994</v>
      </c>
      <c r="J5611" s="1">
        <v>1</v>
      </c>
      <c r="K5611">
        <v>5608</v>
      </c>
      <c r="L5611" t="s">
        <v>25</v>
      </c>
      <c r="M5611" s="2">
        <f>+Table3[[#This Row],[CHW]]/Table3[[#This Row],[Count of Airbill Number]]</f>
        <v>9.5454539999999994</v>
      </c>
    </row>
    <row r="5612" spans="2:13">
      <c r="B5612" t="s">
        <v>35</v>
      </c>
      <c r="C5612" t="s">
        <v>21</v>
      </c>
      <c r="D5612" t="s">
        <v>36</v>
      </c>
      <c r="E5612" t="s">
        <v>776</v>
      </c>
      <c r="F5612" t="s">
        <v>776</v>
      </c>
      <c r="G5612" t="s">
        <v>71</v>
      </c>
      <c r="H5612" t="s">
        <v>98</v>
      </c>
      <c r="I5612" s="1">
        <v>9.5454539999999994</v>
      </c>
      <c r="J5612" s="1">
        <v>1</v>
      </c>
      <c r="K5612">
        <v>5609</v>
      </c>
      <c r="L5612" t="s">
        <v>25</v>
      </c>
      <c r="M5612" s="2">
        <f>+Table3[[#This Row],[CHW]]/Table3[[#This Row],[Count of Airbill Number]]</f>
        <v>9.5454539999999994</v>
      </c>
    </row>
    <row r="5613" spans="2:13">
      <c r="B5613" t="s">
        <v>20</v>
      </c>
      <c r="C5613" t="s">
        <v>21</v>
      </c>
      <c r="D5613" t="s">
        <v>22</v>
      </c>
      <c r="E5613" t="s">
        <v>776</v>
      </c>
      <c r="F5613" t="s">
        <v>776</v>
      </c>
      <c r="G5613" t="s">
        <v>74</v>
      </c>
      <c r="H5613" t="s">
        <v>96</v>
      </c>
      <c r="I5613" s="1">
        <v>9.5454539999999994</v>
      </c>
      <c r="J5613" s="1">
        <v>1</v>
      </c>
      <c r="K5613">
        <v>5610</v>
      </c>
      <c r="L5613" t="s">
        <v>25</v>
      </c>
      <c r="M5613" s="2">
        <f>+Table3[[#This Row],[CHW]]/Table3[[#This Row],[Count of Airbill Number]]</f>
        <v>9.5454539999999994</v>
      </c>
    </row>
    <row r="5614" spans="2:13">
      <c r="B5614" t="s">
        <v>20</v>
      </c>
      <c r="C5614" t="s">
        <v>21</v>
      </c>
      <c r="D5614" t="s">
        <v>22</v>
      </c>
      <c r="E5614" t="s">
        <v>776</v>
      </c>
      <c r="F5614" t="s">
        <v>776</v>
      </c>
      <c r="G5614" t="s">
        <v>60</v>
      </c>
      <c r="H5614" t="s">
        <v>74</v>
      </c>
      <c r="I5614" s="1">
        <v>9.5454539999999994</v>
      </c>
      <c r="J5614" s="1">
        <v>1</v>
      </c>
      <c r="K5614">
        <v>5611</v>
      </c>
      <c r="L5614" t="s">
        <v>25</v>
      </c>
      <c r="M5614" s="2">
        <f>+Table3[[#This Row],[CHW]]/Table3[[#This Row],[Count of Airbill Number]]</f>
        <v>9.5454539999999994</v>
      </c>
    </row>
    <row r="5615" spans="2:13">
      <c r="B5615" t="s">
        <v>20</v>
      </c>
      <c r="C5615" t="s">
        <v>21</v>
      </c>
      <c r="D5615" t="s">
        <v>22</v>
      </c>
      <c r="E5615" t="s">
        <v>776</v>
      </c>
      <c r="F5615" t="s">
        <v>776</v>
      </c>
      <c r="G5615" t="s">
        <v>60</v>
      </c>
      <c r="H5615" t="s">
        <v>451</v>
      </c>
      <c r="I5615" s="1">
        <v>9.5454539999999994</v>
      </c>
      <c r="J5615" s="1">
        <v>1</v>
      </c>
      <c r="K5615">
        <v>5612</v>
      </c>
      <c r="L5615" t="s">
        <v>25</v>
      </c>
      <c r="M5615" s="2">
        <f>+Table3[[#This Row],[CHW]]/Table3[[#This Row],[Count of Airbill Number]]</f>
        <v>9.5454539999999994</v>
      </c>
    </row>
    <row r="5616" spans="2:13">
      <c r="B5616" t="s">
        <v>20</v>
      </c>
      <c r="C5616" t="s">
        <v>21</v>
      </c>
      <c r="D5616" t="s">
        <v>22</v>
      </c>
      <c r="E5616" t="s">
        <v>776</v>
      </c>
      <c r="F5616" t="s">
        <v>776</v>
      </c>
      <c r="G5616" t="s">
        <v>47</v>
      </c>
      <c r="H5616" t="s">
        <v>151</v>
      </c>
      <c r="I5616" s="1">
        <v>9.5454539999999994</v>
      </c>
      <c r="J5616" s="1">
        <v>1</v>
      </c>
      <c r="K5616">
        <v>5613</v>
      </c>
      <c r="L5616" t="s">
        <v>25</v>
      </c>
      <c r="M5616" s="2">
        <f>+Table3[[#This Row],[CHW]]/Table3[[#This Row],[Count of Airbill Number]]</f>
        <v>9.5454539999999994</v>
      </c>
    </row>
    <row r="5617" spans="2:13">
      <c r="B5617" t="s">
        <v>20</v>
      </c>
      <c r="C5617" t="s">
        <v>21</v>
      </c>
      <c r="D5617" t="s">
        <v>22</v>
      </c>
      <c r="E5617" t="s">
        <v>776</v>
      </c>
      <c r="F5617" t="s">
        <v>776</v>
      </c>
      <c r="G5617" t="s">
        <v>133</v>
      </c>
      <c r="H5617" t="s">
        <v>48</v>
      </c>
      <c r="I5617" s="1">
        <v>9.5454539999999994</v>
      </c>
      <c r="J5617" s="1">
        <v>2</v>
      </c>
      <c r="K5617">
        <v>5614</v>
      </c>
      <c r="L5617" t="s">
        <v>25</v>
      </c>
      <c r="M5617" s="2">
        <f>+Table3[[#This Row],[CHW]]/Table3[[#This Row],[Count of Airbill Number]]</f>
        <v>4.7727269999999997</v>
      </c>
    </row>
    <row r="5618" spans="2:13">
      <c r="B5618" t="s">
        <v>20</v>
      </c>
      <c r="C5618" t="s">
        <v>21</v>
      </c>
      <c r="D5618" t="s">
        <v>22</v>
      </c>
      <c r="E5618" t="s">
        <v>776</v>
      </c>
      <c r="F5618" t="s">
        <v>778</v>
      </c>
      <c r="G5618" t="s">
        <v>48</v>
      </c>
      <c r="H5618" t="s">
        <v>86</v>
      </c>
      <c r="I5618" s="1">
        <v>9.5454539999999994</v>
      </c>
      <c r="J5618" s="1">
        <v>1</v>
      </c>
      <c r="K5618">
        <v>5615</v>
      </c>
      <c r="L5618" t="s">
        <v>25</v>
      </c>
      <c r="M5618" s="2">
        <f>+Table3[[#This Row],[CHW]]/Table3[[#This Row],[Count of Airbill Number]]</f>
        <v>9.5454539999999994</v>
      </c>
    </row>
    <row r="5619" spans="2:13">
      <c r="B5619" t="s">
        <v>20</v>
      </c>
      <c r="C5619" t="s">
        <v>21</v>
      </c>
      <c r="D5619" t="s">
        <v>22</v>
      </c>
      <c r="E5619" t="s">
        <v>776</v>
      </c>
      <c r="F5619" t="s">
        <v>776</v>
      </c>
      <c r="G5619" t="s">
        <v>111</v>
      </c>
      <c r="H5619" t="s">
        <v>66</v>
      </c>
      <c r="I5619" s="1">
        <v>9.5454539999999994</v>
      </c>
      <c r="J5619" s="1">
        <v>1</v>
      </c>
      <c r="K5619">
        <v>5616</v>
      </c>
      <c r="L5619" t="s">
        <v>25</v>
      </c>
      <c r="M5619" s="2">
        <f>+Table3[[#This Row],[CHW]]/Table3[[#This Row],[Count of Airbill Number]]</f>
        <v>9.5454539999999994</v>
      </c>
    </row>
    <row r="5620" spans="2:13">
      <c r="B5620" t="s">
        <v>20</v>
      </c>
      <c r="C5620" t="s">
        <v>21</v>
      </c>
      <c r="D5620" t="s">
        <v>22</v>
      </c>
      <c r="E5620" t="s">
        <v>776</v>
      </c>
      <c r="F5620" t="s">
        <v>776</v>
      </c>
      <c r="G5620" t="s">
        <v>31</v>
      </c>
      <c r="H5620" t="s">
        <v>70</v>
      </c>
      <c r="I5620" s="1">
        <v>9.5454539999999994</v>
      </c>
      <c r="J5620" s="1">
        <v>2</v>
      </c>
      <c r="K5620">
        <v>5617</v>
      </c>
      <c r="L5620" t="s">
        <v>25</v>
      </c>
      <c r="M5620" s="2">
        <f>+Table3[[#This Row],[CHW]]/Table3[[#This Row],[Count of Airbill Number]]</f>
        <v>4.7727269999999997</v>
      </c>
    </row>
    <row r="5621" spans="2:13">
      <c r="B5621" t="s">
        <v>20</v>
      </c>
      <c r="C5621" t="s">
        <v>21</v>
      </c>
      <c r="D5621" t="s">
        <v>22</v>
      </c>
      <c r="E5621" t="s">
        <v>776</v>
      </c>
      <c r="F5621" t="s">
        <v>776</v>
      </c>
      <c r="G5621" t="s">
        <v>78</v>
      </c>
      <c r="H5621" t="s">
        <v>105</v>
      </c>
      <c r="I5621" s="1">
        <v>9.5454539999999994</v>
      </c>
      <c r="J5621" s="1">
        <v>2</v>
      </c>
      <c r="K5621">
        <v>5618</v>
      </c>
      <c r="L5621" t="s">
        <v>25</v>
      </c>
      <c r="M5621" s="2">
        <f>+Table3[[#This Row],[CHW]]/Table3[[#This Row],[Count of Airbill Number]]</f>
        <v>4.7727269999999997</v>
      </c>
    </row>
    <row r="5622" spans="2:13">
      <c r="B5622" t="s">
        <v>20</v>
      </c>
      <c r="C5622" t="s">
        <v>21</v>
      </c>
      <c r="D5622" t="s">
        <v>22</v>
      </c>
      <c r="E5622" t="s">
        <v>776</v>
      </c>
      <c r="F5622" t="s">
        <v>776</v>
      </c>
      <c r="G5622" t="s">
        <v>98</v>
      </c>
      <c r="H5622" t="s">
        <v>43</v>
      </c>
      <c r="I5622" s="1">
        <v>9.5454539999999994</v>
      </c>
      <c r="J5622" s="1">
        <v>2</v>
      </c>
      <c r="K5622">
        <v>5619</v>
      </c>
      <c r="L5622" t="s">
        <v>25</v>
      </c>
      <c r="M5622" s="2">
        <f>+Table3[[#This Row],[CHW]]/Table3[[#This Row],[Count of Airbill Number]]</f>
        <v>4.7727269999999997</v>
      </c>
    </row>
    <row r="5623" spans="2:13">
      <c r="B5623" t="s">
        <v>20</v>
      </c>
      <c r="C5623" t="s">
        <v>21</v>
      </c>
      <c r="D5623" t="s">
        <v>22</v>
      </c>
      <c r="E5623" t="s">
        <v>776</v>
      </c>
      <c r="F5623" t="s">
        <v>776</v>
      </c>
      <c r="G5623" t="s">
        <v>33</v>
      </c>
      <c r="H5623" t="s">
        <v>123</v>
      </c>
      <c r="I5623" s="1">
        <v>9.5454539999999994</v>
      </c>
      <c r="J5623" s="1">
        <v>1</v>
      </c>
      <c r="K5623">
        <v>5620</v>
      </c>
      <c r="L5623" t="s">
        <v>25</v>
      </c>
      <c r="M5623" s="2">
        <f>+Table3[[#This Row],[CHW]]/Table3[[#This Row],[Count of Airbill Number]]</f>
        <v>9.5454539999999994</v>
      </c>
    </row>
    <row r="5624" spans="2:13">
      <c r="B5624" t="s">
        <v>20</v>
      </c>
      <c r="C5624" t="s">
        <v>21</v>
      </c>
      <c r="D5624" t="s">
        <v>22</v>
      </c>
      <c r="E5624" t="s">
        <v>776</v>
      </c>
      <c r="F5624" t="s">
        <v>776</v>
      </c>
      <c r="G5624" t="s">
        <v>67</v>
      </c>
      <c r="H5624" t="s">
        <v>92</v>
      </c>
      <c r="I5624" s="1">
        <v>9.5454539999999994</v>
      </c>
      <c r="J5624" s="1">
        <v>1</v>
      </c>
      <c r="K5624">
        <v>5621</v>
      </c>
      <c r="L5624" t="s">
        <v>25</v>
      </c>
      <c r="M5624" s="2">
        <f>+Table3[[#This Row],[CHW]]/Table3[[#This Row],[Count of Airbill Number]]</f>
        <v>9.5454539999999994</v>
      </c>
    </row>
    <row r="5625" spans="2:13">
      <c r="B5625" t="s">
        <v>20</v>
      </c>
      <c r="C5625" t="s">
        <v>21</v>
      </c>
      <c r="D5625" t="s">
        <v>22</v>
      </c>
      <c r="E5625" t="s">
        <v>776</v>
      </c>
      <c r="F5625" t="s">
        <v>776</v>
      </c>
      <c r="G5625" t="s">
        <v>125</v>
      </c>
      <c r="H5625" t="s">
        <v>111</v>
      </c>
      <c r="I5625" s="1">
        <v>9.5454539999999994</v>
      </c>
      <c r="J5625" s="1">
        <v>1</v>
      </c>
      <c r="K5625">
        <v>5622</v>
      </c>
      <c r="L5625" t="s">
        <v>25</v>
      </c>
      <c r="M5625" s="2">
        <f>+Table3[[#This Row],[CHW]]/Table3[[#This Row],[Count of Airbill Number]]</f>
        <v>9.5454539999999994</v>
      </c>
    </row>
    <row r="5626" spans="2:13">
      <c r="B5626" t="s">
        <v>20</v>
      </c>
      <c r="C5626" t="s">
        <v>21</v>
      </c>
      <c r="D5626" t="s">
        <v>22</v>
      </c>
      <c r="E5626" t="s">
        <v>776</v>
      </c>
      <c r="F5626" t="s">
        <v>776</v>
      </c>
      <c r="G5626" t="s">
        <v>125</v>
      </c>
      <c r="H5626" t="s">
        <v>464</v>
      </c>
      <c r="I5626" s="1">
        <v>9.5454539999999994</v>
      </c>
      <c r="J5626" s="1">
        <v>1</v>
      </c>
      <c r="K5626">
        <v>5623</v>
      </c>
      <c r="L5626" t="s">
        <v>25</v>
      </c>
      <c r="M5626" s="2">
        <f>+Table3[[#This Row],[CHW]]/Table3[[#This Row],[Count of Airbill Number]]</f>
        <v>9.5454539999999994</v>
      </c>
    </row>
    <row r="5627" spans="2:13">
      <c r="B5627" t="s">
        <v>20</v>
      </c>
      <c r="C5627" t="s">
        <v>21</v>
      </c>
      <c r="D5627" t="s">
        <v>22</v>
      </c>
      <c r="E5627" t="s">
        <v>776</v>
      </c>
      <c r="F5627" t="s">
        <v>776</v>
      </c>
      <c r="G5627" t="s">
        <v>137</v>
      </c>
      <c r="H5627" t="s">
        <v>33</v>
      </c>
      <c r="I5627" s="1">
        <v>9.5454539999999994</v>
      </c>
      <c r="J5627" s="1">
        <v>2</v>
      </c>
      <c r="K5627">
        <v>5624</v>
      </c>
      <c r="L5627" t="s">
        <v>25</v>
      </c>
      <c r="M5627" s="2">
        <f>+Table3[[#This Row],[CHW]]/Table3[[#This Row],[Count of Airbill Number]]</f>
        <v>4.7727269999999997</v>
      </c>
    </row>
    <row r="5628" spans="2:13">
      <c r="B5628" t="s">
        <v>20</v>
      </c>
      <c r="C5628" t="s">
        <v>21</v>
      </c>
      <c r="D5628" t="s">
        <v>22</v>
      </c>
      <c r="E5628" t="s">
        <v>776</v>
      </c>
      <c r="F5628" t="s">
        <v>776</v>
      </c>
      <c r="G5628" t="s">
        <v>77</v>
      </c>
      <c r="H5628" t="s">
        <v>41</v>
      </c>
      <c r="I5628" s="1">
        <v>9.5454539999999994</v>
      </c>
      <c r="J5628" s="1">
        <v>2</v>
      </c>
      <c r="K5628">
        <v>5625</v>
      </c>
      <c r="L5628" t="s">
        <v>25</v>
      </c>
      <c r="M5628" s="2">
        <f>+Table3[[#This Row],[CHW]]/Table3[[#This Row],[Count of Airbill Number]]</f>
        <v>4.7727269999999997</v>
      </c>
    </row>
    <row r="5629" spans="2:13">
      <c r="B5629" t="s">
        <v>20</v>
      </c>
      <c r="C5629" t="s">
        <v>21</v>
      </c>
      <c r="D5629" t="s">
        <v>22</v>
      </c>
      <c r="E5629" t="s">
        <v>776</v>
      </c>
      <c r="F5629" t="s">
        <v>776</v>
      </c>
      <c r="G5629" t="s">
        <v>77</v>
      </c>
      <c r="H5629" t="s">
        <v>193</v>
      </c>
      <c r="I5629" s="1">
        <v>9.5454539999999994</v>
      </c>
      <c r="J5629" s="1">
        <v>1</v>
      </c>
      <c r="K5629">
        <v>5626</v>
      </c>
      <c r="L5629" t="s">
        <v>25</v>
      </c>
      <c r="M5629" s="2">
        <f>+Table3[[#This Row],[CHW]]/Table3[[#This Row],[Count of Airbill Number]]</f>
        <v>9.5454539999999994</v>
      </c>
    </row>
    <row r="5630" spans="2:13">
      <c r="B5630" t="s">
        <v>30</v>
      </c>
      <c r="C5630" t="s">
        <v>21</v>
      </c>
      <c r="D5630" t="s">
        <v>22</v>
      </c>
      <c r="E5630" t="s">
        <v>776</v>
      </c>
      <c r="F5630" t="s">
        <v>776</v>
      </c>
      <c r="G5630" t="s">
        <v>45</v>
      </c>
      <c r="H5630" t="s">
        <v>186</v>
      </c>
      <c r="I5630" s="1">
        <v>9.5454539999999994</v>
      </c>
      <c r="J5630" s="1">
        <v>3</v>
      </c>
      <c r="K5630">
        <v>5627</v>
      </c>
      <c r="L5630" t="s">
        <v>25</v>
      </c>
      <c r="M5630" s="2">
        <f>+Table3[[#This Row],[CHW]]/Table3[[#This Row],[Count of Airbill Number]]</f>
        <v>3.1818179999999998</v>
      </c>
    </row>
    <row r="5631" spans="2:13">
      <c r="B5631" t="s">
        <v>30</v>
      </c>
      <c r="C5631" t="s">
        <v>21</v>
      </c>
      <c r="D5631" t="s">
        <v>22</v>
      </c>
      <c r="E5631" t="s">
        <v>776</v>
      </c>
      <c r="F5631" t="s">
        <v>776</v>
      </c>
      <c r="G5631" t="s">
        <v>45</v>
      </c>
      <c r="H5631" t="s">
        <v>136</v>
      </c>
      <c r="I5631" s="1">
        <v>9.5454539999999994</v>
      </c>
      <c r="J5631" s="1">
        <v>3</v>
      </c>
      <c r="K5631">
        <v>5628</v>
      </c>
      <c r="L5631" t="s">
        <v>25</v>
      </c>
      <c r="M5631" s="2">
        <f>+Table3[[#This Row],[CHW]]/Table3[[#This Row],[Count of Airbill Number]]</f>
        <v>3.1818179999999998</v>
      </c>
    </row>
    <row r="5632" spans="2:13">
      <c r="B5632" t="s">
        <v>30</v>
      </c>
      <c r="C5632" t="s">
        <v>21</v>
      </c>
      <c r="D5632" t="s">
        <v>22</v>
      </c>
      <c r="E5632" t="s">
        <v>776</v>
      </c>
      <c r="F5632" t="s">
        <v>776</v>
      </c>
      <c r="G5632" t="s">
        <v>45</v>
      </c>
      <c r="H5632" t="s">
        <v>92</v>
      </c>
      <c r="I5632" s="1">
        <v>9.5454539999999994</v>
      </c>
      <c r="J5632" s="1">
        <v>2</v>
      </c>
      <c r="K5632">
        <v>5629</v>
      </c>
      <c r="L5632" t="s">
        <v>25</v>
      </c>
      <c r="M5632" s="2">
        <f>+Table3[[#This Row],[CHW]]/Table3[[#This Row],[Count of Airbill Number]]</f>
        <v>4.7727269999999997</v>
      </c>
    </row>
    <row r="5633" spans="2:13">
      <c r="B5633" t="s">
        <v>28</v>
      </c>
      <c r="C5633" t="s">
        <v>21</v>
      </c>
      <c r="D5633" t="s">
        <v>22</v>
      </c>
      <c r="E5633" t="s">
        <v>776</v>
      </c>
      <c r="F5633" t="s">
        <v>776</v>
      </c>
      <c r="G5633" t="s">
        <v>47</v>
      </c>
      <c r="H5633" t="s">
        <v>53</v>
      </c>
      <c r="I5633" s="1">
        <v>9.5454530000000002</v>
      </c>
      <c r="J5633" s="1">
        <v>3</v>
      </c>
      <c r="K5633">
        <v>5630</v>
      </c>
      <c r="L5633" t="s">
        <v>25</v>
      </c>
      <c r="M5633" s="2">
        <f>+Table3[[#This Row],[CHW]]/Table3[[#This Row],[Count of Airbill Number]]</f>
        <v>3.1818176666666669</v>
      </c>
    </row>
    <row r="5634" spans="2:13">
      <c r="B5634" t="s">
        <v>28</v>
      </c>
      <c r="C5634" t="s">
        <v>21</v>
      </c>
      <c r="D5634" t="s">
        <v>22</v>
      </c>
      <c r="E5634" t="s">
        <v>776</v>
      </c>
      <c r="F5634" t="s">
        <v>776</v>
      </c>
      <c r="G5634" t="s">
        <v>24</v>
      </c>
      <c r="H5634" t="s">
        <v>69</v>
      </c>
      <c r="I5634" s="1">
        <v>9.5454530000000002</v>
      </c>
      <c r="J5634" s="1">
        <v>4</v>
      </c>
      <c r="K5634">
        <v>5631</v>
      </c>
      <c r="L5634" t="s">
        <v>25</v>
      </c>
      <c r="M5634" s="2">
        <f>+Table3[[#This Row],[CHW]]/Table3[[#This Row],[Count of Airbill Number]]</f>
        <v>2.38636325</v>
      </c>
    </row>
    <row r="5635" spans="2:13">
      <c r="B5635" t="s">
        <v>28</v>
      </c>
      <c r="C5635" t="s">
        <v>21</v>
      </c>
      <c r="D5635" t="s">
        <v>22</v>
      </c>
      <c r="E5635" t="s">
        <v>776</v>
      </c>
      <c r="F5635" t="s">
        <v>776</v>
      </c>
      <c r="G5635" t="s">
        <v>54</v>
      </c>
      <c r="H5635" t="s">
        <v>23</v>
      </c>
      <c r="I5635" s="1">
        <v>9.5454530000000002</v>
      </c>
      <c r="J5635" s="1">
        <v>2</v>
      </c>
      <c r="K5635">
        <v>5632</v>
      </c>
      <c r="L5635" t="s">
        <v>25</v>
      </c>
      <c r="M5635" s="2">
        <f>+Table3[[#This Row],[CHW]]/Table3[[#This Row],[Count of Airbill Number]]</f>
        <v>4.7727265000000001</v>
      </c>
    </row>
    <row r="5636" spans="2:13">
      <c r="B5636" t="s">
        <v>28</v>
      </c>
      <c r="C5636" t="s">
        <v>21</v>
      </c>
      <c r="D5636" t="s">
        <v>22</v>
      </c>
      <c r="E5636" t="s">
        <v>776</v>
      </c>
      <c r="F5636" t="s">
        <v>776</v>
      </c>
      <c r="G5636" t="s">
        <v>93</v>
      </c>
      <c r="H5636" t="s">
        <v>131</v>
      </c>
      <c r="I5636" s="1">
        <v>9.5454530000000002</v>
      </c>
      <c r="J5636" s="1">
        <v>2</v>
      </c>
      <c r="K5636">
        <v>5633</v>
      </c>
      <c r="L5636" t="s">
        <v>25</v>
      </c>
      <c r="M5636" s="2">
        <f>+Table3[[#This Row],[CHW]]/Table3[[#This Row],[Count of Airbill Number]]</f>
        <v>4.7727265000000001</v>
      </c>
    </row>
    <row r="5637" spans="2:13">
      <c r="B5637" t="s">
        <v>35</v>
      </c>
      <c r="C5637" t="s">
        <v>21</v>
      </c>
      <c r="D5637" t="s">
        <v>22</v>
      </c>
      <c r="E5637" t="s">
        <v>776</v>
      </c>
      <c r="F5637" t="s">
        <v>776</v>
      </c>
      <c r="G5637" t="s">
        <v>94</v>
      </c>
      <c r="H5637" t="s">
        <v>59</v>
      </c>
      <c r="I5637" s="1">
        <v>9.5454530000000002</v>
      </c>
      <c r="J5637" s="1">
        <v>4</v>
      </c>
      <c r="K5637">
        <v>5634</v>
      </c>
      <c r="L5637" t="s">
        <v>25</v>
      </c>
      <c r="M5637" s="2">
        <f>+Table3[[#This Row],[CHW]]/Table3[[#This Row],[Count of Airbill Number]]</f>
        <v>2.38636325</v>
      </c>
    </row>
    <row r="5638" spans="2:13">
      <c r="B5638" t="s">
        <v>35</v>
      </c>
      <c r="C5638" t="s">
        <v>21</v>
      </c>
      <c r="D5638" t="s">
        <v>22</v>
      </c>
      <c r="E5638" t="s">
        <v>776</v>
      </c>
      <c r="F5638" t="s">
        <v>776</v>
      </c>
      <c r="G5638" t="s">
        <v>102</v>
      </c>
      <c r="H5638" t="s">
        <v>46</v>
      </c>
      <c r="I5638" s="1">
        <v>9.5454529999999984</v>
      </c>
      <c r="J5638" s="1">
        <v>3</v>
      </c>
      <c r="K5638">
        <v>5635</v>
      </c>
      <c r="L5638" t="s">
        <v>25</v>
      </c>
      <c r="M5638" s="2">
        <f>+Table3[[#This Row],[CHW]]/Table3[[#This Row],[Count of Airbill Number]]</f>
        <v>3.181817666666666</v>
      </c>
    </row>
    <row r="5639" spans="2:13">
      <c r="B5639" t="s">
        <v>35</v>
      </c>
      <c r="C5639" t="s">
        <v>21</v>
      </c>
      <c r="D5639" t="s">
        <v>22</v>
      </c>
      <c r="E5639" t="s">
        <v>776</v>
      </c>
      <c r="F5639" t="s">
        <v>776</v>
      </c>
      <c r="G5639" t="s">
        <v>47</v>
      </c>
      <c r="H5639" t="s">
        <v>39</v>
      </c>
      <c r="I5639" s="1">
        <v>9.5454520000000009</v>
      </c>
      <c r="J5639" s="1">
        <v>4</v>
      </c>
      <c r="K5639">
        <v>5636</v>
      </c>
      <c r="L5639" t="s">
        <v>25</v>
      </c>
      <c r="M5639" s="2">
        <f>+Table3[[#This Row],[CHW]]/Table3[[#This Row],[Count of Airbill Number]]</f>
        <v>2.3863630000000002</v>
      </c>
    </row>
    <row r="5640" spans="2:13">
      <c r="B5640" t="s">
        <v>35</v>
      </c>
      <c r="C5640" t="s">
        <v>21</v>
      </c>
      <c r="D5640" t="s">
        <v>22</v>
      </c>
      <c r="E5640" t="s">
        <v>776</v>
      </c>
      <c r="F5640" t="s">
        <v>776</v>
      </c>
      <c r="G5640" t="s">
        <v>102</v>
      </c>
      <c r="H5640" t="s">
        <v>32</v>
      </c>
      <c r="I5640" s="1">
        <v>9.5454520000000009</v>
      </c>
      <c r="J5640" s="1">
        <v>4</v>
      </c>
      <c r="K5640">
        <v>5637</v>
      </c>
      <c r="L5640" t="s">
        <v>25</v>
      </c>
      <c r="M5640" s="2">
        <f>+Table3[[#This Row],[CHW]]/Table3[[#This Row],[Count of Airbill Number]]</f>
        <v>2.3863630000000002</v>
      </c>
    </row>
    <row r="5641" spans="2:13">
      <c r="B5641" t="s">
        <v>20</v>
      </c>
      <c r="C5641" t="s">
        <v>21</v>
      </c>
      <c r="D5641" t="s">
        <v>22</v>
      </c>
      <c r="E5641" t="s">
        <v>776</v>
      </c>
      <c r="F5641" t="s">
        <v>776</v>
      </c>
      <c r="G5641" t="s">
        <v>66</v>
      </c>
      <c r="H5641" t="s">
        <v>50</v>
      </c>
      <c r="I5641" s="1">
        <v>9.5454520000000009</v>
      </c>
      <c r="J5641" s="1">
        <v>4</v>
      </c>
      <c r="K5641">
        <v>5638</v>
      </c>
      <c r="L5641" t="s">
        <v>25</v>
      </c>
      <c r="M5641" s="2">
        <f>+Table3[[#This Row],[CHW]]/Table3[[#This Row],[Count of Airbill Number]]</f>
        <v>2.3863630000000002</v>
      </c>
    </row>
    <row r="5642" spans="2:13">
      <c r="B5642" t="s">
        <v>243</v>
      </c>
      <c r="C5642" t="s">
        <v>21</v>
      </c>
      <c r="D5642" t="s">
        <v>22</v>
      </c>
      <c r="E5642" t="s">
        <v>776</v>
      </c>
      <c r="F5642" t="s">
        <v>776</v>
      </c>
      <c r="G5642" t="s">
        <v>45</v>
      </c>
      <c r="H5642" t="s">
        <v>74</v>
      </c>
      <c r="I5642" s="1">
        <v>9.5454520000000009</v>
      </c>
      <c r="J5642" s="1">
        <v>3</v>
      </c>
      <c r="K5642">
        <v>5639</v>
      </c>
      <c r="L5642" t="s">
        <v>25</v>
      </c>
      <c r="M5642" s="2">
        <f>+Table3[[#This Row],[CHW]]/Table3[[#This Row],[Count of Airbill Number]]</f>
        <v>3.1818173333333335</v>
      </c>
    </row>
    <row r="5643" spans="2:13">
      <c r="B5643" t="s">
        <v>20</v>
      </c>
      <c r="C5643" t="s">
        <v>21</v>
      </c>
      <c r="D5643" t="s">
        <v>22</v>
      </c>
      <c r="E5643" t="s">
        <v>776</v>
      </c>
      <c r="F5643" t="s">
        <v>776</v>
      </c>
      <c r="G5643" t="s">
        <v>125</v>
      </c>
      <c r="H5643" t="s">
        <v>307</v>
      </c>
      <c r="I5643" s="1">
        <v>9.5454509999999999</v>
      </c>
      <c r="J5643" s="1">
        <v>5</v>
      </c>
      <c r="K5643">
        <v>5640</v>
      </c>
      <c r="L5643" t="s">
        <v>25</v>
      </c>
      <c r="M5643" s="2">
        <f>+Table3[[#This Row],[CHW]]/Table3[[#This Row],[Count of Airbill Number]]</f>
        <v>1.9090902000000001</v>
      </c>
    </row>
    <row r="5644" spans="2:13">
      <c r="B5644" t="s">
        <v>35</v>
      </c>
      <c r="C5644" t="s">
        <v>21</v>
      </c>
      <c r="D5644" t="s">
        <v>22</v>
      </c>
      <c r="E5644" t="s">
        <v>776</v>
      </c>
      <c r="F5644" t="s">
        <v>776</v>
      </c>
      <c r="G5644" t="s">
        <v>58</v>
      </c>
      <c r="H5644" t="s">
        <v>59</v>
      </c>
      <c r="I5644" s="1">
        <v>9.5454499999999989</v>
      </c>
      <c r="J5644" s="1">
        <v>9</v>
      </c>
      <c r="K5644">
        <v>5641</v>
      </c>
      <c r="L5644" t="s">
        <v>25</v>
      </c>
      <c r="M5644" s="2">
        <f>+Table3[[#This Row],[CHW]]/Table3[[#This Row],[Count of Airbill Number]]</f>
        <v>1.0606055555555554</v>
      </c>
    </row>
    <row r="5645" spans="2:13">
      <c r="B5645" t="s">
        <v>35</v>
      </c>
      <c r="C5645" t="s">
        <v>21</v>
      </c>
      <c r="D5645" t="s">
        <v>22</v>
      </c>
      <c r="E5645" t="s">
        <v>776</v>
      </c>
      <c r="F5645" t="s">
        <v>776</v>
      </c>
      <c r="G5645" t="s">
        <v>94</v>
      </c>
      <c r="H5645" t="s">
        <v>98</v>
      </c>
      <c r="I5645" s="1">
        <v>9.5454499999999989</v>
      </c>
      <c r="J5645" s="1">
        <v>9</v>
      </c>
      <c r="K5645">
        <v>5642</v>
      </c>
      <c r="L5645" t="s">
        <v>25</v>
      </c>
      <c r="M5645" s="2">
        <f>+Table3[[#This Row],[CHW]]/Table3[[#This Row],[Count of Airbill Number]]</f>
        <v>1.0606055555555554</v>
      </c>
    </row>
    <row r="5646" spans="2:13">
      <c r="B5646" t="s">
        <v>28</v>
      </c>
      <c r="C5646" t="s">
        <v>21</v>
      </c>
      <c r="D5646" t="s">
        <v>22</v>
      </c>
      <c r="E5646" t="s">
        <v>776</v>
      </c>
      <c r="F5646" t="s">
        <v>778</v>
      </c>
      <c r="G5646" t="s">
        <v>24</v>
      </c>
      <c r="H5646" t="s">
        <v>150</v>
      </c>
      <c r="I5646" s="1">
        <v>9.5</v>
      </c>
      <c r="J5646" s="1">
        <v>1</v>
      </c>
      <c r="K5646">
        <v>5643</v>
      </c>
      <c r="L5646" t="s">
        <v>25</v>
      </c>
      <c r="M5646" s="2">
        <f>+Table3[[#This Row],[CHW]]/Table3[[#This Row],[Count of Airbill Number]]</f>
        <v>9.5</v>
      </c>
    </row>
    <row r="5647" spans="2:13">
      <c r="B5647" t="s">
        <v>28</v>
      </c>
      <c r="C5647" t="s">
        <v>21</v>
      </c>
      <c r="D5647" t="s">
        <v>22</v>
      </c>
      <c r="E5647" t="s">
        <v>776</v>
      </c>
      <c r="F5647" t="s">
        <v>776</v>
      </c>
      <c r="G5647" t="s">
        <v>47</v>
      </c>
      <c r="H5647" t="s">
        <v>48</v>
      </c>
      <c r="I5647" s="1">
        <v>9.4545449999999995</v>
      </c>
      <c r="J5647" s="1">
        <v>3</v>
      </c>
      <c r="K5647">
        <v>5644</v>
      </c>
      <c r="L5647" t="s">
        <v>25</v>
      </c>
      <c r="M5647" s="2">
        <f>+Table3[[#This Row],[CHW]]/Table3[[#This Row],[Count of Airbill Number]]</f>
        <v>3.1515149999999998</v>
      </c>
    </row>
    <row r="5648" spans="2:13">
      <c r="B5648" t="s">
        <v>20</v>
      </c>
      <c r="C5648" t="s">
        <v>21</v>
      </c>
      <c r="D5648" t="s">
        <v>22</v>
      </c>
      <c r="E5648" t="s">
        <v>777</v>
      </c>
      <c r="F5648" t="s">
        <v>778</v>
      </c>
      <c r="G5648" t="s">
        <v>114</v>
      </c>
      <c r="H5648" t="s">
        <v>310</v>
      </c>
      <c r="I5648" s="1">
        <v>9.4</v>
      </c>
      <c r="J5648" s="1">
        <v>1</v>
      </c>
      <c r="K5648">
        <v>5645</v>
      </c>
      <c r="L5648" t="s">
        <v>25</v>
      </c>
      <c r="M5648" s="2">
        <f>+Table3[[#This Row],[CHW]]/Table3[[#This Row],[Count of Airbill Number]]</f>
        <v>9.4</v>
      </c>
    </row>
    <row r="5649" spans="2:13">
      <c r="B5649" t="s">
        <v>30</v>
      </c>
      <c r="C5649" t="s">
        <v>21</v>
      </c>
      <c r="D5649" t="s">
        <v>22</v>
      </c>
      <c r="E5649" t="s">
        <v>778</v>
      </c>
      <c r="F5649" t="s">
        <v>776</v>
      </c>
      <c r="G5649" t="s">
        <v>51</v>
      </c>
      <c r="H5649" t="s">
        <v>45</v>
      </c>
      <c r="I5649" s="1">
        <v>9.4</v>
      </c>
      <c r="J5649" s="1">
        <v>1</v>
      </c>
      <c r="K5649">
        <v>5646</v>
      </c>
      <c r="L5649" t="s">
        <v>25</v>
      </c>
      <c r="M5649" s="2">
        <f>+Table3[[#This Row],[CHW]]/Table3[[#This Row],[Count of Airbill Number]]</f>
        <v>9.4</v>
      </c>
    </row>
    <row r="5650" spans="2:13">
      <c r="B5650" t="s">
        <v>28</v>
      </c>
      <c r="C5650" t="s">
        <v>21</v>
      </c>
      <c r="D5650" t="s">
        <v>22</v>
      </c>
      <c r="E5650" t="s">
        <v>776</v>
      </c>
      <c r="F5650" t="s">
        <v>776</v>
      </c>
      <c r="G5650" t="s">
        <v>258</v>
      </c>
      <c r="H5650" t="s">
        <v>66</v>
      </c>
      <c r="I5650" s="1">
        <v>9.3999999999999986</v>
      </c>
      <c r="J5650" s="1">
        <v>2</v>
      </c>
      <c r="K5650">
        <v>5647</v>
      </c>
      <c r="L5650" t="s">
        <v>25</v>
      </c>
      <c r="M5650" s="2">
        <f>+Table3[[#This Row],[CHW]]/Table3[[#This Row],[Count of Airbill Number]]</f>
        <v>4.6999999999999993</v>
      </c>
    </row>
    <row r="5651" spans="2:13">
      <c r="B5651" t="s">
        <v>28</v>
      </c>
      <c r="C5651" t="s">
        <v>21</v>
      </c>
      <c r="D5651" t="s">
        <v>22</v>
      </c>
      <c r="E5651" t="s">
        <v>776</v>
      </c>
      <c r="F5651" t="s">
        <v>776</v>
      </c>
      <c r="G5651" t="s">
        <v>45</v>
      </c>
      <c r="H5651" t="s">
        <v>57</v>
      </c>
      <c r="I5651" s="1">
        <v>9.3272720000000007</v>
      </c>
      <c r="J5651" s="1">
        <v>3</v>
      </c>
      <c r="K5651">
        <v>5648</v>
      </c>
      <c r="L5651" t="s">
        <v>25</v>
      </c>
      <c r="M5651" s="2">
        <f>+Table3[[#This Row],[CHW]]/Table3[[#This Row],[Count of Airbill Number]]</f>
        <v>3.1090906666666669</v>
      </c>
    </row>
    <row r="5652" spans="2:13">
      <c r="B5652" t="s">
        <v>28</v>
      </c>
      <c r="C5652" t="s">
        <v>21</v>
      </c>
      <c r="D5652" t="s">
        <v>22</v>
      </c>
      <c r="E5652" t="s">
        <v>776</v>
      </c>
      <c r="F5652" t="s">
        <v>776</v>
      </c>
      <c r="G5652" t="s">
        <v>63</v>
      </c>
      <c r="H5652" t="s">
        <v>48</v>
      </c>
      <c r="I5652" s="1">
        <v>9.0909089999999999</v>
      </c>
      <c r="J5652" s="1">
        <v>1</v>
      </c>
      <c r="K5652">
        <v>5649</v>
      </c>
      <c r="L5652" t="s">
        <v>25</v>
      </c>
      <c r="M5652" s="2">
        <f>+Table3[[#This Row],[CHW]]/Table3[[#This Row],[Count of Airbill Number]]</f>
        <v>9.0909089999999999</v>
      </c>
    </row>
    <row r="5653" spans="2:13">
      <c r="B5653" t="s">
        <v>28</v>
      </c>
      <c r="C5653" t="s">
        <v>21</v>
      </c>
      <c r="D5653" t="s">
        <v>22</v>
      </c>
      <c r="E5653" t="s">
        <v>776</v>
      </c>
      <c r="F5653" t="s">
        <v>776</v>
      </c>
      <c r="G5653" t="s">
        <v>63</v>
      </c>
      <c r="H5653" t="s">
        <v>32</v>
      </c>
      <c r="I5653" s="1">
        <v>9.0909089999999999</v>
      </c>
      <c r="J5653" s="1">
        <v>1</v>
      </c>
      <c r="K5653">
        <v>5650</v>
      </c>
      <c r="L5653" t="s">
        <v>25</v>
      </c>
      <c r="M5653" s="2">
        <f>+Table3[[#This Row],[CHW]]/Table3[[#This Row],[Count of Airbill Number]]</f>
        <v>9.0909089999999999</v>
      </c>
    </row>
    <row r="5654" spans="2:13">
      <c r="B5654" t="s">
        <v>28</v>
      </c>
      <c r="C5654" t="s">
        <v>21</v>
      </c>
      <c r="D5654" t="s">
        <v>22</v>
      </c>
      <c r="E5654" t="s">
        <v>776</v>
      </c>
      <c r="F5654" t="s">
        <v>776</v>
      </c>
      <c r="G5654" t="s">
        <v>111</v>
      </c>
      <c r="H5654" t="s">
        <v>63</v>
      </c>
      <c r="I5654" s="1">
        <v>9.0909089999999999</v>
      </c>
      <c r="J5654" s="1">
        <v>1</v>
      </c>
      <c r="K5654">
        <v>5651</v>
      </c>
      <c r="L5654" t="s">
        <v>25</v>
      </c>
      <c r="M5654" s="2">
        <f>+Table3[[#This Row],[CHW]]/Table3[[#This Row],[Count of Airbill Number]]</f>
        <v>9.0909089999999999</v>
      </c>
    </row>
    <row r="5655" spans="2:13">
      <c r="B5655" t="s">
        <v>28</v>
      </c>
      <c r="C5655" t="s">
        <v>21</v>
      </c>
      <c r="D5655" t="s">
        <v>22</v>
      </c>
      <c r="E5655" t="s">
        <v>776</v>
      </c>
      <c r="F5655" t="s">
        <v>776</v>
      </c>
      <c r="G5655" t="s">
        <v>33</v>
      </c>
      <c r="H5655" t="s">
        <v>88</v>
      </c>
      <c r="I5655" s="1">
        <v>9.0909089999999999</v>
      </c>
      <c r="J5655" s="1">
        <v>1</v>
      </c>
      <c r="K5655">
        <v>5652</v>
      </c>
      <c r="L5655" t="s">
        <v>25</v>
      </c>
      <c r="M5655" s="2">
        <f>+Table3[[#This Row],[CHW]]/Table3[[#This Row],[Count of Airbill Number]]</f>
        <v>9.0909089999999999</v>
      </c>
    </row>
    <row r="5656" spans="2:13">
      <c r="B5656" t="s">
        <v>28</v>
      </c>
      <c r="C5656" t="s">
        <v>21</v>
      </c>
      <c r="D5656" t="s">
        <v>22</v>
      </c>
      <c r="E5656" t="s">
        <v>776</v>
      </c>
      <c r="F5656" t="s">
        <v>776</v>
      </c>
      <c r="G5656" t="s">
        <v>37</v>
      </c>
      <c r="H5656" t="s">
        <v>236</v>
      </c>
      <c r="I5656" s="1">
        <v>9.0909089999999999</v>
      </c>
      <c r="J5656" s="1">
        <v>2</v>
      </c>
      <c r="K5656">
        <v>5653</v>
      </c>
      <c r="L5656" t="s">
        <v>25</v>
      </c>
      <c r="M5656" s="2">
        <f>+Table3[[#This Row],[CHW]]/Table3[[#This Row],[Count of Airbill Number]]</f>
        <v>4.5454545</v>
      </c>
    </row>
    <row r="5657" spans="2:13">
      <c r="B5657" t="s">
        <v>28</v>
      </c>
      <c r="C5657" t="s">
        <v>21</v>
      </c>
      <c r="D5657" t="s">
        <v>22</v>
      </c>
      <c r="E5657" t="s">
        <v>778</v>
      </c>
      <c r="F5657" t="s">
        <v>777</v>
      </c>
      <c r="G5657" t="s">
        <v>86</v>
      </c>
      <c r="H5657" t="s">
        <v>180</v>
      </c>
      <c r="I5657" s="1">
        <v>9.0909089999999999</v>
      </c>
      <c r="J5657" s="1">
        <v>1</v>
      </c>
      <c r="K5657">
        <v>5654</v>
      </c>
      <c r="L5657" t="s">
        <v>25</v>
      </c>
      <c r="M5657" s="2">
        <f>+Table3[[#This Row],[CHW]]/Table3[[#This Row],[Count of Airbill Number]]</f>
        <v>9.0909089999999999</v>
      </c>
    </row>
    <row r="5658" spans="2:13">
      <c r="B5658" t="s">
        <v>28</v>
      </c>
      <c r="C5658" t="s">
        <v>21</v>
      </c>
      <c r="D5658" t="s">
        <v>22</v>
      </c>
      <c r="E5658" t="s">
        <v>776</v>
      </c>
      <c r="F5658" t="s">
        <v>776</v>
      </c>
      <c r="G5658" t="s">
        <v>280</v>
      </c>
      <c r="H5658" t="s">
        <v>40</v>
      </c>
      <c r="I5658" s="1">
        <v>9.0909089999999999</v>
      </c>
      <c r="J5658" s="1">
        <v>1</v>
      </c>
      <c r="K5658">
        <v>5655</v>
      </c>
      <c r="L5658" t="s">
        <v>25</v>
      </c>
      <c r="M5658" s="2">
        <f>+Table3[[#This Row],[CHW]]/Table3[[#This Row],[Count of Airbill Number]]</f>
        <v>9.0909089999999999</v>
      </c>
    </row>
    <row r="5659" spans="2:13">
      <c r="B5659" t="s">
        <v>28</v>
      </c>
      <c r="C5659" t="s">
        <v>21</v>
      </c>
      <c r="D5659" t="s">
        <v>36</v>
      </c>
      <c r="E5659" t="s">
        <v>776</v>
      </c>
      <c r="F5659" t="s">
        <v>777</v>
      </c>
      <c r="G5659" t="s">
        <v>66</v>
      </c>
      <c r="H5659" t="s">
        <v>114</v>
      </c>
      <c r="I5659" s="1">
        <v>9.0909089999999999</v>
      </c>
      <c r="J5659" s="1">
        <v>1</v>
      </c>
      <c r="K5659">
        <v>5656</v>
      </c>
      <c r="L5659" t="s">
        <v>25</v>
      </c>
      <c r="M5659" s="2">
        <f>+Table3[[#This Row],[CHW]]/Table3[[#This Row],[Count of Airbill Number]]</f>
        <v>9.0909089999999999</v>
      </c>
    </row>
    <row r="5660" spans="2:13">
      <c r="B5660" t="s">
        <v>35</v>
      </c>
      <c r="C5660" t="s">
        <v>21</v>
      </c>
      <c r="D5660" t="s">
        <v>22</v>
      </c>
      <c r="E5660" t="s">
        <v>776</v>
      </c>
      <c r="F5660" t="s">
        <v>776</v>
      </c>
      <c r="G5660" t="s">
        <v>71</v>
      </c>
      <c r="H5660" t="s">
        <v>214</v>
      </c>
      <c r="I5660" s="1">
        <v>9.0909089999999999</v>
      </c>
      <c r="J5660" s="1">
        <v>1</v>
      </c>
      <c r="K5660">
        <v>5657</v>
      </c>
      <c r="L5660" t="s">
        <v>25</v>
      </c>
      <c r="M5660" s="2">
        <f>+Table3[[#This Row],[CHW]]/Table3[[#This Row],[Count of Airbill Number]]</f>
        <v>9.0909089999999999</v>
      </c>
    </row>
    <row r="5661" spans="2:13">
      <c r="B5661" t="s">
        <v>35</v>
      </c>
      <c r="C5661" t="s">
        <v>21</v>
      </c>
      <c r="D5661" t="s">
        <v>22</v>
      </c>
      <c r="E5661" t="s">
        <v>776</v>
      </c>
      <c r="F5661" t="s">
        <v>776</v>
      </c>
      <c r="G5661" t="s">
        <v>48</v>
      </c>
      <c r="H5661" t="s">
        <v>302</v>
      </c>
      <c r="I5661" s="1">
        <v>9.0909089999999999</v>
      </c>
      <c r="J5661" s="1">
        <v>1</v>
      </c>
      <c r="K5661">
        <v>5658</v>
      </c>
      <c r="L5661" t="s">
        <v>25</v>
      </c>
      <c r="M5661" s="2">
        <f>+Table3[[#This Row],[CHW]]/Table3[[#This Row],[Count of Airbill Number]]</f>
        <v>9.0909089999999999</v>
      </c>
    </row>
    <row r="5662" spans="2:13">
      <c r="B5662" t="s">
        <v>35</v>
      </c>
      <c r="C5662" t="s">
        <v>21</v>
      </c>
      <c r="D5662" t="s">
        <v>22</v>
      </c>
      <c r="E5662" t="s">
        <v>776</v>
      </c>
      <c r="F5662" t="s">
        <v>776</v>
      </c>
      <c r="G5662" t="s">
        <v>48</v>
      </c>
      <c r="H5662" t="s">
        <v>270</v>
      </c>
      <c r="I5662" s="1">
        <v>9.0909089999999999</v>
      </c>
      <c r="J5662" s="1">
        <v>1</v>
      </c>
      <c r="K5662">
        <v>5659</v>
      </c>
      <c r="L5662" t="s">
        <v>25</v>
      </c>
      <c r="M5662" s="2">
        <f>+Table3[[#This Row],[CHW]]/Table3[[#This Row],[Count of Airbill Number]]</f>
        <v>9.0909089999999999</v>
      </c>
    </row>
    <row r="5663" spans="2:13">
      <c r="B5663" t="s">
        <v>35</v>
      </c>
      <c r="C5663" t="s">
        <v>21</v>
      </c>
      <c r="D5663" t="s">
        <v>22</v>
      </c>
      <c r="E5663" t="s">
        <v>776</v>
      </c>
      <c r="F5663" t="s">
        <v>776</v>
      </c>
      <c r="G5663" t="s">
        <v>72</v>
      </c>
      <c r="H5663" t="s">
        <v>418</v>
      </c>
      <c r="I5663" s="1">
        <v>9.0909089999999999</v>
      </c>
      <c r="J5663" s="1">
        <v>1</v>
      </c>
      <c r="K5663">
        <v>5660</v>
      </c>
      <c r="L5663" t="s">
        <v>25</v>
      </c>
      <c r="M5663" s="2">
        <f>+Table3[[#This Row],[CHW]]/Table3[[#This Row],[Count of Airbill Number]]</f>
        <v>9.0909089999999999</v>
      </c>
    </row>
    <row r="5664" spans="2:13">
      <c r="B5664" t="s">
        <v>35</v>
      </c>
      <c r="C5664" t="s">
        <v>21</v>
      </c>
      <c r="D5664" t="s">
        <v>36</v>
      </c>
      <c r="E5664" t="s">
        <v>776</v>
      </c>
      <c r="F5664" t="s">
        <v>776</v>
      </c>
      <c r="G5664" t="s">
        <v>45</v>
      </c>
      <c r="H5664" t="s">
        <v>72</v>
      </c>
      <c r="I5664" s="1">
        <v>9.0909089999999999</v>
      </c>
      <c r="J5664" s="1">
        <v>1</v>
      </c>
      <c r="K5664">
        <v>5661</v>
      </c>
      <c r="L5664" t="s">
        <v>25</v>
      </c>
      <c r="M5664" s="2">
        <f>+Table3[[#This Row],[CHW]]/Table3[[#This Row],[Count of Airbill Number]]</f>
        <v>9.0909089999999999</v>
      </c>
    </row>
    <row r="5665" spans="2:13">
      <c r="B5665" t="s">
        <v>35</v>
      </c>
      <c r="C5665" t="s">
        <v>21</v>
      </c>
      <c r="D5665" t="s">
        <v>36</v>
      </c>
      <c r="E5665" t="s">
        <v>776</v>
      </c>
      <c r="F5665" t="s">
        <v>776</v>
      </c>
      <c r="G5665" t="s">
        <v>57</v>
      </c>
      <c r="H5665" t="s">
        <v>216</v>
      </c>
      <c r="I5665" s="1">
        <v>9.0909089999999999</v>
      </c>
      <c r="J5665" s="1">
        <v>1</v>
      </c>
      <c r="K5665">
        <v>5662</v>
      </c>
      <c r="L5665" t="s">
        <v>25</v>
      </c>
      <c r="M5665" s="2">
        <f>+Table3[[#This Row],[CHW]]/Table3[[#This Row],[Count of Airbill Number]]</f>
        <v>9.0909089999999999</v>
      </c>
    </row>
    <row r="5666" spans="2:13">
      <c r="B5666" t="s">
        <v>176</v>
      </c>
      <c r="C5666" t="s">
        <v>21</v>
      </c>
      <c r="D5666" t="s">
        <v>22</v>
      </c>
      <c r="E5666" t="s">
        <v>776</v>
      </c>
      <c r="F5666" t="s">
        <v>776</v>
      </c>
      <c r="G5666" t="s">
        <v>39</v>
      </c>
      <c r="H5666" t="s">
        <v>175</v>
      </c>
      <c r="I5666" s="1">
        <v>9.0909089999999999</v>
      </c>
      <c r="J5666" s="1">
        <v>1</v>
      </c>
      <c r="K5666">
        <v>5663</v>
      </c>
      <c r="L5666" t="s">
        <v>25</v>
      </c>
      <c r="M5666" s="2">
        <f>+Table3[[#This Row],[CHW]]/Table3[[#This Row],[Count of Airbill Number]]</f>
        <v>9.0909089999999999</v>
      </c>
    </row>
    <row r="5667" spans="2:13">
      <c r="B5667" t="s">
        <v>176</v>
      </c>
      <c r="C5667" t="s">
        <v>21</v>
      </c>
      <c r="D5667" t="s">
        <v>22</v>
      </c>
      <c r="E5667" t="s">
        <v>776</v>
      </c>
      <c r="F5667" t="s">
        <v>776</v>
      </c>
      <c r="G5667" t="s">
        <v>31</v>
      </c>
      <c r="H5667" t="s">
        <v>37</v>
      </c>
      <c r="I5667" s="1">
        <v>9.0909089999999999</v>
      </c>
      <c r="J5667" s="1">
        <v>1</v>
      </c>
      <c r="K5667">
        <v>5664</v>
      </c>
      <c r="L5667" t="s">
        <v>25</v>
      </c>
      <c r="M5667" s="2">
        <f>+Table3[[#This Row],[CHW]]/Table3[[#This Row],[Count of Airbill Number]]</f>
        <v>9.0909089999999999</v>
      </c>
    </row>
    <row r="5668" spans="2:13">
      <c r="B5668" t="s">
        <v>176</v>
      </c>
      <c r="C5668" t="s">
        <v>21</v>
      </c>
      <c r="D5668" t="s">
        <v>22</v>
      </c>
      <c r="E5668" t="s">
        <v>776</v>
      </c>
      <c r="F5668" t="s">
        <v>776</v>
      </c>
      <c r="G5668" t="s">
        <v>31</v>
      </c>
      <c r="H5668" t="s">
        <v>59</v>
      </c>
      <c r="I5668" s="1">
        <v>9.0909089999999999</v>
      </c>
      <c r="J5668" s="1">
        <v>1</v>
      </c>
      <c r="K5668">
        <v>5665</v>
      </c>
      <c r="L5668" t="s">
        <v>25</v>
      </c>
      <c r="M5668" s="2">
        <f>+Table3[[#This Row],[CHW]]/Table3[[#This Row],[Count of Airbill Number]]</f>
        <v>9.0909089999999999</v>
      </c>
    </row>
    <row r="5669" spans="2:13">
      <c r="B5669" t="s">
        <v>176</v>
      </c>
      <c r="C5669" t="s">
        <v>21</v>
      </c>
      <c r="D5669" t="s">
        <v>22</v>
      </c>
      <c r="E5669" t="s">
        <v>776</v>
      </c>
      <c r="F5669" t="s">
        <v>776</v>
      </c>
      <c r="G5669" t="s">
        <v>37</v>
      </c>
      <c r="H5669" t="s">
        <v>130</v>
      </c>
      <c r="I5669" s="1">
        <v>9.0909089999999999</v>
      </c>
      <c r="J5669" s="1">
        <v>1</v>
      </c>
      <c r="K5669">
        <v>5666</v>
      </c>
      <c r="L5669" t="s">
        <v>25</v>
      </c>
      <c r="M5669" s="2">
        <f>+Table3[[#This Row],[CHW]]/Table3[[#This Row],[Count of Airbill Number]]</f>
        <v>9.0909089999999999</v>
      </c>
    </row>
    <row r="5670" spans="2:13">
      <c r="B5670" t="s">
        <v>20</v>
      </c>
      <c r="C5670" t="s">
        <v>21</v>
      </c>
      <c r="D5670" t="s">
        <v>22</v>
      </c>
      <c r="E5670" t="s">
        <v>776</v>
      </c>
      <c r="F5670" t="s">
        <v>776</v>
      </c>
      <c r="G5670" t="s">
        <v>74</v>
      </c>
      <c r="H5670" t="s">
        <v>49</v>
      </c>
      <c r="I5670" s="1">
        <v>9.0909089999999999</v>
      </c>
      <c r="J5670" s="1">
        <v>1</v>
      </c>
      <c r="K5670">
        <v>5667</v>
      </c>
      <c r="L5670" t="s">
        <v>25</v>
      </c>
      <c r="M5670" s="2">
        <f>+Table3[[#This Row],[CHW]]/Table3[[#This Row],[Count of Airbill Number]]</f>
        <v>9.0909089999999999</v>
      </c>
    </row>
    <row r="5671" spans="2:13">
      <c r="B5671" t="s">
        <v>20</v>
      </c>
      <c r="C5671" t="s">
        <v>21</v>
      </c>
      <c r="D5671" t="s">
        <v>22</v>
      </c>
      <c r="E5671" t="s">
        <v>776</v>
      </c>
      <c r="F5671" t="s">
        <v>776</v>
      </c>
      <c r="G5671" t="s">
        <v>74</v>
      </c>
      <c r="H5671" t="s">
        <v>95</v>
      </c>
      <c r="I5671" s="1">
        <v>9.0909089999999999</v>
      </c>
      <c r="J5671" s="1">
        <v>1</v>
      </c>
      <c r="K5671">
        <v>5668</v>
      </c>
      <c r="L5671" t="s">
        <v>25</v>
      </c>
      <c r="M5671" s="2">
        <f>+Table3[[#This Row],[CHW]]/Table3[[#This Row],[Count of Airbill Number]]</f>
        <v>9.0909089999999999</v>
      </c>
    </row>
    <row r="5672" spans="2:13">
      <c r="B5672" t="s">
        <v>20</v>
      </c>
      <c r="C5672" t="s">
        <v>21</v>
      </c>
      <c r="D5672" t="s">
        <v>22</v>
      </c>
      <c r="E5672" t="s">
        <v>776</v>
      </c>
      <c r="F5672" t="s">
        <v>776</v>
      </c>
      <c r="G5672" t="s">
        <v>188</v>
      </c>
      <c r="H5672" t="s">
        <v>89</v>
      </c>
      <c r="I5672" s="1">
        <v>9.0909089999999999</v>
      </c>
      <c r="J5672" s="1">
        <v>1</v>
      </c>
      <c r="K5672">
        <v>5669</v>
      </c>
      <c r="L5672" t="s">
        <v>25</v>
      </c>
      <c r="M5672" s="2">
        <f>+Table3[[#This Row],[CHW]]/Table3[[#This Row],[Count of Airbill Number]]</f>
        <v>9.0909089999999999</v>
      </c>
    </row>
    <row r="5673" spans="2:13">
      <c r="B5673" t="s">
        <v>20</v>
      </c>
      <c r="C5673" t="s">
        <v>21</v>
      </c>
      <c r="D5673" t="s">
        <v>22</v>
      </c>
      <c r="E5673" t="s">
        <v>776</v>
      </c>
      <c r="F5673" t="s">
        <v>776</v>
      </c>
      <c r="G5673" t="s">
        <v>47</v>
      </c>
      <c r="H5673" t="s">
        <v>67</v>
      </c>
      <c r="I5673" s="1">
        <v>9.0909089999999999</v>
      </c>
      <c r="J5673" s="1">
        <v>2</v>
      </c>
      <c r="K5673">
        <v>5670</v>
      </c>
      <c r="L5673" t="s">
        <v>25</v>
      </c>
      <c r="M5673" s="2">
        <f>+Table3[[#This Row],[CHW]]/Table3[[#This Row],[Count of Airbill Number]]</f>
        <v>4.5454545</v>
      </c>
    </row>
    <row r="5674" spans="2:13">
      <c r="B5674" t="s">
        <v>20</v>
      </c>
      <c r="C5674" t="s">
        <v>21</v>
      </c>
      <c r="D5674" t="s">
        <v>22</v>
      </c>
      <c r="E5674" t="s">
        <v>776</v>
      </c>
      <c r="F5674" t="s">
        <v>776</v>
      </c>
      <c r="G5674" t="s">
        <v>47</v>
      </c>
      <c r="H5674" t="s">
        <v>168</v>
      </c>
      <c r="I5674" s="1">
        <v>9.0909089999999999</v>
      </c>
      <c r="J5674" s="1">
        <v>1</v>
      </c>
      <c r="K5674">
        <v>5671</v>
      </c>
      <c r="L5674" t="s">
        <v>25</v>
      </c>
      <c r="M5674" s="2">
        <f>+Table3[[#This Row],[CHW]]/Table3[[#This Row],[Count of Airbill Number]]</f>
        <v>9.0909089999999999</v>
      </c>
    </row>
    <row r="5675" spans="2:13">
      <c r="B5675" t="s">
        <v>20</v>
      </c>
      <c r="C5675" t="s">
        <v>21</v>
      </c>
      <c r="D5675" t="s">
        <v>22</v>
      </c>
      <c r="E5675" t="s">
        <v>776</v>
      </c>
      <c r="F5675" t="s">
        <v>776</v>
      </c>
      <c r="G5675" t="s">
        <v>191</v>
      </c>
      <c r="H5675" t="s">
        <v>77</v>
      </c>
      <c r="I5675" s="1">
        <v>9.0909089999999999</v>
      </c>
      <c r="J5675" s="1">
        <v>1</v>
      </c>
      <c r="K5675">
        <v>5672</v>
      </c>
      <c r="L5675" t="s">
        <v>25</v>
      </c>
      <c r="M5675" s="2">
        <f>+Table3[[#This Row],[CHW]]/Table3[[#This Row],[Count of Airbill Number]]</f>
        <v>9.0909089999999999</v>
      </c>
    </row>
    <row r="5676" spans="2:13">
      <c r="B5676" t="s">
        <v>20</v>
      </c>
      <c r="C5676" t="s">
        <v>21</v>
      </c>
      <c r="D5676" t="s">
        <v>22</v>
      </c>
      <c r="E5676" t="s">
        <v>776</v>
      </c>
      <c r="F5676" t="s">
        <v>776</v>
      </c>
      <c r="G5676" t="s">
        <v>45</v>
      </c>
      <c r="H5676" t="s">
        <v>57</v>
      </c>
      <c r="I5676" s="1">
        <v>9.0909089999999999</v>
      </c>
      <c r="J5676" s="1">
        <v>1</v>
      </c>
      <c r="K5676">
        <v>5673</v>
      </c>
      <c r="L5676" t="s">
        <v>25</v>
      </c>
      <c r="M5676" s="2">
        <f>+Table3[[#This Row],[CHW]]/Table3[[#This Row],[Count of Airbill Number]]</f>
        <v>9.0909089999999999</v>
      </c>
    </row>
    <row r="5677" spans="2:13">
      <c r="B5677" t="s">
        <v>20</v>
      </c>
      <c r="C5677" t="s">
        <v>21</v>
      </c>
      <c r="D5677" t="s">
        <v>22</v>
      </c>
      <c r="E5677" t="s">
        <v>776</v>
      </c>
      <c r="F5677" t="s">
        <v>776</v>
      </c>
      <c r="G5677" t="s">
        <v>45</v>
      </c>
      <c r="H5677" t="s">
        <v>160</v>
      </c>
      <c r="I5677" s="1">
        <v>9.0909089999999999</v>
      </c>
      <c r="J5677" s="1">
        <v>1</v>
      </c>
      <c r="K5677">
        <v>5674</v>
      </c>
      <c r="L5677" t="s">
        <v>25</v>
      </c>
      <c r="M5677" s="2">
        <f>+Table3[[#This Row],[CHW]]/Table3[[#This Row],[Count of Airbill Number]]</f>
        <v>9.0909089999999999</v>
      </c>
    </row>
    <row r="5678" spans="2:13">
      <c r="B5678" t="s">
        <v>20</v>
      </c>
      <c r="C5678" t="s">
        <v>21</v>
      </c>
      <c r="D5678" t="s">
        <v>22</v>
      </c>
      <c r="E5678" t="s">
        <v>776</v>
      </c>
      <c r="F5678" t="s">
        <v>776</v>
      </c>
      <c r="G5678" t="s">
        <v>61</v>
      </c>
      <c r="H5678" t="s">
        <v>146</v>
      </c>
      <c r="I5678" s="1">
        <v>9.0909089999999999</v>
      </c>
      <c r="J5678" s="1">
        <v>1</v>
      </c>
      <c r="K5678">
        <v>5675</v>
      </c>
      <c r="L5678" t="s">
        <v>25</v>
      </c>
      <c r="M5678" s="2">
        <f>+Table3[[#This Row],[CHW]]/Table3[[#This Row],[Count of Airbill Number]]</f>
        <v>9.0909089999999999</v>
      </c>
    </row>
    <row r="5679" spans="2:13">
      <c r="B5679" t="s">
        <v>20</v>
      </c>
      <c r="C5679" t="s">
        <v>21</v>
      </c>
      <c r="D5679" t="s">
        <v>22</v>
      </c>
      <c r="E5679" t="s">
        <v>776</v>
      </c>
      <c r="F5679" t="s">
        <v>776</v>
      </c>
      <c r="G5679" t="s">
        <v>61</v>
      </c>
      <c r="H5679" t="s">
        <v>48</v>
      </c>
      <c r="I5679" s="1">
        <v>9.0909089999999999</v>
      </c>
      <c r="J5679" s="1">
        <v>1</v>
      </c>
      <c r="K5679">
        <v>5676</v>
      </c>
      <c r="L5679" t="s">
        <v>25</v>
      </c>
      <c r="M5679" s="2">
        <f>+Table3[[#This Row],[CHW]]/Table3[[#This Row],[Count of Airbill Number]]</f>
        <v>9.0909089999999999</v>
      </c>
    </row>
    <row r="5680" spans="2:13">
      <c r="B5680" t="s">
        <v>20</v>
      </c>
      <c r="C5680" t="s">
        <v>21</v>
      </c>
      <c r="D5680" t="s">
        <v>22</v>
      </c>
      <c r="E5680" t="s">
        <v>776</v>
      </c>
      <c r="F5680" t="s">
        <v>776</v>
      </c>
      <c r="G5680" t="s">
        <v>61</v>
      </c>
      <c r="H5680" t="s">
        <v>340</v>
      </c>
      <c r="I5680" s="1">
        <v>9.0909089999999999</v>
      </c>
      <c r="J5680" s="1">
        <v>1</v>
      </c>
      <c r="K5680">
        <v>5677</v>
      </c>
      <c r="L5680" t="s">
        <v>25</v>
      </c>
      <c r="M5680" s="2">
        <f>+Table3[[#This Row],[CHW]]/Table3[[#This Row],[Count of Airbill Number]]</f>
        <v>9.0909089999999999</v>
      </c>
    </row>
    <row r="5681" spans="2:13">
      <c r="B5681" t="s">
        <v>20</v>
      </c>
      <c r="C5681" t="s">
        <v>21</v>
      </c>
      <c r="D5681" t="s">
        <v>22</v>
      </c>
      <c r="E5681" t="s">
        <v>776</v>
      </c>
      <c r="F5681" t="s">
        <v>776</v>
      </c>
      <c r="G5681" t="s">
        <v>228</v>
      </c>
      <c r="H5681" t="s">
        <v>107</v>
      </c>
      <c r="I5681" s="1">
        <v>9.0909089999999999</v>
      </c>
      <c r="J5681" s="1">
        <v>1</v>
      </c>
      <c r="K5681">
        <v>5678</v>
      </c>
      <c r="L5681" t="s">
        <v>25</v>
      </c>
      <c r="M5681" s="2">
        <f>+Table3[[#This Row],[CHW]]/Table3[[#This Row],[Count of Airbill Number]]</f>
        <v>9.0909089999999999</v>
      </c>
    </row>
    <row r="5682" spans="2:13">
      <c r="B5682" t="s">
        <v>20</v>
      </c>
      <c r="C5682" t="s">
        <v>21</v>
      </c>
      <c r="D5682" t="s">
        <v>22</v>
      </c>
      <c r="E5682" t="s">
        <v>776</v>
      </c>
      <c r="F5682" t="s">
        <v>776</v>
      </c>
      <c r="G5682" t="s">
        <v>87</v>
      </c>
      <c r="H5682" t="s">
        <v>83</v>
      </c>
      <c r="I5682" s="1">
        <v>9.0909089999999999</v>
      </c>
      <c r="J5682" s="1">
        <v>1</v>
      </c>
      <c r="K5682">
        <v>5679</v>
      </c>
      <c r="L5682" t="s">
        <v>25</v>
      </c>
      <c r="M5682" s="2">
        <f>+Table3[[#This Row],[CHW]]/Table3[[#This Row],[Count of Airbill Number]]</f>
        <v>9.0909089999999999</v>
      </c>
    </row>
    <row r="5683" spans="2:13">
      <c r="B5683" t="s">
        <v>20</v>
      </c>
      <c r="C5683" t="s">
        <v>21</v>
      </c>
      <c r="D5683" t="s">
        <v>22</v>
      </c>
      <c r="E5683" t="s">
        <v>776</v>
      </c>
      <c r="F5683" t="s">
        <v>776</v>
      </c>
      <c r="G5683" t="s">
        <v>57</v>
      </c>
      <c r="H5683" t="s">
        <v>89</v>
      </c>
      <c r="I5683" s="1">
        <v>9.0909089999999999</v>
      </c>
      <c r="J5683" s="1">
        <v>1</v>
      </c>
      <c r="K5683">
        <v>5680</v>
      </c>
      <c r="L5683" t="s">
        <v>25</v>
      </c>
      <c r="M5683" s="2">
        <f>+Table3[[#This Row],[CHW]]/Table3[[#This Row],[Count of Airbill Number]]</f>
        <v>9.0909089999999999</v>
      </c>
    </row>
    <row r="5684" spans="2:13">
      <c r="B5684" t="s">
        <v>20</v>
      </c>
      <c r="C5684" t="s">
        <v>21</v>
      </c>
      <c r="D5684" t="s">
        <v>22</v>
      </c>
      <c r="E5684" t="s">
        <v>776</v>
      </c>
      <c r="F5684" t="s">
        <v>776</v>
      </c>
      <c r="G5684" t="s">
        <v>281</v>
      </c>
      <c r="H5684" t="s">
        <v>48</v>
      </c>
      <c r="I5684" s="1">
        <v>9.0909089999999999</v>
      </c>
      <c r="J5684" s="1">
        <v>1</v>
      </c>
      <c r="K5684">
        <v>5681</v>
      </c>
      <c r="L5684" t="s">
        <v>25</v>
      </c>
      <c r="M5684" s="2">
        <f>+Table3[[#This Row],[CHW]]/Table3[[#This Row],[Count of Airbill Number]]</f>
        <v>9.0909089999999999</v>
      </c>
    </row>
    <row r="5685" spans="2:13">
      <c r="B5685" t="s">
        <v>20</v>
      </c>
      <c r="C5685" t="s">
        <v>21</v>
      </c>
      <c r="D5685" t="s">
        <v>22</v>
      </c>
      <c r="E5685" t="s">
        <v>776</v>
      </c>
      <c r="F5685" t="s">
        <v>776</v>
      </c>
      <c r="G5685" t="s">
        <v>281</v>
      </c>
      <c r="H5685" t="s">
        <v>49</v>
      </c>
      <c r="I5685" s="1">
        <v>9.0909089999999999</v>
      </c>
      <c r="J5685" s="1">
        <v>1</v>
      </c>
      <c r="K5685">
        <v>5682</v>
      </c>
      <c r="L5685" t="s">
        <v>25</v>
      </c>
      <c r="M5685" s="2">
        <f>+Table3[[#This Row],[CHW]]/Table3[[#This Row],[Count of Airbill Number]]</f>
        <v>9.0909089999999999</v>
      </c>
    </row>
    <row r="5686" spans="2:13">
      <c r="B5686" t="s">
        <v>20</v>
      </c>
      <c r="C5686" t="s">
        <v>21</v>
      </c>
      <c r="D5686" t="s">
        <v>22</v>
      </c>
      <c r="E5686" t="s">
        <v>776</v>
      </c>
      <c r="F5686" t="s">
        <v>778</v>
      </c>
      <c r="G5686" t="s">
        <v>67</v>
      </c>
      <c r="H5686" t="s">
        <v>255</v>
      </c>
      <c r="I5686" s="1">
        <v>9.0909089999999999</v>
      </c>
      <c r="J5686" s="1">
        <v>1</v>
      </c>
      <c r="K5686">
        <v>5683</v>
      </c>
      <c r="L5686" t="s">
        <v>25</v>
      </c>
      <c r="M5686" s="2">
        <f>+Table3[[#This Row],[CHW]]/Table3[[#This Row],[Count of Airbill Number]]</f>
        <v>9.0909089999999999</v>
      </c>
    </row>
    <row r="5687" spans="2:13">
      <c r="B5687" t="s">
        <v>20</v>
      </c>
      <c r="C5687" t="s">
        <v>21</v>
      </c>
      <c r="D5687" t="s">
        <v>22</v>
      </c>
      <c r="E5687" t="s">
        <v>776</v>
      </c>
      <c r="F5687" t="s">
        <v>776</v>
      </c>
      <c r="G5687" t="s">
        <v>126</v>
      </c>
      <c r="H5687" t="s">
        <v>32</v>
      </c>
      <c r="I5687" s="1">
        <v>9.0909089999999999</v>
      </c>
      <c r="J5687" s="1">
        <v>1</v>
      </c>
      <c r="K5687">
        <v>5684</v>
      </c>
      <c r="L5687" t="s">
        <v>25</v>
      </c>
      <c r="M5687" s="2">
        <f>+Table3[[#This Row],[CHW]]/Table3[[#This Row],[Count of Airbill Number]]</f>
        <v>9.0909089999999999</v>
      </c>
    </row>
    <row r="5688" spans="2:13">
      <c r="B5688" t="s">
        <v>20</v>
      </c>
      <c r="C5688" t="s">
        <v>21</v>
      </c>
      <c r="D5688" t="s">
        <v>22</v>
      </c>
      <c r="E5688" t="s">
        <v>776</v>
      </c>
      <c r="F5688" t="s">
        <v>776</v>
      </c>
      <c r="G5688" t="s">
        <v>72</v>
      </c>
      <c r="H5688" t="s">
        <v>80</v>
      </c>
      <c r="I5688" s="1">
        <v>9.0909089999999999</v>
      </c>
      <c r="J5688" s="1">
        <v>1</v>
      </c>
      <c r="K5688">
        <v>5685</v>
      </c>
      <c r="L5688" t="s">
        <v>25</v>
      </c>
      <c r="M5688" s="2">
        <f>+Table3[[#This Row],[CHW]]/Table3[[#This Row],[Count of Airbill Number]]</f>
        <v>9.0909089999999999</v>
      </c>
    </row>
    <row r="5689" spans="2:13">
      <c r="B5689" t="s">
        <v>20</v>
      </c>
      <c r="C5689" t="s">
        <v>21</v>
      </c>
      <c r="D5689" t="s">
        <v>36</v>
      </c>
      <c r="E5689" t="s">
        <v>776</v>
      </c>
      <c r="F5689" t="s">
        <v>776</v>
      </c>
      <c r="G5689" t="s">
        <v>23</v>
      </c>
      <c r="H5689" t="s">
        <v>178</v>
      </c>
      <c r="I5689" s="1">
        <v>9.0909089999999999</v>
      </c>
      <c r="J5689" s="1">
        <v>1</v>
      </c>
      <c r="K5689">
        <v>5686</v>
      </c>
      <c r="L5689" t="s">
        <v>25</v>
      </c>
      <c r="M5689" s="2">
        <f>+Table3[[#This Row],[CHW]]/Table3[[#This Row],[Count of Airbill Number]]</f>
        <v>9.0909089999999999</v>
      </c>
    </row>
    <row r="5690" spans="2:13">
      <c r="B5690" t="s">
        <v>20</v>
      </c>
      <c r="C5690" t="s">
        <v>21</v>
      </c>
      <c r="D5690" t="s">
        <v>36</v>
      </c>
      <c r="E5690" t="s">
        <v>776</v>
      </c>
      <c r="F5690" t="s">
        <v>776</v>
      </c>
      <c r="G5690" t="s">
        <v>23</v>
      </c>
      <c r="H5690" t="s">
        <v>107</v>
      </c>
      <c r="I5690" s="1">
        <v>9.0909089999999999</v>
      </c>
      <c r="J5690" s="1">
        <v>1</v>
      </c>
      <c r="K5690">
        <v>5687</v>
      </c>
      <c r="L5690" t="s">
        <v>25</v>
      </c>
      <c r="M5690" s="2">
        <f>+Table3[[#This Row],[CHW]]/Table3[[#This Row],[Count of Airbill Number]]</f>
        <v>9.0909089999999999</v>
      </c>
    </row>
    <row r="5691" spans="2:13">
      <c r="B5691" t="s">
        <v>20</v>
      </c>
      <c r="C5691" t="s">
        <v>21</v>
      </c>
      <c r="D5691" t="s">
        <v>36</v>
      </c>
      <c r="E5691" t="s">
        <v>776</v>
      </c>
      <c r="F5691" t="s">
        <v>776</v>
      </c>
      <c r="G5691" t="s">
        <v>63</v>
      </c>
      <c r="H5691" t="s">
        <v>57</v>
      </c>
      <c r="I5691" s="1">
        <v>9.0909089999999999</v>
      </c>
      <c r="J5691" s="1">
        <v>1</v>
      </c>
      <c r="K5691">
        <v>5688</v>
      </c>
      <c r="L5691" t="s">
        <v>25</v>
      </c>
      <c r="M5691" s="2">
        <f>+Table3[[#This Row],[CHW]]/Table3[[#This Row],[Count of Airbill Number]]</f>
        <v>9.0909089999999999</v>
      </c>
    </row>
    <row r="5692" spans="2:13">
      <c r="B5692" t="s">
        <v>30</v>
      </c>
      <c r="C5692" t="s">
        <v>21</v>
      </c>
      <c r="D5692" t="s">
        <v>139</v>
      </c>
      <c r="E5692" t="s">
        <v>776</v>
      </c>
      <c r="F5692" t="s">
        <v>776</v>
      </c>
      <c r="G5692" t="s">
        <v>237</v>
      </c>
      <c r="H5692" t="s">
        <v>108</v>
      </c>
      <c r="I5692" s="1">
        <v>9.0909089999999999</v>
      </c>
      <c r="J5692" s="1">
        <v>1</v>
      </c>
      <c r="K5692">
        <v>5689</v>
      </c>
      <c r="L5692" t="s">
        <v>25</v>
      </c>
      <c r="M5692" s="2">
        <f>+Table3[[#This Row],[CHW]]/Table3[[#This Row],[Count of Airbill Number]]</f>
        <v>9.0909089999999999</v>
      </c>
    </row>
    <row r="5693" spans="2:13">
      <c r="B5693" t="s">
        <v>243</v>
      </c>
      <c r="C5693" t="s">
        <v>21</v>
      </c>
      <c r="D5693" t="s">
        <v>22</v>
      </c>
      <c r="E5693" t="s">
        <v>776</v>
      </c>
      <c r="F5693" t="s">
        <v>776</v>
      </c>
      <c r="G5693" t="s">
        <v>31</v>
      </c>
      <c r="H5693" t="s">
        <v>46</v>
      </c>
      <c r="I5693" s="1">
        <v>9.0909089999999999</v>
      </c>
      <c r="J5693" s="1">
        <v>1</v>
      </c>
      <c r="K5693">
        <v>5690</v>
      </c>
      <c r="L5693" t="s">
        <v>25</v>
      </c>
      <c r="M5693" s="2">
        <f>+Table3[[#This Row],[CHW]]/Table3[[#This Row],[Count of Airbill Number]]</f>
        <v>9.0909089999999999</v>
      </c>
    </row>
    <row r="5694" spans="2:13">
      <c r="B5694" t="s">
        <v>176</v>
      </c>
      <c r="C5694" t="s">
        <v>21</v>
      </c>
      <c r="D5694" t="s">
        <v>22</v>
      </c>
      <c r="E5694" t="s">
        <v>776</v>
      </c>
      <c r="F5694" t="s">
        <v>776</v>
      </c>
      <c r="G5694" t="s">
        <v>37</v>
      </c>
      <c r="H5694" t="s">
        <v>23</v>
      </c>
      <c r="I5694" s="1">
        <v>9.0909080000000007</v>
      </c>
      <c r="J5694" s="1">
        <v>2</v>
      </c>
      <c r="K5694">
        <v>5691</v>
      </c>
      <c r="L5694" t="s">
        <v>25</v>
      </c>
      <c r="M5694" s="2">
        <f>+Table3[[#This Row],[CHW]]/Table3[[#This Row],[Count of Airbill Number]]</f>
        <v>4.5454540000000003</v>
      </c>
    </row>
    <row r="5695" spans="2:13">
      <c r="B5695" t="s">
        <v>20</v>
      </c>
      <c r="C5695" t="s">
        <v>21</v>
      </c>
      <c r="D5695" t="s">
        <v>36</v>
      </c>
      <c r="E5695" t="s">
        <v>776</v>
      </c>
      <c r="F5695" t="s">
        <v>776</v>
      </c>
      <c r="G5695" t="s">
        <v>305</v>
      </c>
      <c r="H5695" t="s">
        <v>59</v>
      </c>
      <c r="I5695" s="1">
        <v>9.0909080000000007</v>
      </c>
      <c r="J5695" s="1">
        <v>3</v>
      </c>
      <c r="K5695">
        <v>5692</v>
      </c>
      <c r="L5695" t="s">
        <v>25</v>
      </c>
      <c r="M5695" s="2">
        <f>+Table3[[#This Row],[CHW]]/Table3[[#This Row],[Count of Airbill Number]]</f>
        <v>3.030302666666667</v>
      </c>
    </row>
    <row r="5696" spans="2:13">
      <c r="B5696" t="s">
        <v>28</v>
      </c>
      <c r="C5696" t="s">
        <v>21</v>
      </c>
      <c r="D5696" t="s">
        <v>22</v>
      </c>
      <c r="E5696" t="s">
        <v>776</v>
      </c>
      <c r="F5696" t="s">
        <v>776</v>
      </c>
      <c r="G5696" t="s">
        <v>45</v>
      </c>
      <c r="H5696" t="s">
        <v>50</v>
      </c>
      <c r="I5696" s="1">
        <v>9.0909079999999989</v>
      </c>
      <c r="J5696" s="1">
        <v>2</v>
      </c>
      <c r="K5696">
        <v>5693</v>
      </c>
      <c r="L5696" t="s">
        <v>25</v>
      </c>
      <c r="M5696" s="2">
        <f>+Table3[[#This Row],[CHW]]/Table3[[#This Row],[Count of Airbill Number]]</f>
        <v>4.5454539999999994</v>
      </c>
    </row>
    <row r="5697" spans="2:13">
      <c r="B5697" t="s">
        <v>28</v>
      </c>
      <c r="C5697" t="s">
        <v>21</v>
      </c>
      <c r="D5697" t="s">
        <v>22</v>
      </c>
      <c r="E5697" t="s">
        <v>776</v>
      </c>
      <c r="F5697" t="s">
        <v>776</v>
      </c>
      <c r="G5697" t="s">
        <v>45</v>
      </c>
      <c r="H5697" t="s">
        <v>158</v>
      </c>
      <c r="I5697" s="1">
        <v>9.0909079999999989</v>
      </c>
      <c r="J5697" s="1">
        <v>3</v>
      </c>
      <c r="K5697">
        <v>5694</v>
      </c>
      <c r="L5697" t="s">
        <v>25</v>
      </c>
      <c r="M5697" s="2">
        <f>+Table3[[#This Row],[CHW]]/Table3[[#This Row],[Count of Airbill Number]]</f>
        <v>3.0303026666666661</v>
      </c>
    </row>
    <row r="5698" spans="2:13">
      <c r="B5698" t="s">
        <v>35</v>
      </c>
      <c r="C5698" t="s">
        <v>21</v>
      </c>
      <c r="D5698" t="s">
        <v>22</v>
      </c>
      <c r="E5698" t="s">
        <v>776</v>
      </c>
      <c r="F5698" t="s">
        <v>776</v>
      </c>
      <c r="G5698" t="s">
        <v>45</v>
      </c>
      <c r="H5698" t="s">
        <v>79</v>
      </c>
      <c r="I5698" s="1">
        <v>9.0909079999999989</v>
      </c>
      <c r="J5698" s="1">
        <v>2</v>
      </c>
      <c r="K5698">
        <v>5695</v>
      </c>
      <c r="L5698" t="s">
        <v>25</v>
      </c>
      <c r="M5698" s="2">
        <f>+Table3[[#This Row],[CHW]]/Table3[[#This Row],[Count of Airbill Number]]</f>
        <v>4.5454539999999994</v>
      </c>
    </row>
    <row r="5699" spans="2:13">
      <c r="B5699" t="s">
        <v>35</v>
      </c>
      <c r="C5699" t="s">
        <v>21</v>
      </c>
      <c r="D5699" t="s">
        <v>22</v>
      </c>
      <c r="E5699" t="s">
        <v>776</v>
      </c>
      <c r="F5699" t="s">
        <v>776</v>
      </c>
      <c r="G5699" t="s">
        <v>284</v>
      </c>
      <c r="H5699" t="s">
        <v>71</v>
      </c>
      <c r="I5699" s="1">
        <v>9.0909079999999989</v>
      </c>
      <c r="J5699" s="1">
        <v>2</v>
      </c>
      <c r="K5699">
        <v>5696</v>
      </c>
      <c r="L5699" t="s">
        <v>25</v>
      </c>
      <c r="M5699" s="2">
        <f>+Table3[[#This Row],[CHW]]/Table3[[#This Row],[Count of Airbill Number]]</f>
        <v>4.5454539999999994</v>
      </c>
    </row>
    <row r="5700" spans="2:13">
      <c r="B5700" t="s">
        <v>35</v>
      </c>
      <c r="C5700" t="s">
        <v>21</v>
      </c>
      <c r="D5700" t="s">
        <v>22</v>
      </c>
      <c r="E5700" t="s">
        <v>776</v>
      </c>
      <c r="F5700" t="s">
        <v>776</v>
      </c>
      <c r="G5700" t="s">
        <v>125</v>
      </c>
      <c r="H5700" t="s">
        <v>33</v>
      </c>
      <c r="I5700" s="1">
        <v>9.0909079999999989</v>
      </c>
      <c r="J5700" s="1">
        <v>2</v>
      </c>
      <c r="K5700">
        <v>5697</v>
      </c>
      <c r="L5700" t="s">
        <v>25</v>
      </c>
      <c r="M5700" s="2">
        <f>+Table3[[#This Row],[CHW]]/Table3[[#This Row],[Count of Airbill Number]]</f>
        <v>4.5454539999999994</v>
      </c>
    </row>
    <row r="5701" spans="2:13">
      <c r="B5701" t="s">
        <v>35</v>
      </c>
      <c r="C5701" t="s">
        <v>21</v>
      </c>
      <c r="D5701" t="s">
        <v>36</v>
      </c>
      <c r="E5701" t="s">
        <v>776</v>
      </c>
      <c r="F5701" t="s">
        <v>776</v>
      </c>
      <c r="G5701" t="s">
        <v>37</v>
      </c>
      <c r="H5701" t="s">
        <v>213</v>
      </c>
      <c r="I5701" s="1">
        <v>9.0909079999999989</v>
      </c>
      <c r="J5701" s="1">
        <v>3</v>
      </c>
      <c r="K5701">
        <v>5698</v>
      </c>
      <c r="L5701" t="s">
        <v>25</v>
      </c>
      <c r="M5701" s="2">
        <f>+Table3[[#This Row],[CHW]]/Table3[[#This Row],[Count of Airbill Number]]</f>
        <v>3.0303026666666661</v>
      </c>
    </row>
    <row r="5702" spans="2:13">
      <c r="B5702" t="s">
        <v>20</v>
      </c>
      <c r="C5702" t="s">
        <v>21</v>
      </c>
      <c r="D5702" t="s">
        <v>22</v>
      </c>
      <c r="E5702" t="s">
        <v>776</v>
      </c>
      <c r="F5702" t="s">
        <v>776</v>
      </c>
      <c r="G5702" t="s">
        <v>66</v>
      </c>
      <c r="H5702" t="s">
        <v>189</v>
      </c>
      <c r="I5702" s="1">
        <v>9.0909079999999989</v>
      </c>
      <c r="J5702" s="1">
        <v>2</v>
      </c>
      <c r="K5702">
        <v>5699</v>
      </c>
      <c r="L5702" t="s">
        <v>25</v>
      </c>
      <c r="M5702" s="2">
        <f>+Table3[[#This Row],[CHW]]/Table3[[#This Row],[Count of Airbill Number]]</f>
        <v>4.5454539999999994</v>
      </c>
    </row>
    <row r="5703" spans="2:13">
      <c r="B5703" t="s">
        <v>28</v>
      </c>
      <c r="C5703" t="s">
        <v>21</v>
      </c>
      <c r="D5703" t="s">
        <v>22</v>
      </c>
      <c r="E5703" t="s">
        <v>776</v>
      </c>
      <c r="F5703" t="s">
        <v>776</v>
      </c>
      <c r="G5703" t="s">
        <v>144</v>
      </c>
      <c r="H5703" t="s">
        <v>72</v>
      </c>
      <c r="I5703" s="1">
        <v>9.0909069999999996</v>
      </c>
      <c r="J5703" s="1">
        <v>4</v>
      </c>
      <c r="K5703">
        <v>5700</v>
      </c>
      <c r="L5703" t="s">
        <v>25</v>
      </c>
      <c r="M5703" s="2">
        <f>+Table3[[#This Row],[CHW]]/Table3[[#This Row],[Count of Airbill Number]]</f>
        <v>2.2727267499999999</v>
      </c>
    </row>
    <row r="5704" spans="2:13">
      <c r="B5704" t="s">
        <v>28</v>
      </c>
      <c r="C5704" t="s">
        <v>21</v>
      </c>
      <c r="D5704" t="s">
        <v>22</v>
      </c>
      <c r="E5704" t="s">
        <v>776</v>
      </c>
      <c r="F5704" t="s">
        <v>776</v>
      </c>
      <c r="G5704" t="s">
        <v>23</v>
      </c>
      <c r="H5704" t="s">
        <v>143</v>
      </c>
      <c r="I5704" s="1">
        <v>9.0909060000000004</v>
      </c>
      <c r="J5704" s="1">
        <v>5</v>
      </c>
      <c r="K5704">
        <v>5701</v>
      </c>
      <c r="L5704" t="s">
        <v>25</v>
      </c>
      <c r="M5704" s="2">
        <f>+Table3[[#This Row],[CHW]]/Table3[[#This Row],[Count of Airbill Number]]</f>
        <v>1.8181812000000002</v>
      </c>
    </row>
    <row r="5705" spans="2:13">
      <c r="B5705" t="s">
        <v>35</v>
      </c>
      <c r="C5705" t="s">
        <v>21</v>
      </c>
      <c r="D5705" t="s">
        <v>22</v>
      </c>
      <c r="E5705" t="s">
        <v>776</v>
      </c>
      <c r="F5705" t="s">
        <v>776</v>
      </c>
      <c r="G5705" t="s">
        <v>71</v>
      </c>
      <c r="H5705" t="s">
        <v>77</v>
      </c>
      <c r="I5705" s="1">
        <v>9.0909060000000004</v>
      </c>
      <c r="J5705" s="1">
        <v>5</v>
      </c>
      <c r="K5705">
        <v>5702</v>
      </c>
      <c r="L5705" t="s">
        <v>25</v>
      </c>
      <c r="M5705" s="2">
        <f>+Table3[[#This Row],[CHW]]/Table3[[#This Row],[Count of Airbill Number]]</f>
        <v>1.8181812000000002</v>
      </c>
    </row>
    <row r="5706" spans="2:13">
      <c r="B5706" t="s">
        <v>20</v>
      </c>
      <c r="C5706" t="s">
        <v>21</v>
      </c>
      <c r="D5706" t="s">
        <v>36</v>
      </c>
      <c r="E5706" t="s">
        <v>776</v>
      </c>
      <c r="F5706" t="s">
        <v>776</v>
      </c>
      <c r="G5706" t="s">
        <v>163</v>
      </c>
      <c r="H5706" t="s">
        <v>59</v>
      </c>
      <c r="I5706" s="1">
        <v>9.0909060000000004</v>
      </c>
      <c r="J5706" s="1">
        <v>7</v>
      </c>
      <c r="K5706">
        <v>5703</v>
      </c>
      <c r="L5706" t="s">
        <v>25</v>
      </c>
      <c r="M5706" s="2">
        <f>+Table3[[#This Row],[CHW]]/Table3[[#This Row],[Count of Airbill Number]]</f>
        <v>1.2987008571428571</v>
      </c>
    </row>
    <row r="5707" spans="2:13">
      <c r="B5707" t="s">
        <v>20</v>
      </c>
      <c r="C5707" t="s">
        <v>21</v>
      </c>
      <c r="D5707" t="s">
        <v>22</v>
      </c>
      <c r="E5707" t="s">
        <v>776</v>
      </c>
      <c r="F5707" t="s">
        <v>776</v>
      </c>
      <c r="G5707" t="s">
        <v>125</v>
      </c>
      <c r="H5707" t="s">
        <v>23</v>
      </c>
      <c r="I5707" s="1">
        <v>9.0909049999999993</v>
      </c>
      <c r="J5707" s="1">
        <v>5</v>
      </c>
      <c r="K5707">
        <v>5704</v>
      </c>
      <c r="L5707" t="s">
        <v>25</v>
      </c>
      <c r="M5707" s="2">
        <f>+Table3[[#This Row],[CHW]]/Table3[[#This Row],[Count of Airbill Number]]</f>
        <v>1.8181809999999998</v>
      </c>
    </row>
    <row r="5708" spans="2:13">
      <c r="B5708" t="s">
        <v>28</v>
      </c>
      <c r="C5708" t="s">
        <v>21</v>
      </c>
      <c r="D5708" t="s">
        <v>36</v>
      </c>
      <c r="E5708" t="s">
        <v>776</v>
      </c>
      <c r="F5708" t="s">
        <v>777</v>
      </c>
      <c r="G5708" t="s">
        <v>45</v>
      </c>
      <c r="H5708" t="s">
        <v>52</v>
      </c>
      <c r="I5708" s="1">
        <v>9.0727250000000002</v>
      </c>
      <c r="J5708" s="1">
        <v>4</v>
      </c>
      <c r="K5708">
        <v>5705</v>
      </c>
      <c r="L5708" t="s">
        <v>25</v>
      </c>
      <c r="M5708" s="2">
        <f>+Table3[[#This Row],[CHW]]/Table3[[#This Row],[Count of Airbill Number]]</f>
        <v>2.26818125</v>
      </c>
    </row>
    <row r="5709" spans="2:13">
      <c r="B5709" t="s">
        <v>28</v>
      </c>
      <c r="C5709" t="s">
        <v>21</v>
      </c>
      <c r="D5709" t="s">
        <v>22</v>
      </c>
      <c r="E5709" t="s">
        <v>776</v>
      </c>
      <c r="F5709" t="s">
        <v>776</v>
      </c>
      <c r="G5709" t="s">
        <v>72</v>
      </c>
      <c r="H5709" t="s">
        <v>119</v>
      </c>
      <c r="I5709" s="1">
        <v>9.0636359999999989</v>
      </c>
      <c r="J5709" s="1">
        <v>3</v>
      </c>
      <c r="K5709">
        <v>5706</v>
      </c>
      <c r="L5709" t="s">
        <v>25</v>
      </c>
      <c r="M5709" s="2">
        <f>+Table3[[#This Row],[CHW]]/Table3[[#This Row],[Count of Airbill Number]]</f>
        <v>3.0212119999999998</v>
      </c>
    </row>
    <row r="5710" spans="2:13">
      <c r="B5710" t="s">
        <v>28</v>
      </c>
      <c r="C5710" t="s">
        <v>21</v>
      </c>
      <c r="D5710" t="s">
        <v>22</v>
      </c>
      <c r="E5710" t="s">
        <v>778</v>
      </c>
      <c r="F5710" t="s">
        <v>777</v>
      </c>
      <c r="G5710" t="s">
        <v>81</v>
      </c>
      <c r="H5710" t="s">
        <v>157</v>
      </c>
      <c r="I5710" s="1">
        <v>9.0181810000000002</v>
      </c>
      <c r="J5710" s="1">
        <v>6</v>
      </c>
      <c r="K5710">
        <v>5707</v>
      </c>
      <c r="L5710" t="s">
        <v>25</v>
      </c>
      <c r="M5710" s="2">
        <f>+Table3[[#This Row],[CHW]]/Table3[[#This Row],[Count of Airbill Number]]</f>
        <v>1.5030301666666668</v>
      </c>
    </row>
    <row r="5711" spans="2:13">
      <c r="B5711" t="s">
        <v>28</v>
      </c>
      <c r="C5711" t="s">
        <v>21</v>
      </c>
      <c r="D5711" t="s">
        <v>36</v>
      </c>
      <c r="E5711" t="s">
        <v>778</v>
      </c>
      <c r="F5711" t="s">
        <v>778</v>
      </c>
      <c r="G5711" t="s">
        <v>173</v>
      </c>
      <c r="H5711" t="s">
        <v>81</v>
      </c>
      <c r="I5711" s="1">
        <v>9</v>
      </c>
      <c r="J5711" s="1">
        <v>1</v>
      </c>
      <c r="K5711">
        <v>5708</v>
      </c>
      <c r="L5711" t="s">
        <v>25</v>
      </c>
      <c r="M5711" s="2">
        <f>+Table3[[#This Row],[CHW]]/Table3[[#This Row],[Count of Airbill Number]]</f>
        <v>9</v>
      </c>
    </row>
    <row r="5712" spans="2:13">
      <c r="B5712" t="s">
        <v>28</v>
      </c>
      <c r="C5712" t="s">
        <v>21</v>
      </c>
      <c r="D5712" t="s">
        <v>36</v>
      </c>
      <c r="E5712" t="s">
        <v>778</v>
      </c>
      <c r="F5712" t="s">
        <v>778</v>
      </c>
      <c r="G5712" t="s">
        <v>86</v>
      </c>
      <c r="H5712" t="s">
        <v>365</v>
      </c>
      <c r="I5712" s="1">
        <v>9</v>
      </c>
      <c r="J5712" s="1">
        <v>1</v>
      </c>
      <c r="K5712">
        <v>5709</v>
      </c>
      <c r="L5712" t="s">
        <v>25</v>
      </c>
      <c r="M5712" s="2">
        <f>+Table3[[#This Row],[CHW]]/Table3[[#This Row],[Count of Airbill Number]]</f>
        <v>9</v>
      </c>
    </row>
    <row r="5713" spans="2:13">
      <c r="B5713" t="s">
        <v>35</v>
      </c>
      <c r="C5713" t="s">
        <v>21</v>
      </c>
      <c r="D5713" t="s">
        <v>22</v>
      </c>
      <c r="E5713" t="s">
        <v>778</v>
      </c>
      <c r="F5713" t="s">
        <v>778</v>
      </c>
      <c r="G5713" t="s">
        <v>90</v>
      </c>
      <c r="H5713" t="s">
        <v>51</v>
      </c>
      <c r="I5713" s="1">
        <v>9</v>
      </c>
      <c r="J5713" s="1">
        <v>1</v>
      </c>
      <c r="K5713">
        <v>5710</v>
      </c>
      <c r="L5713" t="s">
        <v>25</v>
      </c>
      <c r="M5713" s="2">
        <f>+Table3[[#This Row],[CHW]]/Table3[[#This Row],[Count of Airbill Number]]</f>
        <v>9</v>
      </c>
    </row>
    <row r="5714" spans="2:13">
      <c r="B5714" t="s">
        <v>20</v>
      </c>
      <c r="C5714" t="s">
        <v>21</v>
      </c>
      <c r="D5714" t="s">
        <v>22</v>
      </c>
      <c r="E5714" t="s">
        <v>776</v>
      </c>
      <c r="F5714" t="s">
        <v>777</v>
      </c>
      <c r="G5714" t="s">
        <v>39</v>
      </c>
      <c r="H5714" t="s">
        <v>26</v>
      </c>
      <c r="I5714" s="1">
        <v>9</v>
      </c>
      <c r="J5714" s="1">
        <v>1</v>
      </c>
      <c r="K5714">
        <v>5711</v>
      </c>
      <c r="L5714" t="s">
        <v>25</v>
      </c>
      <c r="M5714" s="2">
        <f>+Table3[[#This Row],[CHW]]/Table3[[#This Row],[Count of Airbill Number]]</f>
        <v>9</v>
      </c>
    </row>
    <row r="5715" spans="2:13">
      <c r="B5715" t="s">
        <v>28</v>
      </c>
      <c r="C5715" t="s">
        <v>21</v>
      </c>
      <c r="D5715" t="s">
        <v>22</v>
      </c>
      <c r="E5715" t="s">
        <v>778</v>
      </c>
      <c r="F5715" t="s">
        <v>778</v>
      </c>
      <c r="G5715" t="s">
        <v>51</v>
      </c>
      <c r="H5715" t="s">
        <v>297</v>
      </c>
      <c r="I5715" s="1">
        <v>8.9090899999999991</v>
      </c>
      <c r="J5715" s="1">
        <v>5</v>
      </c>
      <c r="K5715">
        <v>5712</v>
      </c>
      <c r="L5715" t="s">
        <v>25</v>
      </c>
      <c r="M5715" s="2">
        <f>+Table3[[#This Row],[CHW]]/Table3[[#This Row],[Count of Airbill Number]]</f>
        <v>1.7818179999999999</v>
      </c>
    </row>
    <row r="5716" spans="2:13">
      <c r="B5716" t="s">
        <v>28</v>
      </c>
      <c r="C5716" t="s">
        <v>21</v>
      </c>
      <c r="D5716" t="s">
        <v>22</v>
      </c>
      <c r="E5716" t="s">
        <v>776</v>
      </c>
      <c r="F5716" t="s">
        <v>776</v>
      </c>
      <c r="G5716" t="s">
        <v>47</v>
      </c>
      <c r="H5716" t="s">
        <v>23</v>
      </c>
      <c r="I5716" s="1">
        <v>8.6363629999999993</v>
      </c>
      <c r="J5716" s="1">
        <v>2</v>
      </c>
      <c r="K5716">
        <v>5713</v>
      </c>
      <c r="L5716" t="s">
        <v>25</v>
      </c>
      <c r="M5716" s="2">
        <f>+Table3[[#This Row],[CHW]]/Table3[[#This Row],[Count of Airbill Number]]</f>
        <v>4.3181814999999997</v>
      </c>
    </row>
    <row r="5717" spans="2:13">
      <c r="B5717" t="s">
        <v>28</v>
      </c>
      <c r="C5717" t="s">
        <v>21</v>
      </c>
      <c r="D5717" t="s">
        <v>22</v>
      </c>
      <c r="E5717" t="s">
        <v>776</v>
      </c>
      <c r="F5717" t="s">
        <v>776</v>
      </c>
      <c r="G5717" t="s">
        <v>76</v>
      </c>
      <c r="H5717" t="s">
        <v>72</v>
      </c>
      <c r="I5717" s="1">
        <v>8.6363629999999993</v>
      </c>
      <c r="J5717" s="1">
        <v>1</v>
      </c>
      <c r="K5717">
        <v>5714</v>
      </c>
      <c r="L5717" t="s">
        <v>25</v>
      </c>
      <c r="M5717" s="2">
        <f>+Table3[[#This Row],[CHW]]/Table3[[#This Row],[Count of Airbill Number]]</f>
        <v>8.6363629999999993</v>
      </c>
    </row>
    <row r="5718" spans="2:13">
      <c r="B5718" t="s">
        <v>28</v>
      </c>
      <c r="C5718" t="s">
        <v>21</v>
      </c>
      <c r="D5718" t="s">
        <v>22</v>
      </c>
      <c r="E5718" t="s">
        <v>776</v>
      </c>
      <c r="F5718" t="s">
        <v>776</v>
      </c>
      <c r="G5718" t="s">
        <v>45</v>
      </c>
      <c r="H5718" t="s">
        <v>148</v>
      </c>
      <c r="I5718" s="1">
        <v>8.6363629999999993</v>
      </c>
      <c r="J5718" s="1">
        <v>3</v>
      </c>
      <c r="K5718">
        <v>5715</v>
      </c>
      <c r="L5718" t="s">
        <v>25</v>
      </c>
      <c r="M5718" s="2">
        <f>+Table3[[#This Row],[CHW]]/Table3[[#This Row],[Count of Airbill Number]]</f>
        <v>2.8787876666666663</v>
      </c>
    </row>
    <row r="5719" spans="2:13">
      <c r="B5719" t="s">
        <v>28</v>
      </c>
      <c r="C5719" t="s">
        <v>21</v>
      </c>
      <c r="D5719" t="s">
        <v>22</v>
      </c>
      <c r="E5719" t="s">
        <v>776</v>
      </c>
      <c r="F5719" t="s">
        <v>776</v>
      </c>
      <c r="G5719" t="s">
        <v>31</v>
      </c>
      <c r="H5719" t="s">
        <v>58</v>
      </c>
      <c r="I5719" s="1">
        <v>8.6363629999999993</v>
      </c>
      <c r="J5719" s="1">
        <v>1</v>
      </c>
      <c r="K5719">
        <v>5716</v>
      </c>
      <c r="L5719" t="s">
        <v>25</v>
      </c>
      <c r="M5719" s="2">
        <f>+Table3[[#This Row],[CHW]]/Table3[[#This Row],[Count of Airbill Number]]</f>
        <v>8.6363629999999993</v>
      </c>
    </row>
    <row r="5720" spans="2:13">
      <c r="B5720" t="s">
        <v>28</v>
      </c>
      <c r="C5720" t="s">
        <v>21</v>
      </c>
      <c r="D5720" t="s">
        <v>22</v>
      </c>
      <c r="E5720" t="s">
        <v>776</v>
      </c>
      <c r="F5720" t="s">
        <v>776</v>
      </c>
      <c r="G5720" t="s">
        <v>61</v>
      </c>
      <c r="H5720" t="s">
        <v>66</v>
      </c>
      <c r="I5720" s="1">
        <v>8.6363629999999993</v>
      </c>
      <c r="J5720" s="1">
        <v>2</v>
      </c>
      <c r="K5720">
        <v>5717</v>
      </c>
      <c r="L5720" t="s">
        <v>25</v>
      </c>
      <c r="M5720" s="2">
        <f>+Table3[[#This Row],[CHW]]/Table3[[#This Row],[Count of Airbill Number]]</f>
        <v>4.3181814999999997</v>
      </c>
    </row>
    <row r="5721" spans="2:13">
      <c r="B5721" t="s">
        <v>28</v>
      </c>
      <c r="C5721" t="s">
        <v>21</v>
      </c>
      <c r="D5721" t="s">
        <v>22</v>
      </c>
      <c r="E5721" t="s">
        <v>776</v>
      </c>
      <c r="F5721" t="s">
        <v>776</v>
      </c>
      <c r="G5721" t="s">
        <v>72</v>
      </c>
      <c r="H5721" t="s">
        <v>50</v>
      </c>
      <c r="I5721" s="1">
        <v>8.6363629999999993</v>
      </c>
      <c r="J5721" s="1">
        <v>2</v>
      </c>
      <c r="K5721">
        <v>5718</v>
      </c>
      <c r="L5721" t="s">
        <v>25</v>
      </c>
      <c r="M5721" s="2">
        <f>+Table3[[#This Row],[CHW]]/Table3[[#This Row],[Count of Airbill Number]]</f>
        <v>4.3181814999999997</v>
      </c>
    </row>
    <row r="5722" spans="2:13">
      <c r="B5722" t="s">
        <v>28</v>
      </c>
      <c r="C5722" t="s">
        <v>21</v>
      </c>
      <c r="D5722" t="s">
        <v>36</v>
      </c>
      <c r="E5722" t="s">
        <v>776</v>
      </c>
      <c r="F5722" t="s">
        <v>776</v>
      </c>
      <c r="G5722" t="s">
        <v>65</v>
      </c>
      <c r="H5722" t="s">
        <v>37</v>
      </c>
      <c r="I5722" s="1">
        <v>8.6363629999999993</v>
      </c>
      <c r="J5722" s="1">
        <v>2</v>
      </c>
      <c r="K5722">
        <v>5719</v>
      </c>
      <c r="L5722" t="s">
        <v>25</v>
      </c>
      <c r="M5722" s="2">
        <f>+Table3[[#This Row],[CHW]]/Table3[[#This Row],[Count of Airbill Number]]</f>
        <v>4.3181814999999997</v>
      </c>
    </row>
    <row r="5723" spans="2:13">
      <c r="B5723" t="s">
        <v>35</v>
      </c>
      <c r="C5723" t="s">
        <v>21</v>
      </c>
      <c r="D5723" t="s">
        <v>22</v>
      </c>
      <c r="E5723" t="s">
        <v>776</v>
      </c>
      <c r="F5723" t="s">
        <v>776</v>
      </c>
      <c r="G5723" t="s">
        <v>148</v>
      </c>
      <c r="H5723" t="s">
        <v>31</v>
      </c>
      <c r="I5723" s="1">
        <v>8.6363629999999993</v>
      </c>
      <c r="J5723" s="1">
        <v>1</v>
      </c>
      <c r="K5723">
        <v>5720</v>
      </c>
      <c r="L5723" t="s">
        <v>25</v>
      </c>
      <c r="M5723" s="2">
        <f>+Table3[[#This Row],[CHW]]/Table3[[#This Row],[Count of Airbill Number]]</f>
        <v>8.6363629999999993</v>
      </c>
    </row>
    <row r="5724" spans="2:13">
      <c r="B5724" t="s">
        <v>35</v>
      </c>
      <c r="C5724" t="s">
        <v>21</v>
      </c>
      <c r="D5724" t="s">
        <v>22</v>
      </c>
      <c r="E5724" t="s">
        <v>776</v>
      </c>
      <c r="F5724" t="s">
        <v>776</v>
      </c>
      <c r="G5724" t="s">
        <v>71</v>
      </c>
      <c r="H5724" t="s">
        <v>217</v>
      </c>
      <c r="I5724" s="1">
        <v>8.6363629999999993</v>
      </c>
      <c r="J5724" s="1">
        <v>2</v>
      </c>
      <c r="K5724">
        <v>5721</v>
      </c>
      <c r="L5724" t="s">
        <v>25</v>
      </c>
      <c r="M5724" s="2">
        <f>+Table3[[#This Row],[CHW]]/Table3[[#This Row],[Count of Airbill Number]]</f>
        <v>4.3181814999999997</v>
      </c>
    </row>
    <row r="5725" spans="2:13">
      <c r="B5725" t="s">
        <v>35</v>
      </c>
      <c r="C5725" t="s">
        <v>21</v>
      </c>
      <c r="D5725" t="s">
        <v>22</v>
      </c>
      <c r="E5725" t="s">
        <v>776</v>
      </c>
      <c r="F5725" t="s">
        <v>776</v>
      </c>
      <c r="G5725" t="s">
        <v>76</v>
      </c>
      <c r="H5725" t="s">
        <v>42</v>
      </c>
      <c r="I5725" s="1">
        <v>8.6363629999999993</v>
      </c>
      <c r="J5725" s="1">
        <v>1</v>
      </c>
      <c r="K5725">
        <v>5722</v>
      </c>
      <c r="L5725" t="s">
        <v>25</v>
      </c>
      <c r="M5725" s="2">
        <f>+Table3[[#This Row],[CHW]]/Table3[[#This Row],[Count of Airbill Number]]</f>
        <v>8.6363629999999993</v>
      </c>
    </row>
    <row r="5726" spans="2:13">
      <c r="B5726" t="s">
        <v>35</v>
      </c>
      <c r="C5726" t="s">
        <v>21</v>
      </c>
      <c r="D5726" t="s">
        <v>22</v>
      </c>
      <c r="E5726" t="s">
        <v>776</v>
      </c>
      <c r="F5726" t="s">
        <v>776</v>
      </c>
      <c r="G5726" t="s">
        <v>45</v>
      </c>
      <c r="H5726" t="s">
        <v>175</v>
      </c>
      <c r="I5726" s="1">
        <v>8.6363629999999993</v>
      </c>
      <c r="J5726" s="1">
        <v>1</v>
      </c>
      <c r="K5726">
        <v>5723</v>
      </c>
      <c r="L5726" t="s">
        <v>25</v>
      </c>
      <c r="M5726" s="2">
        <f>+Table3[[#This Row],[CHW]]/Table3[[#This Row],[Count of Airbill Number]]</f>
        <v>8.6363629999999993</v>
      </c>
    </row>
    <row r="5727" spans="2:13">
      <c r="B5727" t="s">
        <v>35</v>
      </c>
      <c r="C5727" t="s">
        <v>21</v>
      </c>
      <c r="D5727" t="s">
        <v>22</v>
      </c>
      <c r="E5727" t="s">
        <v>776</v>
      </c>
      <c r="F5727" t="s">
        <v>776</v>
      </c>
      <c r="G5727" t="s">
        <v>31</v>
      </c>
      <c r="H5727" t="s">
        <v>85</v>
      </c>
      <c r="I5727" s="1">
        <v>8.6363629999999993</v>
      </c>
      <c r="J5727" s="1">
        <v>1</v>
      </c>
      <c r="K5727">
        <v>5724</v>
      </c>
      <c r="L5727" t="s">
        <v>25</v>
      </c>
      <c r="M5727" s="2">
        <f>+Table3[[#This Row],[CHW]]/Table3[[#This Row],[Count of Airbill Number]]</f>
        <v>8.6363629999999993</v>
      </c>
    </row>
    <row r="5728" spans="2:13">
      <c r="B5728" t="s">
        <v>35</v>
      </c>
      <c r="C5728" t="s">
        <v>21</v>
      </c>
      <c r="D5728" t="s">
        <v>22</v>
      </c>
      <c r="E5728" t="s">
        <v>776</v>
      </c>
      <c r="F5728" t="s">
        <v>776</v>
      </c>
      <c r="G5728" t="s">
        <v>33</v>
      </c>
      <c r="H5728" t="s">
        <v>144</v>
      </c>
      <c r="I5728" s="1">
        <v>8.6363629999999993</v>
      </c>
      <c r="J5728" s="1">
        <v>2</v>
      </c>
      <c r="K5728">
        <v>5725</v>
      </c>
      <c r="L5728" t="s">
        <v>25</v>
      </c>
      <c r="M5728" s="2">
        <f>+Table3[[#This Row],[CHW]]/Table3[[#This Row],[Count of Airbill Number]]</f>
        <v>4.3181814999999997</v>
      </c>
    </row>
    <row r="5729" spans="2:13">
      <c r="B5729" t="s">
        <v>35</v>
      </c>
      <c r="C5729" t="s">
        <v>21</v>
      </c>
      <c r="D5729" t="s">
        <v>22</v>
      </c>
      <c r="E5729" t="s">
        <v>776</v>
      </c>
      <c r="F5729" t="s">
        <v>776</v>
      </c>
      <c r="G5729" t="s">
        <v>72</v>
      </c>
      <c r="H5729" t="s">
        <v>107</v>
      </c>
      <c r="I5729" s="1">
        <v>8.6363629999999993</v>
      </c>
      <c r="J5729" s="1">
        <v>1</v>
      </c>
      <c r="K5729">
        <v>5726</v>
      </c>
      <c r="L5729" t="s">
        <v>25</v>
      </c>
      <c r="M5729" s="2">
        <f>+Table3[[#This Row],[CHW]]/Table3[[#This Row],[Count of Airbill Number]]</f>
        <v>8.6363629999999993</v>
      </c>
    </row>
    <row r="5730" spans="2:13">
      <c r="B5730" t="s">
        <v>20</v>
      </c>
      <c r="C5730" t="s">
        <v>21</v>
      </c>
      <c r="D5730" t="s">
        <v>22</v>
      </c>
      <c r="E5730" t="s">
        <v>776</v>
      </c>
      <c r="F5730" t="s">
        <v>776</v>
      </c>
      <c r="G5730" t="s">
        <v>76</v>
      </c>
      <c r="H5730" t="s">
        <v>167</v>
      </c>
      <c r="I5730" s="1">
        <v>8.6363629999999993</v>
      </c>
      <c r="J5730" s="1">
        <v>1</v>
      </c>
      <c r="K5730">
        <v>5727</v>
      </c>
      <c r="L5730" t="s">
        <v>25</v>
      </c>
      <c r="M5730" s="2">
        <f>+Table3[[#This Row],[CHW]]/Table3[[#This Row],[Count of Airbill Number]]</f>
        <v>8.6363629999999993</v>
      </c>
    </row>
    <row r="5731" spans="2:13">
      <c r="B5731" t="s">
        <v>20</v>
      </c>
      <c r="C5731" t="s">
        <v>21</v>
      </c>
      <c r="D5731" t="s">
        <v>22</v>
      </c>
      <c r="E5731" t="s">
        <v>776</v>
      </c>
      <c r="F5731" t="s">
        <v>776</v>
      </c>
      <c r="G5731" t="s">
        <v>48</v>
      </c>
      <c r="H5731" t="s">
        <v>201</v>
      </c>
      <c r="I5731" s="1">
        <v>8.6363629999999993</v>
      </c>
      <c r="J5731" s="1">
        <v>2</v>
      </c>
      <c r="K5731">
        <v>5728</v>
      </c>
      <c r="L5731" t="s">
        <v>25</v>
      </c>
      <c r="M5731" s="2">
        <f>+Table3[[#This Row],[CHW]]/Table3[[#This Row],[Count of Airbill Number]]</f>
        <v>4.3181814999999997</v>
      </c>
    </row>
    <row r="5732" spans="2:13">
      <c r="B5732" t="s">
        <v>20</v>
      </c>
      <c r="C5732" t="s">
        <v>21</v>
      </c>
      <c r="D5732" t="s">
        <v>22</v>
      </c>
      <c r="E5732" t="s">
        <v>776</v>
      </c>
      <c r="F5732" t="s">
        <v>776</v>
      </c>
      <c r="G5732" t="s">
        <v>45</v>
      </c>
      <c r="H5732" t="s">
        <v>379</v>
      </c>
      <c r="I5732" s="1">
        <v>8.6363629999999993</v>
      </c>
      <c r="J5732" s="1">
        <v>2</v>
      </c>
      <c r="K5732">
        <v>5729</v>
      </c>
      <c r="L5732" t="s">
        <v>25</v>
      </c>
      <c r="M5732" s="2">
        <f>+Table3[[#This Row],[CHW]]/Table3[[#This Row],[Count of Airbill Number]]</f>
        <v>4.3181814999999997</v>
      </c>
    </row>
    <row r="5733" spans="2:13">
      <c r="B5733" t="s">
        <v>20</v>
      </c>
      <c r="C5733" t="s">
        <v>21</v>
      </c>
      <c r="D5733" t="s">
        <v>22</v>
      </c>
      <c r="E5733" t="s">
        <v>776</v>
      </c>
      <c r="F5733" t="s">
        <v>776</v>
      </c>
      <c r="G5733" t="s">
        <v>45</v>
      </c>
      <c r="H5733" t="s">
        <v>41</v>
      </c>
      <c r="I5733" s="1">
        <v>8.6363629999999993</v>
      </c>
      <c r="J5733" s="1">
        <v>2</v>
      </c>
      <c r="K5733">
        <v>5730</v>
      </c>
      <c r="L5733" t="s">
        <v>25</v>
      </c>
      <c r="M5733" s="2">
        <f>+Table3[[#This Row],[CHW]]/Table3[[#This Row],[Count of Airbill Number]]</f>
        <v>4.3181814999999997</v>
      </c>
    </row>
    <row r="5734" spans="2:13">
      <c r="B5734" t="s">
        <v>20</v>
      </c>
      <c r="C5734" t="s">
        <v>21</v>
      </c>
      <c r="D5734" t="s">
        <v>22</v>
      </c>
      <c r="E5734" t="s">
        <v>776</v>
      </c>
      <c r="F5734" t="s">
        <v>776</v>
      </c>
      <c r="G5734" t="s">
        <v>45</v>
      </c>
      <c r="H5734" t="s">
        <v>199</v>
      </c>
      <c r="I5734" s="1">
        <v>8.6363629999999993</v>
      </c>
      <c r="J5734" s="1">
        <v>2</v>
      </c>
      <c r="K5734">
        <v>5731</v>
      </c>
      <c r="L5734" t="s">
        <v>25</v>
      </c>
      <c r="M5734" s="2">
        <f>+Table3[[#This Row],[CHW]]/Table3[[#This Row],[Count of Airbill Number]]</f>
        <v>4.3181814999999997</v>
      </c>
    </row>
    <row r="5735" spans="2:13">
      <c r="B5735" t="s">
        <v>20</v>
      </c>
      <c r="C5735" t="s">
        <v>21</v>
      </c>
      <c r="D5735" t="s">
        <v>22</v>
      </c>
      <c r="E5735" t="s">
        <v>776</v>
      </c>
      <c r="F5735" t="s">
        <v>776</v>
      </c>
      <c r="G5735" t="s">
        <v>45</v>
      </c>
      <c r="H5735" t="s">
        <v>455</v>
      </c>
      <c r="I5735" s="1">
        <v>8.6363629999999993</v>
      </c>
      <c r="J5735" s="1">
        <v>1</v>
      </c>
      <c r="K5735">
        <v>5732</v>
      </c>
      <c r="L5735" t="s">
        <v>25</v>
      </c>
      <c r="M5735" s="2">
        <f>+Table3[[#This Row],[CHW]]/Table3[[#This Row],[Count of Airbill Number]]</f>
        <v>8.6363629999999993</v>
      </c>
    </row>
    <row r="5736" spans="2:13">
      <c r="B5736" t="s">
        <v>20</v>
      </c>
      <c r="C5736" t="s">
        <v>21</v>
      </c>
      <c r="D5736" t="s">
        <v>22</v>
      </c>
      <c r="E5736" t="s">
        <v>776</v>
      </c>
      <c r="F5736" t="s">
        <v>776</v>
      </c>
      <c r="G5736" t="s">
        <v>98</v>
      </c>
      <c r="H5736" t="s">
        <v>40</v>
      </c>
      <c r="I5736" s="1">
        <v>8.6363629999999993</v>
      </c>
      <c r="J5736" s="1">
        <v>2</v>
      </c>
      <c r="K5736">
        <v>5733</v>
      </c>
      <c r="L5736" t="s">
        <v>25</v>
      </c>
      <c r="M5736" s="2">
        <f>+Table3[[#This Row],[CHW]]/Table3[[#This Row],[Count of Airbill Number]]</f>
        <v>4.3181814999999997</v>
      </c>
    </row>
    <row r="5737" spans="2:13">
      <c r="B5737" t="s">
        <v>20</v>
      </c>
      <c r="C5737" t="s">
        <v>21</v>
      </c>
      <c r="D5737" t="s">
        <v>22</v>
      </c>
      <c r="E5737" t="s">
        <v>776</v>
      </c>
      <c r="F5737" t="s">
        <v>776</v>
      </c>
      <c r="G5737" t="s">
        <v>57</v>
      </c>
      <c r="H5737" t="s">
        <v>158</v>
      </c>
      <c r="I5737" s="1">
        <v>8.6363629999999993</v>
      </c>
      <c r="J5737" s="1">
        <v>1</v>
      </c>
      <c r="K5737">
        <v>5734</v>
      </c>
      <c r="L5737" t="s">
        <v>25</v>
      </c>
      <c r="M5737" s="2">
        <f>+Table3[[#This Row],[CHW]]/Table3[[#This Row],[Count of Airbill Number]]</f>
        <v>8.6363629999999993</v>
      </c>
    </row>
    <row r="5738" spans="2:13">
      <c r="B5738" t="s">
        <v>20</v>
      </c>
      <c r="C5738" t="s">
        <v>21</v>
      </c>
      <c r="D5738" t="s">
        <v>22</v>
      </c>
      <c r="E5738" t="s">
        <v>776</v>
      </c>
      <c r="F5738" t="s">
        <v>776</v>
      </c>
      <c r="G5738" t="s">
        <v>66</v>
      </c>
      <c r="H5738" t="s">
        <v>32</v>
      </c>
      <c r="I5738" s="1">
        <v>8.6363629999999993</v>
      </c>
      <c r="J5738" s="1">
        <v>1</v>
      </c>
      <c r="K5738">
        <v>5735</v>
      </c>
      <c r="L5738" t="s">
        <v>25</v>
      </c>
      <c r="M5738" s="2">
        <f>+Table3[[#This Row],[CHW]]/Table3[[#This Row],[Count of Airbill Number]]</f>
        <v>8.6363629999999993</v>
      </c>
    </row>
    <row r="5739" spans="2:13">
      <c r="B5739" t="s">
        <v>30</v>
      </c>
      <c r="C5739" t="s">
        <v>21</v>
      </c>
      <c r="D5739" t="s">
        <v>22</v>
      </c>
      <c r="E5739" t="s">
        <v>776</v>
      </c>
      <c r="F5739" t="s">
        <v>776</v>
      </c>
      <c r="G5739" t="s">
        <v>48</v>
      </c>
      <c r="H5739" t="s">
        <v>77</v>
      </c>
      <c r="I5739" s="1">
        <v>8.6363629999999993</v>
      </c>
      <c r="J5739" s="1">
        <v>1</v>
      </c>
      <c r="K5739">
        <v>5736</v>
      </c>
      <c r="L5739" t="s">
        <v>25</v>
      </c>
      <c r="M5739" s="2">
        <f>+Table3[[#This Row],[CHW]]/Table3[[#This Row],[Count of Airbill Number]]</f>
        <v>8.6363629999999993</v>
      </c>
    </row>
    <row r="5740" spans="2:13">
      <c r="B5740" t="s">
        <v>30</v>
      </c>
      <c r="C5740" t="s">
        <v>21</v>
      </c>
      <c r="D5740" t="s">
        <v>22</v>
      </c>
      <c r="E5740" t="s">
        <v>776</v>
      </c>
      <c r="F5740" t="s">
        <v>776</v>
      </c>
      <c r="G5740" t="s">
        <v>31</v>
      </c>
      <c r="H5740" t="s">
        <v>132</v>
      </c>
      <c r="I5740" s="1">
        <v>8.6363629999999993</v>
      </c>
      <c r="J5740" s="1">
        <v>2</v>
      </c>
      <c r="K5740">
        <v>5737</v>
      </c>
      <c r="L5740" t="s">
        <v>25</v>
      </c>
      <c r="M5740" s="2">
        <f>+Table3[[#This Row],[CHW]]/Table3[[#This Row],[Count of Airbill Number]]</f>
        <v>4.3181814999999997</v>
      </c>
    </row>
    <row r="5741" spans="2:13">
      <c r="B5741" t="s">
        <v>30</v>
      </c>
      <c r="C5741" t="s">
        <v>21</v>
      </c>
      <c r="D5741" t="s">
        <v>22</v>
      </c>
      <c r="E5741" t="s">
        <v>776</v>
      </c>
      <c r="F5741" t="s">
        <v>776</v>
      </c>
      <c r="G5741" t="s">
        <v>103</v>
      </c>
      <c r="H5741" t="s">
        <v>48</v>
      </c>
      <c r="I5741" s="1">
        <v>8.6363629999999993</v>
      </c>
      <c r="J5741" s="1">
        <v>1</v>
      </c>
      <c r="K5741">
        <v>5738</v>
      </c>
      <c r="L5741" t="s">
        <v>25</v>
      </c>
      <c r="M5741" s="2">
        <f>+Table3[[#This Row],[CHW]]/Table3[[#This Row],[Count of Airbill Number]]</f>
        <v>8.6363629999999993</v>
      </c>
    </row>
    <row r="5742" spans="2:13">
      <c r="B5742" t="s">
        <v>28</v>
      </c>
      <c r="C5742" t="s">
        <v>21</v>
      </c>
      <c r="D5742" t="s">
        <v>22</v>
      </c>
      <c r="E5742" t="s">
        <v>776</v>
      </c>
      <c r="F5742" t="s">
        <v>776</v>
      </c>
      <c r="G5742" t="s">
        <v>23</v>
      </c>
      <c r="H5742" t="s">
        <v>148</v>
      </c>
      <c r="I5742" s="1">
        <v>8.6363620000000001</v>
      </c>
      <c r="J5742" s="1">
        <v>4</v>
      </c>
      <c r="K5742">
        <v>5739</v>
      </c>
      <c r="L5742" t="s">
        <v>25</v>
      </c>
      <c r="M5742" s="2">
        <f>+Table3[[#This Row],[CHW]]/Table3[[#This Row],[Count of Airbill Number]]</f>
        <v>2.1590905</v>
      </c>
    </row>
    <row r="5743" spans="2:13">
      <c r="B5743" t="s">
        <v>28</v>
      </c>
      <c r="C5743" t="s">
        <v>21</v>
      </c>
      <c r="D5743" t="s">
        <v>22</v>
      </c>
      <c r="E5743" t="s">
        <v>776</v>
      </c>
      <c r="F5743" t="s">
        <v>776</v>
      </c>
      <c r="G5743" t="s">
        <v>71</v>
      </c>
      <c r="H5743" t="s">
        <v>89</v>
      </c>
      <c r="I5743" s="1">
        <v>8.6363620000000001</v>
      </c>
      <c r="J5743" s="1">
        <v>2</v>
      </c>
      <c r="K5743">
        <v>5740</v>
      </c>
      <c r="L5743" t="s">
        <v>25</v>
      </c>
      <c r="M5743" s="2">
        <f>+Table3[[#This Row],[CHW]]/Table3[[#This Row],[Count of Airbill Number]]</f>
        <v>4.318181</v>
      </c>
    </row>
    <row r="5744" spans="2:13">
      <c r="B5744" t="s">
        <v>28</v>
      </c>
      <c r="C5744" t="s">
        <v>21</v>
      </c>
      <c r="D5744" t="s">
        <v>22</v>
      </c>
      <c r="E5744" t="s">
        <v>776</v>
      </c>
      <c r="F5744" t="s">
        <v>776</v>
      </c>
      <c r="G5744" t="s">
        <v>33</v>
      </c>
      <c r="H5744" t="s">
        <v>50</v>
      </c>
      <c r="I5744" s="1">
        <v>8.6363620000000001</v>
      </c>
      <c r="J5744" s="1">
        <v>3</v>
      </c>
      <c r="K5744">
        <v>5741</v>
      </c>
      <c r="L5744" t="s">
        <v>25</v>
      </c>
      <c r="M5744" s="2">
        <f>+Table3[[#This Row],[CHW]]/Table3[[#This Row],[Count of Airbill Number]]</f>
        <v>2.8787873333333334</v>
      </c>
    </row>
    <row r="5745" spans="2:13">
      <c r="B5745" t="s">
        <v>35</v>
      </c>
      <c r="C5745" t="s">
        <v>21</v>
      </c>
      <c r="D5745" t="s">
        <v>22</v>
      </c>
      <c r="E5745" t="s">
        <v>776</v>
      </c>
      <c r="F5745" t="s">
        <v>776</v>
      </c>
      <c r="G5745" t="s">
        <v>77</v>
      </c>
      <c r="H5745" t="s">
        <v>107</v>
      </c>
      <c r="I5745" s="1">
        <v>8.6363620000000001</v>
      </c>
      <c r="J5745" s="1">
        <v>3</v>
      </c>
      <c r="K5745">
        <v>5742</v>
      </c>
      <c r="L5745" t="s">
        <v>25</v>
      </c>
      <c r="M5745" s="2">
        <f>+Table3[[#This Row],[CHW]]/Table3[[#This Row],[Count of Airbill Number]]</f>
        <v>2.8787873333333334</v>
      </c>
    </row>
    <row r="5746" spans="2:13">
      <c r="B5746" t="s">
        <v>35</v>
      </c>
      <c r="C5746" t="s">
        <v>21</v>
      </c>
      <c r="D5746" t="s">
        <v>36</v>
      </c>
      <c r="E5746" t="s">
        <v>776</v>
      </c>
      <c r="F5746" t="s">
        <v>776</v>
      </c>
      <c r="G5746" t="s">
        <v>37</v>
      </c>
      <c r="H5746" t="s">
        <v>344</v>
      </c>
      <c r="I5746" s="1">
        <v>8.6363620000000001</v>
      </c>
      <c r="J5746" s="1">
        <v>3</v>
      </c>
      <c r="K5746">
        <v>5743</v>
      </c>
      <c r="L5746" t="s">
        <v>25</v>
      </c>
      <c r="M5746" s="2">
        <f>+Table3[[#This Row],[CHW]]/Table3[[#This Row],[Count of Airbill Number]]</f>
        <v>2.8787873333333334</v>
      </c>
    </row>
    <row r="5747" spans="2:13">
      <c r="B5747" t="s">
        <v>20</v>
      </c>
      <c r="C5747" t="s">
        <v>21</v>
      </c>
      <c r="D5747" t="s">
        <v>22</v>
      </c>
      <c r="E5747" t="s">
        <v>776</v>
      </c>
      <c r="F5747" t="s">
        <v>776</v>
      </c>
      <c r="G5747" t="s">
        <v>103</v>
      </c>
      <c r="H5747" t="s">
        <v>43</v>
      </c>
      <c r="I5747" s="1">
        <v>8.6363620000000001</v>
      </c>
      <c r="J5747" s="1">
        <v>5</v>
      </c>
      <c r="K5747">
        <v>5744</v>
      </c>
      <c r="L5747" t="s">
        <v>25</v>
      </c>
      <c r="M5747" s="2">
        <f>+Table3[[#This Row],[CHW]]/Table3[[#This Row],[Count of Airbill Number]]</f>
        <v>1.7272723999999999</v>
      </c>
    </row>
    <row r="5748" spans="2:13">
      <c r="B5748" t="s">
        <v>35</v>
      </c>
      <c r="C5748" t="s">
        <v>21</v>
      </c>
      <c r="D5748" t="s">
        <v>22</v>
      </c>
      <c r="E5748" t="s">
        <v>776</v>
      </c>
      <c r="F5748" t="s">
        <v>776</v>
      </c>
      <c r="G5748" t="s">
        <v>39</v>
      </c>
      <c r="H5748" t="s">
        <v>46</v>
      </c>
      <c r="I5748" s="1">
        <v>8.6363610000000008</v>
      </c>
      <c r="J5748" s="1">
        <v>4</v>
      </c>
      <c r="K5748">
        <v>5745</v>
      </c>
      <c r="L5748" t="s">
        <v>25</v>
      </c>
      <c r="M5748" s="2">
        <f>+Table3[[#This Row],[CHW]]/Table3[[#This Row],[Count of Airbill Number]]</f>
        <v>2.1590902500000002</v>
      </c>
    </row>
    <row r="5749" spans="2:13">
      <c r="B5749" t="s">
        <v>28</v>
      </c>
      <c r="C5749" t="s">
        <v>21</v>
      </c>
      <c r="D5749" t="s">
        <v>22</v>
      </c>
      <c r="E5749" t="s">
        <v>776</v>
      </c>
      <c r="F5749" t="s">
        <v>776</v>
      </c>
      <c r="G5749" t="s">
        <v>57</v>
      </c>
      <c r="H5749" t="s">
        <v>49</v>
      </c>
      <c r="I5749" s="1">
        <v>8.6181809999999999</v>
      </c>
      <c r="J5749" s="1">
        <v>2</v>
      </c>
      <c r="K5749">
        <v>5746</v>
      </c>
      <c r="L5749" t="s">
        <v>25</v>
      </c>
      <c r="M5749" s="2">
        <f>+Table3[[#This Row],[CHW]]/Table3[[#This Row],[Count of Airbill Number]]</f>
        <v>4.3090904999999999</v>
      </c>
    </row>
    <row r="5750" spans="2:13">
      <c r="B5750" t="s">
        <v>28</v>
      </c>
      <c r="C5750" t="s">
        <v>21</v>
      </c>
      <c r="D5750" t="s">
        <v>36</v>
      </c>
      <c r="E5750" t="s">
        <v>776</v>
      </c>
      <c r="F5750" t="s">
        <v>776</v>
      </c>
      <c r="G5750" t="s">
        <v>47</v>
      </c>
      <c r="H5750" t="s">
        <v>37</v>
      </c>
      <c r="I5750" s="1">
        <v>8.6</v>
      </c>
      <c r="J5750" s="1">
        <v>1</v>
      </c>
      <c r="K5750">
        <v>5747</v>
      </c>
      <c r="L5750" t="s">
        <v>25</v>
      </c>
      <c r="M5750" s="2">
        <f>+Table3[[#This Row],[CHW]]/Table3[[#This Row],[Count of Airbill Number]]</f>
        <v>8.6</v>
      </c>
    </row>
    <row r="5751" spans="2:13">
      <c r="B5751" t="s">
        <v>28</v>
      </c>
      <c r="C5751" t="s">
        <v>21</v>
      </c>
      <c r="D5751" t="s">
        <v>22</v>
      </c>
      <c r="E5751" t="s">
        <v>778</v>
      </c>
      <c r="F5751" t="s">
        <v>778</v>
      </c>
      <c r="G5751" t="s">
        <v>255</v>
      </c>
      <c r="H5751" t="s">
        <v>91</v>
      </c>
      <c r="I5751" s="1">
        <v>8.5</v>
      </c>
      <c r="J5751" s="1">
        <v>1</v>
      </c>
      <c r="K5751">
        <v>5748</v>
      </c>
      <c r="L5751" t="s">
        <v>25</v>
      </c>
      <c r="M5751" s="2">
        <f>+Table3[[#This Row],[CHW]]/Table3[[#This Row],[Count of Airbill Number]]</f>
        <v>8.5</v>
      </c>
    </row>
    <row r="5752" spans="2:13">
      <c r="B5752" t="s">
        <v>28</v>
      </c>
      <c r="C5752" t="s">
        <v>21</v>
      </c>
      <c r="D5752" t="s">
        <v>22</v>
      </c>
      <c r="E5752" t="s">
        <v>776</v>
      </c>
      <c r="F5752" t="s">
        <v>776</v>
      </c>
      <c r="G5752" t="s">
        <v>40</v>
      </c>
      <c r="H5752" t="s">
        <v>33</v>
      </c>
      <c r="I5752" s="1">
        <v>8.4545449999999995</v>
      </c>
      <c r="J5752" s="1">
        <v>2</v>
      </c>
      <c r="K5752">
        <v>5749</v>
      </c>
      <c r="L5752" t="s">
        <v>25</v>
      </c>
      <c r="M5752" s="2">
        <f>+Table3[[#This Row],[CHW]]/Table3[[#This Row],[Count of Airbill Number]]</f>
        <v>4.2272724999999998</v>
      </c>
    </row>
    <row r="5753" spans="2:13">
      <c r="B5753" t="s">
        <v>28</v>
      </c>
      <c r="C5753" t="s">
        <v>21</v>
      </c>
      <c r="D5753" t="s">
        <v>22</v>
      </c>
      <c r="E5753" t="s">
        <v>778</v>
      </c>
      <c r="F5753" t="s">
        <v>778</v>
      </c>
      <c r="G5753" t="s">
        <v>174</v>
      </c>
      <c r="H5753" t="s">
        <v>91</v>
      </c>
      <c r="I5753" s="1">
        <v>8.4090889999999998</v>
      </c>
      <c r="J5753" s="1">
        <v>4</v>
      </c>
      <c r="K5753">
        <v>5750</v>
      </c>
      <c r="L5753" t="s">
        <v>25</v>
      </c>
      <c r="M5753" s="2">
        <f>+Table3[[#This Row],[CHW]]/Table3[[#This Row],[Count of Airbill Number]]</f>
        <v>2.10227225</v>
      </c>
    </row>
    <row r="5754" spans="2:13">
      <c r="B5754" t="s">
        <v>28</v>
      </c>
      <c r="C5754" t="s">
        <v>21</v>
      </c>
      <c r="D5754" t="s">
        <v>22</v>
      </c>
      <c r="E5754" t="s">
        <v>778</v>
      </c>
      <c r="F5754" t="s">
        <v>778</v>
      </c>
      <c r="G5754" t="s">
        <v>173</v>
      </c>
      <c r="H5754" t="s">
        <v>90</v>
      </c>
      <c r="I5754" s="1">
        <v>8.1999999999999993</v>
      </c>
      <c r="J5754" s="1">
        <v>2</v>
      </c>
      <c r="K5754">
        <v>5751</v>
      </c>
      <c r="L5754" t="s">
        <v>25</v>
      </c>
      <c r="M5754" s="2">
        <f>+Table3[[#This Row],[CHW]]/Table3[[#This Row],[Count of Airbill Number]]</f>
        <v>4.0999999999999996</v>
      </c>
    </row>
    <row r="5755" spans="2:13">
      <c r="B5755" t="s">
        <v>28</v>
      </c>
      <c r="C5755" t="s">
        <v>21</v>
      </c>
      <c r="D5755" t="s">
        <v>22</v>
      </c>
      <c r="E5755" t="s">
        <v>776</v>
      </c>
      <c r="F5755" t="s">
        <v>776</v>
      </c>
      <c r="G5755" t="s">
        <v>258</v>
      </c>
      <c r="H5755" t="s">
        <v>72</v>
      </c>
      <c r="I5755" s="1">
        <v>8.1818179999999998</v>
      </c>
      <c r="J5755" s="1">
        <v>1</v>
      </c>
      <c r="K5755">
        <v>5752</v>
      </c>
      <c r="L5755" t="s">
        <v>25</v>
      </c>
      <c r="M5755" s="2">
        <f>+Table3[[#This Row],[CHW]]/Table3[[#This Row],[Count of Airbill Number]]</f>
        <v>8.1818179999999998</v>
      </c>
    </row>
    <row r="5756" spans="2:13">
      <c r="B5756" t="s">
        <v>28</v>
      </c>
      <c r="C5756" t="s">
        <v>21</v>
      </c>
      <c r="D5756" t="s">
        <v>22</v>
      </c>
      <c r="E5756" t="s">
        <v>776</v>
      </c>
      <c r="F5756" t="s">
        <v>776</v>
      </c>
      <c r="G5756" t="s">
        <v>76</v>
      </c>
      <c r="H5756" t="s">
        <v>96</v>
      </c>
      <c r="I5756" s="1">
        <v>8.1818179999999998</v>
      </c>
      <c r="J5756" s="1">
        <v>1</v>
      </c>
      <c r="K5756">
        <v>5753</v>
      </c>
      <c r="L5756" t="s">
        <v>25</v>
      </c>
      <c r="M5756" s="2">
        <f>+Table3[[#This Row],[CHW]]/Table3[[#This Row],[Count of Airbill Number]]</f>
        <v>8.1818179999999998</v>
      </c>
    </row>
    <row r="5757" spans="2:13">
      <c r="B5757" t="s">
        <v>28</v>
      </c>
      <c r="C5757" t="s">
        <v>21</v>
      </c>
      <c r="D5757" t="s">
        <v>22</v>
      </c>
      <c r="E5757" t="s">
        <v>776</v>
      </c>
      <c r="F5757" t="s">
        <v>776</v>
      </c>
      <c r="G5757" t="s">
        <v>45</v>
      </c>
      <c r="H5757" t="s">
        <v>133</v>
      </c>
      <c r="I5757" s="1">
        <v>8.1818179999999998</v>
      </c>
      <c r="J5757" s="1">
        <v>1</v>
      </c>
      <c r="K5757">
        <v>5754</v>
      </c>
      <c r="L5757" t="s">
        <v>25</v>
      </c>
      <c r="M5757" s="2">
        <f>+Table3[[#This Row],[CHW]]/Table3[[#This Row],[Count of Airbill Number]]</f>
        <v>8.1818179999999998</v>
      </c>
    </row>
    <row r="5758" spans="2:13">
      <c r="B5758" t="s">
        <v>28</v>
      </c>
      <c r="C5758" t="s">
        <v>21</v>
      </c>
      <c r="D5758" t="s">
        <v>22</v>
      </c>
      <c r="E5758" t="s">
        <v>776</v>
      </c>
      <c r="F5758" t="s">
        <v>776</v>
      </c>
      <c r="G5758" t="s">
        <v>45</v>
      </c>
      <c r="H5758" t="s">
        <v>167</v>
      </c>
      <c r="I5758" s="1">
        <v>8.1818179999999998</v>
      </c>
      <c r="J5758" s="1">
        <v>1</v>
      </c>
      <c r="K5758">
        <v>5755</v>
      </c>
      <c r="L5758" t="s">
        <v>25</v>
      </c>
      <c r="M5758" s="2">
        <f>+Table3[[#This Row],[CHW]]/Table3[[#This Row],[Count of Airbill Number]]</f>
        <v>8.1818179999999998</v>
      </c>
    </row>
    <row r="5759" spans="2:13">
      <c r="B5759" t="s">
        <v>28</v>
      </c>
      <c r="C5759" t="s">
        <v>21</v>
      </c>
      <c r="D5759" t="s">
        <v>22</v>
      </c>
      <c r="E5759" t="s">
        <v>776</v>
      </c>
      <c r="F5759" t="s">
        <v>776</v>
      </c>
      <c r="G5759" t="s">
        <v>40</v>
      </c>
      <c r="H5759" t="s">
        <v>61</v>
      </c>
      <c r="I5759" s="1">
        <v>8.1818179999999998</v>
      </c>
      <c r="J5759" s="1">
        <v>1</v>
      </c>
      <c r="K5759">
        <v>5756</v>
      </c>
      <c r="L5759" t="s">
        <v>25</v>
      </c>
      <c r="M5759" s="2">
        <f>+Table3[[#This Row],[CHW]]/Table3[[#This Row],[Count of Airbill Number]]</f>
        <v>8.1818179999999998</v>
      </c>
    </row>
    <row r="5760" spans="2:13">
      <c r="B5760" t="s">
        <v>28</v>
      </c>
      <c r="C5760" t="s">
        <v>21</v>
      </c>
      <c r="D5760" t="s">
        <v>22</v>
      </c>
      <c r="E5760" t="s">
        <v>776</v>
      </c>
      <c r="F5760" t="s">
        <v>776</v>
      </c>
      <c r="G5760" t="s">
        <v>31</v>
      </c>
      <c r="H5760" t="s">
        <v>84</v>
      </c>
      <c r="I5760" s="1">
        <v>8.1818179999999998</v>
      </c>
      <c r="J5760" s="1">
        <v>1</v>
      </c>
      <c r="K5760">
        <v>5757</v>
      </c>
      <c r="L5760" t="s">
        <v>25</v>
      </c>
      <c r="M5760" s="2">
        <f>+Table3[[#This Row],[CHW]]/Table3[[#This Row],[Count of Airbill Number]]</f>
        <v>8.1818179999999998</v>
      </c>
    </row>
    <row r="5761" spans="2:13">
      <c r="B5761" t="s">
        <v>28</v>
      </c>
      <c r="C5761" t="s">
        <v>21</v>
      </c>
      <c r="D5761" t="s">
        <v>22</v>
      </c>
      <c r="E5761" t="s">
        <v>776</v>
      </c>
      <c r="F5761" t="s">
        <v>776</v>
      </c>
      <c r="G5761" t="s">
        <v>61</v>
      </c>
      <c r="H5761" t="s">
        <v>76</v>
      </c>
      <c r="I5761" s="1">
        <v>8.1818179999999998</v>
      </c>
      <c r="J5761" s="1">
        <v>1</v>
      </c>
      <c r="K5761">
        <v>5758</v>
      </c>
      <c r="L5761" t="s">
        <v>25</v>
      </c>
      <c r="M5761" s="2">
        <f>+Table3[[#This Row],[CHW]]/Table3[[#This Row],[Count of Airbill Number]]</f>
        <v>8.1818179999999998</v>
      </c>
    </row>
    <row r="5762" spans="2:13">
      <c r="B5762" t="s">
        <v>28</v>
      </c>
      <c r="C5762" t="s">
        <v>21</v>
      </c>
      <c r="D5762" t="s">
        <v>22</v>
      </c>
      <c r="E5762" t="s">
        <v>776</v>
      </c>
      <c r="F5762" t="s">
        <v>776</v>
      </c>
      <c r="G5762" t="s">
        <v>144</v>
      </c>
      <c r="H5762" t="s">
        <v>64</v>
      </c>
      <c r="I5762" s="1">
        <v>8.1818179999999998</v>
      </c>
      <c r="J5762" s="1">
        <v>1</v>
      </c>
      <c r="K5762">
        <v>5759</v>
      </c>
      <c r="L5762" t="s">
        <v>25</v>
      </c>
      <c r="M5762" s="2">
        <f>+Table3[[#This Row],[CHW]]/Table3[[#This Row],[Count of Airbill Number]]</f>
        <v>8.1818179999999998</v>
      </c>
    </row>
    <row r="5763" spans="2:13">
      <c r="B5763" t="s">
        <v>35</v>
      </c>
      <c r="C5763" t="s">
        <v>21</v>
      </c>
      <c r="D5763" t="s">
        <v>22</v>
      </c>
      <c r="E5763" t="s">
        <v>776</v>
      </c>
      <c r="F5763" t="s">
        <v>776</v>
      </c>
      <c r="G5763" t="s">
        <v>108</v>
      </c>
      <c r="H5763" t="s">
        <v>32</v>
      </c>
      <c r="I5763" s="1">
        <v>8.1818179999999998</v>
      </c>
      <c r="J5763" s="1">
        <v>1</v>
      </c>
      <c r="K5763">
        <v>5760</v>
      </c>
      <c r="L5763" t="s">
        <v>25</v>
      </c>
      <c r="M5763" s="2">
        <f>+Table3[[#This Row],[CHW]]/Table3[[#This Row],[Count of Airbill Number]]</f>
        <v>8.1818179999999998</v>
      </c>
    </row>
    <row r="5764" spans="2:13">
      <c r="B5764" t="s">
        <v>35</v>
      </c>
      <c r="C5764" t="s">
        <v>21</v>
      </c>
      <c r="D5764" t="s">
        <v>22</v>
      </c>
      <c r="E5764" t="s">
        <v>776</v>
      </c>
      <c r="F5764" t="s">
        <v>776</v>
      </c>
      <c r="G5764" t="s">
        <v>39</v>
      </c>
      <c r="H5764" t="s">
        <v>70</v>
      </c>
      <c r="I5764" s="1">
        <v>8.1818179999999998</v>
      </c>
      <c r="J5764" s="1">
        <v>1</v>
      </c>
      <c r="K5764">
        <v>5761</v>
      </c>
      <c r="L5764" t="s">
        <v>25</v>
      </c>
      <c r="M5764" s="2">
        <f>+Table3[[#This Row],[CHW]]/Table3[[#This Row],[Count of Airbill Number]]</f>
        <v>8.1818179999999998</v>
      </c>
    </row>
    <row r="5765" spans="2:13">
      <c r="B5765" t="s">
        <v>35</v>
      </c>
      <c r="C5765" t="s">
        <v>21</v>
      </c>
      <c r="D5765" t="s">
        <v>22</v>
      </c>
      <c r="E5765" t="s">
        <v>776</v>
      </c>
      <c r="F5765" t="s">
        <v>778</v>
      </c>
      <c r="G5765" t="s">
        <v>39</v>
      </c>
      <c r="H5765" t="s">
        <v>174</v>
      </c>
      <c r="I5765" s="1">
        <v>8.1818179999999998</v>
      </c>
      <c r="J5765" s="1">
        <v>1</v>
      </c>
      <c r="K5765">
        <v>5762</v>
      </c>
      <c r="L5765" t="s">
        <v>25</v>
      </c>
      <c r="M5765" s="2">
        <f>+Table3[[#This Row],[CHW]]/Table3[[#This Row],[Count of Airbill Number]]</f>
        <v>8.1818179999999998</v>
      </c>
    </row>
    <row r="5766" spans="2:13">
      <c r="B5766" t="s">
        <v>35</v>
      </c>
      <c r="C5766" t="s">
        <v>21</v>
      </c>
      <c r="D5766" t="s">
        <v>22</v>
      </c>
      <c r="E5766" t="s">
        <v>778</v>
      </c>
      <c r="F5766" t="s">
        <v>776</v>
      </c>
      <c r="G5766" t="s">
        <v>255</v>
      </c>
      <c r="H5766" t="s">
        <v>95</v>
      </c>
      <c r="I5766" s="1">
        <v>8.1818179999999998</v>
      </c>
      <c r="J5766" s="1">
        <v>1</v>
      </c>
      <c r="K5766">
        <v>5763</v>
      </c>
      <c r="L5766" t="s">
        <v>25</v>
      </c>
      <c r="M5766" s="2">
        <f>+Table3[[#This Row],[CHW]]/Table3[[#This Row],[Count of Airbill Number]]</f>
        <v>8.1818179999999998</v>
      </c>
    </row>
    <row r="5767" spans="2:13">
      <c r="B5767" t="s">
        <v>35</v>
      </c>
      <c r="C5767" t="s">
        <v>21</v>
      </c>
      <c r="D5767" t="s">
        <v>22</v>
      </c>
      <c r="E5767" t="s">
        <v>776</v>
      </c>
      <c r="F5767" t="s">
        <v>776</v>
      </c>
      <c r="G5767" t="s">
        <v>64</v>
      </c>
      <c r="H5767" t="s">
        <v>39</v>
      </c>
      <c r="I5767" s="1">
        <v>8.1818179999999998</v>
      </c>
      <c r="J5767" s="1">
        <v>1</v>
      </c>
      <c r="K5767">
        <v>5764</v>
      </c>
      <c r="L5767" t="s">
        <v>25</v>
      </c>
      <c r="M5767" s="2">
        <f>+Table3[[#This Row],[CHW]]/Table3[[#This Row],[Count of Airbill Number]]</f>
        <v>8.1818179999999998</v>
      </c>
    </row>
    <row r="5768" spans="2:13">
      <c r="B5768" t="s">
        <v>35</v>
      </c>
      <c r="C5768" t="s">
        <v>21</v>
      </c>
      <c r="D5768" t="s">
        <v>22</v>
      </c>
      <c r="E5768" t="s">
        <v>776</v>
      </c>
      <c r="F5768" t="s">
        <v>776</v>
      </c>
      <c r="G5768" t="s">
        <v>71</v>
      </c>
      <c r="H5768" t="s">
        <v>95</v>
      </c>
      <c r="I5768" s="1">
        <v>8.1818179999999998</v>
      </c>
      <c r="J5768" s="1">
        <v>1</v>
      </c>
      <c r="K5768">
        <v>5765</v>
      </c>
      <c r="L5768" t="s">
        <v>25</v>
      </c>
      <c r="M5768" s="2">
        <f>+Table3[[#This Row],[CHW]]/Table3[[#This Row],[Count of Airbill Number]]</f>
        <v>8.1818179999999998</v>
      </c>
    </row>
    <row r="5769" spans="2:13">
      <c r="B5769" t="s">
        <v>35</v>
      </c>
      <c r="C5769" t="s">
        <v>21</v>
      </c>
      <c r="D5769" t="s">
        <v>22</v>
      </c>
      <c r="E5769" t="s">
        <v>776</v>
      </c>
      <c r="F5769" t="s">
        <v>776</v>
      </c>
      <c r="G5769" t="s">
        <v>71</v>
      </c>
      <c r="H5769" t="s">
        <v>158</v>
      </c>
      <c r="I5769" s="1">
        <v>8.1818179999999998</v>
      </c>
      <c r="J5769" s="1">
        <v>1</v>
      </c>
      <c r="K5769">
        <v>5766</v>
      </c>
      <c r="L5769" t="s">
        <v>25</v>
      </c>
      <c r="M5769" s="2">
        <f>+Table3[[#This Row],[CHW]]/Table3[[#This Row],[Count of Airbill Number]]</f>
        <v>8.1818179999999998</v>
      </c>
    </row>
    <row r="5770" spans="2:13">
      <c r="B5770" t="s">
        <v>35</v>
      </c>
      <c r="C5770" t="s">
        <v>21</v>
      </c>
      <c r="D5770" t="s">
        <v>22</v>
      </c>
      <c r="E5770" t="s">
        <v>776</v>
      </c>
      <c r="F5770" t="s">
        <v>776</v>
      </c>
      <c r="G5770" t="s">
        <v>102</v>
      </c>
      <c r="H5770" t="s">
        <v>119</v>
      </c>
      <c r="I5770" s="1">
        <v>8.1818179999999998</v>
      </c>
      <c r="J5770" s="1">
        <v>1</v>
      </c>
      <c r="K5770">
        <v>5767</v>
      </c>
      <c r="L5770" t="s">
        <v>25</v>
      </c>
      <c r="M5770" s="2">
        <f>+Table3[[#This Row],[CHW]]/Table3[[#This Row],[Count of Airbill Number]]</f>
        <v>8.1818179999999998</v>
      </c>
    </row>
    <row r="5771" spans="2:13">
      <c r="B5771" t="s">
        <v>35</v>
      </c>
      <c r="C5771" t="s">
        <v>21</v>
      </c>
      <c r="D5771" t="s">
        <v>22</v>
      </c>
      <c r="E5771" t="s">
        <v>776</v>
      </c>
      <c r="F5771" t="s">
        <v>776</v>
      </c>
      <c r="G5771" t="s">
        <v>102</v>
      </c>
      <c r="H5771" t="s">
        <v>158</v>
      </c>
      <c r="I5771" s="1">
        <v>8.1818179999999998</v>
      </c>
      <c r="J5771" s="1">
        <v>1</v>
      </c>
      <c r="K5771">
        <v>5768</v>
      </c>
      <c r="L5771" t="s">
        <v>25</v>
      </c>
      <c r="M5771" s="2">
        <f>+Table3[[#This Row],[CHW]]/Table3[[#This Row],[Count of Airbill Number]]</f>
        <v>8.1818179999999998</v>
      </c>
    </row>
    <row r="5772" spans="2:13">
      <c r="B5772" t="s">
        <v>35</v>
      </c>
      <c r="C5772" t="s">
        <v>21</v>
      </c>
      <c r="D5772" t="s">
        <v>22</v>
      </c>
      <c r="E5772" t="s">
        <v>776</v>
      </c>
      <c r="F5772" t="s">
        <v>776</v>
      </c>
      <c r="G5772" t="s">
        <v>48</v>
      </c>
      <c r="H5772" t="s">
        <v>276</v>
      </c>
      <c r="I5772" s="1">
        <v>8.1818179999999998</v>
      </c>
      <c r="J5772" s="1">
        <v>1</v>
      </c>
      <c r="K5772">
        <v>5769</v>
      </c>
      <c r="L5772" t="s">
        <v>25</v>
      </c>
      <c r="M5772" s="2">
        <f>+Table3[[#This Row],[CHW]]/Table3[[#This Row],[Count of Airbill Number]]</f>
        <v>8.1818179999999998</v>
      </c>
    </row>
    <row r="5773" spans="2:13">
      <c r="B5773" t="s">
        <v>35</v>
      </c>
      <c r="C5773" t="s">
        <v>21</v>
      </c>
      <c r="D5773" t="s">
        <v>22</v>
      </c>
      <c r="E5773" t="s">
        <v>776</v>
      </c>
      <c r="F5773" t="s">
        <v>776</v>
      </c>
      <c r="G5773" t="s">
        <v>48</v>
      </c>
      <c r="H5773" t="s">
        <v>33</v>
      </c>
      <c r="I5773" s="1">
        <v>8.1818179999999998</v>
      </c>
      <c r="J5773" s="1">
        <v>1</v>
      </c>
      <c r="K5773">
        <v>5770</v>
      </c>
      <c r="L5773" t="s">
        <v>25</v>
      </c>
      <c r="M5773" s="2">
        <f>+Table3[[#This Row],[CHW]]/Table3[[#This Row],[Count of Airbill Number]]</f>
        <v>8.1818179999999998</v>
      </c>
    </row>
    <row r="5774" spans="2:13">
      <c r="B5774" t="s">
        <v>35</v>
      </c>
      <c r="C5774" t="s">
        <v>21</v>
      </c>
      <c r="D5774" t="s">
        <v>22</v>
      </c>
      <c r="E5774" t="s">
        <v>776</v>
      </c>
      <c r="F5774" t="s">
        <v>776</v>
      </c>
      <c r="G5774" t="s">
        <v>48</v>
      </c>
      <c r="H5774" t="s">
        <v>125</v>
      </c>
      <c r="I5774" s="1">
        <v>8.1818179999999998</v>
      </c>
      <c r="J5774" s="1">
        <v>1</v>
      </c>
      <c r="K5774">
        <v>5771</v>
      </c>
      <c r="L5774" t="s">
        <v>25</v>
      </c>
      <c r="M5774" s="2">
        <f>+Table3[[#This Row],[CHW]]/Table3[[#This Row],[Count of Airbill Number]]</f>
        <v>8.1818179999999998</v>
      </c>
    </row>
    <row r="5775" spans="2:13">
      <c r="B5775" t="s">
        <v>35</v>
      </c>
      <c r="C5775" t="s">
        <v>21</v>
      </c>
      <c r="D5775" t="s">
        <v>22</v>
      </c>
      <c r="E5775" t="s">
        <v>776</v>
      </c>
      <c r="F5775" t="s">
        <v>776</v>
      </c>
      <c r="G5775" t="s">
        <v>45</v>
      </c>
      <c r="H5775" t="s">
        <v>381</v>
      </c>
      <c r="I5775" s="1">
        <v>8.1818179999999998</v>
      </c>
      <c r="J5775" s="1">
        <v>1</v>
      </c>
      <c r="K5775">
        <v>5772</v>
      </c>
      <c r="L5775" t="s">
        <v>25</v>
      </c>
      <c r="M5775" s="2">
        <f>+Table3[[#This Row],[CHW]]/Table3[[#This Row],[Count of Airbill Number]]</f>
        <v>8.1818179999999998</v>
      </c>
    </row>
    <row r="5776" spans="2:13">
      <c r="B5776" t="s">
        <v>35</v>
      </c>
      <c r="C5776" t="s">
        <v>21</v>
      </c>
      <c r="D5776" t="s">
        <v>22</v>
      </c>
      <c r="E5776" t="s">
        <v>776</v>
      </c>
      <c r="F5776" t="s">
        <v>776</v>
      </c>
      <c r="G5776" t="s">
        <v>45</v>
      </c>
      <c r="H5776" t="s">
        <v>272</v>
      </c>
      <c r="I5776" s="1">
        <v>8.1818179999999998</v>
      </c>
      <c r="J5776" s="1">
        <v>1</v>
      </c>
      <c r="K5776">
        <v>5773</v>
      </c>
      <c r="L5776" t="s">
        <v>25</v>
      </c>
      <c r="M5776" s="2">
        <f>+Table3[[#This Row],[CHW]]/Table3[[#This Row],[Count of Airbill Number]]</f>
        <v>8.1818179999999998</v>
      </c>
    </row>
    <row r="5777" spans="2:13">
      <c r="B5777" t="s">
        <v>35</v>
      </c>
      <c r="C5777" t="s">
        <v>21</v>
      </c>
      <c r="D5777" t="s">
        <v>22</v>
      </c>
      <c r="E5777" t="s">
        <v>776</v>
      </c>
      <c r="F5777" t="s">
        <v>776</v>
      </c>
      <c r="G5777" t="s">
        <v>61</v>
      </c>
      <c r="H5777" t="s">
        <v>89</v>
      </c>
      <c r="I5777" s="1">
        <v>8.1818179999999998</v>
      </c>
      <c r="J5777" s="1">
        <v>1</v>
      </c>
      <c r="K5777">
        <v>5774</v>
      </c>
      <c r="L5777" t="s">
        <v>25</v>
      </c>
      <c r="M5777" s="2">
        <f>+Table3[[#This Row],[CHW]]/Table3[[#This Row],[Count of Airbill Number]]</f>
        <v>8.1818179999999998</v>
      </c>
    </row>
    <row r="5778" spans="2:13">
      <c r="B5778" t="s">
        <v>35</v>
      </c>
      <c r="C5778" t="s">
        <v>21</v>
      </c>
      <c r="D5778" t="s">
        <v>22</v>
      </c>
      <c r="E5778" t="s">
        <v>776</v>
      </c>
      <c r="F5778" t="s">
        <v>776</v>
      </c>
      <c r="G5778" t="s">
        <v>228</v>
      </c>
      <c r="H5778" t="s">
        <v>23</v>
      </c>
      <c r="I5778" s="1">
        <v>8.1818179999999998</v>
      </c>
      <c r="J5778" s="1">
        <v>1</v>
      </c>
      <c r="K5778">
        <v>5775</v>
      </c>
      <c r="L5778" t="s">
        <v>25</v>
      </c>
      <c r="M5778" s="2">
        <f>+Table3[[#This Row],[CHW]]/Table3[[#This Row],[Count of Airbill Number]]</f>
        <v>8.1818179999999998</v>
      </c>
    </row>
    <row r="5779" spans="2:13">
      <c r="B5779" t="s">
        <v>35</v>
      </c>
      <c r="C5779" t="s">
        <v>21</v>
      </c>
      <c r="D5779" t="s">
        <v>22</v>
      </c>
      <c r="E5779" t="s">
        <v>776</v>
      </c>
      <c r="F5779" t="s">
        <v>776</v>
      </c>
      <c r="G5779" t="s">
        <v>130</v>
      </c>
      <c r="H5779" t="s">
        <v>45</v>
      </c>
      <c r="I5779" s="1">
        <v>8.1818179999999998</v>
      </c>
      <c r="J5779" s="1">
        <v>1</v>
      </c>
      <c r="K5779">
        <v>5776</v>
      </c>
      <c r="L5779" t="s">
        <v>25</v>
      </c>
      <c r="M5779" s="2">
        <f>+Table3[[#This Row],[CHW]]/Table3[[#This Row],[Count of Airbill Number]]</f>
        <v>8.1818179999999998</v>
      </c>
    </row>
    <row r="5780" spans="2:13">
      <c r="B5780" t="s">
        <v>35</v>
      </c>
      <c r="C5780" t="s">
        <v>21</v>
      </c>
      <c r="D5780" t="s">
        <v>22</v>
      </c>
      <c r="E5780" t="s">
        <v>776</v>
      </c>
      <c r="F5780" t="s">
        <v>778</v>
      </c>
      <c r="G5780" t="s">
        <v>93</v>
      </c>
      <c r="H5780" t="s">
        <v>255</v>
      </c>
      <c r="I5780" s="1">
        <v>8.1818179999999998</v>
      </c>
      <c r="J5780" s="1">
        <v>1</v>
      </c>
      <c r="K5780">
        <v>5777</v>
      </c>
      <c r="L5780" t="s">
        <v>25</v>
      </c>
      <c r="M5780" s="2">
        <f>+Table3[[#This Row],[CHW]]/Table3[[#This Row],[Count of Airbill Number]]</f>
        <v>8.1818179999999998</v>
      </c>
    </row>
    <row r="5781" spans="2:13">
      <c r="B5781" t="s">
        <v>35</v>
      </c>
      <c r="C5781" t="s">
        <v>21</v>
      </c>
      <c r="D5781" t="s">
        <v>22</v>
      </c>
      <c r="E5781" t="s">
        <v>776</v>
      </c>
      <c r="F5781" t="s">
        <v>776</v>
      </c>
      <c r="G5781" t="s">
        <v>131</v>
      </c>
      <c r="H5781" t="s">
        <v>46</v>
      </c>
      <c r="I5781" s="1">
        <v>8.1818179999999998</v>
      </c>
      <c r="J5781" s="1">
        <v>1</v>
      </c>
      <c r="K5781">
        <v>5778</v>
      </c>
      <c r="L5781" t="s">
        <v>25</v>
      </c>
      <c r="M5781" s="2">
        <f>+Table3[[#This Row],[CHW]]/Table3[[#This Row],[Count of Airbill Number]]</f>
        <v>8.1818179999999998</v>
      </c>
    </row>
    <row r="5782" spans="2:13">
      <c r="B5782" t="s">
        <v>35</v>
      </c>
      <c r="C5782" t="s">
        <v>21</v>
      </c>
      <c r="D5782" t="s">
        <v>36</v>
      </c>
      <c r="E5782" t="s">
        <v>776</v>
      </c>
      <c r="F5782" t="s">
        <v>776</v>
      </c>
      <c r="G5782" t="s">
        <v>94</v>
      </c>
      <c r="H5782" t="s">
        <v>69</v>
      </c>
      <c r="I5782" s="1">
        <v>8.1818179999999998</v>
      </c>
      <c r="J5782" s="1">
        <v>1</v>
      </c>
      <c r="K5782">
        <v>5779</v>
      </c>
      <c r="L5782" t="s">
        <v>25</v>
      </c>
      <c r="M5782" s="2">
        <f>+Table3[[#This Row],[CHW]]/Table3[[#This Row],[Count of Airbill Number]]</f>
        <v>8.1818179999999998</v>
      </c>
    </row>
    <row r="5783" spans="2:13">
      <c r="B5783" t="s">
        <v>35</v>
      </c>
      <c r="C5783" t="s">
        <v>21</v>
      </c>
      <c r="D5783" t="s">
        <v>36</v>
      </c>
      <c r="E5783" t="s">
        <v>776</v>
      </c>
      <c r="F5783" t="s">
        <v>776</v>
      </c>
      <c r="G5783" t="s">
        <v>37</v>
      </c>
      <c r="H5783" t="s">
        <v>440</v>
      </c>
      <c r="I5783" s="1">
        <v>8.1818179999999998</v>
      </c>
      <c r="J5783" s="1">
        <v>1</v>
      </c>
      <c r="K5783">
        <v>5780</v>
      </c>
      <c r="L5783" t="s">
        <v>25</v>
      </c>
      <c r="M5783" s="2">
        <f>+Table3[[#This Row],[CHW]]/Table3[[#This Row],[Count of Airbill Number]]</f>
        <v>8.1818179999999998</v>
      </c>
    </row>
    <row r="5784" spans="2:13">
      <c r="B5784" t="s">
        <v>20</v>
      </c>
      <c r="C5784" t="s">
        <v>21</v>
      </c>
      <c r="D5784" t="s">
        <v>22</v>
      </c>
      <c r="E5784" t="s">
        <v>776</v>
      </c>
      <c r="F5784" t="s">
        <v>776</v>
      </c>
      <c r="G5784" t="s">
        <v>209</v>
      </c>
      <c r="H5784" t="s">
        <v>76</v>
      </c>
      <c r="I5784" s="1">
        <v>8.1818179999999998</v>
      </c>
      <c r="J5784" s="1">
        <v>1</v>
      </c>
      <c r="K5784">
        <v>5781</v>
      </c>
      <c r="L5784" t="s">
        <v>25</v>
      </c>
      <c r="M5784" s="2">
        <f>+Table3[[#This Row],[CHW]]/Table3[[#This Row],[Count of Airbill Number]]</f>
        <v>8.1818179999999998</v>
      </c>
    </row>
    <row r="5785" spans="2:13">
      <c r="B5785" t="s">
        <v>20</v>
      </c>
      <c r="C5785" t="s">
        <v>21</v>
      </c>
      <c r="D5785" t="s">
        <v>22</v>
      </c>
      <c r="E5785" t="s">
        <v>776</v>
      </c>
      <c r="F5785" t="s">
        <v>776</v>
      </c>
      <c r="G5785" t="s">
        <v>108</v>
      </c>
      <c r="H5785" t="s">
        <v>177</v>
      </c>
      <c r="I5785" s="1">
        <v>8.1818179999999998</v>
      </c>
      <c r="J5785" s="1">
        <v>1</v>
      </c>
      <c r="K5785">
        <v>5782</v>
      </c>
      <c r="L5785" t="s">
        <v>25</v>
      </c>
      <c r="M5785" s="2">
        <f>+Table3[[#This Row],[CHW]]/Table3[[#This Row],[Count of Airbill Number]]</f>
        <v>8.1818179999999998</v>
      </c>
    </row>
    <row r="5786" spans="2:13">
      <c r="B5786" t="s">
        <v>20</v>
      </c>
      <c r="C5786" t="s">
        <v>21</v>
      </c>
      <c r="D5786" t="s">
        <v>22</v>
      </c>
      <c r="E5786" t="s">
        <v>776</v>
      </c>
      <c r="F5786" t="s">
        <v>776</v>
      </c>
      <c r="G5786" t="s">
        <v>39</v>
      </c>
      <c r="H5786" t="s">
        <v>42</v>
      </c>
      <c r="I5786" s="1">
        <v>8.1818179999999998</v>
      </c>
      <c r="J5786" s="1">
        <v>1</v>
      </c>
      <c r="K5786">
        <v>5783</v>
      </c>
      <c r="L5786" t="s">
        <v>25</v>
      </c>
      <c r="M5786" s="2">
        <f>+Table3[[#This Row],[CHW]]/Table3[[#This Row],[Count of Airbill Number]]</f>
        <v>8.1818179999999998</v>
      </c>
    </row>
    <row r="5787" spans="2:13">
      <c r="B5787" t="s">
        <v>20</v>
      </c>
      <c r="C5787" t="s">
        <v>21</v>
      </c>
      <c r="D5787" t="s">
        <v>22</v>
      </c>
      <c r="E5787" t="s">
        <v>776</v>
      </c>
      <c r="F5787" t="s">
        <v>776</v>
      </c>
      <c r="G5787" t="s">
        <v>42</v>
      </c>
      <c r="H5787" t="s">
        <v>63</v>
      </c>
      <c r="I5787" s="1">
        <v>8.1818179999999998</v>
      </c>
      <c r="J5787" s="1">
        <v>1</v>
      </c>
      <c r="K5787">
        <v>5784</v>
      </c>
      <c r="L5787" t="s">
        <v>25</v>
      </c>
      <c r="M5787" s="2">
        <f>+Table3[[#This Row],[CHW]]/Table3[[#This Row],[Count of Airbill Number]]</f>
        <v>8.1818179999999998</v>
      </c>
    </row>
    <row r="5788" spans="2:13">
      <c r="B5788" t="s">
        <v>20</v>
      </c>
      <c r="C5788" t="s">
        <v>21</v>
      </c>
      <c r="D5788" t="s">
        <v>22</v>
      </c>
      <c r="E5788" t="s">
        <v>776</v>
      </c>
      <c r="F5788" t="s">
        <v>776</v>
      </c>
      <c r="G5788" t="s">
        <v>183</v>
      </c>
      <c r="H5788" t="s">
        <v>72</v>
      </c>
      <c r="I5788" s="1">
        <v>8.1818179999999998</v>
      </c>
      <c r="J5788" s="1">
        <v>1</v>
      </c>
      <c r="K5788">
        <v>5785</v>
      </c>
      <c r="L5788" t="s">
        <v>25</v>
      </c>
      <c r="M5788" s="2">
        <f>+Table3[[#This Row],[CHW]]/Table3[[#This Row],[Count of Airbill Number]]</f>
        <v>8.1818179999999998</v>
      </c>
    </row>
    <row r="5789" spans="2:13">
      <c r="B5789" t="s">
        <v>20</v>
      </c>
      <c r="C5789" t="s">
        <v>21</v>
      </c>
      <c r="D5789" t="s">
        <v>22</v>
      </c>
      <c r="E5789" t="s">
        <v>776</v>
      </c>
      <c r="F5789" t="s">
        <v>776</v>
      </c>
      <c r="G5789" t="s">
        <v>191</v>
      </c>
      <c r="H5789" t="s">
        <v>57</v>
      </c>
      <c r="I5789" s="1">
        <v>8.1818179999999998</v>
      </c>
      <c r="J5789" s="1">
        <v>1</v>
      </c>
      <c r="K5789">
        <v>5786</v>
      </c>
      <c r="L5789" t="s">
        <v>25</v>
      </c>
      <c r="M5789" s="2">
        <f>+Table3[[#This Row],[CHW]]/Table3[[#This Row],[Count of Airbill Number]]</f>
        <v>8.1818179999999998</v>
      </c>
    </row>
    <row r="5790" spans="2:13">
      <c r="B5790" t="s">
        <v>20</v>
      </c>
      <c r="C5790" t="s">
        <v>21</v>
      </c>
      <c r="D5790" t="s">
        <v>22</v>
      </c>
      <c r="E5790" t="s">
        <v>776</v>
      </c>
      <c r="F5790" t="s">
        <v>776</v>
      </c>
      <c r="G5790" t="s">
        <v>68</v>
      </c>
      <c r="H5790" t="s">
        <v>85</v>
      </c>
      <c r="I5790" s="1">
        <v>8.1818179999999998</v>
      </c>
      <c r="J5790" s="1">
        <v>1</v>
      </c>
      <c r="K5790">
        <v>5787</v>
      </c>
      <c r="L5790" t="s">
        <v>25</v>
      </c>
      <c r="M5790" s="2">
        <f>+Table3[[#This Row],[CHW]]/Table3[[#This Row],[Count of Airbill Number]]</f>
        <v>8.1818179999999998</v>
      </c>
    </row>
    <row r="5791" spans="2:13">
      <c r="B5791" t="s">
        <v>20</v>
      </c>
      <c r="C5791" t="s">
        <v>21</v>
      </c>
      <c r="D5791" t="s">
        <v>22</v>
      </c>
      <c r="E5791" t="s">
        <v>776</v>
      </c>
      <c r="F5791" t="s">
        <v>776</v>
      </c>
      <c r="G5791" t="s">
        <v>48</v>
      </c>
      <c r="H5791" t="s">
        <v>189</v>
      </c>
      <c r="I5791" s="1">
        <v>8.1818179999999998</v>
      </c>
      <c r="J5791" s="1">
        <v>1</v>
      </c>
      <c r="K5791">
        <v>5788</v>
      </c>
      <c r="L5791" t="s">
        <v>25</v>
      </c>
      <c r="M5791" s="2">
        <f>+Table3[[#This Row],[CHW]]/Table3[[#This Row],[Count of Airbill Number]]</f>
        <v>8.1818179999999998</v>
      </c>
    </row>
    <row r="5792" spans="2:13">
      <c r="B5792" t="s">
        <v>20</v>
      </c>
      <c r="C5792" t="s">
        <v>21</v>
      </c>
      <c r="D5792" t="s">
        <v>22</v>
      </c>
      <c r="E5792" t="s">
        <v>776</v>
      </c>
      <c r="F5792" t="s">
        <v>776</v>
      </c>
      <c r="G5792" t="s">
        <v>40</v>
      </c>
      <c r="H5792" t="s">
        <v>175</v>
      </c>
      <c r="I5792" s="1">
        <v>8.1818179999999998</v>
      </c>
      <c r="J5792" s="1">
        <v>2</v>
      </c>
      <c r="K5792">
        <v>5789</v>
      </c>
      <c r="L5792" t="s">
        <v>25</v>
      </c>
      <c r="M5792" s="2">
        <f>+Table3[[#This Row],[CHW]]/Table3[[#This Row],[Count of Airbill Number]]</f>
        <v>4.0909089999999999</v>
      </c>
    </row>
    <row r="5793" spans="2:13">
      <c r="B5793" t="s">
        <v>20</v>
      </c>
      <c r="C5793" t="s">
        <v>21</v>
      </c>
      <c r="D5793" t="s">
        <v>22</v>
      </c>
      <c r="E5793" t="s">
        <v>776</v>
      </c>
      <c r="F5793" t="s">
        <v>776</v>
      </c>
      <c r="G5793" t="s">
        <v>219</v>
      </c>
      <c r="H5793" t="s">
        <v>128</v>
      </c>
      <c r="I5793" s="1">
        <v>8.1818179999999998</v>
      </c>
      <c r="J5793" s="1">
        <v>1</v>
      </c>
      <c r="K5793">
        <v>5790</v>
      </c>
      <c r="L5793" t="s">
        <v>25</v>
      </c>
      <c r="M5793" s="2">
        <f>+Table3[[#This Row],[CHW]]/Table3[[#This Row],[Count of Airbill Number]]</f>
        <v>8.1818179999999998</v>
      </c>
    </row>
    <row r="5794" spans="2:13">
      <c r="B5794" t="s">
        <v>20</v>
      </c>
      <c r="C5794" t="s">
        <v>21</v>
      </c>
      <c r="D5794" t="s">
        <v>22</v>
      </c>
      <c r="E5794" t="s">
        <v>776</v>
      </c>
      <c r="F5794" t="s">
        <v>776</v>
      </c>
      <c r="G5794" t="s">
        <v>33</v>
      </c>
      <c r="H5794" t="s">
        <v>229</v>
      </c>
      <c r="I5794" s="1">
        <v>8.1818179999999998</v>
      </c>
      <c r="J5794" s="1">
        <v>1</v>
      </c>
      <c r="K5794">
        <v>5791</v>
      </c>
      <c r="L5794" t="s">
        <v>25</v>
      </c>
      <c r="M5794" s="2">
        <f>+Table3[[#This Row],[CHW]]/Table3[[#This Row],[Count of Airbill Number]]</f>
        <v>8.1818179999999998</v>
      </c>
    </row>
    <row r="5795" spans="2:13">
      <c r="B5795" t="s">
        <v>20</v>
      </c>
      <c r="C5795" t="s">
        <v>21</v>
      </c>
      <c r="D5795" t="s">
        <v>22</v>
      </c>
      <c r="E5795" t="s">
        <v>776</v>
      </c>
      <c r="F5795" t="s">
        <v>776</v>
      </c>
      <c r="G5795" t="s">
        <v>137</v>
      </c>
      <c r="H5795" t="s">
        <v>102</v>
      </c>
      <c r="I5795" s="1">
        <v>8.1818179999999998</v>
      </c>
      <c r="J5795" s="1">
        <v>1</v>
      </c>
      <c r="K5795">
        <v>5792</v>
      </c>
      <c r="L5795" t="s">
        <v>25</v>
      </c>
      <c r="M5795" s="2">
        <f>+Table3[[#This Row],[CHW]]/Table3[[#This Row],[Count of Airbill Number]]</f>
        <v>8.1818179999999998</v>
      </c>
    </row>
    <row r="5796" spans="2:13">
      <c r="B5796" t="s">
        <v>20</v>
      </c>
      <c r="C5796" t="s">
        <v>21</v>
      </c>
      <c r="D5796" t="s">
        <v>36</v>
      </c>
      <c r="E5796" t="s">
        <v>776</v>
      </c>
      <c r="F5796" t="s">
        <v>776</v>
      </c>
      <c r="G5796" t="s">
        <v>45</v>
      </c>
      <c r="H5796" t="s">
        <v>23</v>
      </c>
      <c r="I5796" s="1">
        <v>8.1818179999999998</v>
      </c>
      <c r="J5796" s="1">
        <v>1</v>
      </c>
      <c r="K5796">
        <v>5793</v>
      </c>
      <c r="L5796" t="s">
        <v>25</v>
      </c>
      <c r="M5796" s="2">
        <f>+Table3[[#This Row],[CHW]]/Table3[[#This Row],[Count of Airbill Number]]</f>
        <v>8.1818179999999998</v>
      </c>
    </row>
    <row r="5797" spans="2:13">
      <c r="B5797" t="s">
        <v>20</v>
      </c>
      <c r="C5797" t="s">
        <v>21</v>
      </c>
      <c r="D5797" t="s">
        <v>36</v>
      </c>
      <c r="E5797" t="s">
        <v>776</v>
      </c>
      <c r="F5797" t="s">
        <v>776</v>
      </c>
      <c r="G5797" t="s">
        <v>186</v>
      </c>
      <c r="H5797" t="s">
        <v>45</v>
      </c>
      <c r="I5797" s="1">
        <v>8.1818179999999998</v>
      </c>
      <c r="J5797" s="1">
        <v>1</v>
      </c>
      <c r="K5797">
        <v>5794</v>
      </c>
      <c r="L5797" t="s">
        <v>25</v>
      </c>
      <c r="M5797" s="2">
        <f>+Table3[[#This Row],[CHW]]/Table3[[#This Row],[Count of Airbill Number]]</f>
        <v>8.1818179999999998</v>
      </c>
    </row>
    <row r="5798" spans="2:13">
      <c r="B5798" t="s">
        <v>20</v>
      </c>
      <c r="C5798" t="s">
        <v>21</v>
      </c>
      <c r="D5798" t="s">
        <v>36</v>
      </c>
      <c r="E5798" t="s">
        <v>776</v>
      </c>
      <c r="F5798" t="s">
        <v>776</v>
      </c>
      <c r="G5798" t="s">
        <v>50</v>
      </c>
      <c r="H5798" t="s">
        <v>23</v>
      </c>
      <c r="I5798" s="1">
        <v>8.1818179999999998</v>
      </c>
      <c r="J5798" s="1">
        <v>1</v>
      </c>
      <c r="K5798">
        <v>5795</v>
      </c>
      <c r="L5798" t="s">
        <v>25</v>
      </c>
      <c r="M5798" s="2">
        <f>+Table3[[#This Row],[CHW]]/Table3[[#This Row],[Count of Airbill Number]]</f>
        <v>8.1818179999999998</v>
      </c>
    </row>
    <row r="5799" spans="2:13">
      <c r="B5799" t="s">
        <v>28</v>
      </c>
      <c r="C5799" t="s">
        <v>21</v>
      </c>
      <c r="D5799" t="s">
        <v>22</v>
      </c>
      <c r="E5799" t="s">
        <v>776</v>
      </c>
      <c r="F5799" t="s">
        <v>776</v>
      </c>
      <c r="G5799" t="s">
        <v>37</v>
      </c>
      <c r="H5799" t="s">
        <v>93</v>
      </c>
      <c r="I5799" s="1">
        <v>8.1818170000000006</v>
      </c>
      <c r="J5799" s="1">
        <v>2</v>
      </c>
      <c r="K5799">
        <v>5796</v>
      </c>
      <c r="L5799" t="s">
        <v>25</v>
      </c>
      <c r="M5799" s="2">
        <f>+Table3[[#This Row],[CHW]]/Table3[[#This Row],[Count of Airbill Number]]</f>
        <v>4.0909085000000003</v>
      </c>
    </row>
    <row r="5800" spans="2:13">
      <c r="B5800" t="s">
        <v>28</v>
      </c>
      <c r="C5800" t="s">
        <v>21</v>
      </c>
      <c r="D5800" t="s">
        <v>36</v>
      </c>
      <c r="E5800" t="s">
        <v>776</v>
      </c>
      <c r="F5800" t="s">
        <v>776</v>
      </c>
      <c r="G5800" t="s">
        <v>102</v>
      </c>
      <c r="H5800" t="s">
        <v>85</v>
      </c>
      <c r="I5800" s="1">
        <v>8.1818170000000006</v>
      </c>
      <c r="J5800" s="1">
        <v>2</v>
      </c>
      <c r="K5800">
        <v>5797</v>
      </c>
      <c r="L5800" t="s">
        <v>25</v>
      </c>
      <c r="M5800" s="2">
        <f>+Table3[[#This Row],[CHW]]/Table3[[#This Row],[Count of Airbill Number]]</f>
        <v>4.0909085000000003</v>
      </c>
    </row>
    <row r="5801" spans="2:13">
      <c r="B5801" t="s">
        <v>35</v>
      </c>
      <c r="C5801" t="s">
        <v>21</v>
      </c>
      <c r="D5801" t="s">
        <v>22</v>
      </c>
      <c r="E5801" t="s">
        <v>776</v>
      </c>
      <c r="F5801" t="s">
        <v>776</v>
      </c>
      <c r="G5801" t="s">
        <v>41</v>
      </c>
      <c r="H5801" t="s">
        <v>61</v>
      </c>
      <c r="I5801" s="1">
        <v>8.1818170000000006</v>
      </c>
      <c r="J5801" s="1">
        <v>3</v>
      </c>
      <c r="K5801">
        <v>5798</v>
      </c>
      <c r="L5801" t="s">
        <v>25</v>
      </c>
      <c r="M5801" s="2">
        <f>+Table3[[#This Row],[CHW]]/Table3[[#This Row],[Count of Airbill Number]]</f>
        <v>2.7272723333333335</v>
      </c>
    </row>
    <row r="5802" spans="2:13">
      <c r="B5802" t="s">
        <v>35</v>
      </c>
      <c r="C5802" t="s">
        <v>21</v>
      </c>
      <c r="D5802" t="s">
        <v>22</v>
      </c>
      <c r="E5802" t="s">
        <v>776</v>
      </c>
      <c r="F5802" t="s">
        <v>776</v>
      </c>
      <c r="G5802" t="s">
        <v>37</v>
      </c>
      <c r="H5802" t="s">
        <v>111</v>
      </c>
      <c r="I5802" s="1">
        <v>8.1818170000000006</v>
      </c>
      <c r="J5802" s="1">
        <v>2</v>
      </c>
      <c r="K5802">
        <v>5799</v>
      </c>
      <c r="L5802" t="s">
        <v>25</v>
      </c>
      <c r="M5802" s="2">
        <f>+Table3[[#This Row],[CHW]]/Table3[[#This Row],[Count of Airbill Number]]</f>
        <v>4.0909085000000003</v>
      </c>
    </row>
    <row r="5803" spans="2:13">
      <c r="B5803" t="s">
        <v>35</v>
      </c>
      <c r="C5803" t="s">
        <v>21</v>
      </c>
      <c r="D5803" t="s">
        <v>22</v>
      </c>
      <c r="E5803" t="s">
        <v>776</v>
      </c>
      <c r="F5803" t="s">
        <v>776</v>
      </c>
      <c r="G5803" t="s">
        <v>201</v>
      </c>
      <c r="H5803" t="s">
        <v>53</v>
      </c>
      <c r="I5803" s="1">
        <v>8.1818170000000006</v>
      </c>
      <c r="J5803" s="1">
        <v>2</v>
      </c>
      <c r="K5803">
        <v>5800</v>
      </c>
      <c r="L5803" t="s">
        <v>25</v>
      </c>
      <c r="M5803" s="2">
        <f>+Table3[[#This Row],[CHW]]/Table3[[#This Row],[Count of Airbill Number]]</f>
        <v>4.0909085000000003</v>
      </c>
    </row>
    <row r="5804" spans="2:13">
      <c r="B5804" t="s">
        <v>20</v>
      </c>
      <c r="C5804" t="s">
        <v>21</v>
      </c>
      <c r="D5804" t="s">
        <v>22</v>
      </c>
      <c r="E5804" t="s">
        <v>776</v>
      </c>
      <c r="F5804" t="s">
        <v>776</v>
      </c>
      <c r="G5804" t="s">
        <v>102</v>
      </c>
      <c r="H5804" t="s">
        <v>37</v>
      </c>
      <c r="I5804" s="1">
        <v>8.1818170000000006</v>
      </c>
      <c r="J5804" s="1">
        <v>2</v>
      </c>
      <c r="K5804">
        <v>5801</v>
      </c>
      <c r="L5804" t="s">
        <v>25</v>
      </c>
      <c r="M5804" s="2">
        <f>+Table3[[#This Row],[CHW]]/Table3[[#This Row],[Count of Airbill Number]]</f>
        <v>4.0909085000000003</v>
      </c>
    </row>
    <row r="5805" spans="2:13">
      <c r="B5805" t="s">
        <v>20</v>
      </c>
      <c r="C5805" t="s">
        <v>21</v>
      </c>
      <c r="D5805" t="s">
        <v>22</v>
      </c>
      <c r="E5805" t="s">
        <v>776</v>
      </c>
      <c r="F5805" t="s">
        <v>776</v>
      </c>
      <c r="G5805" t="s">
        <v>337</v>
      </c>
      <c r="H5805" t="s">
        <v>45</v>
      </c>
      <c r="I5805" s="1">
        <v>8.1818170000000006</v>
      </c>
      <c r="J5805" s="1">
        <v>2</v>
      </c>
      <c r="K5805">
        <v>5802</v>
      </c>
      <c r="L5805" t="s">
        <v>25</v>
      </c>
      <c r="M5805" s="2">
        <f>+Table3[[#This Row],[CHW]]/Table3[[#This Row],[Count of Airbill Number]]</f>
        <v>4.0909085000000003</v>
      </c>
    </row>
    <row r="5806" spans="2:13">
      <c r="B5806" t="s">
        <v>20</v>
      </c>
      <c r="C5806" t="s">
        <v>21</v>
      </c>
      <c r="D5806" t="s">
        <v>22</v>
      </c>
      <c r="E5806" t="s">
        <v>776</v>
      </c>
      <c r="F5806" t="s">
        <v>776</v>
      </c>
      <c r="G5806" t="s">
        <v>77</v>
      </c>
      <c r="H5806" t="s">
        <v>76</v>
      </c>
      <c r="I5806" s="1">
        <v>8.1818170000000006</v>
      </c>
      <c r="J5806" s="1">
        <v>3</v>
      </c>
      <c r="K5806">
        <v>5803</v>
      </c>
      <c r="L5806" t="s">
        <v>25</v>
      </c>
      <c r="M5806" s="2">
        <f>+Table3[[#This Row],[CHW]]/Table3[[#This Row],[Count of Airbill Number]]</f>
        <v>2.7272723333333335</v>
      </c>
    </row>
    <row r="5807" spans="2:13">
      <c r="B5807" t="s">
        <v>35</v>
      </c>
      <c r="C5807" t="s">
        <v>21</v>
      </c>
      <c r="D5807" t="s">
        <v>22</v>
      </c>
      <c r="E5807" t="s">
        <v>776</v>
      </c>
      <c r="F5807" t="s">
        <v>776</v>
      </c>
      <c r="G5807" t="s">
        <v>63</v>
      </c>
      <c r="H5807" t="s">
        <v>111</v>
      </c>
      <c r="I5807" s="1">
        <v>8.1818169999999988</v>
      </c>
      <c r="J5807" s="1">
        <v>2</v>
      </c>
      <c r="K5807">
        <v>5804</v>
      </c>
      <c r="L5807" t="s">
        <v>25</v>
      </c>
      <c r="M5807" s="2">
        <f>+Table3[[#This Row],[CHW]]/Table3[[#This Row],[Count of Airbill Number]]</f>
        <v>4.0909084999999994</v>
      </c>
    </row>
    <row r="5808" spans="2:13">
      <c r="B5808" t="s">
        <v>20</v>
      </c>
      <c r="C5808" t="s">
        <v>21</v>
      </c>
      <c r="D5808" t="s">
        <v>22</v>
      </c>
      <c r="E5808" t="s">
        <v>776</v>
      </c>
      <c r="F5808" t="s">
        <v>776</v>
      </c>
      <c r="G5808" t="s">
        <v>41</v>
      </c>
      <c r="H5808" t="s">
        <v>59</v>
      </c>
      <c r="I5808" s="1">
        <v>8.1818160000000013</v>
      </c>
      <c r="J5808" s="1">
        <v>3</v>
      </c>
      <c r="K5808">
        <v>5805</v>
      </c>
      <c r="L5808" t="s">
        <v>25</v>
      </c>
      <c r="M5808" s="2">
        <f>+Table3[[#This Row],[CHW]]/Table3[[#This Row],[Count of Airbill Number]]</f>
        <v>2.7272720000000006</v>
      </c>
    </row>
    <row r="5809" spans="2:13">
      <c r="B5809" t="s">
        <v>20</v>
      </c>
      <c r="C5809" t="s">
        <v>21</v>
      </c>
      <c r="D5809" t="s">
        <v>22</v>
      </c>
      <c r="E5809" t="s">
        <v>776</v>
      </c>
      <c r="F5809" t="s">
        <v>776</v>
      </c>
      <c r="G5809" t="s">
        <v>72</v>
      </c>
      <c r="H5809" t="s">
        <v>37</v>
      </c>
      <c r="I5809" s="1">
        <v>8.1818160000000013</v>
      </c>
      <c r="J5809" s="1">
        <v>3</v>
      </c>
      <c r="K5809">
        <v>5806</v>
      </c>
      <c r="L5809" t="s">
        <v>25</v>
      </c>
      <c r="M5809" s="2">
        <f>+Table3[[#This Row],[CHW]]/Table3[[#This Row],[Count of Airbill Number]]</f>
        <v>2.7272720000000006</v>
      </c>
    </row>
    <row r="5810" spans="2:13">
      <c r="B5810" t="s">
        <v>35</v>
      </c>
      <c r="C5810" t="s">
        <v>21</v>
      </c>
      <c r="D5810" t="s">
        <v>22</v>
      </c>
      <c r="E5810" t="s">
        <v>776</v>
      </c>
      <c r="F5810" t="s">
        <v>776</v>
      </c>
      <c r="G5810" t="s">
        <v>188</v>
      </c>
      <c r="H5810" t="s">
        <v>53</v>
      </c>
      <c r="I5810" s="1">
        <v>8.1818159999999995</v>
      </c>
      <c r="J5810" s="1">
        <v>5</v>
      </c>
      <c r="K5810">
        <v>5807</v>
      </c>
      <c r="L5810" t="s">
        <v>25</v>
      </c>
      <c r="M5810" s="2">
        <f>+Table3[[#This Row],[CHW]]/Table3[[#This Row],[Count of Airbill Number]]</f>
        <v>1.6363631999999999</v>
      </c>
    </row>
    <row r="5811" spans="2:13">
      <c r="B5811" t="s">
        <v>28</v>
      </c>
      <c r="C5811" t="s">
        <v>21</v>
      </c>
      <c r="D5811" t="s">
        <v>22</v>
      </c>
      <c r="E5811" t="s">
        <v>776</v>
      </c>
      <c r="F5811" t="s">
        <v>776</v>
      </c>
      <c r="G5811" t="s">
        <v>23</v>
      </c>
      <c r="H5811" t="s">
        <v>158</v>
      </c>
      <c r="I5811" s="1">
        <v>8.0909089999999999</v>
      </c>
      <c r="J5811" s="1">
        <v>2</v>
      </c>
      <c r="K5811">
        <v>5808</v>
      </c>
      <c r="L5811" t="s">
        <v>25</v>
      </c>
      <c r="M5811" s="2">
        <f>+Table3[[#This Row],[CHW]]/Table3[[#This Row],[Count of Airbill Number]]</f>
        <v>4.0454545</v>
      </c>
    </row>
    <row r="5812" spans="2:13">
      <c r="B5812" t="s">
        <v>28</v>
      </c>
      <c r="C5812" t="s">
        <v>21</v>
      </c>
      <c r="D5812" t="s">
        <v>36</v>
      </c>
      <c r="E5812" t="s">
        <v>776</v>
      </c>
      <c r="F5812" t="s">
        <v>776</v>
      </c>
      <c r="G5812" t="s">
        <v>23</v>
      </c>
      <c r="H5812" t="s">
        <v>120</v>
      </c>
      <c r="I5812" s="1">
        <v>8</v>
      </c>
      <c r="J5812" s="1">
        <v>1</v>
      </c>
      <c r="K5812">
        <v>5809</v>
      </c>
      <c r="L5812" t="s">
        <v>25</v>
      </c>
      <c r="M5812" s="2">
        <f>+Table3[[#This Row],[CHW]]/Table3[[#This Row],[Count of Airbill Number]]</f>
        <v>8</v>
      </c>
    </row>
    <row r="5813" spans="2:13">
      <c r="B5813" t="s">
        <v>35</v>
      </c>
      <c r="C5813" t="s">
        <v>21</v>
      </c>
      <c r="D5813" t="s">
        <v>22</v>
      </c>
      <c r="E5813" t="s">
        <v>778</v>
      </c>
      <c r="F5813" t="s">
        <v>778</v>
      </c>
      <c r="G5813" t="s">
        <v>51</v>
      </c>
      <c r="H5813" t="s">
        <v>173</v>
      </c>
      <c r="I5813" s="1">
        <v>8</v>
      </c>
      <c r="J5813" s="1">
        <v>1</v>
      </c>
      <c r="K5813">
        <v>5810</v>
      </c>
      <c r="L5813" t="s">
        <v>25</v>
      </c>
      <c r="M5813" s="2">
        <f>+Table3[[#This Row],[CHW]]/Table3[[#This Row],[Count of Airbill Number]]</f>
        <v>8</v>
      </c>
    </row>
    <row r="5814" spans="2:13">
      <c r="B5814" t="s">
        <v>20</v>
      </c>
      <c r="C5814" t="s">
        <v>21</v>
      </c>
      <c r="D5814" t="s">
        <v>22</v>
      </c>
      <c r="E5814" t="s">
        <v>777</v>
      </c>
      <c r="F5814" t="s">
        <v>777</v>
      </c>
      <c r="G5814" t="s">
        <v>110</v>
      </c>
      <c r="H5814" t="s">
        <v>326</v>
      </c>
      <c r="I5814" s="1">
        <v>8</v>
      </c>
      <c r="J5814" s="1">
        <v>1</v>
      </c>
      <c r="K5814">
        <v>5811</v>
      </c>
      <c r="L5814" t="s">
        <v>25</v>
      </c>
      <c r="M5814" s="2">
        <f>+Table3[[#This Row],[CHW]]/Table3[[#This Row],[Count of Airbill Number]]</f>
        <v>8</v>
      </c>
    </row>
    <row r="5815" spans="2:13">
      <c r="B5815" t="s">
        <v>30</v>
      </c>
      <c r="C5815" t="s">
        <v>21</v>
      </c>
      <c r="D5815" t="s">
        <v>22</v>
      </c>
      <c r="E5815" t="s">
        <v>777</v>
      </c>
      <c r="F5815" t="s">
        <v>778</v>
      </c>
      <c r="G5815" t="s">
        <v>114</v>
      </c>
      <c r="H5815" t="s">
        <v>282</v>
      </c>
      <c r="I5815" s="1">
        <v>8</v>
      </c>
      <c r="J5815" s="1">
        <v>7</v>
      </c>
      <c r="K5815">
        <v>5812</v>
      </c>
      <c r="L5815" t="s">
        <v>25</v>
      </c>
      <c r="M5815" s="2">
        <f>+Table3[[#This Row],[CHW]]/Table3[[#This Row],[Count of Airbill Number]]</f>
        <v>1.1428571428571428</v>
      </c>
    </row>
    <row r="5816" spans="2:13">
      <c r="B5816" t="s">
        <v>30</v>
      </c>
      <c r="C5816" t="s">
        <v>21</v>
      </c>
      <c r="D5816" t="s">
        <v>22</v>
      </c>
      <c r="E5816" t="s">
        <v>776</v>
      </c>
      <c r="F5816" t="s">
        <v>777</v>
      </c>
      <c r="G5816" t="s">
        <v>66</v>
      </c>
      <c r="H5816" t="s">
        <v>114</v>
      </c>
      <c r="I5816" s="1">
        <v>8</v>
      </c>
      <c r="J5816" s="1">
        <v>7</v>
      </c>
      <c r="K5816">
        <v>5813</v>
      </c>
      <c r="L5816" t="s">
        <v>25</v>
      </c>
      <c r="M5816" s="2">
        <f>+Table3[[#This Row],[CHW]]/Table3[[#This Row],[Count of Airbill Number]]</f>
        <v>1.1428571428571428</v>
      </c>
    </row>
    <row r="5817" spans="2:13">
      <c r="B5817" t="s">
        <v>28</v>
      </c>
      <c r="C5817" t="s">
        <v>21</v>
      </c>
      <c r="D5817" t="s">
        <v>22</v>
      </c>
      <c r="E5817" t="s">
        <v>778</v>
      </c>
      <c r="F5817" t="s">
        <v>778</v>
      </c>
      <c r="G5817" t="s">
        <v>150</v>
      </c>
      <c r="H5817" t="s">
        <v>394</v>
      </c>
      <c r="I5817" s="1">
        <v>7.9</v>
      </c>
      <c r="J5817" s="1">
        <v>1</v>
      </c>
      <c r="K5817">
        <v>5814</v>
      </c>
      <c r="L5817" t="s">
        <v>25</v>
      </c>
      <c r="M5817" s="2">
        <f>+Table3[[#This Row],[CHW]]/Table3[[#This Row],[Count of Airbill Number]]</f>
        <v>7.9</v>
      </c>
    </row>
    <row r="5818" spans="2:13">
      <c r="B5818" t="s">
        <v>35</v>
      </c>
      <c r="C5818" t="s">
        <v>21</v>
      </c>
      <c r="D5818" t="s">
        <v>22</v>
      </c>
      <c r="E5818" t="s">
        <v>778</v>
      </c>
      <c r="F5818" t="s">
        <v>778</v>
      </c>
      <c r="G5818" t="s">
        <v>135</v>
      </c>
      <c r="H5818" t="s">
        <v>425</v>
      </c>
      <c r="I5818" s="1">
        <v>7.9</v>
      </c>
      <c r="J5818" s="1">
        <v>1</v>
      </c>
      <c r="K5818">
        <v>5815</v>
      </c>
      <c r="L5818" t="s">
        <v>25</v>
      </c>
      <c r="M5818" s="2">
        <f>+Table3[[#This Row],[CHW]]/Table3[[#This Row],[Count of Airbill Number]]</f>
        <v>7.9</v>
      </c>
    </row>
    <row r="5819" spans="2:13">
      <c r="B5819" t="s">
        <v>28</v>
      </c>
      <c r="C5819" t="s">
        <v>21</v>
      </c>
      <c r="D5819" t="s">
        <v>22</v>
      </c>
      <c r="E5819" t="s">
        <v>776</v>
      </c>
      <c r="F5819" t="s">
        <v>777</v>
      </c>
      <c r="G5819" t="s">
        <v>31</v>
      </c>
      <c r="H5819" t="s">
        <v>27</v>
      </c>
      <c r="I5819" s="1">
        <v>7.818181</v>
      </c>
      <c r="J5819" s="1">
        <v>1</v>
      </c>
      <c r="K5819">
        <v>5816</v>
      </c>
      <c r="L5819" t="s">
        <v>25</v>
      </c>
      <c r="M5819" s="2">
        <f>+Table3[[#This Row],[CHW]]/Table3[[#This Row],[Count of Airbill Number]]</f>
        <v>7.818181</v>
      </c>
    </row>
    <row r="5820" spans="2:13">
      <c r="B5820" t="s">
        <v>28</v>
      </c>
      <c r="C5820" t="s">
        <v>21</v>
      </c>
      <c r="D5820" t="s">
        <v>36</v>
      </c>
      <c r="E5820" t="s">
        <v>778</v>
      </c>
      <c r="F5820" t="s">
        <v>778</v>
      </c>
      <c r="G5820" t="s">
        <v>134</v>
      </c>
      <c r="H5820" t="s">
        <v>185</v>
      </c>
      <c r="I5820" s="1">
        <v>7.8</v>
      </c>
      <c r="J5820" s="1">
        <v>1</v>
      </c>
      <c r="K5820">
        <v>5817</v>
      </c>
      <c r="L5820" t="s">
        <v>25</v>
      </c>
      <c r="M5820" s="2">
        <f>+Table3[[#This Row],[CHW]]/Table3[[#This Row],[Count of Airbill Number]]</f>
        <v>7.8</v>
      </c>
    </row>
    <row r="5821" spans="2:13">
      <c r="B5821" t="s">
        <v>28</v>
      </c>
      <c r="C5821" t="s">
        <v>21</v>
      </c>
      <c r="D5821" t="s">
        <v>36</v>
      </c>
      <c r="E5821" t="s">
        <v>778</v>
      </c>
      <c r="F5821" t="s">
        <v>778</v>
      </c>
      <c r="G5821" t="s">
        <v>86</v>
      </c>
      <c r="H5821" t="s">
        <v>134</v>
      </c>
      <c r="I5821" s="1">
        <v>7.8</v>
      </c>
      <c r="J5821" s="1">
        <v>1</v>
      </c>
      <c r="K5821">
        <v>5818</v>
      </c>
      <c r="L5821" t="s">
        <v>25</v>
      </c>
      <c r="M5821" s="2">
        <f>+Table3[[#This Row],[CHW]]/Table3[[#This Row],[Count of Airbill Number]]</f>
        <v>7.8</v>
      </c>
    </row>
    <row r="5822" spans="2:13">
      <c r="B5822" t="s">
        <v>28</v>
      </c>
      <c r="C5822" t="s">
        <v>21</v>
      </c>
      <c r="D5822" t="s">
        <v>36</v>
      </c>
      <c r="E5822" t="s">
        <v>776</v>
      </c>
      <c r="F5822" t="s">
        <v>777</v>
      </c>
      <c r="G5822" t="s">
        <v>57</v>
      </c>
      <c r="H5822" t="s">
        <v>52</v>
      </c>
      <c r="I5822" s="1">
        <v>7.727272000000001</v>
      </c>
      <c r="J5822" s="1">
        <v>2</v>
      </c>
      <c r="K5822">
        <v>5819</v>
      </c>
      <c r="L5822" t="s">
        <v>25</v>
      </c>
      <c r="M5822" s="2">
        <f>+Table3[[#This Row],[CHW]]/Table3[[#This Row],[Count of Airbill Number]]</f>
        <v>3.8636360000000005</v>
      </c>
    </row>
    <row r="5823" spans="2:13">
      <c r="B5823" t="s">
        <v>35</v>
      </c>
      <c r="C5823" t="s">
        <v>21</v>
      </c>
      <c r="D5823" t="s">
        <v>22</v>
      </c>
      <c r="E5823" t="s">
        <v>776</v>
      </c>
      <c r="F5823" t="s">
        <v>776</v>
      </c>
      <c r="G5823" t="s">
        <v>57</v>
      </c>
      <c r="H5823" t="s">
        <v>63</v>
      </c>
      <c r="I5823" s="1">
        <v>7.727272000000001</v>
      </c>
      <c r="J5823" s="1">
        <v>2</v>
      </c>
      <c r="K5823">
        <v>5820</v>
      </c>
      <c r="L5823" t="s">
        <v>25</v>
      </c>
      <c r="M5823" s="2">
        <f>+Table3[[#This Row],[CHW]]/Table3[[#This Row],[Count of Airbill Number]]</f>
        <v>3.8636360000000005</v>
      </c>
    </row>
    <row r="5824" spans="2:13">
      <c r="B5824" t="s">
        <v>28</v>
      </c>
      <c r="C5824" t="s">
        <v>21</v>
      </c>
      <c r="D5824" t="s">
        <v>22</v>
      </c>
      <c r="E5824" t="s">
        <v>776</v>
      </c>
      <c r="F5824" t="s">
        <v>776</v>
      </c>
      <c r="G5824" t="s">
        <v>63</v>
      </c>
      <c r="H5824" t="s">
        <v>69</v>
      </c>
      <c r="I5824" s="1">
        <v>7.7272720000000001</v>
      </c>
      <c r="J5824" s="1">
        <v>1</v>
      </c>
      <c r="K5824">
        <v>5821</v>
      </c>
      <c r="L5824" t="s">
        <v>25</v>
      </c>
      <c r="M5824" s="2">
        <f>+Table3[[#This Row],[CHW]]/Table3[[#This Row],[Count of Airbill Number]]</f>
        <v>7.7272720000000001</v>
      </c>
    </row>
    <row r="5825" spans="2:13">
      <c r="B5825" t="s">
        <v>28</v>
      </c>
      <c r="C5825" t="s">
        <v>21</v>
      </c>
      <c r="D5825" t="s">
        <v>22</v>
      </c>
      <c r="E5825" t="s">
        <v>776</v>
      </c>
      <c r="F5825" t="s">
        <v>778</v>
      </c>
      <c r="G5825" t="s">
        <v>71</v>
      </c>
      <c r="H5825" t="s">
        <v>155</v>
      </c>
      <c r="I5825" s="1">
        <v>7.7272720000000001</v>
      </c>
      <c r="J5825" s="1">
        <v>2</v>
      </c>
      <c r="K5825">
        <v>5822</v>
      </c>
      <c r="L5825" t="s">
        <v>25</v>
      </c>
      <c r="M5825" s="2">
        <f>+Table3[[#This Row],[CHW]]/Table3[[#This Row],[Count of Airbill Number]]</f>
        <v>3.8636360000000001</v>
      </c>
    </row>
    <row r="5826" spans="2:13">
      <c r="B5826" t="s">
        <v>28</v>
      </c>
      <c r="C5826" t="s">
        <v>21</v>
      </c>
      <c r="D5826" t="s">
        <v>22</v>
      </c>
      <c r="E5826" t="s">
        <v>776</v>
      </c>
      <c r="F5826" t="s">
        <v>776</v>
      </c>
      <c r="G5826" t="s">
        <v>61</v>
      </c>
      <c r="H5826" t="s">
        <v>107</v>
      </c>
      <c r="I5826" s="1">
        <v>7.7272720000000001</v>
      </c>
      <c r="J5826" s="1">
        <v>1</v>
      </c>
      <c r="K5826">
        <v>5823</v>
      </c>
      <c r="L5826" t="s">
        <v>25</v>
      </c>
      <c r="M5826" s="2">
        <f>+Table3[[#This Row],[CHW]]/Table3[[#This Row],[Count of Airbill Number]]</f>
        <v>7.7272720000000001</v>
      </c>
    </row>
    <row r="5827" spans="2:13">
      <c r="B5827" t="s">
        <v>28</v>
      </c>
      <c r="C5827" t="s">
        <v>21</v>
      </c>
      <c r="D5827" t="s">
        <v>22</v>
      </c>
      <c r="E5827" t="s">
        <v>776</v>
      </c>
      <c r="F5827" t="s">
        <v>776</v>
      </c>
      <c r="G5827" t="s">
        <v>57</v>
      </c>
      <c r="H5827" t="s">
        <v>68</v>
      </c>
      <c r="I5827" s="1">
        <v>7.7272720000000001</v>
      </c>
      <c r="J5827" s="1">
        <v>1</v>
      </c>
      <c r="K5827">
        <v>5824</v>
      </c>
      <c r="L5827" t="s">
        <v>25</v>
      </c>
      <c r="M5827" s="2">
        <f>+Table3[[#This Row],[CHW]]/Table3[[#This Row],[Count of Airbill Number]]</f>
        <v>7.7272720000000001</v>
      </c>
    </row>
    <row r="5828" spans="2:13">
      <c r="B5828" t="s">
        <v>28</v>
      </c>
      <c r="C5828" t="s">
        <v>21</v>
      </c>
      <c r="D5828" t="s">
        <v>22</v>
      </c>
      <c r="E5828" t="s">
        <v>776</v>
      </c>
      <c r="F5828" t="s">
        <v>778</v>
      </c>
      <c r="G5828" t="s">
        <v>66</v>
      </c>
      <c r="H5828" t="s">
        <v>220</v>
      </c>
      <c r="I5828" s="1">
        <v>7.7272720000000001</v>
      </c>
      <c r="J5828" s="1">
        <v>1</v>
      </c>
      <c r="K5828">
        <v>5825</v>
      </c>
      <c r="L5828" t="s">
        <v>25</v>
      </c>
      <c r="M5828" s="2">
        <f>+Table3[[#This Row],[CHW]]/Table3[[#This Row],[Count of Airbill Number]]</f>
        <v>7.7272720000000001</v>
      </c>
    </row>
    <row r="5829" spans="2:13">
      <c r="B5829" t="s">
        <v>28</v>
      </c>
      <c r="C5829" t="s">
        <v>21</v>
      </c>
      <c r="D5829" t="s">
        <v>22</v>
      </c>
      <c r="E5829" t="s">
        <v>776</v>
      </c>
      <c r="F5829" t="s">
        <v>776</v>
      </c>
      <c r="G5829" t="s">
        <v>50</v>
      </c>
      <c r="H5829" t="s">
        <v>94</v>
      </c>
      <c r="I5829" s="1">
        <v>7.7272720000000001</v>
      </c>
      <c r="J5829" s="1">
        <v>1</v>
      </c>
      <c r="K5829">
        <v>5826</v>
      </c>
      <c r="L5829" t="s">
        <v>25</v>
      </c>
      <c r="M5829" s="2">
        <f>+Table3[[#This Row],[CHW]]/Table3[[#This Row],[Count of Airbill Number]]</f>
        <v>7.7272720000000001</v>
      </c>
    </row>
    <row r="5830" spans="2:13">
      <c r="B5830" t="s">
        <v>28</v>
      </c>
      <c r="C5830" t="s">
        <v>21</v>
      </c>
      <c r="D5830" t="s">
        <v>36</v>
      </c>
      <c r="E5830" t="s">
        <v>776</v>
      </c>
      <c r="F5830" t="s">
        <v>776</v>
      </c>
      <c r="G5830" t="s">
        <v>64</v>
      </c>
      <c r="H5830" t="s">
        <v>66</v>
      </c>
      <c r="I5830" s="1">
        <v>7.7272720000000001</v>
      </c>
      <c r="J5830" s="1">
        <v>1</v>
      </c>
      <c r="K5830">
        <v>5827</v>
      </c>
      <c r="L5830" t="s">
        <v>25</v>
      </c>
      <c r="M5830" s="2">
        <f>+Table3[[#This Row],[CHW]]/Table3[[#This Row],[Count of Airbill Number]]</f>
        <v>7.7272720000000001</v>
      </c>
    </row>
    <row r="5831" spans="2:13">
      <c r="B5831" t="s">
        <v>35</v>
      </c>
      <c r="C5831" t="s">
        <v>21</v>
      </c>
      <c r="D5831" t="s">
        <v>22</v>
      </c>
      <c r="E5831" t="s">
        <v>776</v>
      </c>
      <c r="F5831" t="s">
        <v>776</v>
      </c>
      <c r="G5831" t="s">
        <v>80</v>
      </c>
      <c r="H5831" t="s">
        <v>92</v>
      </c>
      <c r="I5831" s="1">
        <v>7.7272720000000001</v>
      </c>
      <c r="J5831" s="1">
        <v>1</v>
      </c>
      <c r="K5831">
        <v>5828</v>
      </c>
      <c r="L5831" t="s">
        <v>25</v>
      </c>
      <c r="M5831" s="2">
        <f>+Table3[[#This Row],[CHW]]/Table3[[#This Row],[Count of Airbill Number]]</f>
        <v>7.7272720000000001</v>
      </c>
    </row>
    <row r="5832" spans="2:13">
      <c r="B5832" t="s">
        <v>35</v>
      </c>
      <c r="C5832" t="s">
        <v>21</v>
      </c>
      <c r="D5832" t="s">
        <v>22</v>
      </c>
      <c r="E5832" t="s">
        <v>776</v>
      </c>
      <c r="F5832" t="s">
        <v>776</v>
      </c>
      <c r="G5832" t="s">
        <v>76</v>
      </c>
      <c r="H5832" t="s">
        <v>193</v>
      </c>
      <c r="I5832" s="1">
        <v>7.7272720000000001</v>
      </c>
      <c r="J5832" s="1">
        <v>1</v>
      </c>
      <c r="K5832">
        <v>5829</v>
      </c>
      <c r="L5832" t="s">
        <v>25</v>
      </c>
      <c r="M5832" s="2">
        <f>+Table3[[#This Row],[CHW]]/Table3[[#This Row],[Count of Airbill Number]]</f>
        <v>7.7272720000000001</v>
      </c>
    </row>
    <row r="5833" spans="2:13">
      <c r="B5833" t="s">
        <v>35</v>
      </c>
      <c r="C5833" t="s">
        <v>21</v>
      </c>
      <c r="D5833" t="s">
        <v>22</v>
      </c>
      <c r="E5833" t="s">
        <v>776</v>
      </c>
      <c r="F5833" t="s">
        <v>776</v>
      </c>
      <c r="G5833" t="s">
        <v>111</v>
      </c>
      <c r="H5833" t="s">
        <v>32</v>
      </c>
      <c r="I5833" s="1">
        <v>7.7272720000000001</v>
      </c>
      <c r="J5833" s="1">
        <v>1</v>
      </c>
      <c r="K5833">
        <v>5830</v>
      </c>
      <c r="L5833" t="s">
        <v>25</v>
      </c>
      <c r="M5833" s="2">
        <f>+Table3[[#This Row],[CHW]]/Table3[[#This Row],[Count of Airbill Number]]</f>
        <v>7.7272720000000001</v>
      </c>
    </row>
    <row r="5834" spans="2:13">
      <c r="B5834" t="s">
        <v>35</v>
      </c>
      <c r="C5834" t="s">
        <v>21</v>
      </c>
      <c r="D5834" t="s">
        <v>22</v>
      </c>
      <c r="E5834" t="s">
        <v>776</v>
      </c>
      <c r="F5834" t="s">
        <v>776</v>
      </c>
      <c r="G5834" t="s">
        <v>33</v>
      </c>
      <c r="H5834" t="s">
        <v>182</v>
      </c>
      <c r="I5834" s="1">
        <v>7.7272720000000001</v>
      </c>
      <c r="J5834" s="1">
        <v>1</v>
      </c>
      <c r="K5834">
        <v>5831</v>
      </c>
      <c r="L5834" t="s">
        <v>25</v>
      </c>
      <c r="M5834" s="2">
        <f>+Table3[[#This Row],[CHW]]/Table3[[#This Row],[Count of Airbill Number]]</f>
        <v>7.7272720000000001</v>
      </c>
    </row>
    <row r="5835" spans="2:13">
      <c r="B5835" t="s">
        <v>20</v>
      </c>
      <c r="C5835" t="s">
        <v>21</v>
      </c>
      <c r="D5835" t="s">
        <v>22</v>
      </c>
      <c r="E5835" t="s">
        <v>776</v>
      </c>
      <c r="F5835" t="s">
        <v>776</v>
      </c>
      <c r="G5835" t="s">
        <v>148</v>
      </c>
      <c r="H5835" t="s">
        <v>160</v>
      </c>
      <c r="I5835" s="1">
        <v>7.7272720000000001</v>
      </c>
      <c r="J5835" s="1">
        <v>1</v>
      </c>
      <c r="K5835">
        <v>5832</v>
      </c>
      <c r="L5835" t="s">
        <v>25</v>
      </c>
      <c r="M5835" s="2">
        <f>+Table3[[#This Row],[CHW]]/Table3[[#This Row],[Count of Airbill Number]]</f>
        <v>7.7272720000000001</v>
      </c>
    </row>
    <row r="5836" spans="2:13">
      <c r="B5836" t="s">
        <v>20</v>
      </c>
      <c r="C5836" t="s">
        <v>21</v>
      </c>
      <c r="D5836" t="s">
        <v>22</v>
      </c>
      <c r="E5836" t="s">
        <v>776</v>
      </c>
      <c r="F5836" t="s">
        <v>776</v>
      </c>
      <c r="G5836" t="s">
        <v>102</v>
      </c>
      <c r="H5836" t="s">
        <v>132</v>
      </c>
      <c r="I5836" s="1">
        <v>7.7272720000000001</v>
      </c>
      <c r="J5836" s="1">
        <v>1</v>
      </c>
      <c r="K5836">
        <v>5833</v>
      </c>
      <c r="L5836" t="s">
        <v>25</v>
      </c>
      <c r="M5836" s="2">
        <f>+Table3[[#This Row],[CHW]]/Table3[[#This Row],[Count of Airbill Number]]</f>
        <v>7.7272720000000001</v>
      </c>
    </row>
    <row r="5837" spans="2:13">
      <c r="B5837" t="s">
        <v>20</v>
      </c>
      <c r="C5837" t="s">
        <v>21</v>
      </c>
      <c r="D5837" t="s">
        <v>22</v>
      </c>
      <c r="E5837" t="s">
        <v>776</v>
      </c>
      <c r="F5837" t="s">
        <v>776</v>
      </c>
      <c r="G5837" t="s">
        <v>48</v>
      </c>
      <c r="H5837" t="s">
        <v>198</v>
      </c>
      <c r="I5837" s="1">
        <v>7.7272720000000001</v>
      </c>
      <c r="J5837" s="1">
        <v>1</v>
      </c>
      <c r="K5837">
        <v>5834</v>
      </c>
      <c r="L5837" t="s">
        <v>25</v>
      </c>
      <c r="M5837" s="2">
        <f>+Table3[[#This Row],[CHW]]/Table3[[#This Row],[Count of Airbill Number]]</f>
        <v>7.7272720000000001</v>
      </c>
    </row>
    <row r="5838" spans="2:13">
      <c r="B5838" t="s">
        <v>20</v>
      </c>
      <c r="C5838" t="s">
        <v>21</v>
      </c>
      <c r="D5838" t="s">
        <v>22</v>
      </c>
      <c r="E5838" t="s">
        <v>776</v>
      </c>
      <c r="F5838" t="s">
        <v>776</v>
      </c>
      <c r="G5838" t="s">
        <v>31</v>
      </c>
      <c r="H5838" t="s">
        <v>159</v>
      </c>
      <c r="I5838" s="1">
        <v>7.7272720000000001</v>
      </c>
      <c r="J5838" s="1">
        <v>2</v>
      </c>
      <c r="K5838">
        <v>5835</v>
      </c>
      <c r="L5838" t="s">
        <v>25</v>
      </c>
      <c r="M5838" s="2">
        <f>+Table3[[#This Row],[CHW]]/Table3[[#This Row],[Count of Airbill Number]]</f>
        <v>3.8636360000000001</v>
      </c>
    </row>
    <row r="5839" spans="2:13">
      <c r="B5839" t="s">
        <v>20</v>
      </c>
      <c r="C5839" t="s">
        <v>21</v>
      </c>
      <c r="D5839" t="s">
        <v>22</v>
      </c>
      <c r="E5839" t="s">
        <v>776</v>
      </c>
      <c r="F5839" t="s">
        <v>776</v>
      </c>
      <c r="G5839" t="s">
        <v>37</v>
      </c>
      <c r="H5839" t="s">
        <v>177</v>
      </c>
      <c r="I5839" s="1">
        <v>7.7272720000000001</v>
      </c>
      <c r="J5839" s="1">
        <v>1</v>
      </c>
      <c r="K5839">
        <v>5836</v>
      </c>
      <c r="L5839" t="s">
        <v>25</v>
      </c>
      <c r="M5839" s="2">
        <f>+Table3[[#This Row],[CHW]]/Table3[[#This Row],[Count of Airbill Number]]</f>
        <v>7.7272720000000001</v>
      </c>
    </row>
    <row r="5840" spans="2:13">
      <c r="B5840" t="s">
        <v>20</v>
      </c>
      <c r="C5840" t="s">
        <v>21</v>
      </c>
      <c r="D5840" t="s">
        <v>36</v>
      </c>
      <c r="E5840" t="s">
        <v>776</v>
      </c>
      <c r="F5840" t="s">
        <v>776</v>
      </c>
      <c r="G5840" t="s">
        <v>45</v>
      </c>
      <c r="H5840" t="s">
        <v>270</v>
      </c>
      <c r="I5840" s="1">
        <v>7.7272720000000001</v>
      </c>
      <c r="J5840" s="1">
        <v>1</v>
      </c>
      <c r="K5840">
        <v>5837</v>
      </c>
      <c r="L5840" t="s">
        <v>25</v>
      </c>
      <c r="M5840" s="2">
        <f>+Table3[[#This Row],[CHW]]/Table3[[#This Row],[Count of Airbill Number]]</f>
        <v>7.7272720000000001</v>
      </c>
    </row>
    <row r="5841" spans="2:13">
      <c r="B5841" t="s">
        <v>243</v>
      </c>
      <c r="C5841" t="s">
        <v>21</v>
      </c>
      <c r="D5841" t="s">
        <v>22</v>
      </c>
      <c r="E5841" t="s">
        <v>776</v>
      </c>
      <c r="F5841" t="s">
        <v>776</v>
      </c>
      <c r="G5841" t="s">
        <v>103</v>
      </c>
      <c r="H5841" t="s">
        <v>39</v>
      </c>
      <c r="I5841" s="1">
        <v>7.7272720000000001</v>
      </c>
      <c r="J5841" s="1">
        <v>1</v>
      </c>
      <c r="K5841">
        <v>5838</v>
      </c>
      <c r="L5841" t="s">
        <v>25</v>
      </c>
      <c r="M5841" s="2">
        <f>+Table3[[#This Row],[CHW]]/Table3[[#This Row],[Count of Airbill Number]]</f>
        <v>7.7272720000000001</v>
      </c>
    </row>
    <row r="5842" spans="2:13">
      <c r="B5842" t="s">
        <v>35</v>
      </c>
      <c r="C5842" t="s">
        <v>21</v>
      </c>
      <c r="D5842" t="s">
        <v>22</v>
      </c>
      <c r="E5842" t="s">
        <v>776</v>
      </c>
      <c r="F5842" t="s">
        <v>776</v>
      </c>
      <c r="G5842" t="s">
        <v>72</v>
      </c>
      <c r="H5842" t="s">
        <v>84</v>
      </c>
      <c r="I5842" s="1">
        <v>7.7272719999999993</v>
      </c>
      <c r="J5842" s="1">
        <v>2</v>
      </c>
      <c r="K5842">
        <v>5839</v>
      </c>
      <c r="L5842" t="s">
        <v>25</v>
      </c>
      <c r="M5842" s="2">
        <f>+Table3[[#This Row],[CHW]]/Table3[[#This Row],[Count of Airbill Number]]</f>
        <v>3.8636359999999996</v>
      </c>
    </row>
    <row r="5843" spans="2:13">
      <c r="B5843" t="s">
        <v>243</v>
      </c>
      <c r="C5843" t="s">
        <v>21</v>
      </c>
      <c r="D5843" t="s">
        <v>22</v>
      </c>
      <c r="E5843" t="s">
        <v>776</v>
      </c>
      <c r="F5843" t="s">
        <v>776</v>
      </c>
      <c r="G5843" t="s">
        <v>37</v>
      </c>
      <c r="H5843" t="s">
        <v>59</v>
      </c>
      <c r="I5843" s="1">
        <v>7.7272719999999993</v>
      </c>
      <c r="J5843" s="1">
        <v>2</v>
      </c>
      <c r="K5843">
        <v>5840</v>
      </c>
      <c r="L5843" t="s">
        <v>25</v>
      </c>
      <c r="M5843" s="2">
        <f>+Table3[[#This Row],[CHW]]/Table3[[#This Row],[Count of Airbill Number]]</f>
        <v>3.8636359999999996</v>
      </c>
    </row>
    <row r="5844" spans="2:13">
      <c r="B5844" t="s">
        <v>28</v>
      </c>
      <c r="C5844" t="s">
        <v>21</v>
      </c>
      <c r="D5844" t="s">
        <v>22</v>
      </c>
      <c r="E5844" t="s">
        <v>776</v>
      </c>
      <c r="F5844" t="s">
        <v>776</v>
      </c>
      <c r="G5844" t="s">
        <v>144</v>
      </c>
      <c r="H5844" t="s">
        <v>58</v>
      </c>
      <c r="I5844" s="1">
        <v>7.7272710000000009</v>
      </c>
      <c r="J5844" s="1">
        <v>4</v>
      </c>
      <c r="K5844">
        <v>5841</v>
      </c>
      <c r="L5844" t="s">
        <v>25</v>
      </c>
      <c r="M5844" s="2">
        <f>+Table3[[#This Row],[CHW]]/Table3[[#This Row],[Count of Airbill Number]]</f>
        <v>1.9318177500000002</v>
      </c>
    </row>
    <row r="5845" spans="2:13">
      <c r="B5845" t="s">
        <v>20</v>
      </c>
      <c r="C5845" t="s">
        <v>21</v>
      </c>
      <c r="D5845" t="s">
        <v>22</v>
      </c>
      <c r="E5845" t="s">
        <v>776</v>
      </c>
      <c r="F5845" t="s">
        <v>776</v>
      </c>
      <c r="G5845" t="s">
        <v>98</v>
      </c>
      <c r="H5845" t="s">
        <v>53</v>
      </c>
      <c r="I5845" s="1">
        <v>7.7272710000000009</v>
      </c>
      <c r="J5845" s="1">
        <v>3</v>
      </c>
      <c r="K5845">
        <v>5842</v>
      </c>
      <c r="L5845" t="s">
        <v>25</v>
      </c>
      <c r="M5845" s="2">
        <f>+Table3[[#This Row],[CHW]]/Table3[[#This Row],[Count of Airbill Number]]</f>
        <v>2.5757570000000003</v>
      </c>
    </row>
    <row r="5846" spans="2:13">
      <c r="B5846" t="s">
        <v>28</v>
      </c>
      <c r="C5846" t="s">
        <v>21</v>
      </c>
      <c r="D5846" t="s">
        <v>22</v>
      </c>
      <c r="E5846" t="s">
        <v>776</v>
      </c>
      <c r="F5846" t="s">
        <v>776</v>
      </c>
      <c r="G5846" t="s">
        <v>23</v>
      </c>
      <c r="H5846" t="s">
        <v>160</v>
      </c>
      <c r="I5846" s="1">
        <v>7.727271</v>
      </c>
      <c r="J5846" s="1">
        <v>3</v>
      </c>
      <c r="K5846">
        <v>5843</v>
      </c>
      <c r="L5846" t="s">
        <v>25</v>
      </c>
      <c r="M5846" s="2">
        <f>+Table3[[#This Row],[CHW]]/Table3[[#This Row],[Count of Airbill Number]]</f>
        <v>2.5757569999999999</v>
      </c>
    </row>
    <row r="5847" spans="2:13">
      <c r="B5847" t="s">
        <v>28</v>
      </c>
      <c r="C5847" t="s">
        <v>21</v>
      </c>
      <c r="D5847" t="s">
        <v>22</v>
      </c>
      <c r="E5847" t="s">
        <v>776</v>
      </c>
      <c r="F5847" t="s">
        <v>776</v>
      </c>
      <c r="G5847" t="s">
        <v>39</v>
      </c>
      <c r="H5847" t="s">
        <v>61</v>
      </c>
      <c r="I5847" s="1">
        <v>7.727271</v>
      </c>
      <c r="J5847" s="1">
        <v>3</v>
      </c>
      <c r="K5847">
        <v>5844</v>
      </c>
      <c r="L5847" t="s">
        <v>25</v>
      </c>
      <c r="M5847" s="2">
        <f>+Table3[[#This Row],[CHW]]/Table3[[#This Row],[Count of Airbill Number]]</f>
        <v>2.5757569999999999</v>
      </c>
    </row>
    <row r="5848" spans="2:13">
      <c r="B5848" t="s">
        <v>28</v>
      </c>
      <c r="C5848" t="s">
        <v>21</v>
      </c>
      <c r="D5848" t="s">
        <v>22</v>
      </c>
      <c r="E5848" t="s">
        <v>776</v>
      </c>
      <c r="F5848" t="s">
        <v>776</v>
      </c>
      <c r="G5848" t="s">
        <v>48</v>
      </c>
      <c r="H5848" t="s">
        <v>67</v>
      </c>
      <c r="I5848" s="1">
        <v>7.727271</v>
      </c>
      <c r="J5848" s="1">
        <v>2</v>
      </c>
      <c r="K5848">
        <v>5845</v>
      </c>
      <c r="L5848" t="s">
        <v>25</v>
      </c>
      <c r="M5848" s="2">
        <f>+Table3[[#This Row],[CHW]]/Table3[[#This Row],[Count of Airbill Number]]</f>
        <v>3.8636355</v>
      </c>
    </row>
    <row r="5849" spans="2:13">
      <c r="B5849" t="s">
        <v>28</v>
      </c>
      <c r="C5849" t="s">
        <v>21</v>
      </c>
      <c r="D5849" t="s">
        <v>22</v>
      </c>
      <c r="E5849" t="s">
        <v>776</v>
      </c>
      <c r="F5849" t="s">
        <v>776</v>
      </c>
      <c r="G5849" t="s">
        <v>45</v>
      </c>
      <c r="H5849" t="s">
        <v>151</v>
      </c>
      <c r="I5849" s="1">
        <v>7.727271</v>
      </c>
      <c r="J5849" s="1">
        <v>4</v>
      </c>
      <c r="K5849">
        <v>5846</v>
      </c>
      <c r="L5849" t="s">
        <v>25</v>
      </c>
      <c r="M5849" s="2">
        <f>+Table3[[#This Row],[CHW]]/Table3[[#This Row],[Count of Airbill Number]]</f>
        <v>1.93181775</v>
      </c>
    </row>
    <row r="5850" spans="2:13">
      <c r="B5850" t="s">
        <v>28</v>
      </c>
      <c r="C5850" t="s">
        <v>21</v>
      </c>
      <c r="D5850" t="s">
        <v>22</v>
      </c>
      <c r="E5850" t="s">
        <v>776</v>
      </c>
      <c r="F5850" t="s">
        <v>776</v>
      </c>
      <c r="G5850" t="s">
        <v>57</v>
      </c>
      <c r="H5850" t="s">
        <v>165</v>
      </c>
      <c r="I5850" s="1">
        <v>7.727271</v>
      </c>
      <c r="J5850" s="1">
        <v>2</v>
      </c>
      <c r="K5850">
        <v>5847</v>
      </c>
      <c r="L5850" t="s">
        <v>25</v>
      </c>
      <c r="M5850" s="2">
        <f>+Table3[[#This Row],[CHW]]/Table3[[#This Row],[Count of Airbill Number]]</f>
        <v>3.8636355</v>
      </c>
    </row>
    <row r="5851" spans="2:13">
      <c r="B5851" t="s">
        <v>35</v>
      </c>
      <c r="C5851" t="s">
        <v>21</v>
      </c>
      <c r="D5851" t="s">
        <v>22</v>
      </c>
      <c r="E5851" t="s">
        <v>776</v>
      </c>
      <c r="F5851" t="s">
        <v>776</v>
      </c>
      <c r="G5851" t="s">
        <v>71</v>
      </c>
      <c r="H5851" t="s">
        <v>262</v>
      </c>
      <c r="I5851" s="1">
        <v>7.727271</v>
      </c>
      <c r="J5851" s="1">
        <v>2</v>
      </c>
      <c r="K5851">
        <v>5848</v>
      </c>
      <c r="L5851" t="s">
        <v>25</v>
      </c>
      <c r="M5851" s="2">
        <f>+Table3[[#This Row],[CHW]]/Table3[[#This Row],[Count of Airbill Number]]</f>
        <v>3.8636355</v>
      </c>
    </row>
    <row r="5852" spans="2:13">
      <c r="B5852" t="s">
        <v>35</v>
      </c>
      <c r="C5852" t="s">
        <v>21</v>
      </c>
      <c r="D5852" t="s">
        <v>22</v>
      </c>
      <c r="E5852" t="s">
        <v>776</v>
      </c>
      <c r="F5852" t="s">
        <v>776</v>
      </c>
      <c r="G5852" t="s">
        <v>102</v>
      </c>
      <c r="H5852" t="s">
        <v>148</v>
      </c>
      <c r="I5852" s="1">
        <v>7.727271</v>
      </c>
      <c r="J5852" s="1">
        <v>2</v>
      </c>
      <c r="K5852">
        <v>5849</v>
      </c>
      <c r="L5852" t="s">
        <v>25</v>
      </c>
      <c r="M5852" s="2">
        <f>+Table3[[#This Row],[CHW]]/Table3[[#This Row],[Count of Airbill Number]]</f>
        <v>3.8636355</v>
      </c>
    </row>
    <row r="5853" spans="2:13">
      <c r="B5853" t="s">
        <v>20</v>
      </c>
      <c r="C5853" t="s">
        <v>21</v>
      </c>
      <c r="D5853" t="s">
        <v>22</v>
      </c>
      <c r="E5853" t="s">
        <v>776</v>
      </c>
      <c r="F5853" t="s">
        <v>776</v>
      </c>
      <c r="G5853" t="s">
        <v>37</v>
      </c>
      <c r="H5853" t="s">
        <v>132</v>
      </c>
      <c r="I5853" s="1">
        <v>7.727271</v>
      </c>
      <c r="J5853" s="1">
        <v>3</v>
      </c>
      <c r="K5853">
        <v>5850</v>
      </c>
      <c r="L5853" t="s">
        <v>25</v>
      </c>
      <c r="M5853" s="2">
        <f>+Table3[[#This Row],[CHW]]/Table3[[#This Row],[Count of Airbill Number]]</f>
        <v>2.5757569999999999</v>
      </c>
    </row>
    <row r="5854" spans="2:13">
      <c r="B5854" t="s">
        <v>20</v>
      </c>
      <c r="C5854" t="s">
        <v>21</v>
      </c>
      <c r="D5854" t="s">
        <v>22</v>
      </c>
      <c r="E5854" t="s">
        <v>776</v>
      </c>
      <c r="F5854" t="s">
        <v>776</v>
      </c>
      <c r="G5854" t="s">
        <v>125</v>
      </c>
      <c r="H5854" t="s">
        <v>356</v>
      </c>
      <c r="I5854" s="1">
        <v>7.727271</v>
      </c>
      <c r="J5854" s="1">
        <v>3</v>
      </c>
      <c r="K5854">
        <v>5851</v>
      </c>
      <c r="L5854" t="s">
        <v>25</v>
      </c>
      <c r="M5854" s="2">
        <f>+Table3[[#This Row],[CHW]]/Table3[[#This Row],[Count of Airbill Number]]</f>
        <v>2.5757569999999999</v>
      </c>
    </row>
    <row r="5855" spans="2:13">
      <c r="B5855" t="s">
        <v>28</v>
      </c>
      <c r="C5855" t="s">
        <v>21</v>
      </c>
      <c r="D5855" t="s">
        <v>22</v>
      </c>
      <c r="E5855" t="s">
        <v>776</v>
      </c>
      <c r="F5855" t="s">
        <v>776</v>
      </c>
      <c r="G5855" t="s">
        <v>71</v>
      </c>
      <c r="H5855" t="s">
        <v>57</v>
      </c>
      <c r="I5855" s="1">
        <v>7.7272699999999999</v>
      </c>
      <c r="J5855" s="1">
        <v>4</v>
      </c>
      <c r="K5855">
        <v>5852</v>
      </c>
      <c r="L5855" t="s">
        <v>25</v>
      </c>
      <c r="M5855" s="2">
        <f>+Table3[[#This Row],[CHW]]/Table3[[#This Row],[Count of Airbill Number]]</f>
        <v>1.9318175</v>
      </c>
    </row>
    <row r="5856" spans="2:13">
      <c r="B5856" t="s">
        <v>20</v>
      </c>
      <c r="C5856" t="s">
        <v>21</v>
      </c>
      <c r="D5856" t="s">
        <v>22</v>
      </c>
      <c r="E5856" t="s">
        <v>776</v>
      </c>
      <c r="F5856" t="s">
        <v>776</v>
      </c>
      <c r="G5856" t="s">
        <v>45</v>
      </c>
      <c r="H5856" t="s">
        <v>293</v>
      </c>
      <c r="I5856" s="1">
        <v>7.727269999999999</v>
      </c>
      <c r="J5856" s="1">
        <v>6</v>
      </c>
      <c r="K5856">
        <v>5853</v>
      </c>
      <c r="L5856" t="s">
        <v>25</v>
      </c>
      <c r="M5856" s="2">
        <f>+Table3[[#This Row],[CHW]]/Table3[[#This Row],[Count of Airbill Number]]</f>
        <v>1.2878783333333332</v>
      </c>
    </row>
    <row r="5857" spans="2:13">
      <c r="B5857" t="s">
        <v>28</v>
      </c>
      <c r="C5857" t="s">
        <v>21</v>
      </c>
      <c r="D5857" t="s">
        <v>22</v>
      </c>
      <c r="E5857" t="s">
        <v>778</v>
      </c>
      <c r="F5857" t="s">
        <v>778</v>
      </c>
      <c r="G5857" t="s">
        <v>150</v>
      </c>
      <c r="H5857" t="s">
        <v>62</v>
      </c>
      <c r="I5857" s="1">
        <v>7.7</v>
      </c>
      <c r="J5857" s="1">
        <v>1</v>
      </c>
      <c r="K5857">
        <v>5854</v>
      </c>
      <c r="L5857" t="s">
        <v>25</v>
      </c>
      <c r="M5857" s="2">
        <f>+Table3[[#This Row],[CHW]]/Table3[[#This Row],[Count of Airbill Number]]</f>
        <v>7.7</v>
      </c>
    </row>
    <row r="5858" spans="2:13">
      <c r="B5858" t="s">
        <v>28</v>
      </c>
      <c r="C5858" t="s">
        <v>21</v>
      </c>
      <c r="D5858" t="s">
        <v>22</v>
      </c>
      <c r="E5858" t="s">
        <v>776</v>
      </c>
      <c r="F5858" t="s">
        <v>776</v>
      </c>
      <c r="G5858" t="s">
        <v>39</v>
      </c>
      <c r="H5858" t="s">
        <v>37</v>
      </c>
      <c r="I5858" s="1">
        <v>7.6363630000000002</v>
      </c>
      <c r="J5858" s="1">
        <v>1</v>
      </c>
      <c r="K5858">
        <v>5855</v>
      </c>
      <c r="L5858" t="s">
        <v>25</v>
      </c>
      <c r="M5858" s="2">
        <f>+Table3[[#This Row],[CHW]]/Table3[[#This Row],[Count of Airbill Number]]</f>
        <v>7.6363630000000002</v>
      </c>
    </row>
    <row r="5859" spans="2:13">
      <c r="B5859" t="s">
        <v>20</v>
      </c>
      <c r="C5859" t="s">
        <v>21</v>
      </c>
      <c r="D5859" t="s">
        <v>22</v>
      </c>
      <c r="E5859" t="s">
        <v>777</v>
      </c>
      <c r="F5859" t="s">
        <v>777</v>
      </c>
      <c r="G5859" t="s">
        <v>26</v>
      </c>
      <c r="H5859" t="s">
        <v>205</v>
      </c>
      <c r="I5859" s="1">
        <v>7.6363629999999993</v>
      </c>
      <c r="J5859" s="1">
        <v>2</v>
      </c>
      <c r="K5859">
        <v>5856</v>
      </c>
      <c r="L5859" t="s">
        <v>25</v>
      </c>
      <c r="M5859" s="2">
        <f>+Table3[[#This Row],[CHW]]/Table3[[#This Row],[Count of Airbill Number]]</f>
        <v>3.8181814999999997</v>
      </c>
    </row>
    <row r="5860" spans="2:13">
      <c r="B5860" t="s">
        <v>28</v>
      </c>
      <c r="C5860" t="s">
        <v>21</v>
      </c>
      <c r="D5860" t="s">
        <v>22</v>
      </c>
      <c r="E5860" t="s">
        <v>778</v>
      </c>
      <c r="F5860" t="s">
        <v>778</v>
      </c>
      <c r="G5860" t="s">
        <v>81</v>
      </c>
      <c r="H5860" t="s">
        <v>101</v>
      </c>
      <c r="I5860" s="1">
        <v>7.5636359999999998</v>
      </c>
      <c r="J5860" s="1">
        <v>3</v>
      </c>
      <c r="K5860">
        <v>5857</v>
      </c>
      <c r="L5860" t="s">
        <v>25</v>
      </c>
      <c r="M5860" s="2">
        <f>+Table3[[#This Row],[CHW]]/Table3[[#This Row],[Count of Airbill Number]]</f>
        <v>2.5212119999999998</v>
      </c>
    </row>
    <row r="5861" spans="2:13">
      <c r="B5861" t="s">
        <v>28</v>
      </c>
      <c r="C5861" t="s">
        <v>21</v>
      </c>
      <c r="D5861" t="s">
        <v>22</v>
      </c>
      <c r="E5861" t="s">
        <v>776</v>
      </c>
      <c r="F5861" t="s">
        <v>776</v>
      </c>
      <c r="G5861" t="s">
        <v>45</v>
      </c>
      <c r="H5861" t="s">
        <v>49</v>
      </c>
      <c r="I5861" s="1">
        <v>7.5</v>
      </c>
      <c r="J5861" s="1">
        <v>1</v>
      </c>
      <c r="K5861">
        <v>5858</v>
      </c>
      <c r="L5861" t="s">
        <v>25</v>
      </c>
      <c r="M5861" s="2">
        <f>+Table3[[#This Row],[CHW]]/Table3[[#This Row],[Count of Airbill Number]]</f>
        <v>7.5</v>
      </c>
    </row>
    <row r="5862" spans="2:13">
      <c r="B5862" t="s">
        <v>28</v>
      </c>
      <c r="C5862" t="s">
        <v>21</v>
      </c>
      <c r="D5862" t="s">
        <v>36</v>
      </c>
      <c r="E5862" t="s">
        <v>776</v>
      </c>
      <c r="F5862" t="s">
        <v>776</v>
      </c>
      <c r="G5862" t="s">
        <v>57</v>
      </c>
      <c r="H5862" t="s">
        <v>23</v>
      </c>
      <c r="I5862" s="1">
        <v>7.4545440000000003</v>
      </c>
      <c r="J5862" s="1">
        <v>3</v>
      </c>
      <c r="K5862">
        <v>5859</v>
      </c>
      <c r="L5862" t="s">
        <v>25</v>
      </c>
      <c r="M5862" s="2">
        <f>+Table3[[#This Row],[CHW]]/Table3[[#This Row],[Count of Airbill Number]]</f>
        <v>2.4848479999999999</v>
      </c>
    </row>
    <row r="5863" spans="2:13">
      <c r="B5863" t="s">
        <v>28</v>
      </c>
      <c r="C5863" t="s">
        <v>21</v>
      </c>
      <c r="D5863" t="s">
        <v>22</v>
      </c>
      <c r="E5863" t="s">
        <v>776</v>
      </c>
      <c r="F5863" t="s">
        <v>776</v>
      </c>
      <c r="G5863" t="s">
        <v>57</v>
      </c>
      <c r="H5863" t="s">
        <v>187</v>
      </c>
      <c r="I5863" s="1">
        <v>7.3090900000000003</v>
      </c>
      <c r="J5863" s="1">
        <v>3</v>
      </c>
      <c r="K5863">
        <v>5860</v>
      </c>
      <c r="L5863" t="s">
        <v>25</v>
      </c>
      <c r="M5863" s="2">
        <f>+Table3[[#This Row],[CHW]]/Table3[[#This Row],[Count of Airbill Number]]</f>
        <v>2.4363633333333334</v>
      </c>
    </row>
    <row r="5864" spans="2:13">
      <c r="B5864" t="s">
        <v>35</v>
      </c>
      <c r="C5864" t="s">
        <v>21</v>
      </c>
      <c r="D5864" t="s">
        <v>22</v>
      </c>
      <c r="E5864" t="s">
        <v>776</v>
      </c>
      <c r="F5864" t="s">
        <v>776</v>
      </c>
      <c r="G5864" t="s">
        <v>77</v>
      </c>
      <c r="H5864" t="s">
        <v>72</v>
      </c>
      <c r="I5864" s="1">
        <v>7.3090900000000003</v>
      </c>
      <c r="J5864" s="1">
        <v>2</v>
      </c>
      <c r="K5864">
        <v>5861</v>
      </c>
      <c r="L5864" t="s">
        <v>25</v>
      </c>
      <c r="M5864" s="2">
        <f>+Table3[[#This Row],[CHW]]/Table3[[#This Row],[Count of Airbill Number]]</f>
        <v>3.6545450000000002</v>
      </c>
    </row>
    <row r="5865" spans="2:13">
      <c r="B5865" t="s">
        <v>28</v>
      </c>
      <c r="C5865" t="s">
        <v>21</v>
      </c>
      <c r="D5865" t="s">
        <v>22</v>
      </c>
      <c r="E5865" t="s">
        <v>778</v>
      </c>
      <c r="F5865" t="s">
        <v>778</v>
      </c>
      <c r="G5865" t="s">
        <v>161</v>
      </c>
      <c r="H5865" t="s">
        <v>91</v>
      </c>
      <c r="I5865" s="1">
        <v>7.3</v>
      </c>
      <c r="J5865" s="1">
        <v>2</v>
      </c>
      <c r="K5865">
        <v>5862</v>
      </c>
      <c r="L5865" t="s">
        <v>25</v>
      </c>
      <c r="M5865" s="2">
        <f>+Table3[[#This Row],[CHW]]/Table3[[#This Row],[Count of Airbill Number]]</f>
        <v>3.65</v>
      </c>
    </row>
    <row r="5866" spans="2:13">
      <c r="B5866" t="s">
        <v>28</v>
      </c>
      <c r="C5866" t="s">
        <v>21</v>
      </c>
      <c r="D5866" t="s">
        <v>22</v>
      </c>
      <c r="E5866" t="s">
        <v>778</v>
      </c>
      <c r="F5866" t="s">
        <v>778</v>
      </c>
      <c r="G5866" t="s">
        <v>81</v>
      </c>
      <c r="H5866" t="s">
        <v>285</v>
      </c>
      <c r="I5866" s="1">
        <v>7.3</v>
      </c>
      <c r="J5866" s="1">
        <v>1</v>
      </c>
      <c r="K5866">
        <v>5863</v>
      </c>
      <c r="L5866" t="s">
        <v>25</v>
      </c>
      <c r="M5866" s="2">
        <f>+Table3[[#This Row],[CHW]]/Table3[[#This Row],[Count of Airbill Number]]</f>
        <v>7.3</v>
      </c>
    </row>
    <row r="5867" spans="2:13">
      <c r="B5867" t="s">
        <v>28</v>
      </c>
      <c r="C5867" t="s">
        <v>21</v>
      </c>
      <c r="D5867" t="s">
        <v>22</v>
      </c>
      <c r="E5867" t="s">
        <v>778</v>
      </c>
      <c r="F5867" t="s">
        <v>777</v>
      </c>
      <c r="G5867" t="s">
        <v>86</v>
      </c>
      <c r="H5867" t="s">
        <v>52</v>
      </c>
      <c r="I5867" s="1">
        <v>7.3</v>
      </c>
      <c r="J5867" s="1">
        <v>1</v>
      </c>
      <c r="K5867">
        <v>5864</v>
      </c>
      <c r="L5867" t="s">
        <v>25</v>
      </c>
      <c r="M5867" s="2">
        <f>+Table3[[#This Row],[CHW]]/Table3[[#This Row],[Count of Airbill Number]]</f>
        <v>7.3</v>
      </c>
    </row>
    <row r="5868" spans="2:13">
      <c r="B5868" t="s">
        <v>35</v>
      </c>
      <c r="C5868" t="s">
        <v>21</v>
      </c>
      <c r="D5868" t="s">
        <v>22</v>
      </c>
      <c r="E5868" t="s">
        <v>778</v>
      </c>
      <c r="F5868" t="s">
        <v>776</v>
      </c>
      <c r="G5868" t="s">
        <v>51</v>
      </c>
      <c r="H5868" t="s">
        <v>216</v>
      </c>
      <c r="I5868" s="1">
        <v>7.3</v>
      </c>
      <c r="J5868" s="1">
        <v>3</v>
      </c>
      <c r="K5868">
        <v>5865</v>
      </c>
      <c r="L5868" t="s">
        <v>25</v>
      </c>
      <c r="M5868" s="2">
        <f>+Table3[[#This Row],[CHW]]/Table3[[#This Row],[Count of Airbill Number]]</f>
        <v>2.4333333333333331</v>
      </c>
    </row>
    <row r="5869" spans="2:13">
      <c r="B5869" t="s">
        <v>28</v>
      </c>
      <c r="C5869" t="s">
        <v>21</v>
      </c>
      <c r="D5869" t="s">
        <v>22</v>
      </c>
      <c r="E5869" t="s">
        <v>776</v>
      </c>
      <c r="F5869" t="s">
        <v>776</v>
      </c>
      <c r="G5869" t="s">
        <v>23</v>
      </c>
      <c r="H5869" t="s">
        <v>254</v>
      </c>
      <c r="I5869" s="1">
        <v>7.2727269999999997</v>
      </c>
      <c r="J5869" s="1">
        <v>1</v>
      </c>
      <c r="K5869">
        <v>5866</v>
      </c>
      <c r="L5869" t="s">
        <v>25</v>
      </c>
      <c r="M5869" s="2">
        <f>+Table3[[#This Row],[CHW]]/Table3[[#This Row],[Count of Airbill Number]]</f>
        <v>7.2727269999999997</v>
      </c>
    </row>
    <row r="5870" spans="2:13">
      <c r="B5870" t="s">
        <v>28</v>
      </c>
      <c r="C5870" t="s">
        <v>21</v>
      </c>
      <c r="D5870" t="s">
        <v>22</v>
      </c>
      <c r="E5870" t="s">
        <v>776</v>
      </c>
      <c r="F5870" t="s">
        <v>776</v>
      </c>
      <c r="G5870" t="s">
        <v>41</v>
      </c>
      <c r="H5870" t="s">
        <v>69</v>
      </c>
      <c r="I5870" s="1">
        <v>7.2727269999999997</v>
      </c>
      <c r="J5870" s="1">
        <v>1</v>
      </c>
      <c r="K5870">
        <v>5867</v>
      </c>
      <c r="L5870" t="s">
        <v>25</v>
      </c>
      <c r="M5870" s="2">
        <f>+Table3[[#This Row],[CHW]]/Table3[[#This Row],[Count of Airbill Number]]</f>
        <v>7.2727269999999997</v>
      </c>
    </row>
    <row r="5871" spans="2:13">
      <c r="B5871" t="s">
        <v>28</v>
      </c>
      <c r="C5871" t="s">
        <v>21</v>
      </c>
      <c r="D5871" t="s">
        <v>22</v>
      </c>
      <c r="E5871" t="s">
        <v>776</v>
      </c>
      <c r="F5871" t="s">
        <v>776</v>
      </c>
      <c r="G5871" t="s">
        <v>71</v>
      </c>
      <c r="H5871" t="s">
        <v>100</v>
      </c>
      <c r="I5871" s="1">
        <v>7.2727269999999997</v>
      </c>
      <c r="J5871" s="1">
        <v>1</v>
      </c>
      <c r="K5871">
        <v>5868</v>
      </c>
      <c r="L5871" t="s">
        <v>25</v>
      </c>
      <c r="M5871" s="2">
        <f>+Table3[[#This Row],[CHW]]/Table3[[#This Row],[Count of Airbill Number]]</f>
        <v>7.2727269999999997</v>
      </c>
    </row>
    <row r="5872" spans="2:13">
      <c r="B5872" t="s">
        <v>28</v>
      </c>
      <c r="C5872" t="s">
        <v>21</v>
      </c>
      <c r="D5872" t="s">
        <v>22</v>
      </c>
      <c r="E5872" t="s">
        <v>776</v>
      </c>
      <c r="F5872" t="s">
        <v>776</v>
      </c>
      <c r="G5872" t="s">
        <v>48</v>
      </c>
      <c r="H5872" t="s">
        <v>61</v>
      </c>
      <c r="I5872" s="1">
        <v>7.2727269999999997</v>
      </c>
      <c r="J5872" s="1">
        <v>2</v>
      </c>
      <c r="K5872">
        <v>5869</v>
      </c>
      <c r="L5872" t="s">
        <v>25</v>
      </c>
      <c r="M5872" s="2">
        <f>+Table3[[#This Row],[CHW]]/Table3[[#This Row],[Count of Airbill Number]]</f>
        <v>3.6363634999999999</v>
      </c>
    </row>
    <row r="5873" spans="2:13">
      <c r="B5873" t="s">
        <v>28</v>
      </c>
      <c r="C5873" t="s">
        <v>21</v>
      </c>
      <c r="D5873" t="s">
        <v>36</v>
      </c>
      <c r="E5873" t="s">
        <v>776</v>
      </c>
      <c r="F5873" t="s">
        <v>776</v>
      </c>
      <c r="G5873" t="s">
        <v>33</v>
      </c>
      <c r="H5873" t="s">
        <v>37</v>
      </c>
      <c r="I5873" s="1">
        <v>7.2727269999999997</v>
      </c>
      <c r="J5873" s="1">
        <v>1</v>
      </c>
      <c r="K5873">
        <v>5870</v>
      </c>
      <c r="L5873" t="s">
        <v>25</v>
      </c>
      <c r="M5873" s="2">
        <f>+Table3[[#This Row],[CHW]]/Table3[[#This Row],[Count of Airbill Number]]</f>
        <v>7.2727269999999997</v>
      </c>
    </row>
    <row r="5874" spans="2:13">
      <c r="B5874" t="s">
        <v>28</v>
      </c>
      <c r="C5874" t="s">
        <v>21</v>
      </c>
      <c r="D5874" t="s">
        <v>36</v>
      </c>
      <c r="E5874" t="s">
        <v>776</v>
      </c>
      <c r="F5874" t="s">
        <v>776</v>
      </c>
      <c r="G5874" t="s">
        <v>37</v>
      </c>
      <c r="H5874" t="s">
        <v>24</v>
      </c>
      <c r="I5874" s="1">
        <v>7.2727269999999997</v>
      </c>
      <c r="J5874" s="1">
        <v>1</v>
      </c>
      <c r="K5874">
        <v>5871</v>
      </c>
      <c r="L5874" t="s">
        <v>25</v>
      </c>
      <c r="M5874" s="2">
        <f>+Table3[[#This Row],[CHW]]/Table3[[#This Row],[Count of Airbill Number]]</f>
        <v>7.2727269999999997</v>
      </c>
    </row>
    <row r="5875" spans="2:13">
      <c r="B5875" t="s">
        <v>35</v>
      </c>
      <c r="C5875" t="s">
        <v>21</v>
      </c>
      <c r="D5875" t="s">
        <v>22</v>
      </c>
      <c r="E5875" t="s">
        <v>776</v>
      </c>
      <c r="F5875" t="s">
        <v>776</v>
      </c>
      <c r="G5875" t="s">
        <v>145</v>
      </c>
      <c r="H5875" t="s">
        <v>45</v>
      </c>
      <c r="I5875" s="1">
        <v>7.2727269999999997</v>
      </c>
      <c r="J5875" s="1">
        <v>1</v>
      </c>
      <c r="K5875">
        <v>5872</v>
      </c>
      <c r="L5875" t="s">
        <v>25</v>
      </c>
      <c r="M5875" s="2">
        <f>+Table3[[#This Row],[CHW]]/Table3[[#This Row],[Count of Airbill Number]]</f>
        <v>7.2727269999999997</v>
      </c>
    </row>
    <row r="5876" spans="2:13">
      <c r="B5876" t="s">
        <v>35</v>
      </c>
      <c r="C5876" t="s">
        <v>21</v>
      </c>
      <c r="D5876" t="s">
        <v>22</v>
      </c>
      <c r="E5876" t="s">
        <v>776</v>
      </c>
      <c r="F5876" t="s">
        <v>776</v>
      </c>
      <c r="G5876" t="s">
        <v>64</v>
      </c>
      <c r="H5876" t="s">
        <v>33</v>
      </c>
      <c r="I5876" s="1">
        <v>7.2727269999999997</v>
      </c>
      <c r="J5876" s="1">
        <v>1</v>
      </c>
      <c r="K5876">
        <v>5873</v>
      </c>
      <c r="L5876" t="s">
        <v>25</v>
      </c>
      <c r="M5876" s="2">
        <f>+Table3[[#This Row],[CHW]]/Table3[[#This Row],[Count of Airbill Number]]</f>
        <v>7.2727269999999997</v>
      </c>
    </row>
    <row r="5877" spans="2:13">
      <c r="B5877" t="s">
        <v>35</v>
      </c>
      <c r="C5877" t="s">
        <v>21</v>
      </c>
      <c r="D5877" t="s">
        <v>22</v>
      </c>
      <c r="E5877" t="s">
        <v>776</v>
      </c>
      <c r="F5877" t="s">
        <v>776</v>
      </c>
      <c r="G5877" t="s">
        <v>64</v>
      </c>
      <c r="H5877" t="s">
        <v>95</v>
      </c>
      <c r="I5877" s="1">
        <v>7.2727269999999997</v>
      </c>
      <c r="J5877" s="1">
        <v>1</v>
      </c>
      <c r="K5877">
        <v>5874</v>
      </c>
      <c r="L5877" t="s">
        <v>25</v>
      </c>
      <c r="M5877" s="2">
        <f>+Table3[[#This Row],[CHW]]/Table3[[#This Row],[Count of Airbill Number]]</f>
        <v>7.2727269999999997</v>
      </c>
    </row>
    <row r="5878" spans="2:13">
      <c r="B5878" t="s">
        <v>35</v>
      </c>
      <c r="C5878" t="s">
        <v>21</v>
      </c>
      <c r="D5878" t="s">
        <v>22</v>
      </c>
      <c r="E5878" t="s">
        <v>776</v>
      </c>
      <c r="F5878" t="s">
        <v>776</v>
      </c>
      <c r="G5878" t="s">
        <v>45</v>
      </c>
      <c r="H5878" t="s">
        <v>382</v>
      </c>
      <c r="I5878" s="1">
        <v>7.2727269999999997</v>
      </c>
      <c r="J5878" s="1">
        <v>1</v>
      </c>
      <c r="K5878">
        <v>5875</v>
      </c>
      <c r="L5878" t="s">
        <v>25</v>
      </c>
      <c r="M5878" s="2">
        <f>+Table3[[#This Row],[CHW]]/Table3[[#This Row],[Count of Airbill Number]]</f>
        <v>7.2727269999999997</v>
      </c>
    </row>
    <row r="5879" spans="2:13">
      <c r="B5879" t="s">
        <v>35</v>
      </c>
      <c r="C5879" t="s">
        <v>21</v>
      </c>
      <c r="D5879" t="s">
        <v>36</v>
      </c>
      <c r="E5879" t="s">
        <v>778</v>
      </c>
      <c r="F5879" t="s">
        <v>777</v>
      </c>
      <c r="G5879" t="s">
        <v>109</v>
      </c>
      <c r="H5879" t="s">
        <v>162</v>
      </c>
      <c r="I5879" s="1">
        <v>7.2727269999999997</v>
      </c>
      <c r="J5879" s="1">
        <v>1</v>
      </c>
      <c r="K5879">
        <v>5876</v>
      </c>
      <c r="L5879" t="s">
        <v>25</v>
      </c>
      <c r="M5879" s="2">
        <f>+Table3[[#This Row],[CHW]]/Table3[[#This Row],[Count of Airbill Number]]</f>
        <v>7.2727269999999997</v>
      </c>
    </row>
    <row r="5880" spans="2:13">
      <c r="B5880" t="s">
        <v>20</v>
      </c>
      <c r="C5880" t="s">
        <v>21</v>
      </c>
      <c r="D5880" t="s">
        <v>22</v>
      </c>
      <c r="E5880" t="s">
        <v>776</v>
      </c>
      <c r="F5880" t="s">
        <v>776</v>
      </c>
      <c r="G5880" t="s">
        <v>23</v>
      </c>
      <c r="H5880" t="s">
        <v>184</v>
      </c>
      <c r="I5880" s="1">
        <v>7.2727269999999997</v>
      </c>
      <c r="J5880" s="1">
        <v>1</v>
      </c>
      <c r="K5880">
        <v>5877</v>
      </c>
      <c r="L5880" t="s">
        <v>25</v>
      </c>
      <c r="M5880" s="2">
        <f>+Table3[[#This Row],[CHW]]/Table3[[#This Row],[Count of Airbill Number]]</f>
        <v>7.2727269999999997</v>
      </c>
    </row>
    <row r="5881" spans="2:13">
      <c r="B5881" t="s">
        <v>20</v>
      </c>
      <c r="C5881" t="s">
        <v>21</v>
      </c>
      <c r="D5881" t="s">
        <v>22</v>
      </c>
      <c r="E5881" t="s">
        <v>776</v>
      </c>
      <c r="F5881" t="s">
        <v>776</v>
      </c>
      <c r="G5881" t="s">
        <v>63</v>
      </c>
      <c r="H5881" t="s">
        <v>103</v>
      </c>
      <c r="I5881" s="1">
        <v>7.2727269999999997</v>
      </c>
      <c r="J5881" s="1">
        <v>2</v>
      </c>
      <c r="K5881">
        <v>5878</v>
      </c>
      <c r="L5881" t="s">
        <v>25</v>
      </c>
      <c r="M5881" s="2">
        <f>+Table3[[#This Row],[CHW]]/Table3[[#This Row],[Count of Airbill Number]]</f>
        <v>3.6363634999999999</v>
      </c>
    </row>
    <row r="5882" spans="2:13">
      <c r="B5882" t="s">
        <v>20</v>
      </c>
      <c r="C5882" t="s">
        <v>21</v>
      </c>
      <c r="D5882" t="s">
        <v>22</v>
      </c>
      <c r="E5882" t="s">
        <v>776</v>
      </c>
      <c r="F5882" t="s">
        <v>776</v>
      </c>
      <c r="G5882" t="s">
        <v>148</v>
      </c>
      <c r="H5882" t="s">
        <v>32</v>
      </c>
      <c r="I5882" s="1">
        <v>7.2727269999999997</v>
      </c>
      <c r="J5882" s="1">
        <v>1</v>
      </c>
      <c r="K5882">
        <v>5879</v>
      </c>
      <c r="L5882" t="s">
        <v>25</v>
      </c>
      <c r="M5882" s="2">
        <f>+Table3[[#This Row],[CHW]]/Table3[[#This Row],[Count of Airbill Number]]</f>
        <v>7.2727269999999997</v>
      </c>
    </row>
    <row r="5883" spans="2:13">
      <c r="B5883" t="s">
        <v>20</v>
      </c>
      <c r="C5883" t="s">
        <v>21</v>
      </c>
      <c r="D5883" t="s">
        <v>22</v>
      </c>
      <c r="E5883" t="s">
        <v>776</v>
      </c>
      <c r="F5883" t="s">
        <v>776</v>
      </c>
      <c r="G5883" t="s">
        <v>24</v>
      </c>
      <c r="H5883" t="s">
        <v>107</v>
      </c>
      <c r="I5883" s="1">
        <v>7.2727269999999997</v>
      </c>
      <c r="J5883" s="1">
        <v>1</v>
      </c>
      <c r="K5883">
        <v>5880</v>
      </c>
      <c r="L5883" t="s">
        <v>25</v>
      </c>
      <c r="M5883" s="2">
        <f>+Table3[[#This Row],[CHW]]/Table3[[#This Row],[Count of Airbill Number]]</f>
        <v>7.2727269999999997</v>
      </c>
    </row>
    <row r="5884" spans="2:13">
      <c r="B5884" t="s">
        <v>20</v>
      </c>
      <c r="C5884" t="s">
        <v>21</v>
      </c>
      <c r="D5884" t="s">
        <v>22</v>
      </c>
      <c r="E5884" t="s">
        <v>776</v>
      </c>
      <c r="F5884" t="s">
        <v>776</v>
      </c>
      <c r="G5884" t="s">
        <v>76</v>
      </c>
      <c r="H5884" t="s">
        <v>89</v>
      </c>
      <c r="I5884" s="1">
        <v>7.2727269999999997</v>
      </c>
      <c r="J5884" s="1">
        <v>1</v>
      </c>
      <c r="K5884">
        <v>5881</v>
      </c>
      <c r="L5884" t="s">
        <v>25</v>
      </c>
      <c r="M5884" s="2">
        <f>+Table3[[#This Row],[CHW]]/Table3[[#This Row],[Count of Airbill Number]]</f>
        <v>7.2727269999999997</v>
      </c>
    </row>
    <row r="5885" spans="2:13">
      <c r="B5885" t="s">
        <v>20</v>
      </c>
      <c r="C5885" t="s">
        <v>21</v>
      </c>
      <c r="D5885" t="s">
        <v>22</v>
      </c>
      <c r="E5885" t="s">
        <v>776</v>
      </c>
      <c r="F5885" t="s">
        <v>776</v>
      </c>
      <c r="G5885" t="s">
        <v>68</v>
      </c>
      <c r="H5885" t="s">
        <v>48</v>
      </c>
      <c r="I5885" s="1">
        <v>7.2727269999999997</v>
      </c>
      <c r="J5885" s="1">
        <v>2</v>
      </c>
      <c r="K5885">
        <v>5882</v>
      </c>
      <c r="L5885" t="s">
        <v>25</v>
      </c>
      <c r="M5885" s="2">
        <f>+Table3[[#This Row],[CHW]]/Table3[[#This Row],[Count of Airbill Number]]</f>
        <v>3.6363634999999999</v>
      </c>
    </row>
    <row r="5886" spans="2:13">
      <c r="B5886" t="s">
        <v>20</v>
      </c>
      <c r="C5886" t="s">
        <v>21</v>
      </c>
      <c r="D5886" t="s">
        <v>22</v>
      </c>
      <c r="E5886" t="s">
        <v>776</v>
      </c>
      <c r="F5886" t="s">
        <v>776</v>
      </c>
      <c r="G5886" t="s">
        <v>45</v>
      </c>
      <c r="H5886" t="s">
        <v>321</v>
      </c>
      <c r="I5886" s="1">
        <v>7.2727269999999997</v>
      </c>
      <c r="J5886" s="1">
        <v>1</v>
      </c>
      <c r="K5886">
        <v>5883</v>
      </c>
      <c r="L5886" t="s">
        <v>25</v>
      </c>
      <c r="M5886" s="2">
        <f>+Table3[[#This Row],[CHW]]/Table3[[#This Row],[Count of Airbill Number]]</f>
        <v>7.2727269999999997</v>
      </c>
    </row>
    <row r="5887" spans="2:13">
      <c r="B5887" t="s">
        <v>20</v>
      </c>
      <c r="C5887" t="s">
        <v>21</v>
      </c>
      <c r="D5887" t="s">
        <v>22</v>
      </c>
      <c r="E5887" t="s">
        <v>776</v>
      </c>
      <c r="F5887" t="s">
        <v>776</v>
      </c>
      <c r="G5887" t="s">
        <v>103</v>
      </c>
      <c r="H5887" t="s">
        <v>126</v>
      </c>
      <c r="I5887" s="1">
        <v>7.2727269999999997</v>
      </c>
      <c r="J5887" s="1">
        <v>1</v>
      </c>
      <c r="K5887">
        <v>5884</v>
      </c>
      <c r="L5887" t="s">
        <v>25</v>
      </c>
      <c r="M5887" s="2">
        <f>+Table3[[#This Row],[CHW]]/Table3[[#This Row],[Count of Airbill Number]]</f>
        <v>7.2727269999999997</v>
      </c>
    </row>
    <row r="5888" spans="2:13">
      <c r="B5888" t="s">
        <v>243</v>
      </c>
      <c r="C5888" t="s">
        <v>21</v>
      </c>
      <c r="D5888" t="s">
        <v>22</v>
      </c>
      <c r="E5888" t="s">
        <v>776</v>
      </c>
      <c r="F5888" t="s">
        <v>776</v>
      </c>
      <c r="G5888" t="s">
        <v>48</v>
      </c>
      <c r="H5888" t="s">
        <v>53</v>
      </c>
      <c r="I5888" s="1">
        <v>7.2727269999999997</v>
      </c>
      <c r="J5888" s="1">
        <v>2</v>
      </c>
      <c r="K5888">
        <v>5885</v>
      </c>
      <c r="L5888" t="s">
        <v>25</v>
      </c>
      <c r="M5888" s="2">
        <f>+Table3[[#This Row],[CHW]]/Table3[[#This Row],[Count of Airbill Number]]</f>
        <v>3.6363634999999999</v>
      </c>
    </row>
    <row r="5889" spans="2:13">
      <c r="B5889" t="s">
        <v>28</v>
      </c>
      <c r="C5889" t="s">
        <v>21</v>
      </c>
      <c r="D5889" t="s">
        <v>22</v>
      </c>
      <c r="E5889" t="s">
        <v>776</v>
      </c>
      <c r="F5889" t="s">
        <v>777</v>
      </c>
      <c r="G5889" t="s">
        <v>45</v>
      </c>
      <c r="H5889" t="s">
        <v>26</v>
      </c>
      <c r="I5889" s="1">
        <v>7.2727260000000005</v>
      </c>
      <c r="J5889" s="1">
        <v>2</v>
      </c>
      <c r="K5889">
        <v>5886</v>
      </c>
      <c r="L5889" t="s">
        <v>25</v>
      </c>
      <c r="M5889" s="2">
        <f>+Table3[[#This Row],[CHW]]/Table3[[#This Row],[Count of Airbill Number]]</f>
        <v>3.6363630000000002</v>
      </c>
    </row>
    <row r="5890" spans="2:13">
      <c r="B5890" t="s">
        <v>28</v>
      </c>
      <c r="C5890" t="s">
        <v>21</v>
      </c>
      <c r="D5890" t="s">
        <v>22</v>
      </c>
      <c r="E5890" t="s">
        <v>776</v>
      </c>
      <c r="F5890" t="s">
        <v>776</v>
      </c>
      <c r="G5890" t="s">
        <v>40</v>
      </c>
      <c r="H5890" t="s">
        <v>54</v>
      </c>
      <c r="I5890" s="1">
        <v>7.2727260000000005</v>
      </c>
      <c r="J5890" s="1">
        <v>2</v>
      </c>
      <c r="K5890">
        <v>5887</v>
      </c>
      <c r="L5890" t="s">
        <v>25</v>
      </c>
      <c r="M5890" s="2">
        <f>+Table3[[#This Row],[CHW]]/Table3[[#This Row],[Count of Airbill Number]]</f>
        <v>3.6363630000000002</v>
      </c>
    </row>
    <row r="5891" spans="2:13">
      <c r="B5891" t="s">
        <v>28</v>
      </c>
      <c r="C5891" t="s">
        <v>21</v>
      </c>
      <c r="D5891" t="s">
        <v>22</v>
      </c>
      <c r="E5891" t="s">
        <v>776</v>
      </c>
      <c r="F5891" t="s">
        <v>776</v>
      </c>
      <c r="G5891" t="s">
        <v>57</v>
      </c>
      <c r="H5891" t="s">
        <v>183</v>
      </c>
      <c r="I5891" s="1">
        <v>7.2727260000000005</v>
      </c>
      <c r="J5891" s="1">
        <v>2</v>
      </c>
      <c r="K5891">
        <v>5888</v>
      </c>
      <c r="L5891" t="s">
        <v>25</v>
      </c>
      <c r="M5891" s="2">
        <f>+Table3[[#This Row],[CHW]]/Table3[[#This Row],[Count of Airbill Number]]</f>
        <v>3.6363630000000002</v>
      </c>
    </row>
    <row r="5892" spans="2:13">
      <c r="B5892" t="s">
        <v>35</v>
      </c>
      <c r="C5892" t="s">
        <v>21</v>
      </c>
      <c r="D5892" t="s">
        <v>22</v>
      </c>
      <c r="E5892" t="s">
        <v>776</v>
      </c>
      <c r="F5892" t="s">
        <v>776</v>
      </c>
      <c r="G5892" t="s">
        <v>108</v>
      </c>
      <c r="H5892" t="s">
        <v>45</v>
      </c>
      <c r="I5892" s="1">
        <v>7.2727260000000005</v>
      </c>
      <c r="J5892" s="1">
        <v>2</v>
      </c>
      <c r="K5892">
        <v>5889</v>
      </c>
      <c r="L5892" t="s">
        <v>25</v>
      </c>
      <c r="M5892" s="2">
        <f>+Table3[[#This Row],[CHW]]/Table3[[#This Row],[Count of Airbill Number]]</f>
        <v>3.6363630000000002</v>
      </c>
    </row>
    <row r="5893" spans="2:13">
      <c r="B5893" t="s">
        <v>35</v>
      </c>
      <c r="C5893" t="s">
        <v>21</v>
      </c>
      <c r="D5893" t="s">
        <v>22</v>
      </c>
      <c r="E5893" t="s">
        <v>776</v>
      </c>
      <c r="F5893" t="s">
        <v>776</v>
      </c>
      <c r="G5893" t="s">
        <v>66</v>
      </c>
      <c r="H5893" t="s">
        <v>189</v>
      </c>
      <c r="I5893" s="1">
        <v>7.2727260000000005</v>
      </c>
      <c r="J5893" s="1">
        <v>2</v>
      </c>
      <c r="K5893">
        <v>5890</v>
      </c>
      <c r="L5893" t="s">
        <v>25</v>
      </c>
      <c r="M5893" s="2">
        <f>+Table3[[#This Row],[CHW]]/Table3[[#This Row],[Count of Airbill Number]]</f>
        <v>3.6363630000000002</v>
      </c>
    </row>
    <row r="5894" spans="2:13">
      <c r="B5894" t="s">
        <v>35</v>
      </c>
      <c r="C5894" t="s">
        <v>21</v>
      </c>
      <c r="D5894" t="s">
        <v>22</v>
      </c>
      <c r="E5894" t="s">
        <v>776</v>
      </c>
      <c r="F5894" t="s">
        <v>776</v>
      </c>
      <c r="G5894" t="s">
        <v>37</v>
      </c>
      <c r="H5894" t="s">
        <v>149</v>
      </c>
      <c r="I5894" s="1">
        <v>7.2727260000000005</v>
      </c>
      <c r="J5894" s="1">
        <v>2</v>
      </c>
      <c r="K5894">
        <v>5891</v>
      </c>
      <c r="L5894" t="s">
        <v>25</v>
      </c>
      <c r="M5894" s="2">
        <f>+Table3[[#This Row],[CHW]]/Table3[[#This Row],[Count of Airbill Number]]</f>
        <v>3.6363630000000002</v>
      </c>
    </row>
    <row r="5895" spans="2:13">
      <c r="B5895" t="s">
        <v>35</v>
      </c>
      <c r="C5895" t="s">
        <v>21</v>
      </c>
      <c r="D5895" t="s">
        <v>22</v>
      </c>
      <c r="E5895" t="s">
        <v>776</v>
      </c>
      <c r="F5895" t="s">
        <v>776</v>
      </c>
      <c r="G5895" t="s">
        <v>50</v>
      </c>
      <c r="H5895" t="s">
        <v>76</v>
      </c>
      <c r="I5895" s="1">
        <v>7.2727260000000005</v>
      </c>
      <c r="J5895" s="1">
        <v>4</v>
      </c>
      <c r="K5895">
        <v>5892</v>
      </c>
      <c r="L5895" t="s">
        <v>25</v>
      </c>
      <c r="M5895" s="2">
        <f>+Table3[[#This Row],[CHW]]/Table3[[#This Row],[Count of Airbill Number]]</f>
        <v>1.8181815000000001</v>
      </c>
    </row>
    <row r="5896" spans="2:13">
      <c r="B5896" t="s">
        <v>20</v>
      </c>
      <c r="C5896" t="s">
        <v>21</v>
      </c>
      <c r="D5896" t="s">
        <v>22</v>
      </c>
      <c r="E5896" t="s">
        <v>776</v>
      </c>
      <c r="F5896" t="s">
        <v>776</v>
      </c>
      <c r="G5896" t="s">
        <v>71</v>
      </c>
      <c r="H5896" t="s">
        <v>136</v>
      </c>
      <c r="I5896" s="1">
        <v>7.2727260000000005</v>
      </c>
      <c r="J5896" s="1">
        <v>3</v>
      </c>
      <c r="K5896">
        <v>5893</v>
      </c>
      <c r="L5896" t="s">
        <v>25</v>
      </c>
      <c r="M5896" s="2">
        <f>+Table3[[#This Row],[CHW]]/Table3[[#This Row],[Count of Airbill Number]]</f>
        <v>2.424242</v>
      </c>
    </row>
    <row r="5897" spans="2:13">
      <c r="B5897" t="s">
        <v>20</v>
      </c>
      <c r="C5897" t="s">
        <v>21</v>
      </c>
      <c r="D5897" t="s">
        <v>22</v>
      </c>
      <c r="E5897" t="s">
        <v>776</v>
      </c>
      <c r="F5897" t="s">
        <v>776</v>
      </c>
      <c r="G5897" t="s">
        <v>24</v>
      </c>
      <c r="H5897" t="s">
        <v>123</v>
      </c>
      <c r="I5897" s="1">
        <v>7.2727260000000005</v>
      </c>
      <c r="J5897" s="1">
        <v>3</v>
      </c>
      <c r="K5897">
        <v>5894</v>
      </c>
      <c r="L5897" t="s">
        <v>25</v>
      </c>
      <c r="M5897" s="2">
        <f>+Table3[[#This Row],[CHW]]/Table3[[#This Row],[Count of Airbill Number]]</f>
        <v>2.424242</v>
      </c>
    </row>
    <row r="5898" spans="2:13">
      <c r="B5898" t="s">
        <v>20</v>
      </c>
      <c r="C5898" t="s">
        <v>21</v>
      </c>
      <c r="D5898" t="s">
        <v>22</v>
      </c>
      <c r="E5898" t="s">
        <v>776</v>
      </c>
      <c r="F5898" t="s">
        <v>776</v>
      </c>
      <c r="G5898" t="s">
        <v>48</v>
      </c>
      <c r="H5898" t="s">
        <v>276</v>
      </c>
      <c r="I5898" s="1">
        <v>7.2727260000000005</v>
      </c>
      <c r="J5898" s="1">
        <v>2</v>
      </c>
      <c r="K5898">
        <v>5895</v>
      </c>
      <c r="L5898" t="s">
        <v>25</v>
      </c>
      <c r="M5898" s="2">
        <f>+Table3[[#This Row],[CHW]]/Table3[[#This Row],[Count of Airbill Number]]</f>
        <v>3.6363630000000002</v>
      </c>
    </row>
    <row r="5899" spans="2:13">
      <c r="B5899" t="s">
        <v>20</v>
      </c>
      <c r="C5899" t="s">
        <v>21</v>
      </c>
      <c r="D5899" t="s">
        <v>22</v>
      </c>
      <c r="E5899" t="s">
        <v>776</v>
      </c>
      <c r="F5899" t="s">
        <v>776</v>
      </c>
      <c r="G5899" t="s">
        <v>45</v>
      </c>
      <c r="H5899" t="s">
        <v>78</v>
      </c>
      <c r="I5899" s="1">
        <v>7.2727260000000005</v>
      </c>
      <c r="J5899" s="1">
        <v>2</v>
      </c>
      <c r="K5899">
        <v>5896</v>
      </c>
      <c r="L5899" t="s">
        <v>25</v>
      </c>
      <c r="M5899" s="2">
        <f>+Table3[[#This Row],[CHW]]/Table3[[#This Row],[Count of Airbill Number]]</f>
        <v>3.6363630000000002</v>
      </c>
    </row>
    <row r="5900" spans="2:13">
      <c r="B5900" t="s">
        <v>20</v>
      </c>
      <c r="C5900" t="s">
        <v>21</v>
      </c>
      <c r="D5900" t="s">
        <v>22</v>
      </c>
      <c r="E5900" t="s">
        <v>776</v>
      </c>
      <c r="F5900" t="s">
        <v>776</v>
      </c>
      <c r="G5900" t="s">
        <v>37</v>
      </c>
      <c r="H5900" t="s">
        <v>117</v>
      </c>
      <c r="I5900" s="1">
        <v>7.2727260000000005</v>
      </c>
      <c r="J5900" s="1">
        <v>3</v>
      </c>
      <c r="K5900">
        <v>5897</v>
      </c>
      <c r="L5900" t="s">
        <v>25</v>
      </c>
      <c r="M5900" s="2">
        <f>+Table3[[#This Row],[CHW]]/Table3[[#This Row],[Count of Airbill Number]]</f>
        <v>2.424242</v>
      </c>
    </row>
    <row r="5901" spans="2:13">
      <c r="B5901" t="s">
        <v>35</v>
      </c>
      <c r="C5901" t="s">
        <v>21</v>
      </c>
      <c r="D5901" t="s">
        <v>22</v>
      </c>
      <c r="E5901" t="s">
        <v>776</v>
      </c>
      <c r="F5901" t="s">
        <v>776</v>
      </c>
      <c r="G5901" t="s">
        <v>45</v>
      </c>
      <c r="H5901" t="s">
        <v>328</v>
      </c>
      <c r="I5901" s="1">
        <v>7.2727259999999996</v>
      </c>
      <c r="J5901" s="1">
        <v>2</v>
      </c>
      <c r="K5901">
        <v>5898</v>
      </c>
      <c r="L5901" t="s">
        <v>25</v>
      </c>
      <c r="M5901" s="2">
        <f>+Table3[[#This Row],[CHW]]/Table3[[#This Row],[Count of Airbill Number]]</f>
        <v>3.6363629999999998</v>
      </c>
    </row>
    <row r="5902" spans="2:13">
      <c r="B5902" t="s">
        <v>35</v>
      </c>
      <c r="C5902" t="s">
        <v>21</v>
      </c>
      <c r="D5902" t="s">
        <v>22</v>
      </c>
      <c r="E5902" t="s">
        <v>776</v>
      </c>
      <c r="F5902" t="s">
        <v>776</v>
      </c>
      <c r="G5902" t="s">
        <v>144</v>
      </c>
      <c r="H5902" t="s">
        <v>23</v>
      </c>
      <c r="I5902" s="1">
        <v>7.2727259999999996</v>
      </c>
      <c r="J5902" s="1">
        <v>2</v>
      </c>
      <c r="K5902">
        <v>5899</v>
      </c>
      <c r="L5902" t="s">
        <v>25</v>
      </c>
      <c r="M5902" s="2">
        <f>+Table3[[#This Row],[CHW]]/Table3[[#This Row],[Count of Airbill Number]]</f>
        <v>3.6363629999999998</v>
      </c>
    </row>
    <row r="5903" spans="2:13">
      <c r="B5903" t="s">
        <v>35</v>
      </c>
      <c r="C5903" t="s">
        <v>21</v>
      </c>
      <c r="D5903" t="s">
        <v>22</v>
      </c>
      <c r="E5903" t="s">
        <v>776</v>
      </c>
      <c r="F5903" t="s">
        <v>776</v>
      </c>
      <c r="G5903" t="s">
        <v>144</v>
      </c>
      <c r="H5903" t="s">
        <v>72</v>
      </c>
      <c r="I5903" s="1">
        <v>7.2727259999999996</v>
      </c>
      <c r="J5903" s="1">
        <v>2</v>
      </c>
      <c r="K5903">
        <v>5900</v>
      </c>
      <c r="L5903" t="s">
        <v>25</v>
      </c>
      <c r="M5903" s="2">
        <f>+Table3[[#This Row],[CHW]]/Table3[[#This Row],[Count of Airbill Number]]</f>
        <v>3.6363629999999998</v>
      </c>
    </row>
    <row r="5904" spans="2:13">
      <c r="B5904" t="s">
        <v>35</v>
      </c>
      <c r="C5904" t="s">
        <v>21</v>
      </c>
      <c r="D5904" t="s">
        <v>36</v>
      </c>
      <c r="E5904" t="s">
        <v>778</v>
      </c>
      <c r="F5904" t="s">
        <v>778</v>
      </c>
      <c r="G5904" t="s">
        <v>51</v>
      </c>
      <c r="H5904" t="s">
        <v>73</v>
      </c>
      <c r="I5904" s="1">
        <v>7.2727259999999996</v>
      </c>
      <c r="J5904" s="1">
        <v>3</v>
      </c>
      <c r="K5904">
        <v>5901</v>
      </c>
      <c r="L5904" t="s">
        <v>25</v>
      </c>
      <c r="M5904" s="2">
        <f>+Table3[[#This Row],[CHW]]/Table3[[#This Row],[Count of Airbill Number]]</f>
        <v>2.424242</v>
      </c>
    </row>
    <row r="5905" spans="2:13">
      <c r="B5905" t="s">
        <v>35</v>
      </c>
      <c r="C5905" t="s">
        <v>21</v>
      </c>
      <c r="D5905" t="s">
        <v>36</v>
      </c>
      <c r="E5905" t="s">
        <v>776</v>
      </c>
      <c r="F5905" t="s">
        <v>776</v>
      </c>
      <c r="G5905" t="s">
        <v>37</v>
      </c>
      <c r="H5905" t="s">
        <v>148</v>
      </c>
      <c r="I5905" s="1">
        <v>7.2727259999999996</v>
      </c>
      <c r="J5905" s="1">
        <v>2</v>
      </c>
      <c r="K5905">
        <v>5902</v>
      </c>
      <c r="L5905" t="s">
        <v>25</v>
      </c>
      <c r="M5905" s="2">
        <f>+Table3[[#This Row],[CHW]]/Table3[[#This Row],[Count of Airbill Number]]</f>
        <v>3.6363629999999998</v>
      </c>
    </row>
    <row r="5906" spans="2:13">
      <c r="B5906" t="s">
        <v>20</v>
      </c>
      <c r="C5906" t="s">
        <v>21</v>
      </c>
      <c r="D5906" t="s">
        <v>22</v>
      </c>
      <c r="E5906" t="s">
        <v>776</v>
      </c>
      <c r="F5906" t="s">
        <v>776</v>
      </c>
      <c r="G5906" t="s">
        <v>63</v>
      </c>
      <c r="H5906" t="s">
        <v>136</v>
      </c>
      <c r="I5906" s="1">
        <v>7.2727259999999996</v>
      </c>
      <c r="J5906" s="1">
        <v>2</v>
      </c>
      <c r="K5906">
        <v>5903</v>
      </c>
      <c r="L5906" t="s">
        <v>25</v>
      </c>
      <c r="M5906" s="2">
        <f>+Table3[[#This Row],[CHW]]/Table3[[#This Row],[Count of Airbill Number]]</f>
        <v>3.6363629999999998</v>
      </c>
    </row>
    <row r="5907" spans="2:13">
      <c r="B5907" t="s">
        <v>20</v>
      </c>
      <c r="C5907" t="s">
        <v>21</v>
      </c>
      <c r="D5907" t="s">
        <v>22</v>
      </c>
      <c r="E5907" t="s">
        <v>776</v>
      </c>
      <c r="F5907" t="s">
        <v>776</v>
      </c>
      <c r="G5907" t="s">
        <v>76</v>
      </c>
      <c r="H5907" t="s">
        <v>88</v>
      </c>
      <c r="I5907" s="1">
        <v>7.2727259999999996</v>
      </c>
      <c r="J5907" s="1">
        <v>2</v>
      </c>
      <c r="K5907">
        <v>5904</v>
      </c>
      <c r="L5907" t="s">
        <v>25</v>
      </c>
      <c r="M5907" s="2">
        <f>+Table3[[#This Row],[CHW]]/Table3[[#This Row],[Count of Airbill Number]]</f>
        <v>3.6363629999999998</v>
      </c>
    </row>
    <row r="5908" spans="2:13">
      <c r="B5908" t="s">
        <v>20</v>
      </c>
      <c r="C5908" t="s">
        <v>21</v>
      </c>
      <c r="D5908" t="s">
        <v>22</v>
      </c>
      <c r="E5908" t="s">
        <v>776</v>
      </c>
      <c r="F5908" t="s">
        <v>776</v>
      </c>
      <c r="G5908" t="s">
        <v>76</v>
      </c>
      <c r="H5908" t="s">
        <v>142</v>
      </c>
      <c r="I5908" s="1">
        <v>7.2727259999999996</v>
      </c>
      <c r="J5908" s="1">
        <v>2</v>
      </c>
      <c r="K5908">
        <v>5905</v>
      </c>
      <c r="L5908" t="s">
        <v>25</v>
      </c>
      <c r="M5908" s="2">
        <f>+Table3[[#This Row],[CHW]]/Table3[[#This Row],[Count of Airbill Number]]</f>
        <v>3.6363629999999998</v>
      </c>
    </row>
    <row r="5909" spans="2:13">
      <c r="B5909" t="s">
        <v>20</v>
      </c>
      <c r="C5909" t="s">
        <v>21</v>
      </c>
      <c r="D5909" t="s">
        <v>22</v>
      </c>
      <c r="E5909" t="s">
        <v>776</v>
      </c>
      <c r="F5909" t="s">
        <v>776</v>
      </c>
      <c r="G5909" t="s">
        <v>45</v>
      </c>
      <c r="H5909" t="s">
        <v>383</v>
      </c>
      <c r="I5909" s="1">
        <v>7.2727259999999996</v>
      </c>
      <c r="J5909" s="1">
        <v>2</v>
      </c>
      <c r="K5909">
        <v>5906</v>
      </c>
      <c r="L5909" t="s">
        <v>25</v>
      </c>
      <c r="M5909" s="2">
        <f>+Table3[[#This Row],[CHW]]/Table3[[#This Row],[Count of Airbill Number]]</f>
        <v>3.6363629999999998</v>
      </c>
    </row>
    <row r="5910" spans="2:13">
      <c r="B5910" t="s">
        <v>20</v>
      </c>
      <c r="C5910" t="s">
        <v>21</v>
      </c>
      <c r="D5910" t="s">
        <v>36</v>
      </c>
      <c r="E5910" t="s">
        <v>776</v>
      </c>
      <c r="F5910" t="s">
        <v>776</v>
      </c>
      <c r="G5910" t="s">
        <v>71</v>
      </c>
      <c r="H5910" t="s">
        <v>23</v>
      </c>
      <c r="I5910" s="1">
        <v>7.2727259999999996</v>
      </c>
      <c r="J5910" s="1">
        <v>2</v>
      </c>
      <c r="K5910">
        <v>5907</v>
      </c>
      <c r="L5910" t="s">
        <v>25</v>
      </c>
      <c r="M5910" s="2">
        <f>+Table3[[#This Row],[CHW]]/Table3[[#This Row],[Count of Airbill Number]]</f>
        <v>3.6363629999999998</v>
      </c>
    </row>
    <row r="5911" spans="2:13">
      <c r="B5911" t="s">
        <v>28</v>
      </c>
      <c r="C5911" t="s">
        <v>21</v>
      </c>
      <c r="D5911" t="s">
        <v>22</v>
      </c>
      <c r="E5911" t="s">
        <v>776</v>
      </c>
      <c r="F5911" t="s">
        <v>776</v>
      </c>
      <c r="G5911" t="s">
        <v>40</v>
      </c>
      <c r="H5911" t="s">
        <v>24</v>
      </c>
      <c r="I5911" s="1">
        <v>7.2727250000000003</v>
      </c>
      <c r="J5911" s="1">
        <v>4</v>
      </c>
      <c r="K5911">
        <v>5908</v>
      </c>
      <c r="L5911" t="s">
        <v>25</v>
      </c>
      <c r="M5911" s="2">
        <f>+Table3[[#This Row],[CHW]]/Table3[[#This Row],[Count of Airbill Number]]</f>
        <v>1.8181812500000001</v>
      </c>
    </row>
    <row r="5912" spans="2:13">
      <c r="B5912" t="s">
        <v>35</v>
      </c>
      <c r="C5912" t="s">
        <v>21</v>
      </c>
      <c r="D5912" t="s">
        <v>22</v>
      </c>
      <c r="E5912" t="s">
        <v>776</v>
      </c>
      <c r="F5912" t="s">
        <v>776</v>
      </c>
      <c r="G5912" t="s">
        <v>64</v>
      </c>
      <c r="H5912" t="s">
        <v>43</v>
      </c>
      <c r="I5912" s="1">
        <v>7.2727250000000003</v>
      </c>
      <c r="J5912" s="1">
        <v>3</v>
      </c>
      <c r="K5912">
        <v>5909</v>
      </c>
      <c r="L5912" t="s">
        <v>25</v>
      </c>
      <c r="M5912" s="2">
        <f>+Table3[[#This Row],[CHW]]/Table3[[#This Row],[Count of Airbill Number]]</f>
        <v>2.4242416666666666</v>
      </c>
    </row>
    <row r="5913" spans="2:13">
      <c r="B5913" t="s">
        <v>35</v>
      </c>
      <c r="C5913" t="s">
        <v>21</v>
      </c>
      <c r="D5913" t="s">
        <v>36</v>
      </c>
      <c r="E5913" t="s">
        <v>776</v>
      </c>
      <c r="F5913" t="s">
        <v>776</v>
      </c>
      <c r="G5913" t="s">
        <v>37</v>
      </c>
      <c r="H5913" t="s">
        <v>177</v>
      </c>
      <c r="I5913" s="1">
        <v>7.2727250000000003</v>
      </c>
      <c r="J5913" s="1">
        <v>3</v>
      </c>
      <c r="K5913">
        <v>5910</v>
      </c>
      <c r="L5913" t="s">
        <v>25</v>
      </c>
      <c r="M5913" s="2">
        <f>+Table3[[#This Row],[CHW]]/Table3[[#This Row],[Count of Airbill Number]]</f>
        <v>2.4242416666666666</v>
      </c>
    </row>
    <row r="5914" spans="2:13">
      <c r="B5914" t="s">
        <v>35</v>
      </c>
      <c r="C5914" t="s">
        <v>21</v>
      </c>
      <c r="D5914" t="s">
        <v>22</v>
      </c>
      <c r="E5914" t="s">
        <v>776</v>
      </c>
      <c r="F5914" t="s">
        <v>776</v>
      </c>
      <c r="G5914" t="s">
        <v>39</v>
      </c>
      <c r="H5914" t="s">
        <v>149</v>
      </c>
      <c r="I5914" s="1">
        <v>7.2727249999999994</v>
      </c>
      <c r="J5914" s="1">
        <v>3</v>
      </c>
      <c r="K5914">
        <v>5911</v>
      </c>
      <c r="L5914" t="s">
        <v>25</v>
      </c>
      <c r="M5914" s="2">
        <f>+Table3[[#This Row],[CHW]]/Table3[[#This Row],[Count of Airbill Number]]</f>
        <v>2.4242416666666666</v>
      </c>
    </row>
    <row r="5915" spans="2:13">
      <c r="B5915" t="s">
        <v>35</v>
      </c>
      <c r="C5915" t="s">
        <v>21</v>
      </c>
      <c r="D5915" t="s">
        <v>22</v>
      </c>
      <c r="E5915" t="s">
        <v>776</v>
      </c>
      <c r="F5915" t="s">
        <v>776</v>
      </c>
      <c r="G5915" t="s">
        <v>94</v>
      </c>
      <c r="H5915" t="s">
        <v>151</v>
      </c>
      <c r="I5915" s="1">
        <v>7.2727249999999994</v>
      </c>
      <c r="J5915" s="1">
        <v>4</v>
      </c>
      <c r="K5915">
        <v>5912</v>
      </c>
      <c r="L5915" t="s">
        <v>25</v>
      </c>
      <c r="M5915" s="2">
        <f>+Table3[[#This Row],[CHW]]/Table3[[#This Row],[Count of Airbill Number]]</f>
        <v>1.8181812499999999</v>
      </c>
    </row>
    <row r="5916" spans="2:13">
      <c r="B5916" t="s">
        <v>20</v>
      </c>
      <c r="C5916" t="s">
        <v>21</v>
      </c>
      <c r="D5916" t="s">
        <v>22</v>
      </c>
      <c r="E5916" t="s">
        <v>776</v>
      </c>
      <c r="F5916" t="s">
        <v>776</v>
      </c>
      <c r="G5916" t="s">
        <v>125</v>
      </c>
      <c r="H5916" t="s">
        <v>105</v>
      </c>
      <c r="I5916" s="1">
        <v>7.2727249999999994</v>
      </c>
      <c r="J5916" s="1">
        <v>3</v>
      </c>
      <c r="K5916">
        <v>5913</v>
      </c>
      <c r="L5916" t="s">
        <v>25</v>
      </c>
      <c r="M5916" s="2">
        <f>+Table3[[#This Row],[CHW]]/Table3[[#This Row],[Count of Airbill Number]]</f>
        <v>2.4242416666666666</v>
      </c>
    </row>
    <row r="5917" spans="2:13">
      <c r="B5917" t="s">
        <v>20</v>
      </c>
      <c r="C5917" t="s">
        <v>21</v>
      </c>
      <c r="D5917" t="s">
        <v>22</v>
      </c>
      <c r="E5917" t="s">
        <v>776</v>
      </c>
      <c r="F5917" t="s">
        <v>776</v>
      </c>
      <c r="G5917" t="s">
        <v>125</v>
      </c>
      <c r="H5917" t="s">
        <v>148</v>
      </c>
      <c r="I5917" s="1">
        <v>7.2727240000000002</v>
      </c>
      <c r="J5917" s="1">
        <v>4</v>
      </c>
      <c r="K5917">
        <v>5914</v>
      </c>
      <c r="L5917" t="s">
        <v>25</v>
      </c>
      <c r="M5917" s="2">
        <f>+Table3[[#This Row],[CHW]]/Table3[[#This Row],[Count of Airbill Number]]</f>
        <v>1.818181</v>
      </c>
    </row>
    <row r="5918" spans="2:13">
      <c r="B5918" t="s">
        <v>35</v>
      </c>
      <c r="C5918" t="s">
        <v>21</v>
      </c>
      <c r="D5918" t="s">
        <v>22</v>
      </c>
      <c r="E5918" t="s">
        <v>776</v>
      </c>
      <c r="F5918" t="s">
        <v>776</v>
      </c>
      <c r="G5918" t="s">
        <v>48</v>
      </c>
      <c r="H5918" t="s">
        <v>42</v>
      </c>
      <c r="I5918" s="1">
        <v>7.2727219999999999</v>
      </c>
      <c r="J5918" s="1">
        <v>11</v>
      </c>
      <c r="K5918">
        <v>5915</v>
      </c>
      <c r="L5918" t="s">
        <v>25</v>
      </c>
      <c r="M5918" s="2">
        <f>+Table3[[#This Row],[CHW]]/Table3[[#This Row],[Count of Airbill Number]]</f>
        <v>0.6611565454545455</v>
      </c>
    </row>
    <row r="5919" spans="2:13">
      <c r="B5919" t="s">
        <v>28</v>
      </c>
      <c r="C5919" t="s">
        <v>21</v>
      </c>
      <c r="D5919" t="s">
        <v>36</v>
      </c>
      <c r="E5919" t="s">
        <v>778</v>
      </c>
      <c r="F5919" t="s">
        <v>777</v>
      </c>
      <c r="G5919" t="s">
        <v>113</v>
      </c>
      <c r="H5919" t="s">
        <v>181</v>
      </c>
      <c r="I5919" s="1">
        <v>7.2</v>
      </c>
      <c r="J5919" s="1">
        <v>1</v>
      </c>
      <c r="K5919">
        <v>5916</v>
      </c>
      <c r="L5919" t="s">
        <v>25</v>
      </c>
      <c r="M5919" s="2">
        <f>+Table3[[#This Row],[CHW]]/Table3[[#This Row],[Count of Airbill Number]]</f>
        <v>7.2</v>
      </c>
    </row>
    <row r="5920" spans="2:13">
      <c r="B5920" t="s">
        <v>35</v>
      </c>
      <c r="C5920" t="s">
        <v>21</v>
      </c>
      <c r="D5920" t="s">
        <v>22</v>
      </c>
      <c r="E5920" t="s">
        <v>778</v>
      </c>
      <c r="F5920" t="s">
        <v>778</v>
      </c>
      <c r="G5920" t="s">
        <v>86</v>
      </c>
      <c r="H5920" t="s">
        <v>62</v>
      </c>
      <c r="I5920" s="1">
        <v>7.2</v>
      </c>
      <c r="J5920" s="1">
        <v>2</v>
      </c>
      <c r="K5920">
        <v>5917</v>
      </c>
      <c r="L5920" t="s">
        <v>25</v>
      </c>
      <c r="M5920" s="2">
        <f>+Table3[[#This Row],[CHW]]/Table3[[#This Row],[Count of Airbill Number]]</f>
        <v>3.6</v>
      </c>
    </row>
    <row r="5921" spans="2:13">
      <c r="B5921" t="s">
        <v>20</v>
      </c>
      <c r="C5921" t="s">
        <v>21</v>
      </c>
      <c r="D5921" t="s">
        <v>22</v>
      </c>
      <c r="E5921" t="s">
        <v>778</v>
      </c>
      <c r="F5921" t="s">
        <v>778</v>
      </c>
      <c r="G5921" t="s">
        <v>86</v>
      </c>
      <c r="H5921" t="s">
        <v>124</v>
      </c>
      <c r="I5921" s="1">
        <v>7.2</v>
      </c>
      <c r="J5921" s="1">
        <v>2</v>
      </c>
      <c r="K5921">
        <v>5918</v>
      </c>
      <c r="L5921" t="s">
        <v>25</v>
      </c>
      <c r="M5921" s="2">
        <f>+Table3[[#This Row],[CHW]]/Table3[[#This Row],[Count of Airbill Number]]</f>
        <v>3.6</v>
      </c>
    </row>
    <row r="5922" spans="2:13">
      <c r="B5922" t="s">
        <v>28</v>
      </c>
      <c r="C5922" t="s">
        <v>21</v>
      </c>
      <c r="D5922" t="s">
        <v>22</v>
      </c>
      <c r="E5922" t="s">
        <v>778</v>
      </c>
      <c r="F5922" t="s">
        <v>778</v>
      </c>
      <c r="G5922" t="s">
        <v>221</v>
      </c>
      <c r="H5922" t="s">
        <v>155</v>
      </c>
      <c r="I5922" s="1">
        <v>7.1</v>
      </c>
      <c r="J5922" s="1">
        <v>1</v>
      </c>
      <c r="K5922">
        <v>5919</v>
      </c>
      <c r="L5922" t="s">
        <v>25</v>
      </c>
      <c r="M5922" s="2">
        <f>+Table3[[#This Row],[CHW]]/Table3[[#This Row],[Count of Airbill Number]]</f>
        <v>7.1</v>
      </c>
    </row>
    <row r="5923" spans="2:13">
      <c r="B5923" t="s">
        <v>35</v>
      </c>
      <c r="C5923" t="s">
        <v>21</v>
      </c>
      <c r="D5923" t="s">
        <v>36</v>
      </c>
      <c r="E5923" t="s">
        <v>778</v>
      </c>
      <c r="F5923" t="s">
        <v>776</v>
      </c>
      <c r="G5923" t="s">
        <v>86</v>
      </c>
      <c r="H5923" t="s">
        <v>216</v>
      </c>
      <c r="I5923" s="1">
        <v>7.1</v>
      </c>
      <c r="J5923" s="1">
        <v>1</v>
      </c>
      <c r="K5923">
        <v>5920</v>
      </c>
      <c r="L5923" t="s">
        <v>25</v>
      </c>
      <c r="M5923" s="2">
        <f>+Table3[[#This Row],[CHW]]/Table3[[#This Row],[Count of Airbill Number]]</f>
        <v>7.1</v>
      </c>
    </row>
    <row r="5924" spans="2:13">
      <c r="B5924" t="s">
        <v>28</v>
      </c>
      <c r="C5924" t="s">
        <v>21</v>
      </c>
      <c r="D5924" t="s">
        <v>22</v>
      </c>
      <c r="E5924" t="s">
        <v>776</v>
      </c>
      <c r="F5924" t="s">
        <v>776</v>
      </c>
      <c r="G5924" t="s">
        <v>31</v>
      </c>
      <c r="H5924" t="s">
        <v>57</v>
      </c>
      <c r="I5924" s="1">
        <v>7</v>
      </c>
      <c r="J5924" s="1">
        <v>1</v>
      </c>
      <c r="K5924">
        <v>5921</v>
      </c>
      <c r="L5924" t="s">
        <v>25</v>
      </c>
      <c r="M5924" s="2">
        <f>+Table3[[#This Row],[CHW]]/Table3[[#This Row],[Count of Airbill Number]]</f>
        <v>7</v>
      </c>
    </row>
    <row r="5925" spans="2:13">
      <c r="B5925" t="s">
        <v>28</v>
      </c>
      <c r="C5925" t="s">
        <v>21</v>
      </c>
      <c r="D5925" t="s">
        <v>22</v>
      </c>
      <c r="E5925" t="s">
        <v>778</v>
      </c>
      <c r="F5925" t="s">
        <v>778</v>
      </c>
      <c r="G5925" t="s">
        <v>135</v>
      </c>
      <c r="H5925" t="s">
        <v>90</v>
      </c>
      <c r="I5925" s="1">
        <v>7</v>
      </c>
      <c r="J5925" s="1">
        <v>1</v>
      </c>
      <c r="K5925">
        <v>5922</v>
      </c>
      <c r="L5925" t="s">
        <v>25</v>
      </c>
      <c r="M5925" s="2">
        <f>+Table3[[#This Row],[CHW]]/Table3[[#This Row],[Count of Airbill Number]]</f>
        <v>7</v>
      </c>
    </row>
    <row r="5926" spans="2:13">
      <c r="B5926" t="s">
        <v>28</v>
      </c>
      <c r="C5926" t="s">
        <v>21</v>
      </c>
      <c r="D5926" t="s">
        <v>36</v>
      </c>
      <c r="E5926" t="s">
        <v>777</v>
      </c>
      <c r="F5926" t="s">
        <v>777</v>
      </c>
      <c r="G5926" t="s">
        <v>26</v>
      </c>
      <c r="H5926" t="s">
        <v>162</v>
      </c>
      <c r="I5926" s="1">
        <v>7</v>
      </c>
      <c r="J5926" s="1">
        <v>1</v>
      </c>
      <c r="K5926">
        <v>5923</v>
      </c>
      <c r="L5926" t="s">
        <v>25</v>
      </c>
      <c r="M5926" s="2">
        <f>+Table3[[#This Row],[CHW]]/Table3[[#This Row],[Count of Airbill Number]]</f>
        <v>7</v>
      </c>
    </row>
    <row r="5927" spans="2:13">
      <c r="B5927" t="s">
        <v>28</v>
      </c>
      <c r="C5927" t="s">
        <v>21</v>
      </c>
      <c r="D5927" t="s">
        <v>36</v>
      </c>
      <c r="E5927" t="s">
        <v>776</v>
      </c>
      <c r="F5927" t="s">
        <v>777</v>
      </c>
      <c r="G5927" t="s">
        <v>66</v>
      </c>
      <c r="H5927" t="s">
        <v>26</v>
      </c>
      <c r="I5927" s="1">
        <v>7</v>
      </c>
      <c r="J5927" s="1">
        <v>1</v>
      </c>
      <c r="K5927">
        <v>5924</v>
      </c>
      <c r="L5927" t="s">
        <v>25</v>
      </c>
      <c r="M5927" s="2">
        <f>+Table3[[#This Row],[CHW]]/Table3[[#This Row],[Count of Airbill Number]]</f>
        <v>7</v>
      </c>
    </row>
    <row r="5928" spans="2:13">
      <c r="B5928" t="s">
        <v>28</v>
      </c>
      <c r="C5928" t="s">
        <v>21</v>
      </c>
      <c r="D5928" t="s">
        <v>36</v>
      </c>
      <c r="E5928" t="s">
        <v>778</v>
      </c>
      <c r="F5928" t="s">
        <v>777</v>
      </c>
      <c r="G5928" t="s">
        <v>86</v>
      </c>
      <c r="H5928" t="s">
        <v>52</v>
      </c>
      <c r="I5928" s="1">
        <v>7</v>
      </c>
      <c r="J5928" s="1">
        <v>3</v>
      </c>
      <c r="K5928">
        <v>5925</v>
      </c>
      <c r="L5928" t="s">
        <v>25</v>
      </c>
      <c r="M5928" s="2">
        <f>+Table3[[#This Row],[CHW]]/Table3[[#This Row],[Count of Airbill Number]]</f>
        <v>2.3333333333333335</v>
      </c>
    </row>
    <row r="5929" spans="2:13">
      <c r="B5929" t="s">
        <v>30</v>
      </c>
      <c r="C5929" t="s">
        <v>21</v>
      </c>
      <c r="D5929" t="s">
        <v>22</v>
      </c>
      <c r="E5929" t="s">
        <v>776</v>
      </c>
      <c r="F5929" t="s">
        <v>778</v>
      </c>
      <c r="G5929" t="s">
        <v>31</v>
      </c>
      <c r="H5929" t="s">
        <v>393</v>
      </c>
      <c r="I5929" s="1">
        <v>7</v>
      </c>
      <c r="J5929" s="1">
        <v>1</v>
      </c>
      <c r="K5929">
        <v>5926</v>
      </c>
      <c r="L5929" t="s">
        <v>25</v>
      </c>
      <c r="M5929" s="2">
        <f>+Table3[[#This Row],[CHW]]/Table3[[#This Row],[Count of Airbill Number]]</f>
        <v>7</v>
      </c>
    </row>
    <row r="5930" spans="2:13">
      <c r="B5930" t="s">
        <v>30</v>
      </c>
      <c r="C5930" t="s">
        <v>21</v>
      </c>
      <c r="D5930" t="s">
        <v>36</v>
      </c>
      <c r="E5930" t="s">
        <v>776</v>
      </c>
      <c r="F5930" t="s">
        <v>776</v>
      </c>
      <c r="G5930" t="s">
        <v>40</v>
      </c>
      <c r="H5930" t="s">
        <v>31</v>
      </c>
      <c r="I5930" s="1">
        <v>7</v>
      </c>
      <c r="J5930" s="1">
        <v>1</v>
      </c>
      <c r="K5930">
        <v>5927</v>
      </c>
      <c r="L5930" t="s">
        <v>25</v>
      </c>
      <c r="M5930" s="2">
        <f>+Table3[[#This Row],[CHW]]/Table3[[#This Row],[Count of Airbill Number]]</f>
        <v>7</v>
      </c>
    </row>
    <row r="5931" spans="2:13">
      <c r="B5931" t="s">
        <v>28</v>
      </c>
      <c r="C5931" t="s">
        <v>21</v>
      </c>
      <c r="D5931" t="s">
        <v>36</v>
      </c>
      <c r="E5931" t="s">
        <v>778</v>
      </c>
      <c r="F5931" t="s">
        <v>778</v>
      </c>
      <c r="G5931" t="s">
        <v>86</v>
      </c>
      <c r="H5931" t="s">
        <v>239</v>
      </c>
      <c r="I5931" s="1">
        <v>6.9</v>
      </c>
      <c r="J5931" s="1">
        <v>2</v>
      </c>
      <c r="K5931">
        <v>5928</v>
      </c>
      <c r="L5931" t="s">
        <v>25</v>
      </c>
      <c r="M5931" s="2">
        <f>+Table3[[#This Row],[CHW]]/Table3[[#This Row],[Count of Airbill Number]]</f>
        <v>3.45</v>
      </c>
    </row>
    <row r="5932" spans="2:13">
      <c r="B5932" t="s">
        <v>35</v>
      </c>
      <c r="C5932" t="s">
        <v>21</v>
      </c>
      <c r="D5932" t="s">
        <v>22</v>
      </c>
      <c r="E5932" t="s">
        <v>777</v>
      </c>
      <c r="F5932" t="s">
        <v>777</v>
      </c>
      <c r="G5932" t="s">
        <v>114</v>
      </c>
      <c r="H5932" t="s">
        <v>121</v>
      </c>
      <c r="I5932" s="1">
        <v>6.9</v>
      </c>
      <c r="J5932" s="1">
        <v>1</v>
      </c>
      <c r="K5932">
        <v>5929</v>
      </c>
      <c r="L5932" t="s">
        <v>25</v>
      </c>
      <c r="M5932" s="2">
        <f>+Table3[[#This Row],[CHW]]/Table3[[#This Row],[Count of Airbill Number]]</f>
        <v>6.9</v>
      </c>
    </row>
    <row r="5933" spans="2:13">
      <c r="B5933" t="s">
        <v>35</v>
      </c>
      <c r="C5933" t="s">
        <v>21</v>
      </c>
      <c r="D5933" t="s">
        <v>22</v>
      </c>
      <c r="E5933" t="s">
        <v>777</v>
      </c>
      <c r="F5933" t="s">
        <v>777</v>
      </c>
      <c r="G5933" t="s">
        <v>114</v>
      </c>
      <c r="H5933" t="s">
        <v>247</v>
      </c>
      <c r="I5933" s="1">
        <v>6.9</v>
      </c>
      <c r="J5933" s="1">
        <v>1</v>
      </c>
      <c r="K5933">
        <v>5930</v>
      </c>
      <c r="L5933" t="s">
        <v>25</v>
      </c>
      <c r="M5933" s="2">
        <f>+Table3[[#This Row],[CHW]]/Table3[[#This Row],[Count of Airbill Number]]</f>
        <v>6.9</v>
      </c>
    </row>
    <row r="5934" spans="2:13">
      <c r="B5934" t="s">
        <v>35</v>
      </c>
      <c r="C5934" t="s">
        <v>21</v>
      </c>
      <c r="D5934" t="s">
        <v>22</v>
      </c>
      <c r="E5934" t="s">
        <v>778</v>
      </c>
      <c r="F5934" t="s">
        <v>777</v>
      </c>
      <c r="G5934" t="s">
        <v>109</v>
      </c>
      <c r="H5934" t="s">
        <v>52</v>
      </c>
      <c r="I5934" s="1">
        <v>6.9</v>
      </c>
      <c r="J5934" s="1">
        <v>1</v>
      </c>
      <c r="K5934">
        <v>5931</v>
      </c>
      <c r="L5934" t="s">
        <v>25</v>
      </c>
      <c r="M5934" s="2">
        <f>+Table3[[#This Row],[CHW]]/Table3[[#This Row],[Count of Airbill Number]]</f>
        <v>6.9</v>
      </c>
    </row>
    <row r="5935" spans="2:13">
      <c r="B5935" t="s">
        <v>20</v>
      </c>
      <c r="C5935" t="s">
        <v>21</v>
      </c>
      <c r="D5935" t="s">
        <v>22</v>
      </c>
      <c r="E5935" t="s">
        <v>776</v>
      </c>
      <c r="F5935" t="s">
        <v>776</v>
      </c>
      <c r="G5935" t="s">
        <v>63</v>
      </c>
      <c r="H5935" t="s">
        <v>123</v>
      </c>
      <c r="I5935" s="1">
        <v>6.8181810000000009</v>
      </c>
      <c r="J5935" s="1">
        <v>2</v>
      </c>
      <c r="K5935">
        <v>5932</v>
      </c>
      <c r="L5935" t="s">
        <v>25</v>
      </c>
      <c r="M5935" s="2">
        <f>+Table3[[#This Row],[CHW]]/Table3[[#This Row],[Count of Airbill Number]]</f>
        <v>3.4090905000000005</v>
      </c>
    </row>
    <row r="5936" spans="2:13">
      <c r="B5936" t="s">
        <v>28</v>
      </c>
      <c r="C5936" t="s">
        <v>21</v>
      </c>
      <c r="D5936" t="s">
        <v>22</v>
      </c>
      <c r="E5936" t="s">
        <v>776</v>
      </c>
      <c r="F5936" t="s">
        <v>776</v>
      </c>
      <c r="G5936" t="s">
        <v>47</v>
      </c>
      <c r="H5936" t="s">
        <v>50</v>
      </c>
      <c r="I5936" s="1">
        <v>6.818181</v>
      </c>
      <c r="J5936" s="1">
        <v>1</v>
      </c>
      <c r="K5936">
        <v>5933</v>
      </c>
      <c r="L5936" t="s">
        <v>25</v>
      </c>
      <c r="M5936" s="2">
        <f>+Table3[[#This Row],[CHW]]/Table3[[#This Row],[Count of Airbill Number]]</f>
        <v>6.818181</v>
      </c>
    </row>
    <row r="5937" spans="2:13">
      <c r="B5937" t="s">
        <v>28</v>
      </c>
      <c r="C5937" t="s">
        <v>21</v>
      </c>
      <c r="D5937" t="s">
        <v>22</v>
      </c>
      <c r="E5937" t="s">
        <v>776</v>
      </c>
      <c r="F5937" t="s">
        <v>776</v>
      </c>
      <c r="G5937" t="s">
        <v>47</v>
      </c>
      <c r="H5937" t="s">
        <v>107</v>
      </c>
      <c r="I5937" s="1">
        <v>6.818181</v>
      </c>
      <c r="J5937" s="1">
        <v>1</v>
      </c>
      <c r="K5937">
        <v>5934</v>
      </c>
      <c r="L5937" t="s">
        <v>25</v>
      </c>
      <c r="M5937" s="2">
        <f>+Table3[[#This Row],[CHW]]/Table3[[#This Row],[Count of Airbill Number]]</f>
        <v>6.818181</v>
      </c>
    </row>
    <row r="5938" spans="2:13">
      <c r="B5938" t="s">
        <v>28</v>
      </c>
      <c r="C5938" t="s">
        <v>21</v>
      </c>
      <c r="D5938" t="s">
        <v>22</v>
      </c>
      <c r="E5938" t="s">
        <v>776</v>
      </c>
      <c r="F5938" t="s">
        <v>776</v>
      </c>
      <c r="G5938" t="s">
        <v>71</v>
      </c>
      <c r="H5938" t="s">
        <v>254</v>
      </c>
      <c r="I5938" s="1">
        <v>6.818181</v>
      </c>
      <c r="J5938" s="1">
        <v>1</v>
      </c>
      <c r="K5938">
        <v>5935</v>
      </c>
      <c r="L5938" t="s">
        <v>25</v>
      </c>
      <c r="M5938" s="2">
        <f>+Table3[[#This Row],[CHW]]/Table3[[#This Row],[Count of Airbill Number]]</f>
        <v>6.818181</v>
      </c>
    </row>
    <row r="5939" spans="2:13">
      <c r="B5939" t="s">
        <v>28</v>
      </c>
      <c r="C5939" t="s">
        <v>21</v>
      </c>
      <c r="D5939" t="s">
        <v>22</v>
      </c>
      <c r="E5939" t="s">
        <v>776</v>
      </c>
      <c r="F5939" t="s">
        <v>776</v>
      </c>
      <c r="G5939" t="s">
        <v>45</v>
      </c>
      <c r="H5939" t="s">
        <v>165</v>
      </c>
      <c r="I5939" s="1">
        <v>6.818181</v>
      </c>
      <c r="J5939" s="1">
        <v>2</v>
      </c>
      <c r="K5939">
        <v>5936</v>
      </c>
      <c r="L5939" t="s">
        <v>25</v>
      </c>
      <c r="M5939" s="2">
        <f>+Table3[[#This Row],[CHW]]/Table3[[#This Row],[Count of Airbill Number]]</f>
        <v>3.4090905</v>
      </c>
    </row>
    <row r="5940" spans="2:13">
      <c r="B5940" t="s">
        <v>28</v>
      </c>
      <c r="C5940" t="s">
        <v>21</v>
      </c>
      <c r="D5940" t="s">
        <v>22</v>
      </c>
      <c r="E5940" t="s">
        <v>776</v>
      </c>
      <c r="F5940" t="s">
        <v>776</v>
      </c>
      <c r="G5940" t="s">
        <v>31</v>
      </c>
      <c r="H5940" t="s">
        <v>63</v>
      </c>
      <c r="I5940" s="1">
        <v>6.818181</v>
      </c>
      <c r="J5940" s="1">
        <v>1</v>
      </c>
      <c r="K5940">
        <v>5937</v>
      </c>
      <c r="L5940" t="s">
        <v>25</v>
      </c>
      <c r="M5940" s="2">
        <f>+Table3[[#This Row],[CHW]]/Table3[[#This Row],[Count of Airbill Number]]</f>
        <v>6.818181</v>
      </c>
    </row>
    <row r="5941" spans="2:13">
      <c r="B5941" t="s">
        <v>28</v>
      </c>
      <c r="C5941" t="s">
        <v>21</v>
      </c>
      <c r="D5941" t="s">
        <v>22</v>
      </c>
      <c r="E5941" t="s">
        <v>776</v>
      </c>
      <c r="F5941" t="s">
        <v>776</v>
      </c>
      <c r="G5941" t="s">
        <v>130</v>
      </c>
      <c r="H5941" t="s">
        <v>53</v>
      </c>
      <c r="I5941" s="1">
        <v>6.818181</v>
      </c>
      <c r="J5941" s="1">
        <v>1</v>
      </c>
      <c r="K5941">
        <v>5938</v>
      </c>
      <c r="L5941" t="s">
        <v>25</v>
      </c>
      <c r="M5941" s="2">
        <f>+Table3[[#This Row],[CHW]]/Table3[[#This Row],[Count of Airbill Number]]</f>
        <v>6.818181</v>
      </c>
    </row>
    <row r="5942" spans="2:13">
      <c r="B5942" t="s">
        <v>28</v>
      </c>
      <c r="C5942" t="s">
        <v>21</v>
      </c>
      <c r="D5942" t="s">
        <v>22</v>
      </c>
      <c r="E5942" t="s">
        <v>776</v>
      </c>
      <c r="F5942" t="s">
        <v>776</v>
      </c>
      <c r="G5942" t="s">
        <v>57</v>
      </c>
      <c r="H5942" t="s">
        <v>40</v>
      </c>
      <c r="I5942" s="1">
        <v>6.818181</v>
      </c>
      <c r="J5942" s="1">
        <v>3</v>
      </c>
      <c r="K5942">
        <v>5939</v>
      </c>
      <c r="L5942" t="s">
        <v>25</v>
      </c>
      <c r="M5942" s="2">
        <f>+Table3[[#This Row],[CHW]]/Table3[[#This Row],[Count of Airbill Number]]</f>
        <v>2.2727270000000002</v>
      </c>
    </row>
    <row r="5943" spans="2:13">
      <c r="B5943" t="s">
        <v>28</v>
      </c>
      <c r="C5943" t="s">
        <v>21</v>
      </c>
      <c r="D5943" t="s">
        <v>22</v>
      </c>
      <c r="E5943" t="s">
        <v>776</v>
      </c>
      <c r="F5943" t="s">
        <v>776</v>
      </c>
      <c r="G5943" t="s">
        <v>144</v>
      </c>
      <c r="H5943" t="s">
        <v>177</v>
      </c>
      <c r="I5943" s="1">
        <v>6.818181</v>
      </c>
      <c r="J5943" s="1">
        <v>1</v>
      </c>
      <c r="K5943">
        <v>5940</v>
      </c>
      <c r="L5943" t="s">
        <v>25</v>
      </c>
      <c r="M5943" s="2">
        <f>+Table3[[#This Row],[CHW]]/Table3[[#This Row],[Count of Airbill Number]]</f>
        <v>6.818181</v>
      </c>
    </row>
    <row r="5944" spans="2:13">
      <c r="B5944" t="s">
        <v>28</v>
      </c>
      <c r="C5944" t="s">
        <v>21</v>
      </c>
      <c r="D5944" t="s">
        <v>22</v>
      </c>
      <c r="E5944" t="s">
        <v>776</v>
      </c>
      <c r="F5944" t="s">
        <v>776</v>
      </c>
      <c r="G5944" t="s">
        <v>66</v>
      </c>
      <c r="H5944" t="s">
        <v>63</v>
      </c>
      <c r="I5944" s="1">
        <v>6.818181</v>
      </c>
      <c r="J5944" s="1">
        <v>1</v>
      </c>
      <c r="K5944">
        <v>5941</v>
      </c>
      <c r="L5944" t="s">
        <v>25</v>
      </c>
      <c r="M5944" s="2">
        <f>+Table3[[#This Row],[CHW]]/Table3[[#This Row],[Count of Airbill Number]]</f>
        <v>6.818181</v>
      </c>
    </row>
    <row r="5945" spans="2:13">
      <c r="B5945" t="s">
        <v>28</v>
      </c>
      <c r="C5945" t="s">
        <v>21</v>
      </c>
      <c r="D5945" t="s">
        <v>22</v>
      </c>
      <c r="E5945" t="s">
        <v>776</v>
      </c>
      <c r="F5945" t="s">
        <v>776</v>
      </c>
      <c r="G5945" t="s">
        <v>37</v>
      </c>
      <c r="H5945" t="s">
        <v>96</v>
      </c>
      <c r="I5945" s="1">
        <v>6.818181</v>
      </c>
      <c r="J5945" s="1">
        <v>1</v>
      </c>
      <c r="K5945">
        <v>5942</v>
      </c>
      <c r="L5945" t="s">
        <v>25</v>
      </c>
      <c r="M5945" s="2">
        <f>+Table3[[#This Row],[CHW]]/Table3[[#This Row],[Count of Airbill Number]]</f>
        <v>6.818181</v>
      </c>
    </row>
    <row r="5946" spans="2:13">
      <c r="B5946" t="s">
        <v>28</v>
      </c>
      <c r="C5946" t="s">
        <v>21</v>
      </c>
      <c r="D5946" t="s">
        <v>22</v>
      </c>
      <c r="E5946" t="s">
        <v>778</v>
      </c>
      <c r="F5946" t="s">
        <v>776</v>
      </c>
      <c r="G5946" t="s">
        <v>220</v>
      </c>
      <c r="H5946" t="s">
        <v>66</v>
      </c>
      <c r="I5946" s="1">
        <v>6.818181</v>
      </c>
      <c r="J5946" s="1">
        <v>1</v>
      </c>
      <c r="K5946">
        <v>5943</v>
      </c>
      <c r="L5946" t="s">
        <v>25</v>
      </c>
      <c r="M5946" s="2">
        <f>+Table3[[#This Row],[CHW]]/Table3[[#This Row],[Count of Airbill Number]]</f>
        <v>6.818181</v>
      </c>
    </row>
    <row r="5947" spans="2:13">
      <c r="B5947" t="s">
        <v>35</v>
      </c>
      <c r="C5947" t="s">
        <v>21</v>
      </c>
      <c r="D5947" t="s">
        <v>22</v>
      </c>
      <c r="E5947" t="s">
        <v>776</v>
      </c>
      <c r="F5947" t="s">
        <v>776</v>
      </c>
      <c r="G5947" t="s">
        <v>80</v>
      </c>
      <c r="H5947" t="s">
        <v>156</v>
      </c>
      <c r="I5947" s="1">
        <v>6.818181</v>
      </c>
      <c r="J5947" s="1">
        <v>1</v>
      </c>
      <c r="K5947">
        <v>5944</v>
      </c>
      <c r="L5947" t="s">
        <v>25</v>
      </c>
      <c r="M5947" s="2">
        <f>+Table3[[#This Row],[CHW]]/Table3[[#This Row],[Count of Airbill Number]]</f>
        <v>6.818181</v>
      </c>
    </row>
    <row r="5948" spans="2:13">
      <c r="B5948" t="s">
        <v>35</v>
      </c>
      <c r="C5948" t="s">
        <v>21</v>
      </c>
      <c r="D5948" t="s">
        <v>22</v>
      </c>
      <c r="E5948" t="s">
        <v>778</v>
      </c>
      <c r="F5948" t="s">
        <v>776</v>
      </c>
      <c r="G5948" t="s">
        <v>255</v>
      </c>
      <c r="H5948" t="s">
        <v>107</v>
      </c>
      <c r="I5948" s="1">
        <v>6.818181</v>
      </c>
      <c r="J5948" s="1">
        <v>1</v>
      </c>
      <c r="K5948">
        <v>5945</v>
      </c>
      <c r="L5948" t="s">
        <v>25</v>
      </c>
      <c r="M5948" s="2">
        <f>+Table3[[#This Row],[CHW]]/Table3[[#This Row],[Count of Airbill Number]]</f>
        <v>6.818181</v>
      </c>
    </row>
    <row r="5949" spans="2:13">
      <c r="B5949" t="s">
        <v>35</v>
      </c>
      <c r="C5949" t="s">
        <v>21</v>
      </c>
      <c r="D5949" t="s">
        <v>22</v>
      </c>
      <c r="E5949" t="s">
        <v>776</v>
      </c>
      <c r="F5949" t="s">
        <v>776</v>
      </c>
      <c r="G5949" t="s">
        <v>183</v>
      </c>
      <c r="H5949" t="s">
        <v>72</v>
      </c>
      <c r="I5949" s="1">
        <v>6.818181</v>
      </c>
      <c r="J5949" s="1">
        <v>1</v>
      </c>
      <c r="K5949">
        <v>5946</v>
      </c>
      <c r="L5949" t="s">
        <v>25</v>
      </c>
      <c r="M5949" s="2">
        <f>+Table3[[#This Row],[CHW]]/Table3[[#This Row],[Count of Airbill Number]]</f>
        <v>6.818181</v>
      </c>
    </row>
    <row r="5950" spans="2:13">
      <c r="B5950" t="s">
        <v>35</v>
      </c>
      <c r="C5950" t="s">
        <v>21</v>
      </c>
      <c r="D5950" t="s">
        <v>22</v>
      </c>
      <c r="E5950" t="s">
        <v>776</v>
      </c>
      <c r="F5950" t="s">
        <v>776</v>
      </c>
      <c r="G5950" t="s">
        <v>71</v>
      </c>
      <c r="H5950" t="s">
        <v>143</v>
      </c>
      <c r="I5950" s="1">
        <v>6.818181</v>
      </c>
      <c r="J5950" s="1">
        <v>1</v>
      </c>
      <c r="K5950">
        <v>5947</v>
      </c>
      <c r="L5950" t="s">
        <v>25</v>
      </c>
      <c r="M5950" s="2">
        <f>+Table3[[#This Row],[CHW]]/Table3[[#This Row],[Count of Airbill Number]]</f>
        <v>6.818181</v>
      </c>
    </row>
    <row r="5951" spans="2:13">
      <c r="B5951" t="s">
        <v>35</v>
      </c>
      <c r="C5951" t="s">
        <v>21</v>
      </c>
      <c r="D5951" t="s">
        <v>22</v>
      </c>
      <c r="E5951" t="s">
        <v>776</v>
      </c>
      <c r="F5951" t="s">
        <v>776</v>
      </c>
      <c r="G5951" t="s">
        <v>76</v>
      </c>
      <c r="H5951" t="s">
        <v>209</v>
      </c>
      <c r="I5951" s="1">
        <v>6.818181</v>
      </c>
      <c r="J5951" s="1">
        <v>1</v>
      </c>
      <c r="K5951">
        <v>5948</v>
      </c>
      <c r="L5951" t="s">
        <v>25</v>
      </c>
      <c r="M5951" s="2">
        <f>+Table3[[#This Row],[CHW]]/Table3[[#This Row],[Count of Airbill Number]]</f>
        <v>6.818181</v>
      </c>
    </row>
    <row r="5952" spans="2:13">
      <c r="B5952" t="s">
        <v>35</v>
      </c>
      <c r="C5952" t="s">
        <v>21</v>
      </c>
      <c r="D5952" t="s">
        <v>22</v>
      </c>
      <c r="E5952" t="s">
        <v>776</v>
      </c>
      <c r="F5952" t="s">
        <v>776</v>
      </c>
      <c r="G5952" t="s">
        <v>102</v>
      </c>
      <c r="H5952" t="s">
        <v>170</v>
      </c>
      <c r="I5952" s="1">
        <v>6.818181</v>
      </c>
      <c r="J5952" s="1">
        <v>1</v>
      </c>
      <c r="K5952">
        <v>5949</v>
      </c>
      <c r="L5952" t="s">
        <v>25</v>
      </c>
      <c r="M5952" s="2">
        <f>+Table3[[#This Row],[CHW]]/Table3[[#This Row],[Count of Airbill Number]]</f>
        <v>6.818181</v>
      </c>
    </row>
    <row r="5953" spans="2:13">
      <c r="B5953" t="s">
        <v>35</v>
      </c>
      <c r="C5953" t="s">
        <v>21</v>
      </c>
      <c r="D5953" t="s">
        <v>22</v>
      </c>
      <c r="E5953" t="s">
        <v>776</v>
      </c>
      <c r="F5953" t="s">
        <v>776</v>
      </c>
      <c r="G5953" t="s">
        <v>102</v>
      </c>
      <c r="H5953" t="s">
        <v>245</v>
      </c>
      <c r="I5953" s="1">
        <v>6.818181</v>
      </c>
      <c r="J5953" s="1">
        <v>1</v>
      </c>
      <c r="K5953">
        <v>5950</v>
      </c>
      <c r="L5953" t="s">
        <v>25</v>
      </c>
      <c r="M5953" s="2">
        <f>+Table3[[#This Row],[CHW]]/Table3[[#This Row],[Count of Airbill Number]]</f>
        <v>6.818181</v>
      </c>
    </row>
    <row r="5954" spans="2:13">
      <c r="B5954" t="s">
        <v>35</v>
      </c>
      <c r="C5954" t="s">
        <v>21</v>
      </c>
      <c r="D5954" t="s">
        <v>22</v>
      </c>
      <c r="E5954" t="s">
        <v>776</v>
      </c>
      <c r="F5954" t="s">
        <v>776</v>
      </c>
      <c r="G5954" t="s">
        <v>208</v>
      </c>
      <c r="H5954" t="s">
        <v>71</v>
      </c>
      <c r="I5954" s="1">
        <v>6.818181</v>
      </c>
      <c r="J5954" s="1">
        <v>1</v>
      </c>
      <c r="K5954">
        <v>5951</v>
      </c>
      <c r="L5954" t="s">
        <v>25</v>
      </c>
      <c r="M5954" s="2">
        <f>+Table3[[#This Row],[CHW]]/Table3[[#This Row],[Count of Airbill Number]]</f>
        <v>6.818181</v>
      </c>
    </row>
    <row r="5955" spans="2:13">
      <c r="B5955" t="s">
        <v>35</v>
      </c>
      <c r="C5955" t="s">
        <v>21</v>
      </c>
      <c r="D5955" t="s">
        <v>22</v>
      </c>
      <c r="E5955" t="s">
        <v>776</v>
      </c>
      <c r="F5955" t="s">
        <v>776</v>
      </c>
      <c r="G5955" t="s">
        <v>33</v>
      </c>
      <c r="H5955" t="s">
        <v>54</v>
      </c>
      <c r="I5955" s="1">
        <v>6.818181</v>
      </c>
      <c r="J5955" s="1">
        <v>1</v>
      </c>
      <c r="K5955">
        <v>5952</v>
      </c>
      <c r="L5955" t="s">
        <v>25</v>
      </c>
      <c r="M5955" s="2">
        <f>+Table3[[#This Row],[CHW]]/Table3[[#This Row],[Count of Airbill Number]]</f>
        <v>6.818181</v>
      </c>
    </row>
    <row r="5956" spans="2:13">
      <c r="B5956" t="s">
        <v>35</v>
      </c>
      <c r="C5956" t="s">
        <v>21</v>
      </c>
      <c r="D5956" t="s">
        <v>22</v>
      </c>
      <c r="E5956" t="s">
        <v>776</v>
      </c>
      <c r="F5956" t="s">
        <v>776</v>
      </c>
      <c r="G5956" t="s">
        <v>66</v>
      </c>
      <c r="H5956" t="s">
        <v>84</v>
      </c>
      <c r="I5956" s="1">
        <v>6.818181</v>
      </c>
      <c r="J5956" s="1">
        <v>1</v>
      </c>
      <c r="K5956">
        <v>5953</v>
      </c>
      <c r="L5956" t="s">
        <v>25</v>
      </c>
      <c r="M5956" s="2">
        <f>+Table3[[#This Row],[CHW]]/Table3[[#This Row],[Count of Airbill Number]]</f>
        <v>6.818181</v>
      </c>
    </row>
    <row r="5957" spans="2:13">
      <c r="B5957" t="s">
        <v>35</v>
      </c>
      <c r="C5957" t="s">
        <v>21</v>
      </c>
      <c r="D5957" t="s">
        <v>22</v>
      </c>
      <c r="E5957" t="s">
        <v>776</v>
      </c>
      <c r="F5957" t="s">
        <v>776</v>
      </c>
      <c r="G5957" t="s">
        <v>50</v>
      </c>
      <c r="H5957" t="s">
        <v>48</v>
      </c>
      <c r="I5957" s="1">
        <v>6.818181</v>
      </c>
      <c r="J5957" s="1">
        <v>1</v>
      </c>
      <c r="K5957">
        <v>5954</v>
      </c>
      <c r="L5957" t="s">
        <v>25</v>
      </c>
      <c r="M5957" s="2">
        <f>+Table3[[#This Row],[CHW]]/Table3[[#This Row],[Count of Airbill Number]]</f>
        <v>6.818181</v>
      </c>
    </row>
    <row r="5958" spans="2:13">
      <c r="B5958" t="s">
        <v>35</v>
      </c>
      <c r="C5958" t="s">
        <v>21</v>
      </c>
      <c r="D5958" t="s">
        <v>36</v>
      </c>
      <c r="E5958" t="s">
        <v>776</v>
      </c>
      <c r="F5958" t="s">
        <v>776</v>
      </c>
      <c r="G5958" t="s">
        <v>268</v>
      </c>
      <c r="H5958" t="s">
        <v>37</v>
      </c>
      <c r="I5958" s="1">
        <v>6.818181</v>
      </c>
      <c r="J5958" s="1">
        <v>1</v>
      </c>
      <c r="K5958">
        <v>5955</v>
      </c>
      <c r="L5958" t="s">
        <v>25</v>
      </c>
      <c r="M5958" s="2">
        <f>+Table3[[#This Row],[CHW]]/Table3[[#This Row],[Count of Airbill Number]]</f>
        <v>6.818181</v>
      </c>
    </row>
    <row r="5959" spans="2:13">
      <c r="B5959" t="s">
        <v>176</v>
      </c>
      <c r="C5959" t="s">
        <v>21</v>
      </c>
      <c r="D5959" t="s">
        <v>22</v>
      </c>
      <c r="E5959" t="s">
        <v>776</v>
      </c>
      <c r="F5959" t="s">
        <v>776</v>
      </c>
      <c r="G5959" t="s">
        <v>23</v>
      </c>
      <c r="H5959" t="s">
        <v>132</v>
      </c>
      <c r="I5959" s="1">
        <v>6.818181</v>
      </c>
      <c r="J5959" s="1">
        <v>1</v>
      </c>
      <c r="K5959">
        <v>5956</v>
      </c>
      <c r="L5959" t="s">
        <v>25</v>
      </c>
      <c r="M5959" s="2">
        <f>+Table3[[#This Row],[CHW]]/Table3[[#This Row],[Count of Airbill Number]]</f>
        <v>6.818181</v>
      </c>
    </row>
    <row r="5960" spans="2:13">
      <c r="B5960" t="s">
        <v>176</v>
      </c>
      <c r="C5960" t="s">
        <v>21</v>
      </c>
      <c r="D5960" t="s">
        <v>22</v>
      </c>
      <c r="E5960" t="s">
        <v>776</v>
      </c>
      <c r="F5960" t="s">
        <v>776</v>
      </c>
      <c r="G5960" t="s">
        <v>39</v>
      </c>
      <c r="H5960" t="s">
        <v>69</v>
      </c>
      <c r="I5960" s="1">
        <v>6.818181</v>
      </c>
      <c r="J5960" s="1">
        <v>1</v>
      </c>
      <c r="K5960">
        <v>5957</v>
      </c>
      <c r="L5960" t="s">
        <v>25</v>
      </c>
      <c r="M5960" s="2">
        <f>+Table3[[#This Row],[CHW]]/Table3[[#This Row],[Count of Airbill Number]]</f>
        <v>6.818181</v>
      </c>
    </row>
    <row r="5961" spans="2:13">
      <c r="B5961" t="s">
        <v>176</v>
      </c>
      <c r="C5961" t="s">
        <v>21</v>
      </c>
      <c r="D5961" t="s">
        <v>22</v>
      </c>
      <c r="E5961" t="s">
        <v>776</v>
      </c>
      <c r="F5961" t="s">
        <v>776</v>
      </c>
      <c r="G5961" t="s">
        <v>40</v>
      </c>
      <c r="H5961" t="s">
        <v>39</v>
      </c>
      <c r="I5961" s="1">
        <v>6.818181</v>
      </c>
      <c r="J5961" s="1">
        <v>1</v>
      </c>
      <c r="K5961">
        <v>5958</v>
      </c>
      <c r="L5961" t="s">
        <v>25</v>
      </c>
      <c r="M5961" s="2">
        <f>+Table3[[#This Row],[CHW]]/Table3[[#This Row],[Count of Airbill Number]]</f>
        <v>6.818181</v>
      </c>
    </row>
    <row r="5962" spans="2:13">
      <c r="B5962" t="s">
        <v>176</v>
      </c>
      <c r="C5962" t="s">
        <v>21</v>
      </c>
      <c r="D5962" t="s">
        <v>22</v>
      </c>
      <c r="E5962" t="s">
        <v>776</v>
      </c>
      <c r="F5962" t="s">
        <v>776</v>
      </c>
      <c r="G5962" t="s">
        <v>31</v>
      </c>
      <c r="H5962" t="s">
        <v>107</v>
      </c>
      <c r="I5962" s="1">
        <v>6.818181</v>
      </c>
      <c r="J5962" s="1">
        <v>1</v>
      </c>
      <c r="K5962">
        <v>5959</v>
      </c>
      <c r="L5962" t="s">
        <v>25</v>
      </c>
      <c r="M5962" s="2">
        <f>+Table3[[#This Row],[CHW]]/Table3[[#This Row],[Count of Airbill Number]]</f>
        <v>6.818181</v>
      </c>
    </row>
    <row r="5963" spans="2:13">
      <c r="B5963" t="s">
        <v>20</v>
      </c>
      <c r="C5963" t="s">
        <v>21</v>
      </c>
      <c r="D5963" t="s">
        <v>22</v>
      </c>
      <c r="E5963" t="s">
        <v>776</v>
      </c>
      <c r="F5963" t="s">
        <v>776</v>
      </c>
      <c r="G5963" t="s">
        <v>182</v>
      </c>
      <c r="H5963" t="s">
        <v>93</v>
      </c>
      <c r="I5963" s="1">
        <v>6.818181</v>
      </c>
      <c r="J5963" s="1">
        <v>1</v>
      </c>
      <c r="K5963">
        <v>5960</v>
      </c>
      <c r="L5963" t="s">
        <v>25</v>
      </c>
      <c r="M5963" s="2">
        <f>+Table3[[#This Row],[CHW]]/Table3[[#This Row],[Count of Airbill Number]]</f>
        <v>6.818181</v>
      </c>
    </row>
    <row r="5964" spans="2:13">
      <c r="B5964" t="s">
        <v>20</v>
      </c>
      <c r="C5964" t="s">
        <v>21</v>
      </c>
      <c r="D5964" t="s">
        <v>22</v>
      </c>
      <c r="E5964" t="s">
        <v>776</v>
      </c>
      <c r="F5964" t="s">
        <v>776</v>
      </c>
      <c r="G5964" t="s">
        <v>182</v>
      </c>
      <c r="H5964" t="s">
        <v>131</v>
      </c>
      <c r="I5964" s="1">
        <v>6.818181</v>
      </c>
      <c r="J5964" s="1">
        <v>1</v>
      </c>
      <c r="K5964">
        <v>5961</v>
      </c>
      <c r="L5964" t="s">
        <v>25</v>
      </c>
      <c r="M5964" s="2">
        <f>+Table3[[#This Row],[CHW]]/Table3[[#This Row],[Count of Airbill Number]]</f>
        <v>6.818181</v>
      </c>
    </row>
    <row r="5965" spans="2:13">
      <c r="B5965" t="s">
        <v>20</v>
      </c>
      <c r="C5965" t="s">
        <v>21</v>
      </c>
      <c r="D5965" t="s">
        <v>22</v>
      </c>
      <c r="E5965" t="s">
        <v>776</v>
      </c>
      <c r="F5965" t="s">
        <v>776</v>
      </c>
      <c r="G5965" t="s">
        <v>74</v>
      </c>
      <c r="H5965" t="s">
        <v>137</v>
      </c>
      <c r="I5965" s="1">
        <v>6.818181</v>
      </c>
      <c r="J5965" s="1">
        <v>1</v>
      </c>
      <c r="K5965">
        <v>5962</v>
      </c>
      <c r="L5965" t="s">
        <v>25</v>
      </c>
      <c r="M5965" s="2">
        <f>+Table3[[#This Row],[CHW]]/Table3[[#This Row],[Count of Airbill Number]]</f>
        <v>6.818181</v>
      </c>
    </row>
    <row r="5966" spans="2:13">
      <c r="B5966" t="s">
        <v>20</v>
      </c>
      <c r="C5966" t="s">
        <v>21</v>
      </c>
      <c r="D5966" t="s">
        <v>22</v>
      </c>
      <c r="E5966" t="s">
        <v>776</v>
      </c>
      <c r="F5966" t="s">
        <v>776</v>
      </c>
      <c r="G5966" t="s">
        <v>74</v>
      </c>
      <c r="H5966" t="s">
        <v>107</v>
      </c>
      <c r="I5966" s="1">
        <v>6.818181</v>
      </c>
      <c r="J5966" s="1">
        <v>1</v>
      </c>
      <c r="K5966">
        <v>5963</v>
      </c>
      <c r="L5966" t="s">
        <v>25</v>
      </c>
      <c r="M5966" s="2">
        <f>+Table3[[#This Row],[CHW]]/Table3[[#This Row],[Count of Airbill Number]]</f>
        <v>6.818181</v>
      </c>
    </row>
    <row r="5967" spans="2:13">
      <c r="B5967" t="s">
        <v>20</v>
      </c>
      <c r="C5967" t="s">
        <v>21</v>
      </c>
      <c r="D5967" t="s">
        <v>22</v>
      </c>
      <c r="E5967" t="s">
        <v>776</v>
      </c>
      <c r="F5967" t="s">
        <v>776</v>
      </c>
      <c r="G5967" t="s">
        <v>148</v>
      </c>
      <c r="H5967" t="s">
        <v>102</v>
      </c>
      <c r="I5967" s="1">
        <v>6.818181</v>
      </c>
      <c r="J5967" s="1">
        <v>1</v>
      </c>
      <c r="K5967">
        <v>5964</v>
      </c>
      <c r="L5967" t="s">
        <v>25</v>
      </c>
      <c r="M5967" s="2">
        <f>+Table3[[#This Row],[CHW]]/Table3[[#This Row],[Count of Airbill Number]]</f>
        <v>6.818181</v>
      </c>
    </row>
    <row r="5968" spans="2:13">
      <c r="B5968" t="s">
        <v>20</v>
      </c>
      <c r="C5968" t="s">
        <v>21</v>
      </c>
      <c r="D5968" t="s">
        <v>22</v>
      </c>
      <c r="E5968" t="s">
        <v>776</v>
      </c>
      <c r="F5968" t="s">
        <v>776</v>
      </c>
      <c r="G5968" t="s">
        <v>133</v>
      </c>
      <c r="H5968" t="s">
        <v>84</v>
      </c>
      <c r="I5968" s="1">
        <v>6.818181</v>
      </c>
      <c r="J5968" s="1">
        <v>1</v>
      </c>
      <c r="K5968">
        <v>5965</v>
      </c>
      <c r="L5968" t="s">
        <v>25</v>
      </c>
      <c r="M5968" s="2">
        <f>+Table3[[#This Row],[CHW]]/Table3[[#This Row],[Count of Airbill Number]]</f>
        <v>6.818181</v>
      </c>
    </row>
    <row r="5969" spans="2:13">
      <c r="B5969" t="s">
        <v>20</v>
      </c>
      <c r="C5969" t="s">
        <v>21</v>
      </c>
      <c r="D5969" t="s">
        <v>22</v>
      </c>
      <c r="E5969" t="s">
        <v>776</v>
      </c>
      <c r="F5969" t="s">
        <v>776</v>
      </c>
      <c r="G5969" t="s">
        <v>42</v>
      </c>
      <c r="H5969" t="s">
        <v>89</v>
      </c>
      <c r="I5969" s="1">
        <v>6.818181</v>
      </c>
      <c r="J5969" s="1">
        <v>1</v>
      </c>
      <c r="K5969">
        <v>5966</v>
      </c>
      <c r="L5969" t="s">
        <v>25</v>
      </c>
      <c r="M5969" s="2">
        <f>+Table3[[#This Row],[CHW]]/Table3[[#This Row],[Count of Airbill Number]]</f>
        <v>6.818181</v>
      </c>
    </row>
    <row r="5970" spans="2:13">
      <c r="B5970" t="s">
        <v>20</v>
      </c>
      <c r="C5970" t="s">
        <v>21</v>
      </c>
      <c r="D5970" t="s">
        <v>22</v>
      </c>
      <c r="E5970" t="s">
        <v>776</v>
      </c>
      <c r="F5970" t="s">
        <v>776</v>
      </c>
      <c r="G5970" t="s">
        <v>164</v>
      </c>
      <c r="H5970" t="s">
        <v>148</v>
      </c>
      <c r="I5970" s="1">
        <v>6.818181</v>
      </c>
      <c r="J5970" s="1">
        <v>1</v>
      </c>
      <c r="K5970">
        <v>5967</v>
      </c>
      <c r="L5970" t="s">
        <v>25</v>
      </c>
      <c r="M5970" s="2">
        <f>+Table3[[#This Row],[CHW]]/Table3[[#This Row],[Count of Airbill Number]]</f>
        <v>6.818181</v>
      </c>
    </row>
    <row r="5971" spans="2:13">
      <c r="B5971" t="s">
        <v>20</v>
      </c>
      <c r="C5971" t="s">
        <v>21</v>
      </c>
      <c r="D5971" t="s">
        <v>22</v>
      </c>
      <c r="E5971" t="s">
        <v>776</v>
      </c>
      <c r="F5971" t="s">
        <v>776</v>
      </c>
      <c r="G5971" t="s">
        <v>191</v>
      </c>
      <c r="H5971" t="s">
        <v>303</v>
      </c>
      <c r="I5971" s="1">
        <v>6.818181</v>
      </c>
      <c r="J5971" s="1">
        <v>1</v>
      </c>
      <c r="K5971">
        <v>5968</v>
      </c>
      <c r="L5971" t="s">
        <v>25</v>
      </c>
      <c r="M5971" s="2">
        <f>+Table3[[#This Row],[CHW]]/Table3[[#This Row],[Count of Airbill Number]]</f>
        <v>6.818181</v>
      </c>
    </row>
    <row r="5972" spans="2:13">
      <c r="B5972" t="s">
        <v>20</v>
      </c>
      <c r="C5972" t="s">
        <v>21</v>
      </c>
      <c r="D5972" t="s">
        <v>22</v>
      </c>
      <c r="E5972" t="s">
        <v>776</v>
      </c>
      <c r="F5972" t="s">
        <v>778</v>
      </c>
      <c r="G5972" t="s">
        <v>40</v>
      </c>
      <c r="H5972" t="s">
        <v>51</v>
      </c>
      <c r="I5972" s="1">
        <v>6.818181</v>
      </c>
      <c r="J5972" s="1">
        <v>1</v>
      </c>
      <c r="K5972">
        <v>5969</v>
      </c>
      <c r="L5972" t="s">
        <v>25</v>
      </c>
      <c r="M5972" s="2">
        <f>+Table3[[#This Row],[CHW]]/Table3[[#This Row],[Count of Airbill Number]]</f>
        <v>6.818181</v>
      </c>
    </row>
    <row r="5973" spans="2:13">
      <c r="B5973" t="s">
        <v>20</v>
      </c>
      <c r="C5973" t="s">
        <v>21</v>
      </c>
      <c r="D5973" t="s">
        <v>22</v>
      </c>
      <c r="E5973" t="s">
        <v>776</v>
      </c>
      <c r="F5973" t="s">
        <v>776</v>
      </c>
      <c r="G5973" t="s">
        <v>208</v>
      </c>
      <c r="H5973" t="s">
        <v>71</v>
      </c>
      <c r="I5973" s="1">
        <v>6.818181</v>
      </c>
      <c r="J5973" s="1">
        <v>1</v>
      </c>
      <c r="K5973">
        <v>5970</v>
      </c>
      <c r="L5973" t="s">
        <v>25</v>
      </c>
      <c r="M5973" s="2">
        <f>+Table3[[#This Row],[CHW]]/Table3[[#This Row],[Count of Airbill Number]]</f>
        <v>6.818181</v>
      </c>
    </row>
    <row r="5974" spans="2:13">
      <c r="B5974" t="s">
        <v>20</v>
      </c>
      <c r="C5974" t="s">
        <v>21</v>
      </c>
      <c r="D5974" t="s">
        <v>22</v>
      </c>
      <c r="E5974" t="s">
        <v>776</v>
      </c>
      <c r="F5974" t="s">
        <v>776</v>
      </c>
      <c r="G5974" t="s">
        <v>31</v>
      </c>
      <c r="H5974" t="s">
        <v>136</v>
      </c>
      <c r="I5974" s="1">
        <v>6.818181</v>
      </c>
      <c r="J5974" s="1">
        <v>1</v>
      </c>
      <c r="K5974">
        <v>5971</v>
      </c>
      <c r="L5974" t="s">
        <v>25</v>
      </c>
      <c r="M5974" s="2">
        <f>+Table3[[#This Row],[CHW]]/Table3[[#This Row],[Count of Airbill Number]]</f>
        <v>6.818181</v>
      </c>
    </row>
    <row r="5975" spans="2:13">
      <c r="B5975" t="s">
        <v>20</v>
      </c>
      <c r="C5975" t="s">
        <v>21</v>
      </c>
      <c r="D5975" t="s">
        <v>22</v>
      </c>
      <c r="E5975" t="s">
        <v>776</v>
      </c>
      <c r="F5975" t="s">
        <v>776</v>
      </c>
      <c r="G5975" t="s">
        <v>130</v>
      </c>
      <c r="H5975" t="s">
        <v>281</v>
      </c>
      <c r="I5975" s="1">
        <v>6.818181</v>
      </c>
      <c r="J5975" s="1">
        <v>1</v>
      </c>
      <c r="K5975">
        <v>5972</v>
      </c>
      <c r="L5975" t="s">
        <v>25</v>
      </c>
      <c r="M5975" s="2">
        <f>+Table3[[#This Row],[CHW]]/Table3[[#This Row],[Count of Airbill Number]]</f>
        <v>6.818181</v>
      </c>
    </row>
    <row r="5976" spans="2:13">
      <c r="B5976" t="s">
        <v>20</v>
      </c>
      <c r="C5976" t="s">
        <v>21</v>
      </c>
      <c r="D5976" t="s">
        <v>22</v>
      </c>
      <c r="E5976" t="s">
        <v>776</v>
      </c>
      <c r="F5976" t="s">
        <v>776</v>
      </c>
      <c r="G5976" t="s">
        <v>103</v>
      </c>
      <c r="H5976" t="s">
        <v>102</v>
      </c>
      <c r="I5976" s="1">
        <v>6.818181</v>
      </c>
      <c r="J5976" s="1">
        <v>1</v>
      </c>
      <c r="K5976">
        <v>5973</v>
      </c>
      <c r="L5976" t="s">
        <v>25</v>
      </c>
      <c r="M5976" s="2">
        <f>+Table3[[#This Row],[CHW]]/Table3[[#This Row],[Count of Airbill Number]]</f>
        <v>6.818181</v>
      </c>
    </row>
    <row r="5977" spans="2:13">
      <c r="B5977" t="s">
        <v>20</v>
      </c>
      <c r="C5977" t="s">
        <v>21</v>
      </c>
      <c r="D5977" t="s">
        <v>22</v>
      </c>
      <c r="E5977" t="s">
        <v>776</v>
      </c>
      <c r="F5977" t="s">
        <v>776</v>
      </c>
      <c r="G5977" t="s">
        <v>103</v>
      </c>
      <c r="H5977" t="s">
        <v>123</v>
      </c>
      <c r="I5977" s="1">
        <v>6.818181</v>
      </c>
      <c r="J5977" s="1">
        <v>1</v>
      </c>
      <c r="K5977">
        <v>5974</v>
      </c>
      <c r="L5977" t="s">
        <v>25</v>
      </c>
      <c r="M5977" s="2">
        <f>+Table3[[#This Row],[CHW]]/Table3[[#This Row],[Count of Airbill Number]]</f>
        <v>6.818181</v>
      </c>
    </row>
    <row r="5978" spans="2:13">
      <c r="B5978" t="s">
        <v>20</v>
      </c>
      <c r="C5978" t="s">
        <v>21</v>
      </c>
      <c r="D5978" t="s">
        <v>22</v>
      </c>
      <c r="E5978" t="s">
        <v>776</v>
      </c>
      <c r="F5978" t="s">
        <v>776</v>
      </c>
      <c r="G5978" t="s">
        <v>66</v>
      </c>
      <c r="H5978" t="s">
        <v>77</v>
      </c>
      <c r="I5978" s="1">
        <v>6.818181</v>
      </c>
      <c r="J5978" s="1">
        <v>1</v>
      </c>
      <c r="K5978">
        <v>5975</v>
      </c>
      <c r="L5978" t="s">
        <v>25</v>
      </c>
      <c r="M5978" s="2">
        <f>+Table3[[#This Row],[CHW]]/Table3[[#This Row],[Count of Airbill Number]]</f>
        <v>6.818181</v>
      </c>
    </row>
    <row r="5979" spans="2:13">
      <c r="B5979" t="s">
        <v>20</v>
      </c>
      <c r="C5979" t="s">
        <v>21</v>
      </c>
      <c r="D5979" t="s">
        <v>22</v>
      </c>
      <c r="E5979" t="s">
        <v>776</v>
      </c>
      <c r="F5979" t="s">
        <v>776</v>
      </c>
      <c r="G5979" t="s">
        <v>137</v>
      </c>
      <c r="H5979" t="s">
        <v>189</v>
      </c>
      <c r="I5979" s="1">
        <v>6.818181</v>
      </c>
      <c r="J5979" s="1">
        <v>1</v>
      </c>
      <c r="K5979">
        <v>5976</v>
      </c>
      <c r="L5979" t="s">
        <v>25</v>
      </c>
      <c r="M5979" s="2">
        <f>+Table3[[#This Row],[CHW]]/Table3[[#This Row],[Count of Airbill Number]]</f>
        <v>6.818181</v>
      </c>
    </row>
    <row r="5980" spans="2:13">
      <c r="B5980" t="s">
        <v>20</v>
      </c>
      <c r="C5980" t="s">
        <v>21</v>
      </c>
      <c r="D5980" t="s">
        <v>22</v>
      </c>
      <c r="E5980" t="s">
        <v>776</v>
      </c>
      <c r="F5980" t="s">
        <v>776</v>
      </c>
      <c r="G5980" t="s">
        <v>77</v>
      </c>
      <c r="H5980" t="s">
        <v>191</v>
      </c>
      <c r="I5980" s="1">
        <v>6.818181</v>
      </c>
      <c r="J5980" s="1">
        <v>1</v>
      </c>
      <c r="K5980">
        <v>5977</v>
      </c>
      <c r="L5980" t="s">
        <v>25</v>
      </c>
      <c r="M5980" s="2">
        <f>+Table3[[#This Row],[CHW]]/Table3[[#This Row],[Count of Airbill Number]]</f>
        <v>6.818181</v>
      </c>
    </row>
    <row r="5981" spans="2:13">
      <c r="B5981" t="s">
        <v>20</v>
      </c>
      <c r="C5981" t="s">
        <v>21</v>
      </c>
      <c r="D5981" t="s">
        <v>36</v>
      </c>
      <c r="E5981" t="s">
        <v>776</v>
      </c>
      <c r="F5981" t="s">
        <v>776</v>
      </c>
      <c r="G5981" t="s">
        <v>37</v>
      </c>
      <c r="H5981" t="s">
        <v>100</v>
      </c>
      <c r="I5981" s="1">
        <v>6.818181</v>
      </c>
      <c r="J5981" s="1">
        <v>1</v>
      </c>
      <c r="K5981">
        <v>5978</v>
      </c>
      <c r="L5981" t="s">
        <v>25</v>
      </c>
      <c r="M5981" s="2">
        <f>+Table3[[#This Row],[CHW]]/Table3[[#This Row],[Count of Airbill Number]]</f>
        <v>6.818181</v>
      </c>
    </row>
    <row r="5982" spans="2:13">
      <c r="B5982" t="s">
        <v>30</v>
      </c>
      <c r="C5982" t="s">
        <v>21</v>
      </c>
      <c r="D5982" t="s">
        <v>139</v>
      </c>
      <c r="E5982" t="s">
        <v>776</v>
      </c>
      <c r="F5982" t="s">
        <v>776</v>
      </c>
      <c r="G5982" t="s">
        <v>237</v>
      </c>
      <c r="H5982" t="s">
        <v>140</v>
      </c>
      <c r="I5982" s="1">
        <v>6.818181</v>
      </c>
      <c r="J5982" s="1">
        <v>1</v>
      </c>
      <c r="K5982">
        <v>5979</v>
      </c>
      <c r="L5982" t="s">
        <v>25</v>
      </c>
      <c r="M5982" s="2">
        <f>+Table3[[#This Row],[CHW]]/Table3[[#This Row],[Count of Airbill Number]]</f>
        <v>6.818181</v>
      </c>
    </row>
    <row r="5983" spans="2:13">
      <c r="B5983" t="s">
        <v>30</v>
      </c>
      <c r="C5983" t="s">
        <v>21</v>
      </c>
      <c r="D5983" t="s">
        <v>22</v>
      </c>
      <c r="E5983" t="s">
        <v>776</v>
      </c>
      <c r="F5983" t="s">
        <v>776</v>
      </c>
      <c r="G5983" t="s">
        <v>237</v>
      </c>
      <c r="H5983" t="s">
        <v>87</v>
      </c>
      <c r="I5983" s="1">
        <v>6.818181</v>
      </c>
      <c r="J5983" s="1">
        <v>1</v>
      </c>
      <c r="K5983">
        <v>5980</v>
      </c>
      <c r="L5983" t="s">
        <v>25</v>
      </c>
      <c r="M5983" s="2">
        <f>+Table3[[#This Row],[CHW]]/Table3[[#This Row],[Count of Airbill Number]]</f>
        <v>6.818181</v>
      </c>
    </row>
    <row r="5984" spans="2:13">
      <c r="B5984" t="s">
        <v>30</v>
      </c>
      <c r="C5984" t="s">
        <v>21</v>
      </c>
      <c r="D5984" t="s">
        <v>22</v>
      </c>
      <c r="E5984" t="s">
        <v>776</v>
      </c>
      <c r="F5984" t="s">
        <v>776</v>
      </c>
      <c r="G5984" t="s">
        <v>237</v>
      </c>
      <c r="H5984" t="s">
        <v>107</v>
      </c>
      <c r="I5984" s="1">
        <v>6.818181</v>
      </c>
      <c r="J5984" s="1">
        <v>1</v>
      </c>
      <c r="K5984">
        <v>5981</v>
      </c>
      <c r="L5984" t="s">
        <v>25</v>
      </c>
      <c r="M5984" s="2">
        <f>+Table3[[#This Row],[CHW]]/Table3[[#This Row],[Count of Airbill Number]]</f>
        <v>6.818181</v>
      </c>
    </row>
    <row r="5985" spans="2:13">
      <c r="B5985" t="s">
        <v>30</v>
      </c>
      <c r="C5985" t="s">
        <v>21</v>
      </c>
      <c r="D5985" t="s">
        <v>22</v>
      </c>
      <c r="E5985" t="s">
        <v>776</v>
      </c>
      <c r="F5985" t="s">
        <v>776</v>
      </c>
      <c r="G5985" t="s">
        <v>48</v>
      </c>
      <c r="H5985" t="s">
        <v>308</v>
      </c>
      <c r="I5985" s="1">
        <v>6.818181</v>
      </c>
      <c r="J5985" s="1">
        <v>1</v>
      </c>
      <c r="K5985">
        <v>5982</v>
      </c>
      <c r="L5985" t="s">
        <v>25</v>
      </c>
      <c r="M5985" s="2">
        <f>+Table3[[#This Row],[CHW]]/Table3[[#This Row],[Count of Airbill Number]]</f>
        <v>6.818181</v>
      </c>
    </row>
    <row r="5986" spans="2:13">
      <c r="B5986" t="s">
        <v>30</v>
      </c>
      <c r="C5986" t="s">
        <v>21</v>
      </c>
      <c r="D5986" t="s">
        <v>36</v>
      </c>
      <c r="E5986" t="s">
        <v>776</v>
      </c>
      <c r="F5986" t="s">
        <v>776</v>
      </c>
      <c r="G5986" t="s">
        <v>37</v>
      </c>
      <c r="H5986" t="s">
        <v>130</v>
      </c>
      <c r="I5986" s="1">
        <v>6.818181</v>
      </c>
      <c r="J5986" s="1">
        <v>1</v>
      </c>
      <c r="K5986">
        <v>5983</v>
      </c>
      <c r="L5986" t="s">
        <v>25</v>
      </c>
      <c r="M5986" s="2">
        <f>+Table3[[#This Row],[CHW]]/Table3[[#This Row],[Count of Airbill Number]]</f>
        <v>6.818181</v>
      </c>
    </row>
    <row r="5987" spans="2:13">
      <c r="B5987" t="s">
        <v>35</v>
      </c>
      <c r="C5987" t="s">
        <v>21</v>
      </c>
      <c r="D5987" t="s">
        <v>22</v>
      </c>
      <c r="E5987" t="s">
        <v>776</v>
      </c>
      <c r="F5987" t="s">
        <v>776</v>
      </c>
      <c r="G5987" t="s">
        <v>68</v>
      </c>
      <c r="H5987" t="s">
        <v>57</v>
      </c>
      <c r="I5987" s="1">
        <v>6.8181809999999992</v>
      </c>
      <c r="J5987" s="1">
        <v>2</v>
      </c>
      <c r="K5987">
        <v>5984</v>
      </c>
      <c r="L5987" t="s">
        <v>25</v>
      </c>
      <c r="M5987" s="2">
        <f>+Table3[[#This Row],[CHW]]/Table3[[#This Row],[Count of Airbill Number]]</f>
        <v>3.4090904999999996</v>
      </c>
    </row>
    <row r="5988" spans="2:13">
      <c r="B5988" t="s">
        <v>35</v>
      </c>
      <c r="C5988" t="s">
        <v>21</v>
      </c>
      <c r="D5988" t="s">
        <v>22</v>
      </c>
      <c r="E5988" t="s">
        <v>776</v>
      </c>
      <c r="F5988" t="s">
        <v>776</v>
      </c>
      <c r="G5988" t="s">
        <v>72</v>
      </c>
      <c r="H5988" t="s">
        <v>50</v>
      </c>
      <c r="I5988" s="1">
        <v>6.8181809999999992</v>
      </c>
      <c r="J5988" s="1">
        <v>2</v>
      </c>
      <c r="K5988">
        <v>5985</v>
      </c>
      <c r="L5988" t="s">
        <v>25</v>
      </c>
      <c r="M5988" s="2">
        <f>+Table3[[#This Row],[CHW]]/Table3[[#This Row],[Count of Airbill Number]]</f>
        <v>3.4090904999999996</v>
      </c>
    </row>
    <row r="5989" spans="2:13">
      <c r="B5989" t="s">
        <v>35</v>
      </c>
      <c r="C5989" t="s">
        <v>21</v>
      </c>
      <c r="D5989" t="s">
        <v>22</v>
      </c>
      <c r="E5989" t="s">
        <v>776</v>
      </c>
      <c r="F5989" t="s">
        <v>776</v>
      </c>
      <c r="G5989" t="s">
        <v>77</v>
      </c>
      <c r="H5989" t="s">
        <v>41</v>
      </c>
      <c r="I5989" s="1">
        <v>6.8181809999999992</v>
      </c>
      <c r="J5989" s="1">
        <v>2</v>
      </c>
      <c r="K5989">
        <v>5986</v>
      </c>
      <c r="L5989" t="s">
        <v>25</v>
      </c>
      <c r="M5989" s="2">
        <f>+Table3[[#This Row],[CHW]]/Table3[[#This Row],[Count of Airbill Number]]</f>
        <v>3.4090904999999996</v>
      </c>
    </row>
    <row r="5990" spans="2:13">
      <c r="B5990" t="s">
        <v>35</v>
      </c>
      <c r="C5990" t="s">
        <v>21</v>
      </c>
      <c r="D5990" t="s">
        <v>36</v>
      </c>
      <c r="E5990" t="s">
        <v>776</v>
      </c>
      <c r="F5990" t="s">
        <v>776</v>
      </c>
      <c r="G5990" t="s">
        <v>37</v>
      </c>
      <c r="H5990" t="s">
        <v>376</v>
      </c>
      <c r="I5990" s="1">
        <v>6.8181809999999992</v>
      </c>
      <c r="J5990" s="1">
        <v>2</v>
      </c>
      <c r="K5990">
        <v>5987</v>
      </c>
      <c r="L5990" t="s">
        <v>25</v>
      </c>
      <c r="M5990" s="2">
        <f>+Table3[[#This Row],[CHW]]/Table3[[#This Row],[Count of Airbill Number]]</f>
        <v>3.4090904999999996</v>
      </c>
    </row>
    <row r="5991" spans="2:13">
      <c r="B5991" t="s">
        <v>20</v>
      </c>
      <c r="C5991" t="s">
        <v>21</v>
      </c>
      <c r="D5991" t="s">
        <v>22</v>
      </c>
      <c r="E5991" t="s">
        <v>776</v>
      </c>
      <c r="F5991" t="s">
        <v>776</v>
      </c>
      <c r="G5991" t="s">
        <v>33</v>
      </c>
      <c r="H5991" t="s">
        <v>213</v>
      </c>
      <c r="I5991" s="1">
        <v>6.8181809999999992</v>
      </c>
      <c r="J5991" s="1">
        <v>2</v>
      </c>
      <c r="K5991">
        <v>5988</v>
      </c>
      <c r="L5991" t="s">
        <v>25</v>
      </c>
      <c r="M5991" s="2">
        <f>+Table3[[#This Row],[CHW]]/Table3[[#This Row],[Count of Airbill Number]]</f>
        <v>3.4090904999999996</v>
      </c>
    </row>
    <row r="5992" spans="2:13">
      <c r="B5992" t="s">
        <v>20</v>
      </c>
      <c r="C5992" t="s">
        <v>21</v>
      </c>
      <c r="D5992" t="s">
        <v>22</v>
      </c>
      <c r="E5992" t="s">
        <v>776</v>
      </c>
      <c r="F5992" t="s">
        <v>776</v>
      </c>
      <c r="G5992" t="s">
        <v>61</v>
      </c>
      <c r="H5992" t="s">
        <v>37</v>
      </c>
      <c r="I5992" s="1">
        <v>6.8181800000000008</v>
      </c>
      <c r="J5992" s="1">
        <v>3</v>
      </c>
      <c r="K5992">
        <v>5989</v>
      </c>
      <c r="L5992" t="s">
        <v>25</v>
      </c>
      <c r="M5992" s="2">
        <f>+Table3[[#This Row],[CHW]]/Table3[[#This Row],[Count of Airbill Number]]</f>
        <v>2.2727266666666668</v>
      </c>
    </row>
    <row r="5993" spans="2:13">
      <c r="B5993" t="s">
        <v>20</v>
      </c>
      <c r="C5993" t="s">
        <v>21</v>
      </c>
      <c r="D5993" t="s">
        <v>22</v>
      </c>
      <c r="E5993" t="s">
        <v>776</v>
      </c>
      <c r="F5993" t="s">
        <v>776</v>
      </c>
      <c r="G5993" t="s">
        <v>98</v>
      </c>
      <c r="H5993" t="s">
        <v>184</v>
      </c>
      <c r="I5993" s="1">
        <v>6.8181799999999999</v>
      </c>
      <c r="J5993" s="1">
        <v>3</v>
      </c>
      <c r="K5993">
        <v>5990</v>
      </c>
      <c r="L5993" t="s">
        <v>25</v>
      </c>
      <c r="M5993" s="2">
        <f>+Table3[[#This Row],[CHW]]/Table3[[#This Row],[Count of Airbill Number]]</f>
        <v>2.2727266666666668</v>
      </c>
    </row>
    <row r="5994" spans="2:13">
      <c r="B5994" t="s">
        <v>20</v>
      </c>
      <c r="C5994" t="s">
        <v>21</v>
      </c>
      <c r="D5994" t="s">
        <v>22</v>
      </c>
      <c r="E5994" t="s">
        <v>776</v>
      </c>
      <c r="F5994" t="s">
        <v>776</v>
      </c>
      <c r="G5994" t="s">
        <v>188</v>
      </c>
      <c r="H5994" t="s">
        <v>57</v>
      </c>
      <c r="I5994" s="1">
        <v>6.8181790000000007</v>
      </c>
      <c r="J5994" s="1">
        <v>4</v>
      </c>
      <c r="K5994">
        <v>5991</v>
      </c>
      <c r="L5994" t="s">
        <v>25</v>
      </c>
      <c r="M5994" s="2">
        <f>+Table3[[#This Row],[CHW]]/Table3[[#This Row],[Count of Airbill Number]]</f>
        <v>1.7045447500000002</v>
      </c>
    </row>
    <row r="5995" spans="2:13">
      <c r="B5995" t="s">
        <v>35</v>
      </c>
      <c r="C5995" t="s">
        <v>21</v>
      </c>
      <c r="D5995" t="s">
        <v>36</v>
      </c>
      <c r="E5995" t="s">
        <v>778</v>
      </c>
      <c r="F5995" t="s">
        <v>778</v>
      </c>
      <c r="G5995" t="s">
        <v>51</v>
      </c>
      <c r="H5995" t="s">
        <v>91</v>
      </c>
      <c r="I5995" s="1">
        <v>6.8</v>
      </c>
      <c r="J5995" s="1">
        <v>1</v>
      </c>
      <c r="K5995">
        <v>5992</v>
      </c>
      <c r="L5995" t="s">
        <v>25</v>
      </c>
      <c r="M5995" s="2">
        <f>+Table3[[#This Row],[CHW]]/Table3[[#This Row],[Count of Airbill Number]]</f>
        <v>6.8</v>
      </c>
    </row>
    <row r="5996" spans="2:13">
      <c r="B5996" t="s">
        <v>35</v>
      </c>
      <c r="C5996" t="s">
        <v>21</v>
      </c>
      <c r="D5996" t="s">
        <v>36</v>
      </c>
      <c r="E5996" t="s">
        <v>778</v>
      </c>
      <c r="F5996" t="s">
        <v>778</v>
      </c>
      <c r="G5996" t="s">
        <v>86</v>
      </c>
      <c r="H5996" t="s">
        <v>330</v>
      </c>
      <c r="I5996" s="1">
        <v>6.8</v>
      </c>
      <c r="J5996" s="1">
        <v>1</v>
      </c>
      <c r="K5996">
        <v>5993</v>
      </c>
      <c r="L5996" t="s">
        <v>25</v>
      </c>
      <c r="M5996" s="2">
        <f>+Table3[[#This Row],[CHW]]/Table3[[#This Row],[Count of Airbill Number]]</f>
        <v>6.8</v>
      </c>
    </row>
    <row r="5997" spans="2:13">
      <c r="B5997" t="s">
        <v>28</v>
      </c>
      <c r="C5997" t="s">
        <v>21</v>
      </c>
      <c r="D5997" t="s">
        <v>36</v>
      </c>
      <c r="E5997" t="s">
        <v>778</v>
      </c>
      <c r="F5997" t="s">
        <v>778</v>
      </c>
      <c r="G5997" t="s">
        <v>86</v>
      </c>
      <c r="H5997" t="s">
        <v>291</v>
      </c>
      <c r="I5997" s="1">
        <v>6.6</v>
      </c>
      <c r="J5997" s="1">
        <v>1</v>
      </c>
      <c r="K5997">
        <v>5994</v>
      </c>
      <c r="L5997" t="s">
        <v>25</v>
      </c>
      <c r="M5997" s="2">
        <f>+Table3[[#This Row],[CHW]]/Table3[[#This Row],[Count of Airbill Number]]</f>
        <v>6.6</v>
      </c>
    </row>
    <row r="5998" spans="2:13">
      <c r="B5998" t="s">
        <v>20</v>
      </c>
      <c r="C5998" t="s">
        <v>21</v>
      </c>
      <c r="D5998" t="s">
        <v>22</v>
      </c>
      <c r="E5998" t="s">
        <v>776</v>
      </c>
      <c r="F5998" t="s">
        <v>778</v>
      </c>
      <c r="G5998" t="s">
        <v>31</v>
      </c>
      <c r="H5998" t="s">
        <v>171</v>
      </c>
      <c r="I5998" s="1">
        <v>6.4</v>
      </c>
      <c r="J5998" s="1">
        <v>1</v>
      </c>
      <c r="K5998">
        <v>5995</v>
      </c>
      <c r="L5998" t="s">
        <v>25</v>
      </c>
      <c r="M5998" s="2">
        <f>+Table3[[#This Row],[CHW]]/Table3[[#This Row],[Count of Airbill Number]]</f>
        <v>6.4</v>
      </c>
    </row>
    <row r="5999" spans="2:13">
      <c r="B5999" t="s">
        <v>28</v>
      </c>
      <c r="C5999" t="s">
        <v>21</v>
      </c>
      <c r="D5999" t="s">
        <v>22</v>
      </c>
      <c r="E5999" t="s">
        <v>778</v>
      </c>
      <c r="F5999" t="s">
        <v>776</v>
      </c>
      <c r="G5999" t="s">
        <v>86</v>
      </c>
      <c r="H5999" t="s">
        <v>152</v>
      </c>
      <c r="I5999" s="1">
        <v>6.3999999999999995</v>
      </c>
      <c r="J5999" s="1">
        <v>3</v>
      </c>
      <c r="K5999">
        <v>5996</v>
      </c>
      <c r="L5999" t="s">
        <v>25</v>
      </c>
      <c r="M5999" s="2">
        <f>+Table3[[#This Row],[CHW]]/Table3[[#This Row],[Count of Airbill Number]]</f>
        <v>2.1333333333333333</v>
      </c>
    </row>
    <row r="6000" spans="2:13">
      <c r="B6000" t="s">
        <v>28</v>
      </c>
      <c r="C6000" t="s">
        <v>21</v>
      </c>
      <c r="D6000" t="s">
        <v>22</v>
      </c>
      <c r="E6000" t="s">
        <v>776</v>
      </c>
      <c r="F6000" t="s">
        <v>776</v>
      </c>
      <c r="G6000" t="s">
        <v>23</v>
      </c>
      <c r="H6000" t="s">
        <v>96</v>
      </c>
      <c r="I6000" s="1">
        <v>6.3636359999999996</v>
      </c>
      <c r="J6000" s="1">
        <v>2</v>
      </c>
      <c r="K6000">
        <v>5997</v>
      </c>
      <c r="L6000" t="s">
        <v>25</v>
      </c>
      <c r="M6000" s="2">
        <f>+Table3[[#This Row],[CHW]]/Table3[[#This Row],[Count of Airbill Number]]</f>
        <v>3.1818179999999998</v>
      </c>
    </row>
    <row r="6001" spans="2:13">
      <c r="B6001" t="s">
        <v>28</v>
      </c>
      <c r="C6001" t="s">
        <v>21</v>
      </c>
      <c r="D6001" t="s">
        <v>22</v>
      </c>
      <c r="E6001" t="s">
        <v>776</v>
      </c>
      <c r="F6001" t="s">
        <v>776</v>
      </c>
      <c r="G6001" t="s">
        <v>64</v>
      </c>
      <c r="H6001" t="s">
        <v>136</v>
      </c>
      <c r="I6001" s="1">
        <v>6.3636359999999996</v>
      </c>
      <c r="J6001" s="1">
        <v>1</v>
      </c>
      <c r="K6001">
        <v>5998</v>
      </c>
      <c r="L6001" t="s">
        <v>25</v>
      </c>
      <c r="M6001" s="2">
        <f>+Table3[[#This Row],[CHW]]/Table3[[#This Row],[Count of Airbill Number]]</f>
        <v>6.3636359999999996</v>
      </c>
    </row>
    <row r="6002" spans="2:13">
      <c r="B6002" t="s">
        <v>28</v>
      </c>
      <c r="C6002" t="s">
        <v>21</v>
      </c>
      <c r="D6002" t="s">
        <v>22</v>
      </c>
      <c r="E6002" t="s">
        <v>776</v>
      </c>
      <c r="F6002" t="s">
        <v>776</v>
      </c>
      <c r="G6002" t="s">
        <v>186</v>
      </c>
      <c r="H6002" t="s">
        <v>45</v>
      </c>
      <c r="I6002" s="1">
        <v>6.3636359999999996</v>
      </c>
      <c r="J6002" s="1">
        <v>1</v>
      </c>
      <c r="K6002">
        <v>5999</v>
      </c>
      <c r="L6002" t="s">
        <v>25</v>
      </c>
      <c r="M6002" s="2">
        <f>+Table3[[#This Row],[CHW]]/Table3[[#This Row],[Count of Airbill Number]]</f>
        <v>6.3636359999999996</v>
      </c>
    </row>
    <row r="6003" spans="2:13">
      <c r="B6003" t="s">
        <v>28</v>
      </c>
      <c r="C6003" t="s">
        <v>21</v>
      </c>
      <c r="D6003" t="s">
        <v>22</v>
      </c>
      <c r="E6003" t="s">
        <v>776</v>
      </c>
      <c r="F6003" t="s">
        <v>776</v>
      </c>
      <c r="G6003" t="s">
        <v>61</v>
      </c>
      <c r="H6003" t="s">
        <v>71</v>
      </c>
      <c r="I6003" s="1">
        <v>6.3636359999999996</v>
      </c>
      <c r="J6003" s="1">
        <v>1</v>
      </c>
      <c r="K6003">
        <v>6000</v>
      </c>
      <c r="L6003" t="s">
        <v>25</v>
      </c>
      <c r="M6003" s="2">
        <f>+Table3[[#This Row],[CHW]]/Table3[[#This Row],[Count of Airbill Number]]</f>
        <v>6.3636359999999996</v>
      </c>
    </row>
    <row r="6004" spans="2:13">
      <c r="B6004" t="s">
        <v>28</v>
      </c>
      <c r="C6004" t="s">
        <v>21</v>
      </c>
      <c r="D6004" t="s">
        <v>22</v>
      </c>
      <c r="E6004" t="s">
        <v>776</v>
      </c>
      <c r="F6004" t="s">
        <v>776</v>
      </c>
      <c r="G6004" t="s">
        <v>98</v>
      </c>
      <c r="H6004" t="s">
        <v>70</v>
      </c>
      <c r="I6004" s="1">
        <v>6.3636359999999996</v>
      </c>
      <c r="J6004" s="1">
        <v>2</v>
      </c>
      <c r="K6004">
        <v>6001</v>
      </c>
      <c r="L6004" t="s">
        <v>25</v>
      </c>
      <c r="M6004" s="2">
        <f>+Table3[[#This Row],[CHW]]/Table3[[#This Row],[Count of Airbill Number]]</f>
        <v>3.1818179999999998</v>
      </c>
    </row>
    <row r="6005" spans="2:13">
      <c r="B6005" t="s">
        <v>28</v>
      </c>
      <c r="C6005" t="s">
        <v>21</v>
      </c>
      <c r="D6005" t="s">
        <v>22</v>
      </c>
      <c r="E6005" t="s">
        <v>776</v>
      </c>
      <c r="F6005" t="s">
        <v>776</v>
      </c>
      <c r="G6005" t="s">
        <v>33</v>
      </c>
      <c r="H6005" t="s">
        <v>63</v>
      </c>
      <c r="I6005" s="1">
        <v>6.3636359999999996</v>
      </c>
      <c r="J6005" s="1">
        <v>2</v>
      </c>
      <c r="K6005">
        <v>6002</v>
      </c>
      <c r="L6005" t="s">
        <v>25</v>
      </c>
      <c r="M6005" s="2">
        <f>+Table3[[#This Row],[CHW]]/Table3[[#This Row],[Count of Airbill Number]]</f>
        <v>3.1818179999999998</v>
      </c>
    </row>
    <row r="6006" spans="2:13">
      <c r="B6006" t="s">
        <v>28</v>
      </c>
      <c r="C6006" t="s">
        <v>21</v>
      </c>
      <c r="D6006" t="s">
        <v>22</v>
      </c>
      <c r="E6006" t="s">
        <v>776</v>
      </c>
      <c r="F6006" t="s">
        <v>776</v>
      </c>
      <c r="G6006" t="s">
        <v>66</v>
      </c>
      <c r="H6006" t="s">
        <v>49</v>
      </c>
      <c r="I6006" s="1">
        <v>6.3636359999999996</v>
      </c>
      <c r="J6006" s="1">
        <v>2</v>
      </c>
      <c r="K6006">
        <v>6003</v>
      </c>
      <c r="L6006" t="s">
        <v>25</v>
      </c>
      <c r="M6006" s="2">
        <f>+Table3[[#This Row],[CHW]]/Table3[[#This Row],[Count of Airbill Number]]</f>
        <v>3.1818179999999998</v>
      </c>
    </row>
    <row r="6007" spans="2:13">
      <c r="B6007" t="s">
        <v>28</v>
      </c>
      <c r="C6007" t="s">
        <v>21</v>
      </c>
      <c r="D6007" t="s">
        <v>36</v>
      </c>
      <c r="E6007" t="s">
        <v>776</v>
      </c>
      <c r="F6007" t="s">
        <v>776</v>
      </c>
      <c r="G6007" t="s">
        <v>45</v>
      </c>
      <c r="H6007" t="s">
        <v>151</v>
      </c>
      <c r="I6007" s="1">
        <v>6.3636359999999996</v>
      </c>
      <c r="J6007" s="1">
        <v>1</v>
      </c>
      <c r="K6007">
        <v>6004</v>
      </c>
      <c r="L6007" t="s">
        <v>25</v>
      </c>
      <c r="M6007" s="2">
        <f>+Table3[[#This Row],[CHW]]/Table3[[#This Row],[Count of Airbill Number]]</f>
        <v>6.3636359999999996</v>
      </c>
    </row>
    <row r="6008" spans="2:13">
      <c r="B6008" t="s">
        <v>35</v>
      </c>
      <c r="C6008" t="s">
        <v>21</v>
      </c>
      <c r="D6008" t="s">
        <v>22</v>
      </c>
      <c r="E6008" t="s">
        <v>776</v>
      </c>
      <c r="F6008" t="s">
        <v>776</v>
      </c>
      <c r="G6008" t="s">
        <v>188</v>
      </c>
      <c r="H6008" t="s">
        <v>45</v>
      </c>
      <c r="I6008" s="1">
        <v>6.3636359999999996</v>
      </c>
      <c r="J6008" s="1">
        <v>2</v>
      </c>
      <c r="K6008">
        <v>6005</v>
      </c>
      <c r="L6008" t="s">
        <v>25</v>
      </c>
      <c r="M6008" s="2">
        <f>+Table3[[#This Row],[CHW]]/Table3[[#This Row],[Count of Airbill Number]]</f>
        <v>3.1818179999999998</v>
      </c>
    </row>
    <row r="6009" spans="2:13">
      <c r="B6009" t="s">
        <v>35</v>
      </c>
      <c r="C6009" t="s">
        <v>21</v>
      </c>
      <c r="D6009" t="s">
        <v>22</v>
      </c>
      <c r="E6009" t="s">
        <v>776</v>
      </c>
      <c r="F6009" t="s">
        <v>776</v>
      </c>
      <c r="G6009" t="s">
        <v>102</v>
      </c>
      <c r="H6009" t="s">
        <v>98</v>
      </c>
      <c r="I6009" s="1">
        <v>6.3636359999999996</v>
      </c>
      <c r="J6009" s="1">
        <v>1</v>
      </c>
      <c r="K6009">
        <v>6006</v>
      </c>
      <c r="L6009" t="s">
        <v>25</v>
      </c>
      <c r="M6009" s="2">
        <f>+Table3[[#This Row],[CHW]]/Table3[[#This Row],[Count of Airbill Number]]</f>
        <v>6.3636359999999996</v>
      </c>
    </row>
    <row r="6010" spans="2:13">
      <c r="B6010" t="s">
        <v>35</v>
      </c>
      <c r="C6010" t="s">
        <v>21</v>
      </c>
      <c r="D6010" t="s">
        <v>22</v>
      </c>
      <c r="E6010" t="s">
        <v>776</v>
      </c>
      <c r="F6010" t="s">
        <v>776</v>
      </c>
      <c r="G6010" t="s">
        <v>45</v>
      </c>
      <c r="H6010" t="s">
        <v>108</v>
      </c>
      <c r="I6010" s="1">
        <v>6.3636359999999996</v>
      </c>
      <c r="J6010" s="1">
        <v>2</v>
      </c>
      <c r="K6010">
        <v>6007</v>
      </c>
      <c r="L6010" t="s">
        <v>25</v>
      </c>
      <c r="M6010" s="2">
        <f>+Table3[[#This Row],[CHW]]/Table3[[#This Row],[Count of Airbill Number]]</f>
        <v>3.1818179999999998</v>
      </c>
    </row>
    <row r="6011" spans="2:13">
      <c r="B6011" t="s">
        <v>35</v>
      </c>
      <c r="C6011" t="s">
        <v>21</v>
      </c>
      <c r="D6011" t="s">
        <v>22</v>
      </c>
      <c r="E6011" t="s">
        <v>776</v>
      </c>
      <c r="F6011" t="s">
        <v>776</v>
      </c>
      <c r="G6011" t="s">
        <v>31</v>
      </c>
      <c r="H6011" t="s">
        <v>148</v>
      </c>
      <c r="I6011" s="1">
        <v>6.3636359999999996</v>
      </c>
      <c r="J6011" s="1">
        <v>1</v>
      </c>
      <c r="K6011">
        <v>6008</v>
      </c>
      <c r="L6011" t="s">
        <v>25</v>
      </c>
      <c r="M6011" s="2">
        <f>+Table3[[#This Row],[CHW]]/Table3[[#This Row],[Count of Airbill Number]]</f>
        <v>6.3636359999999996</v>
      </c>
    </row>
    <row r="6012" spans="2:13">
      <c r="B6012" t="s">
        <v>35</v>
      </c>
      <c r="C6012" t="s">
        <v>21</v>
      </c>
      <c r="D6012" t="s">
        <v>22</v>
      </c>
      <c r="E6012" t="s">
        <v>776</v>
      </c>
      <c r="F6012" t="s">
        <v>776</v>
      </c>
      <c r="G6012" t="s">
        <v>61</v>
      </c>
      <c r="H6012" t="s">
        <v>69</v>
      </c>
      <c r="I6012" s="1">
        <v>6.3636359999999996</v>
      </c>
      <c r="J6012" s="1">
        <v>1</v>
      </c>
      <c r="K6012">
        <v>6009</v>
      </c>
      <c r="L6012" t="s">
        <v>25</v>
      </c>
      <c r="M6012" s="2">
        <f>+Table3[[#This Row],[CHW]]/Table3[[#This Row],[Count of Airbill Number]]</f>
        <v>6.3636359999999996</v>
      </c>
    </row>
    <row r="6013" spans="2:13">
      <c r="B6013" t="s">
        <v>35</v>
      </c>
      <c r="C6013" t="s">
        <v>21</v>
      </c>
      <c r="D6013" t="s">
        <v>22</v>
      </c>
      <c r="E6013" t="s">
        <v>776</v>
      </c>
      <c r="F6013" t="s">
        <v>776</v>
      </c>
      <c r="G6013" t="s">
        <v>279</v>
      </c>
      <c r="H6013" t="s">
        <v>71</v>
      </c>
      <c r="I6013" s="1">
        <v>6.3636359999999996</v>
      </c>
      <c r="J6013" s="1">
        <v>2</v>
      </c>
      <c r="K6013">
        <v>6010</v>
      </c>
      <c r="L6013" t="s">
        <v>25</v>
      </c>
      <c r="M6013" s="2">
        <f>+Table3[[#This Row],[CHW]]/Table3[[#This Row],[Count of Airbill Number]]</f>
        <v>3.1818179999999998</v>
      </c>
    </row>
    <row r="6014" spans="2:13">
      <c r="B6014" t="s">
        <v>35</v>
      </c>
      <c r="C6014" t="s">
        <v>21</v>
      </c>
      <c r="D6014" t="s">
        <v>36</v>
      </c>
      <c r="E6014" t="s">
        <v>776</v>
      </c>
      <c r="F6014" t="s">
        <v>776</v>
      </c>
      <c r="G6014" t="s">
        <v>37</v>
      </c>
      <c r="H6014" t="s">
        <v>145</v>
      </c>
      <c r="I6014" s="1">
        <v>6.3636359999999996</v>
      </c>
      <c r="J6014" s="1">
        <v>2</v>
      </c>
      <c r="K6014">
        <v>6011</v>
      </c>
      <c r="L6014" t="s">
        <v>25</v>
      </c>
      <c r="M6014" s="2">
        <f>+Table3[[#This Row],[CHW]]/Table3[[#This Row],[Count of Airbill Number]]</f>
        <v>3.1818179999999998</v>
      </c>
    </row>
    <row r="6015" spans="2:13">
      <c r="B6015" t="s">
        <v>176</v>
      </c>
      <c r="C6015" t="s">
        <v>21</v>
      </c>
      <c r="D6015" t="s">
        <v>22</v>
      </c>
      <c r="E6015" t="s">
        <v>776</v>
      </c>
      <c r="F6015" t="s">
        <v>776</v>
      </c>
      <c r="G6015" t="s">
        <v>31</v>
      </c>
      <c r="H6015" t="s">
        <v>23</v>
      </c>
      <c r="I6015" s="1">
        <v>6.3636359999999996</v>
      </c>
      <c r="J6015" s="1">
        <v>1</v>
      </c>
      <c r="K6015">
        <v>6012</v>
      </c>
      <c r="L6015" t="s">
        <v>25</v>
      </c>
      <c r="M6015" s="2">
        <f>+Table3[[#This Row],[CHW]]/Table3[[#This Row],[Count of Airbill Number]]</f>
        <v>6.3636359999999996</v>
      </c>
    </row>
    <row r="6016" spans="2:13">
      <c r="B6016" t="s">
        <v>20</v>
      </c>
      <c r="C6016" t="s">
        <v>21</v>
      </c>
      <c r="D6016" t="s">
        <v>22</v>
      </c>
      <c r="E6016" t="s">
        <v>776</v>
      </c>
      <c r="F6016" t="s">
        <v>776</v>
      </c>
      <c r="G6016" t="s">
        <v>23</v>
      </c>
      <c r="H6016" t="s">
        <v>108</v>
      </c>
      <c r="I6016" s="1">
        <v>6.3636359999999996</v>
      </c>
      <c r="J6016" s="1">
        <v>1</v>
      </c>
      <c r="K6016">
        <v>6013</v>
      </c>
      <c r="L6016" t="s">
        <v>25</v>
      </c>
      <c r="M6016" s="2">
        <f>+Table3[[#This Row],[CHW]]/Table3[[#This Row],[Count of Airbill Number]]</f>
        <v>6.3636359999999996</v>
      </c>
    </row>
    <row r="6017" spans="2:13">
      <c r="B6017" t="s">
        <v>20</v>
      </c>
      <c r="C6017" t="s">
        <v>21</v>
      </c>
      <c r="D6017" t="s">
        <v>22</v>
      </c>
      <c r="E6017" t="s">
        <v>778</v>
      </c>
      <c r="F6017" t="s">
        <v>776</v>
      </c>
      <c r="G6017" t="s">
        <v>255</v>
      </c>
      <c r="H6017" t="s">
        <v>53</v>
      </c>
      <c r="I6017" s="1">
        <v>6.3636359999999996</v>
      </c>
      <c r="J6017" s="1">
        <v>1</v>
      </c>
      <c r="K6017">
        <v>6014</v>
      </c>
      <c r="L6017" t="s">
        <v>25</v>
      </c>
      <c r="M6017" s="2">
        <f>+Table3[[#This Row],[CHW]]/Table3[[#This Row],[Count of Airbill Number]]</f>
        <v>6.3636359999999996</v>
      </c>
    </row>
    <row r="6018" spans="2:13">
      <c r="B6018" t="s">
        <v>20</v>
      </c>
      <c r="C6018" t="s">
        <v>21</v>
      </c>
      <c r="D6018" t="s">
        <v>22</v>
      </c>
      <c r="E6018" t="s">
        <v>776</v>
      </c>
      <c r="F6018" t="s">
        <v>776</v>
      </c>
      <c r="G6018" t="s">
        <v>149</v>
      </c>
      <c r="H6018" t="s">
        <v>69</v>
      </c>
      <c r="I6018" s="1">
        <v>6.3636359999999996</v>
      </c>
      <c r="J6018" s="1">
        <v>1</v>
      </c>
      <c r="K6018">
        <v>6015</v>
      </c>
      <c r="L6018" t="s">
        <v>25</v>
      </c>
      <c r="M6018" s="2">
        <f>+Table3[[#This Row],[CHW]]/Table3[[#This Row],[Count of Airbill Number]]</f>
        <v>6.3636359999999996</v>
      </c>
    </row>
    <row r="6019" spans="2:13">
      <c r="B6019" t="s">
        <v>20</v>
      </c>
      <c r="C6019" t="s">
        <v>21</v>
      </c>
      <c r="D6019" t="s">
        <v>22</v>
      </c>
      <c r="E6019" t="s">
        <v>776</v>
      </c>
      <c r="F6019" t="s">
        <v>776</v>
      </c>
      <c r="G6019" t="s">
        <v>93</v>
      </c>
      <c r="H6019" t="s">
        <v>175</v>
      </c>
      <c r="I6019" s="1">
        <v>6.3636359999999996</v>
      </c>
      <c r="J6019" s="1">
        <v>1</v>
      </c>
      <c r="K6019">
        <v>6016</v>
      </c>
      <c r="L6019" t="s">
        <v>25</v>
      </c>
      <c r="M6019" s="2">
        <f>+Table3[[#This Row],[CHW]]/Table3[[#This Row],[Count of Airbill Number]]</f>
        <v>6.3636359999999996</v>
      </c>
    </row>
    <row r="6020" spans="2:13">
      <c r="B6020" t="s">
        <v>30</v>
      </c>
      <c r="C6020" t="s">
        <v>21</v>
      </c>
      <c r="D6020" t="s">
        <v>22</v>
      </c>
      <c r="E6020" t="s">
        <v>776</v>
      </c>
      <c r="F6020" t="s">
        <v>776</v>
      </c>
      <c r="G6020" t="s">
        <v>23</v>
      </c>
      <c r="H6020" t="s">
        <v>54</v>
      </c>
      <c r="I6020" s="1">
        <v>6.3636359999999996</v>
      </c>
      <c r="J6020" s="1">
        <v>1</v>
      </c>
      <c r="K6020">
        <v>6017</v>
      </c>
      <c r="L6020" t="s">
        <v>25</v>
      </c>
      <c r="M6020" s="2">
        <f>+Table3[[#This Row],[CHW]]/Table3[[#This Row],[Count of Airbill Number]]</f>
        <v>6.3636359999999996</v>
      </c>
    </row>
    <row r="6021" spans="2:13">
      <c r="B6021" t="s">
        <v>30</v>
      </c>
      <c r="C6021" t="s">
        <v>21</v>
      </c>
      <c r="D6021" t="s">
        <v>22</v>
      </c>
      <c r="E6021" t="s">
        <v>776</v>
      </c>
      <c r="F6021" t="s">
        <v>776</v>
      </c>
      <c r="G6021" t="s">
        <v>23</v>
      </c>
      <c r="H6021" t="s">
        <v>119</v>
      </c>
      <c r="I6021" s="1">
        <v>6.3636359999999996</v>
      </c>
      <c r="J6021" s="1">
        <v>1</v>
      </c>
      <c r="K6021">
        <v>6018</v>
      </c>
      <c r="L6021" t="s">
        <v>25</v>
      </c>
      <c r="M6021" s="2">
        <f>+Table3[[#This Row],[CHW]]/Table3[[#This Row],[Count of Airbill Number]]</f>
        <v>6.3636359999999996</v>
      </c>
    </row>
    <row r="6022" spans="2:13">
      <c r="B6022" t="s">
        <v>30</v>
      </c>
      <c r="C6022" t="s">
        <v>21</v>
      </c>
      <c r="D6022" t="s">
        <v>22</v>
      </c>
      <c r="E6022" t="s">
        <v>776</v>
      </c>
      <c r="F6022" t="s">
        <v>776</v>
      </c>
      <c r="G6022" t="s">
        <v>63</v>
      </c>
      <c r="H6022" t="s">
        <v>71</v>
      </c>
      <c r="I6022" s="1">
        <v>6.3636359999999996</v>
      </c>
      <c r="J6022" s="1">
        <v>1</v>
      </c>
      <c r="K6022">
        <v>6019</v>
      </c>
      <c r="L6022" t="s">
        <v>25</v>
      </c>
      <c r="M6022" s="2">
        <f>+Table3[[#This Row],[CHW]]/Table3[[#This Row],[Count of Airbill Number]]</f>
        <v>6.3636359999999996</v>
      </c>
    </row>
    <row r="6023" spans="2:13">
      <c r="B6023" t="s">
        <v>30</v>
      </c>
      <c r="C6023" t="s">
        <v>21</v>
      </c>
      <c r="D6023" t="s">
        <v>22</v>
      </c>
      <c r="E6023" t="s">
        <v>776</v>
      </c>
      <c r="F6023" t="s">
        <v>776</v>
      </c>
      <c r="G6023" t="s">
        <v>39</v>
      </c>
      <c r="H6023" t="s">
        <v>63</v>
      </c>
      <c r="I6023" s="1">
        <v>6.3636359999999996</v>
      </c>
      <c r="J6023" s="1">
        <v>1</v>
      </c>
      <c r="K6023">
        <v>6020</v>
      </c>
      <c r="L6023" t="s">
        <v>25</v>
      </c>
      <c r="M6023" s="2">
        <f>+Table3[[#This Row],[CHW]]/Table3[[#This Row],[Count of Airbill Number]]</f>
        <v>6.3636359999999996</v>
      </c>
    </row>
    <row r="6024" spans="2:13">
      <c r="B6024" t="s">
        <v>30</v>
      </c>
      <c r="C6024" t="s">
        <v>21</v>
      </c>
      <c r="D6024" t="s">
        <v>22</v>
      </c>
      <c r="E6024" t="s">
        <v>776</v>
      </c>
      <c r="F6024" t="s">
        <v>776</v>
      </c>
      <c r="G6024" t="s">
        <v>39</v>
      </c>
      <c r="H6024" t="s">
        <v>88</v>
      </c>
      <c r="I6024" s="1">
        <v>6.3636359999999996</v>
      </c>
      <c r="J6024" s="1">
        <v>1</v>
      </c>
      <c r="K6024">
        <v>6021</v>
      </c>
      <c r="L6024" t="s">
        <v>25</v>
      </c>
      <c r="M6024" s="2">
        <f>+Table3[[#This Row],[CHW]]/Table3[[#This Row],[Count of Airbill Number]]</f>
        <v>6.3636359999999996</v>
      </c>
    </row>
    <row r="6025" spans="2:13">
      <c r="B6025" t="s">
        <v>30</v>
      </c>
      <c r="C6025" t="s">
        <v>21</v>
      </c>
      <c r="D6025" t="s">
        <v>22</v>
      </c>
      <c r="E6025" t="s">
        <v>776</v>
      </c>
      <c r="F6025" t="s">
        <v>776</v>
      </c>
      <c r="G6025" t="s">
        <v>45</v>
      </c>
      <c r="H6025" t="s">
        <v>61</v>
      </c>
      <c r="I6025" s="1">
        <v>6.3636359999999996</v>
      </c>
      <c r="J6025" s="1">
        <v>1</v>
      </c>
      <c r="K6025">
        <v>6022</v>
      </c>
      <c r="L6025" t="s">
        <v>25</v>
      </c>
      <c r="M6025" s="2">
        <f>+Table3[[#This Row],[CHW]]/Table3[[#This Row],[Count of Airbill Number]]</f>
        <v>6.3636359999999996</v>
      </c>
    </row>
    <row r="6026" spans="2:13">
      <c r="B6026" t="s">
        <v>30</v>
      </c>
      <c r="C6026" t="s">
        <v>21</v>
      </c>
      <c r="D6026" t="s">
        <v>22</v>
      </c>
      <c r="E6026" t="s">
        <v>776</v>
      </c>
      <c r="F6026" t="s">
        <v>776</v>
      </c>
      <c r="G6026" t="s">
        <v>45</v>
      </c>
      <c r="H6026" t="s">
        <v>67</v>
      </c>
      <c r="I6026" s="1">
        <v>6.3636359999999996</v>
      </c>
      <c r="J6026" s="1">
        <v>2</v>
      </c>
      <c r="K6026">
        <v>6023</v>
      </c>
      <c r="L6026" t="s">
        <v>25</v>
      </c>
      <c r="M6026" s="2">
        <f>+Table3[[#This Row],[CHW]]/Table3[[#This Row],[Count of Airbill Number]]</f>
        <v>3.1818179999999998</v>
      </c>
    </row>
    <row r="6027" spans="2:13">
      <c r="B6027" t="s">
        <v>30</v>
      </c>
      <c r="C6027" t="s">
        <v>21</v>
      </c>
      <c r="D6027" t="s">
        <v>22</v>
      </c>
      <c r="E6027" t="s">
        <v>776</v>
      </c>
      <c r="F6027" t="s">
        <v>776</v>
      </c>
      <c r="G6027" t="s">
        <v>45</v>
      </c>
      <c r="H6027" t="s">
        <v>193</v>
      </c>
      <c r="I6027" s="1">
        <v>6.3636359999999996</v>
      </c>
      <c r="J6027" s="1">
        <v>2</v>
      </c>
      <c r="K6027">
        <v>6024</v>
      </c>
      <c r="L6027" t="s">
        <v>25</v>
      </c>
      <c r="M6027" s="2">
        <f>+Table3[[#This Row],[CHW]]/Table3[[#This Row],[Count of Airbill Number]]</f>
        <v>3.1818179999999998</v>
      </c>
    </row>
    <row r="6028" spans="2:13">
      <c r="B6028" t="s">
        <v>30</v>
      </c>
      <c r="C6028" t="s">
        <v>21</v>
      </c>
      <c r="D6028" t="s">
        <v>22</v>
      </c>
      <c r="E6028" t="s">
        <v>776</v>
      </c>
      <c r="F6028" t="s">
        <v>776</v>
      </c>
      <c r="G6028" t="s">
        <v>45</v>
      </c>
      <c r="H6028" t="s">
        <v>170</v>
      </c>
      <c r="I6028" s="1">
        <v>6.3636359999999996</v>
      </c>
      <c r="J6028" s="1">
        <v>2</v>
      </c>
      <c r="K6028">
        <v>6025</v>
      </c>
      <c r="L6028" t="s">
        <v>25</v>
      </c>
      <c r="M6028" s="2">
        <f>+Table3[[#This Row],[CHW]]/Table3[[#This Row],[Count of Airbill Number]]</f>
        <v>3.1818179999999998</v>
      </c>
    </row>
    <row r="6029" spans="2:13">
      <c r="B6029" t="s">
        <v>30</v>
      </c>
      <c r="C6029" t="s">
        <v>21</v>
      </c>
      <c r="D6029" t="s">
        <v>22</v>
      </c>
      <c r="E6029" t="s">
        <v>776</v>
      </c>
      <c r="F6029" t="s">
        <v>776</v>
      </c>
      <c r="G6029" t="s">
        <v>40</v>
      </c>
      <c r="H6029" t="s">
        <v>45</v>
      </c>
      <c r="I6029" s="1">
        <v>6.3636359999999996</v>
      </c>
      <c r="J6029" s="1">
        <v>1</v>
      </c>
      <c r="K6029">
        <v>6026</v>
      </c>
      <c r="L6029" t="s">
        <v>25</v>
      </c>
      <c r="M6029" s="2">
        <f>+Table3[[#This Row],[CHW]]/Table3[[#This Row],[Count of Airbill Number]]</f>
        <v>6.3636359999999996</v>
      </c>
    </row>
    <row r="6030" spans="2:13">
      <c r="B6030" t="s">
        <v>30</v>
      </c>
      <c r="C6030" t="s">
        <v>21</v>
      </c>
      <c r="D6030" t="s">
        <v>22</v>
      </c>
      <c r="E6030" t="s">
        <v>776</v>
      </c>
      <c r="F6030" t="s">
        <v>776</v>
      </c>
      <c r="G6030" t="s">
        <v>40</v>
      </c>
      <c r="H6030" t="s">
        <v>67</v>
      </c>
      <c r="I6030" s="1">
        <v>6.3636359999999996</v>
      </c>
      <c r="J6030" s="1">
        <v>1</v>
      </c>
      <c r="K6030">
        <v>6027</v>
      </c>
      <c r="L6030" t="s">
        <v>25</v>
      </c>
      <c r="M6030" s="2">
        <f>+Table3[[#This Row],[CHW]]/Table3[[#This Row],[Count of Airbill Number]]</f>
        <v>6.3636359999999996</v>
      </c>
    </row>
    <row r="6031" spans="2:13">
      <c r="B6031" t="s">
        <v>30</v>
      </c>
      <c r="C6031" t="s">
        <v>21</v>
      </c>
      <c r="D6031" t="s">
        <v>22</v>
      </c>
      <c r="E6031" t="s">
        <v>776</v>
      </c>
      <c r="F6031" t="s">
        <v>776</v>
      </c>
      <c r="G6031" t="s">
        <v>40</v>
      </c>
      <c r="H6031" t="s">
        <v>83</v>
      </c>
      <c r="I6031" s="1">
        <v>6.3636359999999996</v>
      </c>
      <c r="J6031" s="1">
        <v>1</v>
      </c>
      <c r="K6031">
        <v>6028</v>
      </c>
      <c r="L6031" t="s">
        <v>25</v>
      </c>
      <c r="M6031" s="2">
        <f>+Table3[[#This Row],[CHW]]/Table3[[#This Row],[Count of Airbill Number]]</f>
        <v>6.3636359999999996</v>
      </c>
    </row>
    <row r="6032" spans="2:13">
      <c r="B6032" t="s">
        <v>30</v>
      </c>
      <c r="C6032" t="s">
        <v>21</v>
      </c>
      <c r="D6032" t="s">
        <v>22</v>
      </c>
      <c r="E6032" t="s">
        <v>776</v>
      </c>
      <c r="F6032" t="s">
        <v>776</v>
      </c>
      <c r="G6032" t="s">
        <v>40</v>
      </c>
      <c r="H6032" t="s">
        <v>53</v>
      </c>
      <c r="I6032" s="1">
        <v>6.3636359999999996</v>
      </c>
      <c r="J6032" s="1">
        <v>1</v>
      </c>
      <c r="K6032">
        <v>6029</v>
      </c>
      <c r="L6032" t="s">
        <v>25</v>
      </c>
      <c r="M6032" s="2">
        <f>+Table3[[#This Row],[CHW]]/Table3[[#This Row],[Count of Airbill Number]]</f>
        <v>6.3636359999999996</v>
      </c>
    </row>
    <row r="6033" spans="2:13">
      <c r="B6033" t="s">
        <v>30</v>
      </c>
      <c r="C6033" t="s">
        <v>21</v>
      </c>
      <c r="D6033" t="s">
        <v>22</v>
      </c>
      <c r="E6033" t="s">
        <v>776</v>
      </c>
      <c r="F6033" t="s">
        <v>776</v>
      </c>
      <c r="G6033" t="s">
        <v>57</v>
      </c>
      <c r="H6033" t="s">
        <v>32</v>
      </c>
      <c r="I6033" s="1">
        <v>6.3636359999999996</v>
      </c>
      <c r="J6033" s="1">
        <v>1</v>
      </c>
      <c r="K6033">
        <v>6030</v>
      </c>
      <c r="L6033" t="s">
        <v>25</v>
      </c>
      <c r="M6033" s="2">
        <f>+Table3[[#This Row],[CHW]]/Table3[[#This Row],[Count of Airbill Number]]</f>
        <v>6.3636359999999996</v>
      </c>
    </row>
    <row r="6034" spans="2:13">
      <c r="B6034" t="s">
        <v>30</v>
      </c>
      <c r="C6034" t="s">
        <v>21</v>
      </c>
      <c r="D6034" t="s">
        <v>22</v>
      </c>
      <c r="E6034" t="s">
        <v>776</v>
      </c>
      <c r="F6034" t="s">
        <v>776</v>
      </c>
      <c r="G6034" t="s">
        <v>33</v>
      </c>
      <c r="H6034" t="s">
        <v>117</v>
      </c>
      <c r="I6034" s="1">
        <v>6.3636359999999996</v>
      </c>
      <c r="J6034" s="1">
        <v>1</v>
      </c>
      <c r="K6034">
        <v>6031</v>
      </c>
      <c r="L6034" t="s">
        <v>25</v>
      </c>
      <c r="M6034" s="2">
        <f>+Table3[[#This Row],[CHW]]/Table3[[#This Row],[Count of Airbill Number]]</f>
        <v>6.3636359999999996</v>
      </c>
    </row>
    <row r="6035" spans="2:13">
      <c r="B6035" t="s">
        <v>30</v>
      </c>
      <c r="C6035" t="s">
        <v>21</v>
      </c>
      <c r="D6035" t="s">
        <v>22</v>
      </c>
      <c r="E6035" t="s">
        <v>776</v>
      </c>
      <c r="F6035" t="s">
        <v>776</v>
      </c>
      <c r="G6035" t="s">
        <v>33</v>
      </c>
      <c r="H6035" t="s">
        <v>83</v>
      </c>
      <c r="I6035" s="1">
        <v>6.3636359999999996</v>
      </c>
      <c r="J6035" s="1">
        <v>1</v>
      </c>
      <c r="K6035">
        <v>6032</v>
      </c>
      <c r="L6035" t="s">
        <v>25</v>
      </c>
      <c r="M6035" s="2">
        <f>+Table3[[#This Row],[CHW]]/Table3[[#This Row],[Count of Airbill Number]]</f>
        <v>6.3636359999999996</v>
      </c>
    </row>
    <row r="6036" spans="2:13">
      <c r="B6036" t="s">
        <v>30</v>
      </c>
      <c r="C6036" t="s">
        <v>21</v>
      </c>
      <c r="D6036" t="s">
        <v>22</v>
      </c>
      <c r="E6036" t="s">
        <v>776</v>
      </c>
      <c r="F6036" t="s">
        <v>776</v>
      </c>
      <c r="G6036" t="s">
        <v>37</v>
      </c>
      <c r="H6036" t="s">
        <v>83</v>
      </c>
      <c r="I6036" s="1">
        <v>6.3636359999999996</v>
      </c>
      <c r="J6036" s="1">
        <v>1</v>
      </c>
      <c r="K6036">
        <v>6033</v>
      </c>
      <c r="L6036" t="s">
        <v>25</v>
      </c>
      <c r="M6036" s="2">
        <f>+Table3[[#This Row],[CHW]]/Table3[[#This Row],[Count of Airbill Number]]</f>
        <v>6.3636359999999996</v>
      </c>
    </row>
    <row r="6037" spans="2:13">
      <c r="B6037" t="s">
        <v>28</v>
      </c>
      <c r="C6037" t="s">
        <v>21</v>
      </c>
      <c r="D6037" t="s">
        <v>22</v>
      </c>
      <c r="E6037" t="s">
        <v>778</v>
      </c>
      <c r="F6037" t="s">
        <v>778</v>
      </c>
      <c r="G6037" t="s">
        <v>173</v>
      </c>
      <c r="H6037" t="s">
        <v>260</v>
      </c>
      <c r="I6037" s="1">
        <v>6.3636350000000004</v>
      </c>
      <c r="J6037" s="1">
        <v>2</v>
      </c>
      <c r="K6037">
        <v>6034</v>
      </c>
      <c r="L6037" t="s">
        <v>25</v>
      </c>
      <c r="M6037" s="2">
        <f>+Table3[[#This Row],[CHW]]/Table3[[#This Row],[Count of Airbill Number]]</f>
        <v>3.1818175000000002</v>
      </c>
    </row>
    <row r="6038" spans="2:13">
      <c r="B6038" t="s">
        <v>28</v>
      </c>
      <c r="C6038" t="s">
        <v>21</v>
      </c>
      <c r="D6038" t="s">
        <v>22</v>
      </c>
      <c r="E6038" t="s">
        <v>776</v>
      </c>
      <c r="F6038" t="s">
        <v>776</v>
      </c>
      <c r="G6038" t="s">
        <v>144</v>
      </c>
      <c r="H6038" t="s">
        <v>71</v>
      </c>
      <c r="I6038" s="1">
        <v>6.3636350000000004</v>
      </c>
      <c r="J6038" s="1">
        <v>3</v>
      </c>
      <c r="K6038">
        <v>6035</v>
      </c>
      <c r="L6038" t="s">
        <v>25</v>
      </c>
      <c r="M6038" s="2">
        <f>+Table3[[#This Row],[CHW]]/Table3[[#This Row],[Count of Airbill Number]]</f>
        <v>2.1212116666666669</v>
      </c>
    </row>
    <row r="6039" spans="2:13">
      <c r="B6039" t="s">
        <v>35</v>
      </c>
      <c r="C6039" t="s">
        <v>21</v>
      </c>
      <c r="D6039" t="s">
        <v>22</v>
      </c>
      <c r="E6039" t="s">
        <v>776</v>
      </c>
      <c r="F6039" t="s">
        <v>776</v>
      </c>
      <c r="G6039" t="s">
        <v>42</v>
      </c>
      <c r="H6039" t="s">
        <v>40</v>
      </c>
      <c r="I6039" s="1">
        <v>6.3636350000000004</v>
      </c>
      <c r="J6039" s="1">
        <v>3</v>
      </c>
      <c r="K6039">
        <v>6036</v>
      </c>
      <c r="L6039" t="s">
        <v>25</v>
      </c>
      <c r="M6039" s="2">
        <f>+Table3[[#This Row],[CHW]]/Table3[[#This Row],[Count of Airbill Number]]</f>
        <v>2.1212116666666669</v>
      </c>
    </row>
    <row r="6040" spans="2:13">
      <c r="B6040" t="s">
        <v>35</v>
      </c>
      <c r="C6040" t="s">
        <v>21</v>
      </c>
      <c r="D6040" t="s">
        <v>22</v>
      </c>
      <c r="E6040" t="s">
        <v>776</v>
      </c>
      <c r="F6040" t="s">
        <v>776</v>
      </c>
      <c r="G6040" t="s">
        <v>41</v>
      </c>
      <c r="H6040" t="s">
        <v>103</v>
      </c>
      <c r="I6040" s="1">
        <v>6.3636350000000004</v>
      </c>
      <c r="J6040" s="1">
        <v>2</v>
      </c>
      <c r="K6040">
        <v>6037</v>
      </c>
      <c r="L6040" t="s">
        <v>25</v>
      </c>
      <c r="M6040" s="2">
        <f>+Table3[[#This Row],[CHW]]/Table3[[#This Row],[Count of Airbill Number]]</f>
        <v>3.1818175000000002</v>
      </c>
    </row>
    <row r="6041" spans="2:13">
      <c r="B6041" t="s">
        <v>35</v>
      </c>
      <c r="C6041" t="s">
        <v>21</v>
      </c>
      <c r="D6041" t="s">
        <v>22</v>
      </c>
      <c r="E6041" t="s">
        <v>776</v>
      </c>
      <c r="F6041" t="s">
        <v>776</v>
      </c>
      <c r="G6041" t="s">
        <v>76</v>
      </c>
      <c r="H6041" t="s">
        <v>32</v>
      </c>
      <c r="I6041" s="1">
        <v>6.3636350000000004</v>
      </c>
      <c r="J6041" s="1">
        <v>2</v>
      </c>
      <c r="K6041">
        <v>6038</v>
      </c>
      <c r="L6041" t="s">
        <v>25</v>
      </c>
      <c r="M6041" s="2">
        <f>+Table3[[#This Row],[CHW]]/Table3[[#This Row],[Count of Airbill Number]]</f>
        <v>3.1818175000000002</v>
      </c>
    </row>
    <row r="6042" spans="2:13">
      <c r="B6042" t="s">
        <v>35</v>
      </c>
      <c r="C6042" t="s">
        <v>21</v>
      </c>
      <c r="D6042" t="s">
        <v>22</v>
      </c>
      <c r="E6042" t="s">
        <v>776</v>
      </c>
      <c r="F6042" t="s">
        <v>776</v>
      </c>
      <c r="G6042" t="s">
        <v>102</v>
      </c>
      <c r="H6042" t="s">
        <v>76</v>
      </c>
      <c r="I6042" s="1">
        <v>6.3636350000000004</v>
      </c>
      <c r="J6042" s="1">
        <v>2</v>
      </c>
      <c r="K6042">
        <v>6039</v>
      </c>
      <c r="L6042" t="s">
        <v>25</v>
      </c>
      <c r="M6042" s="2">
        <f>+Table3[[#This Row],[CHW]]/Table3[[#This Row],[Count of Airbill Number]]</f>
        <v>3.1818175000000002</v>
      </c>
    </row>
    <row r="6043" spans="2:13">
      <c r="B6043" t="s">
        <v>35</v>
      </c>
      <c r="C6043" t="s">
        <v>21</v>
      </c>
      <c r="D6043" t="s">
        <v>36</v>
      </c>
      <c r="E6043" t="s">
        <v>776</v>
      </c>
      <c r="F6043" t="s">
        <v>776</v>
      </c>
      <c r="G6043" t="s">
        <v>37</v>
      </c>
      <c r="H6043" t="s">
        <v>166</v>
      </c>
      <c r="I6043" s="1">
        <v>6.3636350000000004</v>
      </c>
      <c r="J6043" s="1">
        <v>2</v>
      </c>
      <c r="K6043">
        <v>6040</v>
      </c>
      <c r="L6043" t="s">
        <v>25</v>
      </c>
      <c r="M6043" s="2">
        <f>+Table3[[#This Row],[CHW]]/Table3[[#This Row],[Count of Airbill Number]]</f>
        <v>3.1818175000000002</v>
      </c>
    </row>
    <row r="6044" spans="2:13">
      <c r="B6044" t="s">
        <v>35</v>
      </c>
      <c r="C6044" t="s">
        <v>21</v>
      </c>
      <c r="D6044" t="s">
        <v>36</v>
      </c>
      <c r="E6044" t="s">
        <v>776</v>
      </c>
      <c r="F6044" t="s">
        <v>776</v>
      </c>
      <c r="G6044" t="s">
        <v>37</v>
      </c>
      <c r="H6044" t="s">
        <v>89</v>
      </c>
      <c r="I6044" s="1">
        <v>6.3636350000000004</v>
      </c>
      <c r="J6044" s="1">
        <v>2</v>
      </c>
      <c r="K6044">
        <v>6041</v>
      </c>
      <c r="L6044" t="s">
        <v>25</v>
      </c>
      <c r="M6044" s="2">
        <f>+Table3[[#This Row],[CHW]]/Table3[[#This Row],[Count of Airbill Number]]</f>
        <v>3.1818175000000002</v>
      </c>
    </row>
    <row r="6045" spans="2:13">
      <c r="B6045" t="s">
        <v>20</v>
      </c>
      <c r="C6045" t="s">
        <v>21</v>
      </c>
      <c r="D6045" t="s">
        <v>22</v>
      </c>
      <c r="E6045" t="s">
        <v>776</v>
      </c>
      <c r="F6045" t="s">
        <v>776</v>
      </c>
      <c r="G6045" t="s">
        <v>45</v>
      </c>
      <c r="H6045" t="s">
        <v>382</v>
      </c>
      <c r="I6045" s="1">
        <v>6.3636350000000004</v>
      </c>
      <c r="J6045" s="1">
        <v>2</v>
      </c>
      <c r="K6045">
        <v>6042</v>
      </c>
      <c r="L6045" t="s">
        <v>25</v>
      </c>
      <c r="M6045" s="2">
        <f>+Table3[[#This Row],[CHW]]/Table3[[#This Row],[Count of Airbill Number]]</f>
        <v>3.1818175000000002</v>
      </c>
    </row>
    <row r="6046" spans="2:13">
      <c r="B6046" t="s">
        <v>20</v>
      </c>
      <c r="C6046" t="s">
        <v>21</v>
      </c>
      <c r="D6046" t="s">
        <v>22</v>
      </c>
      <c r="E6046" t="s">
        <v>776</v>
      </c>
      <c r="F6046" t="s">
        <v>776</v>
      </c>
      <c r="G6046" t="s">
        <v>61</v>
      </c>
      <c r="H6046" t="s">
        <v>72</v>
      </c>
      <c r="I6046" s="1">
        <v>6.3636350000000004</v>
      </c>
      <c r="J6046" s="1">
        <v>2</v>
      </c>
      <c r="K6046">
        <v>6043</v>
      </c>
      <c r="L6046" t="s">
        <v>25</v>
      </c>
      <c r="M6046" s="2">
        <f>+Table3[[#This Row],[CHW]]/Table3[[#This Row],[Count of Airbill Number]]</f>
        <v>3.1818175000000002</v>
      </c>
    </row>
    <row r="6047" spans="2:13">
      <c r="B6047" t="s">
        <v>35</v>
      </c>
      <c r="C6047" t="s">
        <v>21</v>
      </c>
      <c r="D6047" t="s">
        <v>22</v>
      </c>
      <c r="E6047" t="s">
        <v>776</v>
      </c>
      <c r="F6047" t="s">
        <v>776</v>
      </c>
      <c r="G6047" t="s">
        <v>39</v>
      </c>
      <c r="H6047" t="s">
        <v>178</v>
      </c>
      <c r="I6047" s="1">
        <v>6.3636339999999993</v>
      </c>
      <c r="J6047" s="1">
        <v>3</v>
      </c>
      <c r="K6047">
        <v>6044</v>
      </c>
      <c r="L6047" t="s">
        <v>25</v>
      </c>
      <c r="M6047" s="2">
        <f>+Table3[[#This Row],[CHW]]/Table3[[#This Row],[Count of Airbill Number]]</f>
        <v>2.1212113333333331</v>
      </c>
    </row>
    <row r="6048" spans="2:13">
      <c r="B6048" t="s">
        <v>35</v>
      </c>
      <c r="C6048" t="s">
        <v>21</v>
      </c>
      <c r="D6048" t="s">
        <v>22</v>
      </c>
      <c r="E6048" t="s">
        <v>776</v>
      </c>
      <c r="F6048" t="s">
        <v>776</v>
      </c>
      <c r="G6048" t="s">
        <v>24</v>
      </c>
      <c r="H6048" t="s">
        <v>50</v>
      </c>
      <c r="I6048" s="1">
        <v>6.3636339999999993</v>
      </c>
      <c r="J6048" s="1">
        <v>3</v>
      </c>
      <c r="K6048">
        <v>6045</v>
      </c>
      <c r="L6048" t="s">
        <v>25</v>
      </c>
      <c r="M6048" s="2">
        <f>+Table3[[#This Row],[CHW]]/Table3[[#This Row],[Count of Airbill Number]]</f>
        <v>2.1212113333333331</v>
      </c>
    </row>
    <row r="6049" spans="2:13">
      <c r="B6049" t="s">
        <v>35</v>
      </c>
      <c r="C6049" t="s">
        <v>21</v>
      </c>
      <c r="D6049" t="s">
        <v>22</v>
      </c>
      <c r="E6049" t="s">
        <v>776</v>
      </c>
      <c r="F6049" t="s">
        <v>776</v>
      </c>
      <c r="G6049" t="s">
        <v>33</v>
      </c>
      <c r="H6049" t="s">
        <v>33</v>
      </c>
      <c r="I6049" s="1">
        <v>6.3636339999999993</v>
      </c>
      <c r="J6049" s="1">
        <v>4</v>
      </c>
      <c r="K6049">
        <v>6046</v>
      </c>
      <c r="L6049" t="s">
        <v>25</v>
      </c>
      <c r="M6049" s="2">
        <f>+Table3[[#This Row],[CHW]]/Table3[[#This Row],[Count of Airbill Number]]</f>
        <v>1.5909084999999998</v>
      </c>
    </row>
    <row r="6050" spans="2:13">
      <c r="B6050" t="s">
        <v>20</v>
      </c>
      <c r="C6050" t="s">
        <v>21</v>
      </c>
      <c r="D6050" t="s">
        <v>22</v>
      </c>
      <c r="E6050" t="s">
        <v>776</v>
      </c>
      <c r="F6050" t="s">
        <v>776</v>
      </c>
      <c r="G6050" t="s">
        <v>125</v>
      </c>
      <c r="H6050" t="s">
        <v>70</v>
      </c>
      <c r="I6050" s="1">
        <v>6.3636330000000001</v>
      </c>
      <c r="J6050" s="1">
        <v>5</v>
      </c>
      <c r="K6050">
        <v>6047</v>
      </c>
      <c r="L6050" t="s">
        <v>25</v>
      </c>
      <c r="M6050" s="2">
        <f>+Table3[[#This Row],[CHW]]/Table3[[#This Row],[Count of Airbill Number]]</f>
        <v>1.2727265999999999</v>
      </c>
    </row>
    <row r="6051" spans="2:13">
      <c r="B6051" t="s">
        <v>28</v>
      </c>
      <c r="C6051" t="s">
        <v>21</v>
      </c>
      <c r="D6051" t="s">
        <v>22</v>
      </c>
      <c r="E6051" t="s">
        <v>778</v>
      </c>
      <c r="F6051" t="s">
        <v>778</v>
      </c>
      <c r="G6051" t="s">
        <v>173</v>
      </c>
      <c r="H6051" t="s">
        <v>161</v>
      </c>
      <c r="I6051" s="1">
        <v>6.318181</v>
      </c>
      <c r="J6051" s="1">
        <v>3</v>
      </c>
      <c r="K6051">
        <v>6048</v>
      </c>
      <c r="L6051" t="s">
        <v>25</v>
      </c>
      <c r="M6051" s="2">
        <f>+Table3[[#This Row],[CHW]]/Table3[[#This Row],[Count of Airbill Number]]</f>
        <v>2.1060603333333332</v>
      </c>
    </row>
    <row r="6052" spans="2:13">
      <c r="B6052" t="s">
        <v>28</v>
      </c>
      <c r="C6052" t="s">
        <v>21</v>
      </c>
      <c r="D6052" t="s">
        <v>36</v>
      </c>
      <c r="E6052" t="s">
        <v>776</v>
      </c>
      <c r="F6052" t="s">
        <v>776</v>
      </c>
      <c r="G6052" t="s">
        <v>57</v>
      </c>
      <c r="H6052" t="s">
        <v>33</v>
      </c>
      <c r="I6052" s="1">
        <v>6.3</v>
      </c>
      <c r="J6052" s="1">
        <v>2</v>
      </c>
      <c r="K6052">
        <v>6049</v>
      </c>
      <c r="L6052" t="s">
        <v>25</v>
      </c>
      <c r="M6052" s="2">
        <f>+Table3[[#This Row],[CHW]]/Table3[[#This Row],[Count of Airbill Number]]</f>
        <v>3.15</v>
      </c>
    </row>
    <row r="6053" spans="2:13">
      <c r="B6053" t="s">
        <v>28</v>
      </c>
      <c r="C6053" t="s">
        <v>21</v>
      </c>
      <c r="D6053" t="s">
        <v>36</v>
      </c>
      <c r="E6053" t="s">
        <v>776</v>
      </c>
      <c r="F6053" t="s">
        <v>778</v>
      </c>
      <c r="G6053" t="s">
        <v>33</v>
      </c>
      <c r="H6053" t="s">
        <v>153</v>
      </c>
      <c r="I6053" s="1">
        <v>6.3</v>
      </c>
      <c r="J6053" s="1">
        <v>2</v>
      </c>
      <c r="K6053">
        <v>6050</v>
      </c>
      <c r="L6053" t="s">
        <v>25</v>
      </c>
      <c r="M6053" s="2">
        <f>+Table3[[#This Row],[CHW]]/Table3[[#This Row],[Count of Airbill Number]]</f>
        <v>3.15</v>
      </c>
    </row>
    <row r="6054" spans="2:13">
      <c r="B6054" t="s">
        <v>35</v>
      </c>
      <c r="C6054" t="s">
        <v>21</v>
      </c>
      <c r="D6054" t="s">
        <v>22</v>
      </c>
      <c r="E6054" t="s">
        <v>776</v>
      </c>
      <c r="F6054" t="s">
        <v>778</v>
      </c>
      <c r="G6054" t="s">
        <v>66</v>
      </c>
      <c r="H6054" t="s">
        <v>109</v>
      </c>
      <c r="I6054" s="1">
        <v>6.3</v>
      </c>
      <c r="J6054" s="1">
        <v>1</v>
      </c>
      <c r="K6054">
        <v>6051</v>
      </c>
      <c r="L6054" t="s">
        <v>25</v>
      </c>
      <c r="M6054" s="2">
        <f>+Table3[[#This Row],[CHW]]/Table3[[#This Row],[Count of Airbill Number]]</f>
        <v>6.3</v>
      </c>
    </row>
    <row r="6055" spans="2:13">
      <c r="B6055" t="s">
        <v>30</v>
      </c>
      <c r="C6055" t="s">
        <v>21</v>
      </c>
      <c r="D6055" t="s">
        <v>22</v>
      </c>
      <c r="E6055" t="s">
        <v>776</v>
      </c>
      <c r="F6055" t="s">
        <v>778</v>
      </c>
      <c r="G6055" t="s">
        <v>66</v>
      </c>
      <c r="H6055" t="s">
        <v>109</v>
      </c>
      <c r="I6055" s="1">
        <v>6.1</v>
      </c>
      <c r="J6055" s="1">
        <v>1</v>
      </c>
      <c r="K6055">
        <v>6052</v>
      </c>
      <c r="L6055" t="s">
        <v>25</v>
      </c>
      <c r="M6055" s="2">
        <f>+Table3[[#This Row],[CHW]]/Table3[[#This Row],[Count of Airbill Number]]</f>
        <v>6.1</v>
      </c>
    </row>
    <row r="6056" spans="2:13">
      <c r="B6056" t="s">
        <v>28</v>
      </c>
      <c r="C6056" t="s">
        <v>21</v>
      </c>
      <c r="D6056" t="s">
        <v>22</v>
      </c>
      <c r="E6056" t="s">
        <v>778</v>
      </c>
      <c r="F6056" t="s">
        <v>778</v>
      </c>
      <c r="G6056" t="s">
        <v>393</v>
      </c>
      <c r="H6056" t="s">
        <v>51</v>
      </c>
      <c r="I6056" s="1">
        <v>6</v>
      </c>
      <c r="J6056" s="1">
        <v>1</v>
      </c>
      <c r="K6056">
        <v>6053</v>
      </c>
      <c r="L6056" t="s">
        <v>25</v>
      </c>
      <c r="M6056" s="2">
        <f>+Table3[[#This Row],[CHW]]/Table3[[#This Row],[Count of Airbill Number]]</f>
        <v>6</v>
      </c>
    </row>
    <row r="6057" spans="2:13">
      <c r="B6057" t="s">
        <v>28</v>
      </c>
      <c r="C6057" t="s">
        <v>21</v>
      </c>
      <c r="D6057" t="s">
        <v>22</v>
      </c>
      <c r="E6057" t="s">
        <v>777</v>
      </c>
      <c r="F6057" t="s">
        <v>778</v>
      </c>
      <c r="G6057" t="s">
        <v>332</v>
      </c>
      <c r="H6057" t="s">
        <v>109</v>
      </c>
      <c r="I6057" s="1">
        <v>6</v>
      </c>
      <c r="J6057" s="1">
        <v>1</v>
      </c>
      <c r="K6057">
        <v>6054</v>
      </c>
      <c r="L6057" t="s">
        <v>25</v>
      </c>
      <c r="M6057" s="2">
        <f>+Table3[[#This Row],[CHW]]/Table3[[#This Row],[Count of Airbill Number]]</f>
        <v>6</v>
      </c>
    </row>
    <row r="6058" spans="2:13">
      <c r="B6058" t="s">
        <v>28</v>
      </c>
      <c r="C6058" t="s">
        <v>21</v>
      </c>
      <c r="D6058" t="s">
        <v>22</v>
      </c>
      <c r="E6058" t="s">
        <v>776</v>
      </c>
      <c r="F6058" t="s">
        <v>776</v>
      </c>
      <c r="G6058" t="s">
        <v>61</v>
      </c>
      <c r="H6058" t="s">
        <v>216</v>
      </c>
      <c r="I6058" s="1">
        <v>6</v>
      </c>
      <c r="J6058" s="1">
        <v>1</v>
      </c>
      <c r="K6058">
        <v>6055</v>
      </c>
      <c r="L6058" t="s">
        <v>25</v>
      </c>
      <c r="M6058" s="2">
        <f>+Table3[[#This Row],[CHW]]/Table3[[#This Row],[Count of Airbill Number]]</f>
        <v>6</v>
      </c>
    </row>
    <row r="6059" spans="2:13">
      <c r="B6059" t="s">
        <v>28</v>
      </c>
      <c r="C6059" t="s">
        <v>21</v>
      </c>
      <c r="D6059" t="s">
        <v>36</v>
      </c>
      <c r="E6059" t="s">
        <v>778</v>
      </c>
      <c r="F6059" t="s">
        <v>778</v>
      </c>
      <c r="G6059" t="s">
        <v>51</v>
      </c>
      <c r="H6059" t="s">
        <v>113</v>
      </c>
      <c r="I6059" s="1">
        <v>6</v>
      </c>
      <c r="J6059" s="1">
        <v>1</v>
      </c>
      <c r="K6059">
        <v>6056</v>
      </c>
      <c r="L6059" t="s">
        <v>25</v>
      </c>
      <c r="M6059" s="2">
        <f>+Table3[[#This Row],[CHW]]/Table3[[#This Row],[Count of Airbill Number]]</f>
        <v>6</v>
      </c>
    </row>
    <row r="6060" spans="2:13">
      <c r="B6060" t="s">
        <v>176</v>
      </c>
      <c r="C6060" t="s">
        <v>21</v>
      </c>
      <c r="D6060" t="s">
        <v>22</v>
      </c>
      <c r="E6060" t="s">
        <v>776</v>
      </c>
      <c r="F6060" t="s">
        <v>776</v>
      </c>
      <c r="G6060" t="s">
        <v>48</v>
      </c>
      <c r="H6060" t="s">
        <v>107</v>
      </c>
      <c r="I6060" s="1">
        <v>6</v>
      </c>
      <c r="J6060" s="1">
        <v>1</v>
      </c>
      <c r="K6060">
        <v>6057</v>
      </c>
      <c r="L6060" t="s">
        <v>25</v>
      </c>
      <c r="M6060" s="2">
        <f>+Table3[[#This Row],[CHW]]/Table3[[#This Row],[Count of Airbill Number]]</f>
        <v>6</v>
      </c>
    </row>
    <row r="6061" spans="2:13">
      <c r="B6061" t="s">
        <v>20</v>
      </c>
      <c r="C6061" t="s">
        <v>21</v>
      </c>
      <c r="D6061" t="s">
        <v>22</v>
      </c>
      <c r="E6061" t="s">
        <v>778</v>
      </c>
      <c r="F6061" t="s">
        <v>778</v>
      </c>
      <c r="G6061" t="s">
        <v>109</v>
      </c>
      <c r="H6061" t="s">
        <v>457</v>
      </c>
      <c r="I6061" s="1">
        <v>6</v>
      </c>
      <c r="J6061" s="1">
        <v>1</v>
      </c>
      <c r="K6061">
        <v>6058</v>
      </c>
      <c r="L6061" t="s">
        <v>25</v>
      </c>
      <c r="M6061" s="2">
        <f>+Table3[[#This Row],[CHW]]/Table3[[#This Row],[Count of Airbill Number]]</f>
        <v>6</v>
      </c>
    </row>
    <row r="6062" spans="2:13">
      <c r="B6062" t="s">
        <v>30</v>
      </c>
      <c r="C6062" t="s">
        <v>21</v>
      </c>
      <c r="D6062" t="s">
        <v>22</v>
      </c>
      <c r="E6062" t="s">
        <v>776</v>
      </c>
      <c r="F6062" t="s">
        <v>776</v>
      </c>
      <c r="G6062" t="s">
        <v>45</v>
      </c>
      <c r="H6062" t="s">
        <v>216</v>
      </c>
      <c r="I6062" s="1">
        <v>6</v>
      </c>
      <c r="J6062" s="1">
        <v>1</v>
      </c>
      <c r="K6062">
        <v>6059</v>
      </c>
      <c r="L6062" t="s">
        <v>25</v>
      </c>
      <c r="M6062" s="2">
        <f>+Table3[[#This Row],[CHW]]/Table3[[#This Row],[Count of Airbill Number]]</f>
        <v>6</v>
      </c>
    </row>
    <row r="6063" spans="2:13">
      <c r="B6063" t="s">
        <v>28</v>
      </c>
      <c r="C6063" t="s">
        <v>21</v>
      </c>
      <c r="D6063" t="s">
        <v>22</v>
      </c>
      <c r="E6063" t="s">
        <v>776</v>
      </c>
      <c r="F6063" t="s">
        <v>776</v>
      </c>
      <c r="G6063" t="s">
        <v>57</v>
      </c>
      <c r="H6063" t="s">
        <v>89</v>
      </c>
      <c r="I6063" s="1">
        <v>5.9090900000000008</v>
      </c>
      <c r="J6063" s="1">
        <v>3</v>
      </c>
      <c r="K6063">
        <v>6060</v>
      </c>
      <c r="L6063" t="s">
        <v>25</v>
      </c>
      <c r="M6063" s="2">
        <f>+Table3[[#This Row],[CHW]]/Table3[[#This Row],[Count of Airbill Number]]</f>
        <v>1.9696966666666669</v>
      </c>
    </row>
    <row r="6064" spans="2:13">
      <c r="B6064" t="s">
        <v>28</v>
      </c>
      <c r="C6064" t="s">
        <v>21</v>
      </c>
      <c r="D6064" t="s">
        <v>22</v>
      </c>
      <c r="E6064" t="s">
        <v>776</v>
      </c>
      <c r="F6064" t="s">
        <v>776</v>
      </c>
      <c r="G6064" t="s">
        <v>37</v>
      </c>
      <c r="H6064" t="s">
        <v>100</v>
      </c>
      <c r="I6064" s="1">
        <v>5.9090900000000008</v>
      </c>
      <c r="J6064" s="1">
        <v>2</v>
      </c>
      <c r="K6064">
        <v>6061</v>
      </c>
      <c r="L6064" t="s">
        <v>25</v>
      </c>
      <c r="M6064" s="2">
        <f>+Table3[[#This Row],[CHW]]/Table3[[#This Row],[Count of Airbill Number]]</f>
        <v>2.9545450000000004</v>
      </c>
    </row>
    <row r="6065" spans="2:13">
      <c r="B6065" t="s">
        <v>35</v>
      </c>
      <c r="C6065" t="s">
        <v>21</v>
      </c>
      <c r="D6065" t="s">
        <v>22</v>
      </c>
      <c r="E6065" t="s">
        <v>776</v>
      </c>
      <c r="F6065" t="s">
        <v>776</v>
      </c>
      <c r="G6065" t="s">
        <v>24</v>
      </c>
      <c r="H6065" t="s">
        <v>31</v>
      </c>
      <c r="I6065" s="1">
        <v>5.9090900000000008</v>
      </c>
      <c r="J6065" s="1">
        <v>2</v>
      </c>
      <c r="K6065">
        <v>6062</v>
      </c>
      <c r="L6065" t="s">
        <v>25</v>
      </c>
      <c r="M6065" s="2">
        <f>+Table3[[#This Row],[CHW]]/Table3[[#This Row],[Count of Airbill Number]]</f>
        <v>2.9545450000000004</v>
      </c>
    </row>
    <row r="6066" spans="2:13">
      <c r="B6066" t="s">
        <v>35</v>
      </c>
      <c r="C6066" t="s">
        <v>21</v>
      </c>
      <c r="D6066" t="s">
        <v>22</v>
      </c>
      <c r="E6066" t="s">
        <v>776</v>
      </c>
      <c r="F6066" t="s">
        <v>776</v>
      </c>
      <c r="G6066" t="s">
        <v>24</v>
      </c>
      <c r="H6066" t="s">
        <v>89</v>
      </c>
      <c r="I6066" s="1">
        <v>5.9090900000000008</v>
      </c>
      <c r="J6066" s="1">
        <v>2</v>
      </c>
      <c r="K6066">
        <v>6063</v>
      </c>
      <c r="L6066" t="s">
        <v>25</v>
      </c>
      <c r="M6066" s="2">
        <f>+Table3[[#This Row],[CHW]]/Table3[[#This Row],[Count of Airbill Number]]</f>
        <v>2.9545450000000004</v>
      </c>
    </row>
    <row r="6067" spans="2:13">
      <c r="B6067" t="s">
        <v>35</v>
      </c>
      <c r="C6067" t="s">
        <v>21</v>
      </c>
      <c r="D6067" t="s">
        <v>22</v>
      </c>
      <c r="E6067" t="s">
        <v>776</v>
      </c>
      <c r="F6067" t="s">
        <v>776</v>
      </c>
      <c r="G6067" t="s">
        <v>279</v>
      </c>
      <c r="H6067" t="s">
        <v>123</v>
      </c>
      <c r="I6067" s="1">
        <v>5.9090900000000008</v>
      </c>
      <c r="J6067" s="1">
        <v>2</v>
      </c>
      <c r="K6067">
        <v>6064</v>
      </c>
      <c r="L6067" t="s">
        <v>25</v>
      </c>
      <c r="M6067" s="2">
        <f>+Table3[[#This Row],[CHW]]/Table3[[#This Row],[Count of Airbill Number]]</f>
        <v>2.9545450000000004</v>
      </c>
    </row>
    <row r="6068" spans="2:13">
      <c r="B6068" t="s">
        <v>28</v>
      </c>
      <c r="C6068" t="s">
        <v>21</v>
      </c>
      <c r="D6068" t="s">
        <v>22</v>
      </c>
      <c r="E6068" t="s">
        <v>776</v>
      </c>
      <c r="F6068" t="s">
        <v>776</v>
      </c>
      <c r="G6068" t="s">
        <v>63</v>
      </c>
      <c r="H6068" t="s">
        <v>100</v>
      </c>
      <c r="I6068" s="1">
        <v>5.90909</v>
      </c>
      <c r="J6068" s="1">
        <v>1</v>
      </c>
      <c r="K6068">
        <v>6065</v>
      </c>
      <c r="L6068" t="s">
        <v>25</v>
      </c>
      <c r="M6068" s="2">
        <f>+Table3[[#This Row],[CHW]]/Table3[[#This Row],[Count of Airbill Number]]</f>
        <v>5.90909</v>
      </c>
    </row>
    <row r="6069" spans="2:13">
      <c r="B6069" t="s">
        <v>28</v>
      </c>
      <c r="C6069" t="s">
        <v>21</v>
      </c>
      <c r="D6069" t="s">
        <v>22</v>
      </c>
      <c r="E6069" t="s">
        <v>776</v>
      </c>
      <c r="F6069" t="s">
        <v>776</v>
      </c>
      <c r="G6069" t="s">
        <v>146</v>
      </c>
      <c r="H6069" t="s">
        <v>32</v>
      </c>
      <c r="I6069" s="1">
        <v>5.90909</v>
      </c>
      <c r="J6069" s="1">
        <v>1</v>
      </c>
      <c r="K6069">
        <v>6066</v>
      </c>
      <c r="L6069" t="s">
        <v>25</v>
      </c>
      <c r="M6069" s="2">
        <f>+Table3[[#This Row],[CHW]]/Table3[[#This Row],[Count of Airbill Number]]</f>
        <v>5.90909</v>
      </c>
    </row>
    <row r="6070" spans="2:13">
      <c r="B6070" t="s">
        <v>28</v>
      </c>
      <c r="C6070" t="s">
        <v>21</v>
      </c>
      <c r="D6070" t="s">
        <v>22</v>
      </c>
      <c r="E6070" t="s">
        <v>776</v>
      </c>
      <c r="F6070" t="s">
        <v>776</v>
      </c>
      <c r="G6070" t="s">
        <v>61</v>
      </c>
      <c r="H6070" t="s">
        <v>24</v>
      </c>
      <c r="I6070" s="1">
        <v>5.90909</v>
      </c>
      <c r="J6070" s="1">
        <v>2</v>
      </c>
      <c r="K6070">
        <v>6067</v>
      </c>
      <c r="L6070" t="s">
        <v>25</v>
      </c>
      <c r="M6070" s="2">
        <f>+Table3[[#This Row],[CHW]]/Table3[[#This Row],[Count of Airbill Number]]</f>
        <v>2.954545</v>
      </c>
    </row>
    <row r="6071" spans="2:13">
      <c r="B6071" t="s">
        <v>28</v>
      </c>
      <c r="C6071" t="s">
        <v>21</v>
      </c>
      <c r="D6071" t="s">
        <v>22</v>
      </c>
      <c r="E6071" t="s">
        <v>776</v>
      </c>
      <c r="F6071" t="s">
        <v>776</v>
      </c>
      <c r="G6071" t="s">
        <v>93</v>
      </c>
      <c r="H6071" t="s">
        <v>43</v>
      </c>
      <c r="I6071" s="1">
        <v>5.90909</v>
      </c>
      <c r="J6071" s="1">
        <v>2</v>
      </c>
      <c r="K6071">
        <v>6068</v>
      </c>
      <c r="L6071" t="s">
        <v>25</v>
      </c>
      <c r="M6071" s="2">
        <f>+Table3[[#This Row],[CHW]]/Table3[[#This Row],[Count of Airbill Number]]</f>
        <v>2.954545</v>
      </c>
    </row>
    <row r="6072" spans="2:13">
      <c r="B6072" t="s">
        <v>28</v>
      </c>
      <c r="C6072" t="s">
        <v>21</v>
      </c>
      <c r="D6072" t="s">
        <v>22</v>
      </c>
      <c r="E6072" t="s">
        <v>776</v>
      </c>
      <c r="F6072" t="s">
        <v>776</v>
      </c>
      <c r="G6072" t="s">
        <v>67</v>
      </c>
      <c r="H6072" t="s">
        <v>70</v>
      </c>
      <c r="I6072" s="1">
        <v>5.90909</v>
      </c>
      <c r="J6072" s="1">
        <v>1</v>
      </c>
      <c r="K6072">
        <v>6069</v>
      </c>
      <c r="L6072" t="s">
        <v>25</v>
      </c>
      <c r="M6072" s="2">
        <f>+Table3[[#This Row],[CHW]]/Table3[[#This Row],[Count of Airbill Number]]</f>
        <v>5.90909</v>
      </c>
    </row>
    <row r="6073" spans="2:13">
      <c r="B6073" t="s">
        <v>28</v>
      </c>
      <c r="C6073" t="s">
        <v>21</v>
      </c>
      <c r="D6073" t="s">
        <v>22</v>
      </c>
      <c r="E6073" t="s">
        <v>776</v>
      </c>
      <c r="F6073" t="s">
        <v>776</v>
      </c>
      <c r="G6073" t="s">
        <v>37</v>
      </c>
      <c r="H6073" t="s">
        <v>68</v>
      </c>
      <c r="I6073" s="1">
        <v>5.90909</v>
      </c>
      <c r="J6073" s="1">
        <v>1</v>
      </c>
      <c r="K6073">
        <v>6070</v>
      </c>
      <c r="L6073" t="s">
        <v>25</v>
      </c>
      <c r="M6073" s="2">
        <f>+Table3[[#This Row],[CHW]]/Table3[[#This Row],[Count of Airbill Number]]</f>
        <v>5.90909</v>
      </c>
    </row>
    <row r="6074" spans="2:13">
      <c r="B6074" t="s">
        <v>28</v>
      </c>
      <c r="C6074" t="s">
        <v>21</v>
      </c>
      <c r="D6074" t="s">
        <v>22</v>
      </c>
      <c r="E6074" t="s">
        <v>776</v>
      </c>
      <c r="F6074" t="s">
        <v>776</v>
      </c>
      <c r="G6074" t="s">
        <v>50</v>
      </c>
      <c r="H6074" t="s">
        <v>33</v>
      </c>
      <c r="I6074" s="1">
        <v>5.90909</v>
      </c>
      <c r="J6074" s="1">
        <v>1</v>
      </c>
      <c r="K6074">
        <v>6071</v>
      </c>
      <c r="L6074" t="s">
        <v>25</v>
      </c>
      <c r="M6074" s="2">
        <f>+Table3[[#This Row],[CHW]]/Table3[[#This Row],[Count of Airbill Number]]</f>
        <v>5.90909</v>
      </c>
    </row>
    <row r="6075" spans="2:13">
      <c r="B6075" t="s">
        <v>28</v>
      </c>
      <c r="C6075" t="s">
        <v>21</v>
      </c>
      <c r="D6075" t="s">
        <v>36</v>
      </c>
      <c r="E6075" t="s">
        <v>776</v>
      </c>
      <c r="F6075" t="s">
        <v>776</v>
      </c>
      <c r="G6075" t="s">
        <v>37</v>
      </c>
      <c r="H6075" t="s">
        <v>70</v>
      </c>
      <c r="I6075" s="1">
        <v>5.90909</v>
      </c>
      <c r="J6075" s="1">
        <v>1</v>
      </c>
      <c r="K6075">
        <v>6072</v>
      </c>
      <c r="L6075" t="s">
        <v>25</v>
      </c>
      <c r="M6075" s="2">
        <f>+Table3[[#This Row],[CHW]]/Table3[[#This Row],[Count of Airbill Number]]</f>
        <v>5.90909</v>
      </c>
    </row>
    <row r="6076" spans="2:13">
      <c r="B6076" t="s">
        <v>35</v>
      </c>
      <c r="C6076" t="s">
        <v>21</v>
      </c>
      <c r="D6076" t="s">
        <v>22</v>
      </c>
      <c r="E6076" t="s">
        <v>776</v>
      </c>
      <c r="F6076" t="s">
        <v>776</v>
      </c>
      <c r="G6076" t="s">
        <v>148</v>
      </c>
      <c r="H6076" t="s">
        <v>93</v>
      </c>
      <c r="I6076" s="1">
        <v>5.90909</v>
      </c>
      <c r="J6076" s="1">
        <v>1</v>
      </c>
      <c r="K6076">
        <v>6073</v>
      </c>
      <c r="L6076" t="s">
        <v>25</v>
      </c>
      <c r="M6076" s="2">
        <f>+Table3[[#This Row],[CHW]]/Table3[[#This Row],[Count of Airbill Number]]</f>
        <v>5.90909</v>
      </c>
    </row>
    <row r="6077" spans="2:13">
      <c r="B6077" t="s">
        <v>35</v>
      </c>
      <c r="C6077" t="s">
        <v>21</v>
      </c>
      <c r="D6077" t="s">
        <v>22</v>
      </c>
      <c r="E6077" t="s">
        <v>776</v>
      </c>
      <c r="F6077" t="s">
        <v>776</v>
      </c>
      <c r="G6077" t="s">
        <v>47</v>
      </c>
      <c r="H6077" t="s">
        <v>189</v>
      </c>
      <c r="I6077" s="1">
        <v>5.90909</v>
      </c>
      <c r="J6077" s="1">
        <v>1</v>
      </c>
      <c r="K6077">
        <v>6074</v>
      </c>
      <c r="L6077" t="s">
        <v>25</v>
      </c>
      <c r="M6077" s="2">
        <f>+Table3[[#This Row],[CHW]]/Table3[[#This Row],[Count of Airbill Number]]</f>
        <v>5.90909</v>
      </c>
    </row>
    <row r="6078" spans="2:13">
      <c r="B6078" t="s">
        <v>35</v>
      </c>
      <c r="C6078" t="s">
        <v>21</v>
      </c>
      <c r="D6078" t="s">
        <v>22</v>
      </c>
      <c r="E6078" t="s">
        <v>776</v>
      </c>
      <c r="F6078" t="s">
        <v>776</v>
      </c>
      <c r="G6078" t="s">
        <v>45</v>
      </c>
      <c r="H6078" t="s">
        <v>219</v>
      </c>
      <c r="I6078" s="1">
        <v>5.90909</v>
      </c>
      <c r="J6078" s="1">
        <v>1</v>
      </c>
      <c r="K6078">
        <v>6075</v>
      </c>
      <c r="L6078" t="s">
        <v>25</v>
      </c>
      <c r="M6078" s="2">
        <f>+Table3[[#This Row],[CHW]]/Table3[[#This Row],[Count of Airbill Number]]</f>
        <v>5.90909</v>
      </c>
    </row>
    <row r="6079" spans="2:13">
      <c r="B6079" t="s">
        <v>35</v>
      </c>
      <c r="C6079" t="s">
        <v>21</v>
      </c>
      <c r="D6079" t="s">
        <v>22</v>
      </c>
      <c r="E6079" t="s">
        <v>776</v>
      </c>
      <c r="F6079" t="s">
        <v>776</v>
      </c>
      <c r="G6079" t="s">
        <v>31</v>
      </c>
      <c r="H6079" t="s">
        <v>118</v>
      </c>
      <c r="I6079" s="1">
        <v>5.90909</v>
      </c>
      <c r="J6079" s="1">
        <v>1</v>
      </c>
      <c r="K6079">
        <v>6076</v>
      </c>
      <c r="L6079" t="s">
        <v>25</v>
      </c>
      <c r="M6079" s="2">
        <f>+Table3[[#This Row],[CHW]]/Table3[[#This Row],[Count of Airbill Number]]</f>
        <v>5.90909</v>
      </c>
    </row>
    <row r="6080" spans="2:13">
      <c r="B6080" t="s">
        <v>35</v>
      </c>
      <c r="C6080" t="s">
        <v>21</v>
      </c>
      <c r="D6080" t="s">
        <v>22</v>
      </c>
      <c r="E6080" t="s">
        <v>776</v>
      </c>
      <c r="F6080" t="s">
        <v>776</v>
      </c>
      <c r="G6080" t="s">
        <v>131</v>
      </c>
      <c r="H6080" t="s">
        <v>43</v>
      </c>
      <c r="I6080" s="1">
        <v>5.90909</v>
      </c>
      <c r="J6080" s="1">
        <v>1</v>
      </c>
      <c r="K6080">
        <v>6077</v>
      </c>
      <c r="L6080" t="s">
        <v>25</v>
      </c>
      <c r="M6080" s="2">
        <f>+Table3[[#This Row],[CHW]]/Table3[[#This Row],[Count of Airbill Number]]</f>
        <v>5.90909</v>
      </c>
    </row>
    <row r="6081" spans="2:13">
      <c r="B6081" t="s">
        <v>35</v>
      </c>
      <c r="C6081" t="s">
        <v>21</v>
      </c>
      <c r="D6081" t="s">
        <v>22</v>
      </c>
      <c r="E6081" t="s">
        <v>776</v>
      </c>
      <c r="F6081" t="s">
        <v>776</v>
      </c>
      <c r="G6081" t="s">
        <v>37</v>
      </c>
      <c r="H6081" t="s">
        <v>214</v>
      </c>
      <c r="I6081" s="1">
        <v>5.90909</v>
      </c>
      <c r="J6081" s="1">
        <v>1</v>
      </c>
      <c r="K6081">
        <v>6078</v>
      </c>
      <c r="L6081" t="s">
        <v>25</v>
      </c>
      <c r="M6081" s="2">
        <f>+Table3[[#This Row],[CHW]]/Table3[[#This Row],[Count of Airbill Number]]</f>
        <v>5.90909</v>
      </c>
    </row>
    <row r="6082" spans="2:13">
      <c r="B6082" t="s">
        <v>35</v>
      </c>
      <c r="C6082" t="s">
        <v>21</v>
      </c>
      <c r="D6082" t="s">
        <v>22</v>
      </c>
      <c r="E6082" t="s">
        <v>776</v>
      </c>
      <c r="F6082" t="s">
        <v>776</v>
      </c>
      <c r="G6082" t="s">
        <v>77</v>
      </c>
      <c r="H6082" t="s">
        <v>43</v>
      </c>
      <c r="I6082" s="1">
        <v>5.90909</v>
      </c>
      <c r="J6082" s="1">
        <v>1</v>
      </c>
      <c r="K6082">
        <v>6079</v>
      </c>
      <c r="L6082" t="s">
        <v>25</v>
      </c>
      <c r="M6082" s="2">
        <f>+Table3[[#This Row],[CHW]]/Table3[[#This Row],[Count of Airbill Number]]</f>
        <v>5.90909</v>
      </c>
    </row>
    <row r="6083" spans="2:13">
      <c r="B6083" t="s">
        <v>35</v>
      </c>
      <c r="C6083" t="s">
        <v>21</v>
      </c>
      <c r="D6083" t="s">
        <v>36</v>
      </c>
      <c r="E6083" t="s">
        <v>776</v>
      </c>
      <c r="F6083" t="s">
        <v>776</v>
      </c>
      <c r="G6083" t="s">
        <v>37</v>
      </c>
      <c r="H6083" t="s">
        <v>217</v>
      </c>
      <c r="I6083" s="1">
        <v>5.90909</v>
      </c>
      <c r="J6083" s="1">
        <v>2</v>
      </c>
      <c r="K6083">
        <v>6080</v>
      </c>
      <c r="L6083" t="s">
        <v>25</v>
      </c>
      <c r="M6083" s="2">
        <f>+Table3[[#This Row],[CHW]]/Table3[[#This Row],[Count of Airbill Number]]</f>
        <v>2.954545</v>
      </c>
    </row>
    <row r="6084" spans="2:13">
      <c r="B6084" t="s">
        <v>176</v>
      </c>
      <c r="C6084" t="s">
        <v>21</v>
      </c>
      <c r="D6084" t="s">
        <v>22</v>
      </c>
      <c r="E6084" t="s">
        <v>776</v>
      </c>
      <c r="F6084" t="s">
        <v>776</v>
      </c>
      <c r="G6084" t="s">
        <v>23</v>
      </c>
      <c r="H6084" t="s">
        <v>45</v>
      </c>
      <c r="I6084" s="1">
        <v>5.90909</v>
      </c>
      <c r="J6084" s="1">
        <v>1</v>
      </c>
      <c r="K6084">
        <v>6081</v>
      </c>
      <c r="L6084" t="s">
        <v>25</v>
      </c>
      <c r="M6084" s="2">
        <f>+Table3[[#This Row],[CHW]]/Table3[[#This Row],[Count of Airbill Number]]</f>
        <v>5.90909</v>
      </c>
    </row>
    <row r="6085" spans="2:13">
      <c r="B6085" t="s">
        <v>20</v>
      </c>
      <c r="C6085" t="s">
        <v>21</v>
      </c>
      <c r="D6085" t="s">
        <v>22</v>
      </c>
      <c r="E6085" t="s">
        <v>776</v>
      </c>
      <c r="F6085" t="s">
        <v>776</v>
      </c>
      <c r="G6085" t="s">
        <v>23</v>
      </c>
      <c r="H6085" t="s">
        <v>355</v>
      </c>
      <c r="I6085" s="1">
        <v>5.90909</v>
      </c>
      <c r="J6085" s="1">
        <v>1</v>
      </c>
      <c r="K6085">
        <v>6082</v>
      </c>
      <c r="L6085" t="s">
        <v>25</v>
      </c>
      <c r="M6085" s="2">
        <f>+Table3[[#This Row],[CHW]]/Table3[[#This Row],[Count of Airbill Number]]</f>
        <v>5.90909</v>
      </c>
    </row>
    <row r="6086" spans="2:13">
      <c r="B6086" t="s">
        <v>20</v>
      </c>
      <c r="C6086" t="s">
        <v>21</v>
      </c>
      <c r="D6086" t="s">
        <v>22</v>
      </c>
      <c r="E6086" t="s">
        <v>776</v>
      </c>
      <c r="F6086" t="s">
        <v>776</v>
      </c>
      <c r="G6086" t="s">
        <v>41</v>
      </c>
      <c r="H6086" t="s">
        <v>67</v>
      </c>
      <c r="I6086" s="1">
        <v>5.90909</v>
      </c>
      <c r="J6086" s="1">
        <v>1</v>
      </c>
      <c r="K6086">
        <v>6083</v>
      </c>
      <c r="L6086" t="s">
        <v>25</v>
      </c>
      <c r="M6086" s="2">
        <f>+Table3[[#This Row],[CHW]]/Table3[[#This Row],[Count of Airbill Number]]</f>
        <v>5.90909</v>
      </c>
    </row>
    <row r="6087" spans="2:13">
      <c r="B6087" t="s">
        <v>20</v>
      </c>
      <c r="C6087" t="s">
        <v>21</v>
      </c>
      <c r="D6087" t="s">
        <v>22</v>
      </c>
      <c r="E6087" t="s">
        <v>776</v>
      </c>
      <c r="F6087" t="s">
        <v>776</v>
      </c>
      <c r="G6087" t="s">
        <v>48</v>
      </c>
      <c r="H6087" t="s">
        <v>229</v>
      </c>
      <c r="I6087" s="1">
        <v>5.90909</v>
      </c>
      <c r="J6087" s="1">
        <v>1</v>
      </c>
      <c r="K6087">
        <v>6084</v>
      </c>
      <c r="L6087" t="s">
        <v>25</v>
      </c>
      <c r="M6087" s="2">
        <f>+Table3[[#This Row],[CHW]]/Table3[[#This Row],[Count of Airbill Number]]</f>
        <v>5.90909</v>
      </c>
    </row>
    <row r="6088" spans="2:13">
      <c r="B6088" t="s">
        <v>20</v>
      </c>
      <c r="C6088" t="s">
        <v>21</v>
      </c>
      <c r="D6088" t="s">
        <v>22</v>
      </c>
      <c r="E6088" t="s">
        <v>776</v>
      </c>
      <c r="F6088" t="s">
        <v>776</v>
      </c>
      <c r="G6088" t="s">
        <v>40</v>
      </c>
      <c r="H6088" t="s">
        <v>195</v>
      </c>
      <c r="I6088" s="1">
        <v>5.90909</v>
      </c>
      <c r="J6088" s="1">
        <v>1</v>
      </c>
      <c r="K6088">
        <v>6085</v>
      </c>
      <c r="L6088" t="s">
        <v>25</v>
      </c>
      <c r="M6088" s="2">
        <f>+Table3[[#This Row],[CHW]]/Table3[[#This Row],[Count of Airbill Number]]</f>
        <v>5.90909</v>
      </c>
    </row>
    <row r="6089" spans="2:13">
      <c r="B6089" t="s">
        <v>20</v>
      </c>
      <c r="C6089" t="s">
        <v>21</v>
      </c>
      <c r="D6089" t="s">
        <v>22</v>
      </c>
      <c r="E6089" t="s">
        <v>776</v>
      </c>
      <c r="F6089" t="s">
        <v>776</v>
      </c>
      <c r="G6089" t="s">
        <v>93</v>
      </c>
      <c r="H6089" t="s">
        <v>136</v>
      </c>
      <c r="I6089" s="1">
        <v>5.90909</v>
      </c>
      <c r="J6089" s="1">
        <v>1</v>
      </c>
      <c r="K6089">
        <v>6086</v>
      </c>
      <c r="L6089" t="s">
        <v>25</v>
      </c>
      <c r="M6089" s="2">
        <f>+Table3[[#This Row],[CHW]]/Table3[[#This Row],[Count of Airbill Number]]</f>
        <v>5.90909</v>
      </c>
    </row>
    <row r="6090" spans="2:13">
      <c r="B6090" t="s">
        <v>20</v>
      </c>
      <c r="C6090" t="s">
        <v>21</v>
      </c>
      <c r="D6090" t="s">
        <v>22</v>
      </c>
      <c r="E6090" t="s">
        <v>776</v>
      </c>
      <c r="F6090" t="s">
        <v>776</v>
      </c>
      <c r="G6090" t="s">
        <v>66</v>
      </c>
      <c r="H6090" t="s">
        <v>61</v>
      </c>
      <c r="I6090" s="1">
        <v>5.90909</v>
      </c>
      <c r="J6090" s="1">
        <v>1</v>
      </c>
      <c r="K6090">
        <v>6087</v>
      </c>
      <c r="L6090" t="s">
        <v>25</v>
      </c>
      <c r="M6090" s="2">
        <f>+Table3[[#This Row],[CHW]]/Table3[[#This Row],[Count of Airbill Number]]</f>
        <v>5.90909</v>
      </c>
    </row>
    <row r="6091" spans="2:13">
      <c r="B6091" t="s">
        <v>20</v>
      </c>
      <c r="C6091" t="s">
        <v>21</v>
      </c>
      <c r="D6091" t="s">
        <v>22</v>
      </c>
      <c r="E6091" t="s">
        <v>776</v>
      </c>
      <c r="F6091" t="s">
        <v>776</v>
      </c>
      <c r="G6091" t="s">
        <v>67</v>
      </c>
      <c r="H6091" t="s">
        <v>31</v>
      </c>
      <c r="I6091" s="1">
        <v>5.90909</v>
      </c>
      <c r="J6091" s="1">
        <v>2</v>
      </c>
      <c r="K6091">
        <v>6088</v>
      </c>
      <c r="L6091" t="s">
        <v>25</v>
      </c>
      <c r="M6091" s="2">
        <f>+Table3[[#This Row],[CHW]]/Table3[[#This Row],[Count of Airbill Number]]</f>
        <v>2.954545</v>
      </c>
    </row>
    <row r="6092" spans="2:13">
      <c r="B6092" t="s">
        <v>20</v>
      </c>
      <c r="C6092" t="s">
        <v>21</v>
      </c>
      <c r="D6092" t="s">
        <v>22</v>
      </c>
      <c r="E6092" t="s">
        <v>776</v>
      </c>
      <c r="F6092" t="s">
        <v>776</v>
      </c>
      <c r="G6092" t="s">
        <v>67</v>
      </c>
      <c r="H6092" t="s">
        <v>50</v>
      </c>
      <c r="I6092" s="1">
        <v>5.90909</v>
      </c>
      <c r="J6092" s="1">
        <v>2</v>
      </c>
      <c r="K6092">
        <v>6089</v>
      </c>
      <c r="L6092" t="s">
        <v>25</v>
      </c>
      <c r="M6092" s="2">
        <f>+Table3[[#This Row],[CHW]]/Table3[[#This Row],[Count of Airbill Number]]</f>
        <v>2.954545</v>
      </c>
    </row>
    <row r="6093" spans="2:13">
      <c r="B6093" t="s">
        <v>30</v>
      </c>
      <c r="C6093" t="s">
        <v>21</v>
      </c>
      <c r="D6093" t="s">
        <v>22</v>
      </c>
      <c r="E6093" t="s">
        <v>776</v>
      </c>
      <c r="F6093" t="s">
        <v>776</v>
      </c>
      <c r="G6093" t="s">
        <v>40</v>
      </c>
      <c r="H6093" t="s">
        <v>33</v>
      </c>
      <c r="I6093" s="1">
        <v>5.90909</v>
      </c>
      <c r="J6093" s="1">
        <v>1</v>
      </c>
      <c r="K6093">
        <v>6090</v>
      </c>
      <c r="L6093" t="s">
        <v>25</v>
      </c>
      <c r="M6093" s="2">
        <f>+Table3[[#This Row],[CHW]]/Table3[[#This Row],[Count of Airbill Number]]</f>
        <v>5.90909</v>
      </c>
    </row>
    <row r="6094" spans="2:13">
      <c r="B6094" t="s">
        <v>30</v>
      </c>
      <c r="C6094" t="s">
        <v>21</v>
      </c>
      <c r="D6094" t="s">
        <v>22</v>
      </c>
      <c r="E6094" t="s">
        <v>776</v>
      </c>
      <c r="F6094" t="s">
        <v>776</v>
      </c>
      <c r="G6094" t="s">
        <v>130</v>
      </c>
      <c r="H6094" t="s">
        <v>31</v>
      </c>
      <c r="I6094" s="1">
        <v>5.90909</v>
      </c>
      <c r="J6094" s="1">
        <v>1</v>
      </c>
      <c r="K6094">
        <v>6091</v>
      </c>
      <c r="L6094" t="s">
        <v>25</v>
      </c>
      <c r="M6094" s="2">
        <f>+Table3[[#This Row],[CHW]]/Table3[[#This Row],[Count of Airbill Number]]</f>
        <v>5.90909</v>
      </c>
    </row>
    <row r="6095" spans="2:13">
      <c r="B6095" t="s">
        <v>30</v>
      </c>
      <c r="C6095" t="s">
        <v>21</v>
      </c>
      <c r="D6095" t="s">
        <v>22</v>
      </c>
      <c r="E6095" t="s">
        <v>776</v>
      </c>
      <c r="F6095" t="s">
        <v>776</v>
      </c>
      <c r="G6095" t="s">
        <v>57</v>
      </c>
      <c r="H6095" t="s">
        <v>39</v>
      </c>
      <c r="I6095" s="1">
        <v>5.90909</v>
      </c>
      <c r="J6095" s="1">
        <v>1</v>
      </c>
      <c r="K6095">
        <v>6092</v>
      </c>
      <c r="L6095" t="s">
        <v>25</v>
      </c>
      <c r="M6095" s="2">
        <f>+Table3[[#This Row],[CHW]]/Table3[[#This Row],[Count of Airbill Number]]</f>
        <v>5.90909</v>
      </c>
    </row>
    <row r="6096" spans="2:13">
      <c r="B6096" t="s">
        <v>30</v>
      </c>
      <c r="C6096" t="s">
        <v>21</v>
      </c>
      <c r="D6096" t="s">
        <v>22</v>
      </c>
      <c r="E6096" t="s">
        <v>776</v>
      </c>
      <c r="F6096" t="s">
        <v>776</v>
      </c>
      <c r="G6096" t="s">
        <v>66</v>
      </c>
      <c r="H6096" t="s">
        <v>40</v>
      </c>
      <c r="I6096" s="1">
        <v>5.90909</v>
      </c>
      <c r="J6096" s="1">
        <v>1</v>
      </c>
      <c r="K6096">
        <v>6093</v>
      </c>
      <c r="L6096" t="s">
        <v>25</v>
      </c>
      <c r="M6096" s="2">
        <f>+Table3[[#This Row],[CHW]]/Table3[[#This Row],[Count of Airbill Number]]</f>
        <v>5.90909</v>
      </c>
    </row>
    <row r="6097" spans="2:13">
      <c r="B6097" t="s">
        <v>243</v>
      </c>
      <c r="C6097" t="s">
        <v>21</v>
      </c>
      <c r="D6097" t="s">
        <v>22</v>
      </c>
      <c r="E6097" t="s">
        <v>776</v>
      </c>
      <c r="F6097" t="s">
        <v>776</v>
      </c>
      <c r="G6097" t="s">
        <v>111</v>
      </c>
      <c r="H6097" t="s">
        <v>31</v>
      </c>
      <c r="I6097" s="1">
        <v>5.90909</v>
      </c>
      <c r="J6097" s="1">
        <v>1</v>
      </c>
      <c r="K6097">
        <v>6094</v>
      </c>
      <c r="L6097" t="s">
        <v>25</v>
      </c>
      <c r="M6097" s="2">
        <f>+Table3[[#This Row],[CHW]]/Table3[[#This Row],[Count of Airbill Number]]</f>
        <v>5.90909</v>
      </c>
    </row>
    <row r="6098" spans="2:13">
      <c r="B6098" t="s">
        <v>35</v>
      </c>
      <c r="C6098" t="s">
        <v>21</v>
      </c>
      <c r="D6098" t="s">
        <v>22</v>
      </c>
      <c r="E6098" t="s">
        <v>776</v>
      </c>
      <c r="F6098" t="s">
        <v>776</v>
      </c>
      <c r="G6098" t="s">
        <v>23</v>
      </c>
      <c r="H6098" t="s">
        <v>336</v>
      </c>
      <c r="I6098" s="1">
        <v>5.9090890000000007</v>
      </c>
      <c r="J6098" s="1">
        <v>3</v>
      </c>
      <c r="K6098">
        <v>6095</v>
      </c>
      <c r="L6098" t="s">
        <v>25</v>
      </c>
      <c r="M6098" s="2">
        <f>+Table3[[#This Row],[CHW]]/Table3[[#This Row],[Count of Airbill Number]]</f>
        <v>1.9696963333333335</v>
      </c>
    </row>
    <row r="6099" spans="2:13">
      <c r="B6099" t="s">
        <v>35</v>
      </c>
      <c r="C6099" t="s">
        <v>21</v>
      </c>
      <c r="D6099" t="s">
        <v>22</v>
      </c>
      <c r="E6099" t="s">
        <v>776</v>
      </c>
      <c r="F6099" t="s">
        <v>776</v>
      </c>
      <c r="G6099" t="s">
        <v>64</v>
      </c>
      <c r="H6099" t="s">
        <v>53</v>
      </c>
      <c r="I6099" s="1">
        <v>5.9090889999999998</v>
      </c>
      <c r="J6099" s="1">
        <v>3</v>
      </c>
      <c r="K6099">
        <v>6096</v>
      </c>
      <c r="L6099" t="s">
        <v>25</v>
      </c>
      <c r="M6099" s="2">
        <f>+Table3[[#This Row],[CHW]]/Table3[[#This Row],[Count of Airbill Number]]</f>
        <v>1.9696963333333333</v>
      </c>
    </row>
    <row r="6100" spans="2:13">
      <c r="B6100" t="s">
        <v>20</v>
      </c>
      <c r="C6100" t="s">
        <v>21</v>
      </c>
      <c r="D6100" t="s">
        <v>22</v>
      </c>
      <c r="E6100" t="s">
        <v>776</v>
      </c>
      <c r="F6100" t="s">
        <v>776</v>
      </c>
      <c r="G6100" t="s">
        <v>125</v>
      </c>
      <c r="H6100" t="s">
        <v>83</v>
      </c>
      <c r="I6100" s="1">
        <v>5.9090889999999998</v>
      </c>
      <c r="J6100" s="1">
        <v>3</v>
      </c>
      <c r="K6100">
        <v>6097</v>
      </c>
      <c r="L6100" t="s">
        <v>25</v>
      </c>
      <c r="M6100" s="2">
        <f>+Table3[[#This Row],[CHW]]/Table3[[#This Row],[Count of Airbill Number]]</f>
        <v>1.9696963333333333</v>
      </c>
    </row>
    <row r="6101" spans="2:13">
      <c r="B6101" t="s">
        <v>20</v>
      </c>
      <c r="C6101" t="s">
        <v>21</v>
      </c>
      <c r="D6101" t="s">
        <v>22</v>
      </c>
      <c r="E6101" t="s">
        <v>776</v>
      </c>
      <c r="F6101" t="s">
        <v>776</v>
      </c>
      <c r="G6101" t="s">
        <v>284</v>
      </c>
      <c r="H6101" t="s">
        <v>32</v>
      </c>
      <c r="I6101" s="1">
        <v>5.9090880000000006</v>
      </c>
      <c r="J6101" s="1">
        <v>4</v>
      </c>
      <c r="K6101">
        <v>6098</v>
      </c>
      <c r="L6101" t="s">
        <v>25</v>
      </c>
      <c r="M6101" s="2">
        <f>+Table3[[#This Row],[CHW]]/Table3[[#This Row],[Count of Airbill Number]]</f>
        <v>1.4772720000000001</v>
      </c>
    </row>
    <row r="6102" spans="2:13">
      <c r="B6102" t="s">
        <v>35</v>
      </c>
      <c r="C6102" t="s">
        <v>21</v>
      </c>
      <c r="D6102" t="s">
        <v>22</v>
      </c>
      <c r="E6102" t="s">
        <v>776</v>
      </c>
      <c r="F6102" t="s">
        <v>776</v>
      </c>
      <c r="G6102" t="s">
        <v>94</v>
      </c>
      <c r="H6102" t="s">
        <v>287</v>
      </c>
      <c r="I6102" s="1">
        <v>5.9090869999999995</v>
      </c>
      <c r="J6102" s="1">
        <v>6</v>
      </c>
      <c r="K6102">
        <v>6099</v>
      </c>
      <c r="L6102" t="s">
        <v>25</v>
      </c>
      <c r="M6102" s="2">
        <f>+Table3[[#This Row],[CHW]]/Table3[[#This Row],[Count of Airbill Number]]</f>
        <v>0.98484783333333326</v>
      </c>
    </row>
    <row r="6103" spans="2:13">
      <c r="B6103" t="s">
        <v>28</v>
      </c>
      <c r="C6103" t="s">
        <v>21</v>
      </c>
      <c r="D6103" t="s">
        <v>22</v>
      </c>
      <c r="E6103" t="s">
        <v>776</v>
      </c>
      <c r="F6103" t="s">
        <v>777</v>
      </c>
      <c r="G6103" t="s">
        <v>31</v>
      </c>
      <c r="H6103" t="s">
        <v>274</v>
      </c>
      <c r="I6103" s="1">
        <v>5.9</v>
      </c>
      <c r="J6103" s="1">
        <v>1</v>
      </c>
      <c r="K6103">
        <v>6100</v>
      </c>
      <c r="L6103" t="s">
        <v>25</v>
      </c>
      <c r="M6103" s="2">
        <f>+Table3[[#This Row],[CHW]]/Table3[[#This Row],[Count of Airbill Number]]</f>
        <v>5.9</v>
      </c>
    </row>
    <row r="6104" spans="2:13">
      <c r="B6104" t="s">
        <v>35</v>
      </c>
      <c r="C6104" t="s">
        <v>21</v>
      </c>
      <c r="D6104" t="s">
        <v>22</v>
      </c>
      <c r="E6104" t="s">
        <v>776</v>
      </c>
      <c r="F6104" t="s">
        <v>776</v>
      </c>
      <c r="G6104" t="s">
        <v>31</v>
      </c>
      <c r="H6104" t="s">
        <v>424</v>
      </c>
      <c r="I6104" s="1">
        <v>5.9</v>
      </c>
      <c r="J6104" s="1">
        <v>1</v>
      </c>
      <c r="K6104">
        <v>6101</v>
      </c>
      <c r="L6104" t="s">
        <v>25</v>
      </c>
      <c r="M6104" s="2">
        <f>+Table3[[#This Row],[CHW]]/Table3[[#This Row],[Count of Airbill Number]]</f>
        <v>5.9</v>
      </c>
    </row>
    <row r="6105" spans="2:13">
      <c r="B6105" t="s">
        <v>28</v>
      </c>
      <c r="C6105" t="s">
        <v>21</v>
      </c>
      <c r="D6105" t="s">
        <v>22</v>
      </c>
      <c r="E6105" t="s">
        <v>778</v>
      </c>
      <c r="F6105" t="s">
        <v>778</v>
      </c>
      <c r="G6105" t="s">
        <v>239</v>
      </c>
      <c r="H6105" t="s">
        <v>221</v>
      </c>
      <c r="I6105" s="1">
        <v>5.7</v>
      </c>
      <c r="J6105" s="1">
        <v>2</v>
      </c>
      <c r="K6105">
        <v>6102</v>
      </c>
      <c r="L6105" t="s">
        <v>25</v>
      </c>
      <c r="M6105" s="2">
        <f>+Table3[[#This Row],[CHW]]/Table3[[#This Row],[Count of Airbill Number]]</f>
        <v>2.85</v>
      </c>
    </row>
    <row r="6106" spans="2:13">
      <c r="B6106" t="s">
        <v>35</v>
      </c>
      <c r="C6106" t="s">
        <v>21</v>
      </c>
      <c r="D6106" t="s">
        <v>22</v>
      </c>
      <c r="E6106" t="s">
        <v>778</v>
      </c>
      <c r="F6106" t="s">
        <v>778</v>
      </c>
      <c r="G6106" t="s">
        <v>86</v>
      </c>
      <c r="H6106" t="s">
        <v>369</v>
      </c>
      <c r="I6106" s="1">
        <v>5.7</v>
      </c>
      <c r="J6106" s="1">
        <v>1</v>
      </c>
      <c r="K6106">
        <v>6103</v>
      </c>
      <c r="L6106" t="s">
        <v>25</v>
      </c>
      <c r="M6106" s="2">
        <f>+Table3[[#This Row],[CHW]]/Table3[[#This Row],[Count of Airbill Number]]</f>
        <v>5.7</v>
      </c>
    </row>
    <row r="6107" spans="2:13">
      <c r="B6107" t="s">
        <v>28</v>
      </c>
      <c r="C6107" t="s">
        <v>21</v>
      </c>
      <c r="D6107" t="s">
        <v>22</v>
      </c>
      <c r="E6107" t="s">
        <v>777</v>
      </c>
      <c r="F6107" t="s">
        <v>778</v>
      </c>
      <c r="G6107" t="s">
        <v>97</v>
      </c>
      <c r="H6107" t="s">
        <v>150</v>
      </c>
      <c r="I6107" s="1">
        <v>5.6</v>
      </c>
      <c r="J6107" s="1">
        <v>1</v>
      </c>
      <c r="K6107">
        <v>6104</v>
      </c>
      <c r="L6107" t="s">
        <v>25</v>
      </c>
      <c r="M6107" s="2">
        <f>+Table3[[#This Row],[CHW]]/Table3[[#This Row],[Count of Airbill Number]]</f>
        <v>5.6</v>
      </c>
    </row>
    <row r="6108" spans="2:13">
      <c r="B6108" t="s">
        <v>28</v>
      </c>
      <c r="C6108" t="s">
        <v>21</v>
      </c>
      <c r="D6108" t="s">
        <v>22</v>
      </c>
      <c r="E6108" t="s">
        <v>778</v>
      </c>
      <c r="F6108" t="s">
        <v>778</v>
      </c>
      <c r="G6108" t="s">
        <v>86</v>
      </c>
      <c r="H6108" t="s">
        <v>405</v>
      </c>
      <c r="I6108" s="1">
        <v>5.6</v>
      </c>
      <c r="J6108" s="1">
        <v>1</v>
      </c>
      <c r="K6108">
        <v>6105</v>
      </c>
      <c r="L6108" t="s">
        <v>25</v>
      </c>
      <c r="M6108" s="2">
        <f>+Table3[[#This Row],[CHW]]/Table3[[#This Row],[Count of Airbill Number]]</f>
        <v>5.6</v>
      </c>
    </row>
    <row r="6109" spans="2:13">
      <c r="B6109" t="s">
        <v>28</v>
      </c>
      <c r="C6109" t="s">
        <v>21</v>
      </c>
      <c r="D6109" t="s">
        <v>36</v>
      </c>
      <c r="E6109" t="s">
        <v>778</v>
      </c>
      <c r="F6109" t="s">
        <v>777</v>
      </c>
      <c r="G6109" t="s">
        <v>109</v>
      </c>
      <c r="H6109" t="s">
        <v>157</v>
      </c>
      <c r="I6109" s="1">
        <v>5.6</v>
      </c>
      <c r="J6109" s="1">
        <v>4</v>
      </c>
      <c r="K6109">
        <v>6106</v>
      </c>
      <c r="L6109" t="s">
        <v>25</v>
      </c>
      <c r="M6109" s="2">
        <f>+Table3[[#This Row],[CHW]]/Table3[[#This Row],[Count of Airbill Number]]</f>
        <v>1.4</v>
      </c>
    </row>
    <row r="6110" spans="2:13">
      <c r="B6110" t="s">
        <v>35</v>
      </c>
      <c r="C6110" t="s">
        <v>21</v>
      </c>
      <c r="D6110" t="s">
        <v>22</v>
      </c>
      <c r="E6110" t="s">
        <v>778</v>
      </c>
      <c r="F6110" t="s">
        <v>778</v>
      </c>
      <c r="G6110" t="s">
        <v>51</v>
      </c>
      <c r="H6110" t="s">
        <v>91</v>
      </c>
      <c r="I6110" s="1">
        <v>5.6</v>
      </c>
      <c r="J6110" s="1">
        <v>1</v>
      </c>
      <c r="K6110">
        <v>6107</v>
      </c>
      <c r="L6110" t="s">
        <v>25</v>
      </c>
      <c r="M6110" s="2">
        <f>+Table3[[#This Row],[CHW]]/Table3[[#This Row],[Count of Airbill Number]]</f>
        <v>5.6</v>
      </c>
    </row>
    <row r="6111" spans="2:13">
      <c r="B6111" t="s">
        <v>28</v>
      </c>
      <c r="C6111" t="s">
        <v>21</v>
      </c>
      <c r="D6111" t="s">
        <v>22</v>
      </c>
      <c r="E6111" t="s">
        <v>778</v>
      </c>
      <c r="F6111" t="s">
        <v>776</v>
      </c>
      <c r="G6111" t="s">
        <v>86</v>
      </c>
      <c r="H6111" t="s">
        <v>24</v>
      </c>
      <c r="I6111" s="1">
        <v>5.5818180000000002</v>
      </c>
      <c r="J6111" s="1">
        <v>3</v>
      </c>
      <c r="K6111">
        <v>6108</v>
      </c>
      <c r="L6111" t="s">
        <v>25</v>
      </c>
      <c r="M6111" s="2">
        <f>+Table3[[#This Row],[CHW]]/Table3[[#This Row],[Count of Airbill Number]]</f>
        <v>1.860606</v>
      </c>
    </row>
    <row r="6112" spans="2:13">
      <c r="B6112" t="s">
        <v>28</v>
      </c>
      <c r="C6112" t="s">
        <v>21</v>
      </c>
      <c r="D6112" t="s">
        <v>22</v>
      </c>
      <c r="E6112" t="s">
        <v>776</v>
      </c>
      <c r="F6112" t="s">
        <v>776</v>
      </c>
      <c r="G6112" t="s">
        <v>76</v>
      </c>
      <c r="H6112" t="s">
        <v>89</v>
      </c>
      <c r="I6112" s="1">
        <v>5.4545450000000004</v>
      </c>
      <c r="J6112" s="1">
        <v>1</v>
      </c>
      <c r="K6112">
        <v>6109</v>
      </c>
      <c r="L6112" t="s">
        <v>25</v>
      </c>
      <c r="M6112" s="2">
        <f>+Table3[[#This Row],[CHW]]/Table3[[#This Row],[Count of Airbill Number]]</f>
        <v>5.4545450000000004</v>
      </c>
    </row>
    <row r="6113" spans="2:13">
      <c r="B6113" t="s">
        <v>28</v>
      </c>
      <c r="C6113" t="s">
        <v>21</v>
      </c>
      <c r="D6113" t="s">
        <v>22</v>
      </c>
      <c r="E6113" t="s">
        <v>776</v>
      </c>
      <c r="F6113" t="s">
        <v>777</v>
      </c>
      <c r="G6113" t="s">
        <v>289</v>
      </c>
      <c r="H6113" t="s">
        <v>121</v>
      </c>
      <c r="I6113" s="1">
        <v>5.4545450000000004</v>
      </c>
      <c r="J6113" s="1">
        <v>1</v>
      </c>
      <c r="K6113">
        <v>6110</v>
      </c>
      <c r="L6113" t="s">
        <v>25</v>
      </c>
      <c r="M6113" s="2">
        <f>+Table3[[#This Row],[CHW]]/Table3[[#This Row],[Count of Airbill Number]]</f>
        <v>5.4545450000000004</v>
      </c>
    </row>
    <row r="6114" spans="2:13">
      <c r="B6114" t="s">
        <v>28</v>
      </c>
      <c r="C6114" t="s">
        <v>21</v>
      </c>
      <c r="D6114" t="s">
        <v>22</v>
      </c>
      <c r="E6114" t="s">
        <v>776</v>
      </c>
      <c r="F6114" t="s">
        <v>776</v>
      </c>
      <c r="G6114" t="s">
        <v>98</v>
      </c>
      <c r="H6114" t="s">
        <v>47</v>
      </c>
      <c r="I6114" s="1">
        <v>5.4545450000000004</v>
      </c>
      <c r="J6114" s="1">
        <v>1</v>
      </c>
      <c r="K6114">
        <v>6111</v>
      </c>
      <c r="L6114" t="s">
        <v>25</v>
      </c>
      <c r="M6114" s="2">
        <f>+Table3[[#This Row],[CHW]]/Table3[[#This Row],[Count of Airbill Number]]</f>
        <v>5.4545450000000004</v>
      </c>
    </row>
    <row r="6115" spans="2:13">
      <c r="B6115" t="s">
        <v>28</v>
      </c>
      <c r="C6115" t="s">
        <v>21</v>
      </c>
      <c r="D6115" t="s">
        <v>22</v>
      </c>
      <c r="E6115" t="s">
        <v>776</v>
      </c>
      <c r="F6115" t="s">
        <v>776</v>
      </c>
      <c r="G6115" t="s">
        <v>37</v>
      </c>
      <c r="H6115" t="s">
        <v>63</v>
      </c>
      <c r="I6115" s="1">
        <v>5.4545450000000004</v>
      </c>
      <c r="J6115" s="1">
        <v>1</v>
      </c>
      <c r="K6115">
        <v>6112</v>
      </c>
      <c r="L6115" t="s">
        <v>25</v>
      </c>
      <c r="M6115" s="2">
        <f>+Table3[[#This Row],[CHW]]/Table3[[#This Row],[Count of Airbill Number]]</f>
        <v>5.4545450000000004</v>
      </c>
    </row>
    <row r="6116" spans="2:13">
      <c r="B6116" t="s">
        <v>28</v>
      </c>
      <c r="C6116" t="s">
        <v>21</v>
      </c>
      <c r="D6116" t="s">
        <v>22</v>
      </c>
      <c r="E6116" t="s">
        <v>776</v>
      </c>
      <c r="F6116" t="s">
        <v>776</v>
      </c>
      <c r="G6116" t="s">
        <v>72</v>
      </c>
      <c r="H6116" t="s">
        <v>47</v>
      </c>
      <c r="I6116" s="1">
        <v>5.4545450000000004</v>
      </c>
      <c r="J6116" s="1">
        <v>1</v>
      </c>
      <c r="K6116">
        <v>6113</v>
      </c>
      <c r="L6116" t="s">
        <v>25</v>
      </c>
      <c r="M6116" s="2">
        <f>+Table3[[#This Row],[CHW]]/Table3[[#This Row],[Count of Airbill Number]]</f>
        <v>5.4545450000000004</v>
      </c>
    </row>
    <row r="6117" spans="2:13">
      <c r="B6117" t="s">
        <v>28</v>
      </c>
      <c r="C6117" t="s">
        <v>21</v>
      </c>
      <c r="D6117" t="s">
        <v>22</v>
      </c>
      <c r="E6117" t="s">
        <v>776</v>
      </c>
      <c r="F6117" t="s">
        <v>776</v>
      </c>
      <c r="G6117" t="s">
        <v>137</v>
      </c>
      <c r="H6117" t="s">
        <v>76</v>
      </c>
      <c r="I6117" s="1">
        <v>5.4545450000000004</v>
      </c>
      <c r="J6117" s="1">
        <v>1</v>
      </c>
      <c r="K6117">
        <v>6114</v>
      </c>
      <c r="L6117" t="s">
        <v>25</v>
      </c>
      <c r="M6117" s="2">
        <f>+Table3[[#This Row],[CHW]]/Table3[[#This Row],[Count of Airbill Number]]</f>
        <v>5.4545450000000004</v>
      </c>
    </row>
    <row r="6118" spans="2:13">
      <c r="B6118" t="s">
        <v>28</v>
      </c>
      <c r="C6118" t="s">
        <v>21</v>
      </c>
      <c r="D6118" t="s">
        <v>22</v>
      </c>
      <c r="E6118" t="s">
        <v>776</v>
      </c>
      <c r="F6118" t="s">
        <v>776</v>
      </c>
      <c r="G6118" t="s">
        <v>50</v>
      </c>
      <c r="H6118" t="s">
        <v>45</v>
      </c>
      <c r="I6118" s="1">
        <v>5.4545450000000004</v>
      </c>
      <c r="J6118" s="1">
        <v>1</v>
      </c>
      <c r="K6118">
        <v>6115</v>
      </c>
      <c r="L6118" t="s">
        <v>25</v>
      </c>
      <c r="M6118" s="2">
        <f>+Table3[[#This Row],[CHW]]/Table3[[#This Row],[Count of Airbill Number]]</f>
        <v>5.4545450000000004</v>
      </c>
    </row>
    <row r="6119" spans="2:13">
      <c r="B6119" t="s">
        <v>28</v>
      </c>
      <c r="C6119" t="s">
        <v>21</v>
      </c>
      <c r="D6119" t="s">
        <v>22</v>
      </c>
      <c r="E6119" t="s">
        <v>776</v>
      </c>
      <c r="F6119" t="s">
        <v>776</v>
      </c>
      <c r="G6119" t="s">
        <v>50</v>
      </c>
      <c r="H6119" t="s">
        <v>49</v>
      </c>
      <c r="I6119" s="1">
        <v>5.4545450000000004</v>
      </c>
      <c r="J6119" s="1">
        <v>1</v>
      </c>
      <c r="K6119">
        <v>6116</v>
      </c>
      <c r="L6119" t="s">
        <v>25</v>
      </c>
      <c r="M6119" s="2">
        <f>+Table3[[#This Row],[CHW]]/Table3[[#This Row],[Count of Airbill Number]]</f>
        <v>5.4545450000000004</v>
      </c>
    </row>
    <row r="6120" spans="2:13">
      <c r="B6120" t="s">
        <v>28</v>
      </c>
      <c r="C6120" t="s">
        <v>21</v>
      </c>
      <c r="D6120" t="s">
        <v>36</v>
      </c>
      <c r="E6120" t="s">
        <v>776</v>
      </c>
      <c r="F6120" t="s">
        <v>776</v>
      </c>
      <c r="G6120" t="s">
        <v>23</v>
      </c>
      <c r="H6120" t="s">
        <v>63</v>
      </c>
      <c r="I6120" s="1">
        <v>5.4545450000000004</v>
      </c>
      <c r="J6120" s="1">
        <v>1</v>
      </c>
      <c r="K6120">
        <v>6117</v>
      </c>
      <c r="L6120" t="s">
        <v>25</v>
      </c>
      <c r="M6120" s="2">
        <f>+Table3[[#This Row],[CHW]]/Table3[[#This Row],[Count of Airbill Number]]</f>
        <v>5.4545450000000004</v>
      </c>
    </row>
    <row r="6121" spans="2:13">
      <c r="B6121" t="s">
        <v>35</v>
      </c>
      <c r="C6121" t="s">
        <v>21</v>
      </c>
      <c r="D6121" t="s">
        <v>22</v>
      </c>
      <c r="E6121" t="s">
        <v>776</v>
      </c>
      <c r="F6121" t="s">
        <v>776</v>
      </c>
      <c r="G6121" t="s">
        <v>23</v>
      </c>
      <c r="H6121" t="s">
        <v>126</v>
      </c>
      <c r="I6121" s="1">
        <v>5.4545450000000004</v>
      </c>
      <c r="J6121" s="1">
        <v>1</v>
      </c>
      <c r="K6121">
        <v>6118</v>
      </c>
      <c r="L6121" t="s">
        <v>25</v>
      </c>
      <c r="M6121" s="2">
        <f>+Table3[[#This Row],[CHW]]/Table3[[#This Row],[Count of Airbill Number]]</f>
        <v>5.4545450000000004</v>
      </c>
    </row>
    <row r="6122" spans="2:13">
      <c r="B6122" t="s">
        <v>35</v>
      </c>
      <c r="C6122" t="s">
        <v>21</v>
      </c>
      <c r="D6122" t="s">
        <v>22</v>
      </c>
      <c r="E6122" t="s">
        <v>776</v>
      </c>
      <c r="F6122" t="s">
        <v>776</v>
      </c>
      <c r="G6122" t="s">
        <v>60</v>
      </c>
      <c r="H6122" t="s">
        <v>107</v>
      </c>
      <c r="I6122" s="1">
        <v>5.4545450000000004</v>
      </c>
      <c r="J6122" s="1">
        <v>1</v>
      </c>
      <c r="K6122">
        <v>6119</v>
      </c>
      <c r="L6122" t="s">
        <v>25</v>
      </c>
      <c r="M6122" s="2">
        <f>+Table3[[#This Row],[CHW]]/Table3[[#This Row],[Count of Airbill Number]]</f>
        <v>5.4545450000000004</v>
      </c>
    </row>
    <row r="6123" spans="2:13">
      <c r="B6123" t="s">
        <v>35</v>
      </c>
      <c r="C6123" t="s">
        <v>21</v>
      </c>
      <c r="D6123" t="s">
        <v>22</v>
      </c>
      <c r="E6123" t="s">
        <v>776</v>
      </c>
      <c r="F6123" t="s">
        <v>776</v>
      </c>
      <c r="G6123" t="s">
        <v>76</v>
      </c>
      <c r="H6123" t="s">
        <v>169</v>
      </c>
      <c r="I6123" s="1">
        <v>5.4545450000000004</v>
      </c>
      <c r="J6123" s="1">
        <v>1</v>
      </c>
      <c r="K6123">
        <v>6120</v>
      </c>
      <c r="L6123" t="s">
        <v>25</v>
      </c>
      <c r="M6123" s="2">
        <f>+Table3[[#This Row],[CHW]]/Table3[[#This Row],[Count of Airbill Number]]</f>
        <v>5.4545450000000004</v>
      </c>
    </row>
    <row r="6124" spans="2:13">
      <c r="B6124" t="s">
        <v>35</v>
      </c>
      <c r="C6124" t="s">
        <v>21</v>
      </c>
      <c r="D6124" t="s">
        <v>22</v>
      </c>
      <c r="E6124" t="s">
        <v>776</v>
      </c>
      <c r="F6124" t="s">
        <v>776</v>
      </c>
      <c r="G6124" t="s">
        <v>68</v>
      </c>
      <c r="H6124" t="s">
        <v>148</v>
      </c>
      <c r="I6124" s="1">
        <v>5.4545450000000004</v>
      </c>
      <c r="J6124" s="1">
        <v>1</v>
      </c>
      <c r="K6124">
        <v>6121</v>
      </c>
      <c r="L6124" t="s">
        <v>25</v>
      </c>
      <c r="M6124" s="2">
        <f>+Table3[[#This Row],[CHW]]/Table3[[#This Row],[Count of Airbill Number]]</f>
        <v>5.4545450000000004</v>
      </c>
    </row>
    <row r="6125" spans="2:13">
      <c r="B6125" t="s">
        <v>35</v>
      </c>
      <c r="C6125" t="s">
        <v>21</v>
      </c>
      <c r="D6125" t="s">
        <v>22</v>
      </c>
      <c r="E6125" t="s">
        <v>776</v>
      </c>
      <c r="F6125" t="s">
        <v>776</v>
      </c>
      <c r="G6125" t="s">
        <v>222</v>
      </c>
      <c r="H6125" t="s">
        <v>59</v>
      </c>
      <c r="I6125" s="1">
        <v>5.4545450000000004</v>
      </c>
      <c r="J6125" s="1">
        <v>1</v>
      </c>
      <c r="K6125">
        <v>6122</v>
      </c>
      <c r="L6125" t="s">
        <v>25</v>
      </c>
      <c r="M6125" s="2">
        <f>+Table3[[#This Row],[CHW]]/Table3[[#This Row],[Count of Airbill Number]]</f>
        <v>5.4545450000000004</v>
      </c>
    </row>
    <row r="6126" spans="2:13">
      <c r="B6126" t="s">
        <v>35</v>
      </c>
      <c r="C6126" t="s">
        <v>21</v>
      </c>
      <c r="D6126" t="s">
        <v>22</v>
      </c>
      <c r="E6126" t="s">
        <v>776</v>
      </c>
      <c r="F6126" t="s">
        <v>776</v>
      </c>
      <c r="G6126" t="s">
        <v>61</v>
      </c>
      <c r="H6126" t="s">
        <v>47</v>
      </c>
      <c r="I6126" s="1">
        <v>5.4545450000000004</v>
      </c>
      <c r="J6126" s="1">
        <v>1</v>
      </c>
      <c r="K6126">
        <v>6123</v>
      </c>
      <c r="L6126" t="s">
        <v>25</v>
      </c>
      <c r="M6126" s="2">
        <f>+Table3[[#This Row],[CHW]]/Table3[[#This Row],[Count of Airbill Number]]</f>
        <v>5.4545450000000004</v>
      </c>
    </row>
    <row r="6127" spans="2:13">
      <c r="B6127" t="s">
        <v>35</v>
      </c>
      <c r="C6127" t="s">
        <v>21</v>
      </c>
      <c r="D6127" t="s">
        <v>22</v>
      </c>
      <c r="E6127" t="s">
        <v>776</v>
      </c>
      <c r="F6127" t="s">
        <v>776</v>
      </c>
      <c r="G6127" t="s">
        <v>46</v>
      </c>
      <c r="H6127" t="s">
        <v>50</v>
      </c>
      <c r="I6127" s="1">
        <v>5.4545450000000004</v>
      </c>
      <c r="J6127" s="1">
        <v>1</v>
      </c>
      <c r="K6127">
        <v>6124</v>
      </c>
      <c r="L6127" t="s">
        <v>25</v>
      </c>
      <c r="M6127" s="2">
        <f>+Table3[[#This Row],[CHW]]/Table3[[#This Row],[Count of Airbill Number]]</f>
        <v>5.4545450000000004</v>
      </c>
    </row>
    <row r="6128" spans="2:13">
      <c r="B6128" t="s">
        <v>35</v>
      </c>
      <c r="C6128" t="s">
        <v>21</v>
      </c>
      <c r="D6128" t="s">
        <v>22</v>
      </c>
      <c r="E6128" t="s">
        <v>776</v>
      </c>
      <c r="F6128" t="s">
        <v>776</v>
      </c>
      <c r="G6128" t="s">
        <v>93</v>
      </c>
      <c r="H6128" t="s">
        <v>169</v>
      </c>
      <c r="I6128" s="1">
        <v>5.4545450000000004</v>
      </c>
      <c r="J6128" s="1">
        <v>1</v>
      </c>
      <c r="K6128">
        <v>6125</v>
      </c>
      <c r="L6128" t="s">
        <v>25</v>
      </c>
      <c r="M6128" s="2">
        <f>+Table3[[#This Row],[CHW]]/Table3[[#This Row],[Count of Airbill Number]]</f>
        <v>5.4545450000000004</v>
      </c>
    </row>
    <row r="6129" spans="2:13">
      <c r="B6129" t="s">
        <v>35</v>
      </c>
      <c r="C6129" t="s">
        <v>21</v>
      </c>
      <c r="D6129" t="s">
        <v>22</v>
      </c>
      <c r="E6129" t="s">
        <v>776</v>
      </c>
      <c r="F6129" t="s">
        <v>777</v>
      </c>
      <c r="G6129" t="s">
        <v>66</v>
      </c>
      <c r="H6129" t="s">
        <v>274</v>
      </c>
      <c r="I6129" s="1">
        <v>5.4545450000000004</v>
      </c>
      <c r="J6129" s="1">
        <v>1</v>
      </c>
      <c r="K6129">
        <v>6126</v>
      </c>
      <c r="L6129" t="s">
        <v>25</v>
      </c>
      <c r="M6129" s="2">
        <f>+Table3[[#This Row],[CHW]]/Table3[[#This Row],[Count of Airbill Number]]</f>
        <v>5.4545450000000004</v>
      </c>
    </row>
    <row r="6130" spans="2:13">
      <c r="B6130" t="s">
        <v>35</v>
      </c>
      <c r="C6130" t="s">
        <v>21</v>
      </c>
      <c r="D6130" t="s">
        <v>22</v>
      </c>
      <c r="E6130" t="s">
        <v>776</v>
      </c>
      <c r="F6130" t="s">
        <v>776</v>
      </c>
      <c r="G6130" t="s">
        <v>37</v>
      </c>
      <c r="H6130" t="s">
        <v>232</v>
      </c>
      <c r="I6130" s="1">
        <v>5.4545450000000004</v>
      </c>
      <c r="J6130" s="1">
        <v>1</v>
      </c>
      <c r="K6130">
        <v>6127</v>
      </c>
      <c r="L6130" t="s">
        <v>25</v>
      </c>
      <c r="M6130" s="2">
        <f>+Table3[[#This Row],[CHW]]/Table3[[#This Row],[Count of Airbill Number]]</f>
        <v>5.4545450000000004</v>
      </c>
    </row>
    <row r="6131" spans="2:13">
      <c r="B6131" t="s">
        <v>35</v>
      </c>
      <c r="C6131" t="s">
        <v>21</v>
      </c>
      <c r="D6131" t="s">
        <v>22</v>
      </c>
      <c r="E6131" t="s">
        <v>776</v>
      </c>
      <c r="F6131" t="s">
        <v>776</v>
      </c>
      <c r="G6131" t="s">
        <v>72</v>
      </c>
      <c r="H6131" t="s">
        <v>98</v>
      </c>
      <c r="I6131" s="1">
        <v>5.4545450000000004</v>
      </c>
      <c r="J6131" s="1">
        <v>1</v>
      </c>
      <c r="K6131">
        <v>6128</v>
      </c>
      <c r="L6131" t="s">
        <v>25</v>
      </c>
      <c r="M6131" s="2">
        <f>+Table3[[#This Row],[CHW]]/Table3[[#This Row],[Count of Airbill Number]]</f>
        <v>5.4545450000000004</v>
      </c>
    </row>
    <row r="6132" spans="2:13">
      <c r="B6132" t="s">
        <v>35</v>
      </c>
      <c r="C6132" t="s">
        <v>21</v>
      </c>
      <c r="D6132" t="s">
        <v>36</v>
      </c>
      <c r="E6132" t="s">
        <v>776</v>
      </c>
      <c r="F6132" t="s">
        <v>776</v>
      </c>
      <c r="G6132" t="s">
        <v>67</v>
      </c>
      <c r="H6132" t="s">
        <v>76</v>
      </c>
      <c r="I6132" s="1">
        <v>5.4545450000000004</v>
      </c>
      <c r="J6132" s="1">
        <v>1</v>
      </c>
      <c r="K6132">
        <v>6129</v>
      </c>
      <c r="L6132" t="s">
        <v>25</v>
      </c>
      <c r="M6132" s="2">
        <f>+Table3[[#This Row],[CHW]]/Table3[[#This Row],[Count of Airbill Number]]</f>
        <v>5.4545450000000004</v>
      </c>
    </row>
    <row r="6133" spans="2:13">
      <c r="B6133" t="s">
        <v>35</v>
      </c>
      <c r="C6133" t="s">
        <v>21</v>
      </c>
      <c r="D6133" t="s">
        <v>36</v>
      </c>
      <c r="E6133" t="s">
        <v>776</v>
      </c>
      <c r="F6133" t="s">
        <v>776</v>
      </c>
      <c r="G6133" t="s">
        <v>37</v>
      </c>
      <c r="H6133" t="s">
        <v>67</v>
      </c>
      <c r="I6133" s="1">
        <v>5.4545450000000004</v>
      </c>
      <c r="J6133" s="1">
        <v>1</v>
      </c>
      <c r="K6133">
        <v>6130</v>
      </c>
      <c r="L6133" t="s">
        <v>25</v>
      </c>
      <c r="M6133" s="2">
        <f>+Table3[[#This Row],[CHW]]/Table3[[#This Row],[Count of Airbill Number]]</f>
        <v>5.4545450000000004</v>
      </c>
    </row>
    <row r="6134" spans="2:13">
      <c r="B6134" t="s">
        <v>176</v>
      </c>
      <c r="C6134" t="s">
        <v>21</v>
      </c>
      <c r="D6134" t="s">
        <v>22</v>
      </c>
      <c r="E6134" t="s">
        <v>776</v>
      </c>
      <c r="F6134" t="s">
        <v>776</v>
      </c>
      <c r="G6134" t="s">
        <v>48</v>
      </c>
      <c r="H6134" t="s">
        <v>108</v>
      </c>
      <c r="I6134" s="1">
        <v>5.4545450000000004</v>
      </c>
      <c r="J6134" s="1">
        <v>1</v>
      </c>
      <c r="K6134">
        <v>6131</v>
      </c>
      <c r="L6134" t="s">
        <v>25</v>
      </c>
      <c r="M6134" s="2">
        <f>+Table3[[#This Row],[CHW]]/Table3[[#This Row],[Count of Airbill Number]]</f>
        <v>5.4545450000000004</v>
      </c>
    </row>
    <row r="6135" spans="2:13">
      <c r="B6135" t="s">
        <v>20</v>
      </c>
      <c r="C6135" t="s">
        <v>21</v>
      </c>
      <c r="D6135" t="s">
        <v>22</v>
      </c>
      <c r="E6135" t="s">
        <v>776</v>
      </c>
      <c r="F6135" t="s">
        <v>776</v>
      </c>
      <c r="G6135" t="s">
        <v>58</v>
      </c>
      <c r="H6135" t="s">
        <v>37</v>
      </c>
      <c r="I6135" s="1">
        <v>5.4545450000000004</v>
      </c>
      <c r="J6135" s="1">
        <v>1</v>
      </c>
      <c r="K6135">
        <v>6132</v>
      </c>
      <c r="L6135" t="s">
        <v>25</v>
      </c>
      <c r="M6135" s="2">
        <f>+Table3[[#This Row],[CHW]]/Table3[[#This Row],[Count of Airbill Number]]</f>
        <v>5.4545450000000004</v>
      </c>
    </row>
    <row r="6136" spans="2:13">
      <c r="B6136" t="s">
        <v>20</v>
      </c>
      <c r="C6136" t="s">
        <v>21</v>
      </c>
      <c r="D6136" t="s">
        <v>22</v>
      </c>
      <c r="E6136" t="s">
        <v>776</v>
      </c>
      <c r="F6136" t="s">
        <v>776</v>
      </c>
      <c r="G6136" t="s">
        <v>146</v>
      </c>
      <c r="H6136" t="s">
        <v>50</v>
      </c>
      <c r="I6136" s="1">
        <v>5.4545450000000004</v>
      </c>
      <c r="J6136" s="1">
        <v>1</v>
      </c>
      <c r="K6136">
        <v>6133</v>
      </c>
      <c r="L6136" t="s">
        <v>25</v>
      </c>
      <c r="M6136" s="2">
        <f>+Table3[[#This Row],[CHW]]/Table3[[#This Row],[Count of Airbill Number]]</f>
        <v>5.4545450000000004</v>
      </c>
    </row>
    <row r="6137" spans="2:13">
      <c r="B6137" t="s">
        <v>20</v>
      </c>
      <c r="C6137" t="s">
        <v>21</v>
      </c>
      <c r="D6137" t="s">
        <v>22</v>
      </c>
      <c r="E6137" t="s">
        <v>776</v>
      </c>
      <c r="F6137" t="s">
        <v>776</v>
      </c>
      <c r="G6137" t="s">
        <v>80</v>
      </c>
      <c r="H6137" t="s">
        <v>98</v>
      </c>
      <c r="I6137" s="1">
        <v>5.4545450000000004</v>
      </c>
      <c r="J6137" s="1">
        <v>1</v>
      </c>
      <c r="K6137">
        <v>6134</v>
      </c>
      <c r="L6137" t="s">
        <v>25</v>
      </c>
      <c r="M6137" s="2">
        <f>+Table3[[#This Row],[CHW]]/Table3[[#This Row],[Count of Airbill Number]]</f>
        <v>5.4545450000000004</v>
      </c>
    </row>
    <row r="6138" spans="2:13">
      <c r="B6138" t="s">
        <v>20</v>
      </c>
      <c r="C6138" t="s">
        <v>21</v>
      </c>
      <c r="D6138" t="s">
        <v>22</v>
      </c>
      <c r="E6138" t="s">
        <v>776</v>
      </c>
      <c r="F6138" t="s">
        <v>776</v>
      </c>
      <c r="G6138" t="s">
        <v>80</v>
      </c>
      <c r="H6138" t="s">
        <v>89</v>
      </c>
      <c r="I6138" s="1">
        <v>5.4545450000000004</v>
      </c>
      <c r="J6138" s="1">
        <v>1</v>
      </c>
      <c r="K6138">
        <v>6135</v>
      </c>
      <c r="L6138" t="s">
        <v>25</v>
      </c>
      <c r="M6138" s="2">
        <f>+Table3[[#This Row],[CHW]]/Table3[[#This Row],[Count of Airbill Number]]</f>
        <v>5.4545450000000004</v>
      </c>
    </row>
    <row r="6139" spans="2:13">
      <c r="B6139" t="s">
        <v>20</v>
      </c>
      <c r="C6139" t="s">
        <v>21</v>
      </c>
      <c r="D6139" t="s">
        <v>22</v>
      </c>
      <c r="E6139" t="s">
        <v>776</v>
      </c>
      <c r="F6139" t="s">
        <v>776</v>
      </c>
      <c r="G6139" t="s">
        <v>41</v>
      </c>
      <c r="H6139" t="s">
        <v>191</v>
      </c>
      <c r="I6139" s="1">
        <v>5.4545450000000004</v>
      </c>
      <c r="J6139" s="1">
        <v>1</v>
      </c>
      <c r="K6139">
        <v>6136</v>
      </c>
      <c r="L6139" t="s">
        <v>25</v>
      </c>
      <c r="M6139" s="2">
        <f>+Table3[[#This Row],[CHW]]/Table3[[#This Row],[Count of Airbill Number]]</f>
        <v>5.4545450000000004</v>
      </c>
    </row>
    <row r="6140" spans="2:13">
      <c r="B6140" t="s">
        <v>20</v>
      </c>
      <c r="C6140" t="s">
        <v>21</v>
      </c>
      <c r="D6140" t="s">
        <v>22</v>
      </c>
      <c r="E6140" t="s">
        <v>776</v>
      </c>
      <c r="F6140" t="s">
        <v>776</v>
      </c>
      <c r="G6140" t="s">
        <v>41</v>
      </c>
      <c r="H6140" t="s">
        <v>85</v>
      </c>
      <c r="I6140" s="1">
        <v>5.4545450000000004</v>
      </c>
      <c r="J6140" s="1">
        <v>1</v>
      </c>
      <c r="K6140">
        <v>6137</v>
      </c>
      <c r="L6140" t="s">
        <v>25</v>
      </c>
      <c r="M6140" s="2">
        <f>+Table3[[#This Row],[CHW]]/Table3[[#This Row],[Count of Airbill Number]]</f>
        <v>5.4545450000000004</v>
      </c>
    </row>
    <row r="6141" spans="2:13">
      <c r="B6141" t="s">
        <v>20</v>
      </c>
      <c r="C6141" t="s">
        <v>21</v>
      </c>
      <c r="D6141" t="s">
        <v>22</v>
      </c>
      <c r="E6141" t="s">
        <v>776</v>
      </c>
      <c r="F6141" t="s">
        <v>776</v>
      </c>
      <c r="G6141" t="s">
        <v>191</v>
      </c>
      <c r="H6141" t="s">
        <v>32</v>
      </c>
      <c r="I6141" s="1">
        <v>5.4545450000000004</v>
      </c>
      <c r="J6141" s="1">
        <v>1</v>
      </c>
      <c r="K6141">
        <v>6138</v>
      </c>
      <c r="L6141" t="s">
        <v>25</v>
      </c>
      <c r="M6141" s="2">
        <f>+Table3[[#This Row],[CHW]]/Table3[[#This Row],[Count of Airbill Number]]</f>
        <v>5.4545450000000004</v>
      </c>
    </row>
    <row r="6142" spans="2:13">
      <c r="B6142" t="s">
        <v>20</v>
      </c>
      <c r="C6142" t="s">
        <v>21</v>
      </c>
      <c r="D6142" t="s">
        <v>22</v>
      </c>
      <c r="E6142" t="s">
        <v>776</v>
      </c>
      <c r="F6142" t="s">
        <v>776</v>
      </c>
      <c r="G6142" t="s">
        <v>71</v>
      </c>
      <c r="H6142" t="s">
        <v>67</v>
      </c>
      <c r="I6142" s="1">
        <v>5.4545450000000004</v>
      </c>
      <c r="J6142" s="1">
        <v>1</v>
      </c>
      <c r="K6142">
        <v>6139</v>
      </c>
      <c r="L6142" t="s">
        <v>25</v>
      </c>
      <c r="M6142" s="2">
        <f>+Table3[[#This Row],[CHW]]/Table3[[#This Row],[Count of Airbill Number]]</f>
        <v>5.4545450000000004</v>
      </c>
    </row>
    <row r="6143" spans="2:13">
      <c r="B6143" t="s">
        <v>20</v>
      </c>
      <c r="C6143" t="s">
        <v>21</v>
      </c>
      <c r="D6143" t="s">
        <v>22</v>
      </c>
      <c r="E6143" t="s">
        <v>776</v>
      </c>
      <c r="F6143" t="s">
        <v>776</v>
      </c>
      <c r="G6143" t="s">
        <v>102</v>
      </c>
      <c r="H6143" t="s">
        <v>184</v>
      </c>
      <c r="I6143" s="1">
        <v>5.4545450000000004</v>
      </c>
      <c r="J6143" s="1">
        <v>1</v>
      </c>
      <c r="K6143">
        <v>6140</v>
      </c>
      <c r="L6143" t="s">
        <v>25</v>
      </c>
      <c r="M6143" s="2">
        <f>+Table3[[#This Row],[CHW]]/Table3[[#This Row],[Count of Airbill Number]]</f>
        <v>5.4545450000000004</v>
      </c>
    </row>
    <row r="6144" spans="2:13">
      <c r="B6144" t="s">
        <v>20</v>
      </c>
      <c r="C6144" t="s">
        <v>21</v>
      </c>
      <c r="D6144" t="s">
        <v>22</v>
      </c>
      <c r="E6144" t="s">
        <v>776</v>
      </c>
      <c r="F6144" t="s">
        <v>776</v>
      </c>
      <c r="G6144" t="s">
        <v>48</v>
      </c>
      <c r="H6144" t="s">
        <v>302</v>
      </c>
      <c r="I6144" s="1">
        <v>5.4545450000000004</v>
      </c>
      <c r="J6144" s="1">
        <v>1</v>
      </c>
      <c r="K6144">
        <v>6141</v>
      </c>
      <c r="L6144" t="s">
        <v>25</v>
      </c>
      <c r="M6144" s="2">
        <f>+Table3[[#This Row],[CHW]]/Table3[[#This Row],[Count of Airbill Number]]</f>
        <v>5.4545450000000004</v>
      </c>
    </row>
    <row r="6145" spans="2:13">
      <c r="B6145" t="s">
        <v>20</v>
      </c>
      <c r="C6145" t="s">
        <v>21</v>
      </c>
      <c r="D6145" t="s">
        <v>22</v>
      </c>
      <c r="E6145" t="s">
        <v>776</v>
      </c>
      <c r="F6145" t="s">
        <v>776</v>
      </c>
      <c r="G6145" t="s">
        <v>48</v>
      </c>
      <c r="H6145" t="s">
        <v>132</v>
      </c>
      <c r="I6145" s="1">
        <v>5.4545450000000004</v>
      </c>
      <c r="J6145" s="1">
        <v>1</v>
      </c>
      <c r="K6145">
        <v>6142</v>
      </c>
      <c r="L6145" t="s">
        <v>25</v>
      </c>
      <c r="M6145" s="2">
        <f>+Table3[[#This Row],[CHW]]/Table3[[#This Row],[Count of Airbill Number]]</f>
        <v>5.4545450000000004</v>
      </c>
    </row>
    <row r="6146" spans="2:13">
      <c r="B6146" t="s">
        <v>20</v>
      </c>
      <c r="C6146" t="s">
        <v>21</v>
      </c>
      <c r="D6146" t="s">
        <v>22</v>
      </c>
      <c r="E6146" t="s">
        <v>776</v>
      </c>
      <c r="F6146" t="s">
        <v>776</v>
      </c>
      <c r="G6146" t="s">
        <v>111</v>
      </c>
      <c r="H6146" t="s">
        <v>182</v>
      </c>
      <c r="I6146" s="1">
        <v>5.4545450000000004</v>
      </c>
      <c r="J6146" s="1">
        <v>1</v>
      </c>
      <c r="K6146">
        <v>6143</v>
      </c>
      <c r="L6146" t="s">
        <v>25</v>
      </c>
      <c r="M6146" s="2">
        <f>+Table3[[#This Row],[CHW]]/Table3[[#This Row],[Count of Airbill Number]]</f>
        <v>5.4545450000000004</v>
      </c>
    </row>
    <row r="6147" spans="2:13">
      <c r="B6147" t="s">
        <v>20</v>
      </c>
      <c r="C6147" t="s">
        <v>21</v>
      </c>
      <c r="D6147" t="s">
        <v>22</v>
      </c>
      <c r="E6147" t="s">
        <v>776</v>
      </c>
      <c r="F6147" t="s">
        <v>776</v>
      </c>
      <c r="G6147" t="s">
        <v>111</v>
      </c>
      <c r="H6147" t="s">
        <v>145</v>
      </c>
      <c r="I6147" s="1">
        <v>5.4545450000000004</v>
      </c>
      <c r="J6147" s="1">
        <v>1</v>
      </c>
      <c r="K6147">
        <v>6144</v>
      </c>
      <c r="L6147" t="s">
        <v>25</v>
      </c>
      <c r="M6147" s="2">
        <f>+Table3[[#This Row],[CHW]]/Table3[[#This Row],[Count of Airbill Number]]</f>
        <v>5.4545450000000004</v>
      </c>
    </row>
    <row r="6148" spans="2:13">
      <c r="B6148" t="s">
        <v>20</v>
      </c>
      <c r="C6148" t="s">
        <v>21</v>
      </c>
      <c r="D6148" t="s">
        <v>22</v>
      </c>
      <c r="E6148" t="s">
        <v>776</v>
      </c>
      <c r="F6148" t="s">
        <v>776</v>
      </c>
      <c r="G6148" t="s">
        <v>31</v>
      </c>
      <c r="H6148" t="s">
        <v>189</v>
      </c>
      <c r="I6148" s="1">
        <v>5.4545450000000004</v>
      </c>
      <c r="J6148" s="1">
        <v>1</v>
      </c>
      <c r="K6148">
        <v>6145</v>
      </c>
      <c r="L6148" t="s">
        <v>25</v>
      </c>
      <c r="M6148" s="2">
        <f>+Table3[[#This Row],[CHW]]/Table3[[#This Row],[Count of Airbill Number]]</f>
        <v>5.4545450000000004</v>
      </c>
    </row>
    <row r="6149" spans="2:13">
      <c r="B6149" t="s">
        <v>20</v>
      </c>
      <c r="C6149" t="s">
        <v>21</v>
      </c>
      <c r="D6149" t="s">
        <v>22</v>
      </c>
      <c r="E6149" t="s">
        <v>776</v>
      </c>
      <c r="F6149" t="s">
        <v>776</v>
      </c>
      <c r="G6149" t="s">
        <v>144</v>
      </c>
      <c r="H6149" t="s">
        <v>117</v>
      </c>
      <c r="I6149" s="1">
        <v>5.4545450000000004</v>
      </c>
      <c r="J6149" s="1">
        <v>1</v>
      </c>
      <c r="K6149">
        <v>6146</v>
      </c>
      <c r="L6149" t="s">
        <v>25</v>
      </c>
      <c r="M6149" s="2">
        <f>+Table3[[#This Row],[CHW]]/Table3[[#This Row],[Count of Airbill Number]]</f>
        <v>5.4545450000000004</v>
      </c>
    </row>
    <row r="6150" spans="2:13">
      <c r="B6150" t="s">
        <v>20</v>
      </c>
      <c r="C6150" t="s">
        <v>21</v>
      </c>
      <c r="D6150" t="s">
        <v>22</v>
      </c>
      <c r="E6150" t="s">
        <v>776</v>
      </c>
      <c r="F6150" t="s">
        <v>776</v>
      </c>
      <c r="G6150" t="s">
        <v>144</v>
      </c>
      <c r="H6150" t="s">
        <v>43</v>
      </c>
      <c r="I6150" s="1">
        <v>5.4545450000000004</v>
      </c>
      <c r="J6150" s="1">
        <v>1</v>
      </c>
      <c r="K6150">
        <v>6147</v>
      </c>
      <c r="L6150" t="s">
        <v>25</v>
      </c>
      <c r="M6150" s="2">
        <f>+Table3[[#This Row],[CHW]]/Table3[[#This Row],[Count of Airbill Number]]</f>
        <v>5.4545450000000004</v>
      </c>
    </row>
    <row r="6151" spans="2:13">
      <c r="B6151" t="s">
        <v>20</v>
      </c>
      <c r="C6151" t="s">
        <v>21</v>
      </c>
      <c r="D6151" t="s">
        <v>22</v>
      </c>
      <c r="E6151" t="s">
        <v>776</v>
      </c>
      <c r="F6151" t="s">
        <v>776</v>
      </c>
      <c r="G6151" t="s">
        <v>66</v>
      </c>
      <c r="H6151" t="s">
        <v>64</v>
      </c>
      <c r="I6151" s="1">
        <v>5.4545450000000004</v>
      </c>
      <c r="J6151" s="1">
        <v>1</v>
      </c>
      <c r="K6151">
        <v>6148</v>
      </c>
      <c r="L6151" t="s">
        <v>25</v>
      </c>
      <c r="M6151" s="2">
        <f>+Table3[[#This Row],[CHW]]/Table3[[#This Row],[Count of Airbill Number]]</f>
        <v>5.4545450000000004</v>
      </c>
    </row>
    <row r="6152" spans="2:13">
      <c r="B6152" t="s">
        <v>20</v>
      </c>
      <c r="C6152" t="s">
        <v>21</v>
      </c>
      <c r="D6152" t="s">
        <v>22</v>
      </c>
      <c r="E6152" t="s">
        <v>776</v>
      </c>
      <c r="F6152" t="s">
        <v>776</v>
      </c>
      <c r="G6152" t="s">
        <v>66</v>
      </c>
      <c r="H6152" t="s">
        <v>102</v>
      </c>
      <c r="I6152" s="1">
        <v>5.4545450000000004</v>
      </c>
      <c r="J6152" s="1">
        <v>1</v>
      </c>
      <c r="K6152">
        <v>6149</v>
      </c>
      <c r="L6152" t="s">
        <v>25</v>
      </c>
      <c r="M6152" s="2">
        <f>+Table3[[#This Row],[CHW]]/Table3[[#This Row],[Count of Airbill Number]]</f>
        <v>5.4545450000000004</v>
      </c>
    </row>
    <row r="6153" spans="2:13">
      <c r="B6153" t="s">
        <v>20</v>
      </c>
      <c r="C6153" t="s">
        <v>21</v>
      </c>
      <c r="D6153" t="s">
        <v>22</v>
      </c>
      <c r="E6153" t="s">
        <v>776</v>
      </c>
      <c r="F6153" t="s">
        <v>776</v>
      </c>
      <c r="G6153" t="s">
        <v>72</v>
      </c>
      <c r="H6153" t="s">
        <v>199</v>
      </c>
      <c r="I6153" s="1">
        <v>5.4545450000000004</v>
      </c>
      <c r="J6153" s="1">
        <v>1</v>
      </c>
      <c r="K6153">
        <v>6150</v>
      </c>
      <c r="L6153" t="s">
        <v>25</v>
      </c>
      <c r="M6153" s="2">
        <f>+Table3[[#This Row],[CHW]]/Table3[[#This Row],[Count of Airbill Number]]</f>
        <v>5.4545450000000004</v>
      </c>
    </row>
    <row r="6154" spans="2:13">
      <c r="B6154" t="s">
        <v>20</v>
      </c>
      <c r="C6154" t="s">
        <v>21</v>
      </c>
      <c r="D6154" t="s">
        <v>22</v>
      </c>
      <c r="E6154" t="s">
        <v>776</v>
      </c>
      <c r="F6154" t="s">
        <v>776</v>
      </c>
      <c r="G6154" t="s">
        <v>77</v>
      </c>
      <c r="H6154" t="s">
        <v>66</v>
      </c>
      <c r="I6154" s="1">
        <v>5.4545450000000004</v>
      </c>
      <c r="J6154" s="1">
        <v>1</v>
      </c>
      <c r="K6154">
        <v>6151</v>
      </c>
      <c r="L6154" t="s">
        <v>25</v>
      </c>
      <c r="M6154" s="2">
        <f>+Table3[[#This Row],[CHW]]/Table3[[#This Row],[Count of Airbill Number]]</f>
        <v>5.4545450000000004</v>
      </c>
    </row>
    <row r="6155" spans="2:13">
      <c r="B6155" t="s">
        <v>20</v>
      </c>
      <c r="C6155" t="s">
        <v>21</v>
      </c>
      <c r="D6155" t="s">
        <v>22</v>
      </c>
      <c r="E6155" t="s">
        <v>776</v>
      </c>
      <c r="F6155" t="s">
        <v>776</v>
      </c>
      <c r="G6155" t="s">
        <v>77</v>
      </c>
      <c r="H6155" t="s">
        <v>84</v>
      </c>
      <c r="I6155" s="1">
        <v>5.4545450000000004</v>
      </c>
      <c r="J6155" s="1">
        <v>1</v>
      </c>
      <c r="K6155">
        <v>6152</v>
      </c>
      <c r="L6155" t="s">
        <v>25</v>
      </c>
      <c r="M6155" s="2">
        <f>+Table3[[#This Row],[CHW]]/Table3[[#This Row],[Count of Airbill Number]]</f>
        <v>5.4545450000000004</v>
      </c>
    </row>
    <row r="6156" spans="2:13">
      <c r="B6156" t="s">
        <v>20</v>
      </c>
      <c r="C6156" t="s">
        <v>21</v>
      </c>
      <c r="D6156" t="s">
        <v>22</v>
      </c>
      <c r="E6156" t="s">
        <v>776</v>
      </c>
      <c r="F6156" t="s">
        <v>776</v>
      </c>
      <c r="G6156" t="s">
        <v>50</v>
      </c>
      <c r="H6156" t="s">
        <v>74</v>
      </c>
      <c r="I6156" s="1">
        <v>5.4545450000000004</v>
      </c>
      <c r="J6156" s="1">
        <v>1</v>
      </c>
      <c r="K6156">
        <v>6153</v>
      </c>
      <c r="L6156" t="s">
        <v>25</v>
      </c>
      <c r="M6156" s="2">
        <f>+Table3[[#This Row],[CHW]]/Table3[[#This Row],[Count of Airbill Number]]</f>
        <v>5.4545450000000004</v>
      </c>
    </row>
    <row r="6157" spans="2:13">
      <c r="B6157" t="s">
        <v>20</v>
      </c>
      <c r="C6157" t="s">
        <v>21</v>
      </c>
      <c r="D6157" t="s">
        <v>22</v>
      </c>
      <c r="E6157" t="s">
        <v>776</v>
      </c>
      <c r="F6157" t="s">
        <v>776</v>
      </c>
      <c r="G6157" t="s">
        <v>50</v>
      </c>
      <c r="H6157" t="s">
        <v>40</v>
      </c>
      <c r="I6157" s="1">
        <v>5.4545450000000004</v>
      </c>
      <c r="J6157" s="1">
        <v>1</v>
      </c>
      <c r="K6157">
        <v>6154</v>
      </c>
      <c r="L6157" t="s">
        <v>25</v>
      </c>
      <c r="M6157" s="2">
        <f>+Table3[[#This Row],[CHW]]/Table3[[#This Row],[Count of Airbill Number]]</f>
        <v>5.4545450000000004</v>
      </c>
    </row>
    <row r="6158" spans="2:13">
      <c r="B6158" t="s">
        <v>20</v>
      </c>
      <c r="C6158" t="s">
        <v>21</v>
      </c>
      <c r="D6158" t="s">
        <v>22</v>
      </c>
      <c r="E6158" t="s">
        <v>776</v>
      </c>
      <c r="F6158" t="s">
        <v>776</v>
      </c>
      <c r="G6158" t="s">
        <v>50</v>
      </c>
      <c r="H6158" t="s">
        <v>189</v>
      </c>
      <c r="I6158" s="1">
        <v>5.4545450000000004</v>
      </c>
      <c r="J6158" s="1">
        <v>1</v>
      </c>
      <c r="K6158">
        <v>6155</v>
      </c>
      <c r="L6158" t="s">
        <v>25</v>
      </c>
      <c r="M6158" s="2">
        <f>+Table3[[#This Row],[CHW]]/Table3[[#This Row],[Count of Airbill Number]]</f>
        <v>5.4545450000000004</v>
      </c>
    </row>
    <row r="6159" spans="2:13">
      <c r="B6159" t="s">
        <v>20</v>
      </c>
      <c r="C6159" t="s">
        <v>21</v>
      </c>
      <c r="D6159" t="s">
        <v>22</v>
      </c>
      <c r="E6159" t="s">
        <v>776</v>
      </c>
      <c r="F6159" t="s">
        <v>776</v>
      </c>
      <c r="G6159" t="s">
        <v>50</v>
      </c>
      <c r="H6159" t="s">
        <v>88</v>
      </c>
      <c r="I6159" s="1">
        <v>5.4545450000000004</v>
      </c>
      <c r="J6159" s="1">
        <v>1</v>
      </c>
      <c r="K6159">
        <v>6156</v>
      </c>
      <c r="L6159" t="s">
        <v>25</v>
      </c>
      <c r="M6159" s="2">
        <f>+Table3[[#This Row],[CHW]]/Table3[[#This Row],[Count of Airbill Number]]</f>
        <v>5.4545450000000004</v>
      </c>
    </row>
    <row r="6160" spans="2:13">
      <c r="B6160" t="s">
        <v>20</v>
      </c>
      <c r="C6160" t="s">
        <v>21</v>
      </c>
      <c r="D6160" t="s">
        <v>36</v>
      </c>
      <c r="E6160" t="s">
        <v>776</v>
      </c>
      <c r="F6160" t="s">
        <v>776</v>
      </c>
      <c r="G6160" t="s">
        <v>23</v>
      </c>
      <c r="H6160" t="s">
        <v>70</v>
      </c>
      <c r="I6160" s="1">
        <v>5.4545450000000004</v>
      </c>
      <c r="J6160" s="1">
        <v>1</v>
      </c>
      <c r="K6160">
        <v>6157</v>
      </c>
      <c r="L6160" t="s">
        <v>25</v>
      </c>
      <c r="M6160" s="2">
        <f>+Table3[[#This Row],[CHW]]/Table3[[#This Row],[Count of Airbill Number]]</f>
        <v>5.4545450000000004</v>
      </c>
    </row>
    <row r="6161" spans="2:13">
      <c r="B6161" t="s">
        <v>20</v>
      </c>
      <c r="C6161" t="s">
        <v>21</v>
      </c>
      <c r="D6161" t="s">
        <v>36</v>
      </c>
      <c r="E6161" t="s">
        <v>776</v>
      </c>
      <c r="F6161" t="s">
        <v>776</v>
      </c>
      <c r="G6161" t="s">
        <v>23</v>
      </c>
      <c r="H6161" t="s">
        <v>24</v>
      </c>
      <c r="I6161" s="1">
        <v>5.4545450000000004</v>
      </c>
      <c r="J6161" s="1">
        <v>1</v>
      </c>
      <c r="K6161">
        <v>6158</v>
      </c>
      <c r="L6161" t="s">
        <v>25</v>
      </c>
      <c r="M6161" s="2">
        <f>+Table3[[#This Row],[CHW]]/Table3[[#This Row],[Count of Airbill Number]]</f>
        <v>5.4545450000000004</v>
      </c>
    </row>
    <row r="6162" spans="2:13">
      <c r="B6162" t="s">
        <v>20</v>
      </c>
      <c r="C6162" t="s">
        <v>21</v>
      </c>
      <c r="D6162" t="s">
        <v>36</v>
      </c>
      <c r="E6162" t="s">
        <v>776</v>
      </c>
      <c r="F6162" t="s">
        <v>776</v>
      </c>
      <c r="G6162" t="s">
        <v>45</v>
      </c>
      <c r="H6162" t="s">
        <v>67</v>
      </c>
      <c r="I6162" s="1">
        <v>5.4545450000000004</v>
      </c>
      <c r="J6162" s="1">
        <v>1</v>
      </c>
      <c r="K6162">
        <v>6159</v>
      </c>
      <c r="L6162" t="s">
        <v>25</v>
      </c>
      <c r="M6162" s="2">
        <f>+Table3[[#This Row],[CHW]]/Table3[[#This Row],[Count of Airbill Number]]</f>
        <v>5.4545450000000004</v>
      </c>
    </row>
    <row r="6163" spans="2:13">
      <c r="B6163" t="s">
        <v>30</v>
      </c>
      <c r="C6163" t="s">
        <v>21</v>
      </c>
      <c r="D6163" t="s">
        <v>22</v>
      </c>
      <c r="E6163" t="s">
        <v>776</v>
      </c>
      <c r="F6163" t="s">
        <v>776</v>
      </c>
      <c r="G6163" t="s">
        <v>237</v>
      </c>
      <c r="H6163" t="s">
        <v>308</v>
      </c>
      <c r="I6163" s="1">
        <v>5.4545450000000004</v>
      </c>
      <c r="J6163" s="1">
        <v>1</v>
      </c>
      <c r="K6163">
        <v>6160</v>
      </c>
      <c r="L6163" t="s">
        <v>25</v>
      </c>
      <c r="M6163" s="2">
        <f>+Table3[[#This Row],[CHW]]/Table3[[#This Row],[Count of Airbill Number]]</f>
        <v>5.4545450000000004</v>
      </c>
    </row>
    <row r="6164" spans="2:13">
      <c r="B6164" t="s">
        <v>30</v>
      </c>
      <c r="C6164" t="s">
        <v>21</v>
      </c>
      <c r="D6164" t="s">
        <v>22</v>
      </c>
      <c r="E6164" t="s">
        <v>776</v>
      </c>
      <c r="F6164" t="s">
        <v>776</v>
      </c>
      <c r="G6164" t="s">
        <v>63</v>
      </c>
      <c r="H6164" t="s">
        <v>45</v>
      </c>
      <c r="I6164" s="1">
        <v>5.4545450000000004</v>
      </c>
      <c r="J6164" s="1">
        <v>1</v>
      </c>
      <c r="K6164">
        <v>6161</v>
      </c>
      <c r="L6164" t="s">
        <v>25</v>
      </c>
      <c r="M6164" s="2">
        <f>+Table3[[#This Row],[CHW]]/Table3[[#This Row],[Count of Airbill Number]]</f>
        <v>5.4545450000000004</v>
      </c>
    </row>
    <row r="6165" spans="2:13">
      <c r="B6165" t="s">
        <v>30</v>
      </c>
      <c r="C6165" t="s">
        <v>21</v>
      </c>
      <c r="D6165" t="s">
        <v>22</v>
      </c>
      <c r="E6165" t="s">
        <v>778</v>
      </c>
      <c r="F6165" t="s">
        <v>776</v>
      </c>
      <c r="G6165" t="s">
        <v>51</v>
      </c>
      <c r="H6165" t="s">
        <v>66</v>
      </c>
      <c r="I6165" s="1">
        <v>5.4545450000000004</v>
      </c>
      <c r="J6165" s="1">
        <v>1</v>
      </c>
      <c r="K6165">
        <v>6162</v>
      </c>
      <c r="L6165" t="s">
        <v>25</v>
      </c>
      <c r="M6165" s="2">
        <f>+Table3[[#This Row],[CHW]]/Table3[[#This Row],[Count of Airbill Number]]</f>
        <v>5.4545450000000004</v>
      </c>
    </row>
    <row r="6166" spans="2:13">
      <c r="B6166" t="s">
        <v>30</v>
      </c>
      <c r="C6166" t="s">
        <v>21</v>
      </c>
      <c r="D6166" t="s">
        <v>22</v>
      </c>
      <c r="E6166" t="s">
        <v>776</v>
      </c>
      <c r="F6166" t="s">
        <v>776</v>
      </c>
      <c r="G6166" t="s">
        <v>66</v>
      </c>
      <c r="H6166" t="s">
        <v>158</v>
      </c>
      <c r="I6166" s="1">
        <v>5.4545450000000004</v>
      </c>
      <c r="J6166" s="1">
        <v>1</v>
      </c>
      <c r="K6166">
        <v>6163</v>
      </c>
      <c r="L6166" t="s">
        <v>25</v>
      </c>
      <c r="M6166" s="2">
        <f>+Table3[[#This Row],[CHW]]/Table3[[#This Row],[Count of Airbill Number]]</f>
        <v>5.4545450000000004</v>
      </c>
    </row>
    <row r="6167" spans="2:13">
      <c r="B6167" t="s">
        <v>30</v>
      </c>
      <c r="C6167" t="s">
        <v>21</v>
      </c>
      <c r="D6167" t="s">
        <v>22</v>
      </c>
      <c r="E6167" t="s">
        <v>776</v>
      </c>
      <c r="F6167" t="s">
        <v>776</v>
      </c>
      <c r="G6167" t="s">
        <v>67</v>
      </c>
      <c r="H6167" t="s">
        <v>31</v>
      </c>
      <c r="I6167" s="1">
        <v>5.4545450000000004</v>
      </c>
      <c r="J6167" s="1">
        <v>1</v>
      </c>
      <c r="K6167">
        <v>6164</v>
      </c>
      <c r="L6167" t="s">
        <v>25</v>
      </c>
      <c r="M6167" s="2">
        <f>+Table3[[#This Row],[CHW]]/Table3[[#This Row],[Count of Airbill Number]]</f>
        <v>5.4545450000000004</v>
      </c>
    </row>
    <row r="6168" spans="2:13">
      <c r="B6168" t="s">
        <v>30</v>
      </c>
      <c r="C6168" t="s">
        <v>21</v>
      </c>
      <c r="D6168" t="s">
        <v>36</v>
      </c>
      <c r="E6168" t="s">
        <v>776</v>
      </c>
      <c r="F6168" t="s">
        <v>776</v>
      </c>
      <c r="G6168" t="s">
        <v>31</v>
      </c>
      <c r="H6168" t="s">
        <v>31</v>
      </c>
      <c r="I6168" s="1">
        <v>5.4545450000000004</v>
      </c>
      <c r="J6168" s="1">
        <v>1</v>
      </c>
      <c r="K6168">
        <v>6165</v>
      </c>
      <c r="L6168" t="s">
        <v>25</v>
      </c>
      <c r="M6168" s="2">
        <f>+Table3[[#This Row],[CHW]]/Table3[[#This Row],[Count of Airbill Number]]</f>
        <v>5.4545450000000004</v>
      </c>
    </row>
    <row r="6169" spans="2:13">
      <c r="B6169" t="s">
        <v>243</v>
      </c>
      <c r="C6169" t="s">
        <v>21</v>
      </c>
      <c r="D6169" t="s">
        <v>22</v>
      </c>
      <c r="E6169" t="s">
        <v>776</v>
      </c>
      <c r="F6169" t="s">
        <v>776</v>
      </c>
      <c r="G6169" t="s">
        <v>103</v>
      </c>
      <c r="H6169" t="s">
        <v>76</v>
      </c>
      <c r="I6169" s="1">
        <v>5.4545450000000004</v>
      </c>
      <c r="J6169" s="1">
        <v>1</v>
      </c>
      <c r="K6169">
        <v>6166</v>
      </c>
      <c r="L6169" t="s">
        <v>25</v>
      </c>
      <c r="M6169" s="2">
        <f>+Table3[[#This Row],[CHW]]/Table3[[#This Row],[Count of Airbill Number]]</f>
        <v>5.4545450000000004</v>
      </c>
    </row>
    <row r="6170" spans="2:13">
      <c r="B6170" t="s">
        <v>243</v>
      </c>
      <c r="C6170" t="s">
        <v>21</v>
      </c>
      <c r="D6170" t="s">
        <v>22</v>
      </c>
      <c r="E6170" t="s">
        <v>776</v>
      </c>
      <c r="F6170" t="s">
        <v>776</v>
      </c>
      <c r="G6170" t="s">
        <v>72</v>
      </c>
      <c r="H6170" t="s">
        <v>24</v>
      </c>
      <c r="I6170" s="1">
        <v>5.4545450000000004</v>
      </c>
      <c r="J6170" s="1">
        <v>1</v>
      </c>
      <c r="K6170">
        <v>6167</v>
      </c>
      <c r="L6170" t="s">
        <v>25</v>
      </c>
      <c r="M6170" s="2">
        <f>+Table3[[#This Row],[CHW]]/Table3[[#This Row],[Count of Airbill Number]]</f>
        <v>5.4545450000000004</v>
      </c>
    </row>
    <row r="6171" spans="2:13">
      <c r="B6171" t="s">
        <v>28</v>
      </c>
      <c r="C6171" t="s">
        <v>21</v>
      </c>
      <c r="D6171" t="s">
        <v>22</v>
      </c>
      <c r="E6171" t="s">
        <v>776</v>
      </c>
      <c r="F6171" t="s">
        <v>776</v>
      </c>
      <c r="G6171" t="s">
        <v>102</v>
      </c>
      <c r="H6171" t="s">
        <v>119</v>
      </c>
      <c r="I6171" s="1">
        <v>5.4545449999999995</v>
      </c>
      <c r="J6171" s="1">
        <v>2</v>
      </c>
      <c r="K6171">
        <v>6168</v>
      </c>
      <c r="L6171" t="s">
        <v>25</v>
      </c>
      <c r="M6171" s="2">
        <f>+Table3[[#This Row],[CHW]]/Table3[[#This Row],[Count of Airbill Number]]</f>
        <v>2.7272724999999998</v>
      </c>
    </row>
    <row r="6172" spans="2:13">
      <c r="B6172" t="s">
        <v>28</v>
      </c>
      <c r="C6172" t="s">
        <v>21</v>
      </c>
      <c r="D6172" t="s">
        <v>22</v>
      </c>
      <c r="E6172" t="s">
        <v>776</v>
      </c>
      <c r="F6172" t="s">
        <v>776</v>
      </c>
      <c r="G6172" t="s">
        <v>48</v>
      </c>
      <c r="H6172" t="s">
        <v>70</v>
      </c>
      <c r="I6172" s="1">
        <v>5.4545449999999995</v>
      </c>
      <c r="J6172" s="1">
        <v>2</v>
      </c>
      <c r="K6172">
        <v>6169</v>
      </c>
      <c r="L6172" t="s">
        <v>25</v>
      </c>
      <c r="M6172" s="2">
        <f>+Table3[[#This Row],[CHW]]/Table3[[#This Row],[Count of Airbill Number]]</f>
        <v>2.7272724999999998</v>
      </c>
    </row>
    <row r="6173" spans="2:13">
      <c r="B6173" t="s">
        <v>28</v>
      </c>
      <c r="C6173" t="s">
        <v>21</v>
      </c>
      <c r="D6173" t="s">
        <v>22</v>
      </c>
      <c r="E6173" t="s">
        <v>776</v>
      </c>
      <c r="F6173" t="s">
        <v>776</v>
      </c>
      <c r="G6173" t="s">
        <v>33</v>
      </c>
      <c r="H6173" t="s">
        <v>70</v>
      </c>
      <c r="I6173" s="1">
        <v>5.4545449999999995</v>
      </c>
      <c r="J6173" s="1">
        <v>2</v>
      </c>
      <c r="K6173">
        <v>6170</v>
      </c>
      <c r="L6173" t="s">
        <v>25</v>
      </c>
      <c r="M6173" s="2">
        <f>+Table3[[#This Row],[CHW]]/Table3[[#This Row],[Count of Airbill Number]]</f>
        <v>2.7272724999999998</v>
      </c>
    </row>
    <row r="6174" spans="2:13">
      <c r="B6174" t="s">
        <v>28</v>
      </c>
      <c r="C6174" t="s">
        <v>21</v>
      </c>
      <c r="D6174" t="s">
        <v>22</v>
      </c>
      <c r="E6174" t="s">
        <v>776</v>
      </c>
      <c r="F6174" t="s">
        <v>776</v>
      </c>
      <c r="G6174" t="s">
        <v>144</v>
      </c>
      <c r="H6174" t="s">
        <v>133</v>
      </c>
      <c r="I6174" s="1">
        <v>5.4545449999999995</v>
      </c>
      <c r="J6174" s="1">
        <v>2</v>
      </c>
      <c r="K6174">
        <v>6171</v>
      </c>
      <c r="L6174" t="s">
        <v>25</v>
      </c>
      <c r="M6174" s="2">
        <f>+Table3[[#This Row],[CHW]]/Table3[[#This Row],[Count of Airbill Number]]</f>
        <v>2.7272724999999998</v>
      </c>
    </row>
    <row r="6175" spans="2:13">
      <c r="B6175" t="s">
        <v>28</v>
      </c>
      <c r="C6175" t="s">
        <v>21</v>
      </c>
      <c r="D6175" t="s">
        <v>22</v>
      </c>
      <c r="E6175" t="s">
        <v>776</v>
      </c>
      <c r="F6175" t="s">
        <v>776</v>
      </c>
      <c r="G6175" t="s">
        <v>72</v>
      </c>
      <c r="H6175" t="s">
        <v>94</v>
      </c>
      <c r="I6175" s="1">
        <v>5.4545449999999995</v>
      </c>
      <c r="J6175" s="1">
        <v>2</v>
      </c>
      <c r="K6175">
        <v>6172</v>
      </c>
      <c r="L6175" t="s">
        <v>25</v>
      </c>
      <c r="M6175" s="2">
        <f>+Table3[[#This Row],[CHW]]/Table3[[#This Row],[Count of Airbill Number]]</f>
        <v>2.7272724999999998</v>
      </c>
    </row>
    <row r="6176" spans="2:13">
      <c r="B6176" t="s">
        <v>35</v>
      </c>
      <c r="C6176" t="s">
        <v>21</v>
      </c>
      <c r="D6176" t="s">
        <v>22</v>
      </c>
      <c r="E6176" t="s">
        <v>776</v>
      </c>
      <c r="F6176" t="s">
        <v>776</v>
      </c>
      <c r="G6176" t="s">
        <v>37</v>
      </c>
      <c r="H6176" t="s">
        <v>177</v>
      </c>
      <c r="I6176" s="1">
        <v>5.4545449999999995</v>
      </c>
      <c r="J6176" s="1">
        <v>2</v>
      </c>
      <c r="K6176">
        <v>6173</v>
      </c>
      <c r="L6176" t="s">
        <v>25</v>
      </c>
      <c r="M6176" s="2">
        <f>+Table3[[#This Row],[CHW]]/Table3[[#This Row],[Count of Airbill Number]]</f>
        <v>2.7272724999999998</v>
      </c>
    </row>
    <row r="6177" spans="2:13">
      <c r="B6177" t="s">
        <v>35</v>
      </c>
      <c r="C6177" t="s">
        <v>21</v>
      </c>
      <c r="D6177" t="s">
        <v>36</v>
      </c>
      <c r="E6177" t="s">
        <v>776</v>
      </c>
      <c r="F6177" t="s">
        <v>776</v>
      </c>
      <c r="G6177" t="s">
        <v>37</v>
      </c>
      <c r="H6177" t="s">
        <v>47</v>
      </c>
      <c r="I6177" s="1">
        <v>5.4545449999999995</v>
      </c>
      <c r="J6177" s="1">
        <v>2</v>
      </c>
      <c r="K6177">
        <v>6174</v>
      </c>
      <c r="L6177" t="s">
        <v>25</v>
      </c>
      <c r="M6177" s="2">
        <f>+Table3[[#This Row],[CHW]]/Table3[[#This Row],[Count of Airbill Number]]</f>
        <v>2.7272724999999998</v>
      </c>
    </row>
    <row r="6178" spans="2:13">
      <c r="B6178" t="s">
        <v>28</v>
      </c>
      <c r="C6178" t="s">
        <v>21</v>
      </c>
      <c r="D6178" t="s">
        <v>22</v>
      </c>
      <c r="E6178" t="s">
        <v>776</v>
      </c>
      <c r="F6178" t="s">
        <v>776</v>
      </c>
      <c r="G6178" t="s">
        <v>102</v>
      </c>
      <c r="H6178" t="s">
        <v>168</v>
      </c>
      <c r="I6178" s="1">
        <v>5.4545440000000003</v>
      </c>
      <c r="J6178" s="1">
        <v>3</v>
      </c>
      <c r="K6178">
        <v>6175</v>
      </c>
      <c r="L6178" t="s">
        <v>25</v>
      </c>
      <c r="M6178" s="2">
        <f>+Table3[[#This Row],[CHW]]/Table3[[#This Row],[Count of Airbill Number]]</f>
        <v>1.8181813333333334</v>
      </c>
    </row>
    <row r="6179" spans="2:13">
      <c r="B6179" t="s">
        <v>28</v>
      </c>
      <c r="C6179" t="s">
        <v>21</v>
      </c>
      <c r="D6179" t="s">
        <v>22</v>
      </c>
      <c r="E6179" t="s">
        <v>776</v>
      </c>
      <c r="F6179" t="s">
        <v>776</v>
      </c>
      <c r="G6179" t="s">
        <v>48</v>
      </c>
      <c r="H6179" t="s">
        <v>49</v>
      </c>
      <c r="I6179" s="1">
        <v>5.4545440000000003</v>
      </c>
      <c r="J6179" s="1">
        <v>2</v>
      </c>
      <c r="K6179">
        <v>6176</v>
      </c>
      <c r="L6179" t="s">
        <v>25</v>
      </c>
      <c r="M6179" s="2">
        <f>+Table3[[#This Row],[CHW]]/Table3[[#This Row],[Count of Airbill Number]]</f>
        <v>2.7272720000000001</v>
      </c>
    </row>
    <row r="6180" spans="2:13">
      <c r="B6180" t="s">
        <v>28</v>
      </c>
      <c r="C6180" t="s">
        <v>21</v>
      </c>
      <c r="D6180" t="s">
        <v>22</v>
      </c>
      <c r="E6180" t="s">
        <v>776</v>
      </c>
      <c r="F6180" t="s">
        <v>776</v>
      </c>
      <c r="G6180" t="s">
        <v>45</v>
      </c>
      <c r="H6180" t="s">
        <v>92</v>
      </c>
      <c r="I6180" s="1">
        <v>5.4545440000000003</v>
      </c>
      <c r="J6180" s="1">
        <v>2</v>
      </c>
      <c r="K6180">
        <v>6177</v>
      </c>
      <c r="L6180" t="s">
        <v>25</v>
      </c>
      <c r="M6180" s="2">
        <f>+Table3[[#This Row],[CHW]]/Table3[[#This Row],[Count of Airbill Number]]</f>
        <v>2.7272720000000001</v>
      </c>
    </row>
    <row r="6181" spans="2:13">
      <c r="B6181" t="s">
        <v>28</v>
      </c>
      <c r="C6181" t="s">
        <v>21</v>
      </c>
      <c r="D6181" t="s">
        <v>22</v>
      </c>
      <c r="E6181" t="s">
        <v>776</v>
      </c>
      <c r="F6181" t="s">
        <v>776</v>
      </c>
      <c r="G6181" t="s">
        <v>50</v>
      </c>
      <c r="H6181" t="s">
        <v>47</v>
      </c>
      <c r="I6181" s="1">
        <v>5.4545440000000003</v>
      </c>
      <c r="J6181" s="1">
        <v>3</v>
      </c>
      <c r="K6181">
        <v>6178</v>
      </c>
      <c r="L6181" t="s">
        <v>25</v>
      </c>
      <c r="M6181" s="2">
        <f>+Table3[[#This Row],[CHW]]/Table3[[#This Row],[Count of Airbill Number]]</f>
        <v>1.8181813333333334</v>
      </c>
    </row>
    <row r="6182" spans="2:13">
      <c r="B6182" t="s">
        <v>35</v>
      </c>
      <c r="C6182" t="s">
        <v>21</v>
      </c>
      <c r="D6182" t="s">
        <v>22</v>
      </c>
      <c r="E6182" t="s">
        <v>776</v>
      </c>
      <c r="F6182" t="s">
        <v>776</v>
      </c>
      <c r="G6182" t="s">
        <v>47</v>
      </c>
      <c r="H6182" t="s">
        <v>193</v>
      </c>
      <c r="I6182" s="1">
        <v>5.4545440000000003</v>
      </c>
      <c r="J6182" s="1">
        <v>3</v>
      </c>
      <c r="K6182">
        <v>6179</v>
      </c>
      <c r="L6182" t="s">
        <v>25</v>
      </c>
      <c r="M6182" s="2">
        <f>+Table3[[#This Row],[CHW]]/Table3[[#This Row],[Count of Airbill Number]]</f>
        <v>1.8181813333333334</v>
      </c>
    </row>
    <row r="6183" spans="2:13">
      <c r="B6183" t="s">
        <v>35</v>
      </c>
      <c r="C6183" t="s">
        <v>21</v>
      </c>
      <c r="D6183" t="s">
        <v>22</v>
      </c>
      <c r="E6183" t="s">
        <v>776</v>
      </c>
      <c r="F6183" t="s">
        <v>776</v>
      </c>
      <c r="G6183" t="s">
        <v>71</v>
      </c>
      <c r="H6183" t="s">
        <v>56</v>
      </c>
      <c r="I6183" s="1">
        <v>5.4545440000000003</v>
      </c>
      <c r="J6183" s="1">
        <v>2</v>
      </c>
      <c r="K6183">
        <v>6180</v>
      </c>
      <c r="L6183" t="s">
        <v>25</v>
      </c>
      <c r="M6183" s="2">
        <f>+Table3[[#This Row],[CHW]]/Table3[[#This Row],[Count of Airbill Number]]</f>
        <v>2.7272720000000001</v>
      </c>
    </row>
    <row r="6184" spans="2:13">
      <c r="B6184" t="s">
        <v>35</v>
      </c>
      <c r="C6184" t="s">
        <v>21</v>
      </c>
      <c r="D6184" t="s">
        <v>22</v>
      </c>
      <c r="E6184" t="s">
        <v>776</v>
      </c>
      <c r="F6184" t="s">
        <v>776</v>
      </c>
      <c r="G6184" t="s">
        <v>94</v>
      </c>
      <c r="H6184" t="s">
        <v>183</v>
      </c>
      <c r="I6184" s="1">
        <v>5.4545440000000003</v>
      </c>
      <c r="J6184" s="1">
        <v>4</v>
      </c>
      <c r="K6184">
        <v>6181</v>
      </c>
      <c r="L6184" t="s">
        <v>25</v>
      </c>
      <c r="M6184" s="2">
        <f>+Table3[[#This Row],[CHW]]/Table3[[#This Row],[Count of Airbill Number]]</f>
        <v>1.3636360000000001</v>
      </c>
    </row>
    <row r="6185" spans="2:13">
      <c r="B6185" t="s">
        <v>35</v>
      </c>
      <c r="C6185" t="s">
        <v>21</v>
      </c>
      <c r="D6185" t="s">
        <v>36</v>
      </c>
      <c r="E6185" t="s">
        <v>776</v>
      </c>
      <c r="F6185" t="s">
        <v>776</v>
      </c>
      <c r="G6185" t="s">
        <v>37</v>
      </c>
      <c r="H6185" t="s">
        <v>236</v>
      </c>
      <c r="I6185" s="1">
        <v>5.4545440000000003</v>
      </c>
      <c r="J6185" s="1">
        <v>2</v>
      </c>
      <c r="K6185">
        <v>6182</v>
      </c>
      <c r="L6185" t="s">
        <v>25</v>
      </c>
      <c r="M6185" s="2">
        <f>+Table3[[#This Row],[CHW]]/Table3[[#This Row],[Count of Airbill Number]]</f>
        <v>2.7272720000000001</v>
      </c>
    </row>
    <row r="6186" spans="2:13">
      <c r="B6186" t="s">
        <v>20</v>
      </c>
      <c r="C6186" t="s">
        <v>21</v>
      </c>
      <c r="D6186" t="s">
        <v>22</v>
      </c>
      <c r="E6186" t="s">
        <v>776</v>
      </c>
      <c r="F6186" t="s">
        <v>776</v>
      </c>
      <c r="G6186" t="s">
        <v>148</v>
      </c>
      <c r="H6186" t="s">
        <v>43</v>
      </c>
      <c r="I6186" s="1">
        <v>5.4545440000000003</v>
      </c>
      <c r="J6186" s="1">
        <v>2</v>
      </c>
      <c r="K6186">
        <v>6183</v>
      </c>
      <c r="L6186" t="s">
        <v>25</v>
      </c>
      <c r="M6186" s="2">
        <f>+Table3[[#This Row],[CHW]]/Table3[[#This Row],[Count of Airbill Number]]</f>
        <v>2.7272720000000001</v>
      </c>
    </row>
    <row r="6187" spans="2:13">
      <c r="B6187" t="s">
        <v>20</v>
      </c>
      <c r="C6187" t="s">
        <v>21</v>
      </c>
      <c r="D6187" t="s">
        <v>22</v>
      </c>
      <c r="E6187" t="s">
        <v>776</v>
      </c>
      <c r="F6187" t="s">
        <v>776</v>
      </c>
      <c r="G6187" t="s">
        <v>39</v>
      </c>
      <c r="H6187" t="s">
        <v>136</v>
      </c>
      <c r="I6187" s="1">
        <v>5.4545440000000003</v>
      </c>
      <c r="J6187" s="1">
        <v>2</v>
      </c>
      <c r="K6187">
        <v>6184</v>
      </c>
      <c r="L6187" t="s">
        <v>25</v>
      </c>
      <c r="M6187" s="2">
        <f>+Table3[[#This Row],[CHW]]/Table3[[#This Row],[Count of Airbill Number]]</f>
        <v>2.7272720000000001</v>
      </c>
    </row>
    <row r="6188" spans="2:13">
      <c r="B6188" t="s">
        <v>20</v>
      </c>
      <c r="C6188" t="s">
        <v>21</v>
      </c>
      <c r="D6188" t="s">
        <v>22</v>
      </c>
      <c r="E6188" t="s">
        <v>776</v>
      </c>
      <c r="F6188" t="s">
        <v>776</v>
      </c>
      <c r="G6188" t="s">
        <v>71</v>
      </c>
      <c r="H6188" t="s">
        <v>57</v>
      </c>
      <c r="I6188" s="1">
        <v>5.4545440000000003</v>
      </c>
      <c r="J6188" s="1">
        <v>2</v>
      </c>
      <c r="K6188">
        <v>6185</v>
      </c>
      <c r="L6188" t="s">
        <v>25</v>
      </c>
      <c r="M6188" s="2">
        <f>+Table3[[#This Row],[CHW]]/Table3[[#This Row],[Count of Airbill Number]]</f>
        <v>2.7272720000000001</v>
      </c>
    </row>
    <row r="6189" spans="2:13">
      <c r="B6189" t="s">
        <v>20</v>
      </c>
      <c r="C6189" t="s">
        <v>21</v>
      </c>
      <c r="D6189" t="s">
        <v>22</v>
      </c>
      <c r="E6189" t="s">
        <v>776</v>
      </c>
      <c r="F6189" t="s">
        <v>776</v>
      </c>
      <c r="G6189" t="s">
        <v>79</v>
      </c>
      <c r="H6189" t="s">
        <v>59</v>
      </c>
      <c r="I6189" s="1">
        <v>5.4545440000000003</v>
      </c>
      <c r="J6189" s="1">
        <v>2</v>
      </c>
      <c r="K6189">
        <v>6186</v>
      </c>
      <c r="L6189" t="s">
        <v>25</v>
      </c>
      <c r="M6189" s="2">
        <f>+Table3[[#This Row],[CHW]]/Table3[[#This Row],[Count of Airbill Number]]</f>
        <v>2.7272720000000001</v>
      </c>
    </row>
    <row r="6190" spans="2:13">
      <c r="B6190" t="s">
        <v>20</v>
      </c>
      <c r="C6190" t="s">
        <v>21</v>
      </c>
      <c r="D6190" t="s">
        <v>22</v>
      </c>
      <c r="E6190" t="s">
        <v>776</v>
      </c>
      <c r="F6190" t="s">
        <v>776</v>
      </c>
      <c r="G6190" t="s">
        <v>102</v>
      </c>
      <c r="H6190" t="s">
        <v>59</v>
      </c>
      <c r="I6190" s="1">
        <v>5.4545440000000003</v>
      </c>
      <c r="J6190" s="1">
        <v>2</v>
      </c>
      <c r="K6190">
        <v>6187</v>
      </c>
      <c r="L6190" t="s">
        <v>25</v>
      </c>
      <c r="M6190" s="2">
        <f>+Table3[[#This Row],[CHW]]/Table3[[#This Row],[Count of Airbill Number]]</f>
        <v>2.7272720000000001</v>
      </c>
    </row>
    <row r="6191" spans="2:13">
      <c r="B6191" t="s">
        <v>20</v>
      </c>
      <c r="C6191" t="s">
        <v>21</v>
      </c>
      <c r="D6191" t="s">
        <v>22</v>
      </c>
      <c r="E6191" t="s">
        <v>776</v>
      </c>
      <c r="F6191" t="s">
        <v>776</v>
      </c>
      <c r="G6191" t="s">
        <v>50</v>
      </c>
      <c r="H6191" t="s">
        <v>43</v>
      </c>
      <c r="I6191" s="1">
        <v>5.4545440000000003</v>
      </c>
      <c r="J6191" s="1">
        <v>2</v>
      </c>
      <c r="K6191">
        <v>6188</v>
      </c>
      <c r="L6191" t="s">
        <v>25</v>
      </c>
      <c r="M6191" s="2">
        <f>+Table3[[#This Row],[CHW]]/Table3[[#This Row],[Count of Airbill Number]]</f>
        <v>2.7272720000000001</v>
      </c>
    </row>
    <row r="6192" spans="2:13">
      <c r="B6192" t="s">
        <v>20</v>
      </c>
      <c r="C6192" t="s">
        <v>21</v>
      </c>
      <c r="D6192" t="s">
        <v>36</v>
      </c>
      <c r="E6192" t="s">
        <v>776</v>
      </c>
      <c r="F6192" t="s">
        <v>776</v>
      </c>
      <c r="G6192" t="s">
        <v>302</v>
      </c>
      <c r="H6192" t="s">
        <v>59</v>
      </c>
      <c r="I6192" s="1">
        <v>5.4545440000000003</v>
      </c>
      <c r="J6192" s="1">
        <v>3</v>
      </c>
      <c r="K6192">
        <v>6189</v>
      </c>
      <c r="L6192" t="s">
        <v>25</v>
      </c>
      <c r="M6192" s="2">
        <f>+Table3[[#This Row],[CHW]]/Table3[[#This Row],[Count of Airbill Number]]</f>
        <v>1.8181813333333334</v>
      </c>
    </row>
    <row r="6193" spans="2:13">
      <c r="B6193" t="s">
        <v>20</v>
      </c>
      <c r="C6193" t="s">
        <v>21</v>
      </c>
      <c r="D6193" t="s">
        <v>22</v>
      </c>
      <c r="E6193" t="s">
        <v>776</v>
      </c>
      <c r="F6193" t="s">
        <v>776</v>
      </c>
      <c r="G6193" t="s">
        <v>125</v>
      </c>
      <c r="H6193" t="s">
        <v>182</v>
      </c>
      <c r="I6193" s="1">
        <v>5.4545430000000001</v>
      </c>
      <c r="J6193" s="1">
        <v>3</v>
      </c>
      <c r="K6193">
        <v>6190</v>
      </c>
      <c r="L6193" t="s">
        <v>25</v>
      </c>
      <c r="M6193" s="2">
        <f>+Table3[[#This Row],[CHW]]/Table3[[#This Row],[Count of Airbill Number]]</f>
        <v>1.818181</v>
      </c>
    </row>
    <row r="6194" spans="2:13">
      <c r="B6194" t="s">
        <v>20</v>
      </c>
      <c r="C6194" t="s">
        <v>21</v>
      </c>
      <c r="D6194" t="s">
        <v>22</v>
      </c>
      <c r="E6194" t="s">
        <v>776</v>
      </c>
      <c r="F6194" t="s">
        <v>776</v>
      </c>
      <c r="G6194" t="s">
        <v>125</v>
      </c>
      <c r="H6194" t="s">
        <v>94</v>
      </c>
      <c r="I6194" s="1">
        <v>5.4545430000000001</v>
      </c>
      <c r="J6194" s="1">
        <v>3</v>
      </c>
      <c r="K6194">
        <v>6191</v>
      </c>
      <c r="L6194" t="s">
        <v>25</v>
      </c>
      <c r="M6194" s="2">
        <f>+Table3[[#This Row],[CHW]]/Table3[[#This Row],[Count of Airbill Number]]</f>
        <v>1.818181</v>
      </c>
    </row>
    <row r="6195" spans="2:13">
      <c r="B6195" t="s">
        <v>20</v>
      </c>
      <c r="C6195" t="s">
        <v>21</v>
      </c>
      <c r="D6195" t="s">
        <v>22</v>
      </c>
      <c r="E6195" t="s">
        <v>776</v>
      </c>
      <c r="F6195" t="s">
        <v>776</v>
      </c>
      <c r="G6195" t="s">
        <v>125</v>
      </c>
      <c r="H6195" t="s">
        <v>98</v>
      </c>
      <c r="I6195" s="1">
        <v>5.4545430000000001</v>
      </c>
      <c r="J6195" s="1">
        <v>3</v>
      </c>
      <c r="K6195">
        <v>6192</v>
      </c>
      <c r="L6195" t="s">
        <v>25</v>
      </c>
      <c r="M6195" s="2">
        <f>+Table3[[#This Row],[CHW]]/Table3[[#This Row],[Count of Airbill Number]]</f>
        <v>1.818181</v>
      </c>
    </row>
    <row r="6196" spans="2:13">
      <c r="B6196" t="s">
        <v>20</v>
      </c>
      <c r="C6196" t="s">
        <v>21</v>
      </c>
      <c r="D6196" t="s">
        <v>22</v>
      </c>
      <c r="E6196" t="s">
        <v>776</v>
      </c>
      <c r="F6196" t="s">
        <v>776</v>
      </c>
      <c r="G6196" t="s">
        <v>125</v>
      </c>
      <c r="H6196" t="s">
        <v>337</v>
      </c>
      <c r="I6196" s="1">
        <v>5.4545430000000001</v>
      </c>
      <c r="J6196" s="1">
        <v>3</v>
      </c>
      <c r="K6196">
        <v>6193</v>
      </c>
      <c r="L6196" t="s">
        <v>25</v>
      </c>
      <c r="M6196" s="2">
        <f>+Table3[[#This Row],[CHW]]/Table3[[#This Row],[Count of Airbill Number]]</f>
        <v>1.818181</v>
      </c>
    </row>
    <row r="6197" spans="2:13">
      <c r="B6197" t="s">
        <v>20</v>
      </c>
      <c r="C6197" t="s">
        <v>21</v>
      </c>
      <c r="D6197" t="s">
        <v>22</v>
      </c>
      <c r="E6197" t="s">
        <v>776</v>
      </c>
      <c r="F6197" t="s">
        <v>776</v>
      </c>
      <c r="G6197" t="s">
        <v>125</v>
      </c>
      <c r="H6197" t="s">
        <v>357</v>
      </c>
      <c r="I6197" s="1">
        <v>5.4545430000000001</v>
      </c>
      <c r="J6197" s="1">
        <v>3</v>
      </c>
      <c r="K6197">
        <v>6194</v>
      </c>
      <c r="L6197" t="s">
        <v>25</v>
      </c>
      <c r="M6197" s="2">
        <f>+Table3[[#This Row],[CHW]]/Table3[[#This Row],[Count of Airbill Number]]</f>
        <v>1.818181</v>
      </c>
    </row>
    <row r="6198" spans="2:13">
      <c r="B6198" t="s">
        <v>30</v>
      </c>
      <c r="C6198" t="s">
        <v>21</v>
      </c>
      <c r="D6198" t="s">
        <v>22</v>
      </c>
      <c r="E6198" t="s">
        <v>776</v>
      </c>
      <c r="F6198" t="s">
        <v>776</v>
      </c>
      <c r="G6198" t="s">
        <v>48</v>
      </c>
      <c r="H6198" t="s">
        <v>89</v>
      </c>
      <c r="I6198" s="1">
        <v>5.4545430000000001</v>
      </c>
      <c r="J6198" s="1">
        <v>3</v>
      </c>
      <c r="K6198">
        <v>6195</v>
      </c>
      <c r="L6198" t="s">
        <v>25</v>
      </c>
      <c r="M6198" s="2">
        <f>+Table3[[#This Row],[CHW]]/Table3[[#This Row],[Count of Airbill Number]]</f>
        <v>1.818181</v>
      </c>
    </row>
    <row r="6199" spans="2:13">
      <c r="B6199" t="s">
        <v>20</v>
      </c>
      <c r="C6199" t="s">
        <v>21</v>
      </c>
      <c r="D6199" t="s">
        <v>22</v>
      </c>
      <c r="E6199" t="s">
        <v>776</v>
      </c>
      <c r="F6199" t="s">
        <v>776</v>
      </c>
      <c r="G6199" t="s">
        <v>144</v>
      </c>
      <c r="H6199" t="s">
        <v>45</v>
      </c>
      <c r="I6199" s="1">
        <v>5.454542</v>
      </c>
      <c r="J6199" s="1">
        <v>4</v>
      </c>
      <c r="K6199">
        <v>6196</v>
      </c>
      <c r="L6199" t="s">
        <v>25</v>
      </c>
      <c r="M6199" s="2">
        <f>+Table3[[#This Row],[CHW]]/Table3[[#This Row],[Count of Airbill Number]]</f>
        <v>1.3636355</v>
      </c>
    </row>
    <row r="6200" spans="2:13">
      <c r="B6200" t="s">
        <v>20</v>
      </c>
      <c r="C6200" t="s">
        <v>21</v>
      </c>
      <c r="D6200" t="s">
        <v>22</v>
      </c>
      <c r="E6200" t="s">
        <v>776</v>
      </c>
      <c r="F6200" t="s">
        <v>776</v>
      </c>
      <c r="G6200" t="s">
        <v>58</v>
      </c>
      <c r="H6200" t="s">
        <v>235</v>
      </c>
      <c r="I6200" s="1">
        <v>5.4545399999999997</v>
      </c>
      <c r="J6200" s="1">
        <v>8</v>
      </c>
      <c r="K6200">
        <v>6197</v>
      </c>
      <c r="L6200" t="s">
        <v>25</v>
      </c>
      <c r="M6200" s="2">
        <f>+Table3[[#This Row],[CHW]]/Table3[[#This Row],[Count of Airbill Number]]</f>
        <v>0.68181749999999997</v>
      </c>
    </row>
    <row r="6201" spans="2:13">
      <c r="B6201" t="s">
        <v>28</v>
      </c>
      <c r="C6201" t="s">
        <v>21</v>
      </c>
      <c r="D6201" t="s">
        <v>36</v>
      </c>
      <c r="E6201" t="s">
        <v>776</v>
      </c>
      <c r="F6201" t="s">
        <v>776</v>
      </c>
      <c r="G6201" t="s">
        <v>251</v>
      </c>
      <c r="H6201" t="s">
        <v>37</v>
      </c>
      <c r="I6201" s="1">
        <v>5.4</v>
      </c>
      <c r="J6201" s="1">
        <v>1</v>
      </c>
      <c r="K6201">
        <v>6198</v>
      </c>
      <c r="L6201" t="s">
        <v>25</v>
      </c>
      <c r="M6201" s="2">
        <f>+Table3[[#This Row],[CHW]]/Table3[[#This Row],[Count of Airbill Number]]</f>
        <v>5.4</v>
      </c>
    </row>
    <row r="6202" spans="2:13">
      <c r="B6202" t="s">
        <v>415</v>
      </c>
      <c r="C6202" t="s">
        <v>21</v>
      </c>
      <c r="D6202" t="s">
        <v>36</v>
      </c>
      <c r="E6202" t="s">
        <v>778</v>
      </c>
      <c r="F6202" t="s">
        <v>778</v>
      </c>
      <c r="G6202" t="s">
        <v>81</v>
      </c>
      <c r="H6202" t="s">
        <v>82</v>
      </c>
      <c r="I6202" s="1">
        <v>5.4</v>
      </c>
      <c r="J6202" s="1">
        <v>1</v>
      </c>
      <c r="K6202">
        <v>6199</v>
      </c>
      <c r="L6202" t="s">
        <v>25</v>
      </c>
      <c r="M6202" s="2">
        <f>+Table3[[#This Row],[CHW]]/Table3[[#This Row],[Count of Airbill Number]]</f>
        <v>5.4</v>
      </c>
    </row>
    <row r="6203" spans="2:13">
      <c r="B6203" t="s">
        <v>415</v>
      </c>
      <c r="C6203" t="s">
        <v>21</v>
      </c>
      <c r="D6203" t="s">
        <v>36</v>
      </c>
      <c r="E6203" t="s">
        <v>778</v>
      </c>
      <c r="F6203" t="s">
        <v>778</v>
      </c>
      <c r="G6203" t="s">
        <v>86</v>
      </c>
      <c r="H6203" t="s">
        <v>81</v>
      </c>
      <c r="I6203" s="1">
        <v>5.4</v>
      </c>
      <c r="J6203" s="1">
        <v>1</v>
      </c>
      <c r="K6203">
        <v>6200</v>
      </c>
      <c r="L6203" t="s">
        <v>25</v>
      </c>
      <c r="M6203" s="2">
        <f>+Table3[[#This Row],[CHW]]/Table3[[#This Row],[Count of Airbill Number]]</f>
        <v>5.4</v>
      </c>
    </row>
    <row r="6204" spans="2:13">
      <c r="B6204" t="s">
        <v>20</v>
      </c>
      <c r="C6204" t="s">
        <v>21</v>
      </c>
      <c r="D6204" t="s">
        <v>22</v>
      </c>
      <c r="E6204" t="s">
        <v>776</v>
      </c>
      <c r="F6204" t="s">
        <v>777</v>
      </c>
      <c r="G6204" t="s">
        <v>66</v>
      </c>
      <c r="H6204" t="s">
        <v>27</v>
      </c>
      <c r="I6204" s="1">
        <v>5.4</v>
      </c>
      <c r="J6204" s="1">
        <v>1</v>
      </c>
      <c r="K6204">
        <v>6201</v>
      </c>
      <c r="L6204" t="s">
        <v>25</v>
      </c>
      <c r="M6204" s="2">
        <f>+Table3[[#This Row],[CHW]]/Table3[[#This Row],[Count of Airbill Number]]</f>
        <v>5.4</v>
      </c>
    </row>
    <row r="6205" spans="2:13">
      <c r="B6205" t="s">
        <v>28</v>
      </c>
      <c r="C6205" t="s">
        <v>21</v>
      </c>
      <c r="D6205" t="s">
        <v>36</v>
      </c>
      <c r="E6205" t="s">
        <v>776</v>
      </c>
      <c r="F6205" t="s">
        <v>776</v>
      </c>
      <c r="G6205" t="s">
        <v>23</v>
      </c>
      <c r="H6205" t="s">
        <v>32</v>
      </c>
      <c r="I6205" s="1">
        <v>5.318181</v>
      </c>
      <c r="J6205" s="1">
        <v>1</v>
      </c>
      <c r="K6205">
        <v>6202</v>
      </c>
      <c r="L6205" t="s">
        <v>25</v>
      </c>
      <c r="M6205" s="2">
        <f>+Table3[[#This Row],[CHW]]/Table3[[#This Row],[Count of Airbill Number]]</f>
        <v>5.318181</v>
      </c>
    </row>
    <row r="6206" spans="2:13">
      <c r="B6206" t="s">
        <v>28</v>
      </c>
      <c r="C6206" t="s">
        <v>21</v>
      </c>
      <c r="D6206" t="s">
        <v>36</v>
      </c>
      <c r="E6206" t="s">
        <v>776</v>
      </c>
      <c r="F6206" t="s">
        <v>776</v>
      </c>
      <c r="G6206" t="s">
        <v>45</v>
      </c>
      <c r="H6206" t="s">
        <v>23</v>
      </c>
      <c r="I6206" s="1">
        <v>5.318181</v>
      </c>
      <c r="J6206" s="1">
        <v>1</v>
      </c>
      <c r="K6206">
        <v>6203</v>
      </c>
      <c r="L6206" t="s">
        <v>25</v>
      </c>
      <c r="M6206" s="2">
        <f>+Table3[[#This Row],[CHW]]/Table3[[#This Row],[Count of Airbill Number]]</f>
        <v>5.318181</v>
      </c>
    </row>
    <row r="6207" spans="2:13">
      <c r="B6207" t="s">
        <v>30</v>
      </c>
      <c r="C6207" t="s">
        <v>21</v>
      </c>
      <c r="D6207" t="s">
        <v>22</v>
      </c>
      <c r="E6207" t="s">
        <v>776</v>
      </c>
      <c r="F6207" t="s">
        <v>778</v>
      </c>
      <c r="G6207" t="s">
        <v>45</v>
      </c>
      <c r="H6207" t="s">
        <v>51</v>
      </c>
      <c r="I6207" s="1">
        <v>5.2</v>
      </c>
      <c r="J6207" s="1">
        <v>1</v>
      </c>
      <c r="K6207">
        <v>6204</v>
      </c>
      <c r="L6207" t="s">
        <v>25</v>
      </c>
      <c r="M6207" s="2">
        <f>+Table3[[#This Row],[CHW]]/Table3[[#This Row],[Count of Airbill Number]]</f>
        <v>5.2</v>
      </c>
    </row>
    <row r="6208" spans="2:13">
      <c r="B6208" t="s">
        <v>30</v>
      </c>
      <c r="C6208" t="s">
        <v>21</v>
      </c>
      <c r="D6208" t="s">
        <v>22</v>
      </c>
      <c r="E6208" t="s">
        <v>778</v>
      </c>
      <c r="F6208" t="s">
        <v>776</v>
      </c>
      <c r="G6208" t="s">
        <v>109</v>
      </c>
      <c r="H6208" t="s">
        <v>289</v>
      </c>
      <c r="I6208" s="1">
        <v>5.2</v>
      </c>
      <c r="J6208" s="1">
        <v>1</v>
      </c>
      <c r="K6208">
        <v>6205</v>
      </c>
      <c r="L6208" t="s">
        <v>25</v>
      </c>
      <c r="M6208" s="2">
        <f>+Table3[[#This Row],[CHW]]/Table3[[#This Row],[Count of Airbill Number]]</f>
        <v>5.2</v>
      </c>
    </row>
    <row r="6209" spans="2:13">
      <c r="B6209" t="s">
        <v>30</v>
      </c>
      <c r="C6209" t="s">
        <v>21</v>
      </c>
      <c r="D6209" t="s">
        <v>22</v>
      </c>
      <c r="E6209" t="s">
        <v>778</v>
      </c>
      <c r="F6209" t="s">
        <v>778</v>
      </c>
      <c r="G6209" t="s">
        <v>51</v>
      </c>
      <c r="H6209" t="s">
        <v>260</v>
      </c>
      <c r="I6209" s="1">
        <v>5.2</v>
      </c>
      <c r="J6209" s="1">
        <v>1</v>
      </c>
      <c r="K6209">
        <v>6206</v>
      </c>
      <c r="L6209" t="s">
        <v>25</v>
      </c>
      <c r="M6209" s="2">
        <f>+Table3[[#This Row],[CHW]]/Table3[[#This Row],[Count of Airbill Number]]</f>
        <v>5.2</v>
      </c>
    </row>
    <row r="6210" spans="2:13">
      <c r="B6210" t="s">
        <v>28</v>
      </c>
      <c r="C6210" t="s">
        <v>21</v>
      </c>
      <c r="D6210" t="s">
        <v>22</v>
      </c>
      <c r="E6210" t="s">
        <v>778</v>
      </c>
      <c r="F6210" t="s">
        <v>778</v>
      </c>
      <c r="G6210" t="s">
        <v>150</v>
      </c>
      <c r="H6210" t="s">
        <v>86</v>
      </c>
      <c r="I6210" s="1">
        <v>5.0999999999999996</v>
      </c>
      <c r="J6210" s="1">
        <v>1</v>
      </c>
      <c r="K6210">
        <v>6207</v>
      </c>
      <c r="L6210" t="s">
        <v>25</v>
      </c>
      <c r="M6210" s="2">
        <f>+Table3[[#This Row],[CHW]]/Table3[[#This Row],[Count of Airbill Number]]</f>
        <v>5.0999999999999996</v>
      </c>
    </row>
    <row r="6211" spans="2:13">
      <c r="B6211" t="s">
        <v>28</v>
      </c>
      <c r="C6211" t="s">
        <v>21</v>
      </c>
      <c r="D6211" t="s">
        <v>22</v>
      </c>
      <c r="E6211" t="s">
        <v>777</v>
      </c>
      <c r="F6211" t="s">
        <v>777</v>
      </c>
      <c r="G6211" t="s">
        <v>114</v>
      </c>
      <c r="H6211" t="s">
        <v>197</v>
      </c>
      <c r="I6211" s="1">
        <v>5.0999999999999996</v>
      </c>
      <c r="J6211" s="1">
        <v>1</v>
      </c>
      <c r="K6211">
        <v>6208</v>
      </c>
      <c r="L6211" t="s">
        <v>25</v>
      </c>
      <c r="M6211" s="2">
        <f>+Table3[[#This Row],[CHW]]/Table3[[#This Row],[Count of Airbill Number]]</f>
        <v>5.0999999999999996</v>
      </c>
    </row>
    <row r="6212" spans="2:13">
      <c r="B6212" t="s">
        <v>28</v>
      </c>
      <c r="C6212" t="s">
        <v>21</v>
      </c>
      <c r="D6212" t="s">
        <v>22</v>
      </c>
      <c r="E6212" t="s">
        <v>776</v>
      </c>
      <c r="F6212" t="s">
        <v>776</v>
      </c>
      <c r="G6212" t="s">
        <v>148</v>
      </c>
      <c r="H6212" t="s">
        <v>33</v>
      </c>
      <c r="I6212" s="1">
        <v>5</v>
      </c>
      <c r="J6212" s="1">
        <v>1</v>
      </c>
      <c r="K6212">
        <v>6209</v>
      </c>
      <c r="L6212" t="s">
        <v>25</v>
      </c>
      <c r="M6212" s="2">
        <f>+Table3[[#This Row],[CHW]]/Table3[[#This Row],[Count of Airbill Number]]</f>
        <v>5</v>
      </c>
    </row>
    <row r="6213" spans="2:13">
      <c r="B6213" t="s">
        <v>28</v>
      </c>
      <c r="C6213" t="s">
        <v>21</v>
      </c>
      <c r="D6213" t="s">
        <v>22</v>
      </c>
      <c r="E6213" t="s">
        <v>776</v>
      </c>
      <c r="F6213" t="s">
        <v>778</v>
      </c>
      <c r="G6213" t="s">
        <v>47</v>
      </c>
      <c r="H6213" t="s">
        <v>86</v>
      </c>
      <c r="I6213" s="1">
        <v>5</v>
      </c>
      <c r="J6213" s="1">
        <v>1</v>
      </c>
      <c r="K6213">
        <v>6210</v>
      </c>
      <c r="L6213" t="s">
        <v>25</v>
      </c>
      <c r="M6213" s="2">
        <f>+Table3[[#This Row],[CHW]]/Table3[[#This Row],[Count of Airbill Number]]</f>
        <v>5</v>
      </c>
    </row>
    <row r="6214" spans="2:13">
      <c r="B6214" t="s">
        <v>28</v>
      </c>
      <c r="C6214" t="s">
        <v>21</v>
      </c>
      <c r="D6214" t="s">
        <v>22</v>
      </c>
      <c r="E6214" t="s">
        <v>776</v>
      </c>
      <c r="F6214" t="s">
        <v>776</v>
      </c>
      <c r="G6214" t="s">
        <v>47</v>
      </c>
      <c r="H6214" t="s">
        <v>160</v>
      </c>
      <c r="I6214" s="1">
        <v>5</v>
      </c>
      <c r="J6214" s="1">
        <v>1</v>
      </c>
      <c r="K6214">
        <v>6211</v>
      </c>
      <c r="L6214" t="s">
        <v>25</v>
      </c>
      <c r="M6214" s="2">
        <f>+Table3[[#This Row],[CHW]]/Table3[[#This Row],[Count of Airbill Number]]</f>
        <v>5</v>
      </c>
    </row>
    <row r="6215" spans="2:13">
      <c r="B6215" t="s">
        <v>28</v>
      </c>
      <c r="C6215" t="s">
        <v>21</v>
      </c>
      <c r="D6215" t="s">
        <v>22</v>
      </c>
      <c r="E6215" t="s">
        <v>776</v>
      </c>
      <c r="F6215" t="s">
        <v>776</v>
      </c>
      <c r="G6215" t="s">
        <v>41</v>
      </c>
      <c r="H6215" t="s">
        <v>66</v>
      </c>
      <c r="I6215" s="1">
        <v>5</v>
      </c>
      <c r="J6215" s="1">
        <v>1</v>
      </c>
      <c r="K6215">
        <v>6212</v>
      </c>
      <c r="L6215" t="s">
        <v>25</v>
      </c>
      <c r="M6215" s="2">
        <f>+Table3[[#This Row],[CHW]]/Table3[[#This Row],[Count of Airbill Number]]</f>
        <v>5</v>
      </c>
    </row>
    <row r="6216" spans="2:13">
      <c r="B6216" t="s">
        <v>28</v>
      </c>
      <c r="C6216" t="s">
        <v>21</v>
      </c>
      <c r="D6216" t="s">
        <v>22</v>
      </c>
      <c r="E6216" t="s">
        <v>776</v>
      </c>
      <c r="F6216" t="s">
        <v>776</v>
      </c>
      <c r="G6216" t="s">
        <v>71</v>
      </c>
      <c r="H6216" t="s">
        <v>123</v>
      </c>
      <c r="I6216" s="1">
        <v>5</v>
      </c>
      <c r="J6216" s="1">
        <v>1</v>
      </c>
      <c r="K6216">
        <v>6213</v>
      </c>
      <c r="L6216" t="s">
        <v>25</v>
      </c>
      <c r="M6216" s="2">
        <f>+Table3[[#This Row],[CHW]]/Table3[[#This Row],[Count of Airbill Number]]</f>
        <v>5</v>
      </c>
    </row>
    <row r="6217" spans="2:13">
      <c r="B6217" t="s">
        <v>28</v>
      </c>
      <c r="C6217" t="s">
        <v>21</v>
      </c>
      <c r="D6217" t="s">
        <v>22</v>
      </c>
      <c r="E6217" t="s">
        <v>776</v>
      </c>
      <c r="F6217" t="s">
        <v>777</v>
      </c>
      <c r="G6217" t="s">
        <v>45</v>
      </c>
      <c r="H6217" t="s">
        <v>97</v>
      </c>
      <c r="I6217" s="1">
        <v>5</v>
      </c>
      <c r="J6217" s="1">
        <v>1</v>
      </c>
      <c r="K6217">
        <v>6214</v>
      </c>
      <c r="L6217" t="s">
        <v>25</v>
      </c>
      <c r="M6217" s="2">
        <f>+Table3[[#This Row],[CHW]]/Table3[[#This Row],[Count of Airbill Number]]</f>
        <v>5</v>
      </c>
    </row>
    <row r="6218" spans="2:13">
      <c r="B6218" t="s">
        <v>28</v>
      </c>
      <c r="C6218" t="s">
        <v>21</v>
      </c>
      <c r="D6218" t="s">
        <v>22</v>
      </c>
      <c r="E6218" t="s">
        <v>776</v>
      </c>
      <c r="F6218" t="s">
        <v>776</v>
      </c>
      <c r="G6218" t="s">
        <v>40</v>
      </c>
      <c r="H6218" t="s">
        <v>45</v>
      </c>
      <c r="I6218" s="1">
        <v>5</v>
      </c>
      <c r="J6218" s="1">
        <v>1</v>
      </c>
      <c r="K6218">
        <v>6215</v>
      </c>
      <c r="L6218" t="s">
        <v>25</v>
      </c>
      <c r="M6218" s="2">
        <f>+Table3[[#This Row],[CHW]]/Table3[[#This Row],[Count of Airbill Number]]</f>
        <v>5</v>
      </c>
    </row>
    <row r="6219" spans="2:13">
      <c r="B6219" t="s">
        <v>28</v>
      </c>
      <c r="C6219" t="s">
        <v>21</v>
      </c>
      <c r="D6219" t="s">
        <v>22</v>
      </c>
      <c r="E6219" t="s">
        <v>776</v>
      </c>
      <c r="F6219" t="s">
        <v>776</v>
      </c>
      <c r="G6219" t="s">
        <v>40</v>
      </c>
      <c r="H6219" t="s">
        <v>116</v>
      </c>
      <c r="I6219" s="1">
        <v>5</v>
      </c>
      <c r="J6219" s="1">
        <v>1</v>
      </c>
      <c r="K6219">
        <v>6216</v>
      </c>
      <c r="L6219" t="s">
        <v>25</v>
      </c>
      <c r="M6219" s="2">
        <f>+Table3[[#This Row],[CHW]]/Table3[[#This Row],[Count of Airbill Number]]</f>
        <v>5</v>
      </c>
    </row>
    <row r="6220" spans="2:13">
      <c r="B6220" t="s">
        <v>28</v>
      </c>
      <c r="C6220" t="s">
        <v>21</v>
      </c>
      <c r="D6220" t="s">
        <v>22</v>
      </c>
      <c r="E6220" t="s">
        <v>776</v>
      </c>
      <c r="F6220" t="s">
        <v>776</v>
      </c>
      <c r="G6220" t="s">
        <v>31</v>
      </c>
      <c r="H6220" t="s">
        <v>85</v>
      </c>
      <c r="I6220" s="1">
        <v>5</v>
      </c>
      <c r="J6220" s="1">
        <v>1</v>
      </c>
      <c r="K6220">
        <v>6217</v>
      </c>
      <c r="L6220" t="s">
        <v>25</v>
      </c>
      <c r="M6220" s="2">
        <f>+Table3[[#This Row],[CHW]]/Table3[[#This Row],[Count of Airbill Number]]</f>
        <v>5</v>
      </c>
    </row>
    <row r="6221" spans="2:13">
      <c r="B6221" t="s">
        <v>28</v>
      </c>
      <c r="C6221" t="s">
        <v>21</v>
      </c>
      <c r="D6221" t="s">
        <v>22</v>
      </c>
      <c r="E6221" t="s">
        <v>777</v>
      </c>
      <c r="F6221" t="s">
        <v>777</v>
      </c>
      <c r="G6221" t="s">
        <v>97</v>
      </c>
      <c r="H6221" t="s">
        <v>181</v>
      </c>
      <c r="I6221" s="1">
        <v>5</v>
      </c>
      <c r="J6221" s="1">
        <v>1</v>
      </c>
      <c r="K6221">
        <v>6218</v>
      </c>
      <c r="L6221" t="s">
        <v>25</v>
      </c>
      <c r="M6221" s="2">
        <f>+Table3[[#This Row],[CHW]]/Table3[[#This Row],[Count of Airbill Number]]</f>
        <v>5</v>
      </c>
    </row>
    <row r="6222" spans="2:13">
      <c r="B6222" t="s">
        <v>28</v>
      </c>
      <c r="C6222" t="s">
        <v>21</v>
      </c>
      <c r="D6222" t="s">
        <v>22</v>
      </c>
      <c r="E6222" t="s">
        <v>776</v>
      </c>
      <c r="F6222" t="s">
        <v>776</v>
      </c>
      <c r="G6222" t="s">
        <v>144</v>
      </c>
      <c r="H6222" t="s">
        <v>217</v>
      </c>
      <c r="I6222" s="1">
        <v>5</v>
      </c>
      <c r="J6222" s="1">
        <v>1</v>
      </c>
      <c r="K6222">
        <v>6219</v>
      </c>
      <c r="L6222" t="s">
        <v>25</v>
      </c>
      <c r="M6222" s="2">
        <f>+Table3[[#This Row],[CHW]]/Table3[[#This Row],[Count of Airbill Number]]</f>
        <v>5</v>
      </c>
    </row>
    <row r="6223" spans="2:13">
      <c r="B6223" t="s">
        <v>28</v>
      </c>
      <c r="C6223" t="s">
        <v>21</v>
      </c>
      <c r="D6223" t="s">
        <v>22</v>
      </c>
      <c r="E6223" t="s">
        <v>778</v>
      </c>
      <c r="F6223" t="s">
        <v>778</v>
      </c>
      <c r="G6223" t="s">
        <v>81</v>
      </c>
      <c r="H6223" t="s">
        <v>220</v>
      </c>
      <c r="I6223" s="1">
        <v>5</v>
      </c>
      <c r="J6223" s="1">
        <v>1</v>
      </c>
      <c r="K6223">
        <v>6220</v>
      </c>
      <c r="L6223" t="s">
        <v>25</v>
      </c>
      <c r="M6223" s="2">
        <f>+Table3[[#This Row],[CHW]]/Table3[[#This Row],[Count of Airbill Number]]</f>
        <v>5</v>
      </c>
    </row>
    <row r="6224" spans="2:13">
      <c r="B6224" t="s">
        <v>28</v>
      </c>
      <c r="C6224" t="s">
        <v>21</v>
      </c>
      <c r="D6224" t="s">
        <v>22</v>
      </c>
      <c r="E6224" t="s">
        <v>778</v>
      </c>
      <c r="F6224" t="s">
        <v>777</v>
      </c>
      <c r="G6224" t="s">
        <v>81</v>
      </c>
      <c r="H6224" t="s">
        <v>162</v>
      </c>
      <c r="I6224" s="1">
        <v>5</v>
      </c>
      <c r="J6224" s="1">
        <v>1</v>
      </c>
      <c r="K6224">
        <v>6221</v>
      </c>
      <c r="L6224" t="s">
        <v>25</v>
      </c>
      <c r="M6224" s="2">
        <f>+Table3[[#This Row],[CHW]]/Table3[[#This Row],[Count of Airbill Number]]</f>
        <v>5</v>
      </c>
    </row>
    <row r="6225" spans="2:13">
      <c r="B6225" t="s">
        <v>28</v>
      </c>
      <c r="C6225" t="s">
        <v>21</v>
      </c>
      <c r="D6225" t="s">
        <v>22</v>
      </c>
      <c r="E6225" t="s">
        <v>776</v>
      </c>
      <c r="F6225" t="s">
        <v>776</v>
      </c>
      <c r="G6225" t="s">
        <v>67</v>
      </c>
      <c r="H6225" t="s">
        <v>132</v>
      </c>
      <c r="I6225" s="1">
        <v>5</v>
      </c>
      <c r="J6225" s="1">
        <v>1</v>
      </c>
      <c r="K6225">
        <v>6222</v>
      </c>
      <c r="L6225" t="s">
        <v>25</v>
      </c>
      <c r="M6225" s="2">
        <f>+Table3[[#This Row],[CHW]]/Table3[[#This Row],[Count of Airbill Number]]</f>
        <v>5</v>
      </c>
    </row>
    <row r="6226" spans="2:13">
      <c r="B6226" t="s">
        <v>28</v>
      </c>
      <c r="C6226" t="s">
        <v>21</v>
      </c>
      <c r="D6226" t="s">
        <v>22</v>
      </c>
      <c r="E6226" t="s">
        <v>778</v>
      </c>
      <c r="F6226" t="s">
        <v>778</v>
      </c>
      <c r="G6226" t="s">
        <v>358</v>
      </c>
      <c r="H6226" t="s">
        <v>73</v>
      </c>
      <c r="I6226" s="1">
        <v>5</v>
      </c>
      <c r="J6226" s="1">
        <v>1</v>
      </c>
      <c r="K6226">
        <v>6223</v>
      </c>
      <c r="L6226" t="s">
        <v>25</v>
      </c>
      <c r="M6226" s="2">
        <f>+Table3[[#This Row],[CHW]]/Table3[[#This Row],[Count of Airbill Number]]</f>
        <v>5</v>
      </c>
    </row>
    <row r="6227" spans="2:13">
      <c r="B6227" t="s">
        <v>28</v>
      </c>
      <c r="C6227" t="s">
        <v>21</v>
      </c>
      <c r="D6227" t="s">
        <v>22</v>
      </c>
      <c r="E6227" t="s">
        <v>778</v>
      </c>
      <c r="F6227" t="s">
        <v>778</v>
      </c>
      <c r="G6227" t="s">
        <v>174</v>
      </c>
      <c r="H6227" t="s">
        <v>86</v>
      </c>
      <c r="I6227" s="1">
        <v>5</v>
      </c>
      <c r="J6227" s="1">
        <v>1</v>
      </c>
      <c r="K6227">
        <v>6224</v>
      </c>
      <c r="L6227" t="s">
        <v>25</v>
      </c>
      <c r="M6227" s="2">
        <f>+Table3[[#This Row],[CHW]]/Table3[[#This Row],[Count of Airbill Number]]</f>
        <v>5</v>
      </c>
    </row>
    <row r="6228" spans="2:13">
      <c r="B6228" t="s">
        <v>28</v>
      </c>
      <c r="C6228" t="s">
        <v>21</v>
      </c>
      <c r="D6228" t="s">
        <v>22</v>
      </c>
      <c r="E6228" t="s">
        <v>776</v>
      </c>
      <c r="F6228" t="s">
        <v>776</v>
      </c>
      <c r="G6228" t="s">
        <v>201</v>
      </c>
      <c r="H6228" t="s">
        <v>70</v>
      </c>
      <c r="I6228" s="1">
        <v>5</v>
      </c>
      <c r="J6228" s="1">
        <v>1</v>
      </c>
      <c r="K6228">
        <v>6225</v>
      </c>
      <c r="L6228" t="s">
        <v>25</v>
      </c>
      <c r="M6228" s="2">
        <f>+Table3[[#This Row],[CHW]]/Table3[[#This Row],[Count of Airbill Number]]</f>
        <v>5</v>
      </c>
    </row>
    <row r="6229" spans="2:13">
      <c r="B6229" t="s">
        <v>28</v>
      </c>
      <c r="C6229" t="s">
        <v>21</v>
      </c>
      <c r="D6229" t="s">
        <v>22</v>
      </c>
      <c r="E6229" t="s">
        <v>776</v>
      </c>
      <c r="F6229" t="s">
        <v>776</v>
      </c>
      <c r="G6229" t="s">
        <v>50</v>
      </c>
      <c r="H6229" t="s">
        <v>57</v>
      </c>
      <c r="I6229" s="1">
        <v>5</v>
      </c>
      <c r="J6229" s="1">
        <v>1</v>
      </c>
      <c r="K6229">
        <v>6226</v>
      </c>
      <c r="L6229" t="s">
        <v>25</v>
      </c>
      <c r="M6229" s="2">
        <f>+Table3[[#This Row],[CHW]]/Table3[[#This Row],[Count of Airbill Number]]</f>
        <v>5</v>
      </c>
    </row>
    <row r="6230" spans="2:13">
      <c r="B6230" t="s">
        <v>28</v>
      </c>
      <c r="C6230" t="s">
        <v>21</v>
      </c>
      <c r="D6230" t="s">
        <v>36</v>
      </c>
      <c r="E6230" t="s">
        <v>776</v>
      </c>
      <c r="F6230" t="s">
        <v>776</v>
      </c>
      <c r="G6230" t="s">
        <v>57</v>
      </c>
      <c r="H6230" t="s">
        <v>59</v>
      </c>
      <c r="I6230" s="1">
        <v>5</v>
      </c>
      <c r="J6230" s="1">
        <v>1</v>
      </c>
      <c r="K6230">
        <v>6227</v>
      </c>
      <c r="L6230" t="s">
        <v>25</v>
      </c>
      <c r="M6230" s="2">
        <f>+Table3[[#This Row],[CHW]]/Table3[[#This Row],[Count of Airbill Number]]</f>
        <v>5</v>
      </c>
    </row>
    <row r="6231" spans="2:13">
      <c r="B6231" t="s">
        <v>28</v>
      </c>
      <c r="C6231" t="s">
        <v>21</v>
      </c>
      <c r="D6231" t="s">
        <v>36</v>
      </c>
      <c r="E6231" t="s">
        <v>776</v>
      </c>
      <c r="F6231" t="s">
        <v>776</v>
      </c>
      <c r="G6231" t="s">
        <v>66</v>
      </c>
      <c r="H6231" t="s">
        <v>49</v>
      </c>
      <c r="I6231" s="1">
        <v>5</v>
      </c>
      <c r="J6231" s="1">
        <v>1</v>
      </c>
      <c r="K6231">
        <v>6228</v>
      </c>
      <c r="L6231" t="s">
        <v>25</v>
      </c>
      <c r="M6231" s="2">
        <f>+Table3[[#This Row],[CHW]]/Table3[[#This Row],[Count of Airbill Number]]</f>
        <v>5</v>
      </c>
    </row>
    <row r="6232" spans="2:13">
      <c r="B6232" t="s">
        <v>28</v>
      </c>
      <c r="C6232" t="s">
        <v>21</v>
      </c>
      <c r="D6232" t="s">
        <v>36</v>
      </c>
      <c r="E6232" t="s">
        <v>776</v>
      </c>
      <c r="F6232" t="s">
        <v>777</v>
      </c>
      <c r="G6232" t="s">
        <v>66</v>
      </c>
      <c r="H6232" t="s">
        <v>29</v>
      </c>
      <c r="I6232" s="1">
        <v>5</v>
      </c>
      <c r="J6232" s="1">
        <v>1</v>
      </c>
      <c r="K6232">
        <v>6229</v>
      </c>
      <c r="L6232" t="s">
        <v>25</v>
      </c>
      <c r="M6232" s="2">
        <f>+Table3[[#This Row],[CHW]]/Table3[[#This Row],[Count of Airbill Number]]</f>
        <v>5</v>
      </c>
    </row>
    <row r="6233" spans="2:13">
      <c r="B6233" t="s">
        <v>28</v>
      </c>
      <c r="C6233" t="s">
        <v>21</v>
      </c>
      <c r="D6233" t="s">
        <v>36</v>
      </c>
      <c r="E6233" t="s">
        <v>776</v>
      </c>
      <c r="F6233" t="s">
        <v>776</v>
      </c>
      <c r="G6233" t="s">
        <v>72</v>
      </c>
      <c r="H6233" t="s">
        <v>37</v>
      </c>
      <c r="I6233" s="1">
        <v>5</v>
      </c>
      <c r="J6233" s="1">
        <v>1</v>
      </c>
      <c r="K6233">
        <v>6230</v>
      </c>
      <c r="L6233" t="s">
        <v>25</v>
      </c>
      <c r="M6233" s="2">
        <f>+Table3[[#This Row],[CHW]]/Table3[[#This Row],[Count of Airbill Number]]</f>
        <v>5</v>
      </c>
    </row>
    <row r="6234" spans="2:13">
      <c r="B6234" t="s">
        <v>28</v>
      </c>
      <c r="C6234" t="s">
        <v>21</v>
      </c>
      <c r="D6234" t="s">
        <v>36</v>
      </c>
      <c r="E6234" t="s">
        <v>778</v>
      </c>
      <c r="F6234" t="s">
        <v>776</v>
      </c>
      <c r="G6234" t="s">
        <v>86</v>
      </c>
      <c r="H6234" t="s">
        <v>414</v>
      </c>
      <c r="I6234" s="1">
        <v>5</v>
      </c>
      <c r="J6234" s="1">
        <v>1</v>
      </c>
      <c r="K6234">
        <v>6231</v>
      </c>
      <c r="L6234" t="s">
        <v>25</v>
      </c>
      <c r="M6234" s="2">
        <f>+Table3[[#This Row],[CHW]]/Table3[[#This Row],[Count of Airbill Number]]</f>
        <v>5</v>
      </c>
    </row>
    <row r="6235" spans="2:13">
      <c r="B6235" t="s">
        <v>28</v>
      </c>
      <c r="C6235" t="s">
        <v>21</v>
      </c>
      <c r="D6235" t="s">
        <v>36</v>
      </c>
      <c r="E6235" t="s">
        <v>776</v>
      </c>
      <c r="F6235" t="s">
        <v>778</v>
      </c>
      <c r="G6235" t="s">
        <v>414</v>
      </c>
      <c r="H6235" t="s">
        <v>51</v>
      </c>
      <c r="I6235" s="1">
        <v>5</v>
      </c>
      <c r="J6235" s="1">
        <v>1</v>
      </c>
      <c r="K6235">
        <v>6232</v>
      </c>
      <c r="L6235" t="s">
        <v>25</v>
      </c>
      <c r="M6235" s="2">
        <f>+Table3[[#This Row],[CHW]]/Table3[[#This Row],[Count of Airbill Number]]</f>
        <v>5</v>
      </c>
    </row>
    <row r="6236" spans="2:13">
      <c r="B6236" t="s">
        <v>35</v>
      </c>
      <c r="C6236" t="s">
        <v>21</v>
      </c>
      <c r="D6236" t="s">
        <v>22</v>
      </c>
      <c r="E6236" t="s">
        <v>776</v>
      </c>
      <c r="F6236" t="s">
        <v>776</v>
      </c>
      <c r="G6236" t="s">
        <v>23</v>
      </c>
      <c r="H6236" t="s">
        <v>130</v>
      </c>
      <c r="I6236" s="1">
        <v>5</v>
      </c>
      <c r="J6236" s="1">
        <v>1</v>
      </c>
      <c r="K6236">
        <v>6233</v>
      </c>
      <c r="L6236" t="s">
        <v>25</v>
      </c>
      <c r="M6236" s="2">
        <f>+Table3[[#This Row],[CHW]]/Table3[[#This Row],[Count of Airbill Number]]</f>
        <v>5</v>
      </c>
    </row>
    <row r="6237" spans="2:13">
      <c r="B6237" t="s">
        <v>35</v>
      </c>
      <c r="C6237" t="s">
        <v>21</v>
      </c>
      <c r="D6237" t="s">
        <v>22</v>
      </c>
      <c r="E6237" t="s">
        <v>776</v>
      </c>
      <c r="F6237" t="s">
        <v>776</v>
      </c>
      <c r="G6237" t="s">
        <v>148</v>
      </c>
      <c r="H6237" t="s">
        <v>83</v>
      </c>
      <c r="I6237" s="1">
        <v>5</v>
      </c>
      <c r="J6237" s="1">
        <v>1</v>
      </c>
      <c r="K6237">
        <v>6234</v>
      </c>
      <c r="L6237" t="s">
        <v>25</v>
      </c>
      <c r="M6237" s="2">
        <f>+Table3[[#This Row],[CHW]]/Table3[[#This Row],[Count of Airbill Number]]</f>
        <v>5</v>
      </c>
    </row>
    <row r="6238" spans="2:13">
      <c r="B6238" t="s">
        <v>35</v>
      </c>
      <c r="C6238" t="s">
        <v>21</v>
      </c>
      <c r="D6238" t="s">
        <v>22</v>
      </c>
      <c r="E6238" t="s">
        <v>776</v>
      </c>
      <c r="F6238" t="s">
        <v>776</v>
      </c>
      <c r="G6238" t="s">
        <v>108</v>
      </c>
      <c r="H6238" t="s">
        <v>66</v>
      </c>
      <c r="I6238" s="1">
        <v>5</v>
      </c>
      <c r="J6238" s="1">
        <v>1</v>
      </c>
      <c r="K6238">
        <v>6235</v>
      </c>
      <c r="L6238" t="s">
        <v>25</v>
      </c>
      <c r="M6238" s="2">
        <f>+Table3[[#This Row],[CHW]]/Table3[[#This Row],[Count of Airbill Number]]</f>
        <v>5</v>
      </c>
    </row>
    <row r="6239" spans="2:13">
      <c r="B6239" t="s">
        <v>35</v>
      </c>
      <c r="C6239" t="s">
        <v>21</v>
      </c>
      <c r="D6239" t="s">
        <v>22</v>
      </c>
      <c r="E6239" t="s">
        <v>776</v>
      </c>
      <c r="F6239" t="s">
        <v>776</v>
      </c>
      <c r="G6239" t="s">
        <v>108</v>
      </c>
      <c r="H6239" t="s">
        <v>49</v>
      </c>
      <c r="I6239" s="1">
        <v>5</v>
      </c>
      <c r="J6239" s="1">
        <v>1</v>
      </c>
      <c r="K6239">
        <v>6236</v>
      </c>
      <c r="L6239" t="s">
        <v>25</v>
      </c>
      <c r="M6239" s="2">
        <f>+Table3[[#This Row],[CHW]]/Table3[[#This Row],[Count of Airbill Number]]</f>
        <v>5</v>
      </c>
    </row>
    <row r="6240" spans="2:13">
      <c r="B6240" t="s">
        <v>35</v>
      </c>
      <c r="C6240" t="s">
        <v>21</v>
      </c>
      <c r="D6240" t="s">
        <v>22</v>
      </c>
      <c r="E6240" t="s">
        <v>776</v>
      </c>
      <c r="F6240" t="s">
        <v>776</v>
      </c>
      <c r="G6240" t="s">
        <v>191</v>
      </c>
      <c r="H6240" t="s">
        <v>23</v>
      </c>
      <c r="I6240" s="1">
        <v>5</v>
      </c>
      <c r="J6240" s="1">
        <v>1</v>
      </c>
      <c r="K6240">
        <v>6237</v>
      </c>
      <c r="L6240" t="s">
        <v>25</v>
      </c>
      <c r="M6240" s="2">
        <f>+Table3[[#This Row],[CHW]]/Table3[[#This Row],[Count of Airbill Number]]</f>
        <v>5</v>
      </c>
    </row>
    <row r="6241" spans="2:13">
      <c r="B6241" t="s">
        <v>35</v>
      </c>
      <c r="C6241" t="s">
        <v>21</v>
      </c>
      <c r="D6241" t="s">
        <v>22</v>
      </c>
      <c r="E6241" t="s">
        <v>776</v>
      </c>
      <c r="F6241" t="s">
        <v>776</v>
      </c>
      <c r="G6241" t="s">
        <v>71</v>
      </c>
      <c r="H6241" t="s">
        <v>175</v>
      </c>
      <c r="I6241" s="1">
        <v>5</v>
      </c>
      <c r="J6241" s="1">
        <v>1</v>
      </c>
      <c r="K6241">
        <v>6238</v>
      </c>
      <c r="L6241" t="s">
        <v>25</v>
      </c>
      <c r="M6241" s="2">
        <f>+Table3[[#This Row],[CHW]]/Table3[[#This Row],[Count of Airbill Number]]</f>
        <v>5</v>
      </c>
    </row>
    <row r="6242" spans="2:13">
      <c r="B6242" t="s">
        <v>35</v>
      </c>
      <c r="C6242" t="s">
        <v>21</v>
      </c>
      <c r="D6242" t="s">
        <v>22</v>
      </c>
      <c r="E6242" t="s">
        <v>776</v>
      </c>
      <c r="F6242" t="s">
        <v>776</v>
      </c>
      <c r="G6242" t="s">
        <v>24</v>
      </c>
      <c r="H6242" t="s">
        <v>59</v>
      </c>
      <c r="I6242" s="1">
        <v>5</v>
      </c>
      <c r="J6242" s="1">
        <v>1</v>
      </c>
      <c r="K6242">
        <v>6239</v>
      </c>
      <c r="L6242" t="s">
        <v>25</v>
      </c>
      <c r="M6242" s="2">
        <f>+Table3[[#This Row],[CHW]]/Table3[[#This Row],[Count of Airbill Number]]</f>
        <v>5</v>
      </c>
    </row>
    <row r="6243" spans="2:13">
      <c r="B6243" t="s">
        <v>35</v>
      </c>
      <c r="C6243" t="s">
        <v>21</v>
      </c>
      <c r="D6243" t="s">
        <v>22</v>
      </c>
      <c r="E6243" t="s">
        <v>776</v>
      </c>
      <c r="F6243" t="s">
        <v>776</v>
      </c>
      <c r="G6243" t="s">
        <v>76</v>
      </c>
      <c r="H6243" t="s">
        <v>191</v>
      </c>
      <c r="I6243" s="1">
        <v>5</v>
      </c>
      <c r="J6243" s="1">
        <v>1</v>
      </c>
      <c r="K6243">
        <v>6240</v>
      </c>
      <c r="L6243" t="s">
        <v>25</v>
      </c>
      <c r="M6243" s="2">
        <f>+Table3[[#This Row],[CHW]]/Table3[[#This Row],[Count of Airbill Number]]</f>
        <v>5</v>
      </c>
    </row>
    <row r="6244" spans="2:13">
      <c r="B6244" t="s">
        <v>35</v>
      </c>
      <c r="C6244" t="s">
        <v>21</v>
      </c>
      <c r="D6244" t="s">
        <v>22</v>
      </c>
      <c r="E6244" t="s">
        <v>776</v>
      </c>
      <c r="F6244" t="s">
        <v>776</v>
      </c>
      <c r="G6244" t="s">
        <v>102</v>
      </c>
      <c r="H6244" t="s">
        <v>270</v>
      </c>
      <c r="I6244" s="1">
        <v>5</v>
      </c>
      <c r="J6244" s="1">
        <v>1</v>
      </c>
      <c r="K6244">
        <v>6241</v>
      </c>
      <c r="L6244" t="s">
        <v>25</v>
      </c>
      <c r="M6244" s="2">
        <f>+Table3[[#This Row],[CHW]]/Table3[[#This Row],[Count of Airbill Number]]</f>
        <v>5</v>
      </c>
    </row>
    <row r="6245" spans="2:13">
      <c r="B6245" t="s">
        <v>35</v>
      </c>
      <c r="C6245" t="s">
        <v>21</v>
      </c>
      <c r="D6245" t="s">
        <v>22</v>
      </c>
      <c r="E6245" t="s">
        <v>776</v>
      </c>
      <c r="F6245" t="s">
        <v>776</v>
      </c>
      <c r="G6245" t="s">
        <v>48</v>
      </c>
      <c r="H6245" t="s">
        <v>78</v>
      </c>
      <c r="I6245" s="1">
        <v>5</v>
      </c>
      <c r="J6245" s="1">
        <v>1</v>
      </c>
      <c r="K6245">
        <v>6242</v>
      </c>
      <c r="L6245" t="s">
        <v>25</v>
      </c>
      <c r="M6245" s="2">
        <f>+Table3[[#This Row],[CHW]]/Table3[[#This Row],[Count of Airbill Number]]</f>
        <v>5</v>
      </c>
    </row>
    <row r="6246" spans="2:13">
      <c r="B6246" t="s">
        <v>35</v>
      </c>
      <c r="C6246" t="s">
        <v>21</v>
      </c>
      <c r="D6246" t="s">
        <v>22</v>
      </c>
      <c r="E6246" t="s">
        <v>776</v>
      </c>
      <c r="F6246" t="s">
        <v>776</v>
      </c>
      <c r="G6246" t="s">
        <v>31</v>
      </c>
      <c r="H6246" t="s">
        <v>262</v>
      </c>
      <c r="I6246" s="1">
        <v>5</v>
      </c>
      <c r="J6246" s="1">
        <v>1</v>
      </c>
      <c r="K6246">
        <v>6243</v>
      </c>
      <c r="L6246" t="s">
        <v>25</v>
      </c>
      <c r="M6246" s="2">
        <f>+Table3[[#This Row],[CHW]]/Table3[[#This Row],[Count of Airbill Number]]</f>
        <v>5</v>
      </c>
    </row>
    <row r="6247" spans="2:13">
      <c r="B6247" t="s">
        <v>35</v>
      </c>
      <c r="C6247" t="s">
        <v>21</v>
      </c>
      <c r="D6247" t="s">
        <v>22</v>
      </c>
      <c r="E6247" t="s">
        <v>776</v>
      </c>
      <c r="F6247" t="s">
        <v>776</v>
      </c>
      <c r="G6247" t="s">
        <v>87</v>
      </c>
      <c r="H6247" t="s">
        <v>67</v>
      </c>
      <c r="I6247" s="1">
        <v>5</v>
      </c>
      <c r="J6247" s="1">
        <v>1</v>
      </c>
      <c r="K6247">
        <v>6244</v>
      </c>
      <c r="L6247" t="s">
        <v>25</v>
      </c>
      <c r="M6247" s="2">
        <f>+Table3[[#This Row],[CHW]]/Table3[[#This Row],[Count of Airbill Number]]</f>
        <v>5</v>
      </c>
    </row>
    <row r="6248" spans="2:13">
      <c r="B6248" t="s">
        <v>35</v>
      </c>
      <c r="C6248" t="s">
        <v>21</v>
      </c>
      <c r="D6248" t="s">
        <v>22</v>
      </c>
      <c r="E6248" t="s">
        <v>776</v>
      </c>
      <c r="F6248" t="s">
        <v>776</v>
      </c>
      <c r="G6248" t="s">
        <v>279</v>
      </c>
      <c r="H6248" t="s">
        <v>40</v>
      </c>
      <c r="I6248" s="1">
        <v>5</v>
      </c>
      <c r="J6248" s="1">
        <v>1</v>
      </c>
      <c r="K6248">
        <v>6245</v>
      </c>
      <c r="L6248" t="s">
        <v>25</v>
      </c>
      <c r="M6248" s="2">
        <f>+Table3[[#This Row],[CHW]]/Table3[[#This Row],[Count of Airbill Number]]</f>
        <v>5</v>
      </c>
    </row>
    <row r="6249" spans="2:13">
      <c r="B6249" t="s">
        <v>35</v>
      </c>
      <c r="C6249" t="s">
        <v>21</v>
      </c>
      <c r="D6249" t="s">
        <v>22</v>
      </c>
      <c r="E6249" t="s">
        <v>776</v>
      </c>
      <c r="F6249" t="s">
        <v>776</v>
      </c>
      <c r="G6249" t="s">
        <v>93</v>
      </c>
      <c r="H6249" t="s">
        <v>23</v>
      </c>
      <c r="I6249" s="1">
        <v>5</v>
      </c>
      <c r="J6249" s="1">
        <v>1</v>
      </c>
      <c r="K6249">
        <v>6246</v>
      </c>
      <c r="L6249" t="s">
        <v>25</v>
      </c>
      <c r="M6249" s="2">
        <f>+Table3[[#This Row],[CHW]]/Table3[[#This Row],[Count of Airbill Number]]</f>
        <v>5</v>
      </c>
    </row>
    <row r="6250" spans="2:13">
      <c r="B6250" t="s">
        <v>35</v>
      </c>
      <c r="C6250" t="s">
        <v>21</v>
      </c>
      <c r="D6250" t="s">
        <v>22</v>
      </c>
      <c r="E6250" t="s">
        <v>776</v>
      </c>
      <c r="F6250" t="s">
        <v>776</v>
      </c>
      <c r="G6250" t="s">
        <v>57</v>
      </c>
      <c r="H6250" t="s">
        <v>108</v>
      </c>
      <c r="I6250" s="1">
        <v>5</v>
      </c>
      <c r="J6250" s="1">
        <v>1</v>
      </c>
      <c r="K6250">
        <v>6247</v>
      </c>
      <c r="L6250" t="s">
        <v>25</v>
      </c>
      <c r="M6250" s="2">
        <f>+Table3[[#This Row],[CHW]]/Table3[[#This Row],[Count of Airbill Number]]</f>
        <v>5</v>
      </c>
    </row>
    <row r="6251" spans="2:13">
      <c r="B6251" t="s">
        <v>35</v>
      </c>
      <c r="C6251" t="s">
        <v>21</v>
      </c>
      <c r="D6251" t="s">
        <v>22</v>
      </c>
      <c r="E6251" t="s">
        <v>776</v>
      </c>
      <c r="F6251" t="s">
        <v>776</v>
      </c>
      <c r="G6251" t="s">
        <v>57</v>
      </c>
      <c r="H6251" t="s">
        <v>123</v>
      </c>
      <c r="I6251" s="1">
        <v>5</v>
      </c>
      <c r="J6251" s="1">
        <v>1</v>
      </c>
      <c r="K6251">
        <v>6248</v>
      </c>
      <c r="L6251" t="s">
        <v>25</v>
      </c>
      <c r="M6251" s="2">
        <f>+Table3[[#This Row],[CHW]]/Table3[[#This Row],[Count of Airbill Number]]</f>
        <v>5</v>
      </c>
    </row>
    <row r="6252" spans="2:13">
      <c r="B6252" t="s">
        <v>35</v>
      </c>
      <c r="C6252" t="s">
        <v>21</v>
      </c>
      <c r="D6252" t="s">
        <v>22</v>
      </c>
      <c r="E6252" t="s">
        <v>776</v>
      </c>
      <c r="F6252" t="s">
        <v>776</v>
      </c>
      <c r="G6252" t="s">
        <v>103</v>
      </c>
      <c r="H6252" t="s">
        <v>166</v>
      </c>
      <c r="I6252" s="1">
        <v>5</v>
      </c>
      <c r="J6252" s="1">
        <v>1</v>
      </c>
      <c r="K6252">
        <v>6249</v>
      </c>
      <c r="L6252" t="s">
        <v>25</v>
      </c>
      <c r="M6252" s="2">
        <f>+Table3[[#This Row],[CHW]]/Table3[[#This Row],[Count of Airbill Number]]</f>
        <v>5</v>
      </c>
    </row>
    <row r="6253" spans="2:13">
      <c r="B6253" t="s">
        <v>35</v>
      </c>
      <c r="C6253" t="s">
        <v>21</v>
      </c>
      <c r="D6253" t="s">
        <v>22</v>
      </c>
      <c r="E6253" t="s">
        <v>776</v>
      </c>
      <c r="F6253" t="s">
        <v>776</v>
      </c>
      <c r="G6253" t="s">
        <v>67</v>
      </c>
      <c r="H6253" t="s">
        <v>188</v>
      </c>
      <c r="I6253" s="1">
        <v>5</v>
      </c>
      <c r="J6253" s="1">
        <v>1</v>
      </c>
      <c r="K6253">
        <v>6250</v>
      </c>
      <c r="L6253" t="s">
        <v>25</v>
      </c>
      <c r="M6253" s="2">
        <f>+Table3[[#This Row],[CHW]]/Table3[[#This Row],[Count of Airbill Number]]</f>
        <v>5</v>
      </c>
    </row>
    <row r="6254" spans="2:13">
      <c r="B6254" t="s">
        <v>35</v>
      </c>
      <c r="C6254" t="s">
        <v>21</v>
      </c>
      <c r="D6254" t="s">
        <v>36</v>
      </c>
      <c r="E6254" t="s">
        <v>776</v>
      </c>
      <c r="F6254" t="s">
        <v>776</v>
      </c>
      <c r="G6254" t="s">
        <v>146</v>
      </c>
      <c r="H6254" t="s">
        <v>66</v>
      </c>
      <c r="I6254" s="1">
        <v>5</v>
      </c>
      <c r="J6254" s="1">
        <v>1</v>
      </c>
      <c r="K6254">
        <v>6251</v>
      </c>
      <c r="L6254" t="s">
        <v>25</v>
      </c>
      <c r="M6254" s="2">
        <f>+Table3[[#This Row],[CHW]]/Table3[[#This Row],[Count of Airbill Number]]</f>
        <v>5</v>
      </c>
    </row>
    <row r="6255" spans="2:13">
      <c r="B6255" t="s">
        <v>35</v>
      </c>
      <c r="C6255" t="s">
        <v>21</v>
      </c>
      <c r="D6255" t="s">
        <v>36</v>
      </c>
      <c r="E6255" t="s">
        <v>776</v>
      </c>
      <c r="F6255" t="s">
        <v>776</v>
      </c>
      <c r="G6255" t="s">
        <v>71</v>
      </c>
      <c r="H6255" t="s">
        <v>57</v>
      </c>
      <c r="I6255" s="1">
        <v>5</v>
      </c>
      <c r="J6255" s="1">
        <v>1</v>
      </c>
      <c r="K6255">
        <v>6252</v>
      </c>
      <c r="L6255" t="s">
        <v>25</v>
      </c>
      <c r="M6255" s="2">
        <f>+Table3[[#This Row],[CHW]]/Table3[[#This Row],[Count of Airbill Number]]</f>
        <v>5</v>
      </c>
    </row>
    <row r="6256" spans="2:13">
      <c r="B6256" t="s">
        <v>35</v>
      </c>
      <c r="C6256" t="s">
        <v>21</v>
      </c>
      <c r="D6256" t="s">
        <v>36</v>
      </c>
      <c r="E6256" t="s">
        <v>776</v>
      </c>
      <c r="F6256" t="s">
        <v>776</v>
      </c>
      <c r="G6256" t="s">
        <v>48</v>
      </c>
      <c r="H6256" t="s">
        <v>59</v>
      </c>
      <c r="I6256" s="1">
        <v>5</v>
      </c>
      <c r="J6256" s="1">
        <v>1</v>
      </c>
      <c r="K6256">
        <v>6253</v>
      </c>
      <c r="L6256" t="s">
        <v>25</v>
      </c>
      <c r="M6256" s="2">
        <f>+Table3[[#This Row],[CHW]]/Table3[[#This Row],[Count of Airbill Number]]</f>
        <v>5</v>
      </c>
    </row>
    <row r="6257" spans="2:13">
      <c r="B6257" t="s">
        <v>35</v>
      </c>
      <c r="C6257" t="s">
        <v>21</v>
      </c>
      <c r="D6257" t="s">
        <v>36</v>
      </c>
      <c r="E6257" t="s">
        <v>776</v>
      </c>
      <c r="F6257" t="s">
        <v>778</v>
      </c>
      <c r="G6257" t="s">
        <v>57</v>
      </c>
      <c r="H6257" t="s">
        <v>124</v>
      </c>
      <c r="I6257" s="1">
        <v>5</v>
      </c>
      <c r="J6257" s="1">
        <v>1</v>
      </c>
      <c r="K6257">
        <v>6254</v>
      </c>
      <c r="L6257" t="s">
        <v>25</v>
      </c>
      <c r="M6257" s="2">
        <f>+Table3[[#This Row],[CHW]]/Table3[[#This Row],[Count of Airbill Number]]</f>
        <v>5</v>
      </c>
    </row>
    <row r="6258" spans="2:13">
      <c r="B6258" t="s">
        <v>35</v>
      </c>
      <c r="C6258" t="s">
        <v>21</v>
      </c>
      <c r="D6258" t="s">
        <v>36</v>
      </c>
      <c r="E6258" t="s">
        <v>778</v>
      </c>
      <c r="F6258" t="s">
        <v>777</v>
      </c>
      <c r="G6258" t="s">
        <v>81</v>
      </c>
      <c r="H6258" t="s">
        <v>52</v>
      </c>
      <c r="I6258" s="1">
        <v>5</v>
      </c>
      <c r="J6258" s="1">
        <v>1</v>
      </c>
      <c r="K6258">
        <v>6255</v>
      </c>
      <c r="L6258" t="s">
        <v>25</v>
      </c>
      <c r="M6258" s="2">
        <f>+Table3[[#This Row],[CHW]]/Table3[[#This Row],[Count of Airbill Number]]</f>
        <v>5</v>
      </c>
    </row>
    <row r="6259" spans="2:13">
      <c r="B6259" t="s">
        <v>35</v>
      </c>
      <c r="C6259" t="s">
        <v>21</v>
      </c>
      <c r="D6259" t="s">
        <v>36</v>
      </c>
      <c r="E6259" t="s">
        <v>776</v>
      </c>
      <c r="F6259" t="s">
        <v>778</v>
      </c>
      <c r="G6259" t="s">
        <v>66</v>
      </c>
      <c r="H6259" t="s">
        <v>81</v>
      </c>
      <c r="I6259" s="1">
        <v>5</v>
      </c>
      <c r="J6259" s="1">
        <v>1</v>
      </c>
      <c r="K6259">
        <v>6256</v>
      </c>
      <c r="L6259" t="s">
        <v>25</v>
      </c>
      <c r="M6259" s="2">
        <f>+Table3[[#This Row],[CHW]]/Table3[[#This Row],[Count of Airbill Number]]</f>
        <v>5</v>
      </c>
    </row>
    <row r="6260" spans="2:13">
      <c r="B6260" t="s">
        <v>20</v>
      </c>
      <c r="C6260" t="s">
        <v>21</v>
      </c>
      <c r="D6260" t="s">
        <v>22</v>
      </c>
      <c r="E6260" t="s">
        <v>776</v>
      </c>
      <c r="F6260" t="s">
        <v>776</v>
      </c>
      <c r="G6260" t="s">
        <v>39</v>
      </c>
      <c r="H6260" t="s">
        <v>175</v>
      </c>
      <c r="I6260" s="1">
        <v>5</v>
      </c>
      <c r="J6260" s="1">
        <v>1</v>
      </c>
      <c r="K6260">
        <v>6257</v>
      </c>
      <c r="L6260" t="s">
        <v>25</v>
      </c>
      <c r="M6260" s="2">
        <f>+Table3[[#This Row],[CHW]]/Table3[[#This Row],[Count of Airbill Number]]</f>
        <v>5</v>
      </c>
    </row>
    <row r="6261" spans="2:13">
      <c r="B6261" t="s">
        <v>20</v>
      </c>
      <c r="C6261" t="s">
        <v>21</v>
      </c>
      <c r="D6261" t="s">
        <v>22</v>
      </c>
      <c r="E6261" t="s">
        <v>776</v>
      </c>
      <c r="F6261" t="s">
        <v>776</v>
      </c>
      <c r="G6261" t="s">
        <v>64</v>
      </c>
      <c r="H6261" t="s">
        <v>98</v>
      </c>
      <c r="I6261" s="1">
        <v>5</v>
      </c>
      <c r="J6261" s="1">
        <v>1</v>
      </c>
      <c r="K6261">
        <v>6258</v>
      </c>
      <c r="L6261" t="s">
        <v>25</v>
      </c>
      <c r="M6261" s="2">
        <f>+Table3[[#This Row],[CHW]]/Table3[[#This Row],[Count of Airbill Number]]</f>
        <v>5</v>
      </c>
    </row>
    <row r="6262" spans="2:13">
      <c r="B6262" t="s">
        <v>20</v>
      </c>
      <c r="C6262" t="s">
        <v>21</v>
      </c>
      <c r="D6262" t="s">
        <v>22</v>
      </c>
      <c r="E6262" t="s">
        <v>776</v>
      </c>
      <c r="F6262" t="s">
        <v>776</v>
      </c>
      <c r="G6262" t="s">
        <v>71</v>
      </c>
      <c r="H6262" t="s">
        <v>453</v>
      </c>
      <c r="I6262" s="1">
        <v>5</v>
      </c>
      <c r="J6262" s="1">
        <v>1</v>
      </c>
      <c r="K6262">
        <v>6259</v>
      </c>
      <c r="L6262" t="s">
        <v>25</v>
      </c>
      <c r="M6262" s="2">
        <f>+Table3[[#This Row],[CHW]]/Table3[[#This Row],[Count of Airbill Number]]</f>
        <v>5</v>
      </c>
    </row>
    <row r="6263" spans="2:13">
      <c r="B6263" t="s">
        <v>20</v>
      </c>
      <c r="C6263" t="s">
        <v>21</v>
      </c>
      <c r="D6263" t="s">
        <v>22</v>
      </c>
      <c r="E6263" t="s">
        <v>776</v>
      </c>
      <c r="F6263" t="s">
        <v>776</v>
      </c>
      <c r="G6263" t="s">
        <v>102</v>
      </c>
      <c r="H6263" t="s">
        <v>158</v>
      </c>
      <c r="I6263" s="1">
        <v>5</v>
      </c>
      <c r="J6263" s="1">
        <v>1</v>
      </c>
      <c r="K6263">
        <v>6260</v>
      </c>
      <c r="L6263" t="s">
        <v>25</v>
      </c>
      <c r="M6263" s="2">
        <f>+Table3[[#This Row],[CHW]]/Table3[[#This Row],[Count of Airbill Number]]</f>
        <v>5</v>
      </c>
    </row>
    <row r="6264" spans="2:13">
      <c r="B6264" t="s">
        <v>20</v>
      </c>
      <c r="C6264" t="s">
        <v>21</v>
      </c>
      <c r="D6264" t="s">
        <v>22</v>
      </c>
      <c r="E6264" t="s">
        <v>776</v>
      </c>
      <c r="F6264" t="s">
        <v>776</v>
      </c>
      <c r="G6264" t="s">
        <v>48</v>
      </c>
      <c r="H6264" t="s">
        <v>66</v>
      </c>
      <c r="I6264" s="1">
        <v>5</v>
      </c>
      <c r="J6264" s="1">
        <v>1</v>
      </c>
      <c r="K6264">
        <v>6261</v>
      </c>
      <c r="L6264" t="s">
        <v>25</v>
      </c>
      <c r="M6264" s="2">
        <f>+Table3[[#This Row],[CHW]]/Table3[[#This Row],[Count of Airbill Number]]</f>
        <v>5</v>
      </c>
    </row>
    <row r="6265" spans="2:13">
      <c r="B6265" t="s">
        <v>20</v>
      </c>
      <c r="C6265" t="s">
        <v>21</v>
      </c>
      <c r="D6265" t="s">
        <v>22</v>
      </c>
      <c r="E6265" t="s">
        <v>776</v>
      </c>
      <c r="F6265" t="s">
        <v>776</v>
      </c>
      <c r="G6265" t="s">
        <v>48</v>
      </c>
      <c r="H6265" t="s">
        <v>231</v>
      </c>
      <c r="I6265" s="1">
        <v>5</v>
      </c>
      <c r="J6265" s="1">
        <v>1</v>
      </c>
      <c r="K6265">
        <v>6262</v>
      </c>
      <c r="L6265" t="s">
        <v>25</v>
      </c>
      <c r="M6265" s="2">
        <f>+Table3[[#This Row],[CHW]]/Table3[[#This Row],[Count of Airbill Number]]</f>
        <v>5</v>
      </c>
    </row>
    <row r="6266" spans="2:13">
      <c r="B6266" t="s">
        <v>20</v>
      </c>
      <c r="C6266" t="s">
        <v>21</v>
      </c>
      <c r="D6266" t="s">
        <v>22</v>
      </c>
      <c r="E6266" t="s">
        <v>776</v>
      </c>
      <c r="F6266" t="s">
        <v>776</v>
      </c>
      <c r="G6266" t="s">
        <v>48</v>
      </c>
      <c r="H6266" t="s">
        <v>143</v>
      </c>
      <c r="I6266" s="1">
        <v>5</v>
      </c>
      <c r="J6266" s="1">
        <v>1</v>
      </c>
      <c r="K6266">
        <v>6263</v>
      </c>
      <c r="L6266" t="s">
        <v>25</v>
      </c>
      <c r="M6266" s="2">
        <f>+Table3[[#This Row],[CHW]]/Table3[[#This Row],[Count of Airbill Number]]</f>
        <v>5</v>
      </c>
    </row>
    <row r="6267" spans="2:13">
      <c r="B6267" t="s">
        <v>20</v>
      </c>
      <c r="C6267" t="s">
        <v>21</v>
      </c>
      <c r="D6267" t="s">
        <v>22</v>
      </c>
      <c r="E6267" t="s">
        <v>776</v>
      </c>
      <c r="F6267" t="s">
        <v>776</v>
      </c>
      <c r="G6267" t="s">
        <v>111</v>
      </c>
      <c r="H6267" t="s">
        <v>198</v>
      </c>
      <c r="I6267" s="1">
        <v>5</v>
      </c>
      <c r="J6267" s="1">
        <v>1</v>
      </c>
      <c r="K6267">
        <v>6264</v>
      </c>
      <c r="L6267" t="s">
        <v>25</v>
      </c>
      <c r="M6267" s="2">
        <f>+Table3[[#This Row],[CHW]]/Table3[[#This Row],[Count of Airbill Number]]</f>
        <v>5</v>
      </c>
    </row>
    <row r="6268" spans="2:13">
      <c r="B6268" t="s">
        <v>20</v>
      </c>
      <c r="C6268" t="s">
        <v>21</v>
      </c>
      <c r="D6268" t="s">
        <v>22</v>
      </c>
      <c r="E6268" t="s">
        <v>776</v>
      </c>
      <c r="F6268" t="s">
        <v>776</v>
      </c>
      <c r="G6268" t="s">
        <v>78</v>
      </c>
      <c r="H6268" t="s">
        <v>60</v>
      </c>
      <c r="I6268" s="1">
        <v>5</v>
      </c>
      <c r="J6268" s="1">
        <v>1</v>
      </c>
      <c r="K6268">
        <v>6265</v>
      </c>
      <c r="L6268" t="s">
        <v>25</v>
      </c>
      <c r="M6268" s="2">
        <f>+Table3[[#This Row],[CHW]]/Table3[[#This Row],[Count of Airbill Number]]</f>
        <v>5</v>
      </c>
    </row>
    <row r="6269" spans="2:13">
      <c r="B6269" t="s">
        <v>20</v>
      </c>
      <c r="C6269" t="s">
        <v>21</v>
      </c>
      <c r="D6269" t="s">
        <v>22</v>
      </c>
      <c r="E6269" t="s">
        <v>776</v>
      </c>
      <c r="F6269" t="s">
        <v>776</v>
      </c>
      <c r="G6269" t="s">
        <v>130</v>
      </c>
      <c r="H6269" t="s">
        <v>57</v>
      </c>
      <c r="I6269" s="1">
        <v>5</v>
      </c>
      <c r="J6269" s="1">
        <v>1</v>
      </c>
      <c r="K6269">
        <v>6266</v>
      </c>
      <c r="L6269" t="s">
        <v>25</v>
      </c>
      <c r="M6269" s="2">
        <f>+Table3[[#This Row],[CHW]]/Table3[[#This Row],[Count of Airbill Number]]</f>
        <v>5</v>
      </c>
    </row>
    <row r="6270" spans="2:13">
      <c r="B6270" t="s">
        <v>20</v>
      </c>
      <c r="C6270" t="s">
        <v>21</v>
      </c>
      <c r="D6270" t="s">
        <v>22</v>
      </c>
      <c r="E6270" t="s">
        <v>778</v>
      </c>
      <c r="F6270" t="s">
        <v>776</v>
      </c>
      <c r="G6270" t="s">
        <v>174</v>
      </c>
      <c r="H6270" t="s">
        <v>32</v>
      </c>
      <c r="I6270" s="1">
        <v>5</v>
      </c>
      <c r="J6270" s="1">
        <v>1</v>
      </c>
      <c r="K6270">
        <v>6267</v>
      </c>
      <c r="L6270" t="s">
        <v>25</v>
      </c>
      <c r="M6270" s="2">
        <f>+Table3[[#This Row],[CHW]]/Table3[[#This Row],[Count of Airbill Number]]</f>
        <v>5</v>
      </c>
    </row>
    <row r="6271" spans="2:13">
      <c r="B6271" t="s">
        <v>30</v>
      </c>
      <c r="C6271" t="s">
        <v>21</v>
      </c>
      <c r="D6271" t="s">
        <v>22</v>
      </c>
      <c r="E6271" t="s">
        <v>778</v>
      </c>
      <c r="F6271" t="s">
        <v>776</v>
      </c>
      <c r="G6271" t="s">
        <v>51</v>
      </c>
      <c r="H6271" t="s">
        <v>48</v>
      </c>
      <c r="I6271" s="1">
        <v>5</v>
      </c>
      <c r="J6271" s="1">
        <v>1</v>
      </c>
      <c r="K6271">
        <v>6268</v>
      </c>
      <c r="L6271" t="s">
        <v>25</v>
      </c>
      <c r="M6271" s="2">
        <f>+Table3[[#This Row],[CHW]]/Table3[[#This Row],[Count of Airbill Number]]</f>
        <v>5</v>
      </c>
    </row>
    <row r="6272" spans="2:13">
      <c r="B6272" t="s">
        <v>30</v>
      </c>
      <c r="C6272" t="s">
        <v>21</v>
      </c>
      <c r="D6272" t="s">
        <v>22</v>
      </c>
      <c r="E6272" t="s">
        <v>778</v>
      </c>
      <c r="F6272" t="s">
        <v>778</v>
      </c>
      <c r="G6272" t="s">
        <v>206</v>
      </c>
      <c r="H6272" t="s">
        <v>329</v>
      </c>
      <c r="I6272" s="1">
        <v>5</v>
      </c>
      <c r="J6272" s="1">
        <v>1</v>
      </c>
      <c r="K6272">
        <v>6269</v>
      </c>
      <c r="L6272" t="s">
        <v>25</v>
      </c>
      <c r="M6272" s="2">
        <f>+Table3[[#This Row],[CHW]]/Table3[[#This Row],[Count of Airbill Number]]</f>
        <v>5</v>
      </c>
    </row>
    <row r="6273" spans="2:13">
      <c r="B6273" t="s">
        <v>243</v>
      </c>
      <c r="C6273" t="s">
        <v>21</v>
      </c>
      <c r="D6273" t="s">
        <v>22</v>
      </c>
      <c r="E6273" t="s">
        <v>776</v>
      </c>
      <c r="F6273" t="s">
        <v>776</v>
      </c>
      <c r="G6273" t="s">
        <v>23</v>
      </c>
      <c r="H6273" t="s">
        <v>50</v>
      </c>
      <c r="I6273" s="1">
        <v>5</v>
      </c>
      <c r="J6273" s="1">
        <v>1</v>
      </c>
      <c r="K6273">
        <v>6270</v>
      </c>
      <c r="L6273" t="s">
        <v>25</v>
      </c>
      <c r="M6273" s="2">
        <f>+Table3[[#This Row],[CHW]]/Table3[[#This Row],[Count of Airbill Number]]</f>
        <v>5</v>
      </c>
    </row>
    <row r="6274" spans="2:13">
      <c r="B6274" t="s">
        <v>35</v>
      </c>
      <c r="C6274" t="s">
        <v>21</v>
      </c>
      <c r="D6274" t="s">
        <v>22</v>
      </c>
      <c r="E6274" t="s">
        <v>776</v>
      </c>
      <c r="F6274" t="s">
        <v>776</v>
      </c>
      <c r="G6274" t="s">
        <v>188</v>
      </c>
      <c r="H6274" t="s">
        <v>83</v>
      </c>
      <c r="I6274" s="1">
        <v>4.9999990000000007</v>
      </c>
      <c r="J6274" s="1">
        <v>3</v>
      </c>
      <c r="K6274">
        <v>6271</v>
      </c>
      <c r="L6274" t="s">
        <v>25</v>
      </c>
      <c r="M6274" s="2">
        <f>+Table3[[#This Row],[CHW]]/Table3[[#This Row],[Count of Airbill Number]]</f>
        <v>1.6666663333333336</v>
      </c>
    </row>
    <row r="6275" spans="2:13">
      <c r="B6275" t="s">
        <v>35</v>
      </c>
      <c r="C6275" t="s">
        <v>21</v>
      </c>
      <c r="D6275" t="s">
        <v>22</v>
      </c>
      <c r="E6275" t="s">
        <v>776</v>
      </c>
      <c r="F6275" t="s">
        <v>776</v>
      </c>
      <c r="G6275" t="s">
        <v>63</v>
      </c>
      <c r="H6275" t="s">
        <v>127</v>
      </c>
      <c r="I6275" s="1">
        <v>4.9999990000000007</v>
      </c>
      <c r="J6275" s="1">
        <v>2</v>
      </c>
      <c r="K6275">
        <v>6272</v>
      </c>
      <c r="L6275" t="s">
        <v>25</v>
      </c>
      <c r="M6275" s="2">
        <f>+Table3[[#This Row],[CHW]]/Table3[[#This Row],[Count of Airbill Number]]</f>
        <v>2.4999995000000004</v>
      </c>
    </row>
    <row r="6276" spans="2:13">
      <c r="B6276" t="s">
        <v>35</v>
      </c>
      <c r="C6276" t="s">
        <v>21</v>
      </c>
      <c r="D6276" t="s">
        <v>22</v>
      </c>
      <c r="E6276" t="s">
        <v>776</v>
      </c>
      <c r="F6276" t="s">
        <v>776</v>
      </c>
      <c r="G6276" t="s">
        <v>94</v>
      </c>
      <c r="H6276" t="s">
        <v>80</v>
      </c>
      <c r="I6276" s="1">
        <v>4.9999990000000007</v>
      </c>
      <c r="J6276" s="1">
        <v>2</v>
      </c>
      <c r="K6276">
        <v>6273</v>
      </c>
      <c r="L6276" t="s">
        <v>25</v>
      </c>
      <c r="M6276" s="2">
        <f>+Table3[[#This Row],[CHW]]/Table3[[#This Row],[Count of Airbill Number]]</f>
        <v>2.4999995000000004</v>
      </c>
    </row>
    <row r="6277" spans="2:13">
      <c r="B6277" t="s">
        <v>35</v>
      </c>
      <c r="C6277" t="s">
        <v>21</v>
      </c>
      <c r="D6277" t="s">
        <v>22</v>
      </c>
      <c r="E6277" t="s">
        <v>776</v>
      </c>
      <c r="F6277" t="s">
        <v>776</v>
      </c>
      <c r="G6277" t="s">
        <v>94</v>
      </c>
      <c r="H6277" t="s">
        <v>119</v>
      </c>
      <c r="I6277" s="1">
        <v>4.9999990000000007</v>
      </c>
      <c r="J6277" s="1">
        <v>2</v>
      </c>
      <c r="K6277">
        <v>6274</v>
      </c>
      <c r="L6277" t="s">
        <v>25</v>
      </c>
      <c r="M6277" s="2">
        <f>+Table3[[#This Row],[CHW]]/Table3[[#This Row],[Count of Airbill Number]]</f>
        <v>2.4999995000000004</v>
      </c>
    </row>
    <row r="6278" spans="2:13">
      <c r="B6278" t="s">
        <v>35</v>
      </c>
      <c r="C6278" t="s">
        <v>21</v>
      </c>
      <c r="D6278" t="s">
        <v>22</v>
      </c>
      <c r="E6278" t="s">
        <v>776</v>
      </c>
      <c r="F6278" t="s">
        <v>776</v>
      </c>
      <c r="G6278" t="s">
        <v>93</v>
      </c>
      <c r="H6278" t="s">
        <v>67</v>
      </c>
      <c r="I6278" s="1">
        <v>4.9999990000000007</v>
      </c>
      <c r="J6278" s="1">
        <v>2</v>
      </c>
      <c r="K6278">
        <v>6275</v>
      </c>
      <c r="L6278" t="s">
        <v>25</v>
      </c>
      <c r="M6278" s="2">
        <f>+Table3[[#This Row],[CHW]]/Table3[[#This Row],[Count of Airbill Number]]</f>
        <v>2.4999995000000004</v>
      </c>
    </row>
    <row r="6279" spans="2:13">
      <c r="B6279" t="s">
        <v>35</v>
      </c>
      <c r="C6279" t="s">
        <v>21</v>
      </c>
      <c r="D6279" t="s">
        <v>36</v>
      </c>
      <c r="E6279" t="s">
        <v>776</v>
      </c>
      <c r="F6279" t="s">
        <v>776</v>
      </c>
      <c r="G6279" t="s">
        <v>37</v>
      </c>
      <c r="H6279" t="s">
        <v>232</v>
      </c>
      <c r="I6279" s="1">
        <v>4.9999990000000007</v>
      </c>
      <c r="J6279" s="1">
        <v>2</v>
      </c>
      <c r="K6279">
        <v>6276</v>
      </c>
      <c r="L6279" t="s">
        <v>25</v>
      </c>
      <c r="M6279" s="2">
        <f>+Table3[[#This Row],[CHW]]/Table3[[#This Row],[Count of Airbill Number]]</f>
        <v>2.4999995000000004</v>
      </c>
    </row>
    <row r="6280" spans="2:13">
      <c r="B6280" t="s">
        <v>20</v>
      </c>
      <c r="C6280" t="s">
        <v>21</v>
      </c>
      <c r="D6280" t="s">
        <v>22</v>
      </c>
      <c r="E6280" t="s">
        <v>776</v>
      </c>
      <c r="F6280" t="s">
        <v>776</v>
      </c>
      <c r="G6280" t="s">
        <v>72</v>
      </c>
      <c r="H6280" t="s">
        <v>57</v>
      </c>
      <c r="I6280" s="1">
        <v>4.9999990000000007</v>
      </c>
      <c r="J6280" s="1">
        <v>2</v>
      </c>
      <c r="K6280">
        <v>6277</v>
      </c>
      <c r="L6280" t="s">
        <v>25</v>
      </c>
      <c r="M6280" s="2">
        <f>+Table3[[#This Row],[CHW]]/Table3[[#This Row],[Count of Airbill Number]]</f>
        <v>2.4999995000000004</v>
      </c>
    </row>
    <row r="6281" spans="2:13">
      <c r="B6281" t="s">
        <v>28</v>
      </c>
      <c r="C6281" t="s">
        <v>21</v>
      </c>
      <c r="D6281" t="s">
        <v>22</v>
      </c>
      <c r="E6281" t="s">
        <v>776</v>
      </c>
      <c r="F6281" t="s">
        <v>776</v>
      </c>
      <c r="G6281" t="s">
        <v>39</v>
      </c>
      <c r="H6281" t="s">
        <v>40</v>
      </c>
      <c r="I6281" s="1">
        <v>4.9999989999999999</v>
      </c>
      <c r="J6281" s="1">
        <v>2</v>
      </c>
      <c r="K6281">
        <v>6278</v>
      </c>
      <c r="L6281" t="s">
        <v>25</v>
      </c>
      <c r="M6281" s="2">
        <f>+Table3[[#This Row],[CHW]]/Table3[[#This Row],[Count of Airbill Number]]</f>
        <v>2.4999994999999999</v>
      </c>
    </row>
    <row r="6282" spans="2:13">
      <c r="B6282" t="s">
        <v>28</v>
      </c>
      <c r="C6282" t="s">
        <v>21</v>
      </c>
      <c r="D6282" t="s">
        <v>22</v>
      </c>
      <c r="E6282" t="s">
        <v>776</v>
      </c>
      <c r="F6282" t="s">
        <v>776</v>
      </c>
      <c r="G6282" t="s">
        <v>72</v>
      </c>
      <c r="H6282" t="s">
        <v>80</v>
      </c>
      <c r="I6282" s="1">
        <v>4.9999989999999999</v>
      </c>
      <c r="J6282" s="1">
        <v>2</v>
      </c>
      <c r="K6282">
        <v>6279</v>
      </c>
      <c r="L6282" t="s">
        <v>25</v>
      </c>
      <c r="M6282" s="2">
        <f>+Table3[[#This Row],[CHW]]/Table3[[#This Row],[Count of Airbill Number]]</f>
        <v>2.4999994999999999</v>
      </c>
    </row>
    <row r="6283" spans="2:13">
      <c r="B6283" t="s">
        <v>35</v>
      </c>
      <c r="C6283" t="s">
        <v>21</v>
      </c>
      <c r="D6283" t="s">
        <v>22</v>
      </c>
      <c r="E6283" t="s">
        <v>776</v>
      </c>
      <c r="F6283" t="s">
        <v>776</v>
      </c>
      <c r="G6283" t="s">
        <v>58</v>
      </c>
      <c r="H6283" t="s">
        <v>32</v>
      </c>
      <c r="I6283" s="1">
        <v>4.9999989999999999</v>
      </c>
      <c r="J6283" s="1">
        <v>2</v>
      </c>
      <c r="K6283">
        <v>6280</v>
      </c>
      <c r="L6283" t="s">
        <v>25</v>
      </c>
      <c r="M6283" s="2">
        <f>+Table3[[#This Row],[CHW]]/Table3[[#This Row],[Count of Airbill Number]]</f>
        <v>2.4999994999999999</v>
      </c>
    </row>
    <row r="6284" spans="2:13">
      <c r="B6284" t="s">
        <v>35</v>
      </c>
      <c r="C6284" t="s">
        <v>21</v>
      </c>
      <c r="D6284" t="s">
        <v>22</v>
      </c>
      <c r="E6284" t="s">
        <v>776</v>
      </c>
      <c r="F6284" t="s">
        <v>776</v>
      </c>
      <c r="G6284" t="s">
        <v>47</v>
      </c>
      <c r="H6284" t="s">
        <v>50</v>
      </c>
      <c r="I6284" s="1">
        <v>4.9999989999999999</v>
      </c>
      <c r="J6284" s="1">
        <v>2</v>
      </c>
      <c r="K6284">
        <v>6281</v>
      </c>
      <c r="L6284" t="s">
        <v>25</v>
      </c>
      <c r="M6284" s="2">
        <f>+Table3[[#This Row],[CHW]]/Table3[[#This Row],[Count of Airbill Number]]</f>
        <v>2.4999994999999999</v>
      </c>
    </row>
    <row r="6285" spans="2:13">
      <c r="B6285" t="s">
        <v>35</v>
      </c>
      <c r="C6285" t="s">
        <v>21</v>
      </c>
      <c r="D6285" t="s">
        <v>22</v>
      </c>
      <c r="E6285" t="s">
        <v>776</v>
      </c>
      <c r="F6285" t="s">
        <v>776</v>
      </c>
      <c r="G6285" t="s">
        <v>41</v>
      </c>
      <c r="H6285" t="s">
        <v>199</v>
      </c>
      <c r="I6285" s="1">
        <v>4.9999989999999999</v>
      </c>
      <c r="J6285" s="1">
        <v>2</v>
      </c>
      <c r="K6285">
        <v>6282</v>
      </c>
      <c r="L6285" t="s">
        <v>25</v>
      </c>
      <c r="M6285" s="2">
        <f>+Table3[[#This Row],[CHW]]/Table3[[#This Row],[Count of Airbill Number]]</f>
        <v>2.4999994999999999</v>
      </c>
    </row>
    <row r="6286" spans="2:13">
      <c r="B6286" t="s">
        <v>35</v>
      </c>
      <c r="C6286" t="s">
        <v>21</v>
      </c>
      <c r="D6286" t="s">
        <v>22</v>
      </c>
      <c r="E6286" t="s">
        <v>776</v>
      </c>
      <c r="F6286" t="s">
        <v>776</v>
      </c>
      <c r="G6286" t="s">
        <v>45</v>
      </c>
      <c r="H6286" t="s">
        <v>372</v>
      </c>
      <c r="I6286" s="1">
        <v>4.9999989999999999</v>
      </c>
      <c r="J6286" s="1">
        <v>2</v>
      </c>
      <c r="K6286">
        <v>6283</v>
      </c>
      <c r="L6286" t="s">
        <v>25</v>
      </c>
      <c r="M6286" s="2">
        <f>+Table3[[#This Row],[CHW]]/Table3[[#This Row],[Count of Airbill Number]]</f>
        <v>2.4999994999999999</v>
      </c>
    </row>
    <row r="6287" spans="2:13">
      <c r="B6287" t="s">
        <v>35</v>
      </c>
      <c r="C6287" t="s">
        <v>21</v>
      </c>
      <c r="D6287" t="s">
        <v>22</v>
      </c>
      <c r="E6287" t="s">
        <v>776</v>
      </c>
      <c r="F6287" t="s">
        <v>776</v>
      </c>
      <c r="G6287" t="s">
        <v>137</v>
      </c>
      <c r="H6287" t="s">
        <v>53</v>
      </c>
      <c r="I6287" s="1">
        <v>4.9999989999999999</v>
      </c>
      <c r="J6287" s="1">
        <v>2</v>
      </c>
      <c r="K6287">
        <v>6284</v>
      </c>
      <c r="L6287" t="s">
        <v>25</v>
      </c>
      <c r="M6287" s="2">
        <f>+Table3[[#This Row],[CHW]]/Table3[[#This Row],[Count of Airbill Number]]</f>
        <v>2.4999994999999999</v>
      </c>
    </row>
    <row r="6288" spans="2:13">
      <c r="B6288" t="s">
        <v>35</v>
      </c>
      <c r="C6288" t="s">
        <v>21</v>
      </c>
      <c r="D6288" t="s">
        <v>36</v>
      </c>
      <c r="E6288" t="s">
        <v>776</v>
      </c>
      <c r="F6288" t="s">
        <v>776</v>
      </c>
      <c r="G6288" t="s">
        <v>37</v>
      </c>
      <c r="H6288" t="s">
        <v>377</v>
      </c>
      <c r="I6288" s="1">
        <v>4.9999989999999999</v>
      </c>
      <c r="J6288" s="1">
        <v>2</v>
      </c>
      <c r="K6288">
        <v>6285</v>
      </c>
      <c r="L6288" t="s">
        <v>25</v>
      </c>
      <c r="M6288" s="2">
        <f>+Table3[[#This Row],[CHW]]/Table3[[#This Row],[Count of Airbill Number]]</f>
        <v>2.4999994999999999</v>
      </c>
    </row>
    <row r="6289" spans="2:13">
      <c r="B6289" t="s">
        <v>20</v>
      </c>
      <c r="C6289" t="s">
        <v>21</v>
      </c>
      <c r="D6289" t="s">
        <v>22</v>
      </c>
      <c r="E6289" t="s">
        <v>776</v>
      </c>
      <c r="F6289" t="s">
        <v>776</v>
      </c>
      <c r="G6289" t="s">
        <v>63</v>
      </c>
      <c r="H6289" t="s">
        <v>57</v>
      </c>
      <c r="I6289" s="1">
        <v>4.9999989999999999</v>
      </c>
      <c r="J6289" s="1">
        <v>2</v>
      </c>
      <c r="K6289">
        <v>6286</v>
      </c>
      <c r="L6289" t="s">
        <v>25</v>
      </c>
      <c r="M6289" s="2">
        <f>+Table3[[#This Row],[CHW]]/Table3[[#This Row],[Count of Airbill Number]]</f>
        <v>2.4999994999999999</v>
      </c>
    </row>
    <row r="6290" spans="2:13">
      <c r="B6290" t="s">
        <v>20</v>
      </c>
      <c r="C6290" t="s">
        <v>21</v>
      </c>
      <c r="D6290" t="s">
        <v>22</v>
      </c>
      <c r="E6290" t="s">
        <v>776</v>
      </c>
      <c r="F6290" t="s">
        <v>776</v>
      </c>
      <c r="G6290" t="s">
        <v>67</v>
      </c>
      <c r="H6290" t="s">
        <v>177</v>
      </c>
      <c r="I6290" s="1">
        <v>4.9999979999999997</v>
      </c>
      <c r="J6290" s="1">
        <v>4</v>
      </c>
      <c r="K6290">
        <v>6287</v>
      </c>
      <c r="L6290" t="s">
        <v>25</v>
      </c>
      <c r="M6290" s="2">
        <f>+Table3[[#This Row],[CHW]]/Table3[[#This Row],[Count of Airbill Number]]</f>
        <v>1.2499994999999999</v>
      </c>
    </row>
    <row r="6291" spans="2:13">
      <c r="B6291" t="s">
        <v>20</v>
      </c>
      <c r="C6291" t="s">
        <v>21</v>
      </c>
      <c r="D6291" t="s">
        <v>22</v>
      </c>
      <c r="E6291" t="s">
        <v>776</v>
      </c>
      <c r="F6291" t="s">
        <v>776</v>
      </c>
      <c r="G6291" t="s">
        <v>45</v>
      </c>
      <c r="H6291" t="s">
        <v>178</v>
      </c>
      <c r="I6291" s="1">
        <v>4.9999969999999996</v>
      </c>
      <c r="J6291" s="1">
        <v>4</v>
      </c>
      <c r="K6291">
        <v>6288</v>
      </c>
      <c r="L6291" t="s">
        <v>25</v>
      </c>
      <c r="M6291" s="2">
        <f>+Table3[[#This Row],[CHW]]/Table3[[#This Row],[Count of Airbill Number]]</f>
        <v>1.2499992499999999</v>
      </c>
    </row>
    <row r="6292" spans="2:13">
      <c r="B6292" t="s">
        <v>28</v>
      </c>
      <c r="C6292" t="s">
        <v>21</v>
      </c>
      <c r="D6292" t="s">
        <v>22</v>
      </c>
      <c r="E6292" t="s">
        <v>778</v>
      </c>
      <c r="F6292" t="s">
        <v>776</v>
      </c>
      <c r="G6292" t="s">
        <v>86</v>
      </c>
      <c r="H6292" t="s">
        <v>63</v>
      </c>
      <c r="I6292" s="1">
        <v>4.9000000000000004</v>
      </c>
      <c r="J6292" s="1">
        <v>1</v>
      </c>
      <c r="K6292">
        <v>6289</v>
      </c>
      <c r="L6292" t="s">
        <v>25</v>
      </c>
      <c r="M6292" s="2">
        <f>+Table3[[#This Row],[CHW]]/Table3[[#This Row],[Count of Airbill Number]]</f>
        <v>4.9000000000000004</v>
      </c>
    </row>
    <row r="6293" spans="2:13">
      <c r="B6293" t="s">
        <v>28</v>
      </c>
      <c r="C6293" t="s">
        <v>21</v>
      </c>
      <c r="D6293" t="s">
        <v>36</v>
      </c>
      <c r="E6293" t="s">
        <v>778</v>
      </c>
      <c r="F6293" t="s">
        <v>778</v>
      </c>
      <c r="G6293" t="s">
        <v>62</v>
      </c>
      <c r="H6293" t="s">
        <v>124</v>
      </c>
      <c r="I6293" s="1">
        <v>4.9000000000000004</v>
      </c>
      <c r="J6293" s="1">
        <v>1</v>
      </c>
      <c r="K6293">
        <v>6290</v>
      </c>
      <c r="L6293" t="s">
        <v>25</v>
      </c>
      <c r="M6293" s="2">
        <f>+Table3[[#This Row],[CHW]]/Table3[[#This Row],[Count of Airbill Number]]</f>
        <v>4.9000000000000004</v>
      </c>
    </row>
    <row r="6294" spans="2:13">
      <c r="B6294" t="s">
        <v>28</v>
      </c>
      <c r="C6294" t="s">
        <v>21</v>
      </c>
      <c r="D6294" t="s">
        <v>22</v>
      </c>
      <c r="E6294" t="s">
        <v>778</v>
      </c>
      <c r="F6294" t="s">
        <v>778</v>
      </c>
      <c r="G6294" t="s">
        <v>81</v>
      </c>
      <c r="H6294" t="s">
        <v>90</v>
      </c>
      <c r="I6294" s="1">
        <v>4.8</v>
      </c>
      <c r="J6294" s="1">
        <v>1</v>
      </c>
      <c r="K6294">
        <v>6291</v>
      </c>
      <c r="L6294" t="s">
        <v>25</v>
      </c>
      <c r="M6294" s="2">
        <f>+Table3[[#This Row],[CHW]]/Table3[[#This Row],[Count of Airbill Number]]</f>
        <v>4.8</v>
      </c>
    </row>
    <row r="6295" spans="2:13">
      <c r="B6295" t="s">
        <v>28</v>
      </c>
      <c r="C6295" t="s">
        <v>21</v>
      </c>
      <c r="D6295" t="s">
        <v>36</v>
      </c>
      <c r="E6295" t="s">
        <v>778</v>
      </c>
      <c r="F6295" t="s">
        <v>776</v>
      </c>
      <c r="G6295" t="s">
        <v>51</v>
      </c>
      <c r="H6295" t="s">
        <v>187</v>
      </c>
      <c r="I6295" s="1">
        <v>4.8</v>
      </c>
      <c r="J6295" s="1">
        <v>4</v>
      </c>
      <c r="K6295">
        <v>6292</v>
      </c>
      <c r="L6295" t="s">
        <v>25</v>
      </c>
      <c r="M6295" s="2">
        <f>+Table3[[#This Row],[CHW]]/Table3[[#This Row],[Count of Airbill Number]]</f>
        <v>1.2</v>
      </c>
    </row>
    <row r="6296" spans="2:13">
      <c r="B6296" t="s">
        <v>28</v>
      </c>
      <c r="C6296" t="s">
        <v>21</v>
      </c>
      <c r="D6296" t="s">
        <v>22</v>
      </c>
      <c r="E6296" t="s">
        <v>776</v>
      </c>
      <c r="F6296" t="s">
        <v>778</v>
      </c>
      <c r="G6296" t="s">
        <v>57</v>
      </c>
      <c r="H6296" t="s">
        <v>155</v>
      </c>
      <c r="I6296" s="1">
        <v>4.7272720000000001</v>
      </c>
      <c r="J6296" s="1">
        <v>1</v>
      </c>
      <c r="K6296">
        <v>6293</v>
      </c>
      <c r="L6296" t="s">
        <v>25</v>
      </c>
      <c r="M6296" s="2">
        <f>+Table3[[#This Row],[CHW]]/Table3[[#This Row],[Count of Airbill Number]]</f>
        <v>4.7272720000000001</v>
      </c>
    </row>
    <row r="6297" spans="2:13">
      <c r="B6297" t="s">
        <v>28</v>
      </c>
      <c r="C6297" t="s">
        <v>21</v>
      </c>
      <c r="D6297" t="s">
        <v>22</v>
      </c>
      <c r="E6297" t="s">
        <v>778</v>
      </c>
      <c r="F6297" t="s">
        <v>777</v>
      </c>
      <c r="G6297" t="s">
        <v>150</v>
      </c>
      <c r="H6297" t="s">
        <v>26</v>
      </c>
      <c r="I6297" s="1">
        <v>4.6999999999999993</v>
      </c>
      <c r="J6297" s="1">
        <v>2</v>
      </c>
      <c r="K6297">
        <v>6294</v>
      </c>
      <c r="L6297" t="s">
        <v>25</v>
      </c>
      <c r="M6297" s="2">
        <f>+Table3[[#This Row],[CHW]]/Table3[[#This Row],[Count of Airbill Number]]</f>
        <v>2.3499999999999996</v>
      </c>
    </row>
    <row r="6298" spans="2:13">
      <c r="B6298" t="s">
        <v>28</v>
      </c>
      <c r="C6298" t="s">
        <v>21</v>
      </c>
      <c r="D6298" t="s">
        <v>22</v>
      </c>
      <c r="E6298" t="s">
        <v>777</v>
      </c>
      <c r="F6298" t="s">
        <v>778</v>
      </c>
      <c r="G6298" t="s">
        <v>38</v>
      </c>
      <c r="H6298" t="s">
        <v>90</v>
      </c>
      <c r="I6298" s="1">
        <v>4.5999999999999996</v>
      </c>
      <c r="J6298" s="1">
        <v>1</v>
      </c>
      <c r="K6298">
        <v>6295</v>
      </c>
      <c r="L6298" t="s">
        <v>25</v>
      </c>
      <c r="M6298" s="2">
        <f>+Table3[[#This Row],[CHW]]/Table3[[#This Row],[Count of Airbill Number]]</f>
        <v>4.5999999999999996</v>
      </c>
    </row>
    <row r="6299" spans="2:13">
      <c r="B6299" t="s">
        <v>28</v>
      </c>
      <c r="C6299" t="s">
        <v>21</v>
      </c>
      <c r="D6299" t="s">
        <v>22</v>
      </c>
      <c r="E6299" t="s">
        <v>776</v>
      </c>
      <c r="F6299" t="s">
        <v>776</v>
      </c>
      <c r="G6299" t="s">
        <v>45</v>
      </c>
      <c r="H6299" t="s">
        <v>144</v>
      </c>
      <c r="I6299" s="1">
        <v>4.5999999999999996</v>
      </c>
      <c r="J6299" s="1">
        <v>1</v>
      </c>
      <c r="K6299">
        <v>6296</v>
      </c>
      <c r="L6299" t="s">
        <v>25</v>
      </c>
      <c r="M6299" s="2">
        <f>+Table3[[#This Row],[CHW]]/Table3[[#This Row],[Count of Airbill Number]]</f>
        <v>4.5999999999999996</v>
      </c>
    </row>
    <row r="6300" spans="2:13">
      <c r="B6300" t="s">
        <v>28</v>
      </c>
      <c r="C6300" t="s">
        <v>21</v>
      </c>
      <c r="D6300" t="s">
        <v>36</v>
      </c>
      <c r="E6300" t="s">
        <v>778</v>
      </c>
      <c r="F6300" t="s">
        <v>778</v>
      </c>
      <c r="G6300" t="s">
        <v>51</v>
      </c>
      <c r="H6300" t="s">
        <v>112</v>
      </c>
      <c r="I6300" s="1">
        <v>4.5999999999999996</v>
      </c>
      <c r="J6300" s="1">
        <v>2</v>
      </c>
      <c r="K6300">
        <v>6297</v>
      </c>
      <c r="L6300" t="s">
        <v>25</v>
      </c>
      <c r="M6300" s="2">
        <f>+Table3[[#This Row],[CHW]]/Table3[[#This Row],[Count of Airbill Number]]</f>
        <v>2.2999999999999998</v>
      </c>
    </row>
    <row r="6301" spans="2:13">
      <c r="B6301" t="s">
        <v>28</v>
      </c>
      <c r="C6301" t="s">
        <v>21</v>
      </c>
      <c r="D6301" t="s">
        <v>36</v>
      </c>
      <c r="E6301" t="s">
        <v>778</v>
      </c>
      <c r="F6301" t="s">
        <v>778</v>
      </c>
      <c r="G6301" t="s">
        <v>62</v>
      </c>
      <c r="H6301" t="s">
        <v>90</v>
      </c>
      <c r="I6301" s="1">
        <v>4.5999999999999996</v>
      </c>
      <c r="J6301" s="1">
        <v>1</v>
      </c>
      <c r="K6301">
        <v>6298</v>
      </c>
      <c r="L6301" t="s">
        <v>25</v>
      </c>
      <c r="M6301" s="2">
        <f>+Table3[[#This Row],[CHW]]/Table3[[#This Row],[Count of Airbill Number]]</f>
        <v>4.5999999999999996</v>
      </c>
    </row>
    <row r="6302" spans="2:13">
      <c r="B6302" t="s">
        <v>28</v>
      </c>
      <c r="C6302" t="s">
        <v>21</v>
      </c>
      <c r="D6302" t="s">
        <v>36</v>
      </c>
      <c r="E6302" t="s">
        <v>778</v>
      </c>
      <c r="F6302" t="s">
        <v>776</v>
      </c>
      <c r="G6302" t="s">
        <v>90</v>
      </c>
      <c r="H6302" t="s">
        <v>34</v>
      </c>
      <c r="I6302" s="1">
        <v>4.5999999999999996</v>
      </c>
      <c r="J6302" s="1">
        <v>1</v>
      </c>
      <c r="K6302">
        <v>6299</v>
      </c>
      <c r="L6302" t="s">
        <v>25</v>
      </c>
      <c r="M6302" s="2">
        <f>+Table3[[#This Row],[CHW]]/Table3[[#This Row],[Count of Airbill Number]]</f>
        <v>4.5999999999999996</v>
      </c>
    </row>
    <row r="6303" spans="2:13">
      <c r="B6303" t="s">
        <v>20</v>
      </c>
      <c r="C6303" t="s">
        <v>21</v>
      </c>
      <c r="D6303" t="s">
        <v>36</v>
      </c>
      <c r="E6303" t="s">
        <v>776</v>
      </c>
      <c r="F6303" t="s">
        <v>776</v>
      </c>
      <c r="G6303" t="s">
        <v>40</v>
      </c>
      <c r="H6303" t="s">
        <v>94</v>
      </c>
      <c r="I6303" s="1">
        <v>4.5999999999999996</v>
      </c>
      <c r="J6303" s="1">
        <v>1</v>
      </c>
      <c r="K6303">
        <v>6300</v>
      </c>
      <c r="L6303" t="s">
        <v>25</v>
      </c>
      <c r="M6303" s="2">
        <f>+Table3[[#This Row],[CHW]]/Table3[[#This Row],[Count of Airbill Number]]</f>
        <v>4.5999999999999996</v>
      </c>
    </row>
    <row r="6304" spans="2:13">
      <c r="B6304" t="s">
        <v>30</v>
      </c>
      <c r="C6304" t="s">
        <v>21</v>
      </c>
      <c r="D6304" t="s">
        <v>36</v>
      </c>
      <c r="E6304" t="s">
        <v>776</v>
      </c>
      <c r="F6304" t="s">
        <v>776</v>
      </c>
      <c r="G6304" t="s">
        <v>48</v>
      </c>
      <c r="H6304" t="s">
        <v>103</v>
      </c>
      <c r="I6304" s="1">
        <v>4.5999999999999996</v>
      </c>
      <c r="J6304" s="1">
        <v>1</v>
      </c>
      <c r="K6304">
        <v>6301</v>
      </c>
      <c r="L6304" t="s">
        <v>25</v>
      </c>
      <c r="M6304" s="2">
        <f>+Table3[[#This Row],[CHW]]/Table3[[#This Row],[Count of Airbill Number]]</f>
        <v>4.5999999999999996</v>
      </c>
    </row>
    <row r="6305" spans="2:13">
      <c r="B6305" t="s">
        <v>28</v>
      </c>
      <c r="C6305" t="s">
        <v>21</v>
      </c>
      <c r="D6305" t="s">
        <v>22</v>
      </c>
      <c r="E6305" t="s">
        <v>776</v>
      </c>
      <c r="F6305" t="s">
        <v>776</v>
      </c>
      <c r="G6305" t="s">
        <v>301</v>
      </c>
      <c r="H6305" t="s">
        <v>23</v>
      </c>
      <c r="I6305" s="1">
        <v>4.5454540000000003</v>
      </c>
      <c r="J6305" s="1">
        <v>1</v>
      </c>
      <c r="K6305">
        <v>6302</v>
      </c>
      <c r="L6305" t="s">
        <v>25</v>
      </c>
      <c r="M6305" s="2">
        <f>+Table3[[#This Row],[CHW]]/Table3[[#This Row],[Count of Airbill Number]]</f>
        <v>4.5454540000000003</v>
      </c>
    </row>
    <row r="6306" spans="2:13">
      <c r="B6306" t="s">
        <v>28</v>
      </c>
      <c r="C6306" t="s">
        <v>21</v>
      </c>
      <c r="D6306" t="s">
        <v>22</v>
      </c>
      <c r="E6306" t="s">
        <v>776</v>
      </c>
      <c r="F6306" t="s">
        <v>776</v>
      </c>
      <c r="G6306" t="s">
        <v>47</v>
      </c>
      <c r="H6306" t="s">
        <v>64</v>
      </c>
      <c r="I6306" s="1">
        <v>4.5454540000000003</v>
      </c>
      <c r="J6306" s="1">
        <v>1</v>
      </c>
      <c r="K6306">
        <v>6303</v>
      </c>
      <c r="L6306" t="s">
        <v>25</v>
      </c>
      <c r="M6306" s="2">
        <f>+Table3[[#This Row],[CHW]]/Table3[[#This Row],[Count of Airbill Number]]</f>
        <v>4.5454540000000003</v>
      </c>
    </row>
    <row r="6307" spans="2:13">
      <c r="B6307" t="s">
        <v>28</v>
      </c>
      <c r="C6307" t="s">
        <v>21</v>
      </c>
      <c r="D6307" t="s">
        <v>22</v>
      </c>
      <c r="E6307" t="s">
        <v>776</v>
      </c>
      <c r="F6307" t="s">
        <v>776</v>
      </c>
      <c r="G6307" t="s">
        <v>41</v>
      </c>
      <c r="H6307" t="s">
        <v>40</v>
      </c>
      <c r="I6307" s="1">
        <v>4.5454540000000003</v>
      </c>
      <c r="J6307" s="1">
        <v>1</v>
      </c>
      <c r="K6307">
        <v>6304</v>
      </c>
      <c r="L6307" t="s">
        <v>25</v>
      </c>
      <c r="M6307" s="2">
        <f>+Table3[[#This Row],[CHW]]/Table3[[#This Row],[Count of Airbill Number]]</f>
        <v>4.5454540000000003</v>
      </c>
    </row>
    <row r="6308" spans="2:13">
      <c r="B6308" t="s">
        <v>28</v>
      </c>
      <c r="C6308" t="s">
        <v>21</v>
      </c>
      <c r="D6308" t="s">
        <v>22</v>
      </c>
      <c r="E6308" t="s">
        <v>776</v>
      </c>
      <c r="F6308" t="s">
        <v>776</v>
      </c>
      <c r="G6308" t="s">
        <v>41</v>
      </c>
      <c r="H6308" t="s">
        <v>270</v>
      </c>
      <c r="I6308" s="1">
        <v>4.5454540000000003</v>
      </c>
      <c r="J6308" s="1">
        <v>1</v>
      </c>
      <c r="K6308">
        <v>6305</v>
      </c>
      <c r="L6308" t="s">
        <v>25</v>
      </c>
      <c r="M6308" s="2">
        <f>+Table3[[#This Row],[CHW]]/Table3[[#This Row],[Count of Airbill Number]]</f>
        <v>4.5454540000000003</v>
      </c>
    </row>
    <row r="6309" spans="2:13">
      <c r="B6309" t="s">
        <v>28</v>
      </c>
      <c r="C6309" t="s">
        <v>21</v>
      </c>
      <c r="D6309" t="s">
        <v>22</v>
      </c>
      <c r="E6309" t="s">
        <v>776</v>
      </c>
      <c r="F6309" t="s">
        <v>776</v>
      </c>
      <c r="G6309" t="s">
        <v>71</v>
      </c>
      <c r="H6309" t="s">
        <v>40</v>
      </c>
      <c r="I6309" s="1">
        <v>4.5454540000000003</v>
      </c>
      <c r="J6309" s="1">
        <v>1</v>
      </c>
      <c r="K6309">
        <v>6306</v>
      </c>
      <c r="L6309" t="s">
        <v>25</v>
      </c>
      <c r="M6309" s="2">
        <f>+Table3[[#This Row],[CHW]]/Table3[[#This Row],[Count of Airbill Number]]</f>
        <v>4.5454540000000003</v>
      </c>
    </row>
    <row r="6310" spans="2:13">
      <c r="B6310" t="s">
        <v>28</v>
      </c>
      <c r="C6310" t="s">
        <v>21</v>
      </c>
      <c r="D6310" t="s">
        <v>22</v>
      </c>
      <c r="E6310" t="s">
        <v>776</v>
      </c>
      <c r="F6310" t="s">
        <v>776</v>
      </c>
      <c r="G6310" t="s">
        <v>71</v>
      </c>
      <c r="H6310" t="s">
        <v>272</v>
      </c>
      <c r="I6310" s="1">
        <v>4.5454540000000003</v>
      </c>
      <c r="J6310" s="1">
        <v>1</v>
      </c>
      <c r="K6310">
        <v>6307</v>
      </c>
      <c r="L6310" t="s">
        <v>25</v>
      </c>
      <c r="M6310" s="2">
        <f>+Table3[[#This Row],[CHW]]/Table3[[#This Row],[Count of Airbill Number]]</f>
        <v>4.5454540000000003</v>
      </c>
    </row>
    <row r="6311" spans="2:13">
      <c r="B6311" t="s">
        <v>28</v>
      </c>
      <c r="C6311" t="s">
        <v>21</v>
      </c>
      <c r="D6311" t="s">
        <v>22</v>
      </c>
      <c r="E6311" t="s">
        <v>776</v>
      </c>
      <c r="F6311" t="s">
        <v>776</v>
      </c>
      <c r="G6311" t="s">
        <v>45</v>
      </c>
      <c r="H6311" t="s">
        <v>61</v>
      </c>
      <c r="I6311" s="1">
        <v>4.5454540000000003</v>
      </c>
      <c r="J6311" s="1">
        <v>1</v>
      </c>
      <c r="K6311">
        <v>6308</v>
      </c>
      <c r="L6311" t="s">
        <v>25</v>
      </c>
      <c r="M6311" s="2">
        <f>+Table3[[#This Row],[CHW]]/Table3[[#This Row],[Count of Airbill Number]]</f>
        <v>4.5454540000000003</v>
      </c>
    </row>
    <row r="6312" spans="2:13">
      <c r="B6312" t="s">
        <v>28</v>
      </c>
      <c r="C6312" t="s">
        <v>21</v>
      </c>
      <c r="D6312" t="s">
        <v>22</v>
      </c>
      <c r="E6312" t="s">
        <v>776</v>
      </c>
      <c r="F6312" t="s">
        <v>776</v>
      </c>
      <c r="G6312" t="s">
        <v>40</v>
      </c>
      <c r="H6312" t="s">
        <v>189</v>
      </c>
      <c r="I6312" s="1">
        <v>4.5454540000000003</v>
      </c>
      <c r="J6312" s="1">
        <v>1</v>
      </c>
      <c r="K6312">
        <v>6309</v>
      </c>
      <c r="L6312" t="s">
        <v>25</v>
      </c>
      <c r="M6312" s="2">
        <f>+Table3[[#This Row],[CHW]]/Table3[[#This Row],[Count of Airbill Number]]</f>
        <v>4.5454540000000003</v>
      </c>
    </row>
    <row r="6313" spans="2:13">
      <c r="B6313" t="s">
        <v>28</v>
      </c>
      <c r="C6313" t="s">
        <v>21</v>
      </c>
      <c r="D6313" t="s">
        <v>22</v>
      </c>
      <c r="E6313" t="s">
        <v>776</v>
      </c>
      <c r="F6313" t="s">
        <v>776</v>
      </c>
      <c r="G6313" t="s">
        <v>40</v>
      </c>
      <c r="H6313" t="s">
        <v>132</v>
      </c>
      <c r="I6313" s="1">
        <v>4.5454540000000003</v>
      </c>
      <c r="J6313" s="1">
        <v>1</v>
      </c>
      <c r="K6313">
        <v>6310</v>
      </c>
      <c r="L6313" t="s">
        <v>25</v>
      </c>
      <c r="M6313" s="2">
        <f>+Table3[[#This Row],[CHW]]/Table3[[#This Row],[Count of Airbill Number]]</f>
        <v>4.5454540000000003</v>
      </c>
    </row>
    <row r="6314" spans="2:13">
      <c r="B6314" t="s">
        <v>28</v>
      </c>
      <c r="C6314" t="s">
        <v>21</v>
      </c>
      <c r="D6314" t="s">
        <v>22</v>
      </c>
      <c r="E6314" t="s">
        <v>776</v>
      </c>
      <c r="F6314" t="s">
        <v>778</v>
      </c>
      <c r="G6314" t="s">
        <v>31</v>
      </c>
      <c r="H6314" t="s">
        <v>51</v>
      </c>
      <c r="I6314" s="1">
        <v>4.5454540000000003</v>
      </c>
      <c r="J6314" s="1">
        <v>1</v>
      </c>
      <c r="K6314">
        <v>6311</v>
      </c>
      <c r="L6314" t="s">
        <v>25</v>
      </c>
      <c r="M6314" s="2">
        <f>+Table3[[#This Row],[CHW]]/Table3[[#This Row],[Count of Airbill Number]]</f>
        <v>4.5454540000000003</v>
      </c>
    </row>
    <row r="6315" spans="2:13">
      <c r="B6315" t="s">
        <v>28</v>
      </c>
      <c r="C6315" t="s">
        <v>21</v>
      </c>
      <c r="D6315" t="s">
        <v>22</v>
      </c>
      <c r="E6315" t="s">
        <v>776</v>
      </c>
      <c r="F6315" t="s">
        <v>776</v>
      </c>
      <c r="G6315" t="s">
        <v>93</v>
      </c>
      <c r="H6315" t="s">
        <v>72</v>
      </c>
      <c r="I6315" s="1">
        <v>4.5454540000000003</v>
      </c>
      <c r="J6315" s="1">
        <v>1</v>
      </c>
      <c r="K6315">
        <v>6312</v>
      </c>
      <c r="L6315" t="s">
        <v>25</v>
      </c>
      <c r="M6315" s="2">
        <f>+Table3[[#This Row],[CHW]]/Table3[[#This Row],[Count of Airbill Number]]</f>
        <v>4.5454540000000003</v>
      </c>
    </row>
    <row r="6316" spans="2:13">
      <c r="B6316" t="s">
        <v>28</v>
      </c>
      <c r="C6316" t="s">
        <v>21</v>
      </c>
      <c r="D6316" t="s">
        <v>22</v>
      </c>
      <c r="E6316" t="s">
        <v>776</v>
      </c>
      <c r="F6316" t="s">
        <v>776</v>
      </c>
      <c r="G6316" t="s">
        <v>93</v>
      </c>
      <c r="H6316" t="s">
        <v>50</v>
      </c>
      <c r="I6316" s="1">
        <v>4.5454540000000003</v>
      </c>
      <c r="J6316" s="1">
        <v>1</v>
      </c>
      <c r="K6316">
        <v>6313</v>
      </c>
      <c r="L6316" t="s">
        <v>25</v>
      </c>
      <c r="M6316" s="2">
        <f>+Table3[[#This Row],[CHW]]/Table3[[#This Row],[Count of Airbill Number]]</f>
        <v>4.5454540000000003</v>
      </c>
    </row>
    <row r="6317" spans="2:13">
      <c r="B6317" t="s">
        <v>28</v>
      </c>
      <c r="C6317" t="s">
        <v>21</v>
      </c>
      <c r="D6317" t="s">
        <v>22</v>
      </c>
      <c r="E6317" t="s">
        <v>776</v>
      </c>
      <c r="F6317" t="s">
        <v>776</v>
      </c>
      <c r="G6317" t="s">
        <v>33</v>
      </c>
      <c r="H6317" t="s">
        <v>47</v>
      </c>
      <c r="I6317" s="1">
        <v>4.5454540000000003</v>
      </c>
      <c r="J6317" s="1">
        <v>1</v>
      </c>
      <c r="K6317">
        <v>6314</v>
      </c>
      <c r="L6317" t="s">
        <v>25</v>
      </c>
      <c r="M6317" s="2">
        <f>+Table3[[#This Row],[CHW]]/Table3[[#This Row],[Count of Airbill Number]]</f>
        <v>4.5454540000000003</v>
      </c>
    </row>
    <row r="6318" spans="2:13">
      <c r="B6318" t="s">
        <v>28</v>
      </c>
      <c r="C6318" t="s">
        <v>21</v>
      </c>
      <c r="D6318" t="s">
        <v>22</v>
      </c>
      <c r="E6318" t="s">
        <v>776</v>
      </c>
      <c r="F6318" t="s">
        <v>776</v>
      </c>
      <c r="G6318" t="s">
        <v>33</v>
      </c>
      <c r="H6318" t="s">
        <v>24</v>
      </c>
      <c r="I6318" s="1">
        <v>4.5454540000000003</v>
      </c>
      <c r="J6318" s="1">
        <v>1</v>
      </c>
      <c r="K6318">
        <v>6315</v>
      </c>
      <c r="L6318" t="s">
        <v>25</v>
      </c>
      <c r="M6318" s="2">
        <f>+Table3[[#This Row],[CHW]]/Table3[[#This Row],[Count of Airbill Number]]</f>
        <v>4.5454540000000003</v>
      </c>
    </row>
    <row r="6319" spans="2:13">
      <c r="B6319" t="s">
        <v>28</v>
      </c>
      <c r="C6319" t="s">
        <v>21</v>
      </c>
      <c r="D6319" t="s">
        <v>22</v>
      </c>
      <c r="E6319" t="s">
        <v>776</v>
      </c>
      <c r="F6319" t="s">
        <v>776</v>
      </c>
      <c r="G6319" t="s">
        <v>144</v>
      </c>
      <c r="H6319" t="s">
        <v>88</v>
      </c>
      <c r="I6319" s="1">
        <v>4.5454540000000003</v>
      </c>
      <c r="J6319" s="1">
        <v>1</v>
      </c>
      <c r="K6319">
        <v>6316</v>
      </c>
      <c r="L6319" t="s">
        <v>25</v>
      </c>
      <c r="M6319" s="2">
        <f>+Table3[[#This Row],[CHW]]/Table3[[#This Row],[Count of Airbill Number]]</f>
        <v>4.5454540000000003</v>
      </c>
    </row>
    <row r="6320" spans="2:13">
      <c r="B6320" t="s">
        <v>28</v>
      </c>
      <c r="C6320" t="s">
        <v>21</v>
      </c>
      <c r="D6320" t="s">
        <v>22</v>
      </c>
      <c r="E6320" t="s">
        <v>776</v>
      </c>
      <c r="F6320" t="s">
        <v>776</v>
      </c>
      <c r="G6320" t="s">
        <v>144</v>
      </c>
      <c r="H6320" t="s">
        <v>321</v>
      </c>
      <c r="I6320" s="1">
        <v>4.5454540000000003</v>
      </c>
      <c r="J6320" s="1">
        <v>1</v>
      </c>
      <c r="K6320">
        <v>6317</v>
      </c>
      <c r="L6320" t="s">
        <v>25</v>
      </c>
      <c r="M6320" s="2">
        <f>+Table3[[#This Row],[CHW]]/Table3[[#This Row],[Count of Airbill Number]]</f>
        <v>4.5454540000000003</v>
      </c>
    </row>
    <row r="6321" spans="2:13">
      <c r="B6321" t="s">
        <v>28</v>
      </c>
      <c r="C6321" t="s">
        <v>21</v>
      </c>
      <c r="D6321" t="s">
        <v>22</v>
      </c>
      <c r="E6321" t="s">
        <v>776</v>
      </c>
      <c r="F6321" t="s">
        <v>776</v>
      </c>
      <c r="G6321" t="s">
        <v>296</v>
      </c>
      <c r="H6321" t="s">
        <v>53</v>
      </c>
      <c r="I6321" s="1">
        <v>4.5454540000000003</v>
      </c>
      <c r="J6321" s="1">
        <v>1</v>
      </c>
      <c r="K6321">
        <v>6318</v>
      </c>
      <c r="L6321" t="s">
        <v>25</v>
      </c>
      <c r="M6321" s="2">
        <f>+Table3[[#This Row],[CHW]]/Table3[[#This Row],[Count of Airbill Number]]</f>
        <v>4.5454540000000003</v>
      </c>
    </row>
    <row r="6322" spans="2:13">
      <c r="B6322" t="s">
        <v>28</v>
      </c>
      <c r="C6322" t="s">
        <v>21</v>
      </c>
      <c r="D6322" t="s">
        <v>22</v>
      </c>
      <c r="E6322" t="s">
        <v>776</v>
      </c>
      <c r="F6322" t="s">
        <v>778</v>
      </c>
      <c r="G6322" t="s">
        <v>37</v>
      </c>
      <c r="H6322" t="s">
        <v>173</v>
      </c>
      <c r="I6322" s="1">
        <v>4.5454540000000003</v>
      </c>
      <c r="J6322" s="1">
        <v>1</v>
      </c>
      <c r="K6322">
        <v>6319</v>
      </c>
      <c r="L6322" t="s">
        <v>25</v>
      </c>
      <c r="M6322" s="2">
        <f>+Table3[[#This Row],[CHW]]/Table3[[#This Row],[Count of Airbill Number]]</f>
        <v>4.5454540000000003</v>
      </c>
    </row>
    <row r="6323" spans="2:13">
      <c r="B6323" t="s">
        <v>28</v>
      </c>
      <c r="C6323" t="s">
        <v>21</v>
      </c>
      <c r="D6323" t="s">
        <v>22</v>
      </c>
      <c r="E6323" t="s">
        <v>776</v>
      </c>
      <c r="F6323" t="s">
        <v>776</v>
      </c>
      <c r="G6323" t="s">
        <v>77</v>
      </c>
      <c r="H6323" t="s">
        <v>24</v>
      </c>
      <c r="I6323" s="1">
        <v>4.5454540000000003</v>
      </c>
      <c r="J6323" s="1">
        <v>1</v>
      </c>
      <c r="K6323">
        <v>6320</v>
      </c>
      <c r="L6323" t="s">
        <v>25</v>
      </c>
      <c r="M6323" s="2">
        <f>+Table3[[#This Row],[CHW]]/Table3[[#This Row],[Count of Airbill Number]]</f>
        <v>4.5454540000000003</v>
      </c>
    </row>
    <row r="6324" spans="2:13">
      <c r="B6324" t="s">
        <v>28</v>
      </c>
      <c r="C6324" t="s">
        <v>21</v>
      </c>
      <c r="D6324" t="s">
        <v>22</v>
      </c>
      <c r="E6324" t="s">
        <v>776</v>
      </c>
      <c r="F6324" t="s">
        <v>776</v>
      </c>
      <c r="G6324" t="s">
        <v>50</v>
      </c>
      <c r="H6324" t="s">
        <v>31</v>
      </c>
      <c r="I6324" s="1">
        <v>4.5454540000000003</v>
      </c>
      <c r="J6324" s="1">
        <v>1</v>
      </c>
      <c r="K6324">
        <v>6321</v>
      </c>
      <c r="L6324" t="s">
        <v>25</v>
      </c>
      <c r="M6324" s="2">
        <f>+Table3[[#This Row],[CHW]]/Table3[[#This Row],[Count of Airbill Number]]</f>
        <v>4.5454540000000003</v>
      </c>
    </row>
    <row r="6325" spans="2:13">
      <c r="B6325" t="s">
        <v>28</v>
      </c>
      <c r="C6325" t="s">
        <v>21</v>
      </c>
      <c r="D6325" t="s">
        <v>36</v>
      </c>
      <c r="E6325" t="s">
        <v>776</v>
      </c>
      <c r="F6325" t="s">
        <v>776</v>
      </c>
      <c r="G6325" t="s">
        <v>48</v>
      </c>
      <c r="H6325" t="s">
        <v>119</v>
      </c>
      <c r="I6325" s="1">
        <v>4.5454540000000003</v>
      </c>
      <c r="J6325" s="1">
        <v>1</v>
      </c>
      <c r="K6325">
        <v>6322</v>
      </c>
      <c r="L6325" t="s">
        <v>25</v>
      </c>
      <c r="M6325" s="2">
        <f>+Table3[[#This Row],[CHW]]/Table3[[#This Row],[Count of Airbill Number]]</f>
        <v>4.5454540000000003</v>
      </c>
    </row>
    <row r="6326" spans="2:13">
      <c r="B6326" t="s">
        <v>28</v>
      </c>
      <c r="C6326" t="s">
        <v>21</v>
      </c>
      <c r="D6326" t="s">
        <v>36</v>
      </c>
      <c r="E6326" t="s">
        <v>776</v>
      </c>
      <c r="F6326" t="s">
        <v>776</v>
      </c>
      <c r="G6326" t="s">
        <v>31</v>
      </c>
      <c r="H6326" t="s">
        <v>39</v>
      </c>
      <c r="I6326" s="1">
        <v>4.5454540000000003</v>
      </c>
      <c r="J6326" s="1">
        <v>1</v>
      </c>
      <c r="K6326">
        <v>6323</v>
      </c>
      <c r="L6326" t="s">
        <v>25</v>
      </c>
      <c r="M6326" s="2">
        <f>+Table3[[#This Row],[CHW]]/Table3[[#This Row],[Count of Airbill Number]]</f>
        <v>4.5454540000000003</v>
      </c>
    </row>
    <row r="6327" spans="2:13">
      <c r="B6327" t="s">
        <v>28</v>
      </c>
      <c r="C6327" t="s">
        <v>21</v>
      </c>
      <c r="D6327" t="s">
        <v>36</v>
      </c>
      <c r="E6327" t="s">
        <v>776</v>
      </c>
      <c r="F6327" t="s">
        <v>776</v>
      </c>
      <c r="G6327" t="s">
        <v>66</v>
      </c>
      <c r="H6327" t="s">
        <v>64</v>
      </c>
      <c r="I6327" s="1">
        <v>4.5454540000000003</v>
      </c>
      <c r="J6327" s="1">
        <v>1</v>
      </c>
      <c r="K6327">
        <v>6324</v>
      </c>
      <c r="L6327" t="s">
        <v>25</v>
      </c>
      <c r="M6327" s="2">
        <f>+Table3[[#This Row],[CHW]]/Table3[[#This Row],[Count of Airbill Number]]</f>
        <v>4.5454540000000003</v>
      </c>
    </row>
    <row r="6328" spans="2:13">
      <c r="B6328" t="s">
        <v>28</v>
      </c>
      <c r="C6328" t="s">
        <v>21</v>
      </c>
      <c r="D6328" t="s">
        <v>36</v>
      </c>
      <c r="E6328" t="s">
        <v>776</v>
      </c>
      <c r="F6328" t="s">
        <v>776</v>
      </c>
      <c r="G6328" t="s">
        <v>37</v>
      </c>
      <c r="H6328" t="s">
        <v>48</v>
      </c>
      <c r="I6328" s="1">
        <v>4.5454540000000003</v>
      </c>
      <c r="J6328" s="1">
        <v>1</v>
      </c>
      <c r="K6328">
        <v>6325</v>
      </c>
      <c r="L6328" t="s">
        <v>25</v>
      </c>
      <c r="M6328" s="2">
        <f>+Table3[[#This Row],[CHW]]/Table3[[#This Row],[Count of Airbill Number]]</f>
        <v>4.5454540000000003</v>
      </c>
    </row>
    <row r="6329" spans="2:13">
      <c r="B6329" t="s">
        <v>35</v>
      </c>
      <c r="C6329" t="s">
        <v>21</v>
      </c>
      <c r="D6329" t="s">
        <v>22</v>
      </c>
      <c r="E6329" t="s">
        <v>776</v>
      </c>
      <c r="F6329" t="s">
        <v>776</v>
      </c>
      <c r="G6329" t="s">
        <v>74</v>
      </c>
      <c r="H6329" t="s">
        <v>88</v>
      </c>
      <c r="I6329" s="1">
        <v>4.5454540000000003</v>
      </c>
      <c r="J6329" s="1">
        <v>1</v>
      </c>
      <c r="K6329">
        <v>6326</v>
      </c>
      <c r="L6329" t="s">
        <v>25</v>
      </c>
      <c r="M6329" s="2">
        <f>+Table3[[#This Row],[CHW]]/Table3[[#This Row],[Count of Airbill Number]]</f>
        <v>4.5454540000000003</v>
      </c>
    </row>
    <row r="6330" spans="2:13">
      <c r="B6330" t="s">
        <v>35</v>
      </c>
      <c r="C6330" t="s">
        <v>21</v>
      </c>
      <c r="D6330" t="s">
        <v>22</v>
      </c>
      <c r="E6330" t="s">
        <v>776</v>
      </c>
      <c r="F6330" t="s">
        <v>776</v>
      </c>
      <c r="G6330" t="s">
        <v>63</v>
      </c>
      <c r="H6330" t="s">
        <v>117</v>
      </c>
      <c r="I6330" s="1">
        <v>4.5454540000000003</v>
      </c>
      <c r="J6330" s="1">
        <v>1</v>
      </c>
      <c r="K6330">
        <v>6327</v>
      </c>
      <c r="L6330" t="s">
        <v>25</v>
      </c>
      <c r="M6330" s="2">
        <f>+Table3[[#This Row],[CHW]]/Table3[[#This Row],[Count of Airbill Number]]</f>
        <v>4.5454540000000003</v>
      </c>
    </row>
    <row r="6331" spans="2:13">
      <c r="B6331" t="s">
        <v>35</v>
      </c>
      <c r="C6331" t="s">
        <v>21</v>
      </c>
      <c r="D6331" t="s">
        <v>22</v>
      </c>
      <c r="E6331" t="s">
        <v>776</v>
      </c>
      <c r="F6331" t="s">
        <v>776</v>
      </c>
      <c r="G6331" t="s">
        <v>63</v>
      </c>
      <c r="H6331" t="s">
        <v>132</v>
      </c>
      <c r="I6331" s="1">
        <v>4.5454540000000003</v>
      </c>
      <c r="J6331" s="1">
        <v>1</v>
      </c>
      <c r="K6331">
        <v>6328</v>
      </c>
      <c r="L6331" t="s">
        <v>25</v>
      </c>
      <c r="M6331" s="2">
        <f>+Table3[[#This Row],[CHW]]/Table3[[#This Row],[Count of Airbill Number]]</f>
        <v>4.5454540000000003</v>
      </c>
    </row>
    <row r="6332" spans="2:13">
      <c r="B6332" t="s">
        <v>35</v>
      </c>
      <c r="C6332" t="s">
        <v>21</v>
      </c>
      <c r="D6332" t="s">
        <v>22</v>
      </c>
      <c r="E6332" t="s">
        <v>778</v>
      </c>
      <c r="F6332" t="s">
        <v>776</v>
      </c>
      <c r="G6332" t="s">
        <v>255</v>
      </c>
      <c r="H6332" t="s">
        <v>96</v>
      </c>
      <c r="I6332" s="1">
        <v>4.5454540000000003</v>
      </c>
      <c r="J6332" s="1">
        <v>1</v>
      </c>
      <c r="K6332">
        <v>6329</v>
      </c>
      <c r="L6332" t="s">
        <v>25</v>
      </c>
      <c r="M6332" s="2">
        <f>+Table3[[#This Row],[CHW]]/Table3[[#This Row],[Count of Airbill Number]]</f>
        <v>4.5454540000000003</v>
      </c>
    </row>
    <row r="6333" spans="2:13">
      <c r="B6333" t="s">
        <v>35</v>
      </c>
      <c r="C6333" t="s">
        <v>21</v>
      </c>
      <c r="D6333" t="s">
        <v>22</v>
      </c>
      <c r="E6333" t="s">
        <v>776</v>
      </c>
      <c r="F6333" t="s">
        <v>776</v>
      </c>
      <c r="G6333" t="s">
        <v>71</v>
      </c>
      <c r="H6333" t="s">
        <v>131</v>
      </c>
      <c r="I6333" s="1">
        <v>4.5454540000000003</v>
      </c>
      <c r="J6333" s="1">
        <v>2</v>
      </c>
      <c r="K6333">
        <v>6330</v>
      </c>
      <c r="L6333" t="s">
        <v>25</v>
      </c>
      <c r="M6333" s="2">
        <f>+Table3[[#This Row],[CHW]]/Table3[[#This Row],[Count of Airbill Number]]</f>
        <v>2.2727270000000002</v>
      </c>
    </row>
    <row r="6334" spans="2:13">
      <c r="B6334" t="s">
        <v>35</v>
      </c>
      <c r="C6334" t="s">
        <v>21</v>
      </c>
      <c r="D6334" t="s">
        <v>22</v>
      </c>
      <c r="E6334" t="s">
        <v>776</v>
      </c>
      <c r="F6334" t="s">
        <v>776</v>
      </c>
      <c r="G6334" t="s">
        <v>68</v>
      </c>
      <c r="H6334" t="s">
        <v>149</v>
      </c>
      <c r="I6334" s="1">
        <v>4.5454540000000003</v>
      </c>
      <c r="J6334" s="1">
        <v>1</v>
      </c>
      <c r="K6334">
        <v>6331</v>
      </c>
      <c r="L6334" t="s">
        <v>25</v>
      </c>
      <c r="M6334" s="2">
        <f>+Table3[[#This Row],[CHW]]/Table3[[#This Row],[Count of Airbill Number]]</f>
        <v>4.5454540000000003</v>
      </c>
    </row>
    <row r="6335" spans="2:13">
      <c r="B6335" t="s">
        <v>35</v>
      </c>
      <c r="C6335" t="s">
        <v>21</v>
      </c>
      <c r="D6335" t="s">
        <v>22</v>
      </c>
      <c r="E6335" t="s">
        <v>776</v>
      </c>
      <c r="F6335" t="s">
        <v>776</v>
      </c>
      <c r="G6335" t="s">
        <v>68</v>
      </c>
      <c r="H6335" t="s">
        <v>72</v>
      </c>
      <c r="I6335" s="1">
        <v>4.5454540000000003</v>
      </c>
      <c r="J6335" s="1">
        <v>2</v>
      </c>
      <c r="K6335">
        <v>6332</v>
      </c>
      <c r="L6335" t="s">
        <v>25</v>
      </c>
      <c r="M6335" s="2">
        <f>+Table3[[#This Row],[CHW]]/Table3[[#This Row],[Count of Airbill Number]]</f>
        <v>2.2727270000000002</v>
      </c>
    </row>
    <row r="6336" spans="2:13">
      <c r="B6336" t="s">
        <v>35</v>
      </c>
      <c r="C6336" t="s">
        <v>21</v>
      </c>
      <c r="D6336" t="s">
        <v>22</v>
      </c>
      <c r="E6336" t="s">
        <v>776</v>
      </c>
      <c r="F6336" t="s">
        <v>776</v>
      </c>
      <c r="G6336" t="s">
        <v>48</v>
      </c>
      <c r="H6336" t="s">
        <v>146</v>
      </c>
      <c r="I6336" s="1">
        <v>4.5454540000000003</v>
      </c>
      <c r="J6336" s="1">
        <v>1</v>
      </c>
      <c r="K6336">
        <v>6333</v>
      </c>
      <c r="L6336" t="s">
        <v>25</v>
      </c>
      <c r="M6336" s="2">
        <f>+Table3[[#This Row],[CHW]]/Table3[[#This Row],[Count of Airbill Number]]</f>
        <v>4.5454540000000003</v>
      </c>
    </row>
    <row r="6337" spans="2:13">
      <c r="B6337" t="s">
        <v>35</v>
      </c>
      <c r="C6337" t="s">
        <v>21</v>
      </c>
      <c r="D6337" t="s">
        <v>22</v>
      </c>
      <c r="E6337" t="s">
        <v>776</v>
      </c>
      <c r="F6337" t="s">
        <v>776</v>
      </c>
      <c r="G6337" t="s">
        <v>48</v>
      </c>
      <c r="H6337" t="s">
        <v>191</v>
      </c>
      <c r="I6337" s="1">
        <v>4.5454540000000003</v>
      </c>
      <c r="J6337" s="1">
        <v>1</v>
      </c>
      <c r="K6337">
        <v>6334</v>
      </c>
      <c r="L6337" t="s">
        <v>25</v>
      </c>
      <c r="M6337" s="2">
        <f>+Table3[[#This Row],[CHW]]/Table3[[#This Row],[Count of Airbill Number]]</f>
        <v>4.5454540000000003</v>
      </c>
    </row>
    <row r="6338" spans="2:13">
      <c r="B6338" t="s">
        <v>35</v>
      </c>
      <c r="C6338" t="s">
        <v>21</v>
      </c>
      <c r="D6338" t="s">
        <v>22</v>
      </c>
      <c r="E6338" t="s">
        <v>776</v>
      </c>
      <c r="F6338" t="s">
        <v>776</v>
      </c>
      <c r="G6338" t="s">
        <v>40</v>
      </c>
      <c r="H6338" t="s">
        <v>42</v>
      </c>
      <c r="I6338" s="1">
        <v>4.5454540000000003</v>
      </c>
      <c r="J6338" s="1">
        <v>1</v>
      </c>
      <c r="K6338">
        <v>6335</v>
      </c>
      <c r="L6338" t="s">
        <v>25</v>
      </c>
      <c r="M6338" s="2">
        <f>+Table3[[#This Row],[CHW]]/Table3[[#This Row],[Count of Airbill Number]]</f>
        <v>4.5454540000000003</v>
      </c>
    </row>
    <row r="6339" spans="2:13">
      <c r="B6339" t="s">
        <v>35</v>
      </c>
      <c r="C6339" t="s">
        <v>21</v>
      </c>
      <c r="D6339" t="s">
        <v>22</v>
      </c>
      <c r="E6339" t="s">
        <v>776</v>
      </c>
      <c r="F6339" t="s">
        <v>776</v>
      </c>
      <c r="G6339" t="s">
        <v>61</v>
      </c>
      <c r="H6339" t="s">
        <v>63</v>
      </c>
      <c r="I6339" s="1">
        <v>4.5454540000000003</v>
      </c>
      <c r="J6339" s="1">
        <v>1</v>
      </c>
      <c r="K6339">
        <v>6336</v>
      </c>
      <c r="L6339" t="s">
        <v>25</v>
      </c>
      <c r="M6339" s="2">
        <f>+Table3[[#This Row],[CHW]]/Table3[[#This Row],[Count of Airbill Number]]</f>
        <v>4.5454540000000003</v>
      </c>
    </row>
    <row r="6340" spans="2:13">
      <c r="B6340" t="s">
        <v>35</v>
      </c>
      <c r="C6340" t="s">
        <v>21</v>
      </c>
      <c r="D6340" t="s">
        <v>22</v>
      </c>
      <c r="E6340" t="s">
        <v>776</v>
      </c>
      <c r="F6340" t="s">
        <v>776</v>
      </c>
      <c r="G6340" t="s">
        <v>98</v>
      </c>
      <c r="H6340" t="s">
        <v>119</v>
      </c>
      <c r="I6340" s="1">
        <v>4.5454540000000003</v>
      </c>
      <c r="J6340" s="1">
        <v>1</v>
      </c>
      <c r="K6340">
        <v>6337</v>
      </c>
      <c r="L6340" t="s">
        <v>25</v>
      </c>
      <c r="M6340" s="2">
        <f>+Table3[[#This Row],[CHW]]/Table3[[#This Row],[Count of Airbill Number]]</f>
        <v>4.5454540000000003</v>
      </c>
    </row>
    <row r="6341" spans="2:13">
      <c r="B6341" t="s">
        <v>35</v>
      </c>
      <c r="C6341" t="s">
        <v>21</v>
      </c>
      <c r="D6341" t="s">
        <v>22</v>
      </c>
      <c r="E6341" t="s">
        <v>776</v>
      </c>
      <c r="F6341" t="s">
        <v>776</v>
      </c>
      <c r="G6341" t="s">
        <v>103</v>
      </c>
      <c r="H6341" t="s">
        <v>71</v>
      </c>
      <c r="I6341" s="1">
        <v>4.5454540000000003</v>
      </c>
      <c r="J6341" s="1">
        <v>1</v>
      </c>
      <c r="K6341">
        <v>6338</v>
      </c>
      <c r="L6341" t="s">
        <v>25</v>
      </c>
      <c r="M6341" s="2">
        <f>+Table3[[#This Row],[CHW]]/Table3[[#This Row],[Count of Airbill Number]]</f>
        <v>4.5454540000000003</v>
      </c>
    </row>
    <row r="6342" spans="2:13">
      <c r="B6342" t="s">
        <v>35</v>
      </c>
      <c r="C6342" t="s">
        <v>21</v>
      </c>
      <c r="D6342" t="s">
        <v>22</v>
      </c>
      <c r="E6342" t="s">
        <v>776</v>
      </c>
      <c r="F6342" t="s">
        <v>776</v>
      </c>
      <c r="G6342" t="s">
        <v>67</v>
      </c>
      <c r="H6342" t="s">
        <v>117</v>
      </c>
      <c r="I6342" s="1">
        <v>4.5454540000000003</v>
      </c>
      <c r="J6342" s="1">
        <v>1</v>
      </c>
      <c r="K6342">
        <v>6339</v>
      </c>
      <c r="L6342" t="s">
        <v>25</v>
      </c>
      <c r="M6342" s="2">
        <f>+Table3[[#This Row],[CHW]]/Table3[[#This Row],[Count of Airbill Number]]</f>
        <v>4.5454540000000003</v>
      </c>
    </row>
    <row r="6343" spans="2:13">
      <c r="B6343" t="s">
        <v>35</v>
      </c>
      <c r="C6343" t="s">
        <v>21</v>
      </c>
      <c r="D6343" t="s">
        <v>22</v>
      </c>
      <c r="E6343" t="s">
        <v>776</v>
      </c>
      <c r="F6343" t="s">
        <v>776</v>
      </c>
      <c r="G6343" t="s">
        <v>50</v>
      </c>
      <c r="H6343" t="s">
        <v>37</v>
      </c>
      <c r="I6343" s="1">
        <v>4.5454540000000003</v>
      </c>
      <c r="J6343" s="1">
        <v>1</v>
      </c>
      <c r="K6343">
        <v>6340</v>
      </c>
      <c r="L6343" t="s">
        <v>25</v>
      </c>
      <c r="M6343" s="2">
        <f>+Table3[[#This Row],[CHW]]/Table3[[#This Row],[Count of Airbill Number]]</f>
        <v>4.5454540000000003</v>
      </c>
    </row>
    <row r="6344" spans="2:13">
      <c r="B6344" t="s">
        <v>35</v>
      </c>
      <c r="C6344" t="s">
        <v>21</v>
      </c>
      <c r="D6344" t="s">
        <v>36</v>
      </c>
      <c r="E6344" t="s">
        <v>776</v>
      </c>
      <c r="F6344" t="s">
        <v>778</v>
      </c>
      <c r="G6344" t="s">
        <v>66</v>
      </c>
      <c r="H6344" t="s">
        <v>86</v>
      </c>
      <c r="I6344" s="1">
        <v>4.5454540000000003</v>
      </c>
      <c r="J6344" s="1">
        <v>1</v>
      </c>
      <c r="K6344">
        <v>6341</v>
      </c>
      <c r="L6344" t="s">
        <v>25</v>
      </c>
      <c r="M6344" s="2">
        <f>+Table3[[#This Row],[CHW]]/Table3[[#This Row],[Count of Airbill Number]]</f>
        <v>4.5454540000000003</v>
      </c>
    </row>
    <row r="6345" spans="2:13">
      <c r="B6345" t="s">
        <v>35</v>
      </c>
      <c r="C6345" t="s">
        <v>21</v>
      </c>
      <c r="D6345" t="s">
        <v>36</v>
      </c>
      <c r="E6345" t="s">
        <v>776</v>
      </c>
      <c r="F6345" t="s">
        <v>776</v>
      </c>
      <c r="G6345" t="s">
        <v>37</v>
      </c>
      <c r="H6345" t="s">
        <v>438</v>
      </c>
      <c r="I6345" s="1">
        <v>4.5454540000000003</v>
      </c>
      <c r="J6345" s="1">
        <v>1</v>
      </c>
      <c r="K6345">
        <v>6342</v>
      </c>
      <c r="L6345" t="s">
        <v>25</v>
      </c>
      <c r="M6345" s="2">
        <f>+Table3[[#This Row],[CHW]]/Table3[[#This Row],[Count of Airbill Number]]</f>
        <v>4.5454540000000003</v>
      </c>
    </row>
    <row r="6346" spans="2:13">
      <c r="B6346" t="s">
        <v>35</v>
      </c>
      <c r="C6346" t="s">
        <v>21</v>
      </c>
      <c r="D6346" t="s">
        <v>36</v>
      </c>
      <c r="E6346" t="s">
        <v>776</v>
      </c>
      <c r="F6346" t="s">
        <v>776</v>
      </c>
      <c r="G6346" t="s">
        <v>37</v>
      </c>
      <c r="H6346" t="s">
        <v>105</v>
      </c>
      <c r="I6346" s="1">
        <v>4.5454540000000003</v>
      </c>
      <c r="J6346" s="1">
        <v>2</v>
      </c>
      <c r="K6346">
        <v>6343</v>
      </c>
      <c r="L6346" t="s">
        <v>25</v>
      </c>
      <c r="M6346" s="2">
        <f>+Table3[[#This Row],[CHW]]/Table3[[#This Row],[Count of Airbill Number]]</f>
        <v>2.2727270000000002</v>
      </c>
    </row>
    <row r="6347" spans="2:13">
      <c r="B6347" t="s">
        <v>176</v>
      </c>
      <c r="C6347" t="s">
        <v>21</v>
      </c>
      <c r="D6347" t="s">
        <v>22</v>
      </c>
      <c r="E6347" t="s">
        <v>776</v>
      </c>
      <c r="F6347" t="s">
        <v>776</v>
      </c>
      <c r="G6347" t="s">
        <v>23</v>
      </c>
      <c r="H6347" t="s">
        <v>48</v>
      </c>
      <c r="I6347" s="1">
        <v>4.5454540000000003</v>
      </c>
      <c r="J6347" s="1">
        <v>1</v>
      </c>
      <c r="K6347">
        <v>6344</v>
      </c>
      <c r="L6347" t="s">
        <v>25</v>
      </c>
      <c r="M6347" s="2">
        <f>+Table3[[#This Row],[CHW]]/Table3[[#This Row],[Count of Airbill Number]]</f>
        <v>4.5454540000000003</v>
      </c>
    </row>
    <row r="6348" spans="2:13">
      <c r="B6348" t="s">
        <v>176</v>
      </c>
      <c r="C6348" t="s">
        <v>21</v>
      </c>
      <c r="D6348" t="s">
        <v>22</v>
      </c>
      <c r="E6348" t="s">
        <v>776</v>
      </c>
      <c r="F6348" t="s">
        <v>776</v>
      </c>
      <c r="G6348" t="s">
        <v>31</v>
      </c>
      <c r="H6348" t="s">
        <v>39</v>
      </c>
      <c r="I6348" s="1">
        <v>4.5454540000000003</v>
      </c>
      <c r="J6348" s="1">
        <v>1</v>
      </c>
      <c r="K6348">
        <v>6345</v>
      </c>
      <c r="L6348" t="s">
        <v>25</v>
      </c>
      <c r="M6348" s="2">
        <f>+Table3[[#This Row],[CHW]]/Table3[[#This Row],[Count of Airbill Number]]</f>
        <v>4.5454540000000003</v>
      </c>
    </row>
    <row r="6349" spans="2:13">
      <c r="B6349" t="s">
        <v>20</v>
      </c>
      <c r="C6349" t="s">
        <v>21</v>
      </c>
      <c r="D6349" t="s">
        <v>22</v>
      </c>
      <c r="E6349" t="s">
        <v>776</v>
      </c>
      <c r="F6349" t="s">
        <v>776</v>
      </c>
      <c r="G6349" t="s">
        <v>63</v>
      </c>
      <c r="H6349" t="s">
        <v>83</v>
      </c>
      <c r="I6349" s="1">
        <v>4.5454540000000003</v>
      </c>
      <c r="J6349" s="1">
        <v>1</v>
      </c>
      <c r="K6349">
        <v>6346</v>
      </c>
      <c r="L6349" t="s">
        <v>25</v>
      </c>
      <c r="M6349" s="2">
        <f>+Table3[[#This Row],[CHW]]/Table3[[#This Row],[Count of Airbill Number]]</f>
        <v>4.5454540000000003</v>
      </c>
    </row>
    <row r="6350" spans="2:13">
      <c r="B6350" t="s">
        <v>20</v>
      </c>
      <c r="C6350" t="s">
        <v>21</v>
      </c>
      <c r="D6350" t="s">
        <v>22</v>
      </c>
      <c r="E6350" t="s">
        <v>776</v>
      </c>
      <c r="F6350" t="s">
        <v>776</v>
      </c>
      <c r="G6350" t="s">
        <v>47</v>
      </c>
      <c r="H6350" t="s">
        <v>201</v>
      </c>
      <c r="I6350" s="1">
        <v>4.5454540000000003</v>
      </c>
      <c r="J6350" s="1">
        <v>1</v>
      </c>
      <c r="K6350">
        <v>6347</v>
      </c>
      <c r="L6350" t="s">
        <v>25</v>
      </c>
      <c r="M6350" s="2">
        <f>+Table3[[#This Row],[CHW]]/Table3[[#This Row],[Count of Airbill Number]]</f>
        <v>4.5454540000000003</v>
      </c>
    </row>
    <row r="6351" spans="2:13">
      <c r="B6351" t="s">
        <v>20</v>
      </c>
      <c r="C6351" t="s">
        <v>21</v>
      </c>
      <c r="D6351" t="s">
        <v>22</v>
      </c>
      <c r="E6351" t="s">
        <v>776</v>
      </c>
      <c r="F6351" t="s">
        <v>776</v>
      </c>
      <c r="G6351" t="s">
        <v>47</v>
      </c>
      <c r="H6351" t="s">
        <v>142</v>
      </c>
      <c r="I6351" s="1">
        <v>4.5454540000000003</v>
      </c>
      <c r="J6351" s="1">
        <v>1</v>
      </c>
      <c r="K6351">
        <v>6348</v>
      </c>
      <c r="L6351" t="s">
        <v>25</v>
      </c>
      <c r="M6351" s="2">
        <f>+Table3[[#This Row],[CHW]]/Table3[[#This Row],[Count of Airbill Number]]</f>
        <v>4.5454540000000003</v>
      </c>
    </row>
    <row r="6352" spans="2:13">
      <c r="B6352" t="s">
        <v>20</v>
      </c>
      <c r="C6352" t="s">
        <v>21</v>
      </c>
      <c r="D6352" t="s">
        <v>22</v>
      </c>
      <c r="E6352" t="s">
        <v>776</v>
      </c>
      <c r="F6352" t="s">
        <v>776</v>
      </c>
      <c r="G6352" t="s">
        <v>133</v>
      </c>
      <c r="H6352" t="s">
        <v>92</v>
      </c>
      <c r="I6352" s="1">
        <v>4.5454540000000003</v>
      </c>
      <c r="J6352" s="1">
        <v>1</v>
      </c>
      <c r="K6352">
        <v>6349</v>
      </c>
      <c r="L6352" t="s">
        <v>25</v>
      </c>
      <c r="M6352" s="2">
        <f>+Table3[[#This Row],[CHW]]/Table3[[#This Row],[Count of Airbill Number]]</f>
        <v>4.5454540000000003</v>
      </c>
    </row>
    <row r="6353" spans="2:13">
      <c r="B6353" t="s">
        <v>20</v>
      </c>
      <c r="C6353" t="s">
        <v>21</v>
      </c>
      <c r="D6353" t="s">
        <v>22</v>
      </c>
      <c r="E6353" t="s">
        <v>776</v>
      </c>
      <c r="F6353" t="s">
        <v>776</v>
      </c>
      <c r="G6353" t="s">
        <v>41</v>
      </c>
      <c r="H6353" t="s">
        <v>83</v>
      </c>
      <c r="I6353" s="1">
        <v>4.5454540000000003</v>
      </c>
      <c r="J6353" s="1">
        <v>1</v>
      </c>
      <c r="K6353">
        <v>6350</v>
      </c>
      <c r="L6353" t="s">
        <v>25</v>
      </c>
      <c r="M6353" s="2">
        <f>+Table3[[#This Row],[CHW]]/Table3[[#This Row],[Count of Airbill Number]]</f>
        <v>4.5454540000000003</v>
      </c>
    </row>
    <row r="6354" spans="2:13">
      <c r="B6354" t="s">
        <v>20</v>
      </c>
      <c r="C6354" t="s">
        <v>21</v>
      </c>
      <c r="D6354" t="s">
        <v>22</v>
      </c>
      <c r="E6354" t="s">
        <v>776</v>
      </c>
      <c r="F6354" t="s">
        <v>776</v>
      </c>
      <c r="G6354" t="s">
        <v>94</v>
      </c>
      <c r="H6354" t="s">
        <v>37</v>
      </c>
      <c r="I6354" s="1">
        <v>4.5454540000000003</v>
      </c>
      <c r="J6354" s="1">
        <v>1</v>
      </c>
      <c r="K6354">
        <v>6351</v>
      </c>
      <c r="L6354" t="s">
        <v>25</v>
      </c>
      <c r="M6354" s="2">
        <f>+Table3[[#This Row],[CHW]]/Table3[[#This Row],[Count of Airbill Number]]</f>
        <v>4.5454540000000003</v>
      </c>
    </row>
    <row r="6355" spans="2:13">
      <c r="B6355" t="s">
        <v>20</v>
      </c>
      <c r="C6355" t="s">
        <v>21</v>
      </c>
      <c r="D6355" t="s">
        <v>22</v>
      </c>
      <c r="E6355" t="s">
        <v>776</v>
      </c>
      <c r="F6355" t="s">
        <v>776</v>
      </c>
      <c r="G6355" t="s">
        <v>48</v>
      </c>
      <c r="H6355" t="s">
        <v>168</v>
      </c>
      <c r="I6355" s="1">
        <v>4.5454540000000003</v>
      </c>
      <c r="J6355" s="1">
        <v>1</v>
      </c>
      <c r="K6355">
        <v>6352</v>
      </c>
      <c r="L6355" t="s">
        <v>25</v>
      </c>
      <c r="M6355" s="2">
        <f>+Table3[[#This Row],[CHW]]/Table3[[#This Row],[Count of Airbill Number]]</f>
        <v>4.5454540000000003</v>
      </c>
    </row>
    <row r="6356" spans="2:13">
      <c r="B6356" t="s">
        <v>20</v>
      </c>
      <c r="C6356" t="s">
        <v>21</v>
      </c>
      <c r="D6356" t="s">
        <v>22</v>
      </c>
      <c r="E6356" t="s">
        <v>776</v>
      </c>
      <c r="F6356" t="s">
        <v>776</v>
      </c>
      <c r="G6356" t="s">
        <v>31</v>
      </c>
      <c r="H6356" t="s">
        <v>379</v>
      </c>
      <c r="I6356" s="1">
        <v>4.5454540000000003</v>
      </c>
      <c r="J6356" s="1">
        <v>1</v>
      </c>
      <c r="K6356">
        <v>6353</v>
      </c>
      <c r="L6356" t="s">
        <v>25</v>
      </c>
      <c r="M6356" s="2">
        <f>+Table3[[#This Row],[CHW]]/Table3[[#This Row],[Count of Airbill Number]]</f>
        <v>4.5454540000000003</v>
      </c>
    </row>
    <row r="6357" spans="2:13">
      <c r="B6357" t="s">
        <v>20</v>
      </c>
      <c r="C6357" t="s">
        <v>21</v>
      </c>
      <c r="D6357" t="s">
        <v>22</v>
      </c>
      <c r="E6357" t="s">
        <v>776</v>
      </c>
      <c r="F6357" t="s">
        <v>776</v>
      </c>
      <c r="G6357" t="s">
        <v>93</v>
      </c>
      <c r="H6357" t="s">
        <v>137</v>
      </c>
      <c r="I6357" s="1">
        <v>4.5454540000000003</v>
      </c>
      <c r="J6357" s="1">
        <v>1</v>
      </c>
      <c r="K6357">
        <v>6354</v>
      </c>
      <c r="L6357" t="s">
        <v>25</v>
      </c>
      <c r="M6357" s="2">
        <f>+Table3[[#This Row],[CHW]]/Table3[[#This Row],[Count of Airbill Number]]</f>
        <v>4.5454540000000003</v>
      </c>
    </row>
    <row r="6358" spans="2:13">
      <c r="B6358" t="s">
        <v>20</v>
      </c>
      <c r="C6358" t="s">
        <v>21</v>
      </c>
      <c r="D6358" t="s">
        <v>22</v>
      </c>
      <c r="E6358" t="s">
        <v>776</v>
      </c>
      <c r="F6358" t="s">
        <v>776</v>
      </c>
      <c r="G6358" t="s">
        <v>57</v>
      </c>
      <c r="H6358" t="s">
        <v>85</v>
      </c>
      <c r="I6358" s="1">
        <v>4.5454540000000003</v>
      </c>
      <c r="J6358" s="1">
        <v>1</v>
      </c>
      <c r="K6358">
        <v>6355</v>
      </c>
      <c r="L6358" t="s">
        <v>25</v>
      </c>
      <c r="M6358" s="2">
        <f>+Table3[[#This Row],[CHW]]/Table3[[#This Row],[Count of Airbill Number]]</f>
        <v>4.5454540000000003</v>
      </c>
    </row>
    <row r="6359" spans="2:13">
      <c r="B6359" t="s">
        <v>20</v>
      </c>
      <c r="C6359" t="s">
        <v>21</v>
      </c>
      <c r="D6359" t="s">
        <v>22</v>
      </c>
      <c r="E6359" t="s">
        <v>776</v>
      </c>
      <c r="F6359" t="s">
        <v>776</v>
      </c>
      <c r="G6359" t="s">
        <v>144</v>
      </c>
      <c r="H6359" t="s">
        <v>232</v>
      </c>
      <c r="I6359" s="1">
        <v>4.5454540000000003</v>
      </c>
      <c r="J6359" s="1">
        <v>1</v>
      </c>
      <c r="K6359">
        <v>6356</v>
      </c>
      <c r="L6359" t="s">
        <v>25</v>
      </c>
      <c r="M6359" s="2">
        <f>+Table3[[#This Row],[CHW]]/Table3[[#This Row],[Count of Airbill Number]]</f>
        <v>4.5454540000000003</v>
      </c>
    </row>
    <row r="6360" spans="2:13">
      <c r="B6360" t="s">
        <v>20</v>
      </c>
      <c r="C6360" t="s">
        <v>21</v>
      </c>
      <c r="D6360" t="s">
        <v>22</v>
      </c>
      <c r="E6360" t="s">
        <v>776</v>
      </c>
      <c r="F6360" t="s">
        <v>776</v>
      </c>
      <c r="G6360" t="s">
        <v>460</v>
      </c>
      <c r="H6360" t="s">
        <v>461</v>
      </c>
      <c r="I6360" s="1">
        <v>4.5454540000000003</v>
      </c>
      <c r="J6360" s="1">
        <v>1</v>
      </c>
      <c r="K6360">
        <v>6357</v>
      </c>
      <c r="L6360" t="s">
        <v>25</v>
      </c>
      <c r="M6360" s="2">
        <f>+Table3[[#This Row],[CHW]]/Table3[[#This Row],[Count of Airbill Number]]</f>
        <v>4.5454540000000003</v>
      </c>
    </row>
    <row r="6361" spans="2:13">
      <c r="B6361" t="s">
        <v>20</v>
      </c>
      <c r="C6361" t="s">
        <v>21</v>
      </c>
      <c r="D6361" t="s">
        <v>22</v>
      </c>
      <c r="E6361" t="s">
        <v>776</v>
      </c>
      <c r="F6361" t="s">
        <v>776</v>
      </c>
      <c r="G6361" t="s">
        <v>37</v>
      </c>
      <c r="H6361" t="s">
        <v>235</v>
      </c>
      <c r="I6361" s="1">
        <v>4.5454540000000003</v>
      </c>
      <c r="J6361" s="1">
        <v>1</v>
      </c>
      <c r="K6361">
        <v>6358</v>
      </c>
      <c r="L6361" t="s">
        <v>25</v>
      </c>
      <c r="M6361" s="2">
        <f>+Table3[[#This Row],[CHW]]/Table3[[#This Row],[Count of Airbill Number]]</f>
        <v>4.5454540000000003</v>
      </c>
    </row>
    <row r="6362" spans="2:13">
      <c r="B6362" t="s">
        <v>20</v>
      </c>
      <c r="C6362" t="s">
        <v>21</v>
      </c>
      <c r="D6362" t="s">
        <v>22</v>
      </c>
      <c r="E6362" t="s">
        <v>776</v>
      </c>
      <c r="F6362" t="s">
        <v>776</v>
      </c>
      <c r="G6362" t="s">
        <v>37</v>
      </c>
      <c r="H6362" t="s">
        <v>463</v>
      </c>
      <c r="I6362" s="1">
        <v>4.5454540000000003</v>
      </c>
      <c r="J6362" s="1">
        <v>1</v>
      </c>
      <c r="K6362">
        <v>6359</v>
      </c>
      <c r="L6362" t="s">
        <v>25</v>
      </c>
      <c r="M6362" s="2">
        <f>+Table3[[#This Row],[CHW]]/Table3[[#This Row],[Count of Airbill Number]]</f>
        <v>4.5454540000000003</v>
      </c>
    </row>
    <row r="6363" spans="2:13">
      <c r="B6363" t="s">
        <v>20</v>
      </c>
      <c r="C6363" t="s">
        <v>21</v>
      </c>
      <c r="D6363" t="s">
        <v>22</v>
      </c>
      <c r="E6363" t="s">
        <v>776</v>
      </c>
      <c r="F6363" t="s">
        <v>776</v>
      </c>
      <c r="G6363" t="s">
        <v>72</v>
      </c>
      <c r="H6363" t="s">
        <v>137</v>
      </c>
      <c r="I6363" s="1">
        <v>4.5454540000000003</v>
      </c>
      <c r="J6363" s="1">
        <v>1</v>
      </c>
      <c r="K6363">
        <v>6360</v>
      </c>
      <c r="L6363" t="s">
        <v>25</v>
      </c>
      <c r="M6363" s="2">
        <f>+Table3[[#This Row],[CHW]]/Table3[[#This Row],[Count of Airbill Number]]</f>
        <v>4.5454540000000003</v>
      </c>
    </row>
    <row r="6364" spans="2:13">
      <c r="B6364" t="s">
        <v>20</v>
      </c>
      <c r="C6364" t="s">
        <v>21</v>
      </c>
      <c r="D6364" t="s">
        <v>22</v>
      </c>
      <c r="E6364" t="s">
        <v>776</v>
      </c>
      <c r="F6364" t="s">
        <v>776</v>
      </c>
      <c r="G6364" t="s">
        <v>72</v>
      </c>
      <c r="H6364" t="s">
        <v>270</v>
      </c>
      <c r="I6364" s="1">
        <v>4.5454540000000003</v>
      </c>
      <c r="J6364" s="1">
        <v>1</v>
      </c>
      <c r="K6364">
        <v>6361</v>
      </c>
      <c r="L6364" t="s">
        <v>25</v>
      </c>
      <c r="M6364" s="2">
        <f>+Table3[[#This Row],[CHW]]/Table3[[#This Row],[Count of Airbill Number]]</f>
        <v>4.5454540000000003</v>
      </c>
    </row>
    <row r="6365" spans="2:13">
      <c r="B6365" t="s">
        <v>20</v>
      </c>
      <c r="C6365" t="s">
        <v>21</v>
      </c>
      <c r="D6365" t="s">
        <v>22</v>
      </c>
      <c r="E6365" t="s">
        <v>776</v>
      </c>
      <c r="F6365" t="s">
        <v>776</v>
      </c>
      <c r="G6365" t="s">
        <v>137</v>
      </c>
      <c r="H6365" t="s">
        <v>24</v>
      </c>
      <c r="I6365" s="1">
        <v>4.5454540000000003</v>
      </c>
      <c r="J6365" s="1">
        <v>1</v>
      </c>
      <c r="K6365">
        <v>6362</v>
      </c>
      <c r="L6365" t="s">
        <v>25</v>
      </c>
      <c r="M6365" s="2">
        <f>+Table3[[#This Row],[CHW]]/Table3[[#This Row],[Count of Airbill Number]]</f>
        <v>4.5454540000000003</v>
      </c>
    </row>
    <row r="6366" spans="2:13">
      <c r="B6366" t="s">
        <v>20</v>
      </c>
      <c r="C6366" t="s">
        <v>21</v>
      </c>
      <c r="D6366" t="s">
        <v>22</v>
      </c>
      <c r="E6366" t="s">
        <v>776</v>
      </c>
      <c r="F6366" t="s">
        <v>776</v>
      </c>
      <c r="G6366" t="s">
        <v>213</v>
      </c>
      <c r="H6366" t="s">
        <v>262</v>
      </c>
      <c r="I6366" s="1">
        <v>4.5454540000000003</v>
      </c>
      <c r="J6366" s="1">
        <v>1</v>
      </c>
      <c r="K6366">
        <v>6363</v>
      </c>
      <c r="L6366" t="s">
        <v>25</v>
      </c>
      <c r="M6366" s="2">
        <f>+Table3[[#This Row],[CHW]]/Table3[[#This Row],[Count of Airbill Number]]</f>
        <v>4.5454540000000003</v>
      </c>
    </row>
    <row r="6367" spans="2:13">
      <c r="B6367" t="s">
        <v>20</v>
      </c>
      <c r="C6367" t="s">
        <v>21</v>
      </c>
      <c r="D6367" t="s">
        <v>36</v>
      </c>
      <c r="E6367" t="s">
        <v>776</v>
      </c>
      <c r="F6367" t="s">
        <v>776</v>
      </c>
      <c r="G6367" t="s">
        <v>47</v>
      </c>
      <c r="H6367" t="s">
        <v>93</v>
      </c>
      <c r="I6367" s="1">
        <v>4.5454540000000003</v>
      </c>
      <c r="J6367" s="1">
        <v>1</v>
      </c>
      <c r="K6367">
        <v>6364</v>
      </c>
      <c r="L6367" t="s">
        <v>25</v>
      </c>
      <c r="M6367" s="2">
        <f>+Table3[[#This Row],[CHW]]/Table3[[#This Row],[Count of Airbill Number]]</f>
        <v>4.5454540000000003</v>
      </c>
    </row>
    <row r="6368" spans="2:13">
      <c r="B6368" t="s">
        <v>20</v>
      </c>
      <c r="C6368" t="s">
        <v>21</v>
      </c>
      <c r="D6368" t="s">
        <v>36</v>
      </c>
      <c r="E6368" t="s">
        <v>776</v>
      </c>
      <c r="F6368" t="s">
        <v>776</v>
      </c>
      <c r="G6368" t="s">
        <v>45</v>
      </c>
      <c r="H6368" t="s">
        <v>137</v>
      </c>
      <c r="I6368" s="1">
        <v>4.5454540000000003</v>
      </c>
      <c r="J6368" s="1">
        <v>1</v>
      </c>
      <c r="K6368">
        <v>6365</v>
      </c>
      <c r="L6368" t="s">
        <v>25</v>
      </c>
      <c r="M6368" s="2">
        <f>+Table3[[#This Row],[CHW]]/Table3[[#This Row],[Count of Airbill Number]]</f>
        <v>4.5454540000000003</v>
      </c>
    </row>
    <row r="6369" spans="2:13">
      <c r="B6369" t="s">
        <v>20</v>
      </c>
      <c r="C6369" t="s">
        <v>21</v>
      </c>
      <c r="D6369" t="s">
        <v>36</v>
      </c>
      <c r="E6369" t="s">
        <v>776</v>
      </c>
      <c r="F6369" t="s">
        <v>776</v>
      </c>
      <c r="G6369" t="s">
        <v>37</v>
      </c>
      <c r="H6369" t="s">
        <v>94</v>
      </c>
      <c r="I6369" s="1">
        <v>4.5454540000000003</v>
      </c>
      <c r="J6369" s="1">
        <v>1</v>
      </c>
      <c r="K6369">
        <v>6366</v>
      </c>
      <c r="L6369" t="s">
        <v>25</v>
      </c>
      <c r="M6369" s="2">
        <f>+Table3[[#This Row],[CHW]]/Table3[[#This Row],[Count of Airbill Number]]</f>
        <v>4.5454540000000003</v>
      </c>
    </row>
    <row r="6370" spans="2:13">
      <c r="B6370" t="s">
        <v>20</v>
      </c>
      <c r="C6370" t="s">
        <v>21</v>
      </c>
      <c r="D6370" t="s">
        <v>36</v>
      </c>
      <c r="E6370" t="s">
        <v>776</v>
      </c>
      <c r="F6370" t="s">
        <v>776</v>
      </c>
      <c r="G6370" t="s">
        <v>37</v>
      </c>
      <c r="H6370" t="s">
        <v>236</v>
      </c>
      <c r="I6370" s="1">
        <v>4.5454540000000003</v>
      </c>
      <c r="J6370" s="1">
        <v>1</v>
      </c>
      <c r="K6370">
        <v>6367</v>
      </c>
      <c r="L6370" t="s">
        <v>25</v>
      </c>
      <c r="M6370" s="2">
        <f>+Table3[[#This Row],[CHW]]/Table3[[#This Row],[Count of Airbill Number]]</f>
        <v>4.5454540000000003</v>
      </c>
    </row>
    <row r="6371" spans="2:13">
      <c r="B6371" t="s">
        <v>30</v>
      </c>
      <c r="C6371" t="s">
        <v>21</v>
      </c>
      <c r="D6371" t="s">
        <v>22</v>
      </c>
      <c r="E6371" t="s">
        <v>776</v>
      </c>
      <c r="F6371" t="s">
        <v>776</v>
      </c>
      <c r="G6371" t="s">
        <v>23</v>
      </c>
      <c r="H6371" t="s">
        <v>108</v>
      </c>
      <c r="I6371" s="1">
        <v>4.5454540000000003</v>
      </c>
      <c r="J6371" s="1">
        <v>1</v>
      </c>
      <c r="K6371">
        <v>6368</v>
      </c>
      <c r="L6371" t="s">
        <v>25</v>
      </c>
      <c r="M6371" s="2">
        <f>+Table3[[#This Row],[CHW]]/Table3[[#This Row],[Count of Airbill Number]]</f>
        <v>4.5454540000000003</v>
      </c>
    </row>
    <row r="6372" spans="2:13">
      <c r="B6372" t="s">
        <v>30</v>
      </c>
      <c r="C6372" t="s">
        <v>21</v>
      </c>
      <c r="D6372" t="s">
        <v>22</v>
      </c>
      <c r="E6372" t="s">
        <v>776</v>
      </c>
      <c r="F6372" t="s">
        <v>776</v>
      </c>
      <c r="G6372" t="s">
        <v>71</v>
      </c>
      <c r="H6372" t="s">
        <v>50</v>
      </c>
      <c r="I6372" s="1">
        <v>4.5454540000000003</v>
      </c>
      <c r="J6372" s="1">
        <v>1</v>
      </c>
      <c r="K6372">
        <v>6369</v>
      </c>
      <c r="L6372" t="s">
        <v>25</v>
      </c>
      <c r="M6372" s="2">
        <f>+Table3[[#This Row],[CHW]]/Table3[[#This Row],[Count of Airbill Number]]</f>
        <v>4.5454540000000003</v>
      </c>
    </row>
    <row r="6373" spans="2:13">
      <c r="B6373" t="s">
        <v>30</v>
      </c>
      <c r="C6373" t="s">
        <v>21</v>
      </c>
      <c r="D6373" t="s">
        <v>22</v>
      </c>
      <c r="E6373" t="s">
        <v>776</v>
      </c>
      <c r="F6373" t="s">
        <v>776</v>
      </c>
      <c r="G6373" t="s">
        <v>24</v>
      </c>
      <c r="H6373" t="s">
        <v>39</v>
      </c>
      <c r="I6373" s="1">
        <v>4.5454540000000003</v>
      </c>
      <c r="J6373" s="1">
        <v>1</v>
      </c>
      <c r="K6373">
        <v>6370</v>
      </c>
      <c r="L6373" t="s">
        <v>25</v>
      </c>
      <c r="M6373" s="2">
        <f>+Table3[[#This Row],[CHW]]/Table3[[#This Row],[Count of Airbill Number]]</f>
        <v>4.5454540000000003</v>
      </c>
    </row>
    <row r="6374" spans="2:13">
      <c r="B6374" t="s">
        <v>30</v>
      </c>
      <c r="C6374" t="s">
        <v>21</v>
      </c>
      <c r="D6374" t="s">
        <v>22</v>
      </c>
      <c r="E6374" t="s">
        <v>776</v>
      </c>
      <c r="F6374" t="s">
        <v>776</v>
      </c>
      <c r="G6374" t="s">
        <v>31</v>
      </c>
      <c r="H6374" t="s">
        <v>118</v>
      </c>
      <c r="I6374" s="1">
        <v>4.5454540000000003</v>
      </c>
      <c r="J6374" s="1">
        <v>1</v>
      </c>
      <c r="K6374">
        <v>6371</v>
      </c>
      <c r="L6374" t="s">
        <v>25</v>
      </c>
      <c r="M6374" s="2">
        <f>+Table3[[#This Row],[CHW]]/Table3[[#This Row],[Count of Airbill Number]]</f>
        <v>4.5454540000000003</v>
      </c>
    </row>
    <row r="6375" spans="2:13">
      <c r="B6375" t="s">
        <v>30</v>
      </c>
      <c r="C6375" t="s">
        <v>21</v>
      </c>
      <c r="D6375" t="s">
        <v>22</v>
      </c>
      <c r="E6375" t="s">
        <v>776</v>
      </c>
      <c r="F6375" t="s">
        <v>776</v>
      </c>
      <c r="G6375" t="s">
        <v>66</v>
      </c>
      <c r="H6375" t="s">
        <v>69</v>
      </c>
      <c r="I6375" s="1">
        <v>4.5454540000000003</v>
      </c>
      <c r="J6375" s="1">
        <v>1</v>
      </c>
      <c r="K6375">
        <v>6372</v>
      </c>
      <c r="L6375" t="s">
        <v>25</v>
      </c>
      <c r="M6375" s="2">
        <f>+Table3[[#This Row],[CHW]]/Table3[[#This Row],[Count of Airbill Number]]</f>
        <v>4.5454540000000003</v>
      </c>
    </row>
    <row r="6376" spans="2:13">
      <c r="B6376" t="s">
        <v>30</v>
      </c>
      <c r="C6376" t="s">
        <v>21</v>
      </c>
      <c r="D6376" t="s">
        <v>36</v>
      </c>
      <c r="E6376" t="s">
        <v>776</v>
      </c>
      <c r="F6376" t="s">
        <v>776</v>
      </c>
      <c r="G6376" t="s">
        <v>39</v>
      </c>
      <c r="H6376" t="s">
        <v>40</v>
      </c>
      <c r="I6376" s="1">
        <v>4.5454540000000003</v>
      </c>
      <c r="J6376" s="1">
        <v>1</v>
      </c>
      <c r="K6376">
        <v>6373</v>
      </c>
      <c r="L6376" t="s">
        <v>25</v>
      </c>
      <c r="M6376" s="2">
        <f>+Table3[[#This Row],[CHW]]/Table3[[#This Row],[Count of Airbill Number]]</f>
        <v>4.5454540000000003</v>
      </c>
    </row>
    <row r="6377" spans="2:13">
      <c r="B6377" t="s">
        <v>30</v>
      </c>
      <c r="C6377" t="s">
        <v>21</v>
      </c>
      <c r="D6377" t="s">
        <v>36</v>
      </c>
      <c r="E6377" t="s">
        <v>776</v>
      </c>
      <c r="F6377" t="s">
        <v>776</v>
      </c>
      <c r="G6377" t="s">
        <v>31</v>
      </c>
      <c r="H6377" t="s">
        <v>24</v>
      </c>
      <c r="I6377" s="1">
        <v>4.5454540000000003</v>
      </c>
      <c r="J6377" s="1">
        <v>1</v>
      </c>
      <c r="K6377">
        <v>6374</v>
      </c>
      <c r="L6377" t="s">
        <v>25</v>
      </c>
      <c r="M6377" s="2">
        <f>+Table3[[#This Row],[CHW]]/Table3[[#This Row],[Count of Airbill Number]]</f>
        <v>4.5454540000000003</v>
      </c>
    </row>
    <row r="6378" spans="2:13">
      <c r="B6378" t="s">
        <v>243</v>
      </c>
      <c r="C6378" t="s">
        <v>21</v>
      </c>
      <c r="D6378" t="s">
        <v>22</v>
      </c>
      <c r="E6378" t="s">
        <v>776</v>
      </c>
      <c r="F6378" t="s">
        <v>776</v>
      </c>
      <c r="G6378" t="s">
        <v>74</v>
      </c>
      <c r="H6378" t="s">
        <v>45</v>
      </c>
      <c r="I6378" s="1">
        <v>4.5454540000000003</v>
      </c>
      <c r="J6378" s="1">
        <v>1</v>
      </c>
      <c r="K6378">
        <v>6375</v>
      </c>
      <c r="L6378" t="s">
        <v>25</v>
      </c>
      <c r="M6378" s="2">
        <f>+Table3[[#This Row],[CHW]]/Table3[[#This Row],[Count of Airbill Number]]</f>
        <v>4.5454540000000003</v>
      </c>
    </row>
    <row r="6379" spans="2:13">
      <c r="B6379" t="s">
        <v>243</v>
      </c>
      <c r="C6379" t="s">
        <v>21</v>
      </c>
      <c r="D6379" t="s">
        <v>22</v>
      </c>
      <c r="E6379" t="s">
        <v>776</v>
      </c>
      <c r="F6379" t="s">
        <v>776</v>
      </c>
      <c r="G6379" t="s">
        <v>71</v>
      </c>
      <c r="H6379" t="s">
        <v>72</v>
      </c>
      <c r="I6379" s="1">
        <v>4.5454540000000003</v>
      </c>
      <c r="J6379" s="1">
        <v>1</v>
      </c>
      <c r="K6379">
        <v>6376</v>
      </c>
      <c r="L6379" t="s">
        <v>25</v>
      </c>
      <c r="M6379" s="2">
        <f>+Table3[[#This Row],[CHW]]/Table3[[#This Row],[Count of Airbill Number]]</f>
        <v>4.5454540000000003</v>
      </c>
    </row>
    <row r="6380" spans="2:13">
      <c r="B6380" t="s">
        <v>243</v>
      </c>
      <c r="C6380" t="s">
        <v>21</v>
      </c>
      <c r="D6380" t="s">
        <v>22</v>
      </c>
      <c r="E6380" t="s">
        <v>776</v>
      </c>
      <c r="F6380" t="s">
        <v>776</v>
      </c>
      <c r="G6380" t="s">
        <v>76</v>
      </c>
      <c r="H6380" t="s">
        <v>72</v>
      </c>
      <c r="I6380" s="1">
        <v>4.5454540000000003</v>
      </c>
      <c r="J6380" s="1">
        <v>1</v>
      </c>
      <c r="K6380">
        <v>6377</v>
      </c>
      <c r="L6380" t="s">
        <v>25</v>
      </c>
      <c r="M6380" s="2">
        <f>+Table3[[#This Row],[CHW]]/Table3[[#This Row],[Count of Airbill Number]]</f>
        <v>4.5454540000000003</v>
      </c>
    </row>
    <row r="6381" spans="2:13">
      <c r="B6381" t="s">
        <v>243</v>
      </c>
      <c r="C6381" t="s">
        <v>21</v>
      </c>
      <c r="D6381" t="s">
        <v>22</v>
      </c>
      <c r="E6381" t="s">
        <v>776</v>
      </c>
      <c r="F6381" t="s">
        <v>776</v>
      </c>
      <c r="G6381" t="s">
        <v>40</v>
      </c>
      <c r="H6381" t="s">
        <v>23</v>
      </c>
      <c r="I6381" s="1">
        <v>4.5454540000000003</v>
      </c>
      <c r="J6381" s="1">
        <v>1</v>
      </c>
      <c r="K6381">
        <v>6378</v>
      </c>
      <c r="L6381" t="s">
        <v>25</v>
      </c>
      <c r="M6381" s="2">
        <f>+Table3[[#This Row],[CHW]]/Table3[[#This Row],[Count of Airbill Number]]</f>
        <v>4.5454540000000003</v>
      </c>
    </row>
    <row r="6382" spans="2:13">
      <c r="B6382" t="s">
        <v>243</v>
      </c>
      <c r="C6382" t="s">
        <v>21</v>
      </c>
      <c r="D6382" t="s">
        <v>22</v>
      </c>
      <c r="E6382" t="s">
        <v>776</v>
      </c>
      <c r="F6382" t="s">
        <v>776</v>
      </c>
      <c r="G6382" t="s">
        <v>40</v>
      </c>
      <c r="H6382" t="s">
        <v>31</v>
      </c>
      <c r="I6382" s="1">
        <v>4.5454540000000003</v>
      </c>
      <c r="J6382" s="1">
        <v>1</v>
      </c>
      <c r="K6382">
        <v>6379</v>
      </c>
      <c r="L6382" t="s">
        <v>25</v>
      </c>
      <c r="M6382" s="2">
        <f>+Table3[[#This Row],[CHW]]/Table3[[#This Row],[Count of Airbill Number]]</f>
        <v>4.5454540000000003</v>
      </c>
    </row>
    <row r="6383" spans="2:13">
      <c r="B6383" t="s">
        <v>28</v>
      </c>
      <c r="C6383" t="s">
        <v>21</v>
      </c>
      <c r="D6383" t="s">
        <v>22</v>
      </c>
      <c r="E6383" t="s">
        <v>776</v>
      </c>
      <c r="F6383" t="s">
        <v>776</v>
      </c>
      <c r="G6383" t="s">
        <v>23</v>
      </c>
      <c r="H6383" t="s">
        <v>272</v>
      </c>
      <c r="I6383" s="1">
        <v>4.5454539999999994</v>
      </c>
      <c r="J6383" s="1">
        <v>2</v>
      </c>
      <c r="K6383">
        <v>6380</v>
      </c>
      <c r="L6383" t="s">
        <v>25</v>
      </c>
      <c r="M6383" s="2">
        <f>+Table3[[#This Row],[CHW]]/Table3[[#This Row],[Count of Airbill Number]]</f>
        <v>2.2727269999999997</v>
      </c>
    </row>
    <row r="6384" spans="2:13">
      <c r="B6384" t="s">
        <v>28</v>
      </c>
      <c r="C6384" t="s">
        <v>21</v>
      </c>
      <c r="D6384" t="s">
        <v>22</v>
      </c>
      <c r="E6384" t="s">
        <v>776</v>
      </c>
      <c r="F6384" t="s">
        <v>776</v>
      </c>
      <c r="G6384" t="s">
        <v>93</v>
      </c>
      <c r="H6384" t="s">
        <v>132</v>
      </c>
      <c r="I6384" s="1">
        <v>4.5454539999999994</v>
      </c>
      <c r="J6384" s="1">
        <v>2</v>
      </c>
      <c r="K6384">
        <v>6381</v>
      </c>
      <c r="L6384" t="s">
        <v>25</v>
      </c>
      <c r="M6384" s="2">
        <f>+Table3[[#This Row],[CHW]]/Table3[[#This Row],[Count of Airbill Number]]</f>
        <v>2.2727269999999997</v>
      </c>
    </row>
    <row r="6385" spans="2:13">
      <c r="B6385" t="s">
        <v>28</v>
      </c>
      <c r="C6385" t="s">
        <v>21</v>
      </c>
      <c r="D6385" t="s">
        <v>22</v>
      </c>
      <c r="E6385" t="s">
        <v>776</v>
      </c>
      <c r="F6385" t="s">
        <v>776</v>
      </c>
      <c r="G6385" t="s">
        <v>37</v>
      </c>
      <c r="H6385" t="s">
        <v>24</v>
      </c>
      <c r="I6385" s="1">
        <v>4.5454539999999994</v>
      </c>
      <c r="J6385" s="1">
        <v>2</v>
      </c>
      <c r="K6385">
        <v>6382</v>
      </c>
      <c r="L6385" t="s">
        <v>25</v>
      </c>
      <c r="M6385" s="2">
        <f>+Table3[[#This Row],[CHW]]/Table3[[#This Row],[Count of Airbill Number]]</f>
        <v>2.2727269999999997</v>
      </c>
    </row>
    <row r="6386" spans="2:13">
      <c r="B6386" t="s">
        <v>35</v>
      </c>
      <c r="C6386" t="s">
        <v>21</v>
      </c>
      <c r="D6386" t="s">
        <v>22</v>
      </c>
      <c r="E6386" t="s">
        <v>776</v>
      </c>
      <c r="F6386" t="s">
        <v>776</v>
      </c>
      <c r="G6386" t="s">
        <v>41</v>
      </c>
      <c r="H6386" t="s">
        <v>85</v>
      </c>
      <c r="I6386" s="1">
        <v>4.5454539999999994</v>
      </c>
      <c r="J6386" s="1">
        <v>2</v>
      </c>
      <c r="K6386">
        <v>6383</v>
      </c>
      <c r="L6386" t="s">
        <v>25</v>
      </c>
      <c r="M6386" s="2">
        <f>+Table3[[#This Row],[CHW]]/Table3[[#This Row],[Count of Airbill Number]]</f>
        <v>2.2727269999999997</v>
      </c>
    </row>
    <row r="6387" spans="2:13">
      <c r="B6387" t="s">
        <v>35</v>
      </c>
      <c r="C6387" t="s">
        <v>21</v>
      </c>
      <c r="D6387" t="s">
        <v>22</v>
      </c>
      <c r="E6387" t="s">
        <v>776</v>
      </c>
      <c r="F6387" t="s">
        <v>776</v>
      </c>
      <c r="G6387" t="s">
        <v>41</v>
      </c>
      <c r="H6387" t="s">
        <v>43</v>
      </c>
      <c r="I6387" s="1">
        <v>4.5454539999999994</v>
      </c>
      <c r="J6387" s="1">
        <v>2</v>
      </c>
      <c r="K6387">
        <v>6384</v>
      </c>
      <c r="L6387" t="s">
        <v>25</v>
      </c>
      <c r="M6387" s="2">
        <f>+Table3[[#This Row],[CHW]]/Table3[[#This Row],[Count of Airbill Number]]</f>
        <v>2.2727269999999997</v>
      </c>
    </row>
    <row r="6388" spans="2:13">
      <c r="B6388" t="s">
        <v>35</v>
      </c>
      <c r="C6388" t="s">
        <v>21</v>
      </c>
      <c r="D6388" t="s">
        <v>22</v>
      </c>
      <c r="E6388" t="s">
        <v>776</v>
      </c>
      <c r="F6388" t="s">
        <v>776</v>
      </c>
      <c r="G6388" t="s">
        <v>71</v>
      </c>
      <c r="H6388" t="s">
        <v>207</v>
      </c>
      <c r="I6388" s="1">
        <v>4.5454539999999994</v>
      </c>
      <c r="J6388" s="1">
        <v>2</v>
      </c>
      <c r="K6388">
        <v>6385</v>
      </c>
      <c r="L6388" t="s">
        <v>25</v>
      </c>
      <c r="M6388" s="2">
        <f>+Table3[[#This Row],[CHW]]/Table3[[#This Row],[Count of Airbill Number]]</f>
        <v>2.2727269999999997</v>
      </c>
    </row>
    <row r="6389" spans="2:13">
      <c r="B6389" t="s">
        <v>35</v>
      </c>
      <c r="C6389" t="s">
        <v>21</v>
      </c>
      <c r="D6389" t="s">
        <v>22</v>
      </c>
      <c r="E6389" t="s">
        <v>776</v>
      </c>
      <c r="F6389" t="s">
        <v>776</v>
      </c>
      <c r="G6389" t="s">
        <v>75</v>
      </c>
      <c r="H6389" t="s">
        <v>54</v>
      </c>
      <c r="I6389" s="1">
        <v>4.5454530000000002</v>
      </c>
      <c r="J6389" s="1">
        <v>2</v>
      </c>
      <c r="K6389">
        <v>6386</v>
      </c>
      <c r="L6389" t="s">
        <v>25</v>
      </c>
      <c r="M6389" s="2">
        <f>+Table3[[#This Row],[CHW]]/Table3[[#This Row],[Count of Airbill Number]]</f>
        <v>2.2727265000000001</v>
      </c>
    </row>
    <row r="6390" spans="2:13">
      <c r="B6390" t="s">
        <v>35</v>
      </c>
      <c r="C6390" t="s">
        <v>21</v>
      </c>
      <c r="D6390" t="s">
        <v>22</v>
      </c>
      <c r="E6390" t="s">
        <v>776</v>
      </c>
      <c r="F6390" t="s">
        <v>776</v>
      </c>
      <c r="G6390" t="s">
        <v>64</v>
      </c>
      <c r="H6390" t="s">
        <v>123</v>
      </c>
      <c r="I6390" s="1">
        <v>4.5454530000000002</v>
      </c>
      <c r="J6390" s="1">
        <v>2</v>
      </c>
      <c r="K6390">
        <v>6387</v>
      </c>
      <c r="L6390" t="s">
        <v>25</v>
      </c>
      <c r="M6390" s="2">
        <f>+Table3[[#This Row],[CHW]]/Table3[[#This Row],[Count of Airbill Number]]</f>
        <v>2.2727265000000001</v>
      </c>
    </row>
    <row r="6391" spans="2:13">
      <c r="B6391" t="s">
        <v>35</v>
      </c>
      <c r="C6391" t="s">
        <v>21</v>
      </c>
      <c r="D6391" t="s">
        <v>22</v>
      </c>
      <c r="E6391" t="s">
        <v>776</v>
      </c>
      <c r="F6391" t="s">
        <v>776</v>
      </c>
      <c r="G6391" t="s">
        <v>40</v>
      </c>
      <c r="H6391" t="s">
        <v>77</v>
      </c>
      <c r="I6391" s="1">
        <v>4.5454530000000002</v>
      </c>
      <c r="J6391" s="1">
        <v>3</v>
      </c>
      <c r="K6391">
        <v>6388</v>
      </c>
      <c r="L6391" t="s">
        <v>25</v>
      </c>
      <c r="M6391" s="2">
        <f>+Table3[[#This Row],[CHW]]/Table3[[#This Row],[Count of Airbill Number]]</f>
        <v>1.5151510000000001</v>
      </c>
    </row>
    <row r="6392" spans="2:13">
      <c r="B6392" t="s">
        <v>35</v>
      </c>
      <c r="C6392" t="s">
        <v>21</v>
      </c>
      <c r="D6392" t="s">
        <v>22</v>
      </c>
      <c r="E6392" t="s">
        <v>776</v>
      </c>
      <c r="F6392" t="s">
        <v>776</v>
      </c>
      <c r="G6392" t="s">
        <v>77</v>
      </c>
      <c r="H6392" t="s">
        <v>40</v>
      </c>
      <c r="I6392" s="1">
        <v>4.5454530000000002</v>
      </c>
      <c r="J6392" s="1">
        <v>3</v>
      </c>
      <c r="K6392">
        <v>6389</v>
      </c>
      <c r="L6392" t="s">
        <v>25</v>
      </c>
      <c r="M6392" s="2">
        <f>+Table3[[#This Row],[CHW]]/Table3[[#This Row],[Count of Airbill Number]]</f>
        <v>1.5151510000000001</v>
      </c>
    </row>
    <row r="6393" spans="2:13">
      <c r="B6393" t="s">
        <v>20</v>
      </c>
      <c r="C6393" t="s">
        <v>21</v>
      </c>
      <c r="D6393" t="s">
        <v>22</v>
      </c>
      <c r="E6393" t="s">
        <v>776</v>
      </c>
      <c r="F6393" t="s">
        <v>776</v>
      </c>
      <c r="G6393" t="s">
        <v>41</v>
      </c>
      <c r="H6393" t="s">
        <v>199</v>
      </c>
      <c r="I6393" s="1">
        <v>4.5454530000000002</v>
      </c>
      <c r="J6393" s="1">
        <v>2</v>
      </c>
      <c r="K6393">
        <v>6390</v>
      </c>
      <c r="L6393" t="s">
        <v>25</v>
      </c>
      <c r="M6393" s="2">
        <f>+Table3[[#This Row],[CHW]]/Table3[[#This Row],[Count of Airbill Number]]</f>
        <v>2.2727265000000001</v>
      </c>
    </row>
    <row r="6394" spans="2:13">
      <c r="B6394" t="s">
        <v>20</v>
      </c>
      <c r="C6394" t="s">
        <v>21</v>
      </c>
      <c r="D6394" t="s">
        <v>22</v>
      </c>
      <c r="E6394" t="s">
        <v>776</v>
      </c>
      <c r="F6394" t="s">
        <v>776</v>
      </c>
      <c r="G6394" t="s">
        <v>79</v>
      </c>
      <c r="H6394" t="s">
        <v>98</v>
      </c>
      <c r="I6394" s="1">
        <v>4.5454530000000002</v>
      </c>
      <c r="J6394" s="1">
        <v>2</v>
      </c>
      <c r="K6394">
        <v>6391</v>
      </c>
      <c r="L6394" t="s">
        <v>25</v>
      </c>
      <c r="M6394" s="2">
        <f>+Table3[[#This Row],[CHW]]/Table3[[#This Row],[Count of Airbill Number]]</f>
        <v>2.2727265000000001</v>
      </c>
    </row>
    <row r="6395" spans="2:13">
      <c r="B6395" t="s">
        <v>20</v>
      </c>
      <c r="C6395" t="s">
        <v>21</v>
      </c>
      <c r="D6395" t="s">
        <v>22</v>
      </c>
      <c r="E6395" t="s">
        <v>776</v>
      </c>
      <c r="F6395" t="s">
        <v>776</v>
      </c>
      <c r="G6395" t="s">
        <v>98</v>
      </c>
      <c r="H6395" t="s">
        <v>39</v>
      </c>
      <c r="I6395" s="1">
        <v>4.5454530000000002</v>
      </c>
      <c r="J6395" s="1">
        <v>2</v>
      </c>
      <c r="K6395">
        <v>6392</v>
      </c>
      <c r="L6395" t="s">
        <v>25</v>
      </c>
      <c r="M6395" s="2">
        <f>+Table3[[#This Row],[CHW]]/Table3[[#This Row],[Count of Airbill Number]]</f>
        <v>2.2727265000000001</v>
      </c>
    </row>
    <row r="6396" spans="2:13">
      <c r="B6396" t="s">
        <v>35</v>
      </c>
      <c r="C6396" t="s">
        <v>21</v>
      </c>
      <c r="D6396" t="s">
        <v>22</v>
      </c>
      <c r="E6396" t="s">
        <v>776</v>
      </c>
      <c r="F6396" t="s">
        <v>776</v>
      </c>
      <c r="G6396" t="s">
        <v>42</v>
      </c>
      <c r="H6396" t="s">
        <v>71</v>
      </c>
      <c r="I6396" s="1">
        <v>4.545452</v>
      </c>
      <c r="J6396" s="1">
        <v>3</v>
      </c>
      <c r="K6396">
        <v>6393</v>
      </c>
      <c r="L6396" t="s">
        <v>25</v>
      </c>
      <c r="M6396" s="2">
        <f>+Table3[[#This Row],[CHW]]/Table3[[#This Row],[Count of Airbill Number]]</f>
        <v>1.5151506666666668</v>
      </c>
    </row>
    <row r="6397" spans="2:13">
      <c r="B6397" t="s">
        <v>35</v>
      </c>
      <c r="C6397" t="s">
        <v>21</v>
      </c>
      <c r="D6397" t="s">
        <v>22</v>
      </c>
      <c r="E6397" t="s">
        <v>776</v>
      </c>
      <c r="F6397" t="s">
        <v>776</v>
      </c>
      <c r="G6397" t="s">
        <v>68</v>
      </c>
      <c r="H6397" t="s">
        <v>39</v>
      </c>
      <c r="I6397" s="1">
        <v>4.545452</v>
      </c>
      <c r="J6397" s="1">
        <v>6</v>
      </c>
      <c r="K6397">
        <v>6394</v>
      </c>
      <c r="L6397" t="s">
        <v>25</v>
      </c>
      <c r="M6397" s="2">
        <f>+Table3[[#This Row],[CHW]]/Table3[[#This Row],[Count of Airbill Number]]</f>
        <v>0.75757533333333338</v>
      </c>
    </row>
    <row r="6398" spans="2:13">
      <c r="B6398" t="s">
        <v>35</v>
      </c>
      <c r="C6398" t="s">
        <v>21</v>
      </c>
      <c r="D6398" t="s">
        <v>22</v>
      </c>
      <c r="E6398" t="s">
        <v>776</v>
      </c>
      <c r="F6398" t="s">
        <v>776</v>
      </c>
      <c r="G6398" t="s">
        <v>93</v>
      </c>
      <c r="H6398" t="s">
        <v>170</v>
      </c>
      <c r="I6398" s="1">
        <v>4.545452</v>
      </c>
      <c r="J6398" s="1">
        <v>3</v>
      </c>
      <c r="K6398">
        <v>6395</v>
      </c>
      <c r="L6398" t="s">
        <v>25</v>
      </c>
      <c r="M6398" s="2">
        <f>+Table3[[#This Row],[CHW]]/Table3[[#This Row],[Count of Airbill Number]]</f>
        <v>1.5151506666666668</v>
      </c>
    </row>
    <row r="6399" spans="2:13">
      <c r="B6399" t="s">
        <v>20</v>
      </c>
      <c r="C6399" t="s">
        <v>21</v>
      </c>
      <c r="D6399" t="s">
        <v>22</v>
      </c>
      <c r="E6399" t="s">
        <v>776</v>
      </c>
      <c r="F6399" t="s">
        <v>776</v>
      </c>
      <c r="G6399" t="s">
        <v>188</v>
      </c>
      <c r="H6399" t="s">
        <v>32</v>
      </c>
      <c r="I6399" s="1">
        <v>4.545452</v>
      </c>
      <c r="J6399" s="1">
        <v>3</v>
      </c>
      <c r="K6399">
        <v>6396</v>
      </c>
      <c r="L6399" t="s">
        <v>25</v>
      </c>
      <c r="M6399" s="2">
        <f>+Table3[[#This Row],[CHW]]/Table3[[#This Row],[Count of Airbill Number]]</f>
        <v>1.5151506666666668</v>
      </c>
    </row>
    <row r="6400" spans="2:13">
      <c r="B6400" t="s">
        <v>28</v>
      </c>
      <c r="C6400" t="s">
        <v>21</v>
      </c>
      <c r="D6400" t="s">
        <v>22</v>
      </c>
      <c r="E6400" t="s">
        <v>776</v>
      </c>
      <c r="F6400" t="s">
        <v>776</v>
      </c>
      <c r="G6400" t="s">
        <v>144</v>
      </c>
      <c r="H6400" t="s">
        <v>193</v>
      </c>
      <c r="I6400" s="1">
        <v>4.5454519999999992</v>
      </c>
      <c r="J6400" s="1">
        <v>4</v>
      </c>
      <c r="K6400">
        <v>6397</v>
      </c>
      <c r="L6400" t="s">
        <v>25</v>
      </c>
      <c r="M6400" s="2">
        <f>+Table3[[#This Row],[CHW]]/Table3[[#This Row],[Count of Airbill Number]]</f>
        <v>1.1363629999999998</v>
      </c>
    </row>
    <row r="6401" spans="2:13">
      <c r="B6401" t="s">
        <v>35</v>
      </c>
      <c r="C6401" t="s">
        <v>21</v>
      </c>
      <c r="D6401" t="s">
        <v>22</v>
      </c>
      <c r="E6401" t="s">
        <v>776</v>
      </c>
      <c r="F6401" t="s">
        <v>776</v>
      </c>
      <c r="G6401" t="s">
        <v>94</v>
      </c>
      <c r="H6401" t="s">
        <v>189</v>
      </c>
      <c r="I6401" s="1">
        <v>4.5454509999999999</v>
      </c>
      <c r="J6401" s="1">
        <v>7</v>
      </c>
      <c r="K6401">
        <v>6398</v>
      </c>
      <c r="L6401" t="s">
        <v>25</v>
      </c>
      <c r="M6401" s="2">
        <f>+Table3[[#This Row],[CHW]]/Table3[[#This Row],[Count of Airbill Number]]</f>
        <v>0.64935014285714288</v>
      </c>
    </row>
    <row r="6402" spans="2:13">
      <c r="B6402" t="s">
        <v>28</v>
      </c>
      <c r="C6402" t="s">
        <v>21</v>
      </c>
      <c r="D6402" t="s">
        <v>22</v>
      </c>
      <c r="E6402" t="s">
        <v>776</v>
      </c>
      <c r="F6402" t="s">
        <v>776</v>
      </c>
      <c r="G6402" t="s">
        <v>392</v>
      </c>
      <c r="H6402" t="s">
        <v>45</v>
      </c>
      <c r="I6402" s="1">
        <v>4.5</v>
      </c>
      <c r="J6402" s="1">
        <v>1</v>
      </c>
      <c r="K6402">
        <v>6399</v>
      </c>
      <c r="L6402" t="s">
        <v>25</v>
      </c>
      <c r="M6402" s="2">
        <f>+Table3[[#This Row],[CHW]]/Table3[[#This Row],[Count of Airbill Number]]</f>
        <v>4.5</v>
      </c>
    </row>
    <row r="6403" spans="2:13">
      <c r="B6403" t="s">
        <v>28</v>
      </c>
      <c r="C6403" t="s">
        <v>21</v>
      </c>
      <c r="D6403" t="s">
        <v>36</v>
      </c>
      <c r="E6403" t="s">
        <v>777</v>
      </c>
      <c r="F6403" t="s">
        <v>777</v>
      </c>
      <c r="G6403" t="s">
        <v>26</v>
      </c>
      <c r="H6403" t="s">
        <v>154</v>
      </c>
      <c r="I6403" s="1">
        <v>4.5</v>
      </c>
      <c r="J6403" s="1">
        <v>1</v>
      </c>
      <c r="K6403">
        <v>6400</v>
      </c>
      <c r="L6403" t="s">
        <v>25</v>
      </c>
      <c r="M6403" s="2">
        <f>+Table3[[#This Row],[CHW]]/Table3[[#This Row],[Count of Airbill Number]]</f>
        <v>4.5</v>
      </c>
    </row>
    <row r="6404" spans="2:13">
      <c r="B6404" t="s">
        <v>28</v>
      </c>
      <c r="C6404" t="s">
        <v>21</v>
      </c>
      <c r="D6404" t="s">
        <v>36</v>
      </c>
      <c r="E6404" t="s">
        <v>778</v>
      </c>
      <c r="F6404" t="s">
        <v>778</v>
      </c>
      <c r="G6404" t="s">
        <v>304</v>
      </c>
      <c r="H6404" t="s">
        <v>82</v>
      </c>
      <c r="I6404" s="1">
        <v>4.4000000000000004</v>
      </c>
      <c r="J6404" s="1">
        <v>2</v>
      </c>
      <c r="K6404">
        <v>6401</v>
      </c>
      <c r="L6404" t="s">
        <v>25</v>
      </c>
      <c r="M6404" s="2">
        <f>+Table3[[#This Row],[CHW]]/Table3[[#This Row],[Count of Airbill Number]]</f>
        <v>2.2000000000000002</v>
      </c>
    </row>
    <row r="6405" spans="2:13">
      <c r="B6405" t="s">
        <v>35</v>
      </c>
      <c r="C6405" t="s">
        <v>21</v>
      </c>
      <c r="D6405" t="s">
        <v>22</v>
      </c>
      <c r="E6405" t="s">
        <v>778</v>
      </c>
      <c r="F6405" t="s">
        <v>778</v>
      </c>
      <c r="G6405" t="s">
        <v>112</v>
      </c>
      <c r="H6405" t="s">
        <v>91</v>
      </c>
      <c r="I6405" s="1">
        <v>4.4000000000000004</v>
      </c>
      <c r="J6405" s="1">
        <v>1</v>
      </c>
      <c r="K6405">
        <v>6402</v>
      </c>
      <c r="L6405" t="s">
        <v>25</v>
      </c>
      <c r="M6405" s="2">
        <f>+Table3[[#This Row],[CHW]]/Table3[[#This Row],[Count of Airbill Number]]</f>
        <v>4.4000000000000004</v>
      </c>
    </row>
    <row r="6406" spans="2:13">
      <c r="B6406" t="s">
        <v>35</v>
      </c>
      <c r="C6406" t="s">
        <v>21</v>
      </c>
      <c r="D6406" t="s">
        <v>22</v>
      </c>
      <c r="E6406" t="s">
        <v>778</v>
      </c>
      <c r="F6406" t="s">
        <v>778</v>
      </c>
      <c r="G6406" t="s">
        <v>86</v>
      </c>
      <c r="H6406" t="s">
        <v>112</v>
      </c>
      <c r="I6406" s="1">
        <v>4.4000000000000004</v>
      </c>
      <c r="J6406" s="1">
        <v>1</v>
      </c>
      <c r="K6406">
        <v>6403</v>
      </c>
      <c r="L6406" t="s">
        <v>25</v>
      </c>
      <c r="M6406" s="2">
        <f>+Table3[[#This Row],[CHW]]/Table3[[#This Row],[Count of Airbill Number]]</f>
        <v>4.4000000000000004</v>
      </c>
    </row>
    <row r="6407" spans="2:13">
      <c r="B6407" t="s">
        <v>35</v>
      </c>
      <c r="C6407" t="s">
        <v>21</v>
      </c>
      <c r="D6407" t="s">
        <v>36</v>
      </c>
      <c r="E6407" t="s">
        <v>778</v>
      </c>
      <c r="F6407" t="s">
        <v>777</v>
      </c>
      <c r="G6407" t="s">
        <v>109</v>
      </c>
      <c r="H6407" t="s">
        <v>38</v>
      </c>
      <c r="I6407" s="1">
        <v>4.4000000000000004</v>
      </c>
      <c r="J6407" s="1">
        <v>1</v>
      </c>
      <c r="K6407">
        <v>6404</v>
      </c>
      <c r="L6407" t="s">
        <v>25</v>
      </c>
      <c r="M6407" s="2">
        <f>+Table3[[#This Row],[CHW]]/Table3[[#This Row],[Count of Airbill Number]]</f>
        <v>4.4000000000000004</v>
      </c>
    </row>
    <row r="6408" spans="2:13">
      <c r="B6408" t="s">
        <v>35</v>
      </c>
      <c r="C6408" t="s">
        <v>21</v>
      </c>
      <c r="D6408" t="s">
        <v>36</v>
      </c>
      <c r="E6408" t="s">
        <v>778</v>
      </c>
      <c r="F6408" t="s">
        <v>778</v>
      </c>
      <c r="G6408" t="s">
        <v>51</v>
      </c>
      <c r="H6408" t="s">
        <v>109</v>
      </c>
      <c r="I6408" s="1">
        <v>4.4000000000000004</v>
      </c>
      <c r="J6408" s="1">
        <v>1</v>
      </c>
      <c r="K6408">
        <v>6405</v>
      </c>
      <c r="L6408" t="s">
        <v>25</v>
      </c>
      <c r="M6408" s="2">
        <f>+Table3[[#This Row],[CHW]]/Table3[[#This Row],[Count of Airbill Number]]</f>
        <v>4.4000000000000004</v>
      </c>
    </row>
    <row r="6409" spans="2:13">
      <c r="B6409" t="s">
        <v>28</v>
      </c>
      <c r="C6409" t="s">
        <v>21</v>
      </c>
      <c r="D6409" t="s">
        <v>22</v>
      </c>
      <c r="E6409" t="s">
        <v>778</v>
      </c>
      <c r="F6409" t="s">
        <v>778</v>
      </c>
      <c r="G6409" t="s">
        <v>86</v>
      </c>
      <c r="H6409" t="s">
        <v>134</v>
      </c>
      <c r="I6409" s="1">
        <v>4.3</v>
      </c>
      <c r="J6409" s="1">
        <v>2</v>
      </c>
      <c r="K6409">
        <v>6406</v>
      </c>
      <c r="L6409" t="s">
        <v>25</v>
      </c>
      <c r="M6409" s="2">
        <f>+Table3[[#This Row],[CHW]]/Table3[[#This Row],[Count of Airbill Number]]</f>
        <v>2.15</v>
      </c>
    </row>
    <row r="6410" spans="2:13">
      <c r="B6410" t="s">
        <v>28</v>
      </c>
      <c r="C6410" t="s">
        <v>21</v>
      </c>
      <c r="D6410" t="s">
        <v>22</v>
      </c>
      <c r="E6410" t="s">
        <v>778</v>
      </c>
      <c r="F6410" t="s">
        <v>778</v>
      </c>
      <c r="G6410" t="s">
        <v>90</v>
      </c>
      <c r="H6410" t="s">
        <v>86</v>
      </c>
      <c r="I6410" s="1">
        <v>4.0999999999999996</v>
      </c>
      <c r="J6410" s="1">
        <v>1</v>
      </c>
      <c r="K6410">
        <v>6407</v>
      </c>
      <c r="L6410" t="s">
        <v>25</v>
      </c>
      <c r="M6410" s="2">
        <f>+Table3[[#This Row],[CHW]]/Table3[[#This Row],[Count of Airbill Number]]</f>
        <v>4.0999999999999996</v>
      </c>
    </row>
    <row r="6411" spans="2:13">
      <c r="B6411" t="s">
        <v>28</v>
      </c>
      <c r="C6411" t="s">
        <v>21</v>
      </c>
      <c r="D6411" t="s">
        <v>36</v>
      </c>
      <c r="E6411" t="s">
        <v>776</v>
      </c>
      <c r="F6411" t="s">
        <v>778</v>
      </c>
      <c r="G6411" t="s">
        <v>37</v>
      </c>
      <c r="H6411" t="s">
        <v>206</v>
      </c>
      <c r="I6411" s="1">
        <v>4.0999999999999996</v>
      </c>
      <c r="J6411" s="1">
        <v>1</v>
      </c>
      <c r="K6411">
        <v>6408</v>
      </c>
      <c r="L6411" t="s">
        <v>25</v>
      </c>
      <c r="M6411" s="2">
        <f>+Table3[[#This Row],[CHW]]/Table3[[#This Row],[Count of Airbill Number]]</f>
        <v>4.0999999999999996</v>
      </c>
    </row>
    <row r="6412" spans="2:13">
      <c r="B6412" t="s">
        <v>28</v>
      </c>
      <c r="C6412" t="s">
        <v>21</v>
      </c>
      <c r="D6412" t="s">
        <v>22</v>
      </c>
      <c r="E6412" t="s">
        <v>776</v>
      </c>
      <c r="F6412" t="s">
        <v>776</v>
      </c>
      <c r="G6412" t="s">
        <v>58</v>
      </c>
      <c r="H6412" t="s">
        <v>37</v>
      </c>
      <c r="I6412" s="1">
        <v>4.0909089999999999</v>
      </c>
      <c r="J6412" s="1">
        <v>1</v>
      </c>
      <c r="K6412">
        <v>6409</v>
      </c>
      <c r="L6412" t="s">
        <v>25</v>
      </c>
      <c r="M6412" s="2">
        <f>+Table3[[#This Row],[CHW]]/Table3[[#This Row],[Count of Airbill Number]]</f>
        <v>4.0909089999999999</v>
      </c>
    </row>
    <row r="6413" spans="2:13">
      <c r="B6413" t="s">
        <v>28</v>
      </c>
      <c r="C6413" t="s">
        <v>21</v>
      </c>
      <c r="D6413" t="s">
        <v>22</v>
      </c>
      <c r="E6413" t="s">
        <v>776</v>
      </c>
      <c r="F6413" t="s">
        <v>778</v>
      </c>
      <c r="G6413" t="s">
        <v>23</v>
      </c>
      <c r="H6413" t="s">
        <v>255</v>
      </c>
      <c r="I6413" s="1">
        <v>4.0909089999999999</v>
      </c>
      <c r="J6413" s="1">
        <v>1</v>
      </c>
      <c r="K6413">
        <v>6410</v>
      </c>
      <c r="L6413" t="s">
        <v>25</v>
      </c>
      <c r="M6413" s="2">
        <f>+Table3[[#This Row],[CHW]]/Table3[[#This Row],[Count of Airbill Number]]</f>
        <v>4.0909089999999999</v>
      </c>
    </row>
    <row r="6414" spans="2:13">
      <c r="B6414" t="s">
        <v>28</v>
      </c>
      <c r="C6414" t="s">
        <v>21</v>
      </c>
      <c r="D6414" t="s">
        <v>22</v>
      </c>
      <c r="E6414" t="s">
        <v>776</v>
      </c>
      <c r="F6414" t="s">
        <v>776</v>
      </c>
      <c r="G6414" t="s">
        <v>108</v>
      </c>
      <c r="H6414" t="s">
        <v>23</v>
      </c>
      <c r="I6414" s="1">
        <v>4.0909089999999999</v>
      </c>
      <c r="J6414" s="1">
        <v>1</v>
      </c>
      <c r="K6414">
        <v>6411</v>
      </c>
      <c r="L6414" t="s">
        <v>25</v>
      </c>
      <c r="M6414" s="2">
        <f>+Table3[[#This Row],[CHW]]/Table3[[#This Row],[Count of Airbill Number]]</f>
        <v>4.0909089999999999</v>
      </c>
    </row>
    <row r="6415" spans="2:13">
      <c r="B6415" t="s">
        <v>28</v>
      </c>
      <c r="C6415" t="s">
        <v>21</v>
      </c>
      <c r="D6415" t="s">
        <v>22</v>
      </c>
      <c r="E6415" t="s">
        <v>776</v>
      </c>
      <c r="F6415" t="s">
        <v>778</v>
      </c>
      <c r="G6415" t="s">
        <v>39</v>
      </c>
      <c r="H6415" t="s">
        <v>90</v>
      </c>
      <c r="I6415" s="1">
        <v>4.0909089999999999</v>
      </c>
      <c r="J6415" s="1">
        <v>1</v>
      </c>
      <c r="K6415">
        <v>6412</v>
      </c>
      <c r="L6415" t="s">
        <v>25</v>
      </c>
      <c r="M6415" s="2">
        <f>+Table3[[#This Row],[CHW]]/Table3[[#This Row],[Count of Airbill Number]]</f>
        <v>4.0909089999999999</v>
      </c>
    </row>
    <row r="6416" spans="2:13">
      <c r="B6416" t="s">
        <v>28</v>
      </c>
      <c r="C6416" t="s">
        <v>21</v>
      </c>
      <c r="D6416" t="s">
        <v>22</v>
      </c>
      <c r="E6416" t="s">
        <v>776</v>
      </c>
      <c r="F6416" t="s">
        <v>776</v>
      </c>
      <c r="G6416" t="s">
        <v>41</v>
      </c>
      <c r="H6416" t="s">
        <v>70</v>
      </c>
      <c r="I6416" s="1">
        <v>4.0909089999999999</v>
      </c>
      <c r="J6416" s="1">
        <v>1</v>
      </c>
      <c r="K6416">
        <v>6413</v>
      </c>
      <c r="L6416" t="s">
        <v>25</v>
      </c>
      <c r="M6416" s="2">
        <f>+Table3[[#This Row],[CHW]]/Table3[[#This Row],[Count of Airbill Number]]</f>
        <v>4.0909089999999999</v>
      </c>
    </row>
    <row r="6417" spans="2:13">
      <c r="B6417" t="s">
        <v>28</v>
      </c>
      <c r="C6417" t="s">
        <v>21</v>
      </c>
      <c r="D6417" t="s">
        <v>22</v>
      </c>
      <c r="E6417" t="s">
        <v>776</v>
      </c>
      <c r="F6417" t="s">
        <v>776</v>
      </c>
      <c r="G6417" t="s">
        <v>68</v>
      </c>
      <c r="H6417" t="s">
        <v>71</v>
      </c>
      <c r="I6417" s="1">
        <v>4.0909089999999999</v>
      </c>
      <c r="J6417" s="1">
        <v>1</v>
      </c>
      <c r="K6417">
        <v>6414</v>
      </c>
      <c r="L6417" t="s">
        <v>25</v>
      </c>
      <c r="M6417" s="2">
        <f>+Table3[[#This Row],[CHW]]/Table3[[#This Row],[Count of Airbill Number]]</f>
        <v>4.0909089999999999</v>
      </c>
    </row>
    <row r="6418" spans="2:13">
      <c r="B6418" t="s">
        <v>28</v>
      </c>
      <c r="C6418" t="s">
        <v>21</v>
      </c>
      <c r="D6418" t="s">
        <v>22</v>
      </c>
      <c r="E6418" t="s">
        <v>776</v>
      </c>
      <c r="F6418" t="s">
        <v>776</v>
      </c>
      <c r="G6418" t="s">
        <v>102</v>
      </c>
      <c r="H6418" t="s">
        <v>69</v>
      </c>
      <c r="I6418" s="1">
        <v>4.0909089999999999</v>
      </c>
      <c r="J6418" s="1">
        <v>1</v>
      </c>
      <c r="K6418">
        <v>6415</v>
      </c>
      <c r="L6418" t="s">
        <v>25</v>
      </c>
      <c r="M6418" s="2">
        <f>+Table3[[#This Row],[CHW]]/Table3[[#This Row],[Count of Airbill Number]]</f>
        <v>4.0909089999999999</v>
      </c>
    </row>
    <row r="6419" spans="2:13">
      <c r="B6419" t="s">
        <v>28</v>
      </c>
      <c r="C6419" t="s">
        <v>21</v>
      </c>
      <c r="D6419" t="s">
        <v>22</v>
      </c>
      <c r="E6419" t="s">
        <v>776</v>
      </c>
      <c r="F6419" t="s">
        <v>776</v>
      </c>
      <c r="G6419" t="s">
        <v>48</v>
      </c>
      <c r="H6419" t="s">
        <v>117</v>
      </c>
      <c r="I6419" s="1">
        <v>4.0909089999999999</v>
      </c>
      <c r="J6419" s="1">
        <v>1</v>
      </c>
      <c r="K6419">
        <v>6416</v>
      </c>
      <c r="L6419" t="s">
        <v>25</v>
      </c>
      <c r="M6419" s="2">
        <f>+Table3[[#This Row],[CHW]]/Table3[[#This Row],[Count of Airbill Number]]</f>
        <v>4.0909089999999999</v>
      </c>
    </row>
    <row r="6420" spans="2:13">
      <c r="B6420" t="s">
        <v>28</v>
      </c>
      <c r="C6420" t="s">
        <v>21</v>
      </c>
      <c r="D6420" t="s">
        <v>22</v>
      </c>
      <c r="E6420" t="s">
        <v>776</v>
      </c>
      <c r="F6420" t="s">
        <v>776</v>
      </c>
      <c r="G6420" t="s">
        <v>40</v>
      </c>
      <c r="H6420" t="s">
        <v>39</v>
      </c>
      <c r="I6420" s="1">
        <v>4.0909089999999999</v>
      </c>
      <c r="J6420" s="1">
        <v>1</v>
      </c>
      <c r="K6420">
        <v>6417</v>
      </c>
      <c r="L6420" t="s">
        <v>25</v>
      </c>
      <c r="M6420" s="2">
        <f>+Table3[[#This Row],[CHW]]/Table3[[#This Row],[Count of Airbill Number]]</f>
        <v>4.0909089999999999</v>
      </c>
    </row>
    <row r="6421" spans="2:13">
      <c r="B6421" t="s">
        <v>28</v>
      </c>
      <c r="C6421" t="s">
        <v>21</v>
      </c>
      <c r="D6421" t="s">
        <v>22</v>
      </c>
      <c r="E6421" t="s">
        <v>776</v>
      </c>
      <c r="F6421" t="s">
        <v>776</v>
      </c>
      <c r="G6421" t="s">
        <v>40</v>
      </c>
      <c r="H6421" t="s">
        <v>59</v>
      </c>
      <c r="I6421" s="1">
        <v>4.0909089999999999</v>
      </c>
      <c r="J6421" s="1">
        <v>1</v>
      </c>
      <c r="K6421">
        <v>6418</v>
      </c>
      <c r="L6421" t="s">
        <v>25</v>
      </c>
      <c r="M6421" s="2">
        <f>+Table3[[#This Row],[CHW]]/Table3[[#This Row],[Count of Airbill Number]]</f>
        <v>4.0909089999999999</v>
      </c>
    </row>
    <row r="6422" spans="2:13">
      <c r="B6422" t="s">
        <v>28</v>
      </c>
      <c r="C6422" t="s">
        <v>21</v>
      </c>
      <c r="D6422" t="s">
        <v>22</v>
      </c>
      <c r="E6422" t="s">
        <v>776</v>
      </c>
      <c r="F6422" t="s">
        <v>776</v>
      </c>
      <c r="G6422" t="s">
        <v>31</v>
      </c>
      <c r="H6422" t="s">
        <v>47</v>
      </c>
      <c r="I6422" s="1">
        <v>4.0909089999999999</v>
      </c>
      <c r="J6422" s="1">
        <v>1</v>
      </c>
      <c r="K6422">
        <v>6419</v>
      </c>
      <c r="L6422" t="s">
        <v>25</v>
      </c>
      <c r="M6422" s="2">
        <f>+Table3[[#This Row],[CHW]]/Table3[[#This Row],[Count of Airbill Number]]</f>
        <v>4.0909089999999999</v>
      </c>
    </row>
    <row r="6423" spans="2:13">
      <c r="B6423" t="s">
        <v>28</v>
      </c>
      <c r="C6423" t="s">
        <v>21</v>
      </c>
      <c r="D6423" t="s">
        <v>22</v>
      </c>
      <c r="E6423" t="s">
        <v>776</v>
      </c>
      <c r="F6423" t="s">
        <v>776</v>
      </c>
      <c r="G6423" t="s">
        <v>351</v>
      </c>
      <c r="H6423" t="s">
        <v>37</v>
      </c>
      <c r="I6423" s="1">
        <v>4.0909089999999999</v>
      </c>
      <c r="J6423" s="1">
        <v>1</v>
      </c>
      <c r="K6423">
        <v>6420</v>
      </c>
      <c r="L6423" t="s">
        <v>25</v>
      </c>
      <c r="M6423" s="2">
        <f>+Table3[[#This Row],[CHW]]/Table3[[#This Row],[Count of Airbill Number]]</f>
        <v>4.0909089999999999</v>
      </c>
    </row>
    <row r="6424" spans="2:13">
      <c r="B6424" t="s">
        <v>28</v>
      </c>
      <c r="C6424" t="s">
        <v>21</v>
      </c>
      <c r="D6424" t="s">
        <v>22</v>
      </c>
      <c r="E6424" t="s">
        <v>776</v>
      </c>
      <c r="F6424" t="s">
        <v>776</v>
      </c>
      <c r="G6424" t="s">
        <v>137</v>
      </c>
      <c r="H6424" t="s">
        <v>45</v>
      </c>
      <c r="I6424" s="1">
        <v>4.0909089999999999</v>
      </c>
      <c r="J6424" s="1">
        <v>1</v>
      </c>
      <c r="K6424">
        <v>6421</v>
      </c>
      <c r="L6424" t="s">
        <v>25</v>
      </c>
      <c r="M6424" s="2">
        <f>+Table3[[#This Row],[CHW]]/Table3[[#This Row],[Count of Airbill Number]]</f>
        <v>4.0909089999999999</v>
      </c>
    </row>
    <row r="6425" spans="2:13">
      <c r="B6425" t="s">
        <v>28</v>
      </c>
      <c r="C6425" t="s">
        <v>21</v>
      </c>
      <c r="D6425" t="s">
        <v>22</v>
      </c>
      <c r="E6425" t="s">
        <v>776</v>
      </c>
      <c r="F6425" t="s">
        <v>776</v>
      </c>
      <c r="G6425" t="s">
        <v>50</v>
      </c>
      <c r="H6425" t="s">
        <v>63</v>
      </c>
      <c r="I6425" s="1">
        <v>4.0909089999999999</v>
      </c>
      <c r="J6425" s="1">
        <v>1</v>
      </c>
      <c r="K6425">
        <v>6422</v>
      </c>
      <c r="L6425" t="s">
        <v>25</v>
      </c>
      <c r="M6425" s="2">
        <f>+Table3[[#This Row],[CHW]]/Table3[[#This Row],[Count of Airbill Number]]</f>
        <v>4.0909089999999999</v>
      </c>
    </row>
    <row r="6426" spans="2:13">
      <c r="B6426" t="s">
        <v>28</v>
      </c>
      <c r="C6426" t="s">
        <v>21</v>
      </c>
      <c r="D6426" t="s">
        <v>36</v>
      </c>
      <c r="E6426" t="s">
        <v>776</v>
      </c>
      <c r="F6426" t="s">
        <v>776</v>
      </c>
      <c r="G6426" t="s">
        <v>71</v>
      </c>
      <c r="H6426" t="s">
        <v>123</v>
      </c>
      <c r="I6426" s="1">
        <v>4.0909089999999999</v>
      </c>
      <c r="J6426" s="1">
        <v>1</v>
      </c>
      <c r="K6426">
        <v>6423</v>
      </c>
      <c r="L6426" t="s">
        <v>25</v>
      </c>
      <c r="M6426" s="2">
        <f>+Table3[[#This Row],[CHW]]/Table3[[#This Row],[Count of Airbill Number]]</f>
        <v>4.0909089999999999</v>
      </c>
    </row>
    <row r="6427" spans="2:13">
      <c r="B6427" t="s">
        <v>28</v>
      </c>
      <c r="C6427" t="s">
        <v>21</v>
      </c>
      <c r="D6427" t="s">
        <v>36</v>
      </c>
      <c r="E6427" t="s">
        <v>776</v>
      </c>
      <c r="F6427" t="s">
        <v>776</v>
      </c>
      <c r="G6427" t="s">
        <v>45</v>
      </c>
      <c r="H6427" t="s">
        <v>70</v>
      </c>
      <c r="I6427" s="1">
        <v>4.0909089999999999</v>
      </c>
      <c r="J6427" s="1">
        <v>1</v>
      </c>
      <c r="K6427">
        <v>6424</v>
      </c>
      <c r="L6427" t="s">
        <v>25</v>
      </c>
      <c r="M6427" s="2">
        <f>+Table3[[#This Row],[CHW]]/Table3[[#This Row],[Count of Airbill Number]]</f>
        <v>4.0909089999999999</v>
      </c>
    </row>
    <row r="6428" spans="2:13">
      <c r="B6428" t="s">
        <v>28</v>
      </c>
      <c r="C6428" t="s">
        <v>21</v>
      </c>
      <c r="D6428" t="s">
        <v>36</v>
      </c>
      <c r="E6428" t="s">
        <v>778</v>
      </c>
      <c r="F6428" t="s">
        <v>777</v>
      </c>
      <c r="G6428" t="s">
        <v>86</v>
      </c>
      <c r="H6428" t="s">
        <v>180</v>
      </c>
      <c r="I6428" s="1">
        <v>4.0909089999999999</v>
      </c>
      <c r="J6428" s="1">
        <v>1</v>
      </c>
      <c r="K6428">
        <v>6425</v>
      </c>
      <c r="L6428" t="s">
        <v>25</v>
      </c>
      <c r="M6428" s="2">
        <f>+Table3[[#This Row],[CHW]]/Table3[[#This Row],[Count of Airbill Number]]</f>
        <v>4.0909089999999999</v>
      </c>
    </row>
    <row r="6429" spans="2:13">
      <c r="B6429" t="s">
        <v>35</v>
      </c>
      <c r="C6429" t="s">
        <v>21</v>
      </c>
      <c r="D6429" t="s">
        <v>22</v>
      </c>
      <c r="E6429" t="s">
        <v>776</v>
      </c>
      <c r="F6429" t="s">
        <v>776</v>
      </c>
      <c r="G6429" t="s">
        <v>23</v>
      </c>
      <c r="H6429" t="s">
        <v>167</v>
      </c>
      <c r="I6429" s="1">
        <v>4.0909089999999999</v>
      </c>
      <c r="J6429" s="1">
        <v>1</v>
      </c>
      <c r="K6429">
        <v>6426</v>
      </c>
      <c r="L6429" t="s">
        <v>25</v>
      </c>
      <c r="M6429" s="2">
        <f>+Table3[[#This Row],[CHW]]/Table3[[#This Row],[Count of Airbill Number]]</f>
        <v>4.0909089999999999</v>
      </c>
    </row>
    <row r="6430" spans="2:13">
      <c r="B6430" t="s">
        <v>35</v>
      </c>
      <c r="C6430" t="s">
        <v>21</v>
      </c>
      <c r="D6430" t="s">
        <v>22</v>
      </c>
      <c r="E6430" t="s">
        <v>776</v>
      </c>
      <c r="F6430" t="s">
        <v>776</v>
      </c>
      <c r="G6430" t="s">
        <v>23</v>
      </c>
      <c r="H6430" t="s">
        <v>34</v>
      </c>
      <c r="I6430" s="1">
        <v>4.0909089999999999</v>
      </c>
      <c r="J6430" s="1">
        <v>1</v>
      </c>
      <c r="K6430">
        <v>6427</v>
      </c>
      <c r="L6430" t="s">
        <v>25</v>
      </c>
      <c r="M6430" s="2">
        <f>+Table3[[#This Row],[CHW]]/Table3[[#This Row],[Count of Airbill Number]]</f>
        <v>4.0909089999999999</v>
      </c>
    </row>
    <row r="6431" spans="2:13">
      <c r="B6431" t="s">
        <v>35</v>
      </c>
      <c r="C6431" t="s">
        <v>21</v>
      </c>
      <c r="D6431" t="s">
        <v>22</v>
      </c>
      <c r="E6431" t="s">
        <v>776</v>
      </c>
      <c r="F6431" t="s">
        <v>776</v>
      </c>
      <c r="G6431" t="s">
        <v>63</v>
      </c>
      <c r="H6431" t="s">
        <v>94</v>
      </c>
      <c r="I6431" s="1">
        <v>4.0909089999999999</v>
      </c>
      <c r="J6431" s="1">
        <v>1</v>
      </c>
      <c r="K6431">
        <v>6428</v>
      </c>
      <c r="L6431" t="s">
        <v>25</v>
      </c>
      <c r="M6431" s="2">
        <f>+Table3[[#This Row],[CHW]]/Table3[[#This Row],[Count of Airbill Number]]</f>
        <v>4.0909089999999999</v>
      </c>
    </row>
    <row r="6432" spans="2:13">
      <c r="B6432" t="s">
        <v>35</v>
      </c>
      <c r="C6432" t="s">
        <v>21</v>
      </c>
      <c r="D6432" t="s">
        <v>22</v>
      </c>
      <c r="E6432" t="s">
        <v>776</v>
      </c>
      <c r="F6432" t="s">
        <v>776</v>
      </c>
      <c r="G6432" t="s">
        <v>63</v>
      </c>
      <c r="H6432" t="s">
        <v>69</v>
      </c>
      <c r="I6432" s="1">
        <v>4.0909089999999999</v>
      </c>
      <c r="J6432" s="1">
        <v>1</v>
      </c>
      <c r="K6432">
        <v>6429</v>
      </c>
      <c r="L6432" t="s">
        <v>25</v>
      </c>
      <c r="M6432" s="2">
        <f>+Table3[[#This Row],[CHW]]/Table3[[#This Row],[Count of Airbill Number]]</f>
        <v>4.0909089999999999</v>
      </c>
    </row>
    <row r="6433" spans="2:13">
      <c r="B6433" t="s">
        <v>35</v>
      </c>
      <c r="C6433" t="s">
        <v>21</v>
      </c>
      <c r="D6433" t="s">
        <v>22</v>
      </c>
      <c r="E6433" t="s">
        <v>776</v>
      </c>
      <c r="F6433" t="s">
        <v>776</v>
      </c>
      <c r="G6433" t="s">
        <v>80</v>
      </c>
      <c r="H6433" t="s">
        <v>72</v>
      </c>
      <c r="I6433" s="1">
        <v>4.0909089999999999</v>
      </c>
      <c r="J6433" s="1">
        <v>1</v>
      </c>
      <c r="K6433">
        <v>6430</v>
      </c>
      <c r="L6433" t="s">
        <v>25</v>
      </c>
      <c r="M6433" s="2">
        <f>+Table3[[#This Row],[CHW]]/Table3[[#This Row],[Count of Airbill Number]]</f>
        <v>4.0909089999999999</v>
      </c>
    </row>
    <row r="6434" spans="2:13">
      <c r="B6434" t="s">
        <v>35</v>
      </c>
      <c r="C6434" t="s">
        <v>21</v>
      </c>
      <c r="D6434" t="s">
        <v>22</v>
      </c>
      <c r="E6434" t="s">
        <v>776</v>
      </c>
      <c r="F6434" t="s">
        <v>776</v>
      </c>
      <c r="G6434" t="s">
        <v>93</v>
      </c>
      <c r="H6434" t="s">
        <v>198</v>
      </c>
      <c r="I6434" s="1">
        <v>4.0909089999999999</v>
      </c>
      <c r="J6434" s="1">
        <v>1</v>
      </c>
      <c r="K6434">
        <v>6431</v>
      </c>
      <c r="L6434" t="s">
        <v>25</v>
      </c>
      <c r="M6434" s="2">
        <f>+Table3[[#This Row],[CHW]]/Table3[[#This Row],[Count of Airbill Number]]</f>
        <v>4.0909089999999999</v>
      </c>
    </row>
    <row r="6435" spans="2:13">
      <c r="B6435" t="s">
        <v>35</v>
      </c>
      <c r="C6435" t="s">
        <v>21</v>
      </c>
      <c r="D6435" t="s">
        <v>22</v>
      </c>
      <c r="E6435" t="s">
        <v>776</v>
      </c>
      <c r="F6435" t="s">
        <v>776</v>
      </c>
      <c r="G6435" t="s">
        <v>57</v>
      </c>
      <c r="H6435" t="s">
        <v>69</v>
      </c>
      <c r="I6435" s="1">
        <v>4.0909089999999999</v>
      </c>
      <c r="J6435" s="1">
        <v>1</v>
      </c>
      <c r="K6435">
        <v>6432</v>
      </c>
      <c r="L6435" t="s">
        <v>25</v>
      </c>
      <c r="M6435" s="2">
        <f>+Table3[[#This Row],[CHW]]/Table3[[#This Row],[Count of Airbill Number]]</f>
        <v>4.0909089999999999</v>
      </c>
    </row>
    <row r="6436" spans="2:13">
      <c r="B6436" t="s">
        <v>35</v>
      </c>
      <c r="C6436" t="s">
        <v>21</v>
      </c>
      <c r="D6436" t="s">
        <v>22</v>
      </c>
      <c r="E6436" t="s">
        <v>776</v>
      </c>
      <c r="F6436" t="s">
        <v>776</v>
      </c>
      <c r="G6436" t="s">
        <v>37</v>
      </c>
      <c r="H6436" t="s">
        <v>64</v>
      </c>
      <c r="I6436" s="1">
        <v>4.0909089999999999</v>
      </c>
      <c r="J6436" s="1">
        <v>1</v>
      </c>
      <c r="K6436">
        <v>6433</v>
      </c>
      <c r="L6436" t="s">
        <v>25</v>
      </c>
      <c r="M6436" s="2">
        <f>+Table3[[#This Row],[CHW]]/Table3[[#This Row],[Count of Airbill Number]]</f>
        <v>4.0909089999999999</v>
      </c>
    </row>
    <row r="6437" spans="2:13">
      <c r="B6437" t="s">
        <v>35</v>
      </c>
      <c r="C6437" t="s">
        <v>21</v>
      </c>
      <c r="D6437" t="s">
        <v>22</v>
      </c>
      <c r="E6437" t="s">
        <v>776</v>
      </c>
      <c r="F6437" t="s">
        <v>776</v>
      </c>
      <c r="G6437" t="s">
        <v>37</v>
      </c>
      <c r="H6437" t="s">
        <v>178</v>
      </c>
      <c r="I6437" s="1">
        <v>4.0909089999999999</v>
      </c>
      <c r="J6437" s="1">
        <v>1</v>
      </c>
      <c r="K6437">
        <v>6434</v>
      </c>
      <c r="L6437" t="s">
        <v>25</v>
      </c>
      <c r="M6437" s="2">
        <f>+Table3[[#This Row],[CHW]]/Table3[[#This Row],[Count of Airbill Number]]</f>
        <v>4.0909089999999999</v>
      </c>
    </row>
    <row r="6438" spans="2:13">
      <c r="B6438" t="s">
        <v>35</v>
      </c>
      <c r="C6438" t="s">
        <v>21</v>
      </c>
      <c r="D6438" t="s">
        <v>22</v>
      </c>
      <c r="E6438" t="s">
        <v>776</v>
      </c>
      <c r="F6438" t="s">
        <v>776</v>
      </c>
      <c r="G6438" t="s">
        <v>37</v>
      </c>
      <c r="H6438" t="s">
        <v>143</v>
      </c>
      <c r="I6438" s="1">
        <v>4.0909089999999999</v>
      </c>
      <c r="J6438" s="1">
        <v>1</v>
      </c>
      <c r="K6438">
        <v>6435</v>
      </c>
      <c r="L6438" t="s">
        <v>25</v>
      </c>
      <c r="M6438" s="2">
        <f>+Table3[[#This Row],[CHW]]/Table3[[#This Row],[Count of Airbill Number]]</f>
        <v>4.0909089999999999</v>
      </c>
    </row>
    <row r="6439" spans="2:13">
      <c r="B6439" t="s">
        <v>35</v>
      </c>
      <c r="C6439" t="s">
        <v>21</v>
      </c>
      <c r="D6439" t="s">
        <v>36</v>
      </c>
      <c r="E6439" t="s">
        <v>776</v>
      </c>
      <c r="F6439" t="s">
        <v>776</v>
      </c>
      <c r="G6439" t="s">
        <v>37</v>
      </c>
      <c r="H6439" t="s">
        <v>371</v>
      </c>
      <c r="I6439" s="1">
        <v>4.0909089999999999</v>
      </c>
      <c r="J6439" s="1">
        <v>1</v>
      </c>
      <c r="K6439">
        <v>6436</v>
      </c>
      <c r="L6439" t="s">
        <v>25</v>
      </c>
      <c r="M6439" s="2">
        <f>+Table3[[#This Row],[CHW]]/Table3[[#This Row],[Count of Airbill Number]]</f>
        <v>4.0909089999999999</v>
      </c>
    </row>
    <row r="6440" spans="2:13">
      <c r="B6440" t="s">
        <v>35</v>
      </c>
      <c r="C6440" t="s">
        <v>21</v>
      </c>
      <c r="D6440" t="s">
        <v>36</v>
      </c>
      <c r="E6440" t="s">
        <v>776</v>
      </c>
      <c r="F6440" t="s">
        <v>776</v>
      </c>
      <c r="G6440" t="s">
        <v>37</v>
      </c>
      <c r="H6440" t="s">
        <v>444</v>
      </c>
      <c r="I6440" s="1">
        <v>4.0909089999999999</v>
      </c>
      <c r="J6440" s="1">
        <v>1</v>
      </c>
      <c r="K6440">
        <v>6437</v>
      </c>
      <c r="L6440" t="s">
        <v>25</v>
      </c>
      <c r="M6440" s="2">
        <f>+Table3[[#This Row],[CHW]]/Table3[[#This Row],[Count of Airbill Number]]</f>
        <v>4.0909089999999999</v>
      </c>
    </row>
    <row r="6441" spans="2:13">
      <c r="B6441" t="s">
        <v>20</v>
      </c>
      <c r="C6441" t="s">
        <v>21</v>
      </c>
      <c r="D6441" t="s">
        <v>22</v>
      </c>
      <c r="E6441" t="s">
        <v>776</v>
      </c>
      <c r="F6441" t="s">
        <v>776</v>
      </c>
      <c r="G6441" t="s">
        <v>148</v>
      </c>
      <c r="H6441" t="s">
        <v>93</v>
      </c>
      <c r="I6441" s="1">
        <v>4.0909089999999999</v>
      </c>
      <c r="J6441" s="1">
        <v>1</v>
      </c>
      <c r="K6441">
        <v>6438</v>
      </c>
      <c r="L6441" t="s">
        <v>25</v>
      </c>
      <c r="M6441" s="2">
        <f>+Table3[[#This Row],[CHW]]/Table3[[#This Row],[Count of Airbill Number]]</f>
        <v>4.0909089999999999</v>
      </c>
    </row>
    <row r="6442" spans="2:13">
      <c r="B6442" t="s">
        <v>20</v>
      </c>
      <c r="C6442" t="s">
        <v>21</v>
      </c>
      <c r="D6442" t="s">
        <v>22</v>
      </c>
      <c r="E6442" t="s">
        <v>776</v>
      </c>
      <c r="F6442" t="s">
        <v>776</v>
      </c>
      <c r="G6442" t="s">
        <v>108</v>
      </c>
      <c r="H6442" t="s">
        <v>37</v>
      </c>
      <c r="I6442" s="1">
        <v>4.0909089999999999</v>
      </c>
      <c r="J6442" s="1">
        <v>1</v>
      </c>
      <c r="K6442">
        <v>6439</v>
      </c>
      <c r="L6442" t="s">
        <v>25</v>
      </c>
      <c r="M6442" s="2">
        <f>+Table3[[#This Row],[CHW]]/Table3[[#This Row],[Count of Airbill Number]]</f>
        <v>4.0909089999999999</v>
      </c>
    </row>
    <row r="6443" spans="2:13">
      <c r="B6443" t="s">
        <v>20</v>
      </c>
      <c r="C6443" t="s">
        <v>21</v>
      </c>
      <c r="D6443" t="s">
        <v>22</v>
      </c>
      <c r="E6443" t="s">
        <v>776</v>
      </c>
      <c r="F6443" t="s">
        <v>776</v>
      </c>
      <c r="G6443" t="s">
        <v>41</v>
      </c>
      <c r="H6443" t="s">
        <v>66</v>
      </c>
      <c r="I6443" s="1">
        <v>4.0909089999999999</v>
      </c>
      <c r="J6443" s="1">
        <v>1</v>
      </c>
      <c r="K6443">
        <v>6440</v>
      </c>
      <c r="L6443" t="s">
        <v>25</v>
      </c>
      <c r="M6443" s="2">
        <f>+Table3[[#This Row],[CHW]]/Table3[[#This Row],[Count of Airbill Number]]</f>
        <v>4.0909089999999999</v>
      </c>
    </row>
    <row r="6444" spans="2:13">
      <c r="B6444" t="s">
        <v>20</v>
      </c>
      <c r="C6444" t="s">
        <v>21</v>
      </c>
      <c r="D6444" t="s">
        <v>22</v>
      </c>
      <c r="E6444" t="s">
        <v>776</v>
      </c>
      <c r="F6444" t="s">
        <v>776</v>
      </c>
      <c r="G6444" t="s">
        <v>195</v>
      </c>
      <c r="H6444" t="s">
        <v>232</v>
      </c>
      <c r="I6444" s="1">
        <v>4.0909089999999999</v>
      </c>
      <c r="J6444" s="1">
        <v>1</v>
      </c>
      <c r="K6444">
        <v>6441</v>
      </c>
      <c r="L6444" t="s">
        <v>25</v>
      </c>
      <c r="M6444" s="2">
        <f>+Table3[[#This Row],[CHW]]/Table3[[#This Row],[Count of Airbill Number]]</f>
        <v>4.0909089999999999</v>
      </c>
    </row>
    <row r="6445" spans="2:13">
      <c r="B6445" t="s">
        <v>20</v>
      </c>
      <c r="C6445" t="s">
        <v>21</v>
      </c>
      <c r="D6445" t="s">
        <v>22</v>
      </c>
      <c r="E6445" t="s">
        <v>776</v>
      </c>
      <c r="F6445" t="s">
        <v>776</v>
      </c>
      <c r="G6445" t="s">
        <v>45</v>
      </c>
      <c r="H6445" t="s">
        <v>219</v>
      </c>
      <c r="I6445" s="1">
        <v>4.0909089999999999</v>
      </c>
      <c r="J6445" s="1">
        <v>1</v>
      </c>
      <c r="K6445">
        <v>6442</v>
      </c>
      <c r="L6445" t="s">
        <v>25</v>
      </c>
      <c r="M6445" s="2">
        <f>+Table3[[#This Row],[CHW]]/Table3[[#This Row],[Count of Airbill Number]]</f>
        <v>4.0909089999999999</v>
      </c>
    </row>
    <row r="6446" spans="2:13">
      <c r="B6446" t="s">
        <v>20</v>
      </c>
      <c r="C6446" t="s">
        <v>21</v>
      </c>
      <c r="D6446" t="s">
        <v>22</v>
      </c>
      <c r="E6446" t="s">
        <v>776</v>
      </c>
      <c r="F6446" t="s">
        <v>776</v>
      </c>
      <c r="G6446" t="s">
        <v>31</v>
      </c>
      <c r="H6446" t="s">
        <v>46</v>
      </c>
      <c r="I6446" s="1">
        <v>4.0909089999999999</v>
      </c>
      <c r="J6446" s="1">
        <v>1</v>
      </c>
      <c r="K6446">
        <v>6443</v>
      </c>
      <c r="L6446" t="s">
        <v>25</v>
      </c>
      <c r="M6446" s="2">
        <f>+Table3[[#This Row],[CHW]]/Table3[[#This Row],[Count of Airbill Number]]</f>
        <v>4.0909089999999999</v>
      </c>
    </row>
    <row r="6447" spans="2:13">
      <c r="B6447" t="s">
        <v>20</v>
      </c>
      <c r="C6447" t="s">
        <v>21</v>
      </c>
      <c r="D6447" t="s">
        <v>22</v>
      </c>
      <c r="E6447" t="s">
        <v>776</v>
      </c>
      <c r="F6447" t="s">
        <v>776</v>
      </c>
      <c r="G6447" t="s">
        <v>31</v>
      </c>
      <c r="H6447" t="s">
        <v>107</v>
      </c>
      <c r="I6447" s="1">
        <v>4.0909089999999999</v>
      </c>
      <c r="J6447" s="1">
        <v>1</v>
      </c>
      <c r="K6447">
        <v>6444</v>
      </c>
      <c r="L6447" t="s">
        <v>25</v>
      </c>
      <c r="M6447" s="2">
        <f>+Table3[[#This Row],[CHW]]/Table3[[#This Row],[Count of Airbill Number]]</f>
        <v>4.0909089999999999</v>
      </c>
    </row>
    <row r="6448" spans="2:13">
      <c r="B6448" t="s">
        <v>20</v>
      </c>
      <c r="C6448" t="s">
        <v>21</v>
      </c>
      <c r="D6448" t="s">
        <v>22</v>
      </c>
      <c r="E6448" t="s">
        <v>776</v>
      </c>
      <c r="F6448" t="s">
        <v>776</v>
      </c>
      <c r="G6448" t="s">
        <v>186</v>
      </c>
      <c r="H6448" t="s">
        <v>59</v>
      </c>
      <c r="I6448" s="1">
        <v>4.0909089999999999</v>
      </c>
      <c r="J6448" s="1">
        <v>1</v>
      </c>
      <c r="K6448">
        <v>6445</v>
      </c>
      <c r="L6448" t="s">
        <v>25</v>
      </c>
      <c r="M6448" s="2">
        <f>+Table3[[#This Row],[CHW]]/Table3[[#This Row],[Count of Airbill Number]]</f>
        <v>4.0909089999999999</v>
      </c>
    </row>
    <row r="6449" spans="2:13">
      <c r="B6449" t="s">
        <v>20</v>
      </c>
      <c r="C6449" t="s">
        <v>21</v>
      </c>
      <c r="D6449" t="s">
        <v>22</v>
      </c>
      <c r="E6449" t="s">
        <v>776</v>
      </c>
      <c r="F6449" t="s">
        <v>776</v>
      </c>
      <c r="G6449" t="s">
        <v>222</v>
      </c>
      <c r="H6449" t="s">
        <v>32</v>
      </c>
      <c r="I6449" s="1">
        <v>4.0909089999999999</v>
      </c>
      <c r="J6449" s="1">
        <v>1</v>
      </c>
      <c r="K6449">
        <v>6446</v>
      </c>
      <c r="L6449" t="s">
        <v>25</v>
      </c>
      <c r="M6449" s="2">
        <f>+Table3[[#This Row],[CHW]]/Table3[[#This Row],[Count of Airbill Number]]</f>
        <v>4.0909089999999999</v>
      </c>
    </row>
    <row r="6450" spans="2:13">
      <c r="B6450" t="s">
        <v>20</v>
      </c>
      <c r="C6450" t="s">
        <v>21</v>
      </c>
      <c r="D6450" t="s">
        <v>22</v>
      </c>
      <c r="E6450" t="s">
        <v>776</v>
      </c>
      <c r="F6450" t="s">
        <v>776</v>
      </c>
      <c r="G6450" t="s">
        <v>66</v>
      </c>
      <c r="H6450" t="s">
        <v>118</v>
      </c>
      <c r="I6450" s="1">
        <v>4.0909089999999999</v>
      </c>
      <c r="J6450" s="1">
        <v>1</v>
      </c>
      <c r="K6450">
        <v>6447</v>
      </c>
      <c r="L6450" t="s">
        <v>25</v>
      </c>
      <c r="M6450" s="2">
        <f>+Table3[[#This Row],[CHW]]/Table3[[#This Row],[Count of Airbill Number]]</f>
        <v>4.0909089999999999</v>
      </c>
    </row>
    <row r="6451" spans="2:13">
      <c r="B6451" t="s">
        <v>20</v>
      </c>
      <c r="C6451" t="s">
        <v>21</v>
      </c>
      <c r="D6451" t="s">
        <v>22</v>
      </c>
      <c r="E6451" t="s">
        <v>776</v>
      </c>
      <c r="F6451" t="s">
        <v>776</v>
      </c>
      <c r="G6451" t="s">
        <v>67</v>
      </c>
      <c r="H6451" t="s">
        <v>40</v>
      </c>
      <c r="I6451" s="1">
        <v>4.0909089999999999</v>
      </c>
      <c r="J6451" s="1">
        <v>1</v>
      </c>
      <c r="K6451">
        <v>6448</v>
      </c>
      <c r="L6451" t="s">
        <v>25</v>
      </c>
      <c r="M6451" s="2">
        <f>+Table3[[#This Row],[CHW]]/Table3[[#This Row],[Count of Airbill Number]]</f>
        <v>4.0909089999999999</v>
      </c>
    </row>
    <row r="6452" spans="2:13">
      <c r="B6452" t="s">
        <v>20</v>
      </c>
      <c r="C6452" t="s">
        <v>21</v>
      </c>
      <c r="D6452" t="s">
        <v>22</v>
      </c>
      <c r="E6452" t="s">
        <v>776</v>
      </c>
      <c r="F6452" t="s">
        <v>776</v>
      </c>
      <c r="G6452" t="s">
        <v>67</v>
      </c>
      <c r="H6452" t="s">
        <v>296</v>
      </c>
      <c r="I6452" s="1">
        <v>4.0909089999999999</v>
      </c>
      <c r="J6452" s="1">
        <v>1</v>
      </c>
      <c r="K6452">
        <v>6449</v>
      </c>
      <c r="L6452" t="s">
        <v>25</v>
      </c>
      <c r="M6452" s="2">
        <f>+Table3[[#This Row],[CHW]]/Table3[[#This Row],[Count of Airbill Number]]</f>
        <v>4.0909089999999999</v>
      </c>
    </row>
    <row r="6453" spans="2:13">
      <c r="B6453" t="s">
        <v>20</v>
      </c>
      <c r="C6453" t="s">
        <v>21</v>
      </c>
      <c r="D6453" t="s">
        <v>22</v>
      </c>
      <c r="E6453" t="s">
        <v>776</v>
      </c>
      <c r="F6453" t="s">
        <v>776</v>
      </c>
      <c r="G6453" t="s">
        <v>37</v>
      </c>
      <c r="H6453" t="s">
        <v>119</v>
      </c>
      <c r="I6453" s="1">
        <v>4.0909089999999999</v>
      </c>
      <c r="J6453" s="1">
        <v>1</v>
      </c>
      <c r="K6453">
        <v>6450</v>
      </c>
      <c r="L6453" t="s">
        <v>25</v>
      </c>
      <c r="M6453" s="2">
        <f>+Table3[[#This Row],[CHW]]/Table3[[#This Row],[Count of Airbill Number]]</f>
        <v>4.0909089999999999</v>
      </c>
    </row>
    <row r="6454" spans="2:13">
      <c r="B6454" t="s">
        <v>20</v>
      </c>
      <c r="C6454" t="s">
        <v>21</v>
      </c>
      <c r="D6454" t="s">
        <v>22</v>
      </c>
      <c r="E6454" t="s">
        <v>776</v>
      </c>
      <c r="F6454" t="s">
        <v>776</v>
      </c>
      <c r="G6454" t="s">
        <v>72</v>
      </c>
      <c r="H6454" t="s">
        <v>92</v>
      </c>
      <c r="I6454" s="1">
        <v>4.0909089999999999</v>
      </c>
      <c r="J6454" s="1">
        <v>1</v>
      </c>
      <c r="K6454">
        <v>6451</v>
      </c>
      <c r="L6454" t="s">
        <v>25</v>
      </c>
      <c r="M6454" s="2">
        <f>+Table3[[#This Row],[CHW]]/Table3[[#This Row],[Count of Airbill Number]]</f>
        <v>4.0909089999999999</v>
      </c>
    </row>
    <row r="6455" spans="2:13">
      <c r="B6455" t="s">
        <v>30</v>
      </c>
      <c r="C6455" t="s">
        <v>21</v>
      </c>
      <c r="D6455" t="s">
        <v>22</v>
      </c>
      <c r="E6455" t="s">
        <v>776</v>
      </c>
      <c r="F6455" t="s">
        <v>776</v>
      </c>
      <c r="G6455" t="s">
        <v>23</v>
      </c>
      <c r="H6455" t="s">
        <v>66</v>
      </c>
      <c r="I6455" s="1">
        <v>4.0909089999999999</v>
      </c>
      <c r="J6455" s="1">
        <v>1</v>
      </c>
      <c r="K6455">
        <v>6452</v>
      </c>
      <c r="L6455" t="s">
        <v>25</v>
      </c>
      <c r="M6455" s="2">
        <f>+Table3[[#This Row],[CHW]]/Table3[[#This Row],[Count of Airbill Number]]</f>
        <v>4.0909089999999999</v>
      </c>
    </row>
    <row r="6456" spans="2:13">
      <c r="B6456" t="s">
        <v>243</v>
      </c>
      <c r="C6456" t="s">
        <v>21</v>
      </c>
      <c r="D6456" t="s">
        <v>22</v>
      </c>
      <c r="E6456" t="s">
        <v>776</v>
      </c>
      <c r="F6456" t="s">
        <v>776</v>
      </c>
      <c r="G6456" t="s">
        <v>40</v>
      </c>
      <c r="H6456" t="s">
        <v>69</v>
      </c>
      <c r="I6456" s="1">
        <v>4.0909089999999999</v>
      </c>
      <c r="J6456" s="1">
        <v>1</v>
      </c>
      <c r="K6456">
        <v>6453</v>
      </c>
      <c r="L6456" t="s">
        <v>25</v>
      </c>
      <c r="M6456" s="2">
        <f>+Table3[[#This Row],[CHW]]/Table3[[#This Row],[Count of Airbill Number]]</f>
        <v>4.0909089999999999</v>
      </c>
    </row>
    <row r="6457" spans="2:13">
      <c r="B6457" t="s">
        <v>243</v>
      </c>
      <c r="C6457" t="s">
        <v>21</v>
      </c>
      <c r="D6457" t="s">
        <v>22</v>
      </c>
      <c r="E6457" t="s">
        <v>776</v>
      </c>
      <c r="F6457" t="s">
        <v>776</v>
      </c>
      <c r="G6457" t="s">
        <v>37</v>
      </c>
      <c r="H6457" t="s">
        <v>48</v>
      </c>
      <c r="I6457" s="1">
        <v>4.0909089999999999</v>
      </c>
      <c r="J6457" s="1">
        <v>1</v>
      </c>
      <c r="K6457">
        <v>6454</v>
      </c>
      <c r="L6457" t="s">
        <v>25</v>
      </c>
      <c r="M6457" s="2">
        <f>+Table3[[#This Row],[CHW]]/Table3[[#This Row],[Count of Airbill Number]]</f>
        <v>4.0909089999999999</v>
      </c>
    </row>
    <row r="6458" spans="2:13">
      <c r="B6458" t="s">
        <v>28</v>
      </c>
      <c r="C6458" t="s">
        <v>21</v>
      </c>
      <c r="D6458" t="s">
        <v>22</v>
      </c>
      <c r="E6458" t="s">
        <v>776</v>
      </c>
      <c r="F6458" t="s">
        <v>776</v>
      </c>
      <c r="G6458" t="s">
        <v>23</v>
      </c>
      <c r="H6458" t="s">
        <v>151</v>
      </c>
      <c r="I6458" s="1">
        <v>4.0909080000000007</v>
      </c>
      <c r="J6458" s="1">
        <v>3</v>
      </c>
      <c r="K6458">
        <v>6455</v>
      </c>
      <c r="L6458" t="s">
        <v>25</v>
      </c>
      <c r="M6458" s="2">
        <f>+Table3[[#This Row],[CHW]]/Table3[[#This Row],[Count of Airbill Number]]</f>
        <v>1.3636360000000003</v>
      </c>
    </row>
    <row r="6459" spans="2:13">
      <c r="B6459" t="s">
        <v>28</v>
      </c>
      <c r="C6459" t="s">
        <v>21</v>
      </c>
      <c r="D6459" t="s">
        <v>22</v>
      </c>
      <c r="E6459" t="s">
        <v>776</v>
      </c>
      <c r="F6459" t="s">
        <v>776</v>
      </c>
      <c r="G6459" t="s">
        <v>23</v>
      </c>
      <c r="H6459" t="s">
        <v>123</v>
      </c>
      <c r="I6459" s="1">
        <v>4.0909080000000007</v>
      </c>
      <c r="J6459" s="1">
        <v>2</v>
      </c>
      <c r="K6459">
        <v>6456</v>
      </c>
      <c r="L6459" t="s">
        <v>25</v>
      </c>
      <c r="M6459" s="2">
        <f>+Table3[[#This Row],[CHW]]/Table3[[#This Row],[Count of Airbill Number]]</f>
        <v>2.0454540000000003</v>
      </c>
    </row>
    <row r="6460" spans="2:13">
      <c r="B6460" t="s">
        <v>28</v>
      </c>
      <c r="C6460" t="s">
        <v>21</v>
      </c>
      <c r="D6460" t="s">
        <v>22</v>
      </c>
      <c r="E6460" t="s">
        <v>776</v>
      </c>
      <c r="F6460" t="s">
        <v>776</v>
      </c>
      <c r="G6460" t="s">
        <v>39</v>
      </c>
      <c r="H6460" t="s">
        <v>32</v>
      </c>
      <c r="I6460" s="1">
        <v>4.0909080000000007</v>
      </c>
      <c r="J6460" s="1">
        <v>2</v>
      </c>
      <c r="K6460">
        <v>6457</v>
      </c>
      <c r="L6460" t="s">
        <v>25</v>
      </c>
      <c r="M6460" s="2">
        <f>+Table3[[#This Row],[CHW]]/Table3[[#This Row],[Count of Airbill Number]]</f>
        <v>2.0454540000000003</v>
      </c>
    </row>
    <row r="6461" spans="2:13">
      <c r="B6461" t="s">
        <v>28</v>
      </c>
      <c r="C6461" t="s">
        <v>21</v>
      </c>
      <c r="D6461" t="s">
        <v>22</v>
      </c>
      <c r="E6461" t="s">
        <v>776</v>
      </c>
      <c r="F6461" t="s">
        <v>776</v>
      </c>
      <c r="G6461" t="s">
        <v>24</v>
      </c>
      <c r="H6461" t="s">
        <v>40</v>
      </c>
      <c r="I6461" s="1">
        <v>4.0909080000000007</v>
      </c>
      <c r="J6461" s="1">
        <v>2</v>
      </c>
      <c r="K6461">
        <v>6458</v>
      </c>
      <c r="L6461" t="s">
        <v>25</v>
      </c>
      <c r="M6461" s="2">
        <f>+Table3[[#This Row],[CHW]]/Table3[[#This Row],[Count of Airbill Number]]</f>
        <v>2.0454540000000003</v>
      </c>
    </row>
    <row r="6462" spans="2:13">
      <c r="B6462" t="s">
        <v>28</v>
      </c>
      <c r="C6462" t="s">
        <v>21</v>
      </c>
      <c r="D6462" t="s">
        <v>22</v>
      </c>
      <c r="E6462" t="s">
        <v>776</v>
      </c>
      <c r="F6462" t="s">
        <v>776</v>
      </c>
      <c r="G6462" t="s">
        <v>76</v>
      </c>
      <c r="H6462" t="s">
        <v>77</v>
      </c>
      <c r="I6462" s="1">
        <v>4.0909080000000007</v>
      </c>
      <c r="J6462" s="1">
        <v>2</v>
      </c>
      <c r="K6462">
        <v>6459</v>
      </c>
      <c r="L6462" t="s">
        <v>25</v>
      </c>
      <c r="M6462" s="2">
        <f>+Table3[[#This Row],[CHW]]/Table3[[#This Row],[Count of Airbill Number]]</f>
        <v>2.0454540000000003</v>
      </c>
    </row>
    <row r="6463" spans="2:13">
      <c r="B6463" t="s">
        <v>28</v>
      </c>
      <c r="C6463" t="s">
        <v>21</v>
      </c>
      <c r="D6463" t="s">
        <v>22</v>
      </c>
      <c r="E6463" t="s">
        <v>776</v>
      </c>
      <c r="F6463" t="s">
        <v>776</v>
      </c>
      <c r="G6463" t="s">
        <v>61</v>
      </c>
      <c r="H6463" t="s">
        <v>37</v>
      </c>
      <c r="I6463" s="1">
        <v>4.0909080000000007</v>
      </c>
      <c r="J6463" s="1">
        <v>2</v>
      </c>
      <c r="K6463">
        <v>6460</v>
      </c>
      <c r="L6463" t="s">
        <v>25</v>
      </c>
      <c r="M6463" s="2">
        <f>+Table3[[#This Row],[CHW]]/Table3[[#This Row],[Count of Airbill Number]]</f>
        <v>2.0454540000000003</v>
      </c>
    </row>
    <row r="6464" spans="2:13">
      <c r="B6464" t="s">
        <v>28</v>
      </c>
      <c r="C6464" t="s">
        <v>21</v>
      </c>
      <c r="D6464" t="s">
        <v>22</v>
      </c>
      <c r="E6464" t="s">
        <v>776</v>
      </c>
      <c r="F6464" t="s">
        <v>776</v>
      </c>
      <c r="G6464" t="s">
        <v>72</v>
      </c>
      <c r="H6464" t="s">
        <v>24</v>
      </c>
      <c r="I6464" s="1">
        <v>4.0909080000000007</v>
      </c>
      <c r="J6464" s="1">
        <v>2</v>
      </c>
      <c r="K6464">
        <v>6461</v>
      </c>
      <c r="L6464" t="s">
        <v>25</v>
      </c>
      <c r="M6464" s="2">
        <f>+Table3[[#This Row],[CHW]]/Table3[[#This Row],[Count of Airbill Number]]</f>
        <v>2.0454540000000003</v>
      </c>
    </row>
    <row r="6465" spans="2:13">
      <c r="B6465" t="s">
        <v>28</v>
      </c>
      <c r="C6465" t="s">
        <v>21</v>
      </c>
      <c r="D6465" t="s">
        <v>22</v>
      </c>
      <c r="E6465" t="s">
        <v>776</v>
      </c>
      <c r="F6465" t="s">
        <v>776</v>
      </c>
      <c r="G6465" t="s">
        <v>77</v>
      </c>
      <c r="H6465" t="s">
        <v>41</v>
      </c>
      <c r="I6465" s="1">
        <v>4.0909080000000007</v>
      </c>
      <c r="J6465" s="1">
        <v>2</v>
      </c>
      <c r="K6465">
        <v>6462</v>
      </c>
      <c r="L6465" t="s">
        <v>25</v>
      </c>
      <c r="M6465" s="2">
        <f>+Table3[[#This Row],[CHW]]/Table3[[#This Row],[Count of Airbill Number]]</f>
        <v>2.0454540000000003</v>
      </c>
    </row>
    <row r="6466" spans="2:13">
      <c r="B6466" t="s">
        <v>35</v>
      </c>
      <c r="C6466" t="s">
        <v>21</v>
      </c>
      <c r="D6466" t="s">
        <v>22</v>
      </c>
      <c r="E6466" t="s">
        <v>776</v>
      </c>
      <c r="F6466" t="s">
        <v>776</v>
      </c>
      <c r="G6466" t="s">
        <v>146</v>
      </c>
      <c r="H6466" t="s">
        <v>123</v>
      </c>
      <c r="I6466" s="1">
        <v>4.0909080000000007</v>
      </c>
      <c r="J6466" s="1">
        <v>2</v>
      </c>
      <c r="K6466">
        <v>6463</v>
      </c>
      <c r="L6466" t="s">
        <v>25</v>
      </c>
      <c r="M6466" s="2">
        <f>+Table3[[#This Row],[CHW]]/Table3[[#This Row],[Count of Airbill Number]]</f>
        <v>2.0454540000000003</v>
      </c>
    </row>
    <row r="6467" spans="2:13">
      <c r="B6467" t="s">
        <v>35</v>
      </c>
      <c r="C6467" t="s">
        <v>21</v>
      </c>
      <c r="D6467" t="s">
        <v>22</v>
      </c>
      <c r="E6467" t="s">
        <v>776</v>
      </c>
      <c r="F6467" t="s">
        <v>776</v>
      </c>
      <c r="G6467" t="s">
        <v>41</v>
      </c>
      <c r="H6467" t="s">
        <v>71</v>
      </c>
      <c r="I6467" s="1">
        <v>4.0909080000000007</v>
      </c>
      <c r="J6467" s="1">
        <v>2</v>
      </c>
      <c r="K6467">
        <v>6464</v>
      </c>
      <c r="L6467" t="s">
        <v>25</v>
      </c>
      <c r="M6467" s="2">
        <f>+Table3[[#This Row],[CHW]]/Table3[[#This Row],[Count of Airbill Number]]</f>
        <v>2.0454540000000003</v>
      </c>
    </row>
    <row r="6468" spans="2:13">
      <c r="B6468" t="s">
        <v>35</v>
      </c>
      <c r="C6468" t="s">
        <v>21</v>
      </c>
      <c r="D6468" t="s">
        <v>22</v>
      </c>
      <c r="E6468" t="s">
        <v>776</v>
      </c>
      <c r="F6468" t="s">
        <v>776</v>
      </c>
      <c r="G6468" t="s">
        <v>323</v>
      </c>
      <c r="H6468" t="s">
        <v>53</v>
      </c>
      <c r="I6468" s="1">
        <v>4.0909080000000007</v>
      </c>
      <c r="J6468" s="1">
        <v>2</v>
      </c>
      <c r="K6468">
        <v>6465</v>
      </c>
      <c r="L6468" t="s">
        <v>25</v>
      </c>
      <c r="M6468" s="2">
        <f>+Table3[[#This Row],[CHW]]/Table3[[#This Row],[Count of Airbill Number]]</f>
        <v>2.0454540000000003</v>
      </c>
    </row>
    <row r="6469" spans="2:13">
      <c r="B6469" t="s">
        <v>35</v>
      </c>
      <c r="C6469" t="s">
        <v>21</v>
      </c>
      <c r="D6469" t="s">
        <v>22</v>
      </c>
      <c r="E6469" t="s">
        <v>776</v>
      </c>
      <c r="F6469" t="s">
        <v>776</v>
      </c>
      <c r="G6469" t="s">
        <v>37</v>
      </c>
      <c r="H6469" t="s">
        <v>186</v>
      </c>
      <c r="I6469" s="1">
        <v>4.0909080000000007</v>
      </c>
      <c r="J6469" s="1">
        <v>2</v>
      </c>
      <c r="K6469">
        <v>6466</v>
      </c>
      <c r="L6469" t="s">
        <v>25</v>
      </c>
      <c r="M6469" s="2">
        <f>+Table3[[#This Row],[CHW]]/Table3[[#This Row],[Count of Airbill Number]]</f>
        <v>2.0454540000000003</v>
      </c>
    </row>
    <row r="6470" spans="2:13">
      <c r="B6470" t="s">
        <v>35</v>
      </c>
      <c r="C6470" t="s">
        <v>21</v>
      </c>
      <c r="D6470" t="s">
        <v>36</v>
      </c>
      <c r="E6470" t="s">
        <v>776</v>
      </c>
      <c r="F6470" t="s">
        <v>776</v>
      </c>
      <c r="G6470" t="s">
        <v>37</v>
      </c>
      <c r="H6470" t="s">
        <v>201</v>
      </c>
      <c r="I6470" s="1">
        <v>4.0909080000000007</v>
      </c>
      <c r="J6470" s="1">
        <v>2</v>
      </c>
      <c r="K6470">
        <v>6467</v>
      </c>
      <c r="L6470" t="s">
        <v>25</v>
      </c>
      <c r="M6470" s="2">
        <f>+Table3[[#This Row],[CHW]]/Table3[[#This Row],[Count of Airbill Number]]</f>
        <v>2.0454540000000003</v>
      </c>
    </row>
    <row r="6471" spans="2:13">
      <c r="B6471" t="s">
        <v>20</v>
      </c>
      <c r="C6471" t="s">
        <v>21</v>
      </c>
      <c r="D6471" t="s">
        <v>22</v>
      </c>
      <c r="E6471" t="s">
        <v>776</v>
      </c>
      <c r="F6471" t="s">
        <v>776</v>
      </c>
      <c r="G6471" t="s">
        <v>79</v>
      </c>
      <c r="H6471" t="s">
        <v>49</v>
      </c>
      <c r="I6471" s="1">
        <v>4.0909080000000007</v>
      </c>
      <c r="J6471" s="1">
        <v>2</v>
      </c>
      <c r="K6471">
        <v>6468</v>
      </c>
      <c r="L6471" t="s">
        <v>25</v>
      </c>
      <c r="M6471" s="2">
        <f>+Table3[[#This Row],[CHW]]/Table3[[#This Row],[Count of Airbill Number]]</f>
        <v>2.0454540000000003</v>
      </c>
    </row>
    <row r="6472" spans="2:13">
      <c r="B6472" t="s">
        <v>20</v>
      </c>
      <c r="C6472" t="s">
        <v>21</v>
      </c>
      <c r="D6472" t="s">
        <v>22</v>
      </c>
      <c r="E6472" t="s">
        <v>776</v>
      </c>
      <c r="F6472" t="s">
        <v>776</v>
      </c>
      <c r="G6472" t="s">
        <v>98</v>
      </c>
      <c r="H6472" t="s">
        <v>147</v>
      </c>
      <c r="I6472" s="1">
        <v>4.0909080000000007</v>
      </c>
      <c r="J6472" s="1">
        <v>2</v>
      </c>
      <c r="K6472">
        <v>6469</v>
      </c>
      <c r="L6472" t="s">
        <v>25</v>
      </c>
      <c r="M6472" s="2">
        <f>+Table3[[#This Row],[CHW]]/Table3[[#This Row],[Count of Airbill Number]]</f>
        <v>2.0454540000000003</v>
      </c>
    </row>
    <row r="6473" spans="2:13">
      <c r="B6473" t="s">
        <v>35</v>
      </c>
      <c r="C6473" t="s">
        <v>21</v>
      </c>
      <c r="D6473" t="s">
        <v>22</v>
      </c>
      <c r="E6473" t="s">
        <v>776</v>
      </c>
      <c r="F6473" t="s">
        <v>776</v>
      </c>
      <c r="G6473" t="s">
        <v>146</v>
      </c>
      <c r="H6473" t="s">
        <v>32</v>
      </c>
      <c r="I6473" s="1">
        <v>4.0909079999999998</v>
      </c>
      <c r="J6473" s="1">
        <v>2</v>
      </c>
      <c r="K6473">
        <v>6470</v>
      </c>
      <c r="L6473" t="s">
        <v>25</v>
      </c>
      <c r="M6473" s="2">
        <f>+Table3[[#This Row],[CHW]]/Table3[[#This Row],[Count of Airbill Number]]</f>
        <v>2.0454539999999999</v>
      </c>
    </row>
    <row r="6474" spans="2:13">
      <c r="B6474" t="s">
        <v>35</v>
      </c>
      <c r="C6474" t="s">
        <v>21</v>
      </c>
      <c r="D6474" t="s">
        <v>22</v>
      </c>
      <c r="E6474" t="s">
        <v>776</v>
      </c>
      <c r="F6474" t="s">
        <v>776</v>
      </c>
      <c r="G6474" t="s">
        <v>24</v>
      </c>
      <c r="H6474" t="s">
        <v>54</v>
      </c>
      <c r="I6474" s="1">
        <v>4.0909079999999998</v>
      </c>
      <c r="J6474" s="1">
        <v>2</v>
      </c>
      <c r="K6474">
        <v>6471</v>
      </c>
      <c r="L6474" t="s">
        <v>25</v>
      </c>
      <c r="M6474" s="2">
        <f>+Table3[[#This Row],[CHW]]/Table3[[#This Row],[Count of Airbill Number]]</f>
        <v>2.0454539999999999</v>
      </c>
    </row>
    <row r="6475" spans="2:13">
      <c r="B6475" t="s">
        <v>35</v>
      </c>
      <c r="C6475" t="s">
        <v>21</v>
      </c>
      <c r="D6475" t="s">
        <v>22</v>
      </c>
      <c r="E6475" t="s">
        <v>776</v>
      </c>
      <c r="F6475" t="s">
        <v>776</v>
      </c>
      <c r="G6475" t="s">
        <v>102</v>
      </c>
      <c r="H6475" t="s">
        <v>40</v>
      </c>
      <c r="I6475" s="1">
        <v>4.0909079999999998</v>
      </c>
      <c r="J6475" s="1">
        <v>3</v>
      </c>
      <c r="K6475">
        <v>6472</v>
      </c>
      <c r="L6475" t="s">
        <v>25</v>
      </c>
      <c r="M6475" s="2">
        <f>+Table3[[#This Row],[CHW]]/Table3[[#This Row],[Count of Airbill Number]]</f>
        <v>1.3636359999999998</v>
      </c>
    </row>
    <row r="6476" spans="2:13">
      <c r="B6476" t="s">
        <v>20</v>
      </c>
      <c r="C6476" t="s">
        <v>21</v>
      </c>
      <c r="D6476" t="s">
        <v>22</v>
      </c>
      <c r="E6476" t="s">
        <v>776</v>
      </c>
      <c r="F6476" t="s">
        <v>776</v>
      </c>
      <c r="G6476" t="s">
        <v>76</v>
      </c>
      <c r="H6476" t="s">
        <v>32</v>
      </c>
      <c r="I6476" s="1">
        <v>4.0909079999999998</v>
      </c>
      <c r="J6476" s="1">
        <v>2</v>
      </c>
      <c r="K6476">
        <v>6473</v>
      </c>
      <c r="L6476" t="s">
        <v>25</v>
      </c>
      <c r="M6476" s="2">
        <f>+Table3[[#This Row],[CHW]]/Table3[[#This Row],[Count of Airbill Number]]</f>
        <v>2.0454539999999999</v>
      </c>
    </row>
    <row r="6477" spans="2:13">
      <c r="B6477" t="s">
        <v>20</v>
      </c>
      <c r="C6477" t="s">
        <v>21</v>
      </c>
      <c r="D6477" t="s">
        <v>22</v>
      </c>
      <c r="E6477" t="s">
        <v>776</v>
      </c>
      <c r="F6477" t="s">
        <v>776</v>
      </c>
      <c r="G6477" t="s">
        <v>67</v>
      </c>
      <c r="H6477" t="s">
        <v>132</v>
      </c>
      <c r="I6477" s="1">
        <v>4.0909079999999998</v>
      </c>
      <c r="J6477" s="1">
        <v>2</v>
      </c>
      <c r="K6477">
        <v>6474</v>
      </c>
      <c r="L6477" t="s">
        <v>25</v>
      </c>
      <c r="M6477" s="2">
        <f>+Table3[[#This Row],[CHW]]/Table3[[#This Row],[Count of Airbill Number]]</f>
        <v>2.0454539999999999</v>
      </c>
    </row>
    <row r="6478" spans="2:13">
      <c r="B6478" t="s">
        <v>28</v>
      </c>
      <c r="C6478" t="s">
        <v>21</v>
      </c>
      <c r="D6478" t="s">
        <v>22</v>
      </c>
      <c r="E6478" t="s">
        <v>776</v>
      </c>
      <c r="F6478" t="s">
        <v>776</v>
      </c>
      <c r="G6478" t="s">
        <v>48</v>
      </c>
      <c r="H6478" t="s">
        <v>53</v>
      </c>
      <c r="I6478" s="1">
        <v>4.0909069999999996</v>
      </c>
      <c r="J6478" s="1">
        <v>4</v>
      </c>
      <c r="K6478">
        <v>6475</v>
      </c>
      <c r="L6478" t="s">
        <v>25</v>
      </c>
      <c r="M6478" s="2">
        <f>+Table3[[#This Row],[CHW]]/Table3[[#This Row],[Count of Airbill Number]]</f>
        <v>1.0227267499999999</v>
      </c>
    </row>
    <row r="6479" spans="2:13">
      <c r="B6479" t="s">
        <v>28</v>
      </c>
      <c r="C6479" t="s">
        <v>21</v>
      </c>
      <c r="D6479" t="s">
        <v>22</v>
      </c>
      <c r="E6479" t="s">
        <v>776</v>
      </c>
      <c r="F6479" t="s">
        <v>776</v>
      </c>
      <c r="G6479" t="s">
        <v>45</v>
      </c>
      <c r="H6479" t="s">
        <v>177</v>
      </c>
      <c r="I6479" s="1">
        <v>4.0909069999999996</v>
      </c>
      <c r="J6479" s="1">
        <v>3</v>
      </c>
      <c r="K6479">
        <v>6476</v>
      </c>
      <c r="L6479" t="s">
        <v>25</v>
      </c>
      <c r="M6479" s="2">
        <f>+Table3[[#This Row],[CHW]]/Table3[[#This Row],[Count of Airbill Number]]</f>
        <v>1.3636356666666665</v>
      </c>
    </row>
    <row r="6480" spans="2:13">
      <c r="B6480" t="s">
        <v>28</v>
      </c>
      <c r="C6480" t="s">
        <v>21</v>
      </c>
      <c r="D6480" t="s">
        <v>22</v>
      </c>
      <c r="E6480" t="s">
        <v>776</v>
      </c>
      <c r="F6480" t="s">
        <v>776</v>
      </c>
      <c r="G6480" t="s">
        <v>98</v>
      </c>
      <c r="H6480" t="s">
        <v>72</v>
      </c>
      <c r="I6480" s="1">
        <v>4.0909069999999996</v>
      </c>
      <c r="J6480" s="1">
        <v>3</v>
      </c>
      <c r="K6480">
        <v>6477</v>
      </c>
      <c r="L6480" t="s">
        <v>25</v>
      </c>
      <c r="M6480" s="2">
        <f>+Table3[[#This Row],[CHW]]/Table3[[#This Row],[Count of Airbill Number]]</f>
        <v>1.3636356666666665</v>
      </c>
    </row>
    <row r="6481" spans="2:13">
      <c r="B6481" t="s">
        <v>20</v>
      </c>
      <c r="C6481" t="s">
        <v>21</v>
      </c>
      <c r="D6481" t="s">
        <v>22</v>
      </c>
      <c r="E6481" t="s">
        <v>776</v>
      </c>
      <c r="F6481" t="s">
        <v>776</v>
      </c>
      <c r="G6481" t="s">
        <v>188</v>
      </c>
      <c r="H6481" t="s">
        <v>71</v>
      </c>
      <c r="I6481" s="1">
        <v>4.0909069999999996</v>
      </c>
      <c r="J6481" s="1">
        <v>3</v>
      </c>
      <c r="K6481">
        <v>6478</v>
      </c>
      <c r="L6481" t="s">
        <v>25</v>
      </c>
      <c r="M6481" s="2">
        <f>+Table3[[#This Row],[CHW]]/Table3[[#This Row],[Count of Airbill Number]]</f>
        <v>1.3636356666666665</v>
      </c>
    </row>
    <row r="6482" spans="2:13">
      <c r="B6482" t="s">
        <v>28</v>
      </c>
      <c r="C6482" t="s">
        <v>21</v>
      </c>
      <c r="D6482" t="s">
        <v>22</v>
      </c>
      <c r="E6482" t="s">
        <v>778</v>
      </c>
      <c r="F6482" t="s">
        <v>778</v>
      </c>
      <c r="G6482" t="s">
        <v>173</v>
      </c>
      <c r="H6482" t="s">
        <v>150</v>
      </c>
      <c r="I6482" s="1">
        <v>4</v>
      </c>
      <c r="J6482" s="1">
        <v>1</v>
      </c>
      <c r="K6482">
        <v>6479</v>
      </c>
      <c r="L6482" t="s">
        <v>25</v>
      </c>
      <c r="M6482" s="2">
        <f>+Table3[[#This Row],[CHW]]/Table3[[#This Row],[Count of Airbill Number]]</f>
        <v>4</v>
      </c>
    </row>
    <row r="6483" spans="2:13">
      <c r="B6483" t="s">
        <v>28</v>
      </c>
      <c r="C6483" t="s">
        <v>21</v>
      </c>
      <c r="D6483" t="s">
        <v>22</v>
      </c>
      <c r="E6483" t="s">
        <v>778</v>
      </c>
      <c r="F6483" t="s">
        <v>778</v>
      </c>
      <c r="G6483" t="s">
        <v>81</v>
      </c>
      <c r="H6483" t="s">
        <v>291</v>
      </c>
      <c r="I6483" s="1">
        <v>4</v>
      </c>
      <c r="J6483" s="1">
        <v>1</v>
      </c>
      <c r="K6483">
        <v>6480</v>
      </c>
      <c r="L6483" t="s">
        <v>25</v>
      </c>
      <c r="M6483" s="2">
        <f>+Table3[[#This Row],[CHW]]/Table3[[#This Row],[Count of Airbill Number]]</f>
        <v>4</v>
      </c>
    </row>
    <row r="6484" spans="2:13">
      <c r="B6484" t="s">
        <v>28</v>
      </c>
      <c r="C6484" t="s">
        <v>21</v>
      </c>
      <c r="D6484" t="s">
        <v>36</v>
      </c>
      <c r="E6484" t="s">
        <v>778</v>
      </c>
      <c r="F6484" t="s">
        <v>778</v>
      </c>
      <c r="G6484" t="s">
        <v>82</v>
      </c>
      <c r="H6484" t="s">
        <v>51</v>
      </c>
      <c r="I6484" s="1">
        <v>4</v>
      </c>
      <c r="J6484" s="1">
        <v>1</v>
      </c>
      <c r="K6484">
        <v>6481</v>
      </c>
      <c r="L6484" t="s">
        <v>25</v>
      </c>
      <c r="M6484" s="2">
        <f>+Table3[[#This Row],[CHW]]/Table3[[#This Row],[Count of Airbill Number]]</f>
        <v>4</v>
      </c>
    </row>
    <row r="6485" spans="2:13">
      <c r="B6485" t="s">
        <v>28</v>
      </c>
      <c r="C6485" t="s">
        <v>21</v>
      </c>
      <c r="D6485" t="s">
        <v>36</v>
      </c>
      <c r="E6485" t="s">
        <v>777</v>
      </c>
      <c r="F6485" t="s">
        <v>777</v>
      </c>
      <c r="G6485" t="s">
        <v>114</v>
      </c>
      <c r="H6485" t="s">
        <v>26</v>
      </c>
      <c r="I6485" s="1">
        <v>4</v>
      </c>
      <c r="J6485" s="1">
        <v>1</v>
      </c>
      <c r="K6485">
        <v>6482</v>
      </c>
      <c r="L6485" t="s">
        <v>25</v>
      </c>
      <c r="M6485" s="2">
        <f>+Table3[[#This Row],[CHW]]/Table3[[#This Row],[Count of Airbill Number]]</f>
        <v>4</v>
      </c>
    </row>
    <row r="6486" spans="2:13">
      <c r="B6486" t="s">
        <v>28</v>
      </c>
      <c r="C6486" t="s">
        <v>21</v>
      </c>
      <c r="D6486" t="s">
        <v>36</v>
      </c>
      <c r="E6486" t="s">
        <v>778</v>
      </c>
      <c r="F6486" t="s">
        <v>778</v>
      </c>
      <c r="G6486" t="s">
        <v>51</v>
      </c>
      <c r="H6486" t="s">
        <v>250</v>
      </c>
      <c r="I6486" s="1">
        <v>4</v>
      </c>
      <c r="J6486" s="1">
        <v>1</v>
      </c>
      <c r="K6486">
        <v>6483</v>
      </c>
      <c r="L6486" t="s">
        <v>25</v>
      </c>
      <c r="M6486" s="2">
        <f>+Table3[[#This Row],[CHW]]/Table3[[#This Row],[Count of Airbill Number]]</f>
        <v>4</v>
      </c>
    </row>
    <row r="6487" spans="2:13">
      <c r="B6487" t="s">
        <v>28</v>
      </c>
      <c r="C6487" t="s">
        <v>21</v>
      </c>
      <c r="D6487" t="s">
        <v>36</v>
      </c>
      <c r="E6487" t="s">
        <v>778</v>
      </c>
      <c r="F6487" t="s">
        <v>777</v>
      </c>
      <c r="G6487" t="s">
        <v>90</v>
      </c>
      <c r="H6487" t="s">
        <v>114</v>
      </c>
      <c r="I6487" s="1">
        <v>4</v>
      </c>
      <c r="J6487" s="1">
        <v>1</v>
      </c>
      <c r="K6487">
        <v>6484</v>
      </c>
      <c r="L6487" t="s">
        <v>25</v>
      </c>
      <c r="M6487" s="2">
        <f>+Table3[[#This Row],[CHW]]/Table3[[#This Row],[Count of Airbill Number]]</f>
        <v>4</v>
      </c>
    </row>
    <row r="6488" spans="2:13">
      <c r="B6488" t="s">
        <v>20</v>
      </c>
      <c r="C6488" t="s">
        <v>21</v>
      </c>
      <c r="D6488" t="s">
        <v>22</v>
      </c>
      <c r="E6488" t="s">
        <v>776</v>
      </c>
      <c r="F6488" t="s">
        <v>778</v>
      </c>
      <c r="G6488" t="s">
        <v>31</v>
      </c>
      <c r="H6488" t="s">
        <v>283</v>
      </c>
      <c r="I6488" s="1">
        <v>4</v>
      </c>
      <c r="J6488" s="1">
        <v>1</v>
      </c>
      <c r="K6488">
        <v>6485</v>
      </c>
      <c r="L6488" t="s">
        <v>25</v>
      </c>
      <c r="M6488" s="2">
        <f>+Table3[[#This Row],[CHW]]/Table3[[#This Row],[Count of Airbill Number]]</f>
        <v>4</v>
      </c>
    </row>
    <row r="6489" spans="2:13">
      <c r="B6489" t="s">
        <v>28</v>
      </c>
      <c r="C6489" t="s">
        <v>21</v>
      </c>
      <c r="D6489" t="s">
        <v>22</v>
      </c>
      <c r="E6489" t="s">
        <v>776</v>
      </c>
      <c r="F6489" t="s">
        <v>776</v>
      </c>
      <c r="G6489" t="s">
        <v>57</v>
      </c>
      <c r="H6489" t="s">
        <v>72</v>
      </c>
      <c r="I6489" s="1">
        <v>3.90909</v>
      </c>
      <c r="J6489" s="1">
        <v>2</v>
      </c>
      <c r="K6489">
        <v>6486</v>
      </c>
      <c r="L6489" t="s">
        <v>25</v>
      </c>
      <c r="M6489" s="2">
        <f>+Table3[[#This Row],[CHW]]/Table3[[#This Row],[Count of Airbill Number]]</f>
        <v>1.954545</v>
      </c>
    </row>
    <row r="6490" spans="2:13">
      <c r="B6490" t="s">
        <v>28</v>
      </c>
      <c r="C6490" t="s">
        <v>21</v>
      </c>
      <c r="D6490" t="s">
        <v>22</v>
      </c>
      <c r="E6490" t="s">
        <v>776</v>
      </c>
      <c r="F6490" t="s">
        <v>778</v>
      </c>
      <c r="G6490" t="s">
        <v>37</v>
      </c>
      <c r="H6490" t="s">
        <v>99</v>
      </c>
      <c r="I6490" s="1">
        <v>3.90909</v>
      </c>
      <c r="J6490" s="1">
        <v>1</v>
      </c>
      <c r="K6490">
        <v>6487</v>
      </c>
      <c r="L6490" t="s">
        <v>25</v>
      </c>
      <c r="M6490" s="2">
        <f>+Table3[[#This Row],[CHW]]/Table3[[#This Row],[Count of Airbill Number]]</f>
        <v>3.90909</v>
      </c>
    </row>
    <row r="6491" spans="2:13">
      <c r="B6491" t="s">
        <v>28</v>
      </c>
      <c r="C6491" t="s">
        <v>21</v>
      </c>
      <c r="D6491" t="s">
        <v>22</v>
      </c>
      <c r="E6491" t="s">
        <v>778</v>
      </c>
      <c r="F6491" t="s">
        <v>776</v>
      </c>
      <c r="G6491" t="s">
        <v>51</v>
      </c>
      <c r="H6491" t="s">
        <v>122</v>
      </c>
      <c r="I6491" s="1">
        <v>3.9</v>
      </c>
      <c r="J6491" s="1">
        <v>1</v>
      </c>
      <c r="K6491">
        <v>6488</v>
      </c>
      <c r="L6491" t="s">
        <v>25</v>
      </c>
      <c r="M6491" s="2">
        <f>+Table3[[#This Row],[CHW]]/Table3[[#This Row],[Count of Airbill Number]]</f>
        <v>3.9</v>
      </c>
    </row>
    <row r="6492" spans="2:13">
      <c r="B6492" t="s">
        <v>28</v>
      </c>
      <c r="C6492" t="s">
        <v>21</v>
      </c>
      <c r="D6492" t="s">
        <v>36</v>
      </c>
      <c r="E6492" t="s">
        <v>778</v>
      </c>
      <c r="F6492" t="s">
        <v>778</v>
      </c>
      <c r="G6492" t="s">
        <v>86</v>
      </c>
      <c r="H6492" t="s">
        <v>150</v>
      </c>
      <c r="I6492" s="1">
        <v>3.8</v>
      </c>
      <c r="J6492" s="1">
        <v>2</v>
      </c>
      <c r="K6492">
        <v>6489</v>
      </c>
      <c r="L6492" t="s">
        <v>25</v>
      </c>
      <c r="M6492" s="2">
        <f>+Table3[[#This Row],[CHW]]/Table3[[#This Row],[Count of Airbill Number]]</f>
        <v>1.9</v>
      </c>
    </row>
    <row r="6493" spans="2:13">
      <c r="B6493" t="s">
        <v>20</v>
      </c>
      <c r="C6493" t="s">
        <v>21</v>
      </c>
      <c r="D6493" t="s">
        <v>22</v>
      </c>
      <c r="E6493" t="s">
        <v>778</v>
      </c>
      <c r="F6493" t="s">
        <v>776</v>
      </c>
      <c r="G6493" t="s">
        <v>113</v>
      </c>
      <c r="H6493" t="s">
        <v>123</v>
      </c>
      <c r="I6493" s="1">
        <v>3.7</v>
      </c>
      <c r="J6493" s="1">
        <v>1</v>
      </c>
      <c r="K6493">
        <v>6490</v>
      </c>
      <c r="L6493" t="s">
        <v>25</v>
      </c>
      <c r="M6493" s="2">
        <f>+Table3[[#This Row],[CHW]]/Table3[[#This Row],[Count of Airbill Number]]</f>
        <v>3.7</v>
      </c>
    </row>
    <row r="6494" spans="2:13">
      <c r="B6494" t="s">
        <v>28</v>
      </c>
      <c r="C6494" t="s">
        <v>21</v>
      </c>
      <c r="D6494" t="s">
        <v>22</v>
      </c>
      <c r="E6494" t="s">
        <v>776</v>
      </c>
      <c r="F6494" t="s">
        <v>776</v>
      </c>
      <c r="G6494" t="s">
        <v>41</v>
      </c>
      <c r="H6494" t="s">
        <v>47</v>
      </c>
      <c r="I6494" s="1">
        <v>3.6363630000000002</v>
      </c>
      <c r="J6494" s="1">
        <v>2</v>
      </c>
      <c r="K6494">
        <v>6491</v>
      </c>
      <c r="L6494" t="s">
        <v>25</v>
      </c>
      <c r="M6494" s="2">
        <f>+Table3[[#This Row],[CHW]]/Table3[[#This Row],[Count of Airbill Number]]</f>
        <v>1.8181815000000001</v>
      </c>
    </row>
    <row r="6495" spans="2:13">
      <c r="B6495" t="s">
        <v>28</v>
      </c>
      <c r="C6495" t="s">
        <v>21</v>
      </c>
      <c r="D6495" t="s">
        <v>22</v>
      </c>
      <c r="E6495" t="s">
        <v>776</v>
      </c>
      <c r="F6495" t="s">
        <v>776</v>
      </c>
      <c r="G6495" t="s">
        <v>102</v>
      </c>
      <c r="H6495" t="s">
        <v>45</v>
      </c>
      <c r="I6495" s="1">
        <v>3.6363630000000002</v>
      </c>
      <c r="J6495" s="1">
        <v>2</v>
      </c>
      <c r="K6495">
        <v>6492</v>
      </c>
      <c r="L6495" t="s">
        <v>25</v>
      </c>
      <c r="M6495" s="2">
        <f>+Table3[[#This Row],[CHW]]/Table3[[#This Row],[Count of Airbill Number]]</f>
        <v>1.8181815000000001</v>
      </c>
    </row>
    <row r="6496" spans="2:13">
      <c r="B6496" t="s">
        <v>28</v>
      </c>
      <c r="C6496" t="s">
        <v>21</v>
      </c>
      <c r="D6496" t="s">
        <v>22</v>
      </c>
      <c r="E6496" t="s">
        <v>776</v>
      </c>
      <c r="F6496" t="s">
        <v>776</v>
      </c>
      <c r="G6496" t="s">
        <v>66</v>
      </c>
      <c r="H6496" t="s">
        <v>24</v>
      </c>
      <c r="I6496" s="1">
        <v>3.6363630000000002</v>
      </c>
      <c r="J6496" s="1">
        <v>2</v>
      </c>
      <c r="K6496">
        <v>6493</v>
      </c>
      <c r="L6496" t="s">
        <v>25</v>
      </c>
      <c r="M6496" s="2">
        <f>+Table3[[#This Row],[CHW]]/Table3[[#This Row],[Count of Airbill Number]]</f>
        <v>1.8181815000000001</v>
      </c>
    </row>
    <row r="6497" spans="2:13">
      <c r="B6497" t="s">
        <v>35</v>
      </c>
      <c r="C6497" t="s">
        <v>21</v>
      </c>
      <c r="D6497" t="s">
        <v>22</v>
      </c>
      <c r="E6497" t="s">
        <v>776</v>
      </c>
      <c r="F6497" t="s">
        <v>776</v>
      </c>
      <c r="G6497" t="s">
        <v>63</v>
      </c>
      <c r="H6497" t="s">
        <v>57</v>
      </c>
      <c r="I6497" s="1">
        <v>3.6363630000000002</v>
      </c>
      <c r="J6497" s="1">
        <v>2</v>
      </c>
      <c r="K6497">
        <v>6494</v>
      </c>
      <c r="L6497" t="s">
        <v>25</v>
      </c>
      <c r="M6497" s="2">
        <f>+Table3[[#This Row],[CHW]]/Table3[[#This Row],[Count of Airbill Number]]</f>
        <v>1.8181815000000001</v>
      </c>
    </row>
    <row r="6498" spans="2:13">
      <c r="B6498" t="s">
        <v>35</v>
      </c>
      <c r="C6498" t="s">
        <v>21</v>
      </c>
      <c r="D6498" t="s">
        <v>22</v>
      </c>
      <c r="E6498" t="s">
        <v>776</v>
      </c>
      <c r="F6498" t="s">
        <v>776</v>
      </c>
      <c r="G6498" t="s">
        <v>68</v>
      </c>
      <c r="H6498" t="s">
        <v>42</v>
      </c>
      <c r="I6498" s="1">
        <v>3.6363630000000002</v>
      </c>
      <c r="J6498" s="1">
        <v>2</v>
      </c>
      <c r="K6498">
        <v>6495</v>
      </c>
      <c r="L6498" t="s">
        <v>25</v>
      </c>
      <c r="M6498" s="2">
        <f>+Table3[[#This Row],[CHW]]/Table3[[#This Row],[Count of Airbill Number]]</f>
        <v>1.8181815000000001</v>
      </c>
    </row>
    <row r="6499" spans="2:13">
      <c r="B6499" t="s">
        <v>35</v>
      </c>
      <c r="C6499" t="s">
        <v>21</v>
      </c>
      <c r="D6499" t="s">
        <v>22</v>
      </c>
      <c r="E6499" t="s">
        <v>776</v>
      </c>
      <c r="F6499" t="s">
        <v>776</v>
      </c>
      <c r="G6499" t="s">
        <v>102</v>
      </c>
      <c r="H6499" t="s">
        <v>66</v>
      </c>
      <c r="I6499" s="1">
        <v>3.6363630000000002</v>
      </c>
      <c r="J6499" s="1">
        <v>2</v>
      </c>
      <c r="K6499">
        <v>6496</v>
      </c>
      <c r="L6499" t="s">
        <v>25</v>
      </c>
      <c r="M6499" s="2">
        <f>+Table3[[#This Row],[CHW]]/Table3[[#This Row],[Count of Airbill Number]]</f>
        <v>1.8181815000000001</v>
      </c>
    </row>
    <row r="6500" spans="2:13">
      <c r="B6500" t="s">
        <v>28</v>
      </c>
      <c r="C6500" t="s">
        <v>21</v>
      </c>
      <c r="D6500" t="s">
        <v>22</v>
      </c>
      <c r="E6500" t="s">
        <v>776</v>
      </c>
      <c r="F6500" t="s">
        <v>776</v>
      </c>
      <c r="G6500" t="s">
        <v>47</v>
      </c>
      <c r="H6500" t="s">
        <v>71</v>
      </c>
      <c r="I6500" s="1">
        <v>3.6363629999999998</v>
      </c>
      <c r="J6500" s="1">
        <v>1</v>
      </c>
      <c r="K6500">
        <v>6497</v>
      </c>
      <c r="L6500" t="s">
        <v>25</v>
      </c>
      <c r="M6500" s="2">
        <f>+Table3[[#This Row],[CHW]]/Table3[[#This Row],[Count of Airbill Number]]</f>
        <v>3.6363629999999998</v>
      </c>
    </row>
    <row r="6501" spans="2:13">
      <c r="B6501" t="s">
        <v>28</v>
      </c>
      <c r="C6501" t="s">
        <v>21</v>
      </c>
      <c r="D6501" t="s">
        <v>22</v>
      </c>
      <c r="E6501" t="s">
        <v>776</v>
      </c>
      <c r="F6501" t="s">
        <v>776</v>
      </c>
      <c r="G6501" t="s">
        <v>108</v>
      </c>
      <c r="H6501" t="s">
        <v>59</v>
      </c>
      <c r="I6501" s="1">
        <v>3.6363629999999998</v>
      </c>
      <c r="J6501" s="1">
        <v>1</v>
      </c>
      <c r="K6501">
        <v>6498</v>
      </c>
      <c r="L6501" t="s">
        <v>25</v>
      </c>
      <c r="M6501" s="2">
        <f>+Table3[[#This Row],[CHW]]/Table3[[#This Row],[Count of Airbill Number]]</f>
        <v>3.6363629999999998</v>
      </c>
    </row>
    <row r="6502" spans="2:13">
      <c r="B6502" t="s">
        <v>28</v>
      </c>
      <c r="C6502" t="s">
        <v>21</v>
      </c>
      <c r="D6502" t="s">
        <v>22</v>
      </c>
      <c r="E6502" t="s">
        <v>776</v>
      </c>
      <c r="F6502" t="s">
        <v>777</v>
      </c>
      <c r="G6502" t="s">
        <v>45</v>
      </c>
      <c r="H6502" t="s">
        <v>52</v>
      </c>
      <c r="I6502" s="1">
        <v>3.6363629999999998</v>
      </c>
      <c r="J6502" s="1">
        <v>1</v>
      </c>
      <c r="K6502">
        <v>6499</v>
      </c>
      <c r="L6502" t="s">
        <v>25</v>
      </c>
      <c r="M6502" s="2">
        <f>+Table3[[#This Row],[CHW]]/Table3[[#This Row],[Count of Airbill Number]]</f>
        <v>3.6363629999999998</v>
      </c>
    </row>
    <row r="6503" spans="2:13">
      <c r="B6503" t="s">
        <v>28</v>
      </c>
      <c r="C6503" t="s">
        <v>21</v>
      </c>
      <c r="D6503" t="s">
        <v>22</v>
      </c>
      <c r="E6503" t="s">
        <v>778</v>
      </c>
      <c r="F6503" t="s">
        <v>778</v>
      </c>
      <c r="G6503" t="s">
        <v>109</v>
      </c>
      <c r="H6503" t="s">
        <v>113</v>
      </c>
      <c r="I6503" s="1">
        <v>3.6363629999999998</v>
      </c>
      <c r="J6503" s="1">
        <v>1</v>
      </c>
      <c r="K6503">
        <v>6500</v>
      </c>
      <c r="L6503" t="s">
        <v>25</v>
      </c>
      <c r="M6503" s="2">
        <f>+Table3[[#This Row],[CHW]]/Table3[[#This Row],[Count of Airbill Number]]</f>
        <v>3.6363629999999998</v>
      </c>
    </row>
    <row r="6504" spans="2:13">
      <c r="B6504" t="s">
        <v>28</v>
      </c>
      <c r="C6504" t="s">
        <v>21</v>
      </c>
      <c r="D6504" t="s">
        <v>22</v>
      </c>
      <c r="E6504" t="s">
        <v>776</v>
      </c>
      <c r="F6504" t="s">
        <v>776</v>
      </c>
      <c r="G6504" t="s">
        <v>144</v>
      </c>
      <c r="H6504" t="s">
        <v>54</v>
      </c>
      <c r="I6504" s="1">
        <v>3.6363629999999998</v>
      </c>
      <c r="J6504" s="1">
        <v>1</v>
      </c>
      <c r="K6504">
        <v>6501</v>
      </c>
      <c r="L6504" t="s">
        <v>25</v>
      </c>
      <c r="M6504" s="2">
        <f>+Table3[[#This Row],[CHW]]/Table3[[#This Row],[Count of Airbill Number]]</f>
        <v>3.6363629999999998</v>
      </c>
    </row>
    <row r="6505" spans="2:13">
      <c r="B6505" t="s">
        <v>28</v>
      </c>
      <c r="C6505" t="s">
        <v>21</v>
      </c>
      <c r="D6505" t="s">
        <v>22</v>
      </c>
      <c r="E6505" t="s">
        <v>776</v>
      </c>
      <c r="F6505" t="s">
        <v>776</v>
      </c>
      <c r="G6505" t="s">
        <v>144</v>
      </c>
      <c r="H6505" t="s">
        <v>241</v>
      </c>
      <c r="I6505" s="1">
        <v>3.6363629999999998</v>
      </c>
      <c r="J6505" s="1">
        <v>1</v>
      </c>
      <c r="K6505">
        <v>6502</v>
      </c>
      <c r="L6505" t="s">
        <v>25</v>
      </c>
      <c r="M6505" s="2">
        <f>+Table3[[#This Row],[CHW]]/Table3[[#This Row],[Count of Airbill Number]]</f>
        <v>3.6363629999999998</v>
      </c>
    </row>
    <row r="6506" spans="2:13">
      <c r="B6506" t="s">
        <v>28</v>
      </c>
      <c r="C6506" t="s">
        <v>21</v>
      </c>
      <c r="D6506" t="s">
        <v>22</v>
      </c>
      <c r="E6506" t="s">
        <v>776</v>
      </c>
      <c r="F6506" t="s">
        <v>776</v>
      </c>
      <c r="G6506" t="s">
        <v>131</v>
      </c>
      <c r="H6506" t="s">
        <v>72</v>
      </c>
      <c r="I6506" s="1">
        <v>3.6363629999999998</v>
      </c>
      <c r="J6506" s="1">
        <v>1</v>
      </c>
      <c r="K6506">
        <v>6503</v>
      </c>
      <c r="L6506" t="s">
        <v>25</v>
      </c>
      <c r="M6506" s="2">
        <f>+Table3[[#This Row],[CHW]]/Table3[[#This Row],[Count of Airbill Number]]</f>
        <v>3.6363629999999998</v>
      </c>
    </row>
    <row r="6507" spans="2:13">
      <c r="B6507" t="s">
        <v>28</v>
      </c>
      <c r="C6507" t="s">
        <v>21</v>
      </c>
      <c r="D6507" t="s">
        <v>22</v>
      </c>
      <c r="E6507" t="s">
        <v>776</v>
      </c>
      <c r="F6507" t="s">
        <v>776</v>
      </c>
      <c r="G6507" t="s">
        <v>50</v>
      </c>
      <c r="H6507" t="s">
        <v>132</v>
      </c>
      <c r="I6507" s="1">
        <v>3.6363629999999998</v>
      </c>
      <c r="J6507" s="1">
        <v>1</v>
      </c>
      <c r="K6507">
        <v>6504</v>
      </c>
      <c r="L6507" t="s">
        <v>25</v>
      </c>
      <c r="M6507" s="2">
        <f>+Table3[[#This Row],[CHW]]/Table3[[#This Row],[Count of Airbill Number]]</f>
        <v>3.6363629999999998</v>
      </c>
    </row>
    <row r="6508" spans="2:13">
      <c r="B6508" t="s">
        <v>28</v>
      </c>
      <c r="C6508" t="s">
        <v>21</v>
      </c>
      <c r="D6508" t="s">
        <v>36</v>
      </c>
      <c r="E6508" t="s">
        <v>776</v>
      </c>
      <c r="F6508" t="s">
        <v>776</v>
      </c>
      <c r="G6508" t="s">
        <v>40</v>
      </c>
      <c r="H6508" t="s">
        <v>37</v>
      </c>
      <c r="I6508" s="1">
        <v>3.6363629999999998</v>
      </c>
      <c r="J6508" s="1">
        <v>1</v>
      </c>
      <c r="K6508">
        <v>6505</v>
      </c>
      <c r="L6508" t="s">
        <v>25</v>
      </c>
      <c r="M6508" s="2">
        <f>+Table3[[#This Row],[CHW]]/Table3[[#This Row],[Count of Airbill Number]]</f>
        <v>3.6363629999999998</v>
      </c>
    </row>
    <row r="6509" spans="2:13">
      <c r="B6509" t="s">
        <v>35</v>
      </c>
      <c r="C6509" t="s">
        <v>21</v>
      </c>
      <c r="D6509" t="s">
        <v>22</v>
      </c>
      <c r="E6509" t="s">
        <v>776</v>
      </c>
      <c r="F6509" t="s">
        <v>776</v>
      </c>
      <c r="G6509" t="s">
        <v>23</v>
      </c>
      <c r="H6509" t="s">
        <v>65</v>
      </c>
      <c r="I6509" s="1">
        <v>3.6363629999999998</v>
      </c>
      <c r="J6509" s="1">
        <v>1</v>
      </c>
      <c r="K6509">
        <v>6506</v>
      </c>
      <c r="L6509" t="s">
        <v>25</v>
      </c>
      <c r="M6509" s="2">
        <f>+Table3[[#This Row],[CHW]]/Table3[[#This Row],[Count of Airbill Number]]</f>
        <v>3.6363629999999998</v>
      </c>
    </row>
    <row r="6510" spans="2:13">
      <c r="B6510" t="s">
        <v>35</v>
      </c>
      <c r="C6510" t="s">
        <v>21</v>
      </c>
      <c r="D6510" t="s">
        <v>22</v>
      </c>
      <c r="E6510" t="s">
        <v>776</v>
      </c>
      <c r="F6510" t="s">
        <v>776</v>
      </c>
      <c r="G6510" t="s">
        <v>39</v>
      </c>
      <c r="H6510" t="s">
        <v>193</v>
      </c>
      <c r="I6510" s="1">
        <v>3.6363629999999998</v>
      </c>
      <c r="J6510" s="1">
        <v>1</v>
      </c>
      <c r="K6510">
        <v>6507</v>
      </c>
      <c r="L6510" t="s">
        <v>25</v>
      </c>
      <c r="M6510" s="2">
        <f>+Table3[[#This Row],[CHW]]/Table3[[#This Row],[Count of Airbill Number]]</f>
        <v>3.6363629999999998</v>
      </c>
    </row>
    <row r="6511" spans="2:13">
      <c r="B6511" t="s">
        <v>35</v>
      </c>
      <c r="C6511" t="s">
        <v>21</v>
      </c>
      <c r="D6511" t="s">
        <v>22</v>
      </c>
      <c r="E6511" t="s">
        <v>776</v>
      </c>
      <c r="F6511" t="s">
        <v>776</v>
      </c>
      <c r="G6511" t="s">
        <v>183</v>
      </c>
      <c r="H6511" t="s">
        <v>83</v>
      </c>
      <c r="I6511" s="1">
        <v>3.6363629999999998</v>
      </c>
      <c r="J6511" s="1">
        <v>1</v>
      </c>
      <c r="K6511">
        <v>6508</v>
      </c>
      <c r="L6511" t="s">
        <v>25</v>
      </c>
      <c r="M6511" s="2">
        <f>+Table3[[#This Row],[CHW]]/Table3[[#This Row],[Count of Airbill Number]]</f>
        <v>3.6363629999999998</v>
      </c>
    </row>
    <row r="6512" spans="2:13">
      <c r="B6512" t="s">
        <v>35</v>
      </c>
      <c r="C6512" t="s">
        <v>21</v>
      </c>
      <c r="D6512" t="s">
        <v>22</v>
      </c>
      <c r="E6512" t="s">
        <v>776</v>
      </c>
      <c r="F6512" t="s">
        <v>776</v>
      </c>
      <c r="G6512" t="s">
        <v>191</v>
      </c>
      <c r="H6512" t="s">
        <v>123</v>
      </c>
      <c r="I6512" s="1">
        <v>3.6363629999999998</v>
      </c>
      <c r="J6512" s="1">
        <v>1</v>
      </c>
      <c r="K6512">
        <v>6509</v>
      </c>
      <c r="L6512" t="s">
        <v>25</v>
      </c>
      <c r="M6512" s="2">
        <f>+Table3[[#This Row],[CHW]]/Table3[[#This Row],[Count of Airbill Number]]</f>
        <v>3.6363629999999998</v>
      </c>
    </row>
    <row r="6513" spans="2:13">
      <c r="B6513" t="s">
        <v>35</v>
      </c>
      <c r="C6513" t="s">
        <v>21</v>
      </c>
      <c r="D6513" t="s">
        <v>22</v>
      </c>
      <c r="E6513" t="s">
        <v>776</v>
      </c>
      <c r="F6513" t="s">
        <v>776</v>
      </c>
      <c r="G6513" t="s">
        <v>64</v>
      </c>
      <c r="H6513" t="s">
        <v>76</v>
      </c>
      <c r="I6513" s="1">
        <v>3.6363629999999998</v>
      </c>
      <c r="J6513" s="1">
        <v>1</v>
      </c>
      <c r="K6513">
        <v>6510</v>
      </c>
      <c r="L6513" t="s">
        <v>25</v>
      </c>
      <c r="M6513" s="2">
        <f>+Table3[[#This Row],[CHW]]/Table3[[#This Row],[Count of Airbill Number]]</f>
        <v>3.6363629999999998</v>
      </c>
    </row>
    <row r="6514" spans="2:13">
      <c r="B6514" t="s">
        <v>35</v>
      </c>
      <c r="C6514" t="s">
        <v>21</v>
      </c>
      <c r="D6514" t="s">
        <v>22</v>
      </c>
      <c r="E6514" t="s">
        <v>776</v>
      </c>
      <c r="F6514" t="s">
        <v>776</v>
      </c>
      <c r="G6514" t="s">
        <v>111</v>
      </c>
      <c r="H6514" t="s">
        <v>72</v>
      </c>
      <c r="I6514" s="1">
        <v>3.6363629999999998</v>
      </c>
      <c r="J6514" s="1">
        <v>1</v>
      </c>
      <c r="K6514">
        <v>6511</v>
      </c>
      <c r="L6514" t="s">
        <v>25</v>
      </c>
      <c r="M6514" s="2">
        <f>+Table3[[#This Row],[CHW]]/Table3[[#This Row],[Count of Airbill Number]]</f>
        <v>3.6363629999999998</v>
      </c>
    </row>
    <row r="6515" spans="2:13">
      <c r="B6515" t="s">
        <v>35</v>
      </c>
      <c r="C6515" t="s">
        <v>21</v>
      </c>
      <c r="D6515" t="s">
        <v>22</v>
      </c>
      <c r="E6515" t="s">
        <v>776</v>
      </c>
      <c r="F6515" t="s">
        <v>776</v>
      </c>
      <c r="G6515" t="s">
        <v>61</v>
      </c>
      <c r="H6515" t="s">
        <v>132</v>
      </c>
      <c r="I6515" s="1">
        <v>3.6363629999999998</v>
      </c>
      <c r="J6515" s="1">
        <v>2</v>
      </c>
      <c r="K6515">
        <v>6512</v>
      </c>
      <c r="L6515" t="s">
        <v>25</v>
      </c>
      <c r="M6515" s="2">
        <f>+Table3[[#This Row],[CHW]]/Table3[[#This Row],[Count of Airbill Number]]</f>
        <v>1.8181814999999999</v>
      </c>
    </row>
    <row r="6516" spans="2:13">
      <c r="B6516" t="s">
        <v>35</v>
      </c>
      <c r="C6516" t="s">
        <v>21</v>
      </c>
      <c r="D6516" t="s">
        <v>22</v>
      </c>
      <c r="E6516" t="s">
        <v>776</v>
      </c>
      <c r="F6516" t="s">
        <v>776</v>
      </c>
      <c r="G6516" t="s">
        <v>61</v>
      </c>
      <c r="H6516" t="s">
        <v>43</v>
      </c>
      <c r="I6516" s="1">
        <v>3.6363629999999998</v>
      </c>
      <c r="J6516" s="1">
        <v>1</v>
      </c>
      <c r="K6516">
        <v>6513</v>
      </c>
      <c r="L6516" t="s">
        <v>25</v>
      </c>
      <c r="M6516" s="2">
        <f>+Table3[[#This Row],[CHW]]/Table3[[#This Row],[Count of Airbill Number]]</f>
        <v>3.6363629999999998</v>
      </c>
    </row>
    <row r="6517" spans="2:13">
      <c r="B6517" t="s">
        <v>35</v>
      </c>
      <c r="C6517" t="s">
        <v>21</v>
      </c>
      <c r="D6517" t="s">
        <v>22</v>
      </c>
      <c r="E6517" t="s">
        <v>776</v>
      </c>
      <c r="F6517" t="s">
        <v>776</v>
      </c>
      <c r="G6517" t="s">
        <v>33</v>
      </c>
      <c r="H6517" t="s">
        <v>57</v>
      </c>
      <c r="I6517" s="1">
        <v>3.6363629999999998</v>
      </c>
      <c r="J6517" s="1">
        <v>1</v>
      </c>
      <c r="K6517">
        <v>6514</v>
      </c>
      <c r="L6517" t="s">
        <v>25</v>
      </c>
      <c r="M6517" s="2">
        <f>+Table3[[#This Row],[CHW]]/Table3[[#This Row],[Count of Airbill Number]]</f>
        <v>3.6363629999999998</v>
      </c>
    </row>
    <row r="6518" spans="2:13">
      <c r="B6518" t="s">
        <v>35</v>
      </c>
      <c r="C6518" t="s">
        <v>21</v>
      </c>
      <c r="D6518" t="s">
        <v>22</v>
      </c>
      <c r="E6518" t="s">
        <v>776</v>
      </c>
      <c r="F6518" t="s">
        <v>776</v>
      </c>
      <c r="G6518" t="s">
        <v>144</v>
      </c>
      <c r="H6518" t="s">
        <v>64</v>
      </c>
      <c r="I6518" s="1">
        <v>3.6363629999999998</v>
      </c>
      <c r="J6518" s="1">
        <v>1</v>
      </c>
      <c r="K6518">
        <v>6515</v>
      </c>
      <c r="L6518" t="s">
        <v>25</v>
      </c>
      <c r="M6518" s="2">
        <f>+Table3[[#This Row],[CHW]]/Table3[[#This Row],[Count of Airbill Number]]</f>
        <v>3.6363629999999998</v>
      </c>
    </row>
    <row r="6519" spans="2:13">
      <c r="B6519" t="s">
        <v>35</v>
      </c>
      <c r="C6519" t="s">
        <v>21</v>
      </c>
      <c r="D6519" t="s">
        <v>22</v>
      </c>
      <c r="E6519" t="s">
        <v>776</v>
      </c>
      <c r="F6519" t="s">
        <v>776</v>
      </c>
      <c r="G6519" t="s">
        <v>144</v>
      </c>
      <c r="H6519" t="s">
        <v>66</v>
      </c>
      <c r="I6519" s="1">
        <v>3.6363629999999998</v>
      </c>
      <c r="J6519" s="1">
        <v>1</v>
      </c>
      <c r="K6519">
        <v>6516</v>
      </c>
      <c r="L6519" t="s">
        <v>25</v>
      </c>
      <c r="M6519" s="2">
        <f>+Table3[[#This Row],[CHW]]/Table3[[#This Row],[Count of Airbill Number]]</f>
        <v>3.6363629999999998</v>
      </c>
    </row>
    <row r="6520" spans="2:13">
      <c r="B6520" t="s">
        <v>35</v>
      </c>
      <c r="C6520" t="s">
        <v>21</v>
      </c>
      <c r="D6520" t="s">
        <v>22</v>
      </c>
      <c r="E6520" t="s">
        <v>776</v>
      </c>
      <c r="F6520" t="s">
        <v>776</v>
      </c>
      <c r="G6520" t="s">
        <v>67</v>
      </c>
      <c r="H6520" t="s">
        <v>68</v>
      </c>
      <c r="I6520" s="1">
        <v>3.6363629999999998</v>
      </c>
      <c r="J6520" s="1">
        <v>1</v>
      </c>
      <c r="K6520">
        <v>6517</v>
      </c>
      <c r="L6520" t="s">
        <v>25</v>
      </c>
      <c r="M6520" s="2">
        <f>+Table3[[#This Row],[CHW]]/Table3[[#This Row],[Count of Airbill Number]]</f>
        <v>3.6363629999999998</v>
      </c>
    </row>
    <row r="6521" spans="2:13">
      <c r="B6521" t="s">
        <v>35</v>
      </c>
      <c r="C6521" t="s">
        <v>21</v>
      </c>
      <c r="D6521" t="s">
        <v>22</v>
      </c>
      <c r="E6521" t="s">
        <v>776</v>
      </c>
      <c r="F6521" t="s">
        <v>776</v>
      </c>
      <c r="G6521" t="s">
        <v>72</v>
      </c>
      <c r="H6521" t="s">
        <v>178</v>
      </c>
      <c r="I6521" s="1">
        <v>3.6363629999999998</v>
      </c>
      <c r="J6521" s="1">
        <v>1</v>
      </c>
      <c r="K6521">
        <v>6518</v>
      </c>
      <c r="L6521" t="s">
        <v>25</v>
      </c>
      <c r="M6521" s="2">
        <f>+Table3[[#This Row],[CHW]]/Table3[[#This Row],[Count of Airbill Number]]</f>
        <v>3.6363629999999998</v>
      </c>
    </row>
    <row r="6522" spans="2:13">
      <c r="B6522" t="s">
        <v>35</v>
      </c>
      <c r="C6522" t="s">
        <v>21</v>
      </c>
      <c r="D6522" t="s">
        <v>22</v>
      </c>
      <c r="E6522" t="s">
        <v>776</v>
      </c>
      <c r="F6522" t="s">
        <v>776</v>
      </c>
      <c r="G6522" t="s">
        <v>72</v>
      </c>
      <c r="H6522" t="s">
        <v>244</v>
      </c>
      <c r="I6522" s="1">
        <v>3.6363629999999998</v>
      </c>
      <c r="J6522" s="1">
        <v>1</v>
      </c>
      <c r="K6522">
        <v>6519</v>
      </c>
      <c r="L6522" t="s">
        <v>25</v>
      </c>
      <c r="M6522" s="2">
        <f>+Table3[[#This Row],[CHW]]/Table3[[#This Row],[Count of Airbill Number]]</f>
        <v>3.6363629999999998</v>
      </c>
    </row>
    <row r="6523" spans="2:13">
      <c r="B6523" t="s">
        <v>35</v>
      </c>
      <c r="C6523" t="s">
        <v>21</v>
      </c>
      <c r="D6523" t="s">
        <v>36</v>
      </c>
      <c r="E6523" t="s">
        <v>776</v>
      </c>
      <c r="F6523" t="s">
        <v>776</v>
      </c>
      <c r="G6523" t="s">
        <v>37</v>
      </c>
      <c r="H6523" t="s">
        <v>378</v>
      </c>
      <c r="I6523" s="1">
        <v>3.6363629999999998</v>
      </c>
      <c r="J6523" s="1">
        <v>1</v>
      </c>
      <c r="K6523">
        <v>6520</v>
      </c>
      <c r="L6523" t="s">
        <v>25</v>
      </c>
      <c r="M6523" s="2">
        <f>+Table3[[#This Row],[CHW]]/Table3[[#This Row],[Count of Airbill Number]]</f>
        <v>3.6363629999999998</v>
      </c>
    </row>
    <row r="6524" spans="2:13">
      <c r="B6524" t="s">
        <v>35</v>
      </c>
      <c r="C6524" t="s">
        <v>21</v>
      </c>
      <c r="D6524" t="s">
        <v>36</v>
      </c>
      <c r="E6524" t="s">
        <v>776</v>
      </c>
      <c r="F6524" t="s">
        <v>776</v>
      </c>
      <c r="G6524" t="s">
        <v>37</v>
      </c>
      <c r="H6524" t="s">
        <v>264</v>
      </c>
      <c r="I6524" s="1">
        <v>3.6363629999999998</v>
      </c>
      <c r="J6524" s="1">
        <v>1</v>
      </c>
      <c r="K6524">
        <v>6521</v>
      </c>
      <c r="L6524" t="s">
        <v>25</v>
      </c>
      <c r="M6524" s="2">
        <f>+Table3[[#This Row],[CHW]]/Table3[[#This Row],[Count of Airbill Number]]</f>
        <v>3.6363629999999998</v>
      </c>
    </row>
    <row r="6525" spans="2:13">
      <c r="B6525" t="s">
        <v>35</v>
      </c>
      <c r="C6525" t="s">
        <v>21</v>
      </c>
      <c r="D6525" t="s">
        <v>36</v>
      </c>
      <c r="E6525" t="s">
        <v>776</v>
      </c>
      <c r="F6525" t="s">
        <v>776</v>
      </c>
      <c r="G6525" t="s">
        <v>37</v>
      </c>
      <c r="H6525" t="s">
        <v>183</v>
      </c>
      <c r="I6525" s="1">
        <v>3.6363629999999998</v>
      </c>
      <c r="J6525" s="1">
        <v>1</v>
      </c>
      <c r="K6525">
        <v>6522</v>
      </c>
      <c r="L6525" t="s">
        <v>25</v>
      </c>
      <c r="M6525" s="2">
        <f>+Table3[[#This Row],[CHW]]/Table3[[#This Row],[Count of Airbill Number]]</f>
        <v>3.6363629999999998</v>
      </c>
    </row>
    <row r="6526" spans="2:13">
      <c r="B6526" t="s">
        <v>35</v>
      </c>
      <c r="C6526" t="s">
        <v>21</v>
      </c>
      <c r="D6526" t="s">
        <v>36</v>
      </c>
      <c r="E6526" t="s">
        <v>776</v>
      </c>
      <c r="F6526" t="s">
        <v>776</v>
      </c>
      <c r="G6526" t="s">
        <v>37</v>
      </c>
      <c r="H6526" t="s">
        <v>195</v>
      </c>
      <c r="I6526" s="1">
        <v>3.6363629999999998</v>
      </c>
      <c r="J6526" s="1">
        <v>1</v>
      </c>
      <c r="K6526">
        <v>6523</v>
      </c>
      <c r="L6526" t="s">
        <v>25</v>
      </c>
      <c r="M6526" s="2">
        <f>+Table3[[#This Row],[CHW]]/Table3[[#This Row],[Count of Airbill Number]]</f>
        <v>3.6363629999999998</v>
      </c>
    </row>
    <row r="6527" spans="2:13">
      <c r="B6527" t="s">
        <v>35</v>
      </c>
      <c r="C6527" t="s">
        <v>21</v>
      </c>
      <c r="D6527" t="s">
        <v>36</v>
      </c>
      <c r="E6527" t="s">
        <v>776</v>
      </c>
      <c r="F6527" t="s">
        <v>776</v>
      </c>
      <c r="G6527" t="s">
        <v>37</v>
      </c>
      <c r="H6527" t="s">
        <v>191</v>
      </c>
      <c r="I6527" s="1">
        <v>3.6363629999999998</v>
      </c>
      <c r="J6527" s="1">
        <v>1</v>
      </c>
      <c r="K6527">
        <v>6524</v>
      </c>
      <c r="L6527" t="s">
        <v>25</v>
      </c>
      <c r="M6527" s="2">
        <f>+Table3[[#This Row],[CHW]]/Table3[[#This Row],[Count of Airbill Number]]</f>
        <v>3.6363629999999998</v>
      </c>
    </row>
    <row r="6528" spans="2:13">
      <c r="B6528" t="s">
        <v>35</v>
      </c>
      <c r="C6528" t="s">
        <v>21</v>
      </c>
      <c r="D6528" t="s">
        <v>36</v>
      </c>
      <c r="E6528" t="s">
        <v>776</v>
      </c>
      <c r="F6528" t="s">
        <v>776</v>
      </c>
      <c r="G6528" t="s">
        <v>37</v>
      </c>
      <c r="H6528" t="s">
        <v>307</v>
      </c>
      <c r="I6528" s="1">
        <v>3.6363629999999998</v>
      </c>
      <c r="J6528" s="1">
        <v>1</v>
      </c>
      <c r="K6528">
        <v>6525</v>
      </c>
      <c r="L6528" t="s">
        <v>25</v>
      </c>
      <c r="M6528" s="2">
        <f>+Table3[[#This Row],[CHW]]/Table3[[#This Row],[Count of Airbill Number]]</f>
        <v>3.6363629999999998</v>
      </c>
    </row>
    <row r="6529" spans="2:13">
      <c r="B6529" t="s">
        <v>35</v>
      </c>
      <c r="C6529" t="s">
        <v>21</v>
      </c>
      <c r="D6529" t="s">
        <v>36</v>
      </c>
      <c r="E6529" t="s">
        <v>776</v>
      </c>
      <c r="F6529" t="s">
        <v>776</v>
      </c>
      <c r="G6529" t="s">
        <v>37</v>
      </c>
      <c r="H6529" t="s">
        <v>442</v>
      </c>
      <c r="I6529" s="1">
        <v>3.6363629999999998</v>
      </c>
      <c r="J6529" s="1">
        <v>1</v>
      </c>
      <c r="K6529">
        <v>6526</v>
      </c>
      <c r="L6529" t="s">
        <v>25</v>
      </c>
      <c r="M6529" s="2">
        <f>+Table3[[#This Row],[CHW]]/Table3[[#This Row],[Count of Airbill Number]]</f>
        <v>3.6363629999999998</v>
      </c>
    </row>
    <row r="6530" spans="2:13">
      <c r="B6530" t="s">
        <v>35</v>
      </c>
      <c r="C6530" t="s">
        <v>21</v>
      </c>
      <c r="D6530" t="s">
        <v>36</v>
      </c>
      <c r="E6530" t="s">
        <v>776</v>
      </c>
      <c r="F6530" t="s">
        <v>776</v>
      </c>
      <c r="G6530" t="s">
        <v>37</v>
      </c>
      <c r="H6530" t="s">
        <v>284</v>
      </c>
      <c r="I6530" s="1">
        <v>3.6363629999999998</v>
      </c>
      <c r="J6530" s="1">
        <v>1</v>
      </c>
      <c r="K6530">
        <v>6527</v>
      </c>
      <c r="L6530" t="s">
        <v>25</v>
      </c>
      <c r="M6530" s="2">
        <f>+Table3[[#This Row],[CHW]]/Table3[[#This Row],[Count of Airbill Number]]</f>
        <v>3.6363629999999998</v>
      </c>
    </row>
    <row r="6531" spans="2:13">
      <c r="B6531" t="s">
        <v>35</v>
      </c>
      <c r="C6531" t="s">
        <v>21</v>
      </c>
      <c r="D6531" t="s">
        <v>36</v>
      </c>
      <c r="E6531" t="s">
        <v>776</v>
      </c>
      <c r="F6531" t="s">
        <v>776</v>
      </c>
      <c r="G6531" t="s">
        <v>37</v>
      </c>
      <c r="H6531" t="s">
        <v>272</v>
      </c>
      <c r="I6531" s="1">
        <v>3.6363629999999998</v>
      </c>
      <c r="J6531" s="1">
        <v>1</v>
      </c>
      <c r="K6531">
        <v>6528</v>
      </c>
      <c r="L6531" t="s">
        <v>25</v>
      </c>
      <c r="M6531" s="2">
        <f>+Table3[[#This Row],[CHW]]/Table3[[#This Row],[Count of Airbill Number]]</f>
        <v>3.6363629999999998</v>
      </c>
    </row>
    <row r="6532" spans="2:13">
      <c r="B6532" t="s">
        <v>35</v>
      </c>
      <c r="C6532" t="s">
        <v>21</v>
      </c>
      <c r="D6532" t="s">
        <v>36</v>
      </c>
      <c r="E6532" t="s">
        <v>776</v>
      </c>
      <c r="F6532" t="s">
        <v>776</v>
      </c>
      <c r="G6532" t="s">
        <v>37</v>
      </c>
      <c r="H6532" t="s">
        <v>93</v>
      </c>
      <c r="I6532" s="1">
        <v>3.6363629999999998</v>
      </c>
      <c r="J6532" s="1">
        <v>1</v>
      </c>
      <c r="K6532">
        <v>6529</v>
      </c>
      <c r="L6532" t="s">
        <v>25</v>
      </c>
      <c r="M6532" s="2">
        <f>+Table3[[#This Row],[CHW]]/Table3[[#This Row],[Count of Airbill Number]]</f>
        <v>3.6363629999999998</v>
      </c>
    </row>
    <row r="6533" spans="2:13">
      <c r="B6533" t="s">
        <v>35</v>
      </c>
      <c r="C6533" t="s">
        <v>21</v>
      </c>
      <c r="D6533" t="s">
        <v>36</v>
      </c>
      <c r="E6533" t="s">
        <v>776</v>
      </c>
      <c r="F6533" t="s">
        <v>776</v>
      </c>
      <c r="G6533" t="s">
        <v>37</v>
      </c>
      <c r="H6533" t="s">
        <v>443</v>
      </c>
      <c r="I6533" s="1">
        <v>3.6363629999999998</v>
      </c>
      <c r="J6533" s="1">
        <v>1</v>
      </c>
      <c r="K6533">
        <v>6530</v>
      </c>
      <c r="L6533" t="s">
        <v>25</v>
      </c>
      <c r="M6533" s="2">
        <f>+Table3[[#This Row],[CHW]]/Table3[[#This Row],[Count of Airbill Number]]</f>
        <v>3.6363629999999998</v>
      </c>
    </row>
    <row r="6534" spans="2:13">
      <c r="B6534" t="s">
        <v>35</v>
      </c>
      <c r="C6534" t="s">
        <v>21</v>
      </c>
      <c r="D6534" t="s">
        <v>36</v>
      </c>
      <c r="E6534" t="s">
        <v>776</v>
      </c>
      <c r="F6534" t="s">
        <v>776</v>
      </c>
      <c r="G6534" t="s">
        <v>37</v>
      </c>
      <c r="H6534" t="s">
        <v>280</v>
      </c>
      <c r="I6534" s="1">
        <v>3.6363629999999998</v>
      </c>
      <c r="J6534" s="1">
        <v>1</v>
      </c>
      <c r="K6534">
        <v>6531</v>
      </c>
      <c r="L6534" t="s">
        <v>25</v>
      </c>
      <c r="M6534" s="2">
        <f>+Table3[[#This Row],[CHW]]/Table3[[#This Row],[Count of Airbill Number]]</f>
        <v>3.6363629999999998</v>
      </c>
    </row>
    <row r="6535" spans="2:13">
      <c r="B6535" t="s">
        <v>35</v>
      </c>
      <c r="C6535" t="s">
        <v>21</v>
      </c>
      <c r="D6535" t="s">
        <v>36</v>
      </c>
      <c r="E6535" t="s">
        <v>776</v>
      </c>
      <c r="F6535" t="s">
        <v>776</v>
      </c>
      <c r="G6535" t="s">
        <v>37</v>
      </c>
      <c r="H6535" t="s">
        <v>136</v>
      </c>
      <c r="I6535" s="1">
        <v>3.6363629999999998</v>
      </c>
      <c r="J6535" s="1">
        <v>1</v>
      </c>
      <c r="K6535">
        <v>6532</v>
      </c>
      <c r="L6535" t="s">
        <v>25</v>
      </c>
      <c r="M6535" s="2">
        <f>+Table3[[#This Row],[CHW]]/Table3[[#This Row],[Count of Airbill Number]]</f>
        <v>3.6363629999999998</v>
      </c>
    </row>
    <row r="6536" spans="2:13">
      <c r="B6536" t="s">
        <v>35</v>
      </c>
      <c r="C6536" t="s">
        <v>21</v>
      </c>
      <c r="D6536" t="s">
        <v>36</v>
      </c>
      <c r="E6536" t="s">
        <v>776</v>
      </c>
      <c r="F6536" t="s">
        <v>776</v>
      </c>
      <c r="G6536" t="s">
        <v>37</v>
      </c>
      <c r="H6536" t="s">
        <v>159</v>
      </c>
      <c r="I6536" s="1">
        <v>3.6363629999999998</v>
      </c>
      <c r="J6536" s="1">
        <v>1</v>
      </c>
      <c r="K6536">
        <v>6533</v>
      </c>
      <c r="L6536" t="s">
        <v>25</v>
      </c>
      <c r="M6536" s="2">
        <f>+Table3[[#This Row],[CHW]]/Table3[[#This Row],[Count of Airbill Number]]</f>
        <v>3.6363629999999998</v>
      </c>
    </row>
    <row r="6537" spans="2:13">
      <c r="B6537" t="s">
        <v>35</v>
      </c>
      <c r="C6537" t="s">
        <v>21</v>
      </c>
      <c r="D6537" t="s">
        <v>36</v>
      </c>
      <c r="E6537" t="s">
        <v>776</v>
      </c>
      <c r="F6537" t="s">
        <v>776</v>
      </c>
      <c r="G6537" t="s">
        <v>37</v>
      </c>
      <c r="H6537" t="s">
        <v>388</v>
      </c>
      <c r="I6537" s="1">
        <v>3.6363629999999998</v>
      </c>
      <c r="J6537" s="1">
        <v>1</v>
      </c>
      <c r="K6537">
        <v>6534</v>
      </c>
      <c r="L6537" t="s">
        <v>25</v>
      </c>
      <c r="M6537" s="2">
        <f>+Table3[[#This Row],[CHW]]/Table3[[#This Row],[Count of Airbill Number]]</f>
        <v>3.6363629999999998</v>
      </c>
    </row>
    <row r="6538" spans="2:13">
      <c r="B6538" t="s">
        <v>176</v>
      </c>
      <c r="C6538" t="s">
        <v>21</v>
      </c>
      <c r="D6538" t="s">
        <v>22</v>
      </c>
      <c r="E6538" t="s">
        <v>776</v>
      </c>
      <c r="F6538" t="s">
        <v>776</v>
      </c>
      <c r="G6538" t="s">
        <v>37</v>
      </c>
      <c r="H6538" t="s">
        <v>236</v>
      </c>
      <c r="I6538" s="1">
        <v>3.6363629999999998</v>
      </c>
      <c r="J6538" s="1">
        <v>1</v>
      </c>
      <c r="K6538">
        <v>6535</v>
      </c>
      <c r="L6538" t="s">
        <v>25</v>
      </c>
      <c r="M6538" s="2">
        <f>+Table3[[#This Row],[CHW]]/Table3[[#This Row],[Count of Airbill Number]]</f>
        <v>3.6363629999999998</v>
      </c>
    </row>
    <row r="6539" spans="2:13">
      <c r="B6539" t="s">
        <v>20</v>
      </c>
      <c r="C6539" t="s">
        <v>21</v>
      </c>
      <c r="D6539" t="s">
        <v>22</v>
      </c>
      <c r="E6539" t="s">
        <v>776</v>
      </c>
      <c r="F6539" t="s">
        <v>776</v>
      </c>
      <c r="G6539" t="s">
        <v>74</v>
      </c>
      <c r="H6539" t="s">
        <v>40</v>
      </c>
      <c r="I6539" s="1">
        <v>3.6363629999999998</v>
      </c>
      <c r="J6539" s="1">
        <v>1</v>
      </c>
      <c r="K6539">
        <v>6536</v>
      </c>
      <c r="L6539" t="s">
        <v>25</v>
      </c>
      <c r="M6539" s="2">
        <f>+Table3[[#This Row],[CHW]]/Table3[[#This Row],[Count of Airbill Number]]</f>
        <v>3.6363629999999998</v>
      </c>
    </row>
    <row r="6540" spans="2:13">
      <c r="B6540" t="s">
        <v>20</v>
      </c>
      <c r="C6540" t="s">
        <v>21</v>
      </c>
      <c r="D6540" t="s">
        <v>22</v>
      </c>
      <c r="E6540" t="s">
        <v>776</v>
      </c>
      <c r="F6540" t="s">
        <v>776</v>
      </c>
      <c r="G6540" t="s">
        <v>209</v>
      </c>
      <c r="H6540" t="s">
        <v>67</v>
      </c>
      <c r="I6540" s="1">
        <v>3.6363629999999998</v>
      </c>
      <c r="J6540" s="1">
        <v>1</v>
      </c>
      <c r="K6540">
        <v>6537</v>
      </c>
      <c r="L6540" t="s">
        <v>25</v>
      </c>
      <c r="M6540" s="2">
        <f>+Table3[[#This Row],[CHW]]/Table3[[#This Row],[Count of Airbill Number]]</f>
        <v>3.6363629999999998</v>
      </c>
    </row>
    <row r="6541" spans="2:13">
      <c r="B6541" t="s">
        <v>20</v>
      </c>
      <c r="C6541" t="s">
        <v>21</v>
      </c>
      <c r="D6541" t="s">
        <v>22</v>
      </c>
      <c r="E6541" t="s">
        <v>776</v>
      </c>
      <c r="F6541" t="s">
        <v>776</v>
      </c>
      <c r="G6541" t="s">
        <v>23</v>
      </c>
      <c r="H6541" t="s">
        <v>370</v>
      </c>
      <c r="I6541" s="1">
        <v>3.6363629999999998</v>
      </c>
      <c r="J6541" s="1">
        <v>1</v>
      </c>
      <c r="K6541">
        <v>6538</v>
      </c>
      <c r="L6541" t="s">
        <v>25</v>
      </c>
      <c r="M6541" s="2">
        <f>+Table3[[#This Row],[CHW]]/Table3[[#This Row],[Count of Airbill Number]]</f>
        <v>3.6363629999999998</v>
      </c>
    </row>
    <row r="6542" spans="2:13">
      <c r="B6542" t="s">
        <v>20</v>
      </c>
      <c r="C6542" t="s">
        <v>21</v>
      </c>
      <c r="D6542" t="s">
        <v>22</v>
      </c>
      <c r="E6542" t="s">
        <v>776</v>
      </c>
      <c r="F6542" t="s">
        <v>776</v>
      </c>
      <c r="G6542" t="s">
        <v>63</v>
      </c>
      <c r="H6542" t="s">
        <v>111</v>
      </c>
      <c r="I6542" s="1">
        <v>3.6363629999999998</v>
      </c>
      <c r="J6542" s="1">
        <v>1</v>
      </c>
      <c r="K6542">
        <v>6539</v>
      </c>
      <c r="L6542" t="s">
        <v>25</v>
      </c>
      <c r="M6542" s="2">
        <f>+Table3[[#This Row],[CHW]]/Table3[[#This Row],[Count of Airbill Number]]</f>
        <v>3.6363629999999998</v>
      </c>
    </row>
    <row r="6543" spans="2:13">
      <c r="B6543" t="s">
        <v>20</v>
      </c>
      <c r="C6543" t="s">
        <v>21</v>
      </c>
      <c r="D6543" t="s">
        <v>22</v>
      </c>
      <c r="E6543" t="s">
        <v>776</v>
      </c>
      <c r="F6543" t="s">
        <v>776</v>
      </c>
      <c r="G6543" t="s">
        <v>146</v>
      </c>
      <c r="H6543" t="s">
        <v>47</v>
      </c>
      <c r="I6543" s="1">
        <v>3.6363629999999998</v>
      </c>
      <c r="J6543" s="1">
        <v>1</v>
      </c>
      <c r="K6543">
        <v>6540</v>
      </c>
      <c r="L6543" t="s">
        <v>25</v>
      </c>
      <c r="M6543" s="2">
        <f>+Table3[[#This Row],[CHW]]/Table3[[#This Row],[Count of Airbill Number]]</f>
        <v>3.6363629999999998</v>
      </c>
    </row>
    <row r="6544" spans="2:13">
      <c r="B6544" t="s">
        <v>20</v>
      </c>
      <c r="C6544" t="s">
        <v>21</v>
      </c>
      <c r="D6544" t="s">
        <v>22</v>
      </c>
      <c r="E6544" t="s">
        <v>776</v>
      </c>
      <c r="F6544" t="s">
        <v>776</v>
      </c>
      <c r="G6544" t="s">
        <v>47</v>
      </c>
      <c r="H6544" t="s">
        <v>338</v>
      </c>
      <c r="I6544" s="1">
        <v>3.6363629999999998</v>
      </c>
      <c r="J6544" s="1">
        <v>1</v>
      </c>
      <c r="K6544">
        <v>6541</v>
      </c>
      <c r="L6544" t="s">
        <v>25</v>
      </c>
      <c r="M6544" s="2">
        <f>+Table3[[#This Row],[CHW]]/Table3[[#This Row],[Count of Airbill Number]]</f>
        <v>3.6363629999999998</v>
      </c>
    </row>
    <row r="6545" spans="2:13">
      <c r="B6545" t="s">
        <v>20</v>
      </c>
      <c r="C6545" t="s">
        <v>21</v>
      </c>
      <c r="D6545" t="s">
        <v>22</v>
      </c>
      <c r="E6545" t="s">
        <v>776</v>
      </c>
      <c r="F6545" t="s">
        <v>776</v>
      </c>
      <c r="G6545" t="s">
        <v>191</v>
      </c>
      <c r="H6545" t="s">
        <v>71</v>
      </c>
      <c r="I6545" s="1">
        <v>3.6363629999999998</v>
      </c>
      <c r="J6545" s="1">
        <v>1</v>
      </c>
      <c r="K6545">
        <v>6542</v>
      </c>
      <c r="L6545" t="s">
        <v>25</v>
      </c>
      <c r="M6545" s="2">
        <f>+Table3[[#This Row],[CHW]]/Table3[[#This Row],[Count of Airbill Number]]</f>
        <v>3.6363629999999998</v>
      </c>
    </row>
    <row r="6546" spans="2:13">
      <c r="B6546" t="s">
        <v>20</v>
      </c>
      <c r="C6546" t="s">
        <v>21</v>
      </c>
      <c r="D6546" t="s">
        <v>22</v>
      </c>
      <c r="E6546" t="s">
        <v>776</v>
      </c>
      <c r="F6546" t="s">
        <v>776</v>
      </c>
      <c r="G6546" t="s">
        <v>71</v>
      </c>
      <c r="H6546" t="s">
        <v>411</v>
      </c>
      <c r="I6546" s="1">
        <v>3.6363629999999998</v>
      </c>
      <c r="J6546" s="1">
        <v>1</v>
      </c>
      <c r="K6546">
        <v>6543</v>
      </c>
      <c r="L6546" t="s">
        <v>25</v>
      </c>
      <c r="M6546" s="2">
        <f>+Table3[[#This Row],[CHW]]/Table3[[#This Row],[Count of Airbill Number]]</f>
        <v>3.6363629999999998</v>
      </c>
    </row>
    <row r="6547" spans="2:13">
      <c r="B6547" t="s">
        <v>20</v>
      </c>
      <c r="C6547" t="s">
        <v>21</v>
      </c>
      <c r="D6547" t="s">
        <v>22</v>
      </c>
      <c r="E6547" t="s">
        <v>776</v>
      </c>
      <c r="F6547" t="s">
        <v>776</v>
      </c>
      <c r="G6547" t="s">
        <v>71</v>
      </c>
      <c r="H6547" t="s">
        <v>193</v>
      </c>
      <c r="I6547" s="1">
        <v>3.6363629999999998</v>
      </c>
      <c r="J6547" s="1">
        <v>1</v>
      </c>
      <c r="K6547">
        <v>6544</v>
      </c>
      <c r="L6547" t="s">
        <v>25</v>
      </c>
      <c r="M6547" s="2">
        <f>+Table3[[#This Row],[CHW]]/Table3[[#This Row],[Count of Airbill Number]]</f>
        <v>3.6363629999999998</v>
      </c>
    </row>
    <row r="6548" spans="2:13">
      <c r="B6548" t="s">
        <v>20</v>
      </c>
      <c r="C6548" t="s">
        <v>21</v>
      </c>
      <c r="D6548" t="s">
        <v>22</v>
      </c>
      <c r="E6548" t="s">
        <v>776</v>
      </c>
      <c r="F6548" t="s">
        <v>776</v>
      </c>
      <c r="G6548" t="s">
        <v>94</v>
      </c>
      <c r="H6548" t="s">
        <v>50</v>
      </c>
      <c r="I6548" s="1">
        <v>3.6363629999999998</v>
      </c>
      <c r="J6548" s="1">
        <v>1</v>
      </c>
      <c r="K6548">
        <v>6545</v>
      </c>
      <c r="L6548" t="s">
        <v>25</v>
      </c>
      <c r="M6548" s="2">
        <f>+Table3[[#This Row],[CHW]]/Table3[[#This Row],[Count of Airbill Number]]</f>
        <v>3.6363629999999998</v>
      </c>
    </row>
    <row r="6549" spans="2:13">
      <c r="B6549" t="s">
        <v>20</v>
      </c>
      <c r="C6549" t="s">
        <v>21</v>
      </c>
      <c r="D6549" t="s">
        <v>22</v>
      </c>
      <c r="E6549" t="s">
        <v>776</v>
      </c>
      <c r="F6549" t="s">
        <v>776</v>
      </c>
      <c r="G6549" t="s">
        <v>338</v>
      </c>
      <c r="H6549" t="s">
        <v>48</v>
      </c>
      <c r="I6549" s="1">
        <v>3.6363629999999998</v>
      </c>
      <c r="J6549" s="1">
        <v>1</v>
      </c>
      <c r="K6549">
        <v>6546</v>
      </c>
      <c r="L6549" t="s">
        <v>25</v>
      </c>
      <c r="M6549" s="2">
        <f>+Table3[[#This Row],[CHW]]/Table3[[#This Row],[Count of Airbill Number]]</f>
        <v>3.6363629999999998</v>
      </c>
    </row>
    <row r="6550" spans="2:13">
      <c r="B6550" t="s">
        <v>20</v>
      </c>
      <c r="C6550" t="s">
        <v>21</v>
      </c>
      <c r="D6550" t="s">
        <v>22</v>
      </c>
      <c r="E6550" t="s">
        <v>776</v>
      </c>
      <c r="F6550" t="s">
        <v>776</v>
      </c>
      <c r="G6550" t="s">
        <v>76</v>
      </c>
      <c r="H6550" t="s">
        <v>131</v>
      </c>
      <c r="I6550" s="1">
        <v>3.6363629999999998</v>
      </c>
      <c r="J6550" s="1">
        <v>1</v>
      </c>
      <c r="K6550">
        <v>6547</v>
      </c>
      <c r="L6550" t="s">
        <v>25</v>
      </c>
      <c r="M6550" s="2">
        <f>+Table3[[#This Row],[CHW]]/Table3[[#This Row],[Count of Airbill Number]]</f>
        <v>3.6363629999999998</v>
      </c>
    </row>
    <row r="6551" spans="2:13">
      <c r="B6551" t="s">
        <v>20</v>
      </c>
      <c r="C6551" t="s">
        <v>21</v>
      </c>
      <c r="D6551" t="s">
        <v>22</v>
      </c>
      <c r="E6551" t="s">
        <v>776</v>
      </c>
      <c r="F6551" t="s">
        <v>776</v>
      </c>
      <c r="G6551" t="s">
        <v>76</v>
      </c>
      <c r="H6551" t="s">
        <v>96</v>
      </c>
      <c r="I6551" s="1">
        <v>3.6363629999999998</v>
      </c>
      <c r="J6551" s="1">
        <v>1</v>
      </c>
      <c r="K6551">
        <v>6548</v>
      </c>
      <c r="L6551" t="s">
        <v>25</v>
      </c>
      <c r="M6551" s="2">
        <f>+Table3[[#This Row],[CHW]]/Table3[[#This Row],[Count of Airbill Number]]</f>
        <v>3.6363629999999998</v>
      </c>
    </row>
    <row r="6552" spans="2:13">
      <c r="B6552" t="s">
        <v>20</v>
      </c>
      <c r="C6552" t="s">
        <v>21</v>
      </c>
      <c r="D6552" t="s">
        <v>22</v>
      </c>
      <c r="E6552" t="s">
        <v>776</v>
      </c>
      <c r="F6552" t="s">
        <v>776</v>
      </c>
      <c r="G6552" t="s">
        <v>45</v>
      </c>
      <c r="H6552" t="s">
        <v>392</v>
      </c>
      <c r="I6552" s="1">
        <v>3.6363629999999998</v>
      </c>
      <c r="J6552" s="1">
        <v>1</v>
      </c>
      <c r="K6552">
        <v>6549</v>
      </c>
      <c r="L6552" t="s">
        <v>25</v>
      </c>
      <c r="M6552" s="2">
        <f>+Table3[[#This Row],[CHW]]/Table3[[#This Row],[Count of Airbill Number]]</f>
        <v>3.6363629999999998</v>
      </c>
    </row>
    <row r="6553" spans="2:13">
      <c r="B6553" t="s">
        <v>20</v>
      </c>
      <c r="C6553" t="s">
        <v>21</v>
      </c>
      <c r="D6553" t="s">
        <v>22</v>
      </c>
      <c r="E6553" t="s">
        <v>776</v>
      </c>
      <c r="F6553" t="s">
        <v>776</v>
      </c>
      <c r="G6553" t="s">
        <v>45</v>
      </c>
      <c r="H6553" t="s">
        <v>263</v>
      </c>
      <c r="I6553" s="1">
        <v>3.6363629999999998</v>
      </c>
      <c r="J6553" s="1">
        <v>1</v>
      </c>
      <c r="K6553">
        <v>6550</v>
      </c>
      <c r="L6553" t="s">
        <v>25</v>
      </c>
      <c r="M6553" s="2">
        <f>+Table3[[#This Row],[CHW]]/Table3[[#This Row],[Count of Airbill Number]]</f>
        <v>3.6363629999999998</v>
      </c>
    </row>
    <row r="6554" spans="2:13">
      <c r="B6554" t="s">
        <v>20</v>
      </c>
      <c r="C6554" t="s">
        <v>21</v>
      </c>
      <c r="D6554" t="s">
        <v>22</v>
      </c>
      <c r="E6554" t="s">
        <v>776</v>
      </c>
      <c r="F6554" t="s">
        <v>776</v>
      </c>
      <c r="G6554" t="s">
        <v>40</v>
      </c>
      <c r="H6554" t="s">
        <v>46</v>
      </c>
      <c r="I6554" s="1">
        <v>3.6363629999999998</v>
      </c>
      <c r="J6554" s="1">
        <v>1</v>
      </c>
      <c r="K6554">
        <v>6551</v>
      </c>
      <c r="L6554" t="s">
        <v>25</v>
      </c>
      <c r="M6554" s="2">
        <f>+Table3[[#This Row],[CHW]]/Table3[[#This Row],[Count of Airbill Number]]</f>
        <v>3.6363629999999998</v>
      </c>
    </row>
    <row r="6555" spans="2:13">
      <c r="B6555" t="s">
        <v>20</v>
      </c>
      <c r="C6555" t="s">
        <v>21</v>
      </c>
      <c r="D6555" t="s">
        <v>22</v>
      </c>
      <c r="E6555" t="s">
        <v>776</v>
      </c>
      <c r="F6555" t="s">
        <v>776</v>
      </c>
      <c r="G6555" t="s">
        <v>131</v>
      </c>
      <c r="H6555" t="s">
        <v>43</v>
      </c>
      <c r="I6555" s="1">
        <v>3.6363629999999998</v>
      </c>
      <c r="J6555" s="1">
        <v>1</v>
      </c>
      <c r="K6555">
        <v>6552</v>
      </c>
      <c r="L6555" t="s">
        <v>25</v>
      </c>
      <c r="M6555" s="2">
        <f>+Table3[[#This Row],[CHW]]/Table3[[#This Row],[Count of Airbill Number]]</f>
        <v>3.6363629999999998</v>
      </c>
    </row>
    <row r="6556" spans="2:13">
      <c r="B6556" t="s">
        <v>20</v>
      </c>
      <c r="C6556" t="s">
        <v>21</v>
      </c>
      <c r="D6556" t="s">
        <v>22</v>
      </c>
      <c r="E6556" t="s">
        <v>776</v>
      </c>
      <c r="F6556" t="s">
        <v>776</v>
      </c>
      <c r="G6556" t="s">
        <v>72</v>
      </c>
      <c r="H6556" t="s">
        <v>254</v>
      </c>
      <c r="I6556" s="1">
        <v>3.6363629999999998</v>
      </c>
      <c r="J6556" s="1">
        <v>1</v>
      </c>
      <c r="K6556">
        <v>6553</v>
      </c>
      <c r="L6556" t="s">
        <v>25</v>
      </c>
      <c r="M6556" s="2">
        <f>+Table3[[#This Row],[CHW]]/Table3[[#This Row],[Count of Airbill Number]]</f>
        <v>3.6363629999999998</v>
      </c>
    </row>
    <row r="6557" spans="2:13">
      <c r="B6557" t="s">
        <v>20</v>
      </c>
      <c r="C6557" t="s">
        <v>21</v>
      </c>
      <c r="D6557" t="s">
        <v>36</v>
      </c>
      <c r="E6557" t="s">
        <v>776</v>
      </c>
      <c r="F6557" t="s">
        <v>776</v>
      </c>
      <c r="G6557" t="s">
        <v>93</v>
      </c>
      <c r="H6557" t="s">
        <v>63</v>
      </c>
      <c r="I6557" s="1">
        <v>3.6363629999999998</v>
      </c>
      <c r="J6557" s="1">
        <v>1</v>
      </c>
      <c r="K6557">
        <v>6554</v>
      </c>
      <c r="L6557" t="s">
        <v>25</v>
      </c>
      <c r="M6557" s="2">
        <f>+Table3[[#This Row],[CHW]]/Table3[[#This Row],[Count of Airbill Number]]</f>
        <v>3.6363629999999998</v>
      </c>
    </row>
    <row r="6558" spans="2:13">
      <c r="B6558" t="s">
        <v>243</v>
      </c>
      <c r="C6558" t="s">
        <v>21</v>
      </c>
      <c r="D6558" t="s">
        <v>22</v>
      </c>
      <c r="E6558" t="s">
        <v>776</v>
      </c>
      <c r="F6558" t="s">
        <v>776</v>
      </c>
      <c r="G6558" t="s">
        <v>23</v>
      </c>
      <c r="H6558" t="s">
        <v>45</v>
      </c>
      <c r="I6558" s="1">
        <v>3.6363629999999998</v>
      </c>
      <c r="J6558" s="1">
        <v>1</v>
      </c>
      <c r="K6558">
        <v>6555</v>
      </c>
      <c r="L6558" t="s">
        <v>25</v>
      </c>
      <c r="M6558" s="2">
        <f>+Table3[[#This Row],[CHW]]/Table3[[#This Row],[Count of Airbill Number]]</f>
        <v>3.6363629999999998</v>
      </c>
    </row>
    <row r="6559" spans="2:13">
      <c r="B6559" t="s">
        <v>243</v>
      </c>
      <c r="C6559" t="s">
        <v>21</v>
      </c>
      <c r="D6559" t="s">
        <v>22</v>
      </c>
      <c r="E6559" t="s">
        <v>776</v>
      </c>
      <c r="F6559" t="s">
        <v>776</v>
      </c>
      <c r="G6559" t="s">
        <v>66</v>
      </c>
      <c r="H6559" t="s">
        <v>131</v>
      </c>
      <c r="I6559" s="1">
        <v>3.6363629999999998</v>
      </c>
      <c r="J6559" s="1">
        <v>1</v>
      </c>
      <c r="K6559">
        <v>6556</v>
      </c>
      <c r="L6559" t="s">
        <v>25</v>
      </c>
      <c r="M6559" s="2">
        <f>+Table3[[#This Row],[CHW]]/Table3[[#This Row],[Count of Airbill Number]]</f>
        <v>3.6363629999999998</v>
      </c>
    </row>
    <row r="6560" spans="2:13">
      <c r="B6560" t="s">
        <v>243</v>
      </c>
      <c r="C6560" t="s">
        <v>21</v>
      </c>
      <c r="D6560" t="s">
        <v>22</v>
      </c>
      <c r="E6560" t="s">
        <v>776</v>
      </c>
      <c r="F6560" t="s">
        <v>776</v>
      </c>
      <c r="G6560" t="s">
        <v>77</v>
      </c>
      <c r="H6560" t="s">
        <v>53</v>
      </c>
      <c r="I6560" s="1">
        <v>3.6363629999999998</v>
      </c>
      <c r="J6560" s="1">
        <v>1</v>
      </c>
      <c r="K6560">
        <v>6557</v>
      </c>
      <c r="L6560" t="s">
        <v>25</v>
      </c>
      <c r="M6560" s="2">
        <f>+Table3[[#This Row],[CHW]]/Table3[[#This Row],[Count of Airbill Number]]</f>
        <v>3.6363629999999998</v>
      </c>
    </row>
    <row r="6561" spans="2:13">
      <c r="B6561" t="s">
        <v>28</v>
      </c>
      <c r="C6561" t="s">
        <v>21</v>
      </c>
      <c r="D6561" t="s">
        <v>22</v>
      </c>
      <c r="E6561" t="s">
        <v>776</v>
      </c>
      <c r="F6561" t="s">
        <v>776</v>
      </c>
      <c r="G6561" t="s">
        <v>23</v>
      </c>
      <c r="H6561" t="s">
        <v>137</v>
      </c>
      <c r="I6561" s="1">
        <v>3.6363620000000001</v>
      </c>
      <c r="J6561" s="1">
        <v>2</v>
      </c>
      <c r="K6561">
        <v>6558</v>
      </c>
      <c r="L6561" t="s">
        <v>25</v>
      </c>
      <c r="M6561" s="2">
        <f>+Table3[[#This Row],[CHW]]/Table3[[#This Row],[Count of Airbill Number]]</f>
        <v>1.818181</v>
      </c>
    </row>
    <row r="6562" spans="2:13">
      <c r="B6562" t="s">
        <v>28</v>
      </c>
      <c r="C6562" t="s">
        <v>21</v>
      </c>
      <c r="D6562" t="s">
        <v>22</v>
      </c>
      <c r="E6562" t="s">
        <v>776</v>
      </c>
      <c r="F6562" t="s">
        <v>777</v>
      </c>
      <c r="G6562" t="s">
        <v>37</v>
      </c>
      <c r="H6562" t="s">
        <v>97</v>
      </c>
      <c r="I6562" s="1">
        <v>3.6363620000000001</v>
      </c>
      <c r="J6562" s="1">
        <v>4</v>
      </c>
      <c r="K6562">
        <v>6559</v>
      </c>
      <c r="L6562" t="s">
        <v>25</v>
      </c>
      <c r="M6562" s="2">
        <f>+Table3[[#This Row],[CHW]]/Table3[[#This Row],[Count of Airbill Number]]</f>
        <v>0.90909050000000002</v>
      </c>
    </row>
    <row r="6563" spans="2:13">
      <c r="B6563" t="s">
        <v>28</v>
      </c>
      <c r="C6563" t="s">
        <v>21</v>
      </c>
      <c r="D6563" t="s">
        <v>36</v>
      </c>
      <c r="E6563" t="s">
        <v>776</v>
      </c>
      <c r="F6563" t="s">
        <v>776</v>
      </c>
      <c r="G6563" t="s">
        <v>45</v>
      </c>
      <c r="H6563" t="s">
        <v>85</v>
      </c>
      <c r="I6563" s="1">
        <v>3.6363620000000001</v>
      </c>
      <c r="J6563" s="1">
        <v>3</v>
      </c>
      <c r="K6563">
        <v>6560</v>
      </c>
      <c r="L6563" t="s">
        <v>25</v>
      </c>
      <c r="M6563" s="2">
        <f>+Table3[[#This Row],[CHW]]/Table3[[#This Row],[Count of Airbill Number]]</f>
        <v>1.2121206666666666</v>
      </c>
    </row>
    <row r="6564" spans="2:13">
      <c r="B6564" t="s">
        <v>35</v>
      </c>
      <c r="C6564" t="s">
        <v>21</v>
      </c>
      <c r="D6564" t="s">
        <v>22</v>
      </c>
      <c r="E6564" t="s">
        <v>776</v>
      </c>
      <c r="F6564" t="s">
        <v>776</v>
      </c>
      <c r="G6564" t="s">
        <v>47</v>
      </c>
      <c r="H6564" t="s">
        <v>57</v>
      </c>
      <c r="I6564" s="1">
        <v>3.6363620000000001</v>
      </c>
      <c r="J6564" s="1">
        <v>2</v>
      </c>
      <c r="K6564">
        <v>6561</v>
      </c>
      <c r="L6564" t="s">
        <v>25</v>
      </c>
      <c r="M6564" s="2">
        <f>+Table3[[#This Row],[CHW]]/Table3[[#This Row],[Count of Airbill Number]]</f>
        <v>1.818181</v>
      </c>
    </row>
    <row r="6565" spans="2:13">
      <c r="B6565" t="s">
        <v>35</v>
      </c>
      <c r="C6565" t="s">
        <v>21</v>
      </c>
      <c r="D6565" t="s">
        <v>22</v>
      </c>
      <c r="E6565" t="s">
        <v>776</v>
      </c>
      <c r="F6565" t="s">
        <v>776</v>
      </c>
      <c r="G6565" t="s">
        <v>71</v>
      </c>
      <c r="H6565" t="s">
        <v>83</v>
      </c>
      <c r="I6565" s="1">
        <v>3.6363620000000001</v>
      </c>
      <c r="J6565" s="1">
        <v>3</v>
      </c>
      <c r="K6565">
        <v>6562</v>
      </c>
      <c r="L6565" t="s">
        <v>25</v>
      </c>
      <c r="M6565" s="2">
        <f>+Table3[[#This Row],[CHW]]/Table3[[#This Row],[Count of Airbill Number]]</f>
        <v>1.2121206666666666</v>
      </c>
    </row>
    <row r="6566" spans="2:13">
      <c r="B6566" t="s">
        <v>35</v>
      </c>
      <c r="C6566" t="s">
        <v>21</v>
      </c>
      <c r="D6566" t="s">
        <v>22</v>
      </c>
      <c r="E6566" t="s">
        <v>776</v>
      </c>
      <c r="F6566" t="s">
        <v>776</v>
      </c>
      <c r="G6566" t="s">
        <v>71</v>
      </c>
      <c r="H6566" t="s">
        <v>321</v>
      </c>
      <c r="I6566" s="1">
        <v>3.6363620000000001</v>
      </c>
      <c r="J6566" s="1">
        <v>2</v>
      </c>
      <c r="K6566">
        <v>6563</v>
      </c>
      <c r="L6566" t="s">
        <v>25</v>
      </c>
      <c r="M6566" s="2">
        <f>+Table3[[#This Row],[CHW]]/Table3[[#This Row],[Count of Airbill Number]]</f>
        <v>1.818181</v>
      </c>
    </row>
    <row r="6567" spans="2:13">
      <c r="B6567" t="s">
        <v>20</v>
      </c>
      <c r="C6567" t="s">
        <v>21</v>
      </c>
      <c r="D6567" t="s">
        <v>22</v>
      </c>
      <c r="E6567" t="s">
        <v>776</v>
      </c>
      <c r="F6567" t="s">
        <v>776</v>
      </c>
      <c r="G6567" t="s">
        <v>337</v>
      </c>
      <c r="H6567" t="s">
        <v>71</v>
      </c>
      <c r="I6567" s="1">
        <v>3.6363620000000001</v>
      </c>
      <c r="J6567" s="1">
        <v>2</v>
      </c>
      <c r="K6567">
        <v>6564</v>
      </c>
      <c r="L6567" t="s">
        <v>25</v>
      </c>
      <c r="M6567" s="2">
        <f>+Table3[[#This Row],[CHW]]/Table3[[#This Row],[Count of Airbill Number]]</f>
        <v>1.818181</v>
      </c>
    </row>
    <row r="6568" spans="2:13">
      <c r="B6568" t="s">
        <v>20</v>
      </c>
      <c r="C6568" t="s">
        <v>21</v>
      </c>
      <c r="D6568" t="s">
        <v>22</v>
      </c>
      <c r="E6568" t="s">
        <v>776</v>
      </c>
      <c r="F6568" t="s">
        <v>776</v>
      </c>
      <c r="G6568" t="s">
        <v>67</v>
      </c>
      <c r="H6568" t="s">
        <v>288</v>
      </c>
      <c r="I6568" s="1">
        <v>3.6363620000000001</v>
      </c>
      <c r="J6568" s="1">
        <v>3</v>
      </c>
      <c r="K6568">
        <v>6565</v>
      </c>
      <c r="L6568" t="s">
        <v>25</v>
      </c>
      <c r="M6568" s="2">
        <f>+Table3[[#This Row],[CHW]]/Table3[[#This Row],[Count of Airbill Number]]</f>
        <v>1.2121206666666666</v>
      </c>
    </row>
    <row r="6569" spans="2:13">
      <c r="B6569" t="s">
        <v>20</v>
      </c>
      <c r="C6569" t="s">
        <v>21</v>
      </c>
      <c r="D6569" t="s">
        <v>22</v>
      </c>
      <c r="E6569" t="s">
        <v>776</v>
      </c>
      <c r="F6569" t="s">
        <v>776</v>
      </c>
      <c r="G6569" t="s">
        <v>67</v>
      </c>
      <c r="H6569" t="s">
        <v>355</v>
      </c>
      <c r="I6569" s="1">
        <v>3.6363620000000001</v>
      </c>
      <c r="J6569" s="1">
        <v>3</v>
      </c>
      <c r="K6569">
        <v>6566</v>
      </c>
      <c r="L6569" t="s">
        <v>25</v>
      </c>
      <c r="M6569" s="2">
        <f>+Table3[[#This Row],[CHW]]/Table3[[#This Row],[Count of Airbill Number]]</f>
        <v>1.2121206666666666</v>
      </c>
    </row>
    <row r="6570" spans="2:13">
      <c r="B6570" t="s">
        <v>20</v>
      </c>
      <c r="C6570" t="s">
        <v>21</v>
      </c>
      <c r="D6570" t="s">
        <v>22</v>
      </c>
      <c r="E6570" t="s">
        <v>776</v>
      </c>
      <c r="F6570" t="s">
        <v>776</v>
      </c>
      <c r="G6570" t="s">
        <v>125</v>
      </c>
      <c r="H6570" t="s">
        <v>183</v>
      </c>
      <c r="I6570" s="1">
        <v>3.6363620000000001</v>
      </c>
      <c r="J6570" s="1">
        <v>2</v>
      </c>
      <c r="K6570">
        <v>6567</v>
      </c>
      <c r="L6570" t="s">
        <v>25</v>
      </c>
      <c r="M6570" s="2">
        <f>+Table3[[#This Row],[CHW]]/Table3[[#This Row],[Count of Airbill Number]]</f>
        <v>1.818181</v>
      </c>
    </row>
    <row r="6571" spans="2:13">
      <c r="B6571" t="s">
        <v>20</v>
      </c>
      <c r="C6571" t="s">
        <v>21</v>
      </c>
      <c r="D6571" t="s">
        <v>22</v>
      </c>
      <c r="E6571" t="s">
        <v>776</v>
      </c>
      <c r="F6571" t="s">
        <v>776</v>
      </c>
      <c r="G6571" t="s">
        <v>125</v>
      </c>
      <c r="H6571" t="s">
        <v>388</v>
      </c>
      <c r="I6571" s="1">
        <v>3.6363620000000001</v>
      </c>
      <c r="J6571" s="1">
        <v>2</v>
      </c>
      <c r="K6571">
        <v>6568</v>
      </c>
      <c r="L6571" t="s">
        <v>25</v>
      </c>
      <c r="M6571" s="2">
        <f>+Table3[[#This Row],[CHW]]/Table3[[#This Row],[Count of Airbill Number]]</f>
        <v>1.818181</v>
      </c>
    </row>
    <row r="6572" spans="2:13">
      <c r="B6572" t="s">
        <v>20</v>
      </c>
      <c r="C6572" t="s">
        <v>21</v>
      </c>
      <c r="D6572" t="s">
        <v>22</v>
      </c>
      <c r="E6572" t="s">
        <v>776</v>
      </c>
      <c r="F6572" t="s">
        <v>776</v>
      </c>
      <c r="G6572" t="s">
        <v>125</v>
      </c>
      <c r="H6572" t="s">
        <v>232</v>
      </c>
      <c r="I6572" s="1">
        <v>3.6363620000000001</v>
      </c>
      <c r="J6572" s="1">
        <v>2</v>
      </c>
      <c r="K6572">
        <v>6569</v>
      </c>
      <c r="L6572" t="s">
        <v>25</v>
      </c>
      <c r="M6572" s="2">
        <f>+Table3[[#This Row],[CHW]]/Table3[[#This Row],[Count of Airbill Number]]</f>
        <v>1.818181</v>
      </c>
    </row>
    <row r="6573" spans="2:13">
      <c r="B6573" t="s">
        <v>20</v>
      </c>
      <c r="C6573" t="s">
        <v>21</v>
      </c>
      <c r="D6573" t="s">
        <v>22</v>
      </c>
      <c r="E6573" t="s">
        <v>776</v>
      </c>
      <c r="F6573" t="s">
        <v>776</v>
      </c>
      <c r="G6573" t="s">
        <v>125</v>
      </c>
      <c r="H6573" t="s">
        <v>321</v>
      </c>
      <c r="I6573" s="1">
        <v>3.6363620000000001</v>
      </c>
      <c r="J6573" s="1">
        <v>2</v>
      </c>
      <c r="K6573">
        <v>6570</v>
      </c>
      <c r="L6573" t="s">
        <v>25</v>
      </c>
      <c r="M6573" s="2">
        <f>+Table3[[#This Row],[CHW]]/Table3[[#This Row],[Count of Airbill Number]]</f>
        <v>1.818181</v>
      </c>
    </row>
    <row r="6574" spans="2:13">
      <c r="B6574" t="s">
        <v>20</v>
      </c>
      <c r="C6574" t="s">
        <v>21</v>
      </c>
      <c r="D6574" t="s">
        <v>22</v>
      </c>
      <c r="E6574" t="s">
        <v>776</v>
      </c>
      <c r="F6574" t="s">
        <v>776</v>
      </c>
      <c r="G6574" t="s">
        <v>125</v>
      </c>
      <c r="H6574" t="s">
        <v>169</v>
      </c>
      <c r="I6574" s="1">
        <v>3.6363620000000001</v>
      </c>
      <c r="J6574" s="1">
        <v>2</v>
      </c>
      <c r="K6574">
        <v>6571</v>
      </c>
      <c r="L6574" t="s">
        <v>25</v>
      </c>
      <c r="M6574" s="2">
        <f>+Table3[[#This Row],[CHW]]/Table3[[#This Row],[Count of Airbill Number]]</f>
        <v>1.818181</v>
      </c>
    </row>
    <row r="6575" spans="2:13">
      <c r="B6575" t="s">
        <v>28</v>
      </c>
      <c r="C6575" t="s">
        <v>21</v>
      </c>
      <c r="D6575" t="s">
        <v>22</v>
      </c>
      <c r="E6575" t="s">
        <v>776</v>
      </c>
      <c r="F6575" t="s">
        <v>776</v>
      </c>
      <c r="G6575" t="s">
        <v>40</v>
      </c>
      <c r="H6575" t="s">
        <v>119</v>
      </c>
      <c r="I6575" s="1">
        <v>3.636361</v>
      </c>
      <c r="J6575" s="1">
        <v>5</v>
      </c>
      <c r="K6575">
        <v>6572</v>
      </c>
      <c r="L6575" t="s">
        <v>25</v>
      </c>
      <c r="M6575" s="2">
        <f>+Table3[[#This Row],[CHW]]/Table3[[#This Row],[Count of Airbill Number]]</f>
        <v>0.72727220000000004</v>
      </c>
    </row>
    <row r="6576" spans="2:13">
      <c r="B6576" t="s">
        <v>28</v>
      </c>
      <c r="C6576" t="s">
        <v>21</v>
      </c>
      <c r="D6576" t="s">
        <v>22</v>
      </c>
      <c r="E6576" t="s">
        <v>776</v>
      </c>
      <c r="F6576" t="s">
        <v>776</v>
      </c>
      <c r="G6576" t="s">
        <v>144</v>
      </c>
      <c r="H6576" t="s">
        <v>107</v>
      </c>
      <c r="I6576" s="1">
        <v>3.636361</v>
      </c>
      <c r="J6576" s="1">
        <v>3</v>
      </c>
      <c r="K6576">
        <v>6573</v>
      </c>
      <c r="L6576" t="s">
        <v>25</v>
      </c>
      <c r="M6576" s="2">
        <f>+Table3[[#This Row],[CHW]]/Table3[[#This Row],[Count of Airbill Number]]</f>
        <v>1.2121203333333332</v>
      </c>
    </row>
    <row r="6577" spans="2:13">
      <c r="B6577" t="s">
        <v>28</v>
      </c>
      <c r="C6577" t="s">
        <v>21</v>
      </c>
      <c r="D6577" t="s">
        <v>22</v>
      </c>
      <c r="E6577" t="s">
        <v>776</v>
      </c>
      <c r="F6577" t="s">
        <v>776</v>
      </c>
      <c r="G6577" t="s">
        <v>71</v>
      </c>
      <c r="H6577" t="s">
        <v>32</v>
      </c>
      <c r="I6577" s="1">
        <v>3.6181809999999999</v>
      </c>
      <c r="J6577" s="1">
        <v>2</v>
      </c>
      <c r="K6577">
        <v>6574</v>
      </c>
      <c r="L6577" t="s">
        <v>25</v>
      </c>
      <c r="M6577" s="2">
        <f>+Table3[[#This Row],[CHW]]/Table3[[#This Row],[Count of Airbill Number]]</f>
        <v>1.8090904999999999</v>
      </c>
    </row>
    <row r="6578" spans="2:13">
      <c r="B6578" t="s">
        <v>28</v>
      </c>
      <c r="C6578" t="s">
        <v>21</v>
      </c>
      <c r="D6578" t="s">
        <v>22</v>
      </c>
      <c r="E6578" t="s">
        <v>776</v>
      </c>
      <c r="F6578" t="s">
        <v>778</v>
      </c>
      <c r="G6578" t="s">
        <v>45</v>
      </c>
      <c r="H6578" t="s">
        <v>153</v>
      </c>
      <c r="I6578" s="1">
        <v>3.4181810000000001</v>
      </c>
      <c r="J6578" s="1">
        <v>3</v>
      </c>
      <c r="K6578">
        <v>6575</v>
      </c>
      <c r="L6578" t="s">
        <v>25</v>
      </c>
      <c r="M6578" s="2">
        <f>+Table3[[#This Row],[CHW]]/Table3[[#This Row],[Count of Airbill Number]]</f>
        <v>1.1393936666666666</v>
      </c>
    </row>
    <row r="6579" spans="2:13">
      <c r="B6579" t="s">
        <v>28</v>
      </c>
      <c r="C6579" t="s">
        <v>21</v>
      </c>
      <c r="D6579" t="s">
        <v>22</v>
      </c>
      <c r="E6579" t="s">
        <v>778</v>
      </c>
      <c r="F6579" t="s">
        <v>776</v>
      </c>
      <c r="G6579" t="s">
        <v>90</v>
      </c>
      <c r="H6579" t="s">
        <v>192</v>
      </c>
      <c r="I6579" s="1">
        <v>3.4</v>
      </c>
      <c r="J6579" s="1">
        <v>1</v>
      </c>
      <c r="K6579">
        <v>6576</v>
      </c>
      <c r="L6579" t="s">
        <v>25</v>
      </c>
      <c r="M6579" s="2">
        <f>+Table3[[#This Row],[CHW]]/Table3[[#This Row],[Count of Airbill Number]]</f>
        <v>3.4</v>
      </c>
    </row>
    <row r="6580" spans="2:13">
      <c r="B6580" t="s">
        <v>20</v>
      </c>
      <c r="C6580" t="s">
        <v>21</v>
      </c>
      <c r="D6580" t="s">
        <v>22</v>
      </c>
      <c r="E6580" t="s">
        <v>778</v>
      </c>
      <c r="F6580" t="s">
        <v>777</v>
      </c>
      <c r="G6580" t="s">
        <v>204</v>
      </c>
      <c r="H6580" t="s">
        <v>114</v>
      </c>
      <c r="I6580" s="1">
        <v>3.4</v>
      </c>
      <c r="J6580" s="1">
        <v>1</v>
      </c>
      <c r="K6580">
        <v>6577</v>
      </c>
      <c r="L6580" t="s">
        <v>25</v>
      </c>
      <c r="M6580" s="2">
        <f>+Table3[[#This Row],[CHW]]/Table3[[#This Row],[Count of Airbill Number]]</f>
        <v>3.4</v>
      </c>
    </row>
    <row r="6581" spans="2:13">
      <c r="B6581" t="s">
        <v>28</v>
      </c>
      <c r="C6581" t="s">
        <v>21</v>
      </c>
      <c r="D6581" t="s">
        <v>36</v>
      </c>
      <c r="E6581" t="s">
        <v>778</v>
      </c>
      <c r="F6581" t="s">
        <v>778</v>
      </c>
      <c r="G6581" t="s">
        <v>113</v>
      </c>
      <c r="H6581" t="s">
        <v>150</v>
      </c>
      <c r="I6581" s="1">
        <v>3.318181</v>
      </c>
      <c r="J6581" s="1">
        <v>1</v>
      </c>
      <c r="K6581">
        <v>6578</v>
      </c>
      <c r="L6581" t="s">
        <v>25</v>
      </c>
      <c r="M6581" s="2">
        <f>+Table3[[#This Row],[CHW]]/Table3[[#This Row],[Count of Airbill Number]]</f>
        <v>3.318181</v>
      </c>
    </row>
    <row r="6582" spans="2:13">
      <c r="B6582" t="s">
        <v>20</v>
      </c>
      <c r="C6582" t="s">
        <v>21</v>
      </c>
      <c r="D6582" t="s">
        <v>22</v>
      </c>
      <c r="E6582" t="s">
        <v>776</v>
      </c>
      <c r="F6582" t="s">
        <v>776</v>
      </c>
      <c r="G6582" t="s">
        <v>31</v>
      </c>
      <c r="H6582" t="s">
        <v>216</v>
      </c>
      <c r="I6582" s="1">
        <v>3.318181</v>
      </c>
      <c r="J6582" s="1">
        <v>1</v>
      </c>
      <c r="K6582">
        <v>6579</v>
      </c>
      <c r="L6582" t="s">
        <v>25</v>
      </c>
      <c r="M6582" s="2">
        <f>+Table3[[#This Row],[CHW]]/Table3[[#This Row],[Count of Airbill Number]]</f>
        <v>3.318181</v>
      </c>
    </row>
    <row r="6583" spans="2:13">
      <c r="B6583" t="s">
        <v>28</v>
      </c>
      <c r="C6583" t="s">
        <v>21</v>
      </c>
      <c r="D6583" t="s">
        <v>22</v>
      </c>
      <c r="E6583" t="s">
        <v>776</v>
      </c>
      <c r="F6583" t="s">
        <v>776</v>
      </c>
      <c r="G6583" t="s">
        <v>64</v>
      </c>
      <c r="H6583" t="s">
        <v>66</v>
      </c>
      <c r="I6583" s="1">
        <v>3.2</v>
      </c>
      <c r="J6583" s="1">
        <v>1</v>
      </c>
      <c r="K6583">
        <v>6580</v>
      </c>
      <c r="L6583" t="s">
        <v>25</v>
      </c>
      <c r="M6583" s="2">
        <f>+Table3[[#This Row],[CHW]]/Table3[[#This Row],[Count of Airbill Number]]</f>
        <v>3.2</v>
      </c>
    </row>
    <row r="6584" spans="2:13">
      <c r="B6584" t="s">
        <v>28</v>
      </c>
      <c r="C6584" t="s">
        <v>21</v>
      </c>
      <c r="D6584" t="s">
        <v>22</v>
      </c>
      <c r="E6584" t="s">
        <v>776</v>
      </c>
      <c r="F6584" t="s">
        <v>778</v>
      </c>
      <c r="G6584" t="s">
        <v>57</v>
      </c>
      <c r="H6584" t="s">
        <v>325</v>
      </c>
      <c r="I6584" s="1">
        <v>3.2</v>
      </c>
      <c r="J6584" s="1">
        <v>1</v>
      </c>
      <c r="K6584">
        <v>6581</v>
      </c>
      <c r="L6584" t="s">
        <v>25</v>
      </c>
      <c r="M6584" s="2">
        <f>+Table3[[#This Row],[CHW]]/Table3[[#This Row],[Count of Airbill Number]]</f>
        <v>3.2</v>
      </c>
    </row>
    <row r="6585" spans="2:13">
      <c r="B6585" t="s">
        <v>28</v>
      </c>
      <c r="C6585" t="s">
        <v>21</v>
      </c>
      <c r="D6585" t="s">
        <v>36</v>
      </c>
      <c r="E6585" t="s">
        <v>776</v>
      </c>
      <c r="F6585" t="s">
        <v>776</v>
      </c>
      <c r="G6585" t="s">
        <v>71</v>
      </c>
      <c r="H6585" t="s">
        <v>23</v>
      </c>
      <c r="I6585" s="1">
        <v>3.2</v>
      </c>
      <c r="J6585" s="1">
        <v>1</v>
      </c>
      <c r="K6585">
        <v>6582</v>
      </c>
      <c r="L6585" t="s">
        <v>25</v>
      </c>
      <c r="M6585" s="2">
        <f>+Table3[[#This Row],[CHW]]/Table3[[#This Row],[Count of Airbill Number]]</f>
        <v>3.2</v>
      </c>
    </row>
    <row r="6586" spans="2:13">
      <c r="B6586" t="s">
        <v>28</v>
      </c>
      <c r="C6586" t="s">
        <v>21</v>
      </c>
      <c r="D6586" t="s">
        <v>36</v>
      </c>
      <c r="E6586" t="s">
        <v>776</v>
      </c>
      <c r="F6586" t="s">
        <v>778</v>
      </c>
      <c r="G6586" t="s">
        <v>66</v>
      </c>
      <c r="H6586" t="s">
        <v>174</v>
      </c>
      <c r="I6586" s="1">
        <v>3.2</v>
      </c>
      <c r="J6586" s="1">
        <v>1</v>
      </c>
      <c r="K6586">
        <v>6583</v>
      </c>
      <c r="L6586" t="s">
        <v>25</v>
      </c>
      <c r="M6586" s="2">
        <f>+Table3[[#This Row],[CHW]]/Table3[[#This Row],[Count of Airbill Number]]</f>
        <v>3.2</v>
      </c>
    </row>
    <row r="6587" spans="2:13">
      <c r="B6587" t="s">
        <v>35</v>
      </c>
      <c r="C6587" t="s">
        <v>21</v>
      </c>
      <c r="D6587" t="s">
        <v>22</v>
      </c>
      <c r="E6587" t="s">
        <v>778</v>
      </c>
      <c r="F6587" t="s">
        <v>776</v>
      </c>
      <c r="G6587" t="s">
        <v>86</v>
      </c>
      <c r="H6587" t="s">
        <v>31</v>
      </c>
      <c r="I6587" s="1">
        <v>3.2</v>
      </c>
      <c r="J6587" s="1">
        <v>2</v>
      </c>
      <c r="K6587">
        <v>6584</v>
      </c>
      <c r="L6587" t="s">
        <v>25</v>
      </c>
      <c r="M6587" s="2">
        <f>+Table3[[#This Row],[CHW]]/Table3[[#This Row],[Count of Airbill Number]]</f>
        <v>1.6</v>
      </c>
    </row>
    <row r="6588" spans="2:13">
      <c r="B6588" t="s">
        <v>35</v>
      </c>
      <c r="C6588" t="s">
        <v>21</v>
      </c>
      <c r="D6588" t="s">
        <v>22</v>
      </c>
      <c r="E6588" t="s">
        <v>778</v>
      </c>
      <c r="F6588" t="s">
        <v>778</v>
      </c>
      <c r="G6588" t="s">
        <v>86</v>
      </c>
      <c r="H6588" t="s">
        <v>365</v>
      </c>
      <c r="I6588" s="1">
        <v>3.2</v>
      </c>
      <c r="J6588" s="1">
        <v>1</v>
      </c>
      <c r="K6588">
        <v>6585</v>
      </c>
      <c r="L6588" t="s">
        <v>25</v>
      </c>
      <c r="M6588" s="2">
        <f>+Table3[[#This Row],[CHW]]/Table3[[#This Row],[Count of Airbill Number]]</f>
        <v>3.2</v>
      </c>
    </row>
    <row r="6589" spans="2:13">
      <c r="B6589" t="s">
        <v>28</v>
      </c>
      <c r="C6589" t="s">
        <v>21</v>
      </c>
      <c r="D6589" t="s">
        <v>22</v>
      </c>
      <c r="E6589" t="s">
        <v>776</v>
      </c>
      <c r="F6589" t="s">
        <v>776</v>
      </c>
      <c r="G6589" t="s">
        <v>102</v>
      </c>
      <c r="H6589" t="s">
        <v>46</v>
      </c>
      <c r="I6589" s="1">
        <v>3.1818179999999998</v>
      </c>
      <c r="J6589" s="1">
        <v>1</v>
      </c>
      <c r="K6589">
        <v>6586</v>
      </c>
      <c r="L6589" t="s">
        <v>25</v>
      </c>
      <c r="M6589" s="2">
        <f>+Table3[[#This Row],[CHW]]/Table3[[#This Row],[Count of Airbill Number]]</f>
        <v>3.1818179999999998</v>
      </c>
    </row>
    <row r="6590" spans="2:13">
      <c r="B6590" t="s">
        <v>28</v>
      </c>
      <c r="C6590" t="s">
        <v>21</v>
      </c>
      <c r="D6590" t="s">
        <v>22</v>
      </c>
      <c r="E6590" t="s">
        <v>776</v>
      </c>
      <c r="F6590" t="s">
        <v>776</v>
      </c>
      <c r="G6590" t="s">
        <v>45</v>
      </c>
      <c r="H6590" t="s">
        <v>67</v>
      </c>
      <c r="I6590" s="1">
        <v>3.1818179999999998</v>
      </c>
      <c r="J6590" s="1">
        <v>1</v>
      </c>
      <c r="K6590">
        <v>6587</v>
      </c>
      <c r="L6590" t="s">
        <v>25</v>
      </c>
      <c r="M6590" s="2">
        <f>+Table3[[#This Row],[CHW]]/Table3[[#This Row],[Count of Airbill Number]]</f>
        <v>3.1818179999999998</v>
      </c>
    </row>
    <row r="6591" spans="2:13">
      <c r="B6591" t="s">
        <v>28</v>
      </c>
      <c r="C6591" t="s">
        <v>21</v>
      </c>
      <c r="D6591" t="s">
        <v>22</v>
      </c>
      <c r="E6591" t="s">
        <v>776</v>
      </c>
      <c r="F6591" t="s">
        <v>776</v>
      </c>
      <c r="G6591" t="s">
        <v>45</v>
      </c>
      <c r="H6591" t="s">
        <v>198</v>
      </c>
      <c r="I6591" s="1">
        <v>3.1818179999999998</v>
      </c>
      <c r="J6591" s="1">
        <v>1</v>
      </c>
      <c r="K6591">
        <v>6588</v>
      </c>
      <c r="L6591" t="s">
        <v>25</v>
      </c>
      <c r="M6591" s="2">
        <f>+Table3[[#This Row],[CHW]]/Table3[[#This Row],[Count of Airbill Number]]</f>
        <v>3.1818179999999998</v>
      </c>
    </row>
    <row r="6592" spans="2:13">
      <c r="B6592" t="s">
        <v>28</v>
      </c>
      <c r="C6592" t="s">
        <v>21</v>
      </c>
      <c r="D6592" t="s">
        <v>22</v>
      </c>
      <c r="E6592" t="s">
        <v>776</v>
      </c>
      <c r="F6592" t="s">
        <v>776</v>
      </c>
      <c r="G6592" t="s">
        <v>45</v>
      </c>
      <c r="H6592" t="s">
        <v>193</v>
      </c>
      <c r="I6592" s="1">
        <v>3.1818179999999998</v>
      </c>
      <c r="J6592" s="1">
        <v>1</v>
      </c>
      <c r="K6592">
        <v>6589</v>
      </c>
      <c r="L6592" t="s">
        <v>25</v>
      </c>
      <c r="M6592" s="2">
        <f>+Table3[[#This Row],[CHW]]/Table3[[#This Row],[Count of Airbill Number]]</f>
        <v>3.1818179999999998</v>
      </c>
    </row>
    <row r="6593" spans="2:13">
      <c r="B6593" t="s">
        <v>28</v>
      </c>
      <c r="C6593" t="s">
        <v>21</v>
      </c>
      <c r="D6593" t="s">
        <v>22</v>
      </c>
      <c r="E6593" t="s">
        <v>777</v>
      </c>
      <c r="F6593" t="s">
        <v>777</v>
      </c>
      <c r="G6593" t="s">
        <v>114</v>
      </c>
      <c r="H6593" t="s">
        <v>157</v>
      </c>
      <c r="I6593" s="1">
        <v>3.1818179999999998</v>
      </c>
      <c r="J6593" s="1">
        <v>1</v>
      </c>
      <c r="K6593">
        <v>6590</v>
      </c>
      <c r="L6593" t="s">
        <v>25</v>
      </c>
      <c r="M6593" s="2">
        <f>+Table3[[#This Row],[CHW]]/Table3[[#This Row],[Count of Airbill Number]]</f>
        <v>3.1818179999999998</v>
      </c>
    </row>
    <row r="6594" spans="2:13">
      <c r="B6594" t="s">
        <v>28</v>
      </c>
      <c r="C6594" t="s">
        <v>21</v>
      </c>
      <c r="D6594" t="s">
        <v>22</v>
      </c>
      <c r="E6594" t="s">
        <v>778</v>
      </c>
      <c r="F6594" t="s">
        <v>776</v>
      </c>
      <c r="G6594" t="s">
        <v>109</v>
      </c>
      <c r="H6594" t="s">
        <v>32</v>
      </c>
      <c r="I6594" s="1">
        <v>3.1818179999999998</v>
      </c>
      <c r="J6594" s="1">
        <v>1</v>
      </c>
      <c r="K6594">
        <v>6591</v>
      </c>
      <c r="L6594" t="s">
        <v>25</v>
      </c>
      <c r="M6594" s="2">
        <f>+Table3[[#This Row],[CHW]]/Table3[[#This Row],[Count of Airbill Number]]</f>
        <v>3.1818179999999998</v>
      </c>
    </row>
    <row r="6595" spans="2:13">
      <c r="B6595" t="s">
        <v>28</v>
      </c>
      <c r="C6595" t="s">
        <v>21</v>
      </c>
      <c r="D6595" t="s">
        <v>22</v>
      </c>
      <c r="E6595" t="s">
        <v>776</v>
      </c>
      <c r="F6595" t="s">
        <v>776</v>
      </c>
      <c r="G6595" t="s">
        <v>111</v>
      </c>
      <c r="H6595" t="s">
        <v>208</v>
      </c>
      <c r="I6595" s="1">
        <v>3.1818179999999998</v>
      </c>
      <c r="J6595" s="1">
        <v>1</v>
      </c>
      <c r="K6595">
        <v>6592</v>
      </c>
      <c r="L6595" t="s">
        <v>25</v>
      </c>
      <c r="M6595" s="2">
        <f>+Table3[[#This Row],[CHW]]/Table3[[#This Row],[Count of Airbill Number]]</f>
        <v>3.1818179999999998</v>
      </c>
    </row>
    <row r="6596" spans="2:13">
      <c r="B6596" t="s">
        <v>28</v>
      </c>
      <c r="C6596" t="s">
        <v>21</v>
      </c>
      <c r="D6596" t="s">
        <v>22</v>
      </c>
      <c r="E6596" t="s">
        <v>776</v>
      </c>
      <c r="F6596" t="s">
        <v>776</v>
      </c>
      <c r="G6596" t="s">
        <v>144</v>
      </c>
      <c r="H6596" t="s">
        <v>76</v>
      </c>
      <c r="I6596" s="1">
        <v>3.1818179999999998</v>
      </c>
      <c r="J6596" s="1">
        <v>1</v>
      </c>
      <c r="K6596">
        <v>6593</v>
      </c>
      <c r="L6596" t="s">
        <v>25</v>
      </c>
      <c r="M6596" s="2">
        <f>+Table3[[#This Row],[CHW]]/Table3[[#This Row],[Count of Airbill Number]]</f>
        <v>3.1818179999999998</v>
      </c>
    </row>
    <row r="6597" spans="2:13">
      <c r="B6597" t="s">
        <v>28</v>
      </c>
      <c r="C6597" t="s">
        <v>21</v>
      </c>
      <c r="D6597" t="s">
        <v>22</v>
      </c>
      <c r="E6597" t="s">
        <v>778</v>
      </c>
      <c r="F6597" t="s">
        <v>777</v>
      </c>
      <c r="G6597" t="s">
        <v>81</v>
      </c>
      <c r="H6597" t="s">
        <v>121</v>
      </c>
      <c r="I6597" s="1">
        <v>3.1818179999999998</v>
      </c>
      <c r="J6597" s="1">
        <v>1</v>
      </c>
      <c r="K6597">
        <v>6594</v>
      </c>
      <c r="L6597" t="s">
        <v>25</v>
      </c>
      <c r="M6597" s="2">
        <f>+Table3[[#This Row],[CHW]]/Table3[[#This Row],[Count of Airbill Number]]</f>
        <v>3.1818179999999998</v>
      </c>
    </row>
    <row r="6598" spans="2:13">
      <c r="B6598" t="s">
        <v>28</v>
      </c>
      <c r="C6598" t="s">
        <v>21</v>
      </c>
      <c r="D6598" t="s">
        <v>22</v>
      </c>
      <c r="E6598" t="s">
        <v>776</v>
      </c>
      <c r="F6598" t="s">
        <v>777</v>
      </c>
      <c r="G6598" t="s">
        <v>66</v>
      </c>
      <c r="H6598" t="s">
        <v>114</v>
      </c>
      <c r="I6598" s="1">
        <v>3.1818179999999998</v>
      </c>
      <c r="J6598" s="1">
        <v>1</v>
      </c>
      <c r="K6598">
        <v>6595</v>
      </c>
      <c r="L6598" t="s">
        <v>25</v>
      </c>
      <c r="M6598" s="2">
        <f>+Table3[[#This Row],[CHW]]/Table3[[#This Row],[Count of Airbill Number]]</f>
        <v>3.1818179999999998</v>
      </c>
    </row>
    <row r="6599" spans="2:13">
      <c r="B6599" t="s">
        <v>28</v>
      </c>
      <c r="C6599" t="s">
        <v>21</v>
      </c>
      <c r="D6599" t="s">
        <v>22</v>
      </c>
      <c r="E6599" t="s">
        <v>776</v>
      </c>
      <c r="F6599" t="s">
        <v>776</v>
      </c>
      <c r="G6599" t="s">
        <v>66</v>
      </c>
      <c r="H6599" t="s">
        <v>59</v>
      </c>
      <c r="I6599" s="1">
        <v>3.1818179999999998</v>
      </c>
      <c r="J6599" s="1">
        <v>1</v>
      </c>
      <c r="K6599">
        <v>6596</v>
      </c>
      <c r="L6599" t="s">
        <v>25</v>
      </c>
      <c r="M6599" s="2">
        <f>+Table3[[#This Row],[CHW]]/Table3[[#This Row],[Count of Airbill Number]]</f>
        <v>3.1818179999999998</v>
      </c>
    </row>
    <row r="6600" spans="2:13">
      <c r="B6600" t="s">
        <v>28</v>
      </c>
      <c r="C6600" t="s">
        <v>21</v>
      </c>
      <c r="D6600" t="s">
        <v>22</v>
      </c>
      <c r="E6600" t="s">
        <v>776</v>
      </c>
      <c r="F6600" t="s">
        <v>776</v>
      </c>
      <c r="G6600" t="s">
        <v>72</v>
      </c>
      <c r="H6600" t="s">
        <v>193</v>
      </c>
      <c r="I6600" s="1">
        <v>3.1818179999999998</v>
      </c>
      <c r="J6600" s="1">
        <v>1</v>
      </c>
      <c r="K6600">
        <v>6597</v>
      </c>
      <c r="L6600" t="s">
        <v>25</v>
      </c>
      <c r="M6600" s="2">
        <f>+Table3[[#This Row],[CHW]]/Table3[[#This Row],[Count of Airbill Number]]</f>
        <v>3.1818179999999998</v>
      </c>
    </row>
    <row r="6601" spans="2:13">
      <c r="B6601" t="s">
        <v>28</v>
      </c>
      <c r="C6601" t="s">
        <v>21</v>
      </c>
      <c r="D6601" t="s">
        <v>22</v>
      </c>
      <c r="E6601" t="s">
        <v>776</v>
      </c>
      <c r="F6601" t="s">
        <v>778</v>
      </c>
      <c r="G6601" t="s">
        <v>50</v>
      </c>
      <c r="H6601" t="s">
        <v>113</v>
      </c>
      <c r="I6601" s="1">
        <v>3.1818179999999998</v>
      </c>
      <c r="J6601" s="1">
        <v>1</v>
      </c>
      <c r="K6601">
        <v>6598</v>
      </c>
      <c r="L6601" t="s">
        <v>25</v>
      </c>
      <c r="M6601" s="2">
        <f>+Table3[[#This Row],[CHW]]/Table3[[#This Row],[Count of Airbill Number]]</f>
        <v>3.1818179999999998</v>
      </c>
    </row>
    <row r="6602" spans="2:13">
      <c r="B6602" t="s">
        <v>28</v>
      </c>
      <c r="C6602" t="s">
        <v>21</v>
      </c>
      <c r="D6602" t="s">
        <v>36</v>
      </c>
      <c r="E6602" t="s">
        <v>776</v>
      </c>
      <c r="F6602" t="s">
        <v>777</v>
      </c>
      <c r="G6602" t="s">
        <v>45</v>
      </c>
      <c r="H6602" t="s">
        <v>181</v>
      </c>
      <c r="I6602" s="1">
        <v>3.1818179999999998</v>
      </c>
      <c r="J6602" s="1">
        <v>1</v>
      </c>
      <c r="K6602">
        <v>6599</v>
      </c>
      <c r="L6602" t="s">
        <v>25</v>
      </c>
      <c r="M6602" s="2">
        <f>+Table3[[#This Row],[CHW]]/Table3[[#This Row],[Count of Airbill Number]]</f>
        <v>3.1818179999999998</v>
      </c>
    </row>
    <row r="6603" spans="2:13">
      <c r="B6603" t="s">
        <v>35</v>
      </c>
      <c r="C6603" t="s">
        <v>21</v>
      </c>
      <c r="D6603" t="s">
        <v>22</v>
      </c>
      <c r="E6603" t="s">
        <v>776</v>
      </c>
      <c r="F6603" t="s">
        <v>776</v>
      </c>
      <c r="G6603" t="s">
        <v>63</v>
      </c>
      <c r="H6603" t="s">
        <v>71</v>
      </c>
      <c r="I6603" s="1">
        <v>3.1818179999999998</v>
      </c>
      <c r="J6603" s="1">
        <v>1</v>
      </c>
      <c r="K6603">
        <v>6600</v>
      </c>
      <c r="L6603" t="s">
        <v>25</v>
      </c>
      <c r="M6603" s="2">
        <f>+Table3[[#This Row],[CHW]]/Table3[[#This Row],[Count of Airbill Number]]</f>
        <v>3.1818179999999998</v>
      </c>
    </row>
    <row r="6604" spans="2:13">
      <c r="B6604" t="s">
        <v>35</v>
      </c>
      <c r="C6604" t="s">
        <v>21</v>
      </c>
      <c r="D6604" t="s">
        <v>22</v>
      </c>
      <c r="E6604" t="s">
        <v>776</v>
      </c>
      <c r="F6604" t="s">
        <v>776</v>
      </c>
      <c r="G6604" t="s">
        <v>146</v>
      </c>
      <c r="H6604" t="s">
        <v>61</v>
      </c>
      <c r="I6604" s="1">
        <v>3.1818179999999998</v>
      </c>
      <c r="J6604" s="1">
        <v>1</v>
      </c>
      <c r="K6604">
        <v>6601</v>
      </c>
      <c r="L6604" t="s">
        <v>25</v>
      </c>
      <c r="M6604" s="2">
        <f>+Table3[[#This Row],[CHW]]/Table3[[#This Row],[Count of Airbill Number]]</f>
        <v>3.1818179999999998</v>
      </c>
    </row>
    <row r="6605" spans="2:13">
      <c r="B6605" t="s">
        <v>35</v>
      </c>
      <c r="C6605" t="s">
        <v>21</v>
      </c>
      <c r="D6605" t="s">
        <v>22</v>
      </c>
      <c r="E6605" t="s">
        <v>776</v>
      </c>
      <c r="F6605" t="s">
        <v>776</v>
      </c>
      <c r="G6605" t="s">
        <v>47</v>
      </c>
      <c r="H6605" t="s">
        <v>107</v>
      </c>
      <c r="I6605" s="1">
        <v>3.1818179999999998</v>
      </c>
      <c r="J6605" s="1">
        <v>1</v>
      </c>
      <c r="K6605">
        <v>6602</v>
      </c>
      <c r="L6605" t="s">
        <v>25</v>
      </c>
      <c r="M6605" s="2">
        <f>+Table3[[#This Row],[CHW]]/Table3[[#This Row],[Count of Airbill Number]]</f>
        <v>3.1818179999999998</v>
      </c>
    </row>
    <row r="6606" spans="2:13">
      <c r="B6606" t="s">
        <v>35</v>
      </c>
      <c r="C6606" t="s">
        <v>21</v>
      </c>
      <c r="D6606" t="s">
        <v>22</v>
      </c>
      <c r="E6606" t="s">
        <v>776</v>
      </c>
      <c r="F6606" t="s">
        <v>776</v>
      </c>
      <c r="G6606" t="s">
        <v>39</v>
      </c>
      <c r="H6606" t="s">
        <v>321</v>
      </c>
      <c r="I6606" s="1">
        <v>3.1818179999999998</v>
      </c>
      <c r="J6606" s="1">
        <v>1</v>
      </c>
      <c r="K6606">
        <v>6603</v>
      </c>
      <c r="L6606" t="s">
        <v>25</v>
      </c>
      <c r="M6606" s="2">
        <f>+Table3[[#This Row],[CHW]]/Table3[[#This Row],[Count of Airbill Number]]</f>
        <v>3.1818179999999998</v>
      </c>
    </row>
    <row r="6607" spans="2:13">
      <c r="B6607" t="s">
        <v>35</v>
      </c>
      <c r="C6607" t="s">
        <v>21</v>
      </c>
      <c r="D6607" t="s">
        <v>22</v>
      </c>
      <c r="E6607" t="s">
        <v>776</v>
      </c>
      <c r="F6607" t="s">
        <v>776</v>
      </c>
      <c r="G6607" t="s">
        <v>42</v>
      </c>
      <c r="H6607" t="s">
        <v>146</v>
      </c>
      <c r="I6607" s="1">
        <v>3.1818179999999998</v>
      </c>
      <c r="J6607" s="1">
        <v>1</v>
      </c>
      <c r="K6607">
        <v>6604</v>
      </c>
      <c r="L6607" t="s">
        <v>25</v>
      </c>
      <c r="M6607" s="2">
        <f>+Table3[[#This Row],[CHW]]/Table3[[#This Row],[Count of Airbill Number]]</f>
        <v>3.1818179999999998</v>
      </c>
    </row>
    <row r="6608" spans="2:13">
      <c r="B6608" t="s">
        <v>35</v>
      </c>
      <c r="C6608" t="s">
        <v>21</v>
      </c>
      <c r="D6608" t="s">
        <v>22</v>
      </c>
      <c r="E6608" t="s">
        <v>776</v>
      </c>
      <c r="F6608" t="s">
        <v>776</v>
      </c>
      <c r="G6608" t="s">
        <v>42</v>
      </c>
      <c r="H6608" t="s">
        <v>92</v>
      </c>
      <c r="I6608" s="1">
        <v>3.1818179999999998</v>
      </c>
      <c r="J6608" s="1">
        <v>1</v>
      </c>
      <c r="K6608">
        <v>6605</v>
      </c>
      <c r="L6608" t="s">
        <v>25</v>
      </c>
      <c r="M6608" s="2">
        <f>+Table3[[#This Row],[CHW]]/Table3[[#This Row],[Count of Airbill Number]]</f>
        <v>3.1818179999999998</v>
      </c>
    </row>
    <row r="6609" spans="2:13">
      <c r="B6609" t="s">
        <v>35</v>
      </c>
      <c r="C6609" t="s">
        <v>21</v>
      </c>
      <c r="D6609" t="s">
        <v>22</v>
      </c>
      <c r="E6609" t="s">
        <v>776</v>
      </c>
      <c r="F6609" t="s">
        <v>776</v>
      </c>
      <c r="G6609" t="s">
        <v>41</v>
      </c>
      <c r="H6609" t="s">
        <v>107</v>
      </c>
      <c r="I6609" s="1">
        <v>3.1818179999999998</v>
      </c>
      <c r="J6609" s="1">
        <v>1</v>
      </c>
      <c r="K6609">
        <v>6606</v>
      </c>
      <c r="L6609" t="s">
        <v>25</v>
      </c>
      <c r="M6609" s="2">
        <f>+Table3[[#This Row],[CHW]]/Table3[[#This Row],[Count of Airbill Number]]</f>
        <v>3.1818179999999998</v>
      </c>
    </row>
    <row r="6610" spans="2:13">
      <c r="B6610" t="s">
        <v>35</v>
      </c>
      <c r="C6610" t="s">
        <v>21</v>
      </c>
      <c r="D6610" t="s">
        <v>22</v>
      </c>
      <c r="E6610" t="s">
        <v>776</v>
      </c>
      <c r="F6610" t="s">
        <v>776</v>
      </c>
      <c r="G6610" t="s">
        <v>71</v>
      </c>
      <c r="H6610" t="s">
        <v>64</v>
      </c>
      <c r="I6610" s="1">
        <v>3.1818179999999998</v>
      </c>
      <c r="J6610" s="1">
        <v>1</v>
      </c>
      <c r="K6610">
        <v>6607</v>
      </c>
      <c r="L6610" t="s">
        <v>25</v>
      </c>
      <c r="M6610" s="2">
        <f>+Table3[[#This Row],[CHW]]/Table3[[#This Row],[Count of Airbill Number]]</f>
        <v>3.1818179999999998</v>
      </c>
    </row>
    <row r="6611" spans="2:13">
      <c r="B6611" t="s">
        <v>35</v>
      </c>
      <c r="C6611" t="s">
        <v>21</v>
      </c>
      <c r="D6611" t="s">
        <v>22</v>
      </c>
      <c r="E6611" t="s">
        <v>776</v>
      </c>
      <c r="F6611" t="s">
        <v>776</v>
      </c>
      <c r="G6611" t="s">
        <v>45</v>
      </c>
      <c r="H6611" t="s">
        <v>60</v>
      </c>
      <c r="I6611" s="1">
        <v>3.1818179999999998</v>
      </c>
      <c r="J6611" s="1">
        <v>1</v>
      </c>
      <c r="K6611">
        <v>6608</v>
      </c>
      <c r="L6611" t="s">
        <v>25</v>
      </c>
      <c r="M6611" s="2">
        <f>+Table3[[#This Row],[CHW]]/Table3[[#This Row],[Count of Airbill Number]]</f>
        <v>3.1818179999999998</v>
      </c>
    </row>
    <row r="6612" spans="2:13">
      <c r="B6612" t="s">
        <v>35</v>
      </c>
      <c r="C6612" t="s">
        <v>21</v>
      </c>
      <c r="D6612" t="s">
        <v>22</v>
      </c>
      <c r="E6612" t="s">
        <v>776</v>
      </c>
      <c r="F6612" t="s">
        <v>776</v>
      </c>
      <c r="G6612" t="s">
        <v>54</v>
      </c>
      <c r="H6612" t="s">
        <v>87</v>
      </c>
      <c r="I6612" s="1">
        <v>3.1818179999999998</v>
      </c>
      <c r="J6612" s="1">
        <v>1</v>
      </c>
      <c r="K6612">
        <v>6609</v>
      </c>
      <c r="L6612" t="s">
        <v>25</v>
      </c>
      <c r="M6612" s="2">
        <f>+Table3[[#This Row],[CHW]]/Table3[[#This Row],[Count of Airbill Number]]</f>
        <v>3.1818179999999998</v>
      </c>
    </row>
    <row r="6613" spans="2:13">
      <c r="B6613" t="s">
        <v>35</v>
      </c>
      <c r="C6613" t="s">
        <v>21</v>
      </c>
      <c r="D6613" t="s">
        <v>22</v>
      </c>
      <c r="E6613" t="s">
        <v>776</v>
      </c>
      <c r="F6613" t="s">
        <v>776</v>
      </c>
      <c r="G6613" t="s">
        <v>87</v>
      </c>
      <c r="H6613" t="s">
        <v>95</v>
      </c>
      <c r="I6613" s="1">
        <v>3.1818179999999998</v>
      </c>
      <c r="J6613" s="1">
        <v>1</v>
      </c>
      <c r="K6613">
        <v>6610</v>
      </c>
      <c r="L6613" t="s">
        <v>25</v>
      </c>
      <c r="M6613" s="2">
        <f>+Table3[[#This Row],[CHW]]/Table3[[#This Row],[Count of Airbill Number]]</f>
        <v>3.1818179999999998</v>
      </c>
    </row>
    <row r="6614" spans="2:13">
      <c r="B6614" t="s">
        <v>35</v>
      </c>
      <c r="C6614" t="s">
        <v>21</v>
      </c>
      <c r="D6614" t="s">
        <v>22</v>
      </c>
      <c r="E6614" t="s">
        <v>776</v>
      </c>
      <c r="F6614" t="s">
        <v>776</v>
      </c>
      <c r="G6614" t="s">
        <v>98</v>
      </c>
      <c r="H6614" t="s">
        <v>45</v>
      </c>
      <c r="I6614" s="1">
        <v>3.1818179999999998</v>
      </c>
      <c r="J6614" s="1">
        <v>1</v>
      </c>
      <c r="K6614">
        <v>6611</v>
      </c>
      <c r="L6614" t="s">
        <v>25</v>
      </c>
      <c r="M6614" s="2">
        <f>+Table3[[#This Row],[CHW]]/Table3[[#This Row],[Count of Airbill Number]]</f>
        <v>3.1818179999999998</v>
      </c>
    </row>
    <row r="6615" spans="2:13">
      <c r="B6615" t="s">
        <v>35</v>
      </c>
      <c r="C6615" t="s">
        <v>21</v>
      </c>
      <c r="D6615" t="s">
        <v>22</v>
      </c>
      <c r="E6615" t="s">
        <v>776</v>
      </c>
      <c r="F6615" t="s">
        <v>776</v>
      </c>
      <c r="G6615" t="s">
        <v>130</v>
      </c>
      <c r="H6615" t="s">
        <v>66</v>
      </c>
      <c r="I6615" s="1">
        <v>3.1818179999999998</v>
      </c>
      <c r="J6615" s="1">
        <v>1</v>
      </c>
      <c r="K6615">
        <v>6612</v>
      </c>
      <c r="L6615" t="s">
        <v>25</v>
      </c>
      <c r="M6615" s="2">
        <f>+Table3[[#This Row],[CHW]]/Table3[[#This Row],[Count of Airbill Number]]</f>
        <v>3.1818179999999998</v>
      </c>
    </row>
    <row r="6616" spans="2:13">
      <c r="B6616" t="s">
        <v>35</v>
      </c>
      <c r="C6616" t="s">
        <v>21</v>
      </c>
      <c r="D6616" t="s">
        <v>22</v>
      </c>
      <c r="E6616" t="s">
        <v>776</v>
      </c>
      <c r="F6616" t="s">
        <v>776</v>
      </c>
      <c r="G6616" t="s">
        <v>57</v>
      </c>
      <c r="H6616" t="s">
        <v>45</v>
      </c>
      <c r="I6616" s="1">
        <v>3.1818179999999998</v>
      </c>
      <c r="J6616" s="1">
        <v>1</v>
      </c>
      <c r="K6616">
        <v>6613</v>
      </c>
      <c r="L6616" t="s">
        <v>25</v>
      </c>
      <c r="M6616" s="2">
        <f>+Table3[[#This Row],[CHW]]/Table3[[#This Row],[Count of Airbill Number]]</f>
        <v>3.1818179999999998</v>
      </c>
    </row>
    <row r="6617" spans="2:13">
      <c r="B6617" t="s">
        <v>35</v>
      </c>
      <c r="C6617" t="s">
        <v>21</v>
      </c>
      <c r="D6617" t="s">
        <v>22</v>
      </c>
      <c r="E6617" t="s">
        <v>776</v>
      </c>
      <c r="F6617" t="s">
        <v>776</v>
      </c>
      <c r="G6617" t="s">
        <v>33</v>
      </c>
      <c r="H6617" t="s">
        <v>71</v>
      </c>
      <c r="I6617" s="1">
        <v>3.1818179999999998</v>
      </c>
      <c r="J6617" s="1">
        <v>1</v>
      </c>
      <c r="K6617">
        <v>6614</v>
      </c>
      <c r="L6617" t="s">
        <v>25</v>
      </c>
      <c r="M6617" s="2">
        <f>+Table3[[#This Row],[CHW]]/Table3[[#This Row],[Count of Airbill Number]]</f>
        <v>3.1818179999999998</v>
      </c>
    </row>
    <row r="6618" spans="2:13">
      <c r="B6618" t="s">
        <v>35</v>
      </c>
      <c r="C6618" t="s">
        <v>21</v>
      </c>
      <c r="D6618" t="s">
        <v>22</v>
      </c>
      <c r="E6618" t="s">
        <v>776</v>
      </c>
      <c r="F6618" t="s">
        <v>776</v>
      </c>
      <c r="G6618" t="s">
        <v>103</v>
      </c>
      <c r="H6618" t="s">
        <v>77</v>
      </c>
      <c r="I6618" s="1">
        <v>3.1818179999999998</v>
      </c>
      <c r="J6618" s="1">
        <v>1</v>
      </c>
      <c r="K6618">
        <v>6615</v>
      </c>
      <c r="L6618" t="s">
        <v>25</v>
      </c>
      <c r="M6618" s="2">
        <f>+Table3[[#This Row],[CHW]]/Table3[[#This Row],[Count of Airbill Number]]</f>
        <v>3.1818179999999998</v>
      </c>
    </row>
    <row r="6619" spans="2:13">
      <c r="B6619" t="s">
        <v>35</v>
      </c>
      <c r="C6619" t="s">
        <v>21</v>
      </c>
      <c r="D6619" t="s">
        <v>22</v>
      </c>
      <c r="E6619" t="s">
        <v>776</v>
      </c>
      <c r="F6619" t="s">
        <v>776</v>
      </c>
      <c r="G6619" t="s">
        <v>66</v>
      </c>
      <c r="H6619" t="s">
        <v>43</v>
      </c>
      <c r="I6619" s="1">
        <v>3.1818179999999998</v>
      </c>
      <c r="J6619" s="1">
        <v>1</v>
      </c>
      <c r="K6619">
        <v>6616</v>
      </c>
      <c r="L6619" t="s">
        <v>25</v>
      </c>
      <c r="M6619" s="2">
        <f>+Table3[[#This Row],[CHW]]/Table3[[#This Row],[Count of Airbill Number]]</f>
        <v>3.1818179999999998</v>
      </c>
    </row>
    <row r="6620" spans="2:13">
      <c r="B6620" t="s">
        <v>35</v>
      </c>
      <c r="C6620" t="s">
        <v>21</v>
      </c>
      <c r="D6620" t="s">
        <v>22</v>
      </c>
      <c r="E6620" t="s">
        <v>776</v>
      </c>
      <c r="F6620" t="s">
        <v>776</v>
      </c>
      <c r="G6620" t="s">
        <v>37</v>
      </c>
      <c r="H6620" t="s">
        <v>195</v>
      </c>
      <c r="I6620" s="1">
        <v>3.1818179999999998</v>
      </c>
      <c r="J6620" s="1">
        <v>1</v>
      </c>
      <c r="K6620">
        <v>6617</v>
      </c>
      <c r="L6620" t="s">
        <v>25</v>
      </c>
      <c r="M6620" s="2">
        <f>+Table3[[#This Row],[CHW]]/Table3[[#This Row],[Count of Airbill Number]]</f>
        <v>3.1818179999999998</v>
      </c>
    </row>
    <row r="6621" spans="2:13">
      <c r="B6621" t="s">
        <v>35</v>
      </c>
      <c r="C6621" t="s">
        <v>21</v>
      </c>
      <c r="D6621" t="s">
        <v>22</v>
      </c>
      <c r="E6621" t="s">
        <v>776</v>
      </c>
      <c r="F6621" t="s">
        <v>776</v>
      </c>
      <c r="G6621" t="s">
        <v>72</v>
      </c>
      <c r="H6621" t="s">
        <v>43</v>
      </c>
      <c r="I6621" s="1">
        <v>3.1818179999999998</v>
      </c>
      <c r="J6621" s="1">
        <v>1</v>
      </c>
      <c r="K6621">
        <v>6618</v>
      </c>
      <c r="L6621" t="s">
        <v>25</v>
      </c>
      <c r="M6621" s="2">
        <f>+Table3[[#This Row],[CHW]]/Table3[[#This Row],[Count of Airbill Number]]</f>
        <v>3.1818179999999998</v>
      </c>
    </row>
    <row r="6622" spans="2:13">
      <c r="B6622" t="s">
        <v>35</v>
      </c>
      <c r="C6622" t="s">
        <v>21</v>
      </c>
      <c r="D6622" t="s">
        <v>22</v>
      </c>
      <c r="E6622" t="s">
        <v>776</v>
      </c>
      <c r="F6622" t="s">
        <v>776</v>
      </c>
      <c r="G6622" t="s">
        <v>50</v>
      </c>
      <c r="H6622" t="s">
        <v>63</v>
      </c>
      <c r="I6622" s="1">
        <v>3.1818179999999998</v>
      </c>
      <c r="J6622" s="1">
        <v>1</v>
      </c>
      <c r="K6622">
        <v>6619</v>
      </c>
      <c r="L6622" t="s">
        <v>25</v>
      </c>
      <c r="M6622" s="2">
        <f>+Table3[[#This Row],[CHW]]/Table3[[#This Row],[Count of Airbill Number]]</f>
        <v>3.1818179999999998</v>
      </c>
    </row>
    <row r="6623" spans="2:13">
      <c r="B6623" t="s">
        <v>35</v>
      </c>
      <c r="C6623" t="s">
        <v>21</v>
      </c>
      <c r="D6623" t="s">
        <v>36</v>
      </c>
      <c r="E6623" t="s">
        <v>776</v>
      </c>
      <c r="F6623" t="s">
        <v>776</v>
      </c>
      <c r="G6623" t="s">
        <v>39</v>
      </c>
      <c r="H6623" t="s">
        <v>146</v>
      </c>
      <c r="I6623" s="1">
        <v>3.1818179999999998</v>
      </c>
      <c r="J6623" s="1">
        <v>1</v>
      </c>
      <c r="K6623">
        <v>6620</v>
      </c>
      <c r="L6623" t="s">
        <v>25</v>
      </c>
      <c r="M6623" s="2">
        <f>+Table3[[#This Row],[CHW]]/Table3[[#This Row],[Count of Airbill Number]]</f>
        <v>3.1818179999999998</v>
      </c>
    </row>
    <row r="6624" spans="2:13">
      <c r="B6624" t="s">
        <v>35</v>
      </c>
      <c r="C6624" t="s">
        <v>21</v>
      </c>
      <c r="D6624" t="s">
        <v>36</v>
      </c>
      <c r="E6624" t="s">
        <v>776</v>
      </c>
      <c r="F6624" t="s">
        <v>776</v>
      </c>
      <c r="G6624" t="s">
        <v>33</v>
      </c>
      <c r="H6624" t="s">
        <v>45</v>
      </c>
      <c r="I6624" s="1">
        <v>3.1818179999999998</v>
      </c>
      <c r="J6624" s="1">
        <v>1</v>
      </c>
      <c r="K6624">
        <v>6621</v>
      </c>
      <c r="L6624" t="s">
        <v>25</v>
      </c>
      <c r="M6624" s="2">
        <f>+Table3[[#This Row],[CHW]]/Table3[[#This Row],[Count of Airbill Number]]</f>
        <v>3.1818179999999998</v>
      </c>
    </row>
    <row r="6625" spans="2:13">
      <c r="B6625" t="s">
        <v>35</v>
      </c>
      <c r="C6625" t="s">
        <v>21</v>
      </c>
      <c r="D6625" t="s">
        <v>36</v>
      </c>
      <c r="E6625" t="s">
        <v>776</v>
      </c>
      <c r="F6625" t="s">
        <v>776</v>
      </c>
      <c r="G6625" t="s">
        <v>37</v>
      </c>
      <c r="H6625" t="s">
        <v>64</v>
      </c>
      <c r="I6625" s="1">
        <v>3.1818179999999998</v>
      </c>
      <c r="J6625" s="1">
        <v>1</v>
      </c>
      <c r="K6625">
        <v>6622</v>
      </c>
      <c r="L6625" t="s">
        <v>25</v>
      </c>
      <c r="M6625" s="2">
        <f>+Table3[[#This Row],[CHW]]/Table3[[#This Row],[Count of Airbill Number]]</f>
        <v>3.1818179999999998</v>
      </c>
    </row>
    <row r="6626" spans="2:13">
      <c r="B6626" t="s">
        <v>176</v>
      </c>
      <c r="C6626" t="s">
        <v>21</v>
      </c>
      <c r="D6626" t="s">
        <v>36</v>
      </c>
      <c r="E6626" t="s">
        <v>776</v>
      </c>
      <c r="F6626" t="s">
        <v>776</v>
      </c>
      <c r="G6626" t="s">
        <v>23</v>
      </c>
      <c r="H6626" t="s">
        <v>175</v>
      </c>
      <c r="I6626" s="1">
        <v>3.1818179999999998</v>
      </c>
      <c r="J6626" s="1">
        <v>1</v>
      </c>
      <c r="K6626">
        <v>6623</v>
      </c>
      <c r="L6626" t="s">
        <v>25</v>
      </c>
      <c r="M6626" s="2">
        <f>+Table3[[#This Row],[CHW]]/Table3[[#This Row],[Count of Airbill Number]]</f>
        <v>3.1818179999999998</v>
      </c>
    </row>
    <row r="6627" spans="2:13">
      <c r="B6627" t="s">
        <v>20</v>
      </c>
      <c r="C6627" t="s">
        <v>21</v>
      </c>
      <c r="D6627" t="s">
        <v>22</v>
      </c>
      <c r="E6627" t="s">
        <v>776</v>
      </c>
      <c r="F6627" t="s">
        <v>776</v>
      </c>
      <c r="G6627" t="s">
        <v>39</v>
      </c>
      <c r="H6627" t="s">
        <v>63</v>
      </c>
      <c r="I6627" s="1">
        <v>3.1818179999999998</v>
      </c>
      <c r="J6627" s="1">
        <v>1</v>
      </c>
      <c r="K6627">
        <v>6624</v>
      </c>
      <c r="L6627" t="s">
        <v>25</v>
      </c>
      <c r="M6627" s="2">
        <f>+Table3[[#This Row],[CHW]]/Table3[[#This Row],[Count of Airbill Number]]</f>
        <v>3.1818179999999998</v>
      </c>
    </row>
    <row r="6628" spans="2:13">
      <c r="B6628" t="s">
        <v>20</v>
      </c>
      <c r="C6628" t="s">
        <v>21</v>
      </c>
      <c r="D6628" t="s">
        <v>22</v>
      </c>
      <c r="E6628" t="s">
        <v>776</v>
      </c>
      <c r="F6628" t="s">
        <v>776</v>
      </c>
      <c r="G6628" t="s">
        <v>42</v>
      </c>
      <c r="H6628" t="s">
        <v>70</v>
      </c>
      <c r="I6628" s="1">
        <v>3.1818179999999998</v>
      </c>
      <c r="J6628" s="1">
        <v>1</v>
      </c>
      <c r="K6628">
        <v>6625</v>
      </c>
      <c r="L6628" t="s">
        <v>25</v>
      </c>
      <c r="M6628" s="2">
        <f>+Table3[[#This Row],[CHW]]/Table3[[#This Row],[Count of Airbill Number]]</f>
        <v>3.1818179999999998</v>
      </c>
    </row>
    <row r="6629" spans="2:13">
      <c r="B6629" t="s">
        <v>20</v>
      </c>
      <c r="C6629" t="s">
        <v>21</v>
      </c>
      <c r="D6629" t="s">
        <v>22</v>
      </c>
      <c r="E6629" t="s">
        <v>776</v>
      </c>
      <c r="F6629" t="s">
        <v>776</v>
      </c>
      <c r="G6629" t="s">
        <v>64</v>
      </c>
      <c r="H6629" t="s">
        <v>72</v>
      </c>
      <c r="I6629" s="1">
        <v>3.1818179999999998</v>
      </c>
      <c r="J6629" s="1">
        <v>1</v>
      </c>
      <c r="K6629">
        <v>6626</v>
      </c>
      <c r="L6629" t="s">
        <v>25</v>
      </c>
      <c r="M6629" s="2">
        <f>+Table3[[#This Row],[CHW]]/Table3[[#This Row],[Count of Airbill Number]]</f>
        <v>3.1818179999999998</v>
      </c>
    </row>
    <row r="6630" spans="2:13">
      <c r="B6630" t="s">
        <v>20</v>
      </c>
      <c r="C6630" t="s">
        <v>21</v>
      </c>
      <c r="D6630" t="s">
        <v>22</v>
      </c>
      <c r="E6630" t="s">
        <v>776</v>
      </c>
      <c r="F6630" t="s">
        <v>776</v>
      </c>
      <c r="G6630" t="s">
        <v>64</v>
      </c>
      <c r="H6630" t="s">
        <v>200</v>
      </c>
      <c r="I6630" s="1">
        <v>3.1818179999999998</v>
      </c>
      <c r="J6630" s="1">
        <v>1</v>
      </c>
      <c r="K6630">
        <v>6627</v>
      </c>
      <c r="L6630" t="s">
        <v>25</v>
      </c>
      <c r="M6630" s="2">
        <f>+Table3[[#This Row],[CHW]]/Table3[[#This Row],[Count of Airbill Number]]</f>
        <v>3.1818179999999998</v>
      </c>
    </row>
    <row r="6631" spans="2:13">
      <c r="B6631" t="s">
        <v>20</v>
      </c>
      <c r="C6631" t="s">
        <v>21</v>
      </c>
      <c r="D6631" t="s">
        <v>22</v>
      </c>
      <c r="E6631" t="s">
        <v>776</v>
      </c>
      <c r="F6631" t="s">
        <v>776</v>
      </c>
      <c r="G6631" t="s">
        <v>71</v>
      </c>
      <c r="H6631" t="s">
        <v>83</v>
      </c>
      <c r="I6631" s="1">
        <v>3.1818179999999998</v>
      </c>
      <c r="J6631" s="1">
        <v>1</v>
      </c>
      <c r="K6631">
        <v>6628</v>
      </c>
      <c r="L6631" t="s">
        <v>25</v>
      </c>
      <c r="M6631" s="2">
        <f>+Table3[[#This Row],[CHW]]/Table3[[#This Row],[Count of Airbill Number]]</f>
        <v>3.1818179999999998</v>
      </c>
    </row>
    <row r="6632" spans="2:13">
      <c r="B6632" t="s">
        <v>20</v>
      </c>
      <c r="C6632" t="s">
        <v>21</v>
      </c>
      <c r="D6632" t="s">
        <v>22</v>
      </c>
      <c r="E6632" t="s">
        <v>776</v>
      </c>
      <c r="F6632" t="s">
        <v>776</v>
      </c>
      <c r="G6632" t="s">
        <v>48</v>
      </c>
      <c r="H6632" t="s">
        <v>376</v>
      </c>
      <c r="I6632" s="1">
        <v>3.1818179999999998</v>
      </c>
      <c r="J6632" s="1">
        <v>1</v>
      </c>
      <c r="K6632">
        <v>6629</v>
      </c>
      <c r="L6632" t="s">
        <v>25</v>
      </c>
      <c r="M6632" s="2">
        <f>+Table3[[#This Row],[CHW]]/Table3[[#This Row],[Count of Airbill Number]]</f>
        <v>3.1818179999999998</v>
      </c>
    </row>
    <row r="6633" spans="2:13">
      <c r="B6633" t="s">
        <v>20</v>
      </c>
      <c r="C6633" t="s">
        <v>21</v>
      </c>
      <c r="D6633" t="s">
        <v>22</v>
      </c>
      <c r="E6633" t="s">
        <v>776</v>
      </c>
      <c r="F6633" t="s">
        <v>776</v>
      </c>
      <c r="G6633" t="s">
        <v>45</v>
      </c>
      <c r="H6633" t="s">
        <v>58</v>
      </c>
      <c r="I6633" s="1">
        <v>3.1818179999999998</v>
      </c>
      <c r="J6633" s="1">
        <v>1</v>
      </c>
      <c r="K6633">
        <v>6630</v>
      </c>
      <c r="L6633" t="s">
        <v>25</v>
      </c>
      <c r="M6633" s="2">
        <f>+Table3[[#This Row],[CHW]]/Table3[[#This Row],[Count of Airbill Number]]</f>
        <v>3.1818179999999998</v>
      </c>
    </row>
    <row r="6634" spans="2:13">
      <c r="B6634" t="s">
        <v>20</v>
      </c>
      <c r="C6634" t="s">
        <v>21</v>
      </c>
      <c r="D6634" t="s">
        <v>22</v>
      </c>
      <c r="E6634" t="s">
        <v>776</v>
      </c>
      <c r="F6634" t="s">
        <v>776</v>
      </c>
      <c r="G6634" t="s">
        <v>111</v>
      </c>
      <c r="H6634" t="s">
        <v>63</v>
      </c>
      <c r="I6634" s="1">
        <v>3.1818179999999998</v>
      </c>
      <c r="J6634" s="1">
        <v>1</v>
      </c>
      <c r="K6634">
        <v>6631</v>
      </c>
      <c r="L6634" t="s">
        <v>25</v>
      </c>
      <c r="M6634" s="2">
        <f>+Table3[[#This Row],[CHW]]/Table3[[#This Row],[Count of Airbill Number]]</f>
        <v>3.1818179999999998</v>
      </c>
    </row>
    <row r="6635" spans="2:13">
      <c r="B6635" t="s">
        <v>20</v>
      </c>
      <c r="C6635" t="s">
        <v>21</v>
      </c>
      <c r="D6635" t="s">
        <v>22</v>
      </c>
      <c r="E6635" t="s">
        <v>776</v>
      </c>
      <c r="F6635" t="s">
        <v>776</v>
      </c>
      <c r="G6635" t="s">
        <v>279</v>
      </c>
      <c r="H6635" t="s">
        <v>69</v>
      </c>
      <c r="I6635" s="1">
        <v>3.1818179999999998</v>
      </c>
      <c r="J6635" s="1">
        <v>1</v>
      </c>
      <c r="K6635">
        <v>6632</v>
      </c>
      <c r="L6635" t="s">
        <v>25</v>
      </c>
      <c r="M6635" s="2">
        <f>+Table3[[#This Row],[CHW]]/Table3[[#This Row],[Count of Airbill Number]]</f>
        <v>3.1818179999999998</v>
      </c>
    </row>
    <row r="6636" spans="2:13">
      <c r="B6636" t="s">
        <v>20</v>
      </c>
      <c r="C6636" t="s">
        <v>21</v>
      </c>
      <c r="D6636" t="s">
        <v>22</v>
      </c>
      <c r="E6636" t="s">
        <v>776</v>
      </c>
      <c r="F6636" t="s">
        <v>776</v>
      </c>
      <c r="G6636" t="s">
        <v>67</v>
      </c>
      <c r="H6636" t="s">
        <v>127</v>
      </c>
      <c r="I6636" s="1">
        <v>3.1818179999999998</v>
      </c>
      <c r="J6636" s="1">
        <v>1</v>
      </c>
      <c r="K6636">
        <v>6633</v>
      </c>
      <c r="L6636" t="s">
        <v>25</v>
      </c>
      <c r="M6636" s="2">
        <f>+Table3[[#This Row],[CHW]]/Table3[[#This Row],[Count of Airbill Number]]</f>
        <v>3.1818179999999998</v>
      </c>
    </row>
    <row r="6637" spans="2:13">
      <c r="B6637" t="s">
        <v>20</v>
      </c>
      <c r="C6637" t="s">
        <v>21</v>
      </c>
      <c r="D6637" t="s">
        <v>22</v>
      </c>
      <c r="E6637" t="s">
        <v>776</v>
      </c>
      <c r="F6637" t="s">
        <v>776</v>
      </c>
      <c r="G6637" t="s">
        <v>202</v>
      </c>
      <c r="H6637" t="s">
        <v>123</v>
      </c>
      <c r="I6637" s="1">
        <v>3.1818179999999998</v>
      </c>
      <c r="J6637" s="1">
        <v>1</v>
      </c>
      <c r="K6637">
        <v>6634</v>
      </c>
      <c r="L6637" t="s">
        <v>25</v>
      </c>
      <c r="M6637" s="2">
        <f>+Table3[[#This Row],[CHW]]/Table3[[#This Row],[Count of Airbill Number]]</f>
        <v>3.1818179999999998</v>
      </c>
    </row>
    <row r="6638" spans="2:13">
      <c r="B6638" t="s">
        <v>30</v>
      </c>
      <c r="C6638" t="s">
        <v>21</v>
      </c>
      <c r="D6638" t="s">
        <v>22</v>
      </c>
      <c r="E6638" t="s">
        <v>776</v>
      </c>
      <c r="F6638" t="s">
        <v>776</v>
      </c>
      <c r="G6638" t="s">
        <v>45</v>
      </c>
      <c r="H6638" t="s">
        <v>378</v>
      </c>
      <c r="I6638" s="1">
        <v>3.1818179999999998</v>
      </c>
      <c r="J6638" s="1">
        <v>1</v>
      </c>
      <c r="K6638">
        <v>6635</v>
      </c>
      <c r="L6638" t="s">
        <v>25</v>
      </c>
      <c r="M6638" s="2">
        <f>+Table3[[#This Row],[CHW]]/Table3[[#This Row],[Count of Airbill Number]]</f>
        <v>3.1818179999999998</v>
      </c>
    </row>
    <row r="6639" spans="2:13">
      <c r="B6639" t="s">
        <v>30</v>
      </c>
      <c r="C6639" t="s">
        <v>21</v>
      </c>
      <c r="D6639" t="s">
        <v>22</v>
      </c>
      <c r="E6639" t="s">
        <v>776</v>
      </c>
      <c r="F6639" t="s">
        <v>776</v>
      </c>
      <c r="G6639" t="s">
        <v>45</v>
      </c>
      <c r="H6639" t="s">
        <v>58</v>
      </c>
      <c r="I6639" s="1">
        <v>3.1818179999999998</v>
      </c>
      <c r="J6639" s="1">
        <v>1</v>
      </c>
      <c r="K6639">
        <v>6636</v>
      </c>
      <c r="L6639" t="s">
        <v>25</v>
      </c>
      <c r="M6639" s="2">
        <f>+Table3[[#This Row],[CHW]]/Table3[[#This Row],[Count of Airbill Number]]</f>
        <v>3.1818179999999998</v>
      </c>
    </row>
    <row r="6640" spans="2:13">
      <c r="B6640" t="s">
        <v>30</v>
      </c>
      <c r="C6640" t="s">
        <v>21</v>
      </c>
      <c r="D6640" t="s">
        <v>22</v>
      </c>
      <c r="E6640" t="s">
        <v>776</v>
      </c>
      <c r="F6640" t="s">
        <v>776</v>
      </c>
      <c r="G6640" t="s">
        <v>45</v>
      </c>
      <c r="H6640" t="s">
        <v>63</v>
      </c>
      <c r="I6640" s="1">
        <v>3.1818179999999998</v>
      </c>
      <c r="J6640" s="1">
        <v>1</v>
      </c>
      <c r="K6640">
        <v>6637</v>
      </c>
      <c r="L6640" t="s">
        <v>25</v>
      </c>
      <c r="M6640" s="2">
        <f>+Table3[[#This Row],[CHW]]/Table3[[#This Row],[Count of Airbill Number]]</f>
        <v>3.1818179999999998</v>
      </c>
    </row>
    <row r="6641" spans="2:13">
      <c r="B6641" t="s">
        <v>30</v>
      </c>
      <c r="C6641" t="s">
        <v>21</v>
      </c>
      <c r="D6641" t="s">
        <v>22</v>
      </c>
      <c r="E6641" t="s">
        <v>776</v>
      </c>
      <c r="F6641" t="s">
        <v>776</v>
      </c>
      <c r="G6641" t="s">
        <v>45</v>
      </c>
      <c r="H6641" t="s">
        <v>60</v>
      </c>
      <c r="I6641" s="1">
        <v>3.1818179999999998</v>
      </c>
      <c r="J6641" s="1">
        <v>1</v>
      </c>
      <c r="K6641">
        <v>6638</v>
      </c>
      <c r="L6641" t="s">
        <v>25</v>
      </c>
      <c r="M6641" s="2">
        <f>+Table3[[#This Row],[CHW]]/Table3[[#This Row],[Count of Airbill Number]]</f>
        <v>3.1818179999999998</v>
      </c>
    </row>
    <row r="6642" spans="2:13">
      <c r="B6642" t="s">
        <v>30</v>
      </c>
      <c r="C6642" t="s">
        <v>21</v>
      </c>
      <c r="D6642" t="s">
        <v>22</v>
      </c>
      <c r="E6642" t="s">
        <v>776</v>
      </c>
      <c r="F6642" t="s">
        <v>776</v>
      </c>
      <c r="G6642" t="s">
        <v>45</v>
      </c>
      <c r="H6642" t="s">
        <v>42</v>
      </c>
      <c r="I6642" s="1">
        <v>3.1818179999999998</v>
      </c>
      <c r="J6642" s="1">
        <v>1</v>
      </c>
      <c r="K6642">
        <v>6639</v>
      </c>
      <c r="L6642" t="s">
        <v>25</v>
      </c>
      <c r="M6642" s="2">
        <f>+Table3[[#This Row],[CHW]]/Table3[[#This Row],[Count of Airbill Number]]</f>
        <v>3.1818179999999998</v>
      </c>
    </row>
    <row r="6643" spans="2:13">
      <c r="B6643" t="s">
        <v>30</v>
      </c>
      <c r="C6643" t="s">
        <v>21</v>
      </c>
      <c r="D6643" t="s">
        <v>22</v>
      </c>
      <c r="E6643" t="s">
        <v>776</v>
      </c>
      <c r="F6643" t="s">
        <v>776</v>
      </c>
      <c r="G6643" t="s">
        <v>45</v>
      </c>
      <c r="H6643" t="s">
        <v>183</v>
      </c>
      <c r="I6643" s="1">
        <v>3.1818179999999998</v>
      </c>
      <c r="J6643" s="1">
        <v>1</v>
      </c>
      <c r="K6643">
        <v>6640</v>
      </c>
      <c r="L6643" t="s">
        <v>25</v>
      </c>
      <c r="M6643" s="2">
        <f>+Table3[[#This Row],[CHW]]/Table3[[#This Row],[Count of Airbill Number]]</f>
        <v>3.1818179999999998</v>
      </c>
    </row>
    <row r="6644" spans="2:13">
      <c r="B6644" t="s">
        <v>30</v>
      </c>
      <c r="C6644" t="s">
        <v>21</v>
      </c>
      <c r="D6644" t="s">
        <v>22</v>
      </c>
      <c r="E6644" t="s">
        <v>776</v>
      </c>
      <c r="F6644" t="s">
        <v>776</v>
      </c>
      <c r="G6644" t="s">
        <v>45</v>
      </c>
      <c r="H6644" t="s">
        <v>40</v>
      </c>
      <c r="I6644" s="1">
        <v>3.1818179999999998</v>
      </c>
      <c r="J6644" s="1">
        <v>1</v>
      </c>
      <c r="K6644">
        <v>6641</v>
      </c>
      <c r="L6644" t="s">
        <v>25</v>
      </c>
      <c r="M6644" s="2">
        <f>+Table3[[#This Row],[CHW]]/Table3[[#This Row],[Count of Airbill Number]]</f>
        <v>3.1818179999999998</v>
      </c>
    </row>
    <row r="6645" spans="2:13">
      <c r="B6645" t="s">
        <v>30</v>
      </c>
      <c r="C6645" t="s">
        <v>21</v>
      </c>
      <c r="D6645" t="s">
        <v>22</v>
      </c>
      <c r="E6645" t="s">
        <v>776</v>
      </c>
      <c r="F6645" t="s">
        <v>776</v>
      </c>
      <c r="G6645" t="s">
        <v>45</v>
      </c>
      <c r="H6645" t="s">
        <v>46</v>
      </c>
      <c r="I6645" s="1">
        <v>3.1818179999999998</v>
      </c>
      <c r="J6645" s="1">
        <v>1</v>
      </c>
      <c r="K6645">
        <v>6642</v>
      </c>
      <c r="L6645" t="s">
        <v>25</v>
      </c>
      <c r="M6645" s="2">
        <f>+Table3[[#This Row],[CHW]]/Table3[[#This Row],[Count of Airbill Number]]</f>
        <v>3.1818179999999998</v>
      </c>
    </row>
    <row r="6646" spans="2:13">
      <c r="B6646" t="s">
        <v>30</v>
      </c>
      <c r="C6646" t="s">
        <v>21</v>
      </c>
      <c r="D6646" t="s">
        <v>22</v>
      </c>
      <c r="E6646" t="s">
        <v>776</v>
      </c>
      <c r="F6646" t="s">
        <v>776</v>
      </c>
      <c r="G6646" t="s">
        <v>45</v>
      </c>
      <c r="H6646" t="s">
        <v>83</v>
      </c>
      <c r="I6646" s="1">
        <v>3.1818179999999998</v>
      </c>
      <c r="J6646" s="1">
        <v>1</v>
      </c>
      <c r="K6646">
        <v>6643</v>
      </c>
      <c r="L6646" t="s">
        <v>25</v>
      </c>
      <c r="M6646" s="2">
        <f>+Table3[[#This Row],[CHW]]/Table3[[#This Row],[Count of Airbill Number]]</f>
        <v>3.1818179999999998</v>
      </c>
    </row>
    <row r="6647" spans="2:13">
      <c r="B6647" t="s">
        <v>243</v>
      </c>
      <c r="C6647" t="s">
        <v>21</v>
      </c>
      <c r="D6647" t="s">
        <v>22</v>
      </c>
      <c r="E6647" t="s">
        <v>776</v>
      </c>
      <c r="F6647" t="s">
        <v>776</v>
      </c>
      <c r="G6647" t="s">
        <v>45</v>
      </c>
      <c r="H6647" t="s">
        <v>31</v>
      </c>
      <c r="I6647" s="1">
        <v>3.1818179999999998</v>
      </c>
      <c r="J6647" s="1">
        <v>1</v>
      </c>
      <c r="K6647">
        <v>6644</v>
      </c>
      <c r="L6647" t="s">
        <v>25</v>
      </c>
      <c r="M6647" s="2">
        <f>+Table3[[#This Row],[CHW]]/Table3[[#This Row],[Count of Airbill Number]]</f>
        <v>3.1818179999999998</v>
      </c>
    </row>
    <row r="6648" spans="2:13">
      <c r="B6648" t="s">
        <v>243</v>
      </c>
      <c r="C6648" t="s">
        <v>21</v>
      </c>
      <c r="D6648" t="s">
        <v>22</v>
      </c>
      <c r="E6648" t="s">
        <v>776</v>
      </c>
      <c r="F6648" t="s">
        <v>776</v>
      </c>
      <c r="G6648" t="s">
        <v>45</v>
      </c>
      <c r="H6648" t="s">
        <v>126</v>
      </c>
      <c r="I6648" s="1">
        <v>3.1818179999999998</v>
      </c>
      <c r="J6648" s="1">
        <v>1</v>
      </c>
      <c r="K6648">
        <v>6645</v>
      </c>
      <c r="L6648" t="s">
        <v>25</v>
      </c>
      <c r="M6648" s="2">
        <f>+Table3[[#This Row],[CHW]]/Table3[[#This Row],[Count of Airbill Number]]</f>
        <v>3.1818179999999998</v>
      </c>
    </row>
    <row r="6649" spans="2:13">
      <c r="B6649" t="s">
        <v>28</v>
      </c>
      <c r="C6649" t="s">
        <v>21</v>
      </c>
      <c r="D6649" t="s">
        <v>22</v>
      </c>
      <c r="E6649" t="s">
        <v>776</v>
      </c>
      <c r="F6649" t="s">
        <v>776</v>
      </c>
      <c r="G6649" t="s">
        <v>24</v>
      </c>
      <c r="H6649" t="s">
        <v>50</v>
      </c>
      <c r="I6649" s="1">
        <v>3.1818170000000001</v>
      </c>
      <c r="J6649" s="1">
        <v>2</v>
      </c>
      <c r="K6649">
        <v>6646</v>
      </c>
      <c r="L6649" t="s">
        <v>25</v>
      </c>
      <c r="M6649" s="2">
        <f>+Table3[[#This Row],[CHW]]/Table3[[#This Row],[Count of Airbill Number]]</f>
        <v>1.5909085000000001</v>
      </c>
    </row>
    <row r="6650" spans="2:13">
      <c r="B6650" t="s">
        <v>28</v>
      </c>
      <c r="C6650" t="s">
        <v>21</v>
      </c>
      <c r="D6650" t="s">
        <v>22</v>
      </c>
      <c r="E6650" t="s">
        <v>776</v>
      </c>
      <c r="F6650" t="s">
        <v>776</v>
      </c>
      <c r="G6650" t="s">
        <v>76</v>
      </c>
      <c r="H6650" t="s">
        <v>151</v>
      </c>
      <c r="I6650" s="1">
        <v>3.1818170000000001</v>
      </c>
      <c r="J6650" s="1">
        <v>2</v>
      </c>
      <c r="K6650">
        <v>6647</v>
      </c>
      <c r="L6650" t="s">
        <v>25</v>
      </c>
      <c r="M6650" s="2">
        <f>+Table3[[#This Row],[CHW]]/Table3[[#This Row],[Count of Airbill Number]]</f>
        <v>1.5909085000000001</v>
      </c>
    </row>
    <row r="6651" spans="2:13">
      <c r="B6651" t="s">
        <v>28</v>
      </c>
      <c r="C6651" t="s">
        <v>21</v>
      </c>
      <c r="D6651" t="s">
        <v>22</v>
      </c>
      <c r="E6651" t="s">
        <v>776</v>
      </c>
      <c r="F6651" t="s">
        <v>776</v>
      </c>
      <c r="G6651" t="s">
        <v>33</v>
      </c>
      <c r="H6651" t="s">
        <v>143</v>
      </c>
      <c r="I6651" s="1">
        <v>3.1818170000000001</v>
      </c>
      <c r="J6651" s="1">
        <v>2</v>
      </c>
      <c r="K6651">
        <v>6648</v>
      </c>
      <c r="L6651" t="s">
        <v>25</v>
      </c>
      <c r="M6651" s="2">
        <f>+Table3[[#This Row],[CHW]]/Table3[[#This Row],[Count of Airbill Number]]</f>
        <v>1.5909085000000001</v>
      </c>
    </row>
    <row r="6652" spans="2:13">
      <c r="B6652" t="s">
        <v>28</v>
      </c>
      <c r="C6652" t="s">
        <v>21</v>
      </c>
      <c r="D6652" t="s">
        <v>22</v>
      </c>
      <c r="E6652" t="s">
        <v>776</v>
      </c>
      <c r="F6652" t="s">
        <v>776</v>
      </c>
      <c r="G6652" t="s">
        <v>144</v>
      </c>
      <c r="H6652" t="s">
        <v>24</v>
      </c>
      <c r="I6652" s="1">
        <v>3.1818170000000001</v>
      </c>
      <c r="J6652" s="1">
        <v>2</v>
      </c>
      <c r="K6652">
        <v>6649</v>
      </c>
      <c r="L6652" t="s">
        <v>25</v>
      </c>
      <c r="M6652" s="2">
        <f>+Table3[[#This Row],[CHW]]/Table3[[#This Row],[Count of Airbill Number]]</f>
        <v>1.5909085000000001</v>
      </c>
    </row>
    <row r="6653" spans="2:13">
      <c r="B6653" t="s">
        <v>28</v>
      </c>
      <c r="C6653" t="s">
        <v>21</v>
      </c>
      <c r="D6653" t="s">
        <v>22</v>
      </c>
      <c r="E6653" t="s">
        <v>776</v>
      </c>
      <c r="F6653" t="s">
        <v>776</v>
      </c>
      <c r="G6653" t="s">
        <v>144</v>
      </c>
      <c r="H6653" t="s">
        <v>123</v>
      </c>
      <c r="I6653" s="1">
        <v>3.1818170000000001</v>
      </c>
      <c r="J6653" s="1">
        <v>2</v>
      </c>
      <c r="K6653">
        <v>6650</v>
      </c>
      <c r="L6653" t="s">
        <v>25</v>
      </c>
      <c r="M6653" s="2">
        <f>+Table3[[#This Row],[CHW]]/Table3[[#This Row],[Count of Airbill Number]]</f>
        <v>1.5909085000000001</v>
      </c>
    </row>
    <row r="6654" spans="2:13">
      <c r="B6654" t="s">
        <v>28</v>
      </c>
      <c r="C6654" t="s">
        <v>21</v>
      </c>
      <c r="D6654" t="s">
        <v>22</v>
      </c>
      <c r="E6654" t="s">
        <v>776</v>
      </c>
      <c r="F6654" t="s">
        <v>776</v>
      </c>
      <c r="G6654" t="s">
        <v>50</v>
      </c>
      <c r="H6654" t="s">
        <v>93</v>
      </c>
      <c r="I6654" s="1">
        <v>3.1818170000000001</v>
      </c>
      <c r="J6654" s="1">
        <v>2</v>
      </c>
      <c r="K6654">
        <v>6651</v>
      </c>
      <c r="L6654" t="s">
        <v>25</v>
      </c>
      <c r="M6654" s="2">
        <f>+Table3[[#This Row],[CHW]]/Table3[[#This Row],[Count of Airbill Number]]</f>
        <v>1.5909085000000001</v>
      </c>
    </row>
    <row r="6655" spans="2:13">
      <c r="B6655" t="s">
        <v>35</v>
      </c>
      <c r="C6655" t="s">
        <v>21</v>
      </c>
      <c r="D6655" t="s">
        <v>22</v>
      </c>
      <c r="E6655" t="s">
        <v>776</v>
      </c>
      <c r="F6655" t="s">
        <v>776</v>
      </c>
      <c r="G6655" t="s">
        <v>39</v>
      </c>
      <c r="H6655" t="s">
        <v>63</v>
      </c>
      <c r="I6655" s="1">
        <v>3.1818170000000001</v>
      </c>
      <c r="J6655" s="1">
        <v>3</v>
      </c>
      <c r="K6655">
        <v>6652</v>
      </c>
      <c r="L6655" t="s">
        <v>25</v>
      </c>
      <c r="M6655" s="2">
        <f>+Table3[[#This Row],[CHW]]/Table3[[#This Row],[Count of Airbill Number]]</f>
        <v>1.0606056666666668</v>
      </c>
    </row>
    <row r="6656" spans="2:13">
      <c r="B6656" t="s">
        <v>35</v>
      </c>
      <c r="C6656" t="s">
        <v>21</v>
      </c>
      <c r="D6656" t="s">
        <v>22</v>
      </c>
      <c r="E6656" t="s">
        <v>776</v>
      </c>
      <c r="F6656" t="s">
        <v>776</v>
      </c>
      <c r="G6656" t="s">
        <v>42</v>
      </c>
      <c r="H6656" t="s">
        <v>83</v>
      </c>
      <c r="I6656" s="1">
        <v>3.1818170000000001</v>
      </c>
      <c r="J6656" s="1">
        <v>2</v>
      </c>
      <c r="K6656">
        <v>6653</v>
      </c>
      <c r="L6656" t="s">
        <v>25</v>
      </c>
      <c r="M6656" s="2">
        <f>+Table3[[#This Row],[CHW]]/Table3[[#This Row],[Count of Airbill Number]]</f>
        <v>1.5909085000000001</v>
      </c>
    </row>
    <row r="6657" spans="2:13">
      <c r="B6657" t="s">
        <v>35</v>
      </c>
      <c r="C6657" t="s">
        <v>21</v>
      </c>
      <c r="D6657" t="s">
        <v>22</v>
      </c>
      <c r="E6657" t="s">
        <v>778</v>
      </c>
      <c r="F6657" t="s">
        <v>776</v>
      </c>
      <c r="G6657" t="s">
        <v>255</v>
      </c>
      <c r="H6657" t="s">
        <v>53</v>
      </c>
      <c r="I6657" s="1">
        <v>3.1818170000000001</v>
      </c>
      <c r="J6657" s="1">
        <v>2</v>
      </c>
      <c r="K6657">
        <v>6654</v>
      </c>
      <c r="L6657" t="s">
        <v>25</v>
      </c>
      <c r="M6657" s="2">
        <f>+Table3[[#This Row],[CHW]]/Table3[[#This Row],[Count of Airbill Number]]</f>
        <v>1.5909085000000001</v>
      </c>
    </row>
    <row r="6658" spans="2:13">
      <c r="B6658" t="s">
        <v>35</v>
      </c>
      <c r="C6658" t="s">
        <v>21</v>
      </c>
      <c r="D6658" t="s">
        <v>22</v>
      </c>
      <c r="E6658" t="s">
        <v>776</v>
      </c>
      <c r="F6658" t="s">
        <v>776</v>
      </c>
      <c r="G6658" t="s">
        <v>76</v>
      </c>
      <c r="H6658" t="s">
        <v>148</v>
      </c>
      <c r="I6658" s="1">
        <v>3.1818170000000001</v>
      </c>
      <c r="J6658" s="1">
        <v>2</v>
      </c>
      <c r="K6658">
        <v>6655</v>
      </c>
      <c r="L6658" t="s">
        <v>25</v>
      </c>
      <c r="M6658" s="2">
        <f>+Table3[[#This Row],[CHW]]/Table3[[#This Row],[Count of Airbill Number]]</f>
        <v>1.5909085000000001</v>
      </c>
    </row>
    <row r="6659" spans="2:13">
      <c r="B6659" t="s">
        <v>35</v>
      </c>
      <c r="C6659" t="s">
        <v>21</v>
      </c>
      <c r="D6659" t="s">
        <v>22</v>
      </c>
      <c r="E6659" t="s">
        <v>776</v>
      </c>
      <c r="F6659" t="s">
        <v>776</v>
      </c>
      <c r="G6659" t="s">
        <v>102</v>
      </c>
      <c r="H6659" t="s">
        <v>54</v>
      </c>
      <c r="I6659" s="1">
        <v>3.1818170000000001</v>
      </c>
      <c r="J6659" s="1">
        <v>2</v>
      </c>
      <c r="K6659">
        <v>6656</v>
      </c>
      <c r="L6659" t="s">
        <v>25</v>
      </c>
      <c r="M6659" s="2">
        <f>+Table3[[#This Row],[CHW]]/Table3[[#This Row],[Count of Airbill Number]]</f>
        <v>1.5909085000000001</v>
      </c>
    </row>
    <row r="6660" spans="2:13">
      <c r="B6660" t="s">
        <v>20</v>
      </c>
      <c r="C6660" t="s">
        <v>21</v>
      </c>
      <c r="D6660" t="s">
        <v>22</v>
      </c>
      <c r="E6660" t="s">
        <v>776</v>
      </c>
      <c r="F6660" t="s">
        <v>776</v>
      </c>
      <c r="G6660" t="s">
        <v>78</v>
      </c>
      <c r="H6660" t="s">
        <v>32</v>
      </c>
      <c r="I6660" s="1">
        <v>3.1818170000000001</v>
      </c>
      <c r="J6660" s="1">
        <v>2</v>
      </c>
      <c r="K6660">
        <v>6657</v>
      </c>
      <c r="L6660" t="s">
        <v>25</v>
      </c>
      <c r="M6660" s="2">
        <f>+Table3[[#This Row],[CHW]]/Table3[[#This Row],[Count of Airbill Number]]</f>
        <v>1.5909085000000001</v>
      </c>
    </row>
    <row r="6661" spans="2:13">
      <c r="B6661" t="s">
        <v>20</v>
      </c>
      <c r="C6661" t="s">
        <v>21</v>
      </c>
      <c r="D6661" t="s">
        <v>22</v>
      </c>
      <c r="E6661" t="s">
        <v>776</v>
      </c>
      <c r="F6661" t="s">
        <v>776</v>
      </c>
      <c r="G6661" t="s">
        <v>323</v>
      </c>
      <c r="H6661" t="s">
        <v>37</v>
      </c>
      <c r="I6661" s="1">
        <v>3.1818170000000001</v>
      </c>
      <c r="J6661" s="1">
        <v>2</v>
      </c>
      <c r="K6661">
        <v>6658</v>
      </c>
      <c r="L6661" t="s">
        <v>25</v>
      </c>
      <c r="M6661" s="2">
        <f>+Table3[[#This Row],[CHW]]/Table3[[#This Row],[Count of Airbill Number]]</f>
        <v>1.5909085000000001</v>
      </c>
    </row>
    <row r="6662" spans="2:13">
      <c r="B6662" t="s">
        <v>243</v>
      </c>
      <c r="C6662" t="s">
        <v>21</v>
      </c>
      <c r="D6662" t="s">
        <v>22</v>
      </c>
      <c r="E6662" t="s">
        <v>776</v>
      </c>
      <c r="F6662" t="s">
        <v>776</v>
      </c>
      <c r="G6662" t="s">
        <v>40</v>
      </c>
      <c r="H6662" t="s">
        <v>39</v>
      </c>
      <c r="I6662" s="1">
        <v>3.1818170000000001</v>
      </c>
      <c r="J6662" s="1">
        <v>2</v>
      </c>
      <c r="K6662">
        <v>6659</v>
      </c>
      <c r="L6662" t="s">
        <v>25</v>
      </c>
      <c r="M6662" s="2">
        <f>+Table3[[#This Row],[CHW]]/Table3[[#This Row],[Count of Airbill Number]]</f>
        <v>1.5909085000000001</v>
      </c>
    </row>
    <row r="6663" spans="2:13">
      <c r="B6663" t="s">
        <v>28</v>
      </c>
      <c r="C6663" t="s">
        <v>21</v>
      </c>
      <c r="D6663" t="s">
        <v>22</v>
      </c>
      <c r="E6663" t="s">
        <v>776</v>
      </c>
      <c r="F6663" t="s">
        <v>776</v>
      </c>
      <c r="G6663" t="s">
        <v>23</v>
      </c>
      <c r="H6663" t="s">
        <v>130</v>
      </c>
      <c r="I6663" s="1">
        <v>3.181816</v>
      </c>
      <c r="J6663" s="1">
        <v>3</v>
      </c>
      <c r="K6663">
        <v>6660</v>
      </c>
      <c r="L6663" t="s">
        <v>25</v>
      </c>
      <c r="M6663" s="2">
        <f>+Table3[[#This Row],[CHW]]/Table3[[#This Row],[Count of Airbill Number]]</f>
        <v>1.0606053333333334</v>
      </c>
    </row>
    <row r="6664" spans="2:13">
      <c r="B6664" t="s">
        <v>28</v>
      </c>
      <c r="C6664" t="s">
        <v>21</v>
      </c>
      <c r="D6664" t="s">
        <v>22</v>
      </c>
      <c r="E6664" t="s">
        <v>776</v>
      </c>
      <c r="F6664" t="s">
        <v>776</v>
      </c>
      <c r="G6664" t="s">
        <v>76</v>
      </c>
      <c r="H6664" t="s">
        <v>48</v>
      </c>
      <c r="I6664" s="1">
        <v>3.181816</v>
      </c>
      <c r="J6664" s="1">
        <v>3</v>
      </c>
      <c r="K6664">
        <v>6661</v>
      </c>
      <c r="L6664" t="s">
        <v>25</v>
      </c>
      <c r="M6664" s="2">
        <f>+Table3[[#This Row],[CHW]]/Table3[[#This Row],[Count of Airbill Number]]</f>
        <v>1.0606053333333334</v>
      </c>
    </row>
    <row r="6665" spans="2:13">
      <c r="B6665" t="s">
        <v>28</v>
      </c>
      <c r="C6665" t="s">
        <v>21</v>
      </c>
      <c r="D6665" t="s">
        <v>22</v>
      </c>
      <c r="E6665" t="s">
        <v>776</v>
      </c>
      <c r="F6665" t="s">
        <v>776</v>
      </c>
      <c r="G6665" t="s">
        <v>144</v>
      </c>
      <c r="H6665" t="s">
        <v>59</v>
      </c>
      <c r="I6665" s="1">
        <v>3.1818149999999998</v>
      </c>
      <c r="J6665" s="1">
        <v>5</v>
      </c>
      <c r="K6665">
        <v>6662</v>
      </c>
      <c r="L6665" t="s">
        <v>25</v>
      </c>
      <c r="M6665" s="2">
        <f>+Table3[[#This Row],[CHW]]/Table3[[#This Row],[Count of Airbill Number]]</f>
        <v>0.63636300000000001</v>
      </c>
    </row>
    <row r="6666" spans="2:13">
      <c r="B6666" t="s">
        <v>28</v>
      </c>
      <c r="C6666" t="s">
        <v>21</v>
      </c>
      <c r="D6666" t="s">
        <v>22</v>
      </c>
      <c r="E6666" t="s">
        <v>776</v>
      </c>
      <c r="F6666" t="s">
        <v>776</v>
      </c>
      <c r="G6666" t="s">
        <v>23</v>
      </c>
      <c r="H6666" t="s">
        <v>278</v>
      </c>
      <c r="I6666" s="1">
        <v>3.1</v>
      </c>
      <c r="J6666" s="1">
        <v>1</v>
      </c>
      <c r="K6666">
        <v>6663</v>
      </c>
      <c r="L6666" t="s">
        <v>25</v>
      </c>
      <c r="M6666" s="2">
        <f>+Table3[[#This Row],[CHW]]/Table3[[#This Row],[Count of Airbill Number]]</f>
        <v>3.1</v>
      </c>
    </row>
    <row r="6667" spans="2:13">
      <c r="B6667" t="s">
        <v>28</v>
      </c>
      <c r="C6667" t="s">
        <v>21</v>
      </c>
      <c r="D6667" t="s">
        <v>22</v>
      </c>
      <c r="E6667" t="s">
        <v>778</v>
      </c>
      <c r="F6667" t="s">
        <v>776</v>
      </c>
      <c r="G6667" t="s">
        <v>86</v>
      </c>
      <c r="H6667" t="s">
        <v>47</v>
      </c>
      <c r="I6667" s="1">
        <v>3.1</v>
      </c>
      <c r="J6667" s="1">
        <v>1</v>
      </c>
      <c r="K6667">
        <v>6664</v>
      </c>
      <c r="L6667" t="s">
        <v>25</v>
      </c>
      <c r="M6667" s="2">
        <f>+Table3[[#This Row],[CHW]]/Table3[[#This Row],[Count of Airbill Number]]</f>
        <v>3.1</v>
      </c>
    </row>
    <row r="6668" spans="2:13">
      <c r="B6668" t="s">
        <v>28</v>
      </c>
      <c r="C6668" t="s">
        <v>21</v>
      </c>
      <c r="D6668" t="s">
        <v>22</v>
      </c>
      <c r="E6668" t="s">
        <v>778</v>
      </c>
      <c r="F6668" t="s">
        <v>777</v>
      </c>
      <c r="G6668" t="s">
        <v>150</v>
      </c>
      <c r="H6668" t="s">
        <v>162</v>
      </c>
      <c r="I6668" s="1">
        <v>3</v>
      </c>
      <c r="J6668" s="1">
        <v>2</v>
      </c>
      <c r="K6668">
        <v>6665</v>
      </c>
      <c r="L6668" t="s">
        <v>25</v>
      </c>
      <c r="M6668" s="2">
        <f>+Table3[[#This Row],[CHW]]/Table3[[#This Row],[Count of Airbill Number]]</f>
        <v>1.5</v>
      </c>
    </row>
    <row r="6669" spans="2:13">
      <c r="B6669" t="s">
        <v>28</v>
      </c>
      <c r="C6669" t="s">
        <v>21</v>
      </c>
      <c r="D6669" t="s">
        <v>22</v>
      </c>
      <c r="E6669" t="s">
        <v>778</v>
      </c>
      <c r="F6669" t="s">
        <v>778</v>
      </c>
      <c r="G6669" t="s">
        <v>304</v>
      </c>
      <c r="H6669" t="s">
        <v>82</v>
      </c>
      <c r="I6669" s="1">
        <v>3</v>
      </c>
      <c r="J6669" s="1">
        <v>2</v>
      </c>
      <c r="K6669">
        <v>6666</v>
      </c>
      <c r="L6669" t="s">
        <v>25</v>
      </c>
      <c r="M6669" s="2">
        <f>+Table3[[#This Row],[CHW]]/Table3[[#This Row],[Count of Airbill Number]]</f>
        <v>1.5</v>
      </c>
    </row>
    <row r="6670" spans="2:13">
      <c r="B6670" t="s">
        <v>28</v>
      </c>
      <c r="C6670" t="s">
        <v>21</v>
      </c>
      <c r="D6670" t="s">
        <v>22</v>
      </c>
      <c r="E6670" t="s">
        <v>778</v>
      </c>
      <c r="F6670" t="s">
        <v>777</v>
      </c>
      <c r="G6670" t="s">
        <v>81</v>
      </c>
      <c r="H6670" t="s">
        <v>27</v>
      </c>
      <c r="I6670" s="1">
        <v>3</v>
      </c>
      <c r="J6670" s="1">
        <v>1</v>
      </c>
      <c r="K6670">
        <v>6667</v>
      </c>
      <c r="L6670" t="s">
        <v>25</v>
      </c>
      <c r="M6670" s="2">
        <f>+Table3[[#This Row],[CHW]]/Table3[[#This Row],[Count of Airbill Number]]</f>
        <v>3</v>
      </c>
    </row>
    <row r="6671" spans="2:13">
      <c r="B6671" t="s">
        <v>28</v>
      </c>
      <c r="C6671" t="s">
        <v>21</v>
      </c>
      <c r="D6671" t="s">
        <v>22</v>
      </c>
      <c r="E6671" t="s">
        <v>778</v>
      </c>
      <c r="F6671" t="s">
        <v>778</v>
      </c>
      <c r="G6671" t="s">
        <v>369</v>
      </c>
      <c r="H6671" t="s">
        <v>335</v>
      </c>
      <c r="I6671" s="1">
        <v>3</v>
      </c>
      <c r="J6671" s="1">
        <v>1</v>
      </c>
      <c r="K6671">
        <v>6668</v>
      </c>
      <c r="L6671" t="s">
        <v>25</v>
      </c>
      <c r="M6671" s="2">
        <f>+Table3[[#This Row],[CHW]]/Table3[[#This Row],[Count of Airbill Number]]</f>
        <v>3</v>
      </c>
    </row>
    <row r="6672" spans="2:13">
      <c r="B6672" t="s">
        <v>28</v>
      </c>
      <c r="C6672" t="s">
        <v>21</v>
      </c>
      <c r="D6672" t="s">
        <v>22</v>
      </c>
      <c r="E6672" t="s">
        <v>778</v>
      </c>
      <c r="F6672" t="s">
        <v>778</v>
      </c>
      <c r="G6672" t="s">
        <v>90</v>
      </c>
      <c r="H6672" t="s">
        <v>109</v>
      </c>
      <c r="I6672" s="1">
        <v>3</v>
      </c>
      <c r="J6672" s="1">
        <v>1</v>
      </c>
      <c r="K6672">
        <v>6669</v>
      </c>
      <c r="L6672" t="s">
        <v>25</v>
      </c>
      <c r="M6672" s="2">
        <f>+Table3[[#This Row],[CHW]]/Table3[[#This Row],[Count of Airbill Number]]</f>
        <v>3</v>
      </c>
    </row>
    <row r="6673" spans="2:13">
      <c r="B6673" t="s">
        <v>28</v>
      </c>
      <c r="C6673" t="s">
        <v>21</v>
      </c>
      <c r="D6673" t="s">
        <v>36</v>
      </c>
      <c r="E6673" t="s">
        <v>778</v>
      </c>
      <c r="F6673" t="s">
        <v>777</v>
      </c>
      <c r="G6673" t="s">
        <v>113</v>
      </c>
      <c r="H6673" t="s">
        <v>26</v>
      </c>
      <c r="I6673" s="1">
        <v>3</v>
      </c>
      <c r="J6673" s="1">
        <v>1</v>
      </c>
      <c r="K6673">
        <v>6670</v>
      </c>
      <c r="L6673" t="s">
        <v>25</v>
      </c>
      <c r="M6673" s="2">
        <f>+Table3[[#This Row],[CHW]]/Table3[[#This Row],[Count of Airbill Number]]</f>
        <v>3</v>
      </c>
    </row>
    <row r="6674" spans="2:13">
      <c r="B6674" t="s">
        <v>35</v>
      </c>
      <c r="C6674" t="s">
        <v>21</v>
      </c>
      <c r="D6674" t="s">
        <v>22</v>
      </c>
      <c r="E6674" t="s">
        <v>776</v>
      </c>
      <c r="F6674" t="s">
        <v>778</v>
      </c>
      <c r="G6674" t="s">
        <v>37</v>
      </c>
      <c r="H6674" t="s">
        <v>124</v>
      </c>
      <c r="I6674" s="1">
        <v>3</v>
      </c>
      <c r="J6674" s="1">
        <v>1</v>
      </c>
      <c r="K6674">
        <v>6671</v>
      </c>
      <c r="L6674" t="s">
        <v>25</v>
      </c>
      <c r="M6674" s="2">
        <f>+Table3[[#This Row],[CHW]]/Table3[[#This Row],[Count of Airbill Number]]</f>
        <v>3</v>
      </c>
    </row>
    <row r="6675" spans="2:13">
      <c r="B6675" t="s">
        <v>20</v>
      </c>
      <c r="C6675" t="s">
        <v>21</v>
      </c>
      <c r="D6675" t="s">
        <v>22</v>
      </c>
      <c r="E6675" t="s">
        <v>778</v>
      </c>
      <c r="F6675" t="s">
        <v>778</v>
      </c>
      <c r="G6675" t="s">
        <v>330</v>
      </c>
      <c r="H6675" t="s">
        <v>51</v>
      </c>
      <c r="I6675" s="1">
        <v>3</v>
      </c>
      <c r="J6675" s="1">
        <v>1</v>
      </c>
      <c r="K6675">
        <v>6672</v>
      </c>
      <c r="L6675" t="s">
        <v>25</v>
      </c>
      <c r="M6675" s="2">
        <f>+Table3[[#This Row],[CHW]]/Table3[[#This Row],[Count of Airbill Number]]</f>
        <v>3</v>
      </c>
    </row>
    <row r="6676" spans="2:13">
      <c r="B6676" t="s">
        <v>20</v>
      </c>
      <c r="C6676" t="s">
        <v>21</v>
      </c>
      <c r="D6676" t="s">
        <v>22</v>
      </c>
      <c r="E6676" t="s">
        <v>777</v>
      </c>
      <c r="F6676" t="s">
        <v>777</v>
      </c>
      <c r="G6676" t="s">
        <v>300</v>
      </c>
      <c r="H6676" t="s">
        <v>110</v>
      </c>
      <c r="I6676" s="1">
        <v>3</v>
      </c>
      <c r="J6676" s="1">
        <v>2</v>
      </c>
      <c r="K6676">
        <v>6673</v>
      </c>
      <c r="L6676" t="s">
        <v>25</v>
      </c>
      <c r="M6676" s="2">
        <f>+Table3[[#This Row],[CHW]]/Table3[[#This Row],[Count of Airbill Number]]</f>
        <v>1.5</v>
      </c>
    </row>
    <row r="6677" spans="2:13">
      <c r="B6677" t="s">
        <v>20</v>
      </c>
      <c r="C6677" t="s">
        <v>21</v>
      </c>
      <c r="D6677" t="s">
        <v>22</v>
      </c>
      <c r="E6677" t="s">
        <v>778</v>
      </c>
      <c r="F6677" t="s">
        <v>778</v>
      </c>
      <c r="G6677" t="s">
        <v>86</v>
      </c>
      <c r="H6677" t="s">
        <v>330</v>
      </c>
      <c r="I6677" s="1">
        <v>3</v>
      </c>
      <c r="J6677" s="1">
        <v>1</v>
      </c>
      <c r="K6677">
        <v>6674</v>
      </c>
      <c r="L6677" t="s">
        <v>25</v>
      </c>
      <c r="M6677" s="2">
        <f>+Table3[[#This Row],[CHW]]/Table3[[#This Row],[Count of Airbill Number]]</f>
        <v>3</v>
      </c>
    </row>
    <row r="6678" spans="2:13">
      <c r="B6678" t="s">
        <v>20</v>
      </c>
      <c r="C6678" t="s">
        <v>21</v>
      </c>
      <c r="D6678" t="s">
        <v>36</v>
      </c>
      <c r="E6678" t="s">
        <v>778</v>
      </c>
      <c r="F6678" t="s">
        <v>777</v>
      </c>
      <c r="G6678" t="s">
        <v>86</v>
      </c>
      <c r="H6678" t="s">
        <v>44</v>
      </c>
      <c r="I6678" s="1">
        <v>3</v>
      </c>
      <c r="J6678" s="1">
        <v>1</v>
      </c>
      <c r="K6678">
        <v>6675</v>
      </c>
      <c r="L6678" t="s">
        <v>25</v>
      </c>
      <c r="M6678" s="2">
        <f>+Table3[[#This Row],[CHW]]/Table3[[#This Row],[Count of Airbill Number]]</f>
        <v>3</v>
      </c>
    </row>
    <row r="6679" spans="2:13">
      <c r="B6679" t="s">
        <v>28</v>
      </c>
      <c r="C6679" t="s">
        <v>21</v>
      </c>
      <c r="D6679" t="s">
        <v>22</v>
      </c>
      <c r="E6679" t="s">
        <v>778</v>
      </c>
      <c r="F6679" t="s">
        <v>778</v>
      </c>
      <c r="G6679" t="s">
        <v>204</v>
      </c>
      <c r="H6679" t="s">
        <v>161</v>
      </c>
      <c r="I6679" s="1">
        <v>2.8</v>
      </c>
      <c r="J6679" s="1">
        <v>1</v>
      </c>
      <c r="K6679">
        <v>6676</v>
      </c>
      <c r="L6679" t="s">
        <v>25</v>
      </c>
      <c r="M6679" s="2">
        <f>+Table3[[#This Row],[CHW]]/Table3[[#This Row],[Count of Airbill Number]]</f>
        <v>2.8</v>
      </c>
    </row>
    <row r="6680" spans="2:13">
      <c r="B6680" t="s">
        <v>28</v>
      </c>
      <c r="C6680" t="s">
        <v>21</v>
      </c>
      <c r="D6680" t="s">
        <v>22</v>
      </c>
      <c r="E6680" t="s">
        <v>778</v>
      </c>
      <c r="F6680" t="s">
        <v>776</v>
      </c>
      <c r="G6680" t="s">
        <v>62</v>
      </c>
      <c r="H6680" t="s">
        <v>32</v>
      </c>
      <c r="I6680" s="1">
        <v>2.8</v>
      </c>
      <c r="J6680" s="1">
        <v>1</v>
      </c>
      <c r="K6680">
        <v>6677</v>
      </c>
      <c r="L6680" t="s">
        <v>25</v>
      </c>
      <c r="M6680" s="2">
        <f>+Table3[[#This Row],[CHW]]/Table3[[#This Row],[Count of Airbill Number]]</f>
        <v>2.8</v>
      </c>
    </row>
    <row r="6681" spans="2:13">
      <c r="B6681" t="s">
        <v>28</v>
      </c>
      <c r="C6681" t="s">
        <v>21</v>
      </c>
      <c r="D6681" t="s">
        <v>22</v>
      </c>
      <c r="E6681" t="s">
        <v>778</v>
      </c>
      <c r="F6681" t="s">
        <v>778</v>
      </c>
      <c r="G6681" t="s">
        <v>81</v>
      </c>
      <c r="H6681" t="s">
        <v>311</v>
      </c>
      <c r="I6681" s="1">
        <v>2.8</v>
      </c>
      <c r="J6681" s="1">
        <v>1</v>
      </c>
      <c r="K6681">
        <v>6678</v>
      </c>
      <c r="L6681" t="s">
        <v>25</v>
      </c>
      <c r="M6681" s="2">
        <f>+Table3[[#This Row],[CHW]]/Table3[[#This Row],[Count of Airbill Number]]</f>
        <v>2.8</v>
      </c>
    </row>
    <row r="6682" spans="2:13">
      <c r="B6682" t="s">
        <v>28</v>
      </c>
      <c r="C6682" t="s">
        <v>21</v>
      </c>
      <c r="D6682" t="s">
        <v>22</v>
      </c>
      <c r="E6682" t="s">
        <v>776</v>
      </c>
      <c r="F6682" t="s">
        <v>776</v>
      </c>
      <c r="G6682" t="s">
        <v>66</v>
      </c>
      <c r="H6682" t="s">
        <v>152</v>
      </c>
      <c r="I6682" s="1">
        <v>2.8</v>
      </c>
      <c r="J6682" s="1">
        <v>1</v>
      </c>
      <c r="K6682">
        <v>6679</v>
      </c>
      <c r="L6682" t="s">
        <v>25</v>
      </c>
      <c r="M6682" s="2">
        <f>+Table3[[#This Row],[CHW]]/Table3[[#This Row],[Count of Airbill Number]]</f>
        <v>2.8</v>
      </c>
    </row>
    <row r="6683" spans="2:13">
      <c r="B6683" t="s">
        <v>35</v>
      </c>
      <c r="C6683" t="s">
        <v>21</v>
      </c>
      <c r="D6683" t="s">
        <v>22</v>
      </c>
      <c r="E6683" t="s">
        <v>776</v>
      </c>
      <c r="F6683" t="s">
        <v>776</v>
      </c>
      <c r="G6683" t="s">
        <v>37</v>
      </c>
      <c r="H6683" t="s">
        <v>72</v>
      </c>
      <c r="I6683" s="1">
        <v>2.8</v>
      </c>
      <c r="J6683" s="1">
        <v>1</v>
      </c>
      <c r="K6683">
        <v>6680</v>
      </c>
      <c r="L6683" t="s">
        <v>25</v>
      </c>
      <c r="M6683" s="2">
        <f>+Table3[[#This Row],[CHW]]/Table3[[#This Row],[Count of Airbill Number]]</f>
        <v>2.8</v>
      </c>
    </row>
    <row r="6684" spans="2:13">
      <c r="B6684" t="s">
        <v>20</v>
      </c>
      <c r="C6684" t="s">
        <v>21</v>
      </c>
      <c r="D6684" t="s">
        <v>36</v>
      </c>
      <c r="E6684" t="s">
        <v>777</v>
      </c>
      <c r="F6684" t="s">
        <v>777</v>
      </c>
      <c r="G6684" t="s">
        <v>26</v>
      </c>
      <c r="H6684" t="s">
        <v>27</v>
      </c>
      <c r="I6684" s="1">
        <v>2.8</v>
      </c>
      <c r="J6684" s="1">
        <v>2</v>
      </c>
      <c r="K6684">
        <v>6681</v>
      </c>
      <c r="L6684" t="s">
        <v>25</v>
      </c>
      <c r="M6684" s="2">
        <f>+Table3[[#This Row],[CHW]]/Table3[[#This Row],[Count of Airbill Number]]</f>
        <v>1.4</v>
      </c>
    </row>
    <row r="6685" spans="2:13">
      <c r="B6685" t="s">
        <v>20</v>
      </c>
      <c r="C6685" t="s">
        <v>21</v>
      </c>
      <c r="D6685" t="s">
        <v>36</v>
      </c>
      <c r="E6685" t="s">
        <v>777</v>
      </c>
      <c r="F6685" t="s">
        <v>777</v>
      </c>
      <c r="G6685" t="s">
        <v>97</v>
      </c>
      <c r="H6685" t="s">
        <v>27</v>
      </c>
      <c r="I6685" s="1">
        <v>2.8</v>
      </c>
      <c r="J6685" s="1">
        <v>1</v>
      </c>
      <c r="K6685">
        <v>6682</v>
      </c>
      <c r="L6685" t="s">
        <v>25</v>
      </c>
      <c r="M6685" s="2">
        <f>+Table3[[#This Row],[CHW]]/Table3[[#This Row],[Count of Airbill Number]]</f>
        <v>2.8</v>
      </c>
    </row>
    <row r="6686" spans="2:13">
      <c r="B6686" t="s">
        <v>28</v>
      </c>
      <c r="C6686" t="s">
        <v>21</v>
      </c>
      <c r="D6686" t="s">
        <v>22</v>
      </c>
      <c r="E6686" t="s">
        <v>776</v>
      </c>
      <c r="F6686" t="s">
        <v>776</v>
      </c>
      <c r="G6686" t="s">
        <v>23</v>
      </c>
      <c r="H6686" t="s">
        <v>132</v>
      </c>
      <c r="I6686" s="1">
        <v>2.7272720000000001</v>
      </c>
      <c r="J6686" s="1">
        <v>2</v>
      </c>
      <c r="K6686">
        <v>6683</v>
      </c>
      <c r="L6686" t="s">
        <v>25</v>
      </c>
      <c r="M6686" s="2">
        <f>+Table3[[#This Row],[CHW]]/Table3[[#This Row],[Count of Airbill Number]]</f>
        <v>1.3636360000000001</v>
      </c>
    </row>
    <row r="6687" spans="2:13">
      <c r="B6687" t="s">
        <v>28</v>
      </c>
      <c r="C6687" t="s">
        <v>21</v>
      </c>
      <c r="D6687" t="s">
        <v>22</v>
      </c>
      <c r="E6687" t="s">
        <v>776</v>
      </c>
      <c r="F6687" t="s">
        <v>776</v>
      </c>
      <c r="G6687" t="s">
        <v>47</v>
      </c>
      <c r="H6687" t="s">
        <v>45</v>
      </c>
      <c r="I6687" s="1">
        <v>2.7272720000000001</v>
      </c>
      <c r="J6687" s="1">
        <v>1</v>
      </c>
      <c r="K6687">
        <v>6684</v>
      </c>
      <c r="L6687" t="s">
        <v>25</v>
      </c>
      <c r="M6687" s="2">
        <f>+Table3[[#This Row],[CHW]]/Table3[[#This Row],[Count of Airbill Number]]</f>
        <v>2.7272720000000001</v>
      </c>
    </row>
    <row r="6688" spans="2:13">
      <c r="B6688" t="s">
        <v>28</v>
      </c>
      <c r="C6688" t="s">
        <v>21</v>
      </c>
      <c r="D6688" t="s">
        <v>22</v>
      </c>
      <c r="E6688" t="s">
        <v>776</v>
      </c>
      <c r="F6688" t="s">
        <v>776</v>
      </c>
      <c r="G6688" t="s">
        <v>71</v>
      </c>
      <c r="H6688" t="s">
        <v>72</v>
      </c>
      <c r="I6688" s="1">
        <v>2.7272720000000001</v>
      </c>
      <c r="J6688" s="1">
        <v>1</v>
      </c>
      <c r="K6688">
        <v>6685</v>
      </c>
      <c r="L6688" t="s">
        <v>25</v>
      </c>
      <c r="M6688" s="2">
        <f>+Table3[[#This Row],[CHW]]/Table3[[#This Row],[Count of Airbill Number]]</f>
        <v>2.7272720000000001</v>
      </c>
    </row>
    <row r="6689" spans="2:13">
      <c r="B6689" t="s">
        <v>28</v>
      </c>
      <c r="C6689" t="s">
        <v>21</v>
      </c>
      <c r="D6689" t="s">
        <v>22</v>
      </c>
      <c r="E6689" t="s">
        <v>776</v>
      </c>
      <c r="F6689" t="s">
        <v>776</v>
      </c>
      <c r="G6689" t="s">
        <v>71</v>
      </c>
      <c r="H6689" t="s">
        <v>160</v>
      </c>
      <c r="I6689" s="1">
        <v>2.7272720000000001</v>
      </c>
      <c r="J6689" s="1">
        <v>2</v>
      </c>
      <c r="K6689">
        <v>6686</v>
      </c>
      <c r="L6689" t="s">
        <v>25</v>
      </c>
      <c r="M6689" s="2">
        <f>+Table3[[#This Row],[CHW]]/Table3[[#This Row],[Count of Airbill Number]]</f>
        <v>1.3636360000000001</v>
      </c>
    </row>
    <row r="6690" spans="2:13">
      <c r="B6690" t="s">
        <v>28</v>
      </c>
      <c r="C6690" t="s">
        <v>21</v>
      </c>
      <c r="D6690" t="s">
        <v>22</v>
      </c>
      <c r="E6690" t="s">
        <v>776</v>
      </c>
      <c r="F6690" t="s">
        <v>776</v>
      </c>
      <c r="G6690" t="s">
        <v>45</v>
      </c>
      <c r="H6690" t="s">
        <v>236</v>
      </c>
      <c r="I6690" s="1">
        <v>2.7272720000000001</v>
      </c>
      <c r="J6690" s="1">
        <v>1</v>
      </c>
      <c r="K6690">
        <v>6687</v>
      </c>
      <c r="L6690" t="s">
        <v>25</v>
      </c>
      <c r="M6690" s="2">
        <f>+Table3[[#This Row],[CHW]]/Table3[[#This Row],[Count of Airbill Number]]</f>
        <v>2.7272720000000001</v>
      </c>
    </row>
    <row r="6691" spans="2:13">
      <c r="B6691" t="s">
        <v>28</v>
      </c>
      <c r="C6691" t="s">
        <v>21</v>
      </c>
      <c r="D6691" t="s">
        <v>22</v>
      </c>
      <c r="E6691" t="s">
        <v>776</v>
      </c>
      <c r="F6691" t="s">
        <v>776</v>
      </c>
      <c r="G6691" t="s">
        <v>45</v>
      </c>
      <c r="H6691" t="s">
        <v>118</v>
      </c>
      <c r="I6691" s="1">
        <v>2.7272720000000001</v>
      </c>
      <c r="J6691" s="1">
        <v>1</v>
      </c>
      <c r="K6691">
        <v>6688</v>
      </c>
      <c r="L6691" t="s">
        <v>25</v>
      </c>
      <c r="M6691" s="2">
        <f>+Table3[[#This Row],[CHW]]/Table3[[#This Row],[Count of Airbill Number]]</f>
        <v>2.7272720000000001</v>
      </c>
    </row>
    <row r="6692" spans="2:13">
      <c r="B6692" t="s">
        <v>28</v>
      </c>
      <c r="C6692" t="s">
        <v>21</v>
      </c>
      <c r="D6692" t="s">
        <v>22</v>
      </c>
      <c r="E6692" t="s">
        <v>776</v>
      </c>
      <c r="F6692" t="s">
        <v>776</v>
      </c>
      <c r="G6692" t="s">
        <v>54</v>
      </c>
      <c r="H6692" t="s">
        <v>48</v>
      </c>
      <c r="I6692" s="1">
        <v>2.7272720000000001</v>
      </c>
      <c r="J6692" s="1">
        <v>1</v>
      </c>
      <c r="K6692">
        <v>6689</v>
      </c>
      <c r="L6692" t="s">
        <v>25</v>
      </c>
      <c r="M6692" s="2">
        <f>+Table3[[#This Row],[CHW]]/Table3[[#This Row],[Count of Airbill Number]]</f>
        <v>2.7272720000000001</v>
      </c>
    </row>
    <row r="6693" spans="2:13">
      <c r="B6693" t="s">
        <v>28</v>
      </c>
      <c r="C6693" t="s">
        <v>21</v>
      </c>
      <c r="D6693" t="s">
        <v>22</v>
      </c>
      <c r="E6693" t="s">
        <v>776</v>
      </c>
      <c r="F6693" t="s">
        <v>776</v>
      </c>
      <c r="G6693" t="s">
        <v>40</v>
      </c>
      <c r="H6693" t="s">
        <v>160</v>
      </c>
      <c r="I6693" s="1">
        <v>2.7272720000000001</v>
      </c>
      <c r="J6693" s="1">
        <v>1</v>
      </c>
      <c r="K6693">
        <v>6690</v>
      </c>
      <c r="L6693" t="s">
        <v>25</v>
      </c>
      <c r="M6693" s="2">
        <f>+Table3[[#This Row],[CHW]]/Table3[[#This Row],[Count of Airbill Number]]</f>
        <v>2.7272720000000001</v>
      </c>
    </row>
    <row r="6694" spans="2:13">
      <c r="B6694" t="s">
        <v>28</v>
      </c>
      <c r="C6694" t="s">
        <v>21</v>
      </c>
      <c r="D6694" t="s">
        <v>22</v>
      </c>
      <c r="E6694" t="s">
        <v>776</v>
      </c>
      <c r="F6694" t="s">
        <v>776</v>
      </c>
      <c r="G6694" t="s">
        <v>31</v>
      </c>
      <c r="H6694" t="s">
        <v>148</v>
      </c>
      <c r="I6694" s="1">
        <v>2.7272720000000001</v>
      </c>
      <c r="J6694" s="1">
        <v>1</v>
      </c>
      <c r="K6694">
        <v>6691</v>
      </c>
      <c r="L6694" t="s">
        <v>25</v>
      </c>
      <c r="M6694" s="2">
        <f>+Table3[[#This Row],[CHW]]/Table3[[#This Row],[Count of Airbill Number]]</f>
        <v>2.7272720000000001</v>
      </c>
    </row>
    <row r="6695" spans="2:13">
      <c r="B6695" t="s">
        <v>28</v>
      </c>
      <c r="C6695" t="s">
        <v>21</v>
      </c>
      <c r="D6695" t="s">
        <v>22</v>
      </c>
      <c r="E6695" t="s">
        <v>776</v>
      </c>
      <c r="F6695" t="s">
        <v>776</v>
      </c>
      <c r="G6695" t="s">
        <v>61</v>
      </c>
      <c r="H6695" t="s">
        <v>69</v>
      </c>
      <c r="I6695" s="1">
        <v>2.7272720000000001</v>
      </c>
      <c r="J6695" s="1">
        <v>1</v>
      </c>
      <c r="K6695">
        <v>6692</v>
      </c>
      <c r="L6695" t="s">
        <v>25</v>
      </c>
      <c r="M6695" s="2">
        <f>+Table3[[#This Row],[CHW]]/Table3[[#This Row],[Count of Airbill Number]]</f>
        <v>2.7272720000000001</v>
      </c>
    </row>
    <row r="6696" spans="2:13">
      <c r="B6696" t="s">
        <v>28</v>
      </c>
      <c r="C6696" t="s">
        <v>21</v>
      </c>
      <c r="D6696" t="s">
        <v>22</v>
      </c>
      <c r="E6696" t="s">
        <v>776</v>
      </c>
      <c r="F6696" t="s">
        <v>776</v>
      </c>
      <c r="G6696" t="s">
        <v>93</v>
      </c>
      <c r="H6696" t="s">
        <v>111</v>
      </c>
      <c r="I6696" s="1">
        <v>2.7272720000000001</v>
      </c>
      <c r="J6696" s="1">
        <v>1</v>
      </c>
      <c r="K6696">
        <v>6693</v>
      </c>
      <c r="L6696" t="s">
        <v>25</v>
      </c>
      <c r="M6696" s="2">
        <f>+Table3[[#This Row],[CHW]]/Table3[[#This Row],[Count of Airbill Number]]</f>
        <v>2.7272720000000001</v>
      </c>
    </row>
    <row r="6697" spans="2:13">
      <c r="B6697" t="s">
        <v>28</v>
      </c>
      <c r="C6697" t="s">
        <v>21</v>
      </c>
      <c r="D6697" t="s">
        <v>22</v>
      </c>
      <c r="E6697" t="s">
        <v>776</v>
      </c>
      <c r="F6697" t="s">
        <v>776</v>
      </c>
      <c r="G6697" t="s">
        <v>33</v>
      </c>
      <c r="H6697" t="s">
        <v>71</v>
      </c>
      <c r="I6697" s="1">
        <v>2.7272720000000001</v>
      </c>
      <c r="J6697" s="1">
        <v>1</v>
      </c>
      <c r="K6697">
        <v>6694</v>
      </c>
      <c r="L6697" t="s">
        <v>25</v>
      </c>
      <c r="M6697" s="2">
        <f>+Table3[[#This Row],[CHW]]/Table3[[#This Row],[Count of Airbill Number]]</f>
        <v>2.7272720000000001</v>
      </c>
    </row>
    <row r="6698" spans="2:13">
      <c r="B6698" t="s">
        <v>28</v>
      </c>
      <c r="C6698" t="s">
        <v>21</v>
      </c>
      <c r="D6698" t="s">
        <v>22</v>
      </c>
      <c r="E6698" t="s">
        <v>776</v>
      </c>
      <c r="F6698" t="s">
        <v>776</v>
      </c>
      <c r="G6698" t="s">
        <v>144</v>
      </c>
      <c r="H6698" t="s">
        <v>61</v>
      </c>
      <c r="I6698" s="1">
        <v>2.7272720000000001</v>
      </c>
      <c r="J6698" s="1">
        <v>1</v>
      </c>
      <c r="K6698">
        <v>6695</v>
      </c>
      <c r="L6698" t="s">
        <v>25</v>
      </c>
      <c r="M6698" s="2">
        <f>+Table3[[#This Row],[CHW]]/Table3[[#This Row],[Count of Airbill Number]]</f>
        <v>2.7272720000000001</v>
      </c>
    </row>
    <row r="6699" spans="2:13">
      <c r="B6699" t="s">
        <v>28</v>
      </c>
      <c r="C6699" t="s">
        <v>21</v>
      </c>
      <c r="D6699" t="s">
        <v>22</v>
      </c>
      <c r="E6699" t="s">
        <v>776</v>
      </c>
      <c r="F6699" t="s">
        <v>776</v>
      </c>
      <c r="G6699" t="s">
        <v>144</v>
      </c>
      <c r="H6699" t="s">
        <v>96</v>
      </c>
      <c r="I6699" s="1">
        <v>2.7272720000000001</v>
      </c>
      <c r="J6699" s="1">
        <v>2</v>
      </c>
      <c r="K6699">
        <v>6696</v>
      </c>
      <c r="L6699" t="s">
        <v>25</v>
      </c>
      <c r="M6699" s="2">
        <f>+Table3[[#This Row],[CHW]]/Table3[[#This Row],[Count of Airbill Number]]</f>
        <v>1.3636360000000001</v>
      </c>
    </row>
    <row r="6700" spans="2:13">
      <c r="B6700" t="s">
        <v>28</v>
      </c>
      <c r="C6700" t="s">
        <v>21</v>
      </c>
      <c r="D6700" t="s">
        <v>22</v>
      </c>
      <c r="E6700" t="s">
        <v>776</v>
      </c>
      <c r="F6700" t="s">
        <v>776</v>
      </c>
      <c r="G6700" t="s">
        <v>296</v>
      </c>
      <c r="H6700" t="s">
        <v>59</v>
      </c>
      <c r="I6700" s="1">
        <v>2.7272720000000001</v>
      </c>
      <c r="J6700" s="1">
        <v>1</v>
      </c>
      <c r="K6700">
        <v>6697</v>
      </c>
      <c r="L6700" t="s">
        <v>25</v>
      </c>
      <c r="M6700" s="2">
        <f>+Table3[[#This Row],[CHW]]/Table3[[#This Row],[Count of Airbill Number]]</f>
        <v>2.7272720000000001</v>
      </c>
    </row>
    <row r="6701" spans="2:13">
      <c r="B6701" t="s">
        <v>28</v>
      </c>
      <c r="C6701" t="s">
        <v>21</v>
      </c>
      <c r="D6701" t="s">
        <v>22</v>
      </c>
      <c r="E6701" t="s">
        <v>776</v>
      </c>
      <c r="F6701" t="s">
        <v>776</v>
      </c>
      <c r="G6701" t="s">
        <v>66</v>
      </c>
      <c r="H6701" t="s">
        <v>88</v>
      </c>
      <c r="I6701" s="1">
        <v>2.7272720000000001</v>
      </c>
      <c r="J6701" s="1">
        <v>1</v>
      </c>
      <c r="K6701">
        <v>6698</v>
      </c>
      <c r="L6701" t="s">
        <v>25</v>
      </c>
      <c r="M6701" s="2">
        <f>+Table3[[#This Row],[CHW]]/Table3[[#This Row],[Count of Airbill Number]]</f>
        <v>2.7272720000000001</v>
      </c>
    </row>
    <row r="6702" spans="2:13">
      <c r="B6702" t="s">
        <v>28</v>
      </c>
      <c r="C6702" t="s">
        <v>21</v>
      </c>
      <c r="D6702" t="s">
        <v>22</v>
      </c>
      <c r="E6702" t="s">
        <v>776</v>
      </c>
      <c r="F6702" t="s">
        <v>776</v>
      </c>
      <c r="G6702" t="s">
        <v>67</v>
      </c>
      <c r="H6702" t="s">
        <v>209</v>
      </c>
      <c r="I6702" s="1">
        <v>2.7272720000000001</v>
      </c>
      <c r="J6702" s="1">
        <v>1</v>
      </c>
      <c r="K6702">
        <v>6699</v>
      </c>
      <c r="L6702" t="s">
        <v>25</v>
      </c>
      <c r="M6702" s="2">
        <f>+Table3[[#This Row],[CHW]]/Table3[[#This Row],[Count of Airbill Number]]</f>
        <v>2.7272720000000001</v>
      </c>
    </row>
    <row r="6703" spans="2:13">
      <c r="B6703" t="s">
        <v>28</v>
      </c>
      <c r="C6703" t="s">
        <v>21</v>
      </c>
      <c r="D6703" t="s">
        <v>22</v>
      </c>
      <c r="E6703" t="s">
        <v>776</v>
      </c>
      <c r="F6703" t="s">
        <v>776</v>
      </c>
      <c r="G6703" t="s">
        <v>67</v>
      </c>
      <c r="H6703" t="s">
        <v>89</v>
      </c>
      <c r="I6703" s="1">
        <v>2.7272720000000001</v>
      </c>
      <c r="J6703" s="1">
        <v>1</v>
      </c>
      <c r="K6703">
        <v>6700</v>
      </c>
      <c r="L6703" t="s">
        <v>25</v>
      </c>
      <c r="M6703" s="2">
        <f>+Table3[[#This Row],[CHW]]/Table3[[#This Row],[Count of Airbill Number]]</f>
        <v>2.7272720000000001</v>
      </c>
    </row>
    <row r="6704" spans="2:13">
      <c r="B6704" t="s">
        <v>28</v>
      </c>
      <c r="C6704" t="s">
        <v>21</v>
      </c>
      <c r="D6704" t="s">
        <v>22</v>
      </c>
      <c r="E6704" t="s">
        <v>776</v>
      </c>
      <c r="F6704" t="s">
        <v>776</v>
      </c>
      <c r="G6704" t="s">
        <v>37</v>
      </c>
      <c r="H6704" t="s">
        <v>64</v>
      </c>
      <c r="I6704" s="1">
        <v>2.7272720000000001</v>
      </c>
      <c r="J6704" s="1">
        <v>1</v>
      </c>
      <c r="K6704">
        <v>6701</v>
      </c>
      <c r="L6704" t="s">
        <v>25</v>
      </c>
      <c r="M6704" s="2">
        <f>+Table3[[#This Row],[CHW]]/Table3[[#This Row],[Count of Airbill Number]]</f>
        <v>2.7272720000000001</v>
      </c>
    </row>
    <row r="6705" spans="2:13">
      <c r="B6705" t="s">
        <v>28</v>
      </c>
      <c r="C6705" t="s">
        <v>21</v>
      </c>
      <c r="D6705" t="s">
        <v>22</v>
      </c>
      <c r="E6705" t="s">
        <v>776</v>
      </c>
      <c r="F6705" t="s">
        <v>776</v>
      </c>
      <c r="G6705" t="s">
        <v>72</v>
      </c>
      <c r="H6705" t="s">
        <v>70</v>
      </c>
      <c r="I6705" s="1">
        <v>2.7272720000000001</v>
      </c>
      <c r="J6705" s="1">
        <v>1</v>
      </c>
      <c r="K6705">
        <v>6702</v>
      </c>
      <c r="L6705" t="s">
        <v>25</v>
      </c>
      <c r="M6705" s="2">
        <f>+Table3[[#This Row],[CHW]]/Table3[[#This Row],[Count of Airbill Number]]</f>
        <v>2.7272720000000001</v>
      </c>
    </row>
    <row r="6706" spans="2:13">
      <c r="B6706" t="s">
        <v>28</v>
      </c>
      <c r="C6706" t="s">
        <v>21</v>
      </c>
      <c r="D6706" t="s">
        <v>22</v>
      </c>
      <c r="E6706" t="s">
        <v>776</v>
      </c>
      <c r="F6706" t="s">
        <v>776</v>
      </c>
      <c r="G6706" t="s">
        <v>201</v>
      </c>
      <c r="H6706" t="s">
        <v>48</v>
      </c>
      <c r="I6706" s="1">
        <v>2.7272720000000001</v>
      </c>
      <c r="J6706" s="1">
        <v>1</v>
      </c>
      <c r="K6706">
        <v>6703</v>
      </c>
      <c r="L6706" t="s">
        <v>25</v>
      </c>
      <c r="M6706" s="2">
        <f>+Table3[[#This Row],[CHW]]/Table3[[#This Row],[Count of Airbill Number]]</f>
        <v>2.7272720000000001</v>
      </c>
    </row>
    <row r="6707" spans="2:13">
      <c r="B6707" t="s">
        <v>28</v>
      </c>
      <c r="C6707" t="s">
        <v>21</v>
      </c>
      <c r="D6707" t="s">
        <v>36</v>
      </c>
      <c r="E6707" t="s">
        <v>776</v>
      </c>
      <c r="F6707" t="s">
        <v>776</v>
      </c>
      <c r="G6707" t="s">
        <v>23</v>
      </c>
      <c r="H6707" t="s">
        <v>37</v>
      </c>
      <c r="I6707" s="1">
        <v>2.7272720000000001</v>
      </c>
      <c r="J6707" s="1">
        <v>2</v>
      </c>
      <c r="K6707">
        <v>6704</v>
      </c>
      <c r="L6707" t="s">
        <v>25</v>
      </c>
      <c r="M6707" s="2">
        <f>+Table3[[#This Row],[CHW]]/Table3[[#This Row],[Count of Airbill Number]]</f>
        <v>1.3636360000000001</v>
      </c>
    </row>
    <row r="6708" spans="2:13">
      <c r="B6708" t="s">
        <v>28</v>
      </c>
      <c r="C6708" t="s">
        <v>21</v>
      </c>
      <c r="D6708" t="s">
        <v>36</v>
      </c>
      <c r="E6708" t="s">
        <v>776</v>
      </c>
      <c r="F6708" t="s">
        <v>776</v>
      </c>
      <c r="G6708" t="s">
        <v>258</v>
      </c>
      <c r="H6708" t="s">
        <v>37</v>
      </c>
      <c r="I6708" s="1">
        <v>2.7272720000000001</v>
      </c>
      <c r="J6708" s="1">
        <v>1</v>
      </c>
      <c r="K6708">
        <v>6705</v>
      </c>
      <c r="L6708" t="s">
        <v>25</v>
      </c>
      <c r="M6708" s="2">
        <f>+Table3[[#This Row],[CHW]]/Table3[[#This Row],[Count of Airbill Number]]</f>
        <v>2.7272720000000001</v>
      </c>
    </row>
    <row r="6709" spans="2:13">
      <c r="B6709" t="s">
        <v>28</v>
      </c>
      <c r="C6709" t="s">
        <v>21</v>
      </c>
      <c r="D6709" t="s">
        <v>36</v>
      </c>
      <c r="E6709" t="s">
        <v>776</v>
      </c>
      <c r="F6709" t="s">
        <v>776</v>
      </c>
      <c r="G6709" t="s">
        <v>33</v>
      </c>
      <c r="H6709" t="s">
        <v>116</v>
      </c>
      <c r="I6709" s="1">
        <v>2.7272720000000001</v>
      </c>
      <c r="J6709" s="1">
        <v>1</v>
      </c>
      <c r="K6709">
        <v>6706</v>
      </c>
      <c r="L6709" t="s">
        <v>25</v>
      </c>
      <c r="M6709" s="2">
        <f>+Table3[[#This Row],[CHW]]/Table3[[#This Row],[Count of Airbill Number]]</f>
        <v>2.7272720000000001</v>
      </c>
    </row>
    <row r="6710" spans="2:13">
      <c r="B6710" t="s">
        <v>28</v>
      </c>
      <c r="C6710" t="s">
        <v>21</v>
      </c>
      <c r="D6710" t="s">
        <v>36</v>
      </c>
      <c r="E6710" t="s">
        <v>776</v>
      </c>
      <c r="F6710" t="s">
        <v>776</v>
      </c>
      <c r="G6710" t="s">
        <v>131</v>
      </c>
      <c r="H6710" t="s">
        <v>85</v>
      </c>
      <c r="I6710" s="1">
        <v>2.7272720000000001</v>
      </c>
      <c r="J6710" s="1">
        <v>1</v>
      </c>
      <c r="K6710">
        <v>6707</v>
      </c>
      <c r="L6710" t="s">
        <v>25</v>
      </c>
      <c r="M6710" s="2">
        <f>+Table3[[#This Row],[CHW]]/Table3[[#This Row],[Count of Airbill Number]]</f>
        <v>2.7272720000000001</v>
      </c>
    </row>
    <row r="6711" spans="2:13">
      <c r="B6711" t="s">
        <v>35</v>
      </c>
      <c r="C6711" t="s">
        <v>21</v>
      </c>
      <c r="D6711" t="s">
        <v>22</v>
      </c>
      <c r="E6711" t="s">
        <v>776</v>
      </c>
      <c r="F6711" t="s">
        <v>776</v>
      </c>
      <c r="G6711" t="s">
        <v>188</v>
      </c>
      <c r="H6711" t="s">
        <v>76</v>
      </c>
      <c r="I6711" s="1">
        <v>2.7272720000000001</v>
      </c>
      <c r="J6711" s="1">
        <v>2</v>
      </c>
      <c r="K6711">
        <v>6708</v>
      </c>
      <c r="L6711" t="s">
        <v>25</v>
      </c>
      <c r="M6711" s="2">
        <f>+Table3[[#This Row],[CHW]]/Table3[[#This Row],[Count of Airbill Number]]</f>
        <v>1.3636360000000001</v>
      </c>
    </row>
    <row r="6712" spans="2:13">
      <c r="B6712" t="s">
        <v>35</v>
      </c>
      <c r="C6712" t="s">
        <v>21</v>
      </c>
      <c r="D6712" t="s">
        <v>22</v>
      </c>
      <c r="E6712" t="s">
        <v>776</v>
      </c>
      <c r="F6712" t="s">
        <v>776</v>
      </c>
      <c r="G6712" t="s">
        <v>63</v>
      </c>
      <c r="H6712" t="s">
        <v>125</v>
      </c>
      <c r="I6712" s="1">
        <v>2.7272720000000001</v>
      </c>
      <c r="J6712" s="1">
        <v>2</v>
      </c>
      <c r="K6712">
        <v>6709</v>
      </c>
      <c r="L6712" t="s">
        <v>25</v>
      </c>
      <c r="M6712" s="2">
        <f>+Table3[[#This Row],[CHW]]/Table3[[#This Row],[Count of Airbill Number]]</f>
        <v>1.3636360000000001</v>
      </c>
    </row>
    <row r="6713" spans="2:13">
      <c r="B6713" t="s">
        <v>35</v>
      </c>
      <c r="C6713" t="s">
        <v>21</v>
      </c>
      <c r="D6713" t="s">
        <v>22</v>
      </c>
      <c r="E6713" t="s">
        <v>776</v>
      </c>
      <c r="F6713" t="s">
        <v>776</v>
      </c>
      <c r="G6713" t="s">
        <v>39</v>
      </c>
      <c r="H6713" t="s">
        <v>61</v>
      </c>
      <c r="I6713" s="1">
        <v>2.7272720000000001</v>
      </c>
      <c r="J6713" s="1">
        <v>2</v>
      </c>
      <c r="K6713">
        <v>6710</v>
      </c>
      <c r="L6713" t="s">
        <v>25</v>
      </c>
      <c r="M6713" s="2">
        <f>+Table3[[#This Row],[CHW]]/Table3[[#This Row],[Count of Airbill Number]]</f>
        <v>1.3636360000000001</v>
      </c>
    </row>
    <row r="6714" spans="2:13">
      <c r="B6714" t="s">
        <v>35</v>
      </c>
      <c r="C6714" t="s">
        <v>21</v>
      </c>
      <c r="D6714" t="s">
        <v>22</v>
      </c>
      <c r="E6714" t="s">
        <v>776</v>
      </c>
      <c r="F6714" t="s">
        <v>776</v>
      </c>
      <c r="G6714" t="s">
        <v>42</v>
      </c>
      <c r="H6714" t="s">
        <v>193</v>
      </c>
      <c r="I6714" s="1">
        <v>2.7272720000000001</v>
      </c>
      <c r="J6714" s="1">
        <v>1</v>
      </c>
      <c r="K6714">
        <v>6711</v>
      </c>
      <c r="L6714" t="s">
        <v>25</v>
      </c>
      <c r="M6714" s="2">
        <f>+Table3[[#This Row],[CHW]]/Table3[[#This Row],[Count of Airbill Number]]</f>
        <v>2.7272720000000001</v>
      </c>
    </row>
    <row r="6715" spans="2:13">
      <c r="B6715" t="s">
        <v>35</v>
      </c>
      <c r="C6715" t="s">
        <v>21</v>
      </c>
      <c r="D6715" t="s">
        <v>22</v>
      </c>
      <c r="E6715" t="s">
        <v>776</v>
      </c>
      <c r="F6715" t="s">
        <v>776</v>
      </c>
      <c r="G6715" t="s">
        <v>41</v>
      </c>
      <c r="H6715" t="s">
        <v>37</v>
      </c>
      <c r="I6715" s="1">
        <v>2.7272720000000001</v>
      </c>
      <c r="J6715" s="1">
        <v>2</v>
      </c>
      <c r="K6715">
        <v>6712</v>
      </c>
      <c r="L6715" t="s">
        <v>25</v>
      </c>
      <c r="M6715" s="2">
        <f>+Table3[[#This Row],[CHW]]/Table3[[#This Row],[Count of Airbill Number]]</f>
        <v>1.3636360000000001</v>
      </c>
    </row>
    <row r="6716" spans="2:13">
      <c r="B6716" t="s">
        <v>35</v>
      </c>
      <c r="C6716" t="s">
        <v>21</v>
      </c>
      <c r="D6716" t="s">
        <v>22</v>
      </c>
      <c r="E6716" t="s">
        <v>776</v>
      </c>
      <c r="F6716" t="s">
        <v>776</v>
      </c>
      <c r="G6716" t="s">
        <v>94</v>
      </c>
      <c r="H6716" t="s">
        <v>96</v>
      </c>
      <c r="I6716" s="1">
        <v>2.7272720000000001</v>
      </c>
      <c r="J6716" s="1">
        <v>2</v>
      </c>
      <c r="K6716">
        <v>6713</v>
      </c>
      <c r="L6716" t="s">
        <v>25</v>
      </c>
      <c r="M6716" s="2">
        <f>+Table3[[#This Row],[CHW]]/Table3[[#This Row],[Count of Airbill Number]]</f>
        <v>1.3636360000000001</v>
      </c>
    </row>
    <row r="6717" spans="2:13">
      <c r="B6717" t="s">
        <v>35</v>
      </c>
      <c r="C6717" t="s">
        <v>21</v>
      </c>
      <c r="D6717" t="s">
        <v>22</v>
      </c>
      <c r="E6717" t="s">
        <v>776</v>
      </c>
      <c r="F6717" t="s">
        <v>776</v>
      </c>
      <c r="G6717" t="s">
        <v>24</v>
      </c>
      <c r="H6717" t="s">
        <v>42</v>
      </c>
      <c r="I6717" s="1">
        <v>2.7272720000000001</v>
      </c>
      <c r="J6717" s="1">
        <v>2</v>
      </c>
      <c r="K6717">
        <v>6714</v>
      </c>
      <c r="L6717" t="s">
        <v>25</v>
      </c>
      <c r="M6717" s="2">
        <f>+Table3[[#This Row],[CHW]]/Table3[[#This Row],[Count of Airbill Number]]</f>
        <v>1.3636360000000001</v>
      </c>
    </row>
    <row r="6718" spans="2:13">
      <c r="B6718" t="s">
        <v>35</v>
      </c>
      <c r="C6718" t="s">
        <v>21</v>
      </c>
      <c r="D6718" t="s">
        <v>22</v>
      </c>
      <c r="E6718" t="s">
        <v>776</v>
      </c>
      <c r="F6718" t="s">
        <v>776</v>
      </c>
      <c r="G6718" t="s">
        <v>76</v>
      </c>
      <c r="H6718" t="s">
        <v>142</v>
      </c>
      <c r="I6718" s="1">
        <v>2.7272720000000001</v>
      </c>
      <c r="J6718" s="1">
        <v>2</v>
      </c>
      <c r="K6718">
        <v>6715</v>
      </c>
      <c r="L6718" t="s">
        <v>25</v>
      </c>
      <c r="M6718" s="2">
        <f>+Table3[[#This Row],[CHW]]/Table3[[#This Row],[Count of Airbill Number]]</f>
        <v>1.3636360000000001</v>
      </c>
    </row>
    <row r="6719" spans="2:13">
      <c r="B6719" t="s">
        <v>35</v>
      </c>
      <c r="C6719" t="s">
        <v>21</v>
      </c>
      <c r="D6719" t="s">
        <v>22</v>
      </c>
      <c r="E6719" t="s">
        <v>776</v>
      </c>
      <c r="F6719" t="s">
        <v>776</v>
      </c>
      <c r="G6719" t="s">
        <v>68</v>
      </c>
      <c r="H6719" t="s">
        <v>107</v>
      </c>
      <c r="I6719" s="1">
        <v>2.7272720000000001</v>
      </c>
      <c r="J6719" s="1">
        <v>1</v>
      </c>
      <c r="K6719">
        <v>6716</v>
      </c>
      <c r="L6719" t="s">
        <v>25</v>
      </c>
      <c r="M6719" s="2">
        <f>+Table3[[#This Row],[CHW]]/Table3[[#This Row],[Count of Airbill Number]]</f>
        <v>2.7272720000000001</v>
      </c>
    </row>
    <row r="6720" spans="2:13">
      <c r="B6720" t="s">
        <v>35</v>
      </c>
      <c r="C6720" t="s">
        <v>21</v>
      </c>
      <c r="D6720" t="s">
        <v>22</v>
      </c>
      <c r="E6720" t="s">
        <v>776</v>
      </c>
      <c r="F6720" t="s">
        <v>776</v>
      </c>
      <c r="G6720" t="s">
        <v>45</v>
      </c>
      <c r="H6720" t="s">
        <v>337</v>
      </c>
      <c r="I6720" s="1">
        <v>2.7272720000000001</v>
      </c>
      <c r="J6720" s="1">
        <v>1</v>
      </c>
      <c r="K6720">
        <v>6717</v>
      </c>
      <c r="L6720" t="s">
        <v>25</v>
      </c>
      <c r="M6720" s="2">
        <f>+Table3[[#This Row],[CHW]]/Table3[[#This Row],[Count of Airbill Number]]</f>
        <v>2.7272720000000001</v>
      </c>
    </row>
    <row r="6721" spans="2:13">
      <c r="B6721" t="s">
        <v>35</v>
      </c>
      <c r="C6721" t="s">
        <v>21</v>
      </c>
      <c r="D6721" t="s">
        <v>22</v>
      </c>
      <c r="E6721" t="s">
        <v>776</v>
      </c>
      <c r="F6721" t="s">
        <v>776</v>
      </c>
      <c r="G6721" t="s">
        <v>54</v>
      </c>
      <c r="H6721" t="s">
        <v>72</v>
      </c>
      <c r="I6721" s="1">
        <v>2.7272720000000001</v>
      </c>
      <c r="J6721" s="1">
        <v>1</v>
      </c>
      <c r="K6721">
        <v>6718</v>
      </c>
      <c r="L6721" t="s">
        <v>25</v>
      </c>
      <c r="M6721" s="2">
        <f>+Table3[[#This Row],[CHW]]/Table3[[#This Row],[Count of Airbill Number]]</f>
        <v>2.7272720000000001</v>
      </c>
    </row>
    <row r="6722" spans="2:13">
      <c r="B6722" t="s">
        <v>35</v>
      </c>
      <c r="C6722" t="s">
        <v>21</v>
      </c>
      <c r="D6722" t="s">
        <v>22</v>
      </c>
      <c r="E6722" t="s">
        <v>776</v>
      </c>
      <c r="F6722" t="s">
        <v>776</v>
      </c>
      <c r="G6722" t="s">
        <v>31</v>
      </c>
      <c r="H6722" t="s">
        <v>144</v>
      </c>
      <c r="I6722" s="1">
        <v>2.7272720000000001</v>
      </c>
      <c r="J6722" s="1">
        <v>1</v>
      </c>
      <c r="K6722">
        <v>6719</v>
      </c>
      <c r="L6722" t="s">
        <v>25</v>
      </c>
      <c r="M6722" s="2">
        <f>+Table3[[#This Row],[CHW]]/Table3[[#This Row],[Count of Airbill Number]]</f>
        <v>2.7272720000000001</v>
      </c>
    </row>
    <row r="6723" spans="2:13">
      <c r="B6723" t="s">
        <v>35</v>
      </c>
      <c r="C6723" t="s">
        <v>21</v>
      </c>
      <c r="D6723" t="s">
        <v>22</v>
      </c>
      <c r="E6723" t="s">
        <v>776</v>
      </c>
      <c r="F6723" t="s">
        <v>776</v>
      </c>
      <c r="G6723" t="s">
        <v>98</v>
      </c>
      <c r="H6723" t="s">
        <v>23</v>
      </c>
      <c r="I6723" s="1">
        <v>2.7272720000000001</v>
      </c>
      <c r="J6723" s="1">
        <v>1</v>
      </c>
      <c r="K6723">
        <v>6720</v>
      </c>
      <c r="L6723" t="s">
        <v>25</v>
      </c>
      <c r="M6723" s="2">
        <f>+Table3[[#This Row],[CHW]]/Table3[[#This Row],[Count of Airbill Number]]</f>
        <v>2.7272720000000001</v>
      </c>
    </row>
    <row r="6724" spans="2:13">
      <c r="B6724" t="s">
        <v>35</v>
      </c>
      <c r="C6724" t="s">
        <v>21</v>
      </c>
      <c r="D6724" t="s">
        <v>22</v>
      </c>
      <c r="E6724" t="s">
        <v>776</v>
      </c>
      <c r="F6724" t="s">
        <v>776</v>
      </c>
      <c r="G6724" t="s">
        <v>93</v>
      </c>
      <c r="H6724" t="s">
        <v>107</v>
      </c>
      <c r="I6724" s="1">
        <v>2.7272720000000001</v>
      </c>
      <c r="J6724" s="1">
        <v>1</v>
      </c>
      <c r="K6724">
        <v>6721</v>
      </c>
      <c r="L6724" t="s">
        <v>25</v>
      </c>
      <c r="M6724" s="2">
        <f>+Table3[[#This Row],[CHW]]/Table3[[#This Row],[Count of Airbill Number]]</f>
        <v>2.7272720000000001</v>
      </c>
    </row>
    <row r="6725" spans="2:13">
      <c r="B6725" t="s">
        <v>35</v>
      </c>
      <c r="C6725" t="s">
        <v>21</v>
      </c>
      <c r="D6725" t="s">
        <v>22</v>
      </c>
      <c r="E6725" t="s">
        <v>776</v>
      </c>
      <c r="F6725" t="s">
        <v>776</v>
      </c>
      <c r="G6725" t="s">
        <v>66</v>
      </c>
      <c r="H6725" t="s">
        <v>160</v>
      </c>
      <c r="I6725" s="1">
        <v>2.7272720000000001</v>
      </c>
      <c r="J6725" s="1">
        <v>1</v>
      </c>
      <c r="K6725">
        <v>6722</v>
      </c>
      <c r="L6725" t="s">
        <v>25</v>
      </c>
      <c r="M6725" s="2">
        <f>+Table3[[#This Row],[CHW]]/Table3[[#This Row],[Count of Airbill Number]]</f>
        <v>2.7272720000000001</v>
      </c>
    </row>
    <row r="6726" spans="2:13">
      <c r="B6726" t="s">
        <v>35</v>
      </c>
      <c r="C6726" t="s">
        <v>21</v>
      </c>
      <c r="D6726" t="s">
        <v>22</v>
      </c>
      <c r="E6726" t="s">
        <v>776</v>
      </c>
      <c r="F6726" t="s">
        <v>776</v>
      </c>
      <c r="G6726" t="s">
        <v>67</v>
      </c>
      <c r="H6726" t="s">
        <v>71</v>
      </c>
      <c r="I6726" s="1">
        <v>2.7272720000000001</v>
      </c>
      <c r="J6726" s="1">
        <v>2</v>
      </c>
      <c r="K6726">
        <v>6723</v>
      </c>
      <c r="L6726" t="s">
        <v>25</v>
      </c>
      <c r="M6726" s="2">
        <f>+Table3[[#This Row],[CHW]]/Table3[[#This Row],[Count of Airbill Number]]</f>
        <v>1.3636360000000001</v>
      </c>
    </row>
    <row r="6727" spans="2:13">
      <c r="B6727" t="s">
        <v>35</v>
      </c>
      <c r="C6727" t="s">
        <v>21</v>
      </c>
      <c r="D6727" t="s">
        <v>22</v>
      </c>
      <c r="E6727" t="s">
        <v>776</v>
      </c>
      <c r="F6727" t="s">
        <v>776</v>
      </c>
      <c r="G6727" t="s">
        <v>67</v>
      </c>
      <c r="H6727" t="s">
        <v>87</v>
      </c>
      <c r="I6727" s="1">
        <v>2.7272720000000001</v>
      </c>
      <c r="J6727" s="1">
        <v>1</v>
      </c>
      <c r="K6727">
        <v>6724</v>
      </c>
      <c r="L6727" t="s">
        <v>25</v>
      </c>
      <c r="M6727" s="2">
        <f>+Table3[[#This Row],[CHW]]/Table3[[#This Row],[Count of Airbill Number]]</f>
        <v>2.7272720000000001</v>
      </c>
    </row>
    <row r="6728" spans="2:13">
      <c r="B6728" t="s">
        <v>35</v>
      </c>
      <c r="C6728" t="s">
        <v>21</v>
      </c>
      <c r="D6728" t="s">
        <v>22</v>
      </c>
      <c r="E6728" t="s">
        <v>776</v>
      </c>
      <c r="F6728" t="s">
        <v>776</v>
      </c>
      <c r="G6728" t="s">
        <v>37</v>
      </c>
      <c r="H6728" t="s">
        <v>70</v>
      </c>
      <c r="I6728" s="1">
        <v>2.7272720000000001</v>
      </c>
      <c r="J6728" s="1">
        <v>1</v>
      </c>
      <c r="K6728">
        <v>6725</v>
      </c>
      <c r="L6728" t="s">
        <v>25</v>
      </c>
      <c r="M6728" s="2">
        <f>+Table3[[#This Row],[CHW]]/Table3[[#This Row],[Count of Airbill Number]]</f>
        <v>2.7272720000000001</v>
      </c>
    </row>
    <row r="6729" spans="2:13">
      <c r="B6729" t="s">
        <v>35</v>
      </c>
      <c r="C6729" t="s">
        <v>21</v>
      </c>
      <c r="D6729" t="s">
        <v>22</v>
      </c>
      <c r="E6729" t="s">
        <v>776</v>
      </c>
      <c r="F6729" t="s">
        <v>776</v>
      </c>
      <c r="G6729" t="s">
        <v>37</v>
      </c>
      <c r="H6729" t="s">
        <v>148</v>
      </c>
      <c r="I6729" s="1">
        <v>2.7272720000000001</v>
      </c>
      <c r="J6729" s="1">
        <v>2</v>
      </c>
      <c r="K6729">
        <v>6726</v>
      </c>
      <c r="L6729" t="s">
        <v>25</v>
      </c>
      <c r="M6729" s="2">
        <f>+Table3[[#This Row],[CHW]]/Table3[[#This Row],[Count of Airbill Number]]</f>
        <v>1.3636360000000001</v>
      </c>
    </row>
    <row r="6730" spans="2:13">
      <c r="B6730" t="s">
        <v>35</v>
      </c>
      <c r="C6730" t="s">
        <v>21</v>
      </c>
      <c r="D6730" t="s">
        <v>22</v>
      </c>
      <c r="E6730" t="s">
        <v>776</v>
      </c>
      <c r="F6730" t="s">
        <v>776</v>
      </c>
      <c r="G6730" t="s">
        <v>37</v>
      </c>
      <c r="H6730" t="s">
        <v>98</v>
      </c>
      <c r="I6730" s="1">
        <v>2.7272720000000001</v>
      </c>
      <c r="J6730" s="1">
        <v>1</v>
      </c>
      <c r="K6730">
        <v>6727</v>
      </c>
      <c r="L6730" t="s">
        <v>25</v>
      </c>
      <c r="M6730" s="2">
        <f>+Table3[[#This Row],[CHW]]/Table3[[#This Row],[Count of Airbill Number]]</f>
        <v>2.7272720000000001</v>
      </c>
    </row>
    <row r="6731" spans="2:13">
      <c r="B6731" t="s">
        <v>35</v>
      </c>
      <c r="C6731" t="s">
        <v>21</v>
      </c>
      <c r="D6731" t="s">
        <v>22</v>
      </c>
      <c r="E6731" t="s">
        <v>776</v>
      </c>
      <c r="F6731" t="s">
        <v>776</v>
      </c>
      <c r="G6731" t="s">
        <v>72</v>
      </c>
      <c r="H6731" t="s">
        <v>166</v>
      </c>
      <c r="I6731" s="1">
        <v>2.7272720000000001</v>
      </c>
      <c r="J6731" s="1">
        <v>1</v>
      </c>
      <c r="K6731">
        <v>6728</v>
      </c>
      <c r="L6731" t="s">
        <v>25</v>
      </c>
      <c r="M6731" s="2">
        <f>+Table3[[#This Row],[CHW]]/Table3[[#This Row],[Count of Airbill Number]]</f>
        <v>2.7272720000000001</v>
      </c>
    </row>
    <row r="6732" spans="2:13">
      <c r="B6732" t="s">
        <v>35</v>
      </c>
      <c r="C6732" t="s">
        <v>21</v>
      </c>
      <c r="D6732" t="s">
        <v>22</v>
      </c>
      <c r="E6732" t="s">
        <v>776</v>
      </c>
      <c r="F6732" t="s">
        <v>776</v>
      </c>
      <c r="G6732" t="s">
        <v>72</v>
      </c>
      <c r="H6732" t="s">
        <v>245</v>
      </c>
      <c r="I6732" s="1">
        <v>2.7272720000000001</v>
      </c>
      <c r="J6732" s="1">
        <v>1</v>
      </c>
      <c r="K6732">
        <v>6729</v>
      </c>
      <c r="L6732" t="s">
        <v>25</v>
      </c>
      <c r="M6732" s="2">
        <f>+Table3[[#This Row],[CHW]]/Table3[[#This Row],[Count of Airbill Number]]</f>
        <v>2.7272720000000001</v>
      </c>
    </row>
    <row r="6733" spans="2:13">
      <c r="B6733" t="s">
        <v>35</v>
      </c>
      <c r="C6733" t="s">
        <v>21</v>
      </c>
      <c r="D6733" t="s">
        <v>22</v>
      </c>
      <c r="E6733" t="s">
        <v>776</v>
      </c>
      <c r="F6733" t="s">
        <v>776</v>
      </c>
      <c r="G6733" t="s">
        <v>201</v>
      </c>
      <c r="H6733" t="s">
        <v>48</v>
      </c>
      <c r="I6733" s="1">
        <v>2.7272720000000001</v>
      </c>
      <c r="J6733" s="1">
        <v>2</v>
      </c>
      <c r="K6733">
        <v>6730</v>
      </c>
      <c r="L6733" t="s">
        <v>25</v>
      </c>
      <c r="M6733" s="2">
        <f>+Table3[[#This Row],[CHW]]/Table3[[#This Row],[Count of Airbill Number]]</f>
        <v>1.3636360000000001</v>
      </c>
    </row>
    <row r="6734" spans="2:13">
      <c r="B6734" t="s">
        <v>35</v>
      </c>
      <c r="C6734" t="s">
        <v>21</v>
      </c>
      <c r="D6734" t="s">
        <v>22</v>
      </c>
      <c r="E6734" t="s">
        <v>776</v>
      </c>
      <c r="F6734" t="s">
        <v>776</v>
      </c>
      <c r="G6734" t="s">
        <v>77</v>
      </c>
      <c r="H6734" t="s">
        <v>69</v>
      </c>
      <c r="I6734" s="1">
        <v>2.7272720000000001</v>
      </c>
      <c r="J6734" s="1">
        <v>2</v>
      </c>
      <c r="K6734">
        <v>6731</v>
      </c>
      <c r="L6734" t="s">
        <v>25</v>
      </c>
      <c r="M6734" s="2">
        <f>+Table3[[#This Row],[CHW]]/Table3[[#This Row],[Count of Airbill Number]]</f>
        <v>1.3636360000000001</v>
      </c>
    </row>
    <row r="6735" spans="2:13">
      <c r="B6735" t="s">
        <v>35</v>
      </c>
      <c r="C6735" t="s">
        <v>21</v>
      </c>
      <c r="D6735" t="s">
        <v>36</v>
      </c>
      <c r="E6735" t="s">
        <v>776</v>
      </c>
      <c r="F6735" t="s">
        <v>776</v>
      </c>
      <c r="G6735" t="s">
        <v>268</v>
      </c>
      <c r="H6735" t="s">
        <v>33</v>
      </c>
      <c r="I6735" s="1">
        <v>2.7272720000000001</v>
      </c>
      <c r="J6735" s="1">
        <v>1</v>
      </c>
      <c r="K6735">
        <v>6732</v>
      </c>
      <c r="L6735" t="s">
        <v>25</v>
      </c>
      <c r="M6735" s="2">
        <f>+Table3[[#This Row],[CHW]]/Table3[[#This Row],[Count of Airbill Number]]</f>
        <v>2.7272720000000001</v>
      </c>
    </row>
    <row r="6736" spans="2:13">
      <c r="B6736" t="s">
        <v>35</v>
      </c>
      <c r="C6736" t="s">
        <v>21</v>
      </c>
      <c r="D6736" t="s">
        <v>36</v>
      </c>
      <c r="E6736" t="s">
        <v>776</v>
      </c>
      <c r="F6736" t="s">
        <v>776</v>
      </c>
      <c r="G6736" t="s">
        <v>37</v>
      </c>
      <c r="H6736" t="s">
        <v>133</v>
      </c>
      <c r="I6736" s="1">
        <v>2.7272720000000001</v>
      </c>
      <c r="J6736" s="1">
        <v>1</v>
      </c>
      <c r="K6736">
        <v>6733</v>
      </c>
      <c r="L6736" t="s">
        <v>25</v>
      </c>
      <c r="M6736" s="2">
        <f>+Table3[[#This Row],[CHW]]/Table3[[#This Row],[Count of Airbill Number]]</f>
        <v>2.7272720000000001</v>
      </c>
    </row>
    <row r="6737" spans="2:13">
      <c r="B6737" t="s">
        <v>35</v>
      </c>
      <c r="C6737" t="s">
        <v>21</v>
      </c>
      <c r="D6737" t="s">
        <v>36</v>
      </c>
      <c r="E6737" t="s">
        <v>776</v>
      </c>
      <c r="F6737" t="s">
        <v>776</v>
      </c>
      <c r="G6737" t="s">
        <v>37</v>
      </c>
      <c r="H6737" t="s">
        <v>439</v>
      </c>
      <c r="I6737" s="1">
        <v>2.7272720000000001</v>
      </c>
      <c r="J6737" s="1">
        <v>1</v>
      </c>
      <c r="K6737">
        <v>6734</v>
      </c>
      <c r="L6737" t="s">
        <v>25</v>
      </c>
      <c r="M6737" s="2">
        <f>+Table3[[#This Row],[CHW]]/Table3[[#This Row],[Count of Airbill Number]]</f>
        <v>2.7272720000000001</v>
      </c>
    </row>
    <row r="6738" spans="2:13">
      <c r="B6738" t="s">
        <v>35</v>
      </c>
      <c r="C6738" t="s">
        <v>21</v>
      </c>
      <c r="D6738" t="s">
        <v>36</v>
      </c>
      <c r="E6738" t="s">
        <v>776</v>
      </c>
      <c r="F6738" t="s">
        <v>776</v>
      </c>
      <c r="G6738" t="s">
        <v>37</v>
      </c>
      <c r="H6738" t="s">
        <v>219</v>
      </c>
      <c r="I6738" s="1">
        <v>2.7272720000000001</v>
      </c>
      <c r="J6738" s="1">
        <v>1</v>
      </c>
      <c r="K6738">
        <v>6735</v>
      </c>
      <c r="L6738" t="s">
        <v>25</v>
      </c>
      <c r="M6738" s="2">
        <f>+Table3[[#This Row],[CHW]]/Table3[[#This Row],[Count of Airbill Number]]</f>
        <v>2.7272720000000001</v>
      </c>
    </row>
    <row r="6739" spans="2:13">
      <c r="B6739" t="s">
        <v>35</v>
      </c>
      <c r="C6739" t="s">
        <v>21</v>
      </c>
      <c r="D6739" t="s">
        <v>36</v>
      </c>
      <c r="E6739" t="s">
        <v>776</v>
      </c>
      <c r="F6739" t="s">
        <v>776</v>
      </c>
      <c r="G6739" t="s">
        <v>37</v>
      </c>
      <c r="H6739" t="s">
        <v>370</v>
      </c>
      <c r="I6739" s="1">
        <v>2.7272720000000001</v>
      </c>
      <c r="J6739" s="1">
        <v>1</v>
      </c>
      <c r="K6739">
        <v>6736</v>
      </c>
      <c r="L6739" t="s">
        <v>25</v>
      </c>
      <c r="M6739" s="2">
        <f>+Table3[[#This Row],[CHW]]/Table3[[#This Row],[Count of Airbill Number]]</f>
        <v>2.7272720000000001</v>
      </c>
    </row>
    <row r="6740" spans="2:13">
      <c r="B6740" t="s">
        <v>35</v>
      </c>
      <c r="C6740" t="s">
        <v>21</v>
      </c>
      <c r="D6740" t="s">
        <v>36</v>
      </c>
      <c r="E6740" t="s">
        <v>776</v>
      </c>
      <c r="F6740" t="s">
        <v>776</v>
      </c>
      <c r="G6740" t="s">
        <v>37</v>
      </c>
      <c r="H6740" t="s">
        <v>445</v>
      </c>
      <c r="I6740" s="1">
        <v>2.7272720000000001</v>
      </c>
      <c r="J6740" s="1">
        <v>1</v>
      </c>
      <c r="K6740">
        <v>6737</v>
      </c>
      <c r="L6740" t="s">
        <v>25</v>
      </c>
      <c r="M6740" s="2">
        <f>+Table3[[#This Row],[CHW]]/Table3[[#This Row],[Count of Airbill Number]]</f>
        <v>2.7272720000000001</v>
      </c>
    </row>
    <row r="6741" spans="2:13">
      <c r="B6741" t="s">
        <v>35</v>
      </c>
      <c r="C6741" t="s">
        <v>21</v>
      </c>
      <c r="D6741" t="s">
        <v>36</v>
      </c>
      <c r="E6741" t="s">
        <v>776</v>
      </c>
      <c r="F6741" t="s">
        <v>776</v>
      </c>
      <c r="G6741" t="s">
        <v>37</v>
      </c>
      <c r="H6741" t="s">
        <v>387</v>
      </c>
      <c r="I6741" s="1">
        <v>2.7272720000000001</v>
      </c>
      <c r="J6741" s="1">
        <v>1</v>
      </c>
      <c r="K6741">
        <v>6738</v>
      </c>
      <c r="L6741" t="s">
        <v>25</v>
      </c>
      <c r="M6741" s="2">
        <f>+Table3[[#This Row],[CHW]]/Table3[[#This Row],[Count of Airbill Number]]</f>
        <v>2.7272720000000001</v>
      </c>
    </row>
    <row r="6742" spans="2:13">
      <c r="B6742" t="s">
        <v>35</v>
      </c>
      <c r="C6742" t="s">
        <v>21</v>
      </c>
      <c r="D6742" t="s">
        <v>36</v>
      </c>
      <c r="E6742" t="s">
        <v>776</v>
      </c>
      <c r="F6742" t="s">
        <v>776</v>
      </c>
      <c r="G6742" t="s">
        <v>37</v>
      </c>
      <c r="H6742" t="s">
        <v>160</v>
      </c>
      <c r="I6742" s="1">
        <v>2.7272720000000001</v>
      </c>
      <c r="J6742" s="1">
        <v>1</v>
      </c>
      <c r="K6742">
        <v>6739</v>
      </c>
      <c r="L6742" t="s">
        <v>25</v>
      </c>
      <c r="M6742" s="2">
        <f>+Table3[[#This Row],[CHW]]/Table3[[#This Row],[Count of Airbill Number]]</f>
        <v>2.7272720000000001</v>
      </c>
    </row>
    <row r="6743" spans="2:13">
      <c r="B6743" t="s">
        <v>35</v>
      </c>
      <c r="C6743" t="s">
        <v>21</v>
      </c>
      <c r="D6743" t="s">
        <v>36</v>
      </c>
      <c r="E6743" t="s">
        <v>776</v>
      </c>
      <c r="F6743" t="s">
        <v>776</v>
      </c>
      <c r="G6743" t="s">
        <v>37</v>
      </c>
      <c r="H6743" t="s">
        <v>383</v>
      </c>
      <c r="I6743" s="1">
        <v>2.7272720000000001</v>
      </c>
      <c r="J6743" s="1">
        <v>1</v>
      </c>
      <c r="K6743">
        <v>6740</v>
      </c>
      <c r="L6743" t="s">
        <v>25</v>
      </c>
      <c r="M6743" s="2">
        <f>+Table3[[#This Row],[CHW]]/Table3[[#This Row],[Count of Airbill Number]]</f>
        <v>2.7272720000000001</v>
      </c>
    </row>
    <row r="6744" spans="2:13">
      <c r="B6744" t="s">
        <v>176</v>
      </c>
      <c r="C6744" t="s">
        <v>21</v>
      </c>
      <c r="D6744" t="s">
        <v>22</v>
      </c>
      <c r="E6744" t="s">
        <v>776</v>
      </c>
      <c r="F6744" t="s">
        <v>776</v>
      </c>
      <c r="G6744" t="s">
        <v>23</v>
      </c>
      <c r="H6744" t="s">
        <v>80</v>
      </c>
      <c r="I6744" s="1">
        <v>2.7272720000000001</v>
      </c>
      <c r="J6744" s="1">
        <v>1</v>
      </c>
      <c r="K6744">
        <v>6741</v>
      </c>
      <c r="L6744" t="s">
        <v>25</v>
      </c>
      <c r="M6744" s="2">
        <f>+Table3[[#This Row],[CHW]]/Table3[[#This Row],[Count of Airbill Number]]</f>
        <v>2.7272720000000001</v>
      </c>
    </row>
    <row r="6745" spans="2:13">
      <c r="B6745" t="s">
        <v>20</v>
      </c>
      <c r="C6745" t="s">
        <v>21</v>
      </c>
      <c r="D6745" t="s">
        <v>22</v>
      </c>
      <c r="E6745" t="s">
        <v>776</v>
      </c>
      <c r="F6745" t="s">
        <v>776</v>
      </c>
      <c r="G6745" t="s">
        <v>74</v>
      </c>
      <c r="H6745" t="s">
        <v>98</v>
      </c>
      <c r="I6745" s="1">
        <v>2.7272720000000001</v>
      </c>
      <c r="J6745" s="1">
        <v>1</v>
      </c>
      <c r="K6745">
        <v>6742</v>
      </c>
      <c r="L6745" t="s">
        <v>25</v>
      </c>
      <c r="M6745" s="2">
        <f>+Table3[[#This Row],[CHW]]/Table3[[#This Row],[Count of Airbill Number]]</f>
        <v>2.7272720000000001</v>
      </c>
    </row>
    <row r="6746" spans="2:13">
      <c r="B6746" t="s">
        <v>20</v>
      </c>
      <c r="C6746" t="s">
        <v>21</v>
      </c>
      <c r="D6746" t="s">
        <v>22</v>
      </c>
      <c r="E6746" t="s">
        <v>776</v>
      </c>
      <c r="F6746" t="s">
        <v>776</v>
      </c>
      <c r="G6746" t="s">
        <v>188</v>
      </c>
      <c r="H6746" t="s">
        <v>48</v>
      </c>
      <c r="I6746" s="1">
        <v>2.7272720000000001</v>
      </c>
      <c r="J6746" s="1">
        <v>1</v>
      </c>
      <c r="K6746">
        <v>6743</v>
      </c>
      <c r="L6746" t="s">
        <v>25</v>
      </c>
      <c r="M6746" s="2">
        <f>+Table3[[#This Row],[CHW]]/Table3[[#This Row],[Count of Airbill Number]]</f>
        <v>2.7272720000000001</v>
      </c>
    </row>
    <row r="6747" spans="2:13">
      <c r="B6747" t="s">
        <v>20</v>
      </c>
      <c r="C6747" t="s">
        <v>21</v>
      </c>
      <c r="D6747" t="s">
        <v>22</v>
      </c>
      <c r="E6747" t="s">
        <v>776</v>
      </c>
      <c r="F6747" t="s">
        <v>776</v>
      </c>
      <c r="G6747" t="s">
        <v>188</v>
      </c>
      <c r="H6747" t="s">
        <v>43</v>
      </c>
      <c r="I6747" s="1">
        <v>2.7272720000000001</v>
      </c>
      <c r="J6747" s="1">
        <v>1</v>
      </c>
      <c r="K6747">
        <v>6744</v>
      </c>
      <c r="L6747" t="s">
        <v>25</v>
      </c>
      <c r="M6747" s="2">
        <f>+Table3[[#This Row],[CHW]]/Table3[[#This Row],[Count of Airbill Number]]</f>
        <v>2.7272720000000001</v>
      </c>
    </row>
    <row r="6748" spans="2:13">
      <c r="B6748" t="s">
        <v>20</v>
      </c>
      <c r="C6748" t="s">
        <v>21</v>
      </c>
      <c r="D6748" t="s">
        <v>22</v>
      </c>
      <c r="E6748" t="s">
        <v>776</v>
      </c>
      <c r="F6748" t="s">
        <v>776</v>
      </c>
      <c r="G6748" t="s">
        <v>58</v>
      </c>
      <c r="H6748" t="s">
        <v>23</v>
      </c>
      <c r="I6748" s="1">
        <v>2.7272720000000001</v>
      </c>
      <c r="J6748" s="1">
        <v>1</v>
      </c>
      <c r="K6748">
        <v>6745</v>
      </c>
      <c r="L6748" t="s">
        <v>25</v>
      </c>
      <c r="M6748" s="2">
        <f>+Table3[[#This Row],[CHW]]/Table3[[#This Row],[Count of Airbill Number]]</f>
        <v>2.7272720000000001</v>
      </c>
    </row>
    <row r="6749" spans="2:13">
      <c r="B6749" t="s">
        <v>20</v>
      </c>
      <c r="C6749" t="s">
        <v>21</v>
      </c>
      <c r="D6749" t="s">
        <v>22</v>
      </c>
      <c r="E6749" t="s">
        <v>776</v>
      </c>
      <c r="F6749" t="s">
        <v>776</v>
      </c>
      <c r="G6749" t="s">
        <v>63</v>
      </c>
      <c r="H6749" t="s">
        <v>198</v>
      </c>
      <c r="I6749" s="1">
        <v>2.7272720000000001</v>
      </c>
      <c r="J6749" s="1">
        <v>1</v>
      </c>
      <c r="K6749">
        <v>6746</v>
      </c>
      <c r="L6749" t="s">
        <v>25</v>
      </c>
      <c r="M6749" s="2">
        <f>+Table3[[#This Row],[CHW]]/Table3[[#This Row],[Count of Airbill Number]]</f>
        <v>2.7272720000000001</v>
      </c>
    </row>
    <row r="6750" spans="2:13">
      <c r="B6750" t="s">
        <v>20</v>
      </c>
      <c r="C6750" t="s">
        <v>21</v>
      </c>
      <c r="D6750" t="s">
        <v>22</v>
      </c>
      <c r="E6750" t="s">
        <v>776</v>
      </c>
      <c r="F6750" t="s">
        <v>776</v>
      </c>
      <c r="G6750" t="s">
        <v>264</v>
      </c>
      <c r="H6750" t="s">
        <v>71</v>
      </c>
      <c r="I6750" s="1">
        <v>2.7272720000000001</v>
      </c>
      <c r="J6750" s="1">
        <v>1</v>
      </c>
      <c r="K6750">
        <v>6747</v>
      </c>
      <c r="L6750" t="s">
        <v>25</v>
      </c>
      <c r="M6750" s="2">
        <f>+Table3[[#This Row],[CHW]]/Table3[[#This Row],[Count of Airbill Number]]</f>
        <v>2.7272720000000001</v>
      </c>
    </row>
    <row r="6751" spans="2:13">
      <c r="B6751" t="s">
        <v>20</v>
      </c>
      <c r="C6751" t="s">
        <v>21</v>
      </c>
      <c r="D6751" t="s">
        <v>22</v>
      </c>
      <c r="E6751" t="s">
        <v>776</v>
      </c>
      <c r="F6751" t="s">
        <v>776</v>
      </c>
      <c r="G6751" t="s">
        <v>108</v>
      </c>
      <c r="H6751" t="s">
        <v>83</v>
      </c>
      <c r="I6751" s="1">
        <v>2.7272720000000001</v>
      </c>
      <c r="J6751" s="1">
        <v>1</v>
      </c>
      <c r="K6751">
        <v>6748</v>
      </c>
      <c r="L6751" t="s">
        <v>25</v>
      </c>
      <c r="M6751" s="2">
        <f>+Table3[[#This Row],[CHW]]/Table3[[#This Row],[Count of Airbill Number]]</f>
        <v>2.7272720000000001</v>
      </c>
    </row>
    <row r="6752" spans="2:13">
      <c r="B6752" t="s">
        <v>20</v>
      </c>
      <c r="C6752" t="s">
        <v>21</v>
      </c>
      <c r="D6752" t="s">
        <v>22</v>
      </c>
      <c r="E6752" t="s">
        <v>776</v>
      </c>
      <c r="F6752" t="s">
        <v>776</v>
      </c>
      <c r="G6752" t="s">
        <v>39</v>
      </c>
      <c r="H6752" t="s">
        <v>256</v>
      </c>
      <c r="I6752" s="1">
        <v>2.7272720000000001</v>
      </c>
      <c r="J6752" s="1">
        <v>1</v>
      </c>
      <c r="K6752">
        <v>6749</v>
      </c>
      <c r="L6752" t="s">
        <v>25</v>
      </c>
      <c r="M6752" s="2">
        <f>+Table3[[#This Row],[CHW]]/Table3[[#This Row],[Count of Airbill Number]]</f>
        <v>2.7272720000000001</v>
      </c>
    </row>
    <row r="6753" spans="2:13">
      <c r="B6753" t="s">
        <v>20</v>
      </c>
      <c r="C6753" t="s">
        <v>21</v>
      </c>
      <c r="D6753" t="s">
        <v>22</v>
      </c>
      <c r="E6753" t="s">
        <v>776</v>
      </c>
      <c r="F6753" t="s">
        <v>776</v>
      </c>
      <c r="G6753" t="s">
        <v>39</v>
      </c>
      <c r="H6753" t="s">
        <v>219</v>
      </c>
      <c r="I6753" s="1">
        <v>2.7272720000000001</v>
      </c>
      <c r="J6753" s="1">
        <v>1</v>
      </c>
      <c r="K6753">
        <v>6750</v>
      </c>
      <c r="L6753" t="s">
        <v>25</v>
      </c>
      <c r="M6753" s="2">
        <f>+Table3[[#This Row],[CHW]]/Table3[[#This Row],[Count of Airbill Number]]</f>
        <v>2.7272720000000001</v>
      </c>
    </row>
    <row r="6754" spans="2:13">
      <c r="B6754" t="s">
        <v>20</v>
      </c>
      <c r="C6754" t="s">
        <v>21</v>
      </c>
      <c r="D6754" t="s">
        <v>22</v>
      </c>
      <c r="E6754" t="s">
        <v>776</v>
      </c>
      <c r="F6754" t="s">
        <v>776</v>
      </c>
      <c r="G6754" t="s">
        <v>39</v>
      </c>
      <c r="H6754" t="s">
        <v>178</v>
      </c>
      <c r="I6754" s="1">
        <v>2.7272720000000001</v>
      </c>
      <c r="J6754" s="1">
        <v>1</v>
      </c>
      <c r="K6754">
        <v>6751</v>
      </c>
      <c r="L6754" t="s">
        <v>25</v>
      </c>
      <c r="M6754" s="2">
        <f>+Table3[[#This Row],[CHW]]/Table3[[#This Row],[Count of Airbill Number]]</f>
        <v>2.7272720000000001</v>
      </c>
    </row>
    <row r="6755" spans="2:13">
      <c r="B6755" t="s">
        <v>20</v>
      </c>
      <c r="C6755" t="s">
        <v>21</v>
      </c>
      <c r="D6755" t="s">
        <v>22</v>
      </c>
      <c r="E6755" t="s">
        <v>776</v>
      </c>
      <c r="F6755" t="s">
        <v>776</v>
      </c>
      <c r="G6755" t="s">
        <v>42</v>
      </c>
      <c r="H6755" t="s">
        <v>72</v>
      </c>
      <c r="I6755" s="1">
        <v>2.7272720000000001</v>
      </c>
      <c r="J6755" s="1">
        <v>1</v>
      </c>
      <c r="K6755">
        <v>6752</v>
      </c>
      <c r="L6755" t="s">
        <v>25</v>
      </c>
      <c r="M6755" s="2">
        <f>+Table3[[#This Row],[CHW]]/Table3[[#This Row],[Count of Airbill Number]]</f>
        <v>2.7272720000000001</v>
      </c>
    </row>
    <row r="6756" spans="2:13">
      <c r="B6756" t="s">
        <v>20</v>
      </c>
      <c r="C6756" t="s">
        <v>21</v>
      </c>
      <c r="D6756" t="s">
        <v>22</v>
      </c>
      <c r="E6756" t="s">
        <v>776</v>
      </c>
      <c r="F6756" t="s">
        <v>776</v>
      </c>
      <c r="G6756" t="s">
        <v>41</v>
      </c>
      <c r="H6756" t="s">
        <v>98</v>
      </c>
      <c r="I6756" s="1">
        <v>2.7272720000000001</v>
      </c>
      <c r="J6756" s="1">
        <v>1</v>
      </c>
      <c r="K6756">
        <v>6753</v>
      </c>
      <c r="L6756" t="s">
        <v>25</v>
      </c>
      <c r="M6756" s="2">
        <f>+Table3[[#This Row],[CHW]]/Table3[[#This Row],[Count of Airbill Number]]</f>
        <v>2.7272720000000001</v>
      </c>
    </row>
    <row r="6757" spans="2:13">
      <c r="B6757" t="s">
        <v>20</v>
      </c>
      <c r="C6757" t="s">
        <v>21</v>
      </c>
      <c r="D6757" t="s">
        <v>22</v>
      </c>
      <c r="E6757" t="s">
        <v>776</v>
      </c>
      <c r="F6757" t="s">
        <v>776</v>
      </c>
      <c r="G6757" t="s">
        <v>302</v>
      </c>
      <c r="H6757" t="s">
        <v>32</v>
      </c>
      <c r="I6757" s="1">
        <v>2.7272720000000001</v>
      </c>
      <c r="J6757" s="1">
        <v>1</v>
      </c>
      <c r="K6757">
        <v>6754</v>
      </c>
      <c r="L6757" t="s">
        <v>25</v>
      </c>
      <c r="M6757" s="2">
        <f>+Table3[[#This Row],[CHW]]/Table3[[#This Row],[Count of Airbill Number]]</f>
        <v>2.7272720000000001</v>
      </c>
    </row>
    <row r="6758" spans="2:13">
      <c r="B6758" t="s">
        <v>20</v>
      </c>
      <c r="C6758" t="s">
        <v>21</v>
      </c>
      <c r="D6758" t="s">
        <v>22</v>
      </c>
      <c r="E6758" t="s">
        <v>776</v>
      </c>
      <c r="F6758" t="s">
        <v>776</v>
      </c>
      <c r="G6758" t="s">
        <v>195</v>
      </c>
      <c r="H6758" t="s">
        <v>40</v>
      </c>
      <c r="I6758" s="1">
        <v>2.7272720000000001</v>
      </c>
      <c r="J6758" s="1">
        <v>1</v>
      </c>
      <c r="K6758">
        <v>6755</v>
      </c>
      <c r="L6758" t="s">
        <v>25</v>
      </c>
      <c r="M6758" s="2">
        <f>+Table3[[#This Row],[CHW]]/Table3[[#This Row],[Count of Airbill Number]]</f>
        <v>2.7272720000000001</v>
      </c>
    </row>
    <row r="6759" spans="2:13">
      <c r="B6759" t="s">
        <v>20</v>
      </c>
      <c r="C6759" t="s">
        <v>21</v>
      </c>
      <c r="D6759" t="s">
        <v>22</v>
      </c>
      <c r="E6759" t="s">
        <v>776</v>
      </c>
      <c r="F6759" t="s">
        <v>776</v>
      </c>
      <c r="G6759" t="s">
        <v>164</v>
      </c>
      <c r="H6759" t="s">
        <v>23</v>
      </c>
      <c r="I6759" s="1">
        <v>2.7272720000000001</v>
      </c>
      <c r="J6759" s="1">
        <v>1</v>
      </c>
      <c r="K6759">
        <v>6756</v>
      </c>
      <c r="L6759" t="s">
        <v>25</v>
      </c>
      <c r="M6759" s="2">
        <f>+Table3[[#This Row],[CHW]]/Table3[[#This Row],[Count of Airbill Number]]</f>
        <v>2.7272720000000001</v>
      </c>
    </row>
    <row r="6760" spans="2:13">
      <c r="B6760" t="s">
        <v>20</v>
      </c>
      <c r="C6760" t="s">
        <v>21</v>
      </c>
      <c r="D6760" t="s">
        <v>22</v>
      </c>
      <c r="E6760" t="s">
        <v>776</v>
      </c>
      <c r="F6760" t="s">
        <v>776</v>
      </c>
      <c r="G6760" t="s">
        <v>191</v>
      </c>
      <c r="H6760" t="s">
        <v>40</v>
      </c>
      <c r="I6760" s="1">
        <v>2.7272720000000001</v>
      </c>
      <c r="J6760" s="1">
        <v>1</v>
      </c>
      <c r="K6760">
        <v>6757</v>
      </c>
      <c r="L6760" t="s">
        <v>25</v>
      </c>
      <c r="M6760" s="2">
        <f>+Table3[[#This Row],[CHW]]/Table3[[#This Row],[Count of Airbill Number]]</f>
        <v>2.7272720000000001</v>
      </c>
    </row>
    <row r="6761" spans="2:13">
      <c r="B6761" t="s">
        <v>20</v>
      </c>
      <c r="C6761" t="s">
        <v>21</v>
      </c>
      <c r="D6761" t="s">
        <v>22</v>
      </c>
      <c r="E6761" t="s">
        <v>776</v>
      </c>
      <c r="F6761" t="s">
        <v>776</v>
      </c>
      <c r="G6761" t="s">
        <v>64</v>
      </c>
      <c r="H6761" t="s">
        <v>123</v>
      </c>
      <c r="I6761" s="1">
        <v>2.7272720000000001</v>
      </c>
      <c r="J6761" s="1">
        <v>1</v>
      </c>
      <c r="K6761">
        <v>6758</v>
      </c>
      <c r="L6761" t="s">
        <v>25</v>
      </c>
      <c r="M6761" s="2">
        <f>+Table3[[#This Row],[CHW]]/Table3[[#This Row],[Count of Airbill Number]]</f>
        <v>2.7272720000000001</v>
      </c>
    </row>
    <row r="6762" spans="2:13">
      <c r="B6762" t="s">
        <v>20</v>
      </c>
      <c r="C6762" t="s">
        <v>21</v>
      </c>
      <c r="D6762" t="s">
        <v>22</v>
      </c>
      <c r="E6762" t="s">
        <v>776</v>
      </c>
      <c r="F6762" t="s">
        <v>776</v>
      </c>
      <c r="G6762" t="s">
        <v>71</v>
      </c>
      <c r="H6762" t="s">
        <v>76</v>
      </c>
      <c r="I6762" s="1">
        <v>2.7272720000000001</v>
      </c>
      <c r="J6762" s="1">
        <v>1</v>
      </c>
      <c r="K6762">
        <v>6759</v>
      </c>
      <c r="L6762" t="s">
        <v>25</v>
      </c>
      <c r="M6762" s="2">
        <f>+Table3[[#This Row],[CHW]]/Table3[[#This Row],[Count of Airbill Number]]</f>
        <v>2.7272720000000001</v>
      </c>
    </row>
    <row r="6763" spans="2:13">
      <c r="B6763" t="s">
        <v>20</v>
      </c>
      <c r="C6763" t="s">
        <v>21</v>
      </c>
      <c r="D6763" t="s">
        <v>22</v>
      </c>
      <c r="E6763" t="s">
        <v>776</v>
      </c>
      <c r="F6763" t="s">
        <v>776</v>
      </c>
      <c r="G6763" t="s">
        <v>71</v>
      </c>
      <c r="H6763" t="s">
        <v>172</v>
      </c>
      <c r="I6763" s="1">
        <v>2.7272720000000001</v>
      </c>
      <c r="J6763" s="1">
        <v>1</v>
      </c>
      <c r="K6763">
        <v>6760</v>
      </c>
      <c r="L6763" t="s">
        <v>25</v>
      </c>
      <c r="M6763" s="2">
        <f>+Table3[[#This Row],[CHW]]/Table3[[#This Row],[Count of Airbill Number]]</f>
        <v>2.7272720000000001</v>
      </c>
    </row>
    <row r="6764" spans="2:13">
      <c r="B6764" t="s">
        <v>20</v>
      </c>
      <c r="C6764" t="s">
        <v>21</v>
      </c>
      <c r="D6764" t="s">
        <v>22</v>
      </c>
      <c r="E6764" t="s">
        <v>776</v>
      </c>
      <c r="F6764" t="s">
        <v>776</v>
      </c>
      <c r="G6764" t="s">
        <v>71</v>
      </c>
      <c r="H6764" t="s">
        <v>95</v>
      </c>
      <c r="I6764" s="1">
        <v>2.7272720000000001</v>
      </c>
      <c r="J6764" s="1">
        <v>1</v>
      </c>
      <c r="K6764">
        <v>6761</v>
      </c>
      <c r="L6764" t="s">
        <v>25</v>
      </c>
      <c r="M6764" s="2">
        <f>+Table3[[#This Row],[CHW]]/Table3[[#This Row],[Count of Airbill Number]]</f>
        <v>2.7272720000000001</v>
      </c>
    </row>
    <row r="6765" spans="2:13">
      <c r="B6765" t="s">
        <v>20</v>
      </c>
      <c r="C6765" t="s">
        <v>21</v>
      </c>
      <c r="D6765" t="s">
        <v>22</v>
      </c>
      <c r="E6765" t="s">
        <v>776</v>
      </c>
      <c r="F6765" t="s">
        <v>776</v>
      </c>
      <c r="G6765" t="s">
        <v>71</v>
      </c>
      <c r="H6765" t="s">
        <v>132</v>
      </c>
      <c r="I6765" s="1">
        <v>2.7272720000000001</v>
      </c>
      <c r="J6765" s="1">
        <v>1</v>
      </c>
      <c r="K6765">
        <v>6762</v>
      </c>
      <c r="L6765" t="s">
        <v>25</v>
      </c>
      <c r="M6765" s="2">
        <f>+Table3[[#This Row],[CHW]]/Table3[[#This Row],[Count of Airbill Number]]</f>
        <v>2.7272720000000001</v>
      </c>
    </row>
    <row r="6766" spans="2:13">
      <c r="B6766" t="s">
        <v>20</v>
      </c>
      <c r="C6766" t="s">
        <v>21</v>
      </c>
      <c r="D6766" t="s">
        <v>22</v>
      </c>
      <c r="E6766" t="s">
        <v>776</v>
      </c>
      <c r="F6766" t="s">
        <v>776</v>
      </c>
      <c r="G6766" t="s">
        <v>79</v>
      </c>
      <c r="H6766" t="s">
        <v>39</v>
      </c>
      <c r="I6766" s="1">
        <v>2.7272720000000001</v>
      </c>
      <c r="J6766" s="1">
        <v>1</v>
      </c>
      <c r="K6766">
        <v>6763</v>
      </c>
      <c r="L6766" t="s">
        <v>25</v>
      </c>
      <c r="M6766" s="2">
        <f>+Table3[[#This Row],[CHW]]/Table3[[#This Row],[Count of Airbill Number]]</f>
        <v>2.7272720000000001</v>
      </c>
    </row>
    <row r="6767" spans="2:13">
      <c r="B6767" t="s">
        <v>20</v>
      </c>
      <c r="C6767" t="s">
        <v>21</v>
      </c>
      <c r="D6767" t="s">
        <v>22</v>
      </c>
      <c r="E6767" t="s">
        <v>776</v>
      </c>
      <c r="F6767" t="s">
        <v>776</v>
      </c>
      <c r="G6767" t="s">
        <v>79</v>
      </c>
      <c r="H6767" t="s">
        <v>50</v>
      </c>
      <c r="I6767" s="1">
        <v>2.7272720000000001</v>
      </c>
      <c r="J6767" s="1">
        <v>1</v>
      </c>
      <c r="K6767">
        <v>6764</v>
      </c>
      <c r="L6767" t="s">
        <v>25</v>
      </c>
      <c r="M6767" s="2">
        <f>+Table3[[#This Row],[CHW]]/Table3[[#This Row],[Count of Airbill Number]]</f>
        <v>2.7272720000000001</v>
      </c>
    </row>
    <row r="6768" spans="2:13">
      <c r="B6768" t="s">
        <v>20</v>
      </c>
      <c r="C6768" t="s">
        <v>21</v>
      </c>
      <c r="D6768" t="s">
        <v>22</v>
      </c>
      <c r="E6768" t="s">
        <v>776</v>
      </c>
      <c r="F6768" t="s">
        <v>776</v>
      </c>
      <c r="G6768" t="s">
        <v>79</v>
      </c>
      <c r="H6768" t="s">
        <v>95</v>
      </c>
      <c r="I6768" s="1">
        <v>2.7272720000000001</v>
      </c>
      <c r="J6768" s="1">
        <v>1</v>
      </c>
      <c r="K6768">
        <v>6765</v>
      </c>
      <c r="L6768" t="s">
        <v>25</v>
      </c>
      <c r="M6768" s="2">
        <f>+Table3[[#This Row],[CHW]]/Table3[[#This Row],[Count of Airbill Number]]</f>
        <v>2.7272720000000001</v>
      </c>
    </row>
    <row r="6769" spans="2:13">
      <c r="B6769" t="s">
        <v>20</v>
      </c>
      <c r="C6769" t="s">
        <v>21</v>
      </c>
      <c r="D6769" t="s">
        <v>22</v>
      </c>
      <c r="E6769" t="s">
        <v>776</v>
      </c>
      <c r="F6769" t="s">
        <v>776</v>
      </c>
      <c r="G6769" t="s">
        <v>276</v>
      </c>
      <c r="H6769" t="s">
        <v>48</v>
      </c>
      <c r="I6769" s="1">
        <v>2.7272720000000001</v>
      </c>
      <c r="J6769" s="1">
        <v>1</v>
      </c>
      <c r="K6769">
        <v>6766</v>
      </c>
      <c r="L6769" t="s">
        <v>25</v>
      </c>
      <c r="M6769" s="2">
        <f>+Table3[[#This Row],[CHW]]/Table3[[#This Row],[Count of Airbill Number]]</f>
        <v>2.7272720000000001</v>
      </c>
    </row>
    <row r="6770" spans="2:13">
      <c r="B6770" t="s">
        <v>20</v>
      </c>
      <c r="C6770" t="s">
        <v>21</v>
      </c>
      <c r="D6770" t="s">
        <v>22</v>
      </c>
      <c r="E6770" t="s">
        <v>776</v>
      </c>
      <c r="F6770" t="s">
        <v>776</v>
      </c>
      <c r="G6770" t="s">
        <v>68</v>
      </c>
      <c r="H6770" t="s">
        <v>57</v>
      </c>
      <c r="I6770" s="1">
        <v>2.7272720000000001</v>
      </c>
      <c r="J6770" s="1">
        <v>1</v>
      </c>
      <c r="K6770">
        <v>6767</v>
      </c>
      <c r="L6770" t="s">
        <v>25</v>
      </c>
      <c r="M6770" s="2">
        <f>+Table3[[#This Row],[CHW]]/Table3[[#This Row],[Count of Airbill Number]]</f>
        <v>2.7272720000000001</v>
      </c>
    </row>
    <row r="6771" spans="2:13">
      <c r="B6771" t="s">
        <v>20</v>
      </c>
      <c r="C6771" t="s">
        <v>21</v>
      </c>
      <c r="D6771" t="s">
        <v>22</v>
      </c>
      <c r="E6771" t="s">
        <v>776</v>
      </c>
      <c r="F6771" t="s">
        <v>776</v>
      </c>
      <c r="G6771" t="s">
        <v>68</v>
      </c>
      <c r="H6771" t="s">
        <v>37</v>
      </c>
      <c r="I6771" s="1">
        <v>2.7272720000000001</v>
      </c>
      <c r="J6771" s="1">
        <v>1</v>
      </c>
      <c r="K6771">
        <v>6768</v>
      </c>
      <c r="L6771" t="s">
        <v>25</v>
      </c>
      <c r="M6771" s="2">
        <f>+Table3[[#This Row],[CHW]]/Table3[[#This Row],[Count of Airbill Number]]</f>
        <v>2.7272720000000001</v>
      </c>
    </row>
    <row r="6772" spans="2:13">
      <c r="B6772" t="s">
        <v>20</v>
      </c>
      <c r="C6772" t="s">
        <v>21</v>
      </c>
      <c r="D6772" t="s">
        <v>22</v>
      </c>
      <c r="E6772" t="s">
        <v>776</v>
      </c>
      <c r="F6772" t="s">
        <v>776</v>
      </c>
      <c r="G6772" t="s">
        <v>102</v>
      </c>
      <c r="H6772" t="s">
        <v>182</v>
      </c>
      <c r="I6772" s="1">
        <v>2.7272720000000001</v>
      </c>
      <c r="J6772" s="1">
        <v>1</v>
      </c>
      <c r="K6772">
        <v>6769</v>
      </c>
      <c r="L6772" t="s">
        <v>25</v>
      </c>
      <c r="M6772" s="2">
        <f>+Table3[[#This Row],[CHW]]/Table3[[#This Row],[Count of Airbill Number]]</f>
        <v>2.7272720000000001</v>
      </c>
    </row>
    <row r="6773" spans="2:13">
      <c r="B6773" t="s">
        <v>20</v>
      </c>
      <c r="C6773" t="s">
        <v>21</v>
      </c>
      <c r="D6773" t="s">
        <v>22</v>
      </c>
      <c r="E6773" t="s">
        <v>776</v>
      </c>
      <c r="F6773" t="s">
        <v>776</v>
      </c>
      <c r="G6773" t="s">
        <v>102</v>
      </c>
      <c r="H6773" t="s">
        <v>33</v>
      </c>
      <c r="I6773" s="1">
        <v>2.7272720000000001</v>
      </c>
      <c r="J6773" s="1">
        <v>1</v>
      </c>
      <c r="K6773">
        <v>6770</v>
      </c>
      <c r="L6773" t="s">
        <v>25</v>
      </c>
      <c r="M6773" s="2">
        <f>+Table3[[#This Row],[CHW]]/Table3[[#This Row],[Count of Airbill Number]]</f>
        <v>2.7272720000000001</v>
      </c>
    </row>
    <row r="6774" spans="2:13">
      <c r="B6774" t="s">
        <v>20</v>
      </c>
      <c r="C6774" t="s">
        <v>21</v>
      </c>
      <c r="D6774" t="s">
        <v>22</v>
      </c>
      <c r="E6774" t="s">
        <v>776</v>
      </c>
      <c r="F6774" t="s">
        <v>776</v>
      </c>
      <c r="G6774" t="s">
        <v>102</v>
      </c>
      <c r="H6774" t="s">
        <v>117</v>
      </c>
      <c r="I6774" s="1">
        <v>2.7272720000000001</v>
      </c>
      <c r="J6774" s="1">
        <v>1</v>
      </c>
      <c r="K6774">
        <v>6771</v>
      </c>
      <c r="L6774" t="s">
        <v>25</v>
      </c>
      <c r="M6774" s="2">
        <f>+Table3[[#This Row],[CHW]]/Table3[[#This Row],[Count of Airbill Number]]</f>
        <v>2.7272720000000001</v>
      </c>
    </row>
    <row r="6775" spans="2:13">
      <c r="B6775" t="s">
        <v>20</v>
      </c>
      <c r="C6775" t="s">
        <v>21</v>
      </c>
      <c r="D6775" t="s">
        <v>22</v>
      </c>
      <c r="E6775" t="s">
        <v>776</v>
      </c>
      <c r="F6775" t="s">
        <v>776</v>
      </c>
      <c r="G6775" t="s">
        <v>102</v>
      </c>
      <c r="H6775" t="s">
        <v>32</v>
      </c>
      <c r="I6775" s="1">
        <v>2.7272720000000001</v>
      </c>
      <c r="J6775" s="1">
        <v>1</v>
      </c>
      <c r="K6775">
        <v>6772</v>
      </c>
      <c r="L6775" t="s">
        <v>25</v>
      </c>
      <c r="M6775" s="2">
        <f>+Table3[[#This Row],[CHW]]/Table3[[#This Row],[Count of Airbill Number]]</f>
        <v>2.7272720000000001</v>
      </c>
    </row>
    <row r="6776" spans="2:13">
      <c r="B6776" t="s">
        <v>20</v>
      </c>
      <c r="C6776" t="s">
        <v>21</v>
      </c>
      <c r="D6776" t="s">
        <v>22</v>
      </c>
      <c r="E6776" t="s">
        <v>776</v>
      </c>
      <c r="F6776" t="s">
        <v>776</v>
      </c>
      <c r="G6776" t="s">
        <v>102</v>
      </c>
      <c r="H6776" t="s">
        <v>168</v>
      </c>
      <c r="I6776" s="1">
        <v>2.7272720000000001</v>
      </c>
      <c r="J6776" s="1">
        <v>1</v>
      </c>
      <c r="K6776">
        <v>6773</v>
      </c>
      <c r="L6776" t="s">
        <v>25</v>
      </c>
      <c r="M6776" s="2">
        <f>+Table3[[#This Row],[CHW]]/Table3[[#This Row],[Count of Airbill Number]]</f>
        <v>2.7272720000000001</v>
      </c>
    </row>
    <row r="6777" spans="2:13">
      <c r="B6777" t="s">
        <v>20</v>
      </c>
      <c r="C6777" t="s">
        <v>21</v>
      </c>
      <c r="D6777" t="s">
        <v>22</v>
      </c>
      <c r="E6777" t="s">
        <v>776</v>
      </c>
      <c r="F6777" t="s">
        <v>776</v>
      </c>
      <c r="G6777" t="s">
        <v>48</v>
      </c>
      <c r="H6777" t="s">
        <v>169</v>
      </c>
      <c r="I6777" s="1">
        <v>2.7272720000000001</v>
      </c>
      <c r="J6777" s="1">
        <v>1</v>
      </c>
      <c r="K6777">
        <v>6774</v>
      </c>
      <c r="L6777" t="s">
        <v>25</v>
      </c>
      <c r="M6777" s="2">
        <f>+Table3[[#This Row],[CHW]]/Table3[[#This Row],[Count of Airbill Number]]</f>
        <v>2.7272720000000001</v>
      </c>
    </row>
    <row r="6778" spans="2:13">
      <c r="B6778" t="s">
        <v>20</v>
      </c>
      <c r="C6778" t="s">
        <v>21</v>
      </c>
      <c r="D6778" t="s">
        <v>22</v>
      </c>
      <c r="E6778" t="s">
        <v>776</v>
      </c>
      <c r="F6778" t="s">
        <v>776</v>
      </c>
      <c r="G6778" t="s">
        <v>45</v>
      </c>
      <c r="H6778" t="s">
        <v>132</v>
      </c>
      <c r="I6778" s="1">
        <v>2.7272720000000001</v>
      </c>
      <c r="J6778" s="1">
        <v>1</v>
      </c>
      <c r="K6778">
        <v>6775</v>
      </c>
      <c r="L6778" t="s">
        <v>25</v>
      </c>
      <c r="M6778" s="2">
        <f>+Table3[[#This Row],[CHW]]/Table3[[#This Row],[Count of Airbill Number]]</f>
        <v>2.7272720000000001</v>
      </c>
    </row>
    <row r="6779" spans="2:13">
      <c r="B6779" t="s">
        <v>20</v>
      </c>
      <c r="C6779" t="s">
        <v>21</v>
      </c>
      <c r="D6779" t="s">
        <v>22</v>
      </c>
      <c r="E6779" t="s">
        <v>776</v>
      </c>
      <c r="F6779" t="s">
        <v>776</v>
      </c>
      <c r="G6779" t="s">
        <v>40</v>
      </c>
      <c r="H6779" t="s">
        <v>54</v>
      </c>
      <c r="I6779" s="1">
        <v>2.7272720000000001</v>
      </c>
      <c r="J6779" s="1">
        <v>1</v>
      </c>
      <c r="K6779">
        <v>6776</v>
      </c>
      <c r="L6779" t="s">
        <v>25</v>
      </c>
      <c r="M6779" s="2">
        <f>+Table3[[#This Row],[CHW]]/Table3[[#This Row],[Count of Airbill Number]]</f>
        <v>2.7272720000000001</v>
      </c>
    </row>
    <row r="6780" spans="2:13">
      <c r="B6780" t="s">
        <v>20</v>
      </c>
      <c r="C6780" t="s">
        <v>21</v>
      </c>
      <c r="D6780" t="s">
        <v>22</v>
      </c>
      <c r="E6780" t="s">
        <v>776</v>
      </c>
      <c r="F6780" t="s">
        <v>776</v>
      </c>
      <c r="G6780" t="s">
        <v>40</v>
      </c>
      <c r="H6780" t="s">
        <v>40</v>
      </c>
      <c r="I6780" s="1">
        <v>2.7272720000000001</v>
      </c>
      <c r="J6780" s="1">
        <v>1</v>
      </c>
      <c r="K6780">
        <v>6777</v>
      </c>
      <c r="L6780" t="s">
        <v>25</v>
      </c>
      <c r="M6780" s="2">
        <f>+Table3[[#This Row],[CHW]]/Table3[[#This Row],[Count of Airbill Number]]</f>
        <v>2.7272720000000001</v>
      </c>
    </row>
    <row r="6781" spans="2:13">
      <c r="B6781" t="s">
        <v>20</v>
      </c>
      <c r="C6781" t="s">
        <v>21</v>
      </c>
      <c r="D6781" t="s">
        <v>22</v>
      </c>
      <c r="E6781" t="s">
        <v>776</v>
      </c>
      <c r="F6781" t="s">
        <v>776</v>
      </c>
      <c r="G6781" t="s">
        <v>40</v>
      </c>
      <c r="H6781" t="s">
        <v>67</v>
      </c>
      <c r="I6781" s="1">
        <v>2.7272720000000001</v>
      </c>
      <c r="J6781" s="1">
        <v>1</v>
      </c>
      <c r="K6781">
        <v>6778</v>
      </c>
      <c r="L6781" t="s">
        <v>25</v>
      </c>
      <c r="M6781" s="2">
        <f>+Table3[[#This Row],[CHW]]/Table3[[#This Row],[Count of Airbill Number]]</f>
        <v>2.7272720000000001</v>
      </c>
    </row>
    <row r="6782" spans="2:13">
      <c r="B6782" t="s">
        <v>20</v>
      </c>
      <c r="C6782" t="s">
        <v>21</v>
      </c>
      <c r="D6782" t="s">
        <v>22</v>
      </c>
      <c r="E6782" t="s">
        <v>776</v>
      </c>
      <c r="F6782" t="s">
        <v>776</v>
      </c>
      <c r="G6782" t="s">
        <v>111</v>
      </c>
      <c r="H6782" t="s">
        <v>98</v>
      </c>
      <c r="I6782" s="1">
        <v>2.7272720000000001</v>
      </c>
      <c r="J6782" s="1">
        <v>1</v>
      </c>
      <c r="K6782">
        <v>6779</v>
      </c>
      <c r="L6782" t="s">
        <v>25</v>
      </c>
      <c r="M6782" s="2">
        <f>+Table3[[#This Row],[CHW]]/Table3[[#This Row],[Count of Airbill Number]]</f>
        <v>2.7272720000000001</v>
      </c>
    </row>
    <row r="6783" spans="2:13">
      <c r="B6783" t="s">
        <v>20</v>
      </c>
      <c r="C6783" t="s">
        <v>21</v>
      </c>
      <c r="D6783" t="s">
        <v>22</v>
      </c>
      <c r="E6783" t="s">
        <v>776</v>
      </c>
      <c r="F6783" t="s">
        <v>776</v>
      </c>
      <c r="G6783" t="s">
        <v>111</v>
      </c>
      <c r="H6783" t="s">
        <v>59</v>
      </c>
      <c r="I6783" s="1">
        <v>2.7272720000000001</v>
      </c>
      <c r="J6783" s="1">
        <v>1</v>
      </c>
      <c r="K6783">
        <v>6780</v>
      </c>
      <c r="L6783" t="s">
        <v>25</v>
      </c>
      <c r="M6783" s="2">
        <f>+Table3[[#This Row],[CHW]]/Table3[[#This Row],[Count of Airbill Number]]</f>
        <v>2.7272720000000001</v>
      </c>
    </row>
    <row r="6784" spans="2:13">
      <c r="B6784" t="s">
        <v>20</v>
      </c>
      <c r="C6784" t="s">
        <v>21</v>
      </c>
      <c r="D6784" t="s">
        <v>22</v>
      </c>
      <c r="E6784" t="s">
        <v>776</v>
      </c>
      <c r="F6784" t="s">
        <v>776</v>
      </c>
      <c r="G6784" t="s">
        <v>208</v>
      </c>
      <c r="H6784" t="s">
        <v>59</v>
      </c>
      <c r="I6784" s="1">
        <v>2.7272720000000001</v>
      </c>
      <c r="J6784" s="1">
        <v>1</v>
      </c>
      <c r="K6784">
        <v>6781</v>
      </c>
      <c r="L6784" t="s">
        <v>25</v>
      </c>
      <c r="M6784" s="2">
        <f>+Table3[[#This Row],[CHW]]/Table3[[#This Row],[Count of Airbill Number]]</f>
        <v>2.7272720000000001</v>
      </c>
    </row>
    <row r="6785" spans="2:13">
      <c r="B6785" t="s">
        <v>20</v>
      </c>
      <c r="C6785" t="s">
        <v>21</v>
      </c>
      <c r="D6785" t="s">
        <v>22</v>
      </c>
      <c r="E6785" t="s">
        <v>776</v>
      </c>
      <c r="F6785" t="s">
        <v>776</v>
      </c>
      <c r="G6785" t="s">
        <v>31</v>
      </c>
      <c r="H6785" t="s">
        <v>217</v>
      </c>
      <c r="I6785" s="1">
        <v>2.7272720000000001</v>
      </c>
      <c r="J6785" s="1">
        <v>1</v>
      </c>
      <c r="K6785">
        <v>6782</v>
      </c>
      <c r="L6785" t="s">
        <v>25</v>
      </c>
      <c r="M6785" s="2">
        <f>+Table3[[#This Row],[CHW]]/Table3[[#This Row],[Count of Airbill Number]]</f>
        <v>2.7272720000000001</v>
      </c>
    </row>
    <row r="6786" spans="2:13">
      <c r="B6786" t="s">
        <v>20</v>
      </c>
      <c r="C6786" t="s">
        <v>21</v>
      </c>
      <c r="D6786" t="s">
        <v>22</v>
      </c>
      <c r="E6786" t="s">
        <v>776</v>
      </c>
      <c r="F6786" t="s">
        <v>776</v>
      </c>
      <c r="G6786" t="s">
        <v>61</v>
      </c>
      <c r="H6786" t="s">
        <v>89</v>
      </c>
      <c r="I6786" s="1">
        <v>2.7272720000000001</v>
      </c>
      <c r="J6786" s="1">
        <v>1</v>
      </c>
      <c r="K6786">
        <v>6783</v>
      </c>
      <c r="L6786" t="s">
        <v>25</v>
      </c>
      <c r="M6786" s="2">
        <f>+Table3[[#This Row],[CHW]]/Table3[[#This Row],[Count of Airbill Number]]</f>
        <v>2.7272720000000001</v>
      </c>
    </row>
    <row r="6787" spans="2:13">
      <c r="B6787" t="s">
        <v>20</v>
      </c>
      <c r="C6787" t="s">
        <v>21</v>
      </c>
      <c r="D6787" t="s">
        <v>22</v>
      </c>
      <c r="E6787" t="s">
        <v>776</v>
      </c>
      <c r="F6787" t="s">
        <v>776</v>
      </c>
      <c r="G6787" t="s">
        <v>351</v>
      </c>
      <c r="H6787" t="s">
        <v>47</v>
      </c>
      <c r="I6787" s="1">
        <v>2.7272720000000001</v>
      </c>
      <c r="J6787" s="1">
        <v>2</v>
      </c>
      <c r="K6787">
        <v>6784</v>
      </c>
      <c r="L6787" t="s">
        <v>25</v>
      </c>
      <c r="M6787" s="2">
        <f>+Table3[[#This Row],[CHW]]/Table3[[#This Row],[Count of Airbill Number]]</f>
        <v>1.3636360000000001</v>
      </c>
    </row>
    <row r="6788" spans="2:13">
      <c r="B6788" t="s">
        <v>20</v>
      </c>
      <c r="C6788" t="s">
        <v>21</v>
      </c>
      <c r="D6788" t="s">
        <v>22</v>
      </c>
      <c r="E6788" t="s">
        <v>776</v>
      </c>
      <c r="F6788" t="s">
        <v>776</v>
      </c>
      <c r="G6788" t="s">
        <v>87</v>
      </c>
      <c r="H6788" t="s">
        <v>37</v>
      </c>
      <c r="I6788" s="1">
        <v>2.7272720000000001</v>
      </c>
      <c r="J6788" s="1">
        <v>1</v>
      </c>
      <c r="K6788">
        <v>6785</v>
      </c>
      <c r="L6788" t="s">
        <v>25</v>
      </c>
      <c r="M6788" s="2">
        <f>+Table3[[#This Row],[CHW]]/Table3[[#This Row],[Count of Airbill Number]]</f>
        <v>2.7272720000000001</v>
      </c>
    </row>
    <row r="6789" spans="2:13">
      <c r="B6789" t="s">
        <v>20</v>
      </c>
      <c r="C6789" t="s">
        <v>21</v>
      </c>
      <c r="D6789" t="s">
        <v>22</v>
      </c>
      <c r="E6789" t="s">
        <v>776</v>
      </c>
      <c r="F6789" t="s">
        <v>776</v>
      </c>
      <c r="G6789" t="s">
        <v>98</v>
      </c>
      <c r="H6789" t="s">
        <v>41</v>
      </c>
      <c r="I6789" s="1">
        <v>2.7272720000000001</v>
      </c>
      <c r="J6789" s="1">
        <v>1</v>
      </c>
      <c r="K6789">
        <v>6786</v>
      </c>
      <c r="L6789" t="s">
        <v>25</v>
      </c>
      <c r="M6789" s="2">
        <f>+Table3[[#This Row],[CHW]]/Table3[[#This Row],[Count of Airbill Number]]</f>
        <v>2.7272720000000001</v>
      </c>
    </row>
    <row r="6790" spans="2:13">
      <c r="B6790" t="s">
        <v>20</v>
      </c>
      <c r="C6790" t="s">
        <v>21</v>
      </c>
      <c r="D6790" t="s">
        <v>22</v>
      </c>
      <c r="E6790" t="s">
        <v>776</v>
      </c>
      <c r="F6790" t="s">
        <v>776</v>
      </c>
      <c r="G6790" t="s">
        <v>98</v>
      </c>
      <c r="H6790" t="s">
        <v>136</v>
      </c>
      <c r="I6790" s="1">
        <v>2.7272720000000001</v>
      </c>
      <c r="J6790" s="1">
        <v>1</v>
      </c>
      <c r="K6790">
        <v>6787</v>
      </c>
      <c r="L6790" t="s">
        <v>25</v>
      </c>
      <c r="M6790" s="2">
        <f>+Table3[[#This Row],[CHW]]/Table3[[#This Row],[Count of Airbill Number]]</f>
        <v>2.7272720000000001</v>
      </c>
    </row>
    <row r="6791" spans="2:13">
      <c r="B6791" t="s">
        <v>20</v>
      </c>
      <c r="C6791" t="s">
        <v>21</v>
      </c>
      <c r="D6791" t="s">
        <v>22</v>
      </c>
      <c r="E6791" t="s">
        <v>776</v>
      </c>
      <c r="F6791" t="s">
        <v>776</v>
      </c>
      <c r="G6791" t="s">
        <v>98</v>
      </c>
      <c r="H6791" t="s">
        <v>189</v>
      </c>
      <c r="I6791" s="1">
        <v>2.7272720000000001</v>
      </c>
      <c r="J6791" s="1">
        <v>1</v>
      </c>
      <c r="K6791">
        <v>6788</v>
      </c>
      <c r="L6791" t="s">
        <v>25</v>
      </c>
      <c r="M6791" s="2">
        <f>+Table3[[#This Row],[CHW]]/Table3[[#This Row],[Count of Airbill Number]]</f>
        <v>2.7272720000000001</v>
      </c>
    </row>
    <row r="6792" spans="2:13">
      <c r="B6792" t="s">
        <v>20</v>
      </c>
      <c r="C6792" t="s">
        <v>21</v>
      </c>
      <c r="D6792" t="s">
        <v>22</v>
      </c>
      <c r="E6792" t="s">
        <v>776</v>
      </c>
      <c r="F6792" t="s">
        <v>776</v>
      </c>
      <c r="G6792" t="s">
        <v>130</v>
      </c>
      <c r="H6792" t="s">
        <v>59</v>
      </c>
      <c r="I6792" s="1">
        <v>2.7272720000000001</v>
      </c>
      <c r="J6792" s="1">
        <v>1</v>
      </c>
      <c r="K6792">
        <v>6789</v>
      </c>
      <c r="L6792" t="s">
        <v>25</v>
      </c>
      <c r="M6792" s="2">
        <f>+Table3[[#This Row],[CHW]]/Table3[[#This Row],[Count of Airbill Number]]</f>
        <v>2.7272720000000001</v>
      </c>
    </row>
    <row r="6793" spans="2:13">
      <c r="B6793" t="s">
        <v>20</v>
      </c>
      <c r="C6793" t="s">
        <v>21</v>
      </c>
      <c r="D6793" t="s">
        <v>22</v>
      </c>
      <c r="E6793" t="s">
        <v>776</v>
      </c>
      <c r="F6793" t="s">
        <v>776</v>
      </c>
      <c r="G6793" t="s">
        <v>57</v>
      </c>
      <c r="H6793" t="s">
        <v>98</v>
      </c>
      <c r="I6793" s="1">
        <v>2.7272720000000001</v>
      </c>
      <c r="J6793" s="1">
        <v>1</v>
      </c>
      <c r="K6793">
        <v>6790</v>
      </c>
      <c r="L6793" t="s">
        <v>25</v>
      </c>
      <c r="M6793" s="2">
        <f>+Table3[[#This Row],[CHW]]/Table3[[#This Row],[Count of Airbill Number]]</f>
        <v>2.7272720000000001</v>
      </c>
    </row>
    <row r="6794" spans="2:13">
      <c r="B6794" t="s">
        <v>20</v>
      </c>
      <c r="C6794" t="s">
        <v>21</v>
      </c>
      <c r="D6794" t="s">
        <v>22</v>
      </c>
      <c r="E6794" t="s">
        <v>776</v>
      </c>
      <c r="F6794" t="s">
        <v>776</v>
      </c>
      <c r="G6794" t="s">
        <v>33</v>
      </c>
      <c r="H6794" t="s">
        <v>40</v>
      </c>
      <c r="I6794" s="1">
        <v>2.7272720000000001</v>
      </c>
      <c r="J6794" s="1">
        <v>2</v>
      </c>
      <c r="K6794">
        <v>6791</v>
      </c>
      <c r="L6794" t="s">
        <v>25</v>
      </c>
      <c r="M6794" s="2">
        <f>+Table3[[#This Row],[CHW]]/Table3[[#This Row],[Count of Airbill Number]]</f>
        <v>1.3636360000000001</v>
      </c>
    </row>
    <row r="6795" spans="2:13">
      <c r="B6795" t="s">
        <v>20</v>
      </c>
      <c r="C6795" t="s">
        <v>21</v>
      </c>
      <c r="D6795" t="s">
        <v>22</v>
      </c>
      <c r="E6795" t="s">
        <v>776</v>
      </c>
      <c r="F6795" t="s">
        <v>776</v>
      </c>
      <c r="G6795" t="s">
        <v>33</v>
      </c>
      <c r="H6795" t="s">
        <v>144</v>
      </c>
      <c r="I6795" s="1">
        <v>2.7272720000000001</v>
      </c>
      <c r="J6795" s="1">
        <v>1</v>
      </c>
      <c r="K6795">
        <v>6792</v>
      </c>
      <c r="L6795" t="s">
        <v>25</v>
      </c>
      <c r="M6795" s="2">
        <f>+Table3[[#This Row],[CHW]]/Table3[[#This Row],[Count of Airbill Number]]</f>
        <v>2.7272720000000001</v>
      </c>
    </row>
    <row r="6796" spans="2:13">
      <c r="B6796" t="s">
        <v>20</v>
      </c>
      <c r="C6796" t="s">
        <v>21</v>
      </c>
      <c r="D6796" t="s">
        <v>22</v>
      </c>
      <c r="E6796" t="s">
        <v>776</v>
      </c>
      <c r="F6796" t="s">
        <v>776</v>
      </c>
      <c r="G6796" t="s">
        <v>144</v>
      </c>
      <c r="H6796" t="s">
        <v>131</v>
      </c>
      <c r="I6796" s="1">
        <v>2.7272720000000001</v>
      </c>
      <c r="J6796" s="1">
        <v>1</v>
      </c>
      <c r="K6796">
        <v>6793</v>
      </c>
      <c r="L6796" t="s">
        <v>25</v>
      </c>
      <c r="M6796" s="2">
        <f>+Table3[[#This Row],[CHW]]/Table3[[#This Row],[Count of Airbill Number]]</f>
        <v>2.7272720000000001</v>
      </c>
    </row>
    <row r="6797" spans="2:13">
      <c r="B6797" t="s">
        <v>20</v>
      </c>
      <c r="C6797" t="s">
        <v>21</v>
      </c>
      <c r="D6797" t="s">
        <v>22</v>
      </c>
      <c r="E6797" t="s">
        <v>776</v>
      </c>
      <c r="F6797" t="s">
        <v>776</v>
      </c>
      <c r="G6797" t="s">
        <v>131</v>
      </c>
      <c r="H6797" t="s">
        <v>41</v>
      </c>
      <c r="I6797" s="1">
        <v>2.7272720000000001</v>
      </c>
      <c r="J6797" s="1">
        <v>1</v>
      </c>
      <c r="K6797">
        <v>6794</v>
      </c>
      <c r="L6797" t="s">
        <v>25</v>
      </c>
      <c r="M6797" s="2">
        <f>+Table3[[#This Row],[CHW]]/Table3[[#This Row],[Count of Airbill Number]]</f>
        <v>2.7272720000000001</v>
      </c>
    </row>
    <row r="6798" spans="2:13">
      <c r="B6798" t="s">
        <v>20</v>
      </c>
      <c r="C6798" t="s">
        <v>21</v>
      </c>
      <c r="D6798" t="s">
        <v>22</v>
      </c>
      <c r="E6798" t="s">
        <v>776</v>
      </c>
      <c r="F6798" t="s">
        <v>776</v>
      </c>
      <c r="G6798" t="s">
        <v>131</v>
      </c>
      <c r="H6798" t="s">
        <v>37</v>
      </c>
      <c r="I6798" s="1">
        <v>2.7272720000000001</v>
      </c>
      <c r="J6798" s="1">
        <v>1</v>
      </c>
      <c r="K6798">
        <v>6795</v>
      </c>
      <c r="L6798" t="s">
        <v>25</v>
      </c>
      <c r="M6798" s="2">
        <f>+Table3[[#This Row],[CHW]]/Table3[[#This Row],[Count of Airbill Number]]</f>
        <v>2.7272720000000001</v>
      </c>
    </row>
    <row r="6799" spans="2:13">
      <c r="B6799" t="s">
        <v>20</v>
      </c>
      <c r="C6799" t="s">
        <v>21</v>
      </c>
      <c r="D6799" t="s">
        <v>22</v>
      </c>
      <c r="E6799" t="s">
        <v>776</v>
      </c>
      <c r="F6799" t="s">
        <v>776</v>
      </c>
      <c r="G6799" t="s">
        <v>131</v>
      </c>
      <c r="H6799" t="s">
        <v>85</v>
      </c>
      <c r="I6799" s="1">
        <v>2.7272720000000001</v>
      </c>
      <c r="J6799" s="1">
        <v>2</v>
      </c>
      <c r="K6799">
        <v>6796</v>
      </c>
      <c r="L6799" t="s">
        <v>25</v>
      </c>
      <c r="M6799" s="2">
        <f>+Table3[[#This Row],[CHW]]/Table3[[#This Row],[Count of Airbill Number]]</f>
        <v>1.3636360000000001</v>
      </c>
    </row>
    <row r="6800" spans="2:13">
      <c r="B6800" t="s">
        <v>20</v>
      </c>
      <c r="C6800" t="s">
        <v>21</v>
      </c>
      <c r="D6800" t="s">
        <v>22</v>
      </c>
      <c r="E6800" t="s">
        <v>776</v>
      </c>
      <c r="F6800" t="s">
        <v>776</v>
      </c>
      <c r="G6800" t="s">
        <v>131</v>
      </c>
      <c r="H6800" t="s">
        <v>69</v>
      </c>
      <c r="I6800" s="1">
        <v>2.7272720000000001</v>
      </c>
      <c r="J6800" s="1">
        <v>1</v>
      </c>
      <c r="K6800">
        <v>6797</v>
      </c>
      <c r="L6800" t="s">
        <v>25</v>
      </c>
      <c r="M6800" s="2">
        <f>+Table3[[#This Row],[CHW]]/Table3[[#This Row],[Count of Airbill Number]]</f>
        <v>2.7272720000000001</v>
      </c>
    </row>
    <row r="6801" spans="2:13">
      <c r="B6801" t="s">
        <v>20</v>
      </c>
      <c r="C6801" t="s">
        <v>21</v>
      </c>
      <c r="D6801" t="s">
        <v>22</v>
      </c>
      <c r="E6801" t="s">
        <v>776</v>
      </c>
      <c r="F6801" t="s">
        <v>776</v>
      </c>
      <c r="G6801" t="s">
        <v>131</v>
      </c>
      <c r="H6801" t="s">
        <v>32</v>
      </c>
      <c r="I6801" s="1">
        <v>2.7272720000000001</v>
      </c>
      <c r="J6801" s="1">
        <v>1</v>
      </c>
      <c r="K6801">
        <v>6798</v>
      </c>
      <c r="L6801" t="s">
        <v>25</v>
      </c>
      <c r="M6801" s="2">
        <f>+Table3[[#This Row],[CHW]]/Table3[[#This Row],[Count of Airbill Number]]</f>
        <v>2.7272720000000001</v>
      </c>
    </row>
    <row r="6802" spans="2:13">
      <c r="B6802" t="s">
        <v>20</v>
      </c>
      <c r="C6802" t="s">
        <v>21</v>
      </c>
      <c r="D6802" t="s">
        <v>22</v>
      </c>
      <c r="E6802" t="s">
        <v>776</v>
      </c>
      <c r="F6802" t="s">
        <v>776</v>
      </c>
      <c r="G6802" t="s">
        <v>67</v>
      </c>
      <c r="H6802" t="s">
        <v>45</v>
      </c>
      <c r="I6802" s="1">
        <v>2.7272720000000001</v>
      </c>
      <c r="J6802" s="1">
        <v>2</v>
      </c>
      <c r="K6802">
        <v>6799</v>
      </c>
      <c r="L6802" t="s">
        <v>25</v>
      </c>
      <c r="M6802" s="2">
        <f>+Table3[[#This Row],[CHW]]/Table3[[#This Row],[Count of Airbill Number]]</f>
        <v>1.3636360000000001</v>
      </c>
    </row>
    <row r="6803" spans="2:13">
      <c r="B6803" t="s">
        <v>20</v>
      </c>
      <c r="C6803" t="s">
        <v>21</v>
      </c>
      <c r="D6803" t="s">
        <v>22</v>
      </c>
      <c r="E6803" t="s">
        <v>776</v>
      </c>
      <c r="F6803" t="s">
        <v>776</v>
      </c>
      <c r="G6803" t="s">
        <v>67</v>
      </c>
      <c r="H6803" t="s">
        <v>222</v>
      </c>
      <c r="I6803" s="1">
        <v>2.7272720000000001</v>
      </c>
      <c r="J6803" s="1">
        <v>1</v>
      </c>
      <c r="K6803">
        <v>6800</v>
      </c>
      <c r="L6803" t="s">
        <v>25</v>
      </c>
      <c r="M6803" s="2">
        <f>+Table3[[#This Row],[CHW]]/Table3[[#This Row],[Count of Airbill Number]]</f>
        <v>2.7272720000000001</v>
      </c>
    </row>
    <row r="6804" spans="2:13">
      <c r="B6804" t="s">
        <v>20</v>
      </c>
      <c r="C6804" t="s">
        <v>21</v>
      </c>
      <c r="D6804" t="s">
        <v>22</v>
      </c>
      <c r="E6804" t="s">
        <v>776</v>
      </c>
      <c r="F6804" t="s">
        <v>776</v>
      </c>
      <c r="G6804" t="s">
        <v>67</v>
      </c>
      <c r="H6804" t="s">
        <v>193</v>
      </c>
      <c r="I6804" s="1">
        <v>2.7272720000000001</v>
      </c>
      <c r="J6804" s="1">
        <v>1</v>
      </c>
      <c r="K6804">
        <v>6801</v>
      </c>
      <c r="L6804" t="s">
        <v>25</v>
      </c>
      <c r="M6804" s="2">
        <f>+Table3[[#This Row],[CHW]]/Table3[[#This Row],[Count of Airbill Number]]</f>
        <v>2.7272720000000001</v>
      </c>
    </row>
    <row r="6805" spans="2:13">
      <c r="B6805" t="s">
        <v>20</v>
      </c>
      <c r="C6805" t="s">
        <v>21</v>
      </c>
      <c r="D6805" t="s">
        <v>22</v>
      </c>
      <c r="E6805" t="s">
        <v>776</v>
      </c>
      <c r="F6805" t="s">
        <v>776</v>
      </c>
      <c r="G6805" t="s">
        <v>37</v>
      </c>
      <c r="H6805" t="s">
        <v>98</v>
      </c>
      <c r="I6805" s="1">
        <v>2.7272720000000001</v>
      </c>
      <c r="J6805" s="1">
        <v>1</v>
      </c>
      <c r="K6805">
        <v>6802</v>
      </c>
      <c r="L6805" t="s">
        <v>25</v>
      </c>
      <c r="M6805" s="2">
        <f>+Table3[[#This Row],[CHW]]/Table3[[#This Row],[Count of Airbill Number]]</f>
        <v>2.7272720000000001</v>
      </c>
    </row>
    <row r="6806" spans="2:13">
      <c r="B6806" t="s">
        <v>20</v>
      </c>
      <c r="C6806" t="s">
        <v>21</v>
      </c>
      <c r="D6806" t="s">
        <v>22</v>
      </c>
      <c r="E6806" t="s">
        <v>776</v>
      </c>
      <c r="F6806" t="s">
        <v>776</v>
      </c>
      <c r="G6806" t="s">
        <v>37</v>
      </c>
      <c r="H6806" t="s">
        <v>200</v>
      </c>
      <c r="I6806" s="1">
        <v>2.7272720000000001</v>
      </c>
      <c r="J6806" s="1">
        <v>1</v>
      </c>
      <c r="K6806">
        <v>6803</v>
      </c>
      <c r="L6806" t="s">
        <v>25</v>
      </c>
      <c r="M6806" s="2">
        <f>+Table3[[#This Row],[CHW]]/Table3[[#This Row],[Count of Airbill Number]]</f>
        <v>2.7272720000000001</v>
      </c>
    </row>
    <row r="6807" spans="2:13">
      <c r="B6807" t="s">
        <v>20</v>
      </c>
      <c r="C6807" t="s">
        <v>21</v>
      </c>
      <c r="D6807" t="s">
        <v>22</v>
      </c>
      <c r="E6807" t="s">
        <v>776</v>
      </c>
      <c r="F6807" t="s">
        <v>776</v>
      </c>
      <c r="G6807" t="s">
        <v>37</v>
      </c>
      <c r="H6807" t="s">
        <v>88</v>
      </c>
      <c r="I6807" s="1">
        <v>2.7272720000000001</v>
      </c>
      <c r="J6807" s="1">
        <v>1</v>
      </c>
      <c r="K6807">
        <v>6804</v>
      </c>
      <c r="L6807" t="s">
        <v>25</v>
      </c>
      <c r="M6807" s="2">
        <f>+Table3[[#This Row],[CHW]]/Table3[[#This Row],[Count of Airbill Number]]</f>
        <v>2.7272720000000001</v>
      </c>
    </row>
    <row r="6808" spans="2:13">
      <c r="B6808" t="s">
        <v>20</v>
      </c>
      <c r="C6808" t="s">
        <v>21</v>
      </c>
      <c r="D6808" t="s">
        <v>22</v>
      </c>
      <c r="E6808" t="s">
        <v>776</v>
      </c>
      <c r="F6808" t="s">
        <v>776</v>
      </c>
      <c r="G6808" t="s">
        <v>125</v>
      </c>
      <c r="H6808" t="s">
        <v>37</v>
      </c>
      <c r="I6808" s="1">
        <v>2.7272720000000001</v>
      </c>
      <c r="J6808" s="1">
        <v>1</v>
      </c>
      <c r="K6808">
        <v>6805</v>
      </c>
      <c r="L6808" t="s">
        <v>25</v>
      </c>
      <c r="M6808" s="2">
        <f>+Table3[[#This Row],[CHW]]/Table3[[#This Row],[Count of Airbill Number]]</f>
        <v>2.7272720000000001</v>
      </c>
    </row>
    <row r="6809" spans="2:13">
      <c r="B6809" t="s">
        <v>20</v>
      </c>
      <c r="C6809" t="s">
        <v>21</v>
      </c>
      <c r="D6809" t="s">
        <v>22</v>
      </c>
      <c r="E6809" t="s">
        <v>776</v>
      </c>
      <c r="F6809" t="s">
        <v>776</v>
      </c>
      <c r="G6809" t="s">
        <v>125</v>
      </c>
      <c r="H6809" t="s">
        <v>49</v>
      </c>
      <c r="I6809" s="1">
        <v>2.7272720000000001</v>
      </c>
      <c r="J6809" s="1">
        <v>1</v>
      </c>
      <c r="K6809">
        <v>6806</v>
      </c>
      <c r="L6809" t="s">
        <v>25</v>
      </c>
      <c r="M6809" s="2">
        <f>+Table3[[#This Row],[CHW]]/Table3[[#This Row],[Count of Airbill Number]]</f>
        <v>2.7272720000000001</v>
      </c>
    </row>
    <row r="6810" spans="2:13">
      <c r="B6810" t="s">
        <v>20</v>
      </c>
      <c r="C6810" t="s">
        <v>21</v>
      </c>
      <c r="D6810" t="s">
        <v>22</v>
      </c>
      <c r="E6810" t="s">
        <v>776</v>
      </c>
      <c r="F6810" t="s">
        <v>776</v>
      </c>
      <c r="G6810" t="s">
        <v>126</v>
      </c>
      <c r="H6810" t="s">
        <v>45</v>
      </c>
      <c r="I6810" s="1">
        <v>2.7272720000000001</v>
      </c>
      <c r="J6810" s="1">
        <v>1</v>
      </c>
      <c r="K6810">
        <v>6807</v>
      </c>
      <c r="L6810" t="s">
        <v>25</v>
      </c>
      <c r="M6810" s="2">
        <f>+Table3[[#This Row],[CHW]]/Table3[[#This Row],[Count of Airbill Number]]</f>
        <v>2.7272720000000001</v>
      </c>
    </row>
    <row r="6811" spans="2:13">
      <c r="B6811" t="s">
        <v>20</v>
      </c>
      <c r="C6811" t="s">
        <v>21</v>
      </c>
      <c r="D6811" t="s">
        <v>22</v>
      </c>
      <c r="E6811" t="s">
        <v>776</v>
      </c>
      <c r="F6811" t="s">
        <v>778</v>
      </c>
      <c r="G6811" t="s">
        <v>72</v>
      </c>
      <c r="H6811" t="s">
        <v>255</v>
      </c>
      <c r="I6811" s="1">
        <v>2.7272720000000001</v>
      </c>
      <c r="J6811" s="1">
        <v>1</v>
      </c>
      <c r="K6811">
        <v>6808</v>
      </c>
      <c r="L6811" t="s">
        <v>25</v>
      </c>
      <c r="M6811" s="2">
        <f>+Table3[[#This Row],[CHW]]/Table3[[#This Row],[Count of Airbill Number]]</f>
        <v>2.7272720000000001</v>
      </c>
    </row>
    <row r="6812" spans="2:13">
      <c r="B6812" t="s">
        <v>20</v>
      </c>
      <c r="C6812" t="s">
        <v>21</v>
      </c>
      <c r="D6812" t="s">
        <v>22</v>
      </c>
      <c r="E6812" t="s">
        <v>776</v>
      </c>
      <c r="F6812" t="s">
        <v>776</v>
      </c>
      <c r="G6812" t="s">
        <v>72</v>
      </c>
      <c r="H6812" t="s">
        <v>50</v>
      </c>
      <c r="I6812" s="1">
        <v>2.7272720000000001</v>
      </c>
      <c r="J6812" s="1">
        <v>1</v>
      </c>
      <c r="K6812">
        <v>6809</v>
      </c>
      <c r="L6812" t="s">
        <v>25</v>
      </c>
      <c r="M6812" s="2">
        <f>+Table3[[#This Row],[CHW]]/Table3[[#This Row],[Count of Airbill Number]]</f>
        <v>2.7272720000000001</v>
      </c>
    </row>
    <row r="6813" spans="2:13">
      <c r="B6813" t="s">
        <v>20</v>
      </c>
      <c r="C6813" t="s">
        <v>21</v>
      </c>
      <c r="D6813" t="s">
        <v>22</v>
      </c>
      <c r="E6813" t="s">
        <v>776</v>
      </c>
      <c r="F6813" t="s">
        <v>776</v>
      </c>
      <c r="G6813" t="s">
        <v>72</v>
      </c>
      <c r="H6813" t="s">
        <v>59</v>
      </c>
      <c r="I6813" s="1">
        <v>2.7272720000000001</v>
      </c>
      <c r="J6813" s="1">
        <v>1</v>
      </c>
      <c r="K6813">
        <v>6810</v>
      </c>
      <c r="L6813" t="s">
        <v>25</v>
      </c>
      <c r="M6813" s="2">
        <f>+Table3[[#This Row],[CHW]]/Table3[[#This Row],[Count of Airbill Number]]</f>
        <v>2.7272720000000001</v>
      </c>
    </row>
    <row r="6814" spans="2:13">
      <c r="B6814" t="s">
        <v>20</v>
      </c>
      <c r="C6814" t="s">
        <v>21</v>
      </c>
      <c r="D6814" t="s">
        <v>22</v>
      </c>
      <c r="E6814" t="s">
        <v>776</v>
      </c>
      <c r="F6814" t="s">
        <v>776</v>
      </c>
      <c r="G6814" t="s">
        <v>280</v>
      </c>
      <c r="H6814" t="s">
        <v>40</v>
      </c>
      <c r="I6814" s="1">
        <v>2.7272720000000001</v>
      </c>
      <c r="J6814" s="1">
        <v>1</v>
      </c>
      <c r="K6814">
        <v>6811</v>
      </c>
      <c r="L6814" t="s">
        <v>25</v>
      </c>
      <c r="M6814" s="2">
        <f>+Table3[[#This Row],[CHW]]/Table3[[#This Row],[Count of Airbill Number]]</f>
        <v>2.7272720000000001</v>
      </c>
    </row>
    <row r="6815" spans="2:13">
      <c r="B6815" t="s">
        <v>20</v>
      </c>
      <c r="C6815" t="s">
        <v>21</v>
      </c>
      <c r="D6815" t="s">
        <v>36</v>
      </c>
      <c r="E6815" t="s">
        <v>776</v>
      </c>
      <c r="F6815" t="s">
        <v>776</v>
      </c>
      <c r="G6815" t="s">
        <v>40</v>
      </c>
      <c r="H6815" t="s">
        <v>66</v>
      </c>
      <c r="I6815" s="1">
        <v>2.7272720000000001</v>
      </c>
      <c r="J6815" s="1">
        <v>1</v>
      </c>
      <c r="K6815">
        <v>6812</v>
      </c>
      <c r="L6815" t="s">
        <v>25</v>
      </c>
      <c r="M6815" s="2">
        <f>+Table3[[#This Row],[CHW]]/Table3[[#This Row],[Count of Airbill Number]]</f>
        <v>2.7272720000000001</v>
      </c>
    </row>
    <row r="6816" spans="2:13">
      <c r="B6816" t="s">
        <v>20</v>
      </c>
      <c r="C6816" t="s">
        <v>21</v>
      </c>
      <c r="D6816" t="s">
        <v>36</v>
      </c>
      <c r="E6816" t="s">
        <v>776</v>
      </c>
      <c r="F6816" t="s">
        <v>776</v>
      </c>
      <c r="G6816" t="s">
        <v>40</v>
      </c>
      <c r="H6816" t="s">
        <v>100</v>
      </c>
      <c r="I6816" s="1">
        <v>2.7272720000000001</v>
      </c>
      <c r="J6816" s="1">
        <v>1</v>
      </c>
      <c r="K6816">
        <v>6813</v>
      </c>
      <c r="L6816" t="s">
        <v>25</v>
      </c>
      <c r="M6816" s="2">
        <f>+Table3[[#This Row],[CHW]]/Table3[[#This Row],[Count of Airbill Number]]</f>
        <v>2.7272720000000001</v>
      </c>
    </row>
    <row r="6817" spans="2:13">
      <c r="B6817" t="s">
        <v>20</v>
      </c>
      <c r="C6817" t="s">
        <v>21</v>
      </c>
      <c r="D6817" t="s">
        <v>36</v>
      </c>
      <c r="E6817" t="s">
        <v>776</v>
      </c>
      <c r="F6817" t="s">
        <v>776</v>
      </c>
      <c r="G6817" t="s">
        <v>40</v>
      </c>
      <c r="H6817" t="s">
        <v>53</v>
      </c>
      <c r="I6817" s="1">
        <v>2.7272720000000001</v>
      </c>
      <c r="J6817" s="1">
        <v>1</v>
      </c>
      <c r="K6817">
        <v>6814</v>
      </c>
      <c r="L6817" t="s">
        <v>25</v>
      </c>
      <c r="M6817" s="2">
        <f>+Table3[[#This Row],[CHW]]/Table3[[#This Row],[Count of Airbill Number]]</f>
        <v>2.7272720000000001</v>
      </c>
    </row>
    <row r="6818" spans="2:13">
      <c r="B6818" t="s">
        <v>20</v>
      </c>
      <c r="C6818" t="s">
        <v>21</v>
      </c>
      <c r="D6818" t="s">
        <v>36</v>
      </c>
      <c r="E6818" t="s">
        <v>776</v>
      </c>
      <c r="F6818" t="s">
        <v>776</v>
      </c>
      <c r="G6818" t="s">
        <v>235</v>
      </c>
      <c r="H6818" t="s">
        <v>59</v>
      </c>
      <c r="I6818" s="1">
        <v>2.7272720000000001</v>
      </c>
      <c r="J6818" s="1">
        <v>2</v>
      </c>
      <c r="K6818">
        <v>6815</v>
      </c>
      <c r="L6818" t="s">
        <v>25</v>
      </c>
      <c r="M6818" s="2">
        <f>+Table3[[#This Row],[CHW]]/Table3[[#This Row],[Count of Airbill Number]]</f>
        <v>1.3636360000000001</v>
      </c>
    </row>
    <row r="6819" spans="2:13">
      <c r="B6819" t="s">
        <v>20</v>
      </c>
      <c r="C6819" t="s">
        <v>21</v>
      </c>
      <c r="D6819" t="s">
        <v>36</v>
      </c>
      <c r="E6819" t="s">
        <v>776</v>
      </c>
      <c r="F6819" t="s">
        <v>776</v>
      </c>
      <c r="G6819" t="s">
        <v>33</v>
      </c>
      <c r="H6819" t="s">
        <v>59</v>
      </c>
      <c r="I6819" s="1">
        <v>2.7272720000000001</v>
      </c>
      <c r="J6819" s="1">
        <v>1</v>
      </c>
      <c r="K6819">
        <v>6816</v>
      </c>
      <c r="L6819" t="s">
        <v>25</v>
      </c>
      <c r="M6819" s="2">
        <f>+Table3[[#This Row],[CHW]]/Table3[[#This Row],[Count of Airbill Number]]</f>
        <v>2.7272720000000001</v>
      </c>
    </row>
    <row r="6820" spans="2:13">
      <c r="B6820" t="s">
        <v>30</v>
      </c>
      <c r="C6820" t="s">
        <v>21</v>
      </c>
      <c r="D6820" t="s">
        <v>22</v>
      </c>
      <c r="E6820" t="s">
        <v>776</v>
      </c>
      <c r="F6820" t="s">
        <v>776</v>
      </c>
      <c r="G6820" t="s">
        <v>45</v>
      </c>
      <c r="H6820" t="s">
        <v>123</v>
      </c>
      <c r="I6820" s="1">
        <v>2.7272720000000001</v>
      </c>
      <c r="J6820" s="1">
        <v>1</v>
      </c>
      <c r="K6820">
        <v>6817</v>
      </c>
      <c r="L6820" t="s">
        <v>25</v>
      </c>
      <c r="M6820" s="2">
        <f>+Table3[[#This Row],[CHW]]/Table3[[#This Row],[Count of Airbill Number]]</f>
        <v>2.7272720000000001</v>
      </c>
    </row>
    <row r="6821" spans="2:13">
      <c r="B6821" t="s">
        <v>28</v>
      </c>
      <c r="C6821" t="s">
        <v>21</v>
      </c>
      <c r="D6821" t="s">
        <v>22</v>
      </c>
      <c r="E6821" t="s">
        <v>776</v>
      </c>
      <c r="F6821" t="s">
        <v>777</v>
      </c>
      <c r="G6821" t="s">
        <v>33</v>
      </c>
      <c r="H6821" t="s">
        <v>181</v>
      </c>
      <c r="I6821" s="1">
        <v>2.727271</v>
      </c>
      <c r="J6821" s="1">
        <v>2</v>
      </c>
      <c r="K6821">
        <v>6818</v>
      </c>
      <c r="L6821" t="s">
        <v>25</v>
      </c>
      <c r="M6821" s="2">
        <f>+Table3[[#This Row],[CHW]]/Table3[[#This Row],[Count of Airbill Number]]</f>
        <v>1.3636355</v>
      </c>
    </row>
    <row r="6822" spans="2:13">
      <c r="B6822" t="s">
        <v>35</v>
      </c>
      <c r="C6822" t="s">
        <v>21</v>
      </c>
      <c r="D6822" t="s">
        <v>22</v>
      </c>
      <c r="E6822" t="s">
        <v>776</v>
      </c>
      <c r="F6822" t="s">
        <v>776</v>
      </c>
      <c r="G6822" t="s">
        <v>63</v>
      </c>
      <c r="H6822" t="s">
        <v>102</v>
      </c>
      <c r="I6822" s="1">
        <v>2.727271</v>
      </c>
      <c r="J6822" s="1">
        <v>3</v>
      </c>
      <c r="K6822">
        <v>6819</v>
      </c>
      <c r="L6822" t="s">
        <v>25</v>
      </c>
      <c r="M6822" s="2">
        <f>+Table3[[#This Row],[CHW]]/Table3[[#This Row],[Count of Airbill Number]]</f>
        <v>0.90909033333333333</v>
      </c>
    </row>
    <row r="6823" spans="2:13">
      <c r="B6823" t="s">
        <v>35</v>
      </c>
      <c r="C6823" t="s">
        <v>21</v>
      </c>
      <c r="D6823" t="s">
        <v>22</v>
      </c>
      <c r="E6823" t="s">
        <v>776</v>
      </c>
      <c r="F6823" t="s">
        <v>776</v>
      </c>
      <c r="G6823" t="s">
        <v>31</v>
      </c>
      <c r="H6823" t="s">
        <v>48</v>
      </c>
      <c r="I6823" s="1">
        <v>2.727271</v>
      </c>
      <c r="J6823" s="1">
        <v>2</v>
      </c>
      <c r="K6823">
        <v>6820</v>
      </c>
      <c r="L6823" t="s">
        <v>25</v>
      </c>
      <c r="M6823" s="2">
        <f>+Table3[[#This Row],[CHW]]/Table3[[#This Row],[Count of Airbill Number]]</f>
        <v>1.3636355</v>
      </c>
    </row>
    <row r="6824" spans="2:13">
      <c r="B6824" t="s">
        <v>35</v>
      </c>
      <c r="C6824" t="s">
        <v>21</v>
      </c>
      <c r="D6824" t="s">
        <v>22</v>
      </c>
      <c r="E6824" t="s">
        <v>776</v>
      </c>
      <c r="F6824" t="s">
        <v>776</v>
      </c>
      <c r="G6824" t="s">
        <v>103</v>
      </c>
      <c r="H6824" t="s">
        <v>42</v>
      </c>
      <c r="I6824" s="1">
        <v>2.727271</v>
      </c>
      <c r="J6824" s="1">
        <v>3</v>
      </c>
      <c r="K6824">
        <v>6821</v>
      </c>
      <c r="L6824" t="s">
        <v>25</v>
      </c>
      <c r="M6824" s="2">
        <f>+Table3[[#This Row],[CHW]]/Table3[[#This Row],[Count of Airbill Number]]</f>
        <v>0.90909033333333333</v>
      </c>
    </row>
    <row r="6825" spans="2:13">
      <c r="B6825" t="s">
        <v>20</v>
      </c>
      <c r="C6825" t="s">
        <v>21</v>
      </c>
      <c r="D6825" t="s">
        <v>22</v>
      </c>
      <c r="E6825" t="s">
        <v>776</v>
      </c>
      <c r="F6825" t="s">
        <v>776</v>
      </c>
      <c r="G6825" t="s">
        <v>111</v>
      </c>
      <c r="H6825" t="s">
        <v>33</v>
      </c>
      <c r="I6825" s="1">
        <v>2.727271</v>
      </c>
      <c r="J6825" s="1">
        <v>2</v>
      </c>
      <c r="K6825">
        <v>6822</v>
      </c>
      <c r="L6825" t="s">
        <v>25</v>
      </c>
      <c r="M6825" s="2">
        <f>+Table3[[#This Row],[CHW]]/Table3[[#This Row],[Count of Airbill Number]]</f>
        <v>1.3636355</v>
      </c>
    </row>
    <row r="6826" spans="2:13">
      <c r="B6826" t="s">
        <v>20</v>
      </c>
      <c r="C6826" t="s">
        <v>21</v>
      </c>
      <c r="D6826" t="s">
        <v>22</v>
      </c>
      <c r="E6826" t="s">
        <v>776</v>
      </c>
      <c r="F6826" t="s">
        <v>776</v>
      </c>
      <c r="G6826" t="s">
        <v>130</v>
      </c>
      <c r="H6826" t="s">
        <v>45</v>
      </c>
      <c r="I6826" s="1">
        <v>2.727271</v>
      </c>
      <c r="J6826" s="1">
        <v>2</v>
      </c>
      <c r="K6826">
        <v>6823</v>
      </c>
      <c r="L6826" t="s">
        <v>25</v>
      </c>
      <c r="M6826" s="2">
        <f>+Table3[[#This Row],[CHW]]/Table3[[#This Row],[Count of Airbill Number]]</f>
        <v>1.3636355</v>
      </c>
    </row>
    <row r="6827" spans="2:13">
      <c r="B6827" t="s">
        <v>35</v>
      </c>
      <c r="C6827" t="s">
        <v>21</v>
      </c>
      <c r="D6827" t="s">
        <v>22</v>
      </c>
      <c r="E6827" t="s">
        <v>776</v>
      </c>
      <c r="F6827" t="s">
        <v>776</v>
      </c>
      <c r="G6827" t="s">
        <v>47</v>
      </c>
      <c r="H6827" t="s">
        <v>42</v>
      </c>
      <c r="I6827" s="1">
        <v>2.7272699999999999</v>
      </c>
      <c r="J6827" s="1">
        <v>5</v>
      </c>
      <c r="K6827">
        <v>6824</v>
      </c>
      <c r="L6827" t="s">
        <v>25</v>
      </c>
      <c r="M6827" s="2">
        <f>+Table3[[#This Row],[CHW]]/Table3[[#This Row],[Count of Airbill Number]]</f>
        <v>0.54545399999999999</v>
      </c>
    </row>
    <row r="6828" spans="2:13">
      <c r="B6828" t="s">
        <v>20</v>
      </c>
      <c r="C6828" t="s">
        <v>21</v>
      </c>
      <c r="D6828" t="s">
        <v>22</v>
      </c>
      <c r="E6828" t="s">
        <v>776</v>
      </c>
      <c r="F6828" t="s">
        <v>776</v>
      </c>
      <c r="G6828" t="s">
        <v>61</v>
      </c>
      <c r="H6828" t="s">
        <v>123</v>
      </c>
      <c r="I6828" s="1">
        <v>2.7272699999999999</v>
      </c>
      <c r="J6828" s="1">
        <v>3</v>
      </c>
      <c r="K6828">
        <v>6825</v>
      </c>
      <c r="L6828" t="s">
        <v>25</v>
      </c>
      <c r="M6828" s="2">
        <f>+Table3[[#This Row],[CHW]]/Table3[[#This Row],[Count of Airbill Number]]</f>
        <v>0.90908999999999995</v>
      </c>
    </row>
    <row r="6829" spans="2:13">
      <c r="B6829" t="s">
        <v>28</v>
      </c>
      <c r="C6829" t="s">
        <v>21</v>
      </c>
      <c r="D6829" t="s">
        <v>22</v>
      </c>
      <c r="E6829" t="s">
        <v>776</v>
      </c>
      <c r="F6829" t="s">
        <v>776</v>
      </c>
      <c r="G6829" t="s">
        <v>45</v>
      </c>
      <c r="H6829" t="s">
        <v>312</v>
      </c>
      <c r="I6829" s="1">
        <v>2.7</v>
      </c>
      <c r="J6829" s="1">
        <v>1</v>
      </c>
      <c r="K6829">
        <v>6826</v>
      </c>
      <c r="L6829" t="s">
        <v>25</v>
      </c>
      <c r="M6829" s="2">
        <f>+Table3[[#This Row],[CHW]]/Table3[[#This Row],[Count of Airbill Number]]</f>
        <v>2.7</v>
      </c>
    </row>
    <row r="6830" spans="2:13">
      <c r="B6830" t="s">
        <v>28</v>
      </c>
      <c r="C6830" t="s">
        <v>21</v>
      </c>
      <c r="D6830" t="s">
        <v>22</v>
      </c>
      <c r="E6830" t="s">
        <v>778</v>
      </c>
      <c r="F6830" t="s">
        <v>778</v>
      </c>
      <c r="G6830" t="s">
        <v>90</v>
      </c>
      <c r="H6830" t="s">
        <v>239</v>
      </c>
      <c r="I6830" s="1">
        <v>2.7</v>
      </c>
      <c r="J6830" s="1">
        <v>1</v>
      </c>
      <c r="K6830">
        <v>6827</v>
      </c>
      <c r="L6830" t="s">
        <v>25</v>
      </c>
      <c r="M6830" s="2">
        <f>+Table3[[#This Row],[CHW]]/Table3[[#This Row],[Count of Airbill Number]]</f>
        <v>2.7</v>
      </c>
    </row>
    <row r="6831" spans="2:13">
      <c r="B6831" t="s">
        <v>35</v>
      </c>
      <c r="C6831" t="s">
        <v>21</v>
      </c>
      <c r="D6831" t="s">
        <v>22</v>
      </c>
      <c r="E6831" t="s">
        <v>776</v>
      </c>
      <c r="F6831" t="s">
        <v>777</v>
      </c>
      <c r="G6831" t="s">
        <v>66</v>
      </c>
      <c r="H6831" t="s">
        <v>44</v>
      </c>
      <c r="I6831" s="1">
        <v>2.7</v>
      </c>
      <c r="J6831" s="1">
        <v>1</v>
      </c>
      <c r="K6831">
        <v>6828</v>
      </c>
      <c r="L6831" t="s">
        <v>25</v>
      </c>
      <c r="M6831" s="2">
        <f>+Table3[[#This Row],[CHW]]/Table3[[#This Row],[Count of Airbill Number]]</f>
        <v>2.7</v>
      </c>
    </row>
    <row r="6832" spans="2:13">
      <c r="B6832" t="s">
        <v>28</v>
      </c>
      <c r="C6832" t="s">
        <v>21</v>
      </c>
      <c r="D6832" t="s">
        <v>22</v>
      </c>
      <c r="E6832" t="s">
        <v>778</v>
      </c>
      <c r="F6832" t="s">
        <v>777</v>
      </c>
      <c r="G6832" t="s">
        <v>113</v>
      </c>
      <c r="H6832" t="s">
        <v>181</v>
      </c>
      <c r="I6832" s="1">
        <v>2.6</v>
      </c>
      <c r="J6832" s="1">
        <v>1</v>
      </c>
      <c r="K6832">
        <v>6829</v>
      </c>
      <c r="L6832" t="s">
        <v>25</v>
      </c>
      <c r="M6832" s="2">
        <f>+Table3[[#This Row],[CHW]]/Table3[[#This Row],[Count of Airbill Number]]</f>
        <v>2.6</v>
      </c>
    </row>
    <row r="6833" spans="2:13">
      <c r="B6833" t="s">
        <v>28</v>
      </c>
      <c r="C6833" t="s">
        <v>21</v>
      </c>
      <c r="D6833" t="s">
        <v>22</v>
      </c>
      <c r="E6833" t="s">
        <v>778</v>
      </c>
      <c r="F6833" t="s">
        <v>778</v>
      </c>
      <c r="G6833" t="s">
        <v>51</v>
      </c>
      <c r="H6833" t="s">
        <v>304</v>
      </c>
      <c r="I6833" s="1">
        <v>2.6</v>
      </c>
      <c r="J6833" s="1">
        <v>1</v>
      </c>
      <c r="K6833">
        <v>6830</v>
      </c>
      <c r="L6833" t="s">
        <v>25</v>
      </c>
      <c r="M6833" s="2">
        <f>+Table3[[#This Row],[CHW]]/Table3[[#This Row],[Count of Airbill Number]]</f>
        <v>2.6</v>
      </c>
    </row>
    <row r="6834" spans="2:13">
      <c r="B6834" t="s">
        <v>28</v>
      </c>
      <c r="C6834" t="s">
        <v>21</v>
      </c>
      <c r="D6834" t="s">
        <v>22</v>
      </c>
      <c r="E6834" t="s">
        <v>778</v>
      </c>
      <c r="F6834" t="s">
        <v>777</v>
      </c>
      <c r="G6834" t="s">
        <v>86</v>
      </c>
      <c r="H6834" t="s">
        <v>114</v>
      </c>
      <c r="I6834" s="1">
        <v>2.6</v>
      </c>
      <c r="J6834" s="1">
        <v>1</v>
      </c>
      <c r="K6834">
        <v>6831</v>
      </c>
      <c r="L6834" t="s">
        <v>25</v>
      </c>
      <c r="M6834" s="2">
        <f>+Table3[[#This Row],[CHW]]/Table3[[#This Row],[Count of Airbill Number]]</f>
        <v>2.6</v>
      </c>
    </row>
    <row r="6835" spans="2:13">
      <c r="B6835" t="s">
        <v>28</v>
      </c>
      <c r="C6835" t="s">
        <v>21</v>
      </c>
      <c r="D6835" t="s">
        <v>22</v>
      </c>
      <c r="E6835" t="s">
        <v>778</v>
      </c>
      <c r="F6835" t="s">
        <v>776</v>
      </c>
      <c r="G6835" t="s">
        <v>86</v>
      </c>
      <c r="H6835" t="s">
        <v>33</v>
      </c>
      <c r="I6835" s="1">
        <v>2.6</v>
      </c>
      <c r="J6835" s="1">
        <v>1</v>
      </c>
      <c r="K6835">
        <v>6832</v>
      </c>
      <c r="L6835" t="s">
        <v>25</v>
      </c>
      <c r="M6835" s="2">
        <f>+Table3[[#This Row],[CHW]]/Table3[[#This Row],[Count of Airbill Number]]</f>
        <v>2.6</v>
      </c>
    </row>
    <row r="6836" spans="2:13">
      <c r="B6836" t="s">
        <v>28</v>
      </c>
      <c r="C6836" t="s">
        <v>21</v>
      </c>
      <c r="D6836" t="s">
        <v>36</v>
      </c>
      <c r="E6836" t="s">
        <v>778</v>
      </c>
      <c r="F6836" t="s">
        <v>778</v>
      </c>
      <c r="G6836" t="s">
        <v>112</v>
      </c>
      <c r="H6836" t="s">
        <v>82</v>
      </c>
      <c r="I6836" s="1">
        <v>2.6</v>
      </c>
      <c r="J6836" s="1">
        <v>1</v>
      </c>
      <c r="K6836">
        <v>6833</v>
      </c>
      <c r="L6836" t="s">
        <v>25</v>
      </c>
      <c r="M6836" s="2">
        <f>+Table3[[#This Row],[CHW]]/Table3[[#This Row],[Count of Airbill Number]]</f>
        <v>2.6</v>
      </c>
    </row>
    <row r="6837" spans="2:13">
      <c r="B6837" t="s">
        <v>28</v>
      </c>
      <c r="C6837" t="s">
        <v>21</v>
      </c>
      <c r="D6837" t="s">
        <v>22</v>
      </c>
      <c r="E6837" t="s">
        <v>778</v>
      </c>
      <c r="F6837" t="s">
        <v>776</v>
      </c>
      <c r="G6837" t="s">
        <v>113</v>
      </c>
      <c r="H6837" t="s">
        <v>69</v>
      </c>
      <c r="I6837" s="1">
        <v>2.5</v>
      </c>
      <c r="J6837" s="1">
        <v>3</v>
      </c>
      <c r="K6837">
        <v>6834</v>
      </c>
      <c r="L6837" t="s">
        <v>25</v>
      </c>
      <c r="M6837" s="2">
        <f>+Table3[[#This Row],[CHW]]/Table3[[#This Row],[Count of Airbill Number]]</f>
        <v>0.83333333333333337</v>
      </c>
    </row>
    <row r="6838" spans="2:13">
      <c r="B6838" t="s">
        <v>28</v>
      </c>
      <c r="C6838" t="s">
        <v>21</v>
      </c>
      <c r="D6838" t="s">
        <v>22</v>
      </c>
      <c r="E6838" t="s">
        <v>778</v>
      </c>
      <c r="F6838" t="s">
        <v>776</v>
      </c>
      <c r="G6838" t="s">
        <v>81</v>
      </c>
      <c r="H6838" t="s">
        <v>23</v>
      </c>
      <c r="I6838" s="1">
        <v>2.5</v>
      </c>
      <c r="J6838" s="1">
        <v>1</v>
      </c>
      <c r="K6838">
        <v>6835</v>
      </c>
      <c r="L6838" t="s">
        <v>25</v>
      </c>
      <c r="M6838" s="2">
        <f>+Table3[[#This Row],[CHW]]/Table3[[#This Row],[Count of Airbill Number]]</f>
        <v>2.5</v>
      </c>
    </row>
    <row r="6839" spans="2:13">
      <c r="B6839" t="s">
        <v>28</v>
      </c>
      <c r="C6839" t="s">
        <v>21</v>
      </c>
      <c r="D6839" t="s">
        <v>36</v>
      </c>
      <c r="E6839" t="s">
        <v>778</v>
      </c>
      <c r="F6839" t="s">
        <v>778</v>
      </c>
      <c r="G6839" t="s">
        <v>86</v>
      </c>
      <c r="H6839" t="s">
        <v>283</v>
      </c>
      <c r="I6839" s="1">
        <v>2.5</v>
      </c>
      <c r="J6839" s="1">
        <v>1</v>
      </c>
      <c r="K6839">
        <v>6836</v>
      </c>
      <c r="L6839" t="s">
        <v>25</v>
      </c>
      <c r="M6839" s="2">
        <f>+Table3[[#This Row],[CHW]]/Table3[[#This Row],[Count of Airbill Number]]</f>
        <v>2.5</v>
      </c>
    </row>
    <row r="6840" spans="2:13">
      <c r="B6840" t="s">
        <v>28</v>
      </c>
      <c r="C6840" t="s">
        <v>21</v>
      </c>
      <c r="D6840" t="s">
        <v>36</v>
      </c>
      <c r="E6840" t="s">
        <v>778</v>
      </c>
      <c r="F6840" t="s">
        <v>778</v>
      </c>
      <c r="G6840" t="s">
        <v>90</v>
      </c>
      <c r="H6840" t="s">
        <v>86</v>
      </c>
      <c r="I6840" s="1">
        <v>2.5</v>
      </c>
      <c r="J6840" s="1">
        <v>1</v>
      </c>
      <c r="K6840">
        <v>6837</v>
      </c>
      <c r="L6840" t="s">
        <v>25</v>
      </c>
      <c r="M6840" s="2">
        <f>+Table3[[#This Row],[CHW]]/Table3[[#This Row],[Count of Airbill Number]]</f>
        <v>2.5</v>
      </c>
    </row>
    <row r="6841" spans="2:13">
      <c r="B6841" t="s">
        <v>20</v>
      </c>
      <c r="C6841" t="s">
        <v>21</v>
      </c>
      <c r="D6841" t="s">
        <v>36</v>
      </c>
      <c r="E6841" t="s">
        <v>776</v>
      </c>
      <c r="F6841" t="s">
        <v>776</v>
      </c>
      <c r="G6841" t="s">
        <v>71</v>
      </c>
      <c r="H6841" t="s">
        <v>41</v>
      </c>
      <c r="I6841" s="1">
        <v>2.5</v>
      </c>
      <c r="J6841" s="1">
        <v>1</v>
      </c>
      <c r="K6841">
        <v>6838</v>
      </c>
      <c r="L6841" t="s">
        <v>25</v>
      </c>
      <c r="M6841" s="2">
        <f>+Table3[[#This Row],[CHW]]/Table3[[#This Row],[Count of Airbill Number]]</f>
        <v>2.5</v>
      </c>
    </row>
    <row r="6842" spans="2:13">
      <c r="B6842" t="s">
        <v>20</v>
      </c>
      <c r="C6842" t="s">
        <v>21</v>
      </c>
      <c r="D6842" t="s">
        <v>36</v>
      </c>
      <c r="E6842" t="s">
        <v>778</v>
      </c>
      <c r="F6842" t="s">
        <v>776</v>
      </c>
      <c r="G6842" t="s">
        <v>86</v>
      </c>
      <c r="H6842" t="s">
        <v>71</v>
      </c>
      <c r="I6842" s="1">
        <v>2.5</v>
      </c>
      <c r="J6842" s="1">
        <v>1</v>
      </c>
      <c r="K6842">
        <v>6839</v>
      </c>
      <c r="L6842" t="s">
        <v>25</v>
      </c>
      <c r="M6842" s="2">
        <f>+Table3[[#This Row],[CHW]]/Table3[[#This Row],[Count of Airbill Number]]</f>
        <v>2.5</v>
      </c>
    </row>
    <row r="6843" spans="2:13">
      <c r="B6843" t="s">
        <v>28</v>
      </c>
      <c r="C6843" t="s">
        <v>21</v>
      </c>
      <c r="D6843" t="s">
        <v>36</v>
      </c>
      <c r="E6843" t="s">
        <v>778</v>
      </c>
      <c r="F6843" t="s">
        <v>777</v>
      </c>
      <c r="G6843" t="s">
        <v>81</v>
      </c>
      <c r="H6843" t="s">
        <v>27</v>
      </c>
      <c r="I6843" s="1">
        <v>2.454545</v>
      </c>
      <c r="J6843" s="1">
        <v>1</v>
      </c>
      <c r="K6843">
        <v>6840</v>
      </c>
      <c r="L6843" t="s">
        <v>25</v>
      </c>
      <c r="M6843" s="2">
        <f>+Table3[[#This Row],[CHW]]/Table3[[#This Row],[Count of Airbill Number]]</f>
        <v>2.454545</v>
      </c>
    </row>
    <row r="6844" spans="2:13">
      <c r="B6844" t="s">
        <v>28</v>
      </c>
      <c r="C6844" t="s">
        <v>21</v>
      </c>
      <c r="D6844" t="s">
        <v>22</v>
      </c>
      <c r="E6844" t="s">
        <v>778</v>
      </c>
      <c r="F6844" t="s">
        <v>778</v>
      </c>
      <c r="G6844" t="s">
        <v>113</v>
      </c>
      <c r="H6844" t="s">
        <v>150</v>
      </c>
      <c r="I6844" s="1">
        <v>2.4181810000000001</v>
      </c>
      <c r="J6844" s="1">
        <v>2</v>
      </c>
      <c r="K6844">
        <v>6841</v>
      </c>
      <c r="L6844" t="s">
        <v>25</v>
      </c>
      <c r="M6844" s="2">
        <f>+Table3[[#This Row],[CHW]]/Table3[[#This Row],[Count of Airbill Number]]</f>
        <v>1.2090905000000001</v>
      </c>
    </row>
    <row r="6845" spans="2:13">
      <c r="B6845" t="s">
        <v>28</v>
      </c>
      <c r="C6845" t="s">
        <v>21</v>
      </c>
      <c r="D6845" t="s">
        <v>22</v>
      </c>
      <c r="E6845" t="s">
        <v>778</v>
      </c>
      <c r="F6845" t="s">
        <v>777</v>
      </c>
      <c r="G6845" t="s">
        <v>51</v>
      </c>
      <c r="H6845" t="s">
        <v>399</v>
      </c>
      <c r="I6845" s="1">
        <v>2.2999999999999998</v>
      </c>
      <c r="J6845" s="1">
        <v>1</v>
      </c>
      <c r="K6845">
        <v>6842</v>
      </c>
      <c r="L6845" t="s">
        <v>25</v>
      </c>
      <c r="M6845" s="2">
        <f>+Table3[[#This Row],[CHW]]/Table3[[#This Row],[Count of Airbill Number]]</f>
        <v>2.2999999999999998</v>
      </c>
    </row>
    <row r="6846" spans="2:13">
      <c r="B6846" t="s">
        <v>28</v>
      </c>
      <c r="C6846" t="s">
        <v>21</v>
      </c>
      <c r="D6846" t="s">
        <v>22</v>
      </c>
      <c r="E6846" t="s">
        <v>778</v>
      </c>
      <c r="F6846" t="s">
        <v>778</v>
      </c>
      <c r="G6846" t="s">
        <v>90</v>
      </c>
      <c r="H6846" t="s">
        <v>153</v>
      </c>
      <c r="I6846" s="1">
        <v>2.2999999999999998</v>
      </c>
      <c r="J6846" s="1">
        <v>1</v>
      </c>
      <c r="K6846">
        <v>6843</v>
      </c>
      <c r="L6846" t="s">
        <v>25</v>
      </c>
      <c r="M6846" s="2">
        <f>+Table3[[#This Row],[CHW]]/Table3[[#This Row],[Count of Airbill Number]]</f>
        <v>2.2999999999999998</v>
      </c>
    </row>
    <row r="6847" spans="2:13">
      <c r="B6847" t="s">
        <v>28</v>
      </c>
      <c r="C6847" t="s">
        <v>21</v>
      </c>
      <c r="D6847" t="s">
        <v>22</v>
      </c>
      <c r="E6847" t="s">
        <v>776</v>
      </c>
      <c r="F6847" t="s">
        <v>776</v>
      </c>
      <c r="G6847" t="s">
        <v>23</v>
      </c>
      <c r="H6847" t="s">
        <v>68</v>
      </c>
      <c r="I6847" s="1">
        <v>2.2727270000000002</v>
      </c>
      <c r="J6847" s="1">
        <v>1</v>
      </c>
      <c r="K6847">
        <v>6844</v>
      </c>
      <c r="L6847" t="s">
        <v>25</v>
      </c>
      <c r="M6847" s="2">
        <f>+Table3[[#This Row],[CHW]]/Table3[[#This Row],[Count of Airbill Number]]</f>
        <v>2.2727270000000002</v>
      </c>
    </row>
    <row r="6848" spans="2:13">
      <c r="B6848" t="s">
        <v>28</v>
      </c>
      <c r="C6848" t="s">
        <v>21</v>
      </c>
      <c r="D6848" t="s">
        <v>22</v>
      </c>
      <c r="E6848" t="s">
        <v>776</v>
      </c>
      <c r="F6848" t="s">
        <v>776</v>
      </c>
      <c r="G6848" t="s">
        <v>63</v>
      </c>
      <c r="H6848" t="s">
        <v>151</v>
      </c>
      <c r="I6848" s="1">
        <v>2.2727270000000002</v>
      </c>
      <c r="J6848" s="1">
        <v>1</v>
      </c>
      <c r="K6848">
        <v>6845</v>
      </c>
      <c r="L6848" t="s">
        <v>25</v>
      </c>
      <c r="M6848" s="2">
        <f>+Table3[[#This Row],[CHW]]/Table3[[#This Row],[Count of Airbill Number]]</f>
        <v>2.2727270000000002</v>
      </c>
    </row>
    <row r="6849" spans="2:13">
      <c r="B6849" t="s">
        <v>28</v>
      </c>
      <c r="C6849" t="s">
        <v>21</v>
      </c>
      <c r="D6849" t="s">
        <v>22</v>
      </c>
      <c r="E6849" t="s">
        <v>776</v>
      </c>
      <c r="F6849" t="s">
        <v>776</v>
      </c>
      <c r="G6849" t="s">
        <v>63</v>
      </c>
      <c r="H6849" t="s">
        <v>53</v>
      </c>
      <c r="I6849" s="1">
        <v>2.2727270000000002</v>
      </c>
      <c r="J6849" s="1">
        <v>1</v>
      </c>
      <c r="K6849">
        <v>6846</v>
      </c>
      <c r="L6849" t="s">
        <v>25</v>
      </c>
      <c r="M6849" s="2">
        <f>+Table3[[#This Row],[CHW]]/Table3[[#This Row],[Count of Airbill Number]]</f>
        <v>2.2727270000000002</v>
      </c>
    </row>
    <row r="6850" spans="2:13">
      <c r="B6850" t="s">
        <v>28</v>
      </c>
      <c r="C6850" t="s">
        <v>21</v>
      </c>
      <c r="D6850" t="s">
        <v>22</v>
      </c>
      <c r="E6850" t="s">
        <v>776</v>
      </c>
      <c r="F6850" t="s">
        <v>776</v>
      </c>
      <c r="G6850" t="s">
        <v>47</v>
      </c>
      <c r="H6850" t="s">
        <v>136</v>
      </c>
      <c r="I6850" s="1">
        <v>2.2727270000000002</v>
      </c>
      <c r="J6850" s="1">
        <v>1</v>
      </c>
      <c r="K6850">
        <v>6847</v>
      </c>
      <c r="L6850" t="s">
        <v>25</v>
      </c>
      <c r="M6850" s="2">
        <f>+Table3[[#This Row],[CHW]]/Table3[[#This Row],[Count of Airbill Number]]</f>
        <v>2.2727270000000002</v>
      </c>
    </row>
    <row r="6851" spans="2:13">
      <c r="B6851" t="s">
        <v>28</v>
      </c>
      <c r="C6851" t="s">
        <v>21</v>
      </c>
      <c r="D6851" t="s">
        <v>22</v>
      </c>
      <c r="E6851" t="s">
        <v>776</v>
      </c>
      <c r="F6851" t="s">
        <v>776</v>
      </c>
      <c r="G6851" t="s">
        <v>47</v>
      </c>
      <c r="H6851" t="s">
        <v>92</v>
      </c>
      <c r="I6851" s="1">
        <v>2.2727270000000002</v>
      </c>
      <c r="J6851" s="1">
        <v>1</v>
      </c>
      <c r="K6851">
        <v>6848</v>
      </c>
      <c r="L6851" t="s">
        <v>25</v>
      </c>
      <c r="M6851" s="2">
        <f>+Table3[[#This Row],[CHW]]/Table3[[#This Row],[Count of Airbill Number]]</f>
        <v>2.2727270000000002</v>
      </c>
    </row>
    <row r="6852" spans="2:13">
      <c r="B6852" t="s">
        <v>28</v>
      </c>
      <c r="C6852" t="s">
        <v>21</v>
      </c>
      <c r="D6852" t="s">
        <v>22</v>
      </c>
      <c r="E6852" t="s">
        <v>776</v>
      </c>
      <c r="F6852" t="s">
        <v>776</v>
      </c>
      <c r="G6852" t="s">
        <v>42</v>
      </c>
      <c r="H6852" t="s">
        <v>303</v>
      </c>
      <c r="I6852" s="1">
        <v>2.2727270000000002</v>
      </c>
      <c r="J6852" s="1">
        <v>1</v>
      </c>
      <c r="K6852">
        <v>6849</v>
      </c>
      <c r="L6852" t="s">
        <v>25</v>
      </c>
      <c r="M6852" s="2">
        <f>+Table3[[#This Row],[CHW]]/Table3[[#This Row],[Count of Airbill Number]]</f>
        <v>2.2727270000000002</v>
      </c>
    </row>
    <row r="6853" spans="2:13">
      <c r="B6853" t="s">
        <v>28</v>
      </c>
      <c r="C6853" t="s">
        <v>21</v>
      </c>
      <c r="D6853" t="s">
        <v>22</v>
      </c>
      <c r="E6853" t="s">
        <v>778</v>
      </c>
      <c r="F6853" t="s">
        <v>776</v>
      </c>
      <c r="G6853" t="s">
        <v>150</v>
      </c>
      <c r="H6853" t="s">
        <v>31</v>
      </c>
      <c r="I6853" s="1">
        <v>2.2727270000000002</v>
      </c>
      <c r="J6853" s="1">
        <v>1</v>
      </c>
      <c r="K6853">
        <v>6850</v>
      </c>
      <c r="L6853" t="s">
        <v>25</v>
      </c>
      <c r="M6853" s="2">
        <f>+Table3[[#This Row],[CHW]]/Table3[[#This Row],[Count of Airbill Number]]</f>
        <v>2.2727270000000002</v>
      </c>
    </row>
    <row r="6854" spans="2:13">
      <c r="B6854" t="s">
        <v>28</v>
      </c>
      <c r="C6854" t="s">
        <v>21</v>
      </c>
      <c r="D6854" t="s">
        <v>22</v>
      </c>
      <c r="E6854" t="s">
        <v>776</v>
      </c>
      <c r="F6854" t="s">
        <v>776</v>
      </c>
      <c r="G6854" t="s">
        <v>71</v>
      </c>
      <c r="H6854" t="s">
        <v>200</v>
      </c>
      <c r="I6854" s="1">
        <v>2.2727270000000002</v>
      </c>
      <c r="J6854" s="1">
        <v>1</v>
      </c>
      <c r="K6854">
        <v>6851</v>
      </c>
      <c r="L6854" t="s">
        <v>25</v>
      </c>
      <c r="M6854" s="2">
        <f>+Table3[[#This Row],[CHW]]/Table3[[#This Row],[Count of Airbill Number]]</f>
        <v>2.2727270000000002</v>
      </c>
    </row>
    <row r="6855" spans="2:13">
      <c r="B6855" t="s">
        <v>28</v>
      </c>
      <c r="C6855" t="s">
        <v>21</v>
      </c>
      <c r="D6855" t="s">
        <v>22</v>
      </c>
      <c r="E6855" t="s">
        <v>776</v>
      </c>
      <c r="F6855" t="s">
        <v>776</v>
      </c>
      <c r="G6855" t="s">
        <v>76</v>
      </c>
      <c r="H6855" t="s">
        <v>71</v>
      </c>
      <c r="I6855" s="1">
        <v>2.2727270000000002</v>
      </c>
      <c r="J6855" s="1">
        <v>1</v>
      </c>
      <c r="K6855">
        <v>6852</v>
      </c>
      <c r="L6855" t="s">
        <v>25</v>
      </c>
      <c r="M6855" s="2">
        <f>+Table3[[#This Row],[CHW]]/Table3[[#This Row],[Count of Airbill Number]]</f>
        <v>2.2727270000000002</v>
      </c>
    </row>
    <row r="6856" spans="2:13">
      <c r="B6856" t="s">
        <v>28</v>
      </c>
      <c r="C6856" t="s">
        <v>21</v>
      </c>
      <c r="D6856" t="s">
        <v>22</v>
      </c>
      <c r="E6856" t="s">
        <v>776</v>
      </c>
      <c r="F6856" t="s">
        <v>776</v>
      </c>
      <c r="G6856" t="s">
        <v>102</v>
      </c>
      <c r="H6856" t="s">
        <v>76</v>
      </c>
      <c r="I6856" s="1">
        <v>2.2727270000000002</v>
      </c>
      <c r="J6856" s="1">
        <v>1</v>
      </c>
      <c r="K6856">
        <v>6853</v>
      </c>
      <c r="L6856" t="s">
        <v>25</v>
      </c>
      <c r="M6856" s="2">
        <f>+Table3[[#This Row],[CHW]]/Table3[[#This Row],[Count of Airbill Number]]</f>
        <v>2.2727270000000002</v>
      </c>
    </row>
    <row r="6857" spans="2:13">
      <c r="B6857" t="s">
        <v>28</v>
      </c>
      <c r="C6857" t="s">
        <v>21</v>
      </c>
      <c r="D6857" t="s">
        <v>22</v>
      </c>
      <c r="E6857" t="s">
        <v>776</v>
      </c>
      <c r="F6857" t="s">
        <v>776</v>
      </c>
      <c r="G6857" t="s">
        <v>102</v>
      </c>
      <c r="H6857" t="s">
        <v>72</v>
      </c>
      <c r="I6857" s="1">
        <v>2.2727270000000002</v>
      </c>
      <c r="J6857" s="1">
        <v>1</v>
      </c>
      <c r="K6857">
        <v>6854</v>
      </c>
      <c r="L6857" t="s">
        <v>25</v>
      </c>
      <c r="M6857" s="2">
        <f>+Table3[[#This Row],[CHW]]/Table3[[#This Row],[Count of Airbill Number]]</f>
        <v>2.2727270000000002</v>
      </c>
    </row>
    <row r="6858" spans="2:13">
      <c r="B6858" t="s">
        <v>28</v>
      </c>
      <c r="C6858" t="s">
        <v>21</v>
      </c>
      <c r="D6858" t="s">
        <v>22</v>
      </c>
      <c r="E6858" t="s">
        <v>776</v>
      </c>
      <c r="F6858" t="s">
        <v>776</v>
      </c>
      <c r="G6858" t="s">
        <v>48</v>
      </c>
      <c r="H6858" t="s">
        <v>276</v>
      </c>
      <c r="I6858" s="1">
        <v>2.2727270000000002</v>
      </c>
      <c r="J6858" s="1">
        <v>1</v>
      </c>
      <c r="K6858">
        <v>6855</v>
      </c>
      <c r="L6858" t="s">
        <v>25</v>
      </c>
      <c r="M6858" s="2">
        <f>+Table3[[#This Row],[CHW]]/Table3[[#This Row],[Count of Airbill Number]]</f>
        <v>2.2727270000000002</v>
      </c>
    </row>
    <row r="6859" spans="2:13">
      <c r="B6859" t="s">
        <v>28</v>
      </c>
      <c r="C6859" t="s">
        <v>21</v>
      </c>
      <c r="D6859" t="s">
        <v>22</v>
      </c>
      <c r="E6859" t="s">
        <v>776</v>
      </c>
      <c r="F6859" t="s">
        <v>776</v>
      </c>
      <c r="G6859" t="s">
        <v>48</v>
      </c>
      <c r="H6859" t="s">
        <v>85</v>
      </c>
      <c r="I6859" s="1">
        <v>2.2727270000000002</v>
      </c>
      <c r="J6859" s="1">
        <v>1</v>
      </c>
      <c r="K6859">
        <v>6856</v>
      </c>
      <c r="L6859" t="s">
        <v>25</v>
      </c>
      <c r="M6859" s="2">
        <f>+Table3[[#This Row],[CHW]]/Table3[[#This Row],[Count of Airbill Number]]</f>
        <v>2.2727270000000002</v>
      </c>
    </row>
    <row r="6860" spans="2:13">
      <c r="B6860" t="s">
        <v>28</v>
      </c>
      <c r="C6860" t="s">
        <v>21</v>
      </c>
      <c r="D6860" t="s">
        <v>22</v>
      </c>
      <c r="E6860" t="s">
        <v>776</v>
      </c>
      <c r="F6860" t="s">
        <v>776</v>
      </c>
      <c r="G6860" t="s">
        <v>45</v>
      </c>
      <c r="H6860" t="s">
        <v>45</v>
      </c>
      <c r="I6860" s="1">
        <v>2.2727270000000002</v>
      </c>
      <c r="J6860" s="1">
        <v>1</v>
      </c>
      <c r="K6860">
        <v>6857</v>
      </c>
      <c r="L6860" t="s">
        <v>25</v>
      </c>
      <c r="M6860" s="2">
        <f>+Table3[[#This Row],[CHW]]/Table3[[#This Row],[Count of Airbill Number]]</f>
        <v>2.2727270000000002</v>
      </c>
    </row>
    <row r="6861" spans="2:13">
      <c r="B6861" t="s">
        <v>28</v>
      </c>
      <c r="C6861" t="s">
        <v>21</v>
      </c>
      <c r="D6861" t="s">
        <v>22</v>
      </c>
      <c r="E6861" t="s">
        <v>776</v>
      </c>
      <c r="F6861" t="s">
        <v>776</v>
      </c>
      <c r="G6861" t="s">
        <v>45</v>
      </c>
      <c r="H6861" t="s">
        <v>323</v>
      </c>
      <c r="I6861" s="1">
        <v>2.2727270000000002</v>
      </c>
      <c r="J6861" s="1">
        <v>1</v>
      </c>
      <c r="K6861">
        <v>6858</v>
      </c>
      <c r="L6861" t="s">
        <v>25</v>
      </c>
      <c r="M6861" s="2">
        <f>+Table3[[#This Row],[CHW]]/Table3[[#This Row],[Count of Airbill Number]]</f>
        <v>2.2727270000000002</v>
      </c>
    </row>
    <row r="6862" spans="2:13">
      <c r="B6862" t="s">
        <v>28</v>
      </c>
      <c r="C6862" t="s">
        <v>21</v>
      </c>
      <c r="D6862" t="s">
        <v>22</v>
      </c>
      <c r="E6862" t="s">
        <v>776</v>
      </c>
      <c r="F6862" t="s">
        <v>776</v>
      </c>
      <c r="G6862" t="s">
        <v>45</v>
      </c>
      <c r="H6862" t="s">
        <v>117</v>
      </c>
      <c r="I6862" s="1">
        <v>2.2727270000000002</v>
      </c>
      <c r="J6862" s="1">
        <v>1</v>
      </c>
      <c r="K6862">
        <v>6859</v>
      </c>
      <c r="L6862" t="s">
        <v>25</v>
      </c>
      <c r="M6862" s="2">
        <f>+Table3[[#This Row],[CHW]]/Table3[[#This Row],[Count of Airbill Number]]</f>
        <v>2.2727270000000002</v>
      </c>
    </row>
    <row r="6863" spans="2:13">
      <c r="B6863" t="s">
        <v>28</v>
      </c>
      <c r="C6863" t="s">
        <v>21</v>
      </c>
      <c r="D6863" t="s">
        <v>22</v>
      </c>
      <c r="E6863" t="s">
        <v>776</v>
      </c>
      <c r="F6863" t="s">
        <v>776</v>
      </c>
      <c r="G6863" t="s">
        <v>40</v>
      </c>
      <c r="H6863" t="s">
        <v>63</v>
      </c>
      <c r="I6863" s="1">
        <v>2.2727270000000002</v>
      </c>
      <c r="J6863" s="1">
        <v>1</v>
      </c>
      <c r="K6863">
        <v>6860</v>
      </c>
      <c r="L6863" t="s">
        <v>25</v>
      </c>
      <c r="M6863" s="2">
        <f>+Table3[[#This Row],[CHW]]/Table3[[#This Row],[Count of Airbill Number]]</f>
        <v>2.2727270000000002</v>
      </c>
    </row>
    <row r="6864" spans="2:13">
      <c r="B6864" t="s">
        <v>28</v>
      </c>
      <c r="C6864" t="s">
        <v>21</v>
      </c>
      <c r="D6864" t="s">
        <v>22</v>
      </c>
      <c r="E6864" t="s">
        <v>776</v>
      </c>
      <c r="F6864" t="s">
        <v>776</v>
      </c>
      <c r="G6864" t="s">
        <v>40</v>
      </c>
      <c r="H6864" t="s">
        <v>80</v>
      </c>
      <c r="I6864" s="1">
        <v>2.2727270000000002</v>
      </c>
      <c r="J6864" s="1">
        <v>1</v>
      </c>
      <c r="K6864">
        <v>6861</v>
      </c>
      <c r="L6864" t="s">
        <v>25</v>
      </c>
      <c r="M6864" s="2">
        <f>+Table3[[#This Row],[CHW]]/Table3[[#This Row],[Count of Airbill Number]]</f>
        <v>2.2727270000000002</v>
      </c>
    </row>
    <row r="6865" spans="2:13">
      <c r="B6865" t="s">
        <v>28</v>
      </c>
      <c r="C6865" t="s">
        <v>21</v>
      </c>
      <c r="D6865" t="s">
        <v>22</v>
      </c>
      <c r="E6865" t="s">
        <v>776</v>
      </c>
      <c r="F6865" t="s">
        <v>776</v>
      </c>
      <c r="G6865" t="s">
        <v>111</v>
      </c>
      <c r="H6865" t="s">
        <v>88</v>
      </c>
      <c r="I6865" s="1">
        <v>2.2727270000000002</v>
      </c>
      <c r="J6865" s="1">
        <v>1</v>
      </c>
      <c r="K6865">
        <v>6862</v>
      </c>
      <c r="L6865" t="s">
        <v>25</v>
      </c>
      <c r="M6865" s="2">
        <f>+Table3[[#This Row],[CHW]]/Table3[[#This Row],[Count of Airbill Number]]</f>
        <v>2.2727270000000002</v>
      </c>
    </row>
    <row r="6866" spans="2:13">
      <c r="B6866" t="s">
        <v>28</v>
      </c>
      <c r="C6866" t="s">
        <v>21</v>
      </c>
      <c r="D6866" t="s">
        <v>22</v>
      </c>
      <c r="E6866" t="s">
        <v>776</v>
      </c>
      <c r="F6866" t="s">
        <v>776</v>
      </c>
      <c r="G6866" t="s">
        <v>31</v>
      </c>
      <c r="H6866" t="s">
        <v>50</v>
      </c>
      <c r="I6866" s="1">
        <v>2.2727270000000002</v>
      </c>
      <c r="J6866" s="1">
        <v>1</v>
      </c>
      <c r="K6866">
        <v>6863</v>
      </c>
      <c r="L6866" t="s">
        <v>25</v>
      </c>
      <c r="M6866" s="2">
        <f>+Table3[[#This Row],[CHW]]/Table3[[#This Row],[Count of Airbill Number]]</f>
        <v>2.2727270000000002</v>
      </c>
    </row>
    <row r="6867" spans="2:13">
      <c r="B6867" t="s">
        <v>28</v>
      </c>
      <c r="C6867" t="s">
        <v>21</v>
      </c>
      <c r="D6867" t="s">
        <v>22</v>
      </c>
      <c r="E6867" t="s">
        <v>776</v>
      </c>
      <c r="F6867" t="s">
        <v>776</v>
      </c>
      <c r="G6867" t="s">
        <v>186</v>
      </c>
      <c r="H6867" t="s">
        <v>39</v>
      </c>
      <c r="I6867" s="1">
        <v>2.2727270000000002</v>
      </c>
      <c r="J6867" s="1">
        <v>1</v>
      </c>
      <c r="K6867">
        <v>6864</v>
      </c>
      <c r="L6867" t="s">
        <v>25</v>
      </c>
      <c r="M6867" s="2">
        <f>+Table3[[#This Row],[CHW]]/Table3[[#This Row],[Count of Airbill Number]]</f>
        <v>2.2727270000000002</v>
      </c>
    </row>
    <row r="6868" spans="2:13">
      <c r="B6868" t="s">
        <v>28</v>
      </c>
      <c r="C6868" t="s">
        <v>21</v>
      </c>
      <c r="D6868" t="s">
        <v>22</v>
      </c>
      <c r="E6868" t="s">
        <v>776</v>
      </c>
      <c r="F6868" t="s">
        <v>776</v>
      </c>
      <c r="G6868" t="s">
        <v>61</v>
      </c>
      <c r="H6868" t="s">
        <v>63</v>
      </c>
      <c r="I6868" s="1">
        <v>2.2727270000000002</v>
      </c>
      <c r="J6868" s="1">
        <v>1</v>
      </c>
      <c r="K6868">
        <v>6865</v>
      </c>
      <c r="L6868" t="s">
        <v>25</v>
      </c>
      <c r="M6868" s="2">
        <f>+Table3[[#This Row],[CHW]]/Table3[[#This Row],[Count of Airbill Number]]</f>
        <v>2.2727270000000002</v>
      </c>
    </row>
    <row r="6869" spans="2:13">
      <c r="B6869" t="s">
        <v>28</v>
      </c>
      <c r="C6869" t="s">
        <v>21</v>
      </c>
      <c r="D6869" t="s">
        <v>22</v>
      </c>
      <c r="E6869" t="s">
        <v>776</v>
      </c>
      <c r="F6869" t="s">
        <v>776</v>
      </c>
      <c r="G6869" t="s">
        <v>33</v>
      </c>
      <c r="H6869" t="s">
        <v>105</v>
      </c>
      <c r="I6869" s="1">
        <v>2.2727270000000002</v>
      </c>
      <c r="J6869" s="1">
        <v>1</v>
      </c>
      <c r="K6869">
        <v>6866</v>
      </c>
      <c r="L6869" t="s">
        <v>25</v>
      </c>
      <c r="M6869" s="2">
        <f>+Table3[[#This Row],[CHW]]/Table3[[#This Row],[Count of Airbill Number]]</f>
        <v>2.2727270000000002</v>
      </c>
    </row>
    <row r="6870" spans="2:13">
      <c r="B6870" t="s">
        <v>28</v>
      </c>
      <c r="C6870" t="s">
        <v>21</v>
      </c>
      <c r="D6870" t="s">
        <v>22</v>
      </c>
      <c r="E6870" t="s">
        <v>776</v>
      </c>
      <c r="F6870" t="s">
        <v>776</v>
      </c>
      <c r="G6870" t="s">
        <v>144</v>
      </c>
      <c r="H6870" t="s">
        <v>191</v>
      </c>
      <c r="I6870" s="1">
        <v>2.2727270000000002</v>
      </c>
      <c r="J6870" s="1">
        <v>1</v>
      </c>
      <c r="K6870">
        <v>6867</v>
      </c>
      <c r="L6870" t="s">
        <v>25</v>
      </c>
      <c r="M6870" s="2">
        <f>+Table3[[#This Row],[CHW]]/Table3[[#This Row],[Count of Airbill Number]]</f>
        <v>2.2727270000000002</v>
      </c>
    </row>
    <row r="6871" spans="2:13">
      <c r="B6871" t="s">
        <v>28</v>
      </c>
      <c r="C6871" t="s">
        <v>21</v>
      </c>
      <c r="D6871" t="s">
        <v>22</v>
      </c>
      <c r="E6871" t="s">
        <v>776</v>
      </c>
      <c r="F6871" t="s">
        <v>776</v>
      </c>
      <c r="G6871" t="s">
        <v>144</v>
      </c>
      <c r="H6871" t="s">
        <v>111</v>
      </c>
      <c r="I6871" s="1">
        <v>2.2727270000000002</v>
      </c>
      <c r="J6871" s="1">
        <v>1</v>
      </c>
      <c r="K6871">
        <v>6868</v>
      </c>
      <c r="L6871" t="s">
        <v>25</v>
      </c>
      <c r="M6871" s="2">
        <f>+Table3[[#This Row],[CHW]]/Table3[[#This Row],[Count of Airbill Number]]</f>
        <v>2.2727270000000002</v>
      </c>
    </row>
    <row r="6872" spans="2:13">
      <c r="B6872" t="s">
        <v>28</v>
      </c>
      <c r="C6872" t="s">
        <v>21</v>
      </c>
      <c r="D6872" t="s">
        <v>22</v>
      </c>
      <c r="E6872" t="s">
        <v>776</v>
      </c>
      <c r="F6872" t="s">
        <v>776</v>
      </c>
      <c r="G6872" t="s">
        <v>67</v>
      </c>
      <c r="H6872" t="s">
        <v>47</v>
      </c>
      <c r="I6872" s="1">
        <v>2.2727270000000002</v>
      </c>
      <c r="J6872" s="1">
        <v>1</v>
      </c>
      <c r="K6872">
        <v>6869</v>
      </c>
      <c r="L6872" t="s">
        <v>25</v>
      </c>
      <c r="M6872" s="2">
        <f>+Table3[[#This Row],[CHW]]/Table3[[#This Row],[Count of Airbill Number]]</f>
        <v>2.2727270000000002</v>
      </c>
    </row>
    <row r="6873" spans="2:13">
      <c r="B6873" t="s">
        <v>28</v>
      </c>
      <c r="C6873" t="s">
        <v>21</v>
      </c>
      <c r="D6873" t="s">
        <v>22</v>
      </c>
      <c r="E6873" t="s">
        <v>776</v>
      </c>
      <c r="F6873" t="s">
        <v>776</v>
      </c>
      <c r="G6873" t="s">
        <v>37</v>
      </c>
      <c r="H6873" t="s">
        <v>132</v>
      </c>
      <c r="I6873" s="1">
        <v>2.2727270000000002</v>
      </c>
      <c r="J6873" s="1">
        <v>1</v>
      </c>
      <c r="K6873">
        <v>6870</v>
      </c>
      <c r="L6873" t="s">
        <v>25</v>
      </c>
      <c r="M6873" s="2">
        <f>+Table3[[#This Row],[CHW]]/Table3[[#This Row],[Count of Airbill Number]]</f>
        <v>2.2727270000000002</v>
      </c>
    </row>
    <row r="6874" spans="2:13">
      <c r="B6874" t="s">
        <v>28</v>
      </c>
      <c r="C6874" t="s">
        <v>21</v>
      </c>
      <c r="D6874" t="s">
        <v>22</v>
      </c>
      <c r="E6874" t="s">
        <v>776</v>
      </c>
      <c r="F6874" t="s">
        <v>776</v>
      </c>
      <c r="G6874" t="s">
        <v>72</v>
      </c>
      <c r="H6874" t="s">
        <v>168</v>
      </c>
      <c r="I6874" s="1">
        <v>2.2727270000000002</v>
      </c>
      <c r="J6874" s="1">
        <v>1</v>
      </c>
      <c r="K6874">
        <v>6871</v>
      </c>
      <c r="L6874" t="s">
        <v>25</v>
      </c>
      <c r="M6874" s="2">
        <f>+Table3[[#This Row],[CHW]]/Table3[[#This Row],[Count of Airbill Number]]</f>
        <v>2.2727270000000002</v>
      </c>
    </row>
    <row r="6875" spans="2:13">
      <c r="B6875" t="s">
        <v>28</v>
      </c>
      <c r="C6875" t="s">
        <v>21</v>
      </c>
      <c r="D6875" t="s">
        <v>22</v>
      </c>
      <c r="E6875" t="s">
        <v>776</v>
      </c>
      <c r="F6875" t="s">
        <v>776</v>
      </c>
      <c r="G6875" t="s">
        <v>50</v>
      </c>
      <c r="H6875" t="s">
        <v>40</v>
      </c>
      <c r="I6875" s="1">
        <v>2.2727270000000002</v>
      </c>
      <c r="J6875" s="1">
        <v>1</v>
      </c>
      <c r="K6875">
        <v>6872</v>
      </c>
      <c r="L6875" t="s">
        <v>25</v>
      </c>
      <c r="M6875" s="2">
        <f>+Table3[[#This Row],[CHW]]/Table3[[#This Row],[Count of Airbill Number]]</f>
        <v>2.2727270000000002</v>
      </c>
    </row>
    <row r="6876" spans="2:13">
      <c r="B6876" t="s">
        <v>28</v>
      </c>
      <c r="C6876" t="s">
        <v>21</v>
      </c>
      <c r="D6876" t="s">
        <v>36</v>
      </c>
      <c r="E6876" t="s">
        <v>776</v>
      </c>
      <c r="F6876" t="s">
        <v>776</v>
      </c>
      <c r="G6876" t="s">
        <v>131</v>
      </c>
      <c r="H6876" t="s">
        <v>23</v>
      </c>
      <c r="I6876" s="1">
        <v>2.2727270000000002</v>
      </c>
      <c r="J6876" s="1">
        <v>1</v>
      </c>
      <c r="K6876">
        <v>6873</v>
      </c>
      <c r="L6876" t="s">
        <v>25</v>
      </c>
      <c r="M6876" s="2">
        <f>+Table3[[#This Row],[CHW]]/Table3[[#This Row],[Count of Airbill Number]]</f>
        <v>2.2727270000000002</v>
      </c>
    </row>
    <row r="6877" spans="2:13">
      <c r="B6877" t="s">
        <v>28</v>
      </c>
      <c r="C6877" t="s">
        <v>21</v>
      </c>
      <c r="D6877" t="s">
        <v>36</v>
      </c>
      <c r="E6877" t="s">
        <v>776</v>
      </c>
      <c r="F6877" t="s">
        <v>776</v>
      </c>
      <c r="G6877" t="s">
        <v>37</v>
      </c>
      <c r="H6877" t="s">
        <v>151</v>
      </c>
      <c r="I6877" s="1">
        <v>2.2727270000000002</v>
      </c>
      <c r="J6877" s="1">
        <v>1</v>
      </c>
      <c r="K6877">
        <v>6874</v>
      </c>
      <c r="L6877" t="s">
        <v>25</v>
      </c>
      <c r="M6877" s="2">
        <f>+Table3[[#This Row],[CHW]]/Table3[[#This Row],[Count of Airbill Number]]</f>
        <v>2.2727270000000002</v>
      </c>
    </row>
    <row r="6878" spans="2:13">
      <c r="B6878" t="s">
        <v>35</v>
      </c>
      <c r="C6878" t="s">
        <v>21</v>
      </c>
      <c r="D6878" t="s">
        <v>22</v>
      </c>
      <c r="E6878" t="s">
        <v>776</v>
      </c>
      <c r="F6878" t="s">
        <v>776</v>
      </c>
      <c r="G6878" t="s">
        <v>147</v>
      </c>
      <c r="H6878" t="s">
        <v>83</v>
      </c>
      <c r="I6878" s="1">
        <v>2.2727270000000002</v>
      </c>
      <c r="J6878" s="1">
        <v>1</v>
      </c>
      <c r="K6878">
        <v>6875</v>
      </c>
      <c r="L6878" t="s">
        <v>25</v>
      </c>
      <c r="M6878" s="2">
        <f>+Table3[[#This Row],[CHW]]/Table3[[#This Row],[Count of Airbill Number]]</f>
        <v>2.2727270000000002</v>
      </c>
    </row>
    <row r="6879" spans="2:13">
      <c r="B6879" t="s">
        <v>35</v>
      </c>
      <c r="C6879" t="s">
        <v>21</v>
      </c>
      <c r="D6879" t="s">
        <v>22</v>
      </c>
      <c r="E6879" t="s">
        <v>776</v>
      </c>
      <c r="F6879" t="s">
        <v>776</v>
      </c>
      <c r="G6879" t="s">
        <v>63</v>
      </c>
      <c r="H6879" t="s">
        <v>96</v>
      </c>
      <c r="I6879" s="1">
        <v>2.2727270000000002</v>
      </c>
      <c r="J6879" s="1">
        <v>1</v>
      </c>
      <c r="K6879">
        <v>6876</v>
      </c>
      <c r="L6879" t="s">
        <v>25</v>
      </c>
      <c r="M6879" s="2">
        <f>+Table3[[#This Row],[CHW]]/Table3[[#This Row],[Count of Airbill Number]]</f>
        <v>2.2727270000000002</v>
      </c>
    </row>
    <row r="6880" spans="2:13">
      <c r="B6880" t="s">
        <v>35</v>
      </c>
      <c r="C6880" t="s">
        <v>21</v>
      </c>
      <c r="D6880" t="s">
        <v>22</v>
      </c>
      <c r="E6880" t="s">
        <v>776</v>
      </c>
      <c r="F6880" t="s">
        <v>776</v>
      </c>
      <c r="G6880" t="s">
        <v>146</v>
      </c>
      <c r="H6880" t="s">
        <v>183</v>
      </c>
      <c r="I6880" s="1">
        <v>2.2727270000000002</v>
      </c>
      <c r="J6880" s="1">
        <v>1</v>
      </c>
      <c r="K6880">
        <v>6877</v>
      </c>
      <c r="L6880" t="s">
        <v>25</v>
      </c>
      <c r="M6880" s="2">
        <f>+Table3[[#This Row],[CHW]]/Table3[[#This Row],[Count of Airbill Number]]</f>
        <v>2.2727270000000002</v>
      </c>
    </row>
    <row r="6881" spans="2:13">
      <c r="B6881" t="s">
        <v>35</v>
      </c>
      <c r="C6881" t="s">
        <v>21</v>
      </c>
      <c r="D6881" t="s">
        <v>22</v>
      </c>
      <c r="E6881" t="s">
        <v>776</v>
      </c>
      <c r="F6881" t="s">
        <v>776</v>
      </c>
      <c r="G6881" t="s">
        <v>146</v>
      </c>
      <c r="H6881" t="s">
        <v>64</v>
      </c>
      <c r="I6881" s="1">
        <v>2.2727270000000002</v>
      </c>
      <c r="J6881" s="1">
        <v>1</v>
      </c>
      <c r="K6881">
        <v>6878</v>
      </c>
      <c r="L6881" t="s">
        <v>25</v>
      </c>
      <c r="M6881" s="2">
        <f>+Table3[[#This Row],[CHW]]/Table3[[#This Row],[Count of Airbill Number]]</f>
        <v>2.2727270000000002</v>
      </c>
    </row>
    <row r="6882" spans="2:13">
      <c r="B6882" t="s">
        <v>35</v>
      </c>
      <c r="C6882" t="s">
        <v>21</v>
      </c>
      <c r="D6882" t="s">
        <v>22</v>
      </c>
      <c r="E6882" t="s">
        <v>776</v>
      </c>
      <c r="F6882" t="s">
        <v>776</v>
      </c>
      <c r="G6882" t="s">
        <v>146</v>
      </c>
      <c r="H6882" t="s">
        <v>67</v>
      </c>
      <c r="I6882" s="1">
        <v>2.2727270000000002</v>
      </c>
      <c r="J6882" s="1">
        <v>1</v>
      </c>
      <c r="K6882">
        <v>6879</v>
      </c>
      <c r="L6882" t="s">
        <v>25</v>
      </c>
      <c r="M6882" s="2">
        <f>+Table3[[#This Row],[CHW]]/Table3[[#This Row],[Count of Airbill Number]]</f>
        <v>2.2727270000000002</v>
      </c>
    </row>
    <row r="6883" spans="2:13">
      <c r="B6883" t="s">
        <v>35</v>
      </c>
      <c r="C6883" t="s">
        <v>21</v>
      </c>
      <c r="D6883" t="s">
        <v>22</v>
      </c>
      <c r="E6883" t="s">
        <v>776</v>
      </c>
      <c r="F6883" t="s">
        <v>776</v>
      </c>
      <c r="G6883" t="s">
        <v>146</v>
      </c>
      <c r="H6883" t="s">
        <v>83</v>
      </c>
      <c r="I6883" s="1">
        <v>2.2727270000000002</v>
      </c>
      <c r="J6883" s="1">
        <v>1</v>
      </c>
      <c r="K6883">
        <v>6880</v>
      </c>
      <c r="L6883" t="s">
        <v>25</v>
      </c>
      <c r="M6883" s="2">
        <f>+Table3[[#This Row],[CHW]]/Table3[[#This Row],[Count of Airbill Number]]</f>
        <v>2.2727270000000002</v>
      </c>
    </row>
    <row r="6884" spans="2:13">
      <c r="B6884" t="s">
        <v>35</v>
      </c>
      <c r="C6884" t="s">
        <v>21</v>
      </c>
      <c r="D6884" t="s">
        <v>22</v>
      </c>
      <c r="E6884" t="s">
        <v>776</v>
      </c>
      <c r="F6884" t="s">
        <v>776</v>
      </c>
      <c r="G6884" t="s">
        <v>148</v>
      </c>
      <c r="H6884" t="s">
        <v>178</v>
      </c>
      <c r="I6884" s="1">
        <v>2.2727270000000002</v>
      </c>
      <c r="J6884" s="1">
        <v>1</v>
      </c>
      <c r="K6884">
        <v>6881</v>
      </c>
      <c r="L6884" t="s">
        <v>25</v>
      </c>
      <c r="M6884" s="2">
        <f>+Table3[[#This Row],[CHW]]/Table3[[#This Row],[Count of Airbill Number]]</f>
        <v>2.2727270000000002</v>
      </c>
    </row>
    <row r="6885" spans="2:13">
      <c r="B6885" t="s">
        <v>35</v>
      </c>
      <c r="C6885" t="s">
        <v>21</v>
      </c>
      <c r="D6885" t="s">
        <v>22</v>
      </c>
      <c r="E6885" t="s">
        <v>776</v>
      </c>
      <c r="F6885" t="s">
        <v>776</v>
      </c>
      <c r="G6885" t="s">
        <v>42</v>
      </c>
      <c r="H6885" t="s">
        <v>24</v>
      </c>
      <c r="I6885" s="1">
        <v>2.2727270000000002</v>
      </c>
      <c r="J6885" s="1">
        <v>1</v>
      </c>
      <c r="K6885">
        <v>6882</v>
      </c>
      <c r="L6885" t="s">
        <v>25</v>
      </c>
      <c r="M6885" s="2">
        <f>+Table3[[#This Row],[CHW]]/Table3[[#This Row],[Count of Airbill Number]]</f>
        <v>2.2727270000000002</v>
      </c>
    </row>
    <row r="6886" spans="2:13">
      <c r="B6886" t="s">
        <v>35</v>
      </c>
      <c r="C6886" t="s">
        <v>21</v>
      </c>
      <c r="D6886" t="s">
        <v>22</v>
      </c>
      <c r="E6886" t="s">
        <v>776</v>
      </c>
      <c r="F6886" t="s">
        <v>776</v>
      </c>
      <c r="G6886" t="s">
        <v>41</v>
      </c>
      <c r="H6886" t="s">
        <v>159</v>
      </c>
      <c r="I6886" s="1">
        <v>2.2727270000000002</v>
      </c>
      <c r="J6886" s="1">
        <v>1</v>
      </c>
      <c r="K6886">
        <v>6883</v>
      </c>
      <c r="L6886" t="s">
        <v>25</v>
      </c>
      <c r="M6886" s="2">
        <f>+Table3[[#This Row],[CHW]]/Table3[[#This Row],[Count of Airbill Number]]</f>
        <v>2.2727270000000002</v>
      </c>
    </row>
    <row r="6887" spans="2:13">
      <c r="B6887" t="s">
        <v>35</v>
      </c>
      <c r="C6887" t="s">
        <v>21</v>
      </c>
      <c r="D6887" t="s">
        <v>22</v>
      </c>
      <c r="E6887" t="s">
        <v>776</v>
      </c>
      <c r="F6887" t="s">
        <v>776</v>
      </c>
      <c r="G6887" t="s">
        <v>183</v>
      </c>
      <c r="H6887" t="s">
        <v>56</v>
      </c>
      <c r="I6887" s="1">
        <v>2.2727270000000002</v>
      </c>
      <c r="J6887" s="1">
        <v>1</v>
      </c>
      <c r="K6887">
        <v>6884</v>
      </c>
      <c r="L6887" t="s">
        <v>25</v>
      </c>
      <c r="M6887" s="2">
        <f>+Table3[[#This Row],[CHW]]/Table3[[#This Row],[Count of Airbill Number]]</f>
        <v>2.2727270000000002</v>
      </c>
    </row>
    <row r="6888" spans="2:13">
      <c r="B6888" t="s">
        <v>35</v>
      </c>
      <c r="C6888" t="s">
        <v>21</v>
      </c>
      <c r="D6888" t="s">
        <v>22</v>
      </c>
      <c r="E6888" t="s">
        <v>778</v>
      </c>
      <c r="F6888" t="s">
        <v>776</v>
      </c>
      <c r="G6888" t="s">
        <v>150</v>
      </c>
      <c r="H6888" t="s">
        <v>49</v>
      </c>
      <c r="I6888" s="1">
        <v>2.2727270000000002</v>
      </c>
      <c r="J6888" s="1">
        <v>1</v>
      </c>
      <c r="K6888">
        <v>6885</v>
      </c>
      <c r="L6888" t="s">
        <v>25</v>
      </c>
      <c r="M6888" s="2">
        <f>+Table3[[#This Row],[CHW]]/Table3[[#This Row],[Count of Airbill Number]]</f>
        <v>2.2727270000000002</v>
      </c>
    </row>
    <row r="6889" spans="2:13">
      <c r="B6889" t="s">
        <v>35</v>
      </c>
      <c r="C6889" t="s">
        <v>21</v>
      </c>
      <c r="D6889" t="s">
        <v>22</v>
      </c>
      <c r="E6889" t="s">
        <v>776</v>
      </c>
      <c r="F6889" t="s">
        <v>776</v>
      </c>
      <c r="G6889" t="s">
        <v>64</v>
      </c>
      <c r="H6889" t="s">
        <v>193</v>
      </c>
      <c r="I6889" s="1">
        <v>2.2727270000000002</v>
      </c>
      <c r="J6889" s="1">
        <v>1</v>
      </c>
      <c r="K6889">
        <v>6886</v>
      </c>
      <c r="L6889" t="s">
        <v>25</v>
      </c>
      <c r="M6889" s="2">
        <f>+Table3[[#This Row],[CHW]]/Table3[[#This Row],[Count of Airbill Number]]</f>
        <v>2.2727270000000002</v>
      </c>
    </row>
    <row r="6890" spans="2:13">
      <c r="B6890" t="s">
        <v>35</v>
      </c>
      <c r="C6890" t="s">
        <v>21</v>
      </c>
      <c r="D6890" t="s">
        <v>22</v>
      </c>
      <c r="E6890" t="s">
        <v>776</v>
      </c>
      <c r="F6890" t="s">
        <v>776</v>
      </c>
      <c r="G6890" t="s">
        <v>64</v>
      </c>
      <c r="H6890" t="s">
        <v>107</v>
      </c>
      <c r="I6890" s="1">
        <v>2.2727270000000002</v>
      </c>
      <c r="J6890" s="1">
        <v>1</v>
      </c>
      <c r="K6890">
        <v>6887</v>
      </c>
      <c r="L6890" t="s">
        <v>25</v>
      </c>
      <c r="M6890" s="2">
        <f>+Table3[[#This Row],[CHW]]/Table3[[#This Row],[Count of Airbill Number]]</f>
        <v>2.2727270000000002</v>
      </c>
    </row>
    <row r="6891" spans="2:13">
      <c r="B6891" t="s">
        <v>35</v>
      </c>
      <c r="C6891" t="s">
        <v>21</v>
      </c>
      <c r="D6891" t="s">
        <v>22</v>
      </c>
      <c r="E6891" t="s">
        <v>776</v>
      </c>
      <c r="F6891" t="s">
        <v>776</v>
      </c>
      <c r="G6891" t="s">
        <v>71</v>
      </c>
      <c r="H6891" t="s">
        <v>264</v>
      </c>
      <c r="I6891" s="1">
        <v>2.2727270000000002</v>
      </c>
      <c r="J6891" s="1">
        <v>1</v>
      </c>
      <c r="K6891">
        <v>6888</v>
      </c>
      <c r="L6891" t="s">
        <v>25</v>
      </c>
      <c r="M6891" s="2">
        <f>+Table3[[#This Row],[CHW]]/Table3[[#This Row],[Count of Airbill Number]]</f>
        <v>2.2727270000000002</v>
      </c>
    </row>
    <row r="6892" spans="2:13">
      <c r="B6892" t="s">
        <v>35</v>
      </c>
      <c r="C6892" t="s">
        <v>21</v>
      </c>
      <c r="D6892" t="s">
        <v>22</v>
      </c>
      <c r="E6892" t="s">
        <v>776</v>
      </c>
      <c r="F6892" t="s">
        <v>776</v>
      </c>
      <c r="G6892" t="s">
        <v>94</v>
      </c>
      <c r="H6892" t="s">
        <v>47</v>
      </c>
      <c r="I6892" s="1">
        <v>2.2727270000000002</v>
      </c>
      <c r="J6892" s="1">
        <v>1</v>
      </c>
      <c r="K6892">
        <v>6889</v>
      </c>
      <c r="L6892" t="s">
        <v>25</v>
      </c>
      <c r="M6892" s="2">
        <f>+Table3[[#This Row],[CHW]]/Table3[[#This Row],[Count of Airbill Number]]</f>
        <v>2.2727270000000002</v>
      </c>
    </row>
    <row r="6893" spans="2:13">
      <c r="B6893" t="s">
        <v>35</v>
      </c>
      <c r="C6893" t="s">
        <v>21</v>
      </c>
      <c r="D6893" t="s">
        <v>22</v>
      </c>
      <c r="E6893" t="s">
        <v>776</v>
      </c>
      <c r="F6893" t="s">
        <v>776</v>
      </c>
      <c r="G6893" t="s">
        <v>94</v>
      </c>
      <c r="H6893" t="s">
        <v>191</v>
      </c>
      <c r="I6893" s="1">
        <v>2.2727270000000002</v>
      </c>
      <c r="J6893" s="1">
        <v>1</v>
      </c>
      <c r="K6893">
        <v>6890</v>
      </c>
      <c r="L6893" t="s">
        <v>25</v>
      </c>
      <c r="M6893" s="2">
        <f>+Table3[[#This Row],[CHW]]/Table3[[#This Row],[Count of Airbill Number]]</f>
        <v>2.2727270000000002</v>
      </c>
    </row>
    <row r="6894" spans="2:13">
      <c r="B6894" t="s">
        <v>35</v>
      </c>
      <c r="C6894" t="s">
        <v>21</v>
      </c>
      <c r="D6894" t="s">
        <v>22</v>
      </c>
      <c r="E6894" t="s">
        <v>776</v>
      </c>
      <c r="F6894" t="s">
        <v>776</v>
      </c>
      <c r="G6894" t="s">
        <v>94</v>
      </c>
      <c r="H6894" t="s">
        <v>200</v>
      </c>
      <c r="I6894" s="1">
        <v>2.2727270000000002</v>
      </c>
      <c r="J6894" s="1">
        <v>1</v>
      </c>
      <c r="K6894">
        <v>6891</v>
      </c>
      <c r="L6894" t="s">
        <v>25</v>
      </c>
      <c r="M6894" s="2">
        <f>+Table3[[#This Row],[CHW]]/Table3[[#This Row],[Count of Airbill Number]]</f>
        <v>2.2727270000000002</v>
      </c>
    </row>
    <row r="6895" spans="2:13">
      <c r="B6895" t="s">
        <v>35</v>
      </c>
      <c r="C6895" t="s">
        <v>21</v>
      </c>
      <c r="D6895" t="s">
        <v>22</v>
      </c>
      <c r="E6895" t="s">
        <v>776</v>
      </c>
      <c r="F6895" t="s">
        <v>776</v>
      </c>
      <c r="G6895" t="s">
        <v>68</v>
      </c>
      <c r="H6895" t="s">
        <v>66</v>
      </c>
      <c r="I6895" s="1">
        <v>2.2727270000000002</v>
      </c>
      <c r="J6895" s="1">
        <v>1</v>
      </c>
      <c r="K6895">
        <v>6892</v>
      </c>
      <c r="L6895" t="s">
        <v>25</v>
      </c>
      <c r="M6895" s="2">
        <f>+Table3[[#This Row],[CHW]]/Table3[[#This Row],[Count of Airbill Number]]</f>
        <v>2.2727270000000002</v>
      </c>
    </row>
    <row r="6896" spans="2:13">
      <c r="B6896" t="s">
        <v>35</v>
      </c>
      <c r="C6896" t="s">
        <v>21</v>
      </c>
      <c r="D6896" t="s">
        <v>22</v>
      </c>
      <c r="E6896" t="s">
        <v>776</v>
      </c>
      <c r="F6896" t="s">
        <v>776</v>
      </c>
      <c r="G6896" t="s">
        <v>102</v>
      </c>
      <c r="H6896" t="s">
        <v>24</v>
      </c>
      <c r="I6896" s="1">
        <v>2.2727270000000002</v>
      </c>
      <c r="J6896" s="1">
        <v>1</v>
      </c>
      <c r="K6896">
        <v>6893</v>
      </c>
      <c r="L6896" t="s">
        <v>25</v>
      </c>
      <c r="M6896" s="2">
        <f>+Table3[[#This Row],[CHW]]/Table3[[#This Row],[Count of Airbill Number]]</f>
        <v>2.2727270000000002</v>
      </c>
    </row>
    <row r="6897" spans="2:13">
      <c r="B6897" t="s">
        <v>35</v>
      </c>
      <c r="C6897" t="s">
        <v>21</v>
      </c>
      <c r="D6897" t="s">
        <v>22</v>
      </c>
      <c r="E6897" t="s">
        <v>776</v>
      </c>
      <c r="F6897" t="s">
        <v>776</v>
      </c>
      <c r="G6897" t="s">
        <v>48</v>
      </c>
      <c r="H6897" t="s">
        <v>148</v>
      </c>
      <c r="I6897" s="1">
        <v>2.2727270000000002</v>
      </c>
      <c r="J6897" s="1">
        <v>1</v>
      </c>
      <c r="K6897">
        <v>6894</v>
      </c>
      <c r="L6897" t="s">
        <v>25</v>
      </c>
      <c r="M6897" s="2">
        <f>+Table3[[#This Row],[CHW]]/Table3[[#This Row],[Count of Airbill Number]]</f>
        <v>2.2727270000000002</v>
      </c>
    </row>
    <row r="6898" spans="2:13">
      <c r="B6898" t="s">
        <v>35</v>
      </c>
      <c r="C6898" t="s">
        <v>21</v>
      </c>
      <c r="D6898" t="s">
        <v>22</v>
      </c>
      <c r="E6898" t="s">
        <v>776</v>
      </c>
      <c r="F6898" t="s">
        <v>776</v>
      </c>
      <c r="G6898" t="s">
        <v>48</v>
      </c>
      <c r="H6898" t="s">
        <v>61</v>
      </c>
      <c r="I6898" s="1">
        <v>2.2727270000000002</v>
      </c>
      <c r="J6898" s="1">
        <v>1</v>
      </c>
      <c r="K6898">
        <v>6895</v>
      </c>
      <c r="L6898" t="s">
        <v>25</v>
      </c>
      <c r="M6898" s="2">
        <f>+Table3[[#This Row],[CHW]]/Table3[[#This Row],[Count of Airbill Number]]</f>
        <v>2.2727270000000002</v>
      </c>
    </row>
    <row r="6899" spans="2:13">
      <c r="B6899" t="s">
        <v>35</v>
      </c>
      <c r="C6899" t="s">
        <v>21</v>
      </c>
      <c r="D6899" t="s">
        <v>22</v>
      </c>
      <c r="E6899" t="s">
        <v>776</v>
      </c>
      <c r="F6899" t="s">
        <v>776</v>
      </c>
      <c r="G6899" t="s">
        <v>149</v>
      </c>
      <c r="H6899" t="s">
        <v>67</v>
      </c>
      <c r="I6899" s="1">
        <v>2.2727270000000002</v>
      </c>
      <c r="J6899" s="1">
        <v>1</v>
      </c>
      <c r="K6899">
        <v>6896</v>
      </c>
      <c r="L6899" t="s">
        <v>25</v>
      </c>
      <c r="M6899" s="2">
        <f>+Table3[[#This Row],[CHW]]/Table3[[#This Row],[Count of Airbill Number]]</f>
        <v>2.2727270000000002</v>
      </c>
    </row>
    <row r="6900" spans="2:13">
      <c r="B6900" t="s">
        <v>35</v>
      </c>
      <c r="C6900" t="s">
        <v>21</v>
      </c>
      <c r="D6900" t="s">
        <v>22</v>
      </c>
      <c r="E6900" t="s">
        <v>776</v>
      </c>
      <c r="F6900" t="s">
        <v>776</v>
      </c>
      <c r="G6900" t="s">
        <v>149</v>
      </c>
      <c r="H6900" t="s">
        <v>49</v>
      </c>
      <c r="I6900" s="1">
        <v>2.2727270000000002</v>
      </c>
      <c r="J6900" s="1">
        <v>1</v>
      </c>
      <c r="K6900">
        <v>6897</v>
      </c>
      <c r="L6900" t="s">
        <v>25</v>
      </c>
      <c r="M6900" s="2">
        <f>+Table3[[#This Row],[CHW]]/Table3[[#This Row],[Count of Airbill Number]]</f>
        <v>2.2727270000000002</v>
      </c>
    </row>
    <row r="6901" spans="2:13">
      <c r="B6901" t="s">
        <v>35</v>
      </c>
      <c r="C6901" t="s">
        <v>21</v>
      </c>
      <c r="D6901" t="s">
        <v>22</v>
      </c>
      <c r="E6901" t="s">
        <v>776</v>
      </c>
      <c r="F6901" t="s">
        <v>776</v>
      </c>
      <c r="G6901" t="s">
        <v>46</v>
      </c>
      <c r="H6901" t="s">
        <v>46</v>
      </c>
      <c r="I6901" s="1">
        <v>2.2727270000000002</v>
      </c>
      <c r="J6901" s="1">
        <v>1</v>
      </c>
      <c r="K6901">
        <v>6898</v>
      </c>
      <c r="L6901" t="s">
        <v>25</v>
      </c>
      <c r="M6901" s="2">
        <f>+Table3[[#This Row],[CHW]]/Table3[[#This Row],[Count of Airbill Number]]</f>
        <v>2.2727270000000002</v>
      </c>
    </row>
    <row r="6902" spans="2:13">
      <c r="B6902" t="s">
        <v>35</v>
      </c>
      <c r="C6902" t="s">
        <v>21</v>
      </c>
      <c r="D6902" t="s">
        <v>22</v>
      </c>
      <c r="E6902" t="s">
        <v>776</v>
      </c>
      <c r="F6902" t="s">
        <v>776</v>
      </c>
      <c r="G6902" t="s">
        <v>93</v>
      </c>
      <c r="H6902" t="s">
        <v>151</v>
      </c>
      <c r="I6902" s="1">
        <v>2.2727270000000002</v>
      </c>
      <c r="J6902" s="1">
        <v>1</v>
      </c>
      <c r="K6902">
        <v>6899</v>
      </c>
      <c r="L6902" t="s">
        <v>25</v>
      </c>
      <c r="M6902" s="2">
        <f>+Table3[[#This Row],[CHW]]/Table3[[#This Row],[Count of Airbill Number]]</f>
        <v>2.2727270000000002</v>
      </c>
    </row>
    <row r="6903" spans="2:13">
      <c r="B6903" t="s">
        <v>35</v>
      </c>
      <c r="C6903" t="s">
        <v>21</v>
      </c>
      <c r="D6903" t="s">
        <v>22</v>
      </c>
      <c r="E6903" t="s">
        <v>776</v>
      </c>
      <c r="F6903" t="s">
        <v>776</v>
      </c>
      <c r="G6903" t="s">
        <v>57</v>
      </c>
      <c r="H6903" t="s">
        <v>50</v>
      </c>
      <c r="I6903" s="1">
        <v>2.2727270000000002</v>
      </c>
      <c r="J6903" s="1">
        <v>1</v>
      </c>
      <c r="K6903">
        <v>6900</v>
      </c>
      <c r="L6903" t="s">
        <v>25</v>
      </c>
      <c r="M6903" s="2">
        <f>+Table3[[#This Row],[CHW]]/Table3[[#This Row],[Count of Airbill Number]]</f>
        <v>2.2727270000000002</v>
      </c>
    </row>
    <row r="6904" spans="2:13">
      <c r="B6904" t="s">
        <v>35</v>
      </c>
      <c r="C6904" t="s">
        <v>21</v>
      </c>
      <c r="D6904" t="s">
        <v>22</v>
      </c>
      <c r="E6904" t="s">
        <v>776</v>
      </c>
      <c r="F6904" t="s">
        <v>776</v>
      </c>
      <c r="G6904" t="s">
        <v>33</v>
      </c>
      <c r="H6904" t="s">
        <v>88</v>
      </c>
      <c r="I6904" s="1">
        <v>2.2727270000000002</v>
      </c>
      <c r="J6904" s="1">
        <v>1</v>
      </c>
      <c r="K6904">
        <v>6901</v>
      </c>
      <c r="L6904" t="s">
        <v>25</v>
      </c>
      <c r="M6904" s="2">
        <f>+Table3[[#This Row],[CHW]]/Table3[[#This Row],[Count of Airbill Number]]</f>
        <v>2.2727270000000002</v>
      </c>
    </row>
    <row r="6905" spans="2:13">
      <c r="B6905" t="s">
        <v>35</v>
      </c>
      <c r="C6905" t="s">
        <v>21</v>
      </c>
      <c r="D6905" t="s">
        <v>22</v>
      </c>
      <c r="E6905" t="s">
        <v>776</v>
      </c>
      <c r="F6905" t="s">
        <v>776</v>
      </c>
      <c r="G6905" t="s">
        <v>144</v>
      </c>
      <c r="H6905" t="s">
        <v>48</v>
      </c>
      <c r="I6905" s="1">
        <v>2.2727270000000002</v>
      </c>
      <c r="J6905" s="1">
        <v>1</v>
      </c>
      <c r="K6905">
        <v>6902</v>
      </c>
      <c r="L6905" t="s">
        <v>25</v>
      </c>
      <c r="M6905" s="2">
        <f>+Table3[[#This Row],[CHW]]/Table3[[#This Row],[Count of Airbill Number]]</f>
        <v>2.2727270000000002</v>
      </c>
    </row>
    <row r="6906" spans="2:13">
      <c r="B6906" t="s">
        <v>35</v>
      </c>
      <c r="C6906" t="s">
        <v>21</v>
      </c>
      <c r="D6906" t="s">
        <v>22</v>
      </c>
      <c r="E6906" t="s">
        <v>776</v>
      </c>
      <c r="F6906" t="s">
        <v>776</v>
      </c>
      <c r="G6906" t="s">
        <v>67</v>
      </c>
      <c r="H6906" t="s">
        <v>77</v>
      </c>
      <c r="I6906" s="1">
        <v>2.2727270000000002</v>
      </c>
      <c r="J6906" s="1">
        <v>1</v>
      </c>
      <c r="K6906">
        <v>6903</v>
      </c>
      <c r="L6906" t="s">
        <v>25</v>
      </c>
      <c r="M6906" s="2">
        <f>+Table3[[#This Row],[CHW]]/Table3[[#This Row],[Count of Airbill Number]]</f>
        <v>2.2727270000000002</v>
      </c>
    </row>
    <row r="6907" spans="2:13">
      <c r="B6907" t="s">
        <v>35</v>
      </c>
      <c r="C6907" t="s">
        <v>21</v>
      </c>
      <c r="D6907" t="s">
        <v>22</v>
      </c>
      <c r="E6907" t="s">
        <v>776</v>
      </c>
      <c r="F6907" t="s">
        <v>776</v>
      </c>
      <c r="G6907" t="s">
        <v>67</v>
      </c>
      <c r="H6907" t="s">
        <v>170</v>
      </c>
      <c r="I6907" s="1">
        <v>2.2727270000000002</v>
      </c>
      <c r="J6907" s="1">
        <v>1</v>
      </c>
      <c r="K6907">
        <v>6904</v>
      </c>
      <c r="L6907" t="s">
        <v>25</v>
      </c>
      <c r="M6907" s="2">
        <f>+Table3[[#This Row],[CHW]]/Table3[[#This Row],[Count of Airbill Number]]</f>
        <v>2.2727270000000002</v>
      </c>
    </row>
    <row r="6908" spans="2:13">
      <c r="B6908" t="s">
        <v>35</v>
      </c>
      <c r="C6908" t="s">
        <v>21</v>
      </c>
      <c r="D6908" t="s">
        <v>22</v>
      </c>
      <c r="E6908" t="s">
        <v>776</v>
      </c>
      <c r="F6908" t="s">
        <v>776</v>
      </c>
      <c r="G6908" t="s">
        <v>67</v>
      </c>
      <c r="H6908" t="s">
        <v>151</v>
      </c>
      <c r="I6908" s="1">
        <v>2.2727270000000002</v>
      </c>
      <c r="J6908" s="1">
        <v>1</v>
      </c>
      <c r="K6908">
        <v>6905</v>
      </c>
      <c r="L6908" t="s">
        <v>25</v>
      </c>
      <c r="M6908" s="2">
        <f>+Table3[[#This Row],[CHW]]/Table3[[#This Row],[Count of Airbill Number]]</f>
        <v>2.2727270000000002</v>
      </c>
    </row>
    <row r="6909" spans="2:13">
      <c r="B6909" t="s">
        <v>35</v>
      </c>
      <c r="C6909" t="s">
        <v>21</v>
      </c>
      <c r="D6909" t="s">
        <v>22</v>
      </c>
      <c r="E6909" t="s">
        <v>776</v>
      </c>
      <c r="F6909" t="s">
        <v>776</v>
      </c>
      <c r="G6909" t="s">
        <v>266</v>
      </c>
      <c r="H6909" t="s">
        <v>266</v>
      </c>
      <c r="I6909" s="1">
        <v>2.2727270000000002</v>
      </c>
      <c r="J6909" s="1">
        <v>1</v>
      </c>
      <c r="K6909">
        <v>6906</v>
      </c>
      <c r="L6909" t="s">
        <v>25</v>
      </c>
      <c r="M6909" s="2">
        <f>+Table3[[#This Row],[CHW]]/Table3[[#This Row],[Count of Airbill Number]]</f>
        <v>2.2727270000000002</v>
      </c>
    </row>
    <row r="6910" spans="2:13">
      <c r="B6910" t="s">
        <v>35</v>
      </c>
      <c r="C6910" t="s">
        <v>21</v>
      </c>
      <c r="D6910" t="s">
        <v>36</v>
      </c>
      <c r="E6910" t="s">
        <v>776</v>
      </c>
      <c r="F6910" t="s">
        <v>776</v>
      </c>
      <c r="G6910" t="s">
        <v>39</v>
      </c>
      <c r="H6910" t="s">
        <v>69</v>
      </c>
      <c r="I6910" s="1">
        <v>2.2727270000000002</v>
      </c>
      <c r="J6910" s="1">
        <v>1</v>
      </c>
      <c r="K6910">
        <v>6907</v>
      </c>
      <c r="L6910" t="s">
        <v>25</v>
      </c>
      <c r="M6910" s="2">
        <f>+Table3[[#This Row],[CHW]]/Table3[[#This Row],[Count of Airbill Number]]</f>
        <v>2.2727270000000002</v>
      </c>
    </row>
    <row r="6911" spans="2:13">
      <c r="B6911" t="s">
        <v>35</v>
      </c>
      <c r="C6911" t="s">
        <v>21</v>
      </c>
      <c r="D6911" t="s">
        <v>36</v>
      </c>
      <c r="E6911" t="s">
        <v>776</v>
      </c>
      <c r="F6911" t="s">
        <v>776</v>
      </c>
      <c r="G6911" t="s">
        <v>45</v>
      </c>
      <c r="H6911" t="s">
        <v>33</v>
      </c>
      <c r="I6911" s="1">
        <v>2.2727270000000002</v>
      </c>
      <c r="J6911" s="1">
        <v>1</v>
      </c>
      <c r="K6911">
        <v>6908</v>
      </c>
      <c r="L6911" t="s">
        <v>25</v>
      </c>
      <c r="M6911" s="2">
        <f>+Table3[[#This Row],[CHW]]/Table3[[#This Row],[Count of Airbill Number]]</f>
        <v>2.2727270000000002</v>
      </c>
    </row>
    <row r="6912" spans="2:13">
      <c r="B6912" t="s">
        <v>35</v>
      </c>
      <c r="C6912" t="s">
        <v>21</v>
      </c>
      <c r="D6912" t="s">
        <v>36</v>
      </c>
      <c r="E6912" t="s">
        <v>776</v>
      </c>
      <c r="F6912" t="s">
        <v>776</v>
      </c>
      <c r="G6912" t="s">
        <v>37</v>
      </c>
      <c r="H6912" t="s">
        <v>147</v>
      </c>
      <c r="I6912" s="1">
        <v>2.2727270000000002</v>
      </c>
      <c r="J6912" s="1">
        <v>1</v>
      </c>
      <c r="K6912">
        <v>6909</v>
      </c>
      <c r="L6912" t="s">
        <v>25</v>
      </c>
      <c r="M6912" s="2">
        <f>+Table3[[#This Row],[CHW]]/Table3[[#This Row],[Count of Airbill Number]]</f>
        <v>2.2727270000000002</v>
      </c>
    </row>
    <row r="6913" spans="2:13">
      <c r="B6913" t="s">
        <v>35</v>
      </c>
      <c r="C6913" t="s">
        <v>21</v>
      </c>
      <c r="D6913" t="s">
        <v>36</v>
      </c>
      <c r="E6913" t="s">
        <v>776</v>
      </c>
      <c r="F6913" t="s">
        <v>776</v>
      </c>
      <c r="G6913" t="s">
        <v>37</v>
      </c>
      <c r="H6913" t="s">
        <v>392</v>
      </c>
      <c r="I6913" s="1">
        <v>2.2727270000000002</v>
      </c>
      <c r="J6913" s="1">
        <v>1</v>
      </c>
      <c r="K6913">
        <v>6910</v>
      </c>
      <c r="L6913" t="s">
        <v>25</v>
      </c>
      <c r="M6913" s="2">
        <f>+Table3[[#This Row],[CHW]]/Table3[[#This Row],[Count of Airbill Number]]</f>
        <v>2.2727270000000002</v>
      </c>
    </row>
    <row r="6914" spans="2:13">
      <c r="B6914" t="s">
        <v>35</v>
      </c>
      <c r="C6914" t="s">
        <v>21</v>
      </c>
      <c r="D6914" t="s">
        <v>36</v>
      </c>
      <c r="E6914" t="s">
        <v>776</v>
      </c>
      <c r="F6914" t="s">
        <v>776</v>
      </c>
      <c r="G6914" t="s">
        <v>37</v>
      </c>
      <c r="H6914" t="s">
        <v>318</v>
      </c>
      <c r="I6914" s="1">
        <v>2.2727270000000002</v>
      </c>
      <c r="J6914" s="1">
        <v>1</v>
      </c>
      <c r="K6914">
        <v>6911</v>
      </c>
      <c r="L6914" t="s">
        <v>25</v>
      </c>
      <c r="M6914" s="2">
        <f>+Table3[[#This Row],[CHW]]/Table3[[#This Row],[Count of Airbill Number]]</f>
        <v>2.2727270000000002</v>
      </c>
    </row>
    <row r="6915" spans="2:13">
      <c r="B6915" t="s">
        <v>35</v>
      </c>
      <c r="C6915" t="s">
        <v>21</v>
      </c>
      <c r="D6915" t="s">
        <v>36</v>
      </c>
      <c r="E6915" t="s">
        <v>776</v>
      </c>
      <c r="F6915" t="s">
        <v>776</v>
      </c>
      <c r="G6915" t="s">
        <v>37</v>
      </c>
      <c r="H6915" t="s">
        <v>41</v>
      </c>
      <c r="I6915" s="1">
        <v>2.2727270000000002</v>
      </c>
      <c r="J6915" s="1">
        <v>1</v>
      </c>
      <c r="K6915">
        <v>6912</v>
      </c>
      <c r="L6915" t="s">
        <v>25</v>
      </c>
      <c r="M6915" s="2">
        <f>+Table3[[#This Row],[CHW]]/Table3[[#This Row],[Count of Airbill Number]]</f>
        <v>2.2727270000000002</v>
      </c>
    </row>
    <row r="6916" spans="2:13">
      <c r="B6916" t="s">
        <v>35</v>
      </c>
      <c r="C6916" t="s">
        <v>21</v>
      </c>
      <c r="D6916" t="s">
        <v>36</v>
      </c>
      <c r="E6916" t="s">
        <v>776</v>
      </c>
      <c r="F6916" t="s">
        <v>776</v>
      </c>
      <c r="G6916" t="s">
        <v>37</v>
      </c>
      <c r="H6916" t="s">
        <v>336</v>
      </c>
      <c r="I6916" s="1">
        <v>2.2727270000000002</v>
      </c>
      <c r="J6916" s="1">
        <v>1</v>
      </c>
      <c r="K6916">
        <v>6913</v>
      </c>
      <c r="L6916" t="s">
        <v>25</v>
      </c>
      <c r="M6916" s="2">
        <f>+Table3[[#This Row],[CHW]]/Table3[[#This Row],[Count of Airbill Number]]</f>
        <v>2.2727270000000002</v>
      </c>
    </row>
    <row r="6917" spans="2:13">
      <c r="B6917" t="s">
        <v>35</v>
      </c>
      <c r="C6917" t="s">
        <v>21</v>
      </c>
      <c r="D6917" t="s">
        <v>36</v>
      </c>
      <c r="E6917" t="s">
        <v>776</v>
      </c>
      <c r="F6917" t="s">
        <v>776</v>
      </c>
      <c r="G6917" t="s">
        <v>37</v>
      </c>
      <c r="H6917" t="s">
        <v>61</v>
      </c>
      <c r="I6917" s="1">
        <v>2.2727270000000002</v>
      </c>
      <c r="J6917" s="1">
        <v>1</v>
      </c>
      <c r="K6917">
        <v>6914</v>
      </c>
      <c r="L6917" t="s">
        <v>25</v>
      </c>
      <c r="M6917" s="2">
        <f>+Table3[[#This Row],[CHW]]/Table3[[#This Row],[Count of Airbill Number]]</f>
        <v>2.2727270000000002</v>
      </c>
    </row>
    <row r="6918" spans="2:13">
      <c r="B6918" t="s">
        <v>35</v>
      </c>
      <c r="C6918" t="s">
        <v>21</v>
      </c>
      <c r="D6918" t="s">
        <v>36</v>
      </c>
      <c r="E6918" t="s">
        <v>776</v>
      </c>
      <c r="F6918" t="s">
        <v>776</v>
      </c>
      <c r="G6918" t="s">
        <v>37</v>
      </c>
      <c r="H6918" t="s">
        <v>441</v>
      </c>
      <c r="I6918" s="1">
        <v>2.2727270000000002</v>
      </c>
      <c r="J6918" s="1">
        <v>1</v>
      </c>
      <c r="K6918">
        <v>6915</v>
      </c>
      <c r="L6918" t="s">
        <v>25</v>
      </c>
      <c r="M6918" s="2">
        <f>+Table3[[#This Row],[CHW]]/Table3[[#This Row],[Count of Airbill Number]]</f>
        <v>2.2727270000000002</v>
      </c>
    </row>
    <row r="6919" spans="2:13">
      <c r="B6919" t="s">
        <v>35</v>
      </c>
      <c r="C6919" t="s">
        <v>21</v>
      </c>
      <c r="D6919" t="s">
        <v>36</v>
      </c>
      <c r="E6919" t="s">
        <v>776</v>
      </c>
      <c r="F6919" t="s">
        <v>776</v>
      </c>
      <c r="G6919" t="s">
        <v>37</v>
      </c>
      <c r="H6919" t="s">
        <v>446</v>
      </c>
      <c r="I6919" s="1">
        <v>2.2727270000000002</v>
      </c>
      <c r="J6919" s="1">
        <v>1</v>
      </c>
      <c r="K6919">
        <v>6916</v>
      </c>
      <c r="L6919" t="s">
        <v>25</v>
      </c>
      <c r="M6919" s="2">
        <f>+Table3[[#This Row],[CHW]]/Table3[[#This Row],[Count of Airbill Number]]</f>
        <v>2.2727270000000002</v>
      </c>
    </row>
    <row r="6920" spans="2:13">
      <c r="B6920" t="s">
        <v>35</v>
      </c>
      <c r="C6920" t="s">
        <v>21</v>
      </c>
      <c r="D6920" t="s">
        <v>36</v>
      </c>
      <c r="E6920" t="s">
        <v>776</v>
      </c>
      <c r="F6920" t="s">
        <v>776</v>
      </c>
      <c r="G6920" t="s">
        <v>37</v>
      </c>
      <c r="H6920" t="s">
        <v>245</v>
      </c>
      <c r="I6920" s="1">
        <v>2.2727270000000002</v>
      </c>
      <c r="J6920" s="1">
        <v>1</v>
      </c>
      <c r="K6920">
        <v>6917</v>
      </c>
      <c r="L6920" t="s">
        <v>25</v>
      </c>
      <c r="M6920" s="2">
        <f>+Table3[[#This Row],[CHW]]/Table3[[#This Row],[Count of Airbill Number]]</f>
        <v>2.2727270000000002</v>
      </c>
    </row>
    <row r="6921" spans="2:13">
      <c r="B6921" t="s">
        <v>35</v>
      </c>
      <c r="C6921" t="s">
        <v>21</v>
      </c>
      <c r="D6921" t="s">
        <v>36</v>
      </c>
      <c r="E6921" t="s">
        <v>776</v>
      </c>
      <c r="F6921" t="s">
        <v>776</v>
      </c>
      <c r="G6921" t="s">
        <v>137</v>
      </c>
      <c r="H6921" t="s">
        <v>45</v>
      </c>
      <c r="I6921" s="1">
        <v>2.2727270000000002</v>
      </c>
      <c r="J6921" s="1">
        <v>1</v>
      </c>
      <c r="K6921">
        <v>6918</v>
      </c>
      <c r="L6921" t="s">
        <v>25</v>
      </c>
      <c r="M6921" s="2">
        <f>+Table3[[#This Row],[CHW]]/Table3[[#This Row],[Count of Airbill Number]]</f>
        <v>2.2727270000000002</v>
      </c>
    </row>
    <row r="6922" spans="2:13">
      <c r="B6922" t="s">
        <v>176</v>
      </c>
      <c r="C6922" t="s">
        <v>21</v>
      </c>
      <c r="D6922" t="s">
        <v>22</v>
      </c>
      <c r="E6922" t="s">
        <v>776</v>
      </c>
      <c r="F6922" t="s">
        <v>776</v>
      </c>
      <c r="G6922" t="s">
        <v>23</v>
      </c>
      <c r="H6922" t="s">
        <v>39</v>
      </c>
      <c r="I6922" s="1">
        <v>2.2727270000000002</v>
      </c>
      <c r="J6922" s="1">
        <v>1</v>
      </c>
      <c r="K6922">
        <v>6919</v>
      </c>
      <c r="L6922" t="s">
        <v>25</v>
      </c>
      <c r="M6922" s="2">
        <f>+Table3[[#This Row],[CHW]]/Table3[[#This Row],[Count of Airbill Number]]</f>
        <v>2.2727270000000002</v>
      </c>
    </row>
    <row r="6923" spans="2:13">
      <c r="B6923" t="s">
        <v>20</v>
      </c>
      <c r="C6923" t="s">
        <v>21</v>
      </c>
      <c r="D6923" t="s">
        <v>22</v>
      </c>
      <c r="E6923" t="s">
        <v>776</v>
      </c>
      <c r="F6923" t="s">
        <v>776</v>
      </c>
      <c r="G6923" t="s">
        <v>74</v>
      </c>
      <c r="H6923" t="s">
        <v>59</v>
      </c>
      <c r="I6923" s="1">
        <v>2.2727270000000002</v>
      </c>
      <c r="J6923" s="1">
        <v>1</v>
      </c>
      <c r="K6923">
        <v>6920</v>
      </c>
      <c r="L6923" t="s">
        <v>25</v>
      </c>
      <c r="M6923" s="2">
        <f>+Table3[[#This Row],[CHW]]/Table3[[#This Row],[Count of Airbill Number]]</f>
        <v>2.2727270000000002</v>
      </c>
    </row>
    <row r="6924" spans="2:13">
      <c r="B6924" t="s">
        <v>20</v>
      </c>
      <c r="C6924" t="s">
        <v>21</v>
      </c>
      <c r="D6924" t="s">
        <v>22</v>
      </c>
      <c r="E6924" t="s">
        <v>776</v>
      </c>
      <c r="F6924" t="s">
        <v>776</v>
      </c>
      <c r="G6924" t="s">
        <v>41</v>
      </c>
      <c r="H6924" t="s">
        <v>88</v>
      </c>
      <c r="I6924" s="1">
        <v>2.2727270000000002</v>
      </c>
      <c r="J6924" s="1">
        <v>1</v>
      </c>
      <c r="K6924">
        <v>6921</v>
      </c>
      <c r="L6924" t="s">
        <v>25</v>
      </c>
      <c r="M6924" s="2">
        <f>+Table3[[#This Row],[CHW]]/Table3[[#This Row],[Count of Airbill Number]]</f>
        <v>2.2727270000000002</v>
      </c>
    </row>
    <row r="6925" spans="2:13">
      <c r="B6925" t="s">
        <v>20</v>
      </c>
      <c r="C6925" t="s">
        <v>21</v>
      </c>
      <c r="D6925" t="s">
        <v>22</v>
      </c>
      <c r="E6925" t="s">
        <v>776</v>
      </c>
      <c r="F6925" t="s">
        <v>776</v>
      </c>
      <c r="G6925" t="s">
        <v>64</v>
      </c>
      <c r="H6925" t="s">
        <v>146</v>
      </c>
      <c r="I6925" s="1">
        <v>2.2727270000000002</v>
      </c>
      <c r="J6925" s="1">
        <v>1</v>
      </c>
      <c r="K6925">
        <v>6922</v>
      </c>
      <c r="L6925" t="s">
        <v>25</v>
      </c>
      <c r="M6925" s="2">
        <f>+Table3[[#This Row],[CHW]]/Table3[[#This Row],[Count of Airbill Number]]</f>
        <v>2.2727270000000002</v>
      </c>
    </row>
    <row r="6926" spans="2:13">
      <c r="B6926" t="s">
        <v>20</v>
      </c>
      <c r="C6926" t="s">
        <v>21</v>
      </c>
      <c r="D6926" t="s">
        <v>22</v>
      </c>
      <c r="E6926" t="s">
        <v>776</v>
      </c>
      <c r="F6926" t="s">
        <v>776</v>
      </c>
      <c r="G6926" t="s">
        <v>64</v>
      </c>
      <c r="H6926" t="s">
        <v>41</v>
      </c>
      <c r="I6926" s="1">
        <v>2.2727270000000002</v>
      </c>
      <c r="J6926" s="1">
        <v>1</v>
      </c>
      <c r="K6926">
        <v>6923</v>
      </c>
      <c r="L6926" t="s">
        <v>25</v>
      </c>
      <c r="M6926" s="2">
        <f>+Table3[[#This Row],[CHW]]/Table3[[#This Row],[Count of Airbill Number]]</f>
        <v>2.2727270000000002</v>
      </c>
    </row>
    <row r="6927" spans="2:13">
      <c r="B6927" t="s">
        <v>20</v>
      </c>
      <c r="C6927" t="s">
        <v>21</v>
      </c>
      <c r="D6927" t="s">
        <v>22</v>
      </c>
      <c r="E6927" t="s">
        <v>776</v>
      </c>
      <c r="F6927" t="s">
        <v>776</v>
      </c>
      <c r="G6927" t="s">
        <v>307</v>
      </c>
      <c r="H6927" t="s">
        <v>59</v>
      </c>
      <c r="I6927" s="1">
        <v>2.2727270000000002</v>
      </c>
      <c r="J6927" s="1">
        <v>1</v>
      </c>
      <c r="K6927">
        <v>6924</v>
      </c>
      <c r="L6927" t="s">
        <v>25</v>
      </c>
      <c r="M6927" s="2">
        <f>+Table3[[#This Row],[CHW]]/Table3[[#This Row],[Count of Airbill Number]]</f>
        <v>2.2727270000000002</v>
      </c>
    </row>
    <row r="6928" spans="2:13">
      <c r="B6928" t="s">
        <v>20</v>
      </c>
      <c r="C6928" t="s">
        <v>21</v>
      </c>
      <c r="D6928" t="s">
        <v>22</v>
      </c>
      <c r="E6928" t="s">
        <v>776</v>
      </c>
      <c r="F6928" t="s">
        <v>776</v>
      </c>
      <c r="G6928" t="s">
        <v>184</v>
      </c>
      <c r="H6928" t="s">
        <v>23</v>
      </c>
      <c r="I6928" s="1">
        <v>2.2727270000000002</v>
      </c>
      <c r="J6928" s="1">
        <v>1</v>
      </c>
      <c r="K6928">
        <v>6925</v>
      </c>
      <c r="L6928" t="s">
        <v>25</v>
      </c>
      <c r="M6928" s="2">
        <f>+Table3[[#This Row],[CHW]]/Table3[[#This Row],[Count of Airbill Number]]</f>
        <v>2.2727270000000002</v>
      </c>
    </row>
    <row r="6929" spans="2:13">
      <c r="B6929" t="s">
        <v>20</v>
      </c>
      <c r="C6929" t="s">
        <v>21</v>
      </c>
      <c r="D6929" t="s">
        <v>22</v>
      </c>
      <c r="E6929" t="s">
        <v>776</v>
      </c>
      <c r="F6929" t="s">
        <v>776</v>
      </c>
      <c r="G6929" t="s">
        <v>68</v>
      </c>
      <c r="H6929" t="s">
        <v>123</v>
      </c>
      <c r="I6929" s="1">
        <v>2.2727270000000002</v>
      </c>
      <c r="J6929" s="1">
        <v>1</v>
      </c>
      <c r="K6929">
        <v>6926</v>
      </c>
      <c r="L6929" t="s">
        <v>25</v>
      </c>
      <c r="M6929" s="2">
        <f>+Table3[[#This Row],[CHW]]/Table3[[#This Row],[Count of Airbill Number]]</f>
        <v>2.2727270000000002</v>
      </c>
    </row>
    <row r="6930" spans="2:13">
      <c r="B6930" t="s">
        <v>20</v>
      </c>
      <c r="C6930" t="s">
        <v>21</v>
      </c>
      <c r="D6930" t="s">
        <v>22</v>
      </c>
      <c r="E6930" t="s">
        <v>776</v>
      </c>
      <c r="F6930" t="s">
        <v>776</v>
      </c>
      <c r="G6930" t="s">
        <v>102</v>
      </c>
      <c r="H6930" t="s">
        <v>207</v>
      </c>
      <c r="I6930" s="1">
        <v>2.2727270000000002</v>
      </c>
      <c r="J6930" s="1">
        <v>1</v>
      </c>
      <c r="K6930">
        <v>6927</v>
      </c>
      <c r="L6930" t="s">
        <v>25</v>
      </c>
      <c r="M6930" s="2">
        <f>+Table3[[#This Row],[CHW]]/Table3[[#This Row],[Count of Airbill Number]]</f>
        <v>2.2727270000000002</v>
      </c>
    </row>
    <row r="6931" spans="2:13">
      <c r="B6931" t="s">
        <v>20</v>
      </c>
      <c r="C6931" t="s">
        <v>21</v>
      </c>
      <c r="D6931" t="s">
        <v>22</v>
      </c>
      <c r="E6931" t="s">
        <v>776</v>
      </c>
      <c r="F6931" t="s">
        <v>776</v>
      </c>
      <c r="G6931" t="s">
        <v>102</v>
      </c>
      <c r="H6931" t="s">
        <v>49</v>
      </c>
      <c r="I6931" s="1">
        <v>2.2727270000000002</v>
      </c>
      <c r="J6931" s="1">
        <v>1</v>
      </c>
      <c r="K6931">
        <v>6928</v>
      </c>
      <c r="L6931" t="s">
        <v>25</v>
      </c>
      <c r="M6931" s="2">
        <f>+Table3[[#This Row],[CHW]]/Table3[[#This Row],[Count of Airbill Number]]</f>
        <v>2.2727270000000002</v>
      </c>
    </row>
    <row r="6932" spans="2:13">
      <c r="B6932" t="s">
        <v>20</v>
      </c>
      <c r="C6932" t="s">
        <v>21</v>
      </c>
      <c r="D6932" t="s">
        <v>22</v>
      </c>
      <c r="E6932" t="s">
        <v>776</v>
      </c>
      <c r="F6932" t="s">
        <v>776</v>
      </c>
      <c r="G6932" t="s">
        <v>98</v>
      </c>
      <c r="H6932" t="s">
        <v>83</v>
      </c>
      <c r="I6932" s="1">
        <v>2.2727270000000002</v>
      </c>
      <c r="J6932" s="1">
        <v>1</v>
      </c>
      <c r="K6932">
        <v>6929</v>
      </c>
      <c r="L6932" t="s">
        <v>25</v>
      </c>
      <c r="M6932" s="2">
        <f>+Table3[[#This Row],[CHW]]/Table3[[#This Row],[Count of Airbill Number]]</f>
        <v>2.2727270000000002</v>
      </c>
    </row>
    <row r="6933" spans="2:13">
      <c r="B6933" t="s">
        <v>20</v>
      </c>
      <c r="C6933" t="s">
        <v>21</v>
      </c>
      <c r="D6933" t="s">
        <v>22</v>
      </c>
      <c r="E6933" t="s">
        <v>776</v>
      </c>
      <c r="F6933" t="s">
        <v>776</v>
      </c>
      <c r="G6933" t="s">
        <v>130</v>
      </c>
      <c r="H6933" t="s">
        <v>61</v>
      </c>
      <c r="I6933" s="1">
        <v>2.2727270000000002</v>
      </c>
      <c r="J6933" s="1">
        <v>1</v>
      </c>
      <c r="K6933">
        <v>6930</v>
      </c>
      <c r="L6933" t="s">
        <v>25</v>
      </c>
      <c r="M6933" s="2">
        <f>+Table3[[#This Row],[CHW]]/Table3[[#This Row],[Count of Airbill Number]]</f>
        <v>2.2727270000000002</v>
      </c>
    </row>
    <row r="6934" spans="2:13">
      <c r="B6934" t="s">
        <v>20</v>
      </c>
      <c r="C6934" t="s">
        <v>21</v>
      </c>
      <c r="D6934" t="s">
        <v>22</v>
      </c>
      <c r="E6934" t="s">
        <v>776</v>
      </c>
      <c r="F6934" t="s">
        <v>776</v>
      </c>
      <c r="G6934" t="s">
        <v>57</v>
      </c>
      <c r="H6934" t="s">
        <v>130</v>
      </c>
      <c r="I6934" s="1">
        <v>2.2727270000000002</v>
      </c>
      <c r="J6934" s="1">
        <v>1</v>
      </c>
      <c r="K6934">
        <v>6931</v>
      </c>
      <c r="L6934" t="s">
        <v>25</v>
      </c>
      <c r="M6934" s="2">
        <f>+Table3[[#This Row],[CHW]]/Table3[[#This Row],[Count of Airbill Number]]</f>
        <v>2.2727270000000002</v>
      </c>
    </row>
    <row r="6935" spans="2:13">
      <c r="B6935" t="s">
        <v>20</v>
      </c>
      <c r="C6935" t="s">
        <v>21</v>
      </c>
      <c r="D6935" t="s">
        <v>22</v>
      </c>
      <c r="E6935" t="s">
        <v>776</v>
      </c>
      <c r="F6935" t="s">
        <v>776</v>
      </c>
      <c r="G6935" t="s">
        <v>103</v>
      </c>
      <c r="H6935" t="s">
        <v>74</v>
      </c>
      <c r="I6935" s="1">
        <v>2.2727270000000002</v>
      </c>
      <c r="J6935" s="1">
        <v>1</v>
      </c>
      <c r="K6935">
        <v>6932</v>
      </c>
      <c r="L6935" t="s">
        <v>25</v>
      </c>
      <c r="M6935" s="2">
        <f>+Table3[[#This Row],[CHW]]/Table3[[#This Row],[Count of Airbill Number]]</f>
        <v>2.2727270000000002</v>
      </c>
    </row>
    <row r="6936" spans="2:13">
      <c r="B6936" t="s">
        <v>20</v>
      </c>
      <c r="C6936" t="s">
        <v>21</v>
      </c>
      <c r="D6936" t="s">
        <v>22</v>
      </c>
      <c r="E6936" t="s">
        <v>776</v>
      </c>
      <c r="F6936" t="s">
        <v>776</v>
      </c>
      <c r="G6936" t="s">
        <v>66</v>
      </c>
      <c r="H6936" t="s">
        <v>80</v>
      </c>
      <c r="I6936" s="1">
        <v>2.2727270000000002</v>
      </c>
      <c r="J6936" s="1">
        <v>1</v>
      </c>
      <c r="K6936">
        <v>6933</v>
      </c>
      <c r="L6936" t="s">
        <v>25</v>
      </c>
      <c r="M6936" s="2">
        <f>+Table3[[#This Row],[CHW]]/Table3[[#This Row],[Count of Airbill Number]]</f>
        <v>2.2727270000000002</v>
      </c>
    </row>
    <row r="6937" spans="2:13">
      <c r="B6937" t="s">
        <v>20</v>
      </c>
      <c r="C6937" t="s">
        <v>21</v>
      </c>
      <c r="D6937" t="s">
        <v>22</v>
      </c>
      <c r="E6937" t="s">
        <v>776</v>
      </c>
      <c r="F6937" t="s">
        <v>776</v>
      </c>
      <c r="G6937" t="s">
        <v>67</v>
      </c>
      <c r="H6937" t="s">
        <v>163</v>
      </c>
      <c r="I6937" s="1">
        <v>2.2727270000000002</v>
      </c>
      <c r="J6937" s="1">
        <v>1</v>
      </c>
      <c r="K6937">
        <v>6934</v>
      </c>
      <c r="L6937" t="s">
        <v>25</v>
      </c>
      <c r="M6937" s="2">
        <f>+Table3[[#This Row],[CHW]]/Table3[[#This Row],[Count of Airbill Number]]</f>
        <v>2.2727270000000002</v>
      </c>
    </row>
    <row r="6938" spans="2:13">
      <c r="B6938" t="s">
        <v>20</v>
      </c>
      <c r="C6938" t="s">
        <v>21</v>
      </c>
      <c r="D6938" t="s">
        <v>22</v>
      </c>
      <c r="E6938" t="s">
        <v>776</v>
      </c>
      <c r="F6938" t="s">
        <v>776</v>
      </c>
      <c r="G6938" t="s">
        <v>67</v>
      </c>
      <c r="H6938" t="s">
        <v>117</v>
      </c>
      <c r="I6938" s="1">
        <v>2.2727270000000002</v>
      </c>
      <c r="J6938" s="1">
        <v>1</v>
      </c>
      <c r="K6938">
        <v>6935</v>
      </c>
      <c r="L6938" t="s">
        <v>25</v>
      </c>
      <c r="M6938" s="2">
        <f>+Table3[[#This Row],[CHW]]/Table3[[#This Row],[Count of Airbill Number]]</f>
        <v>2.2727270000000002</v>
      </c>
    </row>
    <row r="6939" spans="2:13">
      <c r="B6939" t="s">
        <v>20</v>
      </c>
      <c r="C6939" t="s">
        <v>21</v>
      </c>
      <c r="D6939" t="s">
        <v>22</v>
      </c>
      <c r="E6939" t="s">
        <v>776</v>
      </c>
      <c r="F6939" t="s">
        <v>776</v>
      </c>
      <c r="G6939" t="s">
        <v>37</v>
      </c>
      <c r="H6939" t="s">
        <v>37</v>
      </c>
      <c r="I6939" s="1">
        <v>2.2727270000000002</v>
      </c>
      <c r="J6939" s="1">
        <v>1</v>
      </c>
      <c r="K6939">
        <v>6936</v>
      </c>
      <c r="L6939" t="s">
        <v>25</v>
      </c>
      <c r="M6939" s="2">
        <f>+Table3[[#This Row],[CHW]]/Table3[[#This Row],[Count of Airbill Number]]</f>
        <v>2.2727270000000002</v>
      </c>
    </row>
    <row r="6940" spans="2:13">
      <c r="B6940" t="s">
        <v>20</v>
      </c>
      <c r="C6940" t="s">
        <v>21</v>
      </c>
      <c r="D6940" t="s">
        <v>22</v>
      </c>
      <c r="E6940" t="s">
        <v>776</v>
      </c>
      <c r="F6940" t="s">
        <v>776</v>
      </c>
      <c r="G6940" t="s">
        <v>125</v>
      </c>
      <c r="H6940" t="s">
        <v>272</v>
      </c>
      <c r="I6940" s="1">
        <v>2.2727270000000002</v>
      </c>
      <c r="J6940" s="1">
        <v>1</v>
      </c>
      <c r="K6940">
        <v>6937</v>
      </c>
      <c r="L6940" t="s">
        <v>25</v>
      </c>
      <c r="M6940" s="2">
        <f>+Table3[[#This Row],[CHW]]/Table3[[#This Row],[Count of Airbill Number]]</f>
        <v>2.2727270000000002</v>
      </c>
    </row>
    <row r="6941" spans="2:13">
      <c r="B6941" t="s">
        <v>20</v>
      </c>
      <c r="C6941" t="s">
        <v>21</v>
      </c>
      <c r="D6941" t="s">
        <v>36</v>
      </c>
      <c r="E6941" t="s">
        <v>776</v>
      </c>
      <c r="F6941" t="s">
        <v>776</v>
      </c>
      <c r="G6941" t="s">
        <v>23</v>
      </c>
      <c r="H6941" t="s">
        <v>31</v>
      </c>
      <c r="I6941" s="1">
        <v>2.2727270000000002</v>
      </c>
      <c r="J6941" s="1">
        <v>1</v>
      </c>
      <c r="K6941">
        <v>6938</v>
      </c>
      <c r="L6941" t="s">
        <v>25</v>
      </c>
      <c r="M6941" s="2">
        <f>+Table3[[#This Row],[CHW]]/Table3[[#This Row],[Count of Airbill Number]]</f>
        <v>2.2727270000000002</v>
      </c>
    </row>
    <row r="6942" spans="2:13">
      <c r="B6942" t="s">
        <v>20</v>
      </c>
      <c r="C6942" t="s">
        <v>21</v>
      </c>
      <c r="D6942" t="s">
        <v>36</v>
      </c>
      <c r="E6942" t="s">
        <v>776</v>
      </c>
      <c r="F6942" t="s">
        <v>776</v>
      </c>
      <c r="G6942" t="s">
        <v>23</v>
      </c>
      <c r="H6942" t="s">
        <v>118</v>
      </c>
      <c r="I6942" s="1">
        <v>2.2727270000000002</v>
      </c>
      <c r="J6942" s="1">
        <v>1</v>
      </c>
      <c r="K6942">
        <v>6939</v>
      </c>
      <c r="L6942" t="s">
        <v>25</v>
      </c>
      <c r="M6942" s="2">
        <f>+Table3[[#This Row],[CHW]]/Table3[[#This Row],[Count of Airbill Number]]</f>
        <v>2.2727270000000002</v>
      </c>
    </row>
    <row r="6943" spans="2:13">
      <c r="B6943" t="s">
        <v>20</v>
      </c>
      <c r="C6943" t="s">
        <v>21</v>
      </c>
      <c r="D6943" t="s">
        <v>36</v>
      </c>
      <c r="E6943" t="s">
        <v>776</v>
      </c>
      <c r="F6943" t="s">
        <v>776</v>
      </c>
      <c r="G6943" t="s">
        <v>94</v>
      </c>
      <c r="H6943" t="s">
        <v>59</v>
      </c>
      <c r="I6943" s="1">
        <v>2.2727270000000002</v>
      </c>
      <c r="J6943" s="1">
        <v>1</v>
      </c>
      <c r="K6943">
        <v>6940</v>
      </c>
      <c r="L6943" t="s">
        <v>25</v>
      </c>
      <c r="M6943" s="2">
        <f>+Table3[[#This Row],[CHW]]/Table3[[#This Row],[Count of Airbill Number]]</f>
        <v>2.2727270000000002</v>
      </c>
    </row>
    <row r="6944" spans="2:13">
      <c r="B6944" t="s">
        <v>20</v>
      </c>
      <c r="C6944" t="s">
        <v>21</v>
      </c>
      <c r="D6944" t="s">
        <v>36</v>
      </c>
      <c r="E6944" t="s">
        <v>776</v>
      </c>
      <c r="F6944" t="s">
        <v>776</v>
      </c>
      <c r="G6944" t="s">
        <v>93</v>
      </c>
      <c r="H6944" t="s">
        <v>169</v>
      </c>
      <c r="I6944" s="1">
        <v>2.2727270000000002</v>
      </c>
      <c r="J6944" s="1">
        <v>1</v>
      </c>
      <c r="K6944">
        <v>6941</v>
      </c>
      <c r="L6944" t="s">
        <v>25</v>
      </c>
      <c r="M6944" s="2">
        <f>+Table3[[#This Row],[CHW]]/Table3[[#This Row],[Count of Airbill Number]]</f>
        <v>2.2727270000000002</v>
      </c>
    </row>
    <row r="6945" spans="2:13">
      <c r="B6945" t="s">
        <v>30</v>
      </c>
      <c r="C6945" t="s">
        <v>21</v>
      </c>
      <c r="D6945" t="s">
        <v>22</v>
      </c>
      <c r="E6945" t="s">
        <v>776</v>
      </c>
      <c r="F6945" t="s">
        <v>776</v>
      </c>
      <c r="G6945" t="s">
        <v>58</v>
      </c>
      <c r="H6945" t="s">
        <v>59</v>
      </c>
      <c r="I6945" s="1">
        <v>2.2727270000000002</v>
      </c>
      <c r="J6945" s="1">
        <v>1</v>
      </c>
      <c r="K6945">
        <v>6942</v>
      </c>
      <c r="L6945" t="s">
        <v>25</v>
      </c>
      <c r="M6945" s="2">
        <f>+Table3[[#This Row],[CHW]]/Table3[[#This Row],[Count of Airbill Number]]</f>
        <v>2.2727270000000002</v>
      </c>
    </row>
    <row r="6946" spans="2:13">
      <c r="B6946" t="s">
        <v>243</v>
      </c>
      <c r="C6946" t="s">
        <v>21</v>
      </c>
      <c r="D6946" t="s">
        <v>22</v>
      </c>
      <c r="E6946" t="s">
        <v>776</v>
      </c>
      <c r="F6946" t="s">
        <v>776</v>
      </c>
      <c r="G6946" t="s">
        <v>31</v>
      </c>
      <c r="H6946" t="s">
        <v>64</v>
      </c>
      <c r="I6946" s="1">
        <v>2.2727270000000002</v>
      </c>
      <c r="J6946" s="1">
        <v>1</v>
      </c>
      <c r="K6946">
        <v>6943</v>
      </c>
      <c r="L6946" t="s">
        <v>25</v>
      </c>
      <c r="M6946" s="2">
        <f>+Table3[[#This Row],[CHW]]/Table3[[#This Row],[Count of Airbill Number]]</f>
        <v>2.2727270000000002</v>
      </c>
    </row>
    <row r="6947" spans="2:13">
      <c r="B6947" t="s">
        <v>243</v>
      </c>
      <c r="C6947" t="s">
        <v>21</v>
      </c>
      <c r="D6947" t="s">
        <v>22</v>
      </c>
      <c r="E6947" t="s">
        <v>776</v>
      </c>
      <c r="F6947" t="s">
        <v>776</v>
      </c>
      <c r="G6947" t="s">
        <v>33</v>
      </c>
      <c r="H6947" t="s">
        <v>48</v>
      </c>
      <c r="I6947" s="1">
        <v>2.2727270000000002</v>
      </c>
      <c r="J6947" s="1">
        <v>1</v>
      </c>
      <c r="K6947">
        <v>6944</v>
      </c>
      <c r="L6947" t="s">
        <v>25</v>
      </c>
      <c r="M6947" s="2">
        <f>+Table3[[#This Row],[CHW]]/Table3[[#This Row],[Count of Airbill Number]]</f>
        <v>2.2727270000000002</v>
      </c>
    </row>
    <row r="6948" spans="2:13">
      <c r="B6948" t="s">
        <v>28</v>
      </c>
      <c r="C6948" t="s">
        <v>21</v>
      </c>
      <c r="D6948" t="s">
        <v>22</v>
      </c>
      <c r="E6948" t="s">
        <v>776</v>
      </c>
      <c r="F6948" t="s">
        <v>776</v>
      </c>
      <c r="G6948" t="s">
        <v>39</v>
      </c>
      <c r="H6948" t="s">
        <v>94</v>
      </c>
      <c r="I6948" s="1">
        <v>2.272726</v>
      </c>
      <c r="J6948" s="1">
        <v>3</v>
      </c>
      <c r="K6948">
        <v>6945</v>
      </c>
      <c r="L6948" t="s">
        <v>25</v>
      </c>
      <c r="M6948" s="2">
        <f>+Table3[[#This Row],[CHW]]/Table3[[#This Row],[Count of Airbill Number]]</f>
        <v>0.75757533333333338</v>
      </c>
    </row>
    <row r="6949" spans="2:13">
      <c r="B6949" t="s">
        <v>28</v>
      </c>
      <c r="C6949" t="s">
        <v>21</v>
      </c>
      <c r="D6949" t="s">
        <v>22</v>
      </c>
      <c r="E6949" t="s">
        <v>776</v>
      </c>
      <c r="F6949" t="s">
        <v>776</v>
      </c>
      <c r="G6949" t="s">
        <v>76</v>
      </c>
      <c r="H6949" t="s">
        <v>74</v>
      </c>
      <c r="I6949" s="1">
        <v>2.272726</v>
      </c>
      <c r="J6949" s="1">
        <v>2</v>
      </c>
      <c r="K6949">
        <v>6946</v>
      </c>
      <c r="L6949" t="s">
        <v>25</v>
      </c>
      <c r="M6949" s="2">
        <f>+Table3[[#This Row],[CHW]]/Table3[[#This Row],[Count of Airbill Number]]</f>
        <v>1.136363</v>
      </c>
    </row>
    <row r="6950" spans="2:13">
      <c r="B6950" t="s">
        <v>28</v>
      </c>
      <c r="C6950" t="s">
        <v>21</v>
      </c>
      <c r="D6950" t="s">
        <v>22</v>
      </c>
      <c r="E6950" t="s">
        <v>777</v>
      </c>
      <c r="F6950" t="s">
        <v>777</v>
      </c>
      <c r="G6950" t="s">
        <v>97</v>
      </c>
      <c r="H6950" t="s">
        <v>179</v>
      </c>
      <c r="I6950" s="1">
        <v>2.272726</v>
      </c>
      <c r="J6950" s="1">
        <v>3</v>
      </c>
      <c r="K6950">
        <v>6947</v>
      </c>
      <c r="L6950" t="s">
        <v>25</v>
      </c>
      <c r="M6950" s="2">
        <f>+Table3[[#This Row],[CHW]]/Table3[[#This Row],[Count of Airbill Number]]</f>
        <v>0.75757533333333338</v>
      </c>
    </row>
    <row r="6951" spans="2:13">
      <c r="B6951" t="s">
        <v>28</v>
      </c>
      <c r="C6951" t="s">
        <v>21</v>
      </c>
      <c r="D6951" t="s">
        <v>22</v>
      </c>
      <c r="E6951" t="s">
        <v>776</v>
      </c>
      <c r="F6951" t="s">
        <v>776</v>
      </c>
      <c r="G6951" t="s">
        <v>144</v>
      </c>
      <c r="H6951" t="s">
        <v>68</v>
      </c>
      <c r="I6951" s="1">
        <v>2.272726</v>
      </c>
      <c r="J6951" s="1">
        <v>2</v>
      </c>
      <c r="K6951">
        <v>6948</v>
      </c>
      <c r="L6951" t="s">
        <v>25</v>
      </c>
      <c r="M6951" s="2">
        <f>+Table3[[#This Row],[CHW]]/Table3[[#This Row],[Count of Airbill Number]]</f>
        <v>1.136363</v>
      </c>
    </row>
    <row r="6952" spans="2:13">
      <c r="B6952" t="s">
        <v>28</v>
      </c>
      <c r="C6952" t="s">
        <v>21</v>
      </c>
      <c r="D6952" t="s">
        <v>22</v>
      </c>
      <c r="E6952" t="s">
        <v>776</v>
      </c>
      <c r="F6952" t="s">
        <v>776</v>
      </c>
      <c r="G6952" t="s">
        <v>103</v>
      </c>
      <c r="H6952" t="s">
        <v>67</v>
      </c>
      <c r="I6952" s="1">
        <v>2.272726</v>
      </c>
      <c r="J6952" s="1">
        <v>2</v>
      </c>
      <c r="K6952">
        <v>6949</v>
      </c>
      <c r="L6952" t="s">
        <v>25</v>
      </c>
      <c r="M6952" s="2">
        <f>+Table3[[#This Row],[CHW]]/Table3[[#This Row],[Count of Airbill Number]]</f>
        <v>1.136363</v>
      </c>
    </row>
    <row r="6953" spans="2:13">
      <c r="B6953" t="s">
        <v>28</v>
      </c>
      <c r="C6953" t="s">
        <v>21</v>
      </c>
      <c r="D6953" t="s">
        <v>22</v>
      </c>
      <c r="E6953" t="s">
        <v>776</v>
      </c>
      <c r="F6953" t="s">
        <v>776</v>
      </c>
      <c r="G6953" t="s">
        <v>67</v>
      </c>
      <c r="H6953" t="s">
        <v>236</v>
      </c>
      <c r="I6953" s="1">
        <v>2.272726</v>
      </c>
      <c r="J6953" s="1">
        <v>2</v>
      </c>
      <c r="K6953">
        <v>6950</v>
      </c>
      <c r="L6953" t="s">
        <v>25</v>
      </c>
      <c r="M6953" s="2">
        <f>+Table3[[#This Row],[CHW]]/Table3[[#This Row],[Count of Airbill Number]]</f>
        <v>1.136363</v>
      </c>
    </row>
    <row r="6954" spans="2:13">
      <c r="B6954" t="s">
        <v>28</v>
      </c>
      <c r="C6954" t="s">
        <v>21</v>
      </c>
      <c r="D6954" t="s">
        <v>36</v>
      </c>
      <c r="E6954" t="s">
        <v>776</v>
      </c>
      <c r="F6954" t="s">
        <v>777</v>
      </c>
      <c r="G6954" t="s">
        <v>37</v>
      </c>
      <c r="H6954" t="s">
        <v>52</v>
      </c>
      <c r="I6954" s="1">
        <v>2.272726</v>
      </c>
      <c r="J6954" s="1">
        <v>2</v>
      </c>
      <c r="K6954">
        <v>6951</v>
      </c>
      <c r="L6954" t="s">
        <v>25</v>
      </c>
      <c r="M6954" s="2">
        <f>+Table3[[#This Row],[CHW]]/Table3[[#This Row],[Count of Airbill Number]]</f>
        <v>1.136363</v>
      </c>
    </row>
    <row r="6955" spans="2:13">
      <c r="B6955" t="s">
        <v>35</v>
      </c>
      <c r="C6955" t="s">
        <v>21</v>
      </c>
      <c r="D6955" t="s">
        <v>22</v>
      </c>
      <c r="E6955" t="s">
        <v>776</v>
      </c>
      <c r="F6955" t="s">
        <v>776</v>
      </c>
      <c r="G6955" t="s">
        <v>42</v>
      </c>
      <c r="H6955" t="s">
        <v>37</v>
      </c>
      <c r="I6955" s="1">
        <v>2.272726</v>
      </c>
      <c r="J6955" s="1">
        <v>2</v>
      </c>
      <c r="K6955">
        <v>6952</v>
      </c>
      <c r="L6955" t="s">
        <v>25</v>
      </c>
      <c r="M6955" s="2">
        <f>+Table3[[#This Row],[CHW]]/Table3[[#This Row],[Count of Airbill Number]]</f>
        <v>1.136363</v>
      </c>
    </row>
    <row r="6956" spans="2:13">
      <c r="B6956" t="s">
        <v>35</v>
      </c>
      <c r="C6956" t="s">
        <v>21</v>
      </c>
      <c r="D6956" t="s">
        <v>22</v>
      </c>
      <c r="E6956" t="s">
        <v>776</v>
      </c>
      <c r="F6956" t="s">
        <v>776</v>
      </c>
      <c r="G6956" t="s">
        <v>40</v>
      </c>
      <c r="H6956" t="s">
        <v>83</v>
      </c>
      <c r="I6956" s="1">
        <v>2.272726</v>
      </c>
      <c r="J6956" s="1">
        <v>2</v>
      </c>
      <c r="K6956">
        <v>6953</v>
      </c>
      <c r="L6956" t="s">
        <v>25</v>
      </c>
      <c r="M6956" s="2">
        <f>+Table3[[#This Row],[CHW]]/Table3[[#This Row],[Count of Airbill Number]]</f>
        <v>1.136363</v>
      </c>
    </row>
    <row r="6957" spans="2:13">
      <c r="B6957" t="s">
        <v>35</v>
      </c>
      <c r="C6957" t="s">
        <v>21</v>
      </c>
      <c r="D6957" t="s">
        <v>22</v>
      </c>
      <c r="E6957" t="s">
        <v>776</v>
      </c>
      <c r="F6957" t="s">
        <v>776</v>
      </c>
      <c r="G6957" t="s">
        <v>40</v>
      </c>
      <c r="H6957" t="s">
        <v>92</v>
      </c>
      <c r="I6957" s="1">
        <v>2.272726</v>
      </c>
      <c r="J6957" s="1">
        <v>2</v>
      </c>
      <c r="K6957">
        <v>6954</v>
      </c>
      <c r="L6957" t="s">
        <v>25</v>
      </c>
      <c r="M6957" s="2">
        <f>+Table3[[#This Row],[CHW]]/Table3[[#This Row],[Count of Airbill Number]]</f>
        <v>1.136363</v>
      </c>
    </row>
    <row r="6958" spans="2:13">
      <c r="B6958" t="s">
        <v>35</v>
      </c>
      <c r="C6958" t="s">
        <v>21</v>
      </c>
      <c r="D6958" t="s">
        <v>22</v>
      </c>
      <c r="E6958" t="s">
        <v>776</v>
      </c>
      <c r="F6958" t="s">
        <v>776</v>
      </c>
      <c r="G6958" t="s">
        <v>57</v>
      </c>
      <c r="H6958" t="s">
        <v>146</v>
      </c>
      <c r="I6958" s="1">
        <v>2.272726</v>
      </c>
      <c r="J6958" s="1">
        <v>2</v>
      </c>
      <c r="K6958">
        <v>6955</v>
      </c>
      <c r="L6958" t="s">
        <v>25</v>
      </c>
      <c r="M6958" s="2">
        <f>+Table3[[#This Row],[CHW]]/Table3[[#This Row],[Count of Airbill Number]]</f>
        <v>1.136363</v>
      </c>
    </row>
    <row r="6959" spans="2:13">
      <c r="B6959" t="s">
        <v>35</v>
      </c>
      <c r="C6959" t="s">
        <v>21</v>
      </c>
      <c r="D6959" t="s">
        <v>22</v>
      </c>
      <c r="E6959" t="s">
        <v>776</v>
      </c>
      <c r="F6959" t="s">
        <v>776</v>
      </c>
      <c r="G6959" t="s">
        <v>57</v>
      </c>
      <c r="H6959" t="s">
        <v>71</v>
      </c>
      <c r="I6959" s="1">
        <v>2.272726</v>
      </c>
      <c r="J6959" s="1">
        <v>2</v>
      </c>
      <c r="K6959">
        <v>6956</v>
      </c>
      <c r="L6959" t="s">
        <v>25</v>
      </c>
      <c r="M6959" s="2">
        <f>+Table3[[#This Row],[CHW]]/Table3[[#This Row],[Count of Airbill Number]]</f>
        <v>1.136363</v>
      </c>
    </row>
    <row r="6960" spans="2:13">
      <c r="B6960" t="s">
        <v>35</v>
      </c>
      <c r="C6960" t="s">
        <v>21</v>
      </c>
      <c r="D6960" t="s">
        <v>22</v>
      </c>
      <c r="E6960" t="s">
        <v>776</v>
      </c>
      <c r="F6960" t="s">
        <v>776</v>
      </c>
      <c r="G6960" t="s">
        <v>37</v>
      </c>
      <c r="H6960" t="s">
        <v>277</v>
      </c>
      <c r="I6960" s="1">
        <v>2.272726</v>
      </c>
      <c r="J6960" s="1">
        <v>2</v>
      </c>
      <c r="K6960">
        <v>6957</v>
      </c>
      <c r="L6960" t="s">
        <v>25</v>
      </c>
      <c r="M6960" s="2">
        <f>+Table3[[#This Row],[CHW]]/Table3[[#This Row],[Count of Airbill Number]]</f>
        <v>1.136363</v>
      </c>
    </row>
    <row r="6961" spans="2:13">
      <c r="B6961" t="s">
        <v>20</v>
      </c>
      <c r="C6961" t="s">
        <v>21</v>
      </c>
      <c r="D6961" t="s">
        <v>22</v>
      </c>
      <c r="E6961" t="s">
        <v>776</v>
      </c>
      <c r="F6961" t="s">
        <v>776</v>
      </c>
      <c r="G6961" t="s">
        <v>45</v>
      </c>
      <c r="H6961" t="s">
        <v>64</v>
      </c>
      <c r="I6961" s="1">
        <v>2.272726</v>
      </c>
      <c r="J6961" s="1">
        <v>2</v>
      </c>
      <c r="K6961">
        <v>6958</v>
      </c>
      <c r="L6961" t="s">
        <v>25</v>
      </c>
      <c r="M6961" s="2">
        <f>+Table3[[#This Row],[CHW]]/Table3[[#This Row],[Count of Airbill Number]]</f>
        <v>1.136363</v>
      </c>
    </row>
    <row r="6962" spans="2:13">
      <c r="B6962" t="s">
        <v>20</v>
      </c>
      <c r="C6962" t="s">
        <v>21</v>
      </c>
      <c r="D6962" t="s">
        <v>22</v>
      </c>
      <c r="E6962" t="s">
        <v>776</v>
      </c>
      <c r="F6962" t="s">
        <v>776</v>
      </c>
      <c r="G6962" t="s">
        <v>67</v>
      </c>
      <c r="H6962" t="s">
        <v>108</v>
      </c>
      <c r="I6962" s="1">
        <v>2.272726</v>
      </c>
      <c r="J6962" s="1">
        <v>3</v>
      </c>
      <c r="K6962">
        <v>6959</v>
      </c>
      <c r="L6962" t="s">
        <v>25</v>
      </c>
      <c r="M6962" s="2">
        <f>+Table3[[#This Row],[CHW]]/Table3[[#This Row],[Count of Airbill Number]]</f>
        <v>0.75757533333333338</v>
      </c>
    </row>
    <row r="6963" spans="2:13">
      <c r="B6963" t="s">
        <v>35</v>
      </c>
      <c r="C6963" t="s">
        <v>21</v>
      </c>
      <c r="D6963" t="s">
        <v>22</v>
      </c>
      <c r="E6963" t="s">
        <v>776</v>
      </c>
      <c r="F6963" t="s">
        <v>776</v>
      </c>
      <c r="G6963" t="s">
        <v>71</v>
      </c>
      <c r="H6963" t="s">
        <v>61</v>
      </c>
      <c r="I6963" s="1">
        <v>2.2727249999999999</v>
      </c>
      <c r="J6963" s="1">
        <v>3</v>
      </c>
      <c r="K6963">
        <v>6960</v>
      </c>
      <c r="L6963" t="s">
        <v>25</v>
      </c>
      <c r="M6963" s="2">
        <f>+Table3[[#This Row],[CHW]]/Table3[[#This Row],[Count of Airbill Number]]</f>
        <v>0.757575</v>
      </c>
    </row>
    <row r="6964" spans="2:13">
      <c r="B6964" t="s">
        <v>35</v>
      </c>
      <c r="C6964" t="s">
        <v>21</v>
      </c>
      <c r="D6964" t="s">
        <v>22</v>
      </c>
      <c r="E6964" t="s">
        <v>776</v>
      </c>
      <c r="F6964" t="s">
        <v>776</v>
      </c>
      <c r="G6964" t="s">
        <v>94</v>
      </c>
      <c r="H6964" t="s">
        <v>188</v>
      </c>
      <c r="I6964" s="1">
        <v>2.2727249999999999</v>
      </c>
      <c r="J6964" s="1">
        <v>4</v>
      </c>
      <c r="K6964">
        <v>6961</v>
      </c>
      <c r="L6964" t="s">
        <v>25</v>
      </c>
      <c r="M6964" s="2">
        <f>+Table3[[#This Row],[CHW]]/Table3[[#This Row],[Count of Airbill Number]]</f>
        <v>0.56818124999999997</v>
      </c>
    </row>
    <row r="6965" spans="2:13">
      <c r="B6965" t="s">
        <v>20</v>
      </c>
      <c r="C6965" t="s">
        <v>21</v>
      </c>
      <c r="D6965" t="s">
        <v>22</v>
      </c>
      <c r="E6965" t="s">
        <v>778</v>
      </c>
      <c r="F6965" t="s">
        <v>776</v>
      </c>
      <c r="G6965" t="s">
        <v>51</v>
      </c>
      <c r="H6965" t="s">
        <v>45</v>
      </c>
      <c r="I6965" s="1">
        <v>2.2272720000000001</v>
      </c>
      <c r="J6965" s="1">
        <v>1</v>
      </c>
      <c r="K6965">
        <v>6962</v>
      </c>
      <c r="L6965" t="s">
        <v>25</v>
      </c>
      <c r="M6965" s="2">
        <f>+Table3[[#This Row],[CHW]]/Table3[[#This Row],[Count of Airbill Number]]</f>
        <v>2.2272720000000001</v>
      </c>
    </row>
    <row r="6966" spans="2:13">
      <c r="B6966" t="s">
        <v>35</v>
      </c>
      <c r="C6966" t="s">
        <v>21</v>
      </c>
      <c r="D6966" t="s">
        <v>22</v>
      </c>
      <c r="E6966" t="s">
        <v>776</v>
      </c>
      <c r="F6966" t="s">
        <v>778</v>
      </c>
      <c r="G6966" t="s">
        <v>31</v>
      </c>
      <c r="H6966" t="s">
        <v>283</v>
      </c>
      <c r="I6966" s="1">
        <v>2.2000000000000002</v>
      </c>
      <c r="J6966" s="1">
        <v>2</v>
      </c>
      <c r="K6966">
        <v>6963</v>
      </c>
      <c r="L6966" t="s">
        <v>25</v>
      </c>
      <c r="M6966" s="2">
        <f>+Table3[[#This Row],[CHW]]/Table3[[#This Row],[Count of Airbill Number]]</f>
        <v>1.1000000000000001</v>
      </c>
    </row>
    <row r="6967" spans="2:13">
      <c r="B6967" t="s">
        <v>20</v>
      </c>
      <c r="C6967" t="s">
        <v>21</v>
      </c>
      <c r="D6967" t="s">
        <v>36</v>
      </c>
      <c r="E6967" t="s">
        <v>776</v>
      </c>
      <c r="F6967" t="s">
        <v>776</v>
      </c>
      <c r="G6967" t="s">
        <v>94</v>
      </c>
      <c r="H6967" t="s">
        <v>41</v>
      </c>
      <c r="I6967" s="1">
        <v>2.2000000000000002</v>
      </c>
      <c r="J6967" s="1">
        <v>1</v>
      </c>
      <c r="K6967">
        <v>6964</v>
      </c>
      <c r="L6967" t="s">
        <v>25</v>
      </c>
      <c r="M6967" s="2">
        <f>+Table3[[#This Row],[CHW]]/Table3[[#This Row],[Count of Airbill Number]]</f>
        <v>2.2000000000000002</v>
      </c>
    </row>
    <row r="6968" spans="2:13">
      <c r="B6968" t="s">
        <v>28</v>
      </c>
      <c r="C6968" t="s">
        <v>21</v>
      </c>
      <c r="D6968" t="s">
        <v>22</v>
      </c>
      <c r="E6968" t="s">
        <v>778</v>
      </c>
      <c r="F6968" t="s">
        <v>777</v>
      </c>
      <c r="G6968" t="s">
        <v>109</v>
      </c>
      <c r="H6968" t="s">
        <v>374</v>
      </c>
      <c r="I6968" s="1">
        <v>2.1</v>
      </c>
      <c r="J6968" s="1">
        <v>1</v>
      </c>
      <c r="K6968">
        <v>6965</v>
      </c>
      <c r="L6968" t="s">
        <v>25</v>
      </c>
      <c r="M6968" s="2">
        <f>+Table3[[#This Row],[CHW]]/Table3[[#This Row],[Count of Airbill Number]]</f>
        <v>2.1</v>
      </c>
    </row>
    <row r="6969" spans="2:13">
      <c r="B6969" t="s">
        <v>28</v>
      </c>
      <c r="C6969" t="s">
        <v>21</v>
      </c>
      <c r="D6969" t="s">
        <v>22</v>
      </c>
      <c r="E6969" t="s">
        <v>776</v>
      </c>
      <c r="F6969" t="s">
        <v>776</v>
      </c>
      <c r="G6969" t="s">
        <v>45</v>
      </c>
      <c r="H6969" t="s">
        <v>216</v>
      </c>
      <c r="I6969" s="1">
        <v>2.0454539999999999</v>
      </c>
      <c r="J6969" s="1">
        <v>1</v>
      </c>
      <c r="K6969">
        <v>6966</v>
      </c>
      <c r="L6969" t="s">
        <v>25</v>
      </c>
      <c r="M6969" s="2">
        <f>+Table3[[#This Row],[CHW]]/Table3[[#This Row],[Count of Airbill Number]]</f>
        <v>2.0454539999999999</v>
      </c>
    </row>
    <row r="6970" spans="2:13">
      <c r="B6970" t="s">
        <v>28</v>
      </c>
      <c r="C6970" t="s">
        <v>21</v>
      </c>
      <c r="D6970" t="s">
        <v>22</v>
      </c>
      <c r="E6970" t="s">
        <v>776</v>
      </c>
      <c r="F6970" t="s">
        <v>776</v>
      </c>
      <c r="G6970" t="s">
        <v>23</v>
      </c>
      <c r="H6970" t="s">
        <v>67</v>
      </c>
      <c r="I6970" s="1">
        <v>2.00909</v>
      </c>
      <c r="J6970" s="1">
        <v>2</v>
      </c>
      <c r="K6970">
        <v>6967</v>
      </c>
      <c r="L6970" t="s">
        <v>25</v>
      </c>
      <c r="M6970" s="2">
        <f>+Table3[[#This Row],[CHW]]/Table3[[#This Row],[Count of Airbill Number]]</f>
        <v>1.004545</v>
      </c>
    </row>
    <row r="6971" spans="2:13">
      <c r="B6971" t="s">
        <v>28</v>
      </c>
      <c r="C6971" t="s">
        <v>21</v>
      </c>
      <c r="D6971" t="s">
        <v>22</v>
      </c>
      <c r="E6971" t="s">
        <v>776</v>
      </c>
      <c r="F6971" t="s">
        <v>778</v>
      </c>
      <c r="G6971" t="s">
        <v>23</v>
      </c>
      <c r="H6971" t="s">
        <v>171</v>
      </c>
      <c r="I6971" s="1">
        <v>2</v>
      </c>
      <c r="J6971" s="1">
        <v>1</v>
      </c>
      <c r="K6971">
        <v>6968</v>
      </c>
      <c r="L6971" t="s">
        <v>25</v>
      </c>
      <c r="M6971" s="2">
        <f>+Table3[[#This Row],[CHW]]/Table3[[#This Row],[Count of Airbill Number]]</f>
        <v>2</v>
      </c>
    </row>
    <row r="6972" spans="2:13">
      <c r="B6972" t="s">
        <v>28</v>
      </c>
      <c r="C6972" t="s">
        <v>21</v>
      </c>
      <c r="D6972" t="s">
        <v>22</v>
      </c>
      <c r="E6972" t="s">
        <v>778</v>
      </c>
      <c r="F6972" t="s">
        <v>778</v>
      </c>
      <c r="G6972" t="s">
        <v>173</v>
      </c>
      <c r="H6972" t="s">
        <v>361</v>
      </c>
      <c r="I6972" s="1">
        <v>2</v>
      </c>
      <c r="J6972" s="1">
        <v>1</v>
      </c>
      <c r="K6972">
        <v>6969</v>
      </c>
      <c r="L6972" t="s">
        <v>25</v>
      </c>
      <c r="M6972" s="2">
        <f>+Table3[[#This Row],[CHW]]/Table3[[#This Row],[Count of Airbill Number]]</f>
        <v>2</v>
      </c>
    </row>
    <row r="6973" spans="2:13">
      <c r="B6973" t="s">
        <v>28</v>
      </c>
      <c r="C6973" t="s">
        <v>21</v>
      </c>
      <c r="D6973" t="s">
        <v>22</v>
      </c>
      <c r="E6973" t="s">
        <v>778</v>
      </c>
      <c r="F6973" t="s">
        <v>778</v>
      </c>
      <c r="G6973" t="s">
        <v>51</v>
      </c>
      <c r="H6973" t="s">
        <v>285</v>
      </c>
      <c r="I6973" s="1">
        <v>2</v>
      </c>
      <c r="J6973" s="1">
        <v>1</v>
      </c>
      <c r="K6973">
        <v>6970</v>
      </c>
      <c r="L6973" t="s">
        <v>25</v>
      </c>
      <c r="M6973" s="2">
        <f>+Table3[[#This Row],[CHW]]/Table3[[#This Row],[Count of Airbill Number]]</f>
        <v>2</v>
      </c>
    </row>
    <row r="6974" spans="2:13">
      <c r="B6974" t="s">
        <v>28</v>
      </c>
      <c r="C6974" t="s">
        <v>21</v>
      </c>
      <c r="D6974" t="s">
        <v>22</v>
      </c>
      <c r="E6974" t="s">
        <v>778</v>
      </c>
      <c r="F6974" t="s">
        <v>778</v>
      </c>
      <c r="G6974" t="s">
        <v>62</v>
      </c>
      <c r="H6974" t="s">
        <v>173</v>
      </c>
      <c r="I6974" s="1">
        <v>2</v>
      </c>
      <c r="J6974" s="1">
        <v>1</v>
      </c>
      <c r="K6974">
        <v>6971</v>
      </c>
      <c r="L6974" t="s">
        <v>25</v>
      </c>
      <c r="M6974" s="2">
        <f>+Table3[[#This Row],[CHW]]/Table3[[#This Row],[Count of Airbill Number]]</f>
        <v>2</v>
      </c>
    </row>
    <row r="6975" spans="2:13">
      <c r="B6975" t="s">
        <v>28</v>
      </c>
      <c r="C6975" t="s">
        <v>21</v>
      </c>
      <c r="D6975" t="s">
        <v>22</v>
      </c>
      <c r="E6975" t="s">
        <v>778</v>
      </c>
      <c r="F6975" t="s">
        <v>778</v>
      </c>
      <c r="G6975" t="s">
        <v>86</v>
      </c>
      <c r="H6975" t="s">
        <v>185</v>
      </c>
      <c r="I6975" s="1">
        <v>2</v>
      </c>
      <c r="J6975" s="1">
        <v>1</v>
      </c>
      <c r="K6975">
        <v>6972</v>
      </c>
      <c r="L6975" t="s">
        <v>25</v>
      </c>
      <c r="M6975" s="2">
        <f>+Table3[[#This Row],[CHW]]/Table3[[#This Row],[Count of Airbill Number]]</f>
        <v>2</v>
      </c>
    </row>
    <row r="6976" spans="2:13">
      <c r="B6976" t="s">
        <v>28</v>
      </c>
      <c r="C6976" t="s">
        <v>21</v>
      </c>
      <c r="D6976" t="s">
        <v>36</v>
      </c>
      <c r="E6976" t="s">
        <v>778</v>
      </c>
      <c r="F6976" t="s">
        <v>778</v>
      </c>
      <c r="G6976" t="s">
        <v>82</v>
      </c>
      <c r="H6976" t="s">
        <v>250</v>
      </c>
      <c r="I6976" s="1">
        <v>2</v>
      </c>
      <c r="J6976" s="1">
        <v>1</v>
      </c>
      <c r="K6976">
        <v>6973</v>
      </c>
      <c r="L6976" t="s">
        <v>25</v>
      </c>
      <c r="M6976" s="2">
        <f>+Table3[[#This Row],[CHW]]/Table3[[#This Row],[Count of Airbill Number]]</f>
        <v>2</v>
      </c>
    </row>
    <row r="6977" spans="2:13">
      <c r="B6977" t="s">
        <v>28</v>
      </c>
      <c r="C6977" t="s">
        <v>21</v>
      </c>
      <c r="D6977" t="s">
        <v>36</v>
      </c>
      <c r="E6977" t="s">
        <v>776</v>
      </c>
      <c r="F6977" t="s">
        <v>776</v>
      </c>
      <c r="G6977" t="s">
        <v>45</v>
      </c>
      <c r="H6977" t="s">
        <v>88</v>
      </c>
      <c r="I6977" s="1">
        <v>2</v>
      </c>
      <c r="J6977" s="1">
        <v>1</v>
      </c>
      <c r="K6977">
        <v>6974</v>
      </c>
      <c r="L6977" t="s">
        <v>25</v>
      </c>
      <c r="M6977" s="2">
        <f>+Table3[[#This Row],[CHW]]/Table3[[#This Row],[Count of Airbill Number]]</f>
        <v>2</v>
      </c>
    </row>
    <row r="6978" spans="2:13">
      <c r="B6978" t="s">
        <v>28</v>
      </c>
      <c r="C6978" t="s">
        <v>21</v>
      </c>
      <c r="D6978" t="s">
        <v>36</v>
      </c>
      <c r="E6978" t="s">
        <v>778</v>
      </c>
      <c r="F6978" t="s">
        <v>778</v>
      </c>
      <c r="G6978" t="s">
        <v>412</v>
      </c>
      <c r="H6978" t="s">
        <v>150</v>
      </c>
      <c r="I6978" s="1">
        <v>2</v>
      </c>
      <c r="J6978" s="1">
        <v>1</v>
      </c>
      <c r="K6978">
        <v>6975</v>
      </c>
      <c r="L6978" t="s">
        <v>25</v>
      </c>
      <c r="M6978" s="2">
        <f>+Table3[[#This Row],[CHW]]/Table3[[#This Row],[Count of Airbill Number]]</f>
        <v>2</v>
      </c>
    </row>
    <row r="6979" spans="2:13">
      <c r="B6979" t="s">
        <v>28</v>
      </c>
      <c r="C6979" t="s">
        <v>21</v>
      </c>
      <c r="D6979" t="s">
        <v>36</v>
      </c>
      <c r="E6979" t="s">
        <v>778</v>
      </c>
      <c r="F6979" t="s">
        <v>778</v>
      </c>
      <c r="G6979" t="s">
        <v>51</v>
      </c>
      <c r="H6979" t="s">
        <v>400</v>
      </c>
      <c r="I6979" s="1">
        <v>2</v>
      </c>
      <c r="J6979" s="1">
        <v>1</v>
      </c>
      <c r="K6979">
        <v>6976</v>
      </c>
      <c r="L6979" t="s">
        <v>25</v>
      </c>
      <c r="M6979" s="2">
        <f>+Table3[[#This Row],[CHW]]/Table3[[#This Row],[Count of Airbill Number]]</f>
        <v>2</v>
      </c>
    </row>
    <row r="6980" spans="2:13">
      <c r="B6980" t="s">
        <v>35</v>
      </c>
      <c r="C6980" t="s">
        <v>21</v>
      </c>
      <c r="D6980" t="s">
        <v>22</v>
      </c>
      <c r="E6980" t="s">
        <v>776</v>
      </c>
      <c r="F6980" t="s">
        <v>777</v>
      </c>
      <c r="G6980" t="s">
        <v>39</v>
      </c>
      <c r="H6980" t="s">
        <v>110</v>
      </c>
      <c r="I6980" s="1">
        <v>2</v>
      </c>
      <c r="J6980" s="1">
        <v>1</v>
      </c>
      <c r="K6980">
        <v>6977</v>
      </c>
      <c r="L6980" t="s">
        <v>25</v>
      </c>
      <c r="M6980" s="2">
        <f>+Table3[[#This Row],[CHW]]/Table3[[#This Row],[Count of Airbill Number]]</f>
        <v>2</v>
      </c>
    </row>
    <row r="6981" spans="2:13">
      <c r="B6981" t="s">
        <v>35</v>
      </c>
      <c r="C6981" t="s">
        <v>21</v>
      </c>
      <c r="D6981" t="s">
        <v>36</v>
      </c>
      <c r="E6981" t="s">
        <v>778</v>
      </c>
      <c r="F6981" t="s">
        <v>778</v>
      </c>
      <c r="G6981" t="s">
        <v>51</v>
      </c>
      <c r="H6981" t="s">
        <v>365</v>
      </c>
      <c r="I6981" s="1">
        <v>2</v>
      </c>
      <c r="J6981" s="1">
        <v>1</v>
      </c>
      <c r="K6981">
        <v>6978</v>
      </c>
      <c r="L6981" t="s">
        <v>25</v>
      </c>
      <c r="M6981" s="2">
        <f>+Table3[[#This Row],[CHW]]/Table3[[#This Row],[Count of Airbill Number]]</f>
        <v>2</v>
      </c>
    </row>
    <row r="6982" spans="2:13">
      <c r="B6982" t="s">
        <v>30</v>
      </c>
      <c r="C6982" t="s">
        <v>21</v>
      </c>
      <c r="D6982" t="s">
        <v>22</v>
      </c>
      <c r="E6982" t="s">
        <v>778</v>
      </c>
      <c r="F6982" t="s">
        <v>776</v>
      </c>
      <c r="G6982" t="s">
        <v>112</v>
      </c>
      <c r="H6982" t="s">
        <v>31</v>
      </c>
      <c r="I6982" s="1">
        <v>2</v>
      </c>
      <c r="J6982" s="1">
        <v>1</v>
      </c>
      <c r="K6982">
        <v>6979</v>
      </c>
      <c r="L6982" t="s">
        <v>25</v>
      </c>
      <c r="M6982" s="2">
        <f>+Table3[[#This Row],[CHW]]/Table3[[#This Row],[Count of Airbill Number]]</f>
        <v>2</v>
      </c>
    </row>
    <row r="6983" spans="2:13">
      <c r="B6983" t="s">
        <v>28</v>
      </c>
      <c r="C6983" t="s">
        <v>21</v>
      </c>
      <c r="D6983" t="s">
        <v>22</v>
      </c>
      <c r="E6983" t="s">
        <v>776</v>
      </c>
      <c r="F6983" t="s">
        <v>776</v>
      </c>
      <c r="G6983" t="s">
        <v>23</v>
      </c>
      <c r="H6983" t="s">
        <v>164</v>
      </c>
      <c r="I6983" s="1">
        <v>1.818181</v>
      </c>
      <c r="J6983" s="1">
        <v>1</v>
      </c>
      <c r="K6983">
        <v>6980</v>
      </c>
      <c r="L6983" t="s">
        <v>25</v>
      </c>
      <c r="M6983" s="2">
        <f>+Table3[[#This Row],[CHW]]/Table3[[#This Row],[Count of Airbill Number]]</f>
        <v>1.818181</v>
      </c>
    </row>
    <row r="6984" spans="2:13">
      <c r="B6984" t="s">
        <v>28</v>
      </c>
      <c r="C6984" t="s">
        <v>21</v>
      </c>
      <c r="D6984" t="s">
        <v>22</v>
      </c>
      <c r="E6984" t="s">
        <v>776</v>
      </c>
      <c r="F6984" t="s">
        <v>776</v>
      </c>
      <c r="G6984" t="s">
        <v>23</v>
      </c>
      <c r="H6984" t="s">
        <v>296</v>
      </c>
      <c r="I6984" s="1">
        <v>1.818181</v>
      </c>
      <c r="J6984" s="1">
        <v>1</v>
      </c>
      <c r="K6984">
        <v>6981</v>
      </c>
      <c r="L6984" t="s">
        <v>25</v>
      </c>
      <c r="M6984" s="2">
        <f>+Table3[[#This Row],[CHW]]/Table3[[#This Row],[Count of Airbill Number]]</f>
        <v>1.818181</v>
      </c>
    </row>
    <row r="6985" spans="2:13">
      <c r="B6985" t="s">
        <v>28</v>
      </c>
      <c r="C6985" t="s">
        <v>21</v>
      </c>
      <c r="D6985" t="s">
        <v>22</v>
      </c>
      <c r="E6985" t="s">
        <v>776</v>
      </c>
      <c r="F6985" t="s">
        <v>776</v>
      </c>
      <c r="G6985" t="s">
        <v>63</v>
      </c>
      <c r="H6985" t="s">
        <v>85</v>
      </c>
      <c r="I6985" s="1">
        <v>1.818181</v>
      </c>
      <c r="J6985" s="1">
        <v>1</v>
      </c>
      <c r="K6985">
        <v>6982</v>
      </c>
      <c r="L6985" t="s">
        <v>25</v>
      </c>
      <c r="M6985" s="2">
        <f>+Table3[[#This Row],[CHW]]/Table3[[#This Row],[Count of Airbill Number]]</f>
        <v>1.818181</v>
      </c>
    </row>
    <row r="6986" spans="2:13">
      <c r="B6986" t="s">
        <v>28</v>
      </c>
      <c r="C6986" t="s">
        <v>21</v>
      </c>
      <c r="D6986" t="s">
        <v>22</v>
      </c>
      <c r="E6986" t="s">
        <v>778</v>
      </c>
      <c r="F6986" t="s">
        <v>778</v>
      </c>
      <c r="G6986" t="s">
        <v>327</v>
      </c>
      <c r="H6986" t="s">
        <v>73</v>
      </c>
      <c r="I6986" s="1">
        <v>1.818181</v>
      </c>
      <c r="J6986" s="1">
        <v>1</v>
      </c>
      <c r="K6986">
        <v>6983</v>
      </c>
      <c r="L6986" t="s">
        <v>25</v>
      </c>
      <c r="M6986" s="2">
        <f>+Table3[[#This Row],[CHW]]/Table3[[#This Row],[Count of Airbill Number]]</f>
        <v>1.818181</v>
      </c>
    </row>
    <row r="6987" spans="2:13">
      <c r="B6987" t="s">
        <v>28</v>
      </c>
      <c r="C6987" t="s">
        <v>21</v>
      </c>
      <c r="D6987" t="s">
        <v>22</v>
      </c>
      <c r="E6987" t="s">
        <v>776</v>
      </c>
      <c r="F6987" t="s">
        <v>776</v>
      </c>
      <c r="G6987" t="s">
        <v>41</v>
      </c>
      <c r="H6987" t="s">
        <v>146</v>
      </c>
      <c r="I6987" s="1">
        <v>1.818181</v>
      </c>
      <c r="J6987" s="1">
        <v>1</v>
      </c>
      <c r="K6987">
        <v>6984</v>
      </c>
      <c r="L6987" t="s">
        <v>25</v>
      </c>
      <c r="M6987" s="2">
        <f>+Table3[[#This Row],[CHW]]/Table3[[#This Row],[Count of Airbill Number]]</f>
        <v>1.818181</v>
      </c>
    </row>
    <row r="6988" spans="2:13">
      <c r="B6988" t="s">
        <v>28</v>
      </c>
      <c r="C6988" t="s">
        <v>21</v>
      </c>
      <c r="D6988" t="s">
        <v>22</v>
      </c>
      <c r="E6988" t="s">
        <v>776</v>
      </c>
      <c r="F6988" t="s">
        <v>776</v>
      </c>
      <c r="G6988" t="s">
        <v>64</v>
      </c>
      <c r="H6988" t="s">
        <v>137</v>
      </c>
      <c r="I6988" s="1">
        <v>1.818181</v>
      </c>
      <c r="J6988" s="1">
        <v>1</v>
      </c>
      <c r="K6988">
        <v>6985</v>
      </c>
      <c r="L6988" t="s">
        <v>25</v>
      </c>
      <c r="M6988" s="2">
        <f>+Table3[[#This Row],[CHW]]/Table3[[#This Row],[Count of Airbill Number]]</f>
        <v>1.818181</v>
      </c>
    </row>
    <row r="6989" spans="2:13">
      <c r="B6989" t="s">
        <v>28</v>
      </c>
      <c r="C6989" t="s">
        <v>21</v>
      </c>
      <c r="D6989" t="s">
        <v>22</v>
      </c>
      <c r="E6989" t="s">
        <v>776</v>
      </c>
      <c r="F6989" t="s">
        <v>776</v>
      </c>
      <c r="G6989" t="s">
        <v>64</v>
      </c>
      <c r="H6989" t="s">
        <v>201</v>
      </c>
      <c r="I6989" s="1">
        <v>1.818181</v>
      </c>
      <c r="J6989" s="1">
        <v>1</v>
      </c>
      <c r="K6989">
        <v>6986</v>
      </c>
      <c r="L6989" t="s">
        <v>25</v>
      </c>
      <c r="M6989" s="2">
        <f>+Table3[[#This Row],[CHW]]/Table3[[#This Row],[Count of Airbill Number]]</f>
        <v>1.818181</v>
      </c>
    </row>
    <row r="6990" spans="2:13">
      <c r="B6990" t="s">
        <v>28</v>
      </c>
      <c r="C6990" t="s">
        <v>21</v>
      </c>
      <c r="D6990" t="s">
        <v>22</v>
      </c>
      <c r="E6990" t="s">
        <v>776</v>
      </c>
      <c r="F6990" t="s">
        <v>776</v>
      </c>
      <c r="G6990" t="s">
        <v>94</v>
      </c>
      <c r="H6990" t="s">
        <v>169</v>
      </c>
      <c r="I6990" s="1">
        <v>1.818181</v>
      </c>
      <c r="J6990" s="1">
        <v>1</v>
      </c>
      <c r="K6990">
        <v>6987</v>
      </c>
      <c r="L6990" t="s">
        <v>25</v>
      </c>
      <c r="M6990" s="2">
        <f>+Table3[[#This Row],[CHW]]/Table3[[#This Row],[Count of Airbill Number]]</f>
        <v>1.818181</v>
      </c>
    </row>
    <row r="6991" spans="2:13">
      <c r="B6991" t="s">
        <v>28</v>
      </c>
      <c r="C6991" t="s">
        <v>21</v>
      </c>
      <c r="D6991" t="s">
        <v>22</v>
      </c>
      <c r="E6991" t="s">
        <v>776</v>
      </c>
      <c r="F6991" t="s">
        <v>776</v>
      </c>
      <c r="G6991" t="s">
        <v>167</v>
      </c>
      <c r="H6991" t="s">
        <v>93</v>
      </c>
      <c r="I6991" s="1">
        <v>1.818181</v>
      </c>
      <c r="J6991" s="1">
        <v>1</v>
      </c>
      <c r="K6991">
        <v>6988</v>
      </c>
      <c r="L6991" t="s">
        <v>25</v>
      </c>
      <c r="M6991" s="2">
        <f>+Table3[[#This Row],[CHW]]/Table3[[#This Row],[Count of Airbill Number]]</f>
        <v>1.818181</v>
      </c>
    </row>
    <row r="6992" spans="2:13">
      <c r="B6992" t="s">
        <v>28</v>
      </c>
      <c r="C6992" t="s">
        <v>21</v>
      </c>
      <c r="D6992" t="s">
        <v>22</v>
      </c>
      <c r="E6992" t="s">
        <v>776</v>
      </c>
      <c r="F6992" t="s">
        <v>776</v>
      </c>
      <c r="G6992" t="s">
        <v>76</v>
      </c>
      <c r="H6992" t="s">
        <v>107</v>
      </c>
      <c r="I6992" s="1">
        <v>1.818181</v>
      </c>
      <c r="J6992" s="1">
        <v>2</v>
      </c>
      <c r="K6992">
        <v>6989</v>
      </c>
      <c r="L6992" t="s">
        <v>25</v>
      </c>
      <c r="M6992" s="2">
        <f>+Table3[[#This Row],[CHW]]/Table3[[#This Row],[Count of Airbill Number]]</f>
        <v>0.90909050000000002</v>
      </c>
    </row>
    <row r="6993" spans="2:13">
      <c r="B6993" t="s">
        <v>28</v>
      </c>
      <c r="C6993" t="s">
        <v>21</v>
      </c>
      <c r="D6993" t="s">
        <v>22</v>
      </c>
      <c r="E6993" t="s">
        <v>776</v>
      </c>
      <c r="F6993" t="s">
        <v>776</v>
      </c>
      <c r="G6993" t="s">
        <v>102</v>
      </c>
      <c r="H6993" t="s">
        <v>40</v>
      </c>
      <c r="I6993" s="1">
        <v>1.818181</v>
      </c>
      <c r="J6993" s="1">
        <v>1</v>
      </c>
      <c r="K6993">
        <v>6990</v>
      </c>
      <c r="L6993" t="s">
        <v>25</v>
      </c>
      <c r="M6993" s="2">
        <f>+Table3[[#This Row],[CHW]]/Table3[[#This Row],[Count of Airbill Number]]</f>
        <v>1.818181</v>
      </c>
    </row>
    <row r="6994" spans="2:13">
      <c r="B6994" t="s">
        <v>28</v>
      </c>
      <c r="C6994" t="s">
        <v>21</v>
      </c>
      <c r="D6994" t="s">
        <v>22</v>
      </c>
      <c r="E6994" t="s">
        <v>776</v>
      </c>
      <c r="F6994" t="s">
        <v>776</v>
      </c>
      <c r="G6994" t="s">
        <v>48</v>
      </c>
      <c r="H6994" t="s">
        <v>42</v>
      </c>
      <c r="I6994" s="1">
        <v>1.818181</v>
      </c>
      <c r="J6994" s="1">
        <v>1</v>
      </c>
      <c r="K6994">
        <v>6991</v>
      </c>
      <c r="L6994" t="s">
        <v>25</v>
      </c>
      <c r="M6994" s="2">
        <f>+Table3[[#This Row],[CHW]]/Table3[[#This Row],[Count of Airbill Number]]</f>
        <v>1.818181</v>
      </c>
    </row>
    <row r="6995" spans="2:13">
      <c r="B6995" t="s">
        <v>28</v>
      </c>
      <c r="C6995" t="s">
        <v>21</v>
      </c>
      <c r="D6995" t="s">
        <v>22</v>
      </c>
      <c r="E6995" t="s">
        <v>776</v>
      </c>
      <c r="F6995" t="s">
        <v>776</v>
      </c>
      <c r="G6995" t="s">
        <v>48</v>
      </c>
      <c r="H6995" t="s">
        <v>94</v>
      </c>
      <c r="I6995" s="1">
        <v>1.818181</v>
      </c>
      <c r="J6995" s="1">
        <v>1</v>
      </c>
      <c r="K6995">
        <v>6992</v>
      </c>
      <c r="L6995" t="s">
        <v>25</v>
      </c>
      <c r="M6995" s="2">
        <f>+Table3[[#This Row],[CHW]]/Table3[[#This Row],[Count of Airbill Number]]</f>
        <v>1.818181</v>
      </c>
    </row>
    <row r="6996" spans="2:13">
      <c r="B6996" t="s">
        <v>28</v>
      </c>
      <c r="C6996" t="s">
        <v>21</v>
      </c>
      <c r="D6996" t="s">
        <v>22</v>
      </c>
      <c r="E6996" t="s">
        <v>776</v>
      </c>
      <c r="F6996" t="s">
        <v>776</v>
      </c>
      <c r="G6996" t="s">
        <v>48</v>
      </c>
      <c r="H6996" t="s">
        <v>144</v>
      </c>
      <c r="I6996" s="1">
        <v>1.818181</v>
      </c>
      <c r="J6996" s="1">
        <v>1</v>
      </c>
      <c r="K6996">
        <v>6993</v>
      </c>
      <c r="L6996" t="s">
        <v>25</v>
      </c>
      <c r="M6996" s="2">
        <f>+Table3[[#This Row],[CHW]]/Table3[[#This Row],[Count of Airbill Number]]</f>
        <v>1.818181</v>
      </c>
    </row>
    <row r="6997" spans="2:13">
      <c r="B6997" t="s">
        <v>28</v>
      </c>
      <c r="C6997" t="s">
        <v>21</v>
      </c>
      <c r="D6997" t="s">
        <v>22</v>
      </c>
      <c r="E6997" t="s">
        <v>776</v>
      </c>
      <c r="F6997" t="s">
        <v>778</v>
      </c>
      <c r="G6997" t="s">
        <v>45</v>
      </c>
      <c r="H6997" t="s">
        <v>161</v>
      </c>
      <c r="I6997" s="1">
        <v>1.818181</v>
      </c>
      <c r="J6997" s="1">
        <v>1</v>
      </c>
      <c r="K6997">
        <v>6994</v>
      </c>
      <c r="L6997" t="s">
        <v>25</v>
      </c>
      <c r="M6997" s="2">
        <f>+Table3[[#This Row],[CHW]]/Table3[[#This Row],[Count of Airbill Number]]</f>
        <v>1.818181</v>
      </c>
    </row>
    <row r="6998" spans="2:13">
      <c r="B6998" t="s">
        <v>28</v>
      </c>
      <c r="C6998" t="s">
        <v>21</v>
      </c>
      <c r="D6998" t="s">
        <v>22</v>
      </c>
      <c r="E6998" t="s">
        <v>776</v>
      </c>
      <c r="F6998" t="s">
        <v>776</v>
      </c>
      <c r="G6998" t="s">
        <v>45</v>
      </c>
      <c r="H6998" t="s">
        <v>89</v>
      </c>
      <c r="I6998" s="1">
        <v>1.818181</v>
      </c>
      <c r="J6998" s="1">
        <v>2</v>
      </c>
      <c r="K6998">
        <v>6995</v>
      </c>
      <c r="L6998" t="s">
        <v>25</v>
      </c>
      <c r="M6998" s="2">
        <f>+Table3[[#This Row],[CHW]]/Table3[[#This Row],[Count of Airbill Number]]</f>
        <v>0.90909050000000002</v>
      </c>
    </row>
    <row r="6999" spans="2:13">
      <c r="B6999" t="s">
        <v>28</v>
      </c>
      <c r="C6999" t="s">
        <v>21</v>
      </c>
      <c r="D6999" t="s">
        <v>22</v>
      </c>
      <c r="E6999" t="s">
        <v>778</v>
      </c>
      <c r="F6999" t="s">
        <v>778</v>
      </c>
      <c r="G6999" t="s">
        <v>109</v>
      </c>
      <c r="H6999" t="s">
        <v>310</v>
      </c>
      <c r="I6999" s="1">
        <v>1.818181</v>
      </c>
      <c r="J6999" s="1">
        <v>1</v>
      </c>
      <c r="K6999">
        <v>6996</v>
      </c>
      <c r="L6999" t="s">
        <v>25</v>
      </c>
      <c r="M6999" s="2">
        <f>+Table3[[#This Row],[CHW]]/Table3[[#This Row],[Count of Airbill Number]]</f>
        <v>1.818181</v>
      </c>
    </row>
    <row r="7000" spans="2:13">
      <c r="B7000" t="s">
        <v>28</v>
      </c>
      <c r="C7000" t="s">
        <v>21</v>
      </c>
      <c r="D7000" t="s">
        <v>22</v>
      </c>
      <c r="E7000" t="s">
        <v>776</v>
      </c>
      <c r="F7000" t="s">
        <v>776</v>
      </c>
      <c r="G7000" t="s">
        <v>31</v>
      </c>
      <c r="H7000" t="s">
        <v>70</v>
      </c>
      <c r="I7000" s="1">
        <v>1.818181</v>
      </c>
      <c r="J7000" s="1">
        <v>1</v>
      </c>
      <c r="K7000">
        <v>6997</v>
      </c>
      <c r="L7000" t="s">
        <v>25</v>
      </c>
      <c r="M7000" s="2">
        <f>+Table3[[#This Row],[CHW]]/Table3[[#This Row],[Count of Airbill Number]]</f>
        <v>1.818181</v>
      </c>
    </row>
    <row r="7001" spans="2:13">
      <c r="B7001" t="s">
        <v>28</v>
      </c>
      <c r="C7001" t="s">
        <v>21</v>
      </c>
      <c r="D7001" t="s">
        <v>22</v>
      </c>
      <c r="E7001" t="s">
        <v>776</v>
      </c>
      <c r="F7001" t="s">
        <v>776</v>
      </c>
      <c r="G7001" t="s">
        <v>31</v>
      </c>
      <c r="H7001" t="s">
        <v>165</v>
      </c>
      <c r="I7001" s="1">
        <v>1.818181</v>
      </c>
      <c r="J7001" s="1">
        <v>1</v>
      </c>
      <c r="K7001">
        <v>6998</v>
      </c>
      <c r="L7001" t="s">
        <v>25</v>
      </c>
      <c r="M7001" s="2">
        <f>+Table3[[#This Row],[CHW]]/Table3[[#This Row],[Count of Airbill Number]]</f>
        <v>1.818181</v>
      </c>
    </row>
    <row r="7002" spans="2:13">
      <c r="B7002" t="s">
        <v>28</v>
      </c>
      <c r="C7002" t="s">
        <v>21</v>
      </c>
      <c r="D7002" t="s">
        <v>22</v>
      </c>
      <c r="E7002" t="s">
        <v>776</v>
      </c>
      <c r="F7002" t="s">
        <v>776</v>
      </c>
      <c r="G7002" t="s">
        <v>279</v>
      </c>
      <c r="H7002" t="s">
        <v>32</v>
      </c>
      <c r="I7002" s="1">
        <v>1.818181</v>
      </c>
      <c r="J7002" s="1">
        <v>1</v>
      </c>
      <c r="K7002">
        <v>6999</v>
      </c>
      <c r="L7002" t="s">
        <v>25</v>
      </c>
      <c r="M7002" s="2">
        <f>+Table3[[#This Row],[CHW]]/Table3[[#This Row],[Count of Airbill Number]]</f>
        <v>1.818181</v>
      </c>
    </row>
    <row r="7003" spans="2:13">
      <c r="B7003" t="s">
        <v>28</v>
      </c>
      <c r="C7003" t="s">
        <v>21</v>
      </c>
      <c r="D7003" t="s">
        <v>22</v>
      </c>
      <c r="E7003" t="s">
        <v>776</v>
      </c>
      <c r="F7003" t="s">
        <v>778</v>
      </c>
      <c r="G7003" t="s">
        <v>57</v>
      </c>
      <c r="H7003" t="s">
        <v>174</v>
      </c>
      <c r="I7003" s="1">
        <v>1.818181</v>
      </c>
      <c r="J7003" s="1">
        <v>1</v>
      </c>
      <c r="K7003">
        <v>7000</v>
      </c>
      <c r="L7003" t="s">
        <v>25</v>
      </c>
      <c r="M7003" s="2">
        <f>+Table3[[#This Row],[CHW]]/Table3[[#This Row],[Count of Airbill Number]]</f>
        <v>1.818181</v>
      </c>
    </row>
    <row r="7004" spans="2:13">
      <c r="B7004" t="s">
        <v>28</v>
      </c>
      <c r="C7004" t="s">
        <v>21</v>
      </c>
      <c r="D7004" t="s">
        <v>22</v>
      </c>
      <c r="E7004" t="s">
        <v>776</v>
      </c>
      <c r="F7004" t="s">
        <v>776</v>
      </c>
      <c r="G7004" t="s">
        <v>33</v>
      </c>
      <c r="H7004" t="s">
        <v>192</v>
      </c>
      <c r="I7004" s="1">
        <v>1.818181</v>
      </c>
      <c r="J7004" s="1">
        <v>1</v>
      </c>
      <c r="K7004">
        <v>7001</v>
      </c>
      <c r="L7004" t="s">
        <v>25</v>
      </c>
      <c r="M7004" s="2">
        <f>+Table3[[#This Row],[CHW]]/Table3[[#This Row],[Count of Airbill Number]]</f>
        <v>1.818181</v>
      </c>
    </row>
    <row r="7005" spans="2:13">
      <c r="B7005" t="s">
        <v>28</v>
      </c>
      <c r="C7005" t="s">
        <v>21</v>
      </c>
      <c r="D7005" t="s">
        <v>22</v>
      </c>
      <c r="E7005" t="s">
        <v>776</v>
      </c>
      <c r="F7005" t="s">
        <v>776</v>
      </c>
      <c r="G7005" t="s">
        <v>144</v>
      </c>
      <c r="H7005" t="s">
        <v>67</v>
      </c>
      <c r="I7005" s="1">
        <v>1.818181</v>
      </c>
      <c r="J7005" s="1">
        <v>1</v>
      </c>
      <c r="K7005">
        <v>7002</v>
      </c>
      <c r="L7005" t="s">
        <v>25</v>
      </c>
      <c r="M7005" s="2">
        <f>+Table3[[#This Row],[CHW]]/Table3[[#This Row],[Count of Airbill Number]]</f>
        <v>1.818181</v>
      </c>
    </row>
    <row r="7006" spans="2:13">
      <c r="B7006" t="s">
        <v>28</v>
      </c>
      <c r="C7006" t="s">
        <v>21</v>
      </c>
      <c r="D7006" t="s">
        <v>22</v>
      </c>
      <c r="E7006" t="s">
        <v>776</v>
      </c>
      <c r="F7006" t="s">
        <v>776</v>
      </c>
      <c r="G7006" t="s">
        <v>144</v>
      </c>
      <c r="H7006" t="s">
        <v>125</v>
      </c>
      <c r="I7006" s="1">
        <v>1.818181</v>
      </c>
      <c r="J7006" s="1">
        <v>1</v>
      </c>
      <c r="K7006">
        <v>7003</v>
      </c>
      <c r="L7006" t="s">
        <v>25</v>
      </c>
      <c r="M7006" s="2">
        <f>+Table3[[#This Row],[CHW]]/Table3[[#This Row],[Count of Airbill Number]]</f>
        <v>1.818181</v>
      </c>
    </row>
    <row r="7007" spans="2:13">
      <c r="B7007" t="s">
        <v>28</v>
      </c>
      <c r="C7007" t="s">
        <v>21</v>
      </c>
      <c r="D7007" t="s">
        <v>22</v>
      </c>
      <c r="E7007" t="s">
        <v>776</v>
      </c>
      <c r="F7007" t="s">
        <v>776</v>
      </c>
      <c r="G7007" t="s">
        <v>144</v>
      </c>
      <c r="H7007" t="s">
        <v>151</v>
      </c>
      <c r="I7007" s="1">
        <v>1.818181</v>
      </c>
      <c r="J7007" s="1">
        <v>1</v>
      </c>
      <c r="K7007">
        <v>7004</v>
      </c>
      <c r="L7007" t="s">
        <v>25</v>
      </c>
      <c r="M7007" s="2">
        <f>+Table3[[#This Row],[CHW]]/Table3[[#This Row],[Count of Airbill Number]]</f>
        <v>1.818181</v>
      </c>
    </row>
    <row r="7008" spans="2:13">
      <c r="B7008" t="s">
        <v>28</v>
      </c>
      <c r="C7008" t="s">
        <v>21</v>
      </c>
      <c r="D7008" t="s">
        <v>22</v>
      </c>
      <c r="E7008" t="s">
        <v>778</v>
      </c>
      <c r="F7008" t="s">
        <v>777</v>
      </c>
      <c r="G7008" t="s">
        <v>206</v>
      </c>
      <c r="H7008" t="s">
        <v>274</v>
      </c>
      <c r="I7008" s="1">
        <v>1.818181</v>
      </c>
      <c r="J7008" s="1">
        <v>1</v>
      </c>
      <c r="K7008">
        <v>7005</v>
      </c>
      <c r="L7008" t="s">
        <v>25</v>
      </c>
      <c r="M7008" s="2">
        <f>+Table3[[#This Row],[CHW]]/Table3[[#This Row],[Count of Airbill Number]]</f>
        <v>1.818181</v>
      </c>
    </row>
    <row r="7009" spans="2:13">
      <c r="B7009" t="s">
        <v>28</v>
      </c>
      <c r="C7009" t="s">
        <v>21</v>
      </c>
      <c r="D7009" t="s">
        <v>22</v>
      </c>
      <c r="E7009" t="s">
        <v>776</v>
      </c>
      <c r="F7009" t="s">
        <v>778</v>
      </c>
      <c r="G7009" t="s">
        <v>66</v>
      </c>
      <c r="H7009" t="s">
        <v>173</v>
      </c>
      <c r="I7009" s="1">
        <v>1.818181</v>
      </c>
      <c r="J7009" s="1">
        <v>1</v>
      </c>
      <c r="K7009">
        <v>7006</v>
      </c>
      <c r="L7009" t="s">
        <v>25</v>
      </c>
      <c r="M7009" s="2">
        <f>+Table3[[#This Row],[CHW]]/Table3[[#This Row],[Count of Airbill Number]]</f>
        <v>1.818181</v>
      </c>
    </row>
    <row r="7010" spans="2:13">
      <c r="B7010" t="s">
        <v>28</v>
      </c>
      <c r="C7010" t="s">
        <v>21</v>
      </c>
      <c r="D7010" t="s">
        <v>22</v>
      </c>
      <c r="E7010" t="s">
        <v>776</v>
      </c>
      <c r="F7010" t="s">
        <v>778</v>
      </c>
      <c r="G7010" t="s">
        <v>66</v>
      </c>
      <c r="H7010" t="s">
        <v>153</v>
      </c>
      <c r="I7010" s="1">
        <v>1.818181</v>
      </c>
      <c r="J7010" s="1">
        <v>1</v>
      </c>
      <c r="K7010">
        <v>7007</v>
      </c>
      <c r="L7010" t="s">
        <v>25</v>
      </c>
      <c r="M7010" s="2">
        <f>+Table3[[#This Row],[CHW]]/Table3[[#This Row],[Count of Airbill Number]]</f>
        <v>1.818181</v>
      </c>
    </row>
    <row r="7011" spans="2:13">
      <c r="B7011" t="s">
        <v>28</v>
      </c>
      <c r="C7011" t="s">
        <v>21</v>
      </c>
      <c r="D7011" t="s">
        <v>36</v>
      </c>
      <c r="E7011" t="s">
        <v>776</v>
      </c>
      <c r="F7011" t="s">
        <v>776</v>
      </c>
      <c r="G7011" t="s">
        <v>23</v>
      </c>
      <c r="H7011" t="s">
        <v>165</v>
      </c>
      <c r="I7011" s="1">
        <v>1.818181</v>
      </c>
      <c r="J7011" s="1">
        <v>1</v>
      </c>
      <c r="K7011">
        <v>7008</v>
      </c>
      <c r="L7011" t="s">
        <v>25</v>
      </c>
      <c r="M7011" s="2">
        <f>+Table3[[#This Row],[CHW]]/Table3[[#This Row],[Count of Airbill Number]]</f>
        <v>1.818181</v>
      </c>
    </row>
    <row r="7012" spans="2:13">
      <c r="B7012" t="s">
        <v>28</v>
      </c>
      <c r="C7012" t="s">
        <v>21</v>
      </c>
      <c r="D7012" t="s">
        <v>36</v>
      </c>
      <c r="E7012" t="s">
        <v>776</v>
      </c>
      <c r="F7012" t="s">
        <v>776</v>
      </c>
      <c r="G7012" t="s">
        <v>31</v>
      </c>
      <c r="H7012" t="s">
        <v>37</v>
      </c>
      <c r="I7012" s="1">
        <v>1.818181</v>
      </c>
      <c r="J7012" s="1">
        <v>1</v>
      </c>
      <c r="K7012">
        <v>7009</v>
      </c>
      <c r="L7012" t="s">
        <v>25</v>
      </c>
      <c r="M7012" s="2">
        <f>+Table3[[#This Row],[CHW]]/Table3[[#This Row],[Count of Airbill Number]]</f>
        <v>1.818181</v>
      </c>
    </row>
    <row r="7013" spans="2:13">
      <c r="B7013" t="s">
        <v>28</v>
      </c>
      <c r="C7013" t="s">
        <v>21</v>
      </c>
      <c r="D7013" t="s">
        <v>36</v>
      </c>
      <c r="E7013" t="s">
        <v>778</v>
      </c>
      <c r="F7013" t="s">
        <v>777</v>
      </c>
      <c r="G7013" t="s">
        <v>51</v>
      </c>
      <c r="H7013" t="s">
        <v>26</v>
      </c>
      <c r="I7013" s="1">
        <v>1.818181</v>
      </c>
      <c r="J7013" s="1">
        <v>2</v>
      </c>
      <c r="K7013">
        <v>7010</v>
      </c>
      <c r="L7013" t="s">
        <v>25</v>
      </c>
      <c r="M7013" s="2">
        <f>+Table3[[#This Row],[CHW]]/Table3[[#This Row],[Count of Airbill Number]]</f>
        <v>0.90909050000000002</v>
      </c>
    </row>
    <row r="7014" spans="2:13">
      <c r="B7014" t="s">
        <v>28</v>
      </c>
      <c r="C7014" t="s">
        <v>21</v>
      </c>
      <c r="D7014" t="s">
        <v>36</v>
      </c>
      <c r="E7014" t="s">
        <v>776</v>
      </c>
      <c r="F7014" t="s">
        <v>776</v>
      </c>
      <c r="G7014" t="s">
        <v>98</v>
      </c>
      <c r="H7014" t="s">
        <v>23</v>
      </c>
      <c r="I7014" s="1">
        <v>1.818181</v>
      </c>
      <c r="J7014" s="1">
        <v>1</v>
      </c>
      <c r="K7014">
        <v>7011</v>
      </c>
      <c r="L7014" t="s">
        <v>25</v>
      </c>
      <c r="M7014" s="2">
        <f>+Table3[[#This Row],[CHW]]/Table3[[#This Row],[Count of Airbill Number]]</f>
        <v>1.818181</v>
      </c>
    </row>
    <row r="7015" spans="2:13">
      <c r="B7015" t="s">
        <v>35</v>
      </c>
      <c r="C7015" t="s">
        <v>21</v>
      </c>
      <c r="D7015" t="s">
        <v>22</v>
      </c>
      <c r="E7015" t="s">
        <v>776</v>
      </c>
      <c r="F7015" t="s">
        <v>776</v>
      </c>
      <c r="G7015" t="s">
        <v>188</v>
      </c>
      <c r="H7015" t="s">
        <v>37</v>
      </c>
      <c r="I7015" s="1">
        <v>1.818181</v>
      </c>
      <c r="J7015" s="1">
        <v>1</v>
      </c>
      <c r="K7015">
        <v>7012</v>
      </c>
      <c r="L7015" t="s">
        <v>25</v>
      </c>
      <c r="M7015" s="2">
        <f>+Table3[[#This Row],[CHW]]/Table3[[#This Row],[Count of Airbill Number]]</f>
        <v>1.818181</v>
      </c>
    </row>
    <row r="7016" spans="2:13">
      <c r="B7016" t="s">
        <v>35</v>
      </c>
      <c r="C7016" t="s">
        <v>21</v>
      </c>
      <c r="D7016" t="s">
        <v>22</v>
      </c>
      <c r="E7016" t="s">
        <v>776</v>
      </c>
      <c r="F7016" t="s">
        <v>776</v>
      </c>
      <c r="G7016" t="s">
        <v>63</v>
      </c>
      <c r="H7016" t="s">
        <v>80</v>
      </c>
      <c r="I7016" s="1">
        <v>1.818181</v>
      </c>
      <c r="J7016" s="1">
        <v>1</v>
      </c>
      <c r="K7016">
        <v>7013</v>
      </c>
      <c r="L7016" t="s">
        <v>25</v>
      </c>
      <c r="M7016" s="2">
        <f>+Table3[[#This Row],[CHW]]/Table3[[#This Row],[Count of Airbill Number]]</f>
        <v>1.818181</v>
      </c>
    </row>
    <row r="7017" spans="2:13">
      <c r="B7017" t="s">
        <v>35</v>
      </c>
      <c r="C7017" t="s">
        <v>21</v>
      </c>
      <c r="D7017" t="s">
        <v>22</v>
      </c>
      <c r="E7017" t="s">
        <v>776</v>
      </c>
      <c r="F7017" t="s">
        <v>776</v>
      </c>
      <c r="G7017" t="s">
        <v>148</v>
      </c>
      <c r="H7017" t="s">
        <v>77</v>
      </c>
      <c r="I7017" s="1">
        <v>1.818181</v>
      </c>
      <c r="J7017" s="1">
        <v>1</v>
      </c>
      <c r="K7017">
        <v>7014</v>
      </c>
      <c r="L7017" t="s">
        <v>25</v>
      </c>
      <c r="M7017" s="2">
        <f>+Table3[[#This Row],[CHW]]/Table3[[#This Row],[Count of Airbill Number]]</f>
        <v>1.818181</v>
      </c>
    </row>
    <row r="7018" spans="2:13">
      <c r="B7018" t="s">
        <v>35</v>
      </c>
      <c r="C7018" t="s">
        <v>21</v>
      </c>
      <c r="D7018" t="s">
        <v>22</v>
      </c>
      <c r="E7018" t="s">
        <v>776</v>
      </c>
      <c r="F7018" t="s">
        <v>776</v>
      </c>
      <c r="G7018" t="s">
        <v>39</v>
      </c>
      <c r="H7018" t="s">
        <v>294</v>
      </c>
      <c r="I7018" s="1">
        <v>1.818181</v>
      </c>
      <c r="J7018" s="1">
        <v>1</v>
      </c>
      <c r="K7018">
        <v>7015</v>
      </c>
      <c r="L7018" t="s">
        <v>25</v>
      </c>
      <c r="M7018" s="2">
        <f>+Table3[[#This Row],[CHW]]/Table3[[#This Row],[Count of Airbill Number]]</f>
        <v>1.818181</v>
      </c>
    </row>
    <row r="7019" spans="2:13">
      <c r="B7019" t="s">
        <v>35</v>
      </c>
      <c r="C7019" t="s">
        <v>21</v>
      </c>
      <c r="D7019" t="s">
        <v>22</v>
      </c>
      <c r="E7019" t="s">
        <v>776</v>
      </c>
      <c r="F7019" t="s">
        <v>776</v>
      </c>
      <c r="G7019" t="s">
        <v>191</v>
      </c>
      <c r="H7019" t="s">
        <v>89</v>
      </c>
      <c r="I7019" s="1">
        <v>1.818181</v>
      </c>
      <c r="J7019" s="1">
        <v>1</v>
      </c>
      <c r="K7019">
        <v>7016</v>
      </c>
      <c r="L7019" t="s">
        <v>25</v>
      </c>
      <c r="M7019" s="2">
        <f>+Table3[[#This Row],[CHW]]/Table3[[#This Row],[Count of Airbill Number]]</f>
        <v>1.818181</v>
      </c>
    </row>
    <row r="7020" spans="2:13">
      <c r="B7020" t="s">
        <v>35</v>
      </c>
      <c r="C7020" t="s">
        <v>21</v>
      </c>
      <c r="D7020" t="s">
        <v>22</v>
      </c>
      <c r="E7020" t="s">
        <v>776</v>
      </c>
      <c r="F7020" t="s">
        <v>776</v>
      </c>
      <c r="G7020" t="s">
        <v>71</v>
      </c>
      <c r="H7020" t="s">
        <v>149</v>
      </c>
      <c r="I7020" s="1">
        <v>1.818181</v>
      </c>
      <c r="J7020" s="1">
        <v>1</v>
      </c>
      <c r="K7020">
        <v>7017</v>
      </c>
      <c r="L7020" t="s">
        <v>25</v>
      </c>
      <c r="M7020" s="2">
        <f>+Table3[[#This Row],[CHW]]/Table3[[#This Row],[Count of Airbill Number]]</f>
        <v>1.818181</v>
      </c>
    </row>
    <row r="7021" spans="2:13">
      <c r="B7021" t="s">
        <v>35</v>
      </c>
      <c r="C7021" t="s">
        <v>21</v>
      </c>
      <c r="D7021" t="s">
        <v>22</v>
      </c>
      <c r="E7021" t="s">
        <v>776</v>
      </c>
      <c r="F7021" t="s">
        <v>776</v>
      </c>
      <c r="G7021" t="s">
        <v>71</v>
      </c>
      <c r="H7021" t="s">
        <v>172</v>
      </c>
      <c r="I7021" s="1">
        <v>1.818181</v>
      </c>
      <c r="J7021" s="1">
        <v>1</v>
      </c>
      <c r="K7021">
        <v>7018</v>
      </c>
      <c r="L7021" t="s">
        <v>25</v>
      </c>
      <c r="M7021" s="2">
        <f>+Table3[[#This Row],[CHW]]/Table3[[#This Row],[Count of Airbill Number]]</f>
        <v>1.818181</v>
      </c>
    </row>
    <row r="7022" spans="2:13">
      <c r="B7022" t="s">
        <v>35</v>
      </c>
      <c r="C7022" t="s">
        <v>21</v>
      </c>
      <c r="D7022" t="s">
        <v>22</v>
      </c>
      <c r="E7022" t="s">
        <v>776</v>
      </c>
      <c r="F7022" t="s">
        <v>776</v>
      </c>
      <c r="G7022" t="s">
        <v>71</v>
      </c>
      <c r="H7022" t="s">
        <v>107</v>
      </c>
      <c r="I7022" s="1">
        <v>1.818181</v>
      </c>
      <c r="J7022" s="1">
        <v>1</v>
      </c>
      <c r="K7022">
        <v>7019</v>
      </c>
      <c r="L7022" t="s">
        <v>25</v>
      </c>
      <c r="M7022" s="2">
        <f>+Table3[[#This Row],[CHW]]/Table3[[#This Row],[Count of Airbill Number]]</f>
        <v>1.818181</v>
      </c>
    </row>
    <row r="7023" spans="2:13">
      <c r="B7023" t="s">
        <v>35</v>
      </c>
      <c r="C7023" t="s">
        <v>21</v>
      </c>
      <c r="D7023" t="s">
        <v>22</v>
      </c>
      <c r="E7023" t="s">
        <v>776</v>
      </c>
      <c r="F7023" t="s">
        <v>776</v>
      </c>
      <c r="G7023" t="s">
        <v>24</v>
      </c>
      <c r="H7023" t="s">
        <v>287</v>
      </c>
      <c r="I7023" s="1">
        <v>1.818181</v>
      </c>
      <c r="J7023" s="1">
        <v>2</v>
      </c>
      <c r="K7023">
        <v>7020</v>
      </c>
      <c r="L7023" t="s">
        <v>25</v>
      </c>
      <c r="M7023" s="2">
        <f>+Table3[[#This Row],[CHW]]/Table3[[#This Row],[Count of Airbill Number]]</f>
        <v>0.90909050000000002</v>
      </c>
    </row>
    <row r="7024" spans="2:13">
      <c r="B7024" t="s">
        <v>35</v>
      </c>
      <c r="C7024" t="s">
        <v>21</v>
      </c>
      <c r="D7024" t="s">
        <v>22</v>
      </c>
      <c r="E7024" t="s">
        <v>776</v>
      </c>
      <c r="F7024" t="s">
        <v>776</v>
      </c>
      <c r="G7024" t="s">
        <v>24</v>
      </c>
      <c r="H7024" t="s">
        <v>43</v>
      </c>
      <c r="I7024" s="1">
        <v>1.818181</v>
      </c>
      <c r="J7024" s="1">
        <v>1</v>
      </c>
      <c r="K7024">
        <v>7021</v>
      </c>
      <c r="L7024" t="s">
        <v>25</v>
      </c>
      <c r="M7024" s="2">
        <f>+Table3[[#This Row],[CHW]]/Table3[[#This Row],[Count of Airbill Number]]</f>
        <v>1.818181</v>
      </c>
    </row>
    <row r="7025" spans="2:13">
      <c r="B7025" t="s">
        <v>35</v>
      </c>
      <c r="C7025" t="s">
        <v>21</v>
      </c>
      <c r="D7025" t="s">
        <v>22</v>
      </c>
      <c r="E7025" t="s">
        <v>776</v>
      </c>
      <c r="F7025" t="s">
        <v>776</v>
      </c>
      <c r="G7025" t="s">
        <v>76</v>
      </c>
      <c r="H7025" t="s">
        <v>108</v>
      </c>
      <c r="I7025" s="1">
        <v>1.818181</v>
      </c>
      <c r="J7025" s="1">
        <v>1</v>
      </c>
      <c r="K7025">
        <v>7022</v>
      </c>
      <c r="L7025" t="s">
        <v>25</v>
      </c>
      <c r="M7025" s="2">
        <f>+Table3[[#This Row],[CHW]]/Table3[[#This Row],[Count of Airbill Number]]</f>
        <v>1.818181</v>
      </c>
    </row>
    <row r="7026" spans="2:13">
      <c r="B7026" t="s">
        <v>35</v>
      </c>
      <c r="C7026" t="s">
        <v>21</v>
      </c>
      <c r="D7026" t="s">
        <v>22</v>
      </c>
      <c r="E7026" t="s">
        <v>776</v>
      </c>
      <c r="F7026" t="s">
        <v>776</v>
      </c>
      <c r="G7026" t="s">
        <v>68</v>
      </c>
      <c r="H7026" t="s">
        <v>200</v>
      </c>
      <c r="I7026" s="1">
        <v>1.818181</v>
      </c>
      <c r="J7026" s="1">
        <v>1</v>
      </c>
      <c r="K7026">
        <v>7023</v>
      </c>
      <c r="L7026" t="s">
        <v>25</v>
      </c>
      <c r="M7026" s="2">
        <f>+Table3[[#This Row],[CHW]]/Table3[[#This Row],[Count of Airbill Number]]</f>
        <v>1.818181</v>
      </c>
    </row>
    <row r="7027" spans="2:13">
      <c r="B7027" t="s">
        <v>35</v>
      </c>
      <c r="C7027" t="s">
        <v>21</v>
      </c>
      <c r="D7027" t="s">
        <v>22</v>
      </c>
      <c r="E7027" t="s">
        <v>776</v>
      </c>
      <c r="F7027" t="s">
        <v>776</v>
      </c>
      <c r="G7027" t="s">
        <v>102</v>
      </c>
      <c r="H7027" t="s">
        <v>50</v>
      </c>
      <c r="I7027" s="1">
        <v>1.818181</v>
      </c>
      <c r="J7027" s="1">
        <v>1</v>
      </c>
      <c r="K7027">
        <v>7024</v>
      </c>
      <c r="L7027" t="s">
        <v>25</v>
      </c>
      <c r="M7027" s="2">
        <f>+Table3[[#This Row],[CHW]]/Table3[[#This Row],[Count of Airbill Number]]</f>
        <v>1.818181</v>
      </c>
    </row>
    <row r="7028" spans="2:13">
      <c r="B7028" t="s">
        <v>35</v>
      </c>
      <c r="C7028" t="s">
        <v>21</v>
      </c>
      <c r="D7028" t="s">
        <v>22</v>
      </c>
      <c r="E7028" t="s">
        <v>776</v>
      </c>
      <c r="F7028" t="s">
        <v>776</v>
      </c>
      <c r="G7028" t="s">
        <v>102</v>
      </c>
      <c r="H7028" t="s">
        <v>166</v>
      </c>
      <c r="I7028" s="1">
        <v>1.818181</v>
      </c>
      <c r="J7028" s="1">
        <v>1</v>
      </c>
      <c r="K7028">
        <v>7025</v>
      </c>
      <c r="L7028" t="s">
        <v>25</v>
      </c>
      <c r="M7028" s="2">
        <f>+Table3[[#This Row],[CHW]]/Table3[[#This Row],[Count of Airbill Number]]</f>
        <v>1.818181</v>
      </c>
    </row>
    <row r="7029" spans="2:13">
      <c r="B7029" t="s">
        <v>35</v>
      </c>
      <c r="C7029" t="s">
        <v>21</v>
      </c>
      <c r="D7029" t="s">
        <v>22</v>
      </c>
      <c r="E7029" t="s">
        <v>776</v>
      </c>
      <c r="F7029" t="s">
        <v>776</v>
      </c>
      <c r="G7029" t="s">
        <v>48</v>
      </c>
      <c r="H7029" t="s">
        <v>188</v>
      </c>
      <c r="I7029" s="1">
        <v>1.818181</v>
      </c>
      <c r="J7029" s="1">
        <v>1</v>
      </c>
      <c r="K7029">
        <v>7026</v>
      </c>
      <c r="L7029" t="s">
        <v>25</v>
      </c>
      <c r="M7029" s="2">
        <f>+Table3[[#This Row],[CHW]]/Table3[[#This Row],[Count of Airbill Number]]</f>
        <v>1.818181</v>
      </c>
    </row>
    <row r="7030" spans="2:13">
      <c r="B7030" t="s">
        <v>35</v>
      </c>
      <c r="C7030" t="s">
        <v>21</v>
      </c>
      <c r="D7030" t="s">
        <v>22</v>
      </c>
      <c r="E7030" t="s">
        <v>776</v>
      </c>
      <c r="F7030" t="s">
        <v>776</v>
      </c>
      <c r="G7030" t="s">
        <v>48</v>
      </c>
      <c r="H7030" t="s">
        <v>189</v>
      </c>
      <c r="I7030" s="1">
        <v>1.818181</v>
      </c>
      <c r="J7030" s="1">
        <v>1</v>
      </c>
      <c r="K7030">
        <v>7027</v>
      </c>
      <c r="L7030" t="s">
        <v>25</v>
      </c>
      <c r="M7030" s="2">
        <f>+Table3[[#This Row],[CHW]]/Table3[[#This Row],[Count of Airbill Number]]</f>
        <v>1.818181</v>
      </c>
    </row>
    <row r="7031" spans="2:13">
      <c r="B7031" t="s">
        <v>35</v>
      </c>
      <c r="C7031" t="s">
        <v>21</v>
      </c>
      <c r="D7031" t="s">
        <v>22</v>
      </c>
      <c r="E7031" t="s">
        <v>776</v>
      </c>
      <c r="F7031" t="s">
        <v>776</v>
      </c>
      <c r="G7031" t="s">
        <v>40</v>
      </c>
      <c r="H7031" t="s">
        <v>46</v>
      </c>
      <c r="I7031" s="1">
        <v>1.818181</v>
      </c>
      <c r="J7031" s="1">
        <v>1</v>
      </c>
      <c r="K7031">
        <v>7028</v>
      </c>
      <c r="L7031" t="s">
        <v>25</v>
      </c>
      <c r="M7031" s="2">
        <f>+Table3[[#This Row],[CHW]]/Table3[[#This Row],[Count of Airbill Number]]</f>
        <v>1.818181</v>
      </c>
    </row>
    <row r="7032" spans="2:13">
      <c r="B7032" t="s">
        <v>35</v>
      </c>
      <c r="C7032" t="s">
        <v>21</v>
      </c>
      <c r="D7032" t="s">
        <v>22</v>
      </c>
      <c r="E7032" t="s">
        <v>776</v>
      </c>
      <c r="F7032" t="s">
        <v>776</v>
      </c>
      <c r="G7032" t="s">
        <v>40</v>
      </c>
      <c r="H7032" t="s">
        <v>95</v>
      </c>
      <c r="I7032" s="1">
        <v>1.818181</v>
      </c>
      <c r="J7032" s="1">
        <v>1</v>
      </c>
      <c r="K7032">
        <v>7029</v>
      </c>
      <c r="L7032" t="s">
        <v>25</v>
      </c>
      <c r="M7032" s="2">
        <f>+Table3[[#This Row],[CHW]]/Table3[[#This Row],[Count of Airbill Number]]</f>
        <v>1.818181</v>
      </c>
    </row>
    <row r="7033" spans="2:13">
      <c r="B7033" t="s">
        <v>35</v>
      </c>
      <c r="C7033" t="s">
        <v>21</v>
      </c>
      <c r="D7033" t="s">
        <v>22</v>
      </c>
      <c r="E7033" t="s">
        <v>776</v>
      </c>
      <c r="F7033" t="s">
        <v>776</v>
      </c>
      <c r="G7033" t="s">
        <v>31</v>
      </c>
      <c r="H7033" t="s">
        <v>178</v>
      </c>
      <c r="I7033" s="1">
        <v>1.818181</v>
      </c>
      <c r="J7033" s="1">
        <v>1</v>
      </c>
      <c r="K7033">
        <v>7030</v>
      </c>
      <c r="L7033" t="s">
        <v>25</v>
      </c>
      <c r="M7033" s="2">
        <f>+Table3[[#This Row],[CHW]]/Table3[[#This Row],[Count of Airbill Number]]</f>
        <v>1.818181</v>
      </c>
    </row>
    <row r="7034" spans="2:13">
      <c r="B7034" t="s">
        <v>35</v>
      </c>
      <c r="C7034" t="s">
        <v>21</v>
      </c>
      <c r="D7034" t="s">
        <v>22</v>
      </c>
      <c r="E7034" t="s">
        <v>776</v>
      </c>
      <c r="F7034" t="s">
        <v>776</v>
      </c>
      <c r="G7034" t="s">
        <v>149</v>
      </c>
      <c r="H7034" t="s">
        <v>31</v>
      </c>
      <c r="I7034" s="1">
        <v>1.818181</v>
      </c>
      <c r="J7034" s="1">
        <v>1</v>
      </c>
      <c r="K7034">
        <v>7031</v>
      </c>
      <c r="L7034" t="s">
        <v>25</v>
      </c>
      <c r="M7034" s="2">
        <f>+Table3[[#This Row],[CHW]]/Table3[[#This Row],[Count of Airbill Number]]</f>
        <v>1.818181</v>
      </c>
    </row>
    <row r="7035" spans="2:13">
      <c r="B7035" t="s">
        <v>35</v>
      </c>
      <c r="C7035" t="s">
        <v>21</v>
      </c>
      <c r="D7035" t="s">
        <v>22</v>
      </c>
      <c r="E7035" t="s">
        <v>776</v>
      </c>
      <c r="F7035" t="s">
        <v>776</v>
      </c>
      <c r="G7035" t="s">
        <v>305</v>
      </c>
      <c r="H7035" t="s">
        <v>48</v>
      </c>
      <c r="I7035" s="1">
        <v>1.818181</v>
      </c>
      <c r="J7035" s="1">
        <v>1</v>
      </c>
      <c r="K7035">
        <v>7032</v>
      </c>
      <c r="L7035" t="s">
        <v>25</v>
      </c>
      <c r="M7035" s="2">
        <f>+Table3[[#This Row],[CHW]]/Table3[[#This Row],[Count of Airbill Number]]</f>
        <v>1.818181</v>
      </c>
    </row>
    <row r="7036" spans="2:13">
      <c r="B7036" t="s">
        <v>35</v>
      </c>
      <c r="C7036" t="s">
        <v>21</v>
      </c>
      <c r="D7036" t="s">
        <v>22</v>
      </c>
      <c r="E7036" t="s">
        <v>776</v>
      </c>
      <c r="F7036" t="s">
        <v>776</v>
      </c>
      <c r="G7036" t="s">
        <v>144</v>
      </c>
      <c r="H7036" t="s">
        <v>103</v>
      </c>
      <c r="I7036" s="1">
        <v>1.818181</v>
      </c>
      <c r="J7036" s="1">
        <v>2</v>
      </c>
      <c r="K7036">
        <v>7033</v>
      </c>
      <c r="L7036" t="s">
        <v>25</v>
      </c>
      <c r="M7036" s="2">
        <f>+Table3[[#This Row],[CHW]]/Table3[[#This Row],[Count of Airbill Number]]</f>
        <v>0.90909050000000002</v>
      </c>
    </row>
    <row r="7037" spans="2:13">
      <c r="B7037" t="s">
        <v>35</v>
      </c>
      <c r="C7037" t="s">
        <v>21</v>
      </c>
      <c r="D7037" t="s">
        <v>22</v>
      </c>
      <c r="E7037" t="s">
        <v>776</v>
      </c>
      <c r="F7037" t="s">
        <v>776</v>
      </c>
      <c r="G7037" t="s">
        <v>103</v>
      </c>
      <c r="H7037" t="s">
        <v>66</v>
      </c>
      <c r="I7037" s="1">
        <v>1.818181</v>
      </c>
      <c r="J7037" s="1">
        <v>1</v>
      </c>
      <c r="K7037">
        <v>7034</v>
      </c>
      <c r="L7037" t="s">
        <v>25</v>
      </c>
      <c r="M7037" s="2">
        <f>+Table3[[#This Row],[CHW]]/Table3[[#This Row],[Count of Airbill Number]]</f>
        <v>1.818181</v>
      </c>
    </row>
    <row r="7038" spans="2:13">
      <c r="B7038" t="s">
        <v>35</v>
      </c>
      <c r="C7038" t="s">
        <v>21</v>
      </c>
      <c r="D7038" t="s">
        <v>22</v>
      </c>
      <c r="E7038" t="s">
        <v>776</v>
      </c>
      <c r="F7038" t="s">
        <v>776</v>
      </c>
      <c r="G7038" t="s">
        <v>72</v>
      </c>
      <c r="H7038" t="s">
        <v>137</v>
      </c>
      <c r="I7038" s="1">
        <v>1.818181</v>
      </c>
      <c r="J7038" s="1">
        <v>1</v>
      </c>
      <c r="K7038">
        <v>7035</v>
      </c>
      <c r="L7038" t="s">
        <v>25</v>
      </c>
      <c r="M7038" s="2">
        <f>+Table3[[#This Row],[CHW]]/Table3[[#This Row],[Count of Airbill Number]]</f>
        <v>1.818181</v>
      </c>
    </row>
    <row r="7039" spans="2:13">
      <c r="B7039" t="s">
        <v>35</v>
      </c>
      <c r="C7039" t="s">
        <v>21</v>
      </c>
      <c r="D7039" t="s">
        <v>22</v>
      </c>
      <c r="E7039" t="s">
        <v>776</v>
      </c>
      <c r="F7039" t="s">
        <v>776</v>
      </c>
      <c r="G7039" t="s">
        <v>77</v>
      </c>
      <c r="H7039" t="s">
        <v>160</v>
      </c>
      <c r="I7039" s="1">
        <v>1.818181</v>
      </c>
      <c r="J7039" s="1">
        <v>1</v>
      </c>
      <c r="K7039">
        <v>7036</v>
      </c>
      <c r="L7039" t="s">
        <v>25</v>
      </c>
      <c r="M7039" s="2">
        <f>+Table3[[#This Row],[CHW]]/Table3[[#This Row],[Count of Airbill Number]]</f>
        <v>1.818181</v>
      </c>
    </row>
    <row r="7040" spans="2:13">
      <c r="B7040" t="s">
        <v>35</v>
      </c>
      <c r="C7040" t="s">
        <v>21</v>
      </c>
      <c r="D7040" t="s">
        <v>36</v>
      </c>
      <c r="E7040" t="s">
        <v>776</v>
      </c>
      <c r="F7040" t="s">
        <v>776</v>
      </c>
      <c r="G7040" t="s">
        <v>37</v>
      </c>
      <c r="H7040" t="s">
        <v>108</v>
      </c>
      <c r="I7040" s="1">
        <v>1.818181</v>
      </c>
      <c r="J7040" s="1">
        <v>1</v>
      </c>
      <c r="K7040">
        <v>7037</v>
      </c>
      <c r="L7040" t="s">
        <v>25</v>
      </c>
      <c r="M7040" s="2">
        <f>+Table3[[#This Row],[CHW]]/Table3[[#This Row],[Count of Airbill Number]]</f>
        <v>1.818181</v>
      </c>
    </row>
    <row r="7041" spans="2:13">
      <c r="B7041" t="s">
        <v>176</v>
      </c>
      <c r="C7041" t="s">
        <v>21</v>
      </c>
      <c r="D7041" t="s">
        <v>22</v>
      </c>
      <c r="E7041" t="s">
        <v>776</v>
      </c>
      <c r="F7041" t="s">
        <v>776</v>
      </c>
      <c r="G7041" t="s">
        <v>48</v>
      </c>
      <c r="H7041" t="s">
        <v>59</v>
      </c>
      <c r="I7041" s="1">
        <v>1.818181</v>
      </c>
      <c r="J7041" s="1">
        <v>1</v>
      </c>
      <c r="K7041">
        <v>7038</v>
      </c>
      <c r="L7041" t="s">
        <v>25</v>
      </c>
      <c r="M7041" s="2">
        <f>+Table3[[#This Row],[CHW]]/Table3[[#This Row],[Count of Airbill Number]]</f>
        <v>1.818181</v>
      </c>
    </row>
    <row r="7042" spans="2:13">
      <c r="B7042" t="s">
        <v>176</v>
      </c>
      <c r="C7042" t="s">
        <v>21</v>
      </c>
      <c r="D7042" t="s">
        <v>22</v>
      </c>
      <c r="E7042" t="s">
        <v>776</v>
      </c>
      <c r="F7042" t="s">
        <v>776</v>
      </c>
      <c r="G7042" t="s">
        <v>103</v>
      </c>
      <c r="H7042" t="s">
        <v>48</v>
      </c>
      <c r="I7042" s="1">
        <v>1.818181</v>
      </c>
      <c r="J7042" s="1">
        <v>1</v>
      </c>
      <c r="K7042">
        <v>7039</v>
      </c>
      <c r="L7042" t="s">
        <v>25</v>
      </c>
      <c r="M7042" s="2">
        <f>+Table3[[#This Row],[CHW]]/Table3[[#This Row],[Count of Airbill Number]]</f>
        <v>1.818181</v>
      </c>
    </row>
    <row r="7043" spans="2:13">
      <c r="B7043" t="s">
        <v>176</v>
      </c>
      <c r="C7043" t="s">
        <v>21</v>
      </c>
      <c r="D7043" t="s">
        <v>22</v>
      </c>
      <c r="E7043" t="s">
        <v>776</v>
      </c>
      <c r="F7043" t="s">
        <v>776</v>
      </c>
      <c r="G7043" t="s">
        <v>137</v>
      </c>
      <c r="H7043" t="s">
        <v>23</v>
      </c>
      <c r="I7043" s="1">
        <v>1.818181</v>
      </c>
      <c r="J7043" s="1">
        <v>1</v>
      </c>
      <c r="K7043">
        <v>7040</v>
      </c>
      <c r="L7043" t="s">
        <v>25</v>
      </c>
      <c r="M7043" s="2">
        <f>+Table3[[#This Row],[CHW]]/Table3[[#This Row],[Count of Airbill Number]]</f>
        <v>1.818181</v>
      </c>
    </row>
    <row r="7044" spans="2:13">
      <c r="B7044" t="s">
        <v>20</v>
      </c>
      <c r="C7044" t="s">
        <v>21</v>
      </c>
      <c r="D7044" t="s">
        <v>22</v>
      </c>
      <c r="E7044" t="s">
        <v>776</v>
      </c>
      <c r="F7044" t="s">
        <v>776</v>
      </c>
      <c r="G7044" t="s">
        <v>63</v>
      </c>
      <c r="H7044" t="s">
        <v>61</v>
      </c>
      <c r="I7044" s="1">
        <v>1.818181</v>
      </c>
      <c r="J7044" s="1">
        <v>1</v>
      </c>
      <c r="K7044">
        <v>7041</v>
      </c>
      <c r="L7044" t="s">
        <v>25</v>
      </c>
      <c r="M7044" s="2">
        <f>+Table3[[#This Row],[CHW]]/Table3[[#This Row],[Count of Airbill Number]]</f>
        <v>1.818181</v>
      </c>
    </row>
    <row r="7045" spans="2:13">
      <c r="B7045" t="s">
        <v>20</v>
      </c>
      <c r="C7045" t="s">
        <v>21</v>
      </c>
      <c r="D7045" t="s">
        <v>22</v>
      </c>
      <c r="E7045" t="s">
        <v>776</v>
      </c>
      <c r="F7045" t="s">
        <v>776</v>
      </c>
      <c r="G7045" t="s">
        <v>47</v>
      </c>
      <c r="H7045" t="s">
        <v>160</v>
      </c>
      <c r="I7045" s="1">
        <v>1.818181</v>
      </c>
      <c r="J7045" s="1">
        <v>1</v>
      </c>
      <c r="K7045">
        <v>7042</v>
      </c>
      <c r="L7045" t="s">
        <v>25</v>
      </c>
      <c r="M7045" s="2">
        <f>+Table3[[#This Row],[CHW]]/Table3[[#This Row],[Count of Airbill Number]]</f>
        <v>1.818181</v>
      </c>
    </row>
    <row r="7046" spans="2:13">
      <c r="B7046" t="s">
        <v>20</v>
      </c>
      <c r="C7046" t="s">
        <v>21</v>
      </c>
      <c r="D7046" t="s">
        <v>22</v>
      </c>
      <c r="E7046" t="s">
        <v>776</v>
      </c>
      <c r="F7046" t="s">
        <v>776</v>
      </c>
      <c r="G7046" t="s">
        <v>80</v>
      </c>
      <c r="H7046" t="s">
        <v>32</v>
      </c>
      <c r="I7046" s="1">
        <v>1.818181</v>
      </c>
      <c r="J7046" s="1">
        <v>1</v>
      </c>
      <c r="K7046">
        <v>7043</v>
      </c>
      <c r="L7046" t="s">
        <v>25</v>
      </c>
      <c r="M7046" s="2">
        <f>+Table3[[#This Row],[CHW]]/Table3[[#This Row],[Count of Airbill Number]]</f>
        <v>1.818181</v>
      </c>
    </row>
    <row r="7047" spans="2:13">
      <c r="B7047" t="s">
        <v>20</v>
      </c>
      <c r="C7047" t="s">
        <v>21</v>
      </c>
      <c r="D7047" t="s">
        <v>22</v>
      </c>
      <c r="E7047" t="s">
        <v>776</v>
      </c>
      <c r="F7047" t="s">
        <v>776</v>
      </c>
      <c r="G7047" t="s">
        <v>41</v>
      </c>
      <c r="H7047" t="s">
        <v>49</v>
      </c>
      <c r="I7047" s="1">
        <v>1.818181</v>
      </c>
      <c r="J7047" s="1">
        <v>1</v>
      </c>
      <c r="K7047">
        <v>7044</v>
      </c>
      <c r="L7047" t="s">
        <v>25</v>
      </c>
      <c r="M7047" s="2">
        <f>+Table3[[#This Row],[CHW]]/Table3[[#This Row],[Count of Airbill Number]]</f>
        <v>1.818181</v>
      </c>
    </row>
    <row r="7048" spans="2:13">
      <c r="B7048" t="s">
        <v>20</v>
      </c>
      <c r="C7048" t="s">
        <v>21</v>
      </c>
      <c r="D7048" t="s">
        <v>22</v>
      </c>
      <c r="E7048" t="s">
        <v>776</v>
      </c>
      <c r="F7048" t="s">
        <v>776</v>
      </c>
      <c r="G7048" t="s">
        <v>94</v>
      </c>
      <c r="H7048" t="s">
        <v>48</v>
      </c>
      <c r="I7048" s="1">
        <v>1.818181</v>
      </c>
      <c r="J7048" s="1">
        <v>1</v>
      </c>
      <c r="K7048">
        <v>7045</v>
      </c>
      <c r="L7048" t="s">
        <v>25</v>
      </c>
      <c r="M7048" s="2">
        <f>+Table3[[#This Row],[CHW]]/Table3[[#This Row],[Count of Airbill Number]]</f>
        <v>1.818181</v>
      </c>
    </row>
    <row r="7049" spans="2:13">
      <c r="B7049" t="s">
        <v>20</v>
      </c>
      <c r="C7049" t="s">
        <v>21</v>
      </c>
      <c r="D7049" t="s">
        <v>22</v>
      </c>
      <c r="E7049" t="s">
        <v>776</v>
      </c>
      <c r="F7049" t="s">
        <v>776</v>
      </c>
      <c r="G7049" t="s">
        <v>76</v>
      </c>
      <c r="H7049" t="s">
        <v>107</v>
      </c>
      <c r="I7049" s="1">
        <v>1.818181</v>
      </c>
      <c r="J7049" s="1">
        <v>1</v>
      </c>
      <c r="K7049">
        <v>7046</v>
      </c>
      <c r="L7049" t="s">
        <v>25</v>
      </c>
      <c r="M7049" s="2">
        <f>+Table3[[#This Row],[CHW]]/Table3[[#This Row],[Count of Airbill Number]]</f>
        <v>1.818181</v>
      </c>
    </row>
    <row r="7050" spans="2:13">
      <c r="B7050" t="s">
        <v>20</v>
      </c>
      <c r="C7050" t="s">
        <v>21</v>
      </c>
      <c r="D7050" t="s">
        <v>22</v>
      </c>
      <c r="E7050" t="s">
        <v>776</v>
      </c>
      <c r="F7050" t="s">
        <v>776</v>
      </c>
      <c r="G7050" t="s">
        <v>45</v>
      </c>
      <c r="H7050" t="s">
        <v>138</v>
      </c>
      <c r="I7050" s="1">
        <v>1.818181</v>
      </c>
      <c r="J7050" s="1">
        <v>1</v>
      </c>
      <c r="K7050">
        <v>7047</v>
      </c>
      <c r="L7050" t="s">
        <v>25</v>
      </c>
      <c r="M7050" s="2">
        <f>+Table3[[#This Row],[CHW]]/Table3[[#This Row],[Count of Airbill Number]]</f>
        <v>1.818181</v>
      </c>
    </row>
    <row r="7051" spans="2:13">
      <c r="B7051" t="s">
        <v>20</v>
      </c>
      <c r="C7051" t="s">
        <v>21</v>
      </c>
      <c r="D7051" t="s">
        <v>22</v>
      </c>
      <c r="E7051" t="s">
        <v>776</v>
      </c>
      <c r="F7051" t="s">
        <v>776</v>
      </c>
      <c r="G7051" t="s">
        <v>45</v>
      </c>
      <c r="H7051" t="s">
        <v>296</v>
      </c>
      <c r="I7051" s="1">
        <v>1.818181</v>
      </c>
      <c r="J7051" s="1">
        <v>1</v>
      </c>
      <c r="K7051">
        <v>7048</v>
      </c>
      <c r="L7051" t="s">
        <v>25</v>
      </c>
      <c r="M7051" s="2">
        <f>+Table3[[#This Row],[CHW]]/Table3[[#This Row],[Count of Airbill Number]]</f>
        <v>1.818181</v>
      </c>
    </row>
    <row r="7052" spans="2:13">
      <c r="B7052" t="s">
        <v>20</v>
      </c>
      <c r="C7052" t="s">
        <v>21</v>
      </c>
      <c r="D7052" t="s">
        <v>22</v>
      </c>
      <c r="E7052" t="s">
        <v>776</v>
      </c>
      <c r="F7052" t="s">
        <v>776</v>
      </c>
      <c r="G7052" t="s">
        <v>45</v>
      </c>
      <c r="H7052" t="s">
        <v>356</v>
      </c>
      <c r="I7052" s="1">
        <v>1.818181</v>
      </c>
      <c r="J7052" s="1">
        <v>1</v>
      </c>
      <c r="K7052">
        <v>7049</v>
      </c>
      <c r="L7052" t="s">
        <v>25</v>
      </c>
      <c r="M7052" s="2">
        <f>+Table3[[#This Row],[CHW]]/Table3[[#This Row],[Count of Airbill Number]]</f>
        <v>1.818181</v>
      </c>
    </row>
    <row r="7053" spans="2:13">
      <c r="B7053" t="s">
        <v>20</v>
      </c>
      <c r="C7053" t="s">
        <v>21</v>
      </c>
      <c r="D7053" t="s">
        <v>22</v>
      </c>
      <c r="E7053" t="s">
        <v>776</v>
      </c>
      <c r="F7053" t="s">
        <v>776</v>
      </c>
      <c r="G7053" t="s">
        <v>45</v>
      </c>
      <c r="H7053" t="s">
        <v>151</v>
      </c>
      <c r="I7053" s="1">
        <v>1.818181</v>
      </c>
      <c r="J7053" s="1">
        <v>1</v>
      </c>
      <c r="K7053">
        <v>7050</v>
      </c>
      <c r="L7053" t="s">
        <v>25</v>
      </c>
      <c r="M7053" s="2">
        <f>+Table3[[#This Row],[CHW]]/Table3[[#This Row],[Count of Airbill Number]]</f>
        <v>1.818181</v>
      </c>
    </row>
    <row r="7054" spans="2:13">
      <c r="B7054" t="s">
        <v>20</v>
      </c>
      <c r="C7054" t="s">
        <v>21</v>
      </c>
      <c r="D7054" t="s">
        <v>22</v>
      </c>
      <c r="E7054" t="s">
        <v>776</v>
      </c>
      <c r="F7054" t="s">
        <v>776</v>
      </c>
      <c r="G7054" t="s">
        <v>40</v>
      </c>
      <c r="H7054" t="s">
        <v>65</v>
      </c>
      <c r="I7054" s="1">
        <v>1.818181</v>
      </c>
      <c r="J7054" s="1">
        <v>1</v>
      </c>
      <c r="K7054">
        <v>7051</v>
      </c>
      <c r="L7054" t="s">
        <v>25</v>
      </c>
      <c r="M7054" s="2">
        <f>+Table3[[#This Row],[CHW]]/Table3[[#This Row],[Count of Airbill Number]]</f>
        <v>1.818181</v>
      </c>
    </row>
    <row r="7055" spans="2:13">
      <c r="B7055" t="s">
        <v>20</v>
      </c>
      <c r="C7055" t="s">
        <v>21</v>
      </c>
      <c r="D7055" t="s">
        <v>22</v>
      </c>
      <c r="E7055" t="s">
        <v>776</v>
      </c>
      <c r="F7055" t="s">
        <v>776</v>
      </c>
      <c r="G7055" t="s">
        <v>186</v>
      </c>
      <c r="H7055" t="s">
        <v>32</v>
      </c>
      <c r="I7055" s="1">
        <v>1.818181</v>
      </c>
      <c r="J7055" s="1">
        <v>1</v>
      </c>
      <c r="K7055">
        <v>7052</v>
      </c>
      <c r="L7055" t="s">
        <v>25</v>
      </c>
      <c r="M7055" s="2">
        <f>+Table3[[#This Row],[CHW]]/Table3[[#This Row],[Count of Airbill Number]]</f>
        <v>1.818181</v>
      </c>
    </row>
    <row r="7056" spans="2:13">
      <c r="B7056" t="s">
        <v>20</v>
      </c>
      <c r="C7056" t="s">
        <v>21</v>
      </c>
      <c r="D7056" t="s">
        <v>22</v>
      </c>
      <c r="E7056" t="s">
        <v>776</v>
      </c>
      <c r="F7056" t="s">
        <v>776</v>
      </c>
      <c r="G7056" t="s">
        <v>284</v>
      </c>
      <c r="H7056" t="s">
        <v>59</v>
      </c>
      <c r="I7056" s="1">
        <v>1.818181</v>
      </c>
      <c r="J7056" s="1">
        <v>1</v>
      </c>
      <c r="K7056">
        <v>7053</v>
      </c>
      <c r="L7056" t="s">
        <v>25</v>
      </c>
      <c r="M7056" s="2">
        <f>+Table3[[#This Row],[CHW]]/Table3[[#This Row],[Count of Airbill Number]]</f>
        <v>1.818181</v>
      </c>
    </row>
    <row r="7057" spans="2:13">
      <c r="B7057" t="s">
        <v>20</v>
      </c>
      <c r="C7057" t="s">
        <v>21</v>
      </c>
      <c r="D7057" t="s">
        <v>22</v>
      </c>
      <c r="E7057" t="s">
        <v>776</v>
      </c>
      <c r="F7057" t="s">
        <v>776</v>
      </c>
      <c r="G7057" t="s">
        <v>98</v>
      </c>
      <c r="H7057" t="s">
        <v>70</v>
      </c>
      <c r="I7057" s="1">
        <v>1.818181</v>
      </c>
      <c r="J7057" s="1">
        <v>1</v>
      </c>
      <c r="K7057">
        <v>7054</v>
      </c>
      <c r="L7057" t="s">
        <v>25</v>
      </c>
      <c r="M7057" s="2">
        <f>+Table3[[#This Row],[CHW]]/Table3[[#This Row],[Count of Airbill Number]]</f>
        <v>1.818181</v>
      </c>
    </row>
    <row r="7058" spans="2:13">
      <c r="B7058" t="s">
        <v>20</v>
      </c>
      <c r="C7058" t="s">
        <v>21</v>
      </c>
      <c r="D7058" t="s">
        <v>22</v>
      </c>
      <c r="E7058" t="s">
        <v>776</v>
      </c>
      <c r="F7058" t="s">
        <v>776</v>
      </c>
      <c r="G7058" t="s">
        <v>98</v>
      </c>
      <c r="H7058" t="s">
        <v>50</v>
      </c>
      <c r="I7058" s="1">
        <v>1.818181</v>
      </c>
      <c r="J7058" s="1">
        <v>1</v>
      </c>
      <c r="K7058">
        <v>7055</v>
      </c>
      <c r="L7058" t="s">
        <v>25</v>
      </c>
      <c r="M7058" s="2">
        <f>+Table3[[#This Row],[CHW]]/Table3[[#This Row],[Count of Airbill Number]]</f>
        <v>1.818181</v>
      </c>
    </row>
    <row r="7059" spans="2:13">
      <c r="B7059" t="s">
        <v>20</v>
      </c>
      <c r="C7059" t="s">
        <v>21</v>
      </c>
      <c r="D7059" t="s">
        <v>22</v>
      </c>
      <c r="E7059" t="s">
        <v>776</v>
      </c>
      <c r="F7059" t="s">
        <v>776</v>
      </c>
      <c r="G7059" t="s">
        <v>98</v>
      </c>
      <c r="H7059" t="s">
        <v>254</v>
      </c>
      <c r="I7059" s="1">
        <v>1.818181</v>
      </c>
      <c r="J7059" s="1">
        <v>1</v>
      </c>
      <c r="K7059">
        <v>7056</v>
      </c>
      <c r="L7059" t="s">
        <v>25</v>
      </c>
      <c r="M7059" s="2">
        <f>+Table3[[#This Row],[CHW]]/Table3[[#This Row],[Count of Airbill Number]]</f>
        <v>1.818181</v>
      </c>
    </row>
    <row r="7060" spans="2:13">
      <c r="B7060" t="s">
        <v>20</v>
      </c>
      <c r="C7060" t="s">
        <v>21</v>
      </c>
      <c r="D7060" t="s">
        <v>22</v>
      </c>
      <c r="E7060" t="s">
        <v>776</v>
      </c>
      <c r="F7060" t="s">
        <v>776</v>
      </c>
      <c r="G7060" t="s">
        <v>263</v>
      </c>
      <c r="H7060" t="s">
        <v>72</v>
      </c>
      <c r="I7060" s="1">
        <v>1.818181</v>
      </c>
      <c r="J7060" s="1">
        <v>1</v>
      </c>
      <c r="K7060">
        <v>7057</v>
      </c>
      <c r="L7060" t="s">
        <v>25</v>
      </c>
      <c r="M7060" s="2">
        <f>+Table3[[#This Row],[CHW]]/Table3[[#This Row],[Count of Airbill Number]]</f>
        <v>1.818181</v>
      </c>
    </row>
    <row r="7061" spans="2:13">
      <c r="B7061" t="s">
        <v>20</v>
      </c>
      <c r="C7061" t="s">
        <v>21</v>
      </c>
      <c r="D7061" t="s">
        <v>22</v>
      </c>
      <c r="E7061" t="s">
        <v>776</v>
      </c>
      <c r="F7061" t="s">
        <v>776</v>
      </c>
      <c r="G7061" t="s">
        <v>125</v>
      </c>
      <c r="H7061" t="s">
        <v>129</v>
      </c>
      <c r="I7061" s="1">
        <v>1.818181</v>
      </c>
      <c r="J7061" s="1">
        <v>1</v>
      </c>
      <c r="K7061">
        <v>7058</v>
      </c>
      <c r="L7061" t="s">
        <v>25</v>
      </c>
      <c r="M7061" s="2">
        <f>+Table3[[#This Row],[CHW]]/Table3[[#This Row],[Count of Airbill Number]]</f>
        <v>1.818181</v>
      </c>
    </row>
    <row r="7062" spans="2:13">
      <c r="B7062" t="s">
        <v>20</v>
      </c>
      <c r="C7062" t="s">
        <v>21</v>
      </c>
      <c r="D7062" t="s">
        <v>22</v>
      </c>
      <c r="E7062" t="s">
        <v>776</v>
      </c>
      <c r="F7062" t="s">
        <v>776</v>
      </c>
      <c r="G7062" t="s">
        <v>125</v>
      </c>
      <c r="H7062" t="s">
        <v>108</v>
      </c>
      <c r="I7062" s="1">
        <v>1.818181</v>
      </c>
      <c r="J7062" s="1">
        <v>1</v>
      </c>
      <c r="K7062">
        <v>7059</v>
      </c>
      <c r="L7062" t="s">
        <v>25</v>
      </c>
      <c r="M7062" s="2">
        <f>+Table3[[#This Row],[CHW]]/Table3[[#This Row],[Count of Airbill Number]]</f>
        <v>1.818181</v>
      </c>
    </row>
    <row r="7063" spans="2:13">
      <c r="B7063" t="s">
        <v>20</v>
      </c>
      <c r="C7063" t="s">
        <v>21</v>
      </c>
      <c r="D7063" t="s">
        <v>22</v>
      </c>
      <c r="E7063" t="s">
        <v>776</v>
      </c>
      <c r="F7063" t="s">
        <v>776</v>
      </c>
      <c r="G7063" t="s">
        <v>125</v>
      </c>
      <c r="H7063" t="s">
        <v>79</v>
      </c>
      <c r="I7063" s="1">
        <v>1.818181</v>
      </c>
      <c r="J7063" s="1">
        <v>1</v>
      </c>
      <c r="K7063">
        <v>7060</v>
      </c>
      <c r="L7063" t="s">
        <v>25</v>
      </c>
      <c r="M7063" s="2">
        <f>+Table3[[#This Row],[CHW]]/Table3[[#This Row],[Count of Airbill Number]]</f>
        <v>1.818181</v>
      </c>
    </row>
    <row r="7064" spans="2:13">
      <c r="B7064" t="s">
        <v>20</v>
      </c>
      <c r="C7064" t="s">
        <v>21</v>
      </c>
      <c r="D7064" t="s">
        <v>22</v>
      </c>
      <c r="E7064" t="s">
        <v>776</v>
      </c>
      <c r="F7064" t="s">
        <v>776</v>
      </c>
      <c r="G7064" t="s">
        <v>125</v>
      </c>
      <c r="H7064" t="s">
        <v>381</v>
      </c>
      <c r="I7064" s="1">
        <v>1.818181</v>
      </c>
      <c r="J7064" s="1">
        <v>1</v>
      </c>
      <c r="K7064">
        <v>7061</v>
      </c>
      <c r="L7064" t="s">
        <v>25</v>
      </c>
      <c r="M7064" s="2">
        <f>+Table3[[#This Row],[CHW]]/Table3[[#This Row],[Count of Airbill Number]]</f>
        <v>1.818181</v>
      </c>
    </row>
    <row r="7065" spans="2:13">
      <c r="B7065" t="s">
        <v>20</v>
      </c>
      <c r="C7065" t="s">
        <v>21</v>
      </c>
      <c r="D7065" t="s">
        <v>22</v>
      </c>
      <c r="E7065" t="s">
        <v>776</v>
      </c>
      <c r="F7065" t="s">
        <v>776</v>
      </c>
      <c r="G7065" t="s">
        <v>125</v>
      </c>
      <c r="H7065" t="s">
        <v>87</v>
      </c>
      <c r="I7065" s="1">
        <v>1.818181</v>
      </c>
      <c r="J7065" s="1">
        <v>1</v>
      </c>
      <c r="K7065">
        <v>7062</v>
      </c>
      <c r="L7065" t="s">
        <v>25</v>
      </c>
      <c r="M7065" s="2">
        <f>+Table3[[#This Row],[CHW]]/Table3[[#This Row],[Count of Airbill Number]]</f>
        <v>1.818181</v>
      </c>
    </row>
    <row r="7066" spans="2:13">
      <c r="B7066" t="s">
        <v>20</v>
      </c>
      <c r="C7066" t="s">
        <v>21</v>
      </c>
      <c r="D7066" t="s">
        <v>22</v>
      </c>
      <c r="E7066" t="s">
        <v>776</v>
      </c>
      <c r="F7066" t="s">
        <v>776</v>
      </c>
      <c r="G7066" t="s">
        <v>125</v>
      </c>
      <c r="H7066" t="s">
        <v>93</v>
      </c>
      <c r="I7066" s="1">
        <v>1.818181</v>
      </c>
      <c r="J7066" s="1">
        <v>1</v>
      </c>
      <c r="K7066">
        <v>7063</v>
      </c>
      <c r="L7066" t="s">
        <v>25</v>
      </c>
      <c r="M7066" s="2">
        <f>+Table3[[#This Row],[CHW]]/Table3[[#This Row],[Count of Airbill Number]]</f>
        <v>1.818181</v>
      </c>
    </row>
    <row r="7067" spans="2:13">
      <c r="B7067" t="s">
        <v>20</v>
      </c>
      <c r="C7067" t="s">
        <v>21</v>
      </c>
      <c r="D7067" t="s">
        <v>22</v>
      </c>
      <c r="E7067" t="s">
        <v>776</v>
      </c>
      <c r="F7067" t="s">
        <v>776</v>
      </c>
      <c r="G7067" t="s">
        <v>125</v>
      </c>
      <c r="H7067" t="s">
        <v>33</v>
      </c>
      <c r="I7067" s="1">
        <v>1.818181</v>
      </c>
      <c r="J7067" s="1">
        <v>1</v>
      </c>
      <c r="K7067">
        <v>7064</v>
      </c>
      <c r="L7067" t="s">
        <v>25</v>
      </c>
      <c r="M7067" s="2">
        <f>+Table3[[#This Row],[CHW]]/Table3[[#This Row],[Count of Airbill Number]]</f>
        <v>1.818181</v>
      </c>
    </row>
    <row r="7068" spans="2:13">
      <c r="B7068" t="s">
        <v>20</v>
      </c>
      <c r="C7068" t="s">
        <v>21</v>
      </c>
      <c r="D7068" t="s">
        <v>22</v>
      </c>
      <c r="E7068" t="s">
        <v>776</v>
      </c>
      <c r="F7068" t="s">
        <v>776</v>
      </c>
      <c r="G7068" t="s">
        <v>125</v>
      </c>
      <c r="H7068" t="s">
        <v>144</v>
      </c>
      <c r="I7068" s="1">
        <v>1.818181</v>
      </c>
      <c r="J7068" s="1">
        <v>1</v>
      </c>
      <c r="K7068">
        <v>7065</v>
      </c>
      <c r="L7068" t="s">
        <v>25</v>
      </c>
      <c r="M7068" s="2">
        <f>+Table3[[#This Row],[CHW]]/Table3[[#This Row],[Count of Airbill Number]]</f>
        <v>1.818181</v>
      </c>
    </row>
    <row r="7069" spans="2:13">
      <c r="B7069" t="s">
        <v>20</v>
      </c>
      <c r="C7069" t="s">
        <v>21</v>
      </c>
      <c r="D7069" t="s">
        <v>22</v>
      </c>
      <c r="E7069" t="s">
        <v>776</v>
      </c>
      <c r="F7069" t="s">
        <v>776</v>
      </c>
      <c r="G7069" t="s">
        <v>125</v>
      </c>
      <c r="H7069" t="s">
        <v>103</v>
      </c>
      <c r="I7069" s="1">
        <v>1.818181</v>
      </c>
      <c r="J7069" s="1">
        <v>1</v>
      </c>
      <c r="K7069">
        <v>7066</v>
      </c>
      <c r="L7069" t="s">
        <v>25</v>
      </c>
      <c r="M7069" s="2">
        <f>+Table3[[#This Row],[CHW]]/Table3[[#This Row],[Count of Airbill Number]]</f>
        <v>1.818181</v>
      </c>
    </row>
    <row r="7070" spans="2:13">
      <c r="B7070" t="s">
        <v>20</v>
      </c>
      <c r="C7070" t="s">
        <v>21</v>
      </c>
      <c r="D7070" t="s">
        <v>22</v>
      </c>
      <c r="E7070" t="s">
        <v>776</v>
      </c>
      <c r="F7070" t="s">
        <v>776</v>
      </c>
      <c r="G7070" t="s">
        <v>125</v>
      </c>
      <c r="H7070" t="s">
        <v>281</v>
      </c>
      <c r="I7070" s="1">
        <v>1.818181</v>
      </c>
      <c r="J7070" s="1">
        <v>1</v>
      </c>
      <c r="K7070">
        <v>7067</v>
      </c>
      <c r="L7070" t="s">
        <v>25</v>
      </c>
      <c r="M7070" s="2">
        <f>+Table3[[#This Row],[CHW]]/Table3[[#This Row],[Count of Airbill Number]]</f>
        <v>1.818181</v>
      </c>
    </row>
    <row r="7071" spans="2:13">
      <c r="B7071" t="s">
        <v>20</v>
      </c>
      <c r="C7071" t="s">
        <v>21</v>
      </c>
      <c r="D7071" t="s">
        <v>22</v>
      </c>
      <c r="E7071" t="s">
        <v>776</v>
      </c>
      <c r="F7071" t="s">
        <v>776</v>
      </c>
      <c r="G7071" t="s">
        <v>125</v>
      </c>
      <c r="H7071" t="s">
        <v>342</v>
      </c>
      <c r="I7071" s="1">
        <v>1.818181</v>
      </c>
      <c r="J7071" s="1">
        <v>1</v>
      </c>
      <c r="K7071">
        <v>7068</v>
      </c>
      <c r="L7071" t="s">
        <v>25</v>
      </c>
      <c r="M7071" s="2">
        <f>+Table3[[#This Row],[CHW]]/Table3[[#This Row],[Count of Airbill Number]]</f>
        <v>1.818181</v>
      </c>
    </row>
    <row r="7072" spans="2:13">
      <c r="B7072" t="s">
        <v>20</v>
      </c>
      <c r="C7072" t="s">
        <v>21</v>
      </c>
      <c r="D7072" t="s">
        <v>22</v>
      </c>
      <c r="E7072" t="s">
        <v>776</v>
      </c>
      <c r="F7072" t="s">
        <v>776</v>
      </c>
      <c r="G7072" t="s">
        <v>125</v>
      </c>
      <c r="H7072" t="s">
        <v>202</v>
      </c>
      <c r="I7072" s="1">
        <v>1.818181</v>
      </c>
      <c r="J7072" s="1">
        <v>1</v>
      </c>
      <c r="K7072">
        <v>7069</v>
      </c>
      <c r="L7072" t="s">
        <v>25</v>
      </c>
      <c r="M7072" s="2">
        <f>+Table3[[#This Row],[CHW]]/Table3[[#This Row],[Count of Airbill Number]]</f>
        <v>1.818181</v>
      </c>
    </row>
    <row r="7073" spans="2:13">
      <c r="B7073" t="s">
        <v>20</v>
      </c>
      <c r="C7073" t="s">
        <v>21</v>
      </c>
      <c r="D7073" t="s">
        <v>22</v>
      </c>
      <c r="E7073" t="s">
        <v>776</v>
      </c>
      <c r="F7073" t="s">
        <v>776</v>
      </c>
      <c r="G7073" t="s">
        <v>125</v>
      </c>
      <c r="H7073" t="s">
        <v>50</v>
      </c>
      <c r="I7073" s="1">
        <v>1.818181</v>
      </c>
      <c r="J7073" s="1">
        <v>1</v>
      </c>
      <c r="K7073">
        <v>7070</v>
      </c>
      <c r="L7073" t="s">
        <v>25</v>
      </c>
      <c r="M7073" s="2">
        <f>+Table3[[#This Row],[CHW]]/Table3[[#This Row],[Count of Airbill Number]]</f>
        <v>1.818181</v>
      </c>
    </row>
    <row r="7074" spans="2:13">
      <c r="B7074" t="s">
        <v>20</v>
      </c>
      <c r="C7074" t="s">
        <v>21</v>
      </c>
      <c r="D7074" t="s">
        <v>22</v>
      </c>
      <c r="E7074" t="s">
        <v>776</v>
      </c>
      <c r="F7074" t="s">
        <v>776</v>
      </c>
      <c r="G7074" t="s">
        <v>125</v>
      </c>
      <c r="H7074" t="s">
        <v>275</v>
      </c>
      <c r="I7074" s="1">
        <v>1.818181</v>
      </c>
      <c r="J7074" s="1">
        <v>1</v>
      </c>
      <c r="K7074">
        <v>7071</v>
      </c>
      <c r="L7074" t="s">
        <v>25</v>
      </c>
      <c r="M7074" s="2">
        <f>+Table3[[#This Row],[CHW]]/Table3[[#This Row],[Count of Airbill Number]]</f>
        <v>1.818181</v>
      </c>
    </row>
    <row r="7075" spans="2:13">
      <c r="B7075" t="s">
        <v>20</v>
      </c>
      <c r="C7075" t="s">
        <v>21</v>
      </c>
      <c r="D7075" t="s">
        <v>22</v>
      </c>
      <c r="E7075" t="s">
        <v>776</v>
      </c>
      <c r="F7075" t="s">
        <v>776</v>
      </c>
      <c r="G7075" t="s">
        <v>125</v>
      </c>
      <c r="H7075" t="s">
        <v>293</v>
      </c>
      <c r="I7075" s="1">
        <v>1.818181</v>
      </c>
      <c r="J7075" s="1">
        <v>1</v>
      </c>
      <c r="K7075">
        <v>7072</v>
      </c>
      <c r="L7075" t="s">
        <v>25</v>
      </c>
      <c r="M7075" s="2">
        <f>+Table3[[#This Row],[CHW]]/Table3[[#This Row],[Count of Airbill Number]]</f>
        <v>1.818181</v>
      </c>
    </row>
    <row r="7076" spans="2:13">
      <c r="B7076" t="s">
        <v>20</v>
      </c>
      <c r="C7076" t="s">
        <v>21</v>
      </c>
      <c r="D7076" t="s">
        <v>22</v>
      </c>
      <c r="E7076" t="s">
        <v>776</v>
      </c>
      <c r="F7076" t="s">
        <v>776</v>
      </c>
      <c r="G7076" t="s">
        <v>125</v>
      </c>
      <c r="H7076" t="s">
        <v>151</v>
      </c>
      <c r="I7076" s="1">
        <v>1.818181</v>
      </c>
      <c r="J7076" s="1">
        <v>1</v>
      </c>
      <c r="K7076">
        <v>7073</v>
      </c>
      <c r="L7076" t="s">
        <v>25</v>
      </c>
      <c r="M7076" s="2">
        <f>+Table3[[#This Row],[CHW]]/Table3[[#This Row],[Count of Airbill Number]]</f>
        <v>1.818181</v>
      </c>
    </row>
    <row r="7077" spans="2:13">
      <c r="B7077" t="s">
        <v>20</v>
      </c>
      <c r="C7077" t="s">
        <v>21</v>
      </c>
      <c r="D7077" t="s">
        <v>22</v>
      </c>
      <c r="E7077" t="s">
        <v>776</v>
      </c>
      <c r="F7077" t="s">
        <v>776</v>
      </c>
      <c r="G7077" t="s">
        <v>125</v>
      </c>
      <c r="H7077" t="s">
        <v>387</v>
      </c>
      <c r="I7077" s="1">
        <v>1.818181</v>
      </c>
      <c r="J7077" s="1">
        <v>1</v>
      </c>
      <c r="K7077">
        <v>7074</v>
      </c>
      <c r="L7077" t="s">
        <v>25</v>
      </c>
      <c r="M7077" s="2">
        <f>+Table3[[#This Row],[CHW]]/Table3[[#This Row],[Count of Airbill Number]]</f>
        <v>1.818181</v>
      </c>
    </row>
    <row r="7078" spans="2:13">
      <c r="B7078" t="s">
        <v>20</v>
      </c>
      <c r="C7078" t="s">
        <v>21</v>
      </c>
      <c r="D7078" t="s">
        <v>22</v>
      </c>
      <c r="E7078" t="s">
        <v>776</v>
      </c>
      <c r="F7078" t="s">
        <v>776</v>
      </c>
      <c r="G7078" t="s">
        <v>125</v>
      </c>
      <c r="H7078" t="s">
        <v>88</v>
      </c>
      <c r="I7078" s="1">
        <v>1.818181</v>
      </c>
      <c r="J7078" s="1">
        <v>1</v>
      </c>
      <c r="K7078">
        <v>7075</v>
      </c>
      <c r="L7078" t="s">
        <v>25</v>
      </c>
      <c r="M7078" s="2">
        <f>+Table3[[#This Row],[CHW]]/Table3[[#This Row],[Count of Airbill Number]]</f>
        <v>1.818181</v>
      </c>
    </row>
    <row r="7079" spans="2:13">
      <c r="B7079" t="s">
        <v>20</v>
      </c>
      <c r="C7079" t="s">
        <v>21</v>
      </c>
      <c r="D7079" t="s">
        <v>22</v>
      </c>
      <c r="E7079" t="s">
        <v>776</v>
      </c>
      <c r="F7079" t="s">
        <v>776</v>
      </c>
      <c r="G7079" t="s">
        <v>125</v>
      </c>
      <c r="H7079" t="s">
        <v>177</v>
      </c>
      <c r="I7079" s="1">
        <v>1.818181</v>
      </c>
      <c r="J7079" s="1">
        <v>1</v>
      </c>
      <c r="K7079">
        <v>7076</v>
      </c>
      <c r="L7079" t="s">
        <v>25</v>
      </c>
      <c r="M7079" s="2">
        <f>+Table3[[#This Row],[CHW]]/Table3[[#This Row],[Count of Airbill Number]]</f>
        <v>1.818181</v>
      </c>
    </row>
    <row r="7080" spans="2:13">
      <c r="B7080" t="s">
        <v>20</v>
      </c>
      <c r="C7080" t="s">
        <v>21</v>
      </c>
      <c r="D7080" t="s">
        <v>22</v>
      </c>
      <c r="E7080" t="s">
        <v>776</v>
      </c>
      <c r="F7080" t="s">
        <v>776</v>
      </c>
      <c r="G7080" t="s">
        <v>125</v>
      </c>
      <c r="H7080" t="s">
        <v>245</v>
      </c>
      <c r="I7080" s="1">
        <v>1.818181</v>
      </c>
      <c r="J7080" s="1">
        <v>1</v>
      </c>
      <c r="K7080">
        <v>7077</v>
      </c>
      <c r="L7080" t="s">
        <v>25</v>
      </c>
      <c r="M7080" s="2">
        <f>+Table3[[#This Row],[CHW]]/Table3[[#This Row],[Count of Airbill Number]]</f>
        <v>1.818181</v>
      </c>
    </row>
    <row r="7081" spans="2:13">
      <c r="B7081" t="s">
        <v>20</v>
      </c>
      <c r="C7081" t="s">
        <v>21</v>
      </c>
      <c r="D7081" t="s">
        <v>22</v>
      </c>
      <c r="E7081" t="s">
        <v>776</v>
      </c>
      <c r="F7081" t="s">
        <v>776</v>
      </c>
      <c r="G7081" t="s">
        <v>72</v>
      </c>
      <c r="H7081" t="s">
        <v>63</v>
      </c>
      <c r="I7081" s="1">
        <v>1.818181</v>
      </c>
      <c r="J7081" s="1">
        <v>1</v>
      </c>
      <c r="K7081">
        <v>7078</v>
      </c>
      <c r="L7081" t="s">
        <v>25</v>
      </c>
      <c r="M7081" s="2">
        <f>+Table3[[#This Row],[CHW]]/Table3[[#This Row],[Count of Airbill Number]]</f>
        <v>1.818181</v>
      </c>
    </row>
    <row r="7082" spans="2:13">
      <c r="B7082" t="s">
        <v>20</v>
      </c>
      <c r="C7082" t="s">
        <v>21</v>
      </c>
      <c r="D7082" t="s">
        <v>22</v>
      </c>
      <c r="E7082" t="s">
        <v>776</v>
      </c>
      <c r="F7082" t="s">
        <v>776</v>
      </c>
      <c r="G7082" t="s">
        <v>72</v>
      </c>
      <c r="H7082" t="s">
        <v>72</v>
      </c>
      <c r="I7082" s="1">
        <v>1.818181</v>
      </c>
      <c r="J7082" s="1">
        <v>1</v>
      </c>
      <c r="K7082">
        <v>7079</v>
      </c>
      <c r="L7082" t="s">
        <v>25</v>
      </c>
      <c r="M7082" s="2">
        <f>+Table3[[#This Row],[CHW]]/Table3[[#This Row],[Count of Airbill Number]]</f>
        <v>1.818181</v>
      </c>
    </row>
    <row r="7083" spans="2:13">
      <c r="B7083" t="s">
        <v>20</v>
      </c>
      <c r="C7083" t="s">
        <v>21</v>
      </c>
      <c r="D7083" t="s">
        <v>22</v>
      </c>
      <c r="E7083" t="s">
        <v>776</v>
      </c>
      <c r="F7083" t="s">
        <v>776</v>
      </c>
      <c r="G7083" t="s">
        <v>72</v>
      </c>
      <c r="H7083" t="s">
        <v>49</v>
      </c>
      <c r="I7083" s="1">
        <v>1.818181</v>
      </c>
      <c r="J7083" s="1">
        <v>1</v>
      </c>
      <c r="K7083">
        <v>7080</v>
      </c>
      <c r="L7083" t="s">
        <v>25</v>
      </c>
      <c r="M7083" s="2">
        <f>+Table3[[#This Row],[CHW]]/Table3[[#This Row],[Count of Airbill Number]]</f>
        <v>1.818181</v>
      </c>
    </row>
    <row r="7084" spans="2:13">
      <c r="B7084" t="s">
        <v>243</v>
      </c>
      <c r="C7084" t="s">
        <v>21</v>
      </c>
      <c r="D7084" t="s">
        <v>22</v>
      </c>
      <c r="E7084" t="s">
        <v>776</v>
      </c>
      <c r="F7084" t="s">
        <v>776</v>
      </c>
      <c r="G7084" t="s">
        <v>37</v>
      </c>
      <c r="H7084" t="s">
        <v>58</v>
      </c>
      <c r="I7084" s="1">
        <v>1.818181</v>
      </c>
      <c r="J7084" s="1">
        <v>1</v>
      </c>
      <c r="K7084">
        <v>7081</v>
      </c>
      <c r="L7084" t="s">
        <v>25</v>
      </c>
      <c r="M7084" s="2">
        <f>+Table3[[#This Row],[CHW]]/Table3[[#This Row],[Count of Airbill Number]]</f>
        <v>1.818181</v>
      </c>
    </row>
    <row r="7085" spans="2:13">
      <c r="B7085" t="s">
        <v>28</v>
      </c>
      <c r="C7085" t="s">
        <v>21</v>
      </c>
      <c r="D7085" t="s">
        <v>22</v>
      </c>
      <c r="E7085" t="s">
        <v>776</v>
      </c>
      <c r="F7085" t="s">
        <v>776</v>
      </c>
      <c r="G7085" t="s">
        <v>45</v>
      </c>
      <c r="H7085" t="s">
        <v>338</v>
      </c>
      <c r="I7085" s="1">
        <v>1.8181799999999999</v>
      </c>
      <c r="J7085" s="1">
        <v>2</v>
      </c>
      <c r="K7085">
        <v>7082</v>
      </c>
      <c r="L7085" t="s">
        <v>25</v>
      </c>
      <c r="M7085" s="2">
        <f>+Table3[[#This Row],[CHW]]/Table3[[#This Row],[Count of Airbill Number]]</f>
        <v>0.90908999999999995</v>
      </c>
    </row>
    <row r="7086" spans="2:13">
      <c r="B7086" t="s">
        <v>28</v>
      </c>
      <c r="C7086" t="s">
        <v>21</v>
      </c>
      <c r="D7086" t="s">
        <v>22</v>
      </c>
      <c r="E7086" t="s">
        <v>776</v>
      </c>
      <c r="F7086" t="s">
        <v>776</v>
      </c>
      <c r="G7086" t="s">
        <v>111</v>
      </c>
      <c r="H7086" t="s">
        <v>45</v>
      </c>
      <c r="I7086" s="1">
        <v>1.8181799999999999</v>
      </c>
      <c r="J7086" s="1">
        <v>2</v>
      </c>
      <c r="K7086">
        <v>7083</v>
      </c>
      <c r="L7086" t="s">
        <v>25</v>
      </c>
      <c r="M7086" s="2">
        <f>+Table3[[#This Row],[CHW]]/Table3[[#This Row],[Count of Airbill Number]]</f>
        <v>0.90908999999999995</v>
      </c>
    </row>
    <row r="7087" spans="2:13">
      <c r="B7087" t="s">
        <v>28</v>
      </c>
      <c r="C7087" t="s">
        <v>21</v>
      </c>
      <c r="D7087" t="s">
        <v>22</v>
      </c>
      <c r="E7087" t="s">
        <v>776</v>
      </c>
      <c r="F7087" t="s">
        <v>776</v>
      </c>
      <c r="G7087" t="s">
        <v>144</v>
      </c>
      <c r="H7087" t="s">
        <v>198</v>
      </c>
      <c r="I7087" s="1">
        <v>1.8181799999999999</v>
      </c>
      <c r="J7087" s="1">
        <v>2</v>
      </c>
      <c r="K7087">
        <v>7084</v>
      </c>
      <c r="L7087" t="s">
        <v>25</v>
      </c>
      <c r="M7087" s="2">
        <f>+Table3[[#This Row],[CHW]]/Table3[[#This Row],[Count of Airbill Number]]</f>
        <v>0.90908999999999995</v>
      </c>
    </row>
    <row r="7088" spans="2:13">
      <c r="B7088" t="s">
        <v>28</v>
      </c>
      <c r="C7088" t="s">
        <v>21</v>
      </c>
      <c r="D7088" t="s">
        <v>22</v>
      </c>
      <c r="E7088" t="s">
        <v>776</v>
      </c>
      <c r="F7088" t="s">
        <v>776</v>
      </c>
      <c r="G7088" t="s">
        <v>103</v>
      </c>
      <c r="H7088" t="s">
        <v>48</v>
      </c>
      <c r="I7088" s="1">
        <v>1.8181799999999999</v>
      </c>
      <c r="J7088" s="1">
        <v>2</v>
      </c>
      <c r="K7088">
        <v>7085</v>
      </c>
      <c r="L7088" t="s">
        <v>25</v>
      </c>
      <c r="M7088" s="2">
        <f>+Table3[[#This Row],[CHW]]/Table3[[#This Row],[Count of Airbill Number]]</f>
        <v>0.90908999999999995</v>
      </c>
    </row>
    <row r="7089" spans="2:13">
      <c r="B7089" t="s">
        <v>35</v>
      </c>
      <c r="C7089" t="s">
        <v>21</v>
      </c>
      <c r="D7089" t="s">
        <v>22</v>
      </c>
      <c r="E7089" t="s">
        <v>776</v>
      </c>
      <c r="F7089" t="s">
        <v>776</v>
      </c>
      <c r="G7089" t="s">
        <v>146</v>
      </c>
      <c r="H7089" t="s">
        <v>76</v>
      </c>
      <c r="I7089" s="1">
        <v>1.8181799999999999</v>
      </c>
      <c r="J7089" s="1">
        <v>2</v>
      </c>
      <c r="K7089">
        <v>7086</v>
      </c>
      <c r="L7089" t="s">
        <v>25</v>
      </c>
      <c r="M7089" s="2">
        <f>+Table3[[#This Row],[CHW]]/Table3[[#This Row],[Count of Airbill Number]]</f>
        <v>0.90908999999999995</v>
      </c>
    </row>
    <row r="7090" spans="2:13">
      <c r="B7090" t="s">
        <v>35</v>
      </c>
      <c r="C7090" t="s">
        <v>21</v>
      </c>
      <c r="D7090" t="s">
        <v>22</v>
      </c>
      <c r="E7090" t="s">
        <v>776</v>
      </c>
      <c r="F7090" t="s">
        <v>776</v>
      </c>
      <c r="G7090" t="s">
        <v>146</v>
      </c>
      <c r="H7090" t="s">
        <v>102</v>
      </c>
      <c r="I7090" s="1">
        <v>1.8181799999999999</v>
      </c>
      <c r="J7090" s="1">
        <v>2</v>
      </c>
      <c r="K7090">
        <v>7087</v>
      </c>
      <c r="L7090" t="s">
        <v>25</v>
      </c>
      <c r="M7090" s="2">
        <f>+Table3[[#This Row],[CHW]]/Table3[[#This Row],[Count of Airbill Number]]</f>
        <v>0.90908999999999995</v>
      </c>
    </row>
    <row r="7091" spans="2:13">
      <c r="B7091" t="s">
        <v>35</v>
      </c>
      <c r="C7091" t="s">
        <v>21</v>
      </c>
      <c r="D7091" t="s">
        <v>22</v>
      </c>
      <c r="E7091" t="s">
        <v>776</v>
      </c>
      <c r="F7091" t="s">
        <v>776</v>
      </c>
      <c r="G7091" t="s">
        <v>39</v>
      </c>
      <c r="H7091" t="s">
        <v>95</v>
      </c>
      <c r="I7091" s="1">
        <v>1.8181799999999999</v>
      </c>
      <c r="J7091" s="1">
        <v>2</v>
      </c>
      <c r="K7091">
        <v>7088</v>
      </c>
      <c r="L7091" t="s">
        <v>25</v>
      </c>
      <c r="M7091" s="2">
        <f>+Table3[[#This Row],[CHW]]/Table3[[#This Row],[Count of Airbill Number]]</f>
        <v>0.90908999999999995</v>
      </c>
    </row>
    <row r="7092" spans="2:13">
      <c r="B7092" t="s">
        <v>35</v>
      </c>
      <c r="C7092" t="s">
        <v>21</v>
      </c>
      <c r="D7092" t="s">
        <v>22</v>
      </c>
      <c r="E7092" t="s">
        <v>776</v>
      </c>
      <c r="F7092" t="s">
        <v>776</v>
      </c>
      <c r="G7092" t="s">
        <v>94</v>
      </c>
      <c r="H7092" t="s">
        <v>54</v>
      </c>
      <c r="I7092" s="1">
        <v>1.8181799999999999</v>
      </c>
      <c r="J7092" s="1">
        <v>3</v>
      </c>
      <c r="K7092">
        <v>7089</v>
      </c>
      <c r="L7092" t="s">
        <v>25</v>
      </c>
      <c r="M7092" s="2">
        <f>+Table3[[#This Row],[CHW]]/Table3[[#This Row],[Count of Airbill Number]]</f>
        <v>0.60605999999999993</v>
      </c>
    </row>
    <row r="7093" spans="2:13">
      <c r="B7093" t="s">
        <v>35</v>
      </c>
      <c r="C7093" t="s">
        <v>21</v>
      </c>
      <c r="D7093" t="s">
        <v>22</v>
      </c>
      <c r="E7093" t="s">
        <v>776</v>
      </c>
      <c r="F7093" t="s">
        <v>776</v>
      </c>
      <c r="G7093" t="s">
        <v>98</v>
      </c>
      <c r="H7093" t="s">
        <v>50</v>
      </c>
      <c r="I7093" s="1">
        <v>1.8181799999999999</v>
      </c>
      <c r="J7093" s="1">
        <v>3</v>
      </c>
      <c r="K7093">
        <v>7090</v>
      </c>
      <c r="L7093" t="s">
        <v>25</v>
      </c>
      <c r="M7093" s="2">
        <f>+Table3[[#This Row],[CHW]]/Table3[[#This Row],[Count of Airbill Number]]</f>
        <v>0.60605999999999993</v>
      </c>
    </row>
    <row r="7094" spans="2:13">
      <c r="B7094" t="s">
        <v>20</v>
      </c>
      <c r="C7094" t="s">
        <v>21</v>
      </c>
      <c r="D7094" t="s">
        <v>22</v>
      </c>
      <c r="E7094" t="s">
        <v>776</v>
      </c>
      <c r="F7094" t="s">
        <v>776</v>
      </c>
      <c r="G7094" t="s">
        <v>67</v>
      </c>
      <c r="H7094" t="s">
        <v>69</v>
      </c>
      <c r="I7094" s="1">
        <v>1.8181799999999999</v>
      </c>
      <c r="J7094" s="1">
        <v>2</v>
      </c>
      <c r="K7094">
        <v>7091</v>
      </c>
      <c r="L7094" t="s">
        <v>25</v>
      </c>
      <c r="M7094" s="2">
        <f>+Table3[[#This Row],[CHW]]/Table3[[#This Row],[Count of Airbill Number]]</f>
        <v>0.90908999999999995</v>
      </c>
    </row>
    <row r="7095" spans="2:13">
      <c r="B7095" t="s">
        <v>20</v>
      </c>
      <c r="C7095" t="s">
        <v>21</v>
      </c>
      <c r="D7095" t="s">
        <v>22</v>
      </c>
      <c r="E7095" t="s">
        <v>776</v>
      </c>
      <c r="F7095" t="s">
        <v>776</v>
      </c>
      <c r="G7095" t="s">
        <v>72</v>
      </c>
      <c r="H7095" t="s">
        <v>123</v>
      </c>
      <c r="I7095" s="1">
        <v>1.8181799999999999</v>
      </c>
      <c r="J7095" s="1">
        <v>2</v>
      </c>
      <c r="K7095">
        <v>7092</v>
      </c>
      <c r="L7095" t="s">
        <v>25</v>
      </c>
      <c r="M7095" s="2">
        <f>+Table3[[#This Row],[CHW]]/Table3[[#This Row],[Count of Airbill Number]]</f>
        <v>0.90908999999999995</v>
      </c>
    </row>
    <row r="7096" spans="2:13">
      <c r="B7096" t="s">
        <v>28</v>
      </c>
      <c r="C7096" t="s">
        <v>21</v>
      </c>
      <c r="D7096" t="s">
        <v>22</v>
      </c>
      <c r="E7096" t="s">
        <v>776</v>
      </c>
      <c r="F7096" t="s">
        <v>776</v>
      </c>
      <c r="G7096" t="s">
        <v>57</v>
      </c>
      <c r="H7096" t="s">
        <v>61</v>
      </c>
      <c r="I7096" s="1">
        <v>1.8</v>
      </c>
      <c r="J7096" s="1">
        <v>1</v>
      </c>
      <c r="K7096">
        <v>7093</v>
      </c>
      <c r="L7096" t="s">
        <v>25</v>
      </c>
      <c r="M7096" s="2">
        <f>+Table3[[#This Row],[CHW]]/Table3[[#This Row],[Count of Airbill Number]]</f>
        <v>1.8</v>
      </c>
    </row>
    <row r="7097" spans="2:13">
      <c r="B7097" t="s">
        <v>28</v>
      </c>
      <c r="C7097" t="s">
        <v>21</v>
      </c>
      <c r="D7097" t="s">
        <v>36</v>
      </c>
      <c r="E7097" t="s">
        <v>776</v>
      </c>
      <c r="F7097" t="s">
        <v>776</v>
      </c>
      <c r="G7097" t="s">
        <v>392</v>
      </c>
      <c r="H7097" t="s">
        <v>45</v>
      </c>
      <c r="I7097" s="1">
        <v>1.8</v>
      </c>
      <c r="J7097" s="1">
        <v>1</v>
      </c>
      <c r="K7097">
        <v>7094</v>
      </c>
      <c r="L7097" t="s">
        <v>25</v>
      </c>
      <c r="M7097" s="2">
        <f>+Table3[[#This Row],[CHW]]/Table3[[#This Row],[Count of Airbill Number]]</f>
        <v>1.8</v>
      </c>
    </row>
    <row r="7098" spans="2:13">
      <c r="B7098" t="s">
        <v>28</v>
      </c>
      <c r="C7098" t="s">
        <v>21</v>
      </c>
      <c r="D7098" t="s">
        <v>36</v>
      </c>
      <c r="E7098" t="s">
        <v>778</v>
      </c>
      <c r="F7098" t="s">
        <v>778</v>
      </c>
      <c r="G7098" t="s">
        <v>150</v>
      </c>
      <c r="H7098" t="s">
        <v>366</v>
      </c>
      <c r="I7098" s="1">
        <v>1.8</v>
      </c>
      <c r="J7098" s="1">
        <v>1</v>
      </c>
      <c r="K7098">
        <v>7095</v>
      </c>
      <c r="L7098" t="s">
        <v>25</v>
      </c>
      <c r="M7098" s="2">
        <f>+Table3[[#This Row],[CHW]]/Table3[[#This Row],[Count of Airbill Number]]</f>
        <v>1.8</v>
      </c>
    </row>
    <row r="7099" spans="2:13">
      <c r="B7099" t="s">
        <v>35</v>
      </c>
      <c r="C7099" t="s">
        <v>21</v>
      </c>
      <c r="D7099" t="s">
        <v>22</v>
      </c>
      <c r="E7099" t="s">
        <v>778</v>
      </c>
      <c r="F7099" t="s">
        <v>778</v>
      </c>
      <c r="G7099" t="s">
        <v>150</v>
      </c>
      <c r="H7099" t="s">
        <v>81</v>
      </c>
      <c r="I7099" s="1">
        <v>1.8</v>
      </c>
      <c r="J7099" s="1">
        <v>1</v>
      </c>
      <c r="K7099">
        <v>7096</v>
      </c>
      <c r="L7099" t="s">
        <v>25</v>
      </c>
      <c r="M7099" s="2">
        <f>+Table3[[#This Row],[CHW]]/Table3[[#This Row],[Count of Airbill Number]]</f>
        <v>1.8</v>
      </c>
    </row>
    <row r="7100" spans="2:13">
      <c r="B7100" t="s">
        <v>28</v>
      </c>
      <c r="C7100" t="s">
        <v>21</v>
      </c>
      <c r="D7100" t="s">
        <v>22</v>
      </c>
      <c r="E7100" t="s">
        <v>778</v>
      </c>
      <c r="F7100" t="s">
        <v>776</v>
      </c>
      <c r="G7100" t="s">
        <v>150</v>
      </c>
      <c r="H7100" t="s">
        <v>33</v>
      </c>
      <c r="I7100" s="1">
        <v>1.7</v>
      </c>
      <c r="J7100" s="1">
        <v>1</v>
      </c>
      <c r="K7100">
        <v>7097</v>
      </c>
      <c r="L7100" t="s">
        <v>25</v>
      </c>
      <c r="M7100" s="2">
        <f>+Table3[[#This Row],[CHW]]/Table3[[#This Row],[Count of Airbill Number]]</f>
        <v>1.7</v>
      </c>
    </row>
    <row r="7101" spans="2:13">
      <c r="B7101" t="s">
        <v>28</v>
      </c>
      <c r="C7101" t="s">
        <v>21</v>
      </c>
      <c r="D7101" t="s">
        <v>22</v>
      </c>
      <c r="E7101" t="s">
        <v>778</v>
      </c>
      <c r="F7101" t="s">
        <v>778</v>
      </c>
      <c r="G7101" t="s">
        <v>150</v>
      </c>
      <c r="H7101" t="s">
        <v>82</v>
      </c>
      <c r="I7101" s="1">
        <v>1.6</v>
      </c>
      <c r="J7101" s="1">
        <v>1</v>
      </c>
      <c r="K7101">
        <v>7098</v>
      </c>
      <c r="L7101" t="s">
        <v>25</v>
      </c>
      <c r="M7101" s="2">
        <f>+Table3[[#This Row],[CHW]]/Table3[[#This Row],[Count of Airbill Number]]</f>
        <v>1.6</v>
      </c>
    </row>
    <row r="7102" spans="2:13">
      <c r="B7102" t="s">
        <v>28</v>
      </c>
      <c r="C7102" t="s">
        <v>21</v>
      </c>
      <c r="D7102" t="s">
        <v>22</v>
      </c>
      <c r="E7102" t="s">
        <v>778</v>
      </c>
      <c r="F7102" t="s">
        <v>778</v>
      </c>
      <c r="G7102" t="s">
        <v>210</v>
      </c>
      <c r="H7102" t="s">
        <v>51</v>
      </c>
      <c r="I7102" s="1">
        <v>1.5</v>
      </c>
      <c r="J7102" s="1">
        <v>1</v>
      </c>
      <c r="K7102">
        <v>7099</v>
      </c>
      <c r="L7102" t="s">
        <v>25</v>
      </c>
      <c r="M7102" s="2">
        <f>+Table3[[#This Row],[CHW]]/Table3[[#This Row],[Count of Airbill Number]]</f>
        <v>1.5</v>
      </c>
    </row>
    <row r="7103" spans="2:13">
      <c r="B7103" t="s">
        <v>28</v>
      </c>
      <c r="C7103" t="s">
        <v>21</v>
      </c>
      <c r="D7103" t="s">
        <v>36</v>
      </c>
      <c r="E7103" t="s">
        <v>778</v>
      </c>
      <c r="F7103" t="s">
        <v>778</v>
      </c>
      <c r="G7103" t="s">
        <v>90</v>
      </c>
      <c r="H7103" t="s">
        <v>73</v>
      </c>
      <c r="I7103" s="1">
        <v>1.5</v>
      </c>
      <c r="J7103" s="1">
        <v>1</v>
      </c>
      <c r="K7103">
        <v>7100</v>
      </c>
      <c r="L7103" t="s">
        <v>25</v>
      </c>
      <c r="M7103" s="2">
        <f>+Table3[[#This Row],[CHW]]/Table3[[#This Row],[Count of Airbill Number]]</f>
        <v>1.5</v>
      </c>
    </row>
    <row r="7104" spans="2:13">
      <c r="B7104" t="s">
        <v>28</v>
      </c>
      <c r="C7104" t="s">
        <v>21</v>
      </c>
      <c r="D7104" t="s">
        <v>22</v>
      </c>
      <c r="E7104" t="s">
        <v>778</v>
      </c>
      <c r="F7104" t="s">
        <v>778</v>
      </c>
      <c r="G7104" t="s">
        <v>171</v>
      </c>
      <c r="H7104" t="s">
        <v>174</v>
      </c>
      <c r="I7104" s="1">
        <v>1.4</v>
      </c>
      <c r="J7104" s="1">
        <v>1</v>
      </c>
      <c r="K7104">
        <v>7101</v>
      </c>
      <c r="L7104" t="s">
        <v>25</v>
      </c>
      <c r="M7104" s="2">
        <f>+Table3[[#This Row],[CHW]]/Table3[[#This Row],[Count of Airbill Number]]</f>
        <v>1.4</v>
      </c>
    </row>
    <row r="7105" spans="2:13">
      <c r="B7105" t="s">
        <v>28</v>
      </c>
      <c r="C7105" t="s">
        <v>21</v>
      </c>
      <c r="D7105" t="s">
        <v>22</v>
      </c>
      <c r="E7105" t="s">
        <v>776</v>
      </c>
      <c r="F7105" t="s">
        <v>776</v>
      </c>
      <c r="G7105" t="s">
        <v>98</v>
      </c>
      <c r="H7105" t="s">
        <v>71</v>
      </c>
      <c r="I7105" s="1">
        <v>1.4</v>
      </c>
      <c r="J7105" s="1">
        <v>1</v>
      </c>
      <c r="K7105">
        <v>7102</v>
      </c>
      <c r="L7105" t="s">
        <v>25</v>
      </c>
      <c r="M7105" s="2">
        <f>+Table3[[#This Row],[CHW]]/Table3[[#This Row],[Count of Airbill Number]]</f>
        <v>1.4</v>
      </c>
    </row>
    <row r="7106" spans="2:13">
      <c r="B7106" t="s">
        <v>28</v>
      </c>
      <c r="C7106" t="s">
        <v>21</v>
      </c>
      <c r="D7106" t="s">
        <v>22</v>
      </c>
      <c r="E7106" t="s">
        <v>778</v>
      </c>
      <c r="F7106" t="s">
        <v>776</v>
      </c>
      <c r="G7106" t="s">
        <v>62</v>
      </c>
      <c r="H7106" t="s">
        <v>116</v>
      </c>
      <c r="I7106" s="1">
        <v>1.4</v>
      </c>
      <c r="J7106" s="1">
        <v>1</v>
      </c>
      <c r="K7106">
        <v>7103</v>
      </c>
      <c r="L7106" t="s">
        <v>25</v>
      </c>
      <c r="M7106" s="2">
        <f>+Table3[[#This Row],[CHW]]/Table3[[#This Row],[Count of Airbill Number]]</f>
        <v>1.4</v>
      </c>
    </row>
    <row r="7107" spans="2:13">
      <c r="B7107" t="s">
        <v>28</v>
      </c>
      <c r="C7107" t="s">
        <v>21</v>
      </c>
      <c r="D7107" t="s">
        <v>22</v>
      </c>
      <c r="E7107" t="s">
        <v>778</v>
      </c>
      <c r="F7107" t="s">
        <v>777</v>
      </c>
      <c r="G7107" t="s">
        <v>86</v>
      </c>
      <c r="H7107" t="s">
        <v>374</v>
      </c>
      <c r="I7107" s="1">
        <v>1.4</v>
      </c>
      <c r="J7107" s="1">
        <v>1</v>
      </c>
      <c r="K7107">
        <v>7104</v>
      </c>
      <c r="L7107" t="s">
        <v>25</v>
      </c>
      <c r="M7107" s="2">
        <f>+Table3[[#This Row],[CHW]]/Table3[[#This Row],[Count of Airbill Number]]</f>
        <v>1.4</v>
      </c>
    </row>
    <row r="7108" spans="2:13">
      <c r="B7108" t="s">
        <v>28</v>
      </c>
      <c r="C7108" t="s">
        <v>21</v>
      </c>
      <c r="D7108" t="s">
        <v>36</v>
      </c>
      <c r="E7108" t="s">
        <v>778</v>
      </c>
      <c r="F7108" t="s">
        <v>778</v>
      </c>
      <c r="G7108" t="s">
        <v>86</v>
      </c>
      <c r="H7108" t="s">
        <v>109</v>
      </c>
      <c r="I7108" s="1">
        <v>1.4</v>
      </c>
      <c r="J7108" s="1">
        <v>1</v>
      </c>
      <c r="K7108">
        <v>7105</v>
      </c>
      <c r="L7108" t="s">
        <v>25</v>
      </c>
      <c r="M7108" s="2">
        <f>+Table3[[#This Row],[CHW]]/Table3[[#This Row],[Count of Airbill Number]]</f>
        <v>1.4</v>
      </c>
    </row>
    <row r="7109" spans="2:13">
      <c r="B7109" t="s">
        <v>35</v>
      </c>
      <c r="C7109" t="s">
        <v>21</v>
      </c>
      <c r="D7109" t="s">
        <v>22</v>
      </c>
      <c r="E7109" t="s">
        <v>777</v>
      </c>
      <c r="F7109" t="s">
        <v>777</v>
      </c>
      <c r="G7109" t="s">
        <v>55</v>
      </c>
      <c r="H7109" t="s">
        <v>417</v>
      </c>
      <c r="I7109" s="1">
        <v>1.4</v>
      </c>
      <c r="J7109" s="1">
        <v>1</v>
      </c>
      <c r="K7109">
        <v>7106</v>
      </c>
      <c r="L7109" t="s">
        <v>25</v>
      </c>
      <c r="M7109" s="2">
        <f>+Table3[[#This Row],[CHW]]/Table3[[#This Row],[Count of Airbill Number]]</f>
        <v>1.4</v>
      </c>
    </row>
    <row r="7110" spans="2:13">
      <c r="B7110" t="s">
        <v>35</v>
      </c>
      <c r="C7110" t="s">
        <v>21</v>
      </c>
      <c r="D7110" t="s">
        <v>22</v>
      </c>
      <c r="E7110" t="s">
        <v>778</v>
      </c>
      <c r="F7110" t="s">
        <v>778</v>
      </c>
      <c r="G7110" t="s">
        <v>109</v>
      </c>
      <c r="H7110" t="s">
        <v>269</v>
      </c>
      <c r="I7110" s="1">
        <v>1.4</v>
      </c>
      <c r="J7110" s="1">
        <v>1</v>
      </c>
      <c r="K7110">
        <v>7107</v>
      </c>
      <c r="L7110" t="s">
        <v>25</v>
      </c>
      <c r="M7110" s="2">
        <f>+Table3[[#This Row],[CHW]]/Table3[[#This Row],[Count of Airbill Number]]</f>
        <v>1.4</v>
      </c>
    </row>
    <row r="7111" spans="2:13">
      <c r="B7111" t="s">
        <v>28</v>
      </c>
      <c r="C7111" t="s">
        <v>21</v>
      </c>
      <c r="D7111" t="s">
        <v>22</v>
      </c>
      <c r="E7111" t="s">
        <v>778</v>
      </c>
      <c r="F7111" t="s">
        <v>778</v>
      </c>
      <c r="G7111" t="s">
        <v>113</v>
      </c>
      <c r="H7111" t="s">
        <v>291</v>
      </c>
      <c r="I7111" s="1">
        <v>1.3636360000000001</v>
      </c>
      <c r="J7111" s="1">
        <v>1</v>
      </c>
      <c r="K7111">
        <v>7108</v>
      </c>
      <c r="L7111" t="s">
        <v>25</v>
      </c>
      <c r="M7111" s="2">
        <f>+Table3[[#This Row],[CHW]]/Table3[[#This Row],[Count of Airbill Number]]</f>
        <v>1.3636360000000001</v>
      </c>
    </row>
    <row r="7112" spans="2:13">
      <c r="B7112" t="s">
        <v>28</v>
      </c>
      <c r="C7112" t="s">
        <v>21</v>
      </c>
      <c r="D7112" t="s">
        <v>22</v>
      </c>
      <c r="E7112" t="s">
        <v>776</v>
      </c>
      <c r="F7112" t="s">
        <v>776</v>
      </c>
      <c r="G7112" t="s">
        <v>58</v>
      </c>
      <c r="H7112" t="s">
        <v>45</v>
      </c>
      <c r="I7112" s="1">
        <v>1.3636360000000001</v>
      </c>
      <c r="J7112" s="1">
        <v>1</v>
      </c>
      <c r="K7112">
        <v>7109</v>
      </c>
      <c r="L7112" t="s">
        <v>25</v>
      </c>
      <c r="M7112" s="2">
        <f>+Table3[[#This Row],[CHW]]/Table3[[#This Row],[Count of Airbill Number]]</f>
        <v>1.3636360000000001</v>
      </c>
    </row>
    <row r="7113" spans="2:13">
      <c r="B7113" t="s">
        <v>28</v>
      </c>
      <c r="C7113" t="s">
        <v>21</v>
      </c>
      <c r="D7113" t="s">
        <v>22</v>
      </c>
      <c r="E7113" t="s">
        <v>776</v>
      </c>
      <c r="F7113" t="s">
        <v>776</v>
      </c>
      <c r="G7113" t="s">
        <v>23</v>
      </c>
      <c r="H7113" t="s">
        <v>74</v>
      </c>
      <c r="I7113" s="1">
        <v>1.3636360000000001</v>
      </c>
      <c r="J7113" s="1">
        <v>1</v>
      </c>
      <c r="K7113">
        <v>7110</v>
      </c>
      <c r="L7113" t="s">
        <v>25</v>
      </c>
      <c r="M7113" s="2">
        <f>+Table3[[#This Row],[CHW]]/Table3[[#This Row],[Count of Airbill Number]]</f>
        <v>1.3636360000000001</v>
      </c>
    </row>
    <row r="7114" spans="2:13">
      <c r="B7114" t="s">
        <v>28</v>
      </c>
      <c r="C7114" t="s">
        <v>21</v>
      </c>
      <c r="D7114" t="s">
        <v>22</v>
      </c>
      <c r="E7114" t="s">
        <v>776</v>
      </c>
      <c r="F7114" t="s">
        <v>776</v>
      </c>
      <c r="G7114" t="s">
        <v>23</v>
      </c>
      <c r="H7114" t="s">
        <v>76</v>
      </c>
      <c r="I7114" s="1">
        <v>1.3636360000000001</v>
      </c>
      <c r="J7114" s="1">
        <v>1</v>
      </c>
      <c r="K7114">
        <v>7111</v>
      </c>
      <c r="L7114" t="s">
        <v>25</v>
      </c>
      <c r="M7114" s="2">
        <f>+Table3[[#This Row],[CHW]]/Table3[[#This Row],[Count of Airbill Number]]</f>
        <v>1.3636360000000001</v>
      </c>
    </row>
    <row r="7115" spans="2:13">
      <c r="B7115" t="s">
        <v>28</v>
      </c>
      <c r="C7115" t="s">
        <v>21</v>
      </c>
      <c r="D7115" t="s">
        <v>22</v>
      </c>
      <c r="E7115" t="s">
        <v>776</v>
      </c>
      <c r="F7115" t="s">
        <v>776</v>
      </c>
      <c r="G7115" t="s">
        <v>23</v>
      </c>
      <c r="H7115" t="s">
        <v>216</v>
      </c>
      <c r="I7115" s="1">
        <v>1.3636360000000001</v>
      </c>
      <c r="J7115" s="1">
        <v>1</v>
      </c>
      <c r="K7115">
        <v>7112</v>
      </c>
      <c r="L7115" t="s">
        <v>25</v>
      </c>
      <c r="M7115" s="2">
        <f>+Table3[[#This Row],[CHW]]/Table3[[#This Row],[Count of Airbill Number]]</f>
        <v>1.3636360000000001</v>
      </c>
    </row>
    <row r="7116" spans="2:13">
      <c r="B7116" t="s">
        <v>28</v>
      </c>
      <c r="C7116" t="s">
        <v>21</v>
      </c>
      <c r="D7116" t="s">
        <v>22</v>
      </c>
      <c r="E7116" t="s">
        <v>776</v>
      </c>
      <c r="F7116" t="s">
        <v>776</v>
      </c>
      <c r="G7116" t="s">
        <v>47</v>
      </c>
      <c r="H7116" t="s">
        <v>200</v>
      </c>
      <c r="I7116" s="1">
        <v>1.3636360000000001</v>
      </c>
      <c r="J7116" s="1">
        <v>1</v>
      </c>
      <c r="K7116">
        <v>7113</v>
      </c>
      <c r="L7116" t="s">
        <v>25</v>
      </c>
      <c r="M7116" s="2">
        <f>+Table3[[#This Row],[CHW]]/Table3[[#This Row],[Count of Airbill Number]]</f>
        <v>1.3636360000000001</v>
      </c>
    </row>
    <row r="7117" spans="2:13">
      <c r="B7117" t="s">
        <v>28</v>
      </c>
      <c r="C7117" t="s">
        <v>21</v>
      </c>
      <c r="D7117" t="s">
        <v>22</v>
      </c>
      <c r="E7117" t="s">
        <v>776</v>
      </c>
      <c r="F7117" t="s">
        <v>776</v>
      </c>
      <c r="G7117" t="s">
        <v>47</v>
      </c>
      <c r="H7117" t="s">
        <v>43</v>
      </c>
      <c r="I7117" s="1">
        <v>1.3636360000000001</v>
      </c>
      <c r="J7117" s="1">
        <v>1</v>
      </c>
      <c r="K7117">
        <v>7114</v>
      </c>
      <c r="L7117" t="s">
        <v>25</v>
      </c>
      <c r="M7117" s="2">
        <f>+Table3[[#This Row],[CHW]]/Table3[[#This Row],[Count of Airbill Number]]</f>
        <v>1.3636360000000001</v>
      </c>
    </row>
    <row r="7118" spans="2:13">
      <c r="B7118" t="s">
        <v>28</v>
      </c>
      <c r="C7118" t="s">
        <v>21</v>
      </c>
      <c r="D7118" t="s">
        <v>22</v>
      </c>
      <c r="E7118" t="s">
        <v>776</v>
      </c>
      <c r="F7118" t="s">
        <v>776</v>
      </c>
      <c r="G7118" t="s">
        <v>108</v>
      </c>
      <c r="H7118" t="s">
        <v>117</v>
      </c>
      <c r="I7118" s="1">
        <v>1.3636360000000001</v>
      </c>
      <c r="J7118" s="1">
        <v>1</v>
      </c>
      <c r="K7118">
        <v>7115</v>
      </c>
      <c r="L7118" t="s">
        <v>25</v>
      </c>
      <c r="M7118" s="2">
        <f>+Table3[[#This Row],[CHW]]/Table3[[#This Row],[Count of Airbill Number]]</f>
        <v>1.3636360000000001</v>
      </c>
    </row>
    <row r="7119" spans="2:13">
      <c r="B7119" t="s">
        <v>28</v>
      </c>
      <c r="C7119" t="s">
        <v>21</v>
      </c>
      <c r="D7119" t="s">
        <v>22</v>
      </c>
      <c r="E7119" t="s">
        <v>776</v>
      </c>
      <c r="F7119" t="s">
        <v>776</v>
      </c>
      <c r="G7119" t="s">
        <v>41</v>
      </c>
      <c r="H7119" t="s">
        <v>71</v>
      </c>
      <c r="I7119" s="1">
        <v>1.3636360000000001</v>
      </c>
      <c r="J7119" s="1">
        <v>1</v>
      </c>
      <c r="K7119">
        <v>7116</v>
      </c>
      <c r="L7119" t="s">
        <v>25</v>
      </c>
      <c r="M7119" s="2">
        <f>+Table3[[#This Row],[CHW]]/Table3[[#This Row],[Count of Airbill Number]]</f>
        <v>1.3636360000000001</v>
      </c>
    </row>
    <row r="7120" spans="2:13">
      <c r="B7120" t="s">
        <v>28</v>
      </c>
      <c r="C7120" t="s">
        <v>21</v>
      </c>
      <c r="D7120" t="s">
        <v>22</v>
      </c>
      <c r="E7120" t="s">
        <v>776</v>
      </c>
      <c r="F7120" t="s">
        <v>776</v>
      </c>
      <c r="G7120" t="s">
        <v>41</v>
      </c>
      <c r="H7120" t="s">
        <v>67</v>
      </c>
      <c r="I7120" s="1">
        <v>1.3636360000000001</v>
      </c>
      <c r="J7120" s="1">
        <v>1</v>
      </c>
      <c r="K7120">
        <v>7117</v>
      </c>
      <c r="L7120" t="s">
        <v>25</v>
      </c>
      <c r="M7120" s="2">
        <f>+Table3[[#This Row],[CHW]]/Table3[[#This Row],[Count of Airbill Number]]</f>
        <v>1.3636360000000001</v>
      </c>
    </row>
    <row r="7121" spans="2:13">
      <c r="B7121" t="s">
        <v>28</v>
      </c>
      <c r="C7121" t="s">
        <v>21</v>
      </c>
      <c r="D7121" t="s">
        <v>22</v>
      </c>
      <c r="E7121" t="s">
        <v>776</v>
      </c>
      <c r="F7121" t="s">
        <v>776</v>
      </c>
      <c r="G7121" t="s">
        <v>41</v>
      </c>
      <c r="H7121" t="s">
        <v>159</v>
      </c>
      <c r="I7121" s="1">
        <v>1.3636360000000001</v>
      </c>
      <c r="J7121" s="1">
        <v>1</v>
      </c>
      <c r="K7121">
        <v>7118</v>
      </c>
      <c r="L7121" t="s">
        <v>25</v>
      </c>
      <c r="M7121" s="2">
        <f>+Table3[[#This Row],[CHW]]/Table3[[#This Row],[Count of Airbill Number]]</f>
        <v>1.3636360000000001</v>
      </c>
    </row>
    <row r="7122" spans="2:13">
      <c r="B7122" t="s">
        <v>28</v>
      </c>
      <c r="C7122" t="s">
        <v>21</v>
      </c>
      <c r="D7122" t="s">
        <v>22</v>
      </c>
      <c r="E7122" t="s">
        <v>776</v>
      </c>
      <c r="F7122" t="s">
        <v>776</v>
      </c>
      <c r="G7122" t="s">
        <v>71</v>
      </c>
      <c r="H7122" t="s">
        <v>370</v>
      </c>
      <c r="I7122" s="1">
        <v>1.3636360000000001</v>
      </c>
      <c r="J7122" s="1">
        <v>1</v>
      </c>
      <c r="K7122">
        <v>7119</v>
      </c>
      <c r="L7122" t="s">
        <v>25</v>
      </c>
      <c r="M7122" s="2">
        <f>+Table3[[#This Row],[CHW]]/Table3[[#This Row],[Count of Airbill Number]]</f>
        <v>1.3636360000000001</v>
      </c>
    </row>
    <row r="7123" spans="2:13">
      <c r="B7123" t="s">
        <v>28</v>
      </c>
      <c r="C7123" t="s">
        <v>21</v>
      </c>
      <c r="D7123" t="s">
        <v>22</v>
      </c>
      <c r="E7123" t="s">
        <v>776</v>
      </c>
      <c r="F7123" t="s">
        <v>776</v>
      </c>
      <c r="G7123" t="s">
        <v>76</v>
      </c>
      <c r="H7123" t="s">
        <v>95</v>
      </c>
      <c r="I7123" s="1">
        <v>1.3636360000000001</v>
      </c>
      <c r="J7123" s="1">
        <v>1</v>
      </c>
      <c r="K7123">
        <v>7120</v>
      </c>
      <c r="L7123" t="s">
        <v>25</v>
      </c>
      <c r="M7123" s="2">
        <f>+Table3[[#This Row],[CHW]]/Table3[[#This Row],[Count of Airbill Number]]</f>
        <v>1.3636360000000001</v>
      </c>
    </row>
    <row r="7124" spans="2:13">
      <c r="B7124" t="s">
        <v>28</v>
      </c>
      <c r="C7124" t="s">
        <v>21</v>
      </c>
      <c r="D7124" t="s">
        <v>22</v>
      </c>
      <c r="E7124" t="s">
        <v>776</v>
      </c>
      <c r="F7124" t="s">
        <v>776</v>
      </c>
      <c r="G7124" t="s">
        <v>102</v>
      </c>
      <c r="H7124" t="s">
        <v>47</v>
      </c>
      <c r="I7124" s="1">
        <v>1.3636360000000001</v>
      </c>
      <c r="J7124" s="1">
        <v>1</v>
      </c>
      <c r="K7124">
        <v>7121</v>
      </c>
      <c r="L7124" t="s">
        <v>25</v>
      </c>
      <c r="M7124" s="2">
        <f>+Table3[[#This Row],[CHW]]/Table3[[#This Row],[Count of Airbill Number]]</f>
        <v>1.3636360000000001</v>
      </c>
    </row>
    <row r="7125" spans="2:13">
      <c r="B7125" t="s">
        <v>28</v>
      </c>
      <c r="C7125" t="s">
        <v>21</v>
      </c>
      <c r="D7125" t="s">
        <v>22</v>
      </c>
      <c r="E7125" t="s">
        <v>776</v>
      </c>
      <c r="F7125" t="s">
        <v>776</v>
      </c>
      <c r="G7125" t="s">
        <v>102</v>
      </c>
      <c r="H7125" t="s">
        <v>50</v>
      </c>
      <c r="I7125" s="1">
        <v>1.3636360000000001</v>
      </c>
      <c r="J7125" s="1">
        <v>1</v>
      </c>
      <c r="K7125">
        <v>7122</v>
      </c>
      <c r="L7125" t="s">
        <v>25</v>
      </c>
      <c r="M7125" s="2">
        <f>+Table3[[#This Row],[CHW]]/Table3[[#This Row],[Count of Airbill Number]]</f>
        <v>1.3636360000000001</v>
      </c>
    </row>
    <row r="7126" spans="2:13">
      <c r="B7126" t="s">
        <v>28</v>
      </c>
      <c r="C7126" t="s">
        <v>21</v>
      </c>
      <c r="D7126" t="s">
        <v>22</v>
      </c>
      <c r="E7126" t="s">
        <v>776</v>
      </c>
      <c r="F7126" t="s">
        <v>776</v>
      </c>
      <c r="G7126" t="s">
        <v>102</v>
      </c>
      <c r="H7126" t="s">
        <v>84</v>
      </c>
      <c r="I7126" s="1">
        <v>1.3636360000000001</v>
      </c>
      <c r="J7126" s="1">
        <v>1</v>
      </c>
      <c r="K7126">
        <v>7123</v>
      </c>
      <c r="L7126" t="s">
        <v>25</v>
      </c>
      <c r="M7126" s="2">
        <f>+Table3[[#This Row],[CHW]]/Table3[[#This Row],[Count of Airbill Number]]</f>
        <v>1.3636360000000001</v>
      </c>
    </row>
    <row r="7127" spans="2:13">
      <c r="B7127" t="s">
        <v>28</v>
      </c>
      <c r="C7127" t="s">
        <v>21</v>
      </c>
      <c r="D7127" t="s">
        <v>22</v>
      </c>
      <c r="E7127" t="s">
        <v>776</v>
      </c>
      <c r="F7127" t="s">
        <v>776</v>
      </c>
      <c r="G7127" t="s">
        <v>48</v>
      </c>
      <c r="H7127" t="s">
        <v>58</v>
      </c>
      <c r="I7127" s="1">
        <v>1.3636360000000001</v>
      </c>
      <c r="J7127" s="1">
        <v>1</v>
      </c>
      <c r="K7127">
        <v>7124</v>
      </c>
      <c r="L7127" t="s">
        <v>25</v>
      </c>
      <c r="M7127" s="2">
        <f>+Table3[[#This Row],[CHW]]/Table3[[#This Row],[Count of Airbill Number]]</f>
        <v>1.3636360000000001</v>
      </c>
    </row>
    <row r="7128" spans="2:13">
      <c r="B7128" t="s">
        <v>28</v>
      </c>
      <c r="C7128" t="s">
        <v>21</v>
      </c>
      <c r="D7128" t="s">
        <v>22</v>
      </c>
      <c r="E7128" t="s">
        <v>776</v>
      </c>
      <c r="F7128" t="s">
        <v>776</v>
      </c>
      <c r="G7128" t="s">
        <v>48</v>
      </c>
      <c r="H7128" t="s">
        <v>40</v>
      </c>
      <c r="I7128" s="1">
        <v>1.3636360000000001</v>
      </c>
      <c r="J7128" s="1">
        <v>1</v>
      </c>
      <c r="K7128">
        <v>7125</v>
      </c>
      <c r="L7128" t="s">
        <v>25</v>
      </c>
      <c r="M7128" s="2">
        <f>+Table3[[#This Row],[CHW]]/Table3[[#This Row],[Count of Airbill Number]]</f>
        <v>1.3636360000000001</v>
      </c>
    </row>
    <row r="7129" spans="2:13">
      <c r="B7129" t="s">
        <v>28</v>
      </c>
      <c r="C7129" t="s">
        <v>21</v>
      </c>
      <c r="D7129" t="s">
        <v>22</v>
      </c>
      <c r="E7129" t="s">
        <v>776</v>
      </c>
      <c r="F7129" t="s">
        <v>776</v>
      </c>
      <c r="G7129" t="s">
        <v>45</v>
      </c>
      <c r="H7129" t="s">
        <v>132</v>
      </c>
      <c r="I7129" s="1">
        <v>1.3636360000000001</v>
      </c>
      <c r="J7129" s="1">
        <v>1</v>
      </c>
      <c r="K7129">
        <v>7126</v>
      </c>
      <c r="L7129" t="s">
        <v>25</v>
      </c>
      <c r="M7129" s="2">
        <f>+Table3[[#This Row],[CHW]]/Table3[[#This Row],[Count of Airbill Number]]</f>
        <v>1.3636360000000001</v>
      </c>
    </row>
    <row r="7130" spans="2:13">
      <c r="B7130" t="s">
        <v>28</v>
      </c>
      <c r="C7130" t="s">
        <v>21</v>
      </c>
      <c r="D7130" t="s">
        <v>22</v>
      </c>
      <c r="E7130" t="s">
        <v>776</v>
      </c>
      <c r="F7130" t="s">
        <v>776</v>
      </c>
      <c r="G7130" t="s">
        <v>54</v>
      </c>
      <c r="H7130" t="s">
        <v>71</v>
      </c>
      <c r="I7130" s="1">
        <v>1.3636360000000001</v>
      </c>
      <c r="J7130" s="1">
        <v>1</v>
      </c>
      <c r="K7130">
        <v>7127</v>
      </c>
      <c r="L7130" t="s">
        <v>25</v>
      </c>
      <c r="M7130" s="2">
        <f>+Table3[[#This Row],[CHW]]/Table3[[#This Row],[Count of Airbill Number]]</f>
        <v>1.3636360000000001</v>
      </c>
    </row>
    <row r="7131" spans="2:13">
      <c r="B7131" t="s">
        <v>28</v>
      </c>
      <c r="C7131" t="s">
        <v>21</v>
      </c>
      <c r="D7131" t="s">
        <v>22</v>
      </c>
      <c r="E7131" t="s">
        <v>776</v>
      </c>
      <c r="F7131" t="s">
        <v>776</v>
      </c>
      <c r="G7131" t="s">
        <v>40</v>
      </c>
      <c r="H7131" t="s">
        <v>64</v>
      </c>
      <c r="I7131" s="1">
        <v>1.3636360000000001</v>
      </c>
      <c r="J7131" s="1">
        <v>1</v>
      </c>
      <c r="K7131">
        <v>7128</v>
      </c>
      <c r="L7131" t="s">
        <v>25</v>
      </c>
      <c r="M7131" s="2">
        <f>+Table3[[#This Row],[CHW]]/Table3[[#This Row],[Count of Airbill Number]]</f>
        <v>1.3636360000000001</v>
      </c>
    </row>
    <row r="7132" spans="2:13">
      <c r="B7132" t="s">
        <v>28</v>
      </c>
      <c r="C7132" t="s">
        <v>21</v>
      </c>
      <c r="D7132" t="s">
        <v>22</v>
      </c>
      <c r="E7132" t="s">
        <v>778</v>
      </c>
      <c r="F7132" t="s">
        <v>778</v>
      </c>
      <c r="G7132" t="s">
        <v>109</v>
      </c>
      <c r="H7132" t="s">
        <v>260</v>
      </c>
      <c r="I7132" s="1">
        <v>1.3636360000000001</v>
      </c>
      <c r="J7132" s="1">
        <v>1</v>
      </c>
      <c r="K7132">
        <v>7129</v>
      </c>
      <c r="L7132" t="s">
        <v>25</v>
      </c>
      <c r="M7132" s="2">
        <f>+Table3[[#This Row],[CHW]]/Table3[[#This Row],[Count of Airbill Number]]</f>
        <v>1.3636360000000001</v>
      </c>
    </row>
    <row r="7133" spans="2:13">
      <c r="B7133" t="s">
        <v>28</v>
      </c>
      <c r="C7133" t="s">
        <v>21</v>
      </c>
      <c r="D7133" t="s">
        <v>22</v>
      </c>
      <c r="E7133" t="s">
        <v>776</v>
      </c>
      <c r="F7133" t="s">
        <v>776</v>
      </c>
      <c r="G7133" t="s">
        <v>31</v>
      </c>
      <c r="H7133" t="s">
        <v>39</v>
      </c>
      <c r="I7133" s="1">
        <v>1.3636360000000001</v>
      </c>
      <c r="J7133" s="1">
        <v>1</v>
      </c>
      <c r="K7133">
        <v>7130</v>
      </c>
      <c r="L7133" t="s">
        <v>25</v>
      </c>
      <c r="M7133" s="2">
        <f>+Table3[[#This Row],[CHW]]/Table3[[#This Row],[Count of Airbill Number]]</f>
        <v>1.3636360000000001</v>
      </c>
    </row>
    <row r="7134" spans="2:13">
      <c r="B7134" t="s">
        <v>28</v>
      </c>
      <c r="C7134" t="s">
        <v>21</v>
      </c>
      <c r="D7134" t="s">
        <v>22</v>
      </c>
      <c r="E7134" t="s">
        <v>776</v>
      </c>
      <c r="F7134" t="s">
        <v>776</v>
      </c>
      <c r="G7134" t="s">
        <v>57</v>
      </c>
      <c r="H7134" t="s">
        <v>48</v>
      </c>
      <c r="I7134" s="1">
        <v>1.3636360000000001</v>
      </c>
      <c r="J7134" s="1">
        <v>1</v>
      </c>
      <c r="K7134">
        <v>7131</v>
      </c>
      <c r="L7134" t="s">
        <v>25</v>
      </c>
      <c r="M7134" s="2">
        <f>+Table3[[#This Row],[CHW]]/Table3[[#This Row],[Count of Airbill Number]]</f>
        <v>1.3636360000000001</v>
      </c>
    </row>
    <row r="7135" spans="2:13">
      <c r="B7135" t="s">
        <v>28</v>
      </c>
      <c r="C7135" t="s">
        <v>21</v>
      </c>
      <c r="D7135" t="s">
        <v>22</v>
      </c>
      <c r="E7135" t="s">
        <v>776</v>
      </c>
      <c r="F7135" t="s">
        <v>776</v>
      </c>
      <c r="G7135" t="s">
        <v>57</v>
      </c>
      <c r="H7135" t="s">
        <v>50</v>
      </c>
      <c r="I7135" s="1">
        <v>1.3636360000000001</v>
      </c>
      <c r="J7135" s="1">
        <v>1</v>
      </c>
      <c r="K7135">
        <v>7132</v>
      </c>
      <c r="L7135" t="s">
        <v>25</v>
      </c>
      <c r="M7135" s="2">
        <f>+Table3[[#This Row],[CHW]]/Table3[[#This Row],[Count of Airbill Number]]</f>
        <v>1.3636360000000001</v>
      </c>
    </row>
    <row r="7136" spans="2:13">
      <c r="B7136" t="s">
        <v>28</v>
      </c>
      <c r="C7136" t="s">
        <v>21</v>
      </c>
      <c r="D7136" t="s">
        <v>22</v>
      </c>
      <c r="E7136" t="s">
        <v>776</v>
      </c>
      <c r="F7136" t="s">
        <v>776</v>
      </c>
      <c r="G7136" t="s">
        <v>33</v>
      </c>
      <c r="H7136" t="s">
        <v>130</v>
      </c>
      <c r="I7136" s="1">
        <v>1.3636360000000001</v>
      </c>
      <c r="J7136" s="1">
        <v>1</v>
      </c>
      <c r="K7136">
        <v>7133</v>
      </c>
      <c r="L7136" t="s">
        <v>25</v>
      </c>
      <c r="M7136" s="2">
        <f>+Table3[[#This Row],[CHW]]/Table3[[#This Row],[Count of Airbill Number]]</f>
        <v>1.3636360000000001</v>
      </c>
    </row>
    <row r="7137" spans="2:13">
      <c r="B7137" t="s">
        <v>28</v>
      </c>
      <c r="C7137" t="s">
        <v>21</v>
      </c>
      <c r="D7137" t="s">
        <v>22</v>
      </c>
      <c r="E7137" t="s">
        <v>776</v>
      </c>
      <c r="F7137" t="s">
        <v>776</v>
      </c>
      <c r="G7137" t="s">
        <v>33</v>
      </c>
      <c r="H7137" t="s">
        <v>57</v>
      </c>
      <c r="I7137" s="1">
        <v>1.3636360000000001</v>
      </c>
      <c r="J7137" s="1">
        <v>1</v>
      </c>
      <c r="K7137">
        <v>7134</v>
      </c>
      <c r="L7137" t="s">
        <v>25</v>
      </c>
      <c r="M7137" s="2">
        <f>+Table3[[#This Row],[CHW]]/Table3[[#This Row],[Count of Airbill Number]]</f>
        <v>1.3636360000000001</v>
      </c>
    </row>
    <row r="7138" spans="2:13">
      <c r="B7138" t="s">
        <v>28</v>
      </c>
      <c r="C7138" t="s">
        <v>21</v>
      </c>
      <c r="D7138" t="s">
        <v>22</v>
      </c>
      <c r="E7138" t="s">
        <v>776</v>
      </c>
      <c r="F7138" t="s">
        <v>776</v>
      </c>
      <c r="G7138" t="s">
        <v>33</v>
      </c>
      <c r="H7138" t="s">
        <v>126</v>
      </c>
      <c r="I7138" s="1">
        <v>1.3636360000000001</v>
      </c>
      <c r="J7138" s="1">
        <v>1</v>
      </c>
      <c r="K7138">
        <v>7135</v>
      </c>
      <c r="L7138" t="s">
        <v>25</v>
      </c>
      <c r="M7138" s="2">
        <f>+Table3[[#This Row],[CHW]]/Table3[[#This Row],[Count of Airbill Number]]</f>
        <v>1.3636360000000001</v>
      </c>
    </row>
    <row r="7139" spans="2:13">
      <c r="B7139" t="s">
        <v>28</v>
      </c>
      <c r="C7139" t="s">
        <v>21</v>
      </c>
      <c r="D7139" t="s">
        <v>22</v>
      </c>
      <c r="E7139" t="s">
        <v>776</v>
      </c>
      <c r="F7139" t="s">
        <v>776</v>
      </c>
      <c r="G7139" t="s">
        <v>144</v>
      </c>
      <c r="H7139" t="s">
        <v>160</v>
      </c>
      <c r="I7139" s="1">
        <v>1.3636360000000001</v>
      </c>
      <c r="J7139" s="1">
        <v>1</v>
      </c>
      <c r="K7139">
        <v>7136</v>
      </c>
      <c r="L7139" t="s">
        <v>25</v>
      </c>
      <c r="M7139" s="2">
        <f>+Table3[[#This Row],[CHW]]/Table3[[#This Row],[Count of Airbill Number]]</f>
        <v>1.3636360000000001</v>
      </c>
    </row>
    <row r="7140" spans="2:13">
      <c r="B7140" t="s">
        <v>28</v>
      </c>
      <c r="C7140" t="s">
        <v>21</v>
      </c>
      <c r="D7140" t="s">
        <v>22</v>
      </c>
      <c r="E7140" t="s">
        <v>776</v>
      </c>
      <c r="F7140" t="s">
        <v>776</v>
      </c>
      <c r="G7140" t="s">
        <v>296</v>
      </c>
      <c r="H7140" t="s">
        <v>77</v>
      </c>
      <c r="I7140" s="1">
        <v>1.3636360000000001</v>
      </c>
      <c r="J7140" s="1">
        <v>1</v>
      </c>
      <c r="K7140">
        <v>7137</v>
      </c>
      <c r="L7140" t="s">
        <v>25</v>
      </c>
      <c r="M7140" s="2">
        <f>+Table3[[#This Row],[CHW]]/Table3[[#This Row],[Count of Airbill Number]]</f>
        <v>1.3636360000000001</v>
      </c>
    </row>
    <row r="7141" spans="2:13">
      <c r="B7141" t="s">
        <v>28</v>
      </c>
      <c r="C7141" t="s">
        <v>21</v>
      </c>
      <c r="D7141" t="s">
        <v>22</v>
      </c>
      <c r="E7141" t="s">
        <v>776</v>
      </c>
      <c r="F7141" t="s">
        <v>776</v>
      </c>
      <c r="G7141" t="s">
        <v>67</v>
      </c>
      <c r="H7141" t="s">
        <v>69</v>
      </c>
      <c r="I7141" s="1">
        <v>1.3636360000000001</v>
      </c>
      <c r="J7141" s="1">
        <v>1</v>
      </c>
      <c r="K7141">
        <v>7138</v>
      </c>
      <c r="L7141" t="s">
        <v>25</v>
      </c>
      <c r="M7141" s="2">
        <f>+Table3[[#This Row],[CHW]]/Table3[[#This Row],[Count of Airbill Number]]</f>
        <v>1.3636360000000001</v>
      </c>
    </row>
    <row r="7142" spans="2:13">
      <c r="B7142" t="s">
        <v>28</v>
      </c>
      <c r="C7142" t="s">
        <v>21</v>
      </c>
      <c r="D7142" t="s">
        <v>22</v>
      </c>
      <c r="E7142" t="s">
        <v>776</v>
      </c>
      <c r="F7142" t="s">
        <v>776</v>
      </c>
      <c r="G7142" t="s">
        <v>77</v>
      </c>
      <c r="H7142" t="s">
        <v>50</v>
      </c>
      <c r="I7142" s="1">
        <v>1.3636360000000001</v>
      </c>
      <c r="J7142" s="1">
        <v>1</v>
      </c>
      <c r="K7142">
        <v>7139</v>
      </c>
      <c r="L7142" t="s">
        <v>25</v>
      </c>
      <c r="M7142" s="2">
        <f>+Table3[[#This Row],[CHW]]/Table3[[#This Row],[Count of Airbill Number]]</f>
        <v>1.3636360000000001</v>
      </c>
    </row>
    <row r="7143" spans="2:13">
      <c r="B7143" t="s">
        <v>28</v>
      </c>
      <c r="C7143" t="s">
        <v>21</v>
      </c>
      <c r="D7143" t="s">
        <v>22</v>
      </c>
      <c r="E7143" t="s">
        <v>776</v>
      </c>
      <c r="F7143" t="s">
        <v>776</v>
      </c>
      <c r="G7143" t="s">
        <v>77</v>
      </c>
      <c r="H7143" t="s">
        <v>53</v>
      </c>
      <c r="I7143" s="1">
        <v>1.3636360000000001</v>
      </c>
      <c r="J7143" s="1">
        <v>1</v>
      </c>
      <c r="K7143">
        <v>7140</v>
      </c>
      <c r="L7143" t="s">
        <v>25</v>
      </c>
      <c r="M7143" s="2">
        <f>+Table3[[#This Row],[CHW]]/Table3[[#This Row],[Count of Airbill Number]]</f>
        <v>1.3636360000000001</v>
      </c>
    </row>
    <row r="7144" spans="2:13">
      <c r="B7144" t="s">
        <v>28</v>
      </c>
      <c r="C7144" t="s">
        <v>21</v>
      </c>
      <c r="D7144" t="s">
        <v>36</v>
      </c>
      <c r="E7144" t="s">
        <v>776</v>
      </c>
      <c r="F7144" t="s">
        <v>776</v>
      </c>
      <c r="G7144" t="s">
        <v>23</v>
      </c>
      <c r="H7144" t="s">
        <v>119</v>
      </c>
      <c r="I7144" s="1">
        <v>1.3636360000000001</v>
      </c>
      <c r="J7144" s="1">
        <v>1</v>
      </c>
      <c r="K7144">
        <v>7141</v>
      </c>
      <c r="L7144" t="s">
        <v>25</v>
      </c>
      <c r="M7144" s="2">
        <f>+Table3[[#This Row],[CHW]]/Table3[[#This Row],[Count of Airbill Number]]</f>
        <v>1.3636360000000001</v>
      </c>
    </row>
    <row r="7145" spans="2:13">
      <c r="B7145" t="s">
        <v>35</v>
      </c>
      <c r="C7145" t="s">
        <v>21</v>
      </c>
      <c r="D7145" t="s">
        <v>22</v>
      </c>
      <c r="E7145" t="s">
        <v>776</v>
      </c>
      <c r="F7145" t="s">
        <v>776</v>
      </c>
      <c r="G7145" t="s">
        <v>23</v>
      </c>
      <c r="H7145" t="s">
        <v>208</v>
      </c>
      <c r="I7145" s="1">
        <v>1.3636360000000001</v>
      </c>
      <c r="J7145" s="1">
        <v>1</v>
      </c>
      <c r="K7145">
        <v>7142</v>
      </c>
      <c r="L7145" t="s">
        <v>25</v>
      </c>
      <c r="M7145" s="2">
        <f>+Table3[[#This Row],[CHW]]/Table3[[#This Row],[Count of Airbill Number]]</f>
        <v>1.3636360000000001</v>
      </c>
    </row>
    <row r="7146" spans="2:13">
      <c r="B7146" t="s">
        <v>35</v>
      </c>
      <c r="C7146" t="s">
        <v>21</v>
      </c>
      <c r="D7146" t="s">
        <v>22</v>
      </c>
      <c r="E7146" t="s">
        <v>776</v>
      </c>
      <c r="F7146" t="s">
        <v>776</v>
      </c>
      <c r="G7146" t="s">
        <v>23</v>
      </c>
      <c r="H7146" t="s">
        <v>127</v>
      </c>
      <c r="I7146" s="1">
        <v>1.3636360000000001</v>
      </c>
      <c r="J7146" s="1">
        <v>1</v>
      </c>
      <c r="K7146">
        <v>7143</v>
      </c>
      <c r="L7146" t="s">
        <v>25</v>
      </c>
      <c r="M7146" s="2">
        <f>+Table3[[#This Row],[CHW]]/Table3[[#This Row],[Count of Airbill Number]]</f>
        <v>1.3636360000000001</v>
      </c>
    </row>
    <row r="7147" spans="2:13">
      <c r="B7147" t="s">
        <v>35</v>
      </c>
      <c r="C7147" t="s">
        <v>21</v>
      </c>
      <c r="D7147" t="s">
        <v>22</v>
      </c>
      <c r="E7147" t="s">
        <v>776</v>
      </c>
      <c r="F7147" t="s">
        <v>776</v>
      </c>
      <c r="G7147" t="s">
        <v>63</v>
      </c>
      <c r="H7147" t="s">
        <v>229</v>
      </c>
      <c r="I7147" s="1">
        <v>1.3636360000000001</v>
      </c>
      <c r="J7147" s="1">
        <v>1</v>
      </c>
      <c r="K7147">
        <v>7144</v>
      </c>
      <c r="L7147" t="s">
        <v>25</v>
      </c>
      <c r="M7147" s="2">
        <f>+Table3[[#This Row],[CHW]]/Table3[[#This Row],[Count of Airbill Number]]</f>
        <v>1.3636360000000001</v>
      </c>
    </row>
    <row r="7148" spans="2:13">
      <c r="B7148" t="s">
        <v>35</v>
      </c>
      <c r="C7148" t="s">
        <v>21</v>
      </c>
      <c r="D7148" t="s">
        <v>22</v>
      </c>
      <c r="E7148" t="s">
        <v>776</v>
      </c>
      <c r="F7148" t="s">
        <v>776</v>
      </c>
      <c r="G7148" t="s">
        <v>63</v>
      </c>
      <c r="H7148" t="s">
        <v>95</v>
      </c>
      <c r="I7148" s="1">
        <v>1.3636360000000001</v>
      </c>
      <c r="J7148" s="1">
        <v>1</v>
      </c>
      <c r="K7148">
        <v>7145</v>
      </c>
      <c r="L7148" t="s">
        <v>25</v>
      </c>
      <c r="M7148" s="2">
        <f>+Table3[[#This Row],[CHW]]/Table3[[#This Row],[Count of Airbill Number]]</f>
        <v>1.3636360000000001</v>
      </c>
    </row>
    <row r="7149" spans="2:13">
      <c r="B7149" t="s">
        <v>35</v>
      </c>
      <c r="C7149" t="s">
        <v>21</v>
      </c>
      <c r="D7149" t="s">
        <v>22</v>
      </c>
      <c r="E7149" t="s">
        <v>776</v>
      </c>
      <c r="F7149" t="s">
        <v>776</v>
      </c>
      <c r="G7149" t="s">
        <v>148</v>
      </c>
      <c r="H7149" t="s">
        <v>100</v>
      </c>
      <c r="I7149" s="1">
        <v>1.3636360000000001</v>
      </c>
      <c r="J7149" s="1">
        <v>1</v>
      </c>
      <c r="K7149">
        <v>7146</v>
      </c>
      <c r="L7149" t="s">
        <v>25</v>
      </c>
      <c r="M7149" s="2">
        <f>+Table3[[#This Row],[CHW]]/Table3[[#This Row],[Count of Airbill Number]]</f>
        <v>1.3636360000000001</v>
      </c>
    </row>
    <row r="7150" spans="2:13">
      <c r="B7150" t="s">
        <v>35</v>
      </c>
      <c r="C7150" t="s">
        <v>21</v>
      </c>
      <c r="D7150" t="s">
        <v>22</v>
      </c>
      <c r="E7150" t="s">
        <v>776</v>
      </c>
      <c r="F7150" t="s">
        <v>776</v>
      </c>
      <c r="G7150" t="s">
        <v>47</v>
      </c>
      <c r="H7150" t="s">
        <v>61</v>
      </c>
      <c r="I7150" s="1">
        <v>1.3636360000000001</v>
      </c>
      <c r="J7150" s="1">
        <v>1</v>
      </c>
      <c r="K7150">
        <v>7147</v>
      </c>
      <c r="L7150" t="s">
        <v>25</v>
      </c>
      <c r="M7150" s="2">
        <f>+Table3[[#This Row],[CHW]]/Table3[[#This Row],[Count of Airbill Number]]</f>
        <v>1.3636360000000001</v>
      </c>
    </row>
    <row r="7151" spans="2:13">
      <c r="B7151" t="s">
        <v>35</v>
      </c>
      <c r="C7151" t="s">
        <v>21</v>
      </c>
      <c r="D7151" t="s">
        <v>22</v>
      </c>
      <c r="E7151" t="s">
        <v>776</v>
      </c>
      <c r="F7151" t="s">
        <v>776</v>
      </c>
      <c r="G7151" t="s">
        <v>47</v>
      </c>
      <c r="H7151" t="s">
        <v>66</v>
      </c>
      <c r="I7151" s="1">
        <v>1.3636360000000001</v>
      </c>
      <c r="J7151" s="1">
        <v>1</v>
      </c>
      <c r="K7151">
        <v>7148</v>
      </c>
      <c r="L7151" t="s">
        <v>25</v>
      </c>
      <c r="M7151" s="2">
        <f>+Table3[[#This Row],[CHW]]/Table3[[#This Row],[Count of Airbill Number]]</f>
        <v>1.3636360000000001</v>
      </c>
    </row>
    <row r="7152" spans="2:13">
      <c r="B7152" t="s">
        <v>35</v>
      </c>
      <c r="C7152" t="s">
        <v>21</v>
      </c>
      <c r="D7152" t="s">
        <v>22</v>
      </c>
      <c r="E7152" t="s">
        <v>776</v>
      </c>
      <c r="F7152" t="s">
        <v>776</v>
      </c>
      <c r="G7152" t="s">
        <v>47</v>
      </c>
      <c r="H7152" t="s">
        <v>59</v>
      </c>
      <c r="I7152" s="1">
        <v>1.3636360000000001</v>
      </c>
      <c r="J7152" s="1">
        <v>1</v>
      </c>
      <c r="K7152">
        <v>7149</v>
      </c>
      <c r="L7152" t="s">
        <v>25</v>
      </c>
      <c r="M7152" s="2">
        <f>+Table3[[#This Row],[CHW]]/Table3[[#This Row],[Count of Airbill Number]]</f>
        <v>1.3636360000000001</v>
      </c>
    </row>
    <row r="7153" spans="2:13">
      <c r="B7153" t="s">
        <v>35</v>
      </c>
      <c r="C7153" t="s">
        <v>21</v>
      </c>
      <c r="D7153" t="s">
        <v>22</v>
      </c>
      <c r="E7153" t="s">
        <v>776</v>
      </c>
      <c r="F7153" t="s">
        <v>776</v>
      </c>
      <c r="G7153" t="s">
        <v>39</v>
      </c>
      <c r="H7153" t="s">
        <v>183</v>
      </c>
      <c r="I7153" s="1">
        <v>1.3636360000000001</v>
      </c>
      <c r="J7153" s="1">
        <v>1</v>
      </c>
      <c r="K7153">
        <v>7150</v>
      </c>
      <c r="L7153" t="s">
        <v>25</v>
      </c>
      <c r="M7153" s="2">
        <f>+Table3[[#This Row],[CHW]]/Table3[[#This Row],[Count of Airbill Number]]</f>
        <v>1.3636360000000001</v>
      </c>
    </row>
    <row r="7154" spans="2:13">
      <c r="B7154" t="s">
        <v>35</v>
      </c>
      <c r="C7154" t="s">
        <v>21</v>
      </c>
      <c r="D7154" t="s">
        <v>22</v>
      </c>
      <c r="E7154" t="s">
        <v>776</v>
      </c>
      <c r="F7154" t="s">
        <v>776</v>
      </c>
      <c r="G7154" t="s">
        <v>80</v>
      </c>
      <c r="H7154" t="s">
        <v>66</v>
      </c>
      <c r="I7154" s="1">
        <v>1.3636360000000001</v>
      </c>
      <c r="J7154" s="1">
        <v>1</v>
      </c>
      <c r="K7154">
        <v>7151</v>
      </c>
      <c r="L7154" t="s">
        <v>25</v>
      </c>
      <c r="M7154" s="2">
        <f>+Table3[[#This Row],[CHW]]/Table3[[#This Row],[Count of Airbill Number]]</f>
        <v>1.3636360000000001</v>
      </c>
    </row>
    <row r="7155" spans="2:13">
      <c r="B7155" t="s">
        <v>35</v>
      </c>
      <c r="C7155" t="s">
        <v>21</v>
      </c>
      <c r="D7155" t="s">
        <v>22</v>
      </c>
      <c r="E7155" t="s">
        <v>776</v>
      </c>
      <c r="F7155" t="s">
        <v>776</v>
      </c>
      <c r="G7155" t="s">
        <v>42</v>
      </c>
      <c r="H7155" t="s">
        <v>89</v>
      </c>
      <c r="I7155" s="1">
        <v>1.3636360000000001</v>
      </c>
      <c r="J7155" s="1">
        <v>1</v>
      </c>
      <c r="K7155">
        <v>7152</v>
      </c>
      <c r="L7155" t="s">
        <v>25</v>
      </c>
      <c r="M7155" s="2">
        <f>+Table3[[#This Row],[CHW]]/Table3[[#This Row],[Count of Airbill Number]]</f>
        <v>1.3636360000000001</v>
      </c>
    </row>
    <row r="7156" spans="2:13">
      <c r="B7156" t="s">
        <v>35</v>
      </c>
      <c r="C7156" t="s">
        <v>21</v>
      </c>
      <c r="D7156" t="s">
        <v>22</v>
      </c>
      <c r="E7156" t="s">
        <v>778</v>
      </c>
      <c r="F7156" t="s">
        <v>776</v>
      </c>
      <c r="G7156" t="s">
        <v>255</v>
      </c>
      <c r="H7156" t="s">
        <v>67</v>
      </c>
      <c r="I7156" s="1">
        <v>1.3636360000000001</v>
      </c>
      <c r="J7156" s="1">
        <v>1</v>
      </c>
      <c r="K7156">
        <v>7153</v>
      </c>
      <c r="L7156" t="s">
        <v>25</v>
      </c>
      <c r="M7156" s="2">
        <f>+Table3[[#This Row],[CHW]]/Table3[[#This Row],[Count of Airbill Number]]</f>
        <v>1.3636360000000001</v>
      </c>
    </row>
    <row r="7157" spans="2:13">
      <c r="B7157" t="s">
        <v>35</v>
      </c>
      <c r="C7157" t="s">
        <v>21</v>
      </c>
      <c r="D7157" t="s">
        <v>22</v>
      </c>
      <c r="E7157" t="s">
        <v>776</v>
      </c>
      <c r="F7157" t="s">
        <v>776</v>
      </c>
      <c r="G7157" t="s">
        <v>41</v>
      </c>
      <c r="H7157" t="s">
        <v>188</v>
      </c>
      <c r="I7157" s="1">
        <v>1.3636360000000001</v>
      </c>
      <c r="J7157" s="1">
        <v>1</v>
      </c>
      <c r="K7157">
        <v>7154</v>
      </c>
      <c r="L7157" t="s">
        <v>25</v>
      </c>
      <c r="M7157" s="2">
        <f>+Table3[[#This Row],[CHW]]/Table3[[#This Row],[Count of Airbill Number]]</f>
        <v>1.3636360000000001</v>
      </c>
    </row>
    <row r="7158" spans="2:13">
      <c r="B7158" t="s">
        <v>35</v>
      </c>
      <c r="C7158" t="s">
        <v>21</v>
      </c>
      <c r="D7158" t="s">
        <v>22</v>
      </c>
      <c r="E7158" t="s">
        <v>776</v>
      </c>
      <c r="F7158" t="s">
        <v>776</v>
      </c>
      <c r="G7158" t="s">
        <v>41</v>
      </c>
      <c r="H7158" t="s">
        <v>47</v>
      </c>
      <c r="I7158" s="1">
        <v>1.3636360000000001</v>
      </c>
      <c r="J7158" s="1">
        <v>1</v>
      </c>
      <c r="K7158">
        <v>7155</v>
      </c>
      <c r="L7158" t="s">
        <v>25</v>
      </c>
      <c r="M7158" s="2">
        <f>+Table3[[#This Row],[CHW]]/Table3[[#This Row],[Count of Airbill Number]]</f>
        <v>1.3636360000000001</v>
      </c>
    </row>
    <row r="7159" spans="2:13">
      <c r="B7159" t="s">
        <v>35</v>
      </c>
      <c r="C7159" t="s">
        <v>21</v>
      </c>
      <c r="D7159" t="s">
        <v>22</v>
      </c>
      <c r="E7159" t="s">
        <v>776</v>
      </c>
      <c r="F7159" t="s">
        <v>776</v>
      </c>
      <c r="G7159" t="s">
        <v>64</v>
      </c>
      <c r="H7159" t="s">
        <v>88</v>
      </c>
      <c r="I7159" s="1">
        <v>1.3636360000000001</v>
      </c>
      <c r="J7159" s="1">
        <v>1</v>
      </c>
      <c r="K7159">
        <v>7156</v>
      </c>
      <c r="L7159" t="s">
        <v>25</v>
      </c>
      <c r="M7159" s="2">
        <f>+Table3[[#This Row],[CHW]]/Table3[[#This Row],[Count of Airbill Number]]</f>
        <v>1.3636360000000001</v>
      </c>
    </row>
    <row r="7160" spans="2:13">
      <c r="B7160" t="s">
        <v>35</v>
      </c>
      <c r="C7160" t="s">
        <v>21</v>
      </c>
      <c r="D7160" t="s">
        <v>22</v>
      </c>
      <c r="E7160" t="s">
        <v>776</v>
      </c>
      <c r="F7160" t="s">
        <v>776</v>
      </c>
      <c r="G7160" t="s">
        <v>71</v>
      </c>
      <c r="H7160" t="s">
        <v>118</v>
      </c>
      <c r="I7160" s="1">
        <v>1.3636360000000001</v>
      </c>
      <c r="J7160" s="1">
        <v>1</v>
      </c>
      <c r="K7160">
        <v>7157</v>
      </c>
      <c r="L7160" t="s">
        <v>25</v>
      </c>
      <c r="M7160" s="2">
        <f>+Table3[[#This Row],[CHW]]/Table3[[#This Row],[Count of Airbill Number]]</f>
        <v>1.3636360000000001</v>
      </c>
    </row>
    <row r="7161" spans="2:13">
      <c r="B7161" t="s">
        <v>35</v>
      </c>
      <c r="C7161" t="s">
        <v>21</v>
      </c>
      <c r="D7161" t="s">
        <v>22</v>
      </c>
      <c r="E7161" t="s">
        <v>776</v>
      </c>
      <c r="F7161" t="s">
        <v>776</v>
      </c>
      <c r="G7161" t="s">
        <v>94</v>
      </c>
      <c r="H7161" t="s">
        <v>33</v>
      </c>
      <c r="I7161" s="1">
        <v>1.3636360000000001</v>
      </c>
      <c r="J7161" s="1">
        <v>1</v>
      </c>
      <c r="K7161">
        <v>7158</v>
      </c>
      <c r="L7161" t="s">
        <v>25</v>
      </c>
      <c r="M7161" s="2">
        <f>+Table3[[#This Row],[CHW]]/Table3[[#This Row],[Count of Airbill Number]]</f>
        <v>1.3636360000000001</v>
      </c>
    </row>
    <row r="7162" spans="2:13">
      <c r="B7162" t="s">
        <v>35</v>
      </c>
      <c r="C7162" t="s">
        <v>21</v>
      </c>
      <c r="D7162" t="s">
        <v>22</v>
      </c>
      <c r="E7162" t="s">
        <v>776</v>
      </c>
      <c r="F7162" t="s">
        <v>776</v>
      </c>
      <c r="G7162" t="s">
        <v>94</v>
      </c>
      <c r="H7162" t="s">
        <v>160</v>
      </c>
      <c r="I7162" s="1">
        <v>1.3636360000000001</v>
      </c>
      <c r="J7162" s="1">
        <v>1</v>
      </c>
      <c r="K7162">
        <v>7159</v>
      </c>
      <c r="L7162" t="s">
        <v>25</v>
      </c>
      <c r="M7162" s="2">
        <f>+Table3[[#This Row],[CHW]]/Table3[[#This Row],[Count of Airbill Number]]</f>
        <v>1.3636360000000001</v>
      </c>
    </row>
    <row r="7163" spans="2:13">
      <c r="B7163" t="s">
        <v>35</v>
      </c>
      <c r="C7163" t="s">
        <v>21</v>
      </c>
      <c r="D7163" t="s">
        <v>22</v>
      </c>
      <c r="E7163" t="s">
        <v>776</v>
      </c>
      <c r="F7163" t="s">
        <v>776</v>
      </c>
      <c r="G7163" t="s">
        <v>94</v>
      </c>
      <c r="H7163" t="s">
        <v>88</v>
      </c>
      <c r="I7163" s="1">
        <v>1.3636360000000001</v>
      </c>
      <c r="J7163" s="1">
        <v>1</v>
      </c>
      <c r="K7163">
        <v>7160</v>
      </c>
      <c r="L7163" t="s">
        <v>25</v>
      </c>
      <c r="M7163" s="2">
        <f>+Table3[[#This Row],[CHW]]/Table3[[#This Row],[Count of Airbill Number]]</f>
        <v>1.3636360000000001</v>
      </c>
    </row>
    <row r="7164" spans="2:13">
      <c r="B7164" t="s">
        <v>35</v>
      </c>
      <c r="C7164" t="s">
        <v>21</v>
      </c>
      <c r="D7164" t="s">
        <v>22</v>
      </c>
      <c r="E7164" t="s">
        <v>776</v>
      </c>
      <c r="F7164" t="s">
        <v>776</v>
      </c>
      <c r="G7164" t="s">
        <v>24</v>
      </c>
      <c r="H7164" t="s">
        <v>142</v>
      </c>
      <c r="I7164" s="1">
        <v>1.3636360000000001</v>
      </c>
      <c r="J7164" s="1">
        <v>1</v>
      </c>
      <c r="K7164">
        <v>7161</v>
      </c>
      <c r="L7164" t="s">
        <v>25</v>
      </c>
      <c r="M7164" s="2">
        <f>+Table3[[#This Row],[CHW]]/Table3[[#This Row],[Count of Airbill Number]]</f>
        <v>1.3636360000000001</v>
      </c>
    </row>
    <row r="7165" spans="2:13">
      <c r="B7165" t="s">
        <v>35</v>
      </c>
      <c r="C7165" t="s">
        <v>21</v>
      </c>
      <c r="D7165" t="s">
        <v>22</v>
      </c>
      <c r="E7165" t="s">
        <v>776</v>
      </c>
      <c r="F7165" t="s">
        <v>776</v>
      </c>
      <c r="G7165" t="s">
        <v>76</v>
      </c>
      <c r="H7165" t="s">
        <v>39</v>
      </c>
      <c r="I7165" s="1">
        <v>1.3636360000000001</v>
      </c>
      <c r="J7165" s="1">
        <v>1</v>
      </c>
      <c r="K7165">
        <v>7162</v>
      </c>
      <c r="L7165" t="s">
        <v>25</v>
      </c>
      <c r="M7165" s="2">
        <f>+Table3[[#This Row],[CHW]]/Table3[[#This Row],[Count of Airbill Number]]</f>
        <v>1.3636360000000001</v>
      </c>
    </row>
    <row r="7166" spans="2:13">
      <c r="B7166" t="s">
        <v>35</v>
      </c>
      <c r="C7166" t="s">
        <v>21</v>
      </c>
      <c r="D7166" t="s">
        <v>22</v>
      </c>
      <c r="E7166" t="s">
        <v>776</v>
      </c>
      <c r="F7166" t="s">
        <v>776</v>
      </c>
      <c r="G7166" t="s">
        <v>68</v>
      </c>
      <c r="H7166" t="s">
        <v>31</v>
      </c>
      <c r="I7166" s="1">
        <v>1.3636360000000001</v>
      </c>
      <c r="J7166" s="1">
        <v>1</v>
      </c>
      <c r="K7166">
        <v>7163</v>
      </c>
      <c r="L7166" t="s">
        <v>25</v>
      </c>
      <c r="M7166" s="2">
        <f>+Table3[[#This Row],[CHW]]/Table3[[#This Row],[Count of Airbill Number]]</f>
        <v>1.3636360000000001</v>
      </c>
    </row>
    <row r="7167" spans="2:13">
      <c r="B7167" t="s">
        <v>35</v>
      </c>
      <c r="C7167" t="s">
        <v>21</v>
      </c>
      <c r="D7167" t="s">
        <v>22</v>
      </c>
      <c r="E7167" t="s">
        <v>776</v>
      </c>
      <c r="F7167" t="s">
        <v>776</v>
      </c>
      <c r="G7167" t="s">
        <v>102</v>
      </c>
      <c r="H7167" t="s">
        <v>74</v>
      </c>
      <c r="I7167" s="1">
        <v>1.3636360000000001</v>
      </c>
      <c r="J7167" s="1">
        <v>1</v>
      </c>
      <c r="K7167">
        <v>7164</v>
      </c>
      <c r="L7167" t="s">
        <v>25</v>
      </c>
      <c r="M7167" s="2">
        <f>+Table3[[#This Row],[CHW]]/Table3[[#This Row],[Count of Airbill Number]]</f>
        <v>1.3636360000000001</v>
      </c>
    </row>
    <row r="7168" spans="2:13">
      <c r="B7168" t="s">
        <v>35</v>
      </c>
      <c r="C7168" t="s">
        <v>21</v>
      </c>
      <c r="D7168" t="s">
        <v>22</v>
      </c>
      <c r="E7168" t="s">
        <v>776</v>
      </c>
      <c r="F7168" t="s">
        <v>776</v>
      </c>
      <c r="G7168" t="s">
        <v>102</v>
      </c>
      <c r="H7168" t="s">
        <v>63</v>
      </c>
      <c r="I7168" s="1">
        <v>1.3636360000000001</v>
      </c>
      <c r="J7168" s="1">
        <v>1</v>
      </c>
      <c r="K7168">
        <v>7165</v>
      </c>
      <c r="L7168" t="s">
        <v>25</v>
      </c>
      <c r="M7168" s="2">
        <f>+Table3[[#This Row],[CHW]]/Table3[[#This Row],[Count of Airbill Number]]</f>
        <v>1.3636360000000001</v>
      </c>
    </row>
    <row r="7169" spans="2:13">
      <c r="B7169" t="s">
        <v>35</v>
      </c>
      <c r="C7169" t="s">
        <v>21</v>
      </c>
      <c r="D7169" t="s">
        <v>22</v>
      </c>
      <c r="E7169" t="s">
        <v>776</v>
      </c>
      <c r="F7169" t="s">
        <v>776</v>
      </c>
      <c r="G7169" t="s">
        <v>102</v>
      </c>
      <c r="H7169" t="s">
        <v>144</v>
      </c>
      <c r="I7169" s="1">
        <v>1.3636360000000001</v>
      </c>
      <c r="J7169" s="1">
        <v>1</v>
      </c>
      <c r="K7169">
        <v>7166</v>
      </c>
      <c r="L7169" t="s">
        <v>25</v>
      </c>
      <c r="M7169" s="2">
        <f>+Table3[[#This Row],[CHW]]/Table3[[#This Row],[Count of Airbill Number]]</f>
        <v>1.3636360000000001</v>
      </c>
    </row>
    <row r="7170" spans="2:13">
      <c r="B7170" t="s">
        <v>35</v>
      </c>
      <c r="C7170" t="s">
        <v>21</v>
      </c>
      <c r="D7170" t="s">
        <v>22</v>
      </c>
      <c r="E7170" t="s">
        <v>776</v>
      </c>
      <c r="F7170" t="s">
        <v>776</v>
      </c>
      <c r="G7170" t="s">
        <v>102</v>
      </c>
      <c r="H7170" t="s">
        <v>172</v>
      </c>
      <c r="I7170" s="1">
        <v>1.3636360000000001</v>
      </c>
      <c r="J7170" s="1">
        <v>1</v>
      </c>
      <c r="K7170">
        <v>7167</v>
      </c>
      <c r="L7170" t="s">
        <v>25</v>
      </c>
      <c r="M7170" s="2">
        <f>+Table3[[#This Row],[CHW]]/Table3[[#This Row],[Count of Airbill Number]]</f>
        <v>1.3636360000000001</v>
      </c>
    </row>
    <row r="7171" spans="2:13">
      <c r="B7171" t="s">
        <v>35</v>
      </c>
      <c r="C7171" t="s">
        <v>21</v>
      </c>
      <c r="D7171" t="s">
        <v>22</v>
      </c>
      <c r="E7171" t="s">
        <v>776</v>
      </c>
      <c r="F7171" t="s">
        <v>776</v>
      </c>
      <c r="G7171" t="s">
        <v>102</v>
      </c>
      <c r="H7171" t="s">
        <v>117</v>
      </c>
      <c r="I7171" s="1">
        <v>1.3636360000000001</v>
      </c>
      <c r="J7171" s="1">
        <v>1</v>
      </c>
      <c r="K7171">
        <v>7168</v>
      </c>
      <c r="L7171" t="s">
        <v>25</v>
      </c>
      <c r="M7171" s="2">
        <f>+Table3[[#This Row],[CHW]]/Table3[[#This Row],[Count of Airbill Number]]</f>
        <v>1.3636360000000001</v>
      </c>
    </row>
    <row r="7172" spans="2:13">
      <c r="B7172" t="s">
        <v>35</v>
      </c>
      <c r="C7172" t="s">
        <v>21</v>
      </c>
      <c r="D7172" t="s">
        <v>22</v>
      </c>
      <c r="E7172" t="s">
        <v>776</v>
      </c>
      <c r="F7172" t="s">
        <v>776</v>
      </c>
      <c r="G7172" t="s">
        <v>48</v>
      </c>
      <c r="H7172" t="s">
        <v>68</v>
      </c>
      <c r="I7172" s="1">
        <v>1.3636360000000001</v>
      </c>
      <c r="J7172" s="1">
        <v>1</v>
      </c>
      <c r="K7172">
        <v>7169</v>
      </c>
      <c r="L7172" t="s">
        <v>25</v>
      </c>
      <c r="M7172" s="2">
        <f>+Table3[[#This Row],[CHW]]/Table3[[#This Row],[Count of Airbill Number]]</f>
        <v>1.3636360000000001</v>
      </c>
    </row>
    <row r="7173" spans="2:13">
      <c r="B7173" t="s">
        <v>35</v>
      </c>
      <c r="C7173" t="s">
        <v>21</v>
      </c>
      <c r="D7173" t="s">
        <v>22</v>
      </c>
      <c r="E7173" t="s">
        <v>776</v>
      </c>
      <c r="F7173" t="s">
        <v>776</v>
      </c>
      <c r="G7173" t="s">
        <v>48</v>
      </c>
      <c r="H7173" t="s">
        <v>158</v>
      </c>
      <c r="I7173" s="1">
        <v>1.3636360000000001</v>
      </c>
      <c r="J7173" s="1">
        <v>1</v>
      </c>
      <c r="K7173">
        <v>7170</v>
      </c>
      <c r="L7173" t="s">
        <v>25</v>
      </c>
      <c r="M7173" s="2">
        <f>+Table3[[#This Row],[CHW]]/Table3[[#This Row],[Count of Airbill Number]]</f>
        <v>1.3636360000000001</v>
      </c>
    </row>
    <row r="7174" spans="2:13">
      <c r="B7174" t="s">
        <v>35</v>
      </c>
      <c r="C7174" t="s">
        <v>21</v>
      </c>
      <c r="D7174" t="s">
        <v>22</v>
      </c>
      <c r="E7174" t="s">
        <v>776</v>
      </c>
      <c r="F7174" t="s">
        <v>776</v>
      </c>
      <c r="G7174" t="s">
        <v>45</v>
      </c>
      <c r="H7174" t="s">
        <v>323</v>
      </c>
      <c r="I7174" s="1">
        <v>1.3636360000000001</v>
      </c>
      <c r="J7174" s="1">
        <v>1</v>
      </c>
      <c r="K7174">
        <v>7171</v>
      </c>
      <c r="L7174" t="s">
        <v>25</v>
      </c>
      <c r="M7174" s="2">
        <f>+Table3[[#This Row],[CHW]]/Table3[[#This Row],[Count of Airbill Number]]</f>
        <v>1.3636360000000001</v>
      </c>
    </row>
    <row r="7175" spans="2:13">
      <c r="B7175" t="s">
        <v>35</v>
      </c>
      <c r="C7175" t="s">
        <v>21</v>
      </c>
      <c r="D7175" t="s">
        <v>22</v>
      </c>
      <c r="E7175" t="s">
        <v>776</v>
      </c>
      <c r="F7175" t="s">
        <v>776</v>
      </c>
      <c r="G7175" t="s">
        <v>40</v>
      </c>
      <c r="H7175" t="s">
        <v>178</v>
      </c>
      <c r="I7175" s="1">
        <v>1.3636360000000001</v>
      </c>
      <c r="J7175" s="1">
        <v>1</v>
      </c>
      <c r="K7175">
        <v>7172</v>
      </c>
      <c r="L7175" t="s">
        <v>25</v>
      </c>
      <c r="M7175" s="2">
        <f>+Table3[[#This Row],[CHW]]/Table3[[#This Row],[Count of Airbill Number]]</f>
        <v>1.3636360000000001</v>
      </c>
    </row>
    <row r="7176" spans="2:13">
      <c r="B7176" t="s">
        <v>35</v>
      </c>
      <c r="C7176" t="s">
        <v>21</v>
      </c>
      <c r="D7176" t="s">
        <v>22</v>
      </c>
      <c r="E7176" t="s">
        <v>776</v>
      </c>
      <c r="F7176" t="s">
        <v>776</v>
      </c>
      <c r="G7176" t="s">
        <v>31</v>
      </c>
      <c r="H7176" t="s">
        <v>217</v>
      </c>
      <c r="I7176" s="1">
        <v>1.3636360000000001</v>
      </c>
      <c r="J7176" s="1">
        <v>1</v>
      </c>
      <c r="K7176">
        <v>7173</v>
      </c>
      <c r="L7176" t="s">
        <v>25</v>
      </c>
      <c r="M7176" s="2">
        <f>+Table3[[#This Row],[CHW]]/Table3[[#This Row],[Count of Airbill Number]]</f>
        <v>1.3636360000000001</v>
      </c>
    </row>
    <row r="7177" spans="2:13">
      <c r="B7177" t="s">
        <v>35</v>
      </c>
      <c r="C7177" t="s">
        <v>21</v>
      </c>
      <c r="D7177" t="s">
        <v>22</v>
      </c>
      <c r="E7177" t="s">
        <v>776</v>
      </c>
      <c r="F7177" t="s">
        <v>776</v>
      </c>
      <c r="G7177" t="s">
        <v>31</v>
      </c>
      <c r="H7177" t="s">
        <v>107</v>
      </c>
      <c r="I7177" s="1">
        <v>1.3636360000000001</v>
      </c>
      <c r="J7177" s="1">
        <v>1</v>
      </c>
      <c r="K7177">
        <v>7174</v>
      </c>
      <c r="L7177" t="s">
        <v>25</v>
      </c>
      <c r="M7177" s="2">
        <f>+Table3[[#This Row],[CHW]]/Table3[[#This Row],[Count of Airbill Number]]</f>
        <v>1.3636360000000001</v>
      </c>
    </row>
    <row r="7178" spans="2:13">
      <c r="B7178" t="s">
        <v>35</v>
      </c>
      <c r="C7178" t="s">
        <v>21</v>
      </c>
      <c r="D7178" t="s">
        <v>22</v>
      </c>
      <c r="E7178" t="s">
        <v>776</v>
      </c>
      <c r="F7178" t="s">
        <v>776</v>
      </c>
      <c r="G7178" t="s">
        <v>186</v>
      </c>
      <c r="H7178" t="s">
        <v>37</v>
      </c>
      <c r="I7178" s="1">
        <v>1.3636360000000001</v>
      </c>
      <c r="J7178" s="1">
        <v>1</v>
      </c>
      <c r="K7178">
        <v>7175</v>
      </c>
      <c r="L7178" t="s">
        <v>25</v>
      </c>
      <c r="M7178" s="2">
        <f>+Table3[[#This Row],[CHW]]/Table3[[#This Row],[Count of Airbill Number]]</f>
        <v>1.3636360000000001</v>
      </c>
    </row>
    <row r="7179" spans="2:13">
      <c r="B7179" t="s">
        <v>35</v>
      </c>
      <c r="C7179" t="s">
        <v>21</v>
      </c>
      <c r="D7179" t="s">
        <v>22</v>
      </c>
      <c r="E7179" t="s">
        <v>776</v>
      </c>
      <c r="F7179" t="s">
        <v>776</v>
      </c>
      <c r="G7179" t="s">
        <v>186</v>
      </c>
      <c r="H7179" t="s">
        <v>49</v>
      </c>
      <c r="I7179" s="1">
        <v>1.3636360000000001</v>
      </c>
      <c r="J7179" s="1">
        <v>1</v>
      </c>
      <c r="K7179">
        <v>7176</v>
      </c>
      <c r="L7179" t="s">
        <v>25</v>
      </c>
      <c r="M7179" s="2">
        <f>+Table3[[#This Row],[CHW]]/Table3[[#This Row],[Count of Airbill Number]]</f>
        <v>1.3636360000000001</v>
      </c>
    </row>
    <row r="7180" spans="2:13">
      <c r="B7180" t="s">
        <v>35</v>
      </c>
      <c r="C7180" t="s">
        <v>21</v>
      </c>
      <c r="D7180" t="s">
        <v>22</v>
      </c>
      <c r="E7180" t="s">
        <v>776</v>
      </c>
      <c r="F7180" t="s">
        <v>776</v>
      </c>
      <c r="G7180" t="s">
        <v>61</v>
      </c>
      <c r="H7180" t="s">
        <v>160</v>
      </c>
      <c r="I7180" s="1">
        <v>1.3636360000000001</v>
      </c>
      <c r="J7180" s="1">
        <v>1</v>
      </c>
      <c r="K7180">
        <v>7177</v>
      </c>
      <c r="L7180" t="s">
        <v>25</v>
      </c>
      <c r="M7180" s="2">
        <f>+Table3[[#This Row],[CHW]]/Table3[[#This Row],[Count of Airbill Number]]</f>
        <v>1.3636360000000001</v>
      </c>
    </row>
    <row r="7181" spans="2:13">
      <c r="B7181" t="s">
        <v>35</v>
      </c>
      <c r="C7181" t="s">
        <v>21</v>
      </c>
      <c r="D7181" t="s">
        <v>22</v>
      </c>
      <c r="E7181" t="s">
        <v>776</v>
      </c>
      <c r="F7181" t="s">
        <v>776</v>
      </c>
      <c r="G7181" t="s">
        <v>284</v>
      </c>
      <c r="H7181" t="s">
        <v>69</v>
      </c>
      <c r="I7181" s="1">
        <v>1.3636360000000001</v>
      </c>
      <c r="J7181" s="1">
        <v>1</v>
      </c>
      <c r="K7181">
        <v>7178</v>
      </c>
      <c r="L7181" t="s">
        <v>25</v>
      </c>
      <c r="M7181" s="2">
        <f>+Table3[[#This Row],[CHW]]/Table3[[#This Row],[Count of Airbill Number]]</f>
        <v>1.3636360000000001</v>
      </c>
    </row>
    <row r="7182" spans="2:13">
      <c r="B7182" t="s">
        <v>35</v>
      </c>
      <c r="C7182" t="s">
        <v>21</v>
      </c>
      <c r="D7182" t="s">
        <v>22</v>
      </c>
      <c r="E7182" t="s">
        <v>776</v>
      </c>
      <c r="F7182" t="s">
        <v>776</v>
      </c>
      <c r="G7182" t="s">
        <v>279</v>
      </c>
      <c r="H7182" t="s">
        <v>77</v>
      </c>
      <c r="I7182" s="1">
        <v>1.3636360000000001</v>
      </c>
      <c r="J7182" s="1">
        <v>1</v>
      </c>
      <c r="K7182">
        <v>7179</v>
      </c>
      <c r="L7182" t="s">
        <v>25</v>
      </c>
      <c r="M7182" s="2">
        <f>+Table3[[#This Row],[CHW]]/Table3[[#This Row],[Count of Airbill Number]]</f>
        <v>1.3636360000000001</v>
      </c>
    </row>
    <row r="7183" spans="2:13">
      <c r="B7183" t="s">
        <v>35</v>
      </c>
      <c r="C7183" t="s">
        <v>21</v>
      </c>
      <c r="D7183" t="s">
        <v>22</v>
      </c>
      <c r="E7183" t="s">
        <v>776</v>
      </c>
      <c r="F7183" t="s">
        <v>776</v>
      </c>
      <c r="G7183" t="s">
        <v>33</v>
      </c>
      <c r="H7183" t="s">
        <v>48</v>
      </c>
      <c r="I7183" s="1">
        <v>1.3636360000000001</v>
      </c>
      <c r="J7183" s="1">
        <v>1</v>
      </c>
      <c r="K7183">
        <v>7180</v>
      </c>
      <c r="L7183" t="s">
        <v>25</v>
      </c>
      <c r="M7183" s="2">
        <f>+Table3[[#This Row],[CHW]]/Table3[[#This Row],[Count of Airbill Number]]</f>
        <v>1.3636360000000001</v>
      </c>
    </row>
    <row r="7184" spans="2:13">
      <c r="B7184" t="s">
        <v>35</v>
      </c>
      <c r="C7184" t="s">
        <v>21</v>
      </c>
      <c r="D7184" t="s">
        <v>22</v>
      </c>
      <c r="E7184" t="s">
        <v>776</v>
      </c>
      <c r="F7184" t="s">
        <v>776</v>
      </c>
      <c r="G7184" t="s">
        <v>33</v>
      </c>
      <c r="H7184" t="s">
        <v>61</v>
      </c>
      <c r="I7184" s="1">
        <v>1.3636360000000001</v>
      </c>
      <c r="J7184" s="1">
        <v>1</v>
      </c>
      <c r="K7184">
        <v>7181</v>
      </c>
      <c r="L7184" t="s">
        <v>25</v>
      </c>
      <c r="M7184" s="2">
        <f>+Table3[[#This Row],[CHW]]/Table3[[#This Row],[Count of Airbill Number]]</f>
        <v>1.3636360000000001</v>
      </c>
    </row>
    <row r="7185" spans="2:13">
      <c r="B7185" t="s">
        <v>35</v>
      </c>
      <c r="C7185" t="s">
        <v>21</v>
      </c>
      <c r="D7185" t="s">
        <v>22</v>
      </c>
      <c r="E7185" t="s">
        <v>776</v>
      </c>
      <c r="F7185" t="s">
        <v>776</v>
      </c>
      <c r="G7185" t="s">
        <v>67</v>
      </c>
      <c r="H7185" t="s">
        <v>93</v>
      </c>
      <c r="I7185" s="1">
        <v>1.3636360000000001</v>
      </c>
      <c r="J7185" s="1">
        <v>1</v>
      </c>
      <c r="K7185">
        <v>7182</v>
      </c>
      <c r="L7185" t="s">
        <v>25</v>
      </c>
      <c r="M7185" s="2">
        <f>+Table3[[#This Row],[CHW]]/Table3[[#This Row],[Count of Airbill Number]]</f>
        <v>1.3636360000000001</v>
      </c>
    </row>
    <row r="7186" spans="2:13">
      <c r="B7186" t="s">
        <v>35</v>
      </c>
      <c r="C7186" t="s">
        <v>21</v>
      </c>
      <c r="D7186" t="s">
        <v>22</v>
      </c>
      <c r="E7186" t="s">
        <v>776</v>
      </c>
      <c r="F7186" t="s">
        <v>776</v>
      </c>
      <c r="G7186" t="s">
        <v>37</v>
      </c>
      <c r="H7186" t="s">
        <v>46</v>
      </c>
      <c r="I7186" s="1">
        <v>1.3636360000000001</v>
      </c>
      <c r="J7186" s="1">
        <v>1</v>
      </c>
      <c r="K7186">
        <v>7183</v>
      </c>
      <c r="L7186" t="s">
        <v>25</v>
      </c>
      <c r="M7186" s="2">
        <f>+Table3[[#This Row],[CHW]]/Table3[[#This Row],[Count of Airbill Number]]</f>
        <v>1.3636360000000001</v>
      </c>
    </row>
    <row r="7187" spans="2:13">
      <c r="B7187" t="s">
        <v>35</v>
      </c>
      <c r="C7187" t="s">
        <v>21</v>
      </c>
      <c r="D7187" t="s">
        <v>22</v>
      </c>
      <c r="E7187" t="s">
        <v>776</v>
      </c>
      <c r="F7187" t="s">
        <v>776</v>
      </c>
      <c r="G7187" t="s">
        <v>37</v>
      </c>
      <c r="H7187" t="s">
        <v>84</v>
      </c>
      <c r="I7187" s="1">
        <v>1.3636360000000001</v>
      </c>
      <c r="J7187" s="1">
        <v>1</v>
      </c>
      <c r="K7187">
        <v>7184</v>
      </c>
      <c r="L7187" t="s">
        <v>25</v>
      </c>
      <c r="M7187" s="2">
        <f>+Table3[[#This Row],[CHW]]/Table3[[#This Row],[Count of Airbill Number]]</f>
        <v>1.3636360000000001</v>
      </c>
    </row>
    <row r="7188" spans="2:13">
      <c r="B7188" t="s">
        <v>35</v>
      </c>
      <c r="C7188" t="s">
        <v>21</v>
      </c>
      <c r="D7188" t="s">
        <v>22</v>
      </c>
      <c r="E7188" t="s">
        <v>776</v>
      </c>
      <c r="F7188" t="s">
        <v>776</v>
      </c>
      <c r="G7188" t="s">
        <v>37</v>
      </c>
      <c r="H7188" t="s">
        <v>377</v>
      </c>
      <c r="I7188" s="1">
        <v>1.3636360000000001</v>
      </c>
      <c r="J7188" s="1">
        <v>1</v>
      </c>
      <c r="K7188">
        <v>7185</v>
      </c>
      <c r="L7188" t="s">
        <v>25</v>
      </c>
      <c r="M7188" s="2">
        <f>+Table3[[#This Row],[CHW]]/Table3[[#This Row],[Count of Airbill Number]]</f>
        <v>1.3636360000000001</v>
      </c>
    </row>
    <row r="7189" spans="2:13">
      <c r="B7189" t="s">
        <v>35</v>
      </c>
      <c r="C7189" t="s">
        <v>21</v>
      </c>
      <c r="D7189" t="s">
        <v>22</v>
      </c>
      <c r="E7189" t="s">
        <v>776</v>
      </c>
      <c r="F7189" t="s">
        <v>776</v>
      </c>
      <c r="G7189" t="s">
        <v>37</v>
      </c>
      <c r="H7189" t="s">
        <v>245</v>
      </c>
      <c r="I7189" s="1">
        <v>1.3636360000000001</v>
      </c>
      <c r="J7189" s="1">
        <v>1</v>
      </c>
      <c r="K7189">
        <v>7186</v>
      </c>
      <c r="L7189" t="s">
        <v>25</v>
      </c>
      <c r="M7189" s="2">
        <f>+Table3[[#This Row],[CHW]]/Table3[[#This Row],[Count of Airbill Number]]</f>
        <v>1.3636360000000001</v>
      </c>
    </row>
    <row r="7190" spans="2:13">
      <c r="B7190" t="s">
        <v>35</v>
      </c>
      <c r="C7190" t="s">
        <v>21</v>
      </c>
      <c r="D7190" t="s">
        <v>22</v>
      </c>
      <c r="E7190" t="s">
        <v>776</v>
      </c>
      <c r="F7190" t="s">
        <v>776</v>
      </c>
      <c r="G7190" t="s">
        <v>72</v>
      </c>
      <c r="H7190" t="s">
        <v>47</v>
      </c>
      <c r="I7190" s="1">
        <v>1.3636360000000001</v>
      </c>
      <c r="J7190" s="1">
        <v>1</v>
      </c>
      <c r="K7190">
        <v>7187</v>
      </c>
      <c r="L7190" t="s">
        <v>25</v>
      </c>
      <c r="M7190" s="2">
        <f>+Table3[[#This Row],[CHW]]/Table3[[#This Row],[Count of Airbill Number]]</f>
        <v>1.3636360000000001</v>
      </c>
    </row>
    <row r="7191" spans="2:13">
      <c r="B7191" t="s">
        <v>35</v>
      </c>
      <c r="C7191" t="s">
        <v>21</v>
      </c>
      <c r="D7191" t="s">
        <v>22</v>
      </c>
      <c r="E7191" t="s">
        <v>776</v>
      </c>
      <c r="F7191" t="s">
        <v>776</v>
      </c>
      <c r="G7191" t="s">
        <v>72</v>
      </c>
      <c r="H7191" t="s">
        <v>184</v>
      </c>
      <c r="I7191" s="1">
        <v>1.3636360000000001</v>
      </c>
      <c r="J7191" s="1">
        <v>1</v>
      </c>
      <c r="K7191">
        <v>7188</v>
      </c>
      <c r="L7191" t="s">
        <v>25</v>
      </c>
      <c r="M7191" s="2">
        <f>+Table3[[#This Row],[CHW]]/Table3[[#This Row],[Count of Airbill Number]]</f>
        <v>1.3636360000000001</v>
      </c>
    </row>
    <row r="7192" spans="2:13">
      <c r="B7192" t="s">
        <v>35</v>
      </c>
      <c r="C7192" t="s">
        <v>21</v>
      </c>
      <c r="D7192" t="s">
        <v>22</v>
      </c>
      <c r="E7192" t="s">
        <v>776</v>
      </c>
      <c r="F7192" t="s">
        <v>776</v>
      </c>
      <c r="G7192" t="s">
        <v>137</v>
      </c>
      <c r="H7192" t="s">
        <v>71</v>
      </c>
      <c r="I7192" s="1">
        <v>1.3636360000000001</v>
      </c>
      <c r="J7192" s="1">
        <v>1</v>
      </c>
      <c r="K7192">
        <v>7189</v>
      </c>
      <c r="L7192" t="s">
        <v>25</v>
      </c>
      <c r="M7192" s="2">
        <f>+Table3[[#This Row],[CHW]]/Table3[[#This Row],[Count of Airbill Number]]</f>
        <v>1.3636360000000001</v>
      </c>
    </row>
    <row r="7193" spans="2:13">
      <c r="B7193" t="s">
        <v>35</v>
      </c>
      <c r="C7193" t="s">
        <v>21</v>
      </c>
      <c r="D7193" t="s">
        <v>36</v>
      </c>
      <c r="E7193" t="s">
        <v>776</v>
      </c>
      <c r="F7193" t="s">
        <v>776</v>
      </c>
      <c r="G7193" t="s">
        <v>37</v>
      </c>
      <c r="H7193" t="s">
        <v>100</v>
      </c>
      <c r="I7193" s="1">
        <v>1.3636360000000001</v>
      </c>
      <c r="J7193" s="1">
        <v>1</v>
      </c>
      <c r="K7193">
        <v>7190</v>
      </c>
      <c r="L7193" t="s">
        <v>25</v>
      </c>
      <c r="M7193" s="2">
        <f>+Table3[[#This Row],[CHW]]/Table3[[#This Row],[Count of Airbill Number]]</f>
        <v>1.3636360000000001</v>
      </c>
    </row>
    <row r="7194" spans="2:13">
      <c r="B7194" t="s">
        <v>35</v>
      </c>
      <c r="C7194" t="s">
        <v>21</v>
      </c>
      <c r="D7194" t="s">
        <v>36</v>
      </c>
      <c r="E7194" t="s">
        <v>776</v>
      </c>
      <c r="F7194" t="s">
        <v>776</v>
      </c>
      <c r="G7194" t="s">
        <v>37</v>
      </c>
      <c r="H7194" t="s">
        <v>200</v>
      </c>
      <c r="I7194" s="1">
        <v>1.3636360000000001</v>
      </c>
      <c r="J7194" s="1">
        <v>1</v>
      </c>
      <c r="K7194">
        <v>7191</v>
      </c>
      <c r="L7194" t="s">
        <v>25</v>
      </c>
      <c r="M7194" s="2">
        <f>+Table3[[#This Row],[CHW]]/Table3[[#This Row],[Count of Airbill Number]]</f>
        <v>1.3636360000000001</v>
      </c>
    </row>
    <row r="7195" spans="2:13">
      <c r="B7195" t="s">
        <v>20</v>
      </c>
      <c r="C7195" t="s">
        <v>21</v>
      </c>
      <c r="D7195" t="s">
        <v>22</v>
      </c>
      <c r="E7195" t="s">
        <v>776</v>
      </c>
      <c r="F7195" t="s">
        <v>776</v>
      </c>
      <c r="G7195" t="s">
        <v>146</v>
      </c>
      <c r="H7195" t="s">
        <v>24</v>
      </c>
      <c r="I7195" s="1">
        <v>1.3636360000000001</v>
      </c>
      <c r="J7195" s="1">
        <v>1</v>
      </c>
      <c r="K7195">
        <v>7192</v>
      </c>
      <c r="L7195" t="s">
        <v>25</v>
      </c>
      <c r="M7195" s="2">
        <f>+Table3[[#This Row],[CHW]]/Table3[[#This Row],[Count of Airbill Number]]</f>
        <v>1.3636360000000001</v>
      </c>
    </row>
    <row r="7196" spans="2:13">
      <c r="B7196" t="s">
        <v>20</v>
      </c>
      <c r="C7196" t="s">
        <v>21</v>
      </c>
      <c r="D7196" t="s">
        <v>22</v>
      </c>
      <c r="E7196" t="s">
        <v>776</v>
      </c>
      <c r="F7196" t="s">
        <v>776</v>
      </c>
      <c r="G7196" t="s">
        <v>41</v>
      </c>
      <c r="H7196" t="s">
        <v>188</v>
      </c>
      <c r="I7196" s="1">
        <v>1.3636360000000001</v>
      </c>
      <c r="J7196" s="1">
        <v>1</v>
      </c>
      <c r="K7196">
        <v>7193</v>
      </c>
      <c r="L7196" t="s">
        <v>25</v>
      </c>
      <c r="M7196" s="2">
        <f>+Table3[[#This Row],[CHW]]/Table3[[#This Row],[Count of Airbill Number]]</f>
        <v>1.3636360000000001</v>
      </c>
    </row>
    <row r="7197" spans="2:13">
      <c r="B7197" t="s">
        <v>20</v>
      </c>
      <c r="C7197" t="s">
        <v>21</v>
      </c>
      <c r="D7197" t="s">
        <v>22</v>
      </c>
      <c r="E7197" t="s">
        <v>776</v>
      </c>
      <c r="F7197" t="s">
        <v>776</v>
      </c>
      <c r="G7197" t="s">
        <v>40</v>
      </c>
      <c r="H7197" t="s">
        <v>95</v>
      </c>
      <c r="I7197" s="1">
        <v>1.3636360000000001</v>
      </c>
      <c r="J7197" s="1">
        <v>1</v>
      </c>
      <c r="K7197">
        <v>7194</v>
      </c>
      <c r="L7197" t="s">
        <v>25</v>
      </c>
      <c r="M7197" s="2">
        <f>+Table3[[#This Row],[CHW]]/Table3[[#This Row],[Count of Airbill Number]]</f>
        <v>1.3636360000000001</v>
      </c>
    </row>
    <row r="7198" spans="2:13">
      <c r="B7198" t="s">
        <v>20</v>
      </c>
      <c r="C7198" t="s">
        <v>21</v>
      </c>
      <c r="D7198" t="s">
        <v>22</v>
      </c>
      <c r="E7198" t="s">
        <v>776</v>
      </c>
      <c r="F7198" t="s">
        <v>776</v>
      </c>
      <c r="G7198" t="s">
        <v>284</v>
      </c>
      <c r="H7198" t="s">
        <v>37</v>
      </c>
      <c r="I7198" s="1">
        <v>1.3636360000000001</v>
      </c>
      <c r="J7198" s="1">
        <v>1</v>
      </c>
      <c r="K7198">
        <v>7195</v>
      </c>
      <c r="L7198" t="s">
        <v>25</v>
      </c>
      <c r="M7198" s="2">
        <f>+Table3[[#This Row],[CHW]]/Table3[[#This Row],[Count of Airbill Number]]</f>
        <v>1.3636360000000001</v>
      </c>
    </row>
    <row r="7199" spans="2:13">
      <c r="B7199" t="s">
        <v>20</v>
      </c>
      <c r="C7199" t="s">
        <v>21</v>
      </c>
      <c r="D7199" t="s">
        <v>22</v>
      </c>
      <c r="E7199" t="s">
        <v>776</v>
      </c>
      <c r="F7199" t="s">
        <v>776</v>
      </c>
      <c r="G7199" t="s">
        <v>130</v>
      </c>
      <c r="H7199" t="s">
        <v>53</v>
      </c>
      <c r="I7199" s="1">
        <v>1.3636360000000001</v>
      </c>
      <c r="J7199" s="1">
        <v>1</v>
      </c>
      <c r="K7199">
        <v>7196</v>
      </c>
      <c r="L7199" t="s">
        <v>25</v>
      </c>
      <c r="M7199" s="2">
        <f>+Table3[[#This Row],[CHW]]/Table3[[#This Row],[Count of Airbill Number]]</f>
        <v>1.3636360000000001</v>
      </c>
    </row>
    <row r="7200" spans="2:13">
      <c r="B7200" t="s">
        <v>20</v>
      </c>
      <c r="C7200" t="s">
        <v>21</v>
      </c>
      <c r="D7200" t="s">
        <v>22</v>
      </c>
      <c r="E7200" t="s">
        <v>776</v>
      </c>
      <c r="F7200" t="s">
        <v>776</v>
      </c>
      <c r="G7200" t="s">
        <v>296</v>
      </c>
      <c r="H7200" t="s">
        <v>48</v>
      </c>
      <c r="I7200" s="1">
        <v>1.3636360000000001</v>
      </c>
      <c r="J7200" s="1">
        <v>1</v>
      </c>
      <c r="K7200">
        <v>7197</v>
      </c>
      <c r="L7200" t="s">
        <v>25</v>
      </c>
      <c r="M7200" s="2">
        <f>+Table3[[#This Row],[CHW]]/Table3[[#This Row],[Count of Airbill Number]]</f>
        <v>1.3636360000000001</v>
      </c>
    </row>
    <row r="7201" spans="2:13">
      <c r="B7201" t="s">
        <v>20</v>
      </c>
      <c r="C7201" t="s">
        <v>21</v>
      </c>
      <c r="D7201" t="s">
        <v>22</v>
      </c>
      <c r="E7201" t="s">
        <v>776</v>
      </c>
      <c r="F7201" t="s">
        <v>776</v>
      </c>
      <c r="G7201" t="s">
        <v>66</v>
      </c>
      <c r="H7201" t="s">
        <v>85</v>
      </c>
      <c r="I7201" s="1">
        <v>1.3636360000000001</v>
      </c>
      <c r="J7201" s="1">
        <v>1</v>
      </c>
      <c r="K7201">
        <v>7198</v>
      </c>
      <c r="L7201" t="s">
        <v>25</v>
      </c>
      <c r="M7201" s="2">
        <f>+Table3[[#This Row],[CHW]]/Table3[[#This Row],[Count of Airbill Number]]</f>
        <v>1.3636360000000001</v>
      </c>
    </row>
    <row r="7202" spans="2:13">
      <c r="B7202" t="s">
        <v>20</v>
      </c>
      <c r="C7202" t="s">
        <v>21</v>
      </c>
      <c r="D7202" t="s">
        <v>22</v>
      </c>
      <c r="E7202" t="s">
        <v>776</v>
      </c>
      <c r="F7202" t="s">
        <v>776</v>
      </c>
      <c r="G7202" t="s">
        <v>67</v>
      </c>
      <c r="H7202" t="s">
        <v>103</v>
      </c>
      <c r="I7202" s="1">
        <v>1.3636360000000001</v>
      </c>
      <c r="J7202" s="1">
        <v>1</v>
      </c>
      <c r="K7202">
        <v>7199</v>
      </c>
      <c r="L7202" t="s">
        <v>25</v>
      </c>
      <c r="M7202" s="2">
        <f>+Table3[[#This Row],[CHW]]/Table3[[#This Row],[Count of Airbill Number]]</f>
        <v>1.3636360000000001</v>
      </c>
    </row>
    <row r="7203" spans="2:13">
      <c r="B7203" t="s">
        <v>20</v>
      </c>
      <c r="C7203" t="s">
        <v>21</v>
      </c>
      <c r="D7203" t="s">
        <v>22</v>
      </c>
      <c r="E7203" t="s">
        <v>776</v>
      </c>
      <c r="F7203" t="s">
        <v>776</v>
      </c>
      <c r="G7203" t="s">
        <v>67</v>
      </c>
      <c r="H7203" t="s">
        <v>445</v>
      </c>
      <c r="I7203" s="1">
        <v>1.3636360000000001</v>
      </c>
      <c r="J7203" s="1">
        <v>1</v>
      </c>
      <c r="K7203">
        <v>7200</v>
      </c>
      <c r="L7203" t="s">
        <v>25</v>
      </c>
      <c r="M7203" s="2">
        <f>+Table3[[#This Row],[CHW]]/Table3[[#This Row],[Count of Airbill Number]]</f>
        <v>1.3636360000000001</v>
      </c>
    </row>
    <row r="7204" spans="2:13">
      <c r="B7204" t="s">
        <v>20</v>
      </c>
      <c r="C7204" t="s">
        <v>21</v>
      </c>
      <c r="D7204" t="s">
        <v>22</v>
      </c>
      <c r="E7204" t="s">
        <v>776</v>
      </c>
      <c r="F7204" t="s">
        <v>776</v>
      </c>
      <c r="G7204" t="s">
        <v>213</v>
      </c>
      <c r="H7204" t="s">
        <v>45</v>
      </c>
      <c r="I7204" s="1">
        <v>1.3636360000000001</v>
      </c>
      <c r="J7204" s="1">
        <v>1</v>
      </c>
      <c r="K7204">
        <v>7201</v>
      </c>
      <c r="L7204" t="s">
        <v>25</v>
      </c>
      <c r="M7204" s="2">
        <f>+Table3[[#This Row],[CHW]]/Table3[[#This Row],[Count of Airbill Number]]</f>
        <v>1.3636360000000001</v>
      </c>
    </row>
    <row r="7205" spans="2:13">
      <c r="B7205" t="s">
        <v>243</v>
      </c>
      <c r="C7205" t="s">
        <v>21</v>
      </c>
      <c r="D7205" t="s">
        <v>22</v>
      </c>
      <c r="E7205" t="s">
        <v>776</v>
      </c>
      <c r="F7205" t="s">
        <v>776</v>
      </c>
      <c r="G7205" t="s">
        <v>40</v>
      </c>
      <c r="H7205" t="s">
        <v>57</v>
      </c>
      <c r="I7205" s="1">
        <v>1.3636360000000001</v>
      </c>
      <c r="J7205" s="1">
        <v>1</v>
      </c>
      <c r="K7205">
        <v>7202</v>
      </c>
      <c r="L7205" t="s">
        <v>25</v>
      </c>
      <c r="M7205" s="2">
        <f>+Table3[[#This Row],[CHW]]/Table3[[#This Row],[Count of Airbill Number]]</f>
        <v>1.3636360000000001</v>
      </c>
    </row>
    <row r="7206" spans="2:13">
      <c r="B7206" t="s">
        <v>243</v>
      </c>
      <c r="C7206" t="s">
        <v>21</v>
      </c>
      <c r="D7206" t="s">
        <v>22</v>
      </c>
      <c r="E7206" t="s">
        <v>776</v>
      </c>
      <c r="F7206" t="s">
        <v>776</v>
      </c>
      <c r="G7206" t="s">
        <v>31</v>
      </c>
      <c r="H7206" t="s">
        <v>37</v>
      </c>
      <c r="I7206" s="1">
        <v>1.3636360000000001</v>
      </c>
      <c r="J7206" s="1">
        <v>1</v>
      </c>
      <c r="K7206">
        <v>7203</v>
      </c>
      <c r="L7206" t="s">
        <v>25</v>
      </c>
      <c r="M7206" s="2">
        <f>+Table3[[#This Row],[CHW]]/Table3[[#This Row],[Count of Airbill Number]]</f>
        <v>1.3636360000000001</v>
      </c>
    </row>
    <row r="7207" spans="2:13">
      <c r="B7207" t="s">
        <v>28</v>
      </c>
      <c r="C7207" t="s">
        <v>21</v>
      </c>
      <c r="D7207" t="s">
        <v>22</v>
      </c>
      <c r="E7207" t="s">
        <v>776</v>
      </c>
      <c r="F7207" t="s">
        <v>776</v>
      </c>
      <c r="G7207" t="s">
        <v>144</v>
      </c>
      <c r="H7207" t="s">
        <v>66</v>
      </c>
      <c r="I7207" s="1">
        <v>1.3636349999999999</v>
      </c>
      <c r="J7207" s="1">
        <v>2</v>
      </c>
      <c r="K7207">
        <v>7204</v>
      </c>
      <c r="L7207" t="s">
        <v>25</v>
      </c>
      <c r="M7207" s="2">
        <f>+Table3[[#This Row],[CHW]]/Table3[[#This Row],[Count of Airbill Number]]</f>
        <v>0.68181749999999997</v>
      </c>
    </row>
    <row r="7208" spans="2:13">
      <c r="B7208" t="s">
        <v>28</v>
      </c>
      <c r="C7208" t="s">
        <v>21</v>
      </c>
      <c r="D7208" t="s">
        <v>22</v>
      </c>
      <c r="E7208" t="s">
        <v>776</v>
      </c>
      <c r="F7208" t="s">
        <v>776</v>
      </c>
      <c r="G7208" t="s">
        <v>67</v>
      </c>
      <c r="H7208" t="s">
        <v>151</v>
      </c>
      <c r="I7208" s="1">
        <v>1.3636349999999999</v>
      </c>
      <c r="J7208" s="1">
        <v>2</v>
      </c>
      <c r="K7208">
        <v>7205</v>
      </c>
      <c r="L7208" t="s">
        <v>25</v>
      </c>
      <c r="M7208" s="2">
        <f>+Table3[[#This Row],[CHW]]/Table3[[#This Row],[Count of Airbill Number]]</f>
        <v>0.68181749999999997</v>
      </c>
    </row>
    <row r="7209" spans="2:13">
      <c r="B7209" t="s">
        <v>35</v>
      </c>
      <c r="C7209" t="s">
        <v>21</v>
      </c>
      <c r="D7209" t="s">
        <v>22</v>
      </c>
      <c r="E7209" t="s">
        <v>776</v>
      </c>
      <c r="F7209" t="s">
        <v>776</v>
      </c>
      <c r="G7209" t="s">
        <v>146</v>
      </c>
      <c r="H7209" t="s">
        <v>37</v>
      </c>
      <c r="I7209" s="1">
        <v>1.3636349999999999</v>
      </c>
      <c r="J7209" s="1">
        <v>2</v>
      </c>
      <c r="K7209">
        <v>7206</v>
      </c>
      <c r="L7209" t="s">
        <v>25</v>
      </c>
      <c r="M7209" s="2">
        <f>+Table3[[#This Row],[CHW]]/Table3[[#This Row],[Count of Airbill Number]]</f>
        <v>0.68181749999999997</v>
      </c>
    </row>
    <row r="7210" spans="2:13">
      <c r="B7210" t="s">
        <v>35</v>
      </c>
      <c r="C7210" t="s">
        <v>21</v>
      </c>
      <c r="D7210" t="s">
        <v>22</v>
      </c>
      <c r="E7210" t="s">
        <v>776</v>
      </c>
      <c r="F7210" t="s">
        <v>776</v>
      </c>
      <c r="G7210" t="s">
        <v>42</v>
      </c>
      <c r="H7210" t="s">
        <v>68</v>
      </c>
      <c r="I7210" s="1">
        <v>1.3636349999999999</v>
      </c>
      <c r="J7210" s="1">
        <v>2</v>
      </c>
      <c r="K7210">
        <v>7207</v>
      </c>
      <c r="L7210" t="s">
        <v>25</v>
      </c>
      <c r="M7210" s="2">
        <f>+Table3[[#This Row],[CHW]]/Table3[[#This Row],[Count of Airbill Number]]</f>
        <v>0.68181749999999997</v>
      </c>
    </row>
    <row r="7211" spans="2:13">
      <c r="B7211" t="s">
        <v>35</v>
      </c>
      <c r="C7211" t="s">
        <v>21</v>
      </c>
      <c r="D7211" t="s">
        <v>22</v>
      </c>
      <c r="E7211" t="s">
        <v>776</v>
      </c>
      <c r="F7211" t="s">
        <v>776</v>
      </c>
      <c r="G7211" t="s">
        <v>94</v>
      </c>
      <c r="H7211" t="s">
        <v>193</v>
      </c>
      <c r="I7211" s="1">
        <v>1.3636349999999999</v>
      </c>
      <c r="J7211" s="1">
        <v>2</v>
      </c>
      <c r="K7211">
        <v>7208</v>
      </c>
      <c r="L7211" t="s">
        <v>25</v>
      </c>
      <c r="M7211" s="2">
        <f>+Table3[[#This Row],[CHW]]/Table3[[#This Row],[Count of Airbill Number]]</f>
        <v>0.68181749999999997</v>
      </c>
    </row>
    <row r="7212" spans="2:13">
      <c r="B7212" t="s">
        <v>35</v>
      </c>
      <c r="C7212" t="s">
        <v>21</v>
      </c>
      <c r="D7212" t="s">
        <v>22</v>
      </c>
      <c r="E7212" t="s">
        <v>776</v>
      </c>
      <c r="F7212" t="s">
        <v>776</v>
      </c>
      <c r="G7212" t="s">
        <v>24</v>
      </c>
      <c r="H7212" t="s">
        <v>33</v>
      </c>
      <c r="I7212" s="1">
        <v>1.3636349999999999</v>
      </c>
      <c r="J7212" s="1">
        <v>2</v>
      </c>
      <c r="K7212">
        <v>7209</v>
      </c>
      <c r="L7212" t="s">
        <v>25</v>
      </c>
      <c r="M7212" s="2">
        <f>+Table3[[#This Row],[CHW]]/Table3[[#This Row],[Count of Airbill Number]]</f>
        <v>0.68181749999999997</v>
      </c>
    </row>
    <row r="7213" spans="2:13">
      <c r="B7213" t="s">
        <v>35</v>
      </c>
      <c r="C7213" t="s">
        <v>21</v>
      </c>
      <c r="D7213" t="s">
        <v>22</v>
      </c>
      <c r="E7213" t="s">
        <v>776</v>
      </c>
      <c r="F7213" t="s">
        <v>776</v>
      </c>
      <c r="G7213" t="s">
        <v>68</v>
      </c>
      <c r="H7213" t="s">
        <v>48</v>
      </c>
      <c r="I7213" s="1">
        <v>1.3636349999999999</v>
      </c>
      <c r="J7213" s="1">
        <v>2</v>
      </c>
      <c r="K7213">
        <v>7210</v>
      </c>
      <c r="L7213" t="s">
        <v>25</v>
      </c>
      <c r="M7213" s="2">
        <f>+Table3[[#This Row],[CHW]]/Table3[[#This Row],[Count of Airbill Number]]</f>
        <v>0.68181749999999997</v>
      </c>
    </row>
    <row r="7214" spans="2:13">
      <c r="B7214" t="s">
        <v>35</v>
      </c>
      <c r="C7214" t="s">
        <v>21</v>
      </c>
      <c r="D7214" t="s">
        <v>22</v>
      </c>
      <c r="E7214" t="s">
        <v>776</v>
      </c>
      <c r="F7214" t="s">
        <v>776</v>
      </c>
      <c r="G7214" t="s">
        <v>144</v>
      </c>
      <c r="H7214" t="s">
        <v>131</v>
      </c>
      <c r="I7214" s="1">
        <v>1.3636349999999999</v>
      </c>
      <c r="J7214" s="1">
        <v>2</v>
      </c>
      <c r="K7214">
        <v>7211</v>
      </c>
      <c r="L7214" t="s">
        <v>25</v>
      </c>
      <c r="M7214" s="2">
        <f>+Table3[[#This Row],[CHW]]/Table3[[#This Row],[Count of Airbill Number]]</f>
        <v>0.68181749999999997</v>
      </c>
    </row>
    <row r="7215" spans="2:13">
      <c r="B7215" t="s">
        <v>35</v>
      </c>
      <c r="C7215" t="s">
        <v>21</v>
      </c>
      <c r="D7215" t="s">
        <v>22</v>
      </c>
      <c r="E7215" t="s">
        <v>776</v>
      </c>
      <c r="F7215" t="s">
        <v>776</v>
      </c>
      <c r="G7215" t="s">
        <v>103</v>
      </c>
      <c r="H7215" t="s">
        <v>50</v>
      </c>
      <c r="I7215" s="1">
        <v>1.3636349999999999</v>
      </c>
      <c r="J7215" s="1">
        <v>2</v>
      </c>
      <c r="K7215">
        <v>7212</v>
      </c>
      <c r="L7215" t="s">
        <v>25</v>
      </c>
      <c r="M7215" s="2">
        <f>+Table3[[#This Row],[CHW]]/Table3[[#This Row],[Count of Airbill Number]]</f>
        <v>0.68181749999999997</v>
      </c>
    </row>
    <row r="7216" spans="2:13">
      <c r="B7216" t="s">
        <v>35</v>
      </c>
      <c r="C7216" t="s">
        <v>21</v>
      </c>
      <c r="D7216" t="s">
        <v>22</v>
      </c>
      <c r="E7216" t="s">
        <v>776</v>
      </c>
      <c r="F7216" t="s">
        <v>776</v>
      </c>
      <c r="G7216" t="s">
        <v>201</v>
      </c>
      <c r="H7216" t="s">
        <v>32</v>
      </c>
      <c r="I7216" s="1">
        <v>1.3636349999999999</v>
      </c>
      <c r="J7216" s="1">
        <v>2</v>
      </c>
      <c r="K7216">
        <v>7213</v>
      </c>
      <c r="L7216" t="s">
        <v>25</v>
      </c>
      <c r="M7216" s="2">
        <f>+Table3[[#This Row],[CHW]]/Table3[[#This Row],[Count of Airbill Number]]</f>
        <v>0.68181749999999997</v>
      </c>
    </row>
    <row r="7217" spans="2:13">
      <c r="B7217" t="s">
        <v>35</v>
      </c>
      <c r="C7217" t="s">
        <v>21</v>
      </c>
      <c r="D7217" t="s">
        <v>36</v>
      </c>
      <c r="E7217" t="s">
        <v>776</v>
      </c>
      <c r="F7217" t="s">
        <v>776</v>
      </c>
      <c r="G7217" t="s">
        <v>94</v>
      </c>
      <c r="H7217" t="s">
        <v>59</v>
      </c>
      <c r="I7217" s="1">
        <v>1.3636349999999999</v>
      </c>
      <c r="J7217" s="1">
        <v>3</v>
      </c>
      <c r="K7217">
        <v>7214</v>
      </c>
      <c r="L7217" t="s">
        <v>25</v>
      </c>
      <c r="M7217" s="2">
        <f>+Table3[[#This Row],[CHW]]/Table3[[#This Row],[Count of Airbill Number]]</f>
        <v>0.45454499999999998</v>
      </c>
    </row>
    <row r="7218" spans="2:13">
      <c r="B7218" t="s">
        <v>20</v>
      </c>
      <c r="C7218" t="s">
        <v>21</v>
      </c>
      <c r="D7218" t="s">
        <v>22</v>
      </c>
      <c r="E7218" t="s">
        <v>776</v>
      </c>
      <c r="F7218" t="s">
        <v>776</v>
      </c>
      <c r="G7218" t="s">
        <v>108</v>
      </c>
      <c r="H7218" t="s">
        <v>53</v>
      </c>
      <c r="I7218" s="1">
        <v>1.3636349999999999</v>
      </c>
      <c r="J7218" s="1">
        <v>2</v>
      </c>
      <c r="K7218">
        <v>7215</v>
      </c>
      <c r="L7218" t="s">
        <v>25</v>
      </c>
      <c r="M7218" s="2">
        <f>+Table3[[#This Row],[CHW]]/Table3[[#This Row],[Count of Airbill Number]]</f>
        <v>0.68181749999999997</v>
      </c>
    </row>
    <row r="7219" spans="2:13">
      <c r="B7219" t="s">
        <v>20</v>
      </c>
      <c r="C7219" t="s">
        <v>21</v>
      </c>
      <c r="D7219" t="s">
        <v>22</v>
      </c>
      <c r="E7219" t="s">
        <v>776</v>
      </c>
      <c r="F7219" t="s">
        <v>776</v>
      </c>
      <c r="G7219" t="s">
        <v>302</v>
      </c>
      <c r="H7219" t="s">
        <v>48</v>
      </c>
      <c r="I7219" s="1">
        <v>1.3636349999999999</v>
      </c>
      <c r="J7219" s="1">
        <v>2</v>
      </c>
      <c r="K7219">
        <v>7216</v>
      </c>
      <c r="L7219" t="s">
        <v>25</v>
      </c>
      <c r="M7219" s="2">
        <f>+Table3[[#This Row],[CHW]]/Table3[[#This Row],[Count of Airbill Number]]</f>
        <v>0.68181749999999997</v>
      </c>
    </row>
    <row r="7220" spans="2:13">
      <c r="B7220" t="s">
        <v>20</v>
      </c>
      <c r="C7220" t="s">
        <v>21</v>
      </c>
      <c r="D7220" t="s">
        <v>22</v>
      </c>
      <c r="E7220" t="s">
        <v>776</v>
      </c>
      <c r="F7220" t="s">
        <v>776</v>
      </c>
      <c r="G7220" t="s">
        <v>45</v>
      </c>
      <c r="H7220" t="s">
        <v>381</v>
      </c>
      <c r="I7220" s="1">
        <v>1.3636349999999999</v>
      </c>
      <c r="J7220" s="1">
        <v>2</v>
      </c>
      <c r="K7220">
        <v>7217</v>
      </c>
      <c r="L7220" t="s">
        <v>25</v>
      </c>
      <c r="M7220" s="2">
        <f>+Table3[[#This Row],[CHW]]/Table3[[#This Row],[Count of Airbill Number]]</f>
        <v>0.68181749999999997</v>
      </c>
    </row>
    <row r="7221" spans="2:13">
      <c r="B7221" t="s">
        <v>20</v>
      </c>
      <c r="C7221" t="s">
        <v>21</v>
      </c>
      <c r="D7221" t="s">
        <v>22</v>
      </c>
      <c r="E7221" t="s">
        <v>776</v>
      </c>
      <c r="F7221" t="s">
        <v>776</v>
      </c>
      <c r="G7221" t="s">
        <v>87</v>
      </c>
      <c r="H7221" t="s">
        <v>96</v>
      </c>
      <c r="I7221" s="1">
        <v>1.3636349999999999</v>
      </c>
      <c r="J7221" s="1">
        <v>2</v>
      </c>
      <c r="K7221">
        <v>7218</v>
      </c>
      <c r="L7221" t="s">
        <v>25</v>
      </c>
      <c r="M7221" s="2">
        <f>+Table3[[#This Row],[CHW]]/Table3[[#This Row],[Count of Airbill Number]]</f>
        <v>0.68181749999999997</v>
      </c>
    </row>
    <row r="7222" spans="2:13">
      <c r="B7222" t="s">
        <v>243</v>
      </c>
      <c r="C7222" t="s">
        <v>21</v>
      </c>
      <c r="D7222" t="s">
        <v>22</v>
      </c>
      <c r="E7222" t="s">
        <v>776</v>
      </c>
      <c r="F7222" t="s">
        <v>776</v>
      </c>
      <c r="G7222" t="s">
        <v>94</v>
      </c>
      <c r="H7222" t="s">
        <v>72</v>
      </c>
      <c r="I7222" s="1">
        <v>1.3636349999999999</v>
      </c>
      <c r="J7222" s="1">
        <v>2</v>
      </c>
      <c r="K7222">
        <v>7219</v>
      </c>
      <c r="L7222" t="s">
        <v>25</v>
      </c>
      <c r="M7222" s="2">
        <f>+Table3[[#This Row],[CHW]]/Table3[[#This Row],[Count of Airbill Number]]</f>
        <v>0.68181749999999997</v>
      </c>
    </row>
    <row r="7223" spans="2:13">
      <c r="B7223" t="s">
        <v>28</v>
      </c>
      <c r="C7223" t="s">
        <v>21</v>
      </c>
      <c r="D7223" t="s">
        <v>22</v>
      </c>
      <c r="E7223" t="s">
        <v>778</v>
      </c>
      <c r="F7223" t="s">
        <v>778</v>
      </c>
      <c r="G7223" t="s">
        <v>51</v>
      </c>
      <c r="H7223" t="s">
        <v>367</v>
      </c>
      <c r="I7223" s="1">
        <v>1.3</v>
      </c>
      <c r="J7223" s="1">
        <v>1</v>
      </c>
      <c r="K7223">
        <v>7220</v>
      </c>
      <c r="L7223" t="s">
        <v>25</v>
      </c>
      <c r="M7223" s="2">
        <f>+Table3[[#This Row],[CHW]]/Table3[[#This Row],[Count of Airbill Number]]</f>
        <v>1.3</v>
      </c>
    </row>
    <row r="7224" spans="2:13">
      <c r="B7224" t="s">
        <v>28</v>
      </c>
      <c r="C7224" t="s">
        <v>21</v>
      </c>
      <c r="D7224" t="s">
        <v>22</v>
      </c>
      <c r="E7224" t="s">
        <v>776</v>
      </c>
      <c r="F7224" t="s">
        <v>776</v>
      </c>
      <c r="G7224" t="s">
        <v>72</v>
      </c>
      <c r="H7224" t="s">
        <v>40</v>
      </c>
      <c r="I7224" s="1">
        <v>1.2272719999999999</v>
      </c>
      <c r="J7224" s="1">
        <v>1</v>
      </c>
      <c r="K7224">
        <v>7221</v>
      </c>
      <c r="L7224" t="s">
        <v>25</v>
      </c>
      <c r="M7224" s="2">
        <f>+Table3[[#This Row],[CHW]]/Table3[[#This Row],[Count of Airbill Number]]</f>
        <v>1.2272719999999999</v>
      </c>
    </row>
    <row r="7225" spans="2:13">
      <c r="B7225" t="s">
        <v>28</v>
      </c>
      <c r="C7225" t="s">
        <v>21</v>
      </c>
      <c r="D7225" t="s">
        <v>22</v>
      </c>
      <c r="E7225" t="s">
        <v>778</v>
      </c>
      <c r="F7225" t="s">
        <v>778</v>
      </c>
      <c r="G7225" t="s">
        <v>113</v>
      </c>
      <c r="H7225" t="s">
        <v>90</v>
      </c>
      <c r="I7225" s="1">
        <v>1.2</v>
      </c>
      <c r="J7225" s="1">
        <v>1</v>
      </c>
      <c r="K7225">
        <v>7222</v>
      </c>
      <c r="L7225" t="s">
        <v>25</v>
      </c>
      <c r="M7225" s="2">
        <f>+Table3[[#This Row],[CHW]]/Table3[[#This Row],[Count of Airbill Number]]</f>
        <v>1.2</v>
      </c>
    </row>
    <row r="7226" spans="2:13">
      <c r="B7226" t="s">
        <v>28</v>
      </c>
      <c r="C7226" t="s">
        <v>21</v>
      </c>
      <c r="D7226" t="s">
        <v>22</v>
      </c>
      <c r="E7226" t="s">
        <v>778</v>
      </c>
      <c r="F7226" t="s">
        <v>778</v>
      </c>
      <c r="G7226" t="s">
        <v>101</v>
      </c>
      <c r="H7226" t="s">
        <v>86</v>
      </c>
      <c r="I7226" s="1">
        <v>1.2</v>
      </c>
      <c r="J7226" s="1">
        <v>1</v>
      </c>
      <c r="K7226">
        <v>7223</v>
      </c>
      <c r="L7226" t="s">
        <v>25</v>
      </c>
      <c r="M7226" s="2">
        <f>+Table3[[#This Row],[CHW]]/Table3[[#This Row],[Count of Airbill Number]]</f>
        <v>1.2</v>
      </c>
    </row>
    <row r="7227" spans="2:13">
      <c r="B7227" t="s">
        <v>28</v>
      </c>
      <c r="C7227" t="s">
        <v>21</v>
      </c>
      <c r="D7227" t="s">
        <v>22</v>
      </c>
      <c r="E7227" t="s">
        <v>778</v>
      </c>
      <c r="F7227" t="s">
        <v>778</v>
      </c>
      <c r="G7227" t="s">
        <v>51</v>
      </c>
      <c r="H7227" t="s">
        <v>401</v>
      </c>
      <c r="I7227" s="1">
        <v>1.2</v>
      </c>
      <c r="J7227" s="1">
        <v>1</v>
      </c>
      <c r="K7227">
        <v>7224</v>
      </c>
      <c r="L7227" t="s">
        <v>25</v>
      </c>
      <c r="M7227" s="2">
        <f>+Table3[[#This Row],[CHW]]/Table3[[#This Row],[Count of Airbill Number]]</f>
        <v>1.2</v>
      </c>
    </row>
    <row r="7228" spans="2:13">
      <c r="B7228" t="s">
        <v>28</v>
      </c>
      <c r="C7228" t="s">
        <v>21</v>
      </c>
      <c r="D7228" t="s">
        <v>22</v>
      </c>
      <c r="E7228" t="s">
        <v>776</v>
      </c>
      <c r="F7228" t="s">
        <v>778</v>
      </c>
      <c r="G7228" t="s">
        <v>37</v>
      </c>
      <c r="H7228" t="s">
        <v>113</v>
      </c>
      <c r="I7228" s="1">
        <v>1.2</v>
      </c>
      <c r="J7228" s="1">
        <v>1</v>
      </c>
      <c r="K7228">
        <v>7225</v>
      </c>
      <c r="L7228" t="s">
        <v>25</v>
      </c>
      <c r="M7228" s="2">
        <f>+Table3[[#This Row],[CHW]]/Table3[[#This Row],[Count of Airbill Number]]</f>
        <v>1.2</v>
      </c>
    </row>
    <row r="7229" spans="2:13">
      <c r="B7229" t="s">
        <v>28</v>
      </c>
      <c r="C7229" t="s">
        <v>21</v>
      </c>
      <c r="D7229" t="s">
        <v>22</v>
      </c>
      <c r="E7229" t="s">
        <v>778</v>
      </c>
      <c r="F7229" t="s">
        <v>776</v>
      </c>
      <c r="G7229" t="s">
        <v>86</v>
      </c>
      <c r="H7229" t="s">
        <v>122</v>
      </c>
      <c r="I7229" s="1">
        <v>1.2</v>
      </c>
      <c r="J7229" s="1">
        <v>1</v>
      </c>
      <c r="K7229">
        <v>7226</v>
      </c>
      <c r="L7229" t="s">
        <v>25</v>
      </c>
      <c r="M7229" s="2">
        <f>+Table3[[#This Row],[CHW]]/Table3[[#This Row],[Count of Airbill Number]]</f>
        <v>1.2</v>
      </c>
    </row>
    <row r="7230" spans="2:13">
      <c r="B7230" t="s">
        <v>28</v>
      </c>
      <c r="C7230" t="s">
        <v>21</v>
      </c>
      <c r="D7230" t="s">
        <v>36</v>
      </c>
      <c r="E7230" t="s">
        <v>778</v>
      </c>
      <c r="F7230" t="s">
        <v>776</v>
      </c>
      <c r="G7230" t="s">
        <v>210</v>
      </c>
      <c r="H7230" t="s">
        <v>152</v>
      </c>
      <c r="I7230" s="1">
        <v>1.2</v>
      </c>
      <c r="J7230" s="1">
        <v>1</v>
      </c>
      <c r="K7230">
        <v>7227</v>
      </c>
      <c r="L7230" t="s">
        <v>25</v>
      </c>
      <c r="M7230" s="2">
        <f>+Table3[[#This Row],[CHW]]/Table3[[#This Row],[Count of Airbill Number]]</f>
        <v>1.2</v>
      </c>
    </row>
    <row r="7231" spans="2:13">
      <c r="B7231" t="s">
        <v>28</v>
      </c>
      <c r="C7231" t="s">
        <v>21</v>
      </c>
      <c r="D7231" t="s">
        <v>36</v>
      </c>
      <c r="E7231" t="s">
        <v>778</v>
      </c>
      <c r="F7231" t="s">
        <v>778</v>
      </c>
      <c r="G7231" t="s">
        <v>304</v>
      </c>
      <c r="H7231" t="s">
        <v>185</v>
      </c>
      <c r="I7231" s="1">
        <v>1.2</v>
      </c>
      <c r="J7231" s="1">
        <v>1</v>
      </c>
      <c r="K7231">
        <v>7228</v>
      </c>
      <c r="L7231" t="s">
        <v>25</v>
      </c>
      <c r="M7231" s="2">
        <f>+Table3[[#This Row],[CHW]]/Table3[[#This Row],[Count of Airbill Number]]</f>
        <v>1.2</v>
      </c>
    </row>
    <row r="7232" spans="2:13">
      <c r="B7232" t="s">
        <v>28</v>
      </c>
      <c r="C7232" t="s">
        <v>21</v>
      </c>
      <c r="D7232" t="s">
        <v>36</v>
      </c>
      <c r="E7232" t="s">
        <v>778</v>
      </c>
      <c r="F7232" t="s">
        <v>776</v>
      </c>
      <c r="G7232" t="s">
        <v>51</v>
      </c>
      <c r="H7232" t="s">
        <v>165</v>
      </c>
      <c r="I7232" s="1">
        <v>1.2</v>
      </c>
      <c r="J7232" s="1">
        <v>1</v>
      </c>
      <c r="K7232">
        <v>7229</v>
      </c>
      <c r="L7232" t="s">
        <v>25</v>
      </c>
      <c r="M7232" s="2">
        <f>+Table3[[#This Row],[CHW]]/Table3[[#This Row],[Count of Airbill Number]]</f>
        <v>1.2</v>
      </c>
    </row>
    <row r="7233" spans="2:13">
      <c r="B7233" t="s">
        <v>28</v>
      </c>
      <c r="C7233" t="s">
        <v>21</v>
      </c>
      <c r="D7233" t="s">
        <v>36</v>
      </c>
      <c r="E7233" t="s">
        <v>778</v>
      </c>
      <c r="F7233" t="s">
        <v>778</v>
      </c>
      <c r="G7233" t="s">
        <v>174</v>
      </c>
      <c r="H7233" t="s">
        <v>91</v>
      </c>
      <c r="I7233" s="1">
        <v>1.2</v>
      </c>
      <c r="J7233" s="1">
        <v>1</v>
      </c>
      <c r="K7233">
        <v>7230</v>
      </c>
      <c r="L7233" t="s">
        <v>25</v>
      </c>
      <c r="M7233" s="2">
        <f>+Table3[[#This Row],[CHW]]/Table3[[#This Row],[Count of Airbill Number]]</f>
        <v>1.2</v>
      </c>
    </row>
    <row r="7234" spans="2:13">
      <c r="B7234" t="s">
        <v>28</v>
      </c>
      <c r="C7234" t="s">
        <v>21</v>
      </c>
      <c r="D7234" t="s">
        <v>22</v>
      </c>
      <c r="E7234" t="s">
        <v>778</v>
      </c>
      <c r="F7234" t="s">
        <v>778</v>
      </c>
      <c r="G7234" t="s">
        <v>51</v>
      </c>
      <c r="H7234" t="s">
        <v>221</v>
      </c>
      <c r="I7234" s="1">
        <v>1.181818</v>
      </c>
      <c r="J7234" s="1">
        <v>1</v>
      </c>
      <c r="K7234">
        <v>7231</v>
      </c>
      <c r="L7234" t="s">
        <v>25</v>
      </c>
      <c r="M7234" s="2">
        <f>+Table3[[#This Row],[CHW]]/Table3[[#This Row],[Count of Airbill Number]]</f>
        <v>1.181818</v>
      </c>
    </row>
    <row r="7235" spans="2:13">
      <c r="B7235" t="s">
        <v>28</v>
      </c>
      <c r="C7235" t="s">
        <v>21</v>
      </c>
      <c r="D7235" t="s">
        <v>22</v>
      </c>
      <c r="E7235" t="s">
        <v>778</v>
      </c>
      <c r="F7235" t="s">
        <v>776</v>
      </c>
      <c r="G7235" t="s">
        <v>113</v>
      </c>
      <c r="H7235" t="s">
        <v>50</v>
      </c>
      <c r="I7235" s="1">
        <v>1.1000000000000001</v>
      </c>
      <c r="J7235" s="1">
        <v>1</v>
      </c>
      <c r="K7235">
        <v>7232</v>
      </c>
      <c r="L7235" t="s">
        <v>25</v>
      </c>
      <c r="M7235" s="2">
        <f>+Table3[[#This Row],[CHW]]/Table3[[#This Row],[Count of Airbill Number]]</f>
        <v>1.1000000000000001</v>
      </c>
    </row>
    <row r="7236" spans="2:13">
      <c r="B7236" t="s">
        <v>28</v>
      </c>
      <c r="C7236" t="s">
        <v>21</v>
      </c>
      <c r="D7236" t="s">
        <v>22</v>
      </c>
      <c r="E7236" t="s">
        <v>778</v>
      </c>
      <c r="F7236" t="s">
        <v>778</v>
      </c>
      <c r="G7236" t="s">
        <v>233</v>
      </c>
      <c r="H7236" t="s">
        <v>51</v>
      </c>
      <c r="I7236" s="1">
        <v>1.1000000000000001</v>
      </c>
      <c r="J7236" s="1">
        <v>1</v>
      </c>
      <c r="K7236">
        <v>7233</v>
      </c>
      <c r="L7236" t="s">
        <v>25</v>
      </c>
      <c r="M7236" s="2">
        <f>+Table3[[#This Row],[CHW]]/Table3[[#This Row],[Count of Airbill Number]]</f>
        <v>1.1000000000000001</v>
      </c>
    </row>
    <row r="7237" spans="2:13">
      <c r="B7237" t="s">
        <v>28</v>
      </c>
      <c r="C7237" t="s">
        <v>21</v>
      </c>
      <c r="D7237" t="s">
        <v>22</v>
      </c>
      <c r="E7237" t="s">
        <v>778</v>
      </c>
      <c r="F7237" t="s">
        <v>778</v>
      </c>
      <c r="G7237" t="s">
        <v>233</v>
      </c>
      <c r="H7237" t="s">
        <v>155</v>
      </c>
      <c r="I7237" s="1">
        <v>1.1000000000000001</v>
      </c>
      <c r="J7237" s="1">
        <v>1</v>
      </c>
      <c r="K7237">
        <v>7234</v>
      </c>
      <c r="L7237" t="s">
        <v>25</v>
      </c>
      <c r="M7237" s="2">
        <f>+Table3[[#This Row],[CHW]]/Table3[[#This Row],[Count of Airbill Number]]</f>
        <v>1.1000000000000001</v>
      </c>
    </row>
    <row r="7238" spans="2:13">
      <c r="B7238" t="s">
        <v>35</v>
      </c>
      <c r="C7238" t="s">
        <v>21</v>
      </c>
      <c r="D7238" t="s">
        <v>36</v>
      </c>
      <c r="E7238" t="s">
        <v>778</v>
      </c>
      <c r="F7238" t="s">
        <v>777</v>
      </c>
      <c r="G7238" t="s">
        <v>134</v>
      </c>
      <c r="H7238" t="s">
        <v>110</v>
      </c>
      <c r="I7238" s="1">
        <v>1.0454540000000001</v>
      </c>
      <c r="J7238" s="1">
        <v>2</v>
      </c>
      <c r="K7238">
        <v>7235</v>
      </c>
      <c r="L7238" t="s">
        <v>25</v>
      </c>
      <c r="M7238" s="2">
        <f>+Table3[[#This Row],[CHW]]/Table3[[#This Row],[Count of Airbill Number]]</f>
        <v>0.52272700000000005</v>
      </c>
    </row>
    <row r="7239" spans="2:13">
      <c r="B7239" t="s">
        <v>35</v>
      </c>
      <c r="C7239" t="s">
        <v>21</v>
      </c>
      <c r="D7239" t="s">
        <v>36</v>
      </c>
      <c r="E7239" t="s">
        <v>778</v>
      </c>
      <c r="F7239" t="s">
        <v>778</v>
      </c>
      <c r="G7239" t="s">
        <v>112</v>
      </c>
      <c r="H7239" t="s">
        <v>134</v>
      </c>
      <c r="I7239" s="1">
        <v>1.0454540000000001</v>
      </c>
      <c r="J7239" s="1">
        <v>2</v>
      </c>
      <c r="K7239">
        <v>7236</v>
      </c>
      <c r="L7239" t="s">
        <v>25</v>
      </c>
      <c r="M7239" s="2">
        <f>+Table3[[#This Row],[CHW]]/Table3[[#This Row],[Count of Airbill Number]]</f>
        <v>0.52272700000000005</v>
      </c>
    </row>
    <row r="7240" spans="2:13">
      <c r="B7240" t="s">
        <v>28</v>
      </c>
      <c r="C7240" t="s">
        <v>21</v>
      </c>
      <c r="D7240" t="s">
        <v>22</v>
      </c>
      <c r="E7240" t="s">
        <v>778</v>
      </c>
      <c r="F7240" t="s">
        <v>778</v>
      </c>
      <c r="G7240" t="s">
        <v>113</v>
      </c>
      <c r="H7240" t="s">
        <v>367</v>
      </c>
      <c r="I7240" s="1">
        <v>1</v>
      </c>
      <c r="J7240" s="1">
        <v>1</v>
      </c>
      <c r="K7240">
        <v>7237</v>
      </c>
      <c r="L7240" t="s">
        <v>25</v>
      </c>
      <c r="M7240" s="2">
        <f>+Table3[[#This Row],[CHW]]/Table3[[#This Row],[Count of Airbill Number]]</f>
        <v>1</v>
      </c>
    </row>
    <row r="7241" spans="2:13">
      <c r="B7241" t="s">
        <v>28</v>
      </c>
      <c r="C7241" t="s">
        <v>21</v>
      </c>
      <c r="D7241" t="s">
        <v>22</v>
      </c>
      <c r="E7241" t="s">
        <v>777</v>
      </c>
      <c r="F7241" t="s">
        <v>777</v>
      </c>
      <c r="G7241" t="s">
        <v>179</v>
      </c>
      <c r="H7241" t="s">
        <v>110</v>
      </c>
      <c r="I7241" s="1">
        <v>1</v>
      </c>
      <c r="J7241" s="1">
        <v>1</v>
      </c>
      <c r="K7241">
        <v>7238</v>
      </c>
      <c r="L7241" t="s">
        <v>25</v>
      </c>
      <c r="M7241" s="2">
        <f>+Table3[[#This Row],[CHW]]/Table3[[#This Row],[Count of Airbill Number]]</f>
        <v>1</v>
      </c>
    </row>
    <row r="7242" spans="2:13">
      <c r="B7242" t="s">
        <v>28</v>
      </c>
      <c r="C7242" t="s">
        <v>21</v>
      </c>
      <c r="D7242" t="s">
        <v>22</v>
      </c>
      <c r="E7242" t="s">
        <v>778</v>
      </c>
      <c r="F7242" t="s">
        <v>778</v>
      </c>
      <c r="G7242" t="s">
        <v>112</v>
      </c>
      <c r="H7242" t="s">
        <v>82</v>
      </c>
      <c r="I7242" s="1">
        <v>1</v>
      </c>
      <c r="J7242" s="1">
        <v>1</v>
      </c>
      <c r="K7242">
        <v>7239</v>
      </c>
      <c r="L7242" t="s">
        <v>25</v>
      </c>
      <c r="M7242" s="2">
        <f>+Table3[[#This Row],[CHW]]/Table3[[#This Row],[Count of Airbill Number]]</f>
        <v>1</v>
      </c>
    </row>
    <row r="7243" spans="2:13">
      <c r="B7243" t="s">
        <v>28</v>
      </c>
      <c r="C7243" t="s">
        <v>21</v>
      </c>
      <c r="D7243" t="s">
        <v>22</v>
      </c>
      <c r="E7243" t="s">
        <v>778</v>
      </c>
      <c r="F7243" t="s">
        <v>778</v>
      </c>
      <c r="G7243" t="s">
        <v>109</v>
      </c>
      <c r="H7243" t="s">
        <v>134</v>
      </c>
      <c r="I7243" s="1">
        <v>1</v>
      </c>
      <c r="J7243" s="1">
        <v>1</v>
      </c>
      <c r="K7243">
        <v>7240</v>
      </c>
      <c r="L7243" t="s">
        <v>25</v>
      </c>
      <c r="M7243" s="2">
        <f>+Table3[[#This Row],[CHW]]/Table3[[#This Row],[Count of Airbill Number]]</f>
        <v>1</v>
      </c>
    </row>
    <row r="7244" spans="2:13">
      <c r="B7244" t="s">
        <v>28</v>
      </c>
      <c r="C7244" t="s">
        <v>21</v>
      </c>
      <c r="D7244" t="s">
        <v>22</v>
      </c>
      <c r="E7244" t="s">
        <v>777</v>
      </c>
      <c r="F7244" t="s">
        <v>776</v>
      </c>
      <c r="G7244" t="s">
        <v>110</v>
      </c>
      <c r="H7244" t="s">
        <v>23</v>
      </c>
      <c r="I7244" s="1">
        <v>1</v>
      </c>
      <c r="J7244" s="1">
        <v>1</v>
      </c>
      <c r="K7244">
        <v>7241</v>
      </c>
      <c r="L7244" t="s">
        <v>25</v>
      </c>
      <c r="M7244" s="2">
        <f>+Table3[[#This Row],[CHW]]/Table3[[#This Row],[Count of Airbill Number]]</f>
        <v>1</v>
      </c>
    </row>
    <row r="7245" spans="2:13">
      <c r="B7245" t="s">
        <v>28</v>
      </c>
      <c r="C7245" t="s">
        <v>21</v>
      </c>
      <c r="D7245" t="s">
        <v>22</v>
      </c>
      <c r="E7245" t="s">
        <v>778</v>
      </c>
      <c r="F7245" t="s">
        <v>777</v>
      </c>
      <c r="G7245" t="s">
        <v>81</v>
      </c>
      <c r="H7245" t="s">
        <v>179</v>
      </c>
      <c r="I7245" s="1">
        <v>1</v>
      </c>
      <c r="J7245" s="1">
        <v>1</v>
      </c>
      <c r="K7245">
        <v>7242</v>
      </c>
      <c r="L7245" t="s">
        <v>25</v>
      </c>
      <c r="M7245" s="2">
        <f>+Table3[[#This Row],[CHW]]/Table3[[#This Row],[Count of Airbill Number]]</f>
        <v>1</v>
      </c>
    </row>
    <row r="7246" spans="2:13">
      <c r="B7246" t="s">
        <v>28</v>
      </c>
      <c r="C7246" t="s">
        <v>21</v>
      </c>
      <c r="D7246" t="s">
        <v>22</v>
      </c>
      <c r="E7246" t="s">
        <v>778</v>
      </c>
      <c r="F7246" t="s">
        <v>777</v>
      </c>
      <c r="G7246" t="s">
        <v>86</v>
      </c>
      <c r="H7246" t="s">
        <v>190</v>
      </c>
      <c r="I7246" s="1">
        <v>1</v>
      </c>
      <c r="J7246" s="1">
        <v>1</v>
      </c>
      <c r="K7246">
        <v>7243</v>
      </c>
      <c r="L7246" t="s">
        <v>25</v>
      </c>
      <c r="M7246" s="2">
        <f>+Table3[[#This Row],[CHW]]/Table3[[#This Row],[Count of Airbill Number]]</f>
        <v>1</v>
      </c>
    </row>
    <row r="7247" spans="2:13">
      <c r="B7247" t="s">
        <v>28</v>
      </c>
      <c r="C7247" t="s">
        <v>21</v>
      </c>
      <c r="D7247" t="s">
        <v>22</v>
      </c>
      <c r="E7247" t="s">
        <v>778</v>
      </c>
      <c r="F7247" t="s">
        <v>778</v>
      </c>
      <c r="G7247" t="s">
        <v>86</v>
      </c>
      <c r="H7247" t="s">
        <v>260</v>
      </c>
      <c r="I7247" s="1">
        <v>1</v>
      </c>
      <c r="J7247" s="1">
        <v>1</v>
      </c>
      <c r="K7247">
        <v>7244</v>
      </c>
      <c r="L7247" t="s">
        <v>25</v>
      </c>
      <c r="M7247" s="2">
        <f>+Table3[[#This Row],[CHW]]/Table3[[#This Row],[Count of Airbill Number]]</f>
        <v>1</v>
      </c>
    </row>
    <row r="7248" spans="2:13">
      <c r="B7248" t="s">
        <v>28</v>
      </c>
      <c r="C7248" t="s">
        <v>21</v>
      </c>
      <c r="D7248" t="s">
        <v>22</v>
      </c>
      <c r="E7248" t="s">
        <v>778</v>
      </c>
      <c r="F7248" t="s">
        <v>778</v>
      </c>
      <c r="G7248" t="s">
        <v>91</v>
      </c>
      <c r="H7248" t="s">
        <v>124</v>
      </c>
      <c r="I7248" s="1">
        <v>1</v>
      </c>
      <c r="J7248" s="1">
        <v>1</v>
      </c>
      <c r="K7248">
        <v>7245</v>
      </c>
      <c r="L7248" t="s">
        <v>25</v>
      </c>
      <c r="M7248" s="2">
        <f>+Table3[[#This Row],[CHW]]/Table3[[#This Row],[Count of Airbill Number]]</f>
        <v>1</v>
      </c>
    </row>
    <row r="7249" spans="2:13">
      <c r="B7249" t="s">
        <v>35</v>
      </c>
      <c r="C7249" t="s">
        <v>21</v>
      </c>
      <c r="D7249" t="s">
        <v>22</v>
      </c>
      <c r="E7249" t="s">
        <v>778</v>
      </c>
      <c r="F7249" t="s">
        <v>778</v>
      </c>
      <c r="G7249" t="s">
        <v>135</v>
      </c>
      <c r="H7249" t="s">
        <v>51</v>
      </c>
      <c r="I7249" s="1">
        <v>1</v>
      </c>
      <c r="J7249" s="1">
        <v>1</v>
      </c>
      <c r="K7249">
        <v>7246</v>
      </c>
      <c r="L7249" t="s">
        <v>25</v>
      </c>
      <c r="M7249" s="2">
        <f>+Table3[[#This Row],[CHW]]/Table3[[#This Row],[Count of Airbill Number]]</f>
        <v>1</v>
      </c>
    </row>
    <row r="7250" spans="2:13">
      <c r="B7250" t="s">
        <v>35</v>
      </c>
      <c r="C7250" t="s">
        <v>21</v>
      </c>
      <c r="D7250" t="s">
        <v>36</v>
      </c>
      <c r="E7250" t="s">
        <v>777</v>
      </c>
      <c r="F7250" t="s">
        <v>776</v>
      </c>
      <c r="G7250" t="s">
        <v>110</v>
      </c>
      <c r="H7250" t="s">
        <v>40</v>
      </c>
      <c r="I7250" s="1">
        <v>1</v>
      </c>
      <c r="J7250" s="1">
        <v>1</v>
      </c>
      <c r="K7250">
        <v>7247</v>
      </c>
      <c r="L7250" t="s">
        <v>25</v>
      </c>
      <c r="M7250" s="2">
        <f>+Table3[[#This Row],[CHW]]/Table3[[#This Row],[Count of Airbill Number]]</f>
        <v>1</v>
      </c>
    </row>
    <row r="7251" spans="2:13">
      <c r="B7251" t="s">
        <v>20</v>
      </c>
      <c r="C7251" t="s">
        <v>21</v>
      </c>
      <c r="D7251" t="s">
        <v>22</v>
      </c>
      <c r="E7251" t="s">
        <v>778</v>
      </c>
      <c r="F7251" t="s">
        <v>778</v>
      </c>
      <c r="G7251" t="s">
        <v>161</v>
      </c>
      <c r="H7251" t="s">
        <v>155</v>
      </c>
      <c r="I7251" s="1">
        <v>1</v>
      </c>
      <c r="J7251" s="1">
        <v>1</v>
      </c>
      <c r="K7251">
        <v>7248</v>
      </c>
      <c r="L7251" t="s">
        <v>25</v>
      </c>
      <c r="M7251" s="2">
        <f>+Table3[[#This Row],[CHW]]/Table3[[#This Row],[Count of Airbill Number]]</f>
        <v>1</v>
      </c>
    </row>
    <row r="7252" spans="2:13">
      <c r="B7252" t="s">
        <v>28</v>
      </c>
      <c r="C7252" t="s">
        <v>21</v>
      </c>
      <c r="D7252" t="s">
        <v>22</v>
      </c>
      <c r="E7252" t="s">
        <v>776</v>
      </c>
      <c r="F7252" t="s">
        <v>776</v>
      </c>
      <c r="G7252" t="s">
        <v>147</v>
      </c>
      <c r="H7252" t="s">
        <v>23</v>
      </c>
      <c r="I7252" s="1">
        <v>0.90908999999999995</v>
      </c>
      <c r="J7252" s="1">
        <v>1</v>
      </c>
      <c r="K7252">
        <v>7249</v>
      </c>
      <c r="L7252" t="s">
        <v>25</v>
      </c>
      <c r="M7252" s="2">
        <f>+Table3[[#This Row],[CHW]]/Table3[[#This Row],[Count of Airbill Number]]</f>
        <v>0.90908999999999995</v>
      </c>
    </row>
    <row r="7253" spans="2:13">
      <c r="B7253" t="s">
        <v>28</v>
      </c>
      <c r="C7253" t="s">
        <v>21</v>
      </c>
      <c r="D7253" t="s">
        <v>22</v>
      </c>
      <c r="E7253" t="s">
        <v>776</v>
      </c>
      <c r="F7253" t="s">
        <v>776</v>
      </c>
      <c r="G7253" t="s">
        <v>63</v>
      </c>
      <c r="H7253" t="s">
        <v>125</v>
      </c>
      <c r="I7253" s="1">
        <v>0.90908999999999995</v>
      </c>
      <c r="J7253" s="1">
        <v>1</v>
      </c>
      <c r="K7253">
        <v>7250</v>
      </c>
      <c r="L7253" t="s">
        <v>25</v>
      </c>
      <c r="M7253" s="2">
        <f>+Table3[[#This Row],[CHW]]/Table3[[#This Row],[Count of Airbill Number]]</f>
        <v>0.90908999999999995</v>
      </c>
    </row>
    <row r="7254" spans="2:13">
      <c r="B7254" t="s">
        <v>28</v>
      </c>
      <c r="C7254" t="s">
        <v>21</v>
      </c>
      <c r="D7254" t="s">
        <v>22</v>
      </c>
      <c r="E7254" t="s">
        <v>776</v>
      </c>
      <c r="F7254" t="s">
        <v>776</v>
      </c>
      <c r="G7254" t="s">
        <v>47</v>
      </c>
      <c r="H7254" t="s">
        <v>31</v>
      </c>
      <c r="I7254" s="1">
        <v>0.90908999999999995</v>
      </c>
      <c r="J7254" s="1">
        <v>1</v>
      </c>
      <c r="K7254">
        <v>7251</v>
      </c>
      <c r="L7254" t="s">
        <v>25</v>
      </c>
      <c r="M7254" s="2">
        <f>+Table3[[#This Row],[CHW]]/Table3[[#This Row],[Count of Airbill Number]]</f>
        <v>0.90908999999999995</v>
      </c>
    </row>
    <row r="7255" spans="2:13">
      <c r="B7255" t="s">
        <v>28</v>
      </c>
      <c r="C7255" t="s">
        <v>21</v>
      </c>
      <c r="D7255" t="s">
        <v>22</v>
      </c>
      <c r="E7255" t="s">
        <v>776</v>
      </c>
      <c r="F7255" t="s">
        <v>776</v>
      </c>
      <c r="G7255" t="s">
        <v>47</v>
      </c>
      <c r="H7255" t="s">
        <v>170</v>
      </c>
      <c r="I7255" s="1">
        <v>0.90908999999999995</v>
      </c>
      <c r="J7255" s="1">
        <v>1</v>
      </c>
      <c r="K7255">
        <v>7252</v>
      </c>
      <c r="L7255" t="s">
        <v>25</v>
      </c>
      <c r="M7255" s="2">
        <f>+Table3[[#This Row],[CHW]]/Table3[[#This Row],[Count of Airbill Number]]</f>
        <v>0.90908999999999995</v>
      </c>
    </row>
    <row r="7256" spans="2:13">
      <c r="B7256" t="s">
        <v>28</v>
      </c>
      <c r="C7256" t="s">
        <v>21</v>
      </c>
      <c r="D7256" t="s">
        <v>22</v>
      </c>
      <c r="E7256" t="s">
        <v>776</v>
      </c>
      <c r="F7256" t="s">
        <v>776</v>
      </c>
      <c r="G7256" t="s">
        <v>39</v>
      </c>
      <c r="H7256" t="s">
        <v>183</v>
      </c>
      <c r="I7256" s="1">
        <v>0.90908999999999995</v>
      </c>
      <c r="J7256" s="1">
        <v>1</v>
      </c>
      <c r="K7256">
        <v>7253</v>
      </c>
      <c r="L7256" t="s">
        <v>25</v>
      </c>
      <c r="M7256" s="2">
        <f>+Table3[[#This Row],[CHW]]/Table3[[#This Row],[Count of Airbill Number]]</f>
        <v>0.90908999999999995</v>
      </c>
    </row>
    <row r="7257" spans="2:13">
      <c r="B7257" t="s">
        <v>28</v>
      </c>
      <c r="C7257" t="s">
        <v>21</v>
      </c>
      <c r="D7257" t="s">
        <v>22</v>
      </c>
      <c r="E7257" t="s">
        <v>776</v>
      </c>
      <c r="F7257" t="s">
        <v>776</v>
      </c>
      <c r="G7257" t="s">
        <v>76</v>
      </c>
      <c r="H7257" t="s">
        <v>53</v>
      </c>
      <c r="I7257" s="1">
        <v>0.90908999999999995</v>
      </c>
      <c r="J7257" s="1">
        <v>1</v>
      </c>
      <c r="K7257">
        <v>7254</v>
      </c>
      <c r="L7257" t="s">
        <v>25</v>
      </c>
      <c r="M7257" s="2">
        <f>+Table3[[#This Row],[CHW]]/Table3[[#This Row],[Count of Airbill Number]]</f>
        <v>0.90908999999999995</v>
      </c>
    </row>
    <row r="7258" spans="2:13">
      <c r="B7258" t="s">
        <v>28</v>
      </c>
      <c r="C7258" t="s">
        <v>21</v>
      </c>
      <c r="D7258" t="s">
        <v>22</v>
      </c>
      <c r="E7258" t="s">
        <v>776</v>
      </c>
      <c r="F7258" t="s">
        <v>776</v>
      </c>
      <c r="G7258" t="s">
        <v>48</v>
      </c>
      <c r="H7258" t="s">
        <v>39</v>
      </c>
      <c r="I7258" s="1">
        <v>0.90908999999999995</v>
      </c>
      <c r="J7258" s="1">
        <v>2</v>
      </c>
      <c r="K7258">
        <v>7255</v>
      </c>
      <c r="L7258" t="s">
        <v>25</v>
      </c>
      <c r="M7258" s="2">
        <f>+Table3[[#This Row],[CHW]]/Table3[[#This Row],[Count of Airbill Number]]</f>
        <v>0.45454499999999998</v>
      </c>
    </row>
    <row r="7259" spans="2:13">
      <c r="B7259" t="s">
        <v>28</v>
      </c>
      <c r="C7259" t="s">
        <v>21</v>
      </c>
      <c r="D7259" t="s">
        <v>22</v>
      </c>
      <c r="E7259" t="s">
        <v>776</v>
      </c>
      <c r="F7259" t="s">
        <v>776</v>
      </c>
      <c r="G7259" t="s">
        <v>48</v>
      </c>
      <c r="H7259" t="s">
        <v>50</v>
      </c>
      <c r="I7259" s="1">
        <v>0.90908999999999995</v>
      </c>
      <c r="J7259" s="1">
        <v>1</v>
      </c>
      <c r="K7259">
        <v>7256</v>
      </c>
      <c r="L7259" t="s">
        <v>25</v>
      </c>
      <c r="M7259" s="2">
        <f>+Table3[[#This Row],[CHW]]/Table3[[#This Row],[Count of Airbill Number]]</f>
        <v>0.90908999999999995</v>
      </c>
    </row>
    <row r="7260" spans="2:13">
      <c r="B7260" t="s">
        <v>28</v>
      </c>
      <c r="C7260" t="s">
        <v>21</v>
      </c>
      <c r="D7260" t="s">
        <v>22</v>
      </c>
      <c r="E7260" t="s">
        <v>776</v>
      </c>
      <c r="F7260" t="s">
        <v>776</v>
      </c>
      <c r="G7260" t="s">
        <v>48</v>
      </c>
      <c r="H7260" t="s">
        <v>127</v>
      </c>
      <c r="I7260" s="1">
        <v>0.90908999999999995</v>
      </c>
      <c r="J7260" s="1">
        <v>1</v>
      </c>
      <c r="K7260">
        <v>7257</v>
      </c>
      <c r="L7260" t="s">
        <v>25</v>
      </c>
      <c r="M7260" s="2">
        <f>+Table3[[#This Row],[CHW]]/Table3[[#This Row],[Count of Airbill Number]]</f>
        <v>0.90908999999999995</v>
      </c>
    </row>
    <row r="7261" spans="2:13">
      <c r="B7261" t="s">
        <v>28</v>
      </c>
      <c r="C7261" t="s">
        <v>21</v>
      </c>
      <c r="D7261" t="s">
        <v>22</v>
      </c>
      <c r="E7261" t="s">
        <v>776</v>
      </c>
      <c r="F7261" t="s">
        <v>776</v>
      </c>
      <c r="G7261" t="s">
        <v>45</v>
      </c>
      <c r="H7261" t="s">
        <v>129</v>
      </c>
      <c r="I7261" s="1">
        <v>0.90908999999999995</v>
      </c>
      <c r="J7261" s="1">
        <v>1</v>
      </c>
      <c r="K7261">
        <v>7258</v>
      </c>
      <c r="L7261" t="s">
        <v>25</v>
      </c>
      <c r="M7261" s="2">
        <f>+Table3[[#This Row],[CHW]]/Table3[[#This Row],[Count of Airbill Number]]</f>
        <v>0.90908999999999995</v>
      </c>
    </row>
    <row r="7262" spans="2:13">
      <c r="B7262" t="s">
        <v>28</v>
      </c>
      <c r="C7262" t="s">
        <v>21</v>
      </c>
      <c r="D7262" t="s">
        <v>22</v>
      </c>
      <c r="E7262" t="s">
        <v>776</v>
      </c>
      <c r="F7262" t="s">
        <v>776</v>
      </c>
      <c r="G7262" t="s">
        <v>45</v>
      </c>
      <c r="H7262" t="s">
        <v>296</v>
      </c>
      <c r="I7262" s="1">
        <v>0.90908999999999995</v>
      </c>
      <c r="J7262" s="1">
        <v>1</v>
      </c>
      <c r="K7262">
        <v>7259</v>
      </c>
      <c r="L7262" t="s">
        <v>25</v>
      </c>
      <c r="M7262" s="2">
        <f>+Table3[[#This Row],[CHW]]/Table3[[#This Row],[Count of Airbill Number]]</f>
        <v>0.90908999999999995</v>
      </c>
    </row>
    <row r="7263" spans="2:13">
      <c r="B7263" t="s">
        <v>28</v>
      </c>
      <c r="C7263" t="s">
        <v>21</v>
      </c>
      <c r="D7263" t="s">
        <v>22</v>
      </c>
      <c r="E7263" t="s">
        <v>776</v>
      </c>
      <c r="F7263" t="s">
        <v>776</v>
      </c>
      <c r="G7263" t="s">
        <v>54</v>
      </c>
      <c r="H7263" t="s">
        <v>107</v>
      </c>
      <c r="I7263" s="1">
        <v>0.90908999999999995</v>
      </c>
      <c r="J7263" s="1">
        <v>1</v>
      </c>
      <c r="K7263">
        <v>7260</v>
      </c>
      <c r="L7263" t="s">
        <v>25</v>
      </c>
      <c r="M7263" s="2">
        <f>+Table3[[#This Row],[CHW]]/Table3[[#This Row],[Count of Airbill Number]]</f>
        <v>0.90908999999999995</v>
      </c>
    </row>
    <row r="7264" spans="2:13">
      <c r="B7264" t="s">
        <v>28</v>
      </c>
      <c r="C7264" t="s">
        <v>21</v>
      </c>
      <c r="D7264" t="s">
        <v>22</v>
      </c>
      <c r="E7264" t="s">
        <v>776</v>
      </c>
      <c r="F7264" t="s">
        <v>776</v>
      </c>
      <c r="G7264" t="s">
        <v>40</v>
      </c>
      <c r="H7264" t="s">
        <v>98</v>
      </c>
      <c r="I7264" s="1">
        <v>0.90908999999999995</v>
      </c>
      <c r="J7264" s="1">
        <v>1</v>
      </c>
      <c r="K7264">
        <v>7261</v>
      </c>
      <c r="L7264" t="s">
        <v>25</v>
      </c>
      <c r="M7264" s="2">
        <f>+Table3[[#This Row],[CHW]]/Table3[[#This Row],[Count of Airbill Number]]</f>
        <v>0.90908999999999995</v>
      </c>
    </row>
    <row r="7265" spans="2:13">
      <c r="B7265" t="s">
        <v>28</v>
      </c>
      <c r="C7265" t="s">
        <v>21</v>
      </c>
      <c r="D7265" t="s">
        <v>22</v>
      </c>
      <c r="E7265" t="s">
        <v>778</v>
      </c>
      <c r="F7265" t="s">
        <v>777</v>
      </c>
      <c r="G7265" t="s">
        <v>51</v>
      </c>
      <c r="H7265" t="s">
        <v>179</v>
      </c>
      <c r="I7265" s="1">
        <v>0.90908999999999995</v>
      </c>
      <c r="J7265" s="1">
        <v>1</v>
      </c>
      <c r="K7265">
        <v>7262</v>
      </c>
      <c r="L7265" t="s">
        <v>25</v>
      </c>
      <c r="M7265" s="2">
        <f>+Table3[[#This Row],[CHW]]/Table3[[#This Row],[Count of Airbill Number]]</f>
        <v>0.90908999999999995</v>
      </c>
    </row>
    <row r="7266" spans="2:13">
      <c r="B7266" t="s">
        <v>28</v>
      </c>
      <c r="C7266" t="s">
        <v>21</v>
      </c>
      <c r="D7266" t="s">
        <v>22</v>
      </c>
      <c r="E7266" t="s">
        <v>776</v>
      </c>
      <c r="F7266" t="s">
        <v>776</v>
      </c>
      <c r="G7266" t="s">
        <v>93</v>
      </c>
      <c r="H7266" t="s">
        <v>96</v>
      </c>
      <c r="I7266" s="1">
        <v>0.90908999999999995</v>
      </c>
      <c r="J7266" s="1">
        <v>1</v>
      </c>
      <c r="K7266">
        <v>7263</v>
      </c>
      <c r="L7266" t="s">
        <v>25</v>
      </c>
      <c r="M7266" s="2">
        <f>+Table3[[#This Row],[CHW]]/Table3[[#This Row],[Count of Airbill Number]]</f>
        <v>0.90908999999999995</v>
      </c>
    </row>
    <row r="7267" spans="2:13">
      <c r="B7267" t="s">
        <v>28</v>
      </c>
      <c r="C7267" t="s">
        <v>21</v>
      </c>
      <c r="D7267" t="s">
        <v>22</v>
      </c>
      <c r="E7267" t="s">
        <v>776</v>
      </c>
      <c r="F7267" t="s">
        <v>776</v>
      </c>
      <c r="G7267" t="s">
        <v>57</v>
      </c>
      <c r="H7267" t="s">
        <v>67</v>
      </c>
      <c r="I7267" s="1">
        <v>0.90908999999999995</v>
      </c>
      <c r="J7267" s="1">
        <v>1</v>
      </c>
      <c r="K7267">
        <v>7264</v>
      </c>
      <c r="L7267" t="s">
        <v>25</v>
      </c>
      <c r="M7267" s="2">
        <f>+Table3[[#This Row],[CHW]]/Table3[[#This Row],[Count of Airbill Number]]</f>
        <v>0.90908999999999995</v>
      </c>
    </row>
    <row r="7268" spans="2:13">
      <c r="B7268" t="s">
        <v>28</v>
      </c>
      <c r="C7268" t="s">
        <v>21</v>
      </c>
      <c r="D7268" t="s">
        <v>22</v>
      </c>
      <c r="E7268" t="s">
        <v>776</v>
      </c>
      <c r="F7268" t="s">
        <v>776</v>
      </c>
      <c r="G7268" t="s">
        <v>144</v>
      </c>
      <c r="H7268" t="s">
        <v>108</v>
      </c>
      <c r="I7268" s="1">
        <v>0.90908999999999995</v>
      </c>
      <c r="J7268" s="1">
        <v>1</v>
      </c>
      <c r="K7268">
        <v>7265</v>
      </c>
      <c r="L7268" t="s">
        <v>25</v>
      </c>
      <c r="M7268" s="2">
        <f>+Table3[[#This Row],[CHW]]/Table3[[#This Row],[Count of Airbill Number]]</f>
        <v>0.90908999999999995</v>
      </c>
    </row>
    <row r="7269" spans="2:13">
      <c r="B7269" t="s">
        <v>28</v>
      </c>
      <c r="C7269" t="s">
        <v>21</v>
      </c>
      <c r="D7269" t="s">
        <v>22</v>
      </c>
      <c r="E7269" t="s">
        <v>776</v>
      </c>
      <c r="F7269" t="s">
        <v>776</v>
      </c>
      <c r="G7269" t="s">
        <v>144</v>
      </c>
      <c r="H7269" t="s">
        <v>39</v>
      </c>
      <c r="I7269" s="1">
        <v>0.90908999999999995</v>
      </c>
      <c r="J7269" s="1">
        <v>1</v>
      </c>
      <c r="K7269">
        <v>7266</v>
      </c>
      <c r="L7269" t="s">
        <v>25</v>
      </c>
      <c r="M7269" s="2">
        <f>+Table3[[#This Row],[CHW]]/Table3[[#This Row],[Count of Airbill Number]]</f>
        <v>0.90908999999999995</v>
      </c>
    </row>
    <row r="7270" spans="2:13">
      <c r="B7270" t="s">
        <v>28</v>
      </c>
      <c r="C7270" t="s">
        <v>21</v>
      </c>
      <c r="D7270" t="s">
        <v>22</v>
      </c>
      <c r="E7270" t="s">
        <v>776</v>
      </c>
      <c r="F7270" t="s">
        <v>776</v>
      </c>
      <c r="G7270" t="s">
        <v>144</v>
      </c>
      <c r="H7270" t="s">
        <v>228</v>
      </c>
      <c r="I7270" s="1">
        <v>0.90908999999999995</v>
      </c>
      <c r="J7270" s="1">
        <v>1</v>
      </c>
      <c r="K7270">
        <v>7267</v>
      </c>
      <c r="L7270" t="s">
        <v>25</v>
      </c>
      <c r="M7270" s="2">
        <f>+Table3[[#This Row],[CHW]]/Table3[[#This Row],[Count of Airbill Number]]</f>
        <v>0.90908999999999995</v>
      </c>
    </row>
    <row r="7271" spans="2:13">
      <c r="B7271" t="s">
        <v>28</v>
      </c>
      <c r="C7271" t="s">
        <v>21</v>
      </c>
      <c r="D7271" t="s">
        <v>22</v>
      </c>
      <c r="E7271" t="s">
        <v>776</v>
      </c>
      <c r="F7271" t="s">
        <v>776</v>
      </c>
      <c r="G7271" t="s">
        <v>144</v>
      </c>
      <c r="H7271" t="s">
        <v>323</v>
      </c>
      <c r="I7271" s="1">
        <v>0.90908999999999995</v>
      </c>
      <c r="J7271" s="1">
        <v>1</v>
      </c>
      <c r="K7271">
        <v>7268</v>
      </c>
      <c r="L7271" t="s">
        <v>25</v>
      </c>
      <c r="M7271" s="2">
        <f>+Table3[[#This Row],[CHW]]/Table3[[#This Row],[Count of Airbill Number]]</f>
        <v>0.90908999999999995</v>
      </c>
    </row>
    <row r="7272" spans="2:13">
      <c r="B7272" t="s">
        <v>28</v>
      </c>
      <c r="C7272" t="s">
        <v>21</v>
      </c>
      <c r="D7272" t="s">
        <v>22</v>
      </c>
      <c r="E7272" t="s">
        <v>776</v>
      </c>
      <c r="F7272" t="s">
        <v>776</v>
      </c>
      <c r="G7272" t="s">
        <v>144</v>
      </c>
      <c r="H7272" t="s">
        <v>296</v>
      </c>
      <c r="I7272" s="1">
        <v>0.90908999999999995</v>
      </c>
      <c r="J7272" s="1">
        <v>1</v>
      </c>
      <c r="K7272">
        <v>7269</v>
      </c>
      <c r="L7272" t="s">
        <v>25</v>
      </c>
      <c r="M7272" s="2">
        <f>+Table3[[#This Row],[CHW]]/Table3[[#This Row],[Count of Airbill Number]]</f>
        <v>0.90908999999999995</v>
      </c>
    </row>
    <row r="7273" spans="2:13">
      <c r="B7273" t="s">
        <v>28</v>
      </c>
      <c r="C7273" t="s">
        <v>21</v>
      </c>
      <c r="D7273" t="s">
        <v>22</v>
      </c>
      <c r="E7273" t="s">
        <v>776</v>
      </c>
      <c r="F7273" t="s">
        <v>776</v>
      </c>
      <c r="G7273" t="s">
        <v>144</v>
      </c>
      <c r="H7273" t="s">
        <v>136</v>
      </c>
      <c r="I7273" s="1">
        <v>0.90908999999999995</v>
      </c>
      <c r="J7273" s="1">
        <v>1</v>
      </c>
      <c r="K7273">
        <v>7270</v>
      </c>
      <c r="L7273" t="s">
        <v>25</v>
      </c>
      <c r="M7273" s="2">
        <f>+Table3[[#This Row],[CHW]]/Table3[[#This Row],[Count of Airbill Number]]</f>
        <v>0.90908999999999995</v>
      </c>
    </row>
    <row r="7274" spans="2:13">
      <c r="B7274" t="s">
        <v>28</v>
      </c>
      <c r="C7274" t="s">
        <v>21</v>
      </c>
      <c r="D7274" t="s">
        <v>22</v>
      </c>
      <c r="E7274" t="s">
        <v>776</v>
      </c>
      <c r="F7274" t="s">
        <v>776</v>
      </c>
      <c r="G7274" t="s">
        <v>144</v>
      </c>
      <c r="H7274" t="s">
        <v>105</v>
      </c>
      <c r="I7274" s="1">
        <v>0.90908999999999995</v>
      </c>
      <c r="J7274" s="1">
        <v>1</v>
      </c>
      <c r="K7274">
        <v>7271</v>
      </c>
      <c r="L7274" t="s">
        <v>25</v>
      </c>
      <c r="M7274" s="2">
        <f>+Table3[[#This Row],[CHW]]/Table3[[#This Row],[Count of Airbill Number]]</f>
        <v>0.90908999999999995</v>
      </c>
    </row>
    <row r="7275" spans="2:13">
      <c r="B7275" t="s">
        <v>28</v>
      </c>
      <c r="C7275" t="s">
        <v>21</v>
      </c>
      <c r="D7275" t="s">
        <v>22</v>
      </c>
      <c r="E7275" t="s">
        <v>776</v>
      </c>
      <c r="F7275" t="s">
        <v>776</v>
      </c>
      <c r="G7275" t="s">
        <v>103</v>
      </c>
      <c r="H7275" t="s">
        <v>72</v>
      </c>
      <c r="I7275" s="1">
        <v>0.90908999999999995</v>
      </c>
      <c r="J7275" s="1">
        <v>1</v>
      </c>
      <c r="K7275">
        <v>7272</v>
      </c>
      <c r="L7275" t="s">
        <v>25</v>
      </c>
      <c r="M7275" s="2">
        <f>+Table3[[#This Row],[CHW]]/Table3[[#This Row],[Count of Airbill Number]]</f>
        <v>0.90908999999999995</v>
      </c>
    </row>
    <row r="7276" spans="2:13">
      <c r="B7276" t="s">
        <v>28</v>
      </c>
      <c r="C7276" t="s">
        <v>21</v>
      </c>
      <c r="D7276" t="s">
        <v>22</v>
      </c>
      <c r="E7276" t="s">
        <v>776</v>
      </c>
      <c r="F7276" t="s">
        <v>776</v>
      </c>
      <c r="G7276" t="s">
        <v>37</v>
      </c>
      <c r="H7276" t="s">
        <v>39</v>
      </c>
      <c r="I7276" s="1">
        <v>0.90908999999999995</v>
      </c>
      <c r="J7276" s="1">
        <v>1</v>
      </c>
      <c r="K7276">
        <v>7273</v>
      </c>
      <c r="L7276" t="s">
        <v>25</v>
      </c>
      <c r="M7276" s="2">
        <f>+Table3[[#This Row],[CHW]]/Table3[[#This Row],[Count of Airbill Number]]</f>
        <v>0.90908999999999995</v>
      </c>
    </row>
    <row r="7277" spans="2:13">
      <c r="B7277" t="s">
        <v>28</v>
      </c>
      <c r="C7277" t="s">
        <v>21</v>
      </c>
      <c r="D7277" t="s">
        <v>22</v>
      </c>
      <c r="E7277" t="s">
        <v>776</v>
      </c>
      <c r="F7277" t="s">
        <v>776</v>
      </c>
      <c r="G7277" t="s">
        <v>125</v>
      </c>
      <c r="H7277" t="s">
        <v>45</v>
      </c>
      <c r="I7277" s="1">
        <v>0.90908999999999995</v>
      </c>
      <c r="J7277" s="1">
        <v>1</v>
      </c>
      <c r="K7277">
        <v>7274</v>
      </c>
      <c r="L7277" t="s">
        <v>25</v>
      </c>
      <c r="M7277" s="2">
        <f>+Table3[[#This Row],[CHW]]/Table3[[#This Row],[Count of Airbill Number]]</f>
        <v>0.90908999999999995</v>
      </c>
    </row>
    <row r="7278" spans="2:13">
      <c r="B7278" t="s">
        <v>28</v>
      </c>
      <c r="C7278" t="s">
        <v>21</v>
      </c>
      <c r="D7278" t="s">
        <v>22</v>
      </c>
      <c r="E7278" t="s">
        <v>776</v>
      </c>
      <c r="F7278" t="s">
        <v>776</v>
      </c>
      <c r="G7278" t="s">
        <v>125</v>
      </c>
      <c r="H7278" t="s">
        <v>105</v>
      </c>
      <c r="I7278" s="1">
        <v>0.90908999999999995</v>
      </c>
      <c r="J7278" s="1">
        <v>1</v>
      </c>
      <c r="K7278">
        <v>7275</v>
      </c>
      <c r="L7278" t="s">
        <v>25</v>
      </c>
      <c r="M7278" s="2">
        <f>+Table3[[#This Row],[CHW]]/Table3[[#This Row],[Count of Airbill Number]]</f>
        <v>0.90908999999999995</v>
      </c>
    </row>
    <row r="7279" spans="2:13">
      <c r="B7279" t="s">
        <v>28</v>
      </c>
      <c r="C7279" t="s">
        <v>21</v>
      </c>
      <c r="D7279" t="s">
        <v>22</v>
      </c>
      <c r="E7279" t="s">
        <v>776</v>
      </c>
      <c r="F7279" t="s">
        <v>776</v>
      </c>
      <c r="G7279" t="s">
        <v>201</v>
      </c>
      <c r="H7279" t="s">
        <v>37</v>
      </c>
      <c r="I7279" s="1">
        <v>0.90908999999999995</v>
      </c>
      <c r="J7279" s="1">
        <v>1</v>
      </c>
      <c r="K7279">
        <v>7276</v>
      </c>
      <c r="L7279" t="s">
        <v>25</v>
      </c>
      <c r="M7279" s="2">
        <f>+Table3[[#This Row],[CHW]]/Table3[[#This Row],[Count of Airbill Number]]</f>
        <v>0.90908999999999995</v>
      </c>
    </row>
    <row r="7280" spans="2:13">
      <c r="B7280" t="s">
        <v>28</v>
      </c>
      <c r="C7280" t="s">
        <v>21</v>
      </c>
      <c r="D7280" t="s">
        <v>36</v>
      </c>
      <c r="E7280" t="s">
        <v>778</v>
      </c>
      <c r="F7280" t="s">
        <v>778</v>
      </c>
      <c r="G7280" t="s">
        <v>150</v>
      </c>
      <c r="H7280" t="s">
        <v>101</v>
      </c>
      <c r="I7280" s="1">
        <v>0.90908999999999995</v>
      </c>
      <c r="J7280" s="1">
        <v>1</v>
      </c>
      <c r="K7280">
        <v>7277</v>
      </c>
      <c r="L7280" t="s">
        <v>25</v>
      </c>
      <c r="M7280" s="2">
        <f>+Table3[[#This Row],[CHW]]/Table3[[#This Row],[Count of Airbill Number]]</f>
        <v>0.90908999999999995</v>
      </c>
    </row>
    <row r="7281" spans="2:13">
      <c r="B7281" t="s">
        <v>28</v>
      </c>
      <c r="C7281" t="s">
        <v>21</v>
      </c>
      <c r="D7281" t="s">
        <v>36</v>
      </c>
      <c r="E7281" t="s">
        <v>776</v>
      </c>
      <c r="F7281" t="s">
        <v>776</v>
      </c>
      <c r="G7281" t="s">
        <v>167</v>
      </c>
      <c r="H7281" t="s">
        <v>45</v>
      </c>
      <c r="I7281" s="1">
        <v>0.90908999999999995</v>
      </c>
      <c r="J7281" s="1">
        <v>1</v>
      </c>
      <c r="K7281">
        <v>7278</v>
      </c>
      <c r="L7281" t="s">
        <v>25</v>
      </c>
      <c r="M7281" s="2">
        <f>+Table3[[#This Row],[CHW]]/Table3[[#This Row],[Count of Airbill Number]]</f>
        <v>0.90908999999999995</v>
      </c>
    </row>
    <row r="7282" spans="2:13">
      <c r="B7282" t="s">
        <v>28</v>
      </c>
      <c r="C7282" t="s">
        <v>21</v>
      </c>
      <c r="D7282" t="s">
        <v>36</v>
      </c>
      <c r="E7282" t="s">
        <v>776</v>
      </c>
      <c r="F7282" t="s">
        <v>776</v>
      </c>
      <c r="G7282" t="s">
        <v>48</v>
      </c>
      <c r="H7282" t="s">
        <v>74</v>
      </c>
      <c r="I7282" s="1">
        <v>0.90908999999999995</v>
      </c>
      <c r="J7282" s="1">
        <v>1</v>
      </c>
      <c r="K7282">
        <v>7279</v>
      </c>
      <c r="L7282" t="s">
        <v>25</v>
      </c>
      <c r="M7282" s="2">
        <f>+Table3[[#This Row],[CHW]]/Table3[[#This Row],[Count of Airbill Number]]</f>
        <v>0.90908999999999995</v>
      </c>
    </row>
    <row r="7283" spans="2:13">
      <c r="B7283" t="s">
        <v>28</v>
      </c>
      <c r="C7283" t="s">
        <v>21</v>
      </c>
      <c r="D7283" t="s">
        <v>36</v>
      </c>
      <c r="E7283" t="s">
        <v>776</v>
      </c>
      <c r="F7283" t="s">
        <v>776</v>
      </c>
      <c r="G7283" t="s">
        <v>54</v>
      </c>
      <c r="H7283" t="s">
        <v>48</v>
      </c>
      <c r="I7283" s="1">
        <v>0.90908999999999995</v>
      </c>
      <c r="J7283" s="1">
        <v>1</v>
      </c>
      <c r="K7283">
        <v>7280</v>
      </c>
      <c r="L7283" t="s">
        <v>25</v>
      </c>
      <c r="M7283" s="2">
        <f>+Table3[[#This Row],[CHW]]/Table3[[#This Row],[Count of Airbill Number]]</f>
        <v>0.90908999999999995</v>
      </c>
    </row>
    <row r="7284" spans="2:13">
      <c r="B7284" t="s">
        <v>28</v>
      </c>
      <c r="C7284" t="s">
        <v>21</v>
      </c>
      <c r="D7284" t="s">
        <v>36</v>
      </c>
      <c r="E7284" t="s">
        <v>778</v>
      </c>
      <c r="F7284" t="s">
        <v>777</v>
      </c>
      <c r="G7284" t="s">
        <v>109</v>
      </c>
      <c r="H7284" t="s">
        <v>26</v>
      </c>
      <c r="I7284" s="1">
        <v>0.90908999999999995</v>
      </c>
      <c r="J7284" s="1">
        <v>1</v>
      </c>
      <c r="K7284">
        <v>7281</v>
      </c>
      <c r="L7284" t="s">
        <v>25</v>
      </c>
      <c r="M7284" s="2">
        <f>+Table3[[#This Row],[CHW]]/Table3[[#This Row],[Count of Airbill Number]]</f>
        <v>0.90908999999999995</v>
      </c>
    </row>
    <row r="7285" spans="2:13">
      <c r="B7285" t="s">
        <v>35</v>
      </c>
      <c r="C7285" t="s">
        <v>21</v>
      </c>
      <c r="D7285" t="s">
        <v>22</v>
      </c>
      <c r="E7285" t="s">
        <v>776</v>
      </c>
      <c r="F7285" t="s">
        <v>776</v>
      </c>
      <c r="G7285" t="s">
        <v>147</v>
      </c>
      <c r="H7285" t="s">
        <v>54</v>
      </c>
      <c r="I7285" s="1">
        <v>0.90908999999999995</v>
      </c>
      <c r="J7285" s="1">
        <v>1</v>
      </c>
      <c r="K7285">
        <v>7282</v>
      </c>
      <c r="L7285" t="s">
        <v>25</v>
      </c>
      <c r="M7285" s="2">
        <f>+Table3[[#This Row],[CHW]]/Table3[[#This Row],[Count of Airbill Number]]</f>
        <v>0.90908999999999995</v>
      </c>
    </row>
    <row r="7286" spans="2:13">
      <c r="B7286" t="s">
        <v>35</v>
      </c>
      <c r="C7286" t="s">
        <v>21</v>
      </c>
      <c r="D7286" t="s">
        <v>22</v>
      </c>
      <c r="E7286" t="s">
        <v>776</v>
      </c>
      <c r="F7286" t="s">
        <v>776</v>
      </c>
      <c r="G7286" t="s">
        <v>188</v>
      </c>
      <c r="H7286" t="s">
        <v>64</v>
      </c>
      <c r="I7286" s="1">
        <v>0.90908999999999995</v>
      </c>
      <c r="J7286" s="1">
        <v>1</v>
      </c>
      <c r="K7286">
        <v>7283</v>
      </c>
      <c r="L7286" t="s">
        <v>25</v>
      </c>
      <c r="M7286" s="2">
        <f>+Table3[[#This Row],[CHW]]/Table3[[#This Row],[Count of Airbill Number]]</f>
        <v>0.90908999999999995</v>
      </c>
    </row>
    <row r="7287" spans="2:13">
      <c r="B7287" t="s">
        <v>35</v>
      </c>
      <c r="C7287" t="s">
        <v>21</v>
      </c>
      <c r="D7287" t="s">
        <v>22</v>
      </c>
      <c r="E7287" t="s">
        <v>776</v>
      </c>
      <c r="F7287" t="s">
        <v>776</v>
      </c>
      <c r="G7287" t="s">
        <v>188</v>
      </c>
      <c r="H7287" t="s">
        <v>59</v>
      </c>
      <c r="I7287" s="1">
        <v>0.90908999999999995</v>
      </c>
      <c r="J7287" s="1">
        <v>1</v>
      </c>
      <c r="K7287">
        <v>7284</v>
      </c>
      <c r="L7287" t="s">
        <v>25</v>
      </c>
      <c r="M7287" s="2">
        <f>+Table3[[#This Row],[CHW]]/Table3[[#This Row],[Count of Airbill Number]]</f>
        <v>0.90908999999999995</v>
      </c>
    </row>
    <row r="7288" spans="2:13">
      <c r="B7288" t="s">
        <v>35</v>
      </c>
      <c r="C7288" t="s">
        <v>21</v>
      </c>
      <c r="D7288" t="s">
        <v>22</v>
      </c>
      <c r="E7288" t="s">
        <v>776</v>
      </c>
      <c r="F7288" t="s">
        <v>776</v>
      </c>
      <c r="G7288" t="s">
        <v>23</v>
      </c>
      <c r="H7288" t="s">
        <v>23</v>
      </c>
      <c r="I7288" s="1">
        <v>0.90908999999999995</v>
      </c>
      <c r="J7288" s="1">
        <v>1</v>
      </c>
      <c r="K7288">
        <v>7285</v>
      </c>
      <c r="L7288" t="s">
        <v>25</v>
      </c>
      <c r="M7288" s="2">
        <f>+Table3[[#This Row],[CHW]]/Table3[[#This Row],[Count of Airbill Number]]</f>
        <v>0.90908999999999995</v>
      </c>
    </row>
    <row r="7289" spans="2:13">
      <c r="B7289" t="s">
        <v>35</v>
      </c>
      <c r="C7289" t="s">
        <v>21</v>
      </c>
      <c r="D7289" t="s">
        <v>22</v>
      </c>
      <c r="E7289" t="s">
        <v>776</v>
      </c>
      <c r="F7289" t="s">
        <v>776</v>
      </c>
      <c r="G7289" t="s">
        <v>23</v>
      </c>
      <c r="H7289" t="s">
        <v>284</v>
      </c>
      <c r="I7289" s="1">
        <v>0.90908999999999995</v>
      </c>
      <c r="J7289" s="1">
        <v>1</v>
      </c>
      <c r="K7289">
        <v>7286</v>
      </c>
      <c r="L7289" t="s">
        <v>25</v>
      </c>
      <c r="M7289" s="2">
        <f>+Table3[[#This Row],[CHW]]/Table3[[#This Row],[Count of Airbill Number]]</f>
        <v>0.90908999999999995</v>
      </c>
    </row>
    <row r="7290" spans="2:13">
      <c r="B7290" t="s">
        <v>35</v>
      </c>
      <c r="C7290" t="s">
        <v>21</v>
      </c>
      <c r="D7290" t="s">
        <v>22</v>
      </c>
      <c r="E7290" t="s">
        <v>776</v>
      </c>
      <c r="F7290" t="s">
        <v>776</v>
      </c>
      <c r="G7290" t="s">
        <v>23</v>
      </c>
      <c r="H7290" t="s">
        <v>166</v>
      </c>
      <c r="I7290" s="1">
        <v>0.90908999999999995</v>
      </c>
      <c r="J7290" s="1">
        <v>1</v>
      </c>
      <c r="K7290">
        <v>7287</v>
      </c>
      <c r="L7290" t="s">
        <v>25</v>
      </c>
      <c r="M7290" s="2">
        <f>+Table3[[#This Row],[CHW]]/Table3[[#This Row],[Count of Airbill Number]]</f>
        <v>0.90908999999999995</v>
      </c>
    </row>
    <row r="7291" spans="2:13">
      <c r="B7291" t="s">
        <v>35</v>
      </c>
      <c r="C7291" t="s">
        <v>21</v>
      </c>
      <c r="D7291" t="s">
        <v>22</v>
      </c>
      <c r="E7291" t="s">
        <v>776</v>
      </c>
      <c r="F7291" t="s">
        <v>776</v>
      </c>
      <c r="G7291" t="s">
        <v>63</v>
      </c>
      <c r="H7291" t="s">
        <v>33</v>
      </c>
      <c r="I7291" s="1">
        <v>0.90908999999999995</v>
      </c>
      <c r="J7291" s="1">
        <v>1</v>
      </c>
      <c r="K7291">
        <v>7288</v>
      </c>
      <c r="L7291" t="s">
        <v>25</v>
      </c>
      <c r="M7291" s="2">
        <f>+Table3[[#This Row],[CHW]]/Table3[[#This Row],[Count of Airbill Number]]</f>
        <v>0.90908999999999995</v>
      </c>
    </row>
    <row r="7292" spans="2:13">
      <c r="B7292" t="s">
        <v>35</v>
      </c>
      <c r="C7292" t="s">
        <v>21</v>
      </c>
      <c r="D7292" t="s">
        <v>22</v>
      </c>
      <c r="E7292" t="s">
        <v>776</v>
      </c>
      <c r="F7292" t="s">
        <v>776</v>
      </c>
      <c r="G7292" t="s">
        <v>63</v>
      </c>
      <c r="H7292" t="s">
        <v>84</v>
      </c>
      <c r="I7292" s="1">
        <v>0.90908999999999995</v>
      </c>
      <c r="J7292" s="1">
        <v>1</v>
      </c>
      <c r="K7292">
        <v>7289</v>
      </c>
      <c r="L7292" t="s">
        <v>25</v>
      </c>
      <c r="M7292" s="2">
        <f>+Table3[[#This Row],[CHW]]/Table3[[#This Row],[Count of Airbill Number]]</f>
        <v>0.90908999999999995</v>
      </c>
    </row>
    <row r="7293" spans="2:13">
      <c r="B7293" t="s">
        <v>35</v>
      </c>
      <c r="C7293" t="s">
        <v>21</v>
      </c>
      <c r="D7293" t="s">
        <v>22</v>
      </c>
      <c r="E7293" t="s">
        <v>776</v>
      </c>
      <c r="F7293" t="s">
        <v>776</v>
      </c>
      <c r="G7293" t="s">
        <v>146</v>
      </c>
      <c r="H7293" t="s">
        <v>94</v>
      </c>
      <c r="I7293" s="1">
        <v>0.90908999999999995</v>
      </c>
      <c r="J7293" s="1">
        <v>1</v>
      </c>
      <c r="K7293">
        <v>7290</v>
      </c>
      <c r="L7293" t="s">
        <v>25</v>
      </c>
      <c r="M7293" s="2">
        <f>+Table3[[#This Row],[CHW]]/Table3[[#This Row],[Count of Airbill Number]]</f>
        <v>0.90908999999999995</v>
      </c>
    </row>
    <row r="7294" spans="2:13">
      <c r="B7294" t="s">
        <v>35</v>
      </c>
      <c r="C7294" t="s">
        <v>21</v>
      </c>
      <c r="D7294" t="s">
        <v>22</v>
      </c>
      <c r="E7294" t="s">
        <v>776</v>
      </c>
      <c r="F7294" t="s">
        <v>776</v>
      </c>
      <c r="G7294" t="s">
        <v>146</v>
      </c>
      <c r="H7294" t="s">
        <v>284</v>
      </c>
      <c r="I7294" s="1">
        <v>0.90908999999999995</v>
      </c>
      <c r="J7294" s="1">
        <v>1</v>
      </c>
      <c r="K7294">
        <v>7291</v>
      </c>
      <c r="L7294" t="s">
        <v>25</v>
      </c>
      <c r="M7294" s="2">
        <f>+Table3[[#This Row],[CHW]]/Table3[[#This Row],[Count of Airbill Number]]</f>
        <v>0.90908999999999995</v>
      </c>
    </row>
    <row r="7295" spans="2:13">
      <c r="B7295" t="s">
        <v>35</v>
      </c>
      <c r="C7295" t="s">
        <v>21</v>
      </c>
      <c r="D7295" t="s">
        <v>22</v>
      </c>
      <c r="E7295" t="s">
        <v>776</v>
      </c>
      <c r="F7295" t="s">
        <v>776</v>
      </c>
      <c r="G7295" t="s">
        <v>146</v>
      </c>
      <c r="H7295" t="s">
        <v>119</v>
      </c>
      <c r="I7295" s="1">
        <v>0.90908999999999995</v>
      </c>
      <c r="J7295" s="1">
        <v>1</v>
      </c>
      <c r="K7295">
        <v>7292</v>
      </c>
      <c r="L7295" t="s">
        <v>25</v>
      </c>
      <c r="M7295" s="2">
        <f>+Table3[[#This Row],[CHW]]/Table3[[#This Row],[Count of Airbill Number]]</f>
        <v>0.90908999999999995</v>
      </c>
    </row>
    <row r="7296" spans="2:13">
      <c r="B7296" t="s">
        <v>35</v>
      </c>
      <c r="C7296" t="s">
        <v>21</v>
      </c>
      <c r="D7296" t="s">
        <v>22</v>
      </c>
      <c r="E7296" t="s">
        <v>776</v>
      </c>
      <c r="F7296" t="s">
        <v>776</v>
      </c>
      <c r="G7296" t="s">
        <v>148</v>
      </c>
      <c r="H7296" t="s">
        <v>146</v>
      </c>
      <c r="I7296" s="1">
        <v>0.90908999999999995</v>
      </c>
      <c r="J7296" s="1">
        <v>1</v>
      </c>
      <c r="K7296">
        <v>7293</v>
      </c>
      <c r="L7296" t="s">
        <v>25</v>
      </c>
      <c r="M7296" s="2">
        <f>+Table3[[#This Row],[CHW]]/Table3[[#This Row],[Count of Airbill Number]]</f>
        <v>0.90908999999999995</v>
      </c>
    </row>
    <row r="7297" spans="2:13">
      <c r="B7297" t="s">
        <v>35</v>
      </c>
      <c r="C7297" t="s">
        <v>21</v>
      </c>
      <c r="D7297" t="s">
        <v>22</v>
      </c>
      <c r="E7297" t="s">
        <v>776</v>
      </c>
      <c r="F7297" t="s">
        <v>776</v>
      </c>
      <c r="G7297" t="s">
        <v>148</v>
      </c>
      <c r="H7297" t="s">
        <v>48</v>
      </c>
      <c r="I7297" s="1">
        <v>0.90908999999999995</v>
      </c>
      <c r="J7297" s="1">
        <v>1</v>
      </c>
      <c r="K7297">
        <v>7294</v>
      </c>
      <c r="L7297" t="s">
        <v>25</v>
      </c>
      <c r="M7297" s="2">
        <f>+Table3[[#This Row],[CHW]]/Table3[[#This Row],[Count of Airbill Number]]</f>
        <v>0.90908999999999995</v>
      </c>
    </row>
    <row r="7298" spans="2:13">
      <c r="B7298" t="s">
        <v>35</v>
      </c>
      <c r="C7298" t="s">
        <v>21</v>
      </c>
      <c r="D7298" t="s">
        <v>22</v>
      </c>
      <c r="E7298" t="s">
        <v>776</v>
      </c>
      <c r="F7298" t="s">
        <v>776</v>
      </c>
      <c r="G7298" t="s">
        <v>47</v>
      </c>
      <c r="H7298" t="s">
        <v>95</v>
      </c>
      <c r="I7298" s="1">
        <v>0.90908999999999995</v>
      </c>
      <c r="J7298" s="1">
        <v>1</v>
      </c>
      <c r="K7298">
        <v>7295</v>
      </c>
      <c r="L7298" t="s">
        <v>25</v>
      </c>
      <c r="M7298" s="2">
        <f>+Table3[[#This Row],[CHW]]/Table3[[#This Row],[Count of Airbill Number]]</f>
        <v>0.90908999999999995</v>
      </c>
    </row>
    <row r="7299" spans="2:13">
      <c r="B7299" t="s">
        <v>35</v>
      </c>
      <c r="C7299" t="s">
        <v>21</v>
      </c>
      <c r="D7299" t="s">
        <v>22</v>
      </c>
      <c r="E7299" t="s">
        <v>776</v>
      </c>
      <c r="F7299" t="s">
        <v>776</v>
      </c>
      <c r="G7299" t="s">
        <v>133</v>
      </c>
      <c r="H7299" t="s">
        <v>33</v>
      </c>
      <c r="I7299" s="1">
        <v>0.90908999999999995</v>
      </c>
      <c r="J7299" s="1">
        <v>1</v>
      </c>
      <c r="K7299">
        <v>7296</v>
      </c>
      <c r="L7299" t="s">
        <v>25</v>
      </c>
      <c r="M7299" s="2">
        <f>+Table3[[#This Row],[CHW]]/Table3[[#This Row],[Count of Airbill Number]]</f>
        <v>0.90908999999999995</v>
      </c>
    </row>
    <row r="7300" spans="2:13">
      <c r="B7300" t="s">
        <v>35</v>
      </c>
      <c r="C7300" t="s">
        <v>21</v>
      </c>
      <c r="D7300" t="s">
        <v>22</v>
      </c>
      <c r="E7300" t="s">
        <v>776</v>
      </c>
      <c r="F7300" t="s">
        <v>776</v>
      </c>
      <c r="G7300" t="s">
        <v>42</v>
      </c>
      <c r="H7300" t="s">
        <v>164</v>
      </c>
      <c r="I7300" s="1">
        <v>0.90908999999999995</v>
      </c>
      <c r="J7300" s="1">
        <v>1</v>
      </c>
      <c r="K7300">
        <v>7297</v>
      </c>
      <c r="L7300" t="s">
        <v>25</v>
      </c>
      <c r="M7300" s="2">
        <f>+Table3[[#This Row],[CHW]]/Table3[[#This Row],[Count of Airbill Number]]</f>
        <v>0.90908999999999995</v>
      </c>
    </row>
    <row r="7301" spans="2:13">
      <c r="B7301" t="s">
        <v>35</v>
      </c>
      <c r="C7301" t="s">
        <v>21</v>
      </c>
      <c r="D7301" t="s">
        <v>22</v>
      </c>
      <c r="E7301" t="s">
        <v>776</v>
      </c>
      <c r="F7301" t="s">
        <v>776</v>
      </c>
      <c r="G7301" t="s">
        <v>42</v>
      </c>
      <c r="H7301" t="s">
        <v>76</v>
      </c>
      <c r="I7301" s="1">
        <v>0.90908999999999995</v>
      </c>
      <c r="J7301" s="1">
        <v>1</v>
      </c>
      <c r="K7301">
        <v>7298</v>
      </c>
      <c r="L7301" t="s">
        <v>25</v>
      </c>
      <c r="M7301" s="2">
        <f>+Table3[[#This Row],[CHW]]/Table3[[#This Row],[Count of Airbill Number]]</f>
        <v>0.90908999999999995</v>
      </c>
    </row>
    <row r="7302" spans="2:13">
      <c r="B7302" t="s">
        <v>35</v>
      </c>
      <c r="C7302" t="s">
        <v>21</v>
      </c>
      <c r="D7302" t="s">
        <v>22</v>
      </c>
      <c r="E7302" t="s">
        <v>776</v>
      </c>
      <c r="F7302" t="s">
        <v>776</v>
      </c>
      <c r="G7302" t="s">
        <v>42</v>
      </c>
      <c r="H7302" t="s">
        <v>33</v>
      </c>
      <c r="I7302" s="1">
        <v>0.90908999999999995</v>
      </c>
      <c r="J7302" s="1">
        <v>1</v>
      </c>
      <c r="K7302">
        <v>7299</v>
      </c>
      <c r="L7302" t="s">
        <v>25</v>
      </c>
      <c r="M7302" s="2">
        <f>+Table3[[#This Row],[CHW]]/Table3[[#This Row],[Count of Airbill Number]]</f>
        <v>0.90908999999999995</v>
      </c>
    </row>
    <row r="7303" spans="2:13">
      <c r="B7303" t="s">
        <v>35</v>
      </c>
      <c r="C7303" t="s">
        <v>21</v>
      </c>
      <c r="D7303" t="s">
        <v>22</v>
      </c>
      <c r="E7303" t="s">
        <v>776</v>
      </c>
      <c r="F7303" t="s">
        <v>776</v>
      </c>
      <c r="G7303" t="s">
        <v>183</v>
      </c>
      <c r="H7303" t="s">
        <v>45</v>
      </c>
      <c r="I7303" s="1">
        <v>0.90908999999999995</v>
      </c>
      <c r="J7303" s="1">
        <v>2</v>
      </c>
      <c r="K7303">
        <v>7300</v>
      </c>
      <c r="L7303" t="s">
        <v>25</v>
      </c>
      <c r="M7303" s="2">
        <f>+Table3[[#This Row],[CHW]]/Table3[[#This Row],[Count of Airbill Number]]</f>
        <v>0.45454499999999998</v>
      </c>
    </row>
    <row r="7304" spans="2:13">
      <c r="B7304" t="s">
        <v>35</v>
      </c>
      <c r="C7304" t="s">
        <v>21</v>
      </c>
      <c r="D7304" t="s">
        <v>22</v>
      </c>
      <c r="E7304" t="s">
        <v>776</v>
      </c>
      <c r="F7304" t="s">
        <v>776</v>
      </c>
      <c r="G7304" t="s">
        <v>191</v>
      </c>
      <c r="H7304" t="s">
        <v>69</v>
      </c>
      <c r="I7304" s="1">
        <v>0.90908999999999995</v>
      </c>
      <c r="J7304" s="1">
        <v>1</v>
      </c>
      <c r="K7304">
        <v>7301</v>
      </c>
      <c r="L7304" t="s">
        <v>25</v>
      </c>
      <c r="M7304" s="2">
        <f>+Table3[[#This Row],[CHW]]/Table3[[#This Row],[Count of Airbill Number]]</f>
        <v>0.90908999999999995</v>
      </c>
    </row>
    <row r="7305" spans="2:13">
      <c r="B7305" t="s">
        <v>35</v>
      </c>
      <c r="C7305" t="s">
        <v>21</v>
      </c>
      <c r="D7305" t="s">
        <v>22</v>
      </c>
      <c r="E7305" t="s">
        <v>776</v>
      </c>
      <c r="F7305" t="s">
        <v>776</v>
      </c>
      <c r="G7305" t="s">
        <v>64</v>
      </c>
      <c r="H7305" t="s">
        <v>57</v>
      </c>
      <c r="I7305" s="1">
        <v>0.90908999999999995</v>
      </c>
      <c r="J7305" s="1">
        <v>1</v>
      </c>
      <c r="K7305">
        <v>7302</v>
      </c>
      <c r="L7305" t="s">
        <v>25</v>
      </c>
      <c r="M7305" s="2">
        <f>+Table3[[#This Row],[CHW]]/Table3[[#This Row],[Count of Airbill Number]]</f>
        <v>0.90908999999999995</v>
      </c>
    </row>
    <row r="7306" spans="2:13">
      <c r="B7306" t="s">
        <v>35</v>
      </c>
      <c r="C7306" t="s">
        <v>21</v>
      </c>
      <c r="D7306" t="s">
        <v>22</v>
      </c>
      <c r="E7306" t="s">
        <v>776</v>
      </c>
      <c r="F7306" t="s">
        <v>776</v>
      </c>
      <c r="G7306" t="s">
        <v>71</v>
      </c>
      <c r="H7306" t="s">
        <v>188</v>
      </c>
      <c r="I7306" s="1">
        <v>0.90908999999999995</v>
      </c>
      <c r="J7306" s="1">
        <v>1</v>
      </c>
      <c r="K7306">
        <v>7303</v>
      </c>
      <c r="L7306" t="s">
        <v>25</v>
      </c>
      <c r="M7306" s="2">
        <f>+Table3[[#This Row],[CHW]]/Table3[[#This Row],[Count of Airbill Number]]</f>
        <v>0.90908999999999995</v>
      </c>
    </row>
    <row r="7307" spans="2:13">
      <c r="B7307" t="s">
        <v>35</v>
      </c>
      <c r="C7307" t="s">
        <v>21</v>
      </c>
      <c r="D7307" t="s">
        <v>22</v>
      </c>
      <c r="E7307" t="s">
        <v>776</v>
      </c>
      <c r="F7307" t="s">
        <v>776</v>
      </c>
      <c r="G7307" t="s">
        <v>71</v>
      </c>
      <c r="H7307" t="s">
        <v>193</v>
      </c>
      <c r="I7307" s="1">
        <v>0.90908999999999995</v>
      </c>
      <c r="J7307" s="1">
        <v>1</v>
      </c>
      <c r="K7307">
        <v>7304</v>
      </c>
      <c r="L7307" t="s">
        <v>25</v>
      </c>
      <c r="M7307" s="2">
        <f>+Table3[[#This Row],[CHW]]/Table3[[#This Row],[Count of Airbill Number]]</f>
        <v>0.90908999999999995</v>
      </c>
    </row>
    <row r="7308" spans="2:13">
      <c r="B7308" t="s">
        <v>35</v>
      </c>
      <c r="C7308" t="s">
        <v>21</v>
      </c>
      <c r="D7308" t="s">
        <v>22</v>
      </c>
      <c r="E7308" t="s">
        <v>776</v>
      </c>
      <c r="F7308" t="s">
        <v>776</v>
      </c>
      <c r="G7308" t="s">
        <v>94</v>
      </c>
      <c r="H7308" t="s">
        <v>147</v>
      </c>
      <c r="I7308" s="1">
        <v>0.90908999999999995</v>
      </c>
      <c r="J7308" s="1">
        <v>1</v>
      </c>
      <c r="K7308">
        <v>7305</v>
      </c>
      <c r="L7308" t="s">
        <v>25</v>
      </c>
      <c r="M7308" s="2">
        <f>+Table3[[#This Row],[CHW]]/Table3[[#This Row],[Count of Airbill Number]]</f>
        <v>0.90908999999999995</v>
      </c>
    </row>
    <row r="7309" spans="2:13">
      <c r="B7309" t="s">
        <v>35</v>
      </c>
      <c r="C7309" t="s">
        <v>21</v>
      </c>
      <c r="D7309" t="s">
        <v>22</v>
      </c>
      <c r="E7309" t="s">
        <v>776</v>
      </c>
      <c r="F7309" t="s">
        <v>776</v>
      </c>
      <c r="G7309" t="s">
        <v>94</v>
      </c>
      <c r="H7309" t="s">
        <v>321</v>
      </c>
      <c r="I7309" s="1">
        <v>0.90908999999999995</v>
      </c>
      <c r="J7309" s="1">
        <v>1</v>
      </c>
      <c r="K7309">
        <v>7306</v>
      </c>
      <c r="L7309" t="s">
        <v>25</v>
      </c>
      <c r="M7309" s="2">
        <f>+Table3[[#This Row],[CHW]]/Table3[[#This Row],[Count of Airbill Number]]</f>
        <v>0.90908999999999995</v>
      </c>
    </row>
    <row r="7310" spans="2:13">
      <c r="B7310" t="s">
        <v>35</v>
      </c>
      <c r="C7310" t="s">
        <v>21</v>
      </c>
      <c r="D7310" t="s">
        <v>22</v>
      </c>
      <c r="E7310" t="s">
        <v>776</v>
      </c>
      <c r="F7310" t="s">
        <v>776</v>
      </c>
      <c r="G7310" t="s">
        <v>24</v>
      </c>
      <c r="H7310" t="s">
        <v>147</v>
      </c>
      <c r="I7310" s="1">
        <v>0.90908999999999995</v>
      </c>
      <c r="J7310" s="1">
        <v>1</v>
      </c>
      <c r="K7310">
        <v>7307</v>
      </c>
      <c r="L7310" t="s">
        <v>25</v>
      </c>
      <c r="M7310" s="2">
        <f>+Table3[[#This Row],[CHW]]/Table3[[#This Row],[Count of Airbill Number]]</f>
        <v>0.90908999999999995</v>
      </c>
    </row>
    <row r="7311" spans="2:13">
      <c r="B7311" t="s">
        <v>35</v>
      </c>
      <c r="C7311" t="s">
        <v>21</v>
      </c>
      <c r="D7311" t="s">
        <v>22</v>
      </c>
      <c r="E7311" t="s">
        <v>776</v>
      </c>
      <c r="F7311" t="s">
        <v>776</v>
      </c>
      <c r="G7311" t="s">
        <v>24</v>
      </c>
      <c r="H7311" t="s">
        <v>132</v>
      </c>
      <c r="I7311" s="1">
        <v>0.90908999999999995</v>
      </c>
      <c r="J7311" s="1">
        <v>1</v>
      </c>
      <c r="K7311">
        <v>7308</v>
      </c>
      <c r="L7311" t="s">
        <v>25</v>
      </c>
      <c r="M7311" s="2">
        <f>+Table3[[#This Row],[CHW]]/Table3[[#This Row],[Count of Airbill Number]]</f>
        <v>0.90908999999999995</v>
      </c>
    </row>
    <row r="7312" spans="2:13">
      <c r="B7312" t="s">
        <v>35</v>
      </c>
      <c r="C7312" t="s">
        <v>21</v>
      </c>
      <c r="D7312" t="s">
        <v>22</v>
      </c>
      <c r="E7312" t="s">
        <v>776</v>
      </c>
      <c r="F7312" t="s">
        <v>776</v>
      </c>
      <c r="G7312" t="s">
        <v>76</v>
      </c>
      <c r="H7312" t="s">
        <v>167</v>
      </c>
      <c r="I7312" s="1">
        <v>0.90908999999999995</v>
      </c>
      <c r="J7312" s="1">
        <v>1</v>
      </c>
      <c r="K7312">
        <v>7309</v>
      </c>
      <c r="L7312" t="s">
        <v>25</v>
      </c>
      <c r="M7312" s="2">
        <f>+Table3[[#This Row],[CHW]]/Table3[[#This Row],[Count of Airbill Number]]</f>
        <v>0.90908999999999995</v>
      </c>
    </row>
    <row r="7313" spans="2:13">
      <c r="B7313" t="s">
        <v>35</v>
      </c>
      <c r="C7313" t="s">
        <v>21</v>
      </c>
      <c r="D7313" t="s">
        <v>22</v>
      </c>
      <c r="E7313" t="s">
        <v>776</v>
      </c>
      <c r="F7313" t="s">
        <v>776</v>
      </c>
      <c r="G7313" t="s">
        <v>76</v>
      </c>
      <c r="H7313" t="s">
        <v>69</v>
      </c>
      <c r="I7313" s="1">
        <v>0.90908999999999995</v>
      </c>
      <c r="J7313" s="1">
        <v>1</v>
      </c>
      <c r="K7313">
        <v>7310</v>
      </c>
      <c r="L7313" t="s">
        <v>25</v>
      </c>
      <c r="M7313" s="2">
        <f>+Table3[[#This Row],[CHW]]/Table3[[#This Row],[Count of Airbill Number]]</f>
        <v>0.90908999999999995</v>
      </c>
    </row>
    <row r="7314" spans="2:13">
      <c r="B7314" t="s">
        <v>35</v>
      </c>
      <c r="C7314" t="s">
        <v>21</v>
      </c>
      <c r="D7314" t="s">
        <v>22</v>
      </c>
      <c r="E7314" t="s">
        <v>776</v>
      </c>
      <c r="F7314" t="s">
        <v>776</v>
      </c>
      <c r="G7314" t="s">
        <v>68</v>
      </c>
      <c r="H7314" t="s">
        <v>33</v>
      </c>
      <c r="I7314" s="1">
        <v>0.90908999999999995</v>
      </c>
      <c r="J7314" s="1">
        <v>1</v>
      </c>
      <c r="K7314">
        <v>7311</v>
      </c>
      <c r="L7314" t="s">
        <v>25</v>
      </c>
      <c r="M7314" s="2">
        <f>+Table3[[#This Row],[CHW]]/Table3[[#This Row],[Count of Airbill Number]]</f>
        <v>0.90908999999999995</v>
      </c>
    </row>
    <row r="7315" spans="2:13">
      <c r="B7315" t="s">
        <v>35</v>
      </c>
      <c r="C7315" t="s">
        <v>21</v>
      </c>
      <c r="D7315" t="s">
        <v>22</v>
      </c>
      <c r="E7315" t="s">
        <v>776</v>
      </c>
      <c r="F7315" t="s">
        <v>776</v>
      </c>
      <c r="G7315" t="s">
        <v>68</v>
      </c>
      <c r="H7315" t="s">
        <v>137</v>
      </c>
      <c r="I7315" s="1">
        <v>0.90908999999999995</v>
      </c>
      <c r="J7315" s="1">
        <v>1</v>
      </c>
      <c r="K7315">
        <v>7312</v>
      </c>
      <c r="L7315" t="s">
        <v>25</v>
      </c>
      <c r="M7315" s="2">
        <f>+Table3[[#This Row],[CHW]]/Table3[[#This Row],[Count of Airbill Number]]</f>
        <v>0.90908999999999995</v>
      </c>
    </row>
    <row r="7316" spans="2:13">
      <c r="B7316" t="s">
        <v>35</v>
      </c>
      <c r="C7316" t="s">
        <v>21</v>
      </c>
      <c r="D7316" t="s">
        <v>22</v>
      </c>
      <c r="E7316" t="s">
        <v>776</v>
      </c>
      <c r="F7316" t="s">
        <v>776</v>
      </c>
      <c r="G7316" t="s">
        <v>68</v>
      </c>
      <c r="H7316" t="s">
        <v>321</v>
      </c>
      <c r="I7316" s="1">
        <v>0.90908999999999995</v>
      </c>
      <c r="J7316" s="1">
        <v>1</v>
      </c>
      <c r="K7316">
        <v>7313</v>
      </c>
      <c r="L7316" t="s">
        <v>25</v>
      </c>
      <c r="M7316" s="2">
        <f>+Table3[[#This Row],[CHW]]/Table3[[#This Row],[Count of Airbill Number]]</f>
        <v>0.90908999999999995</v>
      </c>
    </row>
    <row r="7317" spans="2:13">
      <c r="B7317" t="s">
        <v>35</v>
      </c>
      <c r="C7317" t="s">
        <v>21</v>
      </c>
      <c r="D7317" t="s">
        <v>22</v>
      </c>
      <c r="E7317" t="s">
        <v>776</v>
      </c>
      <c r="F7317" t="s">
        <v>776</v>
      </c>
      <c r="G7317" t="s">
        <v>102</v>
      </c>
      <c r="H7317" t="s">
        <v>146</v>
      </c>
      <c r="I7317" s="1">
        <v>0.90908999999999995</v>
      </c>
      <c r="J7317" s="1">
        <v>1</v>
      </c>
      <c r="K7317">
        <v>7314</v>
      </c>
      <c r="L7317" t="s">
        <v>25</v>
      </c>
      <c r="M7317" s="2">
        <f>+Table3[[#This Row],[CHW]]/Table3[[#This Row],[Count of Airbill Number]]</f>
        <v>0.90908999999999995</v>
      </c>
    </row>
    <row r="7318" spans="2:13">
      <c r="B7318" t="s">
        <v>35</v>
      </c>
      <c r="C7318" t="s">
        <v>21</v>
      </c>
      <c r="D7318" t="s">
        <v>22</v>
      </c>
      <c r="E7318" t="s">
        <v>776</v>
      </c>
      <c r="F7318" t="s">
        <v>776</v>
      </c>
      <c r="G7318" t="s">
        <v>48</v>
      </c>
      <c r="H7318" t="s">
        <v>186</v>
      </c>
      <c r="I7318" s="1">
        <v>0.90908999999999995</v>
      </c>
      <c r="J7318" s="1">
        <v>1</v>
      </c>
      <c r="K7318">
        <v>7315</v>
      </c>
      <c r="L7318" t="s">
        <v>25</v>
      </c>
      <c r="M7318" s="2">
        <f>+Table3[[#This Row],[CHW]]/Table3[[#This Row],[Count of Airbill Number]]</f>
        <v>0.90908999999999995</v>
      </c>
    </row>
    <row r="7319" spans="2:13">
      <c r="B7319" t="s">
        <v>35</v>
      </c>
      <c r="C7319" t="s">
        <v>21</v>
      </c>
      <c r="D7319" t="s">
        <v>22</v>
      </c>
      <c r="E7319" t="s">
        <v>776</v>
      </c>
      <c r="F7319" t="s">
        <v>776</v>
      </c>
      <c r="G7319" t="s">
        <v>48</v>
      </c>
      <c r="H7319" t="s">
        <v>305</v>
      </c>
      <c r="I7319" s="1">
        <v>0.90908999999999995</v>
      </c>
      <c r="J7319" s="1">
        <v>1</v>
      </c>
      <c r="K7319">
        <v>7316</v>
      </c>
      <c r="L7319" t="s">
        <v>25</v>
      </c>
      <c r="M7319" s="2">
        <f>+Table3[[#This Row],[CHW]]/Table3[[#This Row],[Count of Airbill Number]]</f>
        <v>0.90908999999999995</v>
      </c>
    </row>
    <row r="7320" spans="2:13">
      <c r="B7320" t="s">
        <v>35</v>
      </c>
      <c r="C7320" t="s">
        <v>21</v>
      </c>
      <c r="D7320" t="s">
        <v>22</v>
      </c>
      <c r="E7320" t="s">
        <v>776</v>
      </c>
      <c r="F7320" t="s">
        <v>776</v>
      </c>
      <c r="G7320" t="s">
        <v>40</v>
      </c>
      <c r="H7320" t="s">
        <v>65</v>
      </c>
      <c r="I7320" s="1">
        <v>0.90908999999999995</v>
      </c>
      <c r="J7320" s="1">
        <v>2</v>
      </c>
      <c r="K7320">
        <v>7317</v>
      </c>
      <c r="L7320" t="s">
        <v>25</v>
      </c>
      <c r="M7320" s="2">
        <f>+Table3[[#This Row],[CHW]]/Table3[[#This Row],[Count of Airbill Number]]</f>
        <v>0.45454499999999998</v>
      </c>
    </row>
    <row r="7321" spans="2:13">
      <c r="B7321" t="s">
        <v>35</v>
      </c>
      <c r="C7321" t="s">
        <v>21</v>
      </c>
      <c r="D7321" t="s">
        <v>22</v>
      </c>
      <c r="E7321" t="s">
        <v>776</v>
      </c>
      <c r="F7321" t="s">
        <v>776</v>
      </c>
      <c r="G7321" t="s">
        <v>40</v>
      </c>
      <c r="H7321" t="s">
        <v>149</v>
      </c>
      <c r="I7321" s="1">
        <v>0.90908999999999995</v>
      </c>
      <c r="J7321" s="1">
        <v>1</v>
      </c>
      <c r="K7321">
        <v>7318</v>
      </c>
      <c r="L7321" t="s">
        <v>25</v>
      </c>
      <c r="M7321" s="2">
        <f>+Table3[[#This Row],[CHW]]/Table3[[#This Row],[Count of Airbill Number]]</f>
        <v>0.90908999999999995</v>
      </c>
    </row>
    <row r="7322" spans="2:13">
      <c r="B7322" t="s">
        <v>35</v>
      </c>
      <c r="C7322" t="s">
        <v>21</v>
      </c>
      <c r="D7322" t="s">
        <v>22</v>
      </c>
      <c r="E7322" t="s">
        <v>776</v>
      </c>
      <c r="F7322" t="s">
        <v>776</v>
      </c>
      <c r="G7322" t="s">
        <v>219</v>
      </c>
      <c r="H7322" t="s">
        <v>107</v>
      </c>
      <c r="I7322" s="1">
        <v>0.90908999999999995</v>
      </c>
      <c r="J7322" s="1">
        <v>1</v>
      </c>
      <c r="K7322">
        <v>7319</v>
      </c>
      <c r="L7322" t="s">
        <v>25</v>
      </c>
      <c r="M7322" s="2">
        <f>+Table3[[#This Row],[CHW]]/Table3[[#This Row],[Count of Airbill Number]]</f>
        <v>0.90908999999999995</v>
      </c>
    </row>
    <row r="7323" spans="2:13">
      <c r="B7323" t="s">
        <v>35</v>
      </c>
      <c r="C7323" t="s">
        <v>21</v>
      </c>
      <c r="D7323" t="s">
        <v>22</v>
      </c>
      <c r="E7323" t="s">
        <v>776</v>
      </c>
      <c r="F7323" t="s">
        <v>776</v>
      </c>
      <c r="G7323" t="s">
        <v>31</v>
      </c>
      <c r="H7323" t="s">
        <v>241</v>
      </c>
      <c r="I7323" s="1">
        <v>0.90908999999999995</v>
      </c>
      <c r="J7323" s="1">
        <v>1</v>
      </c>
      <c r="K7323">
        <v>7320</v>
      </c>
      <c r="L7323" t="s">
        <v>25</v>
      </c>
      <c r="M7323" s="2">
        <f>+Table3[[#This Row],[CHW]]/Table3[[#This Row],[Count of Airbill Number]]</f>
        <v>0.90908999999999995</v>
      </c>
    </row>
    <row r="7324" spans="2:13">
      <c r="B7324" t="s">
        <v>35</v>
      </c>
      <c r="C7324" t="s">
        <v>21</v>
      </c>
      <c r="D7324" t="s">
        <v>22</v>
      </c>
      <c r="E7324" t="s">
        <v>776</v>
      </c>
      <c r="F7324" t="s">
        <v>776</v>
      </c>
      <c r="G7324" t="s">
        <v>31</v>
      </c>
      <c r="H7324" t="s">
        <v>43</v>
      </c>
      <c r="I7324" s="1">
        <v>0.90908999999999995</v>
      </c>
      <c r="J7324" s="1">
        <v>1</v>
      </c>
      <c r="K7324">
        <v>7321</v>
      </c>
      <c r="L7324" t="s">
        <v>25</v>
      </c>
      <c r="M7324" s="2">
        <f>+Table3[[#This Row],[CHW]]/Table3[[#This Row],[Count of Airbill Number]]</f>
        <v>0.90908999999999995</v>
      </c>
    </row>
    <row r="7325" spans="2:13">
      <c r="B7325" t="s">
        <v>35</v>
      </c>
      <c r="C7325" t="s">
        <v>21</v>
      </c>
      <c r="D7325" t="s">
        <v>22</v>
      </c>
      <c r="E7325" t="s">
        <v>776</v>
      </c>
      <c r="F7325" t="s">
        <v>776</v>
      </c>
      <c r="G7325" t="s">
        <v>323</v>
      </c>
      <c r="H7325" t="s">
        <v>45</v>
      </c>
      <c r="I7325" s="1">
        <v>0.90908999999999995</v>
      </c>
      <c r="J7325" s="1">
        <v>2</v>
      </c>
      <c r="K7325">
        <v>7322</v>
      </c>
      <c r="L7325" t="s">
        <v>25</v>
      </c>
      <c r="M7325" s="2">
        <f>+Table3[[#This Row],[CHW]]/Table3[[#This Row],[Count of Airbill Number]]</f>
        <v>0.45454499999999998</v>
      </c>
    </row>
    <row r="7326" spans="2:13">
      <c r="B7326" t="s">
        <v>35</v>
      </c>
      <c r="C7326" t="s">
        <v>21</v>
      </c>
      <c r="D7326" t="s">
        <v>22</v>
      </c>
      <c r="E7326" t="s">
        <v>776</v>
      </c>
      <c r="F7326" t="s">
        <v>776</v>
      </c>
      <c r="G7326" t="s">
        <v>279</v>
      </c>
      <c r="H7326" t="s">
        <v>94</v>
      </c>
      <c r="I7326" s="1">
        <v>0.90908999999999995</v>
      </c>
      <c r="J7326" s="1">
        <v>1</v>
      </c>
      <c r="K7326">
        <v>7323</v>
      </c>
      <c r="L7326" t="s">
        <v>25</v>
      </c>
      <c r="M7326" s="2">
        <f>+Table3[[#This Row],[CHW]]/Table3[[#This Row],[Count of Airbill Number]]</f>
        <v>0.90908999999999995</v>
      </c>
    </row>
    <row r="7327" spans="2:13">
      <c r="B7327" t="s">
        <v>35</v>
      </c>
      <c r="C7327" t="s">
        <v>21</v>
      </c>
      <c r="D7327" t="s">
        <v>22</v>
      </c>
      <c r="E7327" t="s">
        <v>776</v>
      </c>
      <c r="F7327" t="s">
        <v>776</v>
      </c>
      <c r="G7327" t="s">
        <v>98</v>
      </c>
      <c r="H7327" t="s">
        <v>72</v>
      </c>
      <c r="I7327" s="1">
        <v>0.90908999999999995</v>
      </c>
      <c r="J7327" s="1">
        <v>1</v>
      </c>
      <c r="K7327">
        <v>7324</v>
      </c>
      <c r="L7327" t="s">
        <v>25</v>
      </c>
      <c r="M7327" s="2">
        <f>+Table3[[#This Row],[CHW]]/Table3[[#This Row],[Count of Airbill Number]]</f>
        <v>0.90908999999999995</v>
      </c>
    </row>
    <row r="7328" spans="2:13">
      <c r="B7328" t="s">
        <v>35</v>
      </c>
      <c r="C7328" t="s">
        <v>21</v>
      </c>
      <c r="D7328" t="s">
        <v>22</v>
      </c>
      <c r="E7328" t="s">
        <v>776</v>
      </c>
      <c r="F7328" t="s">
        <v>776</v>
      </c>
      <c r="G7328" t="s">
        <v>337</v>
      </c>
      <c r="H7328" t="s">
        <v>33</v>
      </c>
      <c r="I7328" s="1">
        <v>0.90908999999999995</v>
      </c>
      <c r="J7328" s="1">
        <v>1</v>
      </c>
      <c r="K7328">
        <v>7325</v>
      </c>
      <c r="L7328" t="s">
        <v>25</v>
      </c>
      <c r="M7328" s="2">
        <f>+Table3[[#This Row],[CHW]]/Table3[[#This Row],[Count of Airbill Number]]</f>
        <v>0.90908999999999995</v>
      </c>
    </row>
    <row r="7329" spans="2:13">
      <c r="B7329" t="s">
        <v>35</v>
      </c>
      <c r="C7329" t="s">
        <v>21</v>
      </c>
      <c r="D7329" t="s">
        <v>22</v>
      </c>
      <c r="E7329" t="s">
        <v>776</v>
      </c>
      <c r="F7329" t="s">
        <v>776</v>
      </c>
      <c r="G7329" t="s">
        <v>33</v>
      </c>
      <c r="H7329" t="s">
        <v>111</v>
      </c>
      <c r="I7329" s="1">
        <v>0.90908999999999995</v>
      </c>
      <c r="J7329" s="1">
        <v>1</v>
      </c>
      <c r="K7329">
        <v>7326</v>
      </c>
      <c r="L7329" t="s">
        <v>25</v>
      </c>
      <c r="M7329" s="2">
        <f>+Table3[[#This Row],[CHW]]/Table3[[#This Row],[Count of Airbill Number]]</f>
        <v>0.90908999999999995</v>
      </c>
    </row>
    <row r="7330" spans="2:13">
      <c r="B7330" t="s">
        <v>35</v>
      </c>
      <c r="C7330" t="s">
        <v>21</v>
      </c>
      <c r="D7330" t="s">
        <v>22</v>
      </c>
      <c r="E7330" t="s">
        <v>776</v>
      </c>
      <c r="F7330" t="s">
        <v>776</v>
      </c>
      <c r="G7330" t="s">
        <v>144</v>
      </c>
      <c r="H7330" t="s">
        <v>39</v>
      </c>
      <c r="I7330" s="1">
        <v>0.90908999999999995</v>
      </c>
      <c r="J7330" s="1">
        <v>1</v>
      </c>
      <c r="K7330">
        <v>7327</v>
      </c>
      <c r="L7330" t="s">
        <v>25</v>
      </c>
      <c r="M7330" s="2">
        <f>+Table3[[#This Row],[CHW]]/Table3[[#This Row],[Count of Airbill Number]]</f>
        <v>0.90908999999999995</v>
      </c>
    </row>
    <row r="7331" spans="2:13">
      <c r="B7331" t="s">
        <v>35</v>
      </c>
      <c r="C7331" t="s">
        <v>21</v>
      </c>
      <c r="D7331" t="s">
        <v>22</v>
      </c>
      <c r="E7331" t="s">
        <v>776</v>
      </c>
      <c r="F7331" t="s">
        <v>776</v>
      </c>
      <c r="G7331" t="s">
        <v>144</v>
      </c>
      <c r="H7331" t="s">
        <v>32</v>
      </c>
      <c r="I7331" s="1">
        <v>0.90908999999999995</v>
      </c>
      <c r="J7331" s="1">
        <v>1</v>
      </c>
      <c r="K7331">
        <v>7328</v>
      </c>
      <c r="L7331" t="s">
        <v>25</v>
      </c>
      <c r="M7331" s="2">
        <f>+Table3[[#This Row],[CHW]]/Table3[[#This Row],[Count of Airbill Number]]</f>
        <v>0.90908999999999995</v>
      </c>
    </row>
    <row r="7332" spans="2:13">
      <c r="B7332" t="s">
        <v>35</v>
      </c>
      <c r="C7332" t="s">
        <v>21</v>
      </c>
      <c r="D7332" t="s">
        <v>22</v>
      </c>
      <c r="E7332" t="s">
        <v>776</v>
      </c>
      <c r="F7332" t="s">
        <v>776</v>
      </c>
      <c r="G7332" t="s">
        <v>144</v>
      </c>
      <c r="H7332" t="s">
        <v>43</v>
      </c>
      <c r="I7332" s="1">
        <v>0.90908999999999995</v>
      </c>
      <c r="J7332" s="1">
        <v>1</v>
      </c>
      <c r="K7332">
        <v>7329</v>
      </c>
      <c r="L7332" t="s">
        <v>25</v>
      </c>
      <c r="M7332" s="2">
        <f>+Table3[[#This Row],[CHW]]/Table3[[#This Row],[Count of Airbill Number]]</f>
        <v>0.90908999999999995</v>
      </c>
    </row>
    <row r="7333" spans="2:13">
      <c r="B7333" t="s">
        <v>35</v>
      </c>
      <c r="C7333" t="s">
        <v>21</v>
      </c>
      <c r="D7333" t="s">
        <v>22</v>
      </c>
      <c r="E7333" t="s">
        <v>776</v>
      </c>
      <c r="F7333" t="s">
        <v>776</v>
      </c>
      <c r="G7333" t="s">
        <v>103</v>
      </c>
      <c r="H7333" t="s">
        <v>54</v>
      </c>
      <c r="I7333" s="1">
        <v>0.90908999999999995</v>
      </c>
      <c r="J7333" s="1">
        <v>1</v>
      </c>
      <c r="K7333">
        <v>7330</v>
      </c>
      <c r="L7333" t="s">
        <v>25</v>
      </c>
      <c r="M7333" s="2">
        <f>+Table3[[#This Row],[CHW]]/Table3[[#This Row],[Count of Airbill Number]]</f>
        <v>0.90908999999999995</v>
      </c>
    </row>
    <row r="7334" spans="2:13">
      <c r="B7334" t="s">
        <v>35</v>
      </c>
      <c r="C7334" t="s">
        <v>21</v>
      </c>
      <c r="D7334" t="s">
        <v>22</v>
      </c>
      <c r="E7334" t="s">
        <v>776</v>
      </c>
      <c r="F7334" t="s">
        <v>776</v>
      </c>
      <c r="G7334" t="s">
        <v>103</v>
      </c>
      <c r="H7334" t="s">
        <v>107</v>
      </c>
      <c r="I7334" s="1">
        <v>0.90908999999999995</v>
      </c>
      <c r="J7334" s="1">
        <v>1</v>
      </c>
      <c r="K7334">
        <v>7331</v>
      </c>
      <c r="L7334" t="s">
        <v>25</v>
      </c>
      <c r="M7334" s="2">
        <f>+Table3[[#This Row],[CHW]]/Table3[[#This Row],[Count of Airbill Number]]</f>
        <v>0.90908999999999995</v>
      </c>
    </row>
    <row r="7335" spans="2:13">
      <c r="B7335" t="s">
        <v>35</v>
      </c>
      <c r="C7335" t="s">
        <v>21</v>
      </c>
      <c r="D7335" t="s">
        <v>22</v>
      </c>
      <c r="E7335" t="s">
        <v>776</v>
      </c>
      <c r="F7335" t="s">
        <v>776</v>
      </c>
      <c r="G7335" t="s">
        <v>103</v>
      </c>
      <c r="H7335" t="s">
        <v>43</v>
      </c>
      <c r="I7335" s="1">
        <v>0.90908999999999995</v>
      </c>
      <c r="J7335" s="1">
        <v>1</v>
      </c>
      <c r="K7335">
        <v>7332</v>
      </c>
      <c r="L7335" t="s">
        <v>25</v>
      </c>
      <c r="M7335" s="2">
        <f>+Table3[[#This Row],[CHW]]/Table3[[#This Row],[Count of Airbill Number]]</f>
        <v>0.90908999999999995</v>
      </c>
    </row>
    <row r="7336" spans="2:13">
      <c r="B7336" t="s">
        <v>35</v>
      </c>
      <c r="C7336" t="s">
        <v>21</v>
      </c>
      <c r="D7336" t="s">
        <v>22</v>
      </c>
      <c r="E7336" t="s">
        <v>776</v>
      </c>
      <c r="F7336" t="s">
        <v>776</v>
      </c>
      <c r="G7336" t="s">
        <v>66</v>
      </c>
      <c r="H7336" t="s">
        <v>102</v>
      </c>
      <c r="I7336" s="1">
        <v>0.90908999999999995</v>
      </c>
      <c r="J7336" s="1">
        <v>2</v>
      </c>
      <c r="K7336">
        <v>7333</v>
      </c>
      <c r="L7336" t="s">
        <v>25</v>
      </c>
      <c r="M7336" s="2">
        <f>+Table3[[#This Row],[CHW]]/Table3[[#This Row],[Count of Airbill Number]]</f>
        <v>0.45454499999999998</v>
      </c>
    </row>
    <row r="7337" spans="2:13">
      <c r="B7337" t="s">
        <v>35</v>
      </c>
      <c r="C7337" t="s">
        <v>21</v>
      </c>
      <c r="D7337" t="s">
        <v>22</v>
      </c>
      <c r="E7337" t="s">
        <v>776</v>
      </c>
      <c r="F7337" t="s">
        <v>776</v>
      </c>
      <c r="G7337" t="s">
        <v>37</v>
      </c>
      <c r="H7337" t="s">
        <v>79</v>
      </c>
      <c r="I7337" s="1">
        <v>0.90908999999999995</v>
      </c>
      <c r="J7337" s="1">
        <v>2</v>
      </c>
      <c r="K7337">
        <v>7334</v>
      </c>
      <c r="L7337" t="s">
        <v>25</v>
      </c>
      <c r="M7337" s="2">
        <f>+Table3[[#This Row],[CHW]]/Table3[[#This Row],[Count of Airbill Number]]</f>
        <v>0.45454499999999998</v>
      </c>
    </row>
    <row r="7338" spans="2:13">
      <c r="B7338" t="s">
        <v>35</v>
      </c>
      <c r="C7338" t="s">
        <v>21</v>
      </c>
      <c r="D7338" t="s">
        <v>22</v>
      </c>
      <c r="E7338" t="s">
        <v>776</v>
      </c>
      <c r="F7338" t="s">
        <v>776</v>
      </c>
      <c r="G7338" t="s">
        <v>266</v>
      </c>
      <c r="H7338" t="s">
        <v>119</v>
      </c>
      <c r="I7338" s="1">
        <v>0.90908999999999995</v>
      </c>
      <c r="J7338" s="1">
        <v>1</v>
      </c>
      <c r="K7338">
        <v>7335</v>
      </c>
      <c r="L7338" t="s">
        <v>25</v>
      </c>
      <c r="M7338" s="2">
        <f>+Table3[[#This Row],[CHW]]/Table3[[#This Row],[Count of Airbill Number]]</f>
        <v>0.90908999999999995</v>
      </c>
    </row>
    <row r="7339" spans="2:13">
      <c r="B7339" t="s">
        <v>35</v>
      </c>
      <c r="C7339" t="s">
        <v>21</v>
      </c>
      <c r="D7339" t="s">
        <v>22</v>
      </c>
      <c r="E7339" t="s">
        <v>776</v>
      </c>
      <c r="F7339" t="s">
        <v>776</v>
      </c>
      <c r="G7339" t="s">
        <v>72</v>
      </c>
      <c r="H7339" t="s">
        <v>108</v>
      </c>
      <c r="I7339" s="1">
        <v>0.90908999999999995</v>
      </c>
      <c r="J7339" s="1">
        <v>1</v>
      </c>
      <c r="K7339">
        <v>7336</v>
      </c>
      <c r="L7339" t="s">
        <v>25</v>
      </c>
      <c r="M7339" s="2">
        <f>+Table3[[#This Row],[CHW]]/Table3[[#This Row],[Count of Airbill Number]]</f>
        <v>0.90908999999999995</v>
      </c>
    </row>
    <row r="7340" spans="2:13">
      <c r="B7340" t="s">
        <v>35</v>
      </c>
      <c r="C7340" t="s">
        <v>21</v>
      </c>
      <c r="D7340" t="s">
        <v>22</v>
      </c>
      <c r="E7340" t="s">
        <v>776</v>
      </c>
      <c r="F7340" t="s">
        <v>776</v>
      </c>
      <c r="G7340" t="s">
        <v>72</v>
      </c>
      <c r="H7340" t="s">
        <v>93</v>
      </c>
      <c r="I7340" s="1">
        <v>0.90908999999999995</v>
      </c>
      <c r="J7340" s="1">
        <v>1</v>
      </c>
      <c r="K7340">
        <v>7337</v>
      </c>
      <c r="L7340" t="s">
        <v>25</v>
      </c>
      <c r="M7340" s="2">
        <f>+Table3[[#This Row],[CHW]]/Table3[[#This Row],[Count of Airbill Number]]</f>
        <v>0.90908999999999995</v>
      </c>
    </row>
    <row r="7341" spans="2:13">
      <c r="B7341" t="s">
        <v>35</v>
      </c>
      <c r="C7341" t="s">
        <v>21</v>
      </c>
      <c r="D7341" t="s">
        <v>22</v>
      </c>
      <c r="E7341" t="s">
        <v>776</v>
      </c>
      <c r="F7341" t="s">
        <v>776</v>
      </c>
      <c r="G7341" t="s">
        <v>72</v>
      </c>
      <c r="H7341" t="s">
        <v>57</v>
      </c>
      <c r="I7341" s="1">
        <v>0.90908999999999995</v>
      </c>
      <c r="J7341" s="1">
        <v>1</v>
      </c>
      <c r="K7341">
        <v>7338</v>
      </c>
      <c r="L7341" t="s">
        <v>25</v>
      </c>
      <c r="M7341" s="2">
        <f>+Table3[[#This Row],[CHW]]/Table3[[#This Row],[Count of Airbill Number]]</f>
        <v>0.90908999999999995</v>
      </c>
    </row>
    <row r="7342" spans="2:13">
      <c r="B7342" t="s">
        <v>35</v>
      </c>
      <c r="C7342" t="s">
        <v>21</v>
      </c>
      <c r="D7342" t="s">
        <v>22</v>
      </c>
      <c r="E7342" t="s">
        <v>776</v>
      </c>
      <c r="F7342" t="s">
        <v>776</v>
      </c>
      <c r="G7342" t="s">
        <v>72</v>
      </c>
      <c r="H7342" t="s">
        <v>123</v>
      </c>
      <c r="I7342" s="1">
        <v>0.90908999999999995</v>
      </c>
      <c r="J7342" s="1">
        <v>1</v>
      </c>
      <c r="K7342">
        <v>7339</v>
      </c>
      <c r="L7342" t="s">
        <v>25</v>
      </c>
      <c r="M7342" s="2">
        <f>+Table3[[#This Row],[CHW]]/Table3[[#This Row],[Count of Airbill Number]]</f>
        <v>0.90908999999999995</v>
      </c>
    </row>
    <row r="7343" spans="2:13">
      <c r="B7343" t="s">
        <v>35</v>
      </c>
      <c r="C7343" t="s">
        <v>21</v>
      </c>
      <c r="D7343" t="s">
        <v>22</v>
      </c>
      <c r="E7343" t="s">
        <v>776</v>
      </c>
      <c r="F7343" t="s">
        <v>776</v>
      </c>
      <c r="G7343" t="s">
        <v>72</v>
      </c>
      <c r="H7343" t="s">
        <v>95</v>
      </c>
      <c r="I7343" s="1">
        <v>0.90908999999999995</v>
      </c>
      <c r="J7343" s="1">
        <v>1</v>
      </c>
      <c r="K7343">
        <v>7340</v>
      </c>
      <c r="L7343" t="s">
        <v>25</v>
      </c>
      <c r="M7343" s="2">
        <f>+Table3[[#This Row],[CHW]]/Table3[[#This Row],[Count of Airbill Number]]</f>
        <v>0.90908999999999995</v>
      </c>
    </row>
    <row r="7344" spans="2:13">
      <c r="B7344" t="s">
        <v>35</v>
      </c>
      <c r="C7344" t="s">
        <v>21</v>
      </c>
      <c r="D7344" t="s">
        <v>22</v>
      </c>
      <c r="E7344" t="s">
        <v>776</v>
      </c>
      <c r="F7344" t="s">
        <v>776</v>
      </c>
      <c r="G7344" t="s">
        <v>77</v>
      </c>
      <c r="H7344" t="s">
        <v>31</v>
      </c>
      <c r="I7344" s="1">
        <v>0.90908999999999995</v>
      </c>
      <c r="J7344" s="1">
        <v>1</v>
      </c>
      <c r="K7344">
        <v>7341</v>
      </c>
      <c r="L7344" t="s">
        <v>25</v>
      </c>
      <c r="M7344" s="2">
        <f>+Table3[[#This Row],[CHW]]/Table3[[#This Row],[Count of Airbill Number]]</f>
        <v>0.90908999999999995</v>
      </c>
    </row>
    <row r="7345" spans="2:13">
      <c r="B7345" t="s">
        <v>35</v>
      </c>
      <c r="C7345" t="s">
        <v>21</v>
      </c>
      <c r="D7345" t="s">
        <v>36</v>
      </c>
      <c r="E7345" t="s">
        <v>776</v>
      </c>
      <c r="F7345" t="s">
        <v>776</v>
      </c>
      <c r="G7345" t="s">
        <v>39</v>
      </c>
      <c r="H7345" t="s">
        <v>37</v>
      </c>
      <c r="I7345" s="1">
        <v>0.90908999999999995</v>
      </c>
      <c r="J7345" s="1">
        <v>2</v>
      </c>
      <c r="K7345">
        <v>7342</v>
      </c>
      <c r="L7345" t="s">
        <v>25</v>
      </c>
      <c r="M7345" s="2">
        <f>+Table3[[#This Row],[CHW]]/Table3[[#This Row],[Count of Airbill Number]]</f>
        <v>0.45454499999999998</v>
      </c>
    </row>
    <row r="7346" spans="2:13">
      <c r="B7346" t="s">
        <v>35</v>
      </c>
      <c r="C7346" t="s">
        <v>21</v>
      </c>
      <c r="D7346" t="s">
        <v>36</v>
      </c>
      <c r="E7346" t="s">
        <v>776</v>
      </c>
      <c r="F7346" t="s">
        <v>776</v>
      </c>
      <c r="G7346" t="s">
        <v>39</v>
      </c>
      <c r="H7346" t="s">
        <v>77</v>
      </c>
      <c r="I7346" s="1">
        <v>0.90908999999999995</v>
      </c>
      <c r="J7346" s="1">
        <v>2</v>
      </c>
      <c r="K7346">
        <v>7343</v>
      </c>
      <c r="L7346" t="s">
        <v>25</v>
      </c>
      <c r="M7346" s="2">
        <f>+Table3[[#This Row],[CHW]]/Table3[[#This Row],[Count of Airbill Number]]</f>
        <v>0.45454499999999998</v>
      </c>
    </row>
    <row r="7347" spans="2:13">
      <c r="B7347" t="s">
        <v>35</v>
      </c>
      <c r="C7347" t="s">
        <v>21</v>
      </c>
      <c r="D7347" t="s">
        <v>36</v>
      </c>
      <c r="E7347" t="s">
        <v>776</v>
      </c>
      <c r="F7347" t="s">
        <v>776</v>
      </c>
      <c r="G7347" t="s">
        <v>76</v>
      </c>
      <c r="H7347" t="s">
        <v>77</v>
      </c>
      <c r="I7347" s="1">
        <v>0.90908999999999995</v>
      </c>
      <c r="J7347" s="1">
        <v>1</v>
      </c>
      <c r="K7347">
        <v>7344</v>
      </c>
      <c r="L7347" t="s">
        <v>25</v>
      </c>
      <c r="M7347" s="2">
        <f>+Table3[[#This Row],[CHW]]/Table3[[#This Row],[Count of Airbill Number]]</f>
        <v>0.90908999999999995</v>
      </c>
    </row>
    <row r="7348" spans="2:13">
      <c r="B7348" t="s">
        <v>35</v>
      </c>
      <c r="C7348" t="s">
        <v>21</v>
      </c>
      <c r="D7348" t="s">
        <v>36</v>
      </c>
      <c r="E7348" t="s">
        <v>776</v>
      </c>
      <c r="F7348" t="s">
        <v>776</v>
      </c>
      <c r="G7348" t="s">
        <v>93</v>
      </c>
      <c r="H7348" t="s">
        <v>148</v>
      </c>
      <c r="I7348" s="1">
        <v>0.90908999999999995</v>
      </c>
      <c r="J7348" s="1">
        <v>1</v>
      </c>
      <c r="K7348">
        <v>7345</v>
      </c>
      <c r="L7348" t="s">
        <v>25</v>
      </c>
      <c r="M7348" s="2">
        <f>+Table3[[#This Row],[CHW]]/Table3[[#This Row],[Count of Airbill Number]]</f>
        <v>0.90908999999999995</v>
      </c>
    </row>
    <row r="7349" spans="2:13">
      <c r="B7349" t="s">
        <v>35</v>
      </c>
      <c r="C7349" t="s">
        <v>21</v>
      </c>
      <c r="D7349" t="s">
        <v>36</v>
      </c>
      <c r="E7349" t="s">
        <v>776</v>
      </c>
      <c r="F7349" t="s">
        <v>776</v>
      </c>
      <c r="G7349" t="s">
        <v>201</v>
      </c>
      <c r="H7349" t="s">
        <v>37</v>
      </c>
      <c r="I7349" s="1">
        <v>0.90908999999999995</v>
      </c>
      <c r="J7349" s="1">
        <v>1</v>
      </c>
      <c r="K7349">
        <v>7346</v>
      </c>
      <c r="L7349" t="s">
        <v>25</v>
      </c>
      <c r="M7349" s="2">
        <f>+Table3[[#This Row],[CHW]]/Table3[[#This Row],[Count of Airbill Number]]</f>
        <v>0.90908999999999995</v>
      </c>
    </row>
    <row r="7350" spans="2:13">
      <c r="B7350" t="s">
        <v>20</v>
      </c>
      <c r="C7350" t="s">
        <v>21</v>
      </c>
      <c r="D7350" t="s">
        <v>22</v>
      </c>
      <c r="E7350" t="s">
        <v>776</v>
      </c>
      <c r="F7350" t="s">
        <v>776</v>
      </c>
      <c r="G7350" t="s">
        <v>65</v>
      </c>
      <c r="H7350" t="s">
        <v>53</v>
      </c>
      <c r="I7350" s="1">
        <v>0.90908999999999995</v>
      </c>
      <c r="J7350" s="1">
        <v>1</v>
      </c>
      <c r="K7350">
        <v>7347</v>
      </c>
      <c r="L7350" t="s">
        <v>25</v>
      </c>
      <c r="M7350" s="2">
        <f>+Table3[[#This Row],[CHW]]/Table3[[#This Row],[Count of Airbill Number]]</f>
        <v>0.90908999999999995</v>
      </c>
    </row>
    <row r="7351" spans="2:13">
      <c r="B7351" t="s">
        <v>20</v>
      </c>
      <c r="C7351" t="s">
        <v>21</v>
      </c>
      <c r="D7351" t="s">
        <v>22</v>
      </c>
      <c r="E7351" t="s">
        <v>776</v>
      </c>
      <c r="F7351" t="s">
        <v>776</v>
      </c>
      <c r="G7351" t="s">
        <v>63</v>
      </c>
      <c r="H7351" t="s">
        <v>24</v>
      </c>
      <c r="I7351" s="1">
        <v>0.90908999999999995</v>
      </c>
      <c r="J7351" s="1">
        <v>1</v>
      </c>
      <c r="K7351">
        <v>7348</v>
      </c>
      <c r="L7351" t="s">
        <v>25</v>
      </c>
      <c r="M7351" s="2">
        <f>+Table3[[#This Row],[CHW]]/Table3[[#This Row],[Count of Airbill Number]]</f>
        <v>0.90908999999999995</v>
      </c>
    </row>
    <row r="7352" spans="2:13">
      <c r="B7352" t="s">
        <v>20</v>
      </c>
      <c r="C7352" t="s">
        <v>21</v>
      </c>
      <c r="D7352" t="s">
        <v>22</v>
      </c>
      <c r="E7352" t="s">
        <v>776</v>
      </c>
      <c r="F7352" t="s">
        <v>776</v>
      </c>
      <c r="G7352" t="s">
        <v>41</v>
      </c>
      <c r="H7352" t="s">
        <v>32</v>
      </c>
      <c r="I7352" s="1">
        <v>0.90908999999999995</v>
      </c>
      <c r="J7352" s="1">
        <v>1</v>
      </c>
      <c r="K7352">
        <v>7349</v>
      </c>
      <c r="L7352" t="s">
        <v>25</v>
      </c>
      <c r="M7352" s="2">
        <f>+Table3[[#This Row],[CHW]]/Table3[[#This Row],[Count of Airbill Number]]</f>
        <v>0.90908999999999995</v>
      </c>
    </row>
    <row r="7353" spans="2:13">
      <c r="B7353" t="s">
        <v>20</v>
      </c>
      <c r="C7353" t="s">
        <v>21</v>
      </c>
      <c r="D7353" t="s">
        <v>22</v>
      </c>
      <c r="E7353" t="s">
        <v>776</v>
      </c>
      <c r="F7353" t="s">
        <v>776</v>
      </c>
      <c r="G7353" t="s">
        <v>64</v>
      </c>
      <c r="H7353" t="s">
        <v>74</v>
      </c>
      <c r="I7353" s="1">
        <v>0.90908999999999995</v>
      </c>
      <c r="J7353" s="1">
        <v>2</v>
      </c>
      <c r="K7353">
        <v>7350</v>
      </c>
      <c r="L7353" t="s">
        <v>25</v>
      </c>
      <c r="M7353" s="2">
        <f>+Table3[[#This Row],[CHW]]/Table3[[#This Row],[Count of Airbill Number]]</f>
        <v>0.45454499999999998</v>
      </c>
    </row>
    <row r="7354" spans="2:13">
      <c r="B7354" t="s">
        <v>20</v>
      </c>
      <c r="C7354" t="s">
        <v>21</v>
      </c>
      <c r="D7354" t="s">
        <v>22</v>
      </c>
      <c r="E7354" t="s">
        <v>776</v>
      </c>
      <c r="F7354" t="s">
        <v>776</v>
      </c>
      <c r="G7354" t="s">
        <v>64</v>
      </c>
      <c r="H7354" t="s">
        <v>57</v>
      </c>
      <c r="I7354" s="1">
        <v>0.90908999999999995</v>
      </c>
      <c r="J7354" s="1">
        <v>1</v>
      </c>
      <c r="K7354">
        <v>7351</v>
      </c>
      <c r="L7354" t="s">
        <v>25</v>
      </c>
      <c r="M7354" s="2">
        <f>+Table3[[#This Row],[CHW]]/Table3[[#This Row],[Count of Airbill Number]]</f>
        <v>0.90908999999999995</v>
      </c>
    </row>
    <row r="7355" spans="2:13">
      <c r="B7355" t="s">
        <v>20</v>
      </c>
      <c r="C7355" t="s">
        <v>21</v>
      </c>
      <c r="D7355" t="s">
        <v>22</v>
      </c>
      <c r="E7355" t="s">
        <v>776</v>
      </c>
      <c r="F7355" t="s">
        <v>776</v>
      </c>
      <c r="G7355" t="s">
        <v>71</v>
      </c>
      <c r="H7355" t="s">
        <v>119</v>
      </c>
      <c r="I7355" s="1">
        <v>0.90908999999999995</v>
      </c>
      <c r="J7355" s="1">
        <v>1</v>
      </c>
      <c r="K7355">
        <v>7352</v>
      </c>
      <c r="L7355" t="s">
        <v>25</v>
      </c>
      <c r="M7355" s="2">
        <f>+Table3[[#This Row],[CHW]]/Table3[[#This Row],[Count of Airbill Number]]</f>
        <v>0.90908999999999995</v>
      </c>
    </row>
    <row r="7356" spans="2:13">
      <c r="B7356" t="s">
        <v>20</v>
      </c>
      <c r="C7356" t="s">
        <v>21</v>
      </c>
      <c r="D7356" t="s">
        <v>22</v>
      </c>
      <c r="E7356" t="s">
        <v>776</v>
      </c>
      <c r="F7356" t="s">
        <v>776</v>
      </c>
      <c r="G7356" t="s">
        <v>94</v>
      </c>
      <c r="H7356" t="s">
        <v>31</v>
      </c>
      <c r="I7356" s="1">
        <v>0.90908999999999995</v>
      </c>
      <c r="J7356" s="1">
        <v>1</v>
      </c>
      <c r="K7356">
        <v>7353</v>
      </c>
      <c r="L7356" t="s">
        <v>25</v>
      </c>
      <c r="M7356" s="2">
        <f>+Table3[[#This Row],[CHW]]/Table3[[#This Row],[Count of Airbill Number]]</f>
        <v>0.90908999999999995</v>
      </c>
    </row>
    <row r="7357" spans="2:13">
      <c r="B7357" t="s">
        <v>20</v>
      </c>
      <c r="C7357" t="s">
        <v>21</v>
      </c>
      <c r="D7357" t="s">
        <v>22</v>
      </c>
      <c r="E7357" t="s">
        <v>776</v>
      </c>
      <c r="F7357" t="s">
        <v>776</v>
      </c>
      <c r="G7357" t="s">
        <v>94</v>
      </c>
      <c r="H7357" t="s">
        <v>170</v>
      </c>
      <c r="I7357" s="1">
        <v>0.90908999999999995</v>
      </c>
      <c r="J7357" s="1">
        <v>1</v>
      </c>
      <c r="K7357">
        <v>7354</v>
      </c>
      <c r="L7357" t="s">
        <v>25</v>
      </c>
      <c r="M7357" s="2">
        <f>+Table3[[#This Row],[CHW]]/Table3[[#This Row],[Count of Airbill Number]]</f>
        <v>0.90908999999999995</v>
      </c>
    </row>
    <row r="7358" spans="2:13">
      <c r="B7358" t="s">
        <v>20</v>
      </c>
      <c r="C7358" t="s">
        <v>21</v>
      </c>
      <c r="D7358" t="s">
        <v>22</v>
      </c>
      <c r="E7358" t="s">
        <v>776</v>
      </c>
      <c r="F7358" t="s">
        <v>776</v>
      </c>
      <c r="G7358" t="s">
        <v>76</v>
      </c>
      <c r="H7358" t="s">
        <v>236</v>
      </c>
      <c r="I7358" s="1">
        <v>0.90908999999999995</v>
      </c>
      <c r="J7358" s="1">
        <v>1</v>
      </c>
      <c r="K7358">
        <v>7355</v>
      </c>
      <c r="L7358" t="s">
        <v>25</v>
      </c>
      <c r="M7358" s="2">
        <f>+Table3[[#This Row],[CHW]]/Table3[[#This Row],[Count of Airbill Number]]</f>
        <v>0.90908999999999995</v>
      </c>
    </row>
    <row r="7359" spans="2:13">
      <c r="B7359" t="s">
        <v>20</v>
      </c>
      <c r="C7359" t="s">
        <v>21</v>
      </c>
      <c r="D7359" t="s">
        <v>22</v>
      </c>
      <c r="E7359" t="s">
        <v>776</v>
      </c>
      <c r="F7359" t="s">
        <v>776</v>
      </c>
      <c r="G7359" t="s">
        <v>48</v>
      </c>
      <c r="H7359" t="s">
        <v>219</v>
      </c>
      <c r="I7359" s="1">
        <v>0.90908999999999995</v>
      </c>
      <c r="J7359" s="1">
        <v>1</v>
      </c>
      <c r="K7359">
        <v>7356</v>
      </c>
      <c r="L7359" t="s">
        <v>25</v>
      </c>
      <c r="M7359" s="2">
        <f>+Table3[[#This Row],[CHW]]/Table3[[#This Row],[Count of Airbill Number]]</f>
        <v>0.90908999999999995</v>
      </c>
    </row>
    <row r="7360" spans="2:13">
      <c r="B7360" t="s">
        <v>20</v>
      </c>
      <c r="C7360" t="s">
        <v>21</v>
      </c>
      <c r="D7360" t="s">
        <v>22</v>
      </c>
      <c r="E7360" t="s">
        <v>776</v>
      </c>
      <c r="F7360" t="s">
        <v>776</v>
      </c>
      <c r="G7360" t="s">
        <v>48</v>
      </c>
      <c r="H7360" t="s">
        <v>245</v>
      </c>
      <c r="I7360" s="1">
        <v>0.90908999999999995</v>
      </c>
      <c r="J7360" s="1">
        <v>1</v>
      </c>
      <c r="K7360">
        <v>7357</v>
      </c>
      <c r="L7360" t="s">
        <v>25</v>
      </c>
      <c r="M7360" s="2">
        <f>+Table3[[#This Row],[CHW]]/Table3[[#This Row],[Count of Airbill Number]]</f>
        <v>0.90908999999999995</v>
      </c>
    </row>
    <row r="7361" spans="2:13">
      <c r="B7361" t="s">
        <v>20</v>
      </c>
      <c r="C7361" t="s">
        <v>21</v>
      </c>
      <c r="D7361" t="s">
        <v>22</v>
      </c>
      <c r="E7361" t="s">
        <v>776</v>
      </c>
      <c r="F7361" t="s">
        <v>776</v>
      </c>
      <c r="G7361" t="s">
        <v>45</v>
      </c>
      <c r="H7361" t="s">
        <v>146</v>
      </c>
      <c r="I7361" s="1">
        <v>0.90908999999999995</v>
      </c>
      <c r="J7361" s="1">
        <v>1</v>
      </c>
      <c r="K7361">
        <v>7358</v>
      </c>
      <c r="L7361" t="s">
        <v>25</v>
      </c>
      <c r="M7361" s="2">
        <f>+Table3[[#This Row],[CHW]]/Table3[[#This Row],[Count of Airbill Number]]</f>
        <v>0.90908999999999995</v>
      </c>
    </row>
    <row r="7362" spans="2:13">
      <c r="B7362" t="s">
        <v>20</v>
      </c>
      <c r="C7362" t="s">
        <v>21</v>
      </c>
      <c r="D7362" t="s">
        <v>22</v>
      </c>
      <c r="E7362" t="s">
        <v>776</v>
      </c>
      <c r="F7362" t="s">
        <v>776</v>
      </c>
      <c r="G7362" t="s">
        <v>45</v>
      </c>
      <c r="H7362" t="s">
        <v>119</v>
      </c>
      <c r="I7362" s="1">
        <v>0.90908999999999995</v>
      </c>
      <c r="J7362" s="1">
        <v>2</v>
      </c>
      <c r="K7362">
        <v>7359</v>
      </c>
      <c r="L7362" t="s">
        <v>25</v>
      </c>
      <c r="M7362" s="2">
        <f>+Table3[[#This Row],[CHW]]/Table3[[#This Row],[Count of Airbill Number]]</f>
        <v>0.45454499999999998</v>
      </c>
    </row>
    <row r="7363" spans="2:13">
      <c r="B7363" t="s">
        <v>20</v>
      </c>
      <c r="C7363" t="s">
        <v>21</v>
      </c>
      <c r="D7363" t="s">
        <v>22</v>
      </c>
      <c r="E7363" t="s">
        <v>776</v>
      </c>
      <c r="F7363" t="s">
        <v>776</v>
      </c>
      <c r="G7363" t="s">
        <v>56</v>
      </c>
      <c r="H7363" t="s">
        <v>45</v>
      </c>
      <c r="I7363" s="1">
        <v>0.90908999999999995</v>
      </c>
      <c r="J7363" s="1">
        <v>2</v>
      </c>
      <c r="K7363">
        <v>7360</v>
      </c>
      <c r="L7363" t="s">
        <v>25</v>
      </c>
      <c r="M7363" s="2">
        <f>+Table3[[#This Row],[CHW]]/Table3[[#This Row],[Count of Airbill Number]]</f>
        <v>0.45454499999999998</v>
      </c>
    </row>
    <row r="7364" spans="2:13">
      <c r="B7364" t="s">
        <v>20</v>
      </c>
      <c r="C7364" t="s">
        <v>21</v>
      </c>
      <c r="D7364" t="s">
        <v>22</v>
      </c>
      <c r="E7364" t="s">
        <v>776</v>
      </c>
      <c r="F7364" t="s">
        <v>776</v>
      </c>
      <c r="G7364" t="s">
        <v>279</v>
      </c>
      <c r="H7364" t="s">
        <v>53</v>
      </c>
      <c r="I7364" s="1">
        <v>0.90908999999999995</v>
      </c>
      <c r="J7364" s="1">
        <v>1</v>
      </c>
      <c r="K7364">
        <v>7361</v>
      </c>
      <c r="L7364" t="s">
        <v>25</v>
      </c>
      <c r="M7364" s="2">
        <f>+Table3[[#This Row],[CHW]]/Table3[[#This Row],[Count of Airbill Number]]</f>
        <v>0.90908999999999995</v>
      </c>
    </row>
    <row r="7365" spans="2:13">
      <c r="B7365" t="s">
        <v>20</v>
      </c>
      <c r="C7365" t="s">
        <v>21</v>
      </c>
      <c r="D7365" t="s">
        <v>22</v>
      </c>
      <c r="E7365" t="s">
        <v>776</v>
      </c>
      <c r="F7365" t="s">
        <v>776</v>
      </c>
      <c r="G7365" t="s">
        <v>33</v>
      </c>
      <c r="H7365" t="s">
        <v>270</v>
      </c>
      <c r="I7365" s="1">
        <v>0.90908999999999995</v>
      </c>
      <c r="J7365" s="1">
        <v>1</v>
      </c>
      <c r="K7365">
        <v>7362</v>
      </c>
      <c r="L7365" t="s">
        <v>25</v>
      </c>
      <c r="M7365" s="2">
        <f>+Table3[[#This Row],[CHW]]/Table3[[#This Row],[Count of Airbill Number]]</f>
        <v>0.90908999999999995</v>
      </c>
    </row>
    <row r="7366" spans="2:13">
      <c r="B7366" t="s">
        <v>20</v>
      </c>
      <c r="C7366" t="s">
        <v>21</v>
      </c>
      <c r="D7366" t="s">
        <v>22</v>
      </c>
      <c r="E7366" t="s">
        <v>776</v>
      </c>
      <c r="F7366" t="s">
        <v>776</v>
      </c>
      <c r="G7366" t="s">
        <v>67</v>
      </c>
      <c r="H7366" t="s">
        <v>462</v>
      </c>
      <c r="I7366" s="1">
        <v>0.90908999999999995</v>
      </c>
      <c r="J7366" s="1">
        <v>1</v>
      </c>
      <c r="K7366">
        <v>7363</v>
      </c>
      <c r="L7366" t="s">
        <v>25</v>
      </c>
      <c r="M7366" s="2">
        <f>+Table3[[#This Row],[CHW]]/Table3[[#This Row],[Count of Airbill Number]]</f>
        <v>0.90908999999999995</v>
      </c>
    </row>
    <row r="7367" spans="2:13">
      <c r="B7367" t="s">
        <v>20</v>
      </c>
      <c r="C7367" t="s">
        <v>21</v>
      </c>
      <c r="D7367" t="s">
        <v>22</v>
      </c>
      <c r="E7367" t="s">
        <v>776</v>
      </c>
      <c r="F7367" t="s">
        <v>776</v>
      </c>
      <c r="G7367" t="s">
        <v>67</v>
      </c>
      <c r="H7367" t="s">
        <v>352</v>
      </c>
      <c r="I7367" s="1">
        <v>0.90908999999999995</v>
      </c>
      <c r="J7367" s="1">
        <v>2</v>
      </c>
      <c r="K7367">
        <v>7364</v>
      </c>
      <c r="L7367" t="s">
        <v>25</v>
      </c>
      <c r="M7367" s="2">
        <f>+Table3[[#This Row],[CHW]]/Table3[[#This Row],[Count of Airbill Number]]</f>
        <v>0.45454499999999998</v>
      </c>
    </row>
    <row r="7368" spans="2:13">
      <c r="B7368" t="s">
        <v>20</v>
      </c>
      <c r="C7368" t="s">
        <v>21</v>
      </c>
      <c r="D7368" t="s">
        <v>22</v>
      </c>
      <c r="E7368" t="s">
        <v>776</v>
      </c>
      <c r="F7368" t="s">
        <v>776</v>
      </c>
      <c r="G7368" t="s">
        <v>67</v>
      </c>
      <c r="H7368" t="s">
        <v>387</v>
      </c>
      <c r="I7368" s="1">
        <v>0.90908999999999995</v>
      </c>
      <c r="J7368" s="1">
        <v>2</v>
      </c>
      <c r="K7368">
        <v>7365</v>
      </c>
      <c r="L7368" t="s">
        <v>25</v>
      </c>
      <c r="M7368" s="2">
        <f>+Table3[[#This Row],[CHW]]/Table3[[#This Row],[Count of Airbill Number]]</f>
        <v>0.45454499999999998</v>
      </c>
    </row>
    <row r="7369" spans="2:13">
      <c r="B7369" t="s">
        <v>20</v>
      </c>
      <c r="C7369" t="s">
        <v>21</v>
      </c>
      <c r="D7369" t="s">
        <v>36</v>
      </c>
      <c r="E7369" t="s">
        <v>776</v>
      </c>
      <c r="F7369" t="s">
        <v>776</v>
      </c>
      <c r="G7369" t="s">
        <v>47</v>
      </c>
      <c r="H7369" t="s">
        <v>47</v>
      </c>
      <c r="I7369" s="1">
        <v>0.90908999999999995</v>
      </c>
      <c r="J7369" s="1">
        <v>1</v>
      </c>
      <c r="K7369">
        <v>7366</v>
      </c>
      <c r="L7369" t="s">
        <v>25</v>
      </c>
      <c r="M7369" s="2">
        <f>+Table3[[#This Row],[CHW]]/Table3[[#This Row],[Count of Airbill Number]]</f>
        <v>0.90908999999999995</v>
      </c>
    </row>
    <row r="7370" spans="2:13">
      <c r="B7370" t="s">
        <v>20</v>
      </c>
      <c r="C7370" t="s">
        <v>21</v>
      </c>
      <c r="D7370" t="s">
        <v>36</v>
      </c>
      <c r="E7370" t="s">
        <v>776</v>
      </c>
      <c r="F7370" t="s">
        <v>776</v>
      </c>
      <c r="G7370" t="s">
        <v>71</v>
      </c>
      <c r="H7370" t="s">
        <v>42</v>
      </c>
      <c r="I7370" s="1">
        <v>0.90908999999999995</v>
      </c>
      <c r="J7370" s="1">
        <v>1</v>
      </c>
      <c r="K7370">
        <v>7367</v>
      </c>
      <c r="L7370" t="s">
        <v>25</v>
      </c>
      <c r="M7370" s="2">
        <f>+Table3[[#This Row],[CHW]]/Table3[[#This Row],[Count of Airbill Number]]</f>
        <v>0.90908999999999995</v>
      </c>
    </row>
    <row r="7371" spans="2:13">
      <c r="B7371" t="s">
        <v>243</v>
      </c>
      <c r="C7371" t="s">
        <v>21</v>
      </c>
      <c r="D7371" t="s">
        <v>22</v>
      </c>
      <c r="E7371" t="s">
        <v>776</v>
      </c>
      <c r="F7371" t="s">
        <v>776</v>
      </c>
      <c r="G7371" t="s">
        <v>108</v>
      </c>
      <c r="H7371" t="s">
        <v>53</v>
      </c>
      <c r="I7371" s="1">
        <v>0.90908999999999995</v>
      </c>
      <c r="J7371" s="1">
        <v>1</v>
      </c>
      <c r="K7371">
        <v>7368</v>
      </c>
      <c r="L7371" t="s">
        <v>25</v>
      </c>
      <c r="M7371" s="2">
        <f>+Table3[[#This Row],[CHW]]/Table3[[#This Row],[Count of Airbill Number]]</f>
        <v>0.90908999999999995</v>
      </c>
    </row>
    <row r="7372" spans="2:13">
      <c r="B7372" t="s">
        <v>243</v>
      </c>
      <c r="C7372" t="s">
        <v>21</v>
      </c>
      <c r="D7372" t="s">
        <v>22</v>
      </c>
      <c r="E7372" t="s">
        <v>776</v>
      </c>
      <c r="F7372" t="s">
        <v>776</v>
      </c>
      <c r="G7372" t="s">
        <v>40</v>
      </c>
      <c r="H7372" t="s">
        <v>102</v>
      </c>
      <c r="I7372" s="1">
        <v>0.90908999999999995</v>
      </c>
      <c r="J7372" s="1">
        <v>1</v>
      </c>
      <c r="K7372">
        <v>7369</v>
      </c>
      <c r="L7372" t="s">
        <v>25</v>
      </c>
      <c r="M7372" s="2">
        <f>+Table3[[#This Row],[CHW]]/Table3[[#This Row],[Count of Airbill Number]]</f>
        <v>0.90908999999999995</v>
      </c>
    </row>
    <row r="7373" spans="2:13">
      <c r="B7373" t="s">
        <v>243</v>
      </c>
      <c r="C7373" t="s">
        <v>21</v>
      </c>
      <c r="D7373" t="s">
        <v>22</v>
      </c>
      <c r="E7373" t="s">
        <v>776</v>
      </c>
      <c r="F7373" t="s">
        <v>776</v>
      </c>
      <c r="G7373" t="s">
        <v>40</v>
      </c>
      <c r="H7373" t="s">
        <v>37</v>
      </c>
      <c r="I7373" s="1">
        <v>0.90908999999999995</v>
      </c>
      <c r="J7373" s="1">
        <v>1</v>
      </c>
      <c r="K7373">
        <v>7370</v>
      </c>
      <c r="L7373" t="s">
        <v>25</v>
      </c>
      <c r="M7373" s="2">
        <f>+Table3[[#This Row],[CHW]]/Table3[[#This Row],[Count of Airbill Number]]</f>
        <v>0.90908999999999995</v>
      </c>
    </row>
    <row r="7374" spans="2:13">
      <c r="B7374" t="s">
        <v>243</v>
      </c>
      <c r="C7374" t="s">
        <v>21</v>
      </c>
      <c r="D7374" t="s">
        <v>22</v>
      </c>
      <c r="E7374" t="s">
        <v>776</v>
      </c>
      <c r="F7374" t="s">
        <v>776</v>
      </c>
      <c r="G7374" t="s">
        <v>40</v>
      </c>
      <c r="H7374" t="s">
        <v>199</v>
      </c>
      <c r="I7374" s="1">
        <v>0.90908999999999995</v>
      </c>
      <c r="J7374" s="1">
        <v>1</v>
      </c>
      <c r="K7374">
        <v>7371</v>
      </c>
      <c r="L7374" t="s">
        <v>25</v>
      </c>
      <c r="M7374" s="2">
        <f>+Table3[[#This Row],[CHW]]/Table3[[#This Row],[Count of Airbill Number]]</f>
        <v>0.90908999999999995</v>
      </c>
    </row>
    <row r="7375" spans="2:13">
      <c r="B7375" t="s">
        <v>28</v>
      </c>
      <c r="C7375" t="s">
        <v>21</v>
      </c>
      <c r="D7375" t="s">
        <v>36</v>
      </c>
      <c r="E7375" t="s">
        <v>776</v>
      </c>
      <c r="F7375" t="s">
        <v>776</v>
      </c>
      <c r="G7375" t="s">
        <v>46</v>
      </c>
      <c r="H7375" t="s">
        <v>37</v>
      </c>
      <c r="I7375" s="1">
        <v>0.9</v>
      </c>
      <c r="J7375" s="1">
        <v>1</v>
      </c>
      <c r="K7375">
        <v>7372</v>
      </c>
      <c r="L7375" t="s">
        <v>25</v>
      </c>
      <c r="M7375" s="2">
        <f>+Table3[[#This Row],[CHW]]/Table3[[#This Row],[Count of Airbill Number]]</f>
        <v>0.9</v>
      </c>
    </row>
    <row r="7376" spans="2:13">
      <c r="B7376" t="s">
        <v>28</v>
      </c>
      <c r="C7376" t="s">
        <v>21</v>
      </c>
      <c r="D7376" t="s">
        <v>22</v>
      </c>
      <c r="E7376" t="s">
        <v>778</v>
      </c>
      <c r="F7376" t="s">
        <v>778</v>
      </c>
      <c r="G7376" t="s">
        <v>112</v>
      </c>
      <c r="H7376" t="s">
        <v>155</v>
      </c>
      <c r="I7376" s="1">
        <v>0.8</v>
      </c>
      <c r="J7376" s="1">
        <v>1</v>
      </c>
      <c r="K7376">
        <v>7373</v>
      </c>
      <c r="L7376" t="s">
        <v>25</v>
      </c>
      <c r="M7376" s="2">
        <f>+Table3[[#This Row],[CHW]]/Table3[[#This Row],[Count of Airbill Number]]</f>
        <v>0.8</v>
      </c>
    </row>
    <row r="7377" spans="2:13">
      <c r="B7377" t="s">
        <v>28</v>
      </c>
      <c r="C7377" t="s">
        <v>21</v>
      </c>
      <c r="D7377" t="s">
        <v>22</v>
      </c>
      <c r="E7377" t="s">
        <v>778</v>
      </c>
      <c r="F7377" t="s">
        <v>776</v>
      </c>
      <c r="G7377" t="s">
        <v>173</v>
      </c>
      <c r="H7377" t="s">
        <v>31</v>
      </c>
      <c r="I7377" s="1">
        <v>0.7</v>
      </c>
      <c r="J7377" s="1">
        <v>1</v>
      </c>
      <c r="K7377">
        <v>7374</v>
      </c>
      <c r="L7377" t="s">
        <v>25</v>
      </c>
      <c r="M7377" s="2">
        <f>+Table3[[#This Row],[CHW]]/Table3[[#This Row],[Count of Airbill Number]]</f>
        <v>0.7</v>
      </c>
    </row>
    <row r="7378" spans="2:13">
      <c r="B7378" t="s">
        <v>28</v>
      </c>
      <c r="C7378" t="s">
        <v>21</v>
      </c>
      <c r="D7378" t="s">
        <v>22</v>
      </c>
      <c r="E7378" t="s">
        <v>778</v>
      </c>
      <c r="F7378" t="s">
        <v>777</v>
      </c>
      <c r="G7378" t="s">
        <v>173</v>
      </c>
      <c r="H7378" t="s">
        <v>97</v>
      </c>
      <c r="I7378" s="1">
        <v>0.7</v>
      </c>
      <c r="J7378" s="1">
        <v>1</v>
      </c>
      <c r="K7378">
        <v>7375</v>
      </c>
      <c r="L7378" t="s">
        <v>25</v>
      </c>
      <c r="M7378" s="2">
        <f>+Table3[[#This Row],[CHW]]/Table3[[#This Row],[Count of Airbill Number]]</f>
        <v>0.7</v>
      </c>
    </row>
    <row r="7379" spans="2:13">
      <c r="B7379" t="s">
        <v>28</v>
      </c>
      <c r="C7379" t="s">
        <v>21</v>
      </c>
      <c r="D7379" t="s">
        <v>36</v>
      </c>
      <c r="E7379" t="s">
        <v>776</v>
      </c>
      <c r="F7379" t="s">
        <v>776</v>
      </c>
      <c r="G7379" t="s">
        <v>23</v>
      </c>
      <c r="H7379" t="s">
        <v>192</v>
      </c>
      <c r="I7379" s="1">
        <v>0.63636300000000001</v>
      </c>
      <c r="J7379" s="1">
        <v>1</v>
      </c>
      <c r="K7379">
        <v>7376</v>
      </c>
      <c r="L7379" t="s">
        <v>25</v>
      </c>
      <c r="M7379" s="2">
        <f>+Table3[[#This Row],[CHW]]/Table3[[#This Row],[Count of Airbill Number]]</f>
        <v>0.63636300000000001</v>
      </c>
    </row>
    <row r="7380" spans="2:13">
      <c r="B7380" t="s">
        <v>28</v>
      </c>
      <c r="C7380" t="s">
        <v>21</v>
      </c>
      <c r="D7380" t="s">
        <v>22</v>
      </c>
      <c r="E7380" t="s">
        <v>778</v>
      </c>
      <c r="F7380" t="s">
        <v>776</v>
      </c>
      <c r="G7380" t="s">
        <v>109</v>
      </c>
      <c r="H7380" t="s">
        <v>85</v>
      </c>
      <c r="I7380" s="1">
        <v>0.54545399999999999</v>
      </c>
      <c r="J7380" s="1">
        <v>1</v>
      </c>
      <c r="K7380">
        <v>7377</v>
      </c>
      <c r="L7380" t="s">
        <v>25</v>
      </c>
      <c r="M7380" s="2">
        <f>+Table3[[#This Row],[CHW]]/Table3[[#This Row],[Count of Airbill Number]]</f>
        <v>0.54545399999999999</v>
      </c>
    </row>
    <row r="7381" spans="2:13">
      <c r="B7381" t="s">
        <v>28</v>
      </c>
      <c r="C7381" t="s">
        <v>21</v>
      </c>
      <c r="D7381" t="s">
        <v>22</v>
      </c>
      <c r="E7381" t="s">
        <v>778</v>
      </c>
      <c r="F7381" t="s">
        <v>778</v>
      </c>
      <c r="G7381" t="s">
        <v>173</v>
      </c>
      <c r="H7381" t="s">
        <v>367</v>
      </c>
      <c r="I7381" s="1">
        <v>0.5</v>
      </c>
      <c r="J7381" s="1">
        <v>1</v>
      </c>
      <c r="K7381">
        <v>7378</v>
      </c>
      <c r="L7381" t="s">
        <v>25</v>
      </c>
      <c r="M7381" s="2">
        <f>+Table3[[#This Row],[CHW]]/Table3[[#This Row],[Count of Airbill Number]]</f>
        <v>0.5</v>
      </c>
    </row>
    <row r="7382" spans="2:13">
      <c r="B7382" t="s">
        <v>28</v>
      </c>
      <c r="C7382" t="s">
        <v>21</v>
      </c>
      <c r="D7382" t="s">
        <v>22</v>
      </c>
      <c r="E7382" t="s">
        <v>778</v>
      </c>
      <c r="F7382" t="s">
        <v>778</v>
      </c>
      <c r="G7382" t="s">
        <v>86</v>
      </c>
      <c r="H7382" t="s">
        <v>173</v>
      </c>
      <c r="I7382" s="1">
        <v>0.5</v>
      </c>
      <c r="J7382" s="1">
        <v>1</v>
      </c>
      <c r="K7382">
        <v>7379</v>
      </c>
      <c r="L7382" t="s">
        <v>25</v>
      </c>
      <c r="M7382" s="2">
        <f>+Table3[[#This Row],[CHW]]/Table3[[#This Row],[Count of Airbill Number]]</f>
        <v>0.5</v>
      </c>
    </row>
    <row r="7383" spans="2:13">
      <c r="B7383" t="s">
        <v>28</v>
      </c>
      <c r="C7383" t="s">
        <v>21</v>
      </c>
      <c r="D7383" t="s">
        <v>22</v>
      </c>
      <c r="E7383" t="s">
        <v>778</v>
      </c>
      <c r="F7383" t="s">
        <v>778</v>
      </c>
      <c r="G7383" t="s">
        <v>90</v>
      </c>
      <c r="H7383" t="s">
        <v>51</v>
      </c>
      <c r="I7383" s="1">
        <v>0.5</v>
      </c>
      <c r="J7383" s="1">
        <v>1</v>
      </c>
      <c r="K7383">
        <v>7380</v>
      </c>
      <c r="L7383" t="s">
        <v>25</v>
      </c>
      <c r="M7383" s="2">
        <f>+Table3[[#This Row],[CHW]]/Table3[[#This Row],[Count of Airbill Number]]</f>
        <v>0.5</v>
      </c>
    </row>
    <row r="7384" spans="2:13">
      <c r="B7384" t="s">
        <v>35</v>
      </c>
      <c r="C7384" t="s">
        <v>21</v>
      </c>
      <c r="D7384" t="s">
        <v>22</v>
      </c>
      <c r="E7384" t="s">
        <v>778</v>
      </c>
      <c r="F7384" t="s">
        <v>778</v>
      </c>
      <c r="G7384" t="s">
        <v>86</v>
      </c>
      <c r="H7384" t="s">
        <v>90</v>
      </c>
      <c r="I7384" s="1">
        <v>0.5</v>
      </c>
      <c r="J7384" s="1">
        <v>1</v>
      </c>
      <c r="K7384">
        <v>7381</v>
      </c>
      <c r="L7384" t="s">
        <v>25</v>
      </c>
      <c r="M7384" s="2">
        <f>+Table3[[#This Row],[CHW]]/Table3[[#This Row],[Count of Airbill Number]]</f>
        <v>0.5</v>
      </c>
    </row>
    <row r="7385" spans="2:13">
      <c r="B7385" t="s">
        <v>28</v>
      </c>
      <c r="C7385" t="s">
        <v>21</v>
      </c>
      <c r="D7385" t="s">
        <v>22</v>
      </c>
      <c r="E7385" t="s">
        <v>776</v>
      </c>
      <c r="F7385" t="s">
        <v>776</v>
      </c>
      <c r="G7385" t="s">
        <v>58</v>
      </c>
      <c r="H7385" t="s">
        <v>83</v>
      </c>
      <c r="I7385" s="1">
        <v>0.45454499999999998</v>
      </c>
      <c r="J7385" s="1">
        <v>1</v>
      </c>
      <c r="K7385">
        <v>7382</v>
      </c>
      <c r="L7385" t="s">
        <v>25</v>
      </c>
      <c r="M7385" s="2">
        <f>+Table3[[#This Row],[CHW]]/Table3[[#This Row],[Count of Airbill Number]]</f>
        <v>0.45454499999999998</v>
      </c>
    </row>
    <row r="7386" spans="2:13">
      <c r="B7386" t="s">
        <v>28</v>
      </c>
      <c r="C7386" t="s">
        <v>21</v>
      </c>
      <c r="D7386" t="s">
        <v>22</v>
      </c>
      <c r="E7386" t="s">
        <v>776</v>
      </c>
      <c r="F7386" t="s">
        <v>776</v>
      </c>
      <c r="G7386" t="s">
        <v>23</v>
      </c>
      <c r="H7386" t="s">
        <v>77</v>
      </c>
      <c r="I7386" s="1">
        <v>0.45454499999999998</v>
      </c>
      <c r="J7386" s="1">
        <v>1</v>
      </c>
      <c r="K7386">
        <v>7383</v>
      </c>
      <c r="L7386" t="s">
        <v>25</v>
      </c>
      <c r="M7386" s="2">
        <f>+Table3[[#This Row],[CHW]]/Table3[[#This Row],[Count of Airbill Number]]</f>
        <v>0.45454499999999998</v>
      </c>
    </row>
    <row r="7387" spans="2:13">
      <c r="B7387" t="s">
        <v>28</v>
      </c>
      <c r="C7387" t="s">
        <v>21</v>
      </c>
      <c r="D7387" t="s">
        <v>22</v>
      </c>
      <c r="E7387" t="s">
        <v>776</v>
      </c>
      <c r="F7387" t="s">
        <v>776</v>
      </c>
      <c r="G7387" t="s">
        <v>23</v>
      </c>
      <c r="H7387" t="s">
        <v>217</v>
      </c>
      <c r="I7387" s="1">
        <v>0.45454499999999998</v>
      </c>
      <c r="J7387" s="1">
        <v>1</v>
      </c>
      <c r="K7387">
        <v>7384</v>
      </c>
      <c r="L7387" t="s">
        <v>25</v>
      </c>
      <c r="M7387" s="2">
        <f>+Table3[[#This Row],[CHW]]/Table3[[#This Row],[Count of Airbill Number]]</f>
        <v>0.45454499999999998</v>
      </c>
    </row>
    <row r="7388" spans="2:13">
      <c r="B7388" t="s">
        <v>28</v>
      </c>
      <c r="C7388" t="s">
        <v>21</v>
      </c>
      <c r="D7388" t="s">
        <v>22</v>
      </c>
      <c r="E7388" t="s">
        <v>776</v>
      </c>
      <c r="F7388" t="s">
        <v>776</v>
      </c>
      <c r="G7388" t="s">
        <v>146</v>
      </c>
      <c r="H7388" t="s">
        <v>136</v>
      </c>
      <c r="I7388" s="1">
        <v>0.45454499999999998</v>
      </c>
      <c r="J7388" s="1">
        <v>1</v>
      </c>
      <c r="K7388">
        <v>7385</v>
      </c>
      <c r="L7388" t="s">
        <v>25</v>
      </c>
      <c r="M7388" s="2">
        <f>+Table3[[#This Row],[CHW]]/Table3[[#This Row],[Count of Airbill Number]]</f>
        <v>0.45454499999999998</v>
      </c>
    </row>
    <row r="7389" spans="2:13">
      <c r="B7389" t="s">
        <v>28</v>
      </c>
      <c r="C7389" t="s">
        <v>21</v>
      </c>
      <c r="D7389" t="s">
        <v>22</v>
      </c>
      <c r="E7389" t="s">
        <v>776</v>
      </c>
      <c r="F7389" t="s">
        <v>776</v>
      </c>
      <c r="G7389" t="s">
        <v>47</v>
      </c>
      <c r="H7389" t="s">
        <v>70</v>
      </c>
      <c r="I7389" s="1">
        <v>0.45454499999999998</v>
      </c>
      <c r="J7389" s="1">
        <v>1</v>
      </c>
      <c r="K7389">
        <v>7386</v>
      </c>
      <c r="L7389" t="s">
        <v>25</v>
      </c>
      <c r="M7389" s="2">
        <f>+Table3[[#This Row],[CHW]]/Table3[[#This Row],[Count of Airbill Number]]</f>
        <v>0.45454499999999998</v>
      </c>
    </row>
    <row r="7390" spans="2:13">
      <c r="B7390" t="s">
        <v>28</v>
      </c>
      <c r="C7390" t="s">
        <v>21</v>
      </c>
      <c r="D7390" t="s">
        <v>22</v>
      </c>
      <c r="E7390" t="s">
        <v>776</v>
      </c>
      <c r="F7390" t="s">
        <v>776</v>
      </c>
      <c r="G7390" t="s">
        <v>47</v>
      </c>
      <c r="H7390" t="s">
        <v>132</v>
      </c>
      <c r="I7390" s="1">
        <v>0.45454499999999998</v>
      </c>
      <c r="J7390" s="1">
        <v>1</v>
      </c>
      <c r="K7390">
        <v>7387</v>
      </c>
      <c r="L7390" t="s">
        <v>25</v>
      </c>
      <c r="M7390" s="2">
        <f>+Table3[[#This Row],[CHW]]/Table3[[#This Row],[Count of Airbill Number]]</f>
        <v>0.45454499999999998</v>
      </c>
    </row>
    <row r="7391" spans="2:13">
      <c r="B7391" t="s">
        <v>28</v>
      </c>
      <c r="C7391" t="s">
        <v>21</v>
      </c>
      <c r="D7391" t="s">
        <v>22</v>
      </c>
      <c r="E7391" t="s">
        <v>776</v>
      </c>
      <c r="F7391" t="s">
        <v>776</v>
      </c>
      <c r="G7391" t="s">
        <v>39</v>
      </c>
      <c r="H7391" t="s">
        <v>24</v>
      </c>
      <c r="I7391" s="1">
        <v>0.45454499999999998</v>
      </c>
      <c r="J7391" s="1">
        <v>1</v>
      </c>
      <c r="K7391">
        <v>7388</v>
      </c>
      <c r="L7391" t="s">
        <v>25</v>
      </c>
      <c r="M7391" s="2">
        <f>+Table3[[#This Row],[CHW]]/Table3[[#This Row],[Count of Airbill Number]]</f>
        <v>0.45454499999999998</v>
      </c>
    </row>
    <row r="7392" spans="2:13">
      <c r="B7392" t="s">
        <v>28</v>
      </c>
      <c r="C7392" t="s">
        <v>21</v>
      </c>
      <c r="D7392" t="s">
        <v>22</v>
      </c>
      <c r="E7392" t="s">
        <v>776</v>
      </c>
      <c r="F7392" t="s">
        <v>776</v>
      </c>
      <c r="G7392" t="s">
        <v>71</v>
      </c>
      <c r="H7392" t="s">
        <v>146</v>
      </c>
      <c r="I7392" s="1">
        <v>0.45454499999999998</v>
      </c>
      <c r="J7392" s="1">
        <v>1</v>
      </c>
      <c r="K7392">
        <v>7389</v>
      </c>
      <c r="L7392" t="s">
        <v>25</v>
      </c>
      <c r="M7392" s="2">
        <f>+Table3[[#This Row],[CHW]]/Table3[[#This Row],[Count of Airbill Number]]</f>
        <v>0.45454499999999998</v>
      </c>
    </row>
    <row r="7393" spans="2:13">
      <c r="B7393" t="s">
        <v>28</v>
      </c>
      <c r="C7393" t="s">
        <v>21</v>
      </c>
      <c r="D7393" t="s">
        <v>22</v>
      </c>
      <c r="E7393" t="s">
        <v>776</v>
      </c>
      <c r="F7393" t="s">
        <v>776</v>
      </c>
      <c r="G7393" t="s">
        <v>71</v>
      </c>
      <c r="H7393" t="s">
        <v>50</v>
      </c>
      <c r="I7393" s="1">
        <v>0.45454499999999998</v>
      </c>
      <c r="J7393" s="1">
        <v>1</v>
      </c>
      <c r="K7393">
        <v>7390</v>
      </c>
      <c r="L7393" t="s">
        <v>25</v>
      </c>
      <c r="M7393" s="2">
        <f>+Table3[[#This Row],[CHW]]/Table3[[#This Row],[Count of Airbill Number]]</f>
        <v>0.45454499999999998</v>
      </c>
    </row>
    <row r="7394" spans="2:13">
      <c r="B7394" t="s">
        <v>28</v>
      </c>
      <c r="C7394" t="s">
        <v>21</v>
      </c>
      <c r="D7394" t="s">
        <v>22</v>
      </c>
      <c r="E7394" t="s">
        <v>776</v>
      </c>
      <c r="F7394" t="s">
        <v>776</v>
      </c>
      <c r="G7394" t="s">
        <v>24</v>
      </c>
      <c r="H7394" t="s">
        <v>47</v>
      </c>
      <c r="I7394" s="1">
        <v>0.45454499999999998</v>
      </c>
      <c r="J7394" s="1">
        <v>1</v>
      </c>
      <c r="K7394">
        <v>7391</v>
      </c>
      <c r="L7394" t="s">
        <v>25</v>
      </c>
      <c r="M7394" s="2">
        <f>+Table3[[#This Row],[CHW]]/Table3[[#This Row],[Count of Airbill Number]]</f>
        <v>0.45454499999999998</v>
      </c>
    </row>
    <row r="7395" spans="2:13">
      <c r="B7395" t="s">
        <v>28</v>
      </c>
      <c r="C7395" t="s">
        <v>21</v>
      </c>
      <c r="D7395" t="s">
        <v>22</v>
      </c>
      <c r="E7395" t="s">
        <v>776</v>
      </c>
      <c r="F7395" t="s">
        <v>776</v>
      </c>
      <c r="G7395" t="s">
        <v>24</v>
      </c>
      <c r="H7395" t="s">
        <v>77</v>
      </c>
      <c r="I7395" s="1">
        <v>0.45454499999999998</v>
      </c>
      <c r="J7395" s="1">
        <v>1</v>
      </c>
      <c r="K7395">
        <v>7392</v>
      </c>
      <c r="L7395" t="s">
        <v>25</v>
      </c>
      <c r="M7395" s="2">
        <f>+Table3[[#This Row],[CHW]]/Table3[[#This Row],[Count of Airbill Number]]</f>
        <v>0.45454499999999998</v>
      </c>
    </row>
    <row r="7396" spans="2:13">
      <c r="B7396" t="s">
        <v>28</v>
      </c>
      <c r="C7396" t="s">
        <v>21</v>
      </c>
      <c r="D7396" t="s">
        <v>22</v>
      </c>
      <c r="E7396" t="s">
        <v>776</v>
      </c>
      <c r="F7396" t="s">
        <v>776</v>
      </c>
      <c r="G7396" t="s">
        <v>45</v>
      </c>
      <c r="H7396" t="s">
        <v>123</v>
      </c>
      <c r="I7396" s="1">
        <v>0.45454499999999998</v>
      </c>
      <c r="J7396" s="1">
        <v>1</v>
      </c>
      <c r="K7396">
        <v>7393</v>
      </c>
      <c r="L7396" t="s">
        <v>25</v>
      </c>
      <c r="M7396" s="2">
        <f>+Table3[[#This Row],[CHW]]/Table3[[#This Row],[Count of Airbill Number]]</f>
        <v>0.45454499999999998</v>
      </c>
    </row>
    <row r="7397" spans="2:13">
      <c r="B7397" t="s">
        <v>28</v>
      </c>
      <c r="C7397" t="s">
        <v>21</v>
      </c>
      <c r="D7397" t="s">
        <v>22</v>
      </c>
      <c r="E7397" t="s">
        <v>776</v>
      </c>
      <c r="F7397" t="s">
        <v>776</v>
      </c>
      <c r="G7397" t="s">
        <v>45</v>
      </c>
      <c r="H7397" t="s">
        <v>43</v>
      </c>
      <c r="I7397" s="1">
        <v>0.45454499999999998</v>
      </c>
      <c r="J7397" s="1">
        <v>1</v>
      </c>
      <c r="K7397">
        <v>7394</v>
      </c>
      <c r="L7397" t="s">
        <v>25</v>
      </c>
      <c r="M7397" s="2">
        <f>+Table3[[#This Row],[CHW]]/Table3[[#This Row],[Count of Airbill Number]]</f>
        <v>0.45454499999999998</v>
      </c>
    </row>
    <row r="7398" spans="2:13">
      <c r="B7398" t="s">
        <v>28</v>
      </c>
      <c r="C7398" t="s">
        <v>21</v>
      </c>
      <c r="D7398" t="s">
        <v>22</v>
      </c>
      <c r="E7398" t="s">
        <v>776</v>
      </c>
      <c r="F7398" t="s">
        <v>776</v>
      </c>
      <c r="G7398" t="s">
        <v>54</v>
      </c>
      <c r="H7398" t="s">
        <v>47</v>
      </c>
      <c r="I7398" s="1">
        <v>0.45454499999999998</v>
      </c>
      <c r="J7398" s="1">
        <v>1</v>
      </c>
      <c r="K7398">
        <v>7395</v>
      </c>
      <c r="L7398" t="s">
        <v>25</v>
      </c>
      <c r="M7398" s="2">
        <f>+Table3[[#This Row],[CHW]]/Table3[[#This Row],[Count of Airbill Number]]</f>
        <v>0.45454499999999998</v>
      </c>
    </row>
    <row r="7399" spans="2:13">
      <c r="B7399" t="s">
        <v>28</v>
      </c>
      <c r="C7399" t="s">
        <v>21</v>
      </c>
      <c r="D7399" t="s">
        <v>22</v>
      </c>
      <c r="E7399" t="s">
        <v>776</v>
      </c>
      <c r="F7399" t="s">
        <v>776</v>
      </c>
      <c r="G7399" t="s">
        <v>54</v>
      </c>
      <c r="H7399" t="s">
        <v>40</v>
      </c>
      <c r="I7399" s="1">
        <v>0.45454499999999998</v>
      </c>
      <c r="J7399" s="1">
        <v>1</v>
      </c>
      <c r="K7399">
        <v>7396</v>
      </c>
      <c r="L7399" t="s">
        <v>25</v>
      </c>
      <c r="M7399" s="2">
        <f>+Table3[[#This Row],[CHW]]/Table3[[#This Row],[Count of Airbill Number]]</f>
        <v>0.45454499999999998</v>
      </c>
    </row>
    <row r="7400" spans="2:13">
      <c r="B7400" t="s">
        <v>28</v>
      </c>
      <c r="C7400" t="s">
        <v>21</v>
      </c>
      <c r="D7400" t="s">
        <v>22</v>
      </c>
      <c r="E7400" t="s">
        <v>776</v>
      </c>
      <c r="F7400" t="s">
        <v>776</v>
      </c>
      <c r="G7400" t="s">
        <v>54</v>
      </c>
      <c r="H7400" t="s">
        <v>88</v>
      </c>
      <c r="I7400" s="1">
        <v>0.45454499999999998</v>
      </c>
      <c r="J7400" s="1">
        <v>1</v>
      </c>
      <c r="K7400">
        <v>7397</v>
      </c>
      <c r="L7400" t="s">
        <v>25</v>
      </c>
      <c r="M7400" s="2">
        <f>+Table3[[#This Row],[CHW]]/Table3[[#This Row],[Count of Airbill Number]]</f>
        <v>0.45454499999999998</v>
      </c>
    </row>
    <row r="7401" spans="2:13">
      <c r="B7401" t="s">
        <v>28</v>
      </c>
      <c r="C7401" t="s">
        <v>21</v>
      </c>
      <c r="D7401" t="s">
        <v>22</v>
      </c>
      <c r="E7401" t="s">
        <v>776</v>
      </c>
      <c r="F7401" t="s">
        <v>776</v>
      </c>
      <c r="G7401" t="s">
        <v>40</v>
      </c>
      <c r="H7401" t="s">
        <v>191</v>
      </c>
      <c r="I7401" s="1">
        <v>0.45454499999999998</v>
      </c>
      <c r="J7401" s="1">
        <v>1</v>
      </c>
      <c r="K7401">
        <v>7398</v>
      </c>
      <c r="L7401" t="s">
        <v>25</v>
      </c>
      <c r="M7401" s="2">
        <f>+Table3[[#This Row],[CHW]]/Table3[[#This Row],[Count of Airbill Number]]</f>
        <v>0.45454499999999998</v>
      </c>
    </row>
    <row r="7402" spans="2:13">
      <c r="B7402" t="s">
        <v>28</v>
      </c>
      <c r="C7402" t="s">
        <v>21</v>
      </c>
      <c r="D7402" t="s">
        <v>22</v>
      </c>
      <c r="E7402" t="s">
        <v>776</v>
      </c>
      <c r="F7402" t="s">
        <v>776</v>
      </c>
      <c r="G7402" t="s">
        <v>111</v>
      </c>
      <c r="H7402" t="s">
        <v>168</v>
      </c>
      <c r="I7402" s="1">
        <v>0.45454499999999998</v>
      </c>
      <c r="J7402" s="1">
        <v>1</v>
      </c>
      <c r="K7402">
        <v>7399</v>
      </c>
      <c r="L7402" t="s">
        <v>25</v>
      </c>
      <c r="M7402" s="2">
        <f>+Table3[[#This Row],[CHW]]/Table3[[#This Row],[Count of Airbill Number]]</f>
        <v>0.45454499999999998</v>
      </c>
    </row>
    <row r="7403" spans="2:13">
      <c r="B7403" t="s">
        <v>28</v>
      </c>
      <c r="C7403" t="s">
        <v>21</v>
      </c>
      <c r="D7403" t="s">
        <v>22</v>
      </c>
      <c r="E7403" t="s">
        <v>776</v>
      </c>
      <c r="F7403" t="s">
        <v>776</v>
      </c>
      <c r="G7403" t="s">
        <v>186</v>
      </c>
      <c r="H7403" t="s">
        <v>70</v>
      </c>
      <c r="I7403" s="1">
        <v>0.45454499999999998</v>
      </c>
      <c r="J7403" s="1">
        <v>1</v>
      </c>
      <c r="K7403">
        <v>7400</v>
      </c>
      <c r="L7403" t="s">
        <v>25</v>
      </c>
      <c r="M7403" s="2">
        <f>+Table3[[#This Row],[CHW]]/Table3[[#This Row],[Count of Airbill Number]]</f>
        <v>0.45454499999999998</v>
      </c>
    </row>
    <row r="7404" spans="2:13">
      <c r="B7404" t="s">
        <v>28</v>
      </c>
      <c r="C7404" t="s">
        <v>21</v>
      </c>
      <c r="D7404" t="s">
        <v>22</v>
      </c>
      <c r="E7404" t="s">
        <v>776</v>
      </c>
      <c r="F7404" t="s">
        <v>776</v>
      </c>
      <c r="G7404" t="s">
        <v>228</v>
      </c>
      <c r="H7404" t="s">
        <v>256</v>
      </c>
      <c r="I7404" s="1">
        <v>0.45454499999999998</v>
      </c>
      <c r="J7404" s="1">
        <v>1</v>
      </c>
      <c r="K7404">
        <v>7401</v>
      </c>
      <c r="L7404" t="s">
        <v>25</v>
      </c>
      <c r="M7404" s="2">
        <f>+Table3[[#This Row],[CHW]]/Table3[[#This Row],[Count of Airbill Number]]</f>
        <v>0.45454499999999998</v>
      </c>
    </row>
    <row r="7405" spans="2:13">
      <c r="B7405" t="s">
        <v>28</v>
      </c>
      <c r="C7405" t="s">
        <v>21</v>
      </c>
      <c r="D7405" t="s">
        <v>22</v>
      </c>
      <c r="E7405" t="s">
        <v>776</v>
      </c>
      <c r="F7405" t="s">
        <v>776</v>
      </c>
      <c r="G7405" t="s">
        <v>98</v>
      </c>
      <c r="H7405" t="s">
        <v>31</v>
      </c>
      <c r="I7405" s="1">
        <v>0.45454499999999998</v>
      </c>
      <c r="J7405" s="1">
        <v>1</v>
      </c>
      <c r="K7405">
        <v>7402</v>
      </c>
      <c r="L7405" t="s">
        <v>25</v>
      </c>
      <c r="M7405" s="2">
        <f>+Table3[[#This Row],[CHW]]/Table3[[#This Row],[Count of Airbill Number]]</f>
        <v>0.45454499999999998</v>
      </c>
    </row>
    <row r="7406" spans="2:13">
      <c r="B7406" t="s">
        <v>28</v>
      </c>
      <c r="C7406" t="s">
        <v>21</v>
      </c>
      <c r="D7406" t="s">
        <v>22</v>
      </c>
      <c r="E7406" t="s">
        <v>776</v>
      </c>
      <c r="F7406" t="s">
        <v>776</v>
      </c>
      <c r="G7406" t="s">
        <v>98</v>
      </c>
      <c r="H7406" t="s">
        <v>123</v>
      </c>
      <c r="I7406" s="1">
        <v>0.45454499999999998</v>
      </c>
      <c r="J7406" s="1">
        <v>1</v>
      </c>
      <c r="K7406">
        <v>7403</v>
      </c>
      <c r="L7406" t="s">
        <v>25</v>
      </c>
      <c r="M7406" s="2">
        <f>+Table3[[#This Row],[CHW]]/Table3[[#This Row],[Count of Airbill Number]]</f>
        <v>0.45454499999999998</v>
      </c>
    </row>
    <row r="7407" spans="2:13">
      <c r="B7407" t="s">
        <v>28</v>
      </c>
      <c r="C7407" t="s">
        <v>21</v>
      </c>
      <c r="D7407" t="s">
        <v>22</v>
      </c>
      <c r="E7407" t="s">
        <v>776</v>
      </c>
      <c r="F7407" t="s">
        <v>776</v>
      </c>
      <c r="G7407" t="s">
        <v>98</v>
      </c>
      <c r="H7407" t="s">
        <v>43</v>
      </c>
      <c r="I7407" s="1">
        <v>0.45454499999999998</v>
      </c>
      <c r="J7407" s="1">
        <v>1</v>
      </c>
      <c r="K7407">
        <v>7404</v>
      </c>
      <c r="L7407" t="s">
        <v>25</v>
      </c>
      <c r="M7407" s="2">
        <f>+Table3[[#This Row],[CHW]]/Table3[[#This Row],[Count of Airbill Number]]</f>
        <v>0.45454499999999998</v>
      </c>
    </row>
    <row r="7408" spans="2:13">
      <c r="B7408" t="s">
        <v>28</v>
      </c>
      <c r="C7408" t="s">
        <v>21</v>
      </c>
      <c r="D7408" t="s">
        <v>22</v>
      </c>
      <c r="E7408" t="s">
        <v>776</v>
      </c>
      <c r="F7408" t="s">
        <v>776</v>
      </c>
      <c r="G7408" t="s">
        <v>130</v>
      </c>
      <c r="H7408" t="s">
        <v>37</v>
      </c>
      <c r="I7408" s="1">
        <v>0.45454499999999998</v>
      </c>
      <c r="J7408" s="1">
        <v>1</v>
      </c>
      <c r="K7408">
        <v>7405</v>
      </c>
      <c r="L7408" t="s">
        <v>25</v>
      </c>
      <c r="M7408" s="2">
        <f>+Table3[[#This Row],[CHW]]/Table3[[#This Row],[Count of Airbill Number]]</f>
        <v>0.45454499999999998</v>
      </c>
    </row>
    <row r="7409" spans="2:13">
      <c r="B7409" t="s">
        <v>28</v>
      </c>
      <c r="C7409" t="s">
        <v>21</v>
      </c>
      <c r="D7409" t="s">
        <v>22</v>
      </c>
      <c r="E7409" t="s">
        <v>776</v>
      </c>
      <c r="F7409" t="s">
        <v>776</v>
      </c>
      <c r="G7409" t="s">
        <v>130</v>
      </c>
      <c r="H7409" t="s">
        <v>32</v>
      </c>
      <c r="I7409" s="1">
        <v>0.45454499999999998</v>
      </c>
      <c r="J7409" s="1">
        <v>1</v>
      </c>
      <c r="K7409">
        <v>7406</v>
      </c>
      <c r="L7409" t="s">
        <v>25</v>
      </c>
      <c r="M7409" s="2">
        <f>+Table3[[#This Row],[CHW]]/Table3[[#This Row],[Count of Airbill Number]]</f>
        <v>0.45454499999999998</v>
      </c>
    </row>
    <row r="7410" spans="2:13">
      <c r="B7410" t="s">
        <v>28</v>
      </c>
      <c r="C7410" t="s">
        <v>21</v>
      </c>
      <c r="D7410" t="s">
        <v>22</v>
      </c>
      <c r="E7410" t="s">
        <v>776</v>
      </c>
      <c r="F7410" t="s">
        <v>776</v>
      </c>
      <c r="G7410" t="s">
        <v>93</v>
      </c>
      <c r="H7410" t="s">
        <v>48</v>
      </c>
      <c r="I7410" s="1">
        <v>0.45454499999999998</v>
      </c>
      <c r="J7410" s="1">
        <v>1</v>
      </c>
      <c r="K7410">
        <v>7407</v>
      </c>
      <c r="L7410" t="s">
        <v>25</v>
      </c>
      <c r="M7410" s="2">
        <f>+Table3[[#This Row],[CHW]]/Table3[[#This Row],[Count of Airbill Number]]</f>
        <v>0.45454499999999998</v>
      </c>
    </row>
    <row r="7411" spans="2:13">
      <c r="B7411" t="s">
        <v>28</v>
      </c>
      <c r="C7411" t="s">
        <v>21</v>
      </c>
      <c r="D7411" t="s">
        <v>22</v>
      </c>
      <c r="E7411" t="s">
        <v>776</v>
      </c>
      <c r="F7411" t="s">
        <v>776</v>
      </c>
      <c r="G7411" t="s">
        <v>93</v>
      </c>
      <c r="H7411" t="s">
        <v>293</v>
      </c>
      <c r="I7411" s="1">
        <v>0.45454499999999998</v>
      </c>
      <c r="J7411" s="1">
        <v>1</v>
      </c>
      <c r="K7411">
        <v>7408</v>
      </c>
      <c r="L7411" t="s">
        <v>25</v>
      </c>
      <c r="M7411" s="2">
        <f>+Table3[[#This Row],[CHW]]/Table3[[#This Row],[Count of Airbill Number]]</f>
        <v>0.45454499999999998</v>
      </c>
    </row>
    <row r="7412" spans="2:13">
      <c r="B7412" t="s">
        <v>28</v>
      </c>
      <c r="C7412" t="s">
        <v>21</v>
      </c>
      <c r="D7412" t="s">
        <v>22</v>
      </c>
      <c r="E7412" t="s">
        <v>776</v>
      </c>
      <c r="F7412" t="s">
        <v>776</v>
      </c>
      <c r="G7412" t="s">
        <v>33</v>
      </c>
      <c r="H7412" t="s">
        <v>41</v>
      </c>
      <c r="I7412" s="1">
        <v>0.45454499999999998</v>
      </c>
      <c r="J7412" s="1">
        <v>1</v>
      </c>
      <c r="K7412">
        <v>7409</v>
      </c>
      <c r="L7412" t="s">
        <v>25</v>
      </c>
      <c r="M7412" s="2">
        <f>+Table3[[#This Row],[CHW]]/Table3[[#This Row],[Count of Airbill Number]]</f>
        <v>0.45454499999999998</v>
      </c>
    </row>
    <row r="7413" spans="2:13">
      <c r="B7413" t="s">
        <v>28</v>
      </c>
      <c r="C7413" t="s">
        <v>21</v>
      </c>
      <c r="D7413" t="s">
        <v>22</v>
      </c>
      <c r="E7413" t="s">
        <v>776</v>
      </c>
      <c r="F7413" t="s">
        <v>776</v>
      </c>
      <c r="G7413" t="s">
        <v>33</v>
      </c>
      <c r="H7413" t="s">
        <v>31</v>
      </c>
      <c r="I7413" s="1">
        <v>0.45454499999999998</v>
      </c>
      <c r="J7413" s="1">
        <v>1</v>
      </c>
      <c r="K7413">
        <v>7410</v>
      </c>
      <c r="L7413" t="s">
        <v>25</v>
      </c>
      <c r="M7413" s="2">
        <f>+Table3[[#This Row],[CHW]]/Table3[[#This Row],[Count of Airbill Number]]</f>
        <v>0.45454499999999998</v>
      </c>
    </row>
    <row r="7414" spans="2:13">
      <c r="B7414" t="s">
        <v>28</v>
      </c>
      <c r="C7414" t="s">
        <v>21</v>
      </c>
      <c r="D7414" t="s">
        <v>22</v>
      </c>
      <c r="E7414" t="s">
        <v>776</v>
      </c>
      <c r="F7414" t="s">
        <v>776</v>
      </c>
      <c r="G7414" t="s">
        <v>33</v>
      </c>
      <c r="H7414" t="s">
        <v>119</v>
      </c>
      <c r="I7414" s="1">
        <v>0.45454499999999998</v>
      </c>
      <c r="J7414" s="1">
        <v>1</v>
      </c>
      <c r="K7414">
        <v>7411</v>
      </c>
      <c r="L7414" t="s">
        <v>25</v>
      </c>
      <c r="M7414" s="2">
        <f>+Table3[[#This Row],[CHW]]/Table3[[#This Row],[Count of Airbill Number]]</f>
        <v>0.45454499999999998</v>
      </c>
    </row>
    <row r="7415" spans="2:13">
      <c r="B7415" t="s">
        <v>28</v>
      </c>
      <c r="C7415" t="s">
        <v>21</v>
      </c>
      <c r="D7415" t="s">
        <v>22</v>
      </c>
      <c r="E7415" t="s">
        <v>776</v>
      </c>
      <c r="F7415" t="s">
        <v>776</v>
      </c>
      <c r="G7415" t="s">
        <v>144</v>
      </c>
      <c r="H7415" t="s">
        <v>78</v>
      </c>
      <c r="I7415" s="1">
        <v>0.45454499999999998</v>
      </c>
      <c r="J7415" s="1">
        <v>1</v>
      </c>
      <c r="K7415">
        <v>7412</v>
      </c>
      <c r="L7415" t="s">
        <v>25</v>
      </c>
      <c r="M7415" s="2">
        <f>+Table3[[#This Row],[CHW]]/Table3[[#This Row],[Count of Airbill Number]]</f>
        <v>0.45454499999999998</v>
      </c>
    </row>
    <row r="7416" spans="2:13">
      <c r="B7416" t="s">
        <v>28</v>
      </c>
      <c r="C7416" t="s">
        <v>21</v>
      </c>
      <c r="D7416" t="s">
        <v>22</v>
      </c>
      <c r="E7416" t="s">
        <v>776</v>
      </c>
      <c r="F7416" t="s">
        <v>776</v>
      </c>
      <c r="G7416" t="s">
        <v>144</v>
      </c>
      <c r="H7416" t="s">
        <v>87</v>
      </c>
      <c r="I7416" s="1">
        <v>0.45454499999999998</v>
      </c>
      <c r="J7416" s="1">
        <v>1</v>
      </c>
      <c r="K7416">
        <v>7413</v>
      </c>
      <c r="L7416" t="s">
        <v>25</v>
      </c>
      <c r="M7416" s="2">
        <f>+Table3[[#This Row],[CHW]]/Table3[[#This Row],[Count of Airbill Number]]</f>
        <v>0.45454499999999998</v>
      </c>
    </row>
    <row r="7417" spans="2:13">
      <c r="B7417" t="s">
        <v>28</v>
      </c>
      <c r="C7417" t="s">
        <v>21</v>
      </c>
      <c r="D7417" t="s">
        <v>22</v>
      </c>
      <c r="E7417" t="s">
        <v>776</v>
      </c>
      <c r="F7417" t="s">
        <v>776</v>
      </c>
      <c r="G7417" t="s">
        <v>296</v>
      </c>
      <c r="H7417" t="s">
        <v>33</v>
      </c>
      <c r="I7417" s="1">
        <v>0.45454499999999998</v>
      </c>
      <c r="J7417" s="1">
        <v>1</v>
      </c>
      <c r="K7417">
        <v>7414</v>
      </c>
      <c r="L7417" t="s">
        <v>25</v>
      </c>
      <c r="M7417" s="2">
        <f>+Table3[[#This Row],[CHW]]/Table3[[#This Row],[Count of Airbill Number]]</f>
        <v>0.45454499999999998</v>
      </c>
    </row>
    <row r="7418" spans="2:13">
      <c r="B7418" t="s">
        <v>28</v>
      </c>
      <c r="C7418" t="s">
        <v>21</v>
      </c>
      <c r="D7418" t="s">
        <v>22</v>
      </c>
      <c r="E7418" t="s">
        <v>776</v>
      </c>
      <c r="F7418" t="s">
        <v>776</v>
      </c>
      <c r="G7418" t="s">
        <v>103</v>
      </c>
      <c r="H7418" t="s">
        <v>50</v>
      </c>
      <c r="I7418" s="1">
        <v>0.45454499999999998</v>
      </c>
      <c r="J7418" s="1">
        <v>1</v>
      </c>
      <c r="K7418">
        <v>7415</v>
      </c>
      <c r="L7418" t="s">
        <v>25</v>
      </c>
      <c r="M7418" s="2">
        <f>+Table3[[#This Row],[CHW]]/Table3[[#This Row],[Count of Airbill Number]]</f>
        <v>0.45454499999999998</v>
      </c>
    </row>
    <row r="7419" spans="2:13">
      <c r="B7419" t="s">
        <v>28</v>
      </c>
      <c r="C7419" t="s">
        <v>21</v>
      </c>
      <c r="D7419" t="s">
        <v>22</v>
      </c>
      <c r="E7419" t="s">
        <v>778</v>
      </c>
      <c r="F7419" t="s">
        <v>778</v>
      </c>
      <c r="G7419" t="s">
        <v>81</v>
      </c>
      <c r="H7419" t="s">
        <v>401</v>
      </c>
      <c r="I7419" s="1">
        <v>0.45454499999999998</v>
      </c>
      <c r="J7419" s="1">
        <v>1</v>
      </c>
      <c r="K7419">
        <v>7416</v>
      </c>
      <c r="L7419" t="s">
        <v>25</v>
      </c>
      <c r="M7419" s="2">
        <f>+Table3[[#This Row],[CHW]]/Table3[[#This Row],[Count of Airbill Number]]</f>
        <v>0.45454499999999998</v>
      </c>
    </row>
    <row r="7420" spans="2:13">
      <c r="B7420" t="s">
        <v>28</v>
      </c>
      <c r="C7420" t="s">
        <v>21</v>
      </c>
      <c r="D7420" t="s">
        <v>22</v>
      </c>
      <c r="E7420" t="s">
        <v>776</v>
      </c>
      <c r="F7420" t="s">
        <v>776</v>
      </c>
      <c r="G7420" t="s">
        <v>137</v>
      </c>
      <c r="H7420" t="s">
        <v>170</v>
      </c>
      <c r="I7420" s="1">
        <v>0.45454499999999998</v>
      </c>
      <c r="J7420" s="1">
        <v>1</v>
      </c>
      <c r="K7420">
        <v>7417</v>
      </c>
      <c r="L7420" t="s">
        <v>25</v>
      </c>
      <c r="M7420" s="2">
        <f>+Table3[[#This Row],[CHW]]/Table3[[#This Row],[Count of Airbill Number]]</f>
        <v>0.45454499999999998</v>
      </c>
    </row>
    <row r="7421" spans="2:13">
      <c r="B7421" t="s">
        <v>28</v>
      </c>
      <c r="C7421" t="s">
        <v>21</v>
      </c>
      <c r="D7421" t="s">
        <v>36</v>
      </c>
      <c r="E7421" t="s">
        <v>776</v>
      </c>
      <c r="F7421" t="s">
        <v>778</v>
      </c>
      <c r="G7421" t="s">
        <v>63</v>
      </c>
      <c r="H7421" t="s">
        <v>51</v>
      </c>
      <c r="I7421" s="1">
        <v>0.45454499999999998</v>
      </c>
      <c r="J7421" s="1">
        <v>1</v>
      </c>
      <c r="K7421">
        <v>7418</v>
      </c>
      <c r="L7421" t="s">
        <v>25</v>
      </c>
      <c r="M7421" s="2">
        <f>+Table3[[#This Row],[CHW]]/Table3[[#This Row],[Count of Airbill Number]]</f>
        <v>0.45454499999999998</v>
      </c>
    </row>
    <row r="7422" spans="2:13">
      <c r="B7422" t="s">
        <v>28</v>
      </c>
      <c r="C7422" t="s">
        <v>21</v>
      </c>
      <c r="D7422" t="s">
        <v>36</v>
      </c>
      <c r="E7422" t="s">
        <v>776</v>
      </c>
      <c r="F7422" t="s">
        <v>776</v>
      </c>
      <c r="G7422" t="s">
        <v>411</v>
      </c>
      <c r="H7422" t="s">
        <v>37</v>
      </c>
      <c r="I7422" s="1">
        <v>0.45454499999999998</v>
      </c>
      <c r="J7422" s="1">
        <v>1</v>
      </c>
      <c r="K7422">
        <v>7419</v>
      </c>
      <c r="L7422" t="s">
        <v>25</v>
      </c>
      <c r="M7422" s="2">
        <f>+Table3[[#This Row],[CHW]]/Table3[[#This Row],[Count of Airbill Number]]</f>
        <v>0.45454499999999998</v>
      </c>
    </row>
    <row r="7423" spans="2:13">
      <c r="B7423" t="s">
        <v>35</v>
      </c>
      <c r="C7423" t="s">
        <v>21</v>
      </c>
      <c r="D7423" t="s">
        <v>22</v>
      </c>
      <c r="E7423" t="s">
        <v>776</v>
      </c>
      <c r="F7423" t="s">
        <v>776</v>
      </c>
      <c r="G7423" t="s">
        <v>147</v>
      </c>
      <c r="H7423" t="s">
        <v>40</v>
      </c>
      <c r="I7423" s="1">
        <v>0.45454499999999998</v>
      </c>
      <c r="J7423" s="1">
        <v>1</v>
      </c>
      <c r="K7423">
        <v>7420</v>
      </c>
      <c r="L7423" t="s">
        <v>25</v>
      </c>
      <c r="M7423" s="2">
        <f>+Table3[[#This Row],[CHW]]/Table3[[#This Row],[Count of Airbill Number]]</f>
        <v>0.45454499999999998</v>
      </c>
    </row>
    <row r="7424" spans="2:13">
      <c r="B7424" t="s">
        <v>35</v>
      </c>
      <c r="C7424" t="s">
        <v>21</v>
      </c>
      <c r="D7424" t="s">
        <v>22</v>
      </c>
      <c r="E7424" t="s">
        <v>776</v>
      </c>
      <c r="F7424" t="s">
        <v>776</v>
      </c>
      <c r="G7424" t="s">
        <v>188</v>
      </c>
      <c r="H7424" t="s">
        <v>39</v>
      </c>
      <c r="I7424" s="1">
        <v>0.45454499999999998</v>
      </c>
      <c r="J7424" s="1">
        <v>1</v>
      </c>
      <c r="K7424">
        <v>7421</v>
      </c>
      <c r="L7424" t="s">
        <v>25</v>
      </c>
      <c r="M7424" s="2">
        <f>+Table3[[#This Row],[CHW]]/Table3[[#This Row],[Count of Airbill Number]]</f>
        <v>0.45454499999999998</v>
      </c>
    </row>
    <row r="7425" spans="2:13">
      <c r="B7425" t="s">
        <v>35</v>
      </c>
      <c r="C7425" t="s">
        <v>21</v>
      </c>
      <c r="D7425" t="s">
        <v>22</v>
      </c>
      <c r="E7425" t="s">
        <v>776</v>
      </c>
      <c r="F7425" t="s">
        <v>776</v>
      </c>
      <c r="G7425" t="s">
        <v>188</v>
      </c>
      <c r="H7425" t="s">
        <v>54</v>
      </c>
      <c r="I7425" s="1">
        <v>0.45454499999999998</v>
      </c>
      <c r="J7425" s="1">
        <v>1</v>
      </c>
      <c r="K7425">
        <v>7422</v>
      </c>
      <c r="L7425" t="s">
        <v>25</v>
      </c>
      <c r="M7425" s="2">
        <f>+Table3[[#This Row],[CHW]]/Table3[[#This Row],[Count of Airbill Number]]</f>
        <v>0.45454499999999998</v>
      </c>
    </row>
    <row r="7426" spans="2:13">
      <c r="B7426" t="s">
        <v>35</v>
      </c>
      <c r="C7426" t="s">
        <v>21</v>
      </c>
      <c r="D7426" t="s">
        <v>22</v>
      </c>
      <c r="E7426" t="s">
        <v>776</v>
      </c>
      <c r="F7426" t="s">
        <v>776</v>
      </c>
      <c r="G7426" t="s">
        <v>188</v>
      </c>
      <c r="H7426" t="s">
        <v>284</v>
      </c>
      <c r="I7426" s="1">
        <v>0.45454499999999998</v>
      </c>
      <c r="J7426" s="1">
        <v>1</v>
      </c>
      <c r="K7426">
        <v>7423</v>
      </c>
      <c r="L7426" t="s">
        <v>25</v>
      </c>
      <c r="M7426" s="2">
        <f>+Table3[[#This Row],[CHW]]/Table3[[#This Row],[Count of Airbill Number]]</f>
        <v>0.45454499999999998</v>
      </c>
    </row>
    <row r="7427" spans="2:13">
      <c r="B7427" t="s">
        <v>35</v>
      </c>
      <c r="C7427" t="s">
        <v>21</v>
      </c>
      <c r="D7427" t="s">
        <v>22</v>
      </c>
      <c r="E7427" t="s">
        <v>776</v>
      </c>
      <c r="F7427" t="s">
        <v>776</v>
      </c>
      <c r="G7427" t="s">
        <v>23</v>
      </c>
      <c r="H7427" t="s">
        <v>244</v>
      </c>
      <c r="I7427" s="1">
        <v>0.45454499999999998</v>
      </c>
      <c r="J7427" s="1">
        <v>1</v>
      </c>
      <c r="K7427">
        <v>7424</v>
      </c>
      <c r="L7427" t="s">
        <v>25</v>
      </c>
      <c r="M7427" s="2">
        <f>+Table3[[#This Row],[CHW]]/Table3[[#This Row],[Count of Airbill Number]]</f>
        <v>0.45454499999999998</v>
      </c>
    </row>
    <row r="7428" spans="2:13">
      <c r="B7428" t="s">
        <v>35</v>
      </c>
      <c r="C7428" t="s">
        <v>21</v>
      </c>
      <c r="D7428" t="s">
        <v>22</v>
      </c>
      <c r="E7428" t="s">
        <v>776</v>
      </c>
      <c r="F7428" t="s">
        <v>776</v>
      </c>
      <c r="G7428" t="s">
        <v>23</v>
      </c>
      <c r="H7428" t="s">
        <v>321</v>
      </c>
      <c r="I7428" s="1">
        <v>0.45454499999999998</v>
      </c>
      <c r="J7428" s="1">
        <v>1</v>
      </c>
      <c r="K7428">
        <v>7425</v>
      </c>
      <c r="L7428" t="s">
        <v>25</v>
      </c>
      <c r="M7428" s="2">
        <f>+Table3[[#This Row],[CHW]]/Table3[[#This Row],[Count of Airbill Number]]</f>
        <v>0.45454499999999998</v>
      </c>
    </row>
    <row r="7429" spans="2:13">
      <c r="B7429" t="s">
        <v>35</v>
      </c>
      <c r="C7429" t="s">
        <v>21</v>
      </c>
      <c r="D7429" t="s">
        <v>22</v>
      </c>
      <c r="E7429" t="s">
        <v>776</v>
      </c>
      <c r="F7429" t="s">
        <v>776</v>
      </c>
      <c r="G7429" t="s">
        <v>63</v>
      </c>
      <c r="H7429" t="s">
        <v>74</v>
      </c>
      <c r="I7429" s="1">
        <v>0.45454499999999998</v>
      </c>
      <c r="J7429" s="1">
        <v>1</v>
      </c>
      <c r="K7429">
        <v>7426</v>
      </c>
      <c r="L7429" t="s">
        <v>25</v>
      </c>
      <c r="M7429" s="2">
        <f>+Table3[[#This Row],[CHW]]/Table3[[#This Row],[Count of Airbill Number]]</f>
        <v>0.45454499999999998</v>
      </c>
    </row>
    <row r="7430" spans="2:13">
      <c r="B7430" t="s">
        <v>35</v>
      </c>
      <c r="C7430" t="s">
        <v>21</v>
      </c>
      <c r="D7430" t="s">
        <v>22</v>
      </c>
      <c r="E7430" t="s">
        <v>776</v>
      </c>
      <c r="F7430" t="s">
        <v>776</v>
      </c>
      <c r="G7430" t="s">
        <v>264</v>
      </c>
      <c r="H7430" t="s">
        <v>102</v>
      </c>
      <c r="I7430" s="1">
        <v>0.45454499999999998</v>
      </c>
      <c r="J7430" s="1">
        <v>1</v>
      </c>
      <c r="K7430">
        <v>7427</v>
      </c>
      <c r="L7430" t="s">
        <v>25</v>
      </c>
      <c r="M7430" s="2">
        <f>+Table3[[#This Row],[CHW]]/Table3[[#This Row],[Count of Airbill Number]]</f>
        <v>0.45454499999999998</v>
      </c>
    </row>
    <row r="7431" spans="2:13">
      <c r="B7431" t="s">
        <v>35</v>
      </c>
      <c r="C7431" t="s">
        <v>21</v>
      </c>
      <c r="D7431" t="s">
        <v>22</v>
      </c>
      <c r="E7431" t="s">
        <v>776</v>
      </c>
      <c r="F7431" t="s">
        <v>776</v>
      </c>
      <c r="G7431" t="s">
        <v>264</v>
      </c>
      <c r="H7431" t="s">
        <v>45</v>
      </c>
      <c r="I7431" s="1">
        <v>0.45454499999999998</v>
      </c>
      <c r="J7431" s="1">
        <v>1</v>
      </c>
      <c r="K7431">
        <v>7428</v>
      </c>
      <c r="L7431" t="s">
        <v>25</v>
      </c>
      <c r="M7431" s="2">
        <f>+Table3[[#This Row],[CHW]]/Table3[[#This Row],[Count of Airbill Number]]</f>
        <v>0.45454499999999998</v>
      </c>
    </row>
    <row r="7432" spans="2:13">
      <c r="B7432" t="s">
        <v>35</v>
      </c>
      <c r="C7432" t="s">
        <v>21</v>
      </c>
      <c r="D7432" t="s">
        <v>22</v>
      </c>
      <c r="E7432" t="s">
        <v>776</v>
      </c>
      <c r="F7432" t="s">
        <v>776</v>
      </c>
      <c r="G7432" t="s">
        <v>264</v>
      </c>
      <c r="H7432" t="s">
        <v>67</v>
      </c>
      <c r="I7432" s="1">
        <v>0.45454499999999998</v>
      </c>
      <c r="J7432" s="1">
        <v>1</v>
      </c>
      <c r="K7432">
        <v>7429</v>
      </c>
      <c r="L7432" t="s">
        <v>25</v>
      </c>
      <c r="M7432" s="2">
        <f>+Table3[[#This Row],[CHW]]/Table3[[#This Row],[Count of Airbill Number]]</f>
        <v>0.45454499999999998</v>
      </c>
    </row>
    <row r="7433" spans="2:13">
      <c r="B7433" t="s">
        <v>35</v>
      </c>
      <c r="C7433" t="s">
        <v>21</v>
      </c>
      <c r="D7433" t="s">
        <v>22</v>
      </c>
      <c r="E7433" t="s">
        <v>776</v>
      </c>
      <c r="F7433" t="s">
        <v>776</v>
      </c>
      <c r="G7433" t="s">
        <v>146</v>
      </c>
      <c r="H7433" t="s">
        <v>42</v>
      </c>
      <c r="I7433" s="1">
        <v>0.45454499999999998</v>
      </c>
      <c r="J7433" s="1">
        <v>1</v>
      </c>
      <c r="K7433">
        <v>7430</v>
      </c>
      <c r="L7433" t="s">
        <v>25</v>
      </c>
      <c r="M7433" s="2">
        <f>+Table3[[#This Row],[CHW]]/Table3[[#This Row],[Count of Airbill Number]]</f>
        <v>0.45454499999999998</v>
      </c>
    </row>
    <row r="7434" spans="2:13">
      <c r="B7434" t="s">
        <v>35</v>
      </c>
      <c r="C7434" t="s">
        <v>21</v>
      </c>
      <c r="D7434" t="s">
        <v>22</v>
      </c>
      <c r="E7434" t="s">
        <v>776</v>
      </c>
      <c r="F7434" t="s">
        <v>776</v>
      </c>
      <c r="G7434" t="s">
        <v>148</v>
      </c>
      <c r="H7434" t="s">
        <v>61</v>
      </c>
      <c r="I7434" s="1">
        <v>0.45454499999999998</v>
      </c>
      <c r="J7434" s="1">
        <v>1</v>
      </c>
      <c r="K7434">
        <v>7431</v>
      </c>
      <c r="L7434" t="s">
        <v>25</v>
      </c>
      <c r="M7434" s="2">
        <f>+Table3[[#This Row],[CHW]]/Table3[[#This Row],[Count of Airbill Number]]</f>
        <v>0.45454499999999998</v>
      </c>
    </row>
    <row r="7435" spans="2:13">
      <c r="B7435" t="s">
        <v>35</v>
      </c>
      <c r="C7435" t="s">
        <v>21</v>
      </c>
      <c r="D7435" t="s">
        <v>22</v>
      </c>
      <c r="E7435" t="s">
        <v>776</v>
      </c>
      <c r="F7435" t="s">
        <v>776</v>
      </c>
      <c r="G7435" t="s">
        <v>148</v>
      </c>
      <c r="H7435" t="s">
        <v>131</v>
      </c>
      <c r="I7435" s="1">
        <v>0.45454499999999998</v>
      </c>
      <c r="J7435" s="1">
        <v>1</v>
      </c>
      <c r="K7435">
        <v>7432</v>
      </c>
      <c r="L7435" t="s">
        <v>25</v>
      </c>
      <c r="M7435" s="2">
        <f>+Table3[[#This Row],[CHW]]/Table3[[#This Row],[Count of Airbill Number]]</f>
        <v>0.45454499999999998</v>
      </c>
    </row>
    <row r="7436" spans="2:13">
      <c r="B7436" t="s">
        <v>35</v>
      </c>
      <c r="C7436" t="s">
        <v>21</v>
      </c>
      <c r="D7436" t="s">
        <v>22</v>
      </c>
      <c r="E7436" t="s">
        <v>776</v>
      </c>
      <c r="F7436" t="s">
        <v>776</v>
      </c>
      <c r="G7436" t="s">
        <v>60</v>
      </c>
      <c r="H7436" t="s">
        <v>69</v>
      </c>
      <c r="I7436" s="1">
        <v>0.45454499999999998</v>
      </c>
      <c r="J7436" s="1">
        <v>1</v>
      </c>
      <c r="K7436">
        <v>7433</v>
      </c>
      <c r="L7436" t="s">
        <v>25</v>
      </c>
      <c r="M7436" s="2">
        <f>+Table3[[#This Row],[CHW]]/Table3[[#This Row],[Count of Airbill Number]]</f>
        <v>0.45454499999999998</v>
      </c>
    </row>
    <row r="7437" spans="2:13">
      <c r="B7437" t="s">
        <v>35</v>
      </c>
      <c r="C7437" t="s">
        <v>21</v>
      </c>
      <c r="D7437" t="s">
        <v>22</v>
      </c>
      <c r="E7437" t="s">
        <v>776</v>
      </c>
      <c r="F7437" t="s">
        <v>776</v>
      </c>
      <c r="G7437" t="s">
        <v>47</v>
      </c>
      <c r="H7437" t="s">
        <v>24</v>
      </c>
      <c r="I7437" s="1">
        <v>0.45454499999999998</v>
      </c>
      <c r="J7437" s="1">
        <v>1</v>
      </c>
      <c r="K7437">
        <v>7434</v>
      </c>
      <c r="L7437" t="s">
        <v>25</v>
      </c>
      <c r="M7437" s="2">
        <f>+Table3[[#This Row],[CHW]]/Table3[[#This Row],[Count of Airbill Number]]</f>
        <v>0.45454499999999998</v>
      </c>
    </row>
    <row r="7438" spans="2:13">
      <c r="B7438" t="s">
        <v>35</v>
      </c>
      <c r="C7438" t="s">
        <v>21</v>
      </c>
      <c r="D7438" t="s">
        <v>22</v>
      </c>
      <c r="E7438" t="s">
        <v>776</v>
      </c>
      <c r="F7438" t="s">
        <v>776</v>
      </c>
      <c r="G7438" t="s">
        <v>47</v>
      </c>
      <c r="H7438" t="s">
        <v>131</v>
      </c>
      <c r="I7438" s="1">
        <v>0.45454499999999998</v>
      </c>
      <c r="J7438" s="1">
        <v>1</v>
      </c>
      <c r="K7438">
        <v>7435</v>
      </c>
      <c r="L7438" t="s">
        <v>25</v>
      </c>
      <c r="M7438" s="2">
        <f>+Table3[[#This Row],[CHW]]/Table3[[#This Row],[Count of Airbill Number]]</f>
        <v>0.45454499999999998</v>
      </c>
    </row>
    <row r="7439" spans="2:13">
      <c r="B7439" t="s">
        <v>35</v>
      </c>
      <c r="C7439" t="s">
        <v>21</v>
      </c>
      <c r="D7439" t="s">
        <v>22</v>
      </c>
      <c r="E7439" t="s">
        <v>776</v>
      </c>
      <c r="F7439" t="s">
        <v>776</v>
      </c>
      <c r="G7439" t="s">
        <v>39</v>
      </c>
      <c r="H7439" t="s">
        <v>156</v>
      </c>
      <c r="I7439" s="1">
        <v>0.45454499999999998</v>
      </c>
      <c r="J7439" s="1">
        <v>1</v>
      </c>
      <c r="K7439">
        <v>7436</v>
      </c>
      <c r="L7439" t="s">
        <v>25</v>
      </c>
      <c r="M7439" s="2">
        <f>+Table3[[#This Row],[CHW]]/Table3[[#This Row],[Count of Airbill Number]]</f>
        <v>0.45454499999999998</v>
      </c>
    </row>
    <row r="7440" spans="2:13">
      <c r="B7440" t="s">
        <v>35</v>
      </c>
      <c r="C7440" t="s">
        <v>21</v>
      </c>
      <c r="D7440" t="s">
        <v>22</v>
      </c>
      <c r="E7440" t="s">
        <v>776</v>
      </c>
      <c r="F7440" t="s">
        <v>776</v>
      </c>
      <c r="G7440" t="s">
        <v>39</v>
      </c>
      <c r="H7440" t="s">
        <v>188</v>
      </c>
      <c r="I7440" s="1">
        <v>0.45454499999999998</v>
      </c>
      <c r="J7440" s="1">
        <v>1</v>
      </c>
      <c r="K7440">
        <v>7437</v>
      </c>
      <c r="L7440" t="s">
        <v>25</v>
      </c>
      <c r="M7440" s="2">
        <f>+Table3[[#This Row],[CHW]]/Table3[[#This Row],[Count of Airbill Number]]</f>
        <v>0.45454499999999998</v>
      </c>
    </row>
    <row r="7441" spans="2:13">
      <c r="B7441" t="s">
        <v>35</v>
      </c>
      <c r="C7441" t="s">
        <v>21</v>
      </c>
      <c r="D7441" t="s">
        <v>22</v>
      </c>
      <c r="E7441" t="s">
        <v>776</v>
      </c>
      <c r="F7441" t="s">
        <v>776</v>
      </c>
      <c r="G7441" t="s">
        <v>39</v>
      </c>
      <c r="H7441" t="s">
        <v>76</v>
      </c>
      <c r="I7441" s="1">
        <v>0.45454499999999998</v>
      </c>
      <c r="J7441" s="1">
        <v>1</v>
      </c>
      <c r="K7441">
        <v>7438</v>
      </c>
      <c r="L7441" t="s">
        <v>25</v>
      </c>
      <c r="M7441" s="2">
        <f>+Table3[[#This Row],[CHW]]/Table3[[#This Row],[Count of Airbill Number]]</f>
        <v>0.45454499999999998</v>
      </c>
    </row>
    <row r="7442" spans="2:13">
      <c r="B7442" t="s">
        <v>35</v>
      </c>
      <c r="C7442" t="s">
        <v>21</v>
      </c>
      <c r="D7442" t="s">
        <v>22</v>
      </c>
      <c r="E7442" t="s">
        <v>776</v>
      </c>
      <c r="F7442" t="s">
        <v>776</v>
      </c>
      <c r="G7442" t="s">
        <v>39</v>
      </c>
      <c r="H7442" t="s">
        <v>170</v>
      </c>
      <c r="I7442" s="1">
        <v>0.45454499999999998</v>
      </c>
      <c r="J7442" s="1">
        <v>1</v>
      </c>
      <c r="K7442">
        <v>7439</v>
      </c>
      <c r="L7442" t="s">
        <v>25</v>
      </c>
      <c r="M7442" s="2">
        <f>+Table3[[#This Row],[CHW]]/Table3[[#This Row],[Count of Airbill Number]]</f>
        <v>0.45454499999999998</v>
      </c>
    </row>
    <row r="7443" spans="2:13">
      <c r="B7443" t="s">
        <v>35</v>
      </c>
      <c r="C7443" t="s">
        <v>21</v>
      </c>
      <c r="D7443" t="s">
        <v>22</v>
      </c>
      <c r="E7443" t="s">
        <v>776</v>
      </c>
      <c r="F7443" t="s">
        <v>776</v>
      </c>
      <c r="G7443" t="s">
        <v>42</v>
      </c>
      <c r="H7443" t="s">
        <v>188</v>
      </c>
      <c r="I7443" s="1">
        <v>0.45454499999999998</v>
      </c>
      <c r="J7443" s="1">
        <v>1</v>
      </c>
      <c r="K7443">
        <v>7440</v>
      </c>
      <c r="L7443" t="s">
        <v>25</v>
      </c>
      <c r="M7443" s="2">
        <f>+Table3[[#This Row],[CHW]]/Table3[[#This Row],[Count of Airbill Number]]</f>
        <v>0.45454499999999998</v>
      </c>
    </row>
    <row r="7444" spans="2:13">
      <c r="B7444" t="s">
        <v>35</v>
      </c>
      <c r="C7444" t="s">
        <v>21</v>
      </c>
      <c r="D7444" t="s">
        <v>22</v>
      </c>
      <c r="E7444" t="s">
        <v>776</v>
      </c>
      <c r="F7444" t="s">
        <v>776</v>
      </c>
      <c r="G7444" t="s">
        <v>42</v>
      </c>
      <c r="H7444" t="s">
        <v>284</v>
      </c>
      <c r="I7444" s="1">
        <v>0.45454499999999998</v>
      </c>
      <c r="J7444" s="1">
        <v>1</v>
      </c>
      <c r="K7444">
        <v>7441</v>
      </c>
      <c r="L7444" t="s">
        <v>25</v>
      </c>
      <c r="M7444" s="2">
        <f>+Table3[[#This Row],[CHW]]/Table3[[#This Row],[Count of Airbill Number]]</f>
        <v>0.45454499999999998</v>
      </c>
    </row>
    <row r="7445" spans="2:13">
      <c r="B7445" t="s">
        <v>35</v>
      </c>
      <c r="C7445" t="s">
        <v>21</v>
      </c>
      <c r="D7445" t="s">
        <v>22</v>
      </c>
      <c r="E7445" t="s">
        <v>776</v>
      </c>
      <c r="F7445" t="s">
        <v>776</v>
      </c>
      <c r="G7445" t="s">
        <v>42</v>
      </c>
      <c r="H7445" t="s">
        <v>200</v>
      </c>
      <c r="I7445" s="1">
        <v>0.45454499999999998</v>
      </c>
      <c r="J7445" s="1">
        <v>1</v>
      </c>
      <c r="K7445">
        <v>7442</v>
      </c>
      <c r="L7445" t="s">
        <v>25</v>
      </c>
      <c r="M7445" s="2">
        <f>+Table3[[#This Row],[CHW]]/Table3[[#This Row],[Count of Airbill Number]]</f>
        <v>0.45454499999999998</v>
      </c>
    </row>
    <row r="7446" spans="2:13">
      <c r="B7446" t="s">
        <v>35</v>
      </c>
      <c r="C7446" t="s">
        <v>21</v>
      </c>
      <c r="D7446" t="s">
        <v>22</v>
      </c>
      <c r="E7446" t="s">
        <v>776</v>
      </c>
      <c r="F7446" t="s">
        <v>776</v>
      </c>
      <c r="G7446" t="s">
        <v>42</v>
      </c>
      <c r="H7446" t="s">
        <v>107</v>
      </c>
      <c r="I7446" s="1">
        <v>0.45454499999999998</v>
      </c>
      <c r="J7446" s="1">
        <v>1</v>
      </c>
      <c r="K7446">
        <v>7443</v>
      </c>
      <c r="L7446" t="s">
        <v>25</v>
      </c>
      <c r="M7446" s="2">
        <f>+Table3[[#This Row],[CHW]]/Table3[[#This Row],[Count of Airbill Number]]</f>
        <v>0.45454499999999998</v>
      </c>
    </row>
    <row r="7447" spans="2:13">
      <c r="B7447" t="s">
        <v>35</v>
      </c>
      <c r="C7447" t="s">
        <v>21</v>
      </c>
      <c r="D7447" t="s">
        <v>22</v>
      </c>
      <c r="E7447" t="s">
        <v>776</v>
      </c>
      <c r="F7447" t="s">
        <v>776</v>
      </c>
      <c r="G7447" t="s">
        <v>41</v>
      </c>
      <c r="H7447" t="s">
        <v>45</v>
      </c>
      <c r="I7447" s="1">
        <v>0.45454499999999998</v>
      </c>
      <c r="J7447" s="1">
        <v>1</v>
      </c>
      <c r="K7447">
        <v>7444</v>
      </c>
      <c r="L7447" t="s">
        <v>25</v>
      </c>
      <c r="M7447" s="2">
        <f>+Table3[[#This Row],[CHW]]/Table3[[#This Row],[Count of Airbill Number]]</f>
        <v>0.45454499999999998</v>
      </c>
    </row>
    <row r="7448" spans="2:13">
      <c r="B7448" t="s">
        <v>35</v>
      </c>
      <c r="C7448" t="s">
        <v>21</v>
      </c>
      <c r="D7448" t="s">
        <v>22</v>
      </c>
      <c r="E7448" t="s">
        <v>776</v>
      </c>
      <c r="F7448" t="s">
        <v>776</v>
      </c>
      <c r="G7448" t="s">
        <v>64</v>
      </c>
      <c r="H7448" t="s">
        <v>146</v>
      </c>
      <c r="I7448" s="1">
        <v>0.45454499999999998</v>
      </c>
      <c r="J7448" s="1">
        <v>1</v>
      </c>
      <c r="K7448">
        <v>7445</v>
      </c>
      <c r="L7448" t="s">
        <v>25</v>
      </c>
      <c r="M7448" s="2">
        <f>+Table3[[#This Row],[CHW]]/Table3[[#This Row],[Count of Airbill Number]]</f>
        <v>0.45454499999999998</v>
      </c>
    </row>
    <row r="7449" spans="2:13">
      <c r="B7449" t="s">
        <v>35</v>
      </c>
      <c r="C7449" t="s">
        <v>21</v>
      </c>
      <c r="D7449" t="s">
        <v>22</v>
      </c>
      <c r="E7449" t="s">
        <v>776</v>
      </c>
      <c r="F7449" t="s">
        <v>776</v>
      </c>
      <c r="G7449" t="s">
        <v>64</v>
      </c>
      <c r="H7449" t="s">
        <v>83</v>
      </c>
      <c r="I7449" s="1">
        <v>0.45454499999999998</v>
      </c>
      <c r="J7449" s="1">
        <v>1</v>
      </c>
      <c r="K7449">
        <v>7446</v>
      </c>
      <c r="L7449" t="s">
        <v>25</v>
      </c>
      <c r="M7449" s="2">
        <f>+Table3[[#This Row],[CHW]]/Table3[[#This Row],[Count of Airbill Number]]</f>
        <v>0.45454499999999998</v>
      </c>
    </row>
    <row r="7450" spans="2:13">
      <c r="B7450" t="s">
        <v>35</v>
      </c>
      <c r="C7450" t="s">
        <v>21</v>
      </c>
      <c r="D7450" t="s">
        <v>22</v>
      </c>
      <c r="E7450" t="s">
        <v>776</v>
      </c>
      <c r="F7450" t="s">
        <v>776</v>
      </c>
      <c r="G7450" t="s">
        <v>64</v>
      </c>
      <c r="H7450" t="s">
        <v>189</v>
      </c>
      <c r="I7450" s="1">
        <v>0.45454499999999998</v>
      </c>
      <c r="J7450" s="1">
        <v>1</v>
      </c>
      <c r="K7450">
        <v>7447</v>
      </c>
      <c r="L7450" t="s">
        <v>25</v>
      </c>
      <c r="M7450" s="2">
        <f>+Table3[[#This Row],[CHW]]/Table3[[#This Row],[Count of Airbill Number]]</f>
        <v>0.45454499999999998</v>
      </c>
    </row>
    <row r="7451" spans="2:13">
      <c r="B7451" t="s">
        <v>35</v>
      </c>
      <c r="C7451" t="s">
        <v>21</v>
      </c>
      <c r="D7451" t="s">
        <v>22</v>
      </c>
      <c r="E7451" t="s">
        <v>776</v>
      </c>
      <c r="F7451" t="s">
        <v>776</v>
      </c>
      <c r="G7451" t="s">
        <v>71</v>
      </c>
      <c r="H7451" t="s">
        <v>33</v>
      </c>
      <c r="I7451" s="1">
        <v>0.45454499999999998</v>
      </c>
      <c r="J7451" s="1">
        <v>1</v>
      </c>
      <c r="K7451">
        <v>7448</v>
      </c>
      <c r="L7451" t="s">
        <v>25</v>
      </c>
      <c r="M7451" s="2">
        <f>+Table3[[#This Row],[CHW]]/Table3[[#This Row],[Count of Airbill Number]]</f>
        <v>0.45454499999999998</v>
      </c>
    </row>
    <row r="7452" spans="2:13">
      <c r="B7452" t="s">
        <v>35</v>
      </c>
      <c r="C7452" t="s">
        <v>21</v>
      </c>
      <c r="D7452" t="s">
        <v>22</v>
      </c>
      <c r="E7452" t="s">
        <v>776</v>
      </c>
      <c r="F7452" t="s">
        <v>776</v>
      </c>
      <c r="G7452" t="s">
        <v>71</v>
      </c>
      <c r="H7452" t="s">
        <v>100</v>
      </c>
      <c r="I7452" s="1">
        <v>0.45454499999999998</v>
      </c>
      <c r="J7452" s="1">
        <v>1</v>
      </c>
      <c r="K7452">
        <v>7449</v>
      </c>
      <c r="L7452" t="s">
        <v>25</v>
      </c>
      <c r="M7452" s="2">
        <f>+Table3[[#This Row],[CHW]]/Table3[[#This Row],[Count of Airbill Number]]</f>
        <v>0.45454499999999998</v>
      </c>
    </row>
    <row r="7453" spans="2:13">
      <c r="B7453" t="s">
        <v>35</v>
      </c>
      <c r="C7453" t="s">
        <v>21</v>
      </c>
      <c r="D7453" t="s">
        <v>22</v>
      </c>
      <c r="E7453" t="s">
        <v>776</v>
      </c>
      <c r="F7453" t="s">
        <v>776</v>
      </c>
      <c r="G7453" t="s">
        <v>71</v>
      </c>
      <c r="H7453" t="s">
        <v>53</v>
      </c>
      <c r="I7453" s="1">
        <v>0.45454499999999998</v>
      </c>
      <c r="J7453" s="1">
        <v>1</v>
      </c>
      <c r="K7453">
        <v>7450</v>
      </c>
      <c r="L7453" t="s">
        <v>25</v>
      </c>
      <c r="M7453" s="2">
        <f>+Table3[[#This Row],[CHW]]/Table3[[#This Row],[Count of Airbill Number]]</f>
        <v>0.45454499999999998</v>
      </c>
    </row>
    <row r="7454" spans="2:13">
      <c r="B7454" t="s">
        <v>35</v>
      </c>
      <c r="C7454" t="s">
        <v>21</v>
      </c>
      <c r="D7454" t="s">
        <v>22</v>
      </c>
      <c r="E7454" t="s">
        <v>776</v>
      </c>
      <c r="F7454" t="s">
        <v>776</v>
      </c>
      <c r="G7454" t="s">
        <v>71</v>
      </c>
      <c r="H7454" t="s">
        <v>189</v>
      </c>
      <c r="I7454" s="1">
        <v>0.45454499999999998</v>
      </c>
      <c r="J7454" s="1">
        <v>1</v>
      </c>
      <c r="K7454">
        <v>7451</v>
      </c>
      <c r="L7454" t="s">
        <v>25</v>
      </c>
      <c r="M7454" s="2">
        <f>+Table3[[#This Row],[CHW]]/Table3[[#This Row],[Count of Airbill Number]]</f>
        <v>0.45454499999999998</v>
      </c>
    </row>
    <row r="7455" spans="2:13">
      <c r="B7455" t="s">
        <v>35</v>
      </c>
      <c r="C7455" t="s">
        <v>21</v>
      </c>
      <c r="D7455" t="s">
        <v>22</v>
      </c>
      <c r="E7455" t="s">
        <v>776</v>
      </c>
      <c r="F7455" t="s">
        <v>776</v>
      </c>
      <c r="G7455" t="s">
        <v>94</v>
      </c>
      <c r="H7455" t="s">
        <v>84</v>
      </c>
      <c r="I7455" s="1">
        <v>0.45454499999999998</v>
      </c>
      <c r="J7455" s="1">
        <v>1</v>
      </c>
      <c r="K7455">
        <v>7452</v>
      </c>
      <c r="L7455" t="s">
        <v>25</v>
      </c>
      <c r="M7455" s="2">
        <f>+Table3[[#This Row],[CHW]]/Table3[[#This Row],[Count of Airbill Number]]</f>
        <v>0.45454499999999998</v>
      </c>
    </row>
    <row r="7456" spans="2:13">
      <c r="B7456" t="s">
        <v>35</v>
      </c>
      <c r="C7456" t="s">
        <v>21</v>
      </c>
      <c r="D7456" t="s">
        <v>22</v>
      </c>
      <c r="E7456" t="s">
        <v>776</v>
      </c>
      <c r="F7456" t="s">
        <v>776</v>
      </c>
      <c r="G7456" t="s">
        <v>94</v>
      </c>
      <c r="H7456" t="s">
        <v>170</v>
      </c>
      <c r="I7456" s="1">
        <v>0.45454499999999998</v>
      </c>
      <c r="J7456" s="1">
        <v>1</v>
      </c>
      <c r="K7456">
        <v>7453</v>
      </c>
      <c r="L7456" t="s">
        <v>25</v>
      </c>
      <c r="M7456" s="2">
        <f>+Table3[[#This Row],[CHW]]/Table3[[#This Row],[Count of Airbill Number]]</f>
        <v>0.45454499999999998</v>
      </c>
    </row>
    <row r="7457" spans="2:13">
      <c r="B7457" t="s">
        <v>35</v>
      </c>
      <c r="C7457" t="s">
        <v>21</v>
      </c>
      <c r="D7457" t="s">
        <v>22</v>
      </c>
      <c r="E7457" t="s">
        <v>776</v>
      </c>
      <c r="F7457" t="s">
        <v>776</v>
      </c>
      <c r="G7457" t="s">
        <v>94</v>
      </c>
      <c r="H7457" t="s">
        <v>418</v>
      </c>
      <c r="I7457" s="1">
        <v>0.45454499999999998</v>
      </c>
      <c r="J7457" s="1">
        <v>1</v>
      </c>
      <c r="K7457">
        <v>7454</v>
      </c>
      <c r="L7457" t="s">
        <v>25</v>
      </c>
      <c r="M7457" s="2">
        <f>+Table3[[#This Row],[CHW]]/Table3[[#This Row],[Count of Airbill Number]]</f>
        <v>0.45454499999999998</v>
      </c>
    </row>
    <row r="7458" spans="2:13">
      <c r="B7458" t="s">
        <v>35</v>
      </c>
      <c r="C7458" t="s">
        <v>21</v>
      </c>
      <c r="D7458" t="s">
        <v>22</v>
      </c>
      <c r="E7458" t="s">
        <v>776</v>
      </c>
      <c r="F7458" t="s">
        <v>776</v>
      </c>
      <c r="G7458" t="s">
        <v>94</v>
      </c>
      <c r="H7458" t="s">
        <v>159</v>
      </c>
      <c r="I7458" s="1">
        <v>0.45454499999999998</v>
      </c>
      <c r="J7458" s="1">
        <v>1</v>
      </c>
      <c r="K7458">
        <v>7455</v>
      </c>
      <c r="L7458" t="s">
        <v>25</v>
      </c>
      <c r="M7458" s="2">
        <f>+Table3[[#This Row],[CHW]]/Table3[[#This Row],[Count of Airbill Number]]</f>
        <v>0.45454499999999998</v>
      </c>
    </row>
    <row r="7459" spans="2:13">
      <c r="B7459" t="s">
        <v>35</v>
      </c>
      <c r="C7459" t="s">
        <v>21</v>
      </c>
      <c r="D7459" t="s">
        <v>22</v>
      </c>
      <c r="E7459" t="s">
        <v>776</v>
      </c>
      <c r="F7459" t="s">
        <v>776</v>
      </c>
      <c r="G7459" t="s">
        <v>94</v>
      </c>
      <c r="H7459" t="s">
        <v>166</v>
      </c>
      <c r="I7459" s="1">
        <v>0.45454499999999998</v>
      </c>
      <c r="J7459" s="1">
        <v>1</v>
      </c>
      <c r="K7459">
        <v>7456</v>
      </c>
      <c r="L7459" t="s">
        <v>25</v>
      </c>
      <c r="M7459" s="2">
        <f>+Table3[[#This Row],[CHW]]/Table3[[#This Row],[Count of Airbill Number]]</f>
        <v>0.45454499999999998</v>
      </c>
    </row>
    <row r="7460" spans="2:13">
      <c r="B7460" t="s">
        <v>35</v>
      </c>
      <c r="C7460" t="s">
        <v>21</v>
      </c>
      <c r="D7460" t="s">
        <v>22</v>
      </c>
      <c r="E7460" t="s">
        <v>776</v>
      </c>
      <c r="F7460" t="s">
        <v>776</v>
      </c>
      <c r="G7460" t="s">
        <v>24</v>
      </c>
      <c r="H7460" t="s">
        <v>148</v>
      </c>
      <c r="I7460" s="1">
        <v>0.45454499999999998</v>
      </c>
      <c r="J7460" s="1">
        <v>1</v>
      </c>
      <c r="K7460">
        <v>7457</v>
      </c>
      <c r="L7460" t="s">
        <v>25</v>
      </c>
      <c r="M7460" s="2">
        <f>+Table3[[#This Row],[CHW]]/Table3[[#This Row],[Count of Airbill Number]]</f>
        <v>0.45454499999999998</v>
      </c>
    </row>
    <row r="7461" spans="2:13">
      <c r="B7461" t="s">
        <v>35</v>
      </c>
      <c r="C7461" t="s">
        <v>21</v>
      </c>
      <c r="D7461" t="s">
        <v>22</v>
      </c>
      <c r="E7461" t="s">
        <v>776</v>
      </c>
      <c r="F7461" t="s">
        <v>776</v>
      </c>
      <c r="G7461" t="s">
        <v>24</v>
      </c>
      <c r="H7461" t="s">
        <v>149</v>
      </c>
      <c r="I7461" s="1">
        <v>0.45454499999999998</v>
      </c>
      <c r="J7461" s="1">
        <v>1</v>
      </c>
      <c r="K7461">
        <v>7458</v>
      </c>
      <c r="L7461" t="s">
        <v>25</v>
      </c>
      <c r="M7461" s="2">
        <f>+Table3[[#This Row],[CHW]]/Table3[[#This Row],[Count of Airbill Number]]</f>
        <v>0.45454499999999998</v>
      </c>
    </row>
    <row r="7462" spans="2:13">
      <c r="B7462" t="s">
        <v>35</v>
      </c>
      <c r="C7462" t="s">
        <v>21</v>
      </c>
      <c r="D7462" t="s">
        <v>22</v>
      </c>
      <c r="E7462" t="s">
        <v>776</v>
      </c>
      <c r="F7462" t="s">
        <v>776</v>
      </c>
      <c r="G7462" t="s">
        <v>24</v>
      </c>
      <c r="H7462" t="s">
        <v>189</v>
      </c>
      <c r="I7462" s="1">
        <v>0.45454499999999998</v>
      </c>
      <c r="J7462" s="1">
        <v>1</v>
      </c>
      <c r="K7462">
        <v>7459</v>
      </c>
      <c r="L7462" t="s">
        <v>25</v>
      </c>
      <c r="M7462" s="2">
        <f>+Table3[[#This Row],[CHW]]/Table3[[#This Row],[Count of Airbill Number]]</f>
        <v>0.45454499999999998</v>
      </c>
    </row>
    <row r="7463" spans="2:13">
      <c r="B7463" t="s">
        <v>35</v>
      </c>
      <c r="C7463" t="s">
        <v>21</v>
      </c>
      <c r="D7463" t="s">
        <v>22</v>
      </c>
      <c r="E7463" t="s">
        <v>776</v>
      </c>
      <c r="F7463" t="s">
        <v>776</v>
      </c>
      <c r="G7463" t="s">
        <v>68</v>
      </c>
      <c r="H7463" t="s">
        <v>183</v>
      </c>
      <c r="I7463" s="1">
        <v>0.45454499999999998</v>
      </c>
      <c r="J7463" s="1">
        <v>1</v>
      </c>
      <c r="K7463">
        <v>7460</v>
      </c>
      <c r="L7463" t="s">
        <v>25</v>
      </c>
      <c r="M7463" s="2">
        <f>+Table3[[#This Row],[CHW]]/Table3[[#This Row],[Count of Airbill Number]]</f>
        <v>0.45454499999999998</v>
      </c>
    </row>
    <row r="7464" spans="2:13">
      <c r="B7464" t="s">
        <v>35</v>
      </c>
      <c r="C7464" t="s">
        <v>21</v>
      </c>
      <c r="D7464" t="s">
        <v>22</v>
      </c>
      <c r="E7464" t="s">
        <v>776</v>
      </c>
      <c r="F7464" t="s">
        <v>776</v>
      </c>
      <c r="G7464" t="s">
        <v>68</v>
      </c>
      <c r="H7464" t="s">
        <v>75</v>
      </c>
      <c r="I7464" s="1">
        <v>0.45454499999999998</v>
      </c>
      <c r="J7464" s="1">
        <v>1</v>
      </c>
      <c r="K7464">
        <v>7461</v>
      </c>
      <c r="L7464" t="s">
        <v>25</v>
      </c>
      <c r="M7464" s="2">
        <f>+Table3[[#This Row],[CHW]]/Table3[[#This Row],[Count of Airbill Number]]</f>
        <v>0.45454499999999998</v>
      </c>
    </row>
    <row r="7465" spans="2:13">
      <c r="B7465" t="s">
        <v>35</v>
      </c>
      <c r="C7465" t="s">
        <v>21</v>
      </c>
      <c r="D7465" t="s">
        <v>22</v>
      </c>
      <c r="E7465" t="s">
        <v>776</v>
      </c>
      <c r="F7465" t="s">
        <v>776</v>
      </c>
      <c r="G7465" t="s">
        <v>68</v>
      </c>
      <c r="H7465" t="s">
        <v>46</v>
      </c>
      <c r="I7465" s="1">
        <v>0.45454499999999998</v>
      </c>
      <c r="J7465" s="1">
        <v>1</v>
      </c>
      <c r="K7465">
        <v>7462</v>
      </c>
      <c r="L7465" t="s">
        <v>25</v>
      </c>
      <c r="M7465" s="2">
        <f>+Table3[[#This Row],[CHW]]/Table3[[#This Row],[Count of Airbill Number]]</f>
        <v>0.45454499999999998</v>
      </c>
    </row>
    <row r="7466" spans="2:13">
      <c r="B7466" t="s">
        <v>35</v>
      </c>
      <c r="C7466" t="s">
        <v>21</v>
      </c>
      <c r="D7466" t="s">
        <v>22</v>
      </c>
      <c r="E7466" t="s">
        <v>776</v>
      </c>
      <c r="F7466" t="s">
        <v>776</v>
      </c>
      <c r="G7466" t="s">
        <v>68</v>
      </c>
      <c r="H7466" t="s">
        <v>37</v>
      </c>
      <c r="I7466" s="1">
        <v>0.45454499999999998</v>
      </c>
      <c r="J7466" s="1">
        <v>1</v>
      </c>
      <c r="K7466">
        <v>7463</v>
      </c>
      <c r="L7466" t="s">
        <v>25</v>
      </c>
      <c r="M7466" s="2">
        <f>+Table3[[#This Row],[CHW]]/Table3[[#This Row],[Count of Airbill Number]]</f>
        <v>0.45454499999999998</v>
      </c>
    </row>
    <row r="7467" spans="2:13">
      <c r="B7467" t="s">
        <v>35</v>
      </c>
      <c r="C7467" t="s">
        <v>21</v>
      </c>
      <c r="D7467" t="s">
        <v>22</v>
      </c>
      <c r="E7467" t="s">
        <v>776</v>
      </c>
      <c r="F7467" t="s">
        <v>776</v>
      </c>
      <c r="G7467" t="s">
        <v>68</v>
      </c>
      <c r="H7467" t="s">
        <v>244</v>
      </c>
      <c r="I7467" s="1">
        <v>0.45454499999999998</v>
      </c>
      <c r="J7467" s="1">
        <v>1</v>
      </c>
      <c r="K7467">
        <v>7464</v>
      </c>
      <c r="L7467" t="s">
        <v>25</v>
      </c>
      <c r="M7467" s="2">
        <f>+Table3[[#This Row],[CHW]]/Table3[[#This Row],[Count of Airbill Number]]</f>
        <v>0.45454499999999998</v>
      </c>
    </row>
    <row r="7468" spans="2:13">
      <c r="B7468" t="s">
        <v>35</v>
      </c>
      <c r="C7468" t="s">
        <v>21</v>
      </c>
      <c r="D7468" t="s">
        <v>22</v>
      </c>
      <c r="E7468" t="s">
        <v>776</v>
      </c>
      <c r="F7468" t="s">
        <v>776</v>
      </c>
      <c r="G7468" t="s">
        <v>102</v>
      </c>
      <c r="H7468" t="s">
        <v>200</v>
      </c>
      <c r="I7468" s="1">
        <v>0.45454499999999998</v>
      </c>
      <c r="J7468" s="1">
        <v>1</v>
      </c>
      <c r="K7468">
        <v>7465</v>
      </c>
      <c r="L7468" t="s">
        <v>25</v>
      </c>
      <c r="M7468" s="2">
        <f>+Table3[[#This Row],[CHW]]/Table3[[#This Row],[Count of Airbill Number]]</f>
        <v>0.45454499999999998</v>
      </c>
    </row>
    <row r="7469" spans="2:13">
      <c r="B7469" t="s">
        <v>35</v>
      </c>
      <c r="C7469" t="s">
        <v>21</v>
      </c>
      <c r="D7469" t="s">
        <v>22</v>
      </c>
      <c r="E7469" t="s">
        <v>776</v>
      </c>
      <c r="F7469" t="s">
        <v>776</v>
      </c>
      <c r="G7469" t="s">
        <v>48</v>
      </c>
      <c r="H7469" t="s">
        <v>48</v>
      </c>
      <c r="I7469" s="1">
        <v>0.45454499999999998</v>
      </c>
      <c r="J7469" s="1">
        <v>1</v>
      </c>
      <c r="K7469">
        <v>7466</v>
      </c>
      <c r="L7469" t="s">
        <v>25</v>
      </c>
      <c r="M7469" s="2">
        <f>+Table3[[#This Row],[CHW]]/Table3[[#This Row],[Count of Airbill Number]]</f>
        <v>0.45454499999999998</v>
      </c>
    </row>
    <row r="7470" spans="2:13">
      <c r="B7470" t="s">
        <v>35</v>
      </c>
      <c r="C7470" t="s">
        <v>21</v>
      </c>
      <c r="D7470" t="s">
        <v>22</v>
      </c>
      <c r="E7470" t="s">
        <v>776</v>
      </c>
      <c r="F7470" t="s">
        <v>776</v>
      </c>
      <c r="G7470" t="s">
        <v>48</v>
      </c>
      <c r="H7470" t="s">
        <v>352</v>
      </c>
      <c r="I7470" s="1">
        <v>0.45454499999999998</v>
      </c>
      <c r="J7470" s="1">
        <v>1</v>
      </c>
      <c r="K7470">
        <v>7467</v>
      </c>
      <c r="L7470" t="s">
        <v>25</v>
      </c>
      <c r="M7470" s="2">
        <f>+Table3[[#This Row],[CHW]]/Table3[[#This Row],[Count of Airbill Number]]</f>
        <v>0.45454499999999998</v>
      </c>
    </row>
    <row r="7471" spans="2:13">
      <c r="B7471" t="s">
        <v>35</v>
      </c>
      <c r="C7471" t="s">
        <v>21</v>
      </c>
      <c r="D7471" t="s">
        <v>22</v>
      </c>
      <c r="E7471" t="s">
        <v>776</v>
      </c>
      <c r="F7471" t="s">
        <v>776</v>
      </c>
      <c r="G7471" t="s">
        <v>48</v>
      </c>
      <c r="H7471" t="s">
        <v>105</v>
      </c>
      <c r="I7471" s="1">
        <v>0.45454499999999998</v>
      </c>
      <c r="J7471" s="1">
        <v>1</v>
      </c>
      <c r="K7471">
        <v>7468</v>
      </c>
      <c r="L7471" t="s">
        <v>25</v>
      </c>
      <c r="M7471" s="2">
        <f>+Table3[[#This Row],[CHW]]/Table3[[#This Row],[Count of Airbill Number]]</f>
        <v>0.45454499999999998</v>
      </c>
    </row>
    <row r="7472" spans="2:13">
      <c r="B7472" t="s">
        <v>35</v>
      </c>
      <c r="C7472" t="s">
        <v>21</v>
      </c>
      <c r="D7472" t="s">
        <v>22</v>
      </c>
      <c r="E7472" t="s">
        <v>776</v>
      </c>
      <c r="F7472" t="s">
        <v>776</v>
      </c>
      <c r="G7472" t="s">
        <v>48</v>
      </c>
      <c r="H7472" t="s">
        <v>119</v>
      </c>
      <c r="I7472" s="1">
        <v>0.45454499999999998</v>
      </c>
      <c r="J7472" s="1">
        <v>1</v>
      </c>
      <c r="K7472">
        <v>7469</v>
      </c>
      <c r="L7472" t="s">
        <v>25</v>
      </c>
      <c r="M7472" s="2">
        <f>+Table3[[#This Row],[CHW]]/Table3[[#This Row],[Count of Airbill Number]]</f>
        <v>0.45454499999999998</v>
      </c>
    </row>
    <row r="7473" spans="2:13">
      <c r="B7473" t="s">
        <v>35</v>
      </c>
      <c r="C7473" t="s">
        <v>21</v>
      </c>
      <c r="D7473" t="s">
        <v>22</v>
      </c>
      <c r="E7473" t="s">
        <v>776</v>
      </c>
      <c r="F7473" t="s">
        <v>776</v>
      </c>
      <c r="G7473" t="s">
        <v>45</v>
      </c>
      <c r="H7473" t="s">
        <v>421</v>
      </c>
      <c r="I7473" s="1">
        <v>0.45454499999999998</v>
      </c>
      <c r="J7473" s="1">
        <v>1</v>
      </c>
      <c r="K7473">
        <v>7470</v>
      </c>
      <c r="L7473" t="s">
        <v>25</v>
      </c>
      <c r="M7473" s="2">
        <f>+Table3[[#This Row],[CHW]]/Table3[[#This Row],[Count of Airbill Number]]</f>
        <v>0.45454499999999998</v>
      </c>
    </row>
    <row r="7474" spans="2:13">
      <c r="B7474" t="s">
        <v>35</v>
      </c>
      <c r="C7474" t="s">
        <v>21</v>
      </c>
      <c r="D7474" t="s">
        <v>22</v>
      </c>
      <c r="E7474" t="s">
        <v>776</v>
      </c>
      <c r="F7474" t="s">
        <v>776</v>
      </c>
      <c r="G7474" t="s">
        <v>45</v>
      </c>
      <c r="H7474" t="s">
        <v>278</v>
      </c>
      <c r="I7474" s="1">
        <v>0.45454499999999998</v>
      </c>
      <c r="J7474" s="1">
        <v>1</v>
      </c>
      <c r="K7474">
        <v>7471</v>
      </c>
      <c r="L7474" t="s">
        <v>25</v>
      </c>
      <c r="M7474" s="2">
        <f>+Table3[[#This Row],[CHW]]/Table3[[#This Row],[Count of Airbill Number]]</f>
        <v>0.45454499999999998</v>
      </c>
    </row>
    <row r="7475" spans="2:13">
      <c r="B7475" t="s">
        <v>35</v>
      </c>
      <c r="C7475" t="s">
        <v>21</v>
      </c>
      <c r="D7475" t="s">
        <v>22</v>
      </c>
      <c r="E7475" t="s">
        <v>776</v>
      </c>
      <c r="F7475" t="s">
        <v>776</v>
      </c>
      <c r="G7475" t="s">
        <v>422</v>
      </c>
      <c r="H7475" t="s">
        <v>69</v>
      </c>
      <c r="I7475" s="1">
        <v>0.45454499999999998</v>
      </c>
      <c r="J7475" s="1">
        <v>1</v>
      </c>
      <c r="K7475">
        <v>7472</v>
      </c>
      <c r="L7475" t="s">
        <v>25</v>
      </c>
      <c r="M7475" s="2">
        <f>+Table3[[#This Row],[CHW]]/Table3[[#This Row],[Count of Airbill Number]]</f>
        <v>0.45454499999999998</v>
      </c>
    </row>
    <row r="7476" spans="2:13">
      <c r="B7476" t="s">
        <v>35</v>
      </c>
      <c r="C7476" t="s">
        <v>21</v>
      </c>
      <c r="D7476" t="s">
        <v>22</v>
      </c>
      <c r="E7476" t="s">
        <v>776</v>
      </c>
      <c r="F7476" t="s">
        <v>776</v>
      </c>
      <c r="G7476" t="s">
        <v>54</v>
      </c>
      <c r="H7476" t="s">
        <v>40</v>
      </c>
      <c r="I7476" s="1">
        <v>0.45454499999999998</v>
      </c>
      <c r="J7476" s="1">
        <v>1</v>
      </c>
      <c r="K7476">
        <v>7473</v>
      </c>
      <c r="L7476" t="s">
        <v>25</v>
      </c>
      <c r="M7476" s="2">
        <f>+Table3[[#This Row],[CHW]]/Table3[[#This Row],[Count of Airbill Number]]</f>
        <v>0.45454499999999998</v>
      </c>
    </row>
    <row r="7477" spans="2:13">
      <c r="B7477" t="s">
        <v>35</v>
      </c>
      <c r="C7477" t="s">
        <v>21</v>
      </c>
      <c r="D7477" t="s">
        <v>22</v>
      </c>
      <c r="E7477" t="s">
        <v>776</v>
      </c>
      <c r="F7477" t="s">
        <v>776</v>
      </c>
      <c r="G7477" t="s">
        <v>54</v>
      </c>
      <c r="H7477" t="s">
        <v>149</v>
      </c>
      <c r="I7477" s="1">
        <v>0.45454499999999998</v>
      </c>
      <c r="J7477" s="1">
        <v>1</v>
      </c>
      <c r="K7477">
        <v>7474</v>
      </c>
      <c r="L7477" t="s">
        <v>25</v>
      </c>
      <c r="M7477" s="2">
        <f>+Table3[[#This Row],[CHW]]/Table3[[#This Row],[Count of Airbill Number]]</f>
        <v>0.45454499999999998</v>
      </c>
    </row>
    <row r="7478" spans="2:13">
      <c r="B7478" t="s">
        <v>35</v>
      </c>
      <c r="C7478" t="s">
        <v>21</v>
      </c>
      <c r="D7478" t="s">
        <v>22</v>
      </c>
      <c r="E7478" t="s">
        <v>776</v>
      </c>
      <c r="F7478" t="s">
        <v>776</v>
      </c>
      <c r="G7478" t="s">
        <v>40</v>
      </c>
      <c r="H7478" t="s">
        <v>89</v>
      </c>
      <c r="I7478" s="1">
        <v>0.45454499999999998</v>
      </c>
      <c r="J7478" s="1">
        <v>1</v>
      </c>
      <c r="K7478">
        <v>7475</v>
      </c>
      <c r="L7478" t="s">
        <v>25</v>
      </c>
      <c r="M7478" s="2">
        <f>+Table3[[#This Row],[CHW]]/Table3[[#This Row],[Count of Airbill Number]]</f>
        <v>0.45454499999999998</v>
      </c>
    </row>
    <row r="7479" spans="2:13">
      <c r="B7479" t="s">
        <v>35</v>
      </c>
      <c r="C7479" t="s">
        <v>21</v>
      </c>
      <c r="D7479" t="s">
        <v>22</v>
      </c>
      <c r="E7479" t="s">
        <v>776</v>
      </c>
      <c r="F7479" t="s">
        <v>776</v>
      </c>
      <c r="G7479" t="s">
        <v>31</v>
      </c>
      <c r="H7479" t="s">
        <v>287</v>
      </c>
      <c r="I7479" s="1">
        <v>0.45454499999999998</v>
      </c>
      <c r="J7479" s="1">
        <v>1</v>
      </c>
      <c r="K7479">
        <v>7476</v>
      </c>
      <c r="L7479" t="s">
        <v>25</v>
      </c>
      <c r="M7479" s="2">
        <f>+Table3[[#This Row],[CHW]]/Table3[[#This Row],[Count of Airbill Number]]</f>
        <v>0.45454499999999998</v>
      </c>
    </row>
    <row r="7480" spans="2:13">
      <c r="B7480" t="s">
        <v>35</v>
      </c>
      <c r="C7480" t="s">
        <v>21</v>
      </c>
      <c r="D7480" t="s">
        <v>22</v>
      </c>
      <c r="E7480" t="s">
        <v>776</v>
      </c>
      <c r="F7480" t="s">
        <v>776</v>
      </c>
      <c r="G7480" t="s">
        <v>31</v>
      </c>
      <c r="H7480" t="s">
        <v>83</v>
      </c>
      <c r="I7480" s="1">
        <v>0.45454499999999998</v>
      </c>
      <c r="J7480" s="1">
        <v>1</v>
      </c>
      <c r="K7480">
        <v>7477</v>
      </c>
      <c r="L7480" t="s">
        <v>25</v>
      </c>
      <c r="M7480" s="2">
        <f>+Table3[[#This Row],[CHW]]/Table3[[#This Row],[Count of Airbill Number]]</f>
        <v>0.45454499999999998</v>
      </c>
    </row>
    <row r="7481" spans="2:13">
      <c r="B7481" t="s">
        <v>35</v>
      </c>
      <c r="C7481" t="s">
        <v>21</v>
      </c>
      <c r="D7481" t="s">
        <v>22</v>
      </c>
      <c r="E7481" t="s">
        <v>776</v>
      </c>
      <c r="F7481" t="s">
        <v>776</v>
      </c>
      <c r="G7481" t="s">
        <v>31</v>
      </c>
      <c r="H7481" t="s">
        <v>119</v>
      </c>
      <c r="I7481" s="1">
        <v>0.45454499999999998</v>
      </c>
      <c r="J7481" s="1">
        <v>1</v>
      </c>
      <c r="K7481">
        <v>7478</v>
      </c>
      <c r="L7481" t="s">
        <v>25</v>
      </c>
      <c r="M7481" s="2">
        <f>+Table3[[#This Row],[CHW]]/Table3[[#This Row],[Count of Airbill Number]]</f>
        <v>0.45454499999999998</v>
      </c>
    </row>
    <row r="7482" spans="2:13">
      <c r="B7482" t="s">
        <v>35</v>
      </c>
      <c r="C7482" t="s">
        <v>21</v>
      </c>
      <c r="D7482" t="s">
        <v>22</v>
      </c>
      <c r="E7482" t="s">
        <v>776</v>
      </c>
      <c r="F7482" t="s">
        <v>776</v>
      </c>
      <c r="G7482" t="s">
        <v>279</v>
      </c>
      <c r="H7482" t="s">
        <v>178</v>
      </c>
      <c r="I7482" s="1">
        <v>0.45454499999999998</v>
      </c>
      <c r="J7482" s="1">
        <v>1</v>
      </c>
      <c r="K7482">
        <v>7479</v>
      </c>
      <c r="L7482" t="s">
        <v>25</v>
      </c>
      <c r="M7482" s="2">
        <f>+Table3[[#This Row],[CHW]]/Table3[[#This Row],[Count of Airbill Number]]</f>
        <v>0.45454499999999998</v>
      </c>
    </row>
    <row r="7483" spans="2:13">
      <c r="B7483" t="s">
        <v>35</v>
      </c>
      <c r="C7483" t="s">
        <v>21</v>
      </c>
      <c r="D7483" t="s">
        <v>22</v>
      </c>
      <c r="E7483" t="s">
        <v>776</v>
      </c>
      <c r="F7483" t="s">
        <v>776</v>
      </c>
      <c r="G7483" t="s">
        <v>149</v>
      </c>
      <c r="H7483" t="s">
        <v>42</v>
      </c>
      <c r="I7483" s="1">
        <v>0.45454499999999998</v>
      </c>
      <c r="J7483" s="1">
        <v>1</v>
      </c>
      <c r="K7483">
        <v>7480</v>
      </c>
      <c r="L7483" t="s">
        <v>25</v>
      </c>
      <c r="M7483" s="2">
        <f>+Table3[[#This Row],[CHW]]/Table3[[#This Row],[Count of Airbill Number]]</f>
        <v>0.45454499999999998</v>
      </c>
    </row>
    <row r="7484" spans="2:13">
      <c r="B7484" t="s">
        <v>35</v>
      </c>
      <c r="C7484" t="s">
        <v>21</v>
      </c>
      <c r="D7484" t="s">
        <v>22</v>
      </c>
      <c r="E7484" t="s">
        <v>776</v>
      </c>
      <c r="F7484" t="s">
        <v>776</v>
      </c>
      <c r="G7484" t="s">
        <v>149</v>
      </c>
      <c r="H7484" t="s">
        <v>94</v>
      </c>
      <c r="I7484" s="1">
        <v>0.45454499999999998</v>
      </c>
      <c r="J7484" s="1">
        <v>1</v>
      </c>
      <c r="K7484">
        <v>7481</v>
      </c>
      <c r="L7484" t="s">
        <v>25</v>
      </c>
      <c r="M7484" s="2">
        <f>+Table3[[#This Row],[CHW]]/Table3[[#This Row],[Count of Airbill Number]]</f>
        <v>0.45454499999999998</v>
      </c>
    </row>
    <row r="7485" spans="2:13">
      <c r="B7485" t="s">
        <v>35</v>
      </c>
      <c r="C7485" t="s">
        <v>21</v>
      </c>
      <c r="D7485" t="s">
        <v>22</v>
      </c>
      <c r="E7485" t="s">
        <v>776</v>
      </c>
      <c r="F7485" t="s">
        <v>776</v>
      </c>
      <c r="G7485" t="s">
        <v>149</v>
      </c>
      <c r="H7485" t="s">
        <v>77</v>
      </c>
      <c r="I7485" s="1">
        <v>0.45454499999999998</v>
      </c>
      <c r="J7485" s="1">
        <v>1</v>
      </c>
      <c r="K7485">
        <v>7482</v>
      </c>
      <c r="L7485" t="s">
        <v>25</v>
      </c>
      <c r="M7485" s="2">
        <f>+Table3[[#This Row],[CHW]]/Table3[[#This Row],[Count of Airbill Number]]</f>
        <v>0.45454499999999998</v>
      </c>
    </row>
    <row r="7486" spans="2:13">
      <c r="B7486" t="s">
        <v>35</v>
      </c>
      <c r="C7486" t="s">
        <v>21</v>
      </c>
      <c r="D7486" t="s">
        <v>22</v>
      </c>
      <c r="E7486" t="s">
        <v>776</v>
      </c>
      <c r="F7486" t="s">
        <v>776</v>
      </c>
      <c r="G7486" t="s">
        <v>98</v>
      </c>
      <c r="H7486" t="s">
        <v>67</v>
      </c>
      <c r="I7486" s="1">
        <v>0.45454499999999998</v>
      </c>
      <c r="J7486" s="1">
        <v>1</v>
      </c>
      <c r="K7486">
        <v>7483</v>
      </c>
      <c r="L7486" t="s">
        <v>25</v>
      </c>
      <c r="M7486" s="2">
        <f>+Table3[[#This Row],[CHW]]/Table3[[#This Row],[Count of Airbill Number]]</f>
        <v>0.45454499999999998</v>
      </c>
    </row>
    <row r="7487" spans="2:13">
      <c r="B7487" t="s">
        <v>35</v>
      </c>
      <c r="C7487" t="s">
        <v>21</v>
      </c>
      <c r="D7487" t="s">
        <v>22</v>
      </c>
      <c r="E7487" t="s">
        <v>776</v>
      </c>
      <c r="F7487" t="s">
        <v>776</v>
      </c>
      <c r="G7487" t="s">
        <v>98</v>
      </c>
      <c r="H7487" t="s">
        <v>169</v>
      </c>
      <c r="I7487" s="1">
        <v>0.45454499999999998</v>
      </c>
      <c r="J7487" s="1">
        <v>1</v>
      </c>
      <c r="K7487">
        <v>7484</v>
      </c>
      <c r="L7487" t="s">
        <v>25</v>
      </c>
      <c r="M7487" s="2">
        <f>+Table3[[#This Row],[CHW]]/Table3[[#This Row],[Count of Airbill Number]]</f>
        <v>0.45454499999999998</v>
      </c>
    </row>
    <row r="7488" spans="2:13">
      <c r="B7488" t="s">
        <v>35</v>
      </c>
      <c r="C7488" t="s">
        <v>21</v>
      </c>
      <c r="D7488" t="s">
        <v>22</v>
      </c>
      <c r="E7488" t="s">
        <v>776</v>
      </c>
      <c r="F7488" t="s">
        <v>776</v>
      </c>
      <c r="G7488" t="s">
        <v>130</v>
      </c>
      <c r="H7488" t="s">
        <v>72</v>
      </c>
      <c r="I7488" s="1">
        <v>0.45454499999999998</v>
      </c>
      <c r="J7488" s="1">
        <v>1</v>
      </c>
      <c r="K7488">
        <v>7485</v>
      </c>
      <c r="L7488" t="s">
        <v>25</v>
      </c>
      <c r="M7488" s="2">
        <f>+Table3[[#This Row],[CHW]]/Table3[[#This Row],[Count of Airbill Number]]</f>
        <v>0.45454499999999998</v>
      </c>
    </row>
    <row r="7489" spans="2:13">
      <c r="B7489" t="s">
        <v>35</v>
      </c>
      <c r="C7489" t="s">
        <v>21</v>
      </c>
      <c r="D7489" t="s">
        <v>22</v>
      </c>
      <c r="E7489" t="s">
        <v>776</v>
      </c>
      <c r="F7489" t="s">
        <v>776</v>
      </c>
      <c r="G7489" t="s">
        <v>57</v>
      </c>
      <c r="H7489" t="s">
        <v>130</v>
      </c>
      <c r="I7489" s="1">
        <v>0.45454499999999998</v>
      </c>
      <c r="J7489" s="1">
        <v>1</v>
      </c>
      <c r="K7489">
        <v>7486</v>
      </c>
      <c r="L7489" t="s">
        <v>25</v>
      </c>
      <c r="M7489" s="2">
        <f>+Table3[[#This Row],[CHW]]/Table3[[#This Row],[Count of Airbill Number]]</f>
        <v>0.45454499999999998</v>
      </c>
    </row>
    <row r="7490" spans="2:13">
      <c r="B7490" t="s">
        <v>35</v>
      </c>
      <c r="C7490" t="s">
        <v>21</v>
      </c>
      <c r="D7490" t="s">
        <v>22</v>
      </c>
      <c r="E7490" t="s">
        <v>776</v>
      </c>
      <c r="F7490" t="s">
        <v>776</v>
      </c>
      <c r="G7490" t="s">
        <v>57</v>
      </c>
      <c r="H7490" t="s">
        <v>43</v>
      </c>
      <c r="I7490" s="1">
        <v>0.45454499999999998</v>
      </c>
      <c r="J7490" s="1">
        <v>1</v>
      </c>
      <c r="K7490">
        <v>7487</v>
      </c>
      <c r="L7490" t="s">
        <v>25</v>
      </c>
      <c r="M7490" s="2">
        <f>+Table3[[#This Row],[CHW]]/Table3[[#This Row],[Count of Airbill Number]]</f>
        <v>0.45454499999999998</v>
      </c>
    </row>
    <row r="7491" spans="2:13">
      <c r="B7491" t="s">
        <v>35</v>
      </c>
      <c r="C7491" t="s">
        <v>21</v>
      </c>
      <c r="D7491" t="s">
        <v>22</v>
      </c>
      <c r="E7491" t="s">
        <v>776</v>
      </c>
      <c r="F7491" t="s">
        <v>776</v>
      </c>
      <c r="G7491" t="s">
        <v>33</v>
      </c>
      <c r="H7491" t="s">
        <v>74</v>
      </c>
      <c r="I7491" s="1">
        <v>0.45454499999999998</v>
      </c>
      <c r="J7491" s="1">
        <v>1</v>
      </c>
      <c r="K7491">
        <v>7488</v>
      </c>
      <c r="L7491" t="s">
        <v>25</v>
      </c>
      <c r="M7491" s="2">
        <f>+Table3[[#This Row],[CHW]]/Table3[[#This Row],[Count of Airbill Number]]</f>
        <v>0.45454499999999998</v>
      </c>
    </row>
    <row r="7492" spans="2:13">
      <c r="B7492" t="s">
        <v>35</v>
      </c>
      <c r="C7492" t="s">
        <v>21</v>
      </c>
      <c r="D7492" t="s">
        <v>22</v>
      </c>
      <c r="E7492" t="s">
        <v>776</v>
      </c>
      <c r="F7492" t="s">
        <v>776</v>
      </c>
      <c r="G7492" t="s">
        <v>33</v>
      </c>
      <c r="H7492" t="s">
        <v>42</v>
      </c>
      <c r="I7492" s="1">
        <v>0.45454499999999998</v>
      </c>
      <c r="J7492" s="1">
        <v>1</v>
      </c>
      <c r="K7492">
        <v>7489</v>
      </c>
      <c r="L7492" t="s">
        <v>25</v>
      </c>
      <c r="M7492" s="2">
        <f>+Table3[[#This Row],[CHW]]/Table3[[#This Row],[Count of Airbill Number]]</f>
        <v>0.45454499999999998</v>
      </c>
    </row>
    <row r="7493" spans="2:13">
      <c r="B7493" t="s">
        <v>35</v>
      </c>
      <c r="C7493" t="s">
        <v>21</v>
      </c>
      <c r="D7493" t="s">
        <v>22</v>
      </c>
      <c r="E7493" t="s">
        <v>776</v>
      </c>
      <c r="F7493" t="s">
        <v>776</v>
      </c>
      <c r="G7493" t="s">
        <v>144</v>
      </c>
      <c r="H7493" t="s">
        <v>212</v>
      </c>
      <c r="I7493" s="1">
        <v>0.45454499999999998</v>
      </c>
      <c r="J7493" s="1">
        <v>1</v>
      </c>
      <c r="K7493">
        <v>7490</v>
      </c>
      <c r="L7493" t="s">
        <v>25</v>
      </c>
      <c r="M7493" s="2">
        <f>+Table3[[#This Row],[CHW]]/Table3[[#This Row],[Count of Airbill Number]]</f>
        <v>0.45454499999999998</v>
      </c>
    </row>
    <row r="7494" spans="2:13">
      <c r="B7494" t="s">
        <v>35</v>
      </c>
      <c r="C7494" t="s">
        <v>21</v>
      </c>
      <c r="D7494" t="s">
        <v>22</v>
      </c>
      <c r="E7494" t="s">
        <v>776</v>
      </c>
      <c r="F7494" t="s">
        <v>776</v>
      </c>
      <c r="G7494" t="s">
        <v>144</v>
      </c>
      <c r="H7494" t="s">
        <v>89</v>
      </c>
      <c r="I7494" s="1">
        <v>0.45454499999999998</v>
      </c>
      <c r="J7494" s="1">
        <v>1</v>
      </c>
      <c r="K7494">
        <v>7491</v>
      </c>
      <c r="L7494" t="s">
        <v>25</v>
      </c>
      <c r="M7494" s="2">
        <f>+Table3[[#This Row],[CHW]]/Table3[[#This Row],[Count of Airbill Number]]</f>
        <v>0.45454499999999998</v>
      </c>
    </row>
    <row r="7495" spans="2:13">
      <c r="B7495" t="s">
        <v>35</v>
      </c>
      <c r="C7495" t="s">
        <v>21</v>
      </c>
      <c r="D7495" t="s">
        <v>22</v>
      </c>
      <c r="E7495" t="s">
        <v>776</v>
      </c>
      <c r="F7495" t="s">
        <v>776</v>
      </c>
      <c r="G7495" t="s">
        <v>144</v>
      </c>
      <c r="H7495" t="s">
        <v>160</v>
      </c>
      <c r="I7495" s="1">
        <v>0.45454499999999998</v>
      </c>
      <c r="J7495" s="1">
        <v>1</v>
      </c>
      <c r="K7495">
        <v>7492</v>
      </c>
      <c r="L7495" t="s">
        <v>25</v>
      </c>
      <c r="M7495" s="2">
        <f>+Table3[[#This Row],[CHW]]/Table3[[#This Row],[Count of Airbill Number]]</f>
        <v>0.45454499999999998</v>
      </c>
    </row>
    <row r="7496" spans="2:13">
      <c r="B7496" t="s">
        <v>35</v>
      </c>
      <c r="C7496" t="s">
        <v>21</v>
      </c>
      <c r="D7496" t="s">
        <v>22</v>
      </c>
      <c r="E7496" t="s">
        <v>776</v>
      </c>
      <c r="F7496" t="s">
        <v>776</v>
      </c>
      <c r="G7496" t="s">
        <v>144</v>
      </c>
      <c r="H7496" t="s">
        <v>95</v>
      </c>
      <c r="I7496" s="1">
        <v>0.45454499999999998</v>
      </c>
      <c r="J7496" s="1">
        <v>1</v>
      </c>
      <c r="K7496">
        <v>7493</v>
      </c>
      <c r="L7496" t="s">
        <v>25</v>
      </c>
      <c r="M7496" s="2">
        <f>+Table3[[#This Row],[CHW]]/Table3[[#This Row],[Count of Airbill Number]]</f>
        <v>0.45454499999999998</v>
      </c>
    </row>
    <row r="7497" spans="2:13">
      <c r="B7497" t="s">
        <v>35</v>
      </c>
      <c r="C7497" t="s">
        <v>21</v>
      </c>
      <c r="D7497" t="s">
        <v>22</v>
      </c>
      <c r="E7497" t="s">
        <v>776</v>
      </c>
      <c r="F7497" t="s">
        <v>776</v>
      </c>
      <c r="G7497" t="s">
        <v>103</v>
      </c>
      <c r="H7497" t="s">
        <v>147</v>
      </c>
      <c r="I7497" s="1">
        <v>0.45454499999999998</v>
      </c>
      <c r="J7497" s="1">
        <v>1</v>
      </c>
      <c r="K7497">
        <v>7494</v>
      </c>
      <c r="L7497" t="s">
        <v>25</v>
      </c>
      <c r="M7497" s="2">
        <f>+Table3[[#This Row],[CHW]]/Table3[[#This Row],[Count of Airbill Number]]</f>
        <v>0.45454499999999998</v>
      </c>
    </row>
    <row r="7498" spans="2:13">
      <c r="B7498" t="s">
        <v>35</v>
      </c>
      <c r="C7498" t="s">
        <v>21</v>
      </c>
      <c r="D7498" t="s">
        <v>22</v>
      </c>
      <c r="E7498" t="s">
        <v>776</v>
      </c>
      <c r="F7498" t="s">
        <v>776</v>
      </c>
      <c r="G7498" t="s">
        <v>103</v>
      </c>
      <c r="H7498" t="s">
        <v>193</v>
      </c>
      <c r="I7498" s="1">
        <v>0.45454499999999998</v>
      </c>
      <c r="J7498" s="1">
        <v>1</v>
      </c>
      <c r="K7498">
        <v>7495</v>
      </c>
      <c r="L7498" t="s">
        <v>25</v>
      </c>
      <c r="M7498" s="2">
        <f>+Table3[[#This Row],[CHW]]/Table3[[#This Row],[Count of Airbill Number]]</f>
        <v>0.45454499999999998</v>
      </c>
    </row>
    <row r="7499" spans="2:13">
      <c r="B7499" t="s">
        <v>35</v>
      </c>
      <c r="C7499" t="s">
        <v>21</v>
      </c>
      <c r="D7499" t="s">
        <v>22</v>
      </c>
      <c r="E7499" t="s">
        <v>776</v>
      </c>
      <c r="F7499" t="s">
        <v>776</v>
      </c>
      <c r="G7499" t="s">
        <v>66</v>
      </c>
      <c r="H7499" t="s">
        <v>94</v>
      </c>
      <c r="I7499" s="1">
        <v>0.45454499999999998</v>
      </c>
      <c r="J7499" s="1">
        <v>1</v>
      </c>
      <c r="K7499">
        <v>7496</v>
      </c>
      <c r="L7499" t="s">
        <v>25</v>
      </c>
      <c r="M7499" s="2">
        <f>+Table3[[#This Row],[CHW]]/Table3[[#This Row],[Count of Airbill Number]]</f>
        <v>0.45454499999999998</v>
      </c>
    </row>
    <row r="7500" spans="2:13">
      <c r="B7500" t="s">
        <v>35</v>
      </c>
      <c r="C7500" t="s">
        <v>21</v>
      </c>
      <c r="D7500" t="s">
        <v>22</v>
      </c>
      <c r="E7500" t="s">
        <v>776</v>
      </c>
      <c r="F7500" t="s">
        <v>776</v>
      </c>
      <c r="G7500" t="s">
        <v>66</v>
      </c>
      <c r="H7500" t="s">
        <v>202</v>
      </c>
      <c r="I7500" s="1">
        <v>0.45454499999999998</v>
      </c>
      <c r="J7500" s="1">
        <v>1</v>
      </c>
      <c r="K7500">
        <v>7497</v>
      </c>
      <c r="L7500" t="s">
        <v>25</v>
      </c>
      <c r="M7500" s="2">
        <f>+Table3[[#This Row],[CHW]]/Table3[[#This Row],[Count of Airbill Number]]</f>
        <v>0.45454499999999998</v>
      </c>
    </row>
    <row r="7501" spans="2:13">
      <c r="B7501" t="s">
        <v>35</v>
      </c>
      <c r="C7501" t="s">
        <v>21</v>
      </c>
      <c r="D7501" t="s">
        <v>22</v>
      </c>
      <c r="E7501" t="s">
        <v>776</v>
      </c>
      <c r="F7501" t="s">
        <v>776</v>
      </c>
      <c r="G7501" t="s">
        <v>66</v>
      </c>
      <c r="H7501" t="s">
        <v>270</v>
      </c>
      <c r="I7501" s="1">
        <v>0.45454499999999998</v>
      </c>
      <c r="J7501" s="1">
        <v>1</v>
      </c>
      <c r="K7501">
        <v>7498</v>
      </c>
      <c r="L7501" t="s">
        <v>25</v>
      </c>
      <c r="M7501" s="2">
        <f>+Table3[[#This Row],[CHW]]/Table3[[#This Row],[Count of Airbill Number]]</f>
        <v>0.45454499999999998</v>
      </c>
    </row>
    <row r="7502" spans="2:13">
      <c r="B7502" t="s">
        <v>35</v>
      </c>
      <c r="C7502" t="s">
        <v>21</v>
      </c>
      <c r="D7502" t="s">
        <v>22</v>
      </c>
      <c r="E7502" t="s">
        <v>776</v>
      </c>
      <c r="F7502" t="s">
        <v>776</v>
      </c>
      <c r="G7502" t="s">
        <v>66</v>
      </c>
      <c r="H7502" t="s">
        <v>88</v>
      </c>
      <c r="I7502" s="1">
        <v>0.45454499999999998</v>
      </c>
      <c r="J7502" s="1">
        <v>1</v>
      </c>
      <c r="K7502">
        <v>7499</v>
      </c>
      <c r="L7502" t="s">
        <v>25</v>
      </c>
      <c r="M7502" s="2">
        <f>+Table3[[#This Row],[CHW]]/Table3[[#This Row],[Count of Airbill Number]]</f>
        <v>0.45454499999999998</v>
      </c>
    </row>
    <row r="7503" spans="2:13">
      <c r="B7503" t="s">
        <v>35</v>
      </c>
      <c r="C7503" t="s">
        <v>21</v>
      </c>
      <c r="D7503" t="s">
        <v>22</v>
      </c>
      <c r="E7503" t="s">
        <v>776</v>
      </c>
      <c r="F7503" t="s">
        <v>776</v>
      </c>
      <c r="G7503" t="s">
        <v>67</v>
      </c>
      <c r="H7503" t="s">
        <v>183</v>
      </c>
      <c r="I7503" s="1">
        <v>0.45454499999999998</v>
      </c>
      <c r="J7503" s="1">
        <v>1</v>
      </c>
      <c r="K7503">
        <v>7500</v>
      </c>
      <c r="L7503" t="s">
        <v>25</v>
      </c>
      <c r="M7503" s="2">
        <f>+Table3[[#This Row],[CHW]]/Table3[[#This Row],[Count of Airbill Number]]</f>
        <v>0.45454499999999998</v>
      </c>
    </row>
    <row r="7504" spans="2:13">
      <c r="B7504" t="s">
        <v>35</v>
      </c>
      <c r="C7504" t="s">
        <v>21</v>
      </c>
      <c r="D7504" t="s">
        <v>22</v>
      </c>
      <c r="E7504" t="s">
        <v>776</v>
      </c>
      <c r="F7504" t="s">
        <v>776</v>
      </c>
      <c r="G7504" t="s">
        <v>67</v>
      </c>
      <c r="H7504" t="s">
        <v>193</v>
      </c>
      <c r="I7504" s="1">
        <v>0.45454499999999998</v>
      </c>
      <c r="J7504" s="1">
        <v>1</v>
      </c>
      <c r="K7504">
        <v>7501</v>
      </c>
      <c r="L7504" t="s">
        <v>25</v>
      </c>
      <c r="M7504" s="2">
        <f>+Table3[[#This Row],[CHW]]/Table3[[#This Row],[Count of Airbill Number]]</f>
        <v>0.45454499999999998</v>
      </c>
    </row>
    <row r="7505" spans="2:13">
      <c r="B7505" t="s">
        <v>35</v>
      </c>
      <c r="C7505" t="s">
        <v>21</v>
      </c>
      <c r="D7505" t="s">
        <v>22</v>
      </c>
      <c r="E7505" t="s">
        <v>776</v>
      </c>
      <c r="F7505" t="s">
        <v>776</v>
      </c>
      <c r="G7505" t="s">
        <v>37</v>
      </c>
      <c r="H7505" t="s">
        <v>428</v>
      </c>
      <c r="I7505" s="1">
        <v>0.45454499999999998</v>
      </c>
      <c r="J7505" s="1">
        <v>1</v>
      </c>
      <c r="K7505">
        <v>7502</v>
      </c>
      <c r="L7505" t="s">
        <v>25</v>
      </c>
      <c r="M7505" s="2">
        <f>+Table3[[#This Row],[CHW]]/Table3[[#This Row],[Count of Airbill Number]]</f>
        <v>0.45454499999999998</v>
      </c>
    </row>
    <row r="7506" spans="2:13">
      <c r="B7506" t="s">
        <v>35</v>
      </c>
      <c r="C7506" t="s">
        <v>21</v>
      </c>
      <c r="D7506" t="s">
        <v>22</v>
      </c>
      <c r="E7506" t="s">
        <v>776</v>
      </c>
      <c r="F7506" t="s">
        <v>776</v>
      </c>
      <c r="G7506" t="s">
        <v>202</v>
      </c>
      <c r="H7506" t="s">
        <v>45</v>
      </c>
      <c r="I7506" s="1">
        <v>0.45454499999999998</v>
      </c>
      <c r="J7506" s="1">
        <v>1</v>
      </c>
      <c r="K7506">
        <v>7503</v>
      </c>
      <c r="L7506" t="s">
        <v>25</v>
      </c>
      <c r="M7506" s="2">
        <f>+Table3[[#This Row],[CHW]]/Table3[[#This Row],[Count of Airbill Number]]</f>
        <v>0.45454499999999998</v>
      </c>
    </row>
    <row r="7507" spans="2:13">
      <c r="B7507" t="s">
        <v>35</v>
      </c>
      <c r="C7507" t="s">
        <v>21</v>
      </c>
      <c r="D7507" t="s">
        <v>22</v>
      </c>
      <c r="E7507" t="s">
        <v>776</v>
      </c>
      <c r="F7507" t="s">
        <v>776</v>
      </c>
      <c r="G7507" t="s">
        <v>72</v>
      </c>
      <c r="H7507" t="s">
        <v>54</v>
      </c>
      <c r="I7507" s="1">
        <v>0.45454499999999998</v>
      </c>
      <c r="J7507" s="1">
        <v>1</v>
      </c>
      <c r="K7507">
        <v>7504</v>
      </c>
      <c r="L7507" t="s">
        <v>25</v>
      </c>
      <c r="M7507" s="2">
        <f>+Table3[[#This Row],[CHW]]/Table3[[#This Row],[Count of Airbill Number]]</f>
        <v>0.45454499999999998</v>
      </c>
    </row>
    <row r="7508" spans="2:13">
      <c r="B7508" t="s">
        <v>35</v>
      </c>
      <c r="C7508" t="s">
        <v>21</v>
      </c>
      <c r="D7508" t="s">
        <v>22</v>
      </c>
      <c r="E7508" t="s">
        <v>776</v>
      </c>
      <c r="F7508" t="s">
        <v>776</v>
      </c>
      <c r="G7508" t="s">
        <v>72</v>
      </c>
      <c r="H7508" t="s">
        <v>67</v>
      </c>
      <c r="I7508" s="1">
        <v>0.45454499999999998</v>
      </c>
      <c r="J7508" s="1">
        <v>1</v>
      </c>
      <c r="K7508">
        <v>7505</v>
      </c>
      <c r="L7508" t="s">
        <v>25</v>
      </c>
      <c r="M7508" s="2">
        <f>+Table3[[#This Row],[CHW]]/Table3[[#This Row],[Count of Airbill Number]]</f>
        <v>0.45454499999999998</v>
      </c>
    </row>
    <row r="7509" spans="2:13">
      <c r="B7509" t="s">
        <v>35</v>
      </c>
      <c r="C7509" t="s">
        <v>21</v>
      </c>
      <c r="D7509" t="s">
        <v>22</v>
      </c>
      <c r="E7509" t="s">
        <v>776</v>
      </c>
      <c r="F7509" t="s">
        <v>776</v>
      </c>
      <c r="G7509" t="s">
        <v>201</v>
      </c>
      <c r="H7509" t="s">
        <v>37</v>
      </c>
      <c r="I7509" s="1">
        <v>0.45454499999999998</v>
      </c>
      <c r="J7509" s="1">
        <v>1</v>
      </c>
      <c r="K7509">
        <v>7506</v>
      </c>
      <c r="L7509" t="s">
        <v>25</v>
      </c>
      <c r="M7509" s="2">
        <f>+Table3[[#This Row],[CHW]]/Table3[[#This Row],[Count of Airbill Number]]</f>
        <v>0.45454499999999998</v>
      </c>
    </row>
    <row r="7510" spans="2:13">
      <c r="B7510" t="s">
        <v>35</v>
      </c>
      <c r="C7510" t="s">
        <v>21</v>
      </c>
      <c r="D7510" t="s">
        <v>22</v>
      </c>
      <c r="E7510" t="s">
        <v>776</v>
      </c>
      <c r="F7510" t="s">
        <v>776</v>
      </c>
      <c r="G7510" t="s">
        <v>77</v>
      </c>
      <c r="H7510" t="s">
        <v>287</v>
      </c>
      <c r="I7510" s="1">
        <v>0.45454499999999998</v>
      </c>
      <c r="J7510" s="1">
        <v>1</v>
      </c>
      <c r="K7510">
        <v>7507</v>
      </c>
      <c r="L7510" t="s">
        <v>25</v>
      </c>
      <c r="M7510" s="2">
        <f>+Table3[[#This Row],[CHW]]/Table3[[#This Row],[Count of Airbill Number]]</f>
        <v>0.45454499999999998</v>
      </c>
    </row>
    <row r="7511" spans="2:13">
      <c r="B7511" t="s">
        <v>35</v>
      </c>
      <c r="C7511" t="s">
        <v>21</v>
      </c>
      <c r="D7511" t="s">
        <v>22</v>
      </c>
      <c r="E7511" t="s">
        <v>776</v>
      </c>
      <c r="F7511" t="s">
        <v>776</v>
      </c>
      <c r="G7511" t="s">
        <v>77</v>
      </c>
      <c r="H7511" t="s">
        <v>42</v>
      </c>
      <c r="I7511" s="1">
        <v>0.45454499999999998</v>
      </c>
      <c r="J7511" s="1">
        <v>1</v>
      </c>
      <c r="K7511">
        <v>7508</v>
      </c>
      <c r="L7511" t="s">
        <v>25</v>
      </c>
      <c r="M7511" s="2">
        <f>+Table3[[#This Row],[CHW]]/Table3[[#This Row],[Count of Airbill Number]]</f>
        <v>0.45454499999999998</v>
      </c>
    </row>
    <row r="7512" spans="2:13">
      <c r="B7512" t="s">
        <v>35</v>
      </c>
      <c r="C7512" t="s">
        <v>21</v>
      </c>
      <c r="D7512" t="s">
        <v>36</v>
      </c>
      <c r="E7512" t="s">
        <v>776</v>
      </c>
      <c r="F7512" t="s">
        <v>776</v>
      </c>
      <c r="G7512" t="s">
        <v>23</v>
      </c>
      <c r="H7512" t="s">
        <v>39</v>
      </c>
      <c r="I7512" s="1">
        <v>0.45454499999999998</v>
      </c>
      <c r="J7512" s="1">
        <v>1</v>
      </c>
      <c r="K7512">
        <v>7509</v>
      </c>
      <c r="L7512" t="s">
        <v>25</v>
      </c>
      <c r="M7512" s="2">
        <f>+Table3[[#This Row],[CHW]]/Table3[[#This Row],[Count of Airbill Number]]</f>
        <v>0.45454499999999998</v>
      </c>
    </row>
    <row r="7513" spans="2:13">
      <c r="B7513" t="s">
        <v>35</v>
      </c>
      <c r="C7513" t="s">
        <v>21</v>
      </c>
      <c r="D7513" t="s">
        <v>36</v>
      </c>
      <c r="E7513" t="s">
        <v>776</v>
      </c>
      <c r="F7513" t="s">
        <v>776</v>
      </c>
      <c r="G7513" t="s">
        <v>39</v>
      </c>
      <c r="H7513" t="s">
        <v>94</v>
      </c>
      <c r="I7513" s="1">
        <v>0.45454499999999998</v>
      </c>
      <c r="J7513" s="1">
        <v>1</v>
      </c>
      <c r="K7513">
        <v>7510</v>
      </c>
      <c r="L7513" t="s">
        <v>25</v>
      </c>
      <c r="M7513" s="2">
        <f>+Table3[[#This Row],[CHW]]/Table3[[#This Row],[Count of Airbill Number]]</f>
        <v>0.45454499999999998</v>
      </c>
    </row>
    <row r="7514" spans="2:13">
      <c r="B7514" t="s">
        <v>35</v>
      </c>
      <c r="C7514" t="s">
        <v>21</v>
      </c>
      <c r="D7514" t="s">
        <v>36</v>
      </c>
      <c r="E7514" t="s">
        <v>776</v>
      </c>
      <c r="F7514" t="s">
        <v>776</v>
      </c>
      <c r="G7514" t="s">
        <v>39</v>
      </c>
      <c r="H7514" t="s">
        <v>151</v>
      </c>
      <c r="I7514" s="1">
        <v>0.45454499999999998</v>
      </c>
      <c r="J7514" s="1">
        <v>1</v>
      </c>
      <c r="K7514">
        <v>7511</v>
      </c>
      <c r="L7514" t="s">
        <v>25</v>
      </c>
      <c r="M7514" s="2">
        <f>+Table3[[#This Row],[CHW]]/Table3[[#This Row],[Count of Airbill Number]]</f>
        <v>0.45454499999999998</v>
      </c>
    </row>
    <row r="7515" spans="2:13">
      <c r="B7515" t="s">
        <v>35</v>
      </c>
      <c r="C7515" t="s">
        <v>21</v>
      </c>
      <c r="D7515" t="s">
        <v>36</v>
      </c>
      <c r="E7515" t="s">
        <v>776</v>
      </c>
      <c r="F7515" t="s">
        <v>776</v>
      </c>
      <c r="G7515" t="s">
        <v>94</v>
      </c>
      <c r="H7515" t="s">
        <v>70</v>
      </c>
      <c r="I7515" s="1">
        <v>0.45454499999999998</v>
      </c>
      <c r="J7515" s="1">
        <v>1</v>
      </c>
      <c r="K7515">
        <v>7512</v>
      </c>
      <c r="L7515" t="s">
        <v>25</v>
      </c>
      <c r="M7515" s="2">
        <f>+Table3[[#This Row],[CHW]]/Table3[[#This Row],[Count of Airbill Number]]</f>
        <v>0.45454499999999998</v>
      </c>
    </row>
    <row r="7516" spans="2:13">
      <c r="B7516" t="s">
        <v>35</v>
      </c>
      <c r="C7516" t="s">
        <v>21</v>
      </c>
      <c r="D7516" t="s">
        <v>36</v>
      </c>
      <c r="E7516" t="s">
        <v>776</v>
      </c>
      <c r="F7516" t="s">
        <v>776</v>
      </c>
      <c r="G7516" t="s">
        <v>184</v>
      </c>
      <c r="H7516" t="s">
        <v>23</v>
      </c>
      <c r="I7516" s="1">
        <v>0.45454499999999998</v>
      </c>
      <c r="J7516" s="1">
        <v>1</v>
      </c>
      <c r="K7516">
        <v>7513</v>
      </c>
      <c r="L7516" t="s">
        <v>25</v>
      </c>
      <c r="M7516" s="2">
        <f>+Table3[[#This Row],[CHW]]/Table3[[#This Row],[Count of Airbill Number]]</f>
        <v>0.45454499999999998</v>
      </c>
    </row>
    <row r="7517" spans="2:13">
      <c r="B7517" t="s">
        <v>35</v>
      </c>
      <c r="C7517" t="s">
        <v>21</v>
      </c>
      <c r="D7517" t="s">
        <v>36</v>
      </c>
      <c r="E7517" t="s">
        <v>776</v>
      </c>
      <c r="F7517" t="s">
        <v>776</v>
      </c>
      <c r="G7517" t="s">
        <v>76</v>
      </c>
      <c r="H7517" t="s">
        <v>137</v>
      </c>
      <c r="I7517" s="1">
        <v>0.45454499999999998</v>
      </c>
      <c r="J7517" s="1">
        <v>1</v>
      </c>
      <c r="K7517">
        <v>7514</v>
      </c>
      <c r="L7517" t="s">
        <v>25</v>
      </c>
      <c r="M7517" s="2">
        <f>+Table3[[#This Row],[CHW]]/Table3[[#This Row],[Count of Airbill Number]]</f>
        <v>0.45454499999999998</v>
      </c>
    </row>
    <row r="7518" spans="2:13">
      <c r="B7518" t="s">
        <v>35</v>
      </c>
      <c r="C7518" t="s">
        <v>21</v>
      </c>
      <c r="D7518" t="s">
        <v>36</v>
      </c>
      <c r="E7518" t="s">
        <v>776</v>
      </c>
      <c r="F7518" t="s">
        <v>776</v>
      </c>
      <c r="G7518" t="s">
        <v>45</v>
      </c>
      <c r="H7518" t="s">
        <v>93</v>
      </c>
      <c r="I7518" s="1">
        <v>0.45454499999999998</v>
      </c>
      <c r="J7518" s="1">
        <v>1</v>
      </c>
      <c r="K7518">
        <v>7515</v>
      </c>
      <c r="L7518" t="s">
        <v>25</v>
      </c>
      <c r="M7518" s="2">
        <f>+Table3[[#This Row],[CHW]]/Table3[[#This Row],[Count of Airbill Number]]</f>
        <v>0.45454499999999998</v>
      </c>
    </row>
    <row r="7519" spans="2:13">
      <c r="B7519" t="s">
        <v>35</v>
      </c>
      <c r="C7519" t="s">
        <v>21</v>
      </c>
      <c r="D7519" t="s">
        <v>36</v>
      </c>
      <c r="E7519" t="s">
        <v>776</v>
      </c>
      <c r="F7519" t="s">
        <v>776</v>
      </c>
      <c r="G7519" t="s">
        <v>37</v>
      </c>
      <c r="H7519" t="s">
        <v>76</v>
      </c>
      <c r="I7519" s="1">
        <v>0.45454499999999998</v>
      </c>
      <c r="J7519" s="1">
        <v>1</v>
      </c>
      <c r="K7519">
        <v>7516</v>
      </c>
      <c r="L7519" t="s">
        <v>25</v>
      </c>
      <c r="M7519" s="2">
        <f>+Table3[[#This Row],[CHW]]/Table3[[#This Row],[Count of Airbill Number]]</f>
        <v>0.45454499999999998</v>
      </c>
    </row>
    <row r="7520" spans="2:13">
      <c r="B7520" t="s">
        <v>20</v>
      </c>
      <c r="C7520" t="s">
        <v>21</v>
      </c>
      <c r="D7520" t="s">
        <v>22</v>
      </c>
      <c r="E7520" t="s">
        <v>776</v>
      </c>
      <c r="F7520" t="s">
        <v>776</v>
      </c>
      <c r="G7520" t="s">
        <v>148</v>
      </c>
      <c r="H7520" t="s">
        <v>163</v>
      </c>
      <c r="I7520" s="1">
        <v>0.45454499999999998</v>
      </c>
      <c r="J7520" s="1">
        <v>1</v>
      </c>
      <c r="K7520">
        <v>7517</v>
      </c>
      <c r="L7520" t="s">
        <v>25</v>
      </c>
      <c r="M7520" s="2">
        <f>+Table3[[#This Row],[CHW]]/Table3[[#This Row],[Count of Airbill Number]]</f>
        <v>0.45454499999999998</v>
      </c>
    </row>
    <row r="7521" spans="2:13">
      <c r="B7521" t="s">
        <v>20</v>
      </c>
      <c r="C7521" t="s">
        <v>21</v>
      </c>
      <c r="D7521" t="s">
        <v>22</v>
      </c>
      <c r="E7521" t="s">
        <v>776</v>
      </c>
      <c r="F7521" t="s">
        <v>776</v>
      </c>
      <c r="G7521" t="s">
        <v>60</v>
      </c>
      <c r="H7521" t="s">
        <v>222</v>
      </c>
      <c r="I7521" s="1">
        <v>0.45454499999999998</v>
      </c>
      <c r="J7521" s="1">
        <v>1</v>
      </c>
      <c r="K7521">
        <v>7518</v>
      </c>
      <c r="L7521" t="s">
        <v>25</v>
      </c>
      <c r="M7521" s="2">
        <f>+Table3[[#This Row],[CHW]]/Table3[[#This Row],[Count of Airbill Number]]</f>
        <v>0.45454499999999998</v>
      </c>
    </row>
    <row r="7522" spans="2:13">
      <c r="B7522" t="s">
        <v>20</v>
      </c>
      <c r="C7522" t="s">
        <v>21</v>
      </c>
      <c r="D7522" t="s">
        <v>22</v>
      </c>
      <c r="E7522" t="s">
        <v>776</v>
      </c>
      <c r="F7522" t="s">
        <v>776</v>
      </c>
      <c r="G7522" t="s">
        <v>60</v>
      </c>
      <c r="H7522" t="s">
        <v>69</v>
      </c>
      <c r="I7522" s="1">
        <v>0.45454499999999998</v>
      </c>
      <c r="J7522" s="1">
        <v>1</v>
      </c>
      <c r="K7522">
        <v>7519</v>
      </c>
      <c r="L7522" t="s">
        <v>25</v>
      </c>
      <c r="M7522" s="2">
        <f>+Table3[[#This Row],[CHW]]/Table3[[#This Row],[Count of Airbill Number]]</f>
        <v>0.45454499999999998</v>
      </c>
    </row>
    <row r="7523" spans="2:13">
      <c r="B7523" t="s">
        <v>20</v>
      </c>
      <c r="C7523" t="s">
        <v>21</v>
      </c>
      <c r="D7523" t="s">
        <v>22</v>
      </c>
      <c r="E7523" t="s">
        <v>776</v>
      </c>
      <c r="F7523" t="s">
        <v>776</v>
      </c>
      <c r="G7523" t="s">
        <v>452</v>
      </c>
      <c r="H7523" t="s">
        <v>59</v>
      </c>
      <c r="I7523" s="1">
        <v>0.45454499999999998</v>
      </c>
      <c r="J7523" s="1">
        <v>1</v>
      </c>
      <c r="K7523">
        <v>7520</v>
      </c>
      <c r="L7523" t="s">
        <v>25</v>
      </c>
      <c r="M7523" s="2">
        <f>+Table3[[#This Row],[CHW]]/Table3[[#This Row],[Count of Airbill Number]]</f>
        <v>0.45454499999999998</v>
      </c>
    </row>
    <row r="7524" spans="2:13">
      <c r="B7524" t="s">
        <v>20</v>
      </c>
      <c r="C7524" t="s">
        <v>21</v>
      </c>
      <c r="D7524" t="s">
        <v>22</v>
      </c>
      <c r="E7524" t="s">
        <v>776</v>
      </c>
      <c r="F7524" t="s">
        <v>776</v>
      </c>
      <c r="G7524" t="s">
        <v>39</v>
      </c>
      <c r="H7524" t="s">
        <v>321</v>
      </c>
      <c r="I7524" s="1">
        <v>0.45454499999999998</v>
      </c>
      <c r="J7524" s="1">
        <v>1</v>
      </c>
      <c r="K7524">
        <v>7521</v>
      </c>
      <c r="L7524" t="s">
        <v>25</v>
      </c>
      <c r="M7524" s="2">
        <f>+Table3[[#This Row],[CHW]]/Table3[[#This Row],[Count of Airbill Number]]</f>
        <v>0.45454499999999998</v>
      </c>
    </row>
    <row r="7525" spans="2:13">
      <c r="B7525" t="s">
        <v>20</v>
      </c>
      <c r="C7525" t="s">
        <v>21</v>
      </c>
      <c r="D7525" t="s">
        <v>22</v>
      </c>
      <c r="E7525" t="s">
        <v>776</v>
      </c>
      <c r="F7525" t="s">
        <v>776</v>
      </c>
      <c r="G7525" t="s">
        <v>42</v>
      </c>
      <c r="H7525" t="s">
        <v>76</v>
      </c>
      <c r="I7525" s="1">
        <v>0.45454499999999998</v>
      </c>
      <c r="J7525" s="1">
        <v>1</v>
      </c>
      <c r="K7525">
        <v>7522</v>
      </c>
      <c r="L7525" t="s">
        <v>25</v>
      </c>
      <c r="M7525" s="2">
        <f>+Table3[[#This Row],[CHW]]/Table3[[#This Row],[Count of Airbill Number]]</f>
        <v>0.45454499999999998</v>
      </c>
    </row>
    <row r="7526" spans="2:13">
      <c r="B7526" t="s">
        <v>20</v>
      </c>
      <c r="C7526" t="s">
        <v>21</v>
      </c>
      <c r="D7526" t="s">
        <v>22</v>
      </c>
      <c r="E7526" t="s">
        <v>776</v>
      </c>
      <c r="F7526" t="s">
        <v>776</v>
      </c>
      <c r="G7526" t="s">
        <v>41</v>
      </c>
      <c r="H7526" t="s">
        <v>107</v>
      </c>
      <c r="I7526" s="1">
        <v>0.45454499999999998</v>
      </c>
      <c r="J7526" s="1">
        <v>1</v>
      </c>
      <c r="K7526">
        <v>7523</v>
      </c>
      <c r="L7526" t="s">
        <v>25</v>
      </c>
      <c r="M7526" s="2">
        <f>+Table3[[#This Row],[CHW]]/Table3[[#This Row],[Count of Airbill Number]]</f>
        <v>0.45454499999999998</v>
      </c>
    </row>
    <row r="7527" spans="2:13">
      <c r="B7527" t="s">
        <v>20</v>
      </c>
      <c r="C7527" t="s">
        <v>21</v>
      </c>
      <c r="D7527" t="s">
        <v>22</v>
      </c>
      <c r="E7527" t="s">
        <v>776</v>
      </c>
      <c r="F7527" t="s">
        <v>776</v>
      </c>
      <c r="G7527" t="s">
        <v>164</v>
      </c>
      <c r="H7527" t="s">
        <v>46</v>
      </c>
      <c r="I7527" s="1">
        <v>0.45454499999999998</v>
      </c>
      <c r="J7527" s="1">
        <v>1</v>
      </c>
      <c r="K7527">
        <v>7524</v>
      </c>
      <c r="L7527" t="s">
        <v>25</v>
      </c>
      <c r="M7527" s="2">
        <f>+Table3[[#This Row],[CHW]]/Table3[[#This Row],[Count of Airbill Number]]</f>
        <v>0.45454499999999998</v>
      </c>
    </row>
    <row r="7528" spans="2:13">
      <c r="B7528" t="s">
        <v>20</v>
      </c>
      <c r="C7528" t="s">
        <v>21</v>
      </c>
      <c r="D7528" t="s">
        <v>22</v>
      </c>
      <c r="E7528" t="s">
        <v>776</v>
      </c>
      <c r="F7528" t="s">
        <v>776</v>
      </c>
      <c r="G7528" t="s">
        <v>191</v>
      </c>
      <c r="H7528" t="s">
        <v>47</v>
      </c>
      <c r="I7528" s="1">
        <v>0.45454499999999998</v>
      </c>
      <c r="J7528" s="1">
        <v>1</v>
      </c>
      <c r="K7528">
        <v>7525</v>
      </c>
      <c r="L7528" t="s">
        <v>25</v>
      </c>
      <c r="M7528" s="2">
        <f>+Table3[[#This Row],[CHW]]/Table3[[#This Row],[Count of Airbill Number]]</f>
        <v>0.45454499999999998</v>
      </c>
    </row>
    <row r="7529" spans="2:13">
      <c r="B7529" t="s">
        <v>20</v>
      </c>
      <c r="C7529" t="s">
        <v>21</v>
      </c>
      <c r="D7529" t="s">
        <v>22</v>
      </c>
      <c r="E7529" t="s">
        <v>776</v>
      </c>
      <c r="F7529" t="s">
        <v>776</v>
      </c>
      <c r="G7529" t="s">
        <v>191</v>
      </c>
      <c r="H7529" t="s">
        <v>66</v>
      </c>
      <c r="I7529" s="1">
        <v>0.45454499999999998</v>
      </c>
      <c r="J7529" s="1">
        <v>1</v>
      </c>
      <c r="K7529">
        <v>7526</v>
      </c>
      <c r="L7529" t="s">
        <v>25</v>
      </c>
      <c r="M7529" s="2">
        <f>+Table3[[#This Row],[CHW]]/Table3[[#This Row],[Count of Airbill Number]]</f>
        <v>0.45454499999999998</v>
      </c>
    </row>
    <row r="7530" spans="2:13">
      <c r="B7530" t="s">
        <v>20</v>
      </c>
      <c r="C7530" t="s">
        <v>21</v>
      </c>
      <c r="D7530" t="s">
        <v>22</v>
      </c>
      <c r="E7530" t="s">
        <v>776</v>
      </c>
      <c r="F7530" t="s">
        <v>776</v>
      </c>
      <c r="G7530" t="s">
        <v>191</v>
      </c>
      <c r="H7530" t="s">
        <v>69</v>
      </c>
      <c r="I7530" s="1">
        <v>0.45454499999999998</v>
      </c>
      <c r="J7530" s="1">
        <v>1</v>
      </c>
      <c r="K7530">
        <v>7527</v>
      </c>
      <c r="L7530" t="s">
        <v>25</v>
      </c>
      <c r="M7530" s="2">
        <f>+Table3[[#This Row],[CHW]]/Table3[[#This Row],[Count of Airbill Number]]</f>
        <v>0.45454499999999998</v>
      </c>
    </row>
    <row r="7531" spans="2:13">
      <c r="B7531" t="s">
        <v>20</v>
      </c>
      <c r="C7531" t="s">
        <v>21</v>
      </c>
      <c r="D7531" t="s">
        <v>22</v>
      </c>
      <c r="E7531" t="s">
        <v>776</v>
      </c>
      <c r="F7531" t="s">
        <v>776</v>
      </c>
      <c r="G7531" t="s">
        <v>64</v>
      </c>
      <c r="H7531" t="s">
        <v>46</v>
      </c>
      <c r="I7531" s="1">
        <v>0.45454499999999998</v>
      </c>
      <c r="J7531" s="1">
        <v>1</v>
      </c>
      <c r="K7531">
        <v>7528</v>
      </c>
      <c r="L7531" t="s">
        <v>25</v>
      </c>
      <c r="M7531" s="2">
        <f>+Table3[[#This Row],[CHW]]/Table3[[#This Row],[Count of Airbill Number]]</f>
        <v>0.45454499999999998</v>
      </c>
    </row>
    <row r="7532" spans="2:13">
      <c r="B7532" t="s">
        <v>20</v>
      </c>
      <c r="C7532" t="s">
        <v>21</v>
      </c>
      <c r="D7532" t="s">
        <v>22</v>
      </c>
      <c r="E7532" t="s">
        <v>776</v>
      </c>
      <c r="F7532" t="s">
        <v>776</v>
      </c>
      <c r="G7532" t="s">
        <v>71</v>
      </c>
      <c r="H7532" t="s">
        <v>272</v>
      </c>
      <c r="I7532" s="1">
        <v>0.45454499999999998</v>
      </c>
      <c r="J7532" s="1">
        <v>1</v>
      </c>
      <c r="K7532">
        <v>7529</v>
      </c>
      <c r="L7532" t="s">
        <v>25</v>
      </c>
      <c r="M7532" s="2">
        <f>+Table3[[#This Row],[CHW]]/Table3[[#This Row],[Count of Airbill Number]]</f>
        <v>0.45454499999999998</v>
      </c>
    </row>
    <row r="7533" spans="2:13">
      <c r="B7533" t="s">
        <v>20</v>
      </c>
      <c r="C7533" t="s">
        <v>21</v>
      </c>
      <c r="D7533" t="s">
        <v>22</v>
      </c>
      <c r="E7533" t="s">
        <v>776</v>
      </c>
      <c r="F7533" t="s">
        <v>776</v>
      </c>
      <c r="G7533" t="s">
        <v>71</v>
      </c>
      <c r="H7533" t="s">
        <v>321</v>
      </c>
      <c r="I7533" s="1">
        <v>0.45454499999999998</v>
      </c>
      <c r="J7533" s="1">
        <v>1</v>
      </c>
      <c r="K7533">
        <v>7530</v>
      </c>
      <c r="L7533" t="s">
        <v>25</v>
      </c>
      <c r="M7533" s="2">
        <f>+Table3[[#This Row],[CHW]]/Table3[[#This Row],[Count of Airbill Number]]</f>
        <v>0.45454499999999998</v>
      </c>
    </row>
    <row r="7534" spans="2:13">
      <c r="B7534" t="s">
        <v>20</v>
      </c>
      <c r="C7534" t="s">
        <v>21</v>
      </c>
      <c r="D7534" t="s">
        <v>22</v>
      </c>
      <c r="E7534" t="s">
        <v>776</v>
      </c>
      <c r="F7534" t="s">
        <v>776</v>
      </c>
      <c r="G7534" t="s">
        <v>94</v>
      </c>
      <c r="H7534" t="s">
        <v>63</v>
      </c>
      <c r="I7534" s="1">
        <v>0.45454499999999998</v>
      </c>
      <c r="J7534" s="1">
        <v>1</v>
      </c>
      <c r="K7534">
        <v>7531</v>
      </c>
      <c r="L7534" t="s">
        <v>25</v>
      </c>
      <c r="M7534" s="2">
        <f>+Table3[[#This Row],[CHW]]/Table3[[#This Row],[Count of Airbill Number]]</f>
        <v>0.45454499999999998</v>
      </c>
    </row>
    <row r="7535" spans="2:13">
      <c r="B7535" t="s">
        <v>20</v>
      </c>
      <c r="C7535" t="s">
        <v>21</v>
      </c>
      <c r="D7535" t="s">
        <v>22</v>
      </c>
      <c r="E7535" t="s">
        <v>776</v>
      </c>
      <c r="F7535" t="s">
        <v>776</v>
      </c>
      <c r="G7535" t="s">
        <v>76</v>
      </c>
      <c r="H7535" t="s">
        <v>69</v>
      </c>
      <c r="I7535" s="1">
        <v>0.45454499999999998</v>
      </c>
      <c r="J7535" s="1">
        <v>1</v>
      </c>
      <c r="K7535">
        <v>7532</v>
      </c>
      <c r="L7535" t="s">
        <v>25</v>
      </c>
      <c r="M7535" s="2">
        <f>+Table3[[#This Row],[CHW]]/Table3[[#This Row],[Count of Airbill Number]]</f>
        <v>0.45454499999999998</v>
      </c>
    </row>
    <row r="7536" spans="2:13">
      <c r="B7536" t="s">
        <v>20</v>
      </c>
      <c r="C7536" t="s">
        <v>21</v>
      </c>
      <c r="D7536" t="s">
        <v>22</v>
      </c>
      <c r="E7536" t="s">
        <v>776</v>
      </c>
      <c r="F7536" t="s">
        <v>776</v>
      </c>
      <c r="G7536" t="s">
        <v>102</v>
      </c>
      <c r="H7536" t="s">
        <v>191</v>
      </c>
      <c r="I7536" s="1">
        <v>0.45454499999999998</v>
      </c>
      <c r="J7536" s="1">
        <v>1</v>
      </c>
      <c r="K7536">
        <v>7533</v>
      </c>
      <c r="L7536" t="s">
        <v>25</v>
      </c>
      <c r="M7536" s="2">
        <f>+Table3[[#This Row],[CHW]]/Table3[[#This Row],[Count of Airbill Number]]</f>
        <v>0.45454499999999998</v>
      </c>
    </row>
    <row r="7537" spans="2:13">
      <c r="B7537" t="s">
        <v>20</v>
      </c>
      <c r="C7537" t="s">
        <v>21</v>
      </c>
      <c r="D7537" t="s">
        <v>22</v>
      </c>
      <c r="E7537" t="s">
        <v>776</v>
      </c>
      <c r="F7537" t="s">
        <v>776</v>
      </c>
      <c r="G7537" t="s">
        <v>102</v>
      </c>
      <c r="H7537" t="s">
        <v>149</v>
      </c>
      <c r="I7537" s="1">
        <v>0.45454499999999998</v>
      </c>
      <c r="J7537" s="1">
        <v>1</v>
      </c>
      <c r="K7537">
        <v>7534</v>
      </c>
      <c r="L7537" t="s">
        <v>25</v>
      </c>
      <c r="M7537" s="2">
        <f>+Table3[[#This Row],[CHW]]/Table3[[#This Row],[Count of Airbill Number]]</f>
        <v>0.45454499999999998</v>
      </c>
    </row>
    <row r="7538" spans="2:13">
      <c r="B7538" t="s">
        <v>20</v>
      </c>
      <c r="C7538" t="s">
        <v>21</v>
      </c>
      <c r="D7538" t="s">
        <v>22</v>
      </c>
      <c r="E7538" t="s">
        <v>776</v>
      </c>
      <c r="F7538" t="s">
        <v>776</v>
      </c>
      <c r="G7538" t="s">
        <v>102</v>
      </c>
      <c r="H7538" t="s">
        <v>77</v>
      </c>
      <c r="I7538" s="1">
        <v>0.45454499999999998</v>
      </c>
      <c r="J7538" s="1">
        <v>1</v>
      </c>
      <c r="K7538">
        <v>7535</v>
      </c>
      <c r="L7538" t="s">
        <v>25</v>
      </c>
      <c r="M7538" s="2">
        <f>+Table3[[#This Row],[CHW]]/Table3[[#This Row],[Count of Airbill Number]]</f>
        <v>0.45454499999999998</v>
      </c>
    </row>
    <row r="7539" spans="2:13">
      <c r="B7539" t="s">
        <v>20</v>
      </c>
      <c r="C7539" t="s">
        <v>21</v>
      </c>
      <c r="D7539" t="s">
        <v>22</v>
      </c>
      <c r="E7539" t="s">
        <v>776</v>
      </c>
      <c r="F7539" t="s">
        <v>776</v>
      </c>
      <c r="G7539" t="s">
        <v>45</v>
      </c>
      <c r="H7539" t="s">
        <v>45</v>
      </c>
      <c r="I7539" s="1">
        <v>0.45454499999999998</v>
      </c>
      <c r="J7539" s="1">
        <v>1</v>
      </c>
      <c r="K7539">
        <v>7536</v>
      </c>
      <c r="L7539" t="s">
        <v>25</v>
      </c>
      <c r="M7539" s="2">
        <f>+Table3[[#This Row],[CHW]]/Table3[[#This Row],[Count of Airbill Number]]</f>
        <v>0.45454499999999998</v>
      </c>
    </row>
    <row r="7540" spans="2:13">
      <c r="B7540" t="s">
        <v>20</v>
      </c>
      <c r="C7540" t="s">
        <v>21</v>
      </c>
      <c r="D7540" t="s">
        <v>22</v>
      </c>
      <c r="E7540" t="s">
        <v>776</v>
      </c>
      <c r="F7540" t="s">
        <v>776</v>
      </c>
      <c r="G7540" t="s">
        <v>45</v>
      </c>
      <c r="H7540" t="s">
        <v>342</v>
      </c>
      <c r="I7540" s="1">
        <v>0.45454499999999998</v>
      </c>
      <c r="J7540" s="1">
        <v>1</v>
      </c>
      <c r="K7540">
        <v>7537</v>
      </c>
      <c r="L7540" t="s">
        <v>25</v>
      </c>
      <c r="M7540" s="2">
        <f>+Table3[[#This Row],[CHW]]/Table3[[#This Row],[Count of Airbill Number]]</f>
        <v>0.45454499999999998</v>
      </c>
    </row>
    <row r="7541" spans="2:13">
      <c r="B7541" t="s">
        <v>20</v>
      </c>
      <c r="C7541" t="s">
        <v>21</v>
      </c>
      <c r="D7541" t="s">
        <v>22</v>
      </c>
      <c r="E7541" t="s">
        <v>776</v>
      </c>
      <c r="F7541" t="s">
        <v>776</v>
      </c>
      <c r="G7541" t="s">
        <v>40</v>
      </c>
      <c r="H7541" t="s">
        <v>63</v>
      </c>
      <c r="I7541" s="1">
        <v>0.45454499999999998</v>
      </c>
      <c r="J7541" s="1">
        <v>1</v>
      </c>
      <c r="K7541">
        <v>7538</v>
      </c>
      <c r="L7541" t="s">
        <v>25</v>
      </c>
      <c r="M7541" s="2">
        <f>+Table3[[#This Row],[CHW]]/Table3[[#This Row],[Count of Airbill Number]]</f>
        <v>0.45454499999999998</v>
      </c>
    </row>
    <row r="7542" spans="2:13">
      <c r="B7542" t="s">
        <v>20</v>
      </c>
      <c r="C7542" t="s">
        <v>21</v>
      </c>
      <c r="D7542" t="s">
        <v>22</v>
      </c>
      <c r="E7542" t="s">
        <v>776</v>
      </c>
      <c r="F7542" t="s">
        <v>776</v>
      </c>
      <c r="G7542" t="s">
        <v>219</v>
      </c>
      <c r="H7542" t="s">
        <v>59</v>
      </c>
      <c r="I7542" s="1">
        <v>0.45454499999999998</v>
      </c>
      <c r="J7542" s="1">
        <v>1</v>
      </c>
      <c r="K7542">
        <v>7539</v>
      </c>
      <c r="L7542" t="s">
        <v>25</v>
      </c>
      <c r="M7542" s="2">
        <f>+Table3[[#This Row],[CHW]]/Table3[[#This Row],[Count of Airbill Number]]</f>
        <v>0.45454499999999998</v>
      </c>
    </row>
    <row r="7543" spans="2:13">
      <c r="B7543" t="s">
        <v>20</v>
      </c>
      <c r="C7543" t="s">
        <v>21</v>
      </c>
      <c r="D7543" t="s">
        <v>22</v>
      </c>
      <c r="E7543" t="s">
        <v>776</v>
      </c>
      <c r="F7543" t="s">
        <v>776</v>
      </c>
      <c r="G7543" t="s">
        <v>31</v>
      </c>
      <c r="H7543" t="s">
        <v>61</v>
      </c>
      <c r="I7543" s="1">
        <v>0.45454499999999998</v>
      </c>
      <c r="J7543" s="1">
        <v>1</v>
      </c>
      <c r="K7543">
        <v>7540</v>
      </c>
      <c r="L7543" t="s">
        <v>25</v>
      </c>
      <c r="M7543" s="2">
        <f>+Table3[[#This Row],[CHW]]/Table3[[#This Row],[Count of Airbill Number]]</f>
        <v>0.45454499999999998</v>
      </c>
    </row>
    <row r="7544" spans="2:13">
      <c r="B7544" t="s">
        <v>20</v>
      </c>
      <c r="C7544" t="s">
        <v>21</v>
      </c>
      <c r="D7544" t="s">
        <v>22</v>
      </c>
      <c r="E7544" t="s">
        <v>776</v>
      </c>
      <c r="F7544" t="s">
        <v>776</v>
      </c>
      <c r="G7544" t="s">
        <v>87</v>
      </c>
      <c r="H7544" t="s">
        <v>88</v>
      </c>
      <c r="I7544" s="1">
        <v>0.45454499999999998</v>
      </c>
      <c r="J7544" s="1">
        <v>1</v>
      </c>
      <c r="K7544">
        <v>7541</v>
      </c>
      <c r="L7544" t="s">
        <v>25</v>
      </c>
      <c r="M7544" s="2">
        <f>+Table3[[#This Row],[CHW]]/Table3[[#This Row],[Count of Airbill Number]]</f>
        <v>0.45454499999999998</v>
      </c>
    </row>
    <row r="7545" spans="2:13">
      <c r="B7545" t="s">
        <v>20</v>
      </c>
      <c r="C7545" t="s">
        <v>21</v>
      </c>
      <c r="D7545" t="s">
        <v>22</v>
      </c>
      <c r="E7545" t="s">
        <v>776</v>
      </c>
      <c r="F7545" t="s">
        <v>776</v>
      </c>
      <c r="G7545" t="s">
        <v>87</v>
      </c>
      <c r="H7545" t="s">
        <v>142</v>
      </c>
      <c r="I7545" s="1">
        <v>0.45454499999999998</v>
      </c>
      <c r="J7545" s="1">
        <v>1</v>
      </c>
      <c r="K7545">
        <v>7542</v>
      </c>
      <c r="L7545" t="s">
        <v>25</v>
      </c>
      <c r="M7545" s="2">
        <f>+Table3[[#This Row],[CHW]]/Table3[[#This Row],[Count of Airbill Number]]</f>
        <v>0.45454499999999998</v>
      </c>
    </row>
    <row r="7546" spans="2:13">
      <c r="B7546" t="s">
        <v>20</v>
      </c>
      <c r="C7546" t="s">
        <v>21</v>
      </c>
      <c r="D7546" t="s">
        <v>22</v>
      </c>
      <c r="E7546" t="s">
        <v>776</v>
      </c>
      <c r="F7546" t="s">
        <v>776</v>
      </c>
      <c r="G7546" t="s">
        <v>144</v>
      </c>
      <c r="H7546" t="s">
        <v>67</v>
      </c>
      <c r="I7546" s="1">
        <v>0.45454499999999998</v>
      </c>
      <c r="J7546" s="1">
        <v>1</v>
      </c>
      <c r="K7546">
        <v>7543</v>
      </c>
      <c r="L7546" t="s">
        <v>25</v>
      </c>
      <c r="M7546" s="2">
        <f>+Table3[[#This Row],[CHW]]/Table3[[#This Row],[Count of Airbill Number]]</f>
        <v>0.45454499999999998</v>
      </c>
    </row>
    <row r="7547" spans="2:13">
      <c r="B7547" t="s">
        <v>20</v>
      </c>
      <c r="C7547" t="s">
        <v>21</v>
      </c>
      <c r="D7547" t="s">
        <v>22</v>
      </c>
      <c r="E7547" t="s">
        <v>776</v>
      </c>
      <c r="F7547" t="s">
        <v>776</v>
      </c>
      <c r="G7547" t="s">
        <v>103</v>
      </c>
      <c r="H7547" t="s">
        <v>133</v>
      </c>
      <c r="I7547" s="1">
        <v>0.45454499999999998</v>
      </c>
      <c r="J7547" s="1">
        <v>1</v>
      </c>
      <c r="K7547">
        <v>7544</v>
      </c>
      <c r="L7547" t="s">
        <v>25</v>
      </c>
      <c r="M7547" s="2">
        <f>+Table3[[#This Row],[CHW]]/Table3[[#This Row],[Count of Airbill Number]]</f>
        <v>0.45454499999999998</v>
      </c>
    </row>
    <row r="7548" spans="2:13">
      <c r="B7548" t="s">
        <v>20</v>
      </c>
      <c r="C7548" t="s">
        <v>21</v>
      </c>
      <c r="D7548" t="s">
        <v>22</v>
      </c>
      <c r="E7548" t="s">
        <v>776</v>
      </c>
      <c r="F7548" t="s">
        <v>776</v>
      </c>
      <c r="G7548" t="s">
        <v>67</v>
      </c>
      <c r="H7548" t="s">
        <v>302</v>
      </c>
      <c r="I7548" s="1">
        <v>0.45454499999999998</v>
      </c>
      <c r="J7548" s="1">
        <v>1</v>
      </c>
      <c r="K7548">
        <v>7545</v>
      </c>
      <c r="L7548" t="s">
        <v>25</v>
      </c>
      <c r="M7548" s="2">
        <f>+Table3[[#This Row],[CHW]]/Table3[[#This Row],[Count of Airbill Number]]</f>
        <v>0.45454499999999998</v>
      </c>
    </row>
    <row r="7549" spans="2:13">
      <c r="B7549" t="s">
        <v>20</v>
      </c>
      <c r="C7549" t="s">
        <v>21</v>
      </c>
      <c r="D7549" t="s">
        <v>22</v>
      </c>
      <c r="E7549" t="s">
        <v>776</v>
      </c>
      <c r="F7549" t="s">
        <v>776</v>
      </c>
      <c r="G7549" t="s">
        <v>67</v>
      </c>
      <c r="H7549" t="s">
        <v>323</v>
      </c>
      <c r="I7549" s="1">
        <v>0.45454499999999998</v>
      </c>
      <c r="J7549" s="1">
        <v>1</v>
      </c>
      <c r="K7549">
        <v>7546</v>
      </c>
      <c r="L7549" t="s">
        <v>25</v>
      </c>
      <c r="M7549" s="2">
        <f>+Table3[[#This Row],[CHW]]/Table3[[#This Row],[Count of Airbill Number]]</f>
        <v>0.45454499999999998</v>
      </c>
    </row>
    <row r="7550" spans="2:13">
      <c r="B7550" t="s">
        <v>20</v>
      </c>
      <c r="C7550" t="s">
        <v>21</v>
      </c>
      <c r="D7550" t="s">
        <v>22</v>
      </c>
      <c r="E7550" t="s">
        <v>776</v>
      </c>
      <c r="F7550" t="s">
        <v>776</v>
      </c>
      <c r="G7550" t="s">
        <v>67</v>
      </c>
      <c r="H7550" t="s">
        <v>377</v>
      </c>
      <c r="I7550" s="1">
        <v>0.45454499999999998</v>
      </c>
      <c r="J7550" s="1">
        <v>1</v>
      </c>
      <c r="K7550">
        <v>7547</v>
      </c>
      <c r="L7550" t="s">
        <v>25</v>
      </c>
      <c r="M7550" s="2">
        <f>+Table3[[#This Row],[CHW]]/Table3[[#This Row],[Count of Airbill Number]]</f>
        <v>0.45454499999999998</v>
      </c>
    </row>
    <row r="7551" spans="2:13">
      <c r="B7551" t="s">
        <v>20</v>
      </c>
      <c r="C7551" t="s">
        <v>21</v>
      </c>
      <c r="D7551" t="s">
        <v>36</v>
      </c>
      <c r="E7551" t="s">
        <v>776</v>
      </c>
      <c r="F7551" t="s">
        <v>776</v>
      </c>
      <c r="G7551" t="s">
        <v>40</v>
      </c>
      <c r="H7551" t="s">
        <v>24</v>
      </c>
      <c r="I7551" s="1">
        <v>0.45454499999999998</v>
      </c>
      <c r="J7551" s="1">
        <v>1</v>
      </c>
      <c r="K7551">
        <v>7548</v>
      </c>
      <c r="L7551" t="s">
        <v>25</v>
      </c>
      <c r="M7551" s="2">
        <f>+Table3[[#This Row],[CHW]]/Table3[[#This Row],[Count of Airbill Number]]</f>
        <v>0.45454499999999998</v>
      </c>
    </row>
    <row r="7552" spans="2:13">
      <c r="B7552" t="s">
        <v>243</v>
      </c>
      <c r="C7552" t="s">
        <v>21</v>
      </c>
      <c r="D7552" t="s">
        <v>22</v>
      </c>
      <c r="E7552" t="s">
        <v>776</v>
      </c>
      <c r="F7552" t="s">
        <v>776</v>
      </c>
      <c r="G7552" t="s">
        <v>76</v>
      </c>
      <c r="H7552" t="s">
        <v>48</v>
      </c>
      <c r="I7552" s="1">
        <v>0.45454499999999998</v>
      </c>
      <c r="J7552" s="1">
        <v>1</v>
      </c>
      <c r="K7552">
        <v>7549</v>
      </c>
      <c r="L7552" t="s">
        <v>25</v>
      </c>
      <c r="M7552" s="2">
        <f>+Table3[[#This Row],[CHW]]/Table3[[#This Row],[Count of Airbill Number]]</f>
        <v>0.45454499999999998</v>
      </c>
    </row>
    <row r="7553" spans="2:13">
      <c r="B7553" t="s">
        <v>243</v>
      </c>
      <c r="C7553" t="s">
        <v>21</v>
      </c>
      <c r="D7553" t="s">
        <v>22</v>
      </c>
      <c r="E7553" t="s">
        <v>776</v>
      </c>
      <c r="F7553" t="s">
        <v>776</v>
      </c>
      <c r="G7553" t="s">
        <v>48</v>
      </c>
      <c r="H7553" t="s">
        <v>85</v>
      </c>
      <c r="I7553" s="1">
        <v>0.45454499999999998</v>
      </c>
      <c r="J7553" s="1">
        <v>1</v>
      </c>
      <c r="K7553">
        <v>7550</v>
      </c>
      <c r="L7553" t="s">
        <v>25</v>
      </c>
      <c r="M7553" s="2">
        <f>+Table3[[#This Row],[CHW]]/Table3[[#This Row],[Count of Airbill Number]]</f>
        <v>0.45454499999999998</v>
      </c>
    </row>
    <row r="7554" spans="2:13">
      <c r="B7554" t="s">
        <v>243</v>
      </c>
      <c r="C7554" t="s">
        <v>21</v>
      </c>
      <c r="D7554" t="s">
        <v>22</v>
      </c>
      <c r="E7554" t="s">
        <v>776</v>
      </c>
      <c r="F7554" t="s">
        <v>776</v>
      </c>
      <c r="G7554" t="s">
        <v>45</v>
      </c>
      <c r="H7554" t="s">
        <v>48</v>
      </c>
      <c r="I7554" s="1">
        <v>0.45454499999999998</v>
      </c>
      <c r="J7554" s="1">
        <v>1</v>
      </c>
      <c r="K7554">
        <v>7551</v>
      </c>
      <c r="L7554" t="s">
        <v>25</v>
      </c>
      <c r="M7554" s="2">
        <f>+Table3[[#This Row],[CHW]]/Table3[[#This Row],[Count of Airbill Number]]</f>
        <v>0.45454499999999998</v>
      </c>
    </row>
    <row r="7555" spans="2:13">
      <c r="B7555" t="s">
        <v>243</v>
      </c>
      <c r="C7555" t="s">
        <v>21</v>
      </c>
      <c r="D7555" t="s">
        <v>22</v>
      </c>
      <c r="E7555" t="s">
        <v>776</v>
      </c>
      <c r="F7555" t="s">
        <v>776</v>
      </c>
      <c r="G7555" t="s">
        <v>111</v>
      </c>
      <c r="H7555" t="s">
        <v>76</v>
      </c>
      <c r="I7555" s="1">
        <v>0.45454499999999998</v>
      </c>
      <c r="J7555" s="1">
        <v>1</v>
      </c>
      <c r="K7555">
        <v>7552</v>
      </c>
      <c r="L7555" t="s">
        <v>25</v>
      </c>
      <c r="M7555" s="2">
        <f>+Table3[[#This Row],[CHW]]/Table3[[#This Row],[Count of Airbill Number]]</f>
        <v>0.45454499999999998</v>
      </c>
    </row>
    <row r="7556" spans="2:13">
      <c r="B7556" t="s">
        <v>20</v>
      </c>
      <c r="C7556" t="s">
        <v>472</v>
      </c>
      <c r="D7556" t="s">
        <v>22</v>
      </c>
      <c r="E7556" t="s">
        <v>776</v>
      </c>
      <c r="F7556" t="s">
        <v>776</v>
      </c>
      <c r="G7556" t="s">
        <v>122</v>
      </c>
      <c r="H7556" t="s">
        <v>85</v>
      </c>
      <c r="I7556">
        <v>289294.37210940017</v>
      </c>
      <c r="J7556">
        <v>850</v>
      </c>
      <c r="K7556">
        <v>1</v>
      </c>
      <c r="L7556" t="s">
        <v>471</v>
      </c>
      <c r="M7556" s="2">
        <f>+Table3[[#This Row],[CHW]]/Table3[[#This Row],[Count of Airbill Number]]</f>
        <v>340.34632012870605</v>
      </c>
    </row>
    <row r="7557" spans="2:13">
      <c r="B7557" t="s">
        <v>20</v>
      </c>
      <c r="C7557" t="s">
        <v>472</v>
      </c>
      <c r="D7557" t="s">
        <v>22</v>
      </c>
      <c r="E7557" t="s">
        <v>777</v>
      </c>
      <c r="F7557" t="s">
        <v>776</v>
      </c>
      <c r="G7557" t="s">
        <v>110</v>
      </c>
      <c r="H7557" t="s">
        <v>37</v>
      </c>
      <c r="I7557">
        <v>238987.31632000007</v>
      </c>
      <c r="J7557">
        <v>1185</v>
      </c>
      <c r="K7557">
        <v>2</v>
      </c>
      <c r="L7557" t="s">
        <v>471</v>
      </c>
      <c r="M7557" s="2">
        <f>+Table3[[#This Row],[CHW]]/Table3[[#This Row],[Count of Airbill Number]]</f>
        <v>201.67706018565406</v>
      </c>
    </row>
    <row r="7558" spans="2:13">
      <c r="B7558" t="s">
        <v>20</v>
      </c>
      <c r="C7558" t="s">
        <v>472</v>
      </c>
      <c r="D7558" t="s">
        <v>22</v>
      </c>
      <c r="E7558" t="s">
        <v>777</v>
      </c>
      <c r="F7558" t="s">
        <v>777</v>
      </c>
      <c r="G7558" t="s">
        <v>97</v>
      </c>
      <c r="H7558" t="s">
        <v>27</v>
      </c>
      <c r="I7558">
        <v>159720.75000000006</v>
      </c>
      <c r="J7558">
        <v>1007</v>
      </c>
      <c r="K7558">
        <v>3</v>
      </c>
      <c r="L7558" t="s">
        <v>471</v>
      </c>
      <c r="M7558" s="2">
        <f>+Table3[[#This Row],[CHW]]/Table3[[#This Row],[Count of Airbill Number]]</f>
        <v>158.61047666335656</v>
      </c>
    </row>
    <row r="7559" spans="2:13">
      <c r="B7559" t="s">
        <v>20</v>
      </c>
      <c r="C7559" t="s">
        <v>472</v>
      </c>
      <c r="D7559" t="s">
        <v>22</v>
      </c>
      <c r="E7559" t="s">
        <v>777</v>
      </c>
      <c r="F7559" t="s">
        <v>777</v>
      </c>
      <c r="G7559" t="s">
        <v>274</v>
      </c>
      <c r="H7559" t="s">
        <v>27</v>
      </c>
      <c r="I7559">
        <v>125559</v>
      </c>
      <c r="J7559">
        <v>493</v>
      </c>
      <c r="K7559">
        <v>4</v>
      </c>
      <c r="L7559" t="s">
        <v>471</v>
      </c>
      <c r="M7559" s="2">
        <f>+Table3[[#This Row],[CHW]]/Table3[[#This Row],[Count of Airbill Number]]</f>
        <v>254.68356997971603</v>
      </c>
    </row>
    <row r="7560" spans="2:13">
      <c r="B7560" t="s">
        <v>20</v>
      </c>
      <c r="C7560" t="s">
        <v>472</v>
      </c>
      <c r="D7560" t="s">
        <v>22</v>
      </c>
      <c r="E7560" t="s">
        <v>778</v>
      </c>
      <c r="F7560" t="s">
        <v>776</v>
      </c>
      <c r="G7560" t="s">
        <v>86</v>
      </c>
      <c r="H7560" t="s">
        <v>66</v>
      </c>
      <c r="I7560">
        <v>125201.32741999996</v>
      </c>
      <c r="J7560">
        <v>1043</v>
      </c>
      <c r="K7560">
        <v>5</v>
      </c>
      <c r="L7560" t="s">
        <v>471</v>
      </c>
      <c r="M7560" s="2">
        <f>+Table3[[#This Row],[CHW]]/Table3[[#This Row],[Count of Airbill Number]]</f>
        <v>120.03962360498558</v>
      </c>
    </row>
    <row r="7561" spans="2:13">
      <c r="B7561" t="s">
        <v>20</v>
      </c>
      <c r="C7561" t="s">
        <v>472</v>
      </c>
      <c r="D7561" t="s">
        <v>22</v>
      </c>
      <c r="E7561" t="s">
        <v>778</v>
      </c>
      <c r="F7561" t="s">
        <v>776</v>
      </c>
      <c r="G7561" t="s">
        <v>113</v>
      </c>
      <c r="H7561" t="s">
        <v>23</v>
      </c>
      <c r="I7561">
        <v>123966</v>
      </c>
      <c r="J7561">
        <v>31</v>
      </c>
      <c r="K7561">
        <v>6</v>
      </c>
      <c r="L7561" t="s">
        <v>471</v>
      </c>
      <c r="M7561" s="2">
        <f>+Table3[[#This Row],[CHW]]/Table3[[#This Row],[Count of Airbill Number]]</f>
        <v>3998.9032258064517</v>
      </c>
    </row>
    <row r="7562" spans="2:13">
      <c r="B7562" t="s">
        <v>20</v>
      </c>
      <c r="C7562" t="s">
        <v>21</v>
      </c>
      <c r="D7562" t="s">
        <v>22</v>
      </c>
      <c r="E7562" t="s">
        <v>776</v>
      </c>
      <c r="F7562" t="s">
        <v>776</v>
      </c>
      <c r="G7562" t="s">
        <v>85</v>
      </c>
      <c r="H7562" t="s">
        <v>122</v>
      </c>
      <c r="I7562">
        <v>123096.94390300022</v>
      </c>
      <c r="J7562">
        <v>1715</v>
      </c>
      <c r="K7562">
        <v>7</v>
      </c>
      <c r="L7562" t="s">
        <v>471</v>
      </c>
      <c r="M7562" s="2">
        <f>+Table3[[#This Row],[CHW]]/Table3[[#This Row],[Count of Airbill Number]]</f>
        <v>71.776643675218793</v>
      </c>
    </row>
    <row r="7563" spans="2:13">
      <c r="B7563" t="s">
        <v>20</v>
      </c>
      <c r="C7563" t="s">
        <v>472</v>
      </c>
      <c r="D7563" t="s">
        <v>22</v>
      </c>
      <c r="E7563" t="s">
        <v>776</v>
      </c>
      <c r="F7563" t="s">
        <v>778</v>
      </c>
      <c r="G7563" t="s">
        <v>31</v>
      </c>
      <c r="H7563" t="s">
        <v>51</v>
      </c>
      <c r="I7563">
        <v>120259.65</v>
      </c>
      <c r="J7563">
        <v>1672</v>
      </c>
      <c r="K7563">
        <v>8</v>
      </c>
      <c r="L7563" t="s">
        <v>471</v>
      </c>
      <c r="M7563" s="2">
        <f>+Table3[[#This Row],[CHW]]/Table3[[#This Row],[Count of Airbill Number]]</f>
        <v>71.925627990430613</v>
      </c>
    </row>
    <row r="7564" spans="2:13">
      <c r="B7564" t="s">
        <v>20</v>
      </c>
      <c r="C7564" t="s">
        <v>472</v>
      </c>
      <c r="D7564" t="s">
        <v>22</v>
      </c>
      <c r="E7564" t="s">
        <v>777</v>
      </c>
      <c r="F7564" t="s">
        <v>777</v>
      </c>
      <c r="G7564" t="s">
        <v>110</v>
      </c>
      <c r="H7564" t="s">
        <v>27</v>
      </c>
      <c r="I7564">
        <v>117364.73</v>
      </c>
      <c r="J7564">
        <v>625</v>
      </c>
      <c r="K7564">
        <v>9</v>
      </c>
      <c r="L7564" t="s">
        <v>471</v>
      </c>
      <c r="M7564" s="2">
        <f>+Table3[[#This Row],[CHW]]/Table3[[#This Row],[Count of Airbill Number]]</f>
        <v>187.783568</v>
      </c>
    </row>
    <row r="7565" spans="2:13">
      <c r="B7565" t="s">
        <v>20</v>
      </c>
      <c r="C7565" t="s">
        <v>472</v>
      </c>
      <c r="D7565" t="s">
        <v>22</v>
      </c>
      <c r="E7565" t="s">
        <v>778</v>
      </c>
      <c r="F7565" t="s">
        <v>778</v>
      </c>
      <c r="G7565" t="s">
        <v>283</v>
      </c>
      <c r="H7565" t="s">
        <v>124</v>
      </c>
      <c r="I7565">
        <v>109625.60000000001</v>
      </c>
      <c r="J7565">
        <v>933</v>
      </c>
      <c r="K7565">
        <v>10</v>
      </c>
      <c r="L7565" t="s">
        <v>471</v>
      </c>
      <c r="M7565" s="2">
        <f>+Table3[[#This Row],[CHW]]/Table3[[#This Row],[Count of Airbill Number]]</f>
        <v>117.49796355841373</v>
      </c>
    </row>
    <row r="7566" spans="2:13">
      <c r="B7566" t="s">
        <v>20</v>
      </c>
      <c r="C7566" t="s">
        <v>472</v>
      </c>
      <c r="D7566" t="s">
        <v>22</v>
      </c>
      <c r="E7566" t="s">
        <v>777</v>
      </c>
      <c r="F7566" t="s">
        <v>778</v>
      </c>
      <c r="G7566" t="s">
        <v>360</v>
      </c>
      <c r="H7566" t="s">
        <v>51</v>
      </c>
      <c r="I7566">
        <v>109186.3</v>
      </c>
      <c r="J7566">
        <v>995</v>
      </c>
      <c r="K7566">
        <v>11</v>
      </c>
      <c r="L7566" t="s">
        <v>471</v>
      </c>
      <c r="M7566" s="2">
        <f>+Table3[[#This Row],[CHW]]/Table3[[#This Row],[Count of Airbill Number]]</f>
        <v>109.73497487437186</v>
      </c>
    </row>
    <row r="7567" spans="2:13">
      <c r="B7567" t="s">
        <v>20</v>
      </c>
      <c r="C7567" t="s">
        <v>472</v>
      </c>
      <c r="D7567" t="s">
        <v>22</v>
      </c>
      <c r="E7567" t="s">
        <v>777</v>
      </c>
      <c r="F7567" t="s">
        <v>776</v>
      </c>
      <c r="G7567" t="s">
        <v>27</v>
      </c>
      <c r="H7567" t="s">
        <v>37</v>
      </c>
      <c r="I7567">
        <v>107373.84239999999</v>
      </c>
      <c r="J7567">
        <v>634</v>
      </c>
      <c r="K7567">
        <v>12</v>
      </c>
      <c r="L7567" t="s">
        <v>471</v>
      </c>
      <c r="M7567" s="2">
        <f>+Table3[[#This Row],[CHW]]/Table3[[#This Row],[Count of Airbill Number]]</f>
        <v>169.35937287066244</v>
      </c>
    </row>
    <row r="7568" spans="2:13">
      <c r="B7568" t="s">
        <v>20</v>
      </c>
      <c r="C7568" t="s">
        <v>472</v>
      </c>
      <c r="D7568" t="s">
        <v>36</v>
      </c>
      <c r="E7568" t="s">
        <v>777</v>
      </c>
      <c r="F7568" t="s">
        <v>777</v>
      </c>
      <c r="G7568" t="s">
        <v>44</v>
      </c>
      <c r="H7568" t="s">
        <v>27</v>
      </c>
      <c r="I7568">
        <v>96632</v>
      </c>
      <c r="J7568">
        <v>438</v>
      </c>
      <c r="K7568">
        <v>13</v>
      </c>
      <c r="L7568" t="s">
        <v>471</v>
      </c>
      <c r="M7568" s="2">
        <f>+Table3[[#This Row],[CHW]]/Table3[[#This Row],[Count of Airbill Number]]</f>
        <v>220.62100456621005</v>
      </c>
    </row>
    <row r="7569" spans="2:13">
      <c r="B7569" t="s">
        <v>20</v>
      </c>
      <c r="C7569" t="s">
        <v>472</v>
      </c>
      <c r="D7569" t="s">
        <v>22</v>
      </c>
      <c r="E7569" t="s">
        <v>776</v>
      </c>
      <c r="F7569" t="s">
        <v>776</v>
      </c>
      <c r="G7569" t="s">
        <v>116</v>
      </c>
      <c r="H7569" t="s">
        <v>85</v>
      </c>
      <c r="I7569">
        <v>96506.506937600236</v>
      </c>
      <c r="J7569">
        <v>1389</v>
      </c>
      <c r="K7569">
        <v>14</v>
      </c>
      <c r="L7569" t="s">
        <v>471</v>
      </c>
      <c r="M7569" s="2">
        <f>+Table3[[#This Row],[CHW]]/Table3[[#This Row],[Count of Airbill Number]]</f>
        <v>69.479126664938974</v>
      </c>
    </row>
    <row r="7570" spans="2:13">
      <c r="B7570" t="s">
        <v>20</v>
      </c>
      <c r="C7570" t="s">
        <v>21</v>
      </c>
      <c r="D7570" t="s">
        <v>22</v>
      </c>
      <c r="E7570" t="s">
        <v>776</v>
      </c>
      <c r="F7570" t="s">
        <v>778</v>
      </c>
      <c r="G7570" t="s">
        <v>85</v>
      </c>
      <c r="H7570" t="s">
        <v>153</v>
      </c>
      <c r="I7570">
        <v>94710.552797200027</v>
      </c>
      <c r="J7570">
        <v>885</v>
      </c>
      <c r="K7570">
        <v>16</v>
      </c>
      <c r="L7570" t="s">
        <v>471</v>
      </c>
      <c r="M7570" s="2">
        <f>+Table3[[#This Row],[CHW]]/Table3[[#This Row],[Count of Airbill Number]]</f>
        <v>107.01757378214693</v>
      </c>
    </row>
    <row r="7571" spans="2:13">
      <c r="B7571" t="s">
        <v>20</v>
      </c>
      <c r="C7571" t="s">
        <v>472</v>
      </c>
      <c r="D7571" t="s">
        <v>22</v>
      </c>
      <c r="E7571" t="s">
        <v>778</v>
      </c>
      <c r="F7571" t="s">
        <v>776</v>
      </c>
      <c r="G7571" t="s">
        <v>86</v>
      </c>
      <c r="H7571" t="s">
        <v>123</v>
      </c>
      <c r="I7571">
        <v>92076.410000000018</v>
      </c>
      <c r="J7571">
        <v>650</v>
      </c>
      <c r="K7571">
        <v>17</v>
      </c>
      <c r="L7571" t="s">
        <v>471</v>
      </c>
      <c r="M7571" s="2">
        <f>+Table3[[#This Row],[CHW]]/Table3[[#This Row],[Count of Airbill Number]]</f>
        <v>141.65601538461542</v>
      </c>
    </row>
    <row r="7572" spans="2:13">
      <c r="B7572" t="s">
        <v>20</v>
      </c>
      <c r="C7572" t="s">
        <v>472</v>
      </c>
      <c r="D7572" t="s">
        <v>22</v>
      </c>
      <c r="E7572" t="s">
        <v>777</v>
      </c>
      <c r="F7572" t="s">
        <v>777</v>
      </c>
      <c r="G7572" t="s">
        <v>290</v>
      </c>
      <c r="H7572" t="s">
        <v>27</v>
      </c>
      <c r="I7572">
        <v>91672</v>
      </c>
      <c r="J7572">
        <v>937</v>
      </c>
      <c r="K7572">
        <v>18</v>
      </c>
      <c r="L7572" t="s">
        <v>471</v>
      </c>
      <c r="M7572" s="2">
        <f>+Table3[[#This Row],[CHW]]/Table3[[#This Row],[Count of Airbill Number]]</f>
        <v>97.835645677694771</v>
      </c>
    </row>
    <row r="7573" spans="2:13">
      <c r="B7573" t="s">
        <v>20</v>
      </c>
      <c r="C7573" t="s">
        <v>472</v>
      </c>
      <c r="D7573" t="s">
        <v>22</v>
      </c>
      <c r="E7573" t="s">
        <v>778</v>
      </c>
      <c r="F7573" t="s">
        <v>776</v>
      </c>
      <c r="G7573" t="s">
        <v>153</v>
      </c>
      <c r="H7573" t="s">
        <v>85</v>
      </c>
      <c r="I7573">
        <v>88251.952703599993</v>
      </c>
      <c r="J7573">
        <v>387</v>
      </c>
      <c r="K7573">
        <v>19</v>
      </c>
      <c r="L7573" t="s">
        <v>471</v>
      </c>
      <c r="M7573" s="2">
        <f>+Table3[[#This Row],[CHW]]/Table3[[#This Row],[Count of Airbill Number]]</f>
        <v>228.04122145633073</v>
      </c>
    </row>
    <row r="7574" spans="2:13">
      <c r="B7574" t="s">
        <v>20</v>
      </c>
      <c r="C7574" t="s">
        <v>472</v>
      </c>
      <c r="D7574" t="s">
        <v>36</v>
      </c>
      <c r="E7574" t="s">
        <v>777</v>
      </c>
      <c r="F7574" t="s">
        <v>777</v>
      </c>
      <c r="G7574" t="s">
        <v>106</v>
      </c>
      <c r="H7574" t="s">
        <v>27</v>
      </c>
      <c r="I7574">
        <v>87187</v>
      </c>
      <c r="J7574">
        <v>723</v>
      </c>
      <c r="K7574">
        <v>20</v>
      </c>
      <c r="L7574" t="s">
        <v>471</v>
      </c>
      <c r="M7574" s="2">
        <f>+Table3[[#This Row],[CHW]]/Table3[[#This Row],[Count of Airbill Number]]</f>
        <v>120.59059474412172</v>
      </c>
    </row>
    <row r="7575" spans="2:13">
      <c r="B7575" t="s">
        <v>20</v>
      </c>
      <c r="C7575" t="s">
        <v>472</v>
      </c>
      <c r="D7575" t="s">
        <v>22</v>
      </c>
      <c r="E7575" t="s">
        <v>776</v>
      </c>
      <c r="F7575" t="s">
        <v>776</v>
      </c>
      <c r="G7575" t="s">
        <v>85</v>
      </c>
      <c r="H7575" t="s">
        <v>122</v>
      </c>
      <c r="I7575">
        <v>81817.189002199942</v>
      </c>
      <c r="J7575">
        <v>746</v>
      </c>
      <c r="K7575">
        <v>21</v>
      </c>
      <c r="L7575" t="s">
        <v>471</v>
      </c>
      <c r="M7575" s="2">
        <f>+Table3[[#This Row],[CHW]]/Table3[[#This Row],[Count of Airbill Number]]</f>
        <v>109.67451608873986</v>
      </c>
    </row>
    <row r="7576" spans="2:13">
      <c r="B7576" t="s">
        <v>20</v>
      </c>
      <c r="C7576" t="s">
        <v>472</v>
      </c>
      <c r="D7576" t="s">
        <v>22</v>
      </c>
      <c r="E7576" t="s">
        <v>777</v>
      </c>
      <c r="F7576" t="s">
        <v>778</v>
      </c>
      <c r="G7576" t="s">
        <v>110</v>
      </c>
      <c r="H7576" t="s">
        <v>113</v>
      </c>
      <c r="I7576">
        <v>78301.799999999988</v>
      </c>
      <c r="J7576">
        <v>85</v>
      </c>
      <c r="K7576">
        <v>22</v>
      </c>
      <c r="L7576" t="s">
        <v>471</v>
      </c>
      <c r="M7576" s="2">
        <f>+Table3[[#This Row],[CHW]]/Table3[[#This Row],[Count of Airbill Number]]</f>
        <v>921.19764705882335</v>
      </c>
    </row>
    <row r="7577" spans="2:13">
      <c r="B7577" t="s">
        <v>20</v>
      </c>
      <c r="C7577" t="s">
        <v>472</v>
      </c>
      <c r="D7577" t="s">
        <v>22</v>
      </c>
      <c r="E7577" t="s">
        <v>776</v>
      </c>
      <c r="F7577" t="s">
        <v>776</v>
      </c>
      <c r="G7577" t="s">
        <v>66</v>
      </c>
      <c r="H7577" t="s">
        <v>116</v>
      </c>
      <c r="I7577">
        <v>77748.66</v>
      </c>
      <c r="J7577">
        <v>157</v>
      </c>
      <c r="K7577">
        <v>23</v>
      </c>
      <c r="L7577" t="s">
        <v>471</v>
      </c>
      <c r="M7577" s="2">
        <f>+Table3[[#This Row],[CHW]]/Table3[[#This Row],[Count of Airbill Number]]</f>
        <v>495.21439490445863</v>
      </c>
    </row>
    <row r="7578" spans="2:13">
      <c r="B7578" t="s">
        <v>20</v>
      </c>
      <c r="C7578" t="s">
        <v>472</v>
      </c>
      <c r="D7578" t="s">
        <v>22</v>
      </c>
      <c r="E7578" t="s">
        <v>776</v>
      </c>
      <c r="F7578" t="s">
        <v>778</v>
      </c>
      <c r="G7578" t="s">
        <v>32</v>
      </c>
      <c r="H7578" t="s">
        <v>51</v>
      </c>
      <c r="I7578">
        <v>74538.45</v>
      </c>
      <c r="J7578">
        <v>339</v>
      </c>
      <c r="K7578">
        <v>24</v>
      </c>
      <c r="L7578" t="s">
        <v>471</v>
      </c>
      <c r="M7578" s="2">
        <f>+Table3[[#This Row],[CHW]]/Table3[[#This Row],[Count of Airbill Number]]</f>
        <v>219.87743362831858</v>
      </c>
    </row>
    <row r="7579" spans="2:13">
      <c r="B7579" t="s">
        <v>20</v>
      </c>
      <c r="C7579" t="s">
        <v>472</v>
      </c>
      <c r="D7579" t="s">
        <v>22</v>
      </c>
      <c r="E7579" t="s">
        <v>776</v>
      </c>
      <c r="F7579" t="s">
        <v>776</v>
      </c>
      <c r="G7579" t="s">
        <v>31</v>
      </c>
      <c r="H7579" t="s">
        <v>122</v>
      </c>
      <c r="I7579">
        <v>73604.310000000012</v>
      </c>
      <c r="J7579">
        <v>350</v>
      </c>
      <c r="K7579">
        <v>25</v>
      </c>
      <c r="L7579" t="s">
        <v>471</v>
      </c>
      <c r="M7579" s="2">
        <f>+Table3[[#This Row],[CHW]]/Table3[[#This Row],[Count of Airbill Number]]</f>
        <v>210.2980285714286</v>
      </c>
    </row>
    <row r="7580" spans="2:13">
      <c r="B7580" t="s">
        <v>20</v>
      </c>
      <c r="C7580" t="s">
        <v>472</v>
      </c>
      <c r="D7580" t="s">
        <v>22</v>
      </c>
      <c r="E7580" t="s">
        <v>776</v>
      </c>
      <c r="F7580" t="s">
        <v>778</v>
      </c>
      <c r="G7580" t="s">
        <v>85</v>
      </c>
      <c r="H7580" t="s">
        <v>153</v>
      </c>
      <c r="I7580">
        <v>73280.964255199913</v>
      </c>
      <c r="J7580">
        <v>436</v>
      </c>
      <c r="K7580">
        <v>26</v>
      </c>
      <c r="L7580" t="s">
        <v>471</v>
      </c>
      <c r="M7580" s="2">
        <f>+Table3[[#This Row],[CHW]]/Table3[[#This Row],[Count of Airbill Number]]</f>
        <v>168.07560608990806</v>
      </c>
    </row>
    <row r="7581" spans="2:13">
      <c r="B7581" t="s">
        <v>20</v>
      </c>
      <c r="C7581" t="s">
        <v>472</v>
      </c>
      <c r="D7581" t="s">
        <v>22</v>
      </c>
      <c r="E7581" t="s">
        <v>778</v>
      </c>
      <c r="F7581" t="s">
        <v>776</v>
      </c>
      <c r="G7581" t="s">
        <v>124</v>
      </c>
      <c r="H7581" t="s">
        <v>123</v>
      </c>
      <c r="I7581">
        <v>73083.940000000031</v>
      </c>
      <c r="J7581">
        <v>317</v>
      </c>
      <c r="K7581">
        <v>27</v>
      </c>
      <c r="L7581" t="s">
        <v>471</v>
      </c>
      <c r="M7581" s="2">
        <f>+Table3[[#This Row],[CHW]]/Table3[[#This Row],[Count of Airbill Number]]</f>
        <v>230.54870662460579</v>
      </c>
    </row>
    <row r="7582" spans="2:13">
      <c r="B7582" t="s">
        <v>20</v>
      </c>
      <c r="C7582" t="s">
        <v>472</v>
      </c>
      <c r="D7582" t="s">
        <v>22</v>
      </c>
      <c r="E7582" t="s">
        <v>776</v>
      </c>
      <c r="F7582" t="s">
        <v>776</v>
      </c>
      <c r="G7582" t="s">
        <v>85</v>
      </c>
      <c r="H7582" t="s">
        <v>37</v>
      </c>
      <c r="I7582">
        <v>69888.497916200096</v>
      </c>
      <c r="J7582">
        <v>1758</v>
      </c>
      <c r="K7582">
        <v>28</v>
      </c>
      <c r="L7582" t="s">
        <v>471</v>
      </c>
      <c r="M7582" s="2">
        <f>+Table3[[#This Row],[CHW]]/Table3[[#This Row],[Count of Airbill Number]]</f>
        <v>39.75454944038686</v>
      </c>
    </row>
    <row r="7583" spans="2:13">
      <c r="B7583" t="s">
        <v>20</v>
      </c>
      <c r="C7583" t="s">
        <v>472</v>
      </c>
      <c r="D7583" t="s">
        <v>22</v>
      </c>
      <c r="E7583" t="s">
        <v>778</v>
      </c>
      <c r="F7583" t="s">
        <v>776</v>
      </c>
      <c r="G7583" t="s">
        <v>51</v>
      </c>
      <c r="H7583" t="s">
        <v>32</v>
      </c>
      <c r="I7583">
        <v>66255.228900000016</v>
      </c>
      <c r="J7583">
        <v>576</v>
      </c>
      <c r="K7583">
        <v>29</v>
      </c>
      <c r="L7583" t="s">
        <v>471</v>
      </c>
      <c r="M7583" s="2">
        <f>+Table3[[#This Row],[CHW]]/Table3[[#This Row],[Count of Airbill Number]]</f>
        <v>115.02643906250003</v>
      </c>
    </row>
    <row r="7584" spans="2:13">
      <c r="B7584" t="s">
        <v>20</v>
      </c>
      <c r="C7584" t="s">
        <v>472</v>
      </c>
      <c r="D7584" t="s">
        <v>22</v>
      </c>
      <c r="E7584" t="s">
        <v>777</v>
      </c>
      <c r="F7584" t="s">
        <v>776</v>
      </c>
      <c r="G7584" t="s">
        <v>181</v>
      </c>
      <c r="H7584" t="s">
        <v>37</v>
      </c>
      <c r="I7584">
        <v>65941.231</v>
      </c>
      <c r="J7584">
        <v>606</v>
      </c>
      <c r="K7584">
        <v>30</v>
      </c>
      <c r="L7584" t="s">
        <v>471</v>
      </c>
      <c r="M7584" s="2">
        <f>+Table3[[#This Row],[CHW]]/Table3[[#This Row],[Count of Airbill Number]]</f>
        <v>108.81391254125413</v>
      </c>
    </row>
    <row r="7585" spans="2:13">
      <c r="B7585" t="s">
        <v>20</v>
      </c>
      <c r="C7585" t="s">
        <v>21</v>
      </c>
      <c r="D7585" t="s">
        <v>22</v>
      </c>
      <c r="E7585" t="s">
        <v>776</v>
      </c>
      <c r="F7585" t="s">
        <v>776</v>
      </c>
      <c r="G7585" t="s">
        <v>122</v>
      </c>
      <c r="H7585" t="s">
        <v>85</v>
      </c>
      <c r="I7585">
        <v>63372.461268799998</v>
      </c>
      <c r="J7585">
        <v>840</v>
      </c>
      <c r="K7585">
        <v>31</v>
      </c>
      <c r="L7585" t="s">
        <v>471</v>
      </c>
      <c r="M7585" s="2">
        <f>+Table3[[#This Row],[CHW]]/Table3[[#This Row],[Count of Airbill Number]]</f>
        <v>75.443406272380955</v>
      </c>
    </row>
    <row r="7586" spans="2:13">
      <c r="B7586" t="s">
        <v>20</v>
      </c>
      <c r="C7586" t="s">
        <v>472</v>
      </c>
      <c r="D7586" t="s">
        <v>22</v>
      </c>
      <c r="E7586" t="s">
        <v>776</v>
      </c>
      <c r="F7586" t="s">
        <v>778</v>
      </c>
      <c r="G7586" t="s">
        <v>32</v>
      </c>
      <c r="H7586" t="s">
        <v>113</v>
      </c>
      <c r="I7586">
        <v>58651.010000000009</v>
      </c>
      <c r="J7586">
        <v>80</v>
      </c>
      <c r="K7586">
        <v>32</v>
      </c>
      <c r="L7586" t="s">
        <v>471</v>
      </c>
      <c r="M7586" s="2">
        <f>+Table3[[#This Row],[CHW]]/Table3[[#This Row],[Count of Airbill Number]]</f>
        <v>733.13762500000007</v>
      </c>
    </row>
    <row r="7587" spans="2:13">
      <c r="B7587" t="s">
        <v>20</v>
      </c>
      <c r="C7587" t="s">
        <v>472</v>
      </c>
      <c r="D7587" t="s">
        <v>36</v>
      </c>
      <c r="E7587" t="s">
        <v>777</v>
      </c>
      <c r="F7587" t="s">
        <v>777</v>
      </c>
      <c r="G7587" t="s">
        <v>38</v>
      </c>
      <c r="H7587" t="s">
        <v>27</v>
      </c>
      <c r="I7587">
        <v>58308</v>
      </c>
      <c r="J7587">
        <v>353</v>
      </c>
      <c r="K7587">
        <v>33</v>
      </c>
      <c r="L7587" t="s">
        <v>471</v>
      </c>
      <c r="M7587" s="2">
        <f>+Table3[[#This Row],[CHW]]/Table3[[#This Row],[Count of Airbill Number]]</f>
        <v>165.17847025495752</v>
      </c>
    </row>
    <row r="7588" spans="2:13">
      <c r="B7588" t="s">
        <v>20</v>
      </c>
      <c r="C7588" t="s">
        <v>472</v>
      </c>
      <c r="D7588" t="s">
        <v>22</v>
      </c>
      <c r="E7588" t="s">
        <v>776</v>
      </c>
      <c r="F7588" t="s">
        <v>778</v>
      </c>
      <c r="G7588" t="s">
        <v>31</v>
      </c>
      <c r="H7588" t="s">
        <v>112</v>
      </c>
      <c r="I7588">
        <v>57242.679999999978</v>
      </c>
      <c r="J7588">
        <v>411</v>
      </c>
      <c r="K7588">
        <v>34</v>
      </c>
      <c r="L7588" t="s">
        <v>471</v>
      </c>
      <c r="M7588" s="2">
        <f>+Table3[[#This Row],[CHW]]/Table3[[#This Row],[Count of Airbill Number]]</f>
        <v>139.27659367396589</v>
      </c>
    </row>
    <row r="7589" spans="2:13">
      <c r="B7589" t="s">
        <v>20</v>
      </c>
      <c r="C7589" t="s">
        <v>472</v>
      </c>
      <c r="D7589" t="s">
        <v>22</v>
      </c>
      <c r="E7589" t="s">
        <v>777</v>
      </c>
      <c r="F7589" t="s">
        <v>777</v>
      </c>
      <c r="G7589" t="s">
        <v>29</v>
      </c>
      <c r="H7589" t="s">
        <v>27</v>
      </c>
      <c r="I7589">
        <v>56205</v>
      </c>
      <c r="J7589">
        <v>859</v>
      </c>
      <c r="K7589">
        <v>35</v>
      </c>
      <c r="L7589" t="s">
        <v>471</v>
      </c>
      <c r="M7589" s="2">
        <f>+Table3[[#This Row],[CHW]]/Table3[[#This Row],[Count of Airbill Number]]</f>
        <v>65.430733410942963</v>
      </c>
    </row>
    <row r="7590" spans="2:13">
      <c r="B7590" t="s">
        <v>20</v>
      </c>
      <c r="C7590" t="s">
        <v>21</v>
      </c>
      <c r="D7590" t="s">
        <v>22</v>
      </c>
      <c r="E7590" t="s">
        <v>776</v>
      </c>
      <c r="F7590" t="s">
        <v>776</v>
      </c>
      <c r="G7590" t="s">
        <v>85</v>
      </c>
      <c r="H7590" t="s">
        <v>116</v>
      </c>
      <c r="I7590">
        <v>52342.047039000026</v>
      </c>
      <c r="J7590">
        <v>377</v>
      </c>
      <c r="K7590">
        <v>36</v>
      </c>
      <c r="L7590" t="s">
        <v>471</v>
      </c>
      <c r="M7590" s="2">
        <f>+Table3[[#This Row],[CHW]]/Table3[[#This Row],[Count of Airbill Number]]</f>
        <v>138.83832105835552</v>
      </c>
    </row>
    <row r="7591" spans="2:13">
      <c r="B7591" t="s">
        <v>20</v>
      </c>
      <c r="C7591" t="s">
        <v>472</v>
      </c>
      <c r="D7591" t="s">
        <v>22</v>
      </c>
      <c r="E7591" t="s">
        <v>778</v>
      </c>
      <c r="F7591" t="s">
        <v>776</v>
      </c>
      <c r="G7591" t="s">
        <v>51</v>
      </c>
      <c r="H7591" t="s">
        <v>31</v>
      </c>
      <c r="I7591">
        <v>50197.51</v>
      </c>
      <c r="J7591">
        <v>1131</v>
      </c>
      <c r="K7591">
        <v>37</v>
      </c>
      <c r="L7591" t="s">
        <v>471</v>
      </c>
      <c r="M7591" s="2">
        <f>+Table3[[#This Row],[CHW]]/Table3[[#This Row],[Count of Airbill Number]]</f>
        <v>44.383297966401415</v>
      </c>
    </row>
    <row r="7592" spans="2:13">
      <c r="B7592" t="s">
        <v>20</v>
      </c>
      <c r="C7592" t="s">
        <v>472</v>
      </c>
      <c r="D7592" t="s">
        <v>22</v>
      </c>
      <c r="E7592" t="s">
        <v>777</v>
      </c>
      <c r="F7592" t="s">
        <v>777</v>
      </c>
      <c r="G7592" t="s">
        <v>110</v>
      </c>
      <c r="H7592" t="s">
        <v>179</v>
      </c>
      <c r="I7592">
        <v>49923.400000000009</v>
      </c>
      <c r="J7592">
        <v>30</v>
      </c>
      <c r="K7592">
        <v>38</v>
      </c>
      <c r="L7592" t="s">
        <v>471</v>
      </c>
      <c r="M7592" s="2">
        <f>+Table3[[#This Row],[CHW]]/Table3[[#This Row],[Count of Airbill Number]]</f>
        <v>1664.1133333333337</v>
      </c>
    </row>
    <row r="7593" spans="2:13">
      <c r="B7593" t="s">
        <v>20</v>
      </c>
      <c r="C7593" t="s">
        <v>472</v>
      </c>
      <c r="D7593" t="s">
        <v>22</v>
      </c>
      <c r="E7593" t="s">
        <v>778</v>
      </c>
      <c r="F7593" t="s">
        <v>778</v>
      </c>
      <c r="G7593" t="s">
        <v>473</v>
      </c>
      <c r="H7593" t="s">
        <v>113</v>
      </c>
      <c r="I7593">
        <v>49818</v>
      </c>
      <c r="J7593">
        <v>857</v>
      </c>
      <c r="K7593">
        <v>39</v>
      </c>
      <c r="L7593" t="s">
        <v>471</v>
      </c>
      <c r="M7593" s="2">
        <f>+Table3[[#This Row],[CHW]]/Table3[[#This Row],[Count of Airbill Number]]</f>
        <v>58.130688448074679</v>
      </c>
    </row>
    <row r="7594" spans="2:13">
      <c r="B7594" t="s">
        <v>20</v>
      </c>
      <c r="C7594" t="s">
        <v>472</v>
      </c>
      <c r="D7594" t="s">
        <v>22</v>
      </c>
      <c r="E7594" t="s">
        <v>778</v>
      </c>
      <c r="F7594" t="s">
        <v>778</v>
      </c>
      <c r="G7594" t="s">
        <v>206</v>
      </c>
      <c r="H7594" t="s">
        <v>269</v>
      </c>
      <c r="I7594">
        <v>49634</v>
      </c>
      <c r="J7594">
        <v>203</v>
      </c>
      <c r="K7594">
        <v>40</v>
      </c>
      <c r="L7594" t="s">
        <v>471</v>
      </c>
      <c r="M7594" s="2">
        <f>+Table3[[#This Row],[CHW]]/Table3[[#This Row],[Count of Airbill Number]]</f>
        <v>244.50246305418719</v>
      </c>
    </row>
    <row r="7595" spans="2:13">
      <c r="B7595" t="s">
        <v>20</v>
      </c>
      <c r="C7595" t="s">
        <v>472</v>
      </c>
      <c r="D7595" t="s">
        <v>22</v>
      </c>
      <c r="E7595" t="s">
        <v>777</v>
      </c>
      <c r="F7595" t="s">
        <v>776</v>
      </c>
      <c r="G7595" t="s">
        <v>110</v>
      </c>
      <c r="H7595" t="s">
        <v>66</v>
      </c>
      <c r="I7595">
        <v>48394.9</v>
      </c>
      <c r="J7595">
        <v>285</v>
      </c>
      <c r="K7595">
        <v>41</v>
      </c>
      <c r="L7595" t="s">
        <v>471</v>
      </c>
      <c r="M7595" s="2">
        <f>+Table3[[#This Row],[CHW]]/Table3[[#This Row],[Count of Airbill Number]]</f>
        <v>169.80666666666667</v>
      </c>
    </row>
    <row r="7596" spans="2:13">
      <c r="B7596" t="s">
        <v>20</v>
      </c>
      <c r="C7596" t="s">
        <v>472</v>
      </c>
      <c r="D7596" t="s">
        <v>22</v>
      </c>
      <c r="E7596" t="s">
        <v>776</v>
      </c>
      <c r="F7596" t="s">
        <v>776</v>
      </c>
      <c r="G7596" t="s">
        <v>165</v>
      </c>
      <c r="H7596" t="s">
        <v>85</v>
      </c>
      <c r="I7596">
        <v>45139.56502240002</v>
      </c>
      <c r="J7596">
        <v>286</v>
      </c>
      <c r="K7596">
        <v>42</v>
      </c>
      <c r="L7596" t="s">
        <v>471</v>
      </c>
      <c r="M7596" s="2">
        <f>+Table3[[#This Row],[CHW]]/Table3[[#This Row],[Count of Airbill Number]]</f>
        <v>157.83064693146861</v>
      </c>
    </row>
    <row r="7597" spans="2:13">
      <c r="B7597" t="s">
        <v>20</v>
      </c>
      <c r="C7597" t="s">
        <v>472</v>
      </c>
      <c r="D7597" t="s">
        <v>22</v>
      </c>
      <c r="E7597" t="s">
        <v>776</v>
      </c>
      <c r="F7597" t="s">
        <v>778</v>
      </c>
      <c r="G7597" t="s">
        <v>85</v>
      </c>
      <c r="H7597" t="s">
        <v>113</v>
      </c>
      <c r="I7597">
        <v>44005.952699999987</v>
      </c>
      <c r="J7597">
        <v>237</v>
      </c>
      <c r="K7597">
        <v>43</v>
      </c>
      <c r="L7597" t="s">
        <v>471</v>
      </c>
      <c r="M7597" s="2">
        <f>+Table3[[#This Row],[CHW]]/Table3[[#This Row],[Count of Airbill Number]]</f>
        <v>185.67912531645564</v>
      </c>
    </row>
    <row r="7598" spans="2:13">
      <c r="B7598" t="s">
        <v>20</v>
      </c>
      <c r="C7598" t="s">
        <v>472</v>
      </c>
      <c r="D7598" t="s">
        <v>22</v>
      </c>
      <c r="E7598" t="s">
        <v>776</v>
      </c>
      <c r="F7598" t="s">
        <v>776</v>
      </c>
      <c r="G7598" t="s">
        <v>152</v>
      </c>
      <c r="H7598" t="s">
        <v>85</v>
      </c>
      <c r="I7598">
        <v>43635.202035199967</v>
      </c>
      <c r="J7598">
        <v>272</v>
      </c>
      <c r="K7598">
        <v>44</v>
      </c>
      <c r="L7598" t="s">
        <v>471</v>
      </c>
      <c r="M7598" s="2">
        <f>+Table3[[#This Row],[CHW]]/Table3[[#This Row],[Count of Airbill Number]]</f>
        <v>160.42353689411752</v>
      </c>
    </row>
    <row r="7599" spans="2:13">
      <c r="B7599" t="s">
        <v>20</v>
      </c>
      <c r="C7599" t="s">
        <v>472</v>
      </c>
      <c r="D7599" t="s">
        <v>22</v>
      </c>
      <c r="E7599" t="s">
        <v>776</v>
      </c>
      <c r="F7599" t="s">
        <v>776</v>
      </c>
      <c r="G7599" t="s">
        <v>85</v>
      </c>
      <c r="H7599" t="s">
        <v>116</v>
      </c>
      <c r="I7599">
        <v>42006.854296400015</v>
      </c>
      <c r="J7599">
        <v>384</v>
      </c>
      <c r="K7599">
        <v>45</v>
      </c>
      <c r="L7599" t="s">
        <v>471</v>
      </c>
      <c r="M7599" s="2">
        <f>+Table3[[#This Row],[CHW]]/Table3[[#This Row],[Count of Airbill Number]]</f>
        <v>109.39284973020837</v>
      </c>
    </row>
    <row r="7600" spans="2:13">
      <c r="B7600" t="s">
        <v>20</v>
      </c>
      <c r="C7600" t="s">
        <v>472</v>
      </c>
      <c r="D7600" t="s">
        <v>22</v>
      </c>
      <c r="E7600" t="s">
        <v>778</v>
      </c>
      <c r="F7600" t="s">
        <v>778</v>
      </c>
      <c r="G7600" t="s">
        <v>51</v>
      </c>
      <c r="H7600" t="s">
        <v>86</v>
      </c>
      <c r="I7600">
        <v>41553.169999999976</v>
      </c>
      <c r="J7600">
        <v>1506</v>
      </c>
      <c r="K7600">
        <v>46</v>
      </c>
      <c r="L7600" t="s">
        <v>471</v>
      </c>
      <c r="M7600" s="2">
        <f>+Table3[[#This Row],[CHW]]/Table3[[#This Row],[Count of Airbill Number]]</f>
        <v>27.591746347941552</v>
      </c>
    </row>
    <row r="7601" spans="2:13">
      <c r="B7601" t="s">
        <v>20</v>
      </c>
      <c r="C7601" t="s">
        <v>472</v>
      </c>
      <c r="D7601" t="s">
        <v>22</v>
      </c>
      <c r="E7601" t="s">
        <v>778</v>
      </c>
      <c r="F7601" t="s">
        <v>778</v>
      </c>
      <c r="G7601" t="s">
        <v>86</v>
      </c>
      <c r="H7601" t="s">
        <v>51</v>
      </c>
      <c r="I7601">
        <v>41110.949999999997</v>
      </c>
      <c r="J7601">
        <v>951</v>
      </c>
      <c r="K7601">
        <v>47</v>
      </c>
      <c r="L7601" t="s">
        <v>471</v>
      </c>
      <c r="M7601" s="2">
        <f>+Table3[[#This Row],[CHW]]/Table3[[#This Row],[Count of Airbill Number]]</f>
        <v>43.229179810725547</v>
      </c>
    </row>
    <row r="7602" spans="2:13">
      <c r="B7602" t="s">
        <v>20</v>
      </c>
      <c r="C7602" t="s">
        <v>472</v>
      </c>
      <c r="D7602" t="s">
        <v>36</v>
      </c>
      <c r="E7602" t="s">
        <v>777</v>
      </c>
      <c r="F7602" t="s">
        <v>777</v>
      </c>
      <c r="G7602" t="s">
        <v>55</v>
      </c>
      <c r="H7602" t="s">
        <v>27</v>
      </c>
      <c r="I7602">
        <v>40408</v>
      </c>
      <c r="J7602">
        <v>419</v>
      </c>
      <c r="K7602">
        <v>48</v>
      </c>
      <c r="L7602" t="s">
        <v>471</v>
      </c>
      <c r="M7602" s="2">
        <f>+Table3[[#This Row],[CHW]]/Table3[[#This Row],[Count of Airbill Number]]</f>
        <v>96.439140811455843</v>
      </c>
    </row>
    <row r="7603" spans="2:13">
      <c r="B7603" t="s">
        <v>20</v>
      </c>
      <c r="C7603" t="s">
        <v>472</v>
      </c>
      <c r="D7603" t="s">
        <v>22</v>
      </c>
      <c r="E7603" t="s">
        <v>778</v>
      </c>
      <c r="F7603" t="s">
        <v>777</v>
      </c>
      <c r="G7603" t="s">
        <v>267</v>
      </c>
      <c r="H7603" t="s">
        <v>110</v>
      </c>
      <c r="I7603">
        <v>40050.46</v>
      </c>
      <c r="J7603">
        <v>22</v>
      </c>
      <c r="K7603">
        <v>49</v>
      </c>
      <c r="L7603" t="s">
        <v>471</v>
      </c>
      <c r="M7603" s="2">
        <f>+Table3[[#This Row],[CHW]]/Table3[[#This Row],[Count of Airbill Number]]</f>
        <v>1820.4754545454546</v>
      </c>
    </row>
    <row r="7604" spans="2:13">
      <c r="B7604" t="s">
        <v>20</v>
      </c>
      <c r="C7604" t="s">
        <v>472</v>
      </c>
      <c r="D7604" t="s">
        <v>22</v>
      </c>
      <c r="E7604" t="s">
        <v>776</v>
      </c>
      <c r="F7604" t="s">
        <v>776</v>
      </c>
      <c r="G7604" t="s">
        <v>32</v>
      </c>
      <c r="H7604" t="s">
        <v>122</v>
      </c>
      <c r="I7604">
        <v>38696.839999999997</v>
      </c>
      <c r="J7604">
        <v>195</v>
      </c>
      <c r="K7604">
        <v>50</v>
      </c>
      <c r="L7604" t="s">
        <v>471</v>
      </c>
      <c r="M7604" s="2">
        <f>+Table3[[#This Row],[CHW]]/Table3[[#This Row],[Count of Airbill Number]]</f>
        <v>198.44533333333331</v>
      </c>
    </row>
    <row r="7605" spans="2:13">
      <c r="B7605" t="s">
        <v>20</v>
      </c>
      <c r="C7605" t="s">
        <v>472</v>
      </c>
      <c r="D7605" t="s">
        <v>22</v>
      </c>
      <c r="E7605" t="s">
        <v>776</v>
      </c>
      <c r="F7605" t="s">
        <v>778</v>
      </c>
      <c r="G7605" t="s">
        <v>37</v>
      </c>
      <c r="H7605" t="s">
        <v>113</v>
      </c>
      <c r="I7605">
        <v>38661.293339999982</v>
      </c>
      <c r="J7605">
        <v>460</v>
      </c>
      <c r="K7605">
        <v>51</v>
      </c>
      <c r="L7605" t="s">
        <v>471</v>
      </c>
      <c r="M7605" s="2">
        <f>+Table3[[#This Row],[CHW]]/Table3[[#This Row],[Count of Airbill Number]]</f>
        <v>84.046289869565172</v>
      </c>
    </row>
    <row r="7606" spans="2:13">
      <c r="B7606" t="s">
        <v>20</v>
      </c>
      <c r="C7606" t="s">
        <v>472</v>
      </c>
      <c r="D7606" t="s">
        <v>22</v>
      </c>
      <c r="E7606" t="s">
        <v>776</v>
      </c>
      <c r="F7606" t="s">
        <v>776</v>
      </c>
      <c r="G7606" t="s">
        <v>37</v>
      </c>
      <c r="H7606" t="s">
        <v>103</v>
      </c>
      <c r="I7606">
        <v>37873.747719999963</v>
      </c>
      <c r="J7606">
        <v>826</v>
      </c>
      <c r="K7606">
        <v>52</v>
      </c>
      <c r="L7606" t="s">
        <v>471</v>
      </c>
      <c r="M7606" s="2">
        <f>+Table3[[#This Row],[CHW]]/Table3[[#This Row],[Count of Airbill Number]]</f>
        <v>45.851994818401892</v>
      </c>
    </row>
    <row r="7607" spans="2:13">
      <c r="B7607" t="s">
        <v>20</v>
      </c>
      <c r="C7607" t="s">
        <v>21</v>
      </c>
      <c r="D7607" t="s">
        <v>22</v>
      </c>
      <c r="E7607" t="s">
        <v>778</v>
      </c>
      <c r="F7607" t="s">
        <v>776</v>
      </c>
      <c r="G7607" t="s">
        <v>220</v>
      </c>
      <c r="H7607" t="s">
        <v>23</v>
      </c>
      <c r="I7607">
        <v>37852</v>
      </c>
      <c r="J7607">
        <v>2</v>
      </c>
      <c r="K7607">
        <v>53</v>
      </c>
      <c r="L7607" t="s">
        <v>471</v>
      </c>
      <c r="M7607" s="2">
        <f>+Table3[[#This Row],[CHW]]/Table3[[#This Row],[Count of Airbill Number]]</f>
        <v>18926</v>
      </c>
    </row>
    <row r="7608" spans="2:13">
      <c r="B7608" t="s">
        <v>20</v>
      </c>
      <c r="C7608" t="s">
        <v>472</v>
      </c>
      <c r="D7608" t="s">
        <v>22</v>
      </c>
      <c r="E7608" t="s">
        <v>776</v>
      </c>
      <c r="F7608" t="s">
        <v>778</v>
      </c>
      <c r="G7608" t="s">
        <v>32</v>
      </c>
      <c r="H7608" t="s">
        <v>171</v>
      </c>
      <c r="I7608">
        <v>37558.700000000004</v>
      </c>
      <c r="J7608">
        <v>125</v>
      </c>
      <c r="K7608">
        <v>54</v>
      </c>
      <c r="L7608" t="s">
        <v>471</v>
      </c>
      <c r="M7608" s="2">
        <f>+Table3[[#This Row],[CHW]]/Table3[[#This Row],[Count of Airbill Number]]</f>
        <v>300.46960000000001</v>
      </c>
    </row>
    <row r="7609" spans="2:13">
      <c r="B7609" t="s">
        <v>20</v>
      </c>
      <c r="C7609" t="s">
        <v>21</v>
      </c>
      <c r="D7609" t="s">
        <v>22</v>
      </c>
      <c r="E7609" t="s">
        <v>777</v>
      </c>
      <c r="F7609" t="s">
        <v>778</v>
      </c>
      <c r="G7609" t="s">
        <v>29</v>
      </c>
      <c r="H7609" t="s">
        <v>113</v>
      </c>
      <c r="I7609">
        <v>37524</v>
      </c>
      <c r="J7609">
        <v>10</v>
      </c>
      <c r="K7609">
        <v>55</v>
      </c>
      <c r="L7609" t="s">
        <v>471</v>
      </c>
      <c r="M7609" s="2">
        <f>+Table3[[#This Row],[CHW]]/Table3[[#This Row],[Count of Airbill Number]]</f>
        <v>3752.4</v>
      </c>
    </row>
    <row r="7610" spans="2:13">
      <c r="B7610" t="s">
        <v>20</v>
      </c>
      <c r="C7610" t="s">
        <v>472</v>
      </c>
      <c r="D7610" t="s">
        <v>22</v>
      </c>
      <c r="E7610" t="s">
        <v>777</v>
      </c>
      <c r="F7610" t="s">
        <v>776</v>
      </c>
      <c r="G7610" t="s">
        <v>190</v>
      </c>
      <c r="H7610" t="s">
        <v>66</v>
      </c>
      <c r="I7610">
        <v>37073</v>
      </c>
      <c r="J7610">
        <v>288</v>
      </c>
      <c r="K7610">
        <v>56</v>
      </c>
      <c r="L7610" t="s">
        <v>471</v>
      </c>
      <c r="M7610" s="2">
        <f>+Table3[[#This Row],[CHW]]/Table3[[#This Row],[Count of Airbill Number]]</f>
        <v>128.72569444444446</v>
      </c>
    </row>
    <row r="7611" spans="2:13">
      <c r="B7611" t="s">
        <v>20</v>
      </c>
      <c r="C7611" t="s">
        <v>472</v>
      </c>
      <c r="D7611" t="s">
        <v>22</v>
      </c>
      <c r="E7611" t="s">
        <v>776</v>
      </c>
      <c r="F7611" t="s">
        <v>778</v>
      </c>
      <c r="G7611" t="s">
        <v>37</v>
      </c>
      <c r="H7611" t="s">
        <v>86</v>
      </c>
      <c r="I7611">
        <v>37028.849999999984</v>
      </c>
      <c r="J7611">
        <v>1091</v>
      </c>
      <c r="K7611">
        <v>57</v>
      </c>
      <c r="L7611" t="s">
        <v>471</v>
      </c>
      <c r="M7611" s="2">
        <f>+Table3[[#This Row],[CHW]]/Table3[[#This Row],[Count of Airbill Number]]</f>
        <v>33.94028414298807</v>
      </c>
    </row>
    <row r="7612" spans="2:13">
      <c r="B7612" t="s">
        <v>20</v>
      </c>
      <c r="C7612" t="s">
        <v>21</v>
      </c>
      <c r="D7612" t="s">
        <v>22</v>
      </c>
      <c r="E7612" t="s">
        <v>778</v>
      </c>
      <c r="F7612" t="s">
        <v>776</v>
      </c>
      <c r="G7612" t="s">
        <v>51</v>
      </c>
      <c r="H7612" t="s">
        <v>23</v>
      </c>
      <c r="I7612">
        <v>36800</v>
      </c>
      <c r="J7612">
        <v>2</v>
      </c>
      <c r="K7612">
        <v>58</v>
      </c>
      <c r="L7612" t="s">
        <v>471</v>
      </c>
      <c r="M7612" s="2">
        <f>+Table3[[#This Row],[CHW]]/Table3[[#This Row],[Count of Airbill Number]]</f>
        <v>18400</v>
      </c>
    </row>
    <row r="7613" spans="2:13">
      <c r="B7613" t="s">
        <v>20</v>
      </c>
      <c r="C7613" t="s">
        <v>472</v>
      </c>
      <c r="D7613" t="s">
        <v>22</v>
      </c>
      <c r="E7613" t="s">
        <v>776</v>
      </c>
      <c r="F7613" t="s">
        <v>776</v>
      </c>
      <c r="G7613" t="s">
        <v>432</v>
      </c>
      <c r="H7613" t="s">
        <v>116</v>
      </c>
      <c r="I7613">
        <v>36572.427621999974</v>
      </c>
      <c r="J7613">
        <v>482</v>
      </c>
      <c r="K7613">
        <v>59</v>
      </c>
      <c r="L7613" t="s">
        <v>471</v>
      </c>
      <c r="M7613" s="2">
        <f>+Table3[[#This Row],[CHW]]/Table3[[#This Row],[Count of Airbill Number]]</f>
        <v>75.876405854771733</v>
      </c>
    </row>
    <row r="7614" spans="2:13">
      <c r="B7614" t="s">
        <v>20</v>
      </c>
      <c r="C7614" t="s">
        <v>472</v>
      </c>
      <c r="D7614" t="s">
        <v>22</v>
      </c>
      <c r="E7614" t="s">
        <v>777</v>
      </c>
      <c r="F7614" t="s">
        <v>776</v>
      </c>
      <c r="G7614" t="s">
        <v>97</v>
      </c>
      <c r="H7614" t="s">
        <v>37</v>
      </c>
      <c r="I7614">
        <v>36561.629999999925</v>
      </c>
      <c r="J7614">
        <v>1233</v>
      </c>
      <c r="K7614">
        <v>60</v>
      </c>
      <c r="L7614" t="s">
        <v>471</v>
      </c>
      <c r="M7614" s="2">
        <f>+Table3[[#This Row],[CHW]]/Table3[[#This Row],[Count of Airbill Number]]</f>
        <v>29.652579075425731</v>
      </c>
    </row>
    <row r="7615" spans="2:13">
      <c r="B7615" t="s">
        <v>20</v>
      </c>
      <c r="C7615" t="s">
        <v>472</v>
      </c>
      <c r="D7615" t="s">
        <v>22</v>
      </c>
      <c r="E7615" t="s">
        <v>777</v>
      </c>
      <c r="F7615" t="s">
        <v>776</v>
      </c>
      <c r="G7615" t="s">
        <v>190</v>
      </c>
      <c r="H7615" t="s">
        <v>32</v>
      </c>
      <c r="I7615">
        <v>36148.68</v>
      </c>
      <c r="J7615">
        <v>118</v>
      </c>
      <c r="K7615">
        <v>61</v>
      </c>
      <c r="L7615" t="s">
        <v>471</v>
      </c>
      <c r="M7615" s="2">
        <f>+Table3[[#This Row],[CHW]]/Table3[[#This Row],[Count of Airbill Number]]</f>
        <v>306.34474576271185</v>
      </c>
    </row>
    <row r="7616" spans="2:13">
      <c r="B7616" t="s">
        <v>20</v>
      </c>
      <c r="C7616" t="s">
        <v>472</v>
      </c>
      <c r="D7616" t="s">
        <v>22</v>
      </c>
      <c r="E7616" t="s">
        <v>776</v>
      </c>
      <c r="F7616" t="s">
        <v>776</v>
      </c>
      <c r="G7616" t="s">
        <v>37</v>
      </c>
      <c r="H7616" t="s">
        <v>49</v>
      </c>
      <c r="I7616">
        <v>36020.019119999975</v>
      </c>
      <c r="J7616">
        <v>1186</v>
      </c>
      <c r="K7616">
        <v>62</v>
      </c>
      <c r="L7616" t="s">
        <v>471</v>
      </c>
      <c r="M7616" s="2">
        <f>+Table3[[#This Row],[CHW]]/Table3[[#This Row],[Count of Airbill Number]]</f>
        <v>30.371011062394583</v>
      </c>
    </row>
    <row r="7617" spans="2:13">
      <c r="B7617" t="s">
        <v>20</v>
      </c>
      <c r="C7617" t="s">
        <v>472</v>
      </c>
      <c r="D7617" t="s">
        <v>22</v>
      </c>
      <c r="E7617" t="s">
        <v>777</v>
      </c>
      <c r="F7617" t="s">
        <v>777</v>
      </c>
      <c r="G7617" t="s">
        <v>106</v>
      </c>
      <c r="H7617" t="s">
        <v>27</v>
      </c>
      <c r="I7617">
        <v>35016</v>
      </c>
      <c r="J7617">
        <v>624</v>
      </c>
      <c r="K7617">
        <v>63</v>
      </c>
      <c r="L7617" t="s">
        <v>471</v>
      </c>
      <c r="M7617" s="2">
        <f>+Table3[[#This Row],[CHW]]/Table3[[#This Row],[Count of Airbill Number]]</f>
        <v>56.115384615384613</v>
      </c>
    </row>
    <row r="7618" spans="2:13">
      <c r="B7618" t="s">
        <v>20</v>
      </c>
      <c r="C7618" t="s">
        <v>472</v>
      </c>
      <c r="D7618" t="s">
        <v>22</v>
      </c>
      <c r="E7618" t="s">
        <v>777</v>
      </c>
      <c r="F7618" t="s">
        <v>777</v>
      </c>
      <c r="G7618" t="s">
        <v>44</v>
      </c>
      <c r="H7618" t="s">
        <v>27</v>
      </c>
      <c r="I7618">
        <v>34845.9</v>
      </c>
      <c r="J7618">
        <v>322</v>
      </c>
      <c r="K7618">
        <v>64</v>
      </c>
      <c r="L7618" t="s">
        <v>471</v>
      </c>
      <c r="M7618" s="2">
        <f>+Table3[[#This Row],[CHW]]/Table3[[#This Row],[Count of Airbill Number]]</f>
        <v>108.21708074534162</v>
      </c>
    </row>
    <row r="7619" spans="2:13">
      <c r="B7619" t="s">
        <v>20</v>
      </c>
      <c r="C7619" t="s">
        <v>472</v>
      </c>
      <c r="D7619" t="s">
        <v>22</v>
      </c>
      <c r="E7619" t="s">
        <v>776</v>
      </c>
      <c r="F7619" t="s">
        <v>776</v>
      </c>
      <c r="G7619" t="s">
        <v>477</v>
      </c>
      <c r="H7619" t="s">
        <v>116</v>
      </c>
      <c r="I7619">
        <v>34128.462358400007</v>
      </c>
      <c r="J7619">
        <v>329</v>
      </c>
      <c r="K7619">
        <v>65</v>
      </c>
      <c r="L7619" t="s">
        <v>471</v>
      </c>
      <c r="M7619" s="2">
        <f>+Table3[[#This Row],[CHW]]/Table3[[#This Row],[Count of Airbill Number]]</f>
        <v>103.73392814103346</v>
      </c>
    </row>
    <row r="7620" spans="2:13">
      <c r="B7620" t="s">
        <v>20</v>
      </c>
      <c r="C7620" t="s">
        <v>472</v>
      </c>
      <c r="D7620" t="s">
        <v>22</v>
      </c>
      <c r="E7620" t="s">
        <v>776</v>
      </c>
      <c r="F7620" t="s">
        <v>778</v>
      </c>
      <c r="G7620" t="s">
        <v>123</v>
      </c>
      <c r="H7620" t="s">
        <v>113</v>
      </c>
      <c r="I7620">
        <v>33769.700000000012</v>
      </c>
      <c r="J7620">
        <v>163</v>
      </c>
      <c r="K7620">
        <v>66</v>
      </c>
      <c r="L7620" t="s">
        <v>471</v>
      </c>
      <c r="M7620" s="2">
        <f>+Table3[[#This Row],[CHW]]/Table3[[#This Row],[Count of Airbill Number]]</f>
        <v>207.17607361963198</v>
      </c>
    </row>
    <row r="7621" spans="2:13">
      <c r="B7621" t="s">
        <v>20</v>
      </c>
      <c r="C7621" t="s">
        <v>472</v>
      </c>
      <c r="D7621" t="s">
        <v>22</v>
      </c>
      <c r="E7621" t="s">
        <v>778</v>
      </c>
      <c r="F7621" t="s">
        <v>776</v>
      </c>
      <c r="G7621" t="s">
        <v>51</v>
      </c>
      <c r="H7621" t="s">
        <v>123</v>
      </c>
      <c r="I7621">
        <v>33409.599999999991</v>
      </c>
      <c r="J7621">
        <v>181</v>
      </c>
      <c r="K7621">
        <v>67</v>
      </c>
      <c r="L7621" t="s">
        <v>471</v>
      </c>
      <c r="M7621" s="2">
        <f>+Table3[[#This Row],[CHW]]/Table3[[#This Row],[Count of Airbill Number]]</f>
        <v>184.5834254143646</v>
      </c>
    </row>
    <row r="7622" spans="2:13">
      <c r="B7622" t="s">
        <v>20</v>
      </c>
      <c r="C7622" t="s">
        <v>472</v>
      </c>
      <c r="D7622" t="s">
        <v>22</v>
      </c>
      <c r="E7622" t="s">
        <v>777</v>
      </c>
      <c r="F7622" t="s">
        <v>778</v>
      </c>
      <c r="G7622" t="s">
        <v>290</v>
      </c>
      <c r="H7622" t="s">
        <v>260</v>
      </c>
      <c r="I7622">
        <v>33027</v>
      </c>
      <c r="J7622">
        <v>41</v>
      </c>
      <c r="K7622">
        <v>68</v>
      </c>
      <c r="L7622" t="s">
        <v>471</v>
      </c>
      <c r="M7622" s="2">
        <f>+Table3[[#This Row],[CHW]]/Table3[[#This Row],[Count of Airbill Number]]</f>
        <v>805.53658536585363</v>
      </c>
    </row>
    <row r="7623" spans="2:13">
      <c r="B7623" t="s">
        <v>20</v>
      </c>
      <c r="C7623" t="s">
        <v>472</v>
      </c>
      <c r="D7623" t="s">
        <v>22</v>
      </c>
      <c r="E7623" t="s">
        <v>778</v>
      </c>
      <c r="F7623" t="s">
        <v>776</v>
      </c>
      <c r="G7623" t="s">
        <v>51</v>
      </c>
      <c r="H7623" t="s">
        <v>66</v>
      </c>
      <c r="I7623">
        <v>32078.757200000004</v>
      </c>
      <c r="J7623">
        <v>501</v>
      </c>
      <c r="K7623">
        <v>69</v>
      </c>
      <c r="L7623" t="s">
        <v>471</v>
      </c>
      <c r="M7623" s="2">
        <f>+Table3[[#This Row],[CHW]]/Table3[[#This Row],[Count of Airbill Number]]</f>
        <v>64.02945548902197</v>
      </c>
    </row>
    <row r="7624" spans="2:13">
      <c r="B7624" t="s">
        <v>20</v>
      </c>
      <c r="C7624" t="s">
        <v>472</v>
      </c>
      <c r="D7624" t="s">
        <v>22</v>
      </c>
      <c r="E7624" t="s">
        <v>776</v>
      </c>
      <c r="F7624" t="s">
        <v>776</v>
      </c>
      <c r="G7624" t="s">
        <v>37</v>
      </c>
      <c r="H7624" t="s">
        <v>31</v>
      </c>
      <c r="I7624">
        <v>31271.030000000002</v>
      </c>
      <c r="J7624">
        <v>284</v>
      </c>
      <c r="K7624">
        <v>70</v>
      </c>
      <c r="L7624" t="s">
        <v>471</v>
      </c>
      <c r="M7624" s="2">
        <f>+Table3[[#This Row],[CHW]]/Table3[[#This Row],[Count of Airbill Number]]</f>
        <v>110.10926056338029</v>
      </c>
    </row>
    <row r="7625" spans="2:13">
      <c r="B7625" t="s">
        <v>20</v>
      </c>
      <c r="C7625" t="s">
        <v>472</v>
      </c>
      <c r="D7625" t="s">
        <v>22</v>
      </c>
      <c r="E7625" t="s">
        <v>777</v>
      </c>
      <c r="F7625" t="s">
        <v>777</v>
      </c>
      <c r="G7625" t="s">
        <v>181</v>
      </c>
      <c r="H7625" t="s">
        <v>27</v>
      </c>
      <c r="I7625">
        <v>31195.35</v>
      </c>
      <c r="J7625">
        <v>165</v>
      </c>
      <c r="K7625">
        <v>71</v>
      </c>
      <c r="L7625" t="s">
        <v>471</v>
      </c>
      <c r="M7625" s="2">
        <f>+Table3[[#This Row],[CHW]]/Table3[[#This Row],[Count of Airbill Number]]</f>
        <v>189.06272727272727</v>
      </c>
    </row>
    <row r="7626" spans="2:13">
      <c r="B7626" t="s">
        <v>20</v>
      </c>
      <c r="C7626" t="s">
        <v>472</v>
      </c>
      <c r="D7626" t="s">
        <v>22</v>
      </c>
      <c r="E7626" t="s">
        <v>778</v>
      </c>
      <c r="F7626" t="s">
        <v>778</v>
      </c>
      <c r="G7626" t="s">
        <v>124</v>
      </c>
      <c r="H7626" t="s">
        <v>306</v>
      </c>
      <c r="I7626">
        <v>30421.96999999999</v>
      </c>
      <c r="J7626">
        <v>185</v>
      </c>
      <c r="K7626">
        <v>72</v>
      </c>
      <c r="L7626" t="s">
        <v>471</v>
      </c>
      <c r="M7626" s="2">
        <f>+Table3[[#This Row],[CHW]]/Table3[[#This Row],[Count of Airbill Number]]</f>
        <v>164.44308108108103</v>
      </c>
    </row>
    <row r="7627" spans="2:13">
      <c r="B7627" t="s">
        <v>20</v>
      </c>
      <c r="C7627" t="s">
        <v>472</v>
      </c>
      <c r="D7627" t="s">
        <v>22</v>
      </c>
      <c r="E7627" t="s">
        <v>778</v>
      </c>
      <c r="F7627" t="s">
        <v>776</v>
      </c>
      <c r="G7627" t="s">
        <v>86</v>
      </c>
      <c r="H7627" t="s">
        <v>37</v>
      </c>
      <c r="I7627">
        <v>29857.937080000003</v>
      </c>
      <c r="J7627">
        <v>819</v>
      </c>
      <c r="K7627">
        <v>73</v>
      </c>
      <c r="L7627" t="s">
        <v>471</v>
      </c>
      <c r="M7627" s="2">
        <f>+Table3[[#This Row],[CHW]]/Table3[[#This Row],[Count of Airbill Number]]</f>
        <v>36.456577631257638</v>
      </c>
    </row>
    <row r="7628" spans="2:13">
      <c r="B7628" t="s">
        <v>20</v>
      </c>
      <c r="C7628" t="s">
        <v>472</v>
      </c>
      <c r="D7628" t="s">
        <v>22</v>
      </c>
      <c r="E7628" t="s">
        <v>778</v>
      </c>
      <c r="F7628" t="s">
        <v>777</v>
      </c>
      <c r="G7628" t="s">
        <v>51</v>
      </c>
      <c r="H7628" t="s">
        <v>290</v>
      </c>
      <c r="I7628">
        <v>29309.790000000005</v>
      </c>
      <c r="J7628">
        <v>171</v>
      </c>
      <c r="K7628">
        <v>74</v>
      </c>
      <c r="L7628" t="s">
        <v>471</v>
      </c>
      <c r="M7628" s="2">
        <f>+Table3[[#This Row],[CHW]]/Table3[[#This Row],[Count of Airbill Number]]</f>
        <v>171.40228070175442</v>
      </c>
    </row>
    <row r="7629" spans="2:13">
      <c r="B7629" t="s">
        <v>20</v>
      </c>
      <c r="C7629" t="s">
        <v>472</v>
      </c>
      <c r="D7629" t="s">
        <v>22</v>
      </c>
      <c r="E7629" t="s">
        <v>778</v>
      </c>
      <c r="F7629" t="s">
        <v>778</v>
      </c>
      <c r="G7629" t="s">
        <v>283</v>
      </c>
      <c r="H7629" t="s">
        <v>112</v>
      </c>
      <c r="I7629">
        <v>29259</v>
      </c>
      <c r="J7629">
        <v>331</v>
      </c>
      <c r="K7629">
        <v>75</v>
      </c>
      <c r="L7629" t="s">
        <v>471</v>
      </c>
      <c r="M7629" s="2">
        <f>+Table3[[#This Row],[CHW]]/Table3[[#This Row],[Count of Airbill Number]]</f>
        <v>88.395770392749242</v>
      </c>
    </row>
    <row r="7630" spans="2:13">
      <c r="B7630" t="s">
        <v>20</v>
      </c>
      <c r="C7630" t="s">
        <v>472</v>
      </c>
      <c r="D7630" t="s">
        <v>22</v>
      </c>
      <c r="E7630" t="s">
        <v>776</v>
      </c>
      <c r="F7630" t="s">
        <v>778</v>
      </c>
      <c r="G7630" t="s">
        <v>66</v>
      </c>
      <c r="H7630" t="s">
        <v>306</v>
      </c>
      <c r="I7630">
        <v>29004.03000000001</v>
      </c>
      <c r="J7630">
        <v>213</v>
      </c>
      <c r="K7630">
        <v>76</v>
      </c>
      <c r="L7630" t="s">
        <v>471</v>
      </c>
      <c r="M7630" s="2">
        <f>+Table3[[#This Row],[CHW]]/Table3[[#This Row],[Count of Airbill Number]]</f>
        <v>136.1691549295775</v>
      </c>
    </row>
    <row r="7631" spans="2:13">
      <c r="B7631" t="s">
        <v>20</v>
      </c>
      <c r="C7631" t="s">
        <v>472</v>
      </c>
      <c r="D7631" t="s">
        <v>22</v>
      </c>
      <c r="E7631" t="s">
        <v>778</v>
      </c>
      <c r="F7631" t="s">
        <v>778</v>
      </c>
      <c r="G7631" t="s">
        <v>86</v>
      </c>
      <c r="H7631" t="s">
        <v>112</v>
      </c>
      <c r="I7631">
        <v>28965.68</v>
      </c>
      <c r="J7631">
        <v>929</v>
      </c>
      <c r="K7631">
        <v>77</v>
      </c>
      <c r="L7631" t="s">
        <v>471</v>
      </c>
      <c r="M7631" s="2">
        <f>+Table3[[#This Row],[CHW]]/Table3[[#This Row],[Count of Airbill Number]]</f>
        <v>31.179418729817009</v>
      </c>
    </row>
    <row r="7632" spans="2:13">
      <c r="B7632" t="s">
        <v>20</v>
      </c>
      <c r="C7632" t="s">
        <v>472</v>
      </c>
      <c r="D7632" t="s">
        <v>22</v>
      </c>
      <c r="E7632" t="s">
        <v>776</v>
      </c>
      <c r="F7632" t="s">
        <v>776</v>
      </c>
      <c r="G7632" t="s">
        <v>192</v>
      </c>
      <c r="H7632" t="s">
        <v>85</v>
      </c>
      <c r="I7632">
        <v>28787.702334400012</v>
      </c>
      <c r="J7632">
        <v>332</v>
      </c>
      <c r="K7632">
        <v>78</v>
      </c>
      <c r="L7632" t="s">
        <v>471</v>
      </c>
      <c r="M7632" s="2">
        <f>+Table3[[#This Row],[CHW]]/Table3[[#This Row],[Count of Airbill Number]]</f>
        <v>86.709946790361485</v>
      </c>
    </row>
    <row r="7633" spans="2:13">
      <c r="B7633" t="s">
        <v>20</v>
      </c>
      <c r="C7633" t="s">
        <v>472</v>
      </c>
      <c r="D7633" t="s">
        <v>22</v>
      </c>
      <c r="E7633" t="s">
        <v>778</v>
      </c>
      <c r="F7633" t="s">
        <v>776</v>
      </c>
      <c r="G7633" t="s">
        <v>150</v>
      </c>
      <c r="H7633" t="s">
        <v>123</v>
      </c>
      <c r="I7633">
        <v>28608.02</v>
      </c>
      <c r="J7633">
        <v>254</v>
      </c>
      <c r="K7633">
        <v>79</v>
      </c>
      <c r="L7633" t="s">
        <v>471</v>
      </c>
      <c r="M7633" s="2">
        <f>+Table3[[#This Row],[CHW]]/Table3[[#This Row],[Count of Airbill Number]]</f>
        <v>112.63</v>
      </c>
    </row>
    <row r="7634" spans="2:13">
      <c r="B7634" t="s">
        <v>20</v>
      </c>
      <c r="C7634" t="s">
        <v>472</v>
      </c>
      <c r="D7634" t="s">
        <v>22</v>
      </c>
      <c r="E7634" t="s">
        <v>776</v>
      </c>
      <c r="F7634" t="s">
        <v>777</v>
      </c>
      <c r="G7634" t="s">
        <v>32</v>
      </c>
      <c r="H7634" t="s">
        <v>190</v>
      </c>
      <c r="I7634">
        <v>28482.990000000005</v>
      </c>
      <c r="J7634">
        <v>213</v>
      </c>
      <c r="K7634">
        <v>80</v>
      </c>
      <c r="L7634" t="s">
        <v>471</v>
      </c>
      <c r="M7634" s="2">
        <f>+Table3[[#This Row],[CHW]]/Table3[[#This Row],[Count of Airbill Number]]</f>
        <v>133.7229577464789</v>
      </c>
    </row>
    <row r="7635" spans="2:13">
      <c r="B7635" t="s">
        <v>20</v>
      </c>
      <c r="C7635" t="s">
        <v>472</v>
      </c>
      <c r="D7635" t="s">
        <v>22</v>
      </c>
      <c r="E7635" t="s">
        <v>776</v>
      </c>
      <c r="F7635" t="s">
        <v>777</v>
      </c>
      <c r="G7635" t="s">
        <v>66</v>
      </c>
      <c r="H7635" t="s">
        <v>290</v>
      </c>
      <c r="I7635">
        <v>28438.869999999992</v>
      </c>
      <c r="J7635">
        <v>395</v>
      </c>
      <c r="K7635">
        <v>81</v>
      </c>
      <c r="L7635" t="s">
        <v>471</v>
      </c>
      <c r="M7635" s="2">
        <f>+Table3[[#This Row],[CHW]]/Table3[[#This Row],[Count of Airbill Number]]</f>
        <v>71.997139240506314</v>
      </c>
    </row>
    <row r="7636" spans="2:13">
      <c r="B7636" t="s">
        <v>20</v>
      </c>
      <c r="C7636" t="s">
        <v>472</v>
      </c>
      <c r="D7636" t="s">
        <v>36</v>
      </c>
      <c r="E7636" t="s">
        <v>777</v>
      </c>
      <c r="F7636" t="s">
        <v>777</v>
      </c>
      <c r="G7636" t="s">
        <v>227</v>
      </c>
      <c r="H7636" t="s">
        <v>27</v>
      </c>
      <c r="I7636">
        <v>28006</v>
      </c>
      <c r="J7636">
        <v>335</v>
      </c>
      <c r="K7636">
        <v>82</v>
      </c>
      <c r="L7636" t="s">
        <v>471</v>
      </c>
      <c r="M7636" s="2">
        <f>+Table3[[#This Row],[CHW]]/Table3[[#This Row],[Count of Airbill Number]]</f>
        <v>83.6</v>
      </c>
    </row>
    <row r="7637" spans="2:13">
      <c r="B7637" t="s">
        <v>20</v>
      </c>
      <c r="C7637" t="s">
        <v>472</v>
      </c>
      <c r="D7637" t="s">
        <v>22</v>
      </c>
      <c r="E7637" t="s">
        <v>776</v>
      </c>
      <c r="F7637" t="s">
        <v>778</v>
      </c>
      <c r="G7637" t="s">
        <v>123</v>
      </c>
      <c r="H7637" t="s">
        <v>86</v>
      </c>
      <c r="I7637">
        <v>27841.61</v>
      </c>
      <c r="J7637">
        <v>291</v>
      </c>
      <c r="K7637">
        <v>83</v>
      </c>
      <c r="L7637" t="s">
        <v>471</v>
      </c>
      <c r="M7637" s="2">
        <f>+Table3[[#This Row],[CHW]]/Table3[[#This Row],[Count of Airbill Number]]</f>
        <v>95.675635738831616</v>
      </c>
    </row>
    <row r="7638" spans="2:13">
      <c r="B7638" t="s">
        <v>20</v>
      </c>
      <c r="C7638" t="s">
        <v>472</v>
      </c>
      <c r="D7638" t="s">
        <v>22</v>
      </c>
      <c r="E7638" t="s">
        <v>777</v>
      </c>
      <c r="F7638" t="s">
        <v>777</v>
      </c>
      <c r="G7638" t="s">
        <v>38</v>
      </c>
      <c r="H7638" t="s">
        <v>27</v>
      </c>
      <c r="I7638">
        <v>27544</v>
      </c>
      <c r="J7638">
        <v>561</v>
      </c>
      <c r="K7638">
        <v>84</v>
      </c>
      <c r="L7638" t="s">
        <v>471</v>
      </c>
      <c r="M7638" s="2">
        <f>+Table3[[#This Row],[CHW]]/Table3[[#This Row],[Count of Airbill Number]]</f>
        <v>49.098039215686278</v>
      </c>
    </row>
    <row r="7639" spans="2:13">
      <c r="B7639" t="s">
        <v>20</v>
      </c>
      <c r="C7639" t="s">
        <v>472</v>
      </c>
      <c r="D7639" t="s">
        <v>22</v>
      </c>
      <c r="E7639" t="s">
        <v>778</v>
      </c>
      <c r="F7639" t="s">
        <v>778</v>
      </c>
      <c r="G7639" t="s">
        <v>306</v>
      </c>
      <c r="H7639" t="s">
        <v>150</v>
      </c>
      <c r="I7639">
        <v>25852.25</v>
      </c>
      <c r="J7639">
        <v>349</v>
      </c>
      <c r="K7639">
        <v>85</v>
      </c>
      <c r="L7639" t="s">
        <v>471</v>
      </c>
      <c r="M7639" s="2">
        <f>+Table3[[#This Row],[CHW]]/Table3[[#This Row],[Count of Airbill Number]]</f>
        <v>74.075214899713473</v>
      </c>
    </row>
    <row r="7640" spans="2:13">
      <c r="B7640" t="s">
        <v>20</v>
      </c>
      <c r="C7640" t="s">
        <v>472</v>
      </c>
      <c r="D7640" t="s">
        <v>22</v>
      </c>
      <c r="E7640" t="s">
        <v>778</v>
      </c>
      <c r="F7640" t="s">
        <v>777</v>
      </c>
      <c r="G7640" t="s">
        <v>150</v>
      </c>
      <c r="H7640" t="s">
        <v>110</v>
      </c>
      <c r="I7640">
        <v>25311.020000000008</v>
      </c>
      <c r="J7640">
        <v>170</v>
      </c>
      <c r="K7640">
        <v>86</v>
      </c>
      <c r="L7640" t="s">
        <v>471</v>
      </c>
      <c r="M7640" s="2">
        <f>+Table3[[#This Row],[CHW]]/Table3[[#This Row],[Count of Airbill Number]]</f>
        <v>148.88835294117652</v>
      </c>
    </row>
    <row r="7641" spans="2:13">
      <c r="B7641" t="s">
        <v>20</v>
      </c>
      <c r="C7641" t="s">
        <v>472</v>
      </c>
      <c r="D7641" t="s">
        <v>22</v>
      </c>
      <c r="E7641" t="s">
        <v>778</v>
      </c>
      <c r="F7641" t="s">
        <v>778</v>
      </c>
      <c r="G7641" t="s">
        <v>306</v>
      </c>
      <c r="H7641" t="s">
        <v>86</v>
      </c>
      <c r="I7641">
        <v>25206</v>
      </c>
      <c r="J7641">
        <v>452</v>
      </c>
      <c r="K7641">
        <v>87</v>
      </c>
      <c r="L7641" t="s">
        <v>471</v>
      </c>
      <c r="M7641" s="2">
        <f>+Table3[[#This Row],[CHW]]/Table3[[#This Row],[Count of Airbill Number]]</f>
        <v>55.76548672566372</v>
      </c>
    </row>
    <row r="7642" spans="2:13">
      <c r="B7642" t="s">
        <v>20</v>
      </c>
      <c r="C7642" t="s">
        <v>472</v>
      </c>
      <c r="D7642" t="s">
        <v>22</v>
      </c>
      <c r="E7642" t="s">
        <v>777</v>
      </c>
      <c r="F7642" t="s">
        <v>777</v>
      </c>
      <c r="G7642" t="s">
        <v>29</v>
      </c>
      <c r="H7642" t="s">
        <v>599</v>
      </c>
      <c r="I7642">
        <v>24820</v>
      </c>
      <c r="J7642">
        <v>14</v>
      </c>
      <c r="K7642">
        <v>88</v>
      </c>
      <c r="L7642" t="s">
        <v>471</v>
      </c>
      <c r="M7642" s="2">
        <f>+Table3[[#This Row],[CHW]]/Table3[[#This Row],[Count of Airbill Number]]</f>
        <v>1772.8571428571429</v>
      </c>
    </row>
    <row r="7643" spans="2:13">
      <c r="B7643" t="s">
        <v>20</v>
      </c>
      <c r="C7643" t="s">
        <v>472</v>
      </c>
      <c r="D7643" t="s">
        <v>22</v>
      </c>
      <c r="E7643" t="s">
        <v>777</v>
      </c>
      <c r="F7643" t="s">
        <v>778</v>
      </c>
      <c r="G7643" t="s">
        <v>110</v>
      </c>
      <c r="H7643" t="s">
        <v>51</v>
      </c>
      <c r="I7643">
        <v>24127.03</v>
      </c>
      <c r="J7643">
        <v>96</v>
      </c>
      <c r="K7643">
        <v>89</v>
      </c>
      <c r="L7643" t="s">
        <v>471</v>
      </c>
      <c r="M7643" s="2">
        <f>+Table3[[#This Row],[CHW]]/Table3[[#This Row],[Count of Airbill Number]]</f>
        <v>251.32322916666666</v>
      </c>
    </row>
    <row r="7644" spans="2:13">
      <c r="B7644" t="s">
        <v>20</v>
      </c>
      <c r="C7644" t="s">
        <v>472</v>
      </c>
      <c r="D7644" t="s">
        <v>22</v>
      </c>
      <c r="E7644" t="s">
        <v>778</v>
      </c>
      <c r="F7644" t="s">
        <v>776</v>
      </c>
      <c r="G7644" t="s">
        <v>112</v>
      </c>
      <c r="H7644" t="s">
        <v>116</v>
      </c>
      <c r="I7644">
        <v>23995.460000000003</v>
      </c>
      <c r="J7644">
        <v>63</v>
      </c>
      <c r="K7644">
        <v>90</v>
      </c>
      <c r="L7644" t="s">
        <v>471</v>
      </c>
      <c r="M7644" s="2">
        <f>+Table3[[#This Row],[CHW]]/Table3[[#This Row],[Count of Airbill Number]]</f>
        <v>380.88031746031749</v>
      </c>
    </row>
    <row r="7645" spans="2:13">
      <c r="B7645" t="s">
        <v>20</v>
      </c>
      <c r="C7645" t="s">
        <v>472</v>
      </c>
      <c r="D7645" t="s">
        <v>22</v>
      </c>
      <c r="E7645" t="s">
        <v>777</v>
      </c>
      <c r="F7645" t="s">
        <v>776</v>
      </c>
      <c r="G7645" t="s">
        <v>290</v>
      </c>
      <c r="H7645" t="s">
        <v>37</v>
      </c>
      <c r="I7645">
        <v>23598</v>
      </c>
      <c r="J7645">
        <v>293</v>
      </c>
      <c r="K7645">
        <v>91</v>
      </c>
      <c r="L7645" t="s">
        <v>471</v>
      </c>
      <c r="M7645" s="2">
        <f>+Table3[[#This Row],[CHW]]/Table3[[#This Row],[Count of Airbill Number]]</f>
        <v>80.539249146757683</v>
      </c>
    </row>
    <row r="7646" spans="2:13">
      <c r="B7646" t="s">
        <v>20</v>
      </c>
      <c r="C7646" t="s">
        <v>472</v>
      </c>
      <c r="D7646" t="s">
        <v>22</v>
      </c>
      <c r="E7646" t="s">
        <v>776</v>
      </c>
      <c r="F7646" t="s">
        <v>778</v>
      </c>
      <c r="G7646" t="s">
        <v>123</v>
      </c>
      <c r="H7646" t="s">
        <v>171</v>
      </c>
      <c r="I7646">
        <v>23076.860000000011</v>
      </c>
      <c r="J7646">
        <v>129</v>
      </c>
      <c r="K7646">
        <v>92</v>
      </c>
      <c r="L7646" t="s">
        <v>471</v>
      </c>
      <c r="M7646" s="2">
        <f>+Table3[[#This Row],[CHW]]/Table3[[#This Row],[Count of Airbill Number]]</f>
        <v>178.8903875968993</v>
      </c>
    </row>
    <row r="7647" spans="2:13">
      <c r="B7647" t="s">
        <v>20</v>
      </c>
      <c r="C7647" t="s">
        <v>21</v>
      </c>
      <c r="D7647" t="s">
        <v>22</v>
      </c>
      <c r="E7647" t="s">
        <v>776</v>
      </c>
      <c r="F7647" t="s">
        <v>776</v>
      </c>
      <c r="G7647" t="s">
        <v>23</v>
      </c>
      <c r="H7647" t="s">
        <v>85</v>
      </c>
      <c r="I7647">
        <v>23014.139999999996</v>
      </c>
      <c r="J7647">
        <v>549</v>
      </c>
      <c r="K7647">
        <v>93</v>
      </c>
      <c r="L7647" t="s">
        <v>471</v>
      </c>
      <c r="M7647" s="2">
        <f>+Table3[[#This Row],[CHW]]/Table3[[#This Row],[Count of Airbill Number]]</f>
        <v>41.920109289617479</v>
      </c>
    </row>
    <row r="7648" spans="2:13">
      <c r="B7648" t="s">
        <v>20</v>
      </c>
      <c r="C7648" t="s">
        <v>472</v>
      </c>
      <c r="D7648" t="s">
        <v>22</v>
      </c>
      <c r="E7648" t="s">
        <v>776</v>
      </c>
      <c r="F7648" t="s">
        <v>777</v>
      </c>
      <c r="G7648" t="s">
        <v>37</v>
      </c>
      <c r="H7648" t="s">
        <v>110</v>
      </c>
      <c r="I7648">
        <v>22477.34</v>
      </c>
      <c r="J7648">
        <v>283</v>
      </c>
      <c r="K7648">
        <v>94</v>
      </c>
      <c r="L7648" t="s">
        <v>471</v>
      </c>
      <c r="M7648" s="2">
        <f>+Table3[[#This Row],[CHW]]/Table3[[#This Row],[Count of Airbill Number]]</f>
        <v>79.425229681978806</v>
      </c>
    </row>
    <row r="7649" spans="2:13">
      <c r="B7649" t="s">
        <v>20</v>
      </c>
      <c r="C7649" t="s">
        <v>472</v>
      </c>
      <c r="D7649" t="s">
        <v>22</v>
      </c>
      <c r="E7649" t="s">
        <v>778</v>
      </c>
      <c r="F7649" t="s">
        <v>776</v>
      </c>
      <c r="G7649" t="s">
        <v>51</v>
      </c>
      <c r="H7649" t="s">
        <v>37</v>
      </c>
      <c r="I7649">
        <v>22361.434500000003</v>
      </c>
      <c r="J7649">
        <v>577</v>
      </c>
      <c r="K7649">
        <v>95</v>
      </c>
      <c r="L7649" t="s">
        <v>471</v>
      </c>
      <c r="M7649" s="2">
        <f>+Table3[[#This Row],[CHW]]/Table3[[#This Row],[Count of Airbill Number]]</f>
        <v>38.75465251299827</v>
      </c>
    </row>
    <row r="7650" spans="2:13">
      <c r="B7650" t="s">
        <v>20</v>
      </c>
      <c r="C7650" t="s">
        <v>472</v>
      </c>
      <c r="D7650" t="s">
        <v>22</v>
      </c>
      <c r="E7650" t="s">
        <v>778</v>
      </c>
      <c r="F7650" t="s">
        <v>776</v>
      </c>
      <c r="G7650" t="s">
        <v>150</v>
      </c>
      <c r="H7650" t="s">
        <v>32</v>
      </c>
      <c r="I7650">
        <v>22134.710000000003</v>
      </c>
      <c r="J7650">
        <v>184</v>
      </c>
      <c r="K7650">
        <v>96</v>
      </c>
      <c r="L7650" t="s">
        <v>471</v>
      </c>
      <c r="M7650" s="2">
        <f>+Table3[[#This Row],[CHW]]/Table3[[#This Row],[Count of Airbill Number]]</f>
        <v>120.29733695652176</v>
      </c>
    </row>
    <row r="7651" spans="2:13">
      <c r="B7651" t="s">
        <v>20</v>
      </c>
      <c r="C7651" t="s">
        <v>472</v>
      </c>
      <c r="D7651" t="s">
        <v>22</v>
      </c>
      <c r="E7651" t="s">
        <v>778</v>
      </c>
      <c r="F7651" t="s">
        <v>778</v>
      </c>
      <c r="G7651" t="s">
        <v>51</v>
      </c>
      <c r="H7651" t="s">
        <v>306</v>
      </c>
      <c r="I7651">
        <v>21995.23</v>
      </c>
      <c r="J7651">
        <v>315</v>
      </c>
      <c r="K7651">
        <v>97</v>
      </c>
      <c r="L7651" t="s">
        <v>471</v>
      </c>
      <c r="M7651" s="2">
        <f>+Table3[[#This Row],[CHW]]/Table3[[#This Row],[Count of Airbill Number]]</f>
        <v>69.826126984126986</v>
      </c>
    </row>
    <row r="7652" spans="2:13">
      <c r="B7652" t="s">
        <v>20</v>
      </c>
      <c r="C7652" t="s">
        <v>472</v>
      </c>
      <c r="D7652" t="s">
        <v>22</v>
      </c>
      <c r="E7652" t="s">
        <v>778</v>
      </c>
      <c r="F7652" t="s">
        <v>777</v>
      </c>
      <c r="G7652" t="s">
        <v>51</v>
      </c>
      <c r="H7652" t="s">
        <v>29</v>
      </c>
      <c r="I7652">
        <v>21780.030000000006</v>
      </c>
      <c r="J7652">
        <v>881</v>
      </c>
      <c r="K7652">
        <v>98</v>
      </c>
      <c r="L7652" t="s">
        <v>471</v>
      </c>
      <c r="M7652" s="2">
        <f>+Table3[[#This Row],[CHW]]/Table3[[#This Row],[Count of Airbill Number]]</f>
        <v>24.721940976163456</v>
      </c>
    </row>
    <row r="7653" spans="2:13">
      <c r="B7653" t="s">
        <v>20</v>
      </c>
      <c r="C7653" t="s">
        <v>472</v>
      </c>
      <c r="D7653" t="s">
        <v>22</v>
      </c>
      <c r="E7653" t="s">
        <v>776</v>
      </c>
      <c r="F7653" t="s">
        <v>778</v>
      </c>
      <c r="G7653" t="s">
        <v>37</v>
      </c>
      <c r="H7653" t="s">
        <v>51</v>
      </c>
      <c r="I7653">
        <v>21737.373988799995</v>
      </c>
      <c r="J7653">
        <v>330</v>
      </c>
      <c r="K7653">
        <v>99</v>
      </c>
      <c r="L7653" t="s">
        <v>471</v>
      </c>
      <c r="M7653" s="2">
        <f>+Table3[[#This Row],[CHW]]/Table3[[#This Row],[Count of Airbill Number]]</f>
        <v>65.870830269090888</v>
      </c>
    </row>
    <row r="7654" spans="2:13">
      <c r="B7654" t="s">
        <v>20</v>
      </c>
      <c r="C7654" t="s">
        <v>472</v>
      </c>
      <c r="D7654" t="s">
        <v>22</v>
      </c>
      <c r="E7654" t="s">
        <v>776</v>
      </c>
      <c r="F7654" t="s">
        <v>776</v>
      </c>
      <c r="G7654" t="s">
        <v>32</v>
      </c>
      <c r="H7654" t="s">
        <v>116</v>
      </c>
      <c r="I7654">
        <v>21699.640000000007</v>
      </c>
      <c r="J7654">
        <v>200</v>
      </c>
      <c r="K7654">
        <v>100</v>
      </c>
      <c r="L7654" t="s">
        <v>471</v>
      </c>
      <c r="M7654" s="2">
        <f>+Table3[[#This Row],[CHW]]/Table3[[#This Row],[Count of Airbill Number]]</f>
        <v>108.49820000000004</v>
      </c>
    </row>
    <row r="7655" spans="2:13">
      <c r="B7655" t="s">
        <v>20</v>
      </c>
      <c r="C7655" t="s">
        <v>472</v>
      </c>
      <c r="D7655" t="s">
        <v>22</v>
      </c>
      <c r="E7655" t="s">
        <v>776</v>
      </c>
      <c r="F7655" t="s">
        <v>776</v>
      </c>
      <c r="G7655" t="s">
        <v>479</v>
      </c>
      <c r="H7655" t="s">
        <v>116</v>
      </c>
      <c r="I7655">
        <v>21513.247322599982</v>
      </c>
      <c r="J7655">
        <v>316</v>
      </c>
      <c r="K7655">
        <v>101</v>
      </c>
      <c r="L7655" t="s">
        <v>471</v>
      </c>
      <c r="M7655" s="2">
        <f>+Table3[[#This Row],[CHW]]/Table3[[#This Row],[Count of Airbill Number]]</f>
        <v>68.079896590506266</v>
      </c>
    </row>
    <row r="7656" spans="2:13">
      <c r="B7656" t="s">
        <v>20</v>
      </c>
      <c r="C7656" t="s">
        <v>472</v>
      </c>
      <c r="D7656" t="s">
        <v>22</v>
      </c>
      <c r="E7656" t="s">
        <v>778</v>
      </c>
      <c r="F7656" t="s">
        <v>777</v>
      </c>
      <c r="G7656" t="s">
        <v>250</v>
      </c>
      <c r="H7656" t="s">
        <v>290</v>
      </c>
      <c r="I7656">
        <v>21324.400000000001</v>
      </c>
      <c r="J7656">
        <v>102</v>
      </c>
      <c r="K7656">
        <v>102</v>
      </c>
      <c r="L7656" t="s">
        <v>471</v>
      </c>
      <c r="M7656" s="2">
        <f>+Table3[[#This Row],[CHW]]/Table3[[#This Row],[Count of Airbill Number]]</f>
        <v>209.06274509803924</v>
      </c>
    </row>
    <row r="7657" spans="2:13">
      <c r="B7657" t="s">
        <v>20</v>
      </c>
      <c r="C7657" t="s">
        <v>472</v>
      </c>
      <c r="D7657" t="s">
        <v>22</v>
      </c>
      <c r="E7657" t="s">
        <v>777</v>
      </c>
      <c r="F7657" t="s">
        <v>776</v>
      </c>
      <c r="G7657" t="s">
        <v>97</v>
      </c>
      <c r="H7657" t="s">
        <v>66</v>
      </c>
      <c r="I7657">
        <v>21182.5</v>
      </c>
      <c r="J7657">
        <v>133</v>
      </c>
      <c r="K7657">
        <v>103</v>
      </c>
      <c r="L7657" t="s">
        <v>471</v>
      </c>
      <c r="M7657" s="2">
        <f>+Table3[[#This Row],[CHW]]/Table3[[#This Row],[Count of Airbill Number]]</f>
        <v>159.26691729323309</v>
      </c>
    </row>
    <row r="7658" spans="2:13">
      <c r="B7658" t="s">
        <v>20</v>
      </c>
      <c r="C7658" t="s">
        <v>472</v>
      </c>
      <c r="D7658" t="s">
        <v>22</v>
      </c>
      <c r="E7658" t="s">
        <v>778</v>
      </c>
      <c r="F7658" t="s">
        <v>777</v>
      </c>
      <c r="G7658" t="s">
        <v>51</v>
      </c>
      <c r="H7658" t="s">
        <v>110</v>
      </c>
      <c r="I7658">
        <v>21181.24</v>
      </c>
      <c r="J7658">
        <v>579</v>
      </c>
      <c r="K7658">
        <v>104</v>
      </c>
      <c r="L7658" t="s">
        <v>471</v>
      </c>
      <c r="M7658" s="2">
        <f>+Table3[[#This Row],[CHW]]/Table3[[#This Row],[Count of Airbill Number]]</f>
        <v>36.582452504317793</v>
      </c>
    </row>
    <row r="7659" spans="2:13">
      <c r="B7659" t="s">
        <v>20</v>
      </c>
      <c r="C7659" t="s">
        <v>472</v>
      </c>
      <c r="D7659" t="s">
        <v>22</v>
      </c>
      <c r="E7659" t="s">
        <v>777</v>
      </c>
      <c r="F7659" t="s">
        <v>778</v>
      </c>
      <c r="G7659" t="s">
        <v>190</v>
      </c>
      <c r="H7659" t="s">
        <v>51</v>
      </c>
      <c r="I7659">
        <v>21061</v>
      </c>
      <c r="J7659">
        <v>169</v>
      </c>
      <c r="K7659">
        <v>105</v>
      </c>
      <c r="L7659" t="s">
        <v>471</v>
      </c>
      <c r="M7659" s="2">
        <f>+Table3[[#This Row],[CHW]]/Table3[[#This Row],[Count of Airbill Number]]</f>
        <v>124.62130177514793</v>
      </c>
    </row>
    <row r="7660" spans="2:13">
      <c r="B7660" t="s">
        <v>20</v>
      </c>
      <c r="C7660" t="s">
        <v>472</v>
      </c>
      <c r="D7660" t="s">
        <v>22</v>
      </c>
      <c r="E7660" t="s">
        <v>777</v>
      </c>
      <c r="F7660" t="s">
        <v>776</v>
      </c>
      <c r="G7660" t="s">
        <v>106</v>
      </c>
      <c r="H7660" t="s">
        <v>37</v>
      </c>
      <c r="I7660">
        <v>20967.90598000001</v>
      </c>
      <c r="J7660">
        <v>657</v>
      </c>
      <c r="K7660">
        <v>106</v>
      </c>
      <c r="L7660" t="s">
        <v>471</v>
      </c>
      <c r="M7660" s="2">
        <f>+Table3[[#This Row],[CHW]]/Table3[[#This Row],[Count of Airbill Number]]</f>
        <v>31.914620974124826</v>
      </c>
    </row>
    <row r="7661" spans="2:13">
      <c r="B7661" t="s">
        <v>20</v>
      </c>
      <c r="C7661" t="s">
        <v>472</v>
      </c>
      <c r="D7661" t="s">
        <v>22</v>
      </c>
      <c r="E7661" t="s">
        <v>776</v>
      </c>
      <c r="F7661" t="s">
        <v>778</v>
      </c>
      <c r="G7661" t="s">
        <v>66</v>
      </c>
      <c r="H7661" t="s">
        <v>86</v>
      </c>
      <c r="I7661">
        <v>20615.7186348</v>
      </c>
      <c r="J7661">
        <v>918</v>
      </c>
      <c r="K7661">
        <v>107</v>
      </c>
      <c r="L7661" t="s">
        <v>471</v>
      </c>
      <c r="M7661" s="2">
        <f>+Table3[[#This Row],[CHW]]/Table3[[#This Row],[Count of Airbill Number]]</f>
        <v>22.457209841830064</v>
      </c>
    </row>
    <row r="7662" spans="2:13">
      <c r="B7662" t="s">
        <v>20</v>
      </c>
      <c r="C7662" t="s">
        <v>21</v>
      </c>
      <c r="D7662" t="s">
        <v>22</v>
      </c>
      <c r="E7662" t="s">
        <v>776</v>
      </c>
      <c r="F7662" t="s">
        <v>776</v>
      </c>
      <c r="G7662" t="s">
        <v>85</v>
      </c>
      <c r="H7662" t="s">
        <v>103</v>
      </c>
      <c r="I7662">
        <v>20614.637924000021</v>
      </c>
      <c r="J7662">
        <v>485</v>
      </c>
      <c r="K7662">
        <v>108</v>
      </c>
      <c r="L7662" t="s">
        <v>471</v>
      </c>
      <c r="M7662" s="2">
        <f>+Table3[[#This Row],[CHW]]/Table3[[#This Row],[Count of Airbill Number]]</f>
        <v>42.504408090721689</v>
      </c>
    </row>
    <row r="7663" spans="2:13">
      <c r="B7663" t="s">
        <v>20</v>
      </c>
      <c r="C7663" t="s">
        <v>472</v>
      </c>
      <c r="D7663" t="s">
        <v>22</v>
      </c>
      <c r="E7663" t="s">
        <v>777</v>
      </c>
      <c r="F7663" t="s">
        <v>777</v>
      </c>
      <c r="G7663" t="s">
        <v>29</v>
      </c>
      <c r="H7663" t="s">
        <v>190</v>
      </c>
      <c r="I7663">
        <v>20254</v>
      </c>
      <c r="J7663">
        <v>101</v>
      </c>
      <c r="K7663">
        <v>109</v>
      </c>
      <c r="L7663" t="s">
        <v>471</v>
      </c>
      <c r="M7663" s="2">
        <f>+Table3[[#This Row],[CHW]]/Table3[[#This Row],[Count of Airbill Number]]</f>
        <v>200.53465346534654</v>
      </c>
    </row>
    <row r="7664" spans="2:13">
      <c r="B7664" t="s">
        <v>20</v>
      </c>
      <c r="C7664" t="s">
        <v>472</v>
      </c>
      <c r="D7664" t="s">
        <v>22</v>
      </c>
      <c r="E7664" t="s">
        <v>777</v>
      </c>
      <c r="F7664" t="s">
        <v>776</v>
      </c>
      <c r="G7664" t="s">
        <v>29</v>
      </c>
      <c r="H7664" t="s">
        <v>32</v>
      </c>
      <c r="I7664">
        <v>20194</v>
      </c>
      <c r="J7664">
        <v>80</v>
      </c>
      <c r="K7664">
        <v>110</v>
      </c>
      <c r="L7664" t="s">
        <v>471</v>
      </c>
      <c r="M7664" s="2">
        <f>+Table3[[#This Row],[CHW]]/Table3[[#This Row],[Count of Airbill Number]]</f>
        <v>252.42500000000001</v>
      </c>
    </row>
    <row r="7665" spans="2:13">
      <c r="B7665" t="s">
        <v>20</v>
      </c>
      <c r="C7665" t="s">
        <v>472</v>
      </c>
      <c r="D7665" t="s">
        <v>22</v>
      </c>
      <c r="E7665" t="s">
        <v>776</v>
      </c>
      <c r="F7665" t="s">
        <v>776</v>
      </c>
      <c r="G7665" t="s">
        <v>37</v>
      </c>
      <c r="H7665" t="s">
        <v>66</v>
      </c>
      <c r="I7665">
        <v>20153.140000000003</v>
      </c>
      <c r="J7665">
        <v>431</v>
      </c>
      <c r="K7665">
        <v>111</v>
      </c>
      <c r="L7665" t="s">
        <v>471</v>
      </c>
      <c r="M7665" s="2">
        <f>+Table3[[#This Row],[CHW]]/Table3[[#This Row],[Count of Airbill Number]]</f>
        <v>46.759025522041767</v>
      </c>
    </row>
    <row r="7666" spans="2:13">
      <c r="B7666" t="s">
        <v>20</v>
      </c>
      <c r="C7666" t="s">
        <v>472</v>
      </c>
      <c r="D7666" t="s">
        <v>22</v>
      </c>
      <c r="E7666" t="s">
        <v>778</v>
      </c>
      <c r="F7666" t="s">
        <v>778</v>
      </c>
      <c r="G7666" t="s">
        <v>475</v>
      </c>
      <c r="H7666" t="s">
        <v>269</v>
      </c>
      <c r="I7666">
        <v>20109</v>
      </c>
      <c r="J7666">
        <v>412</v>
      </c>
      <c r="K7666">
        <v>112</v>
      </c>
      <c r="L7666" t="s">
        <v>471</v>
      </c>
      <c r="M7666" s="2">
        <f>+Table3[[#This Row],[CHW]]/Table3[[#This Row],[Count of Airbill Number]]</f>
        <v>48.808252427184463</v>
      </c>
    </row>
    <row r="7667" spans="2:13">
      <c r="B7667" t="s">
        <v>20</v>
      </c>
      <c r="C7667" t="s">
        <v>472</v>
      </c>
      <c r="D7667" t="s">
        <v>22</v>
      </c>
      <c r="E7667" t="s">
        <v>778</v>
      </c>
      <c r="F7667" t="s">
        <v>776</v>
      </c>
      <c r="G7667" t="s">
        <v>51</v>
      </c>
      <c r="H7667" t="s">
        <v>59</v>
      </c>
      <c r="I7667">
        <v>19984</v>
      </c>
      <c r="J7667">
        <v>527</v>
      </c>
      <c r="K7667">
        <v>113</v>
      </c>
      <c r="L7667" t="s">
        <v>471</v>
      </c>
      <c r="M7667" s="2">
        <f>+Table3[[#This Row],[CHW]]/Table3[[#This Row],[Count of Airbill Number]]</f>
        <v>37.920303605313094</v>
      </c>
    </row>
    <row r="7668" spans="2:13">
      <c r="B7668" t="s">
        <v>20</v>
      </c>
      <c r="C7668" t="s">
        <v>472</v>
      </c>
      <c r="D7668" t="s">
        <v>22</v>
      </c>
      <c r="E7668" t="s">
        <v>778</v>
      </c>
      <c r="F7668" t="s">
        <v>776</v>
      </c>
      <c r="G7668" t="s">
        <v>171</v>
      </c>
      <c r="H7668" t="s">
        <v>66</v>
      </c>
      <c r="I7668">
        <v>19474.140000000007</v>
      </c>
      <c r="J7668">
        <v>1176</v>
      </c>
      <c r="K7668">
        <v>114</v>
      </c>
      <c r="L7668" t="s">
        <v>471</v>
      </c>
      <c r="M7668" s="2">
        <f>+Table3[[#This Row],[CHW]]/Table3[[#This Row],[Count of Airbill Number]]</f>
        <v>16.559642857142862</v>
      </c>
    </row>
    <row r="7669" spans="2:13">
      <c r="B7669" t="s">
        <v>20</v>
      </c>
      <c r="C7669" t="s">
        <v>472</v>
      </c>
      <c r="D7669" t="s">
        <v>22</v>
      </c>
      <c r="E7669" t="s">
        <v>776</v>
      </c>
      <c r="F7669" t="s">
        <v>776</v>
      </c>
      <c r="G7669" t="s">
        <v>24</v>
      </c>
      <c r="H7669" t="s">
        <v>85</v>
      </c>
      <c r="I7669">
        <v>19456.480000000003</v>
      </c>
      <c r="J7669">
        <v>500</v>
      </c>
      <c r="K7669">
        <v>115</v>
      </c>
      <c r="L7669" t="s">
        <v>471</v>
      </c>
      <c r="M7669" s="2">
        <f>+Table3[[#This Row],[CHW]]/Table3[[#This Row],[Count of Airbill Number]]</f>
        <v>38.912960000000005</v>
      </c>
    </row>
    <row r="7670" spans="2:13">
      <c r="B7670" t="s">
        <v>20</v>
      </c>
      <c r="C7670" t="s">
        <v>472</v>
      </c>
      <c r="D7670" t="s">
        <v>22</v>
      </c>
      <c r="E7670" t="s">
        <v>776</v>
      </c>
      <c r="F7670" t="s">
        <v>777</v>
      </c>
      <c r="G7670" t="s">
        <v>32</v>
      </c>
      <c r="H7670" t="s">
        <v>181</v>
      </c>
      <c r="I7670">
        <v>19442.36</v>
      </c>
      <c r="J7670">
        <v>228</v>
      </c>
      <c r="K7670">
        <v>116</v>
      </c>
      <c r="L7670" t="s">
        <v>471</v>
      </c>
      <c r="M7670" s="2">
        <f>+Table3[[#This Row],[CHW]]/Table3[[#This Row],[Count of Airbill Number]]</f>
        <v>85.273508771929826</v>
      </c>
    </row>
    <row r="7671" spans="2:13">
      <c r="B7671" t="s">
        <v>20</v>
      </c>
      <c r="C7671" t="s">
        <v>472</v>
      </c>
      <c r="D7671" t="s">
        <v>22</v>
      </c>
      <c r="E7671" t="s">
        <v>776</v>
      </c>
      <c r="F7671" t="s">
        <v>777</v>
      </c>
      <c r="G7671" t="s">
        <v>32</v>
      </c>
      <c r="H7671" t="s">
        <v>27</v>
      </c>
      <c r="I7671">
        <v>19392.889999999996</v>
      </c>
      <c r="J7671">
        <v>210</v>
      </c>
      <c r="K7671">
        <v>117</v>
      </c>
      <c r="L7671" t="s">
        <v>471</v>
      </c>
      <c r="M7671" s="2">
        <f>+Table3[[#This Row],[CHW]]/Table3[[#This Row],[Count of Airbill Number]]</f>
        <v>92.347095238095221</v>
      </c>
    </row>
    <row r="7672" spans="2:13">
      <c r="B7672" t="s">
        <v>20</v>
      </c>
      <c r="C7672" t="s">
        <v>472</v>
      </c>
      <c r="D7672" t="s">
        <v>22</v>
      </c>
      <c r="E7672" t="s">
        <v>778</v>
      </c>
      <c r="F7672" t="s">
        <v>778</v>
      </c>
      <c r="G7672" t="s">
        <v>171</v>
      </c>
      <c r="H7672" t="s">
        <v>51</v>
      </c>
      <c r="I7672">
        <v>19299.559999999998</v>
      </c>
      <c r="J7672">
        <v>304</v>
      </c>
      <c r="K7672">
        <v>118</v>
      </c>
      <c r="L7672" t="s">
        <v>471</v>
      </c>
      <c r="M7672" s="2">
        <f>+Table3[[#This Row],[CHW]]/Table3[[#This Row],[Count of Airbill Number]]</f>
        <v>63.485394736842096</v>
      </c>
    </row>
    <row r="7673" spans="2:13">
      <c r="B7673" t="s">
        <v>20</v>
      </c>
      <c r="C7673" t="s">
        <v>472</v>
      </c>
      <c r="D7673" t="s">
        <v>22</v>
      </c>
      <c r="E7673" t="s">
        <v>776</v>
      </c>
      <c r="F7673" t="s">
        <v>777</v>
      </c>
      <c r="G7673" t="s">
        <v>66</v>
      </c>
      <c r="H7673" t="s">
        <v>110</v>
      </c>
      <c r="I7673">
        <v>19140.919999999995</v>
      </c>
      <c r="J7673">
        <v>439</v>
      </c>
      <c r="K7673">
        <v>119</v>
      </c>
      <c r="L7673" t="s">
        <v>471</v>
      </c>
      <c r="M7673" s="2">
        <f>+Table3[[#This Row],[CHW]]/Table3[[#This Row],[Count of Airbill Number]]</f>
        <v>43.601184510250555</v>
      </c>
    </row>
    <row r="7674" spans="2:13">
      <c r="B7674" t="s">
        <v>20</v>
      </c>
      <c r="C7674" t="s">
        <v>472</v>
      </c>
      <c r="D7674" t="s">
        <v>22</v>
      </c>
      <c r="E7674" t="s">
        <v>778</v>
      </c>
      <c r="F7674" t="s">
        <v>777</v>
      </c>
      <c r="G7674" t="s">
        <v>51</v>
      </c>
      <c r="H7674" t="s">
        <v>27</v>
      </c>
      <c r="I7674">
        <v>18936.87</v>
      </c>
      <c r="J7674">
        <v>179</v>
      </c>
      <c r="K7674">
        <v>120</v>
      </c>
      <c r="L7674" t="s">
        <v>471</v>
      </c>
      <c r="M7674" s="2">
        <f>+Table3[[#This Row],[CHW]]/Table3[[#This Row],[Count of Airbill Number]]</f>
        <v>105.79256983240222</v>
      </c>
    </row>
    <row r="7675" spans="2:13">
      <c r="B7675" t="s">
        <v>20</v>
      </c>
      <c r="C7675" t="s">
        <v>472</v>
      </c>
      <c r="D7675" t="s">
        <v>22</v>
      </c>
      <c r="E7675" t="s">
        <v>776</v>
      </c>
      <c r="F7675" t="s">
        <v>777</v>
      </c>
      <c r="G7675" t="s">
        <v>37</v>
      </c>
      <c r="H7675" t="s">
        <v>181</v>
      </c>
      <c r="I7675">
        <v>18783.142453600001</v>
      </c>
      <c r="J7675">
        <v>1192</v>
      </c>
      <c r="K7675">
        <v>121</v>
      </c>
      <c r="L7675" t="s">
        <v>471</v>
      </c>
      <c r="M7675" s="2">
        <f>+Table3[[#This Row],[CHW]]/Table3[[#This Row],[Count of Airbill Number]]</f>
        <v>15.757669843624162</v>
      </c>
    </row>
    <row r="7676" spans="2:13">
      <c r="B7676" t="s">
        <v>20</v>
      </c>
      <c r="C7676" t="s">
        <v>472</v>
      </c>
      <c r="D7676" t="s">
        <v>22</v>
      </c>
      <c r="E7676" t="s">
        <v>776</v>
      </c>
      <c r="F7676" t="s">
        <v>776</v>
      </c>
      <c r="G7676" t="s">
        <v>37</v>
      </c>
      <c r="H7676" t="s">
        <v>32</v>
      </c>
      <c r="I7676">
        <v>18705.009999999998</v>
      </c>
      <c r="J7676">
        <v>565</v>
      </c>
      <c r="K7676">
        <v>122</v>
      </c>
      <c r="L7676" t="s">
        <v>471</v>
      </c>
      <c r="M7676" s="2">
        <f>+Table3[[#This Row],[CHW]]/Table3[[#This Row],[Count of Airbill Number]]</f>
        <v>33.106212389380531</v>
      </c>
    </row>
    <row r="7677" spans="2:13">
      <c r="B7677" t="s">
        <v>20</v>
      </c>
      <c r="C7677" t="s">
        <v>472</v>
      </c>
      <c r="D7677" t="s">
        <v>22</v>
      </c>
      <c r="E7677" t="s">
        <v>776</v>
      </c>
      <c r="F7677" t="s">
        <v>776</v>
      </c>
      <c r="G7677" t="s">
        <v>37</v>
      </c>
      <c r="H7677" t="s">
        <v>123</v>
      </c>
      <c r="I7677">
        <v>18498.38</v>
      </c>
      <c r="J7677">
        <v>552</v>
      </c>
      <c r="K7677">
        <v>123</v>
      </c>
      <c r="L7677" t="s">
        <v>471</v>
      </c>
      <c r="M7677" s="2">
        <f>+Table3[[#This Row],[CHW]]/Table3[[#This Row],[Count of Airbill Number]]</f>
        <v>33.511557971014497</v>
      </c>
    </row>
    <row r="7678" spans="2:13">
      <c r="B7678" t="s">
        <v>20</v>
      </c>
      <c r="C7678" t="s">
        <v>472</v>
      </c>
      <c r="D7678" t="s">
        <v>22</v>
      </c>
      <c r="E7678" t="s">
        <v>776</v>
      </c>
      <c r="F7678" t="s">
        <v>776</v>
      </c>
      <c r="G7678" t="s">
        <v>37</v>
      </c>
      <c r="H7678" t="s">
        <v>57</v>
      </c>
      <c r="I7678">
        <v>18189.977019999998</v>
      </c>
      <c r="J7678">
        <v>549</v>
      </c>
      <c r="K7678">
        <v>124</v>
      </c>
      <c r="L7678" t="s">
        <v>471</v>
      </c>
      <c r="M7678" s="2">
        <f>+Table3[[#This Row],[CHW]]/Table3[[#This Row],[Count of Airbill Number]]</f>
        <v>33.132927176684881</v>
      </c>
    </row>
    <row r="7679" spans="2:13">
      <c r="B7679" t="s">
        <v>20</v>
      </c>
      <c r="C7679" t="s">
        <v>472</v>
      </c>
      <c r="D7679" t="s">
        <v>22</v>
      </c>
      <c r="E7679" t="s">
        <v>778</v>
      </c>
      <c r="F7679" t="s">
        <v>777</v>
      </c>
      <c r="G7679" t="s">
        <v>51</v>
      </c>
      <c r="H7679" t="s">
        <v>181</v>
      </c>
      <c r="I7679">
        <v>18150.879999999997</v>
      </c>
      <c r="J7679">
        <v>225</v>
      </c>
      <c r="K7679">
        <v>125</v>
      </c>
      <c r="L7679" t="s">
        <v>471</v>
      </c>
      <c r="M7679" s="2">
        <f>+Table3[[#This Row],[CHW]]/Table3[[#This Row],[Count of Airbill Number]]</f>
        <v>80.670577777777766</v>
      </c>
    </row>
    <row r="7680" spans="2:13">
      <c r="B7680" t="s">
        <v>20</v>
      </c>
      <c r="C7680" t="s">
        <v>472</v>
      </c>
      <c r="D7680" t="s">
        <v>22</v>
      </c>
      <c r="E7680" t="s">
        <v>776</v>
      </c>
      <c r="F7680" t="s">
        <v>777</v>
      </c>
      <c r="G7680" t="s">
        <v>66</v>
      </c>
      <c r="H7680" t="s">
        <v>27</v>
      </c>
      <c r="I7680">
        <v>18117.840000000004</v>
      </c>
      <c r="J7680">
        <v>210</v>
      </c>
      <c r="K7680">
        <v>126</v>
      </c>
      <c r="L7680" t="s">
        <v>471</v>
      </c>
      <c r="M7680" s="2">
        <f>+Table3[[#This Row],[CHW]]/Table3[[#This Row],[Count of Airbill Number]]</f>
        <v>86.275428571428591</v>
      </c>
    </row>
    <row r="7681" spans="2:13">
      <c r="B7681" t="s">
        <v>20</v>
      </c>
      <c r="C7681" t="s">
        <v>472</v>
      </c>
      <c r="D7681" t="s">
        <v>22</v>
      </c>
      <c r="E7681" t="s">
        <v>776</v>
      </c>
      <c r="F7681" t="s">
        <v>777</v>
      </c>
      <c r="G7681" t="s">
        <v>37</v>
      </c>
      <c r="H7681" t="s">
        <v>190</v>
      </c>
      <c r="I7681">
        <v>18058.13</v>
      </c>
      <c r="J7681">
        <v>768</v>
      </c>
      <c r="K7681">
        <v>127</v>
      </c>
      <c r="L7681" t="s">
        <v>471</v>
      </c>
      <c r="M7681" s="2">
        <f>+Table3[[#This Row],[CHW]]/Table3[[#This Row],[Count of Airbill Number]]</f>
        <v>23.513190104166668</v>
      </c>
    </row>
    <row r="7682" spans="2:13">
      <c r="B7682" t="s">
        <v>20</v>
      </c>
      <c r="C7682" t="s">
        <v>472</v>
      </c>
      <c r="D7682" t="s">
        <v>22</v>
      </c>
      <c r="E7682" t="s">
        <v>776</v>
      </c>
      <c r="F7682" t="s">
        <v>778</v>
      </c>
      <c r="G7682" t="s">
        <v>59</v>
      </c>
      <c r="H7682" t="s">
        <v>51</v>
      </c>
      <c r="I7682">
        <v>17802</v>
      </c>
      <c r="J7682">
        <v>468</v>
      </c>
      <c r="K7682">
        <v>128</v>
      </c>
      <c r="L7682" t="s">
        <v>471</v>
      </c>
      <c r="M7682" s="2">
        <f>+Table3[[#This Row],[CHW]]/Table3[[#This Row],[Count of Airbill Number]]</f>
        <v>38.03846153846154</v>
      </c>
    </row>
    <row r="7683" spans="2:13">
      <c r="B7683" t="s">
        <v>20</v>
      </c>
      <c r="C7683" t="s">
        <v>472</v>
      </c>
      <c r="D7683" t="s">
        <v>22</v>
      </c>
      <c r="E7683" t="s">
        <v>778</v>
      </c>
      <c r="F7683" t="s">
        <v>777</v>
      </c>
      <c r="G7683" t="s">
        <v>112</v>
      </c>
      <c r="H7683" t="s">
        <v>190</v>
      </c>
      <c r="I7683">
        <v>17485.910000000003</v>
      </c>
      <c r="J7683">
        <v>51</v>
      </c>
      <c r="K7683">
        <v>129</v>
      </c>
      <c r="L7683" t="s">
        <v>471</v>
      </c>
      <c r="M7683" s="2">
        <f>+Table3[[#This Row],[CHW]]/Table3[[#This Row],[Count of Airbill Number]]</f>
        <v>342.86098039215693</v>
      </c>
    </row>
    <row r="7684" spans="2:13">
      <c r="B7684" t="s">
        <v>20</v>
      </c>
      <c r="C7684" t="s">
        <v>472</v>
      </c>
      <c r="D7684" t="s">
        <v>22</v>
      </c>
      <c r="E7684" t="s">
        <v>777</v>
      </c>
      <c r="F7684" t="s">
        <v>777</v>
      </c>
      <c r="G7684" t="s">
        <v>55</v>
      </c>
      <c r="H7684" t="s">
        <v>27</v>
      </c>
      <c r="I7684">
        <v>17367</v>
      </c>
      <c r="J7684">
        <v>315</v>
      </c>
      <c r="K7684">
        <v>130</v>
      </c>
      <c r="L7684" t="s">
        <v>471</v>
      </c>
      <c r="M7684" s="2">
        <f>+Table3[[#This Row],[CHW]]/Table3[[#This Row],[Count of Airbill Number]]</f>
        <v>55.133333333333333</v>
      </c>
    </row>
    <row r="7685" spans="2:13">
      <c r="B7685" t="s">
        <v>20</v>
      </c>
      <c r="C7685" t="s">
        <v>472</v>
      </c>
      <c r="D7685" t="s">
        <v>22</v>
      </c>
      <c r="E7685" t="s">
        <v>778</v>
      </c>
      <c r="F7685" t="s">
        <v>778</v>
      </c>
      <c r="G7685" t="s">
        <v>51</v>
      </c>
      <c r="H7685" t="s">
        <v>135</v>
      </c>
      <c r="I7685">
        <v>17217.62</v>
      </c>
      <c r="J7685">
        <v>487</v>
      </c>
      <c r="K7685">
        <v>131</v>
      </c>
      <c r="L7685" t="s">
        <v>471</v>
      </c>
      <c r="M7685" s="2">
        <f>+Table3[[#This Row],[CHW]]/Table3[[#This Row],[Count of Airbill Number]]</f>
        <v>35.354455852156057</v>
      </c>
    </row>
    <row r="7686" spans="2:13">
      <c r="B7686" t="s">
        <v>20</v>
      </c>
      <c r="C7686" t="s">
        <v>472</v>
      </c>
      <c r="D7686" t="s">
        <v>22</v>
      </c>
      <c r="E7686" t="s">
        <v>777</v>
      </c>
      <c r="F7686" t="s">
        <v>777</v>
      </c>
      <c r="G7686" t="s">
        <v>374</v>
      </c>
      <c r="H7686" t="s">
        <v>290</v>
      </c>
      <c r="I7686">
        <v>17014.050000000003</v>
      </c>
      <c r="J7686">
        <v>326</v>
      </c>
      <c r="K7686">
        <v>132</v>
      </c>
      <c r="L7686" t="s">
        <v>471</v>
      </c>
      <c r="M7686" s="2">
        <f>+Table3[[#This Row],[CHW]]/Table3[[#This Row],[Count of Airbill Number]]</f>
        <v>52.19033742331289</v>
      </c>
    </row>
    <row r="7687" spans="2:13">
      <c r="B7687" t="s">
        <v>20</v>
      </c>
      <c r="C7687" t="s">
        <v>472</v>
      </c>
      <c r="D7687" t="s">
        <v>22</v>
      </c>
      <c r="E7687" t="s">
        <v>776</v>
      </c>
      <c r="F7687" t="s">
        <v>776</v>
      </c>
      <c r="G7687" t="s">
        <v>480</v>
      </c>
      <c r="H7687" t="s">
        <v>116</v>
      </c>
      <c r="I7687">
        <v>16851.337543999995</v>
      </c>
      <c r="J7687">
        <v>293</v>
      </c>
      <c r="K7687">
        <v>133</v>
      </c>
      <c r="L7687" t="s">
        <v>471</v>
      </c>
      <c r="M7687" s="2">
        <f>+Table3[[#This Row],[CHW]]/Table3[[#This Row],[Count of Airbill Number]]</f>
        <v>57.513097419795201</v>
      </c>
    </row>
    <row r="7688" spans="2:13">
      <c r="B7688" t="s">
        <v>20</v>
      </c>
      <c r="C7688" t="s">
        <v>472</v>
      </c>
      <c r="D7688" t="s">
        <v>22</v>
      </c>
      <c r="E7688" t="s">
        <v>776</v>
      </c>
      <c r="F7688" t="s">
        <v>777</v>
      </c>
      <c r="G7688" t="s">
        <v>37</v>
      </c>
      <c r="H7688" t="s">
        <v>97</v>
      </c>
      <c r="I7688">
        <v>16840.369999999959</v>
      </c>
      <c r="J7688">
        <v>449</v>
      </c>
      <c r="K7688">
        <v>134</v>
      </c>
      <c r="L7688" t="s">
        <v>471</v>
      </c>
      <c r="M7688" s="2">
        <f>+Table3[[#This Row],[CHW]]/Table3[[#This Row],[Count of Airbill Number]]</f>
        <v>37.506391982182535</v>
      </c>
    </row>
    <row r="7689" spans="2:13">
      <c r="B7689" t="s">
        <v>20</v>
      </c>
      <c r="C7689" t="s">
        <v>472</v>
      </c>
      <c r="D7689" t="s">
        <v>22</v>
      </c>
      <c r="E7689" t="s">
        <v>777</v>
      </c>
      <c r="F7689" t="s">
        <v>777</v>
      </c>
      <c r="G7689" t="s">
        <v>110</v>
      </c>
      <c r="H7689" t="s">
        <v>106</v>
      </c>
      <c r="I7689">
        <v>16825</v>
      </c>
      <c r="J7689">
        <v>28</v>
      </c>
      <c r="K7689">
        <v>135</v>
      </c>
      <c r="L7689" t="s">
        <v>471</v>
      </c>
      <c r="M7689" s="2">
        <f>+Table3[[#This Row],[CHW]]/Table3[[#This Row],[Count of Airbill Number]]</f>
        <v>600.89285714285711</v>
      </c>
    </row>
    <row r="7690" spans="2:13">
      <c r="B7690" t="s">
        <v>20</v>
      </c>
      <c r="C7690" t="s">
        <v>472</v>
      </c>
      <c r="D7690" t="s">
        <v>22</v>
      </c>
      <c r="E7690" t="s">
        <v>777</v>
      </c>
      <c r="F7690" t="s">
        <v>777</v>
      </c>
      <c r="G7690" t="s">
        <v>27</v>
      </c>
      <c r="H7690" t="s">
        <v>110</v>
      </c>
      <c r="I7690">
        <v>16753.59</v>
      </c>
      <c r="J7690">
        <v>389</v>
      </c>
      <c r="K7690">
        <v>136</v>
      </c>
      <c r="L7690" t="s">
        <v>471</v>
      </c>
      <c r="M7690" s="2">
        <f>+Table3[[#This Row],[CHW]]/Table3[[#This Row],[Count of Airbill Number]]</f>
        <v>43.068354755784064</v>
      </c>
    </row>
    <row r="7691" spans="2:13">
      <c r="B7691" t="s">
        <v>20</v>
      </c>
      <c r="C7691" t="s">
        <v>472</v>
      </c>
      <c r="D7691" t="s">
        <v>36</v>
      </c>
      <c r="E7691" t="s">
        <v>778</v>
      </c>
      <c r="F7691" t="s">
        <v>778</v>
      </c>
      <c r="G7691" t="s">
        <v>306</v>
      </c>
      <c r="H7691" t="s">
        <v>86</v>
      </c>
      <c r="I7691">
        <v>16685</v>
      </c>
      <c r="J7691">
        <v>288</v>
      </c>
      <c r="K7691">
        <v>137</v>
      </c>
      <c r="L7691" t="s">
        <v>471</v>
      </c>
      <c r="M7691" s="2">
        <f>+Table3[[#This Row],[CHW]]/Table3[[#This Row],[Count of Airbill Number]]</f>
        <v>57.934027777777779</v>
      </c>
    </row>
    <row r="7692" spans="2:13">
      <c r="B7692" t="s">
        <v>20</v>
      </c>
      <c r="C7692" t="s">
        <v>472</v>
      </c>
      <c r="D7692" t="s">
        <v>22</v>
      </c>
      <c r="E7692" t="s">
        <v>776</v>
      </c>
      <c r="F7692" t="s">
        <v>778</v>
      </c>
      <c r="G7692" t="s">
        <v>85</v>
      </c>
      <c r="H7692" t="s">
        <v>86</v>
      </c>
      <c r="I7692">
        <v>16658.228547999992</v>
      </c>
      <c r="J7692">
        <v>485</v>
      </c>
      <c r="K7692">
        <v>138</v>
      </c>
      <c r="L7692" t="s">
        <v>471</v>
      </c>
      <c r="M7692" s="2">
        <f>+Table3[[#This Row],[CHW]]/Table3[[#This Row],[Count of Airbill Number]]</f>
        <v>34.346862985566993</v>
      </c>
    </row>
    <row r="7693" spans="2:13">
      <c r="B7693" t="s">
        <v>20</v>
      </c>
      <c r="C7693" t="s">
        <v>472</v>
      </c>
      <c r="D7693" t="s">
        <v>36</v>
      </c>
      <c r="E7693" t="s">
        <v>777</v>
      </c>
      <c r="F7693" t="s">
        <v>777</v>
      </c>
      <c r="G7693" t="s">
        <v>484</v>
      </c>
      <c r="H7693" t="s">
        <v>38</v>
      </c>
      <c r="I7693">
        <v>16656.900000000001</v>
      </c>
      <c r="J7693">
        <v>278</v>
      </c>
      <c r="K7693">
        <v>139</v>
      </c>
      <c r="L7693" t="s">
        <v>471</v>
      </c>
      <c r="M7693" s="2">
        <f>+Table3[[#This Row],[CHW]]/Table3[[#This Row],[Count of Airbill Number]]</f>
        <v>59.916906474820152</v>
      </c>
    </row>
    <row r="7694" spans="2:13">
      <c r="B7694" t="s">
        <v>20</v>
      </c>
      <c r="C7694" t="s">
        <v>472</v>
      </c>
      <c r="D7694" t="s">
        <v>22</v>
      </c>
      <c r="E7694" t="s">
        <v>776</v>
      </c>
      <c r="F7694" t="s">
        <v>776</v>
      </c>
      <c r="G7694" t="s">
        <v>37</v>
      </c>
      <c r="H7694" t="s">
        <v>107</v>
      </c>
      <c r="I7694">
        <v>16583.840000000004</v>
      </c>
      <c r="J7694">
        <v>795</v>
      </c>
      <c r="K7694">
        <v>140</v>
      </c>
      <c r="L7694" t="s">
        <v>471</v>
      </c>
      <c r="M7694" s="2">
        <f>+Table3[[#This Row],[CHW]]/Table3[[#This Row],[Count of Airbill Number]]</f>
        <v>20.860176100628937</v>
      </c>
    </row>
    <row r="7695" spans="2:13">
      <c r="B7695" t="s">
        <v>20</v>
      </c>
      <c r="C7695" t="s">
        <v>472</v>
      </c>
      <c r="D7695" t="s">
        <v>22</v>
      </c>
      <c r="E7695" t="s">
        <v>776</v>
      </c>
      <c r="F7695" t="s">
        <v>776</v>
      </c>
      <c r="G7695" t="s">
        <v>23</v>
      </c>
      <c r="H7695" t="s">
        <v>85</v>
      </c>
      <c r="I7695">
        <v>16566.94999999999</v>
      </c>
      <c r="J7695">
        <v>500</v>
      </c>
      <c r="K7695">
        <v>141</v>
      </c>
      <c r="L7695" t="s">
        <v>471</v>
      </c>
      <c r="M7695" s="2">
        <f>+Table3[[#This Row],[CHW]]/Table3[[#This Row],[Count of Airbill Number]]</f>
        <v>33.133899999999983</v>
      </c>
    </row>
    <row r="7696" spans="2:13">
      <c r="B7696" t="s">
        <v>20</v>
      </c>
      <c r="C7696" t="s">
        <v>472</v>
      </c>
      <c r="D7696" t="s">
        <v>22</v>
      </c>
      <c r="E7696" t="s">
        <v>778</v>
      </c>
      <c r="F7696" t="s">
        <v>776</v>
      </c>
      <c r="G7696" t="s">
        <v>150</v>
      </c>
      <c r="H7696" t="s">
        <v>23</v>
      </c>
      <c r="I7696">
        <v>16470.189999999995</v>
      </c>
      <c r="J7696">
        <v>52</v>
      </c>
      <c r="K7696">
        <v>142</v>
      </c>
      <c r="L7696" t="s">
        <v>471</v>
      </c>
      <c r="M7696" s="2">
        <f>+Table3[[#This Row],[CHW]]/Table3[[#This Row],[Count of Airbill Number]]</f>
        <v>316.73442307692301</v>
      </c>
    </row>
    <row r="7697" spans="2:13">
      <c r="B7697" t="s">
        <v>20</v>
      </c>
      <c r="C7697" t="s">
        <v>472</v>
      </c>
      <c r="D7697" t="s">
        <v>22</v>
      </c>
      <c r="E7697" t="s">
        <v>777</v>
      </c>
      <c r="F7697" t="s">
        <v>776</v>
      </c>
      <c r="G7697" t="s">
        <v>290</v>
      </c>
      <c r="H7697" t="s">
        <v>66</v>
      </c>
      <c r="I7697">
        <v>16417</v>
      </c>
      <c r="J7697">
        <v>161</v>
      </c>
      <c r="K7697">
        <v>143</v>
      </c>
      <c r="L7697" t="s">
        <v>471</v>
      </c>
      <c r="M7697" s="2">
        <f>+Table3[[#This Row],[CHW]]/Table3[[#This Row],[Count of Airbill Number]]</f>
        <v>101.96894409937889</v>
      </c>
    </row>
    <row r="7698" spans="2:13">
      <c r="B7698" t="s">
        <v>20</v>
      </c>
      <c r="C7698" t="s">
        <v>472</v>
      </c>
      <c r="D7698" t="s">
        <v>22</v>
      </c>
      <c r="E7698" t="s">
        <v>778</v>
      </c>
      <c r="F7698" t="s">
        <v>777</v>
      </c>
      <c r="G7698" t="s">
        <v>51</v>
      </c>
      <c r="H7698" t="s">
        <v>190</v>
      </c>
      <c r="I7698">
        <v>16342.07</v>
      </c>
      <c r="J7698">
        <v>146</v>
      </c>
      <c r="K7698">
        <v>144</v>
      </c>
      <c r="L7698" t="s">
        <v>471</v>
      </c>
      <c r="M7698" s="2">
        <f>+Table3[[#This Row],[CHW]]/Table3[[#This Row],[Count of Airbill Number]]</f>
        <v>111.93198630136986</v>
      </c>
    </row>
    <row r="7699" spans="2:13">
      <c r="B7699" t="s">
        <v>20</v>
      </c>
      <c r="C7699" t="s">
        <v>472</v>
      </c>
      <c r="D7699" t="s">
        <v>22</v>
      </c>
      <c r="E7699" t="s">
        <v>778</v>
      </c>
      <c r="F7699" t="s">
        <v>776</v>
      </c>
      <c r="G7699" t="s">
        <v>269</v>
      </c>
      <c r="H7699" t="s">
        <v>66</v>
      </c>
      <c r="I7699">
        <v>16257.1</v>
      </c>
      <c r="J7699">
        <v>407</v>
      </c>
      <c r="K7699">
        <v>145</v>
      </c>
      <c r="L7699" t="s">
        <v>471</v>
      </c>
      <c r="M7699" s="2">
        <f>+Table3[[#This Row],[CHW]]/Table3[[#This Row],[Count of Airbill Number]]</f>
        <v>39.943734643734643</v>
      </c>
    </row>
    <row r="7700" spans="2:13">
      <c r="B7700" t="s">
        <v>20</v>
      </c>
      <c r="C7700" t="s">
        <v>472</v>
      </c>
      <c r="D7700" t="s">
        <v>22</v>
      </c>
      <c r="E7700" t="s">
        <v>777</v>
      </c>
      <c r="F7700" t="s">
        <v>776</v>
      </c>
      <c r="G7700" t="s">
        <v>190</v>
      </c>
      <c r="H7700" t="s">
        <v>37</v>
      </c>
      <c r="I7700">
        <v>16068.5</v>
      </c>
      <c r="J7700">
        <v>189</v>
      </c>
      <c r="K7700">
        <v>146</v>
      </c>
      <c r="L7700" t="s">
        <v>471</v>
      </c>
      <c r="M7700" s="2">
        <f>+Table3[[#This Row],[CHW]]/Table3[[#This Row],[Count of Airbill Number]]</f>
        <v>85.018518518518519</v>
      </c>
    </row>
    <row r="7701" spans="2:13">
      <c r="B7701" t="s">
        <v>20</v>
      </c>
      <c r="C7701" t="s">
        <v>472</v>
      </c>
      <c r="D7701" t="s">
        <v>22</v>
      </c>
      <c r="E7701" t="s">
        <v>778</v>
      </c>
      <c r="F7701" t="s">
        <v>777</v>
      </c>
      <c r="G7701" t="s">
        <v>86</v>
      </c>
      <c r="H7701" t="s">
        <v>110</v>
      </c>
      <c r="I7701">
        <v>15980.610000000011</v>
      </c>
      <c r="J7701">
        <v>926</v>
      </c>
      <c r="K7701">
        <v>147</v>
      </c>
      <c r="L7701" t="s">
        <v>471</v>
      </c>
      <c r="M7701" s="2">
        <f>+Table3[[#This Row],[CHW]]/Table3[[#This Row],[Count of Airbill Number]]</f>
        <v>17.257678185745153</v>
      </c>
    </row>
    <row r="7702" spans="2:13">
      <c r="B7702" t="s">
        <v>20</v>
      </c>
      <c r="C7702" t="s">
        <v>472</v>
      </c>
      <c r="D7702" t="s">
        <v>22</v>
      </c>
      <c r="E7702" t="s">
        <v>778</v>
      </c>
      <c r="F7702" t="s">
        <v>776</v>
      </c>
      <c r="G7702" t="s">
        <v>112</v>
      </c>
      <c r="H7702" t="s">
        <v>122</v>
      </c>
      <c r="I7702">
        <v>15963.759999999997</v>
      </c>
      <c r="J7702">
        <v>54</v>
      </c>
      <c r="K7702">
        <v>148</v>
      </c>
      <c r="L7702" t="s">
        <v>471</v>
      </c>
      <c r="M7702" s="2">
        <f>+Table3[[#This Row],[CHW]]/Table3[[#This Row],[Count of Airbill Number]]</f>
        <v>295.6251851851851</v>
      </c>
    </row>
    <row r="7703" spans="2:13">
      <c r="B7703" t="s">
        <v>20</v>
      </c>
      <c r="C7703" t="s">
        <v>472</v>
      </c>
      <c r="D7703" t="s">
        <v>22</v>
      </c>
      <c r="E7703" t="s">
        <v>778</v>
      </c>
      <c r="F7703" t="s">
        <v>778</v>
      </c>
      <c r="G7703" t="s">
        <v>51</v>
      </c>
      <c r="H7703" t="s">
        <v>327</v>
      </c>
      <c r="I7703">
        <v>15874.130000000003</v>
      </c>
      <c r="J7703">
        <v>936</v>
      </c>
      <c r="K7703">
        <v>149</v>
      </c>
      <c r="L7703" t="s">
        <v>471</v>
      </c>
      <c r="M7703" s="2">
        <f>+Table3[[#This Row],[CHW]]/Table3[[#This Row],[Count of Airbill Number]]</f>
        <v>16.959540598290602</v>
      </c>
    </row>
    <row r="7704" spans="2:13">
      <c r="B7704" t="s">
        <v>20</v>
      </c>
      <c r="C7704" t="s">
        <v>472</v>
      </c>
      <c r="D7704" t="s">
        <v>22</v>
      </c>
      <c r="E7704" t="s">
        <v>777</v>
      </c>
      <c r="F7704" t="s">
        <v>778</v>
      </c>
      <c r="G7704" t="s">
        <v>110</v>
      </c>
      <c r="H7704" t="s">
        <v>171</v>
      </c>
      <c r="I7704">
        <v>15667.6</v>
      </c>
      <c r="J7704">
        <v>106</v>
      </c>
      <c r="K7704">
        <v>150</v>
      </c>
      <c r="L7704" t="s">
        <v>471</v>
      </c>
      <c r="M7704" s="2">
        <f>+Table3[[#This Row],[CHW]]/Table3[[#This Row],[Count of Airbill Number]]</f>
        <v>147.80754716981133</v>
      </c>
    </row>
    <row r="7705" spans="2:13">
      <c r="B7705" t="s">
        <v>20</v>
      </c>
      <c r="C7705" t="s">
        <v>472</v>
      </c>
      <c r="D7705" t="s">
        <v>22</v>
      </c>
      <c r="E7705" t="s">
        <v>777</v>
      </c>
      <c r="F7705" t="s">
        <v>777</v>
      </c>
      <c r="G7705" t="s">
        <v>326</v>
      </c>
      <c r="H7705" t="s">
        <v>27</v>
      </c>
      <c r="I7705">
        <v>15640</v>
      </c>
      <c r="J7705">
        <v>613</v>
      </c>
      <c r="K7705">
        <v>151</v>
      </c>
      <c r="L7705" t="s">
        <v>471</v>
      </c>
      <c r="M7705" s="2">
        <f>+Table3[[#This Row],[CHW]]/Table3[[#This Row],[Count of Airbill Number]]</f>
        <v>25.513866231647636</v>
      </c>
    </row>
    <row r="7706" spans="2:13">
      <c r="B7706" t="s">
        <v>20</v>
      </c>
      <c r="C7706" t="s">
        <v>472</v>
      </c>
      <c r="D7706" t="s">
        <v>22</v>
      </c>
      <c r="E7706" t="s">
        <v>778</v>
      </c>
      <c r="F7706" t="s">
        <v>776</v>
      </c>
      <c r="G7706" t="s">
        <v>113</v>
      </c>
      <c r="H7706" t="s">
        <v>122</v>
      </c>
      <c r="I7706">
        <v>15573.000000000005</v>
      </c>
      <c r="J7706">
        <v>204</v>
      </c>
      <c r="K7706">
        <v>152</v>
      </c>
      <c r="L7706" t="s">
        <v>471</v>
      </c>
      <c r="M7706" s="2">
        <f>+Table3[[#This Row],[CHW]]/Table3[[#This Row],[Count of Airbill Number]]</f>
        <v>76.33823529411768</v>
      </c>
    </row>
    <row r="7707" spans="2:13">
      <c r="B7707" t="s">
        <v>20</v>
      </c>
      <c r="C7707" t="s">
        <v>472</v>
      </c>
      <c r="D7707" t="s">
        <v>22</v>
      </c>
      <c r="E7707" t="s">
        <v>777</v>
      </c>
      <c r="F7707" t="s">
        <v>777</v>
      </c>
      <c r="G7707" t="s">
        <v>110</v>
      </c>
      <c r="H7707" t="s">
        <v>181</v>
      </c>
      <c r="I7707">
        <v>15563.299999999997</v>
      </c>
      <c r="J7707">
        <v>271</v>
      </c>
      <c r="K7707">
        <v>153</v>
      </c>
      <c r="L7707" t="s">
        <v>471</v>
      </c>
      <c r="M7707" s="2">
        <f>+Table3[[#This Row],[CHW]]/Table3[[#This Row],[Count of Airbill Number]]</f>
        <v>57.429151291512909</v>
      </c>
    </row>
    <row r="7708" spans="2:13">
      <c r="B7708" t="s">
        <v>20</v>
      </c>
      <c r="C7708" t="s">
        <v>472</v>
      </c>
      <c r="D7708" t="s">
        <v>22</v>
      </c>
      <c r="E7708" t="s">
        <v>776</v>
      </c>
      <c r="F7708" t="s">
        <v>776</v>
      </c>
      <c r="G7708" t="s">
        <v>31</v>
      </c>
      <c r="H7708" t="s">
        <v>37</v>
      </c>
      <c r="I7708">
        <v>15544.76</v>
      </c>
      <c r="J7708">
        <v>125</v>
      </c>
      <c r="K7708">
        <v>154</v>
      </c>
      <c r="L7708" t="s">
        <v>471</v>
      </c>
      <c r="M7708" s="2">
        <f>+Table3[[#This Row],[CHW]]/Table3[[#This Row],[Count of Airbill Number]]</f>
        <v>124.35808</v>
      </c>
    </row>
    <row r="7709" spans="2:13">
      <c r="B7709" t="s">
        <v>20</v>
      </c>
      <c r="C7709" t="s">
        <v>472</v>
      </c>
      <c r="D7709" t="s">
        <v>22</v>
      </c>
      <c r="E7709" t="s">
        <v>778</v>
      </c>
      <c r="F7709" t="s">
        <v>777</v>
      </c>
      <c r="G7709" t="s">
        <v>86</v>
      </c>
      <c r="H7709" t="s">
        <v>162</v>
      </c>
      <c r="I7709">
        <v>15478.54</v>
      </c>
      <c r="J7709">
        <v>191</v>
      </c>
      <c r="K7709">
        <v>155</v>
      </c>
      <c r="L7709" t="s">
        <v>471</v>
      </c>
      <c r="M7709" s="2">
        <f>+Table3[[#This Row],[CHW]]/Table3[[#This Row],[Count of Airbill Number]]</f>
        <v>81.039476439790576</v>
      </c>
    </row>
    <row r="7710" spans="2:13">
      <c r="B7710" t="s">
        <v>20</v>
      </c>
      <c r="C7710" t="s">
        <v>472</v>
      </c>
      <c r="D7710" t="s">
        <v>22</v>
      </c>
      <c r="E7710" t="s">
        <v>776</v>
      </c>
      <c r="F7710" t="s">
        <v>776</v>
      </c>
      <c r="G7710" t="s">
        <v>37</v>
      </c>
      <c r="H7710" t="s">
        <v>177</v>
      </c>
      <c r="I7710">
        <v>15379.31</v>
      </c>
      <c r="J7710">
        <v>648</v>
      </c>
      <c r="K7710">
        <v>156</v>
      </c>
      <c r="L7710" t="s">
        <v>471</v>
      </c>
      <c r="M7710" s="2">
        <f>+Table3[[#This Row],[CHW]]/Table3[[#This Row],[Count of Airbill Number]]</f>
        <v>23.733503086419752</v>
      </c>
    </row>
    <row r="7711" spans="2:13">
      <c r="B7711" t="s">
        <v>20</v>
      </c>
      <c r="C7711" t="s">
        <v>472</v>
      </c>
      <c r="D7711" t="s">
        <v>22</v>
      </c>
      <c r="E7711" t="s">
        <v>778</v>
      </c>
      <c r="F7711" t="s">
        <v>776</v>
      </c>
      <c r="G7711" t="s">
        <v>150</v>
      </c>
      <c r="H7711" t="s">
        <v>216</v>
      </c>
      <c r="I7711">
        <v>15132.399999999996</v>
      </c>
      <c r="J7711">
        <v>221</v>
      </c>
      <c r="K7711">
        <v>157</v>
      </c>
      <c r="L7711" t="s">
        <v>471</v>
      </c>
      <c r="M7711" s="2">
        <f>+Table3[[#This Row],[CHW]]/Table3[[#This Row],[Count of Airbill Number]]</f>
        <v>68.472398190045226</v>
      </c>
    </row>
    <row r="7712" spans="2:13">
      <c r="B7712" t="s">
        <v>20</v>
      </c>
      <c r="C7712" t="s">
        <v>472</v>
      </c>
      <c r="D7712" t="s">
        <v>22</v>
      </c>
      <c r="E7712" t="s">
        <v>776</v>
      </c>
      <c r="F7712" t="s">
        <v>777</v>
      </c>
      <c r="G7712" t="s">
        <v>32</v>
      </c>
      <c r="H7712" t="s">
        <v>290</v>
      </c>
      <c r="I7712">
        <v>14980.630000000006</v>
      </c>
      <c r="J7712">
        <v>237</v>
      </c>
      <c r="K7712">
        <v>158</v>
      </c>
      <c r="L7712" t="s">
        <v>471</v>
      </c>
      <c r="M7712" s="2">
        <f>+Table3[[#This Row],[CHW]]/Table3[[#This Row],[Count of Airbill Number]]</f>
        <v>63.209409282700449</v>
      </c>
    </row>
    <row r="7713" spans="2:13">
      <c r="B7713" t="s">
        <v>20</v>
      </c>
      <c r="C7713" t="s">
        <v>472</v>
      </c>
      <c r="D7713" t="s">
        <v>22</v>
      </c>
      <c r="E7713" t="s">
        <v>778</v>
      </c>
      <c r="F7713" t="s">
        <v>778</v>
      </c>
      <c r="G7713" t="s">
        <v>51</v>
      </c>
      <c r="H7713" t="s">
        <v>283</v>
      </c>
      <c r="I7713">
        <v>14920.269999999988</v>
      </c>
      <c r="J7713">
        <v>934</v>
      </c>
      <c r="K7713">
        <v>159</v>
      </c>
      <c r="L7713" t="s">
        <v>471</v>
      </c>
      <c r="M7713" s="2">
        <f>+Table3[[#This Row],[CHW]]/Table3[[#This Row],[Count of Airbill Number]]</f>
        <v>15.974593147751593</v>
      </c>
    </row>
    <row r="7714" spans="2:13">
      <c r="B7714" t="s">
        <v>20</v>
      </c>
      <c r="C7714" t="s">
        <v>472</v>
      </c>
      <c r="D7714" t="s">
        <v>22</v>
      </c>
      <c r="E7714" t="s">
        <v>778</v>
      </c>
      <c r="F7714" t="s">
        <v>778</v>
      </c>
      <c r="G7714" t="s">
        <v>86</v>
      </c>
      <c r="H7714" t="s">
        <v>124</v>
      </c>
      <c r="I7714">
        <v>14814.44</v>
      </c>
      <c r="J7714">
        <v>567</v>
      </c>
      <c r="K7714">
        <v>160</v>
      </c>
      <c r="L7714" t="s">
        <v>471</v>
      </c>
      <c r="M7714" s="2">
        <f>+Table3[[#This Row],[CHW]]/Table3[[#This Row],[Count of Airbill Number]]</f>
        <v>26.127760141093475</v>
      </c>
    </row>
    <row r="7715" spans="2:13">
      <c r="B7715" t="s">
        <v>20</v>
      </c>
      <c r="C7715" t="s">
        <v>472</v>
      </c>
      <c r="D7715" t="s">
        <v>22</v>
      </c>
      <c r="E7715" t="s">
        <v>776</v>
      </c>
      <c r="F7715" t="s">
        <v>778</v>
      </c>
      <c r="G7715" t="s">
        <v>37</v>
      </c>
      <c r="H7715" t="s">
        <v>112</v>
      </c>
      <c r="I7715">
        <v>14803.16</v>
      </c>
      <c r="J7715">
        <v>375</v>
      </c>
      <c r="K7715">
        <v>161</v>
      </c>
      <c r="L7715" t="s">
        <v>471</v>
      </c>
      <c r="M7715" s="2">
        <f>+Table3[[#This Row],[CHW]]/Table3[[#This Row],[Count of Airbill Number]]</f>
        <v>39.475093333333334</v>
      </c>
    </row>
    <row r="7716" spans="2:13">
      <c r="B7716" t="s">
        <v>20</v>
      </c>
      <c r="C7716" t="s">
        <v>472</v>
      </c>
      <c r="D7716" t="s">
        <v>22</v>
      </c>
      <c r="E7716" t="s">
        <v>776</v>
      </c>
      <c r="F7716" t="s">
        <v>777</v>
      </c>
      <c r="G7716" t="s">
        <v>66</v>
      </c>
      <c r="H7716" t="s">
        <v>190</v>
      </c>
      <c r="I7716">
        <v>14609.986499999997</v>
      </c>
      <c r="J7716">
        <v>264</v>
      </c>
      <c r="K7716">
        <v>162</v>
      </c>
      <c r="L7716" t="s">
        <v>471</v>
      </c>
      <c r="M7716" s="2">
        <f>+Table3[[#This Row],[CHW]]/Table3[[#This Row],[Count of Airbill Number]]</f>
        <v>55.340857954545442</v>
      </c>
    </row>
    <row r="7717" spans="2:13">
      <c r="B7717" t="s">
        <v>20</v>
      </c>
      <c r="C7717" t="s">
        <v>472</v>
      </c>
      <c r="D7717" t="s">
        <v>22</v>
      </c>
      <c r="E7717" t="s">
        <v>777</v>
      </c>
      <c r="F7717" t="s">
        <v>777</v>
      </c>
      <c r="G7717" t="s">
        <v>110</v>
      </c>
      <c r="H7717" t="s">
        <v>29</v>
      </c>
      <c r="I7717">
        <v>14502.36</v>
      </c>
      <c r="J7717">
        <v>113</v>
      </c>
      <c r="K7717">
        <v>163</v>
      </c>
      <c r="L7717" t="s">
        <v>471</v>
      </c>
      <c r="M7717" s="2">
        <f>+Table3[[#This Row],[CHW]]/Table3[[#This Row],[Count of Airbill Number]]</f>
        <v>128.33946902654867</v>
      </c>
    </row>
    <row r="7718" spans="2:13">
      <c r="B7718" t="s">
        <v>20</v>
      </c>
      <c r="C7718" t="s">
        <v>472</v>
      </c>
      <c r="D7718" t="s">
        <v>22</v>
      </c>
      <c r="E7718" t="s">
        <v>776</v>
      </c>
      <c r="F7718" t="s">
        <v>777</v>
      </c>
      <c r="G7718" t="s">
        <v>31</v>
      </c>
      <c r="H7718" t="s">
        <v>181</v>
      </c>
      <c r="I7718">
        <v>14416.099999999993</v>
      </c>
      <c r="J7718">
        <v>211</v>
      </c>
      <c r="K7718">
        <v>164</v>
      </c>
      <c r="L7718" t="s">
        <v>471</v>
      </c>
      <c r="M7718" s="2">
        <f>+Table3[[#This Row],[CHW]]/Table3[[#This Row],[Count of Airbill Number]]</f>
        <v>68.322748815165838</v>
      </c>
    </row>
    <row r="7719" spans="2:13">
      <c r="B7719" t="s">
        <v>20</v>
      </c>
      <c r="C7719" t="s">
        <v>472</v>
      </c>
      <c r="D7719" t="s">
        <v>22</v>
      </c>
      <c r="E7719" t="s">
        <v>777</v>
      </c>
      <c r="F7719" t="s">
        <v>777</v>
      </c>
      <c r="G7719" t="s">
        <v>106</v>
      </c>
      <c r="H7719" t="s">
        <v>429</v>
      </c>
      <c r="I7719">
        <v>14377.142094999997</v>
      </c>
      <c r="J7719">
        <v>282</v>
      </c>
      <c r="K7719">
        <v>165</v>
      </c>
      <c r="L7719" t="s">
        <v>471</v>
      </c>
      <c r="M7719" s="2">
        <f>+Table3[[#This Row],[CHW]]/Table3[[#This Row],[Count of Airbill Number]]</f>
        <v>50.982773386524812</v>
      </c>
    </row>
    <row r="7720" spans="2:13">
      <c r="B7720" t="s">
        <v>20</v>
      </c>
      <c r="C7720" t="s">
        <v>472</v>
      </c>
      <c r="D7720" t="s">
        <v>22</v>
      </c>
      <c r="E7720" t="s">
        <v>777</v>
      </c>
      <c r="F7720" t="s">
        <v>778</v>
      </c>
      <c r="G7720" t="s">
        <v>190</v>
      </c>
      <c r="H7720" t="s">
        <v>150</v>
      </c>
      <c r="I7720">
        <v>14362</v>
      </c>
      <c r="J7720">
        <v>26</v>
      </c>
      <c r="K7720">
        <v>166</v>
      </c>
      <c r="L7720" t="s">
        <v>471</v>
      </c>
      <c r="M7720" s="2">
        <f>+Table3[[#This Row],[CHW]]/Table3[[#This Row],[Count of Airbill Number]]</f>
        <v>552.38461538461536</v>
      </c>
    </row>
    <row r="7721" spans="2:13">
      <c r="B7721" t="s">
        <v>20</v>
      </c>
      <c r="C7721" t="s">
        <v>472</v>
      </c>
      <c r="D7721" t="s">
        <v>22</v>
      </c>
      <c r="E7721" t="s">
        <v>777</v>
      </c>
      <c r="F7721" t="s">
        <v>776</v>
      </c>
      <c r="G7721" t="s">
        <v>110</v>
      </c>
      <c r="H7721" t="s">
        <v>23</v>
      </c>
      <c r="I7721">
        <v>14345</v>
      </c>
      <c r="J7721">
        <v>3</v>
      </c>
      <c r="K7721">
        <v>167</v>
      </c>
      <c r="L7721" t="s">
        <v>471</v>
      </c>
      <c r="M7721" s="2">
        <f>+Table3[[#This Row],[CHW]]/Table3[[#This Row],[Count of Airbill Number]]</f>
        <v>4781.666666666667</v>
      </c>
    </row>
    <row r="7722" spans="2:13">
      <c r="B7722" t="s">
        <v>20</v>
      </c>
      <c r="C7722" t="s">
        <v>472</v>
      </c>
      <c r="D7722" t="s">
        <v>22</v>
      </c>
      <c r="E7722" t="s">
        <v>778</v>
      </c>
      <c r="F7722" t="s">
        <v>776</v>
      </c>
      <c r="G7722" t="s">
        <v>86</v>
      </c>
      <c r="H7722" t="s">
        <v>32</v>
      </c>
      <c r="I7722">
        <v>14307.16</v>
      </c>
      <c r="J7722">
        <v>182</v>
      </c>
      <c r="K7722">
        <v>168</v>
      </c>
      <c r="L7722" t="s">
        <v>471</v>
      </c>
      <c r="M7722" s="2">
        <f>+Table3[[#This Row],[CHW]]/Table3[[#This Row],[Count of Airbill Number]]</f>
        <v>78.610769230769236</v>
      </c>
    </row>
    <row r="7723" spans="2:13">
      <c r="B7723" t="s">
        <v>20</v>
      </c>
      <c r="C7723" t="s">
        <v>472</v>
      </c>
      <c r="D7723" t="s">
        <v>22</v>
      </c>
      <c r="E7723" t="s">
        <v>778</v>
      </c>
      <c r="F7723" t="s">
        <v>776</v>
      </c>
      <c r="G7723" t="s">
        <v>51</v>
      </c>
      <c r="H7723" t="s">
        <v>122</v>
      </c>
      <c r="I7723">
        <v>14147.979999999996</v>
      </c>
      <c r="J7723">
        <v>310</v>
      </c>
      <c r="K7723">
        <v>169</v>
      </c>
      <c r="L7723" t="s">
        <v>471</v>
      </c>
      <c r="M7723" s="2">
        <f>+Table3[[#This Row],[CHW]]/Table3[[#This Row],[Count of Airbill Number]]</f>
        <v>45.638645161290306</v>
      </c>
    </row>
    <row r="7724" spans="2:13">
      <c r="B7724" t="s">
        <v>20</v>
      </c>
      <c r="C7724" t="s">
        <v>472</v>
      </c>
      <c r="D7724" t="s">
        <v>22</v>
      </c>
      <c r="E7724" t="s">
        <v>778</v>
      </c>
      <c r="F7724" t="s">
        <v>778</v>
      </c>
      <c r="G7724" t="s">
        <v>283</v>
      </c>
      <c r="H7724" t="s">
        <v>171</v>
      </c>
      <c r="I7724">
        <v>14117</v>
      </c>
      <c r="J7724">
        <v>301</v>
      </c>
      <c r="K7724">
        <v>170</v>
      </c>
      <c r="L7724" t="s">
        <v>471</v>
      </c>
      <c r="M7724" s="2">
        <f>+Table3[[#This Row],[CHW]]/Table3[[#This Row],[Count of Airbill Number]]</f>
        <v>46.900332225913623</v>
      </c>
    </row>
    <row r="7725" spans="2:13">
      <c r="B7725" t="s">
        <v>20</v>
      </c>
      <c r="C7725" t="s">
        <v>472</v>
      </c>
      <c r="D7725" t="s">
        <v>22</v>
      </c>
      <c r="E7725" t="s">
        <v>778</v>
      </c>
      <c r="F7725" t="s">
        <v>777</v>
      </c>
      <c r="G7725" t="s">
        <v>86</v>
      </c>
      <c r="H7725" t="s">
        <v>29</v>
      </c>
      <c r="I7725">
        <v>14002.170000000007</v>
      </c>
      <c r="J7725">
        <v>667</v>
      </c>
      <c r="K7725">
        <v>171</v>
      </c>
      <c r="L7725" t="s">
        <v>471</v>
      </c>
      <c r="M7725" s="2">
        <f>+Table3[[#This Row],[CHW]]/Table3[[#This Row],[Count of Airbill Number]]</f>
        <v>20.992758620689667</v>
      </c>
    </row>
    <row r="7726" spans="2:13">
      <c r="B7726" t="s">
        <v>20</v>
      </c>
      <c r="C7726" t="s">
        <v>472</v>
      </c>
      <c r="D7726" t="s">
        <v>22</v>
      </c>
      <c r="E7726" t="s">
        <v>778</v>
      </c>
      <c r="F7726" t="s">
        <v>778</v>
      </c>
      <c r="G7726" t="s">
        <v>51</v>
      </c>
      <c r="H7726" t="s">
        <v>81</v>
      </c>
      <c r="I7726">
        <v>13911.759999999998</v>
      </c>
      <c r="J7726">
        <v>264</v>
      </c>
      <c r="K7726">
        <v>172</v>
      </c>
      <c r="L7726" t="s">
        <v>471</v>
      </c>
      <c r="M7726" s="2">
        <f>+Table3[[#This Row],[CHW]]/Table3[[#This Row],[Count of Airbill Number]]</f>
        <v>52.696060606060598</v>
      </c>
    </row>
    <row r="7727" spans="2:13">
      <c r="B7727" t="s">
        <v>20</v>
      </c>
      <c r="C7727" t="s">
        <v>472</v>
      </c>
      <c r="D7727" t="s">
        <v>22</v>
      </c>
      <c r="E7727" t="s">
        <v>776</v>
      </c>
      <c r="F7727" t="s">
        <v>776</v>
      </c>
      <c r="G7727" t="s">
        <v>37</v>
      </c>
      <c r="H7727" t="s">
        <v>89</v>
      </c>
      <c r="I7727">
        <v>13815.05544</v>
      </c>
      <c r="J7727">
        <v>496</v>
      </c>
      <c r="K7727">
        <v>173</v>
      </c>
      <c r="L7727" t="s">
        <v>471</v>
      </c>
      <c r="M7727" s="2">
        <f>+Table3[[#This Row],[CHW]]/Table3[[#This Row],[Count of Airbill Number]]</f>
        <v>27.852934354838709</v>
      </c>
    </row>
    <row r="7728" spans="2:13">
      <c r="B7728" t="s">
        <v>20</v>
      </c>
      <c r="C7728" t="s">
        <v>472</v>
      </c>
      <c r="D7728" t="s">
        <v>22</v>
      </c>
      <c r="E7728" t="s">
        <v>776</v>
      </c>
      <c r="F7728" t="s">
        <v>776</v>
      </c>
      <c r="G7728" t="s">
        <v>37</v>
      </c>
      <c r="H7728" t="s">
        <v>59</v>
      </c>
      <c r="I7728">
        <v>13538.71</v>
      </c>
      <c r="J7728">
        <v>571</v>
      </c>
      <c r="K7728">
        <v>174</v>
      </c>
      <c r="L7728" t="s">
        <v>471</v>
      </c>
      <c r="M7728" s="2">
        <f>+Table3[[#This Row],[CHW]]/Table3[[#This Row],[Count of Airbill Number]]</f>
        <v>23.710525394045533</v>
      </c>
    </row>
    <row r="7729" spans="2:13">
      <c r="B7729" t="s">
        <v>20</v>
      </c>
      <c r="C7729" t="s">
        <v>472</v>
      </c>
      <c r="D7729" t="s">
        <v>22</v>
      </c>
      <c r="E7729" t="s">
        <v>777</v>
      </c>
      <c r="F7729" t="s">
        <v>778</v>
      </c>
      <c r="G7729" t="s">
        <v>162</v>
      </c>
      <c r="H7729" t="s">
        <v>171</v>
      </c>
      <c r="I7729">
        <v>13111.5</v>
      </c>
      <c r="J7729">
        <v>22</v>
      </c>
      <c r="K7729">
        <v>175</v>
      </c>
      <c r="L7729" t="s">
        <v>471</v>
      </c>
      <c r="M7729" s="2">
        <f>+Table3[[#This Row],[CHW]]/Table3[[#This Row],[Count of Airbill Number]]</f>
        <v>595.97727272727275</v>
      </c>
    </row>
    <row r="7730" spans="2:13">
      <c r="B7730" t="s">
        <v>20</v>
      </c>
      <c r="C7730" t="s">
        <v>472</v>
      </c>
      <c r="D7730" t="s">
        <v>22</v>
      </c>
      <c r="E7730" t="s">
        <v>777</v>
      </c>
      <c r="F7730" t="s">
        <v>778</v>
      </c>
      <c r="G7730" t="s">
        <v>27</v>
      </c>
      <c r="H7730" t="s">
        <v>51</v>
      </c>
      <c r="I7730">
        <v>13071</v>
      </c>
      <c r="J7730">
        <v>412</v>
      </c>
      <c r="K7730">
        <v>176</v>
      </c>
      <c r="L7730" t="s">
        <v>471</v>
      </c>
      <c r="M7730" s="2">
        <f>+Table3[[#This Row],[CHW]]/Table3[[#This Row],[Count of Airbill Number]]</f>
        <v>31.725728155339805</v>
      </c>
    </row>
    <row r="7731" spans="2:13">
      <c r="B7731" t="s">
        <v>20</v>
      </c>
      <c r="C7731" t="s">
        <v>472</v>
      </c>
      <c r="D7731" t="s">
        <v>36</v>
      </c>
      <c r="E7731" t="s">
        <v>777</v>
      </c>
      <c r="F7731" t="s">
        <v>777</v>
      </c>
      <c r="G7731" t="s">
        <v>429</v>
      </c>
      <c r="H7731" t="s">
        <v>106</v>
      </c>
      <c r="I7731">
        <v>13058</v>
      </c>
      <c r="J7731">
        <v>257</v>
      </c>
      <c r="K7731">
        <v>177</v>
      </c>
      <c r="L7731" t="s">
        <v>471</v>
      </c>
      <c r="M7731" s="2">
        <f>+Table3[[#This Row],[CHW]]/Table3[[#This Row],[Count of Airbill Number]]</f>
        <v>50.809338521400775</v>
      </c>
    </row>
    <row r="7732" spans="2:13">
      <c r="B7732" t="s">
        <v>20</v>
      </c>
      <c r="C7732" t="s">
        <v>472</v>
      </c>
      <c r="D7732" t="s">
        <v>22</v>
      </c>
      <c r="E7732" t="s">
        <v>776</v>
      </c>
      <c r="F7732" t="s">
        <v>777</v>
      </c>
      <c r="G7732" t="s">
        <v>37</v>
      </c>
      <c r="H7732" t="s">
        <v>106</v>
      </c>
      <c r="I7732">
        <v>13016.547497200025</v>
      </c>
      <c r="J7732">
        <v>529</v>
      </c>
      <c r="K7732">
        <v>178</v>
      </c>
      <c r="L7732" t="s">
        <v>471</v>
      </c>
      <c r="M7732" s="2">
        <f>+Table3[[#This Row],[CHW]]/Table3[[#This Row],[Count of Airbill Number]]</f>
        <v>24.605949900189081</v>
      </c>
    </row>
    <row r="7733" spans="2:13">
      <c r="B7733" t="s">
        <v>20</v>
      </c>
      <c r="C7733" t="s">
        <v>472</v>
      </c>
      <c r="D7733" t="s">
        <v>22</v>
      </c>
      <c r="E7733" t="s">
        <v>778</v>
      </c>
      <c r="F7733" t="s">
        <v>776</v>
      </c>
      <c r="G7733" t="s">
        <v>267</v>
      </c>
      <c r="H7733" t="s">
        <v>66</v>
      </c>
      <c r="I7733">
        <v>12967.689999999999</v>
      </c>
      <c r="J7733">
        <v>318</v>
      </c>
      <c r="K7733">
        <v>179</v>
      </c>
      <c r="L7733" t="s">
        <v>471</v>
      </c>
      <c r="M7733" s="2">
        <f>+Table3[[#This Row],[CHW]]/Table3[[#This Row],[Count of Airbill Number]]</f>
        <v>40.77889937106918</v>
      </c>
    </row>
    <row r="7734" spans="2:13">
      <c r="B7734" t="s">
        <v>20</v>
      </c>
      <c r="C7734" t="s">
        <v>472</v>
      </c>
      <c r="D7734" t="s">
        <v>22</v>
      </c>
      <c r="E7734" t="s">
        <v>778</v>
      </c>
      <c r="F7734" t="s">
        <v>778</v>
      </c>
      <c r="G7734" t="s">
        <v>86</v>
      </c>
      <c r="H7734" t="s">
        <v>269</v>
      </c>
      <c r="I7734">
        <v>12940.1</v>
      </c>
      <c r="J7734">
        <v>316</v>
      </c>
      <c r="K7734">
        <v>180</v>
      </c>
      <c r="L7734" t="s">
        <v>471</v>
      </c>
      <c r="M7734" s="2">
        <f>+Table3[[#This Row],[CHW]]/Table3[[#This Row],[Count of Airbill Number]]</f>
        <v>40.949683544303795</v>
      </c>
    </row>
    <row r="7735" spans="2:13">
      <c r="B7735" t="s">
        <v>20</v>
      </c>
      <c r="C7735" t="s">
        <v>472</v>
      </c>
      <c r="D7735" t="s">
        <v>22</v>
      </c>
      <c r="E7735" t="s">
        <v>777</v>
      </c>
      <c r="F7735" t="s">
        <v>778</v>
      </c>
      <c r="G7735" t="s">
        <v>290</v>
      </c>
      <c r="H7735" t="s">
        <v>86</v>
      </c>
      <c r="I7735">
        <v>12939</v>
      </c>
      <c r="J7735">
        <v>333</v>
      </c>
      <c r="K7735">
        <v>181</v>
      </c>
      <c r="L7735" t="s">
        <v>471</v>
      </c>
      <c r="M7735" s="2">
        <f>+Table3[[#This Row],[CHW]]/Table3[[#This Row],[Count of Airbill Number]]</f>
        <v>38.855855855855857</v>
      </c>
    </row>
    <row r="7736" spans="2:13">
      <c r="B7736" t="s">
        <v>20</v>
      </c>
      <c r="C7736" t="s">
        <v>472</v>
      </c>
      <c r="D7736" t="s">
        <v>22</v>
      </c>
      <c r="E7736" t="s">
        <v>777</v>
      </c>
      <c r="F7736" t="s">
        <v>777</v>
      </c>
      <c r="G7736" t="s">
        <v>230</v>
      </c>
      <c r="H7736" t="s">
        <v>27</v>
      </c>
      <c r="I7736">
        <v>12932</v>
      </c>
      <c r="J7736">
        <v>680</v>
      </c>
      <c r="K7736">
        <v>182</v>
      </c>
      <c r="L7736" t="s">
        <v>471</v>
      </c>
      <c r="M7736" s="2">
        <f>+Table3[[#This Row],[CHW]]/Table3[[#This Row],[Count of Airbill Number]]</f>
        <v>19.017647058823531</v>
      </c>
    </row>
    <row r="7737" spans="2:13">
      <c r="B7737" t="s">
        <v>20</v>
      </c>
      <c r="C7737" t="s">
        <v>21</v>
      </c>
      <c r="D7737" t="s">
        <v>22</v>
      </c>
      <c r="E7737" t="s">
        <v>778</v>
      </c>
      <c r="F7737" t="s">
        <v>776</v>
      </c>
      <c r="G7737" t="s">
        <v>153</v>
      </c>
      <c r="H7737" t="s">
        <v>85</v>
      </c>
      <c r="I7737">
        <v>12927.920983000013</v>
      </c>
      <c r="J7737">
        <v>351</v>
      </c>
      <c r="K7737">
        <v>183</v>
      </c>
      <c r="L7737" t="s">
        <v>471</v>
      </c>
      <c r="M7737" s="2">
        <f>+Table3[[#This Row],[CHW]]/Table3[[#This Row],[Count of Airbill Number]]</f>
        <v>36.831683712250751</v>
      </c>
    </row>
    <row r="7738" spans="2:13">
      <c r="B7738" t="s">
        <v>20</v>
      </c>
      <c r="C7738" t="s">
        <v>472</v>
      </c>
      <c r="D7738" t="s">
        <v>22</v>
      </c>
      <c r="E7738" t="s">
        <v>777</v>
      </c>
      <c r="F7738" t="s">
        <v>776</v>
      </c>
      <c r="G7738" t="s">
        <v>162</v>
      </c>
      <c r="H7738" t="s">
        <v>66</v>
      </c>
      <c r="I7738">
        <v>12922.2</v>
      </c>
      <c r="J7738">
        <v>127</v>
      </c>
      <c r="K7738">
        <v>184</v>
      </c>
      <c r="L7738" t="s">
        <v>471</v>
      </c>
      <c r="M7738" s="2">
        <f>+Table3[[#This Row],[CHW]]/Table3[[#This Row],[Count of Airbill Number]]</f>
        <v>101.7496062992126</v>
      </c>
    </row>
    <row r="7739" spans="2:13">
      <c r="B7739" t="s">
        <v>20</v>
      </c>
      <c r="C7739" t="s">
        <v>21</v>
      </c>
      <c r="D7739" t="s">
        <v>22</v>
      </c>
      <c r="E7739" t="s">
        <v>776</v>
      </c>
      <c r="F7739" t="s">
        <v>776</v>
      </c>
      <c r="G7739" t="s">
        <v>85</v>
      </c>
      <c r="H7739" t="s">
        <v>37</v>
      </c>
      <c r="I7739">
        <v>12906.127687600056</v>
      </c>
      <c r="J7739">
        <v>1375</v>
      </c>
      <c r="K7739">
        <v>185</v>
      </c>
      <c r="L7739" t="s">
        <v>471</v>
      </c>
      <c r="M7739" s="2">
        <f>+Table3[[#This Row],[CHW]]/Table3[[#This Row],[Count of Airbill Number]]</f>
        <v>9.3862746818909493</v>
      </c>
    </row>
    <row r="7740" spans="2:13">
      <c r="B7740" t="s">
        <v>20</v>
      </c>
      <c r="C7740" t="s">
        <v>21</v>
      </c>
      <c r="D7740" t="s">
        <v>22</v>
      </c>
      <c r="E7740" t="s">
        <v>778</v>
      </c>
      <c r="F7740" t="s">
        <v>776</v>
      </c>
      <c r="G7740" t="s">
        <v>86</v>
      </c>
      <c r="H7740" t="s">
        <v>216</v>
      </c>
      <c r="I7740">
        <v>12781.6</v>
      </c>
      <c r="J7740">
        <v>24</v>
      </c>
      <c r="K7740">
        <v>186</v>
      </c>
      <c r="L7740" t="s">
        <v>471</v>
      </c>
      <c r="M7740" s="2">
        <f>+Table3[[#This Row],[CHW]]/Table3[[#This Row],[Count of Airbill Number]]</f>
        <v>532.56666666666672</v>
      </c>
    </row>
    <row r="7741" spans="2:13">
      <c r="B7741" t="s">
        <v>20</v>
      </c>
      <c r="C7741" t="s">
        <v>472</v>
      </c>
      <c r="D7741" t="s">
        <v>22</v>
      </c>
      <c r="E7741" t="s">
        <v>776</v>
      </c>
      <c r="F7741" t="s">
        <v>776</v>
      </c>
      <c r="G7741" t="s">
        <v>66</v>
      </c>
      <c r="H7741" t="s">
        <v>103</v>
      </c>
      <c r="I7741">
        <v>12680.064040000001</v>
      </c>
      <c r="J7741">
        <v>219</v>
      </c>
      <c r="K7741">
        <v>187</v>
      </c>
      <c r="L7741" t="s">
        <v>471</v>
      </c>
      <c r="M7741" s="2">
        <f>+Table3[[#This Row],[CHW]]/Table3[[#This Row],[Count of Airbill Number]]</f>
        <v>57.899835799086766</v>
      </c>
    </row>
    <row r="7742" spans="2:13">
      <c r="B7742" t="s">
        <v>20</v>
      </c>
      <c r="C7742" t="s">
        <v>472</v>
      </c>
      <c r="D7742" t="s">
        <v>22</v>
      </c>
      <c r="E7742" t="s">
        <v>776</v>
      </c>
      <c r="F7742" t="s">
        <v>778</v>
      </c>
      <c r="G7742" t="s">
        <v>66</v>
      </c>
      <c r="H7742" t="s">
        <v>51</v>
      </c>
      <c r="I7742">
        <v>12529.29</v>
      </c>
      <c r="J7742">
        <v>174</v>
      </c>
      <c r="K7742">
        <v>188</v>
      </c>
      <c r="L7742" t="s">
        <v>471</v>
      </c>
      <c r="M7742" s="2">
        <f>+Table3[[#This Row],[CHW]]/Table3[[#This Row],[Count of Airbill Number]]</f>
        <v>72.007413793103453</v>
      </c>
    </row>
    <row r="7743" spans="2:13">
      <c r="B7743" t="s">
        <v>20</v>
      </c>
      <c r="C7743" t="s">
        <v>472</v>
      </c>
      <c r="D7743" t="s">
        <v>22</v>
      </c>
      <c r="E7743" t="s">
        <v>776</v>
      </c>
      <c r="F7743" t="s">
        <v>776</v>
      </c>
      <c r="G7743" t="s">
        <v>483</v>
      </c>
      <c r="H7743" t="s">
        <v>116</v>
      </c>
      <c r="I7743">
        <v>12482.719854800009</v>
      </c>
      <c r="J7743">
        <v>280</v>
      </c>
      <c r="K7743">
        <v>189</v>
      </c>
      <c r="L7743" t="s">
        <v>471</v>
      </c>
      <c r="M7743" s="2">
        <f>+Table3[[#This Row],[CHW]]/Table3[[#This Row],[Count of Airbill Number]]</f>
        <v>44.58114233857146</v>
      </c>
    </row>
    <row r="7744" spans="2:13">
      <c r="B7744" t="s">
        <v>20</v>
      </c>
      <c r="C7744" t="s">
        <v>472</v>
      </c>
      <c r="D7744" t="s">
        <v>22</v>
      </c>
      <c r="E7744" t="s">
        <v>778</v>
      </c>
      <c r="F7744" t="s">
        <v>777</v>
      </c>
      <c r="G7744" t="s">
        <v>124</v>
      </c>
      <c r="H7744" t="s">
        <v>259</v>
      </c>
      <c r="I7744">
        <v>12423.460000000005</v>
      </c>
      <c r="J7744">
        <v>242</v>
      </c>
      <c r="K7744">
        <v>190</v>
      </c>
      <c r="L7744" t="s">
        <v>471</v>
      </c>
      <c r="M7744" s="2">
        <f>+Table3[[#This Row],[CHW]]/Table3[[#This Row],[Count of Airbill Number]]</f>
        <v>51.336611570247953</v>
      </c>
    </row>
    <row r="7745" spans="2:13">
      <c r="B7745" t="s">
        <v>20</v>
      </c>
      <c r="C7745" t="s">
        <v>472</v>
      </c>
      <c r="D7745" t="s">
        <v>22</v>
      </c>
      <c r="E7745" t="s">
        <v>778</v>
      </c>
      <c r="F7745" t="s">
        <v>777</v>
      </c>
      <c r="G7745" t="s">
        <v>150</v>
      </c>
      <c r="H7745" t="s">
        <v>162</v>
      </c>
      <c r="I7745">
        <v>12305.35</v>
      </c>
      <c r="J7745">
        <v>145</v>
      </c>
      <c r="K7745">
        <v>191</v>
      </c>
      <c r="L7745" t="s">
        <v>471</v>
      </c>
      <c r="M7745" s="2">
        <f>+Table3[[#This Row],[CHW]]/Table3[[#This Row],[Count of Airbill Number]]</f>
        <v>84.864482758620696</v>
      </c>
    </row>
    <row r="7746" spans="2:13">
      <c r="B7746" t="s">
        <v>20</v>
      </c>
      <c r="C7746" t="s">
        <v>21</v>
      </c>
      <c r="D7746" t="s">
        <v>22</v>
      </c>
      <c r="E7746" t="s">
        <v>776</v>
      </c>
      <c r="F7746" t="s">
        <v>776</v>
      </c>
      <c r="G7746" t="s">
        <v>165</v>
      </c>
      <c r="H7746" t="s">
        <v>85</v>
      </c>
      <c r="I7746">
        <v>12304.262462800001</v>
      </c>
      <c r="J7746">
        <v>364</v>
      </c>
      <c r="K7746">
        <v>192</v>
      </c>
      <c r="L7746" t="s">
        <v>471</v>
      </c>
      <c r="M7746" s="2">
        <f>+Table3[[#This Row],[CHW]]/Table3[[#This Row],[Count of Airbill Number]]</f>
        <v>33.802918853846158</v>
      </c>
    </row>
    <row r="7747" spans="2:13">
      <c r="B7747" t="s">
        <v>20</v>
      </c>
      <c r="C7747" t="s">
        <v>21</v>
      </c>
      <c r="D7747" t="s">
        <v>22</v>
      </c>
      <c r="E7747" t="s">
        <v>777</v>
      </c>
      <c r="F7747" t="s">
        <v>777</v>
      </c>
      <c r="G7747" t="s">
        <v>110</v>
      </c>
      <c r="H7747" t="s">
        <v>27</v>
      </c>
      <c r="I7747">
        <v>12212</v>
      </c>
      <c r="J7747">
        <v>392</v>
      </c>
      <c r="K7747">
        <v>193</v>
      </c>
      <c r="L7747" t="s">
        <v>471</v>
      </c>
      <c r="M7747" s="2">
        <f>+Table3[[#This Row],[CHW]]/Table3[[#This Row],[Count of Airbill Number]]</f>
        <v>31.153061224489797</v>
      </c>
    </row>
    <row r="7748" spans="2:13">
      <c r="B7748" t="s">
        <v>20</v>
      </c>
      <c r="C7748" t="s">
        <v>472</v>
      </c>
      <c r="D7748" t="s">
        <v>22</v>
      </c>
      <c r="E7748" t="s">
        <v>776</v>
      </c>
      <c r="F7748" t="s">
        <v>776</v>
      </c>
      <c r="G7748" t="s">
        <v>49</v>
      </c>
      <c r="H7748" t="s">
        <v>37</v>
      </c>
      <c r="I7748">
        <v>12208.500000000009</v>
      </c>
      <c r="J7748">
        <v>458</v>
      </c>
      <c r="K7748">
        <v>194</v>
      </c>
      <c r="L7748" t="s">
        <v>471</v>
      </c>
      <c r="M7748" s="2">
        <f>+Table3[[#This Row],[CHW]]/Table3[[#This Row],[Count of Airbill Number]]</f>
        <v>26.656113537117925</v>
      </c>
    </row>
    <row r="7749" spans="2:13">
      <c r="B7749" t="s">
        <v>20</v>
      </c>
      <c r="C7749" t="s">
        <v>472</v>
      </c>
      <c r="D7749" t="s">
        <v>22</v>
      </c>
      <c r="E7749" t="s">
        <v>778</v>
      </c>
      <c r="F7749" t="s">
        <v>778</v>
      </c>
      <c r="G7749" t="s">
        <v>113</v>
      </c>
      <c r="H7749" t="s">
        <v>86</v>
      </c>
      <c r="I7749">
        <v>12054.999999999985</v>
      </c>
      <c r="J7749">
        <v>398</v>
      </c>
      <c r="K7749">
        <v>195</v>
      </c>
      <c r="L7749" t="s">
        <v>471</v>
      </c>
      <c r="M7749" s="2">
        <f>+Table3[[#This Row],[CHW]]/Table3[[#This Row],[Count of Airbill Number]]</f>
        <v>30.288944723618055</v>
      </c>
    </row>
    <row r="7750" spans="2:13">
      <c r="B7750" t="s">
        <v>20</v>
      </c>
      <c r="C7750" t="s">
        <v>472</v>
      </c>
      <c r="D7750" t="s">
        <v>36</v>
      </c>
      <c r="E7750" t="s">
        <v>777</v>
      </c>
      <c r="F7750" t="s">
        <v>777</v>
      </c>
      <c r="G7750" t="s">
        <v>429</v>
      </c>
      <c r="H7750" t="s">
        <v>27</v>
      </c>
      <c r="I7750">
        <v>12022</v>
      </c>
      <c r="J7750">
        <v>144</v>
      </c>
      <c r="K7750">
        <v>196</v>
      </c>
      <c r="L7750" t="s">
        <v>471</v>
      </c>
      <c r="M7750" s="2">
        <f>+Table3[[#This Row],[CHW]]/Table3[[#This Row],[Count of Airbill Number]]</f>
        <v>83.486111111111114</v>
      </c>
    </row>
    <row r="7751" spans="2:13">
      <c r="B7751" t="s">
        <v>20</v>
      </c>
      <c r="C7751" t="s">
        <v>472</v>
      </c>
      <c r="D7751" t="s">
        <v>22</v>
      </c>
      <c r="E7751" t="s">
        <v>776</v>
      </c>
      <c r="F7751" t="s">
        <v>776</v>
      </c>
      <c r="G7751" t="s">
        <v>37</v>
      </c>
      <c r="H7751" t="s">
        <v>69</v>
      </c>
      <c r="I7751">
        <v>12012.380000000001</v>
      </c>
      <c r="J7751">
        <v>495</v>
      </c>
      <c r="K7751">
        <v>197</v>
      </c>
      <c r="L7751" t="s">
        <v>471</v>
      </c>
      <c r="M7751" s="2">
        <f>+Table3[[#This Row],[CHW]]/Table3[[#This Row],[Count of Airbill Number]]</f>
        <v>24.267434343434346</v>
      </c>
    </row>
    <row r="7752" spans="2:13">
      <c r="B7752" t="s">
        <v>20</v>
      </c>
      <c r="C7752" t="s">
        <v>472</v>
      </c>
      <c r="D7752" t="s">
        <v>22</v>
      </c>
      <c r="E7752" t="s">
        <v>778</v>
      </c>
      <c r="F7752" t="s">
        <v>777</v>
      </c>
      <c r="G7752" t="s">
        <v>150</v>
      </c>
      <c r="H7752" t="s">
        <v>106</v>
      </c>
      <c r="I7752">
        <v>12011.390000000001</v>
      </c>
      <c r="J7752">
        <v>168</v>
      </c>
      <c r="K7752">
        <v>198</v>
      </c>
      <c r="L7752" t="s">
        <v>471</v>
      </c>
      <c r="M7752" s="2">
        <f>+Table3[[#This Row],[CHW]]/Table3[[#This Row],[Count of Airbill Number]]</f>
        <v>71.496369047619055</v>
      </c>
    </row>
    <row r="7753" spans="2:13">
      <c r="B7753" t="s">
        <v>20</v>
      </c>
      <c r="C7753" t="s">
        <v>472</v>
      </c>
      <c r="D7753" t="s">
        <v>22</v>
      </c>
      <c r="E7753" t="s">
        <v>776</v>
      </c>
      <c r="F7753" t="s">
        <v>776</v>
      </c>
      <c r="G7753" t="s">
        <v>37</v>
      </c>
      <c r="H7753" t="s">
        <v>199</v>
      </c>
      <c r="I7753">
        <v>11977</v>
      </c>
      <c r="J7753">
        <v>387</v>
      </c>
      <c r="K7753">
        <v>199</v>
      </c>
      <c r="L7753" t="s">
        <v>471</v>
      </c>
      <c r="M7753" s="2">
        <f>+Table3[[#This Row],[CHW]]/Table3[[#This Row],[Count of Airbill Number]]</f>
        <v>30.948320413436694</v>
      </c>
    </row>
    <row r="7754" spans="2:13">
      <c r="B7754" t="s">
        <v>20</v>
      </c>
      <c r="C7754" t="s">
        <v>472</v>
      </c>
      <c r="D7754" t="s">
        <v>22</v>
      </c>
      <c r="E7754" t="s">
        <v>778</v>
      </c>
      <c r="F7754" t="s">
        <v>778</v>
      </c>
      <c r="G7754" t="s">
        <v>51</v>
      </c>
      <c r="H7754" t="s">
        <v>124</v>
      </c>
      <c r="I7754">
        <v>11858.430000000009</v>
      </c>
      <c r="J7754">
        <v>481</v>
      </c>
      <c r="K7754">
        <v>200</v>
      </c>
      <c r="L7754" t="s">
        <v>471</v>
      </c>
      <c r="M7754" s="2">
        <f>+Table3[[#This Row],[CHW]]/Table3[[#This Row],[Count of Airbill Number]]</f>
        <v>24.653700623700644</v>
      </c>
    </row>
    <row r="7755" spans="2:13">
      <c r="B7755" t="s">
        <v>20</v>
      </c>
      <c r="C7755" t="s">
        <v>472</v>
      </c>
      <c r="D7755" t="s">
        <v>22</v>
      </c>
      <c r="E7755" t="s">
        <v>776</v>
      </c>
      <c r="F7755" t="s">
        <v>776</v>
      </c>
      <c r="G7755" t="s">
        <v>66</v>
      </c>
      <c r="H7755" t="s">
        <v>216</v>
      </c>
      <c r="I7755">
        <v>11831.21</v>
      </c>
      <c r="J7755">
        <v>63</v>
      </c>
      <c r="K7755">
        <v>201</v>
      </c>
      <c r="L7755" t="s">
        <v>471</v>
      </c>
      <c r="M7755" s="2">
        <f>+Table3[[#This Row],[CHW]]/Table3[[#This Row],[Count of Airbill Number]]</f>
        <v>187.79698412698411</v>
      </c>
    </row>
    <row r="7756" spans="2:13">
      <c r="B7756" t="s">
        <v>20</v>
      </c>
      <c r="C7756" t="s">
        <v>472</v>
      </c>
      <c r="D7756" t="s">
        <v>22</v>
      </c>
      <c r="E7756" t="s">
        <v>777</v>
      </c>
      <c r="F7756" t="s">
        <v>778</v>
      </c>
      <c r="G7756" t="s">
        <v>181</v>
      </c>
      <c r="H7756" t="s">
        <v>112</v>
      </c>
      <c r="I7756">
        <v>11820.5</v>
      </c>
      <c r="J7756">
        <v>221</v>
      </c>
      <c r="K7756">
        <v>202</v>
      </c>
      <c r="L7756" t="s">
        <v>471</v>
      </c>
      <c r="M7756" s="2">
        <f>+Table3[[#This Row],[CHW]]/Table3[[#This Row],[Count of Airbill Number]]</f>
        <v>53.486425339366512</v>
      </c>
    </row>
    <row r="7757" spans="2:13">
      <c r="B7757" t="s">
        <v>20</v>
      </c>
      <c r="C7757" t="s">
        <v>21</v>
      </c>
      <c r="D7757" t="s">
        <v>22</v>
      </c>
      <c r="E7757" t="s">
        <v>776</v>
      </c>
      <c r="F7757" t="s">
        <v>776</v>
      </c>
      <c r="G7757" t="s">
        <v>116</v>
      </c>
      <c r="H7757" t="s">
        <v>85</v>
      </c>
      <c r="I7757">
        <v>11796.950677000119</v>
      </c>
      <c r="J7757">
        <v>1345</v>
      </c>
      <c r="K7757">
        <v>203</v>
      </c>
      <c r="L7757" t="s">
        <v>471</v>
      </c>
      <c r="M7757" s="2">
        <f>+Table3[[#This Row],[CHW]]/Table3[[#This Row],[Count of Airbill Number]]</f>
        <v>8.770967046096743</v>
      </c>
    </row>
    <row r="7758" spans="2:13">
      <c r="B7758" t="s">
        <v>20</v>
      </c>
      <c r="C7758" t="s">
        <v>472</v>
      </c>
      <c r="D7758" t="s">
        <v>22</v>
      </c>
      <c r="E7758" t="s">
        <v>776</v>
      </c>
      <c r="F7758" t="s">
        <v>777</v>
      </c>
      <c r="G7758" t="s">
        <v>66</v>
      </c>
      <c r="H7758" t="s">
        <v>374</v>
      </c>
      <c r="I7758">
        <v>11765.837260000002</v>
      </c>
      <c r="J7758">
        <v>258</v>
      </c>
      <c r="K7758">
        <v>204</v>
      </c>
      <c r="L7758" t="s">
        <v>471</v>
      </c>
      <c r="M7758" s="2">
        <f>+Table3[[#This Row],[CHW]]/Table3[[#This Row],[Count of Airbill Number]]</f>
        <v>45.604020387596904</v>
      </c>
    </row>
    <row r="7759" spans="2:13">
      <c r="B7759" t="s">
        <v>20</v>
      </c>
      <c r="C7759" t="s">
        <v>472</v>
      </c>
      <c r="D7759" t="s">
        <v>22</v>
      </c>
      <c r="E7759" t="s">
        <v>776</v>
      </c>
      <c r="F7759" t="s">
        <v>776</v>
      </c>
      <c r="G7759" t="s">
        <v>89</v>
      </c>
      <c r="H7759" t="s">
        <v>123</v>
      </c>
      <c r="I7759">
        <v>11673.569999999996</v>
      </c>
      <c r="J7759">
        <v>344</v>
      </c>
      <c r="K7759">
        <v>205</v>
      </c>
      <c r="L7759" t="s">
        <v>471</v>
      </c>
      <c r="M7759" s="2">
        <f>+Table3[[#This Row],[CHW]]/Table3[[#This Row],[Count of Airbill Number]]</f>
        <v>33.934796511627894</v>
      </c>
    </row>
    <row r="7760" spans="2:13">
      <c r="B7760" t="s">
        <v>20</v>
      </c>
      <c r="C7760" t="s">
        <v>472</v>
      </c>
      <c r="D7760" t="s">
        <v>22</v>
      </c>
      <c r="E7760" t="s">
        <v>776</v>
      </c>
      <c r="F7760" t="s">
        <v>778</v>
      </c>
      <c r="G7760" t="s">
        <v>175</v>
      </c>
      <c r="H7760" t="s">
        <v>171</v>
      </c>
      <c r="I7760">
        <v>11639</v>
      </c>
      <c r="J7760">
        <v>92</v>
      </c>
      <c r="K7760">
        <v>206</v>
      </c>
      <c r="L7760" t="s">
        <v>471</v>
      </c>
      <c r="M7760" s="2">
        <f>+Table3[[#This Row],[CHW]]/Table3[[#This Row],[Count of Airbill Number]]</f>
        <v>126.51086956521739</v>
      </c>
    </row>
    <row r="7761" spans="2:13">
      <c r="B7761" t="s">
        <v>20</v>
      </c>
      <c r="C7761" t="s">
        <v>21</v>
      </c>
      <c r="D7761" t="s">
        <v>22</v>
      </c>
      <c r="E7761" t="s">
        <v>778</v>
      </c>
      <c r="F7761" t="s">
        <v>776</v>
      </c>
      <c r="G7761" t="s">
        <v>153</v>
      </c>
      <c r="H7761" t="s">
        <v>122</v>
      </c>
      <c r="I7761">
        <v>11623.8</v>
      </c>
      <c r="J7761">
        <v>234</v>
      </c>
      <c r="K7761">
        <v>207</v>
      </c>
      <c r="L7761" t="s">
        <v>471</v>
      </c>
      <c r="M7761" s="2">
        <f>+Table3[[#This Row],[CHW]]/Table3[[#This Row],[Count of Airbill Number]]</f>
        <v>49.674358974358974</v>
      </c>
    </row>
    <row r="7762" spans="2:13">
      <c r="B7762" t="s">
        <v>20</v>
      </c>
      <c r="C7762" t="s">
        <v>472</v>
      </c>
      <c r="D7762" t="s">
        <v>22</v>
      </c>
      <c r="E7762" t="s">
        <v>778</v>
      </c>
      <c r="F7762" t="s">
        <v>776</v>
      </c>
      <c r="G7762" t="s">
        <v>51</v>
      </c>
      <c r="H7762" t="s">
        <v>216</v>
      </c>
      <c r="I7762">
        <v>11579.029999999999</v>
      </c>
      <c r="J7762">
        <v>441</v>
      </c>
      <c r="K7762">
        <v>208</v>
      </c>
      <c r="L7762" t="s">
        <v>471</v>
      </c>
      <c r="M7762" s="2">
        <f>+Table3[[#This Row],[CHW]]/Table3[[#This Row],[Count of Airbill Number]]</f>
        <v>26.256303854875281</v>
      </c>
    </row>
    <row r="7763" spans="2:13">
      <c r="B7763" t="s">
        <v>20</v>
      </c>
      <c r="C7763" t="s">
        <v>472</v>
      </c>
      <c r="D7763" t="s">
        <v>22</v>
      </c>
      <c r="E7763" t="s">
        <v>776</v>
      </c>
      <c r="F7763" t="s">
        <v>776</v>
      </c>
      <c r="G7763" t="s">
        <v>486</v>
      </c>
      <c r="H7763" t="s">
        <v>116</v>
      </c>
      <c r="I7763">
        <v>11483.731929799997</v>
      </c>
      <c r="J7763">
        <v>275</v>
      </c>
      <c r="K7763">
        <v>209</v>
      </c>
      <c r="L7763" t="s">
        <v>471</v>
      </c>
      <c r="M7763" s="2">
        <f>+Table3[[#This Row],[CHW]]/Table3[[#This Row],[Count of Airbill Number]]</f>
        <v>41.759025199272713</v>
      </c>
    </row>
    <row r="7764" spans="2:13">
      <c r="B7764" t="s">
        <v>20</v>
      </c>
      <c r="C7764" t="s">
        <v>472</v>
      </c>
      <c r="D7764" t="s">
        <v>36</v>
      </c>
      <c r="E7764" t="s">
        <v>777</v>
      </c>
      <c r="F7764" t="s">
        <v>777</v>
      </c>
      <c r="G7764" t="s">
        <v>205</v>
      </c>
      <c r="H7764" t="s">
        <v>106</v>
      </c>
      <c r="I7764">
        <v>11483</v>
      </c>
      <c r="J7764">
        <v>268</v>
      </c>
      <c r="K7764">
        <v>210</v>
      </c>
      <c r="L7764" t="s">
        <v>471</v>
      </c>
      <c r="M7764" s="2">
        <f>+Table3[[#This Row],[CHW]]/Table3[[#This Row],[Count of Airbill Number]]</f>
        <v>42.847014925373138</v>
      </c>
    </row>
    <row r="7765" spans="2:13">
      <c r="B7765" t="s">
        <v>20</v>
      </c>
      <c r="C7765" t="s">
        <v>472</v>
      </c>
      <c r="D7765" t="s">
        <v>22</v>
      </c>
      <c r="E7765" t="s">
        <v>776</v>
      </c>
      <c r="F7765" t="s">
        <v>778</v>
      </c>
      <c r="G7765" t="s">
        <v>31</v>
      </c>
      <c r="H7765" t="s">
        <v>171</v>
      </c>
      <c r="I7765">
        <v>11456.24</v>
      </c>
      <c r="J7765">
        <v>376</v>
      </c>
      <c r="K7765">
        <v>211</v>
      </c>
      <c r="L7765" t="s">
        <v>471</v>
      </c>
      <c r="M7765" s="2">
        <f>+Table3[[#This Row],[CHW]]/Table3[[#This Row],[Count of Airbill Number]]</f>
        <v>30.468723404255318</v>
      </c>
    </row>
    <row r="7766" spans="2:13">
      <c r="B7766" t="s">
        <v>20</v>
      </c>
      <c r="C7766" t="s">
        <v>472</v>
      </c>
      <c r="D7766" t="s">
        <v>22</v>
      </c>
      <c r="E7766" t="s">
        <v>778</v>
      </c>
      <c r="F7766" t="s">
        <v>776</v>
      </c>
      <c r="G7766" t="s">
        <v>171</v>
      </c>
      <c r="H7766" t="s">
        <v>37</v>
      </c>
      <c r="I7766">
        <v>11410</v>
      </c>
      <c r="J7766">
        <v>464</v>
      </c>
      <c r="K7766">
        <v>212</v>
      </c>
      <c r="L7766" t="s">
        <v>471</v>
      </c>
      <c r="M7766" s="2">
        <f>+Table3[[#This Row],[CHW]]/Table3[[#This Row],[Count of Airbill Number]]</f>
        <v>24.59051724137931</v>
      </c>
    </row>
    <row r="7767" spans="2:13">
      <c r="B7767" t="s">
        <v>20</v>
      </c>
      <c r="C7767" t="s">
        <v>472</v>
      </c>
      <c r="D7767" t="s">
        <v>22</v>
      </c>
      <c r="E7767" t="s">
        <v>778</v>
      </c>
      <c r="F7767" t="s">
        <v>777</v>
      </c>
      <c r="G7767" t="s">
        <v>171</v>
      </c>
      <c r="H7767" t="s">
        <v>190</v>
      </c>
      <c r="I7767">
        <v>11335.5</v>
      </c>
      <c r="J7767">
        <v>20</v>
      </c>
      <c r="K7767">
        <v>213</v>
      </c>
      <c r="L7767" t="s">
        <v>471</v>
      </c>
      <c r="M7767" s="2">
        <f>+Table3[[#This Row],[CHW]]/Table3[[#This Row],[Count of Airbill Number]]</f>
        <v>566.77499999999998</v>
      </c>
    </row>
    <row r="7768" spans="2:13">
      <c r="B7768" t="s">
        <v>20</v>
      </c>
      <c r="C7768" t="s">
        <v>472</v>
      </c>
      <c r="D7768" t="s">
        <v>22</v>
      </c>
      <c r="E7768" t="s">
        <v>776</v>
      </c>
      <c r="F7768" t="s">
        <v>776</v>
      </c>
      <c r="G7768" t="s">
        <v>116</v>
      </c>
      <c r="H7768" t="s">
        <v>37</v>
      </c>
      <c r="I7768">
        <v>11207.509819200013</v>
      </c>
      <c r="J7768">
        <v>508</v>
      </c>
      <c r="K7768">
        <v>214</v>
      </c>
      <c r="L7768" t="s">
        <v>471</v>
      </c>
      <c r="M7768" s="2">
        <f>+Table3[[#This Row],[CHW]]/Table3[[#This Row],[Count of Airbill Number]]</f>
        <v>22.062027203149633</v>
      </c>
    </row>
    <row r="7769" spans="2:13">
      <c r="B7769" t="s">
        <v>20</v>
      </c>
      <c r="C7769" t="s">
        <v>472</v>
      </c>
      <c r="D7769" t="s">
        <v>22</v>
      </c>
      <c r="E7769" t="s">
        <v>778</v>
      </c>
      <c r="F7769" t="s">
        <v>778</v>
      </c>
      <c r="G7769" t="s">
        <v>283</v>
      </c>
      <c r="H7769" t="s">
        <v>86</v>
      </c>
      <c r="I7769">
        <v>11102</v>
      </c>
      <c r="J7769">
        <v>270</v>
      </c>
      <c r="K7769">
        <v>215</v>
      </c>
      <c r="L7769" t="s">
        <v>471</v>
      </c>
      <c r="M7769" s="2">
        <f>+Table3[[#This Row],[CHW]]/Table3[[#This Row],[Count of Airbill Number]]</f>
        <v>41.11851851851852</v>
      </c>
    </row>
    <row r="7770" spans="2:13">
      <c r="B7770" t="s">
        <v>20</v>
      </c>
      <c r="C7770" t="s">
        <v>472</v>
      </c>
      <c r="D7770" t="s">
        <v>22</v>
      </c>
      <c r="E7770" t="s">
        <v>778</v>
      </c>
      <c r="F7770" t="s">
        <v>776</v>
      </c>
      <c r="G7770" t="s">
        <v>112</v>
      </c>
      <c r="H7770" t="s">
        <v>66</v>
      </c>
      <c r="I7770">
        <v>11058.310000000001</v>
      </c>
      <c r="J7770">
        <v>382</v>
      </c>
      <c r="K7770">
        <v>216</v>
      </c>
      <c r="L7770" t="s">
        <v>471</v>
      </c>
      <c r="M7770" s="2">
        <f>+Table3[[#This Row],[CHW]]/Table3[[#This Row],[Count of Airbill Number]]</f>
        <v>28.948455497382202</v>
      </c>
    </row>
    <row r="7771" spans="2:13">
      <c r="B7771" t="s">
        <v>20</v>
      </c>
      <c r="C7771" t="s">
        <v>472</v>
      </c>
      <c r="D7771" t="s">
        <v>22</v>
      </c>
      <c r="E7771" t="s">
        <v>777</v>
      </c>
      <c r="F7771" t="s">
        <v>778</v>
      </c>
      <c r="G7771" t="s">
        <v>110</v>
      </c>
      <c r="H7771" t="s">
        <v>81</v>
      </c>
      <c r="I7771">
        <v>10994</v>
      </c>
      <c r="J7771">
        <v>11</v>
      </c>
      <c r="K7771">
        <v>217</v>
      </c>
      <c r="L7771" t="s">
        <v>471</v>
      </c>
      <c r="M7771" s="2">
        <f>+Table3[[#This Row],[CHW]]/Table3[[#This Row],[Count of Airbill Number]]</f>
        <v>999.4545454545455</v>
      </c>
    </row>
    <row r="7772" spans="2:13">
      <c r="B7772" t="s">
        <v>20</v>
      </c>
      <c r="C7772" t="s">
        <v>472</v>
      </c>
      <c r="D7772" t="s">
        <v>22</v>
      </c>
      <c r="E7772" t="s">
        <v>776</v>
      </c>
      <c r="F7772" t="s">
        <v>777</v>
      </c>
      <c r="G7772" t="s">
        <v>66</v>
      </c>
      <c r="H7772" t="s">
        <v>181</v>
      </c>
      <c r="I7772">
        <v>10962.8</v>
      </c>
      <c r="J7772">
        <v>109</v>
      </c>
      <c r="K7772">
        <v>218</v>
      </c>
      <c r="L7772" t="s">
        <v>471</v>
      </c>
      <c r="M7772" s="2">
        <f>+Table3[[#This Row],[CHW]]/Table3[[#This Row],[Count of Airbill Number]]</f>
        <v>100.57614678899083</v>
      </c>
    </row>
    <row r="7773" spans="2:13">
      <c r="B7773" t="s">
        <v>20</v>
      </c>
      <c r="C7773" t="s">
        <v>472</v>
      </c>
      <c r="D7773" t="s">
        <v>22</v>
      </c>
      <c r="E7773" t="s">
        <v>778</v>
      </c>
      <c r="F7773" t="s">
        <v>778</v>
      </c>
      <c r="G7773" t="s">
        <v>150</v>
      </c>
      <c r="H7773" t="s">
        <v>86</v>
      </c>
      <c r="I7773">
        <v>10957.32</v>
      </c>
      <c r="J7773">
        <v>365</v>
      </c>
      <c r="K7773">
        <v>219</v>
      </c>
      <c r="L7773" t="s">
        <v>471</v>
      </c>
      <c r="M7773" s="2">
        <f>+Table3[[#This Row],[CHW]]/Table3[[#This Row],[Count of Airbill Number]]</f>
        <v>30.020054794520547</v>
      </c>
    </row>
    <row r="7774" spans="2:13">
      <c r="B7774" t="s">
        <v>20</v>
      </c>
      <c r="C7774" t="s">
        <v>472</v>
      </c>
      <c r="D7774" t="s">
        <v>22</v>
      </c>
      <c r="E7774" t="s">
        <v>776</v>
      </c>
      <c r="F7774" t="s">
        <v>776</v>
      </c>
      <c r="G7774" t="s">
        <v>31</v>
      </c>
      <c r="H7774" t="s">
        <v>216</v>
      </c>
      <c r="I7774">
        <v>10736.580000000007</v>
      </c>
      <c r="J7774">
        <v>544</v>
      </c>
      <c r="K7774">
        <v>220</v>
      </c>
      <c r="L7774" t="s">
        <v>471</v>
      </c>
      <c r="M7774" s="2">
        <f>+Table3[[#This Row],[CHW]]/Table3[[#This Row],[Count of Airbill Number]]</f>
        <v>19.736360294117659</v>
      </c>
    </row>
    <row r="7775" spans="2:13">
      <c r="B7775" t="s">
        <v>20</v>
      </c>
      <c r="C7775" t="s">
        <v>472</v>
      </c>
      <c r="D7775" t="s">
        <v>22</v>
      </c>
      <c r="E7775" t="s">
        <v>778</v>
      </c>
      <c r="F7775" t="s">
        <v>777</v>
      </c>
      <c r="G7775" t="s">
        <v>124</v>
      </c>
      <c r="H7775" t="s">
        <v>110</v>
      </c>
      <c r="I7775">
        <v>10720.439999999997</v>
      </c>
      <c r="J7775">
        <v>195</v>
      </c>
      <c r="K7775">
        <v>221</v>
      </c>
      <c r="L7775" t="s">
        <v>471</v>
      </c>
      <c r="M7775" s="2">
        <f>+Table3[[#This Row],[CHW]]/Table3[[#This Row],[Count of Airbill Number]]</f>
        <v>54.976615384615371</v>
      </c>
    </row>
    <row r="7776" spans="2:13">
      <c r="B7776" t="s">
        <v>20</v>
      </c>
      <c r="C7776" t="s">
        <v>472</v>
      </c>
      <c r="D7776" t="s">
        <v>22</v>
      </c>
      <c r="E7776" t="s">
        <v>778</v>
      </c>
      <c r="F7776" t="s">
        <v>776</v>
      </c>
      <c r="G7776" t="s">
        <v>267</v>
      </c>
      <c r="H7776" t="s">
        <v>32</v>
      </c>
      <c r="I7776">
        <v>10677.5</v>
      </c>
      <c r="J7776">
        <v>9</v>
      </c>
      <c r="K7776">
        <v>222</v>
      </c>
      <c r="L7776" t="s">
        <v>471</v>
      </c>
      <c r="M7776" s="2">
        <f>+Table3[[#This Row],[CHW]]/Table3[[#This Row],[Count of Airbill Number]]</f>
        <v>1186.3888888888889</v>
      </c>
    </row>
    <row r="7777" spans="2:13">
      <c r="B7777" t="s">
        <v>20</v>
      </c>
      <c r="C7777" t="s">
        <v>472</v>
      </c>
      <c r="D7777" t="s">
        <v>22</v>
      </c>
      <c r="E7777" t="s">
        <v>777</v>
      </c>
      <c r="F7777" t="s">
        <v>777</v>
      </c>
      <c r="G7777" t="s">
        <v>290</v>
      </c>
      <c r="H7777" t="s">
        <v>481</v>
      </c>
      <c r="I7777">
        <v>10632.429999999998</v>
      </c>
      <c r="J7777">
        <v>293</v>
      </c>
      <c r="K7777">
        <v>223</v>
      </c>
      <c r="L7777" t="s">
        <v>471</v>
      </c>
      <c r="M7777" s="2">
        <f>+Table3[[#This Row],[CHW]]/Table3[[#This Row],[Count of Airbill Number]]</f>
        <v>36.288156996587027</v>
      </c>
    </row>
    <row r="7778" spans="2:13">
      <c r="B7778" t="s">
        <v>20</v>
      </c>
      <c r="C7778" t="s">
        <v>472</v>
      </c>
      <c r="D7778" t="s">
        <v>22</v>
      </c>
      <c r="E7778" t="s">
        <v>776</v>
      </c>
      <c r="F7778" t="s">
        <v>776</v>
      </c>
      <c r="G7778" t="s">
        <v>37</v>
      </c>
      <c r="H7778" t="s">
        <v>63</v>
      </c>
      <c r="I7778">
        <v>10574.0987</v>
      </c>
      <c r="J7778">
        <v>445</v>
      </c>
      <c r="K7778">
        <v>224</v>
      </c>
      <c r="L7778" t="s">
        <v>471</v>
      </c>
      <c r="M7778" s="2">
        <f>+Table3[[#This Row],[CHW]]/Table3[[#This Row],[Count of Airbill Number]]</f>
        <v>23.762019550561799</v>
      </c>
    </row>
    <row r="7779" spans="2:13">
      <c r="B7779" t="s">
        <v>20</v>
      </c>
      <c r="C7779" t="s">
        <v>472</v>
      </c>
      <c r="D7779" t="s">
        <v>22</v>
      </c>
      <c r="E7779" t="s">
        <v>776</v>
      </c>
      <c r="F7779" t="s">
        <v>776</v>
      </c>
      <c r="G7779" t="s">
        <v>478</v>
      </c>
      <c r="H7779" t="s">
        <v>116</v>
      </c>
      <c r="I7779">
        <v>10559.4691248</v>
      </c>
      <c r="J7779">
        <v>211</v>
      </c>
      <c r="K7779">
        <v>225</v>
      </c>
      <c r="L7779" t="s">
        <v>471</v>
      </c>
      <c r="M7779" s="2">
        <f>+Table3[[#This Row],[CHW]]/Table3[[#This Row],[Count of Airbill Number]]</f>
        <v>50.044877368720378</v>
      </c>
    </row>
    <row r="7780" spans="2:13">
      <c r="B7780" t="s">
        <v>20</v>
      </c>
      <c r="C7780" t="s">
        <v>472</v>
      </c>
      <c r="D7780" t="s">
        <v>22</v>
      </c>
      <c r="E7780" t="s">
        <v>777</v>
      </c>
      <c r="F7780" t="s">
        <v>777</v>
      </c>
      <c r="G7780" t="s">
        <v>205</v>
      </c>
      <c r="H7780" t="s">
        <v>27</v>
      </c>
      <c r="I7780">
        <v>10535</v>
      </c>
      <c r="J7780">
        <v>641</v>
      </c>
      <c r="K7780">
        <v>226</v>
      </c>
      <c r="L7780" t="s">
        <v>471</v>
      </c>
      <c r="M7780" s="2">
        <f>+Table3[[#This Row],[CHW]]/Table3[[#This Row],[Count of Airbill Number]]</f>
        <v>16.435257410296412</v>
      </c>
    </row>
    <row r="7781" spans="2:13">
      <c r="B7781" t="s">
        <v>20</v>
      </c>
      <c r="C7781" t="s">
        <v>472</v>
      </c>
      <c r="D7781" t="s">
        <v>22</v>
      </c>
      <c r="E7781" t="s">
        <v>777</v>
      </c>
      <c r="F7781" t="s">
        <v>777</v>
      </c>
      <c r="G7781" t="s">
        <v>481</v>
      </c>
      <c r="H7781" t="s">
        <v>274</v>
      </c>
      <c r="I7781">
        <v>10483</v>
      </c>
      <c r="J7781">
        <v>222</v>
      </c>
      <c r="K7781">
        <v>227</v>
      </c>
      <c r="L7781" t="s">
        <v>471</v>
      </c>
      <c r="M7781" s="2">
        <f>+Table3[[#This Row],[CHW]]/Table3[[#This Row],[Count of Airbill Number]]</f>
        <v>47.22072072072072</v>
      </c>
    </row>
    <row r="7782" spans="2:13">
      <c r="B7782" t="s">
        <v>20</v>
      </c>
      <c r="C7782" t="s">
        <v>472</v>
      </c>
      <c r="D7782" t="s">
        <v>22</v>
      </c>
      <c r="E7782" t="s">
        <v>778</v>
      </c>
      <c r="F7782" t="s">
        <v>778</v>
      </c>
      <c r="G7782" t="s">
        <v>206</v>
      </c>
      <c r="H7782" t="s">
        <v>173</v>
      </c>
      <c r="I7782">
        <v>10453</v>
      </c>
      <c r="J7782">
        <v>159</v>
      </c>
      <c r="K7782">
        <v>228</v>
      </c>
      <c r="L7782" t="s">
        <v>471</v>
      </c>
      <c r="M7782" s="2">
        <f>+Table3[[#This Row],[CHW]]/Table3[[#This Row],[Count of Airbill Number]]</f>
        <v>65.742138364779876</v>
      </c>
    </row>
    <row r="7783" spans="2:13">
      <c r="B7783" t="s">
        <v>20</v>
      </c>
      <c r="C7783" t="s">
        <v>472</v>
      </c>
      <c r="D7783" t="s">
        <v>22</v>
      </c>
      <c r="E7783" t="s">
        <v>777</v>
      </c>
      <c r="F7783" t="s">
        <v>777</v>
      </c>
      <c r="G7783" t="s">
        <v>436</v>
      </c>
      <c r="H7783" t="s">
        <v>27</v>
      </c>
      <c r="I7783">
        <v>10433</v>
      </c>
      <c r="J7783">
        <v>458</v>
      </c>
      <c r="K7783">
        <v>229</v>
      </c>
      <c r="L7783" t="s">
        <v>471</v>
      </c>
      <c r="M7783" s="2">
        <f>+Table3[[#This Row],[CHW]]/Table3[[#This Row],[Count of Airbill Number]]</f>
        <v>22.779475982532752</v>
      </c>
    </row>
    <row r="7784" spans="2:13">
      <c r="B7784" t="s">
        <v>20</v>
      </c>
      <c r="C7784" t="s">
        <v>472</v>
      </c>
      <c r="D7784" t="s">
        <v>22</v>
      </c>
      <c r="E7784" t="s">
        <v>778</v>
      </c>
      <c r="F7784" t="s">
        <v>777</v>
      </c>
      <c r="G7784" t="s">
        <v>113</v>
      </c>
      <c r="H7784" t="s">
        <v>52</v>
      </c>
      <c r="I7784">
        <v>10431.659999999996</v>
      </c>
      <c r="J7784">
        <v>127</v>
      </c>
      <c r="K7784">
        <v>230</v>
      </c>
      <c r="L7784" t="s">
        <v>471</v>
      </c>
      <c r="M7784" s="2">
        <f>+Table3[[#This Row],[CHW]]/Table3[[#This Row],[Count of Airbill Number]]</f>
        <v>82.139055118110207</v>
      </c>
    </row>
    <row r="7785" spans="2:13">
      <c r="B7785" t="s">
        <v>20</v>
      </c>
      <c r="C7785" t="s">
        <v>472</v>
      </c>
      <c r="D7785" t="s">
        <v>22</v>
      </c>
      <c r="E7785" t="s">
        <v>777</v>
      </c>
      <c r="F7785" t="s">
        <v>777</v>
      </c>
      <c r="G7785" t="s">
        <v>506</v>
      </c>
      <c r="H7785" t="s">
        <v>274</v>
      </c>
      <c r="I7785">
        <v>10405</v>
      </c>
      <c r="J7785">
        <v>165</v>
      </c>
      <c r="K7785">
        <v>231</v>
      </c>
      <c r="L7785" t="s">
        <v>471</v>
      </c>
      <c r="M7785" s="2">
        <f>+Table3[[#This Row],[CHW]]/Table3[[#This Row],[Count of Airbill Number]]</f>
        <v>63.060606060606062</v>
      </c>
    </row>
    <row r="7786" spans="2:13">
      <c r="B7786" t="s">
        <v>20</v>
      </c>
      <c r="C7786" t="s">
        <v>472</v>
      </c>
      <c r="D7786" t="s">
        <v>22</v>
      </c>
      <c r="E7786" t="s">
        <v>776</v>
      </c>
      <c r="F7786" t="s">
        <v>776</v>
      </c>
      <c r="G7786" t="s">
        <v>37</v>
      </c>
      <c r="H7786" t="s">
        <v>48</v>
      </c>
      <c r="I7786">
        <v>10395.659999999996</v>
      </c>
      <c r="J7786">
        <v>493</v>
      </c>
      <c r="K7786">
        <v>232</v>
      </c>
      <c r="L7786" t="s">
        <v>471</v>
      </c>
      <c r="M7786" s="2">
        <f>+Table3[[#This Row],[CHW]]/Table3[[#This Row],[Count of Airbill Number]]</f>
        <v>21.086531440162265</v>
      </c>
    </row>
    <row r="7787" spans="2:13">
      <c r="B7787" t="s">
        <v>20</v>
      </c>
      <c r="C7787" t="s">
        <v>472</v>
      </c>
      <c r="D7787" t="s">
        <v>22</v>
      </c>
      <c r="E7787" t="s">
        <v>776</v>
      </c>
      <c r="F7787" t="s">
        <v>777</v>
      </c>
      <c r="G7787" t="s">
        <v>32</v>
      </c>
      <c r="H7787" t="s">
        <v>44</v>
      </c>
      <c r="I7787">
        <v>10380.670000000002</v>
      </c>
      <c r="J7787">
        <v>621</v>
      </c>
      <c r="K7787">
        <v>233</v>
      </c>
      <c r="L7787" t="s">
        <v>471</v>
      </c>
      <c r="M7787" s="2">
        <f>+Table3[[#This Row],[CHW]]/Table3[[#This Row],[Count of Airbill Number]]</f>
        <v>16.716054750402581</v>
      </c>
    </row>
    <row r="7788" spans="2:13">
      <c r="B7788" t="s">
        <v>20</v>
      </c>
      <c r="C7788" t="s">
        <v>472</v>
      </c>
      <c r="D7788" t="s">
        <v>22</v>
      </c>
      <c r="E7788" t="s">
        <v>778</v>
      </c>
      <c r="F7788" t="s">
        <v>776</v>
      </c>
      <c r="G7788" t="s">
        <v>283</v>
      </c>
      <c r="H7788" t="s">
        <v>66</v>
      </c>
      <c r="I7788">
        <v>10331.299999999999</v>
      </c>
      <c r="J7788">
        <v>179</v>
      </c>
      <c r="K7788">
        <v>234</v>
      </c>
      <c r="L7788" t="s">
        <v>471</v>
      </c>
      <c r="M7788" s="2">
        <f>+Table3[[#This Row],[CHW]]/Table3[[#This Row],[Count of Airbill Number]]</f>
        <v>57.716759776536307</v>
      </c>
    </row>
    <row r="7789" spans="2:13">
      <c r="B7789" t="s">
        <v>20</v>
      </c>
      <c r="C7789" t="s">
        <v>472</v>
      </c>
      <c r="D7789" t="s">
        <v>22</v>
      </c>
      <c r="E7789" t="s">
        <v>777</v>
      </c>
      <c r="F7789" t="s">
        <v>778</v>
      </c>
      <c r="G7789" t="s">
        <v>259</v>
      </c>
      <c r="H7789" t="s">
        <v>51</v>
      </c>
      <c r="I7789">
        <v>10284.030000000001</v>
      </c>
      <c r="J7789">
        <v>26</v>
      </c>
      <c r="K7789">
        <v>235</v>
      </c>
      <c r="L7789" t="s">
        <v>471</v>
      </c>
      <c r="M7789" s="2">
        <f>+Table3[[#This Row],[CHW]]/Table3[[#This Row],[Count of Airbill Number]]</f>
        <v>395.53961538461539</v>
      </c>
    </row>
    <row r="7790" spans="2:13">
      <c r="B7790" t="s">
        <v>20</v>
      </c>
      <c r="C7790" t="s">
        <v>472</v>
      </c>
      <c r="D7790" t="s">
        <v>22</v>
      </c>
      <c r="E7790" t="s">
        <v>776</v>
      </c>
      <c r="F7790" t="s">
        <v>778</v>
      </c>
      <c r="G7790" t="s">
        <v>66</v>
      </c>
      <c r="H7790" t="s">
        <v>112</v>
      </c>
      <c r="I7790">
        <v>10263.620000000001</v>
      </c>
      <c r="J7790">
        <v>313</v>
      </c>
      <c r="K7790">
        <v>236</v>
      </c>
      <c r="L7790" t="s">
        <v>471</v>
      </c>
      <c r="M7790" s="2">
        <f>+Table3[[#This Row],[CHW]]/Table3[[#This Row],[Count of Airbill Number]]</f>
        <v>32.791118210862621</v>
      </c>
    </row>
    <row r="7791" spans="2:13">
      <c r="B7791" t="s">
        <v>20</v>
      </c>
      <c r="C7791" t="s">
        <v>472</v>
      </c>
      <c r="D7791" t="s">
        <v>22</v>
      </c>
      <c r="E7791" t="s">
        <v>778</v>
      </c>
      <c r="F7791" t="s">
        <v>776</v>
      </c>
      <c r="G7791" t="s">
        <v>86</v>
      </c>
      <c r="H7791" t="s">
        <v>312</v>
      </c>
      <c r="I7791">
        <v>10259.039999999997</v>
      </c>
      <c r="J7791">
        <v>494</v>
      </c>
      <c r="K7791">
        <v>237</v>
      </c>
      <c r="L7791" t="s">
        <v>471</v>
      </c>
      <c r="M7791" s="2">
        <f>+Table3[[#This Row],[CHW]]/Table3[[#This Row],[Count of Airbill Number]]</f>
        <v>20.767287449392708</v>
      </c>
    </row>
    <row r="7792" spans="2:13">
      <c r="B7792" t="s">
        <v>20</v>
      </c>
      <c r="C7792" t="s">
        <v>472</v>
      </c>
      <c r="D7792" t="s">
        <v>22</v>
      </c>
      <c r="E7792" t="s">
        <v>777</v>
      </c>
      <c r="F7792" t="s">
        <v>777</v>
      </c>
      <c r="G7792" t="s">
        <v>44</v>
      </c>
      <c r="H7792" t="s">
        <v>55</v>
      </c>
      <c r="I7792">
        <v>10257.899999999996</v>
      </c>
      <c r="J7792">
        <v>229</v>
      </c>
      <c r="K7792">
        <v>238</v>
      </c>
      <c r="L7792" t="s">
        <v>471</v>
      </c>
      <c r="M7792" s="2">
        <f>+Table3[[#This Row],[CHW]]/Table3[[#This Row],[Count of Airbill Number]]</f>
        <v>44.794323144104787</v>
      </c>
    </row>
    <row r="7793" spans="2:13">
      <c r="B7793" t="s">
        <v>20</v>
      </c>
      <c r="C7793" t="s">
        <v>472</v>
      </c>
      <c r="D7793" t="s">
        <v>22</v>
      </c>
      <c r="E7793" t="s">
        <v>776</v>
      </c>
      <c r="F7793" t="s">
        <v>778</v>
      </c>
      <c r="G7793" t="s">
        <v>66</v>
      </c>
      <c r="H7793" t="s">
        <v>528</v>
      </c>
      <c r="I7793">
        <v>10227.66</v>
      </c>
      <c r="J7793">
        <v>21</v>
      </c>
      <c r="K7793">
        <v>239</v>
      </c>
      <c r="L7793" t="s">
        <v>471</v>
      </c>
      <c r="M7793" s="2">
        <f>+Table3[[#This Row],[CHW]]/Table3[[#This Row],[Count of Airbill Number]]</f>
        <v>487.03142857142859</v>
      </c>
    </row>
    <row r="7794" spans="2:13">
      <c r="B7794" t="s">
        <v>20</v>
      </c>
      <c r="C7794" t="s">
        <v>472</v>
      </c>
      <c r="D7794" t="s">
        <v>22</v>
      </c>
      <c r="E7794" t="s">
        <v>778</v>
      </c>
      <c r="F7794" t="s">
        <v>778</v>
      </c>
      <c r="G7794" t="s">
        <v>113</v>
      </c>
      <c r="H7794" t="s">
        <v>90</v>
      </c>
      <c r="I7794">
        <v>10189.159999999982</v>
      </c>
      <c r="J7794">
        <v>283</v>
      </c>
      <c r="K7794">
        <v>240</v>
      </c>
      <c r="L7794" t="s">
        <v>471</v>
      </c>
      <c r="M7794" s="2">
        <f>+Table3[[#This Row],[CHW]]/Table3[[#This Row],[Count of Airbill Number]]</f>
        <v>36.004098939929264</v>
      </c>
    </row>
    <row r="7795" spans="2:13">
      <c r="B7795" t="s">
        <v>20</v>
      </c>
      <c r="C7795" t="s">
        <v>472</v>
      </c>
      <c r="D7795" t="s">
        <v>22</v>
      </c>
      <c r="E7795" t="s">
        <v>776</v>
      </c>
      <c r="F7795" t="s">
        <v>776</v>
      </c>
      <c r="G7795" t="s">
        <v>37</v>
      </c>
      <c r="H7795" t="s">
        <v>214</v>
      </c>
      <c r="I7795">
        <v>10184</v>
      </c>
      <c r="J7795">
        <v>372</v>
      </c>
      <c r="K7795">
        <v>241</v>
      </c>
      <c r="L7795" t="s">
        <v>471</v>
      </c>
      <c r="M7795" s="2">
        <f>+Table3[[#This Row],[CHW]]/Table3[[#This Row],[Count of Airbill Number]]</f>
        <v>27.376344086021504</v>
      </c>
    </row>
    <row r="7796" spans="2:13">
      <c r="B7796" t="s">
        <v>20</v>
      </c>
      <c r="C7796" t="s">
        <v>472</v>
      </c>
      <c r="D7796" t="s">
        <v>36</v>
      </c>
      <c r="E7796" t="s">
        <v>777</v>
      </c>
      <c r="F7796" t="s">
        <v>776</v>
      </c>
      <c r="G7796" t="s">
        <v>106</v>
      </c>
      <c r="H7796" t="s">
        <v>37</v>
      </c>
      <c r="I7796">
        <v>10157</v>
      </c>
      <c r="J7796">
        <v>403</v>
      </c>
      <c r="K7796">
        <v>242</v>
      </c>
      <c r="L7796" t="s">
        <v>471</v>
      </c>
      <c r="M7796" s="2">
        <f>+Table3[[#This Row],[CHW]]/Table3[[#This Row],[Count of Airbill Number]]</f>
        <v>25.203473945409428</v>
      </c>
    </row>
    <row r="7797" spans="2:13">
      <c r="B7797" t="s">
        <v>20</v>
      </c>
      <c r="C7797" t="s">
        <v>472</v>
      </c>
      <c r="D7797" t="s">
        <v>22</v>
      </c>
      <c r="E7797" t="s">
        <v>777</v>
      </c>
      <c r="F7797" t="s">
        <v>777</v>
      </c>
      <c r="G7797" t="s">
        <v>259</v>
      </c>
      <c r="H7797" t="s">
        <v>274</v>
      </c>
      <c r="I7797">
        <v>10144.470000000001</v>
      </c>
      <c r="J7797">
        <v>255</v>
      </c>
      <c r="K7797">
        <v>243</v>
      </c>
      <c r="L7797" t="s">
        <v>471</v>
      </c>
      <c r="M7797" s="2">
        <f>+Table3[[#This Row],[CHW]]/Table3[[#This Row],[Count of Airbill Number]]</f>
        <v>39.782235294117655</v>
      </c>
    </row>
    <row r="7798" spans="2:13">
      <c r="B7798" t="s">
        <v>20</v>
      </c>
      <c r="C7798" t="s">
        <v>472</v>
      </c>
      <c r="D7798" t="s">
        <v>22</v>
      </c>
      <c r="E7798" t="s">
        <v>778</v>
      </c>
      <c r="F7798" t="s">
        <v>777</v>
      </c>
      <c r="G7798" t="s">
        <v>86</v>
      </c>
      <c r="H7798" t="s">
        <v>27</v>
      </c>
      <c r="I7798">
        <v>10127.529999999999</v>
      </c>
      <c r="J7798">
        <v>353</v>
      </c>
      <c r="K7798">
        <v>244</v>
      </c>
      <c r="L7798" t="s">
        <v>471</v>
      </c>
      <c r="M7798" s="2">
        <f>+Table3[[#This Row],[CHW]]/Table3[[#This Row],[Count of Airbill Number]]</f>
        <v>28.689886685552406</v>
      </c>
    </row>
    <row r="7799" spans="2:13">
      <c r="B7799" t="s">
        <v>20</v>
      </c>
      <c r="C7799" t="s">
        <v>472</v>
      </c>
      <c r="D7799" t="s">
        <v>22</v>
      </c>
      <c r="E7799" t="s">
        <v>778</v>
      </c>
      <c r="F7799" t="s">
        <v>778</v>
      </c>
      <c r="G7799" t="s">
        <v>86</v>
      </c>
      <c r="H7799" t="s">
        <v>150</v>
      </c>
      <c r="I7799">
        <v>10022.98</v>
      </c>
      <c r="J7799">
        <v>527</v>
      </c>
      <c r="K7799">
        <v>245</v>
      </c>
      <c r="L7799" t="s">
        <v>471</v>
      </c>
      <c r="M7799" s="2">
        <f>+Table3[[#This Row],[CHW]]/Table3[[#This Row],[Count of Airbill Number]]</f>
        <v>19.018937381404175</v>
      </c>
    </row>
    <row r="7800" spans="2:13">
      <c r="B7800" t="s">
        <v>20</v>
      </c>
      <c r="C7800" t="s">
        <v>472</v>
      </c>
      <c r="D7800" t="s">
        <v>22</v>
      </c>
      <c r="E7800" t="s">
        <v>777</v>
      </c>
      <c r="F7800" t="s">
        <v>777</v>
      </c>
      <c r="G7800" t="s">
        <v>26</v>
      </c>
      <c r="H7800" t="s">
        <v>27</v>
      </c>
      <c r="I7800">
        <v>9993.5</v>
      </c>
      <c r="J7800">
        <v>289</v>
      </c>
      <c r="K7800">
        <v>246</v>
      </c>
      <c r="L7800" t="s">
        <v>471</v>
      </c>
      <c r="M7800" s="2">
        <f>+Table3[[#This Row],[CHW]]/Table3[[#This Row],[Count of Airbill Number]]</f>
        <v>34.579584775086502</v>
      </c>
    </row>
    <row r="7801" spans="2:13">
      <c r="B7801" t="s">
        <v>20</v>
      </c>
      <c r="C7801" t="s">
        <v>472</v>
      </c>
      <c r="D7801" t="s">
        <v>22</v>
      </c>
      <c r="E7801" t="s">
        <v>776</v>
      </c>
      <c r="F7801" t="s">
        <v>778</v>
      </c>
      <c r="G7801" t="s">
        <v>66</v>
      </c>
      <c r="H7801" t="s">
        <v>113</v>
      </c>
      <c r="I7801">
        <v>9938.82</v>
      </c>
      <c r="J7801">
        <v>230</v>
      </c>
      <c r="K7801">
        <v>247</v>
      </c>
      <c r="L7801" t="s">
        <v>471</v>
      </c>
      <c r="M7801" s="2">
        <f>+Table3[[#This Row],[CHW]]/Table3[[#This Row],[Count of Airbill Number]]</f>
        <v>43.212260869565213</v>
      </c>
    </row>
    <row r="7802" spans="2:13">
      <c r="B7802" t="s">
        <v>20</v>
      </c>
      <c r="C7802" t="s">
        <v>472</v>
      </c>
      <c r="D7802" t="s">
        <v>22</v>
      </c>
      <c r="E7802" t="s">
        <v>778</v>
      </c>
      <c r="F7802" t="s">
        <v>776</v>
      </c>
      <c r="G7802" t="s">
        <v>113</v>
      </c>
      <c r="H7802" t="s">
        <v>66</v>
      </c>
      <c r="I7802">
        <v>9885.4699999999993</v>
      </c>
      <c r="J7802">
        <v>83</v>
      </c>
      <c r="K7802">
        <v>248</v>
      </c>
      <c r="L7802" t="s">
        <v>471</v>
      </c>
      <c r="M7802" s="2">
        <f>+Table3[[#This Row],[CHW]]/Table3[[#This Row],[Count of Airbill Number]]</f>
        <v>119.10204819277108</v>
      </c>
    </row>
    <row r="7803" spans="2:13">
      <c r="B7803" t="s">
        <v>20</v>
      </c>
      <c r="C7803" t="s">
        <v>472</v>
      </c>
      <c r="D7803" t="s">
        <v>22</v>
      </c>
      <c r="E7803" t="s">
        <v>778</v>
      </c>
      <c r="F7803" t="s">
        <v>777</v>
      </c>
      <c r="G7803" t="s">
        <v>113</v>
      </c>
      <c r="H7803" t="s">
        <v>106</v>
      </c>
      <c r="I7803">
        <v>9876.15</v>
      </c>
      <c r="J7803">
        <v>24</v>
      </c>
      <c r="K7803">
        <v>249</v>
      </c>
      <c r="L7803" t="s">
        <v>471</v>
      </c>
      <c r="M7803" s="2">
        <f>+Table3[[#This Row],[CHW]]/Table3[[#This Row],[Count of Airbill Number]]</f>
        <v>411.50624999999997</v>
      </c>
    </row>
    <row r="7804" spans="2:13">
      <c r="B7804" t="s">
        <v>20</v>
      </c>
      <c r="C7804" t="s">
        <v>472</v>
      </c>
      <c r="D7804" t="s">
        <v>22</v>
      </c>
      <c r="E7804" t="s">
        <v>778</v>
      </c>
      <c r="F7804" t="s">
        <v>778</v>
      </c>
      <c r="G7804" t="s">
        <v>310</v>
      </c>
      <c r="H7804" t="s">
        <v>269</v>
      </c>
      <c r="I7804">
        <v>9857.5</v>
      </c>
      <c r="J7804">
        <v>257</v>
      </c>
      <c r="K7804">
        <v>250</v>
      </c>
      <c r="L7804" t="s">
        <v>471</v>
      </c>
      <c r="M7804" s="2">
        <f>+Table3[[#This Row],[CHW]]/Table3[[#This Row],[Count of Airbill Number]]</f>
        <v>38.356031128404666</v>
      </c>
    </row>
    <row r="7805" spans="2:13">
      <c r="B7805" t="s">
        <v>20</v>
      </c>
      <c r="C7805" t="s">
        <v>21</v>
      </c>
      <c r="D7805" t="s">
        <v>22</v>
      </c>
      <c r="E7805" t="s">
        <v>777</v>
      </c>
      <c r="F7805" t="s">
        <v>777</v>
      </c>
      <c r="G7805" t="s">
        <v>27</v>
      </c>
      <c r="H7805" t="s">
        <v>26</v>
      </c>
      <c r="I7805">
        <v>9840</v>
      </c>
      <c r="J7805">
        <v>7</v>
      </c>
      <c r="K7805">
        <v>251</v>
      </c>
      <c r="L7805" t="s">
        <v>471</v>
      </c>
      <c r="M7805" s="2">
        <f>+Table3[[#This Row],[CHW]]/Table3[[#This Row],[Count of Airbill Number]]</f>
        <v>1405.7142857142858</v>
      </c>
    </row>
    <row r="7806" spans="2:13">
      <c r="B7806" t="s">
        <v>20</v>
      </c>
      <c r="C7806" t="s">
        <v>472</v>
      </c>
      <c r="D7806" t="s">
        <v>22</v>
      </c>
      <c r="E7806" t="s">
        <v>777</v>
      </c>
      <c r="F7806" t="s">
        <v>777</v>
      </c>
      <c r="G7806" t="s">
        <v>190</v>
      </c>
      <c r="H7806" t="s">
        <v>27</v>
      </c>
      <c r="I7806">
        <v>9796</v>
      </c>
      <c r="J7806">
        <v>61</v>
      </c>
      <c r="K7806">
        <v>252</v>
      </c>
      <c r="L7806" t="s">
        <v>471</v>
      </c>
      <c r="M7806" s="2">
        <f>+Table3[[#This Row],[CHW]]/Table3[[#This Row],[Count of Airbill Number]]</f>
        <v>160.59016393442624</v>
      </c>
    </row>
    <row r="7807" spans="2:13">
      <c r="B7807" t="s">
        <v>20</v>
      </c>
      <c r="C7807" t="s">
        <v>472</v>
      </c>
      <c r="D7807" t="s">
        <v>22</v>
      </c>
      <c r="E7807" t="s">
        <v>776</v>
      </c>
      <c r="F7807" t="s">
        <v>777</v>
      </c>
      <c r="G7807" t="s">
        <v>37</v>
      </c>
      <c r="H7807" t="s">
        <v>27</v>
      </c>
      <c r="I7807">
        <v>9787.5968860000012</v>
      </c>
      <c r="J7807">
        <v>503</v>
      </c>
      <c r="K7807">
        <v>253</v>
      </c>
      <c r="L7807" t="s">
        <v>471</v>
      </c>
      <c r="M7807" s="2">
        <f>+Table3[[#This Row],[CHW]]/Table3[[#This Row],[Count of Airbill Number]]</f>
        <v>19.458443113320083</v>
      </c>
    </row>
    <row r="7808" spans="2:13">
      <c r="B7808" t="s">
        <v>20</v>
      </c>
      <c r="C7808" t="s">
        <v>472</v>
      </c>
      <c r="D7808" t="s">
        <v>22</v>
      </c>
      <c r="E7808" t="s">
        <v>778</v>
      </c>
      <c r="F7808" t="s">
        <v>778</v>
      </c>
      <c r="G7808" t="s">
        <v>113</v>
      </c>
      <c r="H7808" t="s">
        <v>358</v>
      </c>
      <c r="I7808">
        <v>9783.429999999973</v>
      </c>
      <c r="J7808">
        <v>317</v>
      </c>
      <c r="K7808">
        <v>254</v>
      </c>
      <c r="L7808" t="s">
        <v>471</v>
      </c>
      <c r="M7808" s="2">
        <f>+Table3[[#This Row],[CHW]]/Table3[[#This Row],[Count of Airbill Number]]</f>
        <v>30.862555205047233</v>
      </c>
    </row>
    <row r="7809" spans="2:13">
      <c r="B7809" t="s">
        <v>20</v>
      </c>
      <c r="C7809" t="s">
        <v>472</v>
      </c>
      <c r="D7809" t="s">
        <v>22</v>
      </c>
      <c r="E7809" t="s">
        <v>776</v>
      </c>
      <c r="F7809" t="s">
        <v>778</v>
      </c>
      <c r="G7809" t="s">
        <v>85</v>
      </c>
      <c r="H7809" t="s">
        <v>112</v>
      </c>
      <c r="I7809">
        <v>9747.9323999999961</v>
      </c>
      <c r="J7809">
        <v>383</v>
      </c>
      <c r="K7809">
        <v>255</v>
      </c>
      <c r="L7809" t="s">
        <v>471</v>
      </c>
      <c r="M7809" s="2">
        <f>+Table3[[#This Row],[CHW]]/Table3[[#This Row],[Count of Airbill Number]]</f>
        <v>25.451520626631844</v>
      </c>
    </row>
    <row r="7810" spans="2:13">
      <c r="B7810" t="s">
        <v>20</v>
      </c>
      <c r="C7810" t="s">
        <v>472</v>
      </c>
      <c r="D7810" t="s">
        <v>22</v>
      </c>
      <c r="E7810" t="s">
        <v>778</v>
      </c>
      <c r="F7810" t="s">
        <v>776</v>
      </c>
      <c r="G7810" t="s">
        <v>86</v>
      </c>
      <c r="H7810" t="s">
        <v>23</v>
      </c>
      <c r="I7810">
        <v>9721.2999999999993</v>
      </c>
      <c r="J7810">
        <v>34</v>
      </c>
      <c r="K7810">
        <v>256</v>
      </c>
      <c r="L7810" t="s">
        <v>471</v>
      </c>
      <c r="M7810" s="2">
        <f>+Table3[[#This Row],[CHW]]/Table3[[#This Row],[Count of Airbill Number]]</f>
        <v>285.92058823529408</v>
      </c>
    </row>
    <row r="7811" spans="2:13">
      <c r="B7811" t="s">
        <v>20</v>
      </c>
      <c r="C7811" t="s">
        <v>472</v>
      </c>
      <c r="D7811" t="s">
        <v>22</v>
      </c>
      <c r="E7811" t="s">
        <v>776</v>
      </c>
      <c r="F7811" t="s">
        <v>776</v>
      </c>
      <c r="G7811" t="s">
        <v>37</v>
      </c>
      <c r="H7811" t="s">
        <v>39</v>
      </c>
      <c r="I7811">
        <v>9681.7899999999991</v>
      </c>
      <c r="J7811">
        <v>432</v>
      </c>
      <c r="K7811">
        <v>257</v>
      </c>
      <c r="L7811" t="s">
        <v>471</v>
      </c>
      <c r="M7811" s="2">
        <f>+Table3[[#This Row],[CHW]]/Table3[[#This Row],[Count of Airbill Number]]</f>
        <v>22.411550925925923</v>
      </c>
    </row>
    <row r="7812" spans="2:13">
      <c r="B7812" t="s">
        <v>20</v>
      </c>
      <c r="C7812" t="s">
        <v>21</v>
      </c>
      <c r="D7812" t="s">
        <v>22</v>
      </c>
      <c r="E7812" t="s">
        <v>777</v>
      </c>
      <c r="F7812" t="s">
        <v>777</v>
      </c>
      <c r="G7812" t="s">
        <v>97</v>
      </c>
      <c r="H7812" t="s">
        <v>27</v>
      </c>
      <c r="I7812">
        <v>9666.3000000000011</v>
      </c>
      <c r="J7812">
        <v>745</v>
      </c>
      <c r="K7812">
        <v>258</v>
      </c>
      <c r="L7812" t="s">
        <v>471</v>
      </c>
      <c r="M7812" s="2">
        <f>+Table3[[#This Row],[CHW]]/Table3[[#This Row],[Count of Airbill Number]]</f>
        <v>12.974899328859061</v>
      </c>
    </row>
    <row r="7813" spans="2:13">
      <c r="B7813" t="s">
        <v>20</v>
      </c>
      <c r="C7813" t="s">
        <v>472</v>
      </c>
      <c r="D7813" t="s">
        <v>22</v>
      </c>
      <c r="E7813" t="s">
        <v>776</v>
      </c>
      <c r="F7813" t="s">
        <v>776</v>
      </c>
      <c r="G7813" t="s">
        <v>32</v>
      </c>
      <c r="H7813" t="s">
        <v>66</v>
      </c>
      <c r="I7813">
        <v>9644.8999999999978</v>
      </c>
      <c r="J7813">
        <v>35</v>
      </c>
      <c r="K7813">
        <v>259</v>
      </c>
      <c r="L7813" t="s">
        <v>471</v>
      </c>
      <c r="M7813" s="2">
        <f>+Table3[[#This Row],[CHW]]/Table3[[#This Row],[Count of Airbill Number]]</f>
        <v>275.56857142857137</v>
      </c>
    </row>
    <row r="7814" spans="2:13">
      <c r="B7814" t="s">
        <v>20</v>
      </c>
      <c r="C7814" t="s">
        <v>472</v>
      </c>
      <c r="D7814" t="s">
        <v>22</v>
      </c>
      <c r="E7814" t="s">
        <v>777</v>
      </c>
      <c r="F7814" t="s">
        <v>777</v>
      </c>
      <c r="G7814" t="s">
        <v>259</v>
      </c>
      <c r="H7814" t="s">
        <v>290</v>
      </c>
      <c r="I7814">
        <v>9634</v>
      </c>
      <c r="J7814">
        <v>264</v>
      </c>
      <c r="K7814">
        <v>260</v>
      </c>
      <c r="L7814" t="s">
        <v>471</v>
      </c>
      <c r="M7814" s="2">
        <f>+Table3[[#This Row],[CHW]]/Table3[[#This Row],[Count of Airbill Number]]</f>
        <v>36.492424242424242</v>
      </c>
    </row>
    <row r="7815" spans="2:13">
      <c r="B7815" t="s">
        <v>35</v>
      </c>
      <c r="C7815" t="s">
        <v>472</v>
      </c>
      <c r="D7815" t="s">
        <v>36</v>
      </c>
      <c r="E7815" t="s">
        <v>778</v>
      </c>
      <c r="F7815" t="s">
        <v>776</v>
      </c>
      <c r="G7815" t="s">
        <v>171</v>
      </c>
      <c r="H7815" t="s">
        <v>85</v>
      </c>
      <c r="I7815">
        <v>9579</v>
      </c>
      <c r="J7815">
        <v>16</v>
      </c>
      <c r="K7815">
        <v>261</v>
      </c>
      <c r="L7815" t="s">
        <v>471</v>
      </c>
      <c r="M7815" s="2">
        <f>+Table3[[#This Row],[CHW]]/Table3[[#This Row],[Count of Airbill Number]]</f>
        <v>598.6875</v>
      </c>
    </row>
    <row r="7816" spans="2:13">
      <c r="B7816" t="s">
        <v>20</v>
      </c>
      <c r="C7816" t="s">
        <v>472</v>
      </c>
      <c r="D7816" t="s">
        <v>22</v>
      </c>
      <c r="E7816" t="s">
        <v>776</v>
      </c>
      <c r="F7816" t="s">
        <v>778</v>
      </c>
      <c r="G7816" t="s">
        <v>31</v>
      </c>
      <c r="H7816" t="s">
        <v>283</v>
      </c>
      <c r="I7816">
        <v>9577.980000000005</v>
      </c>
      <c r="J7816">
        <v>237</v>
      </c>
      <c r="K7816">
        <v>262</v>
      </c>
      <c r="L7816" t="s">
        <v>471</v>
      </c>
      <c r="M7816" s="2">
        <f>+Table3[[#This Row],[CHW]]/Table3[[#This Row],[Count of Airbill Number]]</f>
        <v>40.413417721519011</v>
      </c>
    </row>
    <row r="7817" spans="2:13">
      <c r="B7817" t="s">
        <v>20</v>
      </c>
      <c r="C7817" t="s">
        <v>21</v>
      </c>
      <c r="D7817" t="s">
        <v>22</v>
      </c>
      <c r="E7817" t="s">
        <v>776</v>
      </c>
      <c r="F7817" t="s">
        <v>778</v>
      </c>
      <c r="G7817" t="s">
        <v>32</v>
      </c>
      <c r="H7817" t="s">
        <v>113</v>
      </c>
      <c r="I7817">
        <v>9562</v>
      </c>
      <c r="J7817">
        <v>2</v>
      </c>
      <c r="K7817">
        <v>263</v>
      </c>
      <c r="L7817" t="s">
        <v>471</v>
      </c>
      <c r="M7817" s="2">
        <f>+Table3[[#This Row],[CHW]]/Table3[[#This Row],[Count of Airbill Number]]</f>
        <v>4781</v>
      </c>
    </row>
    <row r="7818" spans="2:13">
      <c r="B7818" t="s">
        <v>20</v>
      </c>
      <c r="C7818" t="s">
        <v>472</v>
      </c>
      <c r="D7818" t="s">
        <v>22</v>
      </c>
      <c r="E7818" t="s">
        <v>776</v>
      </c>
      <c r="F7818" t="s">
        <v>778</v>
      </c>
      <c r="G7818" t="s">
        <v>32</v>
      </c>
      <c r="H7818" t="s">
        <v>150</v>
      </c>
      <c r="I7818">
        <v>9529.02</v>
      </c>
      <c r="J7818">
        <v>63</v>
      </c>
      <c r="K7818">
        <v>264</v>
      </c>
      <c r="L7818" t="s">
        <v>471</v>
      </c>
      <c r="M7818" s="2">
        <f>+Table3[[#This Row],[CHW]]/Table3[[#This Row],[Count of Airbill Number]]</f>
        <v>151.25428571428571</v>
      </c>
    </row>
    <row r="7819" spans="2:13">
      <c r="B7819" t="s">
        <v>20</v>
      </c>
      <c r="C7819" t="s">
        <v>472</v>
      </c>
      <c r="D7819" t="s">
        <v>22</v>
      </c>
      <c r="E7819" t="s">
        <v>777</v>
      </c>
      <c r="F7819" t="s">
        <v>777</v>
      </c>
      <c r="G7819" t="s">
        <v>429</v>
      </c>
      <c r="H7819" t="s">
        <v>106</v>
      </c>
      <c r="I7819">
        <v>9520.844720000001</v>
      </c>
      <c r="J7819">
        <v>185</v>
      </c>
      <c r="K7819">
        <v>265</v>
      </c>
      <c r="L7819" t="s">
        <v>471</v>
      </c>
      <c r="M7819" s="2">
        <f>+Table3[[#This Row],[CHW]]/Table3[[#This Row],[Count of Airbill Number]]</f>
        <v>51.464025513513519</v>
      </c>
    </row>
    <row r="7820" spans="2:13">
      <c r="B7820" t="s">
        <v>20</v>
      </c>
      <c r="C7820" t="s">
        <v>472</v>
      </c>
      <c r="D7820" t="s">
        <v>22</v>
      </c>
      <c r="E7820" t="s">
        <v>778</v>
      </c>
      <c r="F7820" t="s">
        <v>778</v>
      </c>
      <c r="G7820" t="s">
        <v>51</v>
      </c>
      <c r="H7820" t="s">
        <v>171</v>
      </c>
      <c r="I7820">
        <v>9496.18</v>
      </c>
      <c r="J7820">
        <v>194</v>
      </c>
      <c r="K7820">
        <v>266</v>
      </c>
      <c r="L7820" t="s">
        <v>471</v>
      </c>
      <c r="M7820" s="2">
        <f>+Table3[[#This Row],[CHW]]/Table3[[#This Row],[Count of Airbill Number]]</f>
        <v>48.949381443298968</v>
      </c>
    </row>
    <row r="7821" spans="2:13">
      <c r="B7821" t="s">
        <v>20</v>
      </c>
      <c r="C7821" t="s">
        <v>472</v>
      </c>
      <c r="D7821" t="s">
        <v>22</v>
      </c>
      <c r="E7821" t="s">
        <v>778</v>
      </c>
      <c r="F7821" t="s">
        <v>776</v>
      </c>
      <c r="G7821" t="s">
        <v>124</v>
      </c>
      <c r="H7821" t="s">
        <v>66</v>
      </c>
      <c r="I7821">
        <v>9444.111327999999</v>
      </c>
      <c r="J7821">
        <v>175</v>
      </c>
      <c r="K7821">
        <v>267</v>
      </c>
      <c r="L7821" t="s">
        <v>471</v>
      </c>
      <c r="M7821" s="2">
        <f>+Table3[[#This Row],[CHW]]/Table3[[#This Row],[Count of Airbill Number]]</f>
        <v>53.966350445714284</v>
      </c>
    </row>
    <row r="7822" spans="2:13">
      <c r="B7822" t="s">
        <v>20</v>
      </c>
      <c r="C7822" t="s">
        <v>472</v>
      </c>
      <c r="D7822" t="s">
        <v>22</v>
      </c>
      <c r="E7822" t="s">
        <v>776</v>
      </c>
      <c r="F7822" t="s">
        <v>778</v>
      </c>
      <c r="G7822" t="s">
        <v>31</v>
      </c>
      <c r="H7822" t="s">
        <v>113</v>
      </c>
      <c r="I7822">
        <v>9375.09</v>
      </c>
      <c r="J7822">
        <v>88</v>
      </c>
      <c r="K7822">
        <v>269</v>
      </c>
      <c r="L7822" t="s">
        <v>471</v>
      </c>
      <c r="M7822" s="2">
        <f>+Table3[[#This Row],[CHW]]/Table3[[#This Row],[Count of Airbill Number]]</f>
        <v>106.53511363636363</v>
      </c>
    </row>
    <row r="7823" spans="2:13">
      <c r="B7823" t="s">
        <v>20</v>
      </c>
      <c r="C7823" t="s">
        <v>472</v>
      </c>
      <c r="D7823" t="s">
        <v>22</v>
      </c>
      <c r="E7823" t="s">
        <v>776</v>
      </c>
      <c r="F7823" t="s">
        <v>778</v>
      </c>
      <c r="G7823" t="s">
        <v>32</v>
      </c>
      <c r="H7823" t="s">
        <v>81</v>
      </c>
      <c r="I7823">
        <v>9339.3599999999969</v>
      </c>
      <c r="J7823">
        <v>132</v>
      </c>
      <c r="K7823">
        <v>270</v>
      </c>
      <c r="L7823" t="s">
        <v>471</v>
      </c>
      <c r="M7823" s="2">
        <f>+Table3[[#This Row],[CHW]]/Table3[[#This Row],[Count of Airbill Number]]</f>
        <v>70.752727272727256</v>
      </c>
    </row>
    <row r="7824" spans="2:13">
      <c r="B7824" t="s">
        <v>20</v>
      </c>
      <c r="C7824" t="s">
        <v>472</v>
      </c>
      <c r="D7824" t="s">
        <v>22</v>
      </c>
      <c r="E7824" t="s">
        <v>777</v>
      </c>
      <c r="F7824" t="s">
        <v>777</v>
      </c>
      <c r="G7824" t="s">
        <v>27</v>
      </c>
      <c r="H7824" t="s">
        <v>205</v>
      </c>
      <c r="I7824">
        <v>9324</v>
      </c>
      <c r="J7824">
        <v>85</v>
      </c>
      <c r="K7824">
        <v>271</v>
      </c>
      <c r="L7824" t="s">
        <v>471</v>
      </c>
      <c r="M7824" s="2">
        <f>+Table3[[#This Row],[CHW]]/Table3[[#This Row],[Count of Airbill Number]]</f>
        <v>109.69411764705882</v>
      </c>
    </row>
    <row r="7825" spans="2:13">
      <c r="B7825" t="s">
        <v>20</v>
      </c>
      <c r="C7825" t="s">
        <v>472</v>
      </c>
      <c r="D7825" t="s">
        <v>22</v>
      </c>
      <c r="E7825" t="s">
        <v>777</v>
      </c>
      <c r="F7825" t="s">
        <v>776</v>
      </c>
      <c r="G7825" t="s">
        <v>290</v>
      </c>
      <c r="H7825" t="s">
        <v>123</v>
      </c>
      <c r="I7825">
        <v>9276</v>
      </c>
      <c r="J7825">
        <v>142</v>
      </c>
      <c r="K7825">
        <v>272</v>
      </c>
      <c r="L7825" t="s">
        <v>471</v>
      </c>
      <c r="M7825" s="2">
        <f>+Table3[[#This Row],[CHW]]/Table3[[#This Row],[Count of Airbill Number]]</f>
        <v>65.323943661971825</v>
      </c>
    </row>
    <row r="7826" spans="2:13">
      <c r="B7826" t="s">
        <v>20</v>
      </c>
      <c r="C7826" t="s">
        <v>472</v>
      </c>
      <c r="D7826" t="s">
        <v>36</v>
      </c>
      <c r="E7826" t="s">
        <v>777</v>
      </c>
      <c r="F7826" t="s">
        <v>777</v>
      </c>
      <c r="G7826" t="s">
        <v>38</v>
      </c>
      <c r="H7826" t="s">
        <v>106</v>
      </c>
      <c r="I7826">
        <v>9264</v>
      </c>
      <c r="J7826">
        <v>338</v>
      </c>
      <c r="K7826">
        <v>273</v>
      </c>
      <c r="L7826" t="s">
        <v>471</v>
      </c>
      <c r="M7826" s="2">
        <f>+Table3[[#This Row],[CHW]]/Table3[[#This Row],[Count of Airbill Number]]</f>
        <v>27.408284023668639</v>
      </c>
    </row>
    <row r="7827" spans="2:13">
      <c r="B7827" t="s">
        <v>20</v>
      </c>
      <c r="C7827" t="s">
        <v>472</v>
      </c>
      <c r="D7827" t="s">
        <v>36</v>
      </c>
      <c r="E7827" t="s">
        <v>777</v>
      </c>
      <c r="F7827" t="s">
        <v>777</v>
      </c>
      <c r="G7827" t="s">
        <v>55</v>
      </c>
      <c r="H7827" t="s">
        <v>106</v>
      </c>
      <c r="I7827">
        <v>9234</v>
      </c>
      <c r="J7827">
        <v>252</v>
      </c>
      <c r="K7827">
        <v>274</v>
      </c>
      <c r="L7827" t="s">
        <v>471</v>
      </c>
      <c r="M7827" s="2">
        <f>+Table3[[#This Row],[CHW]]/Table3[[#This Row],[Count of Airbill Number]]</f>
        <v>36.642857142857146</v>
      </c>
    </row>
    <row r="7828" spans="2:13">
      <c r="B7828" t="s">
        <v>20</v>
      </c>
      <c r="C7828" t="s">
        <v>472</v>
      </c>
      <c r="D7828" t="s">
        <v>22</v>
      </c>
      <c r="E7828" t="s">
        <v>778</v>
      </c>
      <c r="F7828" t="s">
        <v>778</v>
      </c>
      <c r="G7828" t="s">
        <v>206</v>
      </c>
      <c r="H7828" t="s">
        <v>112</v>
      </c>
      <c r="I7828">
        <v>9193.7999999999993</v>
      </c>
      <c r="J7828">
        <v>418</v>
      </c>
      <c r="K7828">
        <v>275</v>
      </c>
      <c r="L7828" t="s">
        <v>471</v>
      </c>
      <c r="M7828" s="2">
        <f>+Table3[[#This Row],[CHW]]/Table3[[#This Row],[Count of Airbill Number]]</f>
        <v>21.994736842105262</v>
      </c>
    </row>
    <row r="7829" spans="2:13">
      <c r="B7829" t="s">
        <v>20</v>
      </c>
      <c r="C7829" t="s">
        <v>472</v>
      </c>
      <c r="D7829" t="s">
        <v>22</v>
      </c>
      <c r="E7829" t="s">
        <v>778</v>
      </c>
      <c r="F7829" t="s">
        <v>777</v>
      </c>
      <c r="G7829" t="s">
        <v>86</v>
      </c>
      <c r="H7829" t="s">
        <v>97</v>
      </c>
      <c r="I7829">
        <v>9193.51</v>
      </c>
      <c r="J7829">
        <v>116</v>
      </c>
      <c r="K7829">
        <v>276</v>
      </c>
      <c r="L7829" t="s">
        <v>471</v>
      </c>
      <c r="M7829" s="2">
        <f>+Table3[[#This Row],[CHW]]/Table3[[#This Row],[Count of Airbill Number]]</f>
        <v>79.254396551724142</v>
      </c>
    </row>
    <row r="7830" spans="2:13">
      <c r="B7830" t="s">
        <v>20</v>
      </c>
      <c r="C7830" t="s">
        <v>472</v>
      </c>
      <c r="D7830" t="s">
        <v>22</v>
      </c>
      <c r="E7830" t="s">
        <v>777</v>
      </c>
      <c r="F7830" t="s">
        <v>776</v>
      </c>
      <c r="G7830" t="s">
        <v>259</v>
      </c>
      <c r="H7830" t="s">
        <v>123</v>
      </c>
      <c r="I7830">
        <v>9096.2799999999988</v>
      </c>
      <c r="J7830">
        <v>25</v>
      </c>
      <c r="K7830">
        <v>277</v>
      </c>
      <c r="L7830" t="s">
        <v>471</v>
      </c>
      <c r="M7830" s="2">
        <f>+Table3[[#This Row],[CHW]]/Table3[[#This Row],[Count of Airbill Number]]</f>
        <v>363.85119999999995</v>
      </c>
    </row>
    <row r="7831" spans="2:13">
      <c r="B7831" t="s">
        <v>20</v>
      </c>
      <c r="C7831" t="s">
        <v>472</v>
      </c>
      <c r="D7831" t="s">
        <v>22</v>
      </c>
      <c r="E7831" t="s">
        <v>777</v>
      </c>
      <c r="F7831" t="s">
        <v>777</v>
      </c>
      <c r="G7831" t="s">
        <v>374</v>
      </c>
      <c r="H7831" t="s">
        <v>332</v>
      </c>
      <c r="I7831">
        <v>9096</v>
      </c>
      <c r="J7831">
        <v>12</v>
      </c>
      <c r="K7831">
        <v>278</v>
      </c>
      <c r="L7831" t="s">
        <v>471</v>
      </c>
      <c r="M7831" s="2">
        <f>+Table3[[#This Row],[CHW]]/Table3[[#This Row],[Count of Airbill Number]]</f>
        <v>758</v>
      </c>
    </row>
    <row r="7832" spans="2:13">
      <c r="B7832" t="s">
        <v>20</v>
      </c>
      <c r="C7832" t="s">
        <v>472</v>
      </c>
      <c r="D7832" t="s">
        <v>22</v>
      </c>
      <c r="E7832" t="s">
        <v>778</v>
      </c>
      <c r="F7832" t="s">
        <v>778</v>
      </c>
      <c r="G7832" t="s">
        <v>113</v>
      </c>
      <c r="H7832" t="s">
        <v>153</v>
      </c>
      <c r="I7832">
        <v>9090.950000000008</v>
      </c>
      <c r="J7832">
        <v>199</v>
      </c>
      <c r="K7832">
        <v>279</v>
      </c>
      <c r="L7832" t="s">
        <v>471</v>
      </c>
      <c r="M7832" s="2">
        <f>+Table3[[#This Row],[CHW]]/Table3[[#This Row],[Count of Airbill Number]]</f>
        <v>45.683165829145771</v>
      </c>
    </row>
    <row r="7833" spans="2:13">
      <c r="B7833" t="s">
        <v>20</v>
      </c>
      <c r="C7833" t="s">
        <v>472</v>
      </c>
      <c r="D7833" t="s">
        <v>22</v>
      </c>
      <c r="E7833" t="s">
        <v>778</v>
      </c>
      <c r="F7833" t="s">
        <v>778</v>
      </c>
      <c r="G7833" t="s">
        <v>86</v>
      </c>
      <c r="H7833" t="s">
        <v>306</v>
      </c>
      <c r="I7833">
        <v>9064.2500000000018</v>
      </c>
      <c r="J7833">
        <v>236</v>
      </c>
      <c r="K7833">
        <v>280</v>
      </c>
      <c r="L7833" t="s">
        <v>471</v>
      </c>
      <c r="M7833" s="2">
        <f>+Table3[[#This Row],[CHW]]/Table3[[#This Row],[Count of Airbill Number]]</f>
        <v>38.407838983050858</v>
      </c>
    </row>
    <row r="7834" spans="2:13">
      <c r="B7834" t="s">
        <v>20</v>
      </c>
      <c r="C7834" t="s">
        <v>472</v>
      </c>
      <c r="D7834" t="s">
        <v>22</v>
      </c>
      <c r="E7834" t="s">
        <v>778</v>
      </c>
      <c r="F7834" t="s">
        <v>778</v>
      </c>
      <c r="G7834" t="s">
        <v>493</v>
      </c>
      <c r="H7834" t="s">
        <v>269</v>
      </c>
      <c r="I7834">
        <v>9059</v>
      </c>
      <c r="J7834">
        <v>201</v>
      </c>
      <c r="K7834">
        <v>281</v>
      </c>
      <c r="L7834" t="s">
        <v>471</v>
      </c>
      <c r="M7834" s="2">
        <f>+Table3[[#This Row],[CHW]]/Table3[[#This Row],[Count of Airbill Number]]</f>
        <v>45.069651741293534</v>
      </c>
    </row>
    <row r="7835" spans="2:13">
      <c r="B7835" t="s">
        <v>20</v>
      </c>
      <c r="C7835" t="s">
        <v>472</v>
      </c>
      <c r="D7835" t="s">
        <v>22</v>
      </c>
      <c r="E7835" t="s">
        <v>776</v>
      </c>
      <c r="F7835" t="s">
        <v>777</v>
      </c>
      <c r="G7835" t="s">
        <v>37</v>
      </c>
      <c r="H7835" t="s">
        <v>44</v>
      </c>
      <c r="I7835">
        <v>8906.989999999998</v>
      </c>
      <c r="J7835">
        <v>315</v>
      </c>
      <c r="K7835">
        <v>282</v>
      </c>
      <c r="L7835" t="s">
        <v>471</v>
      </c>
      <c r="M7835" s="2">
        <f>+Table3[[#This Row],[CHW]]/Table3[[#This Row],[Count of Airbill Number]]</f>
        <v>28.276158730158723</v>
      </c>
    </row>
    <row r="7836" spans="2:13">
      <c r="B7836" t="s">
        <v>20</v>
      </c>
      <c r="C7836" t="s">
        <v>472</v>
      </c>
      <c r="D7836" t="s">
        <v>22</v>
      </c>
      <c r="E7836" t="s">
        <v>776</v>
      </c>
      <c r="F7836" t="s">
        <v>777</v>
      </c>
      <c r="G7836" t="s">
        <v>31</v>
      </c>
      <c r="H7836" t="s">
        <v>162</v>
      </c>
      <c r="I7836">
        <v>8897.8200000000015</v>
      </c>
      <c r="J7836">
        <v>64</v>
      </c>
      <c r="K7836">
        <v>283</v>
      </c>
      <c r="L7836" t="s">
        <v>471</v>
      </c>
      <c r="M7836" s="2">
        <f>+Table3[[#This Row],[CHW]]/Table3[[#This Row],[Count of Airbill Number]]</f>
        <v>139.02843750000002</v>
      </c>
    </row>
    <row r="7837" spans="2:13">
      <c r="B7837" t="s">
        <v>20</v>
      </c>
      <c r="C7837" t="s">
        <v>472</v>
      </c>
      <c r="D7837" t="s">
        <v>22</v>
      </c>
      <c r="E7837" t="s">
        <v>778</v>
      </c>
      <c r="F7837" t="s">
        <v>776</v>
      </c>
      <c r="G7837" t="s">
        <v>86</v>
      </c>
      <c r="H7837" t="s">
        <v>122</v>
      </c>
      <c r="I7837">
        <v>8847.9599999999991</v>
      </c>
      <c r="J7837">
        <v>294</v>
      </c>
      <c r="K7837">
        <v>284</v>
      </c>
      <c r="L7837" t="s">
        <v>471</v>
      </c>
      <c r="M7837" s="2">
        <f>+Table3[[#This Row],[CHW]]/Table3[[#This Row],[Count of Airbill Number]]</f>
        <v>30.095102040816325</v>
      </c>
    </row>
    <row r="7838" spans="2:13">
      <c r="B7838" t="s">
        <v>20</v>
      </c>
      <c r="C7838" t="s">
        <v>472</v>
      </c>
      <c r="D7838" t="s">
        <v>22</v>
      </c>
      <c r="E7838" t="s">
        <v>776</v>
      </c>
      <c r="F7838" t="s">
        <v>777</v>
      </c>
      <c r="G7838" t="s">
        <v>32</v>
      </c>
      <c r="H7838" t="s">
        <v>106</v>
      </c>
      <c r="I7838">
        <v>8835.8500000000076</v>
      </c>
      <c r="J7838">
        <v>620</v>
      </c>
      <c r="K7838">
        <v>285</v>
      </c>
      <c r="L7838" t="s">
        <v>471</v>
      </c>
      <c r="M7838" s="2">
        <f>+Table3[[#This Row],[CHW]]/Table3[[#This Row],[Count of Airbill Number]]</f>
        <v>14.251370967741948</v>
      </c>
    </row>
    <row r="7839" spans="2:13">
      <c r="B7839" t="s">
        <v>20</v>
      </c>
      <c r="C7839" t="s">
        <v>472</v>
      </c>
      <c r="D7839" t="s">
        <v>22</v>
      </c>
      <c r="E7839" t="s">
        <v>778</v>
      </c>
      <c r="F7839" t="s">
        <v>776</v>
      </c>
      <c r="G7839" t="s">
        <v>113</v>
      </c>
      <c r="H7839" t="s">
        <v>37</v>
      </c>
      <c r="I7839">
        <v>8808.9100000000017</v>
      </c>
      <c r="J7839">
        <v>196</v>
      </c>
      <c r="K7839">
        <v>286</v>
      </c>
      <c r="L7839" t="s">
        <v>471</v>
      </c>
      <c r="M7839" s="2">
        <f>+Table3[[#This Row],[CHW]]/Table3[[#This Row],[Count of Airbill Number]]</f>
        <v>44.943418367346951</v>
      </c>
    </row>
    <row r="7840" spans="2:13">
      <c r="B7840" t="s">
        <v>20</v>
      </c>
      <c r="C7840" t="s">
        <v>472</v>
      </c>
      <c r="D7840" t="s">
        <v>22</v>
      </c>
      <c r="E7840" t="s">
        <v>776</v>
      </c>
      <c r="F7840" t="s">
        <v>778</v>
      </c>
      <c r="G7840" t="s">
        <v>39</v>
      </c>
      <c r="H7840" t="s">
        <v>393</v>
      </c>
      <c r="I7840">
        <v>8804</v>
      </c>
      <c r="J7840">
        <v>284</v>
      </c>
      <c r="K7840">
        <v>287</v>
      </c>
      <c r="L7840" t="s">
        <v>471</v>
      </c>
      <c r="M7840" s="2">
        <f>+Table3[[#This Row],[CHW]]/Table3[[#This Row],[Count of Airbill Number]]</f>
        <v>31</v>
      </c>
    </row>
    <row r="7841" spans="2:13">
      <c r="B7841" t="s">
        <v>35</v>
      </c>
      <c r="C7841" t="s">
        <v>472</v>
      </c>
      <c r="D7841" t="s">
        <v>36</v>
      </c>
      <c r="E7841" t="s">
        <v>776</v>
      </c>
      <c r="F7841" t="s">
        <v>776</v>
      </c>
      <c r="G7841" t="s">
        <v>85</v>
      </c>
      <c r="H7841" t="s">
        <v>175</v>
      </c>
      <c r="I7841">
        <v>8749</v>
      </c>
      <c r="J7841">
        <v>12</v>
      </c>
      <c r="K7841">
        <v>288</v>
      </c>
      <c r="L7841" t="s">
        <v>471</v>
      </c>
      <c r="M7841" s="2">
        <f>+Table3[[#This Row],[CHW]]/Table3[[#This Row],[Count of Airbill Number]]</f>
        <v>729.08333333333337</v>
      </c>
    </row>
    <row r="7842" spans="2:13">
      <c r="B7842" t="s">
        <v>20</v>
      </c>
      <c r="C7842" t="s">
        <v>472</v>
      </c>
      <c r="D7842" t="s">
        <v>22</v>
      </c>
      <c r="E7842" t="s">
        <v>776</v>
      </c>
      <c r="F7842" t="s">
        <v>776</v>
      </c>
      <c r="G7842" t="s">
        <v>31</v>
      </c>
      <c r="H7842" t="s">
        <v>312</v>
      </c>
      <c r="I7842">
        <v>8746.4758600000114</v>
      </c>
      <c r="J7842">
        <v>495</v>
      </c>
      <c r="K7842">
        <v>289</v>
      </c>
      <c r="L7842" t="s">
        <v>471</v>
      </c>
      <c r="M7842" s="2">
        <f>+Table3[[#This Row],[CHW]]/Table3[[#This Row],[Count of Airbill Number]]</f>
        <v>17.669648202020223</v>
      </c>
    </row>
    <row r="7843" spans="2:13">
      <c r="B7843" t="s">
        <v>20</v>
      </c>
      <c r="C7843" t="s">
        <v>472</v>
      </c>
      <c r="D7843" t="s">
        <v>22</v>
      </c>
      <c r="E7843" t="s">
        <v>776</v>
      </c>
      <c r="F7843" t="s">
        <v>778</v>
      </c>
      <c r="G7843" t="s">
        <v>85</v>
      </c>
      <c r="H7843" t="s">
        <v>51</v>
      </c>
      <c r="I7843">
        <v>8722.6825577999971</v>
      </c>
      <c r="J7843">
        <v>260</v>
      </c>
      <c r="K7843">
        <v>290</v>
      </c>
      <c r="L7843" t="s">
        <v>471</v>
      </c>
      <c r="M7843" s="2">
        <f>+Table3[[#This Row],[CHW]]/Table3[[#This Row],[Count of Airbill Number]]</f>
        <v>33.548779068461528</v>
      </c>
    </row>
    <row r="7844" spans="2:13">
      <c r="B7844" t="s">
        <v>20</v>
      </c>
      <c r="C7844" t="s">
        <v>472</v>
      </c>
      <c r="D7844" t="s">
        <v>22</v>
      </c>
      <c r="E7844" t="s">
        <v>776</v>
      </c>
      <c r="F7844" t="s">
        <v>778</v>
      </c>
      <c r="G7844" t="s">
        <v>85</v>
      </c>
      <c r="H7844" t="s">
        <v>171</v>
      </c>
      <c r="I7844">
        <v>8685.989999999998</v>
      </c>
      <c r="J7844">
        <v>155</v>
      </c>
      <c r="K7844">
        <v>291</v>
      </c>
      <c r="L7844" t="s">
        <v>471</v>
      </c>
      <c r="M7844" s="2">
        <f>+Table3[[#This Row],[CHW]]/Table3[[#This Row],[Count of Airbill Number]]</f>
        <v>56.038645161290312</v>
      </c>
    </row>
    <row r="7845" spans="2:13">
      <c r="B7845" t="s">
        <v>20</v>
      </c>
      <c r="C7845" t="s">
        <v>472</v>
      </c>
      <c r="D7845" t="s">
        <v>22</v>
      </c>
      <c r="E7845" t="s">
        <v>776</v>
      </c>
      <c r="F7845" t="s">
        <v>777</v>
      </c>
      <c r="G7845" t="s">
        <v>32</v>
      </c>
      <c r="H7845" t="s">
        <v>110</v>
      </c>
      <c r="I7845">
        <v>8659.8500000000022</v>
      </c>
      <c r="J7845">
        <v>463</v>
      </c>
      <c r="K7845">
        <v>292</v>
      </c>
      <c r="L7845" t="s">
        <v>471</v>
      </c>
      <c r="M7845" s="2">
        <f>+Table3[[#This Row],[CHW]]/Table3[[#This Row],[Count of Airbill Number]]</f>
        <v>18.703779697624196</v>
      </c>
    </row>
    <row r="7846" spans="2:13">
      <c r="B7846" t="s">
        <v>20</v>
      </c>
      <c r="C7846" t="s">
        <v>21</v>
      </c>
      <c r="D7846" t="s">
        <v>22</v>
      </c>
      <c r="E7846" t="s">
        <v>776</v>
      </c>
      <c r="F7846" t="s">
        <v>776</v>
      </c>
      <c r="G7846" t="s">
        <v>152</v>
      </c>
      <c r="H7846" t="s">
        <v>85</v>
      </c>
      <c r="I7846">
        <v>8609.068657200005</v>
      </c>
      <c r="J7846">
        <v>284</v>
      </c>
      <c r="K7846">
        <v>293</v>
      </c>
      <c r="L7846" t="s">
        <v>471</v>
      </c>
      <c r="M7846" s="2">
        <f>+Table3[[#This Row],[CHW]]/Table3[[#This Row],[Count of Airbill Number]]</f>
        <v>30.313622032394385</v>
      </c>
    </row>
    <row r="7847" spans="2:13">
      <c r="B7847" t="s">
        <v>20</v>
      </c>
      <c r="C7847" t="s">
        <v>472</v>
      </c>
      <c r="D7847" t="s">
        <v>22</v>
      </c>
      <c r="E7847" t="s">
        <v>778</v>
      </c>
      <c r="F7847" t="s">
        <v>777</v>
      </c>
      <c r="G7847" t="s">
        <v>86</v>
      </c>
      <c r="H7847" t="s">
        <v>481</v>
      </c>
      <c r="I7847">
        <v>8603.4</v>
      </c>
      <c r="J7847">
        <v>75</v>
      </c>
      <c r="K7847">
        <v>294</v>
      </c>
      <c r="L7847" t="s">
        <v>471</v>
      </c>
      <c r="M7847" s="2">
        <f>+Table3[[#This Row],[CHW]]/Table3[[#This Row],[Count of Airbill Number]]</f>
        <v>114.71199999999999</v>
      </c>
    </row>
    <row r="7848" spans="2:13">
      <c r="B7848" t="s">
        <v>20</v>
      </c>
      <c r="C7848" t="s">
        <v>472</v>
      </c>
      <c r="D7848" t="s">
        <v>22</v>
      </c>
      <c r="E7848" t="s">
        <v>776</v>
      </c>
      <c r="F7848" t="s">
        <v>776</v>
      </c>
      <c r="G7848" t="s">
        <v>37</v>
      </c>
      <c r="H7848" t="s">
        <v>83</v>
      </c>
      <c r="I7848">
        <v>8578.1912999999968</v>
      </c>
      <c r="J7848">
        <v>484</v>
      </c>
      <c r="K7848">
        <v>295</v>
      </c>
      <c r="L7848" t="s">
        <v>471</v>
      </c>
      <c r="M7848" s="2">
        <f>+Table3[[#This Row],[CHW]]/Table3[[#This Row],[Count of Airbill Number]]</f>
        <v>17.723535743801648</v>
      </c>
    </row>
    <row r="7849" spans="2:13">
      <c r="B7849" t="s">
        <v>20</v>
      </c>
      <c r="C7849" t="s">
        <v>472</v>
      </c>
      <c r="D7849" t="s">
        <v>22</v>
      </c>
      <c r="E7849" t="s">
        <v>776</v>
      </c>
      <c r="F7849" t="s">
        <v>778</v>
      </c>
      <c r="G7849" t="s">
        <v>37</v>
      </c>
      <c r="H7849" t="s">
        <v>124</v>
      </c>
      <c r="I7849">
        <v>8511.7600000000039</v>
      </c>
      <c r="J7849">
        <v>242</v>
      </c>
      <c r="K7849">
        <v>296</v>
      </c>
      <c r="L7849" t="s">
        <v>471</v>
      </c>
      <c r="M7849" s="2">
        <f>+Table3[[#This Row],[CHW]]/Table3[[#This Row],[Count of Airbill Number]]</f>
        <v>35.172561983471091</v>
      </c>
    </row>
    <row r="7850" spans="2:13">
      <c r="B7850" t="s">
        <v>20</v>
      </c>
      <c r="C7850" t="s">
        <v>472</v>
      </c>
      <c r="D7850" t="s">
        <v>22</v>
      </c>
      <c r="E7850" t="s">
        <v>777</v>
      </c>
      <c r="F7850" t="s">
        <v>776</v>
      </c>
      <c r="G7850" t="s">
        <v>29</v>
      </c>
      <c r="H7850" t="s">
        <v>37</v>
      </c>
      <c r="I7850">
        <v>8491.0462000000007</v>
      </c>
      <c r="J7850">
        <v>353</v>
      </c>
      <c r="K7850">
        <v>297</v>
      </c>
      <c r="L7850" t="s">
        <v>471</v>
      </c>
      <c r="M7850" s="2">
        <f>+Table3[[#This Row],[CHW]]/Table3[[#This Row],[Count of Airbill Number]]</f>
        <v>24.053955240793204</v>
      </c>
    </row>
    <row r="7851" spans="2:13">
      <c r="B7851" t="s">
        <v>20</v>
      </c>
      <c r="C7851" t="s">
        <v>472</v>
      </c>
      <c r="D7851" t="s">
        <v>22</v>
      </c>
      <c r="E7851" t="s">
        <v>776</v>
      </c>
      <c r="F7851" t="s">
        <v>777</v>
      </c>
      <c r="G7851" t="s">
        <v>31</v>
      </c>
      <c r="H7851" t="s">
        <v>97</v>
      </c>
      <c r="I7851">
        <v>8420.7300000000014</v>
      </c>
      <c r="J7851">
        <v>56</v>
      </c>
      <c r="K7851">
        <v>298</v>
      </c>
      <c r="L7851" t="s">
        <v>471</v>
      </c>
      <c r="M7851" s="2">
        <f>+Table3[[#This Row],[CHW]]/Table3[[#This Row],[Count of Airbill Number]]</f>
        <v>150.3701785714286</v>
      </c>
    </row>
    <row r="7852" spans="2:13">
      <c r="B7852" t="s">
        <v>20</v>
      </c>
      <c r="C7852" t="s">
        <v>472</v>
      </c>
      <c r="D7852" t="s">
        <v>22</v>
      </c>
      <c r="E7852" t="s">
        <v>776</v>
      </c>
      <c r="F7852" t="s">
        <v>776</v>
      </c>
      <c r="G7852" t="s">
        <v>85</v>
      </c>
      <c r="H7852" t="s">
        <v>312</v>
      </c>
      <c r="I7852">
        <v>8408.5934599999982</v>
      </c>
      <c r="J7852">
        <v>369</v>
      </c>
      <c r="K7852">
        <v>299</v>
      </c>
      <c r="L7852" t="s">
        <v>471</v>
      </c>
      <c r="M7852" s="2">
        <f>+Table3[[#This Row],[CHW]]/Table3[[#This Row],[Count of Airbill Number]]</f>
        <v>22.787516151761512</v>
      </c>
    </row>
    <row r="7853" spans="2:13">
      <c r="B7853" t="s">
        <v>20</v>
      </c>
      <c r="C7853" t="s">
        <v>472</v>
      </c>
      <c r="D7853" t="s">
        <v>22</v>
      </c>
      <c r="E7853" t="s">
        <v>776</v>
      </c>
      <c r="F7853" t="s">
        <v>778</v>
      </c>
      <c r="G7853" t="s">
        <v>122</v>
      </c>
      <c r="H7853" t="s">
        <v>86</v>
      </c>
      <c r="I7853">
        <v>8354</v>
      </c>
      <c r="J7853">
        <v>161</v>
      </c>
      <c r="K7853">
        <v>300</v>
      </c>
      <c r="L7853" t="s">
        <v>471</v>
      </c>
      <c r="M7853" s="2">
        <f>+Table3[[#This Row],[CHW]]/Table3[[#This Row],[Count of Airbill Number]]</f>
        <v>51.888198757763973</v>
      </c>
    </row>
    <row r="7854" spans="2:13">
      <c r="B7854" t="s">
        <v>20</v>
      </c>
      <c r="C7854" t="s">
        <v>472</v>
      </c>
      <c r="D7854" t="s">
        <v>22</v>
      </c>
      <c r="E7854" t="s">
        <v>777</v>
      </c>
      <c r="F7854" t="s">
        <v>778</v>
      </c>
      <c r="G7854" t="s">
        <v>110</v>
      </c>
      <c r="H7854" t="s">
        <v>210</v>
      </c>
      <c r="I7854">
        <v>8306.18</v>
      </c>
      <c r="J7854">
        <v>77</v>
      </c>
      <c r="K7854">
        <v>301</v>
      </c>
      <c r="L7854" t="s">
        <v>471</v>
      </c>
      <c r="M7854" s="2">
        <f>+Table3[[#This Row],[CHW]]/Table3[[#This Row],[Count of Airbill Number]]</f>
        <v>107.87246753246754</v>
      </c>
    </row>
    <row r="7855" spans="2:13">
      <c r="B7855" t="s">
        <v>20</v>
      </c>
      <c r="C7855" t="s">
        <v>472</v>
      </c>
      <c r="D7855" t="s">
        <v>22</v>
      </c>
      <c r="E7855" t="s">
        <v>778</v>
      </c>
      <c r="F7855" t="s">
        <v>778</v>
      </c>
      <c r="G7855" t="s">
        <v>171</v>
      </c>
      <c r="H7855" t="s">
        <v>476</v>
      </c>
      <c r="I7855">
        <v>8255.2199999999993</v>
      </c>
      <c r="J7855">
        <v>23</v>
      </c>
      <c r="K7855">
        <v>302</v>
      </c>
      <c r="L7855" t="s">
        <v>471</v>
      </c>
      <c r="M7855" s="2">
        <f>+Table3[[#This Row],[CHW]]/Table3[[#This Row],[Count of Airbill Number]]</f>
        <v>358.92260869565217</v>
      </c>
    </row>
    <row r="7856" spans="2:13">
      <c r="B7856" t="s">
        <v>20</v>
      </c>
      <c r="C7856" t="s">
        <v>472</v>
      </c>
      <c r="D7856" t="s">
        <v>22</v>
      </c>
      <c r="E7856" t="s">
        <v>776</v>
      </c>
      <c r="F7856" t="s">
        <v>778</v>
      </c>
      <c r="G7856" t="s">
        <v>66</v>
      </c>
      <c r="H7856" t="s">
        <v>171</v>
      </c>
      <c r="I7856">
        <v>8251.42</v>
      </c>
      <c r="J7856">
        <v>104</v>
      </c>
      <c r="K7856">
        <v>303</v>
      </c>
      <c r="L7856" t="s">
        <v>471</v>
      </c>
      <c r="M7856" s="2">
        <f>+Table3[[#This Row],[CHW]]/Table3[[#This Row],[Count of Airbill Number]]</f>
        <v>79.340576923076924</v>
      </c>
    </row>
    <row r="7857" spans="2:13">
      <c r="B7857" t="s">
        <v>20</v>
      </c>
      <c r="C7857" t="s">
        <v>472</v>
      </c>
      <c r="D7857" t="s">
        <v>22</v>
      </c>
      <c r="E7857" t="s">
        <v>778</v>
      </c>
      <c r="F7857" t="s">
        <v>778</v>
      </c>
      <c r="G7857" t="s">
        <v>51</v>
      </c>
      <c r="H7857" t="s">
        <v>90</v>
      </c>
      <c r="I7857">
        <v>8241.8000000000011</v>
      </c>
      <c r="J7857">
        <v>319</v>
      </c>
      <c r="K7857">
        <v>304</v>
      </c>
      <c r="L7857" t="s">
        <v>471</v>
      </c>
      <c r="M7857" s="2">
        <f>+Table3[[#This Row],[CHW]]/Table3[[#This Row],[Count of Airbill Number]]</f>
        <v>25.83636363636364</v>
      </c>
    </row>
    <row r="7858" spans="2:13">
      <c r="B7858" t="s">
        <v>20</v>
      </c>
      <c r="C7858" t="s">
        <v>472</v>
      </c>
      <c r="D7858" t="s">
        <v>22</v>
      </c>
      <c r="E7858" t="s">
        <v>776</v>
      </c>
      <c r="F7858" t="s">
        <v>776</v>
      </c>
      <c r="G7858" t="s">
        <v>116</v>
      </c>
      <c r="H7858" t="s">
        <v>480</v>
      </c>
      <c r="I7858">
        <v>8232.7539949999955</v>
      </c>
      <c r="J7858">
        <v>271</v>
      </c>
      <c r="K7858">
        <v>305</v>
      </c>
      <c r="L7858" t="s">
        <v>471</v>
      </c>
      <c r="M7858" s="2">
        <f>+Table3[[#This Row],[CHW]]/Table3[[#This Row],[Count of Airbill Number]]</f>
        <v>30.379166033210314</v>
      </c>
    </row>
    <row r="7859" spans="2:13">
      <c r="B7859" t="s">
        <v>20</v>
      </c>
      <c r="C7859" t="s">
        <v>472</v>
      </c>
      <c r="D7859" t="s">
        <v>22</v>
      </c>
      <c r="E7859" t="s">
        <v>777</v>
      </c>
      <c r="F7859" t="s">
        <v>777</v>
      </c>
      <c r="G7859" t="s">
        <v>482</v>
      </c>
      <c r="H7859" t="s">
        <v>290</v>
      </c>
      <c r="I7859">
        <v>8218</v>
      </c>
      <c r="J7859">
        <v>292</v>
      </c>
      <c r="K7859">
        <v>306</v>
      </c>
      <c r="L7859" t="s">
        <v>471</v>
      </c>
      <c r="M7859" s="2">
        <f>+Table3[[#This Row],[CHW]]/Table3[[#This Row],[Count of Airbill Number]]</f>
        <v>28.143835616438356</v>
      </c>
    </row>
    <row r="7860" spans="2:13">
      <c r="B7860" t="s">
        <v>20</v>
      </c>
      <c r="C7860" t="s">
        <v>21</v>
      </c>
      <c r="D7860" t="s">
        <v>22</v>
      </c>
      <c r="E7860" t="s">
        <v>776</v>
      </c>
      <c r="F7860" t="s">
        <v>776</v>
      </c>
      <c r="G7860" t="s">
        <v>66</v>
      </c>
      <c r="H7860" t="s">
        <v>85</v>
      </c>
      <c r="I7860">
        <v>8198.7000000000007</v>
      </c>
      <c r="J7860">
        <v>291</v>
      </c>
      <c r="K7860">
        <v>307</v>
      </c>
      <c r="L7860" t="s">
        <v>471</v>
      </c>
      <c r="M7860" s="2">
        <f>+Table3[[#This Row],[CHW]]/Table3[[#This Row],[Count of Airbill Number]]</f>
        <v>28.174226804123712</v>
      </c>
    </row>
    <row r="7861" spans="2:13">
      <c r="B7861" t="s">
        <v>20</v>
      </c>
      <c r="C7861" t="s">
        <v>472</v>
      </c>
      <c r="D7861" t="s">
        <v>22</v>
      </c>
      <c r="E7861" t="s">
        <v>777</v>
      </c>
      <c r="F7861" t="s">
        <v>777</v>
      </c>
      <c r="G7861" t="s">
        <v>481</v>
      </c>
      <c r="H7861" t="s">
        <v>290</v>
      </c>
      <c r="I7861">
        <v>8179</v>
      </c>
      <c r="J7861">
        <v>162</v>
      </c>
      <c r="K7861">
        <v>308</v>
      </c>
      <c r="L7861" t="s">
        <v>471</v>
      </c>
      <c r="M7861" s="2">
        <f>+Table3[[#This Row],[CHW]]/Table3[[#This Row],[Count of Airbill Number]]</f>
        <v>50.487654320987652</v>
      </c>
    </row>
    <row r="7862" spans="2:13">
      <c r="B7862" t="s">
        <v>20</v>
      </c>
      <c r="C7862" t="s">
        <v>472</v>
      </c>
      <c r="D7862" t="s">
        <v>22</v>
      </c>
      <c r="E7862" t="s">
        <v>777</v>
      </c>
      <c r="F7862" t="s">
        <v>776</v>
      </c>
      <c r="G7862" t="s">
        <v>97</v>
      </c>
      <c r="H7862" t="s">
        <v>32</v>
      </c>
      <c r="I7862">
        <v>8040.48</v>
      </c>
      <c r="J7862">
        <v>19</v>
      </c>
      <c r="K7862">
        <v>309</v>
      </c>
      <c r="L7862" t="s">
        <v>471</v>
      </c>
      <c r="M7862" s="2">
        <f>+Table3[[#This Row],[CHW]]/Table3[[#This Row],[Count of Airbill Number]]</f>
        <v>423.18315789473684</v>
      </c>
    </row>
    <row r="7863" spans="2:13">
      <c r="B7863" t="s">
        <v>35</v>
      </c>
      <c r="C7863" t="s">
        <v>472</v>
      </c>
      <c r="D7863" t="s">
        <v>36</v>
      </c>
      <c r="E7863" t="s">
        <v>778</v>
      </c>
      <c r="F7863" t="s">
        <v>778</v>
      </c>
      <c r="G7863" t="s">
        <v>153</v>
      </c>
      <c r="H7863" t="s">
        <v>150</v>
      </c>
      <c r="I7863">
        <v>8021.3</v>
      </c>
      <c r="J7863">
        <v>12</v>
      </c>
      <c r="K7863">
        <v>310</v>
      </c>
      <c r="L7863" t="s">
        <v>471</v>
      </c>
      <c r="M7863" s="2">
        <f>+Table3[[#This Row],[CHW]]/Table3[[#This Row],[Count of Airbill Number]]</f>
        <v>668.44166666666672</v>
      </c>
    </row>
    <row r="7864" spans="2:13">
      <c r="B7864" t="s">
        <v>20</v>
      </c>
      <c r="C7864" t="s">
        <v>472</v>
      </c>
      <c r="D7864" t="s">
        <v>22</v>
      </c>
      <c r="E7864" t="s">
        <v>778</v>
      </c>
      <c r="F7864" t="s">
        <v>777</v>
      </c>
      <c r="G7864" t="s">
        <v>150</v>
      </c>
      <c r="H7864" t="s">
        <v>154</v>
      </c>
      <c r="I7864">
        <v>7944.5699999999988</v>
      </c>
      <c r="J7864">
        <v>164</v>
      </c>
      <c r="K7864">
        <v>311</v>
      </c>
      <c r="L7864" t="s">
        <v>471</v>
      </c>
      <c r="M7864" s="2">
        <f>+Table3[[#This Row],[CHW]]/Table3[[#This Row],[Count of Airbill Number]]</f>
        <v>48.442499999999995</v>
      </c>
    </row>
    <row r="7865" spans="2:13">
      <c r="B7865" t="s">
        <v>20</v>
      </c>
      <c r="C7865" t="s">
        <v>472</v>
      </c>
      <c r="D7865" t="s">
        <v>22</v>
      </c>
      <c r="E7865" t="s">
        <v>777</v>
      </c>
      <c r="F7865" t="s">
        <v>777</v>
      </c>
      <c r="G7865" t="s">
        <v>110</v>
      </c>
      <c r="H7865" t="s">
        <v>121</v>
      </c>
      <c r="I7865">
        <v>7929</v>
      </c>
      <c r="J7865">
        <v>4</v>
      </c>
      <c r="K7865">
        <v>312</v>
      </c>
      <c r="L7865" t="s">
        <v>471</v>
      </c>
      <c r="M7865" s="2">
        <f>+Table3[[#This Row],[CHW]]/Table3[[#This Row],[Count of Airbill Number]]</f>
        <v>1982.25</v>
      </c>
    </row>
    <row r="7866" spans="2:13">
      <c r="B7866" t="s">
        <v>20</v>
      </c>
      <c r="C7866" t="s">
        <v>472</v>
      </c>
      <c r="D7866" t="s">
        <v>22</v>
      </c>
      <c r="E7866" t="s">
        <v>776</v>
      </c>
      <c r="F7866" t="s">
        <v>778</v>
      </c>
      <c r="G7866" t="s">
        <v>66</v>
      </c>
      <c r="H7866" t="s">
        <v>124</v>
      </c>
      <c r="I7866">
        <v>7906.75</v>
      </c>
      <c r="J7866">
        <v>179</v>
      </c>
      <c r="K7866">
        <v>313</v>
      </c>
      <c r="L7866" t="s">
        <v>471</v>
      </c>
      <c r="M7866" s="2">
        <f>+Table3[[#This Row],[CHW]]/Table3[[#This Row],[Count of Airbill Number]]</f>
        <v>44.17178770949721</v>
      </c>
    </row>
    <row r="7867" spans="2:13">
      <c r="B7867" t="s">
        <v>20</v>
      </c>
      <c r="C7867" t="s">
        <v>472</v>
      </c>
      <c r="D7867" t="s">
        <v>22</v>
      </c>
      <c r="E7867" t="s">
        <v>777</v>
      </c>
      <c r="F7867" t="s">
        <v>777</v>
      </c>
      <c r="G7867" t="s">
        <v>106</v>
      </c>
      <c r="H7867" t="s">
        <v>38</v>
      </c>
      <c r="I7867">
        <v>7870</v>
      </c>
      <c r="J7867">
        <v>147</v>
      </c>
      <c r="K7867">
        <v>314</v>
      </c>
      <c r="L7867" t="s">
        <v>471</v>
      </c>
      <c r="M7867" s="2">
        <f>+Table3[[#This Row],[CHW]]/Table3[[#This Row],[Count of Airbill Number]]</f>
        <v>53.537414965986393</v>
      </c>
    </row>
    <row r="7868" spans="2:13">
      <c r="B7868" t="s">
        <v>20</v>
      </c>
      <c r="C7868" t="s">
        <v>472</v>
      </c>
      <c r="D7868" t="s">
        <v>22</v>
      </c>
      <c r="E7868" t="s">
        <v>778</v>
      </c>
      <c r="F7868" t="s">
        <v>778</v>
      </c>
      <c r="G7868" t="s">
        <v>358</v>
      </c>
      <c r="H7868" t="s">
        <v>490</v>
      </c>
      <c r="I7868">
        <v>7864.2</v>
      </c>
      <c r="J7868">
        <v>222</v>
      </c>
      <c r="K7868">
        <v>315</v>
      </c>
      <c r="L7868" t="s">
        <v>471</v>
      </c>
      <c r="M7868" s="2">
        <f>+Table3[[#This Row],[CHW]]/Table3[[#This Row],[Count of Airbill Number]]</f>
        <v>35.424324324324324</v>
      </c>
    </row>
    <row r="7869" spans="2:13">
      <c r="B7869" t="s">
        <v>20</v>
      </c>
      <c r="C7869" t="s">
        <v>472</v>
      </c>
      <c r="D7869" t="s">
        <v>22</v>
      </c>
      <c r="E7869" t="s">
        <v>778</v>
      </c>
      <c r="F7869" t="s">
        <v>777</v>
      </c>
      <c r="G7869" t="s">
        <v>86</v>
      </c>
      <c r="H7869" t="s">
        <v>106</v>
      </c>
      <c r="I7869">
        <v>7800.6900000000005</v>
      </c>
      <c r="J7869">
        <v>241</v>
      </c>
      <c r="K7869">
        <v>316</v>
      </c>
      <c r="L7869" t="s">
        <v>471</v>
      </c>
      <c r="M7869" s="2">
        <f>+Table3[[#This Row],[CHW]]/Table3[[#This Row],[Count of Airbill Number]]</f>
        <v>32.368008298755186</v>
      </c>
    </row>
    <row r="7870" spans="2:13">
      <c r="B7870" t="s">
        <v>20</v>
      </c>
      <c r="C7870" t="s">
        <v>472</v>
      </c>
      <c r="D7870" t="s">
        <v>22</v>
      </c>
      <c r="E7870" t="s">
        <v>776</v>
      </c>
      <c r="F7870" t="s">
        <v>776</v>
      </c>
      <c r="G7870" t="s">
        <v>66</v>
      </c>
      <c r="H7870" t="s">
        <v>89</v>
      </c>
      <c r="I7870">
        <v>7791.0599999999977</v>
      </c>
      <c r="J7870">
        <v>262</v>
      </c>
      <c r="K7870">
        <v>317</v>
      </c>
      <c r="L7870" t="s">
        <v>471</v>
      </c>
      <c r="M7870" s="2">
        <f>+Table3[[#This Row],[CHW]]/Table3[[#This Row],[Count of Airbill Number]]</f>
        <v>29.736870229007625</v>
      </c>
    </row>
    <row r="7871" spans="2:13">
      <c r="B7871" t="s">
        <v>20</v>
      </c>
      <c r="C7871" t="s">
        <v>472</v>
      </c>
      <c r="D7871" t="s">
        <v>22</v>
      </c>
      <c r="E7871" t="s">
        <v>778</v>
      </c>
      <c r="F7871" t="s">
        <v>778</v>
      </c>
      <c r="G7871" t="s">
        <v>112</v>
      </c>
      <c r="H7871" t="s">
        <v>86</v>
      </c>
      <c r="I7871">
        <v>7667.9000000000024</v>
      </c>
      <c r="J7871">
        <v>520</v>
      </c>
      <c r="K7871">
        <v>318</v>
      </c>
      <c r="L7871" t="s">
        <v>471</v>
      </c>
      <c r="M7871" s="2">
        <f>+Table3[[#This Row],[CHW]]/Table3[[#This Row],[Count of Airbill Number]]</f>
        <v>14.745961538461543</v>
      </c>
    </row>
    <row r="7872" spans="2:13">
      <c r="B7872" t="s">
        <v>20</v>
      </c>
      <c r="C7872" t="s">
        <v>472</v>
      </c>
      <c r="D7872" t="s">
        <v>22</v>
      </c>
      <c r="E7872" t="s">
        <v>777</v>
      </c>
      <c r="F7872" t="s">
        <v>778</v>
      </c>
      <c r="G7872" t="s">
        <v>360</v>
      </c>
      <c r="H7872" t="s">
        <v>112</v>
      </c>
      <c r="I7872">
        <v>7547</v>
      </c>
      <c r="J7872">
        <v>95</v>
      </c>
      <c r="K7872">
        <v>319</v>
      </c>
      <c r="L7872" t="s">
        <v>471</v>
      </c>
      <c r="M7872" s="2">
        <f>+Table3[[#This Row],[CHW]]/Table3[[#This Row],[Count of Airbill Number]]</f>
        <v>79.442105263157899</v>
      </c>
    </row>
    <row r="7873" spans="2:13">
      <c r="B7873" t="s">
        <v>20</v>
      </c>
      <c r="C7873" t="s">
        <v>472</v>
      </c>
      <c r="D7873" t="s">
        <v>22</v>
      </c>
      <c r="E7873" t="s">
        <v>778</v>
      </c>
      <c r="F7873" t="s">
        <v>778</v>
      </c>
      <c r="G7873" t="s">
        <v>113</v>
      </c>
      <c r="H7873" t="s">
        <v>124</v>
      </c>
      <c r="I7873">
        <v>7537.1500000000042</v>
      </c>
      <c r="J7873">
        <v>258</v>
      </c>
      <c r="K7873">
        <v>320</v>
      </c>
      <c r="L7873" t="s">
        <v>471</v>
      </c>
      <c r="M7873" s="2">
        <f>+Table3[[#This Row],[CHW]]/Table3[[#This Row],[Count of Airbill Number]]</f>
        <v>29.213759689922497</v>
      </c>
    </row>
    <row r="7874" spans="2:13">
      <c r="B7874" t="s">
        <v>20</v>
      </c>
      <c r="C7874" t="s">
        <v>472</v>
      </c>
      <c r="D7874" t="s">
        <v>22</v>
      </c>
      <c r="E7874" t="s">
        <v>778</v>
      </c>
      <c r="F7874" t="s">
        <v>777</v>
      </c>
      <c r="G7874" t="s">
        <v>112</v>
      </c>
      <c r="H7874" t="s">
        <v>290</v>
      </c>
      <c r="I7874">
        <v>7531.5900000000011</v>
      </c>
      <c r="J7874">
        <v>181</v>
      </c>
      <c r="K7874">
        <v>321</v>
      </c>
      <c r="L7874" t="s">
        <v>471</v>
      </c>
      <c r="M7874" s="2">
        <f>+Table3[[#This Row],[CHW]]/Table3[[#This Row],[Count of Airbill Number]]</f>
        <v>41.610994475138128</v>
      </c>
    </row>
    <row r="7875" spans="2:13">
      <c r="B7875" t="s">
        <v>20</v>
      </c>
      <c r="C7875" t="s">
        <v>472</v>
      </c>
      <c r="D7875" t="s">
        <v>22</v>
      </c>
      <c r="E7875" t="s">
        <v>777</v>
      </c>
      <c r="F7875" t="s">
        <v>776</v>
      </c>
      <c r="G7875" t="s">
        <v>290</v>
      </c>
      <c r="H7875" t="s">
        <v>165</v>
      </c>
      <c r="I7875">
        <v>7508.32</v>
      </c>
      <c r="J7875">
        <v>2</v>
      </c>
      <c r="K7875">
        <v>322</v>
      </c>
      <c r="L7875" t="s">
        <v>471</v>
      </c>
      <c r="M7875" s="2">
        <f>+Table3[[#This Row],[CHW]]/Table3[[#This Row],[Count of Airbill Number]]</f>
        <v>3754.16</v>
      </c>
    </row>
    <row r="7876" spans="2:13">
      <c r="B7876" t="s">
        <v>20</v>
      </c>
      <c r="C7876" t="s">
        <v>472</v>
      </c>
      <c r="D7876" t="s">
        <v>22</v>
      </c>
      <c r="E7876" t="s">
        <v>777</v>
      </c>
      <c r="F7876" t="s">
        <v>777</v>
      </c>
      <c r="G7876" t="s">
        <v>44</v>
      </c>
      <c r="H7876" t="s">
        <v>429</v>
      </c>
      <c r="I7876">
        <v>7503.7500000000009</v>
      </c>
      <c r="J7876">
        <v>165</v>
      </c>
      <c r="K7876">
        <v>323</v>
      </c>
      <c r="L7876" t="s">
        <v>471</v>
      </c>
      <c r="M7876" s="2">
        <f>+Table3[[#This Row],[CHW]]/Table3[[#This Row],[Count of Airbill Number]]</f>
        <v>45.477272727272734</v>
      </c>
    </row>
    <row r="7877" spans="2:13">
      <c r="B7877" t="s">
        <v>20</v>
      </c>
      <c r="C7877" t="s">
        <v>472</v>
      </c>
      <c r="D7877" t="s">
        <v>22</v>
      </c>
      <c r="E7877" t="s">
        <v>778</v>
      </c>
      <c r="F7877" t="s">
        <v>778</v>
      </c>
      <c r="G7877" t="s">
        <v>171</v>
      </c>
      <c r="H7877" t="s">
        <v>150</v>
      </c>
      <c r="I7877">
        <v>7471.31</v>
      </c>
      <c r="J7877">
        <v>421</v>
      </c>
      <c r="K7877">
        <v>324</v>
      </c>
      <c r="L7877" t="s">
        <v>471</v>
      </c>
      <c r="M7877" s="2">
        <f>+Table3[[#This Row],[CHW]]/Table3[[#This Row],[Count of Airbill Number]]</f>
        <v>17.746579572446556</v>
      </c>
    </row>
    <row r="7878" spans="2:13">
      <c r="B7878" t="s">
        <v>20</v>
      </c>
      <c r="C7878" t="s">
        <v>472</v>
      </c>
      <c r="D7878" t="s">
        <v>22</v>
      </c>
      <c r="E7878" t="s">
        <v>777</v>
      </c>
      <c r="F7878" t="s">
        <v>777</v>
      </c>
      <c r="G7878" t="s">
        <v>190</v>
      </c>
      <c r="H7878" t="s">
        <v>181</v>
      </c>
      <c r="I7878">
        <v>7455.5</v>
      </c>
      <c r="J7878">
        <v>46</v>
      </c>
      <c r="K7878">
        <v>325</v>
      </c>
      <c r="L7878" t="s">
        <v>471</v>
      </c>
      <c r="M7878" s="2">
        <f>+Table3[[#This Row],[CHW]]/Table3[[#This Row],[Count of Airbill Number]]</f>
        <v>162.07608695652175</v>
      </c>
    </row>
    <row r="7879" spans="2:13">
      <c r="B7879" t="s">
        <v>20</v>
      </c>
      <c r="C7879" t="s">
        <v>21</v>
      </c>
      <c r="D7879" t="s">
        <v>22</v>
      </c>
      <c r="E7879" t="s">
        <v>776</v>
      </c>
      <c r="F7879" t="s">
        <v>778</v>
      </c>
      <c r="G7879" t="s">
        <v>123</v>
      </c>
      <c r="H7879" t="s">
        <v>124</v>
      </c>
      <c r="I7879">
        <v>7449.5499999999993</v>
      </c>
      <c r="J7879">
        <v>15</v>
      </c>
      <c r="K7879">
        <v>326</v>
      </c>
      <c r="L7879" t="s">
        <v>471</v>
      </c>
      <c r="M7879" s="2">
        <f>+Table3[[#This Row],[CHW]]/Table3[[#This Row],[Count of Airbill Number]]</f>
        <v>496.6366666666666</v>
      </c>
    </row>
    <row r="7880" spans="2:13">
      <c r="B7880" t="s">
        <v>20</v>
      </c>
      <c r="C7880" t="s">
        <v>472</v>
      </c>
      <c r="D7880" t="s">
        <v>22</v>
      </c>
      <c r="E7880" t="s">
        <v>778</v>
      </c>
      <c r="F7880" t="s">
        <v>777</v>
      </c>
      <c r="G7880" t="s">
        <v>51</v>
      </c>
      <c r="H7880" t="s">
        <v>44</v>
      </c>
      <c r="I7880">
        <v>7447.0399999999991</v>
      </c>
      <c r="J7880">
        <v>447</v>
      </c>
      <c r="K7880">
        <v>327</v>
      </c>
      <c r="L7880" t="s">
        <v>471</v>
      </c>
      <c r="M7880" s="2">
        <f>+Table3[[#This Row],[CHW]]/Table3[[#This Row],[Count of Airbill Number]]</f>
        <v>16.660044742729305</v>
      </c>
    </row>
    <row r="7881" spans="2:13">
      <c r="B7881" t="s">
        <v>20</v>
      </c>
      <c r="C7881" t="s">
        <v>472</v>
      </c>
      <c r="D7881" t="s">
        <v>22</v>
      </c>
      <c r="E7881" t="s">
        <v>777</v>
      </c>
      <c r="F7881" t="s">
        <v>777</v>
      </c>
      <c r="G7881" t="s">
        <v>485</v>
      </c>
      <c r="H7881" t="s">
        <v>290</v>
      </c>
      <c r="I7881">
        <v>7433</v>
      </c>
      <c r="J7881">
        <v>278</v>
      </c>
      <c r="K7881">
        <v>328</v>
      </c>
      <c r="L7881" t="s">
        <v>471</v>
      </c>
      <c r="M7881" s="2">
        <f>+Table3[[#This Row],[CHW]]/Table3[[#This Row],[Count of Airbill Number]]</f>
        <v>26.737410071942445</v>
      </c>
    </row>
    <row r="7882" spans="2:13">
      <c r="B7882" t="s">
        <v>20</v>
      </c>
      <c r="C7882" t="s">
        <v>472</v>
      </c>
      <c r="D7882" t="s">
        <v>22</v>
      </c>
      <c r="E7882" t="s">
        <v>776</v>
      </c>
      <c r="F7882" t="s">
        <v>777</v>
      </c>
      <c r="G7882" t="s">
        <v>37</v>
      </c>
      <c r="H7882" t="s">
        <v>29</v>
      </c>
      <c r="I7882">
        <v>7398.9500000000016</v>
      </c>
      <c r="J7882">
        <v>318</v>
      </c>
      <c r="K7882">
        <v>329</v>
      </c>
      <c r="L7882" t="s">
        <v>471</v>
      </c>
      <c r="M7882" s="2">
        <f>+Table3[[#This Row],[CHW]]/Table3[[#This Row],[Count of Airbill Number]]</f>
        <v>23.267138364779878</v>
      </c>
    </row>
    <row r="7883" spans="2:13">
      <c r="B7883" t="s">
        <v>20</v>
      </c>
      <c r="C7883" t="s">
        <v>472</v>
      </c>
      <c r="D7883" t="s">
        <v>22</v>
      </c>
      <c r="E7883" t="s">
        <v>778</v>
      </c>
      <c r="F7883" t="s">
        <v>778</v>
      </c>
      <c r="G7883" t="s">
        <v>248</v>
      </c>
      <c r="H7883" t="s">
        <v>112</v>
      </c>
      <c r="I7883">
        <v>7388</v>
      </c>
      <c r="J7883">
        <v>191</v>
      </c>
      <c r="K7883">
        <v>330</v>
      </c>
      <c r="L7883" t="s">
        <v>471</v>
      </c>
      <c r="M7883" s="2">
        <f>+Table3[[#This Row],[CHW]]/Table3[[#This Row],[Count of Airbill Number]]</f>
        <v>38.680628272251312</v>
      </c>
    </row>
    <row r="7884" spans="2:13">
      <c r="B7884" t="s">
        <v>20</v>
      </c>
      <c r="C7884" t="s">
        <v>472</v>
      </c>
      <c r="D7884" t="s">
        <v>22</v>
      </c>
      <c r="E7884" t="s">
        <v>778</v>
      </c>
      <c r="F7884" t="s">
        <v>778</v>
      </c>
      <c r="G7884" t="s">
        <v>86</v>
      </c>
      <c r="H7884" t="s">
        <v>171</v>
      </c>
      <c r="I7884">
        <v>7385.1600000000017</v>
      </c>
      <c r="J7884">
        <v>203</v>
      </c>
      <c r="K7884">
        <v>331</v>
      </c>
      <c r="L7884" t="s">
        <v>471</v>
      </c>
      <c r="M7884" s="2">
        <f>+Table3[[#This Row],[CHW]]/Table3[[#This Row],[Count of Airbill Number]]</f>
        <v>36.380098522167494</v>
      </c>
    </row>
    <row r="7885" spans="2:13">
      <c r="B7885" t="s">
        <v>20</v>
      </c>
      <c r="C7885" t="s">
        <v>472</v>
      </c>
      <c r="D7885" t="s">
        <v>22</v>
      </c>
      <c r="E7885" t="s">
        <v>778</v>
      </c>
      <c r="F7885" t="s">
        <v>776</v>
      </c>
      <c r="G7885" t="s">
        <v>90</v>
      </c>
      <c r="H7885" t="s">
        <v>116</v>
      </c>
      <c r="I7885">
        <v>7373</v>
      </c>
      <c r="J7885">
        <v>6</v>
      </c>
      <c r="K7885">
        <v>332</v>
      </c>
      <c r="L7885" t="s">
        <v>471</v>
      </c>
      <c r="M7885" s="2">
        <f>+Table3[[#This Row],[CHW]]/Table3[[#This Row],[Count of Airbill Number]]</f>
        <v>1228.8333333333333</v>
      </c>
    </row>
    <row r="7886" spans="2:13">
      <c r="B7886" t="s">
        <v>20</v>
      </c>
      <c r="C7886" t="s">
        <v>472</v>
      </c>
      <c r="D7886" t="s">
        <v>22</v>
      </c>
      <c r="E7886" t="s">
        <v>776</v>
      </c>
      <c r="F7886" t="s">
        <v>776</v>
      </c>
      <c r="G7886" t="s">
        <v>116</v>
      </c>
      <c r="H7886" t="s">
        <v>477</v>
      </c>
      <c r="I7886">
        <v>7349.5277019999967</v>
      </c>
      <c r="J7886">
        <v>331</v>
      </c>
      <c r="K7886">
        <v>333</v>
      </c>
      <c r="L7886" t="s">
        <v>471</v>
      </c>
      <c r="M7886" s="2">
        <f>+Table3[[#This Row],[CHW]]/Table3[[#This Row],[Count of Airbill Number]]</f>
        <v>22.204011184290021</v>
      </c>
    </row>
    <row r="7887" spans="2:13">
      <c r="B7887" t="s">
        <v>20</v>
      </c>
      <c r="C7887" t="s">
        <v>472</v>
      </c>
      <c r="D7887" t="s">
        <v>22</v>
      </c>
      <c r="E7887" t="s">
        <v>778</v>
      </c>
      <c r="F7887" t="s">
        <v>777</v>
      </c>
      <c r="G7887" t="s">
        <v>86</v>
      </c>
      <c r="H7887" t="s">
        <v>290</v>
      </c>
      <c r="I7887">
        <v>7322.0199999999977</v>
      </c>
      <c r="J7887">
        <v>149</v>
      </c>
      <c r="K7887">
        <v>334</v>
      </c>
      <c r="L7887" t="s">
        <v>471</v>
      </c>
      <c r="M7887" s="2">
        <f>+Table3[[#This Row],[CHW]]/Table3[[#This Row],[Count of Airbill Number]]</f>
        <v>49.141073825503341</v>
      </c>
    </row>
    <row r="7888" spans="2:13">
      <c r="B7888" t="s">
        <v>20</v>
      </c>
      <c r="C7888" t="s">
        <v>472</v>
      </c>
      <c r="D7888" t="s">
        <v>22</v>
      </c>
      <c r="E7888" t="s">
        <v>776</v>
      </c>
      <c r="F7888" t="s">
        <v>777</v>
      </c>
      <c r="G7888" t="s">
        <v>31</v>
      </c>
      <c r="H7888" t="s">
        <v>27</v>
      </c>
      <c r="I7888">
        <v>7319.9800000000005</v>
      </c>
      <c r="J7888">
        <v>44</v>
      </c>
      <c r="K7888">
        <v>335</v>
      </c>
      <c r="L7888" t="s">
        <v>471</v>
      </c>
      <c r="M7888" s="2">
        <f>+Table3[[#This Row],[CHW]]/Table3[[#This Row],[Count of Airbill Number]]</f>
        <v>166.36318181818183</v>
      </c>
    </row>
    <row r="7889" spans="2:13">
      <c r="B7889" t="s">
        <v>20</v>
      </c>
      <c r="C7889" t="s">
        <v>472</v>
      </c>
      <c r="D7889" t="s">
        <v>22</v>
      </c>
      <c r="E7889" t="s">
        <v>776</v>
      </c>
      <c r="F7889" t="s">
        <v>776</v>
      </c>
      <c r="G7889" t="s">
        <v>85</v>
      </c>
      <c r="H7889" t="s">
        <v>32</v>
      </c>
      <c r="I7889">
        <v>7316.7044639999986</v>
      </c>
      <c r="J7889">
        <v>300</v>
      </c>
      <c r="K7889">
        <v>336</v>
      </c>
      <c r="L7889" t="s">
        <v>471</v>
      </c>
      <c r="M7889" s="2">
        <f>+Table3[[#This Row],[CHW]]/Table3[[#This Row],[Count of Airbill Number]]</f>
        <v>24.389014879999994</v>
      </c>
    </row>
    <row r="7890" spans="2:13">
      <c r="B7890" t="s">
        <v>20</v>
      </c>
      <c r="C7890" t="s">
        <v>472</v>
      </c>
      <c r="D7890" t="s">
        <v>22</v>
      </c>
      <c r="E7890" t="s">
        <v>777</v>
      </c>
      <c r="F7890" t="s">
        <v>777</v>
      </c>
      <c r="G7890" t="s">
        <v>227</v>
      </c>
      <c r="H7890" t="s">
        <v>27</v>
      </c>
      <c r="I7890">
        <v>7294</v>
      </c>
      <c r="J7890">
        <v>244</v>
      </c>
      <c r="K7890">
        <v>337</v>
      </c>
      <c r="L7890" t="s">
        <v>471</v>
      </c>
      <c r="M7890" s="2">
        <f>+Table3[[#This Row],[CHW]]/Table3[[#This Row],[Count of Airbill Number]]</f>
        <v>29.893442622950818</v>
      </c>
    </row>
    <row r="7891" spans="2:13">
      <c r="B7891" t="s">
        <v>20</v>
      </c>
      <c r="C7891" t="s">
        <v>472</v>
      </c>
      <c r="D7891" t="s">
        <v>22</v>
      </c>
      <c r="E7891" t="s">
        <v>778</v>
      </c>
      <c r="F7891" t="s">
        <v>778</v>
      </c>
      <c r="G7891" t="s">
        <v>325</v>
      </c>
      <c r="H7891" t="s">
        <v>267</v>
      </c>
      <c r="I7891">
        <v>7267</v>
      </c>
      <c r="J7891">
        <v>94</v>
      </c>
      <c r="K7891">
        <v>338</v>
      </c>
      <c r="L7891" t="s">
        <v>471</v>
      </c>
      <c r="M7891" s="2">
        <f>+Table3[[#This Row],[CHW]]/Table3[[#This Row],[Count of Airbill Number]]</f>
        <v>77.308510638297875</v>
      </c>
    </row>
    <row r="7892" spans="2:13">
      <c r="B7892" t="s">
        <v>20</v>
      </c>
      <c r="C7892" t="s">
        <v>472</v>
      </c>
      <c r="D7892" t="s">
        <v>22</v>
      </c>
      <c r="E7892" t="s">
        <v>776</v>
      </c>
      <c r="F7892" t="s">
        <v>778</v>
      </c>
      <c r="G7892" t="s">
        <v>31</v>
      </c>
      <c r="H7892" t="s">
        <v>306</v>
      </c>
      <c r="I7892">
        <v>7265.8199999999988</v>
      </c>
      <c r="J7892">
        <v>36</v>
      </c>
      <c r="K7892">
        <v>339</v>
      </c>
      <c r="L7892" t="s">
        <v>471</v>
      </c>
      <c r="M7892" s="2">
        <f>+Table3[[#This Row],[CHW]]/Table3[[#This Row],[Count of Airbill Number]]</f>
        <v>201.82833333333329</v>
      </c>
    </row>
    <row r="7893" spans="2:13">
      <c r="B7893" t="s">
        <v>20</v>
      </c>
      <c r="C7893" t="s">
        <v>472</v>
      </c>
      <c r="D7893" t="s">
        <v>22</v>
      </c>
      <c r="E7893" t="s">
        <v>777</v>
      </c>
      <c r="F7893" t="s">
        <v>777</v>
      </c>
      <c r="G7893" t="s">
        <v>429</v>
      </c>
      <c r="H7893" t="s">
        <v>27</v>
      </c>
      <c r="I7893">
        <v>7225</v>
      </c>
      <c r="J7893">
        <v>143</v>
      </c>
      <c r="K7893">
        <v>340</v>
      </c>
      <c r="L7893" t="s">
        <v>471</v>
      </c>
      <c r="M7893" s="2">
        <f>+Table3[[#This Row],[CHW]]/Table3[[#This Row],[Count of Airbill Number]]</f>
        <v>50.524475524475527</v>
      </c>
    </row>
    <row r="7894" spans="2:13">
      <c r="B7894" t="s">
        <v>20</v>
      </c>
      <c r="C7894" t="s">
        <v>472</v>
      </c>
      <c r="D7894" t="s">
        <v>22</v>
      </c>
      <c r="E7894" t="s">
        <v>778</v>
      </c>
      <c r="F7894" t="s">
        <v>778</v>
      </c>
      <c r="G7894" t="s">
        <v>248</v>
      </c>
      <c r="H7894" t="s">
        <v>269</v>
      </c>
      <c r="I7894">
        <v>7223.3</v>
      </c>
      <c r="J7894">
        <v>282</v>
      </c>
      <c r="K7894">
        <v>341</v>
      </c>
      <c r="L7894" t="s">
        <v>471</v>
      </c>
      <c r="M7894" s="2">
        <f>+Table3[[#This Row],[CHW]]/Table3[[#This Row],[Count of Airbill Number]]</f>
        <v>25.614539007092198</v>
      </c>
    </row>
    <row r="7895" spans="2:13">
      <c r="B7895" t="s">
        <v>20</v>
      </c>
      <c r="C7895" t="s">
        <v>472</v>
      </c>
      <c r="D7895" t="s">
        <v>22</v>
      </c>
      <c r="E7895" t="s">
        <v>778</v>
      </c>
      <c r="F7895" t="s">
        <v>776</v>
      </c>
      <c r="G7895" t="s">
        <v>171</v>
      </c>
      <c r="H7895" t="s">
        <v>122</v>
      </c>
      <c r="I7895">
        <v>7178.3199999999988</v>
      </c>
      <c r="J7895">
        <v>431</v>
      </c>
      <c r="K7895">
        <v>342</v>
      </c>
      <c r="L7895" t="s">
        <v>471</v>
      </c>
      <c r="M7895" s="2">
        <f>+Table3[[#This Row],[CHW]]/Table3[[#This Row],[Count of Airbill Number]]</f>
        <v>16.655034802784218</v>
      </c>
    </row>
    <row r="7896" spans="2:13">
      <c r="B7896" t="s">
        <v>20</v>
      </c>
      <c r="C7896" t="s">
        <v>472</v>
      </c>
      <c r="D7896" t="s">
        <v>22</v>
      </c>
      <c r="E7896" t="s">
        <v>778</v>
      </c>
      <c r="F7896" t="s">
        <v>777</v>
      </c>
      <c r="G7896" t="s">
        <v>51</v>
      </c>
      <c r="H7896" t="s">
        <v>106</v>
      </c>
      <c r="I7896">
        <v>7158.7599999999984</v>
      </c>
      <c r="J7896">
        <v>314</v>
      </c>
      <c r="K7896">
        <v>343</v>
      </c>
      <c r="L7896" t="s">
        <v>471</v>
      </c>
      <c r="M7896" s="2">
        <f>+Table3[[#This Row],[CHW]]/Table3[[#This Row],[Count of Airbill Number]]</f>
        <v>22.798598726114644</v>
      </c>
    </row>
    <row r="7897" spans="2:13">
      <c r="B7897" t="s">
        <v>20</v>
      </c>
      <c r="C7897" t="s">
        <v>472</v>
      </c>
      <c r="D7897" t="s">
        <v>22</v>
      </c>
      <c r="E7897" t="s">
        <v>776</v>
      </c>
      <c r="F7897" t="s">
        <v>776</v>
      </c>
      <c r="G7897" t="s">
        <v>103</v>
      </c>
      <c r="H7897" t="s">
        <v>85</v>
      </c>
      <c r="I7897">
        <v>7131.1737600000033</v>
      </c>
      <c r="J7897">
        <v>198</v>
      </c>
      <c r="K7897">
        <v>344</v>
      </c>
      <c r="L7897" t="s">
        <v>471</v>
      </c>
      <c r="M7897" s="2">
        <f>+Table3[[#This Row],[CHW]]/Table3[[#This Row],[Count of Airbill Number]]</f>
        <v>36.016029090909107</v>
      </c>
    </row>
    <row r="7898" spans="2:13">
      <c r="B7898" t="s">
        <v>20</v>
      </c>
      <c r="C7898" t="s">
        <v>472</v>
      </c>
      <c r="D7898" t="s">
        <v>22</v>
      </c>
      <c r="E7898" t="s">
        <v>776</v>
      </c>
      <c r="F7898" t="s">
        <v>776</v>
      </c>
      <c r="G7898" t="s">
        <v>77</v>
      </c>
      <c r="H7898" t="s">
        <v>32</v>
      </c>
      <c r="I7898">
        <v>7120.9299999999994</v>
      </c>
      <c r="J7898">
        <v>208</v>
      </c>
      <c r="K7898">
        <v>345</v>
      </c>
      <c r="L7898" t="s">
        <v>471</v>
      </c>
      <c r="M7898" s="2">
        <f>+Table3[[#This Row],[CHW]]/Table3[[#This Row],[Count of Airbill Number]]</f>
        <v>34.235240384615381</v>
      </c>
    </row>
    <row r="7899" spans="2:13">
      <c r="B7899" t="s">
        <v>20</v>
      </c>
      <c r="C7899" t="s">
        <v>472</v>
      </c>
      <c r="D7899" t="s">
        <v>22</v>
      </c>
      <c r="E7899" t="s">
        <v>777</v>
      </c>
      <c r="F7899" t="s">
        <v>777</v>
      </c>
      <c r="G7899" t="s">
        <v>106</v>
      </c>
      <c r="H7899" t="s">
        <v>55</v>
      </c>
      <c r="I7899">
        <v>7117.9400000000005</v>
      </c>
      <c r="J7899">
        <v>268</v>
      </c>
      <c r="K7899">
        <v>346</v>
      </c>
      <c r="L7899" t="s">
        <v>471</v>
      </c>
      <c r="M7899" s="2">
        <f>+Table3[[#This Row],[CHW]]/Table3[[#This Row],[Count of Airbill Number]]</f>
        <v>26.559477611940299</v>
      </c>
    </row>
    <row r="7900" spans="2:13">
      <c r="B7900" t="s">
        <v>20</v>
      </c>
      <c r="C7900" t="s">
        <v>472</v>
      </c>
      <c r="D7900" t="s">
        <v>22</v>
      </c>
      <c r="E7900" t="s">
        <v>776</v>
      </c>
      <c r="F7900" t="s">
        <v>778</v>
      </c>
      <c r="G7900" t="s">
        <v>57</v>
      </c>
      <c r="H7900" t="s">
        <v>113</v>
      </c>
      <c r="I7900">
        <v>7116.11</v>
      </c>
      <c r="J7900">
        <v>25</v>
      </c>
      <c r="K7900">
        <v>347</v>
      </c>
      <c r="L7900" t="s">
        <v>471</v>
      </c>
      <c r="M7900" s="2">
        <f>+Table3[[#This Row],[CHW]]/Table3[[#This Row],[Count of Airbill Number]]</f>
        <v>284.64439999999996</v>
      </c>
    </row>
    <row r="7901" spans="2:13">
      <c r="B7901" t="s">
        <v>20</v>
      </c>
      <c r="C7901" t="s">
        <v>472</v>
      </c>
      <c r="D7901" t="s">
        <v>22</v>
      </c>
      <c r="E7901" t="s">
        <v>778</v>
      </c>
      <c r="F7901" t="s">
        <v>776</v>
      </c>
      <c r="G7901" t="s">
        <v>86</v>
      </c>
      <c r="H7901" t="s">
        <v>216</v>
      </c>
      <c r="I7901">
        <v>7063.9999999999973</v>
      </c>
      <c r="J7901">
        <v>252</v>
      </c>
      <c r="K7901">
        <v>348</v>
      </c>
      <c r="L7901" t="s">
        <v>471</v>
      </c>
      <c r="M7901" s="2">
        <f>+Table3[[#This Row],[CHW]]/Table3[[#This Row],[Count of Airbill Number]]</f>
        <v>28.031746031746021</v>
      </c>
    </row>
    <row r="7902" spans="2:13">
      <c r="B7902" t="s">
        <v>20</v>
      </c>
      <c r="C7902" t="s">
        <v>472</v>
      </c>
      <c r="D7902" t="s">
        <v>22</v>
      </c>
      <c r="E7902" t="s">
        <v>778</v>
      </c>
      <c r="F7902" t="s">
        <v>778</v>
      </c>
      <c r="G7902" t="s">
        <v>498</v>
      </c>
      <c r="H7902" t="s">
        <v>112</v>
      </c>
      <c r="I7902">
        <v>7053</v>
      </c>
      <c r="J7902">
        <v>197</v>
      </c>
      <c r="K7902">
        <v>349</v>
      </c>
      <c r="L7902" t="s">
        <v>471</v>
      </c>
      <c r="M7902" s="2">
        <f>+Table3[[#This Row],[CHW]]/Table3[[#This Row],[Count of Airbill Number]]</f>
        <v>35.802030456852791</v>
      </c>
    </row>
    <row r="7903" spans="2:13">
      <c r="B7903" t="s">
        <v>20</v>
      </c>
      <c r="C7903" t="s">
        <v>472</v>
      </c>
      <c r="D7903" t="s">
        <v>22</v>
      </c>
      <c r="E7903" t="s">
        <v>778</v>
      </c>
      <c r="F7903" t="s">
        <v>776</v>
      </c>
      <c r="G7903" t="s">
        <v>150</v>
      </c>
      <c r="H7903" t="s">
        <v>66</v>
      </c>
      <c r="I7903">
        <v>7013.1625199999999</v>
      </c>
      <c r="J7903">
        <v>176</v>
      </c>
      <c r="K7903">
        <v>350</v>
      </c>
      <c r="L7903" t="s">
        <v>471</v>
      </c>
      <c r="M7903" s="2">
        <f>+Table3[[#This Row],[CHW]]/Table3[[#This Row],[Count of Airbill Number]]</f>
        <v>39.847514318181815</v>
      </c>
    </row>
    <row r="7904" spans="2:13">
      <c r="B7904" t="s">
        <v>20</v>
      </c>
      <c r="C7904" t="s">
        <v>472</v>
      </c>
      <c r="D7904" t="s">
        <v>22</v>
      </c>
      <c r="E7904" t="s">
        <v>776</v>
      </c>
      <c r="F7904" t="s">
        <v>778</v>
      </c>
      <c r="G7904" t="s">
        <v>32</v>
      </c>
      <c r="H7904" t="s">
        <v>86</v>
      </c>
      <c r="I7904">
        <v>6967.8700000000026</v>
      </c>
      <c r="J7904">
        <v>137</v>
      </c>
      <c r="K7904">
        <v>351</v>
      </c>
      <c r="L7904" t="s">
        <v>471</v>
      </c>
      <c r="M7904" s="2">
        <f>+Table3[[#This Row],[CHW]]/Table3[[#This Row],[Count of Airbill Number]]</f>
        <v>50.86036496350367</v>
      </c>
    </row>
    <row r="7905" spans="2:13">
      <c r="B7905" t="s">
        <v>20</v>
      </c>
      <c r="C7905" t="s">
        <v>472</v>
      </c>
      <c r="D7905" t="s">
        <v>36</v>
      </c>
      <c r="E7905" t="s">
        <v>777</v>
      </c>
      <c r="F7905" t="s">
        <v>777</v>
      </c>
      <c r="G7905" t="s">
        <v>487</v>
      </c>
      <c r="H7905" t="s">
        <v>38</v>
      </c>
      <c r="I7905">
        <v>6929</v>
      </c>
      <c r="J7905">
        <v>257</v>
      </c>
      <c r="K7905">
        <v>352</v>
      </c>
      <c r="L7905" t="s">
        <v>471</v>
      </c>
      <c r="M7905" s="2">
        <f>+Table3[[#This Row],[CHW]]/Table3[[#This Row],[Count of Airbill Number]]</f>
        <v>26.961089494163424</v>
      </c>
    </row>
    <row r="7906" spans="2:13">
      <c r="B7906" t="s">
        <v>20</v>
      </c>
      <c r="C7906" t="s">
        <v>472</v>
      </c>
      <c r="D7906" t="s">
        <v>22</v>
      </c>
      <c r="E7906" t="s">
        <v>778</v>
      </c>
      <c r="F7906" t="s">
        <v>776</v>
      </c>
      <c r="G7906" t="s">
        <v>150</v>
      </c>
      <c r="H7906" t="s">
        <v>152</v>
      </c>
      <c r="I7906">
        <v>6921.44</v>
      </c>
      <c r="J7906">
        <v>115</v>
      </c>
      <c r="K7906">
        <v>353</v>
      </c>
      <c r="L7906" t="s">
        <v>471</v>
      </c>
      <c r="M7906" s="2">
        <f>+Table3[[#This Row],[CHW]]/Table3[[#This Row],[Count of Airbill Number]]</f>
        <v>60.186434782608693</v>
      </c>
    </row>
    <row r="7907" spans="2:13">
      <c r="B7907" t="s">
        <v>20</v>
      </c>
      <c r="C7907" t="s">
        <v>472</v>
      </c>
      <c r="D7907" t="s">
        <v>22</v>
      </c>
      <c r="E7907" t="s">
        <v>777</v>
      </c>
      <c r="F7907" t="s">
        <v>777</v>
      </c>
      <c r="G7907" t="s">
        <v>27</v>
      </c>
      <c r="H7907" t="s">
        <v>26</v>
      </c>
      <c r="I7907">
        <v>6905</v>
      </c>
      <c r="J7907">
        <v>118</v>
      </c>
      <c r="K7907">
        <v>354</v>
      </c>
      <c r="L7907" t="s">
        <v>471</v>
      </c>
      <c r="M7907" s="2">
        <f>+Table3[[#This Row],[CHW]]/Table3[[#This Row],[Count of Airbill Number]]</f>
        <v>58.516949152542374</v>
      </c>
    </row>
    <row r="7908" spans="2:13">
      <c r="B7908" t="s">
        <v>20</v>
      </c>
      <c r="C7908" t="s">
        <v>472</v>
      </c>
      <c r="D7908" t="s">
        <v>22</v>
      </c>
      <c r="E7908" t="s">
        <v>778</v>
      </c>
      <c r="F7908" t="s">
        <v>778</v>
      </c>
      <c r="G7908" t="s">
        <v>51</v>
      </c>
      <c r="H7908" t="s">
        <v>330</v>
      </c>
      <c r="I7908">
        <v>6882.9199999999992</v>
      </c>
      <c r="J7908">
        <v>117</v>
      </c>
      <c r="K7908">
        <v>355</v>
      </c>
      <c r="L7908" t="s">
        <v>471</v>
      </c>
      <c r="M7908" s="2">
        <f>+Table3[[#This Row],[CHW]]/Table3[[#This Row],[Count of Airbill Number]]</f>
        <v>58.828376068376059</v>
      </c>
    </row>
    <row r="7909" spans="2:13">
      <c r="B7909" t="s">
        <v>20</v>
      </c>
      <c r="C7909" t="s">
        <v>472</v>
      </c>
      <c r="D7909" t="s">
        <v>22</v>
      </c>
      <c r="E7909" t="s">
        <v>777</v>
      </c>
      <c r="F7909" t="s">
        <v>777</v>
      </c>
      <c r="G7909" t="s">
        <v>44</v>
      </c>
      <c r="H7909" t="s">
        <v>227</v>
      </c>
      <c r="I7909">
        <v>6872.6300000000019</v>
      </c>
      <c r="J7909">
        <v>205</v>
      </c>
      <c r="K7909">
        <v>356</v>
      </c>
      <c r="L7909" t="s">
        <v>471</v>
      </c>
      <c r="M7909" s="2">
        <f>+Table3[[#This Row],[CHW]]/Table3[[#This Row],[Count of Airbill Number]]</f>
        <v>33.525024390243914</v>
      </c>
    </row>
    <row r="7910" spans="2:13">
      <c r="B7910" t="s">
        <v>20</v>
      </c>
      <c r="C7910" t="s">
        <v>472</v>
      </c>
      <c r="D7910" t="s">
        <v>22</v>
      </c>
      <c r="E7910" t="s">
        <v>778</v>
      </c>
      <c r="F7910" t="s">
        <v>778</v>
      </c>
      <c r="G7910" t="s">
        <v>90</v>
      </c>
      <c r="H7910" t="s">
        <v>86</v>
      </c>
      <c r="I7910">
        <v>6872.4</v>
      </c>
      <c r="J7910">
        <v>406</v>
      </c>
      <c r="K7910">
        <v>357</v>
      </c>
      <c r="L7910" t="s">
        <v>471</v>
      </c>
      <c r="M7910" s="2">
        <f>+Table3[[#This Row],[CHW]]/Table3[[#This Row],[Count of Airbill Number]]</f>
        <v>16.927093596059112</v>
      </c>
    </row>
    <row r="7911" spans="2:13">
      <c r="B7911" t="s">
        <v>20</v>
      </c>
      <c r="C7911" t="s">
        <v>472</v>
      </c>
      <c r="D7911" t="s">
        <v>22</v>
      </c>
      <c r="E7911" t="s">
        <v>777</v>
      </c>
      <c r="F7911" t="s">
        <v>778</v>
      </c>
      <c r="G7911" t="s">
        <v>110</v>
      </c>
      <c r="H7911" t="s">
        <v>86</v>
      </c>
      <c r="I7911">
        <v>6869.18</v>
      </c>
      <c r="J7911">
        <v>242</v>
      </c>
      <c r="K7911">
        <v>358</v>
      </c>
      <c r="L7911" t="s">
        <v>471</v>
      </c>
      <c r="M7911" s="2">
        <f>+Table3[[#This Row],[CHW]]/Table3[[#This Row],[Count of Airbill Number]]</f>
        <v>28.385041322314052</v>
      </c>
    </row>
    <row r="7912" spans="2:13">
      <c r="B7912" t="s">
        <v>20</v>
      </c>
      <c r="C7912" t="s">
        <v>472</v>
      </c>
      <c r="D7912" t="s">
        <v>22</v>
      </c>
      <c r="E7912" t="s">
        <v>778</v>
      </c>
      <c r="F7912" t="s">
        <v>778</v>
      </c>
      <c r="G7912" t="s">
        <v>86</v>
      </c>
      <c r="H7912" t="s">
        <v>283</v>
      </c>
      <c r="I7912">
        <v>6864.5999999999985</v>
      </c>
      <c r="J7912">
        <v>210</v>
      </c>
      <c r="K7912">
        <v>359</v>
      </c>
      <c r="L7912" t="s">
        <v>471</v>
      </c>
      <c r="M7912" s="2">
        <f>+Table3[[#This Row],[CHW]]/Table3[[#This Row],[Count of Airbill Number]]</f>
        <v>32.688571428571422</v>
      </c>
    </row>
    <row r="7913" spans="2:13">
      <c r="B7913" t="s">
        <v>20</v>
      </c>
      <c r="C7913" t="s">
        <v>472</v>
      </c>
      <c r="D7913" t="s">
        <v>22</v>
      </c>
      <c r="E7913" t="s">
        <v>777</v>
      </c>
      <c r="F7913" t="s">
        <v>778</v>
      </c>
      <c r="G7913" t="s">
        <v>44</v>
      </c>
      <c r="H7913" t="s">
        <v>51</v>
      </c>
      <c r="I7913">
        <v>6862.86</v>
      </c>
      <c r="J7913">
        <v>224</v>
      </c>
      <c r="K7913">
        <v>360</v>
      </c>
      <c r="L7913" t="s">
        <v>471</v>
      </c>
      <c r="M7913" s="2">
        <f>+Table3[[#This Row],[CHW]]/Table3[[#This Row],[Count of Airbill Number]]</f>
        <v>30.637767857142855</v>
      </c>
    </row>
    <row r="7914" spans="2:13">
      <c r="B7914" t="s">
        <v>20</v>
      </c>
      <c r="C7914" t="s">
        <v>472</v>
      </c>
      <c r="D7914" t="s">
        <v>22</v>
      </c>
      <c r="E7914" t="s">
        <v>778</v>
      </c>
      <c r="F7914" t="s">
        <v>776</v>
      </c>
      <c r="G7914" t="s">
        <v>174</v>
      </c>
      <c r="H7914" t="s">
        <v>123</v>
      </c>
      <c r="I7914">
        <v>6850.67</v>
      </c>
      <c r="J7914">
        <v>6</v>
      </c>
      <c r="K7914">
        <v>361</v>
      </c>
      <c r="L7914" t="s">
        <v>471</v>
      </c>
      <c r="M7914" s="2">
        <f>+Table3[[#This Row],[CHW]]/Table3[[#This Row],[Count of Airbill Number]]</f>
        <v>1141.7783333333334</v>
      </c>
    </row>
    <row r="7915" spans="2:13">
      <c r="B7915" t="s">
        <v>20</v>
      </c>
      <c r="C7915" t="s">
        <v>472</v>
      </c>
      <c r="D7915" t="s">
        <v>22</v>
      </c>
      <c r="E7915" t="s">
        <v>777</v>
      </c>
      <c r="F7915" t="s">
        <v>777</v>
      </c>
      <c r="G7915" t="s">
        <v>27</v>
      </c>
      <c r="H7915" t="s">
        <v>181</v>
      </c>
      <c r="I7915">
        <v>6828</v>
      </c>
      <c r="J7915">
        <v>264</v>
      </c>
      <c r="K7915">
        <v>362</v>
      </c>
      <c r="L7915" t="s">
        <v>471</v>
      </c>
      <c r="M7915" s="2">
        <f>+Table3[[#This Row],[CHW]]/Table3[[#This Row],[Count of Airbill Number]]</f>
        <v>25.863636363636363</v>
      </c>
    </row>
    <row r="7916" spans="2:13">
      <c r="B7916" t="s">
        <v>20</v>
      </c>
      <c r="C7916" t="s">
        <v>472</v>
      </c>
      <c r="D7916" t="s">
        <v>22</v>
      </c>
      <c r="E7916" t="s">
        <v>778</v>
      </c>
      <c r="F7916" t="s">
        <v>776</v>
      </c>
      <c r="G7916" t="s">
        <v>112</v>
      </c>
      <c r="H7916" t="s">
        <v>31</v>
      </c>
      <c r="I7916">
        <v>6826.2300000000005</v>
      </c>
      <c r="J7916">
        <v>448</v>
      </c>
      <c r="K7916">
        <v>363</v>
      </c>
      <c r="L7916" t="s">
        <v>471</v>
      </c>
      <c r="M7916" s="2">
        <f>+Table3[[#This Row],[CHW]]/Table3[[#This Row],[Count of Airbill Number]]</f>
        <v>15.237120535714286</v>
      </c>
    </row>
    <row r="7917" spans="2:13">
      <c r="B7917" t="s">
        <v>20</v>
      </c>
      <c r="C7917" t="s">
        <v>472</v>
      </c>
      <c r="D7917" t="s">
        <v>22</v>
      </c>
      <c r="E7917" t="s">
        <v>778</v>
      </c>
      <c r="F7917" t="s">
        <v>777</v>
      </c>
      <c r="G7917" t="s">
        <v>51</v>
      </c>
      <c r="H7917" t="s">
        <v>154</v>
      </c>
      <c r="I7917">
        <v>6819.76</v>
      </c>
      <c r="J7917">
        <v>19</v>
      </c>
      <c r="K7917">
        <v>364</v>
      </c>
      <c r="L7917" t="s">
        <v>471</v>
      </c>
      <c r="M7917" s="2">
        <f>+Table3[[#This Row],[CHW]]/Table3[[#This Row],[Count of Airbill Number]]</f>
        <v>358.93473684210528</v>
      </c>
    </row>
    <row r="7918" spans="2:13">
      <c r="B7918" t="s">
        <v>20</v>
      </c>
      <c r="C7918" t="s">
        <v>472</v>
      </c>
      <c r="D7918" t="s">
        <v>22</v>
      </c>
      <c r="E7918" t="s">
        <v>776</v>
      </c>
      <c r="F7918" t="s">
        <v>776</v>
      </c>
      <c r="G7918" t="s">
        <v>57</v>
      </c>
      <c r="H7918" t="s">
        <v>37</v>
      </c>
      <c r="I7918">
        <v>6791.76</v>
      </c>
      <c r="J7918">
        <v>89</v>
      </c>
      <c r="K7918">
        <v>365</v>
      </c>
      <c r="L7918" t="s">
        <v>471</v>
      </c>
      <c r="M7918" s="2">
        <f>+Table3[[#This Row],[CHW]]/Table3[[#This Row],[Count of Airbill Number]]</f>
        <v>76.311910112359556</v>
      </c>
    </row>
    <row r="7919" spans="2:13">
      <c r="B7919" t="s">
        <v>20</v>
      </c>
      <c r="C7919" t="s">
        <v>472</v>
      </c>
      <c r="D7919" t="s">
        <v>22</v>
      </c>
      <c r="E7919" t="s">
        <v>776</v>
      </c>
      <c r="F7919" t="s">
        <v>776</v>
      </c>
      <c r="G7919" t="s">
        <v>116</v>
      </c>
      <c r="H7919" t="s">
        <v>432</v>
      </c>
      <c r="I7919">
        <v>6752.3950109999996</v>
      </c>
      <c r="J7919">
        <v>296</v>
      </c>
      <c r="K7919">
        <v>366</v>
      </c>
      <c r="L7919" t="s">
        <v>471</v>
      </c>
      <c r="M7919" s="2">
        <f>+Table3[[#This Row],[CHW]]/Table3[[#This Row],[Count of Airbill Number]]</f>
        <v>22.812145307432431</v>
      </c>
    </row>
    <row r="7920" spans="2:13">
      <c r="B7920" t="s">
        <v>20</v>
      </c>
      <c r="C7920" t="s">
        <v>472</v>
      </c>
      <c r="D7920" t="s">
        <v>22</v>
      </c>
      <c r="E7920" t="s">
        <v>778</v>
      </c>
      <c r="F7920" t="s">
        <v>776</v>
      </c>
      <c r="G7920" t="s">
        <v>51</v>
      </c>
      <c r="H7920" t="s">
        <v>116</v>
      </c>
      <c r="I7920">
        <v>6743.21</v>
      </c>
      <c r="J7920">
        <v>54</v>
      </c>
      <c r="K7920">
        <v>367</v>
      </c>
      <c r="L7920" t="s">
        <v>471</v>
      </c>
      <c r="M7920" s="2">
        <f>+Table3[[#This Row],[CHW]]/Table3[[#This Row],[Count of Airbill Number]]</f>
        <v>124.87425925925926</v>
      </c>
    </row>
    <row r="7921" spans="2:13">
      <c r="B7921" t="s">
        <v>20</v>
      </c>
      <c r="C7921" t="s">
        <v>472</v>
      </c>
      <c r="D7921" t="s">
        <v>22</v>
      </c>
      <c r="E7921" t="s">
        <v>778</v>
      </c>
      <c r="F7921" t="s">
        <v>778</v>
      </c>
      <c r="G7921" t="s">
        <v>327</v>
      </c>
      <c r="H7921" t="s">
        <v>112</v>
      </c>
      <c r="I7921">
        <v>6740</v>
      </c>
      <c r="J7921">
        <v>230</v>
      </c>
      <c r="K7921">
        <v>368</v>
      </c>
      <c r="L7921" t="s">
        <v>471</v>
      </c>
      <c r="M7921" s="2">
        <f>+Table3[[#This Row],[CHW]]/Table3[[#This Row],[Count of Airbill Number]]</f>
        <v>29.304347826086957</v>
      </c>
    </row>
    <row r="7922" spans="2:13">
      <c r="B7922" t="s">
        <v>20</v>
      </c>
      <c r="C7922" t="s">
        <v>472</v>
      </c>
      <c r="D7922" t="s">
        <v>22</v>
      </c>
      <c r="E7922" t="s">
        <v>776</v>
      </c>
      <c r="F7922" t="s">
        <v>776</v>
      </c>
      <c r="G7922" t="s">
        <v>37</v>
      </c>
      <c r="H7922" t="s">
        <v>132</v>
      </c>
      <c r="I7922">
        <v>6723.1400000000021</v>
      </c>
      <c r="J7922">
        <v>266</v>
      </c>
      <c r="K7922">
        <v>369</v>
      </c>
      <c r="L7922" t="s">
        <v>471</v>
      </c>
      <c r="M7922" s="2">
        <f>+Table3[[#This Row],[CHW]]/Table3[[#This Row],[Count of Airbill Number]]</f>
        <v>25.274962406015046</v>
      </c>
    </row>
    <row r="7923" spans="2:13">
      <c r="B7923" t="s">
        <v>20</v>
      </c>
      <c r="C7923" t="s">
        <v>472</v>
      </c>
      <c r="D7923" t="s">
        <v>22</v>
      </c>
      <c r="E7923" t="s">
        <v>778</v>
      </c>
      <c r="F7923" t="s">
        <v>777</v>
      </c>
      <c r="G7923" t="s">
        <v>171</v>
      </c>
      <c r="H7923" t="s">
        <v>110</v>
      </c>
      <c r="I7923">
        <v>6711.56</v>
      </c>
      <c r="J7923">
        <v>23</v>
      </c>
      <c r="K7923">
        <v>370</v>
      </c>
      <c r="L7923" t="s">
        <v>471</v>
      </c>
      <c r="M7923" s="2">
        <f>+Table3[[#This Row],[CHW]]/Table3[[#This Row],[Count of Airbill Number]]</f>
        <v>291.80695652173915</v>
      </c>
    </row>
    <row r="7924" spans="2:13">
      <c r="B7924" t="s">
        <v>20</v>
      </c>
      <c r="C7924" t="s">
        <v>472</v>
      </c>
      <c r="D7924" t="s">
        <v>22</v>
      </c>
      <c r="E7924" t="s">
        <v>777</v>
      </c>
      <c r="F7924" t="s">
        <v>777</v>
      </c>
      <c r="G7924" t="s">
        <v>29</v>
      </c>
      <c r="H7924" t="s">
        <v>181</v>
      </c>
      <c r="I7924">
        <v>6653</v>
      </c>
      <c r="J7924">
        <v>315</v>
      </c>
      <c r="K7924">
        <v>371</v>
      </c>
      <c r="L7924" t="s">
        <v>471</v>
      </c>
      <c r="M7924" s="2">
        <f>+Table3[[#This Row],[CHW]]/Table3[[#This Row],[Count of Airbill Number]]</f>
        <v>21.12063492063492</v>
      </c>
    </row>
    <row r="7925" spans="2:13">
      <c r="B7925" t="s">
        <v>20</v>
      </c>
      <c r="C7925" t="s">
        <v>472</v>
      </c>
      <c r="D7925" t="s">
        <v>22</v>
      </c>
      <c r="E7925" t="s">
        <v>778</v>
      </c>
      <c r="F7925" t="s">
        <v>778</v>
      </c>
      <c r="G7925" t="s">
        <v>171</v>
      </c>
      <c r="H7925" t="s">
        <v>113</v>
      </c>
      <c r="I7925">
        <v>6592.4500000000098</v>
      </c>
      <c r="J7925">
        <v>87</v>
      </c>
      <c r="K7925">
        <v>372</v>
      </c>
      <c r="L7925" t="s">
        <v>471</v>
      </c>
      <c r="M7925" s="2">
        <f>+Table3[[#This Row],[CHW]]/Table3[[#This Row],[Count of Airbill Number]]</f>
        <v>75.775287356321954</v>
      </c>
    </row>
    <row r="7926" spans="2:13">
      <c r="B7926" t="s">
        <v>20</v>
      </c>
      <c r="C7926" t="s">
        <v>472</v>
      </c>
      <c r="D7926" t="s">
        <v>22</v>
      </c>
      <c r="E7926" t="s">
        <v>777</v>
      </c>
      <c r="F7926" t="s">
        <v>776</v>
      </c>
      <c r="G7926" t="s">
        <v>44</v>
      </c>
      <c r="H7926" t="s">
        <v>37</v>
      </c>
      <c r="I7926">
        <v>6519.997860000004</v>
      </c>
      <c r="J7926">
        <v>312</v>
      </c>
      <c r="K7926">
        <v>373</v>
      </c>
      <c r="L7926" t="s">
        <v>471</v>
      </c>
      <c r="M7926" s="2">
        <f>+Table3[[#This Row],[CHW]]/Table3[[#This Row],[Count of Airbill Number]]</f>
        <v>20.897429038461553</v>
      </c>
    </row>
    <row r="7927" spans="2:13">
      <c r="B7927" t="s">
        <v>20</v>
      </c>
      <c r="C7927" t="s">
        <v>472</v>
      </c>
      <c r="D7927" t="s">
        <v>22</v>
      </c>
      <c r="E7927" t="s">
        <v>778</v>
      </c>
      <c r="F7927" t="s">
        <v>776</v>
      </c>
      <c r="G7927" t="s">
        <v>269</v>
      </c>
      <c r="H7927" t="s">
        <v>312</v>
      </c>
      <c r="I7927">
        <v>6494.5</v>
      </c>
      <c r="J7927">
        <v>335</v>
      </c>
      <c r="K7927">
        <v>374</v>
      </c>
      <c r="L7927" t="s">
        <v>471</v>
      </c>
      <c r="M7927" s="2">
        <f>+Table3[[#This Row],[CHW]]/Table3[[#This Row],[Count of Airbill Number]]</f>
        <v>19.386567164179105</v>
      </c>
    </row>
    <row r="7928" spans="2:13">
      <c r="B7928" t="s">
        <v>20</v>
      </c>
      <c r="C7928" t="s">
        <v>472</v>
      </c>
      <c r="D7928" t="s">
        <v>22</v>
      </c>
      <c r="E7928" t="s">
        <v>778</v>
      </c>
      <c r="F7928" t="s">
        <v>778</v>
      </c>
      <c r="G7928" t="s">
        <v>206</v>
      </c>
      <c r="H7928" t="s">
        <v>210</v>
      </c>
      <c r="I7928">
        <v>6472</v>
      </c>
      <c r="J7928">
        <v>34</v>
      </c>
      <c r="K7928">
        <v>375</v>
      </c>
      <c r="L7928" t="s">
        <v>471</v>
      </c>
      <c r="M7928" s="2">
        <f>+Table3[[#This Row],[CHW]]/Table3[[#This Row],[Count of Airbill Number]]</f>
        <v>190.35294117647058</v>
      </c>
    </row>
    <row r="7929" spans="2:13">
      <c r="B7929" t="s">
        <v>20</v>
      </c>
      <c r="C7929" t="s">
        <v>472</v>
      </c>
      <c r="D7929" t="s">
        <v>22</v>
      </c>
      <c r="E7929" t="s">
        <v>776</v>
      </c>
      <c r="F7929" t="s">
        <v>776</v>
      </c>
      <c r="G7929" t="s">
        <v>66</v>
      </c>
      <c r="H7929" t="s">
        <v>107</v>
      </c>
      <c r="I7929">
        <v>6464.7700000000013</v>
      </c>
      <c r="J7929">
        <v>250</v>
      </c>
      <c r="K7929">
        <v>376</v>
      </c>
      <c r="L7929" t="s">
        <v>471</v>
      </c>
      <c r="M7929" s="2">
        <f>+Table3[[#This Row],[CHW]]/Table3[[#This Row],[Count of Airbill Number]]</f>
        <v>25.859080000000006</v>
      </c>
    </row>
    <row r="7930" spans="2:13">
      <c r="B7930" t="s">
        <v>35</v>
      </c>
      <c r="C7930" t="s">
        <v>21</v>
      </c>
      <c r="D7930" t="s">
        <v>36</v>
      </c>
      <c r="E7930" t="s">
        <v>776</v>
      </c>
      <c r="F7930" t="s">
        <v>778</v>
      </c>
      <c r="G7930" t="s">
        <v>32</v>
      </c>
      <c r="H7930" t="s">
        <v>124</v>
      </c>
      <c r="I7930">
        <v>6463</v>
      </c>
      <c r="J7930">
        <v>1</v>
      </c>
      <c r="K7930">
        <v>377</v>
      </c>
      <c r="L7930" t="s">
        <v>471</v>
      </c>
      <c r="M7930" s="2">
        <f>+Table3[[#This Row],[CHW]]/Table3[[#This Row],[Count of Airbill Number]]</f>
        <v>6463</v>
      </c>
    </row>
    <row r="7931" spans="2:13">
      <c r="B7931" t="s">
        <v>20</v>
      </c>
      <c r="C7931" t="s">
        <v>472</v>
      </c>
      <c r="D7931" t="s">
        <v>22</v>
      </c>
      <c r="E7931" t="s">
        <v>777</v>
      </c>
      <c r="F7931" t="s">
        <v>778</v>
      </c>
      <c r="G7931" t="s">
        <v>27</v>
      </c>
      <c r="H7931" t="s">
        <v>150</v>
      </c>
      <c r="I7931">
        <v>6448</v>
      </c>
      <c r="J7931">
        <v>220</v>
      </c>
      <c r="K7931">
        <v>378</v>
      </c>
      <c r="L7931" t="s">
        <v>471</v>
      </c>
      <c r="M7931" s="2">
        <f>+Table3[[#This Row],[CHW]]/Table3[[#This Row],[Count of Airbill Number]]</f>
        <v>29.309090909090909</v>
      </c>
    </row>
    <row r="7932" spans="2:13">
      <c r="B7932" t="s">
        <v>20</v>
      </c>
      <c r="C7932" t="s">
        <v>472</v>
      </c>
      <c r="D7932" t="s">
        <v>22</v>
      </c>
      <c r="E7932" t="s">
        <v>776</v>
      </c>
      <c r="F7932" t="s">
        <v>776</v>
      </c>
      <c r="G7932" t="s">
        <v>66</v>
      </c>
      <c r="H7932" t="s">
        <v>69</v>
      </c>
      <c r="I7932">
        <v>6435.75</v>
      </c>
      <c r="J7932">
        <v>264</v>
      </c>
      <c r="K7932">
        <v>379</v>
      </c>
      <c r="L7932" t="s">
        <v>471</v>
      </c>
      <c r="M7932" s="2">
        <f>+Table3[[#This Row],[CHW]]/Table3[[#This Row],[Count of Airbill Number]]</f>
        <v>24.37784090909091</v>
      </c>
    </row>
    <row r="7933" spans="2:13">
      <c r="B7933" t="s">
        <v>20</v>
      </c>
      <c r="C7933" t="s">
        <v>472</v>
      </c>
      <c r="D7933" t="s">
        <v>22</v>
      </c>
      <c r="E7933" t="s">
        <v>778</v>
      </c>
      <c r="F7933" t="s">
        <v>777</v>
      </c>
      <c r="G7933" t="s">
        <v>113</v>
      </c>
      <c r="H7933" t="s">
        <v>290</v>
      </c>
      <c r="I7933">
        <v>6383.53</v>
      </c>
      <c r="J7933">
        <v>36</v>
      </c>
      <c r="K7933">
        <v>380</v>
      </c>
      <c r="L7933" t="s">
        <v>471</v>
      </c>
      <c r="M7933" s="2">
        <f>+Table3[[#This Row],[CHW]]/Table3[[#This Row],[Count of Airbill Number]]</f>
        <v>177.32027777777776</v>
      </c>
    </row>
    <row r="7934" spans="2:13">
      <c r="B7934" t="s">
        <v>20</v>
      </c>
      <c r="C7934" t="s">
        <v>472</v>
      </c>
      <c r="D7934" t="s">
        <v>22</v>
      </c>
      <c r="E7934" t="s">
        <v>777</v>
      </c>
      <c r="F7934" t="s">
        <v>777</v>
      </c>
      <c r="G7934" t="s">
        <v>290</v>
      </c>
      <c r="H7934" t="s">
        <v>274</v>
      </c>
      <c r="I7934">
        <v>6344.4399999999987</v>
      </c>
      <c r="J7934">
        <v>249</v>
      </c>
      <c r="K7934">
        <v>381</v>
      </c>
      <c r="L7934" t="s">
        <v>471</v>
      </c>
      <c r="M7934" s="2">
        <f>+Table3[[#This Row],[CHW]]/Table3[[#This Row],[Count of Airbill Number]]</f>
        <v>25.479678714859432</v>
      </c>
    </row>
    <row r="7935" spans="2:13">
      <c r="B7935" t="s">
        <v>20</v>
      </c>
      <c r="C7935" t="s">
        <v>472</v>
      </c>
      <c r="D7935" t="s">
        <v>22</v>
      </c>
      <c r="E7935" t="s">
        <v>777</v>
      </c>
      <c r="F7935" t="s">
        <v>777</v>
      </c>
      <c r="G7935" t="s">
        <v>55</v>
      </c>
      <c r="H7935" t="s">
        <v>181</v>
      </c>
      <c r="I7935">
        <v>6318</v>
      </c>
      <c r="J7935">
        <v>44</v>
      </c>
      <c r="K7935">
        <v>382</v>
      </c>
      <c r="L7935" t="s">
        <v>471</v>
      </c>
      <c r="M7935" s="2">
        <f>+Table3[[#This Row],[CHW]]/Table3[[#This Row],[Count of Airbill Number]]</f>
        <v>143.59090909090909</v>
      </c>
    </row>
    <row r="7936" spans="2:13">
      <c r="B7936" t="s">
        <v>20</v>
      </c>
      <c r="C7936" t="s">
        <v>472</v>
      </c>
      <c r="D7936" t="s">
        <v>22</v>
      </c>
      <c r="E7936" t="s">
        <v>777</v>
      </c>
      <c r="F7936" t="s">
        <v>777</v>
      </c>
      <c r="G7936" t="s">
        <v>27</v>
      </c>
      <c r="H7936" t="s">
        <v>190</v>
      </c>
      <c r="I7936">
        <v>6316</v>
      </c>
      <c r="J7936">
        <v>330</v>
      </c>
      <c r="K7936">
        <v>383</v>
      </c>
      <c r="L7936" t="s">
        <v>471</v>
      </c>
      <c r="M7936" s="2">
        <f>+Table3[[#This Row],[CHW]]/Table3[[#This Row],[Count of Airbill Number]]</f>
        <v>19.139393939393941</v>
      </c>
    </row>
    <row r="7937" spans="2:13">
      <c r="B7937" t="s">
        <v>20</v>
      </c>
      <c r="C7937" t="s">
        <v>472</v>
      </c>
      <c r="D7937" t="s">
        <v>22</v>
      </c>
      <c r="E7937" t="s">
        <v>777</v>
      </c>
      <c r="F7937" t="s">
        <v>777</v>
      </c>
      <c r="G7937" t="s">
        <v>190</v>
      </c>
      <c r="H7937" t="s">
        <v>106</v>
      </c>
      <c r="I7937">
        <v>6311</v>
      </c>
      <c r="J7937">
        <v>75</v>
      </c>
      <c r="K7937">
        <v>384</v>
      </c>
      <c r="L7937" t="s">
        <v>471</v>
      </c>
      <c r="M7937" s="2">
        <f>+Table3[[#This Row],[CHW]]/Table3[[#This Row],[Count of Airbill Number]]</f>
        <v>84.146666666666661</v>
      </c>
    </row>
    <row r="7938" spans="2:13">
      <c r="B7938" t="s">
        <v>20</v>
      </c>
      <c r="C7938" t="s">
        <v>472</v>
      </c>
      <c r="D7938" t="s">
        <v>22</v>
      </c>
      <c r="E7938" t="s">
        <v>777</v>
      </c>
      <c r="F7938" t="s">
        <v>778</v>
      </c>
      <c r="G7938" t="s">
        <v>27</v>
      </c>
      <c r="H7938" t="s">
        <v>476</v>
      </c>
      <c r="I7938">
        <v>6288.13</v>
      </c>
      <c r="J7938">
        <v>15</v>
      </c>
      <c r="K7938">
        <v>385</v>
      </c>
      <c r="L7938" t="s">
        <v>471</v>
      </c>
      <c r="M7938" s="2">
        <f>+Table3[[#This Row],[CHW]]/Table3[[#This Row],[Count of Airbill Number]]</f>
        <v>419.20866666666666</v>
      </c>
    </row>
    <row r="7939" spans="2:13">
      <c r="B7939" t="s">
        <v>20</v>
      </c>
      <c r="C7939" t="s">
        <v>472</v>
      </c>
      <c r="D7939" t="s">
        <v>22</v>
      </c>
      <c r="E7939" t="s">
        <v>777</v>
      </c>
      <c r="F7939" t="s">
        <v>777</v>
      </c>
      <c r="G7939" t="s">
        <v>179</v>
      </c>
      <c r="H7939" t="s">
        <v>27</v>
      </c>
      <c r="I7939">
        <v>6253</v>
      </c>
      <c r="J7939">
        <v>704</v>
      </c>
      <c r="K7939">
        <v>386</v>
      </c>
      <c r="L7939" t="s">
        <v>471</v>
      </c>
      <c r="M7939" s="2">
        <f>+Table3[[#This Row],[CHW]]/Table3[[#This Row],[Count of Airbill Number]]</f>
        <v>8.8821022727272734</v>
      </c>
    </row>
    <row r="7940" spans="2:13">
      <c r="B7940" t="s">
        <v>20</v>
      </c>
      <c r="C7940" t="s">
        <v>472</v>
      </c>
      <c r="D7940" t="s">
        <v>22</v>
      </c>
      <c r="E7940" t="s">
        <v>776</v>
      </c>
      <c r="F7940" t="s">
        <v>776</v>
      </c>
      <c r="G7940" t="s">
        <v>66</v>
      </c>
      <c r="H7940" t="s">
        <v>83</v>
      </c>
      <c r="I7940">
        <v>6231.2201599999989</v>
      </c>
      <c r="J7940">
        <v>173</v>
      </c>
      <c r="K7940">
        <v>387</v>
      </c>
      <c r="L7940" t="s">
        <v>471</v>
      </c>
      <c r="M7940" s="2">
        <f>+Table3[[#This Row],[CHW]]/Table3[[#This Row],[Count of Airbill Number]]</f>
        <v>36.018613641618494</v>
      </c>
    </row>
    <row r="7941" spans="2:13">
      <c r="B7941" t="s">
        <v>20</v>
      </c>
      <c r="C7941" t="s">
        <v>472</v>
      </c>
      <c r="D7941" t="s">
        <v>22</v>
      </c>
      <c r="E7941" t="s">
        <v>776</v>
      </c>
      <c r="F7941" t="s">
        <v>778</v>
      </c>
      <c r="G7941" t="s">
        <v>66</v>
      </c>
      <c r="H7941" t="s">
        <v>153</v>
      </c>
      <c r="I7941">
        <v>6208.48</v>
      </c>
      <c r="J7941">
        <v>58</v>
      </c>
      <c r="K7941">
        <v>388</v>
      </c>
      <c r="L7941" t="s">
        <v>471</v>
      </c>
      <c r="M7941" s="2">
        <f>+Table3[[#This Row],[CHW]]/Table3[[#This Row],[Count of Airbill Number]]</f>
        <v>107.04275862068965</v>
      </c>
    </row>
    <row r="7942" spans="2:13">
      <c r="B7942" t="s">
        <v>20</v>
      </c>
      <c r="C7942" t="s">
        <v>472</v>
      </c>
      <c r="D7942" t="s">
        <v>22</v>
      </c>
      <c r="E7942" t="s">
        <v>777</v>
      </c>
      <c r="F7942" t="s">
        <v>777</v>
      </c>
      <c r="G7942" t="s">
        <v>484</v>
      </c>
      <c r="H7942" t="s">
        <v>38</v>
      </c>
      <c r="I7942">
        <v>6199.5</v>
      </c>
      <c r="J7942">
        <v>268</v>
      </c>
      <c r="K7942">
        <v>390</v>
      </c>
      <c r="L7942" t="s">
        <v>471</v>
      </c>
      <c r="M7942" s="2">
        <f>+Table3[[#This Row],[CHW]]/Table3[[#This Row],[Count of Airbill Number]]</f>
        <v>23.132462686567163</v>
      </c>
    </row>
    <row r="7943" spans="2:13">
      <c r="B7943" t="s">
        <v>20</v>
      </c>
      <c r="C7943" t="s">
        <v>472</v>
      </c>
      <c r="D7943" t="s">
        <v>22</v>
      </c>
      <c r="E7943" t="s">
        <v>776</v>
      </c>
      <c r="F7943" t="s">
        <v>777</v>
      </c>
      <c r="G7943" t="s">
        <v>31</v>
      </c>
      <c r="H7943" t="s">
        <v>106</v>
      </c>
      <c r="I7943">
        <v>6180.4399999999978</v>
      </c>
      <c r="J7943">
        <v>93</v>
      </c>
      <c r="K7943">
        <v>391</v>
      </c>
      <c r="L7943" t="s">
        <v>471</v>
      </c>
      <c r="M7943" s="2">
        <f>+Table3[[#This Row],[CHW]]/Table3[[#This Row],[Count of Airbill Number]]</f>
        <v>66.456344086021488</v>
      </c>
    </row>
    <row r="7944" spans="2:13">
      <c r="B7944" t="s">
        <v>20</v>
      </c>
      <c r="C7944" t="s">
        <v>472</v>
      </c>
      <c r="D7944" t="s">
        <v>22</v>
      </c>
      <c r="E7944" t="s">
        <v>777</v>
      </c>
      <c r="F7944" t="s">
        <v>777</v>
      </c>
      <c r="G7944" t="s">
        <v>489</v>
      </c>
      <c r="H7944" t="s">
        <v>274</v>
      </c>
      <c r="I7944">
        <v>6171</v>
      </c>
      <c r="J7944">
        <v>240</v>
      </c>
      <c r="K7944">
        <v>392</v>
      </c>
      <c r="L7944" t="s">
        <v>471</v>
      </c>
      <c r="M7944" s="2">
        <f>+Table3[[#This Row],[CHW]]/Table3[[#This Row],[Count of Airbill Number]]</f>
        <v>25.712499999999999</v>
      </c>
    </row>
    <row r="7945" spans="2:13">
      <c r="B7945" t="s">
        <v>20</v>
      </c>
      <c r="C7945" t="s">
        <v>472</v>
      </c>
      <c r="D7945" t="s">
        <v>22</v>
      </c>
      <c r="E7945" t="s">
        <v>776</v>
      </c>
      <c r="F7945" t="s">
        <v>777</v>
      </c>
      <c r="G7945" t="s">
        <v>37</v>
      </c>
      <c r="H7945" t="s">
        <v>162</v>
      </c>
      <c r="I7945">
        <v>6159.9247744000022</v>
      </c>
      <c r="J7945">
        <v>222</v>
      </c>
      <c r="K7945">
        <v>393</v>
      </c>
      <c r="L7945" t="s">
        <v>471</v>
      </c>
      <c r="M7945" s="2">
        <f>+Table3[[#This Row],[CHW]]/Table3[[#This Row],[Count of Airbill Number]]</f>
        <v>27.747408893693702</v>
      </c>
    </row>
    <row r="7946" spans="2:13">
      <c r="B7946" t="s">
        <v>20</v>
      </c>
      <c r="C7946" t="s">
        <v>472</v>
      </c>
      <c r="D7946" t="s">
        <v>22</v>
      </c>
      <c r="E7946" t="s">
        <v>776</v>
      </c>
      <c r="F7946" t="s">
        <v>776</v>
      </c>
      <c r="G7946" t="s">
        <v>63</v>
      </c>
      <c r="H7946" t="s">
        <v>85</v>
      </c>
      <c r="I7946">
        <v>6153.9316820000031</v>
      </c>
      <c r="J7946">
        <v>159</v>
      </c>
      <c r="K7946">
        <v>394</v>
      </c>
      <c r="L7946" t="s">
        <v>471</v>
      </c>
      <c r="M7946" s="2">
        <f>+Table3[[#This Row],[CHW]]/Table3[[#This Row],[Count of Airbill Number]]</f>
        <v>38.703972842767314</v>
      </c>
    </row>
    <row r="7947" spans="2:13">
      <c r="B7947" t="s">
        <v>20</v>
      </c>
      <c r="C7947" t="s">
        <v>472</v>
      </c>
      <c r="D7947" t="s">
        <v>22</v>
      </c>
      <c r="E7947" t="s">
        <v>777</v>
      </c>
      <c r="F7947" t="s">
        <v>778</v>
      </c>
      <c r="G7947" t="s">
        <v>110</v>
      </c>
      <c r="H7947" t="s">
        <v>112</v>
      </c>
      <c r="I7947">
        <v>6145.8599999999988</v>
      </c>
      <c r="J7947">
        <v>50</v>
      </c>
      <c r="K7947">
        <v>395</v>
      </c>
      <c r="L7947" t="s">
        <v>471</v>
      </c>
      <c r="M7947" s="2">
        <f>+Table3[[#This Row],[CHW]]/Table3[[#This Row],[Count of Airbill Number]]</f>
        <v>122.91719999999998</v>
      </c>
    </row>
    <row r="7948" spans="2:13">
      <c r="B7948" t="s">
        <v>20</v>
      </c>
      <c r="C7948" t="s">
        <v>472</v>
      </c>
      <c r="D7948" t="s">
        <v>22</v>
      </c>
      <c r="E7948" t="s">
        <v>777</v>
      </c>
      <c r="F7948" t="s">
        <v>776</v>
      </c>
      <c r="G7948" t="s">
        <v>230</v>
      </c>
      <c r="H7948" t="s">
        <v>37</v>
      </c>
      <c r="I7948">
        <v>6126</v>
      </c>
      <c r="J7948">
        <v>275</v>
      </c>
      <c r="K7948">
        <v>396</v>
      </c>
      <c r="L7948" t="s">
        <v>471</v>
      </c>
      <c r="M7948" s="2">
        <f>+Table3[[#This Row],[CHW]]/Table3[[#This Row],[Count of Airbill Number]]</f>
        <v>22.276363636363637</v>
      </c>
    </row>
    <row r="7949" spans="2:13">
      <c r="B7949" t="s">
        <v>20</v>
      </c>
      <c r="C7949" t="s">
        <v>472</v>
      </c>
      <c r="D7949" t="s">
        <v>36</v>
      </c>
      <c r="E7949" t="s">
        <v>777</v>
      </c>
      <c r="F7949" t="s">
        <v>776</v>
      </c>
      <c r="G7949" t="s">
        <v>38</v>
      </c>
      <c r="H7949" t="s">
        <v>37</v>
      </c>
      <c r="I7949">
        <v>6124</v>
      </c>
      <c r="J7949">
        <v>192</v>
      </c>
      <c r="K7949">
        <v>397</v>
      </c>
      <c r="L7949" t="s">
        <v>471</v>
      </c>
      <c r="M7949" s="2">
        <f>+Table3[[#This Row],[CHW]]/Table3[[#This Row],[Count of Airbill Number]]</f>
        <v>31.895833333333332</v>
      </c>
    </row>
    <row r="7950" spans="2:13">
      <c r="B7950" t="s">
        <v>20</v>
      </c>
      <c r="C7950" t="s">
        <v>21</v>
      </c>
      <c r="D7950" t="s">
        <v>22</v>
      </c>
      <c r="E7950" t="s">
        <v>778</v>
      </c>
      <c r="F7950" t="s">
        <v>777</v>
      </c>
      <c r="G7950" t="s">
        <v>112</v>
      </c>
      <c r="H7950" t="s">
        <v>274</v>
      </c>
      <c r="I7950">
        <v>6120.8000000000011</v>
      </c>
      <c r="J7950">
        <v>284</v>
      </c>
      <c r="K7950">
        <v>398</v>
      </c>
      <c r="L7950" t="s">
        <v>471</v>
      </c>
      <c r="M7950" s="2">
        <f>+Table3[[#This Row],[CHW]]/Table3[[#This Row],[Count of Airbill Number]]</f>
        <v>21.552112676056343</v>
      </c>
    </row>
    <row r="7951" spans="2:13">
      <c r="B7951" t="s">
        <v>20</v>
      </c>
      <c r="C7951" t="s">
        <v>472</v>
      </c>
      <c r="D7951" t="s">
        <v>22</v>
      </c>
      <c r="E7951" t="s">
        <v>776</v>
      </c>
      <c r="F7951" t="s">
        <v>778</v>
      </c>
      <c r="G7951" t="s">
        <v>31</v>
      </c>
      <c r="H7951" t="s">
        <v>86</v>
      </c>
      <c r="I7951">
        <v>6115.62</v>
      </c>
      <c r="J7951">
        <v>46</v>
      </c>
      <c r="K7951">
        <v>399</v>
      </c>
      <c r="L7951" t="s">
        <v>471</v>
      </c>
      <c r="M7951" s="2">
        <f>+Table3[[#This Row],[CHW]]/Table3[[#This Row],[Count of Airbill Number]]</f>
        <v>132.94826086956522</v>
      </c>
    </row>
    <row r="7952" spans="2:13">
      <c r="B7952" t="s">
        <v>20</v>
      </c>
      <c r="C7952" t="s">
        <v>472</v>
      </c>
      <c r="D7952" t="s">
        <v>22</v>
      </c>
      <c r="E7952" t="s">
        <v>777</v>
      </c>
      <c r="F7952" t="s">
        <v>776</v>
      </c>
      <c r="G7952" t="s">
        <v>162</v>
      </c>
      <c r="H7952" t="s">
        <v>37</v>
      </c>
      <c r="I7952">
        <v>6038.5</v>
      </c>
      <c r="J7952">
        <v>69</v>
      </c>
      <c r="K7952">
        <v>400</v>
      </c>
      <c r="L7952" t="s">
        <v>471</v>
      </c>
      <c r="M7952" s="2">
        <f>+Table3[[#This Row],[CHW]]/Table3[[#This Row],[Count of Airbill Number]]</f>
        <v>87.514492753623188</v>
      </c>
    </row>
    <row r="7953" spans="2:13">
      <c r="B7953" t="s">
        <v>20</v>
      </c>
      <c r="C7953" t="s">
        <v>472</v>
      </c>
      <c r="D7953" t="s">
        <v>22</v>
      </c>
      <c r="E7953" t="s">
        <v>776</v>
      </c>
      <c r="F7953" t="s">
        <v>777</v>
      </c>
      <c r="G7953" t="s">
        <v>66</v>
      </c>
      <c r="H7953" t="s">
        <v>259</v>
      </c>
      <c r="I7953">
        <v>6028.9025200000005</v>
      </c>
      <c r="J7953">
        <v>210</v>
      </c>
      <c r="K7953">
        <v>401</v>
      </c>
      <c r="L7953" t="s">
        <v>471</v>
      </c>
      <c r="M7953" s="2">
        <f>+Table3[[#This Row],[CHW]]/Table3[[#This Row],[Count of Airbill Number]]</f>
        <v>28.709059619047622</v>
      </c>
    </row>
    <row r="7954" spans="2:13">
      <c r="B7954" t="s">
        <v>20</v>
      </c>
      <c r="C7954" t="s">
        <v>472</v>
      </c>
      <c r="D7954" t="s">
        <v>22</v>
      </c>
      <c r="E7954" t="s">
        <v>776</v>
      </c>
      <c r="F7954" t="s">
        <v>778</v>
      </c>
      <c r="G7954" t="s">
        <v>31</v>
      </c>
      <c r="H7954" t="s">
        <v>393</v>
      </c>
      <c r="I7954">
        <v>6008</v>
      </c>
      <c r="J7954">
        <v>197</v>
      </c>
      <c r="K7954">
        <v>402</v>
      </c>
      <c r="L7954" t="s">
        <v>471</v>
      </c>
      <c r="M7954" s="2">
        <f>+Table3[[#This Row],[CHW]]/Table3[[#This Row],[Count of Airbill Number]]</f>
        <v>30.497461928934012</v>
      </c>
    </row>
    <row r="7955" spans="2:13">
      <c r="B7955" t="s">
        <v>20</v>
      </c>
      <c r="C7955" t="s">
        <v>472</v>
      </c>
      <c r="D7955" t="s">
        <v>22</v>
      </c>
      <c r="E7955" t="s">
        <v>777</v>
      </c>
      <c r="F7955" t="s">
        <v>776</v>
      </c>
      <c r="G7955" t="s">
        <v>29</v>
      </c>
      <c r="H7955" t="s">
        <v>66</v>
      </c>
      <c r="I7955">
        <v>6006.5</v>
      </c>
      <c r="J7955">
        <v>156</v>
      </c>
      <c r="K7955">
        <v>403</v>
      </c>
      <c r="L7955" t="s">
        <v>471</v>
      </c>
      <c r="M7955" s="2">
        <f>+Table3[[#This Row],[CHW]]/Table3[[#This Row],[Count of Airbill Number]]</f>
        <v>38.503205128205131</v>
      </c>
    </row>
    <row r="7956" spans="2:13">
      <c r="B7956" t="s">
        <v>20</v>
      </c>
      <c r="C7956" t="s">
        <v>21</v>
      </c>
      <c r="D7956" t="s">
        <v>22</v>
      </c>
      <c r="E7956" t="s">
        <v>776</v>
      </c>
      <c r="F7956" t="s">
        <v>777</v>
      </c>
      <c r="G7956" t="s">
        <v>85</v>
      </c>
      <c r="H7956" t="s">
        <v>374</v>
      </c>
      <c r="I7956">
        <v>5995.8499999999949</v>
      </c>
      <c r="J7956">
        <v>488</v>
      </c>
      <c r="K7956">
        <v>404</v>
      </c>
      <c r="L7956" t="s">
        <v>471</v>
      </c>
      <c r="M7956" s="2">
        <f>+Table3[[#This Row],[CHW]]/Table3[[#This Row],[Count of Airbill Number]]</f>
        <v>12.286577868852449</v>
      </c>
    </row>
    <row r="7957" spans="2:13">
      <c r="B7957" t="s">
        <v>20</v>
      </c>
      <c r="C7957" t="s">
        <v>472</v>
      </c>
      <c r="D7957" t="s">
        <v>22</v>
      </c>
      <c r="E7957" t="s">
        <v>778</v>
      </c>
      <c r="F7957" t="s">
        <v>778</v>
      </c>
      <c r="G7957" t="s">
        <v>248</v>
      </c>
      <c r="H7957" t="s">
        <v>171</v>
      </c>
      <c r="I7957">
        <v>5944</v>
      </c>
      <c r="J7957">
        <v>217</v>
      </c>
      <c r="K7957">
        <v>405</v>
      </c>
      <c r="L7957" t="s">
        <v>471</v>
      </c>
      <c r="M7957" s="2">
        <f>+Table3[[#This Row],[CHW]]/Table3[[#This Row],[Count of Airbill Number]]</f>
        <v>27.391705069124423</v>
      </c>
    </row>
    <row r="7958" spans="2:13">
      <c r="B7958" t="s">
        <v>20</v>
      </c>
      <c r="C7958" t="s">
        <v>472</v>
      </c>
      <c r="D7958" t="s">
        <v>22</v>
      </c>
      <c r="E7958" t="s">
        <v>777</v>
      </c>
      <c r="F7958" t="s">
        <v>778</v>
      </c>
      <c r="G7958" t="s">
        <v>44</v>
      </c>
      <c r="H7958" t="s">
        <v>124</v>
      </c>
      <c r="I7958">
        <v>5917.0461999999998</v>
      </c>
      <c r="J7958">
        <v>110</v>
      </c>
      <c r="K7958">
        <v>406</v>
      </c>
      <c r="L7958" t="s">
        <v>471</v>
      </c>
      <c r="M7958" s="2">
        <f>+Table3[[#This Row],[CHW]]/Table3[[#This Row],[Count of Airbill Number]]</f>
        <v>53.791329090909088</v>
      </c>
    </row>
    <row r="7959" spans="2:13">
      <c r="B7959" t="s">
        <v>20</v>
      </c>
      <c r="C7959" t="s">
        <v>21</v>
      </c>
      <c r="D7959" t="s">
        <v>22</v>
      </c>
      <c r="E7959" t="s">
        <v>776</v>
      </c>
      <c r="F7959" t="s">
        <v>776</v>
      </c>
      <c r="G7959" t="s">
        <v>85</v>
      </c>
      <c r="H7959" t="s">
        <v>192</v>
      </c>
      <c r="I7959">
        <v>5885.8899559999991</v>
      </c>
      <c r="J7959">
        <v>282</v>
      </c>
      <c r="K7959">
        <v>407</v>
      </c>
      <c r="L7959" t="s">
        <v>471</v>
      </c>
      <c r="M7959" s="2">
        <f>+Table3[[#This Row],[CHW]]/Table3[[#This Row],[Count of Airbill Number]]</f>
        <v>20.871950198581558</v>
      </c>
    </row>
    <row r="7960" spans="2:13">
      <c r="B7960" t="s">
        <v>20</v>
      </c>
      <c r="C7960" t="s">
        <v>472</v>
      </c>
      <c r="D7960" t="s">
        <v>22</v>
      </c>
      <c r="E7960" t="s">
        <v>778</v>
      </c>
      <c r="F7960" t="s">
        <v>778</v>
      </c>
      <c r="G7960" t="s">
        <v>358</v>
      </c>
      <c r="H7960" t="s">
        <v>112</v>
      </c>
      <c r="I7960">
        <v>5875</v>
      </c>
      <c r="J7960">
        <v>304</v>
      </c>
      <c r="K7960">
        <v>408</v>
      </c>
      <c r="L7960" t="s">
        <v>471</v>
      </c>
      <c r="M7960" s="2">
        <f>+Table3[[#This Row],[CHW]]/Table3[[#This Row],[Count of Airbill Number]]</f>
        <v>19.325657894736842</v>
      </c>
    </row>
    <row r="7961" spans="2:13">
      <c r="B7961" t="s">
        <v>20</v>
      </c>
      <c r="C7961" t="s">
        <v>472</v>
      </c>
      <c r="D7961" t="s">
        <v>22</v>
      </c>
      <c r="E7961" t="s">
        <v>776</v>
      </c>
      <c r="F7961" t="s">
        <v>776</v>
      </c>
      <c r="G7961" t="s">
        <v>77</v>
      </c>
      <c r="H7961" t="s">
        <v>37</v>
      </c>
      <c r="I7961">
        <v>5840.3599999999906</v>
      </c>
      <c r="J7961">
        <v>225</v>
      </c>
      <c r="K7961">
        <v>409</v>
      </c>
      <c r="L7961" t="s">
        <v>471</v>
      </c>
      <c r="M7961" s="2">
        <f>+Table3[[#This Row],[CHW]]/Table3[[#This Row],[Count of Airbill Number]]</f>
        <v>25.957155555555513</v>
      </c>
    </row>
    <row r="7962" spans="2:13">
      <c r="B7962" t="s">
        <v>20</v>
      </c>
      <c r="C7962" t="s">
        <v>472</v>
      </c>
      <c r="D7962" t="s">
        <v>22</v>
      </c>
      <c r="E7962" t="s">
        <v>776</v>
      </c>
      <c r="F7962" t="s">
        <v>776</v>
      </c>
      <c r="G7962" t="s">
        <v>488</v>
      </c>
      <c r="H7962" t="s">
        <v>116</v>
      </c>
      <c r="I7962">
        <v>5819.3001000000058</v>
      </c>
      <c r="J7962">
        <v>257</v>
      </c>
      <c r="K7962">
        <v>410</v>
      </c>
      <c r="L7962" t="s">
        <v>471</v>
      </c>
      <c r="M7962" s="2">
        <f>+Table3[[#This Row],[CHW]]/Table3[[#This Row],[Count of Airbill Number]]</f>
        <v>22.643191050583681</v>
      </c>
    </row>
    <row r="7963" spans="2:13">
      <c r="B7963" t="s">
        <v>20</v>
      </c>
      <c r="C7963" t="s">
        <v>472</v>
      </c>
      <c r="D7963" t="s">
        <v>22</v>
      </c>
      <c r="E7963" t="s">
        <v>777</v>
      </c>
      <c r="F7963" t="s">
        <v>777</v>
      </c>
      <c r="G7963" t="s">
        <v>44</v>
      </c>
      <c r="H7963" t="s">
        <v>38</v>
      </c>
      <c r="I7963">
        <v>5815.4</v>
      </c>
      <c r="J7963">
        <v>129</v>
      </c>
      <c r="K7963">
        <v>411</v>
      </c>
      <c r="L7963" t="s">
        <v>471</v>
      </c>
      <c r="M7963" s="2">
        <f>+Table3[[#This Row],[CHW]]/Table3[[#This Row],[Count of Airbill Number]]</f>
        <v>45.080620155038758</v>
      </c>
    </row>
    <row r="7964" spans="2:13">
      <c r="B7964" t="s">
        <v>20</v>
      </c>
      <c r="C7964" t="s">
        <v>472</v>
      </c>
      <c r="D7964" t="s">
        <v>22</v>
      </c>
      <c r="E7964" t="s">
        <v>778</v>
      </c>
      <c r="F7964" t="s">
        <v>777</v>
      </c>
      <c r="G7964" t="s">
        <v>124</v>
      </c>
      <c r="H7964" t="s">
        <v>181</v>
      </c>
      <c r="I7964">
        <v>5776.2999999999993</v>
      </c>
      <c r="J7964">
        <v>46</v>
      </c>
      <c r="K7964">
        <v>412</v>
      </c>
      <c r="L7964" t="s">
        <v>471</v>
      </c>
      <c r="M7964" s="2">
        <f>+Table3[[#This Row],[CHW]]/Table3[[#This Row],[Count of Airbill Number]]</f>
        <v>125.57173913043476</v>
      </c>
    </row>
    <row r="7965" spans="2:13">
      <c r="B7965" t="s">
        <v>20</v>
      </c>
      <c r="C7965" t="s">
        <v>472</v>
      </c>
      <c r="D7965" t="s">
        <v>22</v>
      </c>
      <c r="E7965" t="s">
        <v>776</v>
      </c>
      <c r="F7965" t="s">
        <v>777</v>
      </c>
      <c r="G7965" t="s">
        <v>31</v>
      </c>
      <c r="H7965" t="s">
        <v>190</v>
      </c>
      <c r="I7965">
        <v>5760.02</v>
      </c>
      <c r="J7965">
        <v>76</v>
      </c>
      <c r="K7965">
        <v>413</v>
      </c>
      <c r="L7965" t="s">
        <v>471</v>
      </c>
      <c r="M7965" s="2">
        <f>+Table3[[#This Row],[CHW]]/Table3[[#This Row],[Count of Airbill Number]]</f>
        <v>75.78973684210527</v>
      </c>
    </row>
    <row r="7966" spans="2:13">
      <c r="B7966" t="s">
        <v>20</v>
      </c>
      <c r="C7966" t="s">
        <v>472</v>
      </c>
      <c r="D7966" t="s">
        <v>22</v>
      </c>
      <c r="E7966" t="s">
        <v>777</v>
      </c>
      <c r="F7966" t="s">
        <v>777</v>
      </c>
      <c r="G7966" t="s">
        <v>491</v>
      </c>
      <c r="H7966" t="s">
        <v>106</v>
      </c>
      <c r="I7966">
        <v>5749</v>
      </c>
      <c r="J7966">
        <v>209</v>
      </c>
      <c r="K7966">
        <v>414</v>
      </c>
      <c r="L7966" t="s">
        <v>471</v>
      </c>
      <c r="M7966" s="2">
        <f>+Table3[[#This Row],[CHW]]/Table3[[#This Row],[Count of Airbill Number]]</f>
        <v>27.507177033492823</v>
      </c>
    </row>
    <row r="7967" spans="2:13">
      <c r="B7967" t="s">
        <v>35</v>
      </c>
      <c r="C7967" t="s">
        <v>472</v>
      </c>
      <c r="D7967" t="s">
        <v>36</v>
      </c>
      <c r="E7967" t="s">
        <v>778</v>
      </c>
      <c r="F7967" t="s">
        <v>778</v>
      </c>
      <c r="G7967" t="s">
        <v>51</v>
      </c>
      <c r="H7967" t="s">
        <v>330</v>
      </c>
      <c r="I7967">
        <v>5736</v>
      </c>
      <c r="J7967">
        <v>20</v>
      </c>
      <c r="K7967">
        <v>415</v>
      </c>
      <c r="L7967" t="s">
        <v>471</v>
      </c>
      <c r="M7967" s="2">
        <f>+Table3[[#This Row],[CHW]]/Table3[[#This Row],[Count of Airbill Number]]</f>
        <v>286.8</v>
      </c>
    </row>
    <row r="7968" spans="2:13">
      <c r="B7968" t="s">
        <v>20</v>
      </c>
      <c r="C7968" t="s">
        <v>472</v>
      </c>
      <c r="D7968" t="s">
        <v>22</v>
      </c>
      <c r="E7968" t="s">
        <v>776</v>
      </c>
      <c r="F7968" t="s">
        <v>778</v>
      </c>
      <c r="G7968" t="s">
        <v>89</v>
      </c>
      <c r="H7968" t="s">
        <v>86</v>
      </c>
      <c r="I7968">
        <v>5700.1500000000005</v>
      </c>
      <c r="J7968">
        <v>88</v>
      </c>
      <c r="K7968">
        <v>416</v>
      </c>
      <c r="L7968" t="s">
        <v>471</v>
      </c>
      <c r="M7968" s="2">
        <f>+Table3[[#This Row],[CHW]]/Table3[[#This Row],[Count of Airbill Number]]</f>
        <v>64.774431818181824</v>
      </c>
    </row>
    <row r="7969" spans="2:13">
      <c r="B7969" t="s">
        <v>20</v>
      </c>
      <c r="C7969" t="s">
        <v>472</v>
      </c>
      <c r="D7969" t="s">
        <v>22</v>
      </c>
      <c r="E7969" t="s">
        <v>778</v>
      </c>
      <c r="F7969" t="s">
        <v>776</v>
      </c>
      <c r="G7969" t="s">
        <v>233</v>
      </c>
      <c r="H7969" t="s">
        <v>32</v>
      </c>
      <c r="I7969">
        <v>5650.1</v>
      </c>
      <c r="J7969">
        <v>2</v>
      </c>
      <c r="K7969">
        <v>417</v>
      </c>
      <c r="L7969" t="s">
        <v>471</v>
      </c>
      <c r="M7969" s="2">
        <f>+Table3[[#This Row],[CHW]]/Table3[[#This Row],[Count of Airbill Number]]</f>
        <v>2825.05</v>
      </c>
    </row>
    <row r="7970" spans="2:13">
      <c r="B7970" t="s">
        <v>20</v>
      </c>
      <c r="C7970" t="s">
        <v>472</v>
      </c>
      <c r="D7970" t="s">
        <v>22</v>
      </c>
      <c r="E7970" t="s">
        <v>778</v>
      </c>
      <c r="F7970" t="s">
        <v>778</v>
      </c>
      <c r="G7970" t="s">
        <v>474</v>
      </c>
      <c r="H7970" t="s">
        <v>269</v>
      </c>
      <c r="I7970">
        <v>5633</v>
      </c>
      <c r="J7970">
        <v>427</v>
      </c>
      <c r="K7970">
        <v>418</v>
      </c>
      <c r="L7970" t="s">
        <v>471</v>
      </c>
      <c r="M7970" s="2">
        <f>+Table3[[#This Row],[CHW]]/Table3[[#This Row],[Count of Airbill Number]]</f>
        <v>13.192037470725996</v>
      </c>
    </row>
    <row r="7971" spans="2:13">
      <c r="B7971" t="s">
        <v>20</v>
      </c>
      <c r="C7971" t="s">
        <v>21</v>
      </c>
      <c r="D7971" t="s">
        <v>22</v>
      </c>
      <c r="E7971" t="s">
        <v>778</v>
      </c>
      <c r="F7971" t="s">
        <v>776</v>
      </c>
      <c r="G7971" t="s">
        <v>363</v>
      </c>
      <c r="H7971" t="s">
        <v>66</v>
      </c>
      <c r="I7971">
        <v>5600.5</v>
      </c>
      <c r="J7971">
        <v>1</v>
      </c>
      <c r="K7971">
        <v>419</v>
      </c>
      <c r="L7971" t="s">
        <v>471</v>
      </c>
      <c r="M7971" s="2">
        <f>+Table3[[#This Row],[CHW]]/Table3[[#This Row],[Count of Airbill Number]]</f>
        <v>5600.5</v>
      </c>
    </row>
    <row r="7972" spans="2:13">
      <c r="B7972" t="s">
        <v>20</v>
      </c>
      <c r="C7972" t="s">
        <v>472</v>
      </c>
      <c r="D7972" t="s">
        <v>22</v>
      </c>
      <c r="E7972" t="s">
        <v>777</v>
      </c>
      <c r="F7972" t="s">
        <v>777</v>
      </c>
      <c r="G7972" t="s">
        <v>162</v>
      </c>
      <c r="H7972" t="s">
        <v>374</v>
      </c>
      <c r="I7972">
        <v>5591.5</v>
      </c>
      <c r="J7972">
        <v>103</v>
      </c>
      <c r="K7972">
        <v>420</v>
      </c>
      <c r="L7972" t="s">
        <v>471</v>
      </c>
      <c r="M7972" s="2">
        <f>+Table3[[#This Row],[CHW]]/Table3[[#This Row],[Count of Airbill Number]]</f>
        <v>54.286407766990294</v>
      </c>
    </row>
    <row r="7973" spans="2:13">
      <c r="B7973" t="s">
        <v>20</v>
      </c>
      <c r="C7973" t="s">
        <v>472</v>
      </c>
      <c r="D7973" t="s">
        <v>22</v>
      </c>
      <c r="E7973" t="s">
        <v>778</v>
      </c>
      <c r="F7973" t="s">
        <v>778</v>
      </c>
      <c r="G7973" t="s">
        <v>310</v>
      </c>
      <c r="H7973" t="s">
        <v>112</v>
      </c>
      <c r="I7973">
        <v>5573.5</v>
      </c>
      <c r="J7973">
        <v>274</v>
      </c>
      <c r="K7973">
        <v>421</v>
      </c>
      <c r="L7973" t="s">
        <v>471</v>
      </c>
      <c r="M7973" s="2">
        <f>+Table3[[#This Row],[CHW]]/Table3[[#This Row],[Count of Airbill Number]]</f>
        <v>20.341240875912408</v>
      </c>
    </row>
    <row r="7974" spans="2:13">
      <c r="B7974" t="s">
        <v>20</v>
      </c>
      <c r="C7974" t="s">
        <v>472</v>
      </c>
      <c r="D7974" t="s">
        <v>22</v>
      </c>
      <c r="E7974" t="s">
        <v>778</v>
      </c>
      <c r="F7974" t="s">
        <v>776</v>
      </c>
      <c r="G7974" t="s">
        <v>135</v>
      </c>
      <c r="H7974" t="s">
        <v>123</v>
      </c>
      <c r="I7974">
        <v>5566.0700000000015</v>
      </c>
      <c r="J7974">
        <v>62</v>
      </c>
      <c r="K7974">
        <v>422</v>
      </c>
      <c r="L7974" t="s">
        <v>471</v>
      </c>
      <c r="M7974" s="2">
        <f>+Table3[[#This Row],[CHW]]/Table3[[#This Row],[Count of Airbill Number]]</f>
        <v>89.775322580645181</v>
      </c>
    </row>
    <row r="7975" spans="2:13">
      <c r="B7975" t="s">
        <v>20</v>
      </c>
      <c r="C7975" t="s">
        <v>472</v>
      </c>
      <c r="D7975" t="s">
        <v>22</v>
      </c>
      <c r="E7975" t="s">
        <v>776</v>
      </c>
      <c r="F7975" t="s">
        <v>778</v>
      </c>
      <c r="G7975" t="s">
        <v>32</v>
      </c>
      <c r="H7975" t="s">
        <v>112</v>
      </c>
      <c r="I7975">
        <v>5545.8999999999978</v>
      </c>
      <c r="J7975">
        <v>271</v>
      </c>
      <c r="K7975">
        <v>423</v>
      </c>
      <c r="L7975" t="s">
        <v>471</v>
      </c>
      <c r="M7975" s="2">
        <f>+Table3[[#This Row],[CHW]]/Table3[[#This Row],[Count of Airbill Number]]</f>
        <v>20.464575645756451</v>
      </c>
    </row>
    <row r="7976" spans="2:13">
      <c r="B7976" t="s">
        <v>20</v>
      </c>
      <c r="C7976" t="s">
        <v>472</v>
      </c>
      <c r="D7976" t="s">
        <v>22</v>
      </c>
      <c r="E7976" t="s">
        <v>777</v>
      </c>
      <c r="F7976" t="s">
        <v>777</v>
      </c>
      <c r="G7976" t="s">
        <v>26</v>
      </c>
      <c r="H7976" t="s">
        <v>29</v>
      </c>
      <c r="I7976">
        <v>5545.58</v>
      </c>
      <c r="J7976">
        <v>263</v>
      </c>
      <c r="K7976">
        <v>424</v>
      </c>
      <c r="L7976" t="s">
        <v>471</v>
      </c>
      <c r="M7976" s="2">
        <f>+Table3[[#This Row],[CHW]]/Table3[[#This Row],[Count of Airbill Number]]</f>
        <v>21.085855513307983</v>
      </c>
    </row>
    <row r="7977" spans="2:13">
      <c r="B7977" t="s">
        <v>20</v>
      </c>
      <c r="C7977" t="s">
        <v>472</v>
      </c>
      <c r="D7977" t="s">
        <v>22</v>
      </c>
      <c r="E7977" t="s">
        <v>776</v>
      </c>
      <c r="F7977" t="s">
        <v>776</v>
      </c>
      <c r="G7977" t="s">
        <v>66</v>
      </c>
      <c r="H7977" t="s">
        <v>37</v>
      </c>
      <c r="I7977">
        <v>5542.8377200000004</v>
      </c>
      <c r="J7977">
        <v>189</v>
      </c>
      <c r="K7977">
        <v>425</v>
      </c>
      <c r="L7977" t="s">
        <v>471</v>
      </c>
      <c r="M7977" s="2">
        <f>+Table3[[#This Row],[CHW]]/Table3[[#This Row],[Count of Airbill Number]]</f>
        <v>29.327183703703707</v>
      </c>
    </row>
    <row r="7978" spans="2:13">
      <c r="B7978" t="s">
        <v>20</v>
      </c>
      <c r="C7978" t="s">
        <v>472</v>
      </c>
      <c r="D7978" t="s">
        <v>22</v>
      </c>
      <c r="E7978" t="s">
        <v>777</v>
      </c>
      <c r="F7978" t="s">
        <v>777</v>
      </c>
      <c r="G7978" t="s">
        <v>300</v>
      </c>
      <c r="H7978" t="s">
        <v>27</v>
      </c>
      <c r="I7978">
        <v>5534.8</v>
      </c>
      <c r="J7978">
        <v>193</v>
      </c>
      <c r="K7978">
        <v>426</v>
      </c>
      <c r="L7978" t="s">
        <v>471</v>
      </c>
      <c r="M7978" s="2">
        <f>+Table3[[#This Row],[CHW]]/Table3[[#This Row],[Count of Airbill Number]]</f>
        <v>28.677720207253888</v>
      </c>
    </row>
    <row r="7979" spans="2:13">
      <c r="B7979" t="s">
        <v>20</v>
      </c>
      <c r="C7979" t="s">
        <v>472</v>
      </c>
      <c r="D7979" t="s">
        <v>22</v>
      </c>
      <c r="E7979" t="s">
        <v>778</v>
      </c>
      <c r="F7979" t="s">
        <v>777</v>
      </c>
      <c r="G7979" t="s">
        <v>113</v>
      </c>
      <c r="H7979" t="s">
        <v>29</v>
      </c>
      <c r="I7979">
        <v>5495.5</v>
      </c>
      <c r="J7979">
        <v>20</v>
      </c>
      <c r="K7979">
        <v>427</v>
      </c>
      <c r="L7979" t="s">
        <v>471</v>
      </c>
      <c r="M7979" s="2">
        <f>+Table3[[#This Row],[CHW]]/Table3[[#This Row],[Count of Airbill Number]]</f>
        <v>274.77499999999998</v>
      </c>
    </row>
    <row r="7980" spans="2:13">
      <c r="B7980" t="s">
        <v>20</v>
      </c>
      <c r="C7980" t="s">
        <v>472</v>
      </c>
      <c r="D7980" t="s">
        <v>22</v>
      </c>
      <c r="E7980" t="s">
        <v>778</v>
      </c>
      <c r="F7980" t="s">
        <v>777</v>
      </c>
      <c r="G7980" t="s">
        <v>150</v>
      </c>
      <c r="H7980" t="s">
        <v>29</v>
      </c>
      <c r="I7980">
        <v>5490.2300000000014</v>
      </c>
      <c r="J7980">
        <v>84</v>
      </c>
      <c r="K7980">
        <v>428</v>
      </c>
      <c r="L7980" t="s">
        <v>471</v>
      </c>
      <c r="M7980" s="2">
        <f>+Table3[[#This Row],[CHW]]/Table3[[#This Row],[Count of Airbill Number]]</f>
        <v>65.359880952380962</v>
      </c>
    </row>
    <row r="7981" spans="2:13">
      <c r="B7981" t="s">
        <v>20</v>
      </c>
      <c r="C7981" t="s">
        <v>472</v>
      </c>
      <c r="D7981" t="s">
        <v>22</v>
      </c>
      <c r="E7981" t="s">
        <v>777</v>
      </c>
      <c r="F7981" t="s">
        <v>777</v>
      </c>
      <c r="G7981" t="s">
        <v>374</v>
      </c>
      <c r="H7981" t="s">
        <v>274</v>
      </c>
      <c r="I7981">
        <v>5489.5499999999993</v>
      </c>
      <c r="J7981">
        <v>287</v>
      </c>
      <c r="K7981">
        <v>429</v>
      </c>
      <c r="L7981" t="s">
        <v>471</v>
      </c>
      <c r="M7981" s="2">
        <f>+Table3[[#This Row],[CHW]]/Table3[[#This Row],[Count of Airbill Number]]</f>
        <v>19.127351916376305</v>
      </c>
    </row>
    <row r="7982" spans="2:13">
      <c r="B7982" t="s">
        <v>20</v>
      </c>
      <c r="C7982" t="s">
        <v>472</v>
      </c>
      <c r="D7982" t="s">
        <v>22</v>
      </c>
      <c r="E7982" t="s">
        <v>777</v>
      </c>
      <c r="F7982" t="s">
        <v>776</v>
      </c>
      <c r="G7982" t="s">
        <v>190</v>
      </c>
      <c r="H7982" t="s">
        <v>123</v>
      </c>
      <c r="I7982">
        <v>5475</v>
      </c>
      <c r="J7982">
        <v>54</v>
      </c>
      <c r="K7982">
        <v>430</v>
      </c>
      <c r="L7982" t="s">
        <v>471</v>
      </c>
      <c r="M7982" s="2">
        <f>+Table3[[#This Row],[CHW]]/Table3[[#This Row],[Count of Airbill Number]]</f>
        <v>101.38888888888889</v>
      </c>
    </row>
    <row r="7983" spans="2:13">
      <c r="B7983" t="s">
        <v>20</v>
      </c>
      <c r="C7983" t="s">
        <v>472</v>
      </c>
      <c r="D7983" t="s">
        <v>36</v>
      </c>
      <c r="E7983" t="s">
        <v>777</v>
      </c>
      <c r="F7983" t="s">
        <v>777</v>
      </c>
      <c r="G7983" t="s">
        <v>227</v>
      </c>
      <c r="H7983" t="s">
        <v>106</v>
      </c>
      <c r="I7983">
        <v>5433</v>
      </c>
      <c r="J7983">
        <v>224</v>
      </c>
      <c r="K7983">
        <v>431</v>
      </c>
      <c r="L7983" t="s">
        <v>471</v>
      </c>
      <c r="M7983" s="2">
        <f>+Table3[[#This Row],[CHW]]/Table3[[#This Row],[Count of Airbill Number]]</f>
        <v>24.254464285714285</v>
      </c>
    </row>
    <row r="7984" spans="2:13">
      <c r="B7984" t="s">
        <v>20</v>
      </c>
      <c r="C7984" t="s">
        <v>472</v>
      </c>
      <c r="D7984" t="s">
        <v>22</v>
      </c>
      <c r="E7984" t="s">
        <v>777</v>
      </c>
      <c r="F7984" t="s">
        <v>776</v>
      </c>
      <c r="G7984" t="s">
        <v>55</v>
      </c>
      <c r="H7984" t="s">
        <v>37</v>
      </c>
      <c r="I7984">
        <v>5405.1500000000087</v>
      </c>
      <c r="J7984">
        <v>221</v>
      </c>
      <c r="K7984">
        <v>432</v>
      </c>
      <c r="L7984" t="s">
        <v>471</v>
      </c>
      <c r="M7984" s="2">
        <f>+Table3[[#This Row],[CHW]]/Table3[[#This Row],[Count of Airbill Number]]</f>
        <v>24.457692307692348</v>
      </c>
    </row>
    <row r="7985" spans="2:13">
      <c r="B7985" t="s">
        <v>20</v>
      </c>
      <c r="C7985" t="s">
        <v>472</v>
      </c>
      <c r="D7985" t="s">
        <v>22</v>
      </c>
      <c r="E7985" t="s">
        <v>777</v>
      </c>
      <c r="F7985" t="s">
        <v>778</v>
      </c>
      <c r="G7985" t="s">
        <v>110</v>
      </c>
      <c r="H7985" t="s">
        <v>150</v>
      </c>
      <c r="I7985">
        <v>5395.78</v>
      </c>
      <c r="J7985">
        <v>164</v>
      </c>
      <c r="K7985">
        <v>433</v>
      </c>
      <c r="L7985" t="s">
        <v>471</v>
      </c>
      <c r="M7985" s="2">
        <f>+Table3[[#This Row],[CHW]]/Table3[[#This Row],[Count of Airbill Number]]</f>
        <v>32.901097560975607</v>
      </c>
    </row>
    <row r="7986" spans="2:13">
      <c r="B7986" t="s">
        <v>20</v>
      </c>
      <c r="C7986" t="s">
        <v>472</v>
      </c>
      <c r="D7986" t="s">
        <v>22</v>
      </c>
      <c r="E7986" t="s">
        <v>777</v>
      </c>
      <c r="F7986" t="s">
        <v>776</v>
      </c>
      <c r="G7986" t="s">
        <v>162</v>
      </c>
      <c r="H7986" t="s">
        <v>216</v>
      </c>
      <c r="I7986">
        <v>5381</v>
      </c>
      <c r="J7986">
        <v>15</v>
      </c>
      <c r="K7986">
        <v>434</v>
      </c>
      <c r="L7986" t="s">
        <v>471</v>
      </c>
      <c r="M7986" s="2">
        <f>+Table3[[#This Row],[CHW]]/Table3[[#This Row],[Count of Airbill Number]]</f>
        <v>358.73333333333335</v>
      </c>
    </row>
    <row r="7987" spans="2:13">
      <c r="B7987" t="s">
        <v>20</v>
      </c>
      <c r="C7987" t="s">
        <v>472</v>
      </c>
      <c r="D7987" t="s">
        <v>22</v>
      </c>
      <c r="E7987" t="s">
        <v>776</v>
      </c>
      <c r="F7987" t="s">
        <v>777</v>
      </c>
      <c r="G7987" t="s">
        <v>32</v>
      </c>
      <c r="H7987" t="s">
        <v>29</v>
      </c>
      <c r="I7987">
        <v>5365.61</v>
      </c>
      <c r="J7987">
        <v>313</v>
      </c>
      <c r="K7987">
        <v>435</v>
      </c>
      <c r="L7987" t="s">
        <v>471</v>
      </c>
      <c r="M7987" s="2">
        <f>+Table3[[#This Row],[CHW]]/Table3[[#This Row],[Count of Airbill Number]]</f>
        <v>17.14252396166134</v>
      </c>
    </row>
    <row r="7988" spans="2:13">
      <c r="B7988" t="s">
        <v>20</v>
      </c>
      <c r="C7988" t="s">
        <v>472</v>
      </c>
      <c r="D7988" t="s">
        <v>22</v>
      </c>
      <c r="E7988" t="s">
        <v>776</v>
      </c>
      <c r="F7988" t="s">
        <v>778</v>
      </c>
      <c r="G7988" t="s">
        <v>37</v>
      </c>
      <c r="H7988" t="s">
        <v>150</v>
      </c>
      <c r="I7988">
        <v>5363.0199999999977</v>
      </c>
      <c r="J7988">
        <v>221</v>
      </c>
      <c r="K7988">
        <v>436</v>
      </c>
      <c r="L7988" t="s">
        <v>471</v>
      </c>
      <c r="M7988" s="2">
        <f>+Table3[[#This Row],[CHW]]/Table3[[#This Row],[Count of Airbill Number]]</f>
        <v>24.2670588235294</v>
      </c>
    </row>
    <row r="7989" spans="2:13">
      <c r="B7989" t="s">
        <v>20</v>
      </c>
      <c r="C7989" t="s">
        <v>472</v>
      </c>
      <c r="D7989" t="s">
        <v>22</v>
      </c>
      <c r="E7989" t="s">
        <v>778</v>
      </c>
      <c r="F7989" t="s">
        <v>778</v>
      </c>
      <c r="G7989" t="s">
        <v>206</v>
      </c>
      <c r="H7989" t="s">
        <v>86</v>
      </c>
      <c r="I7989">
        <v>5363</v>
      </c>
      <c r="J7989">
        <v>166</v>
      </c>
      <c r="K7989">
        <v>437</v>
      </c>
      <c r="L7989" t="s">
        <v>471</v>
      </c>
      <c r="M7989" s="2">
        <f>+Table3[[#This Row],[CHW]]/Table3[[#This Row],[Count of Airbill Number]]</f>
        <v>32.307228915662648</v>
      </c>
    </row>
    <row r="7990" spans="2:13">
      <c r="B7990" t="s">
        <v>20</v>
      </c>
      <c r="C7990" t="s">
        <v>472</v>
      </c>
      <c r="D7990" t="s">
        <v>22</v>
      </c>
      <c r="E7990" t="s">
        <v>777</v>
      </c>
      <c r="F7990" t="s">
        <v>777</v>
      </c>
      <c r="G7990" t="s">
        <v>27</v>
      </c>
      <c r="H7990" t="s">
        <v>44</v>
      </c>
      <c r="I7990">
        <v>5355.3099999999995</v>
      </c>
      <c r="J7990">
        <v>328</v>
      </c>
      <c r="K7990">
        <v>438</v>
      </c>
      <c r="L7990" t="s">
        <v>471</v>
      </c>
      <c r="M7990" s="2">
        <f>+Table3[[#This Row],[CHW]]/Table3[[#This Row],[Count of Airbill Number]]</f>
        <v>16.327164634146339</v>
      </c>
    </row>
    <row r="7991" spans="2:13">
      <c r="B7991" t="s">
        <v>20</v>
      </c>
      <c r="C7991" t="s">
        <v>472</v>
      </c>
      <c r="D7991" t="s">
        <v>22</v>
      </c>
      <c r="E7991" t="s">
        <v>778</v>
      </c>
      <c r="F7991" t="s">
        <v>776</v>
      </c>
      <c r="G7991" t="s">
        <v>112</v>
      </c>
      <c r="H7991" t="s">
        <v>123</v>
      </c>
      <c r="I7991">
        <v>5353.74</v>
      </c>
      <c r="J7991">
        <v>93</v>
      </c>
      <c r="K7991">
        <v>439</v>
      </c>
      <c r="L7991" t="s">
        <v>471</v>
      </c>
      <c r="M7991" s="2">
        <f>+Table3[[#This Row],[CHW]]/Table3[[#This Row],[Count of Airbill Number]]</f>
        <v>57.567096774193544</v>
      </c>
    </row>
    <row r="7992" spans="2:13">
      <c r="B7992" t="s">
        <v>20</v>
      </c>
      <c r="C7992" t="s">
        <v>472</v>
      </c>
      <c r="D7992" t="s">
        <v>22</v>
      </c>
      <c r="E7992" t="s">
        <v>777</v>
      </c>
      <c r="F7992" t="s">
        <v>778</v>
      </c>
      <c r="G7992" t="s">
        <v>27</v>
      </c>
      <c r="H7992" t="s">
        <v>86</v>
      </c>
      <c r="I7992">
        <v>5343</v>
      </c>
      <c r="J7992">
        <v>235</v>
      </c>
      <c r="K7992">
        <v>440</v>
      </c>
      <c r="L7992" t="s">
        <v>471</v>
      </c>
      <c r="M7992" s="2">
        <f>+Table3[[#This Row],[CHW]]/Table3[[#This Row],[Count of Airbill Number]]</f>
        <v>22.736170212765959</v>
      </c>
    </row>
    <row r="7993" spans="2:13">
      <c r="B7993" t="s">
        <v>20</v>
      </c>
      <c r="C7993" t="s">
        <v>472</v>
      </c>
      <c r="D7993" t="s">
        <v>22</v>
      </c>
      <c r="E7993" t="s">
        <v>776</v>
      </c>
      <c r="F7993" t="s">
        <v>776</v>
      </c>
      <c r="G7993" t="s">
        <v>85</v>
      </c>
      <c r="H7993" t="s">
        <v>72</v>
      </c>
      <c r="I7993">
        <v>5314.8273400000026</v>
      </c>
      <c r="J7993">
        <v>330</v>
      </c>
      <c r="K7993">
        <v>441</v>
      </c>
      <c r="L7993" t="s">
        <v>471</v>
      </c>
      <c r="M7993" s="2">
        <f>+Table3[[#This Row],[CHW]]/Table3[[#This Row],[Count of Airbill Number]]</f>
        <v>16.1055373939394</v>
      </c>
    </row>
    <row r="7994" spans="2:13">
      <c r="B7994" t="s">
        <v>20</v>
      </c>
      <c r="C7994" t="s">
        <v>472</v>
      </c>
      <c r="D7994" t="s">
        <v>22</v>
      </c>
      <c r="E7994" t="s">
        <v>777</v>
      </c>
      <c r="F7994" t="s">
        <v>777</v>
      </c>
      <c r="G7994" t="s">
        <v>27</v>
      </c>
      <c r="H7994" t="s">
        <v>106</v>
      </c>
      <c r="I7994">
        <v>5290.4</v>
      </c>
      <c r="J7994">
        <v>315</v>
      </c>
      <c r="K7994">
        <v>442</v>
      </c>
      <c r="L7994" t="s">
        <v>471</v>
      </c>
      <c r="M7994" s="2">
        <f>+Table3[[#This Row],[CHW]]/Table3[[#This Row],[Count of Airbill Number]]</f>
        <v>16.794920634920633</v>
      </c>
    </row>
    <row r="7995" spans="2:13">
      <c r="B7995" t="s">
        <v>20</v>
      </c>
      <c r="C7995" t="s">
        <v>21</v>
      </c>
      <c r="D7995" t="s">
        <v>22</v>
      </c>
      <c r="E7995" t="s">
        <v>778</v>
      </c>
      <c r="F7995" t="s">
        <v>777</v>
      </c>
      <c r="G7995" t="s">
        <v>112</v>
      </c>
      <c r="H7995" t="s">
        <v>290</v>
      </c>
      <c r="I7995">
        <v>5273.8999999999978</v>
      </c>
      <c r="J7995">
        <v>322</v>
      </c>
      <c r="K7995">
        <v>443</v>
      </c>
      <c r="L7995" t="s">
        <v>471</v>
      </c>
      <c r="M7995" s="2">
        <f>+Table3[[#This Row],[CHW]]/Table3[[#This Row],[Count of Airbill Number]]</f>
        <v>16.378571428571423</v>
      </c>
    </row>
    <row r="7996" spans="2:13">
      <c r="B7996" t="s">
        <v>20</v>
      </c>
      <c r="C7996" t="s">
        <v>472</v>
      </c>
      <c r="D7996" t="s">
        <v>22</v>
      </c>
      <c r="E7996" t="s">
        <v>776</v>
      </c>
      <c r="F7996" t="s">
        <v>778</v>
      </c>
      <c r="G7996" t="s">
        <v>66</v>
      </c>
      <c r="H7996" t="s">
        <v>250</v>
      </c>
      <c r="I7996">
        <v>5269.22</v>
      </c>
      <c r="J7996">
        <v>93</v>
      </c>
      <c r="K7996">
        <v>444</v>
      </c>
      <c r="L7996" t="s">
        <v>471</v>
      </c>
      <c r="M7996" s="2">
        <f>+Table3[[#This Row],[CHW]]/Table3[[#This Row],[Count of Airbill Number]]</f>
        <v>56.658279569892478</v>
      </c>
    </row>
    <row r="7997" spans="2:13">
      <c r="B7997" t="s">
        <v>20</v>
      </c>
      <c r="C7997" t="s">
        <v>472</v>
      </c>
      <c r="D7997" t="s">
        <v>22</v>
      </c>
      <c r="E7997" t="s">
        <v>777</v>
      </c>
      <c r="F7997" t="s">
        <v>777</v>
      </c>
      <c r="G7997" t="s">
        <v>27</v>
      </c>
      <c r="H7997" t="s">
        <v>29</v>
      </c>
      <c r="I7997">
        <v>5257</v>
      </c>
      <c r="J7997">
        <v>255</v>
      </c>
      <c r="K7997">
        <v>445</v>
      </c>
      <c r="L7997" t="s">
        <v>471</v>
      </c>
      <c r="M7997" s="2">
        <f>+Table3[[#This Row],[CHW]]/Table3[[#This Row],[Count of Airbill Number]]</f>
        <v>20.615686274509805</v>
      </c>
    </row>
    <row r="7998" spans="2:13">
      <c r="B7998" t="s">
        <v>20</v>
      </c>
      <c r="C7998" t="s">
        <v>472</v>
      </c>
      <c r="D7998" t="s">
        <v>22</v>
      </c>
      <c r="E7998" t="s">
        <v>778</v>
      </c>
      <c r="F7998" t="s">
        <v>776</v>
      </c>
      <c r="G7998" t="s">
        <v>86</v>
      </c>
      <c r="H7998" t="s">
        <v>152</v>
      </c>
      <c r="I7998">
        <v>5244.8600000000015</v>
      </c>
      <c r="J7998">
        <v>62</v>
      </c>
      <c r="K7998">
        <v>446</v>
      </c>
      <c r="L7998" t="s">
        <v>471</v>
      </c>
      <c r="M7998" s="2">
        <f>+Table3[[#This Row],[CHW]]/Table3[[#This Row],[Count of Airbill Number]]</f>
        <v>84.594516129032286</v>
      </c>
    </row>
    <row r="7999" spans="2:13">
      <c r="B7999" t="s">
        <v>20</v>
      </c>
      <c r="C7999" t="s">
        <v>472</v>
      </c>
      <c r="D7999" t="s">
        <v>22</v>
      </c>
      <c r="E7999" t="s">
        <v>778</v>
      </c>
      <c r="F7999" t="s">
        <v>777</v>
      </c>
      <c r="G7999" t="s">
        <v>150</v>
      </c>
      <c r="H7999" t="s">
        <v>290</v>
      </c>
      <c r="I7999">
        <v>5232.9199999999992</v>
      </c>
      <c r="J7999">
        <v>73</v>
      </c>
      <c r="K7999">
        <v>447</v>
      </c>
      <c r="L7999" t="s">
        <v>471</v>
      </c>
      <c r="M7999" s="2">
        <f>+Table3[[#This Row],[CHW]]/Table3[[#This Row],[Count of Airbill Number]]</f>
        <v>71.683835616438344</v>
      </c>
    </row>
    <row r="8000" spans="2:13">
      <c r="B8000" t="s">
        <v>20</v>
      </c>
      <c r="C8000" t="s">
        <v>472</v>
      </c>
      <c r="D8000" t="s">
        <v>22</v>
      </c>
      <c r="E8000" t="s">
        <v>778</v>
      </c>
      <c r="F8000" t="s">
        <v>776</v>
      </c>
      <c r="G8000" t="s">
        <v>124</v>
      </c>
      <c r="H8000" t="s">
        <v>37</v>
      </c>
      <c r="I8000">
        <v>5215.8</v>
      </c>
      <c r="J8000">
        <v>136</v>
      </c>
      <c r="K8000">
        <v>448</v>
      </c>
      <c r="L8000" t="s">
        <v>471</v>
      </c>
      <c r="M8000" s="2">
        <f>+Table3[[#This Row],[CHW]]/Table3[[#This Row],[Count of Airbill Number]]</f>
        <v>38.351470588235294</v>
      </c>
    </row>
    <row r="8001" spans="2:13">
      <c r="B8001" t="s">
        <v>20</v>
      </c>
      <c r="C8001" t="s">
        <v>472</v>
      </c>
      <c r="D8001" t="s">
        <v>22</v>
      </c>
      <c r="E8001" t="s">
        <v>778</v>
      </c>
      <c r="F8001" t="s">
        <v>778</v>
      </c>
      <c r="G8001" t="s">
        <v>150</v>
      </c>
      <c r="H8001" t="s">
        <v>81</v>
      </c>
      <c r="I8001">
        <v>5189.8000000000011</v>
      </c>
      <c r="J8001">
        <v>87</v>
      </c>
      <c r="K8001">
        <v>449</v>
      </c>
      <c r="L8001" t="s">
        <v>471</v>
      </c>
      <c r="M8001" s="2">
        <f>+Table3[[#This Row],[CHW]]/Table3[[#This Row],[Count of Airbill Number]]</f>
        <v>59.652873563218407</v>
      </c>
    </row>
    <row r="8002" spans="2:13">
      <c r="B8002" t="s">
        <v>20</v>
      </c>
      <c r="C8002" t="s">
        <v>472</v>
      </c>
      <c r="D8002" t="s">
        <v>22</v>
      </c>
      <c r="E8002" t="s">
        <v>776</v>
      </c>
      <c r="F8002" t="s">
        <v>778</v>
      </c>
      <c r="G8002" t="s">
        <v>37</v>
      </c>
      <c r="H8002" t="s">
        <v>171</v>
      </c>
      <c r="I8002">
        <v>5183.7799999999988</v>
      </c>
      <c r="J8002">
        <v>107</v>
      </c>
      <c r="K8002">
        <v>450</v>
      </c>
      <c r="L8002" t="s">
        <v>471</v>
      </c>
      <c r="M8002" s="2">
        <f>+Table3[[#This Row],[CHW]]/Table3[[#This Row],[Count of Airbill Number]]</f>
        <v>48.446542056074755</v>
      </c>
    </row>
    <row r="8003" spans="2:13">
      <c r="B8003" t="s">
        <v>20</v>
      </c>
      <c r="C8003" t="s">
        <v>21</v>
      </c>
      <c r="D8003" t="s">
        <v>22</v>
      </c>
      <c r="E8003" t="s">
        <v>777</v>
      </c>
      <c r="F8003" t="s">
        <v>776</v>
      </c>
      <c r="G8003" t="s">
        <v>181</v>
      </c>
      <c r="H8003" t="s">
        <v>37</v>
      </c>
      <c r="I8003">
        <v>5181.3900000000003</v>
      </c>
      <c r="J8003">
        <v>586</v>
      </c>
      <c r="K8003">
        <v>451</v>
      </c>
      <c r="L8003" t="s">
        <v>471</v>
      </c>
      <c r="M8003" s="2">
        <f>+Table3[[#This Row],[CHW]]/Table3[[#This Row],[Count of Airbill Number]]</f>
        <v>8.8419624573378837</v>
      </c>
    </row>
    <row r="8004" spans="2:13">
      <c r="B8004" t="s">
        <v>20</v>
      </c>
      <c r="C8004" t="s">
        <v>472</v>
      </c>
      <c r="D8004" t="s">
        <v>22</v>
      </c>
      <c r="E8004" t="s">
        <v>776</v>
      </c>
      <c r="F8004" t="s">
        <v>776</v>
      </c>
      <c r="G8004" t="s">
        <v>37</v>
      </c>
      <c r="H8004" t="s">
        <v>312</v>
      </c>
      <c r="I8004">
        <v>5174.9600000000037</v>
      </c>
      <c r="J8004">
        <v>231</v>
      </c>
      <c r="K8004">
        <v>452</v>
      </c>
      <c r="L8004" t="s">
        <v>471</v>
      </c>
      <c r="M8004" s="2">
        <f>+Table3[[#This Row],[CHW]]/Table3[[#This Row],[Count of Airbill Number]]</f>
        <v>22.402424242424257</v>
      </c>
    </row>
    <row r="8005" spans="2:13">
      <c r="B8005" t="s">
        <v>20</v>
      </c>
      <c r="C8005" t="s">
        <v>21</v>
      </c>
      <c r="D8005" t="s">
        <v>22</v>
      </c>
      <c r="E8005" t="s">
        <v>776</v>
      </c>
      <c r="F8005" t="s">
        <v>776</v>
      </c>
      <c r="G8005" t="s">
        <v>477</v>
      </c>
      <c r="H8005" t="s">
        <v>116</v>
      </c>
      <c r="I8005">
        <v>5169.0067100000015</v>
      </c>
      <c r="J8005">
        <v>265</v>
      </c>
      <c r="K8005">
        <v>453</v>
      </c>
      <c r="L8005" t="s">
        <v>471</v>
      </c>
      <c r="M8005" s="2">
        <f>+Table3[[#This Row],[CHW]]/Table3[[#This Row],[Count of Airbill Number]]</f>
        <v>19.505685698113211</v>
      </c>
    </row>
    <row r="8006" spans="2:13">
      <c r="B8006" t="s">
        <v>20</v>
      </c>
      <c r="C8006" t="s">
        <v>472</v>
      </c>
      <c r="D8006" t="s">
        <v>22</v>
      </c>
      <c r="E8006" t="s">
        <v>778</v>
      </c>
      <c r="F8006" t="s">
        <v>778</v>
      </c>
      <c r="G8006" t="s">
        <v>51</v>
      </c>
      <c r="H8006" t="s">
        <v>210</v>
      </c>
      <c r="I8006">
        <v>5138.32</v>
      </c>
      <c r="J8006">
        <v>164</v>
      </c>
      <c r="K8006">
        <v>454</v>
      </c>
      <c r="L8006" t="s">
        <v>471</v>
      </c>
      <c r="M8006" s="2">
        <f>+Table3[[#This Row],[CHW]]/Table3[[#This Row],[Count of Airbill Number]]</f>
        <v>31.331219512195119</v>
      </c>
    </row>
    <row r="8007" spans="2:13">
      <c r="B8007" t="s">
        <v>20</v>
      </c>
      <c r="C8007" t="s">
        <v>472</v>
      </c>
      <c r="D8007" t="s">
        <v>22</v>
      </c>
      <c r="E8007" t="s">
        <v>777</v>
      </c>
      <c r="F8007" t="s">
        <v>777</v>
      </c>
      <c r="G8007" t="s">
        <v>540</v>
      </c>
      <c r="H8007" t="s">
        <v>274</v>
      </c>
      <c r="I8007">
        <v>5130</v>
      </c>
      <c r="J8007">
        <v>48</v>
      </c>
      <c r="K8007">
        <v>455</v>
      </c>
      <c r="L8007" t="s">
        <v>471</v>
      </c>
      <c r="M8007" s="2">
        <f>+Table3[[#This Row],[CHW]]/Table3[[#This Row],[Count of Airbill Number]]</f>
        <v>106.875</v>
      </c>
    </row>
    <row r="8008" spans="2:13">
      <c r="B8008" t="s">
        <v>20</v>
      </c>
      <c r="C8008" t="s">
        <v>472</v>
      </c>
      <c r="D8008" t="s">
        <v>22</v>
      </c>
      <c r="E8008" t="s">
        <v>776</v>
      </c>
      <c r="F8008" t="s">
        <v>776</v>
      </c>
      <c r="G8008" t="s">
        <v>85</v>
      </c>
      <c r="H8008" t="s">
        <v>66</v>
      </c>
      <c r="I8008">
        <v>5093</v>
      </c>
      <c r="J8008">
        <v>169</v>
      </c>
      <c r="K8008">
        <v>456</v>
      </c>
      <c r="L8008" t="s">
        <v>471</v>
      </c>
      <c r="M8008" s="2">
        <f>+Table3[[#This Row],[CHW]]/Table3[[#This Row],[Count of Airbill Number]]</f>
        <v>30.136094674556212</v>
      </c>
    </row>
    <row r="8009" spans="2:13">
      <c r="B8009" t="s">
        <v>20</v>
      </c>
      <c r="C8009" t="s">
        <v>472</v>
      </c>
      <c r="D8009" t="s">
        <v>22</v>
      </c>
      <c r="E8009" t="s">
        <v>777</v>
      </c>
      <c r="F8009" t="s">
        <v>776</v>
      </c>
      <c r="G8009" t="s">
        <v>374</v>
      </c>
      <c r="H8009" t="s">
        <v>66</v>
      </c>
      <c r="I8009">
        <v>5077.8999999999996</v>
      </c>
      <c r="J8009">
        <v>104</v>
      </c>
      <c r="K8009">
        <v>457</v>
      </c>
      <c r="L8009" t="s">
        <v>471</v>
      </c>
      <c r="M8009" s="2">
        <f>+Table3[[#This Row],[CHW]]/Table3[[#This Row],[Count of Airbill Number]]</f>
        <v>48.825961538461534</v>
      </c>
    </row>
    <row r="8010" spans="2:13">
      <c r="B8010" t="s">
        <v>20</v>
      </c>
      <c r="C8010" t="s">
        <v>472</v>
      </c>
      <c r="D8010" t="s">
        <v>22</v>
      </c>
      <c r="E8010" t="s">
        <v>778</v>
      </c>
      <c r="F8010" t="s">
        <v>778</v>
      </c>
      <c r="G8010" t="s">
        <v>363</v>
      </c>
      <c r="H8010" t="s">
        <v>306</v>
      </c>
      <c r="I8010">
        <v>5055.7299999999996</v>
      </c>
      <c r="J8010">
        <v>76</v>
      </c>
      <c r="K8010">
        <v>458</v>
      </c>
      <c r="L8010" t="s">
        <v>471</v>
      </c>
      <c r="M8010" s="2">
        <f>+Table3[[#This Row],[CHW]]/Table3[[#This Row],[Count of Airbill Number]]</f>
        <v>66.52276315789473</v>
      </c>
    </row>
    <row r="8011" spans="2:13">
      <c r="B8011" t="s">
        <v>20</v>
      </c>
      <c r="C8011" t="s">
        <v>472</v>
      </c>
      <c r="D8011" t="s">
        <v>22</v>
      </c>
      <c r="E8011" t="s">
        <v>776</v>
      </c>
      <c r="F8011" t="s">
        <v>777</v>
      </c>
      <c r="G8011" t="s">
        <v>45</v>
      </c>
      <c r="H8011" t="s">
        <v>290</v>
      </c>
      <c r="I8011">
        <v>5010</v>
      </c>
      <c r="J8011">
        <v>46</v>
      </c>
      <c r="K8011">
        <v>459</v>
      </c>
      <c r="L8011" t="s">
        <v>471</v>
      </c>
      <c r="M8011" s="2">
        <f>+Table3[[#This Row],[CHW]]/Table3[[#This Row],[Count of Airbill Number]]</f>
        <v>108.91304347826087</v>
      </c>
    </row>
    <row r="8012" spans="2:13">
      <c r="B8012" t="s">
        <v>20</v>
      </c>
      <c r="C8012" t="s">
        <v>472</v>
      </c>
      <c r="D8012" t="s">
        <v>22</v>
      </c>
      <c r="E8012" t="s">
        <v>778</v>
      </c>
      <c r="F8012" t="s">
        <v>778</v>
      </c>
      <c r="G8012" t="s">
        <v>171</v>
      </c>
      <c r="H8012" t="s">
        <v>124</v>
      </c>
      <c r="I8012">
        <v>4984.4500000000007</v>
      </c>
      <c r="J8012">
        <v>139</v>
      </c>
      <c r="K8012">
        <v>460</v>
      </c>
      <c r="L8012" t="s">
        <v>471</v>
      </c>
      <c r="M8012" s="2">
        <f>+Table3[[#This Row],[CHW]]/Table3[[#This Row],[Count of Airbill Number]]</f>
        <v>35.85935251798562</v>
      </c>
    </row>
    <row r="8013" spans="2:13">
      <c r="B8013" t="s">
        <v>20</v>
      </c>
      <c r="C8013" t="s">
        <v>472</v>
      </c>
      <c r="D8013" t="s">
        <v>22</v>
      </c>
      <c r="E8013" t="s">
        <v>777</v>
      </c>
      <c r="F8013" t="s">
        <v>778</v>
      </c>
      <c r="G8013" t="s">
        <v>360</v>
      </c>
      <c r="H8013" t="s">
        <v>86</v>
      </c>
      <c r="I8013">
        <v>4972.2</v>
      </c>
      <c r="J8013">
        <v>153</v>
      </c>
      <c r="K8013">
        <v>461</v>
      </c>
      <c r="L8013" t="s">
        <v>471</v>
      </c>
      <c r="M8013" s="2">
        <f>+Table3[[#This Row],[CHW]]/Table3[[#This Row],[Count of Airbill Number]]</f>
        <v>32.498039215686276</v>
      </c>
    </row>
    <row r="8014" spans="2:13">
      <c r="B8014" t="s">
        <v>20</v>
      </c>
      <c r="C8014" t="s">
        <v>472</v>
      </c>
      <c r="D8014" t="s">
        <v>22</v>
      </c>
      <c r="E8014" t="s">
        <v>776</v>
      </c>
      <c r="F8014" t="s">
        <v>776</v>
      </c>
      <c r="G8014" t="s">
        <v>116</v>
      </c>
      <c r="H8014" t="s">
        <v>479</v>
      </c>
      <c r="I8014">
        <v>4967.6386339999981</v>
      </c>
      <c r="J8014">
        <v>257</v>
      </c>
      <c r="K8014">
        <v>462</v>
      </c>
      <c r="L8014" t="s">
        <v>471</v>
      </c>
      <c r="M8014" s="2">
        <f>+Table3[[#This Row],[CHW]]/Table3[[#This Row],[Count of Airbill Number]]</f>
        <v>19.329333206225673</v>
      </c>
    </row>
    <row r="8015" spans="2:13">
      <c r="B8015" t="s">
        <v>20</v>
      </c>
      <c r="C8015" t="s">
        <v>21</v>
      </c>
      <c r="D8015" t="s">
        <v>22</v>
      </c>
      <c r="E8015" t="s">
        <v>777</v>
      </c>
      <c r="F8015" t="s">
        <v>777</v>
      </c>
      <c r="G8015" t="s">
        <v>162</v>
      </c>
      <c r="H8015" t="s">
        <v>374</v>
      </c>
      <c r="I8015">
        <v>4961.3</v>
      </c>
      <c r="J8015">
        <v>186</v>
      </c>
      <c r="K8015">
        <v>463</v>
      </c>
      <c r="L8015" t="s">
        <v>471</v>
      </c>
      <c r="M8015" s="2">
        <f>+Table3[[#This Row],[CHW]]/Table3[[#This Row],[Count of Airbill Number]]</f>
        <v>26.673655913978497</v>
      </c>
    </row>
    <row r="8016" spans="2:13">
      <c r="B8016" t="s">
        <v>20</v>
      </c>
      <c r="C8016" t="s">
        <v>472</v>
      </c>
      <c r="D8016" t="s">
        <v>22</v>
      </c>
      <c r="E8016" t="s">
        <v>778</v>
      </c>
      <c r="F8016" t="s">
        <v>777</v>
      </c>
      <c r="G8016" t="s">
        <v>112</v>
      </c>
      <c r="H8016" t="s">
        <v>274</v>
      </c>
      <c r="I8016">
        <v>4958.2000000000007</v>
      </c>
      <c r="J8016">
        <v>198</v>
      </c>
      <c r="K8016">
        <v>464</v>
      </c>
      <c r="L8016" t="s">
        <v>471</v>
      </c>
      <c r="M8016" s="2">
        <f>+Table3[[#This Row],[CHW]]/Table3[[#This Row],[Count of Airbill Number]]</f>
        <v>25.041414141414144</v>
      </c>
    </row>
    <row r="8017" spans="2:13">
      <c r="B8017" t="s">
        <v>20</v>
      </c>
      <c r="C8017" t="s">
        <v>472</v>
      </c>
      <c r="D8017" t="s">
        <v>22</v>
      </c>
      <c r="E8017" t="s">
        <v>778</v>
      </c>
      <c r="F8017" t="s">
        <v>776</v>
      </c>
      <c r="G8017" t="s">
        <v>210</v>
      </c>
      <c r="H8017" t="s">
        <v>216</v>
      </c>
      <c r="I8017">
        <v>4941</v>
      </c>
      <c r="J8017">
        <v>3</v>
      </c>
      <c r="K8017">
        <v>465</v>
      </c>
      <c r="L8017" t="s">
        <v>471</v>
      </c>
      <c r="M8017" s="2">
        <f>+Table3[[#This Row],[CHW]]/Table3[[#This Row],[Count of Airbill Number]]</f>
        <v>1647</v>
      </c>
    </row>
    <row r="8018" spans="2:13">
      <c r="B8018" t="s">
        <v>20</v>
      </c>
      <c r="C8018" t="s">
        <v>472</v>
      </c>
      <c r="D8018" t="s">
        <v>22</v>
      </c>
      <c r="E8018" t="s">
        <v>777</v>
      </c>
      <c r="F8018" t="s">
        <v>777</v>
      </c>
      <c r="G8018" t="s">
        <v>106</v>
      </c>
      <c r="H8018" t="s">
        <v>227</v>
      </c>
      <c r="I8018">
        <v>4934.0199999999959</v>
      </c>
      <c r="J8018">
        <v>196</v>
      </c>
      <c r="K8018">
        <v>466</v>
      </c>
      <c r="L8018" t="s">
        <v>471</v>
      </c>
      <c r="M8018" s="2">
        <f>+Table3[[#This Row],[CHW]]/Table3[[#This Row],[Count of Airbill Number]]</f>
        <v>25.173571428571407</v>
      </c>
    </row>
    <row r="8019" spans="2:13">
      <c r="B8019" t="s">
        <v>35</v>
      </c>
      <c r="C8019" t="s">
        <v>472</v>
      </c>
      <c r="D8019" t="s">
        <v>36</v>
      </c>
      <c r="E8019" t="s">
        <v>776</v>
      </c>
      <c r="F8019" t="s">
        <v>778</v>
      </c>
      <c r="G8019" t="s">
        <v>123</v>
      </c>
      <c r="H8019" t="s">
        <v>51</v>
      </c>
      <c r="I8019">
        <v>4928</v>
      </c>
      <c r="J8019">
        <v>2</v>
      </c>
      <c r="K8019">
        <v>467</v>
      </c>
      <c r="L8019" t="s">
        <v>471</v>
      </c>
      <c r="M8019" s="2">
        <f>+Table3[[#This Row],[CHW]]/Table3[[#This Row],[Count of Airbill Number]]</f>
        <v>2464</v>
      </c>
    </row>
    <row r="8020" spans="2:13">
      <c r="B8020" t="s">
        <v>20</v>
      </c>
      <c r="C8020" t="s">
        <v>21</v>
      </c>
      <c r="D8020" t="s">
        <v>22</v>
      </c>
      <c r="E8020" t="s">
        <v>777</v>
      </c>
      <c r="F8020" t="s">
        <v>777</v>
      </c>
      <c r="G8020" t="s">
        <v>274</v>
      </c>
      <c r="H8020" t="s">
        <v>27</v>
      </c>
      <c r="I8020">
        <v>4922</v>
      </c>
      <c r="J8020">
        <v>339</v>
      </c>
      <c r="K8020">
        <v>468</v>
      </c>
      <c r="L8020" t="s">
        <v>471</v>
      </c>
      <c r="M8020" s="2">
        <f>+Table3[[#This Row],[CHW]]/Table3[[#This Row],[Count of Airbill Number]]</f>
        <v>14.519174041297935</v>
      </c>
    </row>
    <row r="8021" spans="2:13">
      <c r="B8021" t="s">
        <v>20</v>
      </c>
      <c r="C8021" t="s">
        <v>472</v>
      </c>
      <c r="D8021" t="s">
        <v>22</v>
      </c>
      <c r="E8021" t="s">
        <v>776</v>
      </c>
      <c r="F8021" t="s">
        <v>776</v>
      </c>
      <c r="G8021" t="s">
        <v>85</v>
      </c>
      <c r="H8021" t="s">
        <v>103</v>
      </c>
      <c r="I8021">
        <v>4919.3926979999951</v>
      </c>
      <c r="J8021">
        <v>233</v>
      </c>
      <c r="K8021">
        <v>469</v>
      </c>
      <c r="L8021" t="s">
        <v>471</v>
      </c>
      <c r="M8021" s="2">
        <f>+Table3[[#This Row],[CHW]]/Table3[[#This Row],[Count of Airbill Number]]</f>
        <v>21.113273381974228</v>
      </c>
    </row>
    <row r="8022" spans="2:13">
      <c r="B8022" t="s">
        <v>20</v>
      </c>
      <c r="C8022" t="s">
        <v>472</v>
      </c>
      <c r="D8022" t="s">
        <v>22</v>
      </c>
      <c r="E8022" t="s">
        <v>778</v>
      </c>
      <c r="F8022" t="s">
        <v>777</v>
      </c>
      <c r="G8022" t="s">
        <v>173</v>
      </c>
      <c r="H8022" t="s">
        <v>110</v>
      </c>
      <c r="I8022">
        <v>4918.5</v>
      </c>
      <c r="J8022">
        <v>13</v>
      </c>
      <c r="K8022">
        <v>470</v>
      </c>
      <c r="L8022" t="s">
        <v>471</v>
      </c>
      <c r="M8022" s="2">
        <f>+Table3[[#This Row],[CHW]]/Table3[[#This Row],[Count of Airbill Number]]</f>
        <v>378.34615384615387</v>
      </c>
    </row>
    <row r="8023" spans="2:13">
      <c r="B8023" t="s">
        <v>20</v>
      </c>
      <c r="C8023" t="s">
        <v>472</v>
      </c>
      <c r="D8023" t="s">
        <v>22</v>
      </c>
      <c r="E8023" t="s">
        <v>778</v>
      </c>
      <c r="F8023" t="s">
        <v>778</v>
      </c>
      <c r="G8023" t="s">
        <v>113</v>
      </c>
      <c r="H8023" t="s">
        <v>260</v>
      </c>
      <c r="I8023">
        <v>4910.4399999999932</v>
      </c>
      <c r="J8023">
        <v>168</v>
      </c>
      <c r="K8023">
        <v>471</v>
      </c>
      <c r="L8023" t="s">
        <v>471</v>
      </c>
      <c r="M8023" s="2">
        <f>+Table3[[#This Row],[CHW]]/Table3[[#This Row],[Count of Airbill Number]]</f>
        <v>29.228809523809485</v>
      </c>
    </row>
    <row r="8024" spans="2:13">
      <c r="B8024" t="s">
        <v>20</v>
      </c>
      <c r="C8024" t="s">
        <v>472</v>
      </c>
      <c r="D8024" t="s">
        <v>22</v>
      </c>
      <c r="E8024" t="s">
        <v>778</v>
      </c>
      <c r="F8024" t="s">
        <v>777</v>
      </c>
      <c r="G8024" t="s">
        <v>86</v>
      </c>
      <c r="H8024" t="s">
        <v>181</v>
      </c>
      <c r="I8024">
        <v>4901.2099999999982</v>
      </c>
      <c r="J8024">
        <v>200</v>
      </c>
      <c r="K8024">
        <v>472</v>
      </c>
      <c r="L8024" t="s">
        <v>471</v>
      </c>
      <c r="M8024" s="2">
        <f>+Table3[[#This Row],[CHW]]/Table3[[#This Row],[Count of Airbill Number]]</f>
        <v>24.506049999999991</v>
      </c>
    </row>
    <row r="8025" spans="2:13">
      <c r="B8025" t="s">
        <v>20</v>
      </c>
      <c r="C8025" t="s">
        <v>472</v>
      </c>
      <c r="D8025" t="s">
        <v>22</v>
      </c>
      <c r="E8025" t="s">
        <v>778</v>
      </c>
      <c r="F8025" t="s">
        <v>778</v>
      </c>
      <c r="G8025" t="s">
        <v>51</v>
      </c>
      <c r="H8025" t="s">
        <v>261</v>
      </c>
      <c r="I8025">
        <v>4897.41</v>
      </c>
      <c r="J8025">
        <v>195</v>
      </c>
      <c r="K8025">
        <v>473</v>
      </c>
      <c r="L8025" t="s">
        <v>471</v>
      </c>
      <c r="M8025" s="2">
        <f>+Table3[[#This Row],[CHW]]/Table3[[#This Row],[Count of Airbill Number]]</f>
        <v>25.114923076923077</v>
      </c>
    </row>
    <row r="8026" spans="2:13">
      <c r="B8026" t="s">
        <v>20</v>
      </c>
      <c r="C8026" t="s">
        <v>472</v>
      </c>
      <c r="D8026" t="s">
        <v>22</v>
      </c>
      <c r="E8026" t="s">
        <v>776</v>
      </c>
      <c r="F8026" t="s">
        <v>777</v>
      </c>
      <c r="G8026" t="s">
        <v>85</v>
      </c>
      <c r="H8026" t="s">
        <v>290</v>
      </c>
      <c r="I8026">
        <v>4892.4199999999983</v>
      </c>
      <c r="J8026">
        <v>180</v>
      </c>
      <c r="K8026">
        <v>474</v>
      </c>
      <c r="L8026" t="s">
        <v>471</v>
      </c>
      <c r="M8026" s="2">
        <f>+Table3[[#This Row],[CHW]]/Table3[[#This Row],[Count of Airbill Number]]</f>
        <v>27.180111111111103</v>
      </c>
    </row>
    <row r="8027" spans="2:13">
      <c r="B8027" t="s">
        <v>20</v>
      </c>
      <c r="C8027" t="s">
        <v>472</v>
      </c>
      <c r="D8027" t="s">
        <v>22</v>
      </c>
      <c r="E8027" t="s">
        <v>776</v>
      </c>
      <c r="F8027" t="s">
        <v>776</v>
      </c>
      <c r="G8027" t="s">
        <v>116</v>
      </c>
      <c r="H8027" t="s">
        <v>488</v>
      </c>
      <c r="I8027">
        <v>4884.1378810000006</v>
      </c>
      <c r="J8027">
        <v>149</v>
      </c>
      <c r="K8027">
        <v>475</v>
      </c>
      <c r="L8027" t="s">
        <v>471</v>
      </c>
      <c r="M8027" s="2">
        <f>+Table3[[#This Row],[CHW]]/Table3[[#This Row],[Count of Airbill Number]]</f>
        <v>32.779448865771819</v>
      </c>
    </row>
    <row r="8028" spans="2:13">
      <c r="B8028" t="s">
        <v>20</v>
      </c>
      <c r="C8028" t="s">
        <v>472</v>
      </c>
      <c r="D8028" t="s">
        <v>22</v>
      </c>
      <c r="E8028" t="s">
        <v>778</v>
      </c>
      <c r="F8028" t="s">
        <v>778</v>
      </c>
      <c r="G8028" t="s">
        <v>113</v>
      </c>
      <c r="H8028" t="s">
        <v>135</v>
      </c>
      <c r="I8028">
        <v>4876.929999999993</v>
      </c>
      <c r="J8028">
        <v>170</v>
      </c>
      <c r="K8028">
        <v>476</v>
      </c>
      <c r="L8028" t="s">
        <v>471</v>
      </c>
      <c r="M8028" s="2">
        <f>+Table3[[#This Row],[CHW]]/Table3[[#This Row],[Count of Airbill Number]]</f>
        <v>28.687823529411723</v>
      </c>
    </row>
    <row r="8029" spans="2:13">
      <c r="B8029" t="s">
        <v>20</v>
      </c>
      <c r="C8029" t="s">
        <v>472</v>
      </c>
      <c r="D8029" t="s">
        <v>22</v>
      </c>
      <c r="E8029" t="s">
        <v>777</v>
      </c>
      <c r="F8029" t="s">
        <v>777</v>
      </c>
      <c r="G8029" t="s">
        <v>190</v>
      </c>
      <c r="H8029" t="s">
        <v>290</v>
      </c>
      <c r="I8029">
        <v>4872</v>
      </c>
      <c r="J8029">
        <v>11</v>
      </c>
      <c r="K8029">
        <v>477</v>
      </c>
      <c r="L8029" t="s">
        <v>471</v>
      </c>
      <c r="M8029" s="2">
        <f>+Table3[[#This Row],[CHW]]/Table3[[#This Row],[Count of Airbill Number]]</f>
        <v>442.90909090909093</v>
      </c>
    </row>
    <row r="8030" spans="2:13">
      <c r="B8030" t="s">
        <v>20</v>
      </c>
      <c r="C8030" t="s">
        <v>21</v>
      </c>
      <c r="D8030" t="s">
        <v>22</v>
      </c>
      <c r="E8030" t="s">
        <v>777</v>
      </c>
      <c r="F8030" t="s">
        <v>776</v>
      </c>
      <c r="G8030" t="s">
        <v>110</v>
      </c>
      <c r="H8030" t="s">
        <v>37</v>
      </c>
      <c r="I8030">
        <v>4870.3</v>
      </c>
      <c r="J8030">
        <v>1927</v>
      </c>
      <c r="K8030">
        <v>478</v>
      </c>
      <c r="L8030" t="s">
        <v>471</v>
      </c>
      <c r="M8030" s="2">
        <f>+Table3[[#This Row],[CHW]]/Table3[[#This Row],[Count of Airbill Number]]</f>
        <v>2.5274001037882718</v>
      </c>
    </row>
    <row r="8031" spans="2:13">
      <c r="B8031" t="s">
        <v>20</v>
      </c>
      <c r="C8031" t="s">
        <v>472</v>
      </c>
      <c r="D8031" t="s">
        <v>22</v>
      </c>
      <c r="E8031" t="s">
        <v>776</v>
      </c>
      <c r="F8031" t="s">
        <v>776</v>
      </c>
      <c r="G8031" t="s">
        <v>37</v>
      </c>
      <c r="H8031" t="s">
        <v>33</v>
      </c>
      <c r="I8031">
        <v>4855.0100000000039</v>
      </c>
      <c r="J8031">
        <v>221</v>
      </c>
      <c r="K8031">
        <v>479</v>
      </c>
      <c r="L8031" t="s">
        <v>471</v>
      </c>
      <c r="M8031" s="2">
        <f>+Table3[[#This Row],[CHW]]/Table3[[#This Row],[Count of Airbill Number]]</f>
        <v>21.968371040723998</v>
      </c>
    </row>
    <row r="8032" spans="2:13">
      <c r="B8032" t="s">
        <v>20</v>
      </c>
      <c r="C8032" t="s">
        <v>472</v>
      </c>
      <c r="D8032" t="s">
        <v>22</v>
      </c>
      <c r="E8032" t="s">
        <v>777</v>
      </c>
      <c r="F8032" t="s">
        <v>778</v>
      </c>
      <c r="G8032" t="s">
        <v>190</v>
      </c>
      <c r="H8032" t="s">
        <v>112</v>
      </c>
      <c r="I8032">
        <v>4848</v>
      </c>
      <c r="J8032">
        <v>36</v>
      </c>
      <c r="K8032">
        <v>480</v>
      </c>
      <c r="L8032" t="s">
        <v>471</v>
      </c>
      <c r="M8032" s="2">
        <f>+Table3[[#This Row],[CHW]]/Table3[[#This Row],[Count of Airbill Number]]</f>
        <v>134.66666666666666</v>
      </c>
    </row>
    <row r="8033" spans="2:13">
      <c r="B8033" t="s">
        <v>20</v>
      </c>
      <c r="C8033" t="s">
        <v>472</v>
      </c>
      <c r="D8033" t="s">
        <v>36</v>
      </c>
      <c r="E8033" t="s">
        <v>777</v>
      </c>
      <c r="F8033" t="s">
        <v>778</v>
      </c>
      <c r="G8033" t="s">
        <v>44</v>
      </c>
      <c r="H8033" t="s">
        <v>86</v>
      </c>
      <c r="I8033">
        <v>4807</v>
      </c>
      <c r="J8033">
        <v>110</v>
      </c>
      <c r="K8033">
        <v>481</v>
      </c>
      <c r="L8033" t="s">
        <v>471</v>
      </c>
      <c r="M8033" s="2">
        <f>+Table3[[#This Row],[CHW]]/Table3[[#This Row],[Count of Airbill Number]]</f>
        <v>43.7</v>
      </c>
    </row>
    <row r="8034" spans="2:13">
      <c r="B8034" t="s">
        <v>20</v>
      </c>
      <c r="C8034" t="s">
        <v>472</v>
      </c>
      <c r="D8034" t="s">
        <v>22</v>
      </c>
      <c r="E8034" t="s">
        <v>776</v>
      </c>
      <c r="F8034" t="s">
        <v>778</v>
      </c>
      <c r="G8034" t="s">
        <v>66</v>
      </c>
      <c r="H8034" t="s">
        <v>81</v>
      </c>
      <c r="I8034">
        <v>4785.8100000000004</v>
      </c>
      <c r="J8034">
        <v>49</v>
      </c>
      <c r="K8034">
        <v>482</v>
      </c>
      <c r="L8034" t="s">
        <v>471</v>
      </c>
      <c r="M8034" s="2">
        <f>+Table3[[#This Row],[CHW]]/Table3[[#This Row],[Count of Airbill Number]]</f>
        <v>97.669591836734696</v>
      </c>
    </row>
    <row r="8035" spans="2:13">
      <c r="B8035" t="s">
        <v>20</v>
      </c>
      <c r="C8035" t="s">
        <v>472</v>
      </c>
      <c r="D8035" t="s">
        <v>22</v>
      </c>
      <c r="E8035" t="s">
        <v>776</v>
      </c>
      <c r="F8035" t="s">
        <v>776</v>
      </c>
      <c r="G8035" t="s">
        <v>122</v>
      </c>
      <c r="H8035" t="s">
        <v>37</v>
      </c>
      <c r="I8035">
        <v>4723.9217000000008</v>
      </c>
      <c r="J8035">
        <v>60</v>
      </c>
      <c r="K8035">
        <v>483</v>
      </c>
      <c r="L8035" t="s">
        <v>471</v>
      </c>
      <c r="M8035" s="2">
        <f>+Table3[[#This Row],[CHW]]/Table3[[#This Row],[Count of Airbill Number]]</f>
        <v>78.732028333333346</v>
      </c>
    </row>
    <row r="8036" spans="2:13">
      <c r="B8036" t="s">
        <v>20</v>
      </c>
      <c r="C8036" t="s">
        <v>472</v>
      </c>
      <c r="D8036" t="s">
        <v>22</v>
      </c>
      <c r="E8036" t="s">
        <v>777</v>
      </c>
      <c r="F8036" t="s">
        <v>777</v>
      </c>
      <c r="G8036" t="s">
        <v>324</v>
      </c>
      <c r="H8036" t="s">
        <v>259</v>
      </c>
      <c r="I8036">
        <v>4669</v>
      </c>
      <c r="J8036">
        <v>16</v>
      </c>
      <c r="K8036">
        <v>484</v>
      </c>
      <c r="L8036" t="s">
        <v>471</v>
      </c>
      <c r="M8036" s="2">
        <f>+Table3[[#This Row],[CHW]]/Table3[[#This Row],[Count of Airbill Number]]</f>
        <v>291.8125</v>
      </c>
    </row>
    <row r="8037" spans="2:13">
      <c r="B8037" t="s">
        <v>20</v>
      </c>
      <c r="C8037" t="s">
        <v>472</v>
      </c>
      <c r="D8037" t="s">
        <v>22</v>
      </c>
      <c r="E8037" t="s">
        <v>776</v>
      </c>
      <c r="F8037" t="s">
        <v>776</v>
      </c>
      <c r="G8037" t="s">
        <v>32</v>
      </c>
      <c r="H8037" t="s">
        <v>152</v>
      </c>
      <c r="I8037">
        <v>4626.8199999999988</v>
      </c>
      <c r="J8037">
        <v>53</v>
      </c>
      <c r="K8037">
        <v>485</v>
      </c>
      <c r="L8037" t="s">
        <v>471</v>
      </c>
      <c r="M8037" s="2">
        <f>+Table3[[#This Row],[CHW]]/Table3[[#This Row],[Count of Airbill Number]]</f>
        <v>87.298490566037714</v>
      </c>
    </row>
    <row r="8038" spans="2:13">
      <c r="B8038" t="s">
        <v>20</v>
      </c>
      <c r="C8038" t="s">
        <v>472</v>
      </c>
      <c r="D8038" t="s">
        <v>22</v>
      </c>
      <c r="E8038" t="s">
        <v>778</v>
      </c>
      <c r="F8038" t="s">
        <v>777</v>
      </c>
      <c r="G8038" t="s">
        <v>112</v>
      </c>
      <c r="H8038" t="s">
        <v>110</v>
      </c>
      <c r="I8038">
        <v>4621</v>
      </c>
      <c r="J8038">
        <v>84</v>
      </c>
      <c r="K8038">
        <v>486</v>
      </c>
      <c r="L8038" t="s">
        <v>471</v>
      </c>
      <c r="M8038" s="2">
        <f>+Table3[[#This Row],[CHW]]/Table3[[#This Row],[Count of Airbill Number]]</f>
        <v>55.011904761904759</v>
      </c>
    </row>
    <row r="8039" spans="2:13">
      <c r="B8039" t="s">
        <v>20</v>
      </c>
      <c r="C8039" t="s">
        <v>472</v>
      </c>
      <c r="D8039" t="s">
        <v>22</v>
      </c>
      <c r="E8039" t="s">
        <v>778</v>
      </c>
      <c r="F8039" t="s">
        <v>778</v>
      </c>
      <c r="G8039" t="s">
        <v>124</v>
      </c>
      <c r="H8039" t="s">
        <v>476</v>
      </c>
      <c r="I8039">
        <v>4602.5100000000011</v>
      </c>
      <c r="J8039">
        <v>20</v>
      </c>
      <c r="K8039">
        <v>487</v>
      </c>
      <c r="L8039" t="s">
        <v>471</v>
      </c>
      <c r="M8039" s="2">
        <f>+Table3[[#This Row],[CHW]]/Table3[[#This Row],[Count of Airbill Number]]</f>
        <v>230.12550000000005</v>
      </c>
    </row>
    <row r="8040" spans="2:13">
      <c r="B8040" t="s">
        <v>20</v>
      </c>
      <c r="C8040" t="s">
        <v>472</v>
      </c>
      <c r="D8040" t="s">
        <v>22</v>
      </c>
      <c r="E8040" t="s">
        <v>778</v>
      </c>
      <c r="F8040" t="s">
        <v>778</v>
      </c>
      <c r="G8040" t="s">
        <v>112</v>
      </c>
      <c r="H8040" t="s">
        <v>358</v>
      </c>
      <c r="I8040">
        <v>4592.5499999999993</v>
      </c>
      <c r="J8040">
        <v>342</v>
      </c>
      <c r="K8040">
        <v>488</v>
      </c>
      <c r="L8040" t="s">
        <v>471</v>
      </c>
      <c r="M8040" s="2">
        <f>+Table3[[#This Row],[CHW]]/Table3[[#This Row],[Count of Airbill Number]]</f>
        <v>13.428508771929822</v>
      </c>
    </row>
    <row r="8041" spans="2:13">
      <c r="B8041" t="s">
        <v>20</v>
      </c>
      <c r="C8041" t="s">
        <v>21</v>
      </c>
      <c r="D8041" t="s">
        <v>22</v>
      </c>
      <c r="E8041" t="s">
        <v>776</v>
      </c>
      <c r="F8041" t="s">
        <v>776</v>
      </c>
      <c r="G8041" t="s">
        <v>432</v>
      </c>
      <c r="H8041" t="s">
        <v>116</v>
      </c>
      <c r="I8041">
        <v>4592.3326634000041</v>
      </c>
      <c r="J8041">
        <v>283</v>
      </c>
      <c r="K8041">
        <v>489</v>
      </c>
      <c r="L8041" t="s">
        <v>471</v>
      </c>
      <c r="M8041" s="2">
        <f>+Table3[[#This Row],[CHW]]/Table3[[#This Row],[Count of Airbill Number]]</f>
        <v>16.227323898939943</v>
      </c>
    </row>
    <row r="8042" spans="2:13">
      <c r="B8042" t="s">
        <v>20</v>
      </c>
      <c r="C8042" t="s">
        <v>472</v>
      </c>
      <c r="D8042" t="s">
        <v>22</v>
      </c>
      <c r="E8042" t="s">
        <v>778</v>
      </c>
      <c r="F8042" t="s">
        <v>777</v>
      </c>
      <c r="G8042" t="s">
        <v>99</v>
      </c>
      <c r="H8042" t="s">
        <v>106</v>
      </c>
      <c r="I8042">
        <v>4578.5</v>
      </c>
      <c r="J8042">
        <v>3</v>
      </c>
      <c r="K8042">
        <v>490</v>
      </c>
      <c r="L8042" t="s">
        <v>471</v>
      </c>
      <c r="M8042" s="2">
        <f>+Table3[[#This Row],[CHW]]/Table3[[#This Row],[Count of Airbill Number]]</f>
        <v>1526.1666666666667</v>
      </c>
    </row>
    <row r="8043" spans="2:13">
      <c r="B8043" t="s">
        <v>20</v>
      </c>
      <c r="C8043" t="s">
        <v>472</v>
      </c>
      <c r="D8043" t="s">
        <v>22</v>
      </c>
      <c r="E8043" t="s">
        <v>777</v>
      </c>
      <c r="F8043" t="s">
        <v>778</v>
      </c>
      <c r="G8043" t="s">
        <v>52</v>
      </c>
      <c r="H8043" t="s">
        <v>269</v>
      </c>
      <c r="I8043">
        <v>4577</v>
      </c>
      <c r="J8043">
        <v>447</v>
      </c>
      <c r="K8043">
        <v>491</v>
      </c>
      <c r="L8043" t="s">
        <v>471</v>
      </c>
      <c r="M8043" s="2">
        <f>+Table3[[#This Row],[CHW]]/Table3[[#This Row],[Count of Airbill Number]]</f>
        <v>10.239373601789708</v>
      </c>
    </row>
    <row r="8044" spans="2:13">
      <c r="B8044" t="s">
        <v>20</v>
      </c>
      <c r="C8044" t="s">
        <v>472</v>
      </c>
      <c r="D8044" t="s">
        <v>22</v>
      </c>
      <c r="E8044" t="s">
        <v>776</v>
      </c>
      <c r="F8044" t="s">
        <v>776</v>
      </c>
      <c r="G8044" t="s">
        <v>37</v>
      </c>
      <c r="H8044" t="s">
        <v>77</v>
      </c>
      <c r="I8044">
        <v>4573.2299999999996</v>
      </c>
      <c r="J8044">
        <v>266</v>
      </c>
      <c r="K8044">
        <v>492</v>
      </c>
      <c r="L8044" t="s">
        <v>471</v>
      </c>
      <c r="M8044" s="2">
        <f>+Table3[[#This Row],[CHW]]/Table3[[#This Row],[Count of Airbill Number]]</f>
        <v>17.192593984962404</v>
      </c>
    </row>
    <row r="8045" spans="2:13">
      <c r="B8045" t="s">
        <v>20</v>
      </c>
      <c r="C8045" t="s">
        <v>472</v>
      </c>
      <c r="D8045" t="s">
        <v>22</v>
      </c>
      <c r="E8045" t="s">
        <v>778</v>
      </c>
      <c r="F8045" t="s">
        <v>778</v>
      </c>
      <c r="G8045" t="s">
        <v>51</v>
      </c>
      <c r="H8045" t="s">
        <v>358</v>
      </c>
      <c r="I8045">
        <v>4568.53</v>
      </c>
      <c r="J8045">
        <v>111</v>
      </c>
      <c r="K8045">
        <v>493</v>
      </c>
      <c r="L8045" t="s">
        <v>471</v>
      </c>
      <c r="M8045" s="2">
        <f>+Table3[[#This Row],[CHW]]/Table3[[#This Row],[Count of Airbill Number]]</f>
        <v>41.157927927927929</v>
      </c>
    </row>
    <row r="8046" spans="2:13">
      <c r="B8046" t="s">
        <v>35</v>
      </c>
      <c r="C8046" t="s">
        <v>472</v>
      </c>
      <c r="D8046" t="s">
        <v>36</v>
      </c>
      <c r="E8046" t="s">
        <v>776</v>
      </c>
      <c r="F8046" t="s">
        <v>776</v>
      </c>
      <c r="G8046" t="s">
        <v>37</v>
      </c>
      <c r="H8046" t="s">
        <v>63</v>
      </c>
      <c r="I8046">
        <v>4552.2</v>
      </c>
      <c r="J8046">
        <v>109</v>
      </c>
      <c r="K8046">
        <v>494</v>
      </c>
      <c r="L8046" t="s">
        <v>471</v>
      </c>
      <c r="M8046" s="2">
        <f>+Table3[[#This Row],[CHW]]/Table3[[#This Row],[Count of Airbill Number]]</f>
        <v>41.763302752293576</v>
      </c>
    </row>
    <row r="8047" spans="2:13">
      <c r="B8047" t="s">
        <v>20</v>
      </c>
      <c r="C8047" t="s">
        <v>472</v>
      </c>
      <c r="D8047" t="s">
        <v>22</v>
      </c>
      <c r="E8047" t="s">
        <v>776</v>
      </c>
      <c r="F8047" t="s">
        <v>776</v>
      </c>
      <c r="G8047" t="s">
        <v>89</v>
      </c>
      <c r="H8047" t="s">
        <v>72</v>
      </c>
      <c r="I8047">
        <v>4535.7</v>
      </c>
      <c r="J8047">
        <v>103</v>
      </c>
      <c r="K8047">
        <v>495</v>
      </c>
      <c r="L8047" t="s">
        <v>471</v>
      </c>
      <c r="M8047" s="2">
        <f>+Table3[[#This Row],[CHW]]/Table3[[#This Row],[Count of Airbill Number]]</f>
        <v>44.035922330097087</v>
      </c>
    </row>
    <row r="8048" spans="2:13">
      <c r="B8048" t="s">
        <v>20</v>
      </c>
      <c r="C8048" t="s">
        <v>472</v>
      </c>
      <c r="D8048" t="s">
        <v>22</v>
      </c>
      <c r="E8048" t="s">
        <v>777</v>
      </c>
      <c r="F8048" t="s">
        <v>777</v>
      </c>
      <c r="G8048" t="s">
        <v>110</v>
      </c>
      <c r="H8048" t="s">
        <v>326</v>
      </c>
      <c r="I8048">
        <v>4527</v>
      </c>
      <c r="J8048">
        <v>3</v>
      </c>
      <c r="K8048">
        <v>496</v>
      </c>
      <c r="L8048" t="s">
        <v>471</v>
      </c>
      <c r="M8048" s="2">
        <f>+Table3[[#This Row],[CHW]]/Table3[[#This Row],[Count of Airbill Number]]</f>
        <v>1509</v>
      </c>
    </row>
    <row r="8049" spans="2:13">
      <c r="B8049" t="s">
        <v>20</v>
      </c>
      <c r="C8049" t="s">
        <v>472</v>
      </c>
      <c r="D8049" t="s">
        <v>22</v>
      </c>
      <c r="E8049" t="s">
        <v>776</v>
      </c>
      <c r="F8049" t="s">
        <v>776</v>
      </c>
      <c r="G8049" t="s">
        <v>84</v>
      </c>
      <c r="H8049" t="s">
        <v>123</v>
      </c>
      <c r="I8049">
        <v>4523.3899999999994</v>
      </c>
      <c r="J8049">
        <v>94</v>
      </c>
      <c r="K8049">
        <v>497</v>
      </c>
      <c r="L8049" t="s">
        <v>471</v>
      </c>
      <c r="M8049" s="2">
        <f>+Table3[[#This Row],[CHW]]/Table3[[#This Row],[Count of Airbill Number]]</f>
        <v>48.121170212765954</v>
      </c>
    </row>
    <row r="8050" spans="2:13">
      <c r="B8050" t="s">
        <v>20</v>
      </c>
      <c r="C8050" t="s">
        <v>21</v>
      </c>
      <c r="D8050" t="s">
        <v>36</v>
      </c>
      <c r="E8050" t="s">
        <v>777</v>
      </c>
      <c r="F8050" t="s">
        <v>777</v>
      </c>
      <c r="G8050" t="s">
        <v>106</v>
      </c>
      <c r="H8050" t="s">
        <v>27</v>
      </c>
      <c r="I8050">
        <v>4510</v>
      </c>
      <c r="J8050">
        <v>613</v>
      </c>
      <c r="K8050">
        <v>498</v>
      </c>
      <c r="L8050" t="s">
        <v>471</v>
      </c>
      <c r="M8050" s="2">
        <f>+Table3[[#This Row],[CHW]]/Table3[[#This Row],[Count of Airbill Number]]</f>
        <v>7.3572593800978794</v>
      </c>
    </row>
    <row r="8051" spans="2:13">
      <c r="B8051" t="s">
        <v>20</v>
      </c>
      <c r="C8051" t="s">
        <v>21</v>
      </c>
      <c r="D8051" t="s">
        <v>22</v>
      </c>
      <c r="E8051" t="s">
        <v>777</v>
      </c>
      <c r="F8051" t="s">
        <v>778</v>
      </c>
      <c r="G8051" t="s">
        <v>290</v>
      </c>
      <c r="H8051" t="s">
        <v>210</v>
      </c>
      <c r="I8051">
        <v>4500</v>
      </c>
      <c r="J8051">
        <v>1</v>
      </c>
      <c r="K8051">
        <v>499</v>
      </c>
      <c r="L8051" t="s">
        <v>471</v>
      </c>
      <c r="M8051" s="2">
        <f>+Table3[[#This Row],[CHW]]/Table3[[#This Row],[Count of Airbill Number]]</f>
        <v>4500</v>
      </c>
    </row>
    <row r="8052" spans="2:13">
      <c r="B8052" t="s">
        <v>20</v>
      </c>
      <c r="C8052" t="s">
        <v>472</v>
      </c>
      <c r="D8052" t="s">
        <v>36</v>
      </c>
      <c r="E8052" t="s">
        <v>776</v>
      </c>
      <c r="F8052" t="s">
        <v>776</v>
      </c>
      <c r="G8052" t="s">
        <v>37</v>
      </c>
      <c r="H8052" t="s">
        <v>107</v>
      </c>
      <c r="I8052">
        <v>4500</v>
      </c>
      <c r="J8052">
        <v>208</v>
      </c>
      <c r="K8052">
        <v>500</v>
      </c>
      <c r="L8052" t="s">
        <v>471</v>
      </c>
      <c r="M8052" s="2">
        <f>+Table3[[#This Row],[CHW]]/Table3[[#This Row],[Count of Airbill Number]]</f>
        <v>21.634615384615383</v>
      </c>
    </row>
    <row r="8053" spans="2:13">
      <c r="B8053" t="s">
        <v>20</v>
      </c>
      <c r="C8053" t="s">
        <v>21</v>
      </c>
      <c r="D8053" t="s">
        <v>36</v>
      </c>
      <c r="E8053" t="s">
        <v>777</v>
      </c>
      <c r="F8053" t="s">
        <v>777</v>
      </c>
      <c r="G8053" t="s">
        <v>44</v>
      </c>
      <c r="H8053" t="s">
        <v>27</v>
      </c>
      <c r="I8053">
        <v>4456</v>
      </c>
      <c r="J8053">
        <v>317</v>
      </c>
      <c r="K8053">
        <v>501</v>
      </c>
      <c r="L8053" t="s">
        <v>471</v>
      </c>
      <c r="M8053" s="2">
        <f>+Table3[[#This Row],[CHW]]/Table3[[#This Row],[Count of Airbill Number]]</f>
        <v>14.056782334384858</v>
      </c>
    </row>
    <row r="8054" spans="2:13">
      <c r="B8054" t="s">
        <v>20</v>
      </c>
      <c r="C8054" t="s">
        <v>472</v>
      </c>
      <c r="D8054" t="s">
        <v>22</v>
      </c>
      <c r="E8054" t="s">
        <v>778</v>
      </c>
      <c r="F8054" t="s">
        <v>776</v>
      </c>
      <c r="G8054" t="s">
        <v>124</v>
      </c>
      <c r="H8054" t="s">
        <v>165</v>
      </c>
      <c r="I8054">
        <v>4452.8300000000008</v>
      </c>
      <c r="J8054">
        <v>102</v>
      </c>
      <c r="K8054">
        <v>502</v>
      </c>
      <c r="L8054" t="s">
        <v>471</v>
      </c>
      <c r="M8054" s="2">
        <f>+Table3[[#This Row],[CHW]]/Table3[[#This Row],[Count of Airbill Number]]</f>
        <v>43.655196078431381</v>
      </c>
    </row>
    <row r="8055" spans="2:13">
      <c r="B8055" t="s">
        <v>20</v>
      </c>
      <c r="C8055" t="s">
        <v>472</v>
      </c>
      <c r="D8055" t="s">
        <v>22</v>
      </c>
      <c r="E8055" t="s">
        <v>778</v>
      </c>
      <c r="F8055" t="s">
        <v>776</v>
      </c>
      <c r="G8055" t="s">
        <v>90</v>
      </c>
      <c r="H8055" t="s">
        <v>66</v>
      </c>
      <c r="I8055">
        <v>4449.1386000000002</v>
      </c>
      <c r="J8055">
        <v>246</v>
      </c>
      <c r="K8055">
        <v>503</v>
      </c>
      <c r="L8055" t="s">
        <v>471</v>
      </c>
      <c r="M8055" s="2">
        <f>+Table3[[#This Row],[CHW]]/Table3[[#This Row],[Count of Airbill Number]]</f>
        <v>18.085929268292684</v>
      </c>
    </row>
    <row r="8056" spans="2:13">
      <c r="B8056" t="s">
        <v>20</v>
      </c>
      <c r="C8056" t="s">
        <v>472</v>
      </c>
      <c r="D8056" t="s">
        <v>22</v>
      </c>
      <c r="E8056" t="s">
        <v>778</v>
      </c>
      <c r="F8056" t="s">
        <v>776</v>
      </c>
      <c r="G8056" t="s">
        <v>112</v>
      </c>
      <c r="H8056" t="s">
        <v>37</v>
      </c>
      <c r="I8056">
        <v>4447.5</v>
      </c>
      <c r="J8056">
        <v>341</v>
      </c>
      <c r="K8056">
        <v>504</v>
      </c>
      <c r="L8056" t="s">
        <v>471</v>
      </c>
      <c r="M8056" s="2">
        <f>+Table3[[#This Row],[CHW]]/Table3[[#This Row],[Count of Airbill Number]]</f>
        <v>13.042521994134898</v>
      </c>
    </row>
    <row r="8057" spans="2:13">
      <c r="B8057" t="s">
        <v>20</v>
      </c>
      <c r="C8057" t="s">
        <v>472</v>
      </c>
      <c r="D8057" t="s">
        <v>22</v>
      </c>
      <c r="E8057" t="s">
        <v>777</v>
      </c>
      <c r="F8057" t="s">
        <v>776</v>
      </c>
      <c r="G8057" t="s">
        <v>259</v>
      </c>
      <c r="H8057" t="s">
        <v>66</v>
      </c>
      <c r="I8057">
        <v>4435.51</v>
      </c>
      <c r="J8057">
        <v>52</v>
      </c>
      <c r="K8057">
        <v>505</v>
      </c>
      <c r="L8057" t="s">
        <v>471</v>
      </c>
      <c r="M8057" s="2">
        <f>+Table3[[#This Row],[CHW]]/Table3[[#This Row],[Count of Airbill Number]]</f>
        <v>85.298269230769236</v>
      </c>
    </row>
    <row r="8058" spans="2:13">
      <c r="B8058" t="s">
        <v>20</v>
      </c>
      <c r="C8058" t="s">
        <v>472</v>
      </c>
      <c r="D8058" t="s">
        <v>22</v>
      </c>
      <c r="E8058" t="s">
        <v>776</v>
      </c>
      <c r="F8058" t="s">
        <v>776</v>
      </c>
      <c r="G8058" t="s">
        <v>89</v>
      </c>
      <c r="H8058" t="s">
        <v>85</v>
      </c>
      <c r="I8058">
        <v>4429.3799999999992</v>
      </c>
      <c r="J8058">
        <v>70</v>
      </c>
      <c r="K8058">
        <v>506</v>
      </c>
      <c r="L8058" t="s">
        <v>471</v>
      </c>
      <c r="M8058" s="2">
        <f>+Table3[[#This Row],[CHW]]/Table3[[#This Row],[Count of Airbill Number]]</f>
        <v>63.276857142857132</v>
      </c>
    </row>
    <row r="8059" spans="2:13">
      <c r="B8059" t="s">
        <v>20</v>
      </c>
      <c r="C8059" t="s">
        <v>472</v>
      </c>
      <c r="D8059" t="s">
        <v>22</v>
      </c>
      <c r="E8059" t="s">
        <v>778</v>
      </c>
      <c r="F8059" t="s">
        <v>778</v>
      </c>
      <c r="G8059" t="s">
        <v>490</v>
      </c>
      <c r="H8059" t="s">
        <v>358</v>
      </c>
      <c r="I8059">
        <v>4382</v>
      </c>
      <c r="J8059">
        <v>158</v>
      </c>
      <c r="K8059">
        <v>507</v>
      </c>
      <c r="L8059" t="s">
        <v>471</v>
      </c>
      <c r="M8059" s="2">
        <f>+Table3[[#This Row],[CHW]]/Table3[[#This Row],[Count of Airbill Number]]</f>
        <v>27.734177215189874</v>
      </c>
    </row>
    <row r="8060" spans="2:13">
      <c r="B8060" t="s">
        <v>20</v>
      </c>
      <c r="C8060" t="s">
        <v>472</v>
      </c>
      <c r="D8060" t="s">
        <v>22</v>
      </c>
      <c r="E8060" t="s">
        <v>777</v>
      </c>
      <c r="F8060" t="s">
        <v>777</v>
      </c>
      <c r="G8060" t="s">
        <v>499</v>
      </c>
      <c r="H8060" t="s">
        <v>274</v>
      </c>
      <c r="I8060">
        <v>4380</v>
      </c>
      <c r="J8060">
        <v>191</v>
      </c>
      <c r="K8060">
        <v>508</v>
      </c>
      <c r="L8060" t="s">
        <v>471</v>
      </c>
      <c r="M8060" s="2">
        <f>+Table3[[#This Row],[CHW]]/Table3[[#This Row],[Count of Airbill Number]]</f>
        <v>22.93193717277487</v>
      </c>
    </row>
    <row r="8061" spans="2:13">
      <c r="B8061" t="s">
        <v>20</v>
      </c>
      <c r="C8061" t="s">
        <v>472</v>
      </c>
      <c r="D8061" t="s">
        <v>22</v>
      </c>
      <c r="E8061" t="s">
        <v>777</v>
      </c>
      <c r="F8061" t="s">
        <v>777</v>
      </c>
      <c r="G8061" t="s">
        <v>154</v>
      </c>
      <c r="H8061" t="s">
        <v>27</v>
      </c>
      <c r="I8061">
        <v>4374.5</v>
      </c>
      <c r="J8061">
        <v>63</v>
      </c>
      <c r="K8061">
        <v>509</v>
      </c>
      <c r="L8061" t="s">
        <v>471</v>
      </c>
      <c r="M8061" s="2">
        <f>+Table3[[#This Row],[CHW]]/Table3[[#This Row],[Count of Airbill Number]]</f>
        <v>69.436507936507937</v>
      </c>
    </row>
    <row r="8062" spans="2:13">
      <c r="B8062" t="s">
        <v>20</v>
      </c>
      <c r="C8062" t="s">
        <v>472</v>
      </c>
      <c r="D8062" t="s">
        <v>22</v>
      </c>
      <c r="E8062" t="s">
        <v>778</v>
      </c>
      <c r="F8062" t="s">
        <v>778</v>
      </c>
      <c r="G8062" t="s">
        <v>476</v>
      </c>
      <c r="H8062" t="s">
        <v>86</v>
      </c>
      <c r="I8062">
        <v>4371</v>
      </c>
      <c r="J8062">
        <v>334</v>
      </c>
      <c r="K8062">
        <v>510</v>
      </c>
      <c r="L8062" t="s">
        <v>471</v>
      </c>
      <c r="M8062" s="2">
        <f>+Table3[[#This Row],[CHW]]/Table3[[#This Row],[Count of Airbill Number]]</f>
        <v>13.08682634730539</v>
      </c>
    </row>
    <row r="8063" spans="2:13">
      <c r="B8063" t="s">
        <v>20</v>
      </c>
      <c r="C8063" t="s">
        <v>472</v>
      </c>
      <c r="D8063" t="s">
        <v>22</v>
      </c>
      <c r="E8063" t="s">
        <v>776</v>
      </c>
      <c r="F8063" t="s">
        <v>777</v>
      </c>
      <c r="G8063" t="s">
        <v>31</v>
      </c>
      <c r="H8063" t="s">
        <v>44</v>
      </c>
      <c r="I8063">
        <v>4370.3899999999994</v>
      </c>
      <c r="J8063">
        <v>31</v>
      </c>
      <c r="K8063">
        <v>511</v>
      </c>
      <c r="L8063" t="s">
        <v>471</v>
      </c>
      <c r="M8063" s="2">
        <f>+Table3[[#This Row],[CHW]]/Table3[[#This Row],[Count of Airbill Number]]</f>
        <v>140.98032258064515</v>
      </c>
    </row>
    <row r="8064" spans="2:13">
      <c r="B8064" t="s">
        <v>20</v>
      </c>
      <c r="C8064" t="s">
        <v>472</v>
      </c>
      <c r="D8064" t="s">
        <v>22</v>
      </c>
      <c r="E8064" t="s">
        <v>776</v>
      </c>
      <c r="F8064" t="s">
        <v>776</v>
      </c>
      <c r="G8064" t="s">
        <v>492</v>
      </c>
      <c r="H8064" t="s">
        <v>116</v>
      </c>
      <c r="I8064">
        <v>4350.8602999999976</v>
      </c>
      <c r="J8064">
        <v>202</v>
      </c>
      <c r="K8064">
        <v>512</v>
      </c>
      <c r="L8064" t="s">
        <v>471</v>
      </c>
      <c r="M8064" s="2">
        <f>+Table3[[#This Row],[CHW]]/Table3[[#This Row],[Count of Airbill Number]]</f>
        <v>21.538912376237612</v>
      </c>
    </row>
    <row r="8065" spans="2:13">
      <c r="B8065" t="s">
        <v>20</v>
      </c>
      <c r="C8065" t="s">
        <v>472</v>
      </c>
      <c r="D8065" t="s">
        <v>22</v>
      </c>
      <c r="E8065" t="s">
        <v>776</v>
      </c>
      <c r="F8065" t="s">
        <v>776</v>
      </c>
      <c r="G8065" t="s">
        <v>66</v>
      </c>
      <c r="H8065" t="s">
        <v>85</v>
      </c>
      <c r="I8065">
        <v>4348.6000000000004</v>
      </c>
      <c r="J8065">
        <v>131</v>
      </c>
      <c r="K8065">
        <v>513</v>
      </c>
      <c r="L8065" t="s">
        <v>471</v>
      </c>
      <c r="M8065" s="2">
        <f>+Table3[[#This Row],[CHW]]/Table3[[#This Row],[Count of Airbill Number]]</f>
        <v>33.195419847328246</v>
      </c>
    </row>
    <row r="8066" spans="2:13">
      <c r="B8066" t="s">
        <v>20</v>
      </c>
      <c r="C8066" t="s">
        <v>472</v>
      </c>
      <c r="D8066" t="s">
        <v>22</v>
      </c>
      <c r="E8066" t="s">
        <v>778</v>
      </c>
      <c r="F8066" t="s">
        <v>776</v>
      </c>
      <c r="G8066" t="s">
        <v>150</v>
      </c>
      <c r="H8066" t="s">
        <v>116</v>
      </c>
      <c r="I8066">
        <v>4332.5</v>
      </c>
      <c r="J8066">
        <v>63</v>
      </c>
      <c r="K8066">
        <v>514</v>
      </c>
      <c r="L8066" t="s">
        <v>471</v>
      </c>
      <c r="M8066" s="2">
        <f>+Table3[[#This Row],[CHW]]/Table3[[#This Row],[Count of Airbill Number]]</f>
        <v>68.769841269841265</v>
      </c>
    </row>
    <row r="8067" spans="2:13">
      <c r="B8067" t="s">
        <v>20</v>
      </c>
      <c r="C8067" t="s">
        <v>472</v>
      </c>
      <c r="D8067" t="s">
        <v>22</v>
      </c>
      <c r="E8067" t="s">
        <v>778</v>
      </c>
      <c r="F8067" t="s">
        <v>778</v>
      </c>
      <c r="G8067" t="s">
        <v>86</v>
      </c>
      <c r="H8067" t="s">
        <v>153</v>
      </c>
      <c r="I8067">
        <v>4318.53</v>
      </c>
      <c r="J8067">
        <v>87</v>
      </c>
      <c r="K8067">
        <v>515</v>
      </c>
      <c r="L8067" t="s">
        <v>471</v>
      </c>
      <c r="M8067" s="2">
        <f>+Table3[[#This Row],[CHW]]/Table3[[#This Row],[Count of Airbill Number]]</f>
        <v>49.638275862068966</v>
      </c>
    </row>
    <row r="8068" spans="2:13">
      <c r="B8068" t="s">
        <v>20</v>
      </c>
      <c r="C8068" t="s">
        <v>21</v>
      </c>
      <c r="D8068" t="s">
        <v>22</v>
      </c>
      <c r="E8068" t="s">
        <v>776</v>
      </c>
      <c r="F8068" t="s">
        <v>777</v>
      </c>
      <c r="G8068" t="s">
        <v>37</v>
      </c>
      <c r="H8068" t="s">
        <v>97</v>
      </c>
      <c r="I8068">
        <v>4306.1200000000053</v>
      </c>
      <c r="J8068">
        <v>469</v>
      </c>
      <c r="K8068">
        <v>516</v>
      </c>
      <c r="L8068" t="s">
        <v>471</v>
      </c>
      <c r="M8068" s="2">
        <f>+Table3[[#This Row],[CHW]]/Table3[[#This Row],[Count of Airbill Number]]</f>
        <v>9.1814925373134439</v>
      </c>
    </row>
    <row r="8069" spans="2:13">
      <c r="B8069" t="s">
        <v>20</v>
      </c>
      <c r="C8069" t="s">
        <v>21</v>
      </c>
      <c r="D8069" t="s">
        <v>22</v>
      </c>
      <c r="E8069" t="s">
        <v>776</v>
      </c>
      <c r="F8069" t="s">
        <v>776</v>
      </c>
      <c r="G8069" t="s">
        <v>192</v>
      </c>
      <c r="H8069" t="s">
        <v>85</v>
      </c>
      <c r="I8069">
        <v>4297.5074339999883</v>
      </c>
      <c r="J8069">
        <v>321</v>
      </c>
      <c r="K8069">
        <v>517</v>
      </c>
      <c r="L8069" t="s">
        <v>471</v>
      </c>
      <c r="M8069" s="2">
        <f>+Table3[[#This Row],[CHW]]/Table3[[#This Row],[Count of Airbill Number]]</f>
        <v>13.387873626168188</v>
      </c>
    </row>
    <row r="8070" spans="2:13">
      <c r="B8070" t="s">
        <v>20</v>
      </c>
      <c r="C8070" t="s">
        <v>21</v>
      </c>
      <c r="D8070" t="s">
        <v>22</v>
      </c>
      <c r="E8070" t="s">
        <v>777</v>
      </c>
      <c r="F8070" t="s">
        <v>777</v>
      </c>
      <c r="G8070" t="s">
        <v>110</v>
      </c>
      <c r="H8070" t="s">
        <v>695</v>
      </c>
      <c r="I8070">
        <v>4278</v>
      </c>
      <c r="J8070">
        <v>1</v>
      </c>
      <c r="K8070">
        <v>518</v>
      </c>
      <c r="L8070" t="s">
        <v>471</v>
      </c>
      <c r="M8070" s="2">
        <f>+Table3[[#This Row],[CHW]]/Table3[[#This Row],[Count of Airbill Number]]</f>
        <v>4278</v>
      </c>
    </row>
    <row r="8071" spans="2:13">
      <c r="B8071" t="s">
        <v>35</v>
      </c>
      <c r="C8071" t="s">
        <v>21</v>
      </c>
      <c r="D8071" t="s">
        <v>36</v>
      </c>
      <c r="E8071" t="s">
        <v>777</v>
      </c>
      <c r="F8071" t="s">
        <v>778</v>
      </c>
      <c r="G8071" t="s">
        <v>181</v>
      </c>
      <c r="H8071" t="s">
        <v>51</v>
      </c>
      <c r="I8071">
        <v>4275</v>
      </c>
      <c r="J8071">
        <v>1</v>
      </c>
      <c r="K8071">
        <v>519</v>
      </c>
      <c r="L8071" t="s">
        <v>471</v>
      </c>
      <c r="M8071" s="2">
        <f>+Table3[[#This Row],[CHW]]/Table3[[#This Row],[Count of Airbill Number]]</f>
        <v>4275</v>
      </c>
    </row>
    <row r="8072" spans="2:13">
      <c r="B8072" t="s">
        <v>20</v>
      </c>
      <c r="C8072" t="s">
        <v>472</v>
      </c>
      <c r="D8072" t="s">
        <v>22</v>
      </c>
      <c r="E8072" t="s">
        <v>776</v>
      </c>
      <c r="F8072" t="s">
        <v>777</v>
      </c>
      <c r="G8072" t="s">
        <v>31</v>
      </c>
      <c r="H8072" t="s">
        <v>29</v>
      </c>
      <c r="I8072">
        <v>4245.5900000000011</v>
      </c>
      <c r="J8072">
        <v>154</v>
      </c>
      <c r="K8072">
        <v>520</v>
      </c>
      <c r="L8072" t="s">
        <v>471</v>
      </c>
      <c r="M8072" s="2">
        <f>+Table3[[#This Row],[CHW]]/Table3[[#This Row],[Count of Airbill Number]]</f>
        <v>27.56876623376624</v>
      </c>
    </row>
    <row r="8073" spans="2:13">
      <c r="B8073" t="s">
        <v>20</v>
      </c>
      <c r="C8073" t="s">
        <v>472</v>
      </c>
      <c r="D8073" t="s">
        <v>22</v>
      </c>
      <c r="E8073" t="s">
        <v>777</v>
      </c>
      <c r="F8073" t="s">
        <v>777</v>
      </c>
      <c r="G8073" t="s">
        <v>374</v>
      </c>
      <c r="H8073" t="s">
        <v>489</v>
      </c>
      <c r="I8073">
        <v>4239.7999999999993</v>
      </c>
      <c r="J8073">
        <v>135</v>
      </c>
      <c r="K8073">
        <v>521</v>
      </c>
      <c r="L8073" t="s">
        <v>471</v>
      </c>
      <c r="M8073" s="2">
        <f>+Table3[[#This Row],[CHW]]/Table3[[#This Row],[Count of Airbill Number]]</f>
        <v>31.405925925925921</v>
      </c>
    </row>
    <row r="8074" spans="2:13">
      <c r="B8074" t="s">
        <v>20</v>
      </c>
      <c r="C8074" t="s">
        <v>472</v>
      </c>
      <c r="D8074" t="s">
        <v>22</v>
      </c>
      <c r="E8074" t="s">
        <v>777</v>
      </c>
      <c r="F8074" t="s">
        <v>777</v>
      </c>
      <c r="G8074" t="s">
        <v>190</v>
      </c>
      <c r="H8074" t="s">
        <v>110</v>
      </c>
      <c r="I8074">
        <v>4238.5</v>
      </c>
      <c r="J8074">
        <v>130</v>
      </c>
      <c r="K8074">
        <v>522</v>
      </c>
      <c r="L8074" t="s">
        <v>471</v>
      </c>
      <c r="M8074" s="2">
        <f>+Table3[[#This Row],[CHW]]/Table3[[#This Row],[Count of Airbill Number]]</f>
        <v>32.603846153846156</v>
      </c>
    </row>
    <row r="8075" spans="2:13">
      <c r="B8075" t="s">
        <v>20</v>
      </c>
      <c r="C8075" t="s">
        <v>472</v>
      </c>
      <c r="D8075" t="s">
        <v>22</v>
      </c>
      <c r="E8075" t="s">
        <v>777</v>
      </c>
      <c r="F8075" t="s">
        <v>778</v>
      </c>
      <c r="G8075" t="s">
        <v>227</v>
      </c>
      <c r="H8075" t="s">
        <v>171</v>
      </c>
      <c r="I8075">
        <v>4232</v>
      </c>
      <c r="J8075">
        <v>11</v>
      </c>
      <c r="K8075">
        <v>523</v>
      </c>
      <c r="L8075" t="s">
        <v>471</v>
      </c>
      <c r="M8075" s="2">
        <f>+Table3[[#This Row],[CHW]]/Table3[[#This Row],[Count of Airbill Number]]</f>
        <v>384.72727272727275</v>
      </c>
    </row>
    <row r="8076" spans="2:13">
      <c r="B8076" t="s">
        <v>20</v>
      </c>
      <c r="C8076" t="s">
        <v>21</v>
      </c>
      <c r="D8076" t="s">
        <v>22</v>
      </c>
      <c r="E8076" t="s">
        <v>778</v>
      </c>
      <c r="F8076" t="s">
        <v>777</v>
      </c>
      <c r="G8076" t="s">
        <v>250</v>
      </c>
      <c r="H8076" t="s">
        <v>290</v>
      </c>
      <c r="I8076">
        <v>4216.590000000002</v>
      </c>
      <c r="J8076">
        <v>308</v>
      </c>
      <c r="K8076">
        <v>524</v>
      </c>
      <c r="L8076" t="s">
        <v>471</v>
      </c>
      <c r="M8076" s="2">
        <f>+Table3[[#This Row],[CHW]]/Table3[[#This Row],[Count of Airbill Number]]</f>
        <v>13.690227272727279</v>
      </c>
    </row>
    <row r="8077" spans="2:13">
      <c r="B8077" t="s">
        <v>20</v>
      </c>
      <c r="C8077" t="s">
        <v>472</v>
      </c>
      <c r="D8077" t="s">
        <v>22</v>
      </c>
      <c r="E8077" t="s">
        <v>778</v>
      </c>
      <c r="F8077" t="s">
        <v>778</v>
      </c>
      <c r="G8077" t="s">
        <v>51</v>
      </c>
      <c r="H8077" t="s">
        <v>113</v>
      </c>
      <c r="I8077">
        <v>4188.79</v>
      </c>
      <c r="J8077">
        <v>29</v>
      </c>
      <c r="K8077">
        <v>525</v>
      </c>
      <c r="L8077" t="s">
        <v>471</v>
      </c>
      <c r="M8077" s="2">
        <f>+Table3[[#This Row],[CHW]]/Table3[[#This Row],[Count of Airbill Number]]</f>
        <v>144.44103448275862</v>
      </c>
    </row>
    <row r="8078" spans="2:13">
      <c r="B8078" t="s">
        <v>20</v>
      </c>
      <c r="C8078" t="s">
        <v>472</v>
      </c>
      <c r="D8078" t="s">
        <v>22</v>
      </c>
      <c r="E8078" t="s">
        <v>777</v>
      </c>
      <c r="F8078" t="s">
        <v>776</v>
      </c>
      <c r="G8078" t="s">
        <v>27</v>
      </c>
      <c r="H8078" t="s">
        <v>312</v>
      </c>
      <c r="I8078">
        <v>4185</v>
      </c>
      <c r="J8078">
        <v>289</v>
      </c>
      <c r="K8078">
        <v>526</v>
      </c>
      <c r="L8078" t="s">
        <v>471</v>
      </c>
      <c r="M8078" s="2">
        <f>+Table3[[#This Row],[CHW]]/Table3[[#This Row],[Count of Airbill Number]]</f>
        <v>14.480968858131488</v>
      </c>
    </row>
    <row r="8079" spans="2:13">
      <c r="B8079" t="s">
        <v>20</v>
      </c>
      <c r="C8079" t="s">
        <v>21</v>
      </c>
      <c r="D8079" t="s">
        <v>22</v>
      </c>
      <c r="E8079" t="s">
        <v>776</v>
      </c>
      <c r="F8079" t="s">
        <v>778</v>
      </c>
      <c r="G8079" t="s">
        <v>85</v>
      </c>
      <c r="H8079" t="s">
        <v>260</v>
      </c>
      <c r="I8079">
        <v>4175.59</v>
      </c>
      <c r="J8079">
        <v>55</v>
      </c>
      <c r="K8079">
        <v>527</v>
      </c>
      <c r="L8079" t="s">
        <v>471</v>
      </c>
      <c r="M8079" s="2">
        <f>+Table3[[#This Row],[CHW]]/Table3[[#This Row],[Count of Airbill Number]]</f>
        <v>75.919818181818187</v>
      </c>
    </row>
    <row r="8080" spans="2:13">
      <c r="B8080" t="s">
        <v>20</v>
      </c>
      <c r="C8080" t="s">
        <v>472</v>
      </c>
      <c r="D8080" t="s">
        <v>22</v>
      </c>
      <c r="E8080" t="s">
        <v>778</v>
      </c>
      <c r="F8080" t="s">
        <v>778</v>
      </c>
      <c r="G8080" t="s">
        <v>124</v>
      </c>
      <c r="H8080" t="s">
        <v>327</v>
      </c>
      <c r="I8080">
        <v>4174.0999999999995</v>
      </c>
      <c r="J8080">
        <v>377</v>
      </c>
      <c r="K8080">
        <v>528</v>
      </c>
      <c r="L8080" t="s">
        <v>471</v>
      </c>
      <c r="M8080" s="2">
        <f>+Table3[[#This Row],[CHW]]/Table3[[#This Row],[Count of Airbill Number]]</f>
        <v>11.071883289124667</v>
      </c>
    </row>
    <row r="8081" spans="2:13">
      <c r="B8081" t="s">
        <v>20</v>
      </c>
      <c r="C8081" t="s">
        <v>21</v>
      </c>
      <c r="D8081" t="s">
        <v>22</v>
      </c>
      <c r="E8081" t="s">
        <v>776</v>
      </c>
      <c r="F8081" t="s">
        <v>776</v>
      </c>
      <c r="G8081" t="s">
        <v>85</v>
      </c>
      <c r="H8081" t="s">
        <v>24</v>
      </c>
      <c r="I8081">
        <v>4164.925220000001</v>
      </c>
      <c r="J8081">
        <v>304</v>
      </c>
      <c r="K8081">
        <v>529</v>
      </c>
      <c r="L8081" t="s">
        <v>471</v>
      </c>
      <c r="M8081" s="2">
        <f>+Table3[[#This Row],[CHW]]/Table3[[#This Row],[Count of Airbill Number]]</f>
        <v>13.70041190789474</v>
      </c>
    </row>
    <row r="8082" spans="2:13">
      <c r="B8082" t="s">
        <v>20</v>
      </c>
      <c r="C8082" t="s">
        <v>472</v>
      </c>
      <c r="D8082" t="s">
        <v>22</v>
      </c>
      <c r="E8082" t="s">
        <v>778</v>
      </c>
      <c r="F8082" t="s">
        <v>778</v>
      </c>
      <c r="G8082" t="s">
        <v>473</v>
      </c>
      <c r="H8082" t="s">
        <v>86</v>
      </c>
      <c r="I8082">
        <v>4163</v>
      </c>
      <c r="J8082">
        <v>268</v>
      </c>
      <c r="K8082">
        <v>530</v>
      </c>
      <c r="L8082" t="s">
        <v>471</v>
      </c>
      <c r="M8082" s="2">
        <f>+Table3[[#This Row],[CHW]]/Table3[[#This Row],[Count of Airbill Number]]</f>
        <v>15.533582089552239</v>
      </c>
    </row>
    <row r="8083" spans="2:13">
      <c r="B8083" t="s">
        <v>20</v>
      </c>
      <c r="C8083" t="s">
        <v>472</v>
      </c>
      <c r="D8083" t="s">
        <v>22</v>
      </c>
      <c r="E8083" t="s">
        <v>776</v>
      </c>
      <c r="F8083" t="s">
        <v>776</v>
      </c>
      <c r="G8083" t="s">
        <v>66</v>
      </c>
      <c r="H8083" t="s">
        <v>59</v>
      </c>
      <c r="I8083">
        <v>4148.29</v>
      </c>
      <c r="J8083">
        <v>175</v>
      </c>
      <c r="K8083">
        <v>531</v>
      </c>
      <c r="L8083" t="s">
        <v>471</v>
      </c>
      <c r="M8083" s="2">
        <f>+Table3[[#This Row],[CHW]]/Table3[[#This Row],[Count of Airbill Number]]</f>
        <v>23.704514285714286</v>
      </c>
    </row>
    <row r="8084" spans="2:13">
      <c r="B8084" t="s">
        <v>35</v>
      </c>
      <c r="C8084" t="s">
        <v>472</v>
      </c>
      <c r="D8084" t="s">
        <v>36</v>
      </c>
      <c r="E8084" t="s">
        <v>777</v>
      </c>
      <c r="F8084" t="s">
        <v>776</v>
      </c>
      <c r="G8084" t="s">
        <v>97</v>
      </c>
      <c r="H8084" t="s">
        <v>37</v>
      </c>
      <c r="I8084">
        <v>4126.9399999999951</v>
      </c>
      <c r="J8084">
        <v>115</v>
      </c>
      <c r="K8084">
        <v>532</v>
      </c>
      <c r="L8084" t="s">
        <v>471</v>
      </c>
      <c r="M8084" s="2">
        <f>+Table3[[#This Row],[CHW]]/Table3[[#This Row],[Count of Airbill Number]]</f>
        <v>35.886434782608653</v>
      </c>
    </row>
    <row r="8085" spans="2:13">
      <c r="B8085" t="s">
        <v>20</v>
      </c>
      <c r="C8085" t="s">
        <v>21</v>
      </c>
      <c r="D8085" t="s">
        <v>22</v>
      </c>
      <c r="E8085" t="s">
        <v>777</v>
      </c>
      <c r="F8085" t="s">
        <v>778</v>
      </c>
      <c r="G8085" t="s">
        <v>360</v>
      </c>
      <c r="H8085" t="s">
        <v>51</v>
      </c>
      <c r="I8085">
        <v>4083.4</v>
      </c>
      <c r="J8085">
        <v>914</v>
      </c>
      <c r="K8085">
        <v>533</v>
      </c>
      <c r="L8085" t="s">
        <v>471</v>
      </c>
      <c r="M8085" s="2">
        <f>+Table3[[#This Row],[CHW]]/Table3[[#This Row],[Count of Airbill Number]]</f>
        <v>4.4676148796498909</v>
      </c>
    </row>
    <row r="8086" spans="2:13">
      <c r="B8086" t="s">
        <v>20</v>
      </c>
      <c r="C8086" t="s">
        <v>472</v>
      </c>
      <c r="D8086" t="s">
        <v>22</v>
      </c>
      <c r="E8086" t="s">
        <v>777</v>
      </c>
      <c r="F8086" t="s">
        <v>776</v>
      </c>
      <c r="G8086" t="s">
        <v>97</v>
      </c>
      <c r="H8086" t="s">
        <v>123</v>
      </c>
      <c r="I8086">
        <v>4073</v>
      </c>
      <c r="J8086">
        <v>9</v>
      </c>
      <c r="K8086">
        <v>534</v>
      </c>
      <c r="L8086" t="s">
        <v>471</v>
      </c>
      <c r="M8086" s="2">
        <f>+Table3[[#This Row],[CHW]]/Table3[[#This Row],[Count of Airbill Number]]</f>
        <v>452.55555555555554</v>
      </c>
    </row>
    <row r="8087" spans="2:13">
      <c r="B8087" t="s">
        <v>20</v>
      </c>
      <c r="C8087" t="s">
        <v>472</v>
      </c>
      <c r="D8087" t="s">
        <v>22</v>
      </c>
      <c r="E8087" t="s">
        <v>778</v>
      </c>
      <c r="F8087" t="s">
        <v>778</v>
      </c>
      <c r="G8087" t="s">
        <v>90</v>
      </c>
      <c r="H8087" t="s">
        <v>269</v>
      </c>
      <c r="I8087">
        <v>4060</v>
      </c>
      <c r="J8087">
        <v>258</v>
      </c>
      <c r="K8087">
        <v>535</v>
      </c>
      <c r="L8087" t="s">
        <v>471</v>
      </c>
      <c r="M8087" s="2">
        <f>+Table3[[#This Row],[CHW]]/Table3[[#This Row],[Count of Airbill Number]]</f>
        <v>15.736434108527131</v>
      </c>
    </row>
    <row r="8088" spans="2:13">
      <c r="B8088" t="s">
        <v>20</v>
      </c>
      <c r="C8088" t="s">
        <v>472</v>
      </c>
      <c r="D8088" t="s">
        <v>22</v>
      </c>
      <c r="E8088" t="s">
        <v>776</v>
      </c>
      <c r="F8088" t="s">
        <v>778</v>
      </c>
      <c r="G8088" t="s">
        <v>32</v>
      </c>
      <c r="H8088" t="s">
        <v>153</v>
      </c>
      <c r="I8088">
        <v>4038.6399999999994</v>
      </c>
      <c r="J8088">
        <v>43</v>
      </c>
      <c r="K8088">
        <v>536</v>
      </c>
      <c r="L8088" t="s">
        <v>471</v>
      </c>
      <c r="M8088" s="2">
        <f>+Table3[[#This Row],[CHW]]/Table3[[#This Row],[Count of Airbill Number]]</f>
        <v>93.921860465116268</v>
      </c>
    </row>
    <row r="8089" spans="2:13">
      <c r="B8089" t="s">
        <v>20</v>
      </c>
      <c r="C8089" t="s">
        <v>472</v>
      </c>
      <c r="D8089" t="s">
        <v>22</v>
      </c>
      <c r="E8089" t="s">
        <v>777</v>
      </c>
      <c r="F8089" t="s">
        <v>778</v>
      </c>
      <c r="G8089" t="s">
        <v>97</v>
      </c>
      <c r="H8089" t="s">
        <v>86</v>
      </c>
      <c r="I8089">
        <v>4012.5</v>
      </c>
      <c r="J8089">
        <v>206</v>
      </c>
      <c r="K8089">
        <v>537</v>
      </c>
      <c r="L8089" t="s">
        <v>471</v>
      </c>
      <c r="M8089" s="2">
        <f>+Table3[[#This Row],[CHW]]/Table3[[#This Row],[Count of Airbill Number]]</f>
        <v>19.478155339805824</v>
      </c>
    </row>
    <row r="8090" spans="2:13">
      <c r="B8090" t="s">
        <v>20</v>
      </c>
      <c r="C8090" t="s">
        <v>472</v>
      </c>
      <c r="D8090" t="s">
        <v>22</v>
      </c>
      <c r="E8090" t="s">
        <v>778</v>
      </c>
      <c r="F8090" t="s">
        <v>776</v>
      </c>
      <c r="G8090" t="s">
        <v>171</v>
      </c>
      <c r="H8090" t="s">
        <v>32</v>
      </c>
      <c r="I8090">
        <v>4003.3900000000003</v>
      </c>
      <c r="J8090">
        <v>41</v>
      </c>
      <c r="K8090">
        <v>538</v>
      </c>
      <c r="L8090" t="s">
        <v>471</v>
      </c>
      <c r="M8090" s="2">
        <f>+Table3[[#This Row],[CHW]]/Table3[[#This Row],[Count of Airbill Number]]</f>
        <v>97.643658536585377</v>
      </c>
    </row>
    <row r="8091" spans="2:13">
      <c r="B8091" t="s">
        <v>20</v>
      </c>
      <c r="C8091" t="s">
        <v>472</v>
      </c>
      <c r="D8091" t="s">
        <v>22</v>
      </c>
      <c r="E8091" t="s">
        <v>778</v>
      </c>
      <c r="F8091" t="s">
        <v>778</v>
      </c>
      <c r="G8091" t="s">
        <v>260</v>
      </c>
      <c r="H8091" t="s">
        <v>86</v>
      </c>
      <c r="I8091">
        <v>4003</v>
      </c>
      <c r="J8091">
        <v>227</v>
      </c>
      <c r="K8091">
        <v>539</v>
      </c>
      <c r="L8091" t="s">
        <v>471</v>
      </c>
      <c r="M8091" s="2">
        <f>+Table3[[#This Row],[CHW]]/Table3[[#This Row],[Count of Airbill Number]]</f>
        <v>17.634361233480178</v>
      </c>
    </row>
    <row r="8092" spans="2:13">
      <c r="B8092" t="s">
        <v>20</v>
      </c>
      <c r="C8092" t="s">
        <v>472</v>
      </c>
      <c r="D8092" t="s">
        <v>22</v>
      </c>
      <c r="E8092" t="s">
        <v>778</v>
      </c>
      <c r="F8092" t="s">
        <v>777</v>
      </c>
      <c r="G8092" t="s">
        <v>86</v>
      </c>
      <c r="H8092" t="s">
        <v>190</v>
      </c>
      <c r="I8092">
        <v>3977.119999999999</v>
      </c>
      <c r="J8092">
        <v>162</v>
      </c>
      <c r="K8092">
        <v>540</v>
      </c>
      <c r="L8092" t="s">
        <v>471</v>
      </c>
      <c r="M8092" s="2">
        <f>+Table3[[#This Row],[CHW]]/Table3[[#This Row],[Count of Airbill Number]]</f>
        <v>24.550123456790118</v>
      </c>
    </row>
    <row r="8093" spans="2:13">
      <c r="B8093" t="s">
        <v>20</v>
      </c>
      <c r="C8093" t="s">
        <v>472</v>
      </c>
      <c r="D8093" t="s">
        <v>22</v>
      </c>
      <c r="E8093" t="s">
        <v>778</v>
      </c>
      <c r="F8093" t="s">
        <v>778</v>
      </c>
      <c r="G8093" t="s">
        <v>113</v>
      </c>
      <c r="H8093" t="s">
        <v>591</v>
      </c>
      <c r="I8093">
        <v>3967.2599999999993</v>
      </c>
      <c r="J8093">
        <v>16</v>
      </c>
      <c r="K8093">
        <v>541</v>
      </c>
      <c r="L8093" t="s">
        <v>471</v>
      </c>
      <c r="M8093" s="2">
        <f>+Table3[[#This Row],[CHW]]/Table3[[#This Row],[Count of Airbill Number]]</f>
        <v>247.95374999999996</v>
      </c>
    </row>
    <row r="8094" spans="2:13">
      <c r="B8094" t="s">
        <v>20</v>
      </c>
      <c r="C8094" t="s">
        <v>472</v>
      </c>
      <c r="D8094" t="s">
        <v>22</v>
      </c>
      <c r="E8094" t="s">
        <v>777</v>
      </c>
      <c r="F8094" t="s">
        <v>777</v>
      </c>
      <c r="G8094" t="s">
        <v>27</v>
      </c>
      <c r="H8094" t="s">
        <v>374</v>
      </c>
      <c r="I8094">
        <v>3951</v>
      </c>
      <c r="J8094">
        <v>181</v>
      </c>
      <c r="K8094">
        <v>542</v>
      </c>
      <c r="L8094" t="s">
        <v>471</v>
      </c>
      <c r="M8094" s="2">
        <f>+Table3[[#This Row],[CHW]]/Table3[[#This Row],[Count of Airbill Number]]</f>
        <v>21.828729281767956</v>
      </c>
    </row>
    <row r="8095" spans="2:13">
      <c r="B8095" t="s">
        <v>20</v>
      </c>
      <c r="C8095" t="s">
        <v>472</v>
      </c>
      <c r="D8095" t="s">
        <v>22</v>
      </c>
      <c r="E8095" t="s">
        <v>778</v>
      </c>
      <c r="F8095" t="s">
        <v>776</v>
      </c>
      <c r="G8095" t="s">
        <v>260</v>
      </c>
      <c r="H8095" t="s">
        <v>66</v>
      </c>
      <c r="I8095">
        <v>3938.3926999999994</v>
      </c>
      <c r="J8095">
        <v>182</v>
      </c>
      <c r="K8095">
        <v>543</v>
      </c>
      <c r="L8095" t="s">
        <v>471</v>
      </c>
      <c r="M8095" s="2">
        <f>+Table3[[#This Row],[CHW]]/Table3[[#This Row],[Count of Airbill Number]]</f>
        <v>21.639520329670326</v>
      </c>
    </row>
    <row r="8096" spans="2:13">
      <c r="B8096" t="s">
        <v>35</v>
      </c>
      <c r="C8096" t="s">
        <v>472</v>
      </c>
      <c r="D8096" t="s">
        <v>36</v>
      </c>
      <c r="E8096" t="s">
        <v>776</v>
      </c>
      <c r="F8096" t="s">
        <v>776</v>
      </c>
      <c r="G8096" t="s">
        <v>37</v>
      </c>
      <c r="H8096" t="s">
        <v>49</v>
      </c>
      <c r="I8096">
        <v>3938.05</v>
      </c>
      <c r="J8096">
        <v>197</v>
      </c>
      <c r="K8096">
        <v>544</v>
      </c>
      <c r="L8096" t="s">
        <v>471</v>
      </c>
      <c r="M8096" s="2">
        <f>+Table3[[#This Row],[CHW]]/Table3[[#This Row],[Count of Airbill Number]]</f>
        <v>19.99010152284264</v>
      </c>
    </row>
    <row r="8097" spans="2:13">
      <c r="B8097" t="s">
        <v>20</v>
      </c>
      <c r="C8097" t="s">
        <v>472</v>
      </c>
      <c r="D8097" t="s">
        <v>22</v>
      </c>
      <c r="E8097" t="s">
        <v>777</v>
      </c>
      <c r="F8097" t="s">
        <v>777</v>
      </c>
      <c r="G8097" t="s">
        <v>501</v>
      </c>
      <c r="H8097" t="s">
        <v>179</v>
      </c>
      <c r="I8097">
        <v>3917</v>
      </c>
      <c r="J8097">
        <v>174</v>
      </c>
      <c r="K8097">
        <v>545</v>
      </c>
      <c r="L8097" t="s">
        <v>471</v>
      </c>
      <c r="M8097" s="2">
        <f>+Table3[[#This Row],[CHW]]/Table3[[#This Row],[Count of Airbill Number]]</f>
        <v>22.511494252873565</v>
      </c>
    </row>
    <row r="8098" spans="2:13">
      <c r="B8098" t="s">
        <v>20</v>
      </c>
      <c r="C8098" t="s">
        <v>472</v>
      </c>
      <c r="D8098" t="s">
        <v>22</v>
      </c>
      <c r="E8098" t="s">
        <v>777</v>
      </c>
      <c r="F8098" t="s">
        <v>777</v>
      </c>
      <c r="G8098" t="s">
        <v>110</v>
      </c>
      <c r="H8098" t="s">
        <v>52</v>
      </c>
      <c r="I8098">
        <v>3917</v>
      </c>
      <c r="J8098">
        <v>12</v>
      </c>
      <c r="K8098">
        <v>546</v>
      </c>
      <c r="L8098" t="s">
        <v>471</v>
      </c>
      <c r="M8098" s="2">
        <f>+Table3[[#This Row],[CHW]]/Table3[[#This Row],[Count of Airbill Number]]</f>
        <v>326.41666666666669</v>
      </c>
    </row>
    <row r="8099" spans="2:13">
      <c r="B8099" t="s">
        <v>20</v>
      </c>
      <c r="C8099" t="s">
        <v>472</v>
      </c>
      <c r="D8099" t="s">
        <v>22</v>
      </c>
      <c r="E8099" t="s">
        <v>777</v>
      </c>
      <c r="F8099" t="s">
        <v>778</v>
      </c>
      <c r="G8099" t="s">
        <v>162</v>
      </c>
      <c r="H8099" t="s">
        <v>124</v>
      </c>
      <c r="I8099">
        <v>3913.5</v>
      </c>
      <c r="J8099">
        <v>32</v>
      </c>
      <c r="K8099">
        <v>547</v>
      </c>
      <c r="L8099" t="s">
        <v>471</v>
      </c>
      <c r="M8099" s="2">
        <f>+Table3[[#This Row],[CHW]]/Table3[[#This Row],[Count of Airbill Number]]</f>
        <v>122.296875</v>
      </c>
    </row>
    <row r="8100" spans="2:13">
      <c r="B8100" t="s">
        <v>20</v>
      </c>
      <c r="C8100" t="s">
        <v>472</v>
      </c>
      <c r="D8100" t="s">
        <v>22</v>
      </c>
      <c r="E8100" t="s">
        <v>776</v>
      </c>
      <c r="F8100" t="s">
        <v>776</v>
      </c>
      <c r="G8100" t="s">
        <v>85</v>
      </c>
      <c r="H8100" t="s">
        <v>24</v>
      </c>
      <c r="I8100">
        <v>3912.6441199999995</v>
      </c>
      <c r="J8100">
        <v>217</v>
      </c>
      <c r="K8100">
        <v>548</v>
      </c>
      <c r="L8100" t="s">
        <v>471</v>
      </c>
      <c r="M8100" s="2">
        <f>+Table3[[#This Row],[CHW]]/Table3[[#This Row],[Count of Airbill Number]]</f>
        <v>18.030618064516126</v>
      </c>
    </row>
    <row r="8101" spans="2:13">
      <c r="B8101" t="s">
        <v>20</v>
      </c>
      <c r="C8101" t="s">
        <v>472</v>
      </c>
      <c r="D8101" t="s">
        <v>22</v>
      </c>
      <c r="E8101" t="s">
        <v>776</v>
      </c>
      <c r="F8101" t="s">
        <v>778</v>
      </c>
      <c r="G8101" t="s">
        <v>123</v>
      </c>
      <c r="H8101" t="s">
        <v>124</v>
      </c>
      <c r="I8101">
        <v>3911.7099999999991</v>
      </c>
      <c r="J8101">
        <v>27</v>
      </c>
      <c r="K8101">
        <v>549</v>
      </c>
      <c r="L8101" t="s">
        <v>471</v>
      </c>
      <c r="M8101" s="2">
        <f>+Table3[[#This Row],[CHW]]/Table3[[#This Row],[Count of Airbill Number]]</f>
        <v>144.87814814814811</v>
      </c>
    </row>
    <row r="8102" spans="2:13">
      <c r="B8102" t="s">
        <v>20</v>
      </c>
      <c r="C8102" t="s">
        <v>472</v>
      </c>
      <c r="D8102" t="s">
        <v>22</v>
      </c>
      <c r="E8102" t="s">
        <v>778</v>
      </c>
      <c r="F8102" t="s">
        <v>776</v>
      </c>
      <c r="G8102" t="s">
        <v>150</v>
      </c>
      <c r="H8102" t="s">
        <v>31</v>
      </c>
      <c r="I8102">
        <v>3907</v>
      </c>
      <c r="J8102">
        <v>13</v>
      </c>
      <c r="K8102">
        <v>550</v>
      </c>
      <c r="L8102" t="s">
        <v>471</v>
      </c>
      <c r="M8102" s="2">
        <f>+Table3[[#This Row],[CHW]]/Table3[[#This Row],[Count of Airbill Number]]</f>
        <v>300.53846153846155</v>
      </c>
    </row>
    <row r="8103" spans="2:13">
      <c r="B8103" t="s">
        <v>20</v>
      </c>
      <c r="C8103" t="s">
        <v>472</v>
      </c>
      <c r="D8103" t="s">
        <v>22</v>
      </c>
      <c r="E8103" t="s">
        <v>778</v>
      </c>
      <c r="F8103" t="s">
        <v>776</v>
      </c>
      <c r="G8103" t="s">
        <v>233</v>
      </c>
      <c r="H8103" t="s">
        <v>31</v>
      </c>
      <c r="I8103">
        <v>3903.9</v>
      </c>
      <c r="J8103">
        <v>56</v>
      </c>
      <c r="K8103">
        <v>551</v>
      </c>
      <c r="L8103" t="s">
        <v>471</v>
      </c>
      <c r="M8103" s="2">
        <f>+Table3[[#This Row],[CHW]]/Table3[[#This Row],[Count of Airbill Number]]</f>
        <v>69.712500000000006</v>
      </c>
    </row>
    <row r="8104" spans="2:13">
      <c r="B8104" t="s">
        <v>35</v>
      </c>
      <c r="C8104" t="s">
        <v>472</v>
      </c>
      <c r="D8104" t="s">
        <v>36</v>
      </c>
      <c r="E8104" t="s">
        <v>778</v>
      </c>
      <c r="F8104" t="s">
        <v>776</v>
      </c>
      <c r="G8104" t="s">
        <v>51</v>
      </c>
      <c r="H8104" t="s">
        <v>32</v>
      </c>
      <c r="I8104">
        <v>3894</v>
      </c>
      <c r="J8104">
        <v>3</v>
      </c>
      <c r="K8104">
        <v>552</v>
      </c>
      <c r="L8104" t="s">
        <v>471</v>
      </c>
      <c r="M8104" s="2">
        <f>+Table3[[#This Row],[CHW]]/Table3[[#This Row],[Count of Airbill Number]]</f>
        <v>1298</v>
      </c>
    </row>
    <row r="8105" spans="2:13">
      <c r="B8105" t="s">
        <v>20</v>
      </c>
      <c r="C8105" t="s">
        <v>472</v>
      </c>
      <c r="D8105" t="s">
        <v>22</v>
      </c>
      <c r="E8105" t="s">
        <v>777</v>
      </c>
      <c r="F8105" t="s">
        <v>778</v>
      </c>
      <c r="G8105" t="s">
        <v>181</v>
      </c>
      <c r="H8105" t="s">
        <v>269</v>
      </c>
      <c r="I8105">
        <v>3889.5</v>
      </c>
      <c r="J8105">
        <v>167</v>
      </c>
      <c r="K8105">
        <v>553</v>
      </c>
      <c r="L8105" t="s">
        <v>471</v>
      </c>
      <c r="M8105" s="2">
        <f>+Table3[[#This Row],[CHW]]/Table3[[#This Row],[Count of Airbill Number]]</f>
        <v>23.290419161676645</v>
      </c>
    </row>
    <row r="8106" spans="2:13">
      <c r="B8106" t="s">
        <v>20</v>
      </c>
      <c r="C8106" t="s">
        <v>472</v>
      </c>
      <c r="D8106" t="s">
        <v>22</v>
      </c>
      <c r="E8106" t="s">
        <v>778</v>
      </c>
      <c r="F8106" t="s">
        <v>776</v>
      </c>
      <c r="G8106" t="s">
        <v>173</v>
      </c>
      <c r="H8106" t="s">
        <v>66</v>
      </c>
      <c r="I8106">
        <v>3874.8</v>
      </c>
      <c r="J8106">
        <v>99</v>
      </c>
      <c r="K8106">
        <v>554</v>
      </c>
      <c r="L8106" t="s">
        <v>471</v>
      </c>
      <c r="M8106" s="2">
        <f>+Table3[[#This Row],[CHW]]/Table3[[#This Row],[Count of Airbill Number]]</f>
        <v>39.139393939393941</v>
      </c>
    </row>
    <row r="8107" spans="2:13">
      <c r="B8107" t="s">
        <v>20</v>
      </c>
      <c r="C8107" t="s">
        <v>472</v>
      </c>
      <c r="D8107" t="s">
        <v>22</v>
      </c>
      <c r="E8107" t="s">
        <v>777</v>
      </c>
      <c r="F8107" t="s">
        <v>778</v>
      </c>
      <c r="G8107" t="s">
        <v>162</v>
      </c>
      <c r="H8107" t="s">
        <v>150</v>
      </c>
      <c r="I8107">
        <v>3861</v>
      </c>
      <c r="J8107">
        <v>9</v>
      </c>
      <c r="K8107">
        <v>555</v>
      </c>
      <c r="L8107" t="s">
        <v>471</v>
      </c>
      <c r="M8107" s="2">
        <f>+Table3[[#This Row],[CHW]]/Table3[[#This Row],[Count of Airbill Number]]</f>
        <v>429</v>
      </c>
    </row>
    <row r="8108" spans="2:13">
      <c r="B8108" t="s">
        <v>20</v>
      </c>
      <c r="C8108" t="s">
        <v>472</v>
      </c>
      <c r="D8108" t="s">
        <v>22</v>
      </c>
      <c r="E8108" t="s">
        <v>776</v>
      </c>
      <c r="F8108" t="s">
        <v>778</v>
      </c>
      <c r="G8108" t="s">
        <v>216</v>
      </c>
      <c r="H8108" t="s">
        <v>86</v>
      </c>
      <c r="I8108">
        <v>3859.8</v>
      </c>
      <c r="J8108">
        <v>27</v>
      </c>
      <c r="K8108">
        <v>556</v>
      </c>
      <c r="L8108" t="s">
        <v>471</v>
      </c>
      <c r="M8108" s="2">
        <f>+Table3[[#This Row],[CHW]]/Table3[[#This Row],[Count of Airbill Number]]</f>
        <v>142.95555555555555</v>
      </c>
    </row>
    <row r="8109" spans="2:13">
      <c r="B8109" t="s">
        <v>20</v>
      </c>
      <c r="C8109" t="s">
        <v>472</v>
      </c>
      <c r="D8109" t="s">
        <v>22</v>
      </c>
      <c r="E8109" t="s">
        <v>778</v>
      </c>
      <c r="F8109" t="s">
        <v>777</v>
      </c>
      <c r="G8109" t="s">
        <v>51</v>
      </c>
      <c r="H8109" t="s">
        <v>274</v>
      </c>
      <c r="I8109">
        <v>3844.6000000000008</v>
      </c>
      <c r="J8109">
        <v>116</v>
      </c>
      <c r="K8109">
        <v>557</v>
      </c>
      <c r="L8109" t="s">
        <v>471</v>
      </c>
      <c r="M8109" s="2">
        <f>+Table3[[#This Row],[CHW]]/Table3[[#This Row],[Count of Airbill Number]]</f>
        <v>33.143103448275866</v>
      </c>
    </row>
    <row r="8110" spans="2:13">
      <c r="B8110" t="s">
        <v>20</v>
      </c>
      <c r="C8110" t="s">
        <v>472</v>
      </c>
      <c r="D8110" t="s">
        <v>22</v>
      </c>
      <c r="E8110" t="s">
        <v>777</v>
      </c>
      <c r="F8110" t="s">
        <v>777</v>
      </c>
      <c r="G8110" t="s">
        <v>290</v>
      </c>
      <c r="H8110" t="s">
        <v>44</v>
      </c>
      <c r="I8110">
        <v>3844</v>
      </c>
      <c r="J8110">
        <v>13</v>
      </c>
      <c r="K8110">
        <v>558</v>
      </c>
      <c r="L8110" t="s">
        <v>471</v>
      </c>
      <c r="M8110" s="2">
        <f>+Table3[[#This Row],[CHW]]/Table3[[#This Row],[Count of Airbill Number]]</f>
        <v>295.69230769230768</v>
      </c>
    </row>
    <row r="8111" spans="2:13">
      <c r="B8111" t="s">
        <v>35</v>
      </c>
      <c r="C8111" t="s">
        <v>472</v>
      </c>
      <c r="D8111" t="s">
        <v>36</v>
      </c>
      <c r="E8111" t="s">
        <v>776</v>
      </c>
      <c r="F8111" t="s">
        <v>778</v>
      </c>
      <c r="G8111" t="s">
        <v>31</v>
      </c>
      <c r="H8111" t="s">
        <v>51</v>
      </c>
      <c r="I8111">
        <v>3841</v>
      </c>
      <c r="J8111">
        <v>3</v>
      </c>
      <c r="K8111">
        <v>559</v>
      </c>
      <c r="L8111" t="s">
        <v>471</v>
      </c>
      <c r="M8111" s="2">
        <f>+Table3[[#This Row],[CHW]]/Table3[[#This Row],[Count of Airbill Number]]</f>
        <v>1280.3333333333333</v>
      </c>
    </row>
    <row r="8112" spans="2:13">
      <c r="B8112" t="s">
        <v>20</v>
      </c>
      <c r="C8112" t="s">
        <v>472</v>
      </c>
      <c r="D8112" t="s">
        <v>22</v>
      </c>
      <c r="E8112" t="s">
        <v>776</v>
      </c>
      <c r="F8112" t="s">
        <v>776</v>
      </c>
      <c r="G8112" t="s">
        <v>123</v>
      </c>
      <c r="H8112" t="s">
        <v>152</v>
      </c>
      <c r="I8112">
        <v>3836.5100000000011</v>
      </c>
      <c r="J8112">
        <v>39</v>
      </c>
      <c r="K8112">
        <v>560</v>
      </c>
      <c r="L8112" t="s">
        <v>471</v>
      </c>
      <c r="M8112" s="2">
        <f>+Table3[[#This Row],[CHW]]/Table3[[#This Row],[Count of Airbill Number]]</f>
        <v>98.372051282051316</v>
      </c>
    </row>
    <row r="8113" spans="2:13">
      <c r="B8113" t="s">
        <v>20</v>
      </c>
      <c r="C8113" t="s">
        <v>472</v>
      </c>
      <c r="D8113" t="s">
        <v>22</v>
      </c>
      <c r="E8113" t="s">
        <v>777</v>
      </c>
      <c r="F8113" t="s">
        <v>777</v>
      </c>
      <c r="G8113" t="s">
        <v>97</v>
      </c>
      <c r="H8113" t="s">
        <v>519</v>
      </c>
      <c r="I8113">
        <v>3836.4199999999992</v>
      </c>
      <c r="J8113">
        <v>89</v>
      </c>
      <c r="K8113">
        <v>561</v>
      </c>
      <c r="L8113" t="s">
        <v>471</v>
      </c>
      <c r="M8113" s="2">
        <f>+Table3[[#This Row],[CHW]]/Table3[[#This Row],[Count of Airbill Number]]</f>
        <v>43.105842696629203</v>
      </c>
    </row>
    <row r="8114" spans="2:13">
      <c r="B8114" t="s">
        <v>20</v>
      </c>
      <c r="C8114" t="s">
        <v>472</v>
      </c>
      <c r="D8114" t="s">
        <v>22</v>
      </c>
      <c r="E8114" t="s">
        <v>777</v>
      </c>
      <c r="F8114" t="s">
        <v>778</v>
      </c>
      <c r="G8114" t="s">
        <v>181</v>
      </c>
      <c r="H8114" t="s">
        <v>113</v>
      </c>
      <c r="I8114">
        <v>3831.5</v>
      </c>
      <c r="J8114">
        <v>117</v>
      </c>
      <c r="K8114">
        <v>562</v>
      </c>
      <c r="L8114" t="s">
        <v>471</v>
      </c>
      <c r="M8114" s="2">
        <f>+Table3[[#This Row],[CHW]]/Table3[[#This Row],[Count of Airbill Number]]</f>
        <v>32.747863247863251</v>
      </c>
    </row>
    <row r="8115" spans="2:13">
      <c r="B8115" t="s">
        <v>20</v>
      </c>
      <c r="C8115" t="s">
        <v>472</v>
      </c>
      <c r="D8115" t="s">
        <v>22</v>
      </c>
      <c r="E8115" t="s">
        <v>778</v>
      </c>
      <c r="F8115" t="s">
        <v>778</v>
      </c>
      <c r="G8115" t="s">
        <v>291</v>
      </c>
      <c r="H8115" t="s">
        <v>269</v>
      </c>
      <c r="I8115">
        <v>3824</v>
      </c>
      <c r="J8115">
        <v>216</v>
      </c>
      <c r="K8115">
        <v>563</v>
      </c>
      <c r="L8115" t="s">
        <v>471</v>
      </c>
      <c r="M8115" s="2">
        <f>+Table3[[#This Row],[CHW]]/Table3[[#This Row],[Count of Airbill Number]]</f>
        <v>17.703703703703702</v>
      </c>
    </row>
    <row r="8116" spans="2:13">
      <c r="B8116" t="s">
        <v>20</v>
      </c>
      <c r="C8116" t="s">
        <v>472</v>
      </c>
      <c r="D8116" t="s">
        <v>22</v>
      </c>
      <c r="E8116" t="s">
        <v>776</v>
      </c>
      <c r="F8116" t="s">
        <v>776</v>
      </c>
      <c r="G8116" t="s">
        <v>85</v>
      </c>
      <c r="H8116" t="s">
        <v>192</v>
      </c>
      <c r="I8116">
        <v>3814.7450849999996</v>
      </c>
      <c r="J8116">
        <v>80</v>
      </c>
      <c r="K8116">
        <v>564</v>
      </c>
      <c r="L8116" t="s">
        <v>471</v>
      </c>
      <c r="M8116" s="2">
        <f>+Table3[[#This Row],[CHW]]/Table3[[#This Row],[Count of Airbill Number]]</f>
        <v>47.684313562499995</v>
      </c>
    </row>
    <row r="8117" spans="2:13">
      <c r="B8117" t="s">
        <v>20</v>
      </c>
      <c r="C8117" t="s">
        <v>21</v>
      </c>
      <c r="D8117" t="s">
        <v>22</v>
      </c>
      <c r="E8117" t="s">
        <v>777</v>
      </c>
      <c r="F8117" t="s">
        <v>778</v>
      </c>
      <c r="G8117" t="s">
        <v>162</v>
      </c>
      <c r="H8117" t="s">
        <v>171</v>
      </c>
      <c r="I8117">
        <v>3806.5</v>
      </c>
      <c r="J8117">
        <v>13</v>
      </c>
      <c r="K8117">
        <v>565</v>
      </c>
      <c r="L8117" t="s">
        <v>471</v>
      </c>
      <c r="M8117" s="2">
        <f>+Table3[[#This Row],[CHW]]/Table3[[#This Row],[Count of Airbill Number]]</f>
        <v>292.80769230769232</v>
      </c>
    </row>
    <row r="8118" spans="2:13">
      <c r="B8118" t="s">
        <v>20</v>
      </c>
      <c r="C8118" t="s">
        <v>472</v>
      </c>
      <c r="D8118" t="s">
        <v>22</v>
      </c>
      <c r="E8118" t="s">
        <v>778</v>
      </c>
      <c r="F8118" t="s">
        <v>776</v>
      </c>
      <c r="G8118" t="s">
        <v>86</v>
      </c>
      <c r="H8118" t="s">
        <v>89</v>
      </c>
      <c r="I8118">
        <v>3804.6000000000008</v>
      </c>
      <c r="J8118">
        <v>130</v>
      </c>
      <c r="K8118">
        <v>566</v>
      </c>
      <c r="L8118" t="s">
        <v>471</v>
      </c>
      <c r="M8118" s="2">
        <f>+Table3[[#This Row],[CHW]]/Table3[[#This Row],[Count of Airbill Number]]</f>
        <v>29.266153846153852</v>
      </c>
    </row>
    <row r="8119" spans="2:13">
      <c r="B8119" t="s">
        <v>20</v>
      </c>
      <c r="C8119" t="s">
        <v>472</v>
      </c>
      <c r="D8119" t="s">
        <v>22</v>
      </c>
      <c r="E8119" t="s">
        <v>776</v>
      </c>
      <c r="F8119" t="s">
        <v>778</v>
      </c>
      <c r="G8119" t="s">
        <v>31</v>
      </c>
      <c r="H8119" t="s">
        <v>233</v>
      </c>
      <c r="I8119">
        <v>3800.5100000000016</v>
      </c>
      <c r="J8119">
        <v>132</v>
      </c>
      <c r="K8119">
        <v>567</v>
      </c>
      <c r="L8119" t="s">
        <v>471</v>
      </c>
      <c r="M8119" s="2">
        <f>+Table3[[#This Row],[CHW]]/Table3[[#This Row],[Count of Airbill Number]]</f>
        <v>28.791742424242436</v>
      </c>
    </row>
    <row r="8120" spans="2:13">
      <c r="B8120" t="s">
        <v>20</v>
      </c>
      <c r="C8120" t="s">
        <v>472</v>
      </c>
      <c r="D8120" t="s">
        <v>22</v>
      </c>
      <c r="E8120" t="s">
        <v>776</v>
      </c>
      <c r="F8120" t="s">
        <v>776</v>
      </c>
      <c r="G8120" t="s">
        <v>24</v>
      </c>
      <c r="H8120" t="s">
        <v>37</v>
      </c>
      <c r="I8120">
        <v>3790.5099999999993</v>
      </c>
      <c r="J8120">
        <v>135</v>
      </c>
      <c r="K8120">
        <v>568</v>
      </c>
      <c r="L8120" t="s">
        <v>471</v>
      </c>
      <c r="M8120" s="2">
        <f>+Table3[[#This Row],[CHW]]/Table3[[#This Row],[Count of Airbill Number]]</f>
        <v>28.077851851851847</v>
      </c>
    </row>
    <row r="8121" spans="2:13">
      <c r="B8121" t="s">
        <v>20</v>
      </c>
      <c r="C8121" t="s">
        <v>21</v>
      </c>
      <c r="D8121" t="s">
        <v>22</v>
      </c>
      <c r="E8121" t="s">
        <v>776</v>
      </c>
      <c r="F8121" t="s">
        <v>777</v>
      </c>
      <c r="G8121" t="s">
        <v>85</v>
      </c>
      <c r="H8121" t="s">
        <v>274</v>
      </c>
      <c r="I8121">
        <v>3769.7400000000021</v>
      </c>
      <c r="J8121">
        <v>153</v>
      </c>
      <c r="K8121">
        <v>569</v>
      </c>
      <c r="L8121" t="s">
        <v>471</v>
      </c>
      <c r="M8121" s="2">
        <f>+Table3[[#This Row],[CHW]]/Table3[[#This Row],[Count of Airbill Number]]</f>
        <v>24.638823529411777</v>
      </c>
    </row>
    <row r="8122" spans="2:13">
      <c r="B8122" t="s">
        <v>20</v>
      </c>
      <c r="C8122" t="s">
        <v>472</v>
      </c>
      <c r="D8122" t="s">
        <v>22</v>
      </c>
      <c r="E8122" t="s">
        <v>776</v>
      </c>
      <c r="F8122" t="s">
        <v>777</v>
      </c>
      <c r="G8122" t="s">
        <v>85</v>
      </c>
      <c r="H8122" t="s">
        <v>27</v>
      </c>
      <c r="I8122">
        <v>3747.8699999999994</v>
      </c>
      <c r="J8122">
        <v>214</v>
      </c>
      <c r="K8122">
        <v>570</v>
      </c>
      <c r="L8122" t="s">
        <v>471</v>
      </c>
      <c r="M8122" s="2">
        <f>+Table3[[#This Row],[CHW]]/Table3[[#This Row],[Count of Airbill Number]]</f>
        <v>17.513411214953269</v>
      </c>
    </row>
    <row r="8123" spans="2:13">
      <c r="B8123" t="s">
        <v>20</v>
      </c>
      <c r="C8123" t="s">
        <v>472</v>
      </c>
      <c r="D8123" t="s">
        <v>22</v>
      </c>
      <c r="E8123" t="s">
        <v>776</v>
      </c>
      <c r="F8123" t="s">
        <v>778</v>
      </c>
      <c r="G8123" t="s">
        <v>33</v>
      </c>
      <c r="H8123" t="s">
        <v>86</v>
      </c>
      <c r="I8123">
        <v>3737.7999999999988</v>
      </c>
      <c r="J8123">
        <v>135</v>
      </c>
      <c r="K8123">
        <v>571</v>
      </c>
      <c r="L8123" t="s">
        <v>471</v>
      </c>
      <c r="M8123" s="2">
        <f>+Table3[[#This Row],[CHW]]/Table3[[#This Row],[Count of Airbill Number]]</f>
        <v>27.687407407407399</v>
      </c>
    </row>
    <row r="8124" spans="2:13">
      <c r="B8124" t="s">
        <v>20</v>
      </c>
      <c r="C8124" t="s">
        <v>472</v>
      </c>
      <c r="D8124" t="s">
        <v>22</v>
      </c>
      <c r="E8124" t="s">
        <v>778</v>
      </c>
      <c r="F8124" t="s">
        <v>778</v>
      </c>
      <c r="G8124" t="s">
        <v>112</v>
      </c>
      <c r="H8124" t="s">
        <v>51</v>
      </c>
      <c r="I8124">
        <v>3721.75</v>
      </c>
      <c r="J8124">
        <v>13</v>
      </c>
      <c r="K8124">
        <v>572</v>
      </c>
      <c r="L8124" t="s">
        <v>471</v>
      </c>
      <c r="M8124" s="2">
        <f>+Table3[[#This Row],[CHW]]/Table3[[#This Row],[Count of Airbill Number]]</f>
        <v>286.28846153846155</v>
      </c>
    </row>
    <row r="8125" spans="2:13">
      <c r="B8125" t="s">
        <v>20</v>
      </c>
      <c r="C8125" t="s">
        <v>472</v>
      </c>
      <c r="D8125" t="s">
        <v>22</v>
      </c>
      <c r="E8125" t="s">
        <v>776</v>
      </c>
      <c r="F8125" t="s">
        <v>778</v>
      </c>
      <c r="G8125" t="s">
        <v>66</v>
      </c>
      <c r="H8125" t="s">
        <v>150</v>
      </c>
      <c r="I8125">
        <v>3682.4742200000001</v>
      </c>
      <c r="J8125">
        <v>77</v>
      </c>
      <c r="K8125">
        <v>573</v>
      </c>
      <c r="L8125" t="s">
        <v>471</v>
      </c>
      <c r="M8125" s="2">
        <f>+Table3[[#This Row],[CHW]]/Table3[[#This Row],[Count of Airbill Number]]</f>
        <v>47.824340519480522</v>
      </c>
    </row>
    <row r="8126" spans="2:13">
      <c r="B8126" t="s">
        <v>20</v>
      </c>
      <c r="C8126" t="s">
        <v>472</v>
      </c>
      <c r="D8126" t="s">
        <v>22</v>
      </c>
      <c r="E8126" t="s">
        <v>776</v>
      </c>
      <c r="F8126" t="s">
        <v>776</v>
      </c>
      <c r="G8126" t="s">
        <v>37</v>
      </c>
      <c r="H8126" t="s">
        <v>24</v>
      </c>
      <c r="I8126">
        <v>3676.67</v>
      </c>
      <c r="J8126">
        <v>196</v>
      </c>
      <c r="K8126">
        <v>574</v>
      </c>
      <c r="L8126" t="s">
        <v>471</v>
      </c>
      <c r="M8126" s="2">
        <f>+Table3[[#This Row],[CHW]]/Table3[[#This Row],[Count of Airbill Number]]</f>
        <v>18.758520408163264</v>
      </c>
    </row>
    <row r="8127" spans="2:13">
      <c r="B8127" t="s">
        <v>20</v>
      </c>
      <c r="C8127" t="s">
        <v>472</v>
      </c>
      <c r="D8127" t="s">
        <v>22</v>
      </c>
      <c r="E8127" t="s">
        <v>778</v>
      </c>
      <c r="F8127" t="s">
        <v>777</v>
      </c>
      <c r="G8127" t="s">
        <v>112</v>
      </c>
      <c r="H8127" t="s">
        <v>181</v>
      </c>
      <c r="I8127">
        <v>3676.6000000000004</v>
      </c>
      <c r="J8127">
        <v>253</v>
      </c>
      <c r="K8127">
        <v>575</v>
      </c>
      <c r="L8127" t="s">
        <v>471</v>
      </c>
      <c r="M8127" s="2">
        <f>+Table3[[#This Row],[CHW]]/Table3[[#This Row],[Count of Airbill Number]]</f>
        <v>14.532015810276681</v>
      </c>
    </row>
    <row r="8128" spans="2:13">
      <c r="B8128" t="s">
        <v>20</v>
      </c>
      <c r="C8128" t="s">
        <v>472</v>
      </c>
      <c r="D8128" t="s">
        <v>22</v>
      </c>
      <c r="E8128" t="s">
        <v>778</v>
      </c>
      <c r="F8128" t="s">
        <v>776</v>
      </c>
      <c r="G8128" t="s">
        <v>86</v>
      </c>
      <c r="H8128" t="s">
        <v>39</v>
      </c>
      <c r="I8128">
        <v>3672.19</v>
      </c>
      <c r="J8128">
        <v>85</v>
      </c>
      <c r="K8128">
        <v>576</v>
      </c>
      <c r="L8128" t="s">
        <v>471</v>
      </c>
      <c r="M8128" s="2">
        <f>+Table3[[#This Row],[CHW]]/Table3[[#This Row],[Count of Airbill Number]]</f>
        <v>43.202235294117649</v>
      </c>
    </row>
    <row r="8129" spans="2:13">
      <c r="B8129" t="s">
        <v>20</v>
      </c>
      <c r="C8129" t="s">
        <v>472</v>
      </c>
      <c r="D8129" t="s">
        <v>22</v>
      </c>
      <c r="E8129" t="s">
        <v>777</v>
      </c>
      <c r="F8129" t="s">
        <v>776</v>
      </c>
      <c r="G8129" t="s">
        <v>290</v>
      </c>
      <c r="H8129" t="s">
        <v>600</v>
      </c>
      <c r="I8129">
        <v>3670</v>
      </c>
      <c r="J8129">
        <v>5</v>
      </c>
      <c r="K8129">
        <v>577</v>
      </c>
      <c r="L8129" t="s">
        <v>471</v>
      </c>
      <c r="M8129" s="2">
        <f>+Table3[[#This Row],[CHW]]/Table3[[#This Row],[Count of Airbill Number]]</f>
        <v>734</v>
      </c>
    </row>
    <row r="8130" spans="2:13">
      <c r="B8130" t="s">
        <v>20</v>
      </c>
      <c r="C8130" t="s">
        <v>472</v>
      </c>
      <c r="D8130" t="s">
        <v>22</v>
      </c>
      <c r="E8130" t="s">
        <v>776</v>
      </c>
      <c r="F8130" t="s">
        <v>776</v>
      </c>
      <c r="G8130" t="s">
        <v>31</v>
      </c>
      <c r="H8130" t="s">
        <v>116</v>
      </c>
      <c r="I8130">
        <v>3668.1499999999996</v>
      </c>
      <c r="J8130">
        <v>200</v>
      </c>
      <c r="K8130">
        <v>578</v>
      </c>
      <c r="L8130" t="s">
        <v>471</v>
      </c>
      <c r="M8130" s="2">
        <f>+Table3[[#This Row],[CHW]]/Table3[[#This Row],[Count of Airbill Number]]</f>
        <v>18.34075</v>
      </c>
    </row>
    <row r="8131" spans="2:13">
      <c r="B8131" t="s">
        <v>20</v>
      </c>
      <c r="C8131" t="s">
        <v>21</v>
      </c>
      <c r="D8131" t="s">
        <v>22</v>
      </c>
      <c r="E8131" t="s">
        <v>777</v>
      </c>
      <c r="F8131" t="s">
        <v>777</v>
      </c>
      <c r="G8131" t="s">
        <v>274</v>
      </c>
      <c r="H8131" t="s">
        <v>290</v>
      </c>
      <c r="I8131">
        <v>3653.1699999999996</v>
      </c>
      <c r="J8131">
        <v>160</v>
      </c>
      <c r="K8131">
        <v>579</v>
      </c>
      <c r="L8131" t="s">
        <v>471</v>
      </c>
      <c r="M8131" s="2">
        <f>+Table3[[#This Row],[CHW]]/Table3[[#This Row],[Count of Airbill Number]]</f>
        <v>22.832312499999997</v>
      </c>
    </row>
    <row r="8132" spans="2:13">
      <c r="B8132" t="s">
        <v>20</v>
      </c>
      <c r="C8132" t="s">
        <v>472</v>
      </c>
      <c r="D8132" t="s">
        <v>22</v>
      </c>
      <c r="E8132" t="s">
        <v>778</v>
      </c>
      <c r="F8132" t="s">
        <v>776</v>
      </c>
      <c r="G8132" t="s">
        <v>112</v>
      </c>
      <c r="H8132" t="s">
        <v>32</v>
      </c>
      <c r="I8132">
        <v>3643.0099999999993</v>
      </c>
      <c r="J8132">
        <v>163</v>
      </c>
      <c r="K8132">
        <v>580</v>
      </c>
      <c r="L8132" t="s">
        <v>471</v>
      </c>
      <c r="M8132" s="2">
        <f>+Table3[[#This Row],[CHW]]/Table3[[#This Row],[Count of Airbill Number]]</f>
        <v>22.349754601226991</v>
      </c>
    </row>
    <row r="8133" spans="2:13">
      <c r="B8133" t="s">
        <v>20</v>
      </c>
      <c r="C8133" t="s">
        <v>21</v>
      </c>
      <c r="D8133" t="s">
        <v>22</v>
      </c>
      <c r="E8133" t="s">
        <v>776</v>
      </c>
      <c r="F8133" t="s">
        <v>776</v>
      </c>
      <c r="G8133" t="s">
        <v>37</v>
      </c>
      <c r="H8133" t="s">
        <v>49</v>
      </c>
      <c r="I8133">
        <v>3619.6459535999993</v>
      </c>
      <c r="J8133">
        <v>906</v>
      </c>
      <c r="K8133">
        <v>581</v>
      </c>
      <c r="L8133" t="s">
        <v>471</v>
      </c>
      <c r="M8133" s="2">
        <f>+Table3[[#This Row],[CHW]]/Table3[[#This Row],[Count of Airbill Number]]</f>
        <v>3.9951942092715225</v>
      </c>
    </row>
    <row r="8134" spans="2:13">
      <c r="B8134" t="s">
        <v>35</v>
      </c>
      <c r="C8134" t="s">
        <v>472</v>
      </c>
      <c r="D8134" t="s">
        <v>36</v>
      </c>
      <c r="E8134" t="s">
        <v>777</v>
      </c>
      <c r="F8134" t="s">
        <v>777</v>
      </c>
      <c r="G8134" t="s">
        <v>44</v>
      </c>
      <c r="H8134" t="s">
        <v>227</v>
      </c>
      <c r="I8134">
        <v>3600.3</v>
      </c>
      <c r="J8134">
        <v>14</v>
      </c>
      <c r="K8134">
        <v>582</v>
      </c>
      <c r="L8134" t="s">
        <v>471</v>
      </c>
      <c r="M8134" s="2">
        <f>+Table3[[#This Row],[CHW]]/Table3[[#This Row],[Count of Airbill Number]]</f>
        <v>257.16428571428571</v>
      </c>
    </row>
    <row r="8135" spans="2:13">
      <c r="B8135" t="s">
        <v>20</v>
      </c>
      <c r="C8135" t="s">
        <v>472</v>
      </c>
      <c r="D8135" t="s">
        <v>22</v>
      </c>
      <c r="E8135" t="s">
        <v>777</v>
      </c>
      <c r="F8135" t="s">
        <v>777</v>
      </c>
      <c r="G8135" t="s">
        <v>179</v>
      </c>
      <c r="H8135" t="s">
        <v>29</v>
      </c>
      <c r="I8135">
        <v>3596</v>
      </c>
      <c r="J8135">
        <v>250</v>
      </c>
      <c r="K8135">
        <v>583</v>
      </c>
      <c r="L8135" t="s">
        <v>471</v>
      </c>
      <c r="M8135" s="2">
        <f>+Table3[[#This Row],[CHW]]/Table3[[#This Row],[Count of Airbill Number]]</f>
        <v>14.384</v>
      </c>
    </row>
    <row r="8136" spans="2:13">
      <c r="B8136" t="s">
        <v>20</v>
      </c>
      <c r="C8136" t="s">
        <v>472</v>
      </c>
      <c r="D8136" t="s">
        <v>22</v>
      </c>
      <c r="E8136" t="s">
        <v>776</v>
      </c>
      <c r="F8136" t="s">
        <v>778</v>
      </c>
      <c r="G8136" t="s">
        <v>85</v>
      </c>
      <c r="H8136" t="s">
        <v>150</v>
      </c>
      <c r="I8136">
        <v>3590.36</v>
      </c>
      <c r="J8136">
        <v>141</v>
      </c>
      <c r="K8136">
        <v>584</v>
      </c>
      <c r="L8136" t="s">
        <v>471</v>
      </c>
      <c r="M8136" s="2">
        <f>+Table3[[#This Row],[CHW]]/Table3[[#This Row],[Count of Airbill Number]]</f>
        <v>25.463546099290781</v>
      </c>
    </row>
    <row r="8137" spans="2:13">
      <c r="B8137" t="s">
        <v>20</v>
      </c>
      <c r="C8137" t="s">
        <v>472</v>
      </c>
      <c r="D8137" t="s">
        <v>22</v>
      </c>
      <c r="E8137" t="s">
        <v>777</v>
      </c>
      <c r="F8137" t="s">
        <v>776</v>
      </c>
      <c r="G8137" t="s">
        <v>38</v>
      </c>
      <c r="H8137" t="s">
        <v>37</v>
      </c>
      <c r="I8137">
        <v>3576</v>
      </c>
      <c r="J8137">
        <v>141</v>
      </c>
      <c r="K8137">
        <v>585</v>
      </c>
      <c r="L8137" t="s">
        <v>471</v>
      </c>
      <c r="M8137" s="2">
        <f>+Table3[[#This Row],[CHW]]/Table3[[#This Row],[Count of Airbill Number]]</f>
        <v>25.361702127659573</v>
      </c>
    </row>
    <row r="8138" spans="2:13">
      <c r="B8138" t="s">
        <v>20</v>
      </c>
      <c r="C8138" t="s">
        <v>21</v>
      </c>
      <c r="D8138" t="s">
        <v>22</v>
      </c>
      <c r="E8138" t="s">
        <v>778</v>
      </c>
      <c r="F8138" t="s">
        <v>778</v>
      </c>
      <c r="G8138" t="s">
        <v>283</v>
      </c>
      <c r="H8138" t="s">
        <v>124</v>
      </c>
      <c r="I8138">
        <v>3566</v>
      </c>
      <c r="J8138">
        <v>426</v>
      </c>
      <c r="K8138">
        <v>586</v>
      </c>
      <c r="L8138" t="s">
        <v>471</v>
      </c>
      <c r="M8138" s="2">
        <f>+Table3[[#This Row],[CHW]]/Table3[[#This Row],[Count of Airbill Number]]</f>
        <v>8.3708920187793421</v>
      </c>
    </row>
    <row r="8139" spans="2:13">
      <c r="B8139" t="s">
        <v>20</v>
      </c>
      <c r="C8139" t="s">
        <v>472</v>
      </c>
      <c r="D8139" t="s">
        <v>22</v>
      </c>
      <c r="E8139" t="s">
        <v>778</v>
      </c>
      <c r="F8139" t="s">
        <v>778</v>
      </c>
      <c r="G8139" t="s">
        <v>475</v>
      </c>
      <c r="H8139" t="s">
        <v>112</v>
      </c>
      <c r="I8139">
        <v>3563</v>
      </c>
      <c r="J8139">
        <v>89</v>
      </c>
      <c r="K8139">
        <v>587</v>
      </c>
      <c r="L8139" t="s">
        <v>471</v>
      </c>
      <c r="M8139" s="2">
        <f>+Table3[[#This Row],[CHW]]/Table3[[#This Row],[Count of Airbill Number]]</f>
        <v>40.033707865168537</v>
      </c>
    </row>
    <row r="8140" spans="2:13">
      <c r="B8140" t="s">
        <v>20</v>
      </c>
      <c r="C8140" t="s">
        <v>472</v>
      </c>
      <c r="D8140" t="s">
        <v>22</v>
      </c>
      <c r="E8140" t="s">
        <v>778</v>
      </c>
      <c r="F8140" t="s">
        <v>777</v>
      </c>
      <c r="G8140" t="s">
        <v>250</v>
      </c>
      <c r="H8140" t="s">
        <v>181</v>
      </c>
      <c r="I8140">
        <v>3561</v>
      </c>
      <c r="J8140">
        <v>108</v>
      </c>
      <c r="K8140">
        <v>588</v>
      </c>
      <c r="L8140" t="s">
        <v>471</v>
      </c>
      <c r="M8140" s="2">
        <f>+Table3[[#This Row],[CHW]]/Table3[[#This Row],[Count of Airbill Number]]</f>
        <v>32.972222222222221</v>
      </c>
    </row>
    <row r="8141" spans="2:13">
      <c r="B8141" t="s">
        <v>20</v>
      </c>
      <c r="C8141" t="s">
        <v>21</v>
      </c>
      <c r="D8141" t="s">
        <v>22</v>
      </c>
      <c r="E8141" t="s">
        <v>776</v>
      </c>
      <c r="F8141" t="s">
        <v>778</v>
      </c>
      <c r="G8141" t="s">
        <v>31</v>
      </c>
      <c r="H8141" t="s">
        <v>51</v>
      </c>
      <c r="I8141">
        <v>3542.3900000000003</v>
      </c>
      <c r="J8141">
        <v>55</v>
      </c>
      <c r="K8141">
        <v>589</v>
      </c>
      <c r="L8141" t="s">
        <v>471</v>
      </c>
      <c r="M8141" s="2">
        <f>+Table3[[#This Row],[CHW]]/Table3[[#This Row],[Count of Airbill Number]]</f>
        <v>64.407090909090911</v>
      </c>
    </row>
    <row r="8142" spans="2:13">
      <c r="B8142" t="s">
        <v>20</v>
      </c>
      <c r="C8142" t="s">
        <v>472</v>
      </c>
      <c r="D8142" t="s">
        <v>22</v>
      </c>
      <c r="E8142" t="s">
        <v>776</v>
      </c>
      <c r="F8142" t="s">
        <v>776</v>
      </c>
      <c r="G8142" t="s">
        <v>85</v>
      </c>
      <c r="H8142" t="s">
        <v>89</v>
      </c>
      <c r="I8142">
        <v>3536.9912427999998</v>
      </c>
      <c r="J8142">
        <v>161</v>
      </c>
      <c r="K8142">
        <v>590</v>
      </c>
      <c r="L8142" t="s">
        <v>471</v>
      </c>
      <c r="M8142" s="2">
        <f>+Table3[[#This Row],[CHW]]/Table3[[#This Row],[Count of Airbill Number]]</f>
        <v>21.968889706832297</v>
      </c>
    </row>
    <row r="8143" spans="2:13">
      <c r="B8143" t="s">
        <v>20</v>
      </c>
      <c r="C8143" t="s">
        <v>472</v>
      </c>
      <c r="D8143" t="s">
        <v>22</v>
      </c>
      <c r="E8143" t="s">
        <v>778</v>
      </c>
      <c r="F8143" t="s">
        <v>776</v>
      </c>
      <c r="G8143" t="s">
        <v>267</v>
      </c>
      <c r="H8143" t="s">
        <v>85</v>
      </c>
      <c r="I8143">
        <v>3535.6</v>
      </c>
      <c r="J8143">
        <v>5</v>
      </c>
      <c r="K8143">
        <v>591</v>
      </c>
      <c r="L8143" t="s">
        <v>471</v>
      </c>
      <c r="M8143" s="2">
        <f>+Table3[[#This Row],[CHW]]/Table3[[#This Row],[Count of Airbill Number]]</f>
        <v>707.12</v>
      </c>
    </row>
    <row r="8144" spans="2:13">
      <c r="B8144" t="s">
        <v>20</v>
      </c>
      <c r="C8144" t="s">
        <v>472</v>
      </c>
      <c r="D8144" t="s">
        <v>22</v>
      </c>
      <c r="E8144" t="s">
        <v>778</v>
      </c>
      <c r="F8144" t="s">
        <v>778</v>
      </c>
      <c r="G8144" t="s">
        <v>51</v>
      </c>
      <c r="H8144" t="s">
        <v>260</v>
      </c>
      <c r="I8144">
        <v>3521.2200000000003</v>
      </c>
      <c r="J8144">
        <v>101</v>
      </c>
      <c r="K8144">
        <v>592</v>
      </c>
      <c r="L8144" t="s">
        <v>471</v>
      </c>
      <c r="M8144" s="2">
        <f>+Table3[[#This Row],[CHW]]/Table3[[#This Row],[Count of Airbill Number]]</f>
        <v>34.863564356435646</v>
      </c>
    </row>
    <row r="8145" spans="2:13">
      <c r="B8145" t="s">
        <v>20</v>
      </c>
      <c r="C8145" t="s">
        <v>472</v>
      </c>
      <c r="D8145" t="s">
        <v>22</v>
      </c>
      <c r="E8145" t="s">
        <v>778</v>
      </c>
      <c r="F8145" t="s">
        <v>776</v>
      </c>
      <c r="G8145" t="s">
        <v>90</v>
      </c>
      <c r="H8145" t="s">
        <v>37</v>
      </c>
      <c r="I8145">
        <v>3501.6467999999995</v>
      </c>
      <c r="J8145">
        <v>233</v>
      </c>
      <c r="K8145">
        <v>593</v>
      </c>
      <c r="L8145" t="s">
        <v>471</v>
      </c>
      <c r="M8145" s="2">
        <f>+Table3[[#This Row],[CHW]]/Table3[[#This Row],[Count of Airbill Number]]</f>
        <v>15.028527038626608</v>
      </c>
    </row>
    <row r="8146" spans="2:13">
      <c r="B8146" t="s">
        <v>20</v>
      </c>
      <c r="C8146" t="s">
        <v>472</v>
      </c>
      <c r="D8146" t="s">
        <v>22</v>
      </c>
      <c r="E8146" t="s">
        <v>778</v>
      </c>
      <c r="F8146" t="s">
        <v>778</v>
      </c>
      <c r="G8146" t="s">
        <v>171</v>
      </c>
      <c r="H8146" t="s">
        <v>90</v>
      </c>
      <c r="I8146">
        <v>3495.98</v>
      </c>
      <c r="J8146">
        <v>108</v>
      </c>
      <c r="K8146">
        <v>594</v>
      </c>
      <c r="L8146" t="s">
        <v>471</v>
      </c>
      <c r="M8146" s="2">
        <f>+Table3[[#This Row],[CHW]]/Table3[[#This Row],[Count of Airbill Number]]</f>
        <v>32.370185185185186</v>
      </c>
    </row>
    <row r="8147" spans="2:13">
      <c r="B8147" t="s">
        <v>20</v>
      </c>
      <c r="C8147" t="s">
        <v>472</v>
      </c>
      <c r="D8147" t="s">
        <v>22</v>
      </c>
      <c r="E8147" t="s">
        <v>776</v>
      </c>
      <c r="F8147" t="s">
        <v>776</v>
      </c>
      <c r="G8147" t="s">
        <v>508</v>
      </c>
      <c r="H8147" t="s">
        <v>116</v>
      </c>
      <c r="I8147">
        <v>3491.4997399999975</v>
      </c>
      <c r="J8147">
        <v>161</v>
      </c>
      <c r="K8147">
        <v>595</v>
      </c>
      <c r="L8147" t="s">
        <v>471</v>
      </c>
      <c r="M8147" s="2">
        <f>+Table3[[#This Row],[CHW]]/Table3[[#This Row],[Count of Airbill Number]]</f>
        <v>21.686333788819859</v>
      </c>
    </row>
    <row r="8148" spans="2:13">
      <c r="B8148" t="s">
        <v>20</v>
      </c>
      <c r="C8148" t="s">
        <v>472</v>
      </c>
      <c r="D8148" t="s">
        <v>22</v>
      </c>
      <c r="E8148" t="s">
        <v>777</v>
      </c>
      <c r="F8148" t="s">
        <v>778</v>
      </c>
      <c r="G8148" t="s">
        <v>97</v>
      </c>
      <c r="H8148" t="s">
        <v>51</v>
      </c>
      <c r="I8148">
        <v>3490.5800000000008</v>
      </c>
      <c r="J8148">
        <v>157</v>
      </c>
      <c r="K8148">
        <v>596</v>
      </c>
      <c r="L8148" t="s">
        <v>471</v>
      </c>
      <c r="M8148" s="2">
        <f>+Table3[[#This Row],[CHW]]/Table3[[#This Row],[Count of Airbill Number]]</f>
        <v>22.232993630573255</v>
      </c>
    </row>
    <row r="8149" spans="2:13">
      <c r="B8149" t="s">
        <v>20</v>
      </c>
      <c r="C8149" t="s">
        <v>472</v>
      </c>
      <c r="D8149" t="s">
        <v>22</v>
      </c>
      <c r="E8149" t="s">
        <v>776</v>
      </c>
      <c r="F8149" t="s">
        <v>776</v>
      </c>
      <c r="G8149" t="s">
        <v>158</v>
      </c>
      <c r="H8149" t="s">
        <v>103</v>
      </c>
      <c r="I8149">
        <v>3485.1619664</v>
      </c>
      <c r="J8149">
        <v>44</v>
      </c>
      <c r="K8149">
        <v>597</v>
      </c>
      <c r="L8149" t="s">
        <v>471</v>
      </c>
      <c r="M8149" s="2">
        <f>+Table3[[#This Row],[CHW]]/Table3[[#This Row],[Count of Airbill Number]]</f>
        <v>79.208226509090906</v>
      </c>
    </row>
    <row r="8150" spans="2:13">
      <c r="B8150" t="s">
        <v>20</v>
      </c>
      <c r="C8150" t="s">
        <v>472</v>
      </c>
      <c r="D8150" t="s">
        <v>36</v>
      </c>
      <c r="E8150" t="s">
        <v>777</v>
      </c>
      <c r="F8150" t="s">
        <v>777</v>
      </c>
      <c r="G8150" t="s">
        <v>26</v>
      </c>
      <c r="H8150" t="s">
        <v>106</v>
      </c>
      <c r="I8150">
        <v>3480</v>
      </c>
      <c r="J8150">
        <v>192</v>
      </c>
      <c r="K8150">
        <v>598</v>
      </c>
      <c r="L8150" t="s">
        <v>471</v>
      </c>
      <c r="M8150" s="2">
        <f>+Table3[[#This Row],[CHW]]/Table3[[#This Row],[Count of Airbill Number]]</f>
        <v>18.125</v>
      </c>
    </row>
    <row r="8151" spans="2:13">
      <c r="B8151" t="s">
        <v>20</v>
      </c>
      <c r="C8151" t="s">
        <v>472</v>
      </c>
      <c r="D8151" t="s">
        <v>22</v>
      </c>
      <c r="E8151" t="s">
        <v>777</v>
      </c>
      <c r="F8151" t="s">
        <v>776</v>
      </c>
      <c r="G8151" t="s">
        <v>110</v>
      </c>
      <c r="H8151" t="s">
        <v>216</v>
      </c>
      <c r="I8151">
        <v>3478.6</v>
      </c>
      <c r="J8151">
        <v>7</v>
      </c>
      <c r="K8151">
        <v>599</v>
      </c>
      <c r="L8151" t="s">
        <v>471</v>
      </c>
      <c r="M8151" s="2">
        <f>+Table3[[#This Row],[CHW]]/Table3[[#This Row],[Count of Airbill Number]]</f>
        <v>496.94285714285712</v>
      </c>
    </row>
    <row r="8152" spans="2:13">
      <c r="B8152" t="s">
        <v>20</v>
      </c>
      <c r="C8152" t="s">
        <v>472</v>
      </c>
      <c r="D8152" t="s">
        <v>22</v>
      </c>
      <c r="E8152" t="s">
        <v>776</v>
      </c>
      <c r="F8152" t="s">
        <v>777</v>
      </c>
      <c r="G8152" t="s">
        <v>85</v>
      </c>
      <c r="H8152" t="s">
        <v>374</v>
      </c>
      <c r="I8152">
        <v>3478.0399999999977</v>
      </c>
      <c r="J8152">
        <v>215</v>
      </c>
      <c r="K8152">
        <v>600</v>
      </c>
      <c r="L8152" t="s">
        <v>471</v>
      </c>
      <c r="M8152" s="2">
        <f>+Table3[[#This Row],[CHW]]/Table3[[#This Row],[Count of Airbill Number]]</f>
        <v>16.176930232558128</v>
      </c>
    </row>
    <row r="8153" spans="2:13">
      <c r="B8153" t="s">
        <v>20</v>
      </c>
      <c r="C8153" t="s">
        <v>21</v>
      </c>
      <c r="D8153" t="s">
        <v>22</v>
      </c>
      <c r="E8153" t="s">
        <v>778</v>
      </c>
      <c r="F8153" t="s">
        <v>778</v>
      </c>
      <c r="G8153" t="s">
        <v>473</v>
      </c>
      <c r="H8153" t="s">
        <v>113</v>
      </c>
      <c r="I8153">
        <v>3476</v>
      </c>
      <c r="J8153">
        <v>479</v>
      </c>
      <c r="K8153">
        <v>601</v>
      </c>
      <c r="L8153" t="s">
        <v>471</v>
      </c>
      <c r="M8153" s="2">
        <f>+Table3[[#This Row],[CHW]]/Table3[[#This Row],[Count of Airbill Number]]</f>
        <v>7.2567849686847596</v>
      </c>
    </row>
    <row r="8154" spans="2:13">
      <c r="B8154" t="s">
        <v>20</v>
      </c>
      <c r="C8154" t="s">
        <v>472</v>
      </c>
      <c r="D8154" t="s">
        <v>22</v>
      </c>
      <c r="E8154" t="s">
        <v>778</v>
      </c>
      <c r="F8154" t="s">
        <v>778</v>
      </c>
      <c r="G8154" t="s">
        <v>283</v>
      </c>
      <c r="H8154" t="s">
        <v>113</v>
      </c>
      <c r="I8154">
        <v>3469</v>
      </c>
      <c r="J8154">
        <v>102</v>
      </c>
      <c r="K8154">
        <v>602</v>
      </c>
      <c r="L8154" t="s">
        <v>471</v>
      </c>
      <c r="M8154" s="2">
        <f>+Table3[[#This Row],[CHW]]/Table3[[#This Row],[Count of Airbill Number]]</f>
        <v>34.009803921568626</v>
      </c>
    </row>
    <row r="8155" spans="2:13">
      <c r="B8155" t="s">
        <v>20</v>
      </c>
      <c r="C8155" t="s">
        <v>472</v>
      </c>
      <c r="D8155" t="s">
        <v>22</v>
      </c>
      <c r="E8155" t="s">
        <v>777</v>
      </c>
      <c r="F8155" t="s">
        <v>777</v>
      </c>
      <c r="G8155" t="s">
        <v>517</v>
      </c>
      <c r="H8155" t="s">
        <v>274</v>
      </c>
      <c r="I8155">
        <v>3424.5</v>
      </c>
      <c r="J8155">
        <v>129</v>
      </c>
      <c r="K8155">
        <v>603</v>
      </c>
      <c r="L8155" t="s">
        <v>471</v>
      </c>
      <c r="M8155" s="2">
        <f>+Table3[[#This Row],[CHW]]/Table3[[#This Row],[Count of Airbill Number]]</f>
        <v>26.546511627906977</v>
      </c>
    </row>
    <row r="8156" spans="2:13">
      <c r="B8156" t="s">
        <v>20</v>
      </c>
      <c r="C8156" t="s">
        <v>472</v>
      </c>
      <c r="D8156" t="s">
        <v>22</v>
      </c>
      <c r="E8156" t="s">
        <v>776</v>
      </c>
      <c r="F8156" t="s">
        <v>777</v>
      </c>
      <c r="G8156" t="s">
        <v>37</v>
      </c>
      <c r="H8156" t="s">
        <v>484</v>
      </c>
      <c r="I8156">
        <v>3415.57</v>
      </c>
      <c r="J8156">
        <v>33</v>
      </c>
      <c r="K8156">
        <v>604</v>
      </c>
      <c r="L8156" t="s">
        <v>471</v>
      </c>
      <c r="M8156" s="2">
        <f>+Table3[[#This Row],[CHW]]/Table3[[#This Row],[Count of Airbill Number]]</f>
        <v>103.50212121212121</v>
      </c>
    </row>
    <row r="8157" spans="2:13">
      <c r="B8157" t="s">
        <v>20</v>
      </c>
      <c r="C8157" t="s">
        <v>472</v>
      </c>
      <c r="D8157" t="s">
        <v>22</v>
      </c>
      <c r="E8157" t="s">
        <v>777</v>
      </c>
      <c r="F8157" t="s">
        <v>777</v>
      </c>
      <c r="G8157" t="s">
        <v>429</v>
      </c>
      <c r="H8157" t="s">
        <v>44</v>
      </c>
      <c r="I8157">
        <v>3406.3913600000005</v>
      </c>
      <c r="J8157">
        <v>159</v>
      </c>
      <c r="K8157">
        <v>605</v>
      </c>
      <c r="L8157" t="s">
        <v>471</v>
      </c>
      <c r="M8157" s="2">
        <f>+Table3[[#This Row],[CHW]]/Table3[[#This Row],[Count of Airbill Number]]</f>
        <v>21.423845031446543</v>
      </c>
    </row>
    <row r="8158" spans="2:13">
      <c r="B8158" t="s">
        <v>35</v>
      </c>
      <c r="C8158" t="s">
        <v>472</v>
      </c>
      <c r="D8158" t="s">
        <v>36</v>
      </c>
      <c r="E8158" t="s">
        <v>776</v>
      </c>
      <c r="F8158" t="s">
        <v>778</v>
      </c>
      <c r="G8158" t="s">
        <v>120</v>
      </c>
      <c r="H8158" t="s">
        <v>51</v>
      </c>
      <c r="I8158">
        <v>3404.14</v>
      </c>
      <c r="J8158">
        <v>1</v>
      </c>
      <c r="K8158">
        <v>606</v>
      </c>
      <c r="L8158" t="s">
        <v>471</v>
      </c>
      <c r="M8158" s="2">
        <f>+Table3[[#This Row],[CHW]]/Table3[[#This Row],[Count of Airbill Number]]</f>
        <v>3404.14</v>
      </c>
    </row>
    <row r="8159" spans="2:13">
      <c r="B8159" t="s">
        <v>20</v>
      </c>
      <c r="C8159" t="s">
        <v>472</v>
      </c>
      <c r="D8159" t="s">
        <v>22</v>
      </c>
      <c r="E8159" t="s">
        <v>778</v>
      </c>
      <c r="F8159" t="s">
        <v>778</v>
      </c>
      <c r="G8159" t="s">
        <v>260</v>
      </c>
      <c r="H8159" t="s">
        <v>269</v>
      </c>
      <c r="I8159">
        <v>3402</v>
      </c>
      <c r="J8159">
        <v>172</v>
      </c>
      <c r="K8159">
        <v>607</v>
      </c>
      <c r="L8159" t="s">
        <v>471</v>
      </c>
      <c r="M8159" s="2">
        <f>+Table3[[#This Row],[CHW]]/Table3[[#This Row],[Count of Airbill Number]]</f>
        <v>19.779069767441861</v>
      </c>
    </row>
    <row r="8160" spans="2:13">
      <c r="B8160" t="s">
        <v>20</v>
      </c>
      <c r="C8160" t="s">
        <v>472</v>
      </c>
      <c r="D8160" t="s">
        <v>22</v>
      </c>
      <c r="E8160" t="s">
        <v>777</v>
      </c>
      <c r="F8160" t="s">
        <v>778</v>
      </c>
      <c r="G8160" t="s">
        <v>360</v>
      </c>
      <c r="H8160" t="s">
        <v>269</v>
      </c>
      <c r="I8160">
        <v>3401</v>
      </c>
      <c r="J8160">
        <v>58</v>
      </c>
      <c r="K8160">
        <v>608</v>
      </c>
      <c r="L8160" t="s">
        <v>471</v>
      </c>
      <c r="M8160" s="2">
        <f>+Table3[[#This Row],[CHW]]/Table3[[#This Row],[Count of Airbill Number]]</f>
        <v>58.637931034482762</v>
      </c>
    </row>
    <row r="8161" spans="2:13">
      <c r="B8161" t="s">
        <v>20</v>
      </c>
      <c r="C8161" t="s">
        <v>472</v>
      </c>
      <c r="D8161" t="s">
        <v>22</v>
      </c>
      <c r="E8161" t="s">
        <v>777</v>
      </c>
      <c r="F8161" t="s">
        <v>778</v>
      </c>
      <c r="G8161" t="s">
        <v>44</v>
      </c>
      <c r="H8161" t="s">
        <v>150</v>
      </c>
      <c r="I8161">
        <v>3397</v>
      </c>
      <c r="J8161">
        <v>8</v>
      </c>
      <c r="K8161">
        <v>609</v>
      </c>
      <c r="L8161" t="s">
        <v>471</v>
      </c>
      <c r="M8161" s="2">
        <f>+Table3[[#This Row],[CHW]]/Table3[[#This Row],[Count of Airbill Number]]</f>
        <v>424.625</v>
      </c>
    </row>
    <row r="8162" spans="2:13">
      <c r="B8162" t="s">
        <v>20</v>
      </c>
      <c r="C8162" t="s">
        <v>472</v>
      </c>
      <c r="D8162" t="s">
        <v>22</v>
      </c>
      <c r="E8162" t="s">
        <v>776</v>
      </c>
      <c r="F8162" t="s">
        <v>776</v>
      </c>
      <c r="G8162" t="s">
        <v>66</v>
      </c>
      <c r="H8162" t="s">
        <v>77</v>
      </c>
      <c r="I8162">
        <v>3378.0400000000009</v>
      </c>
      <c r="J8162">
        <v>162</v>
      </c>
      <c r="K8162">
        <v>610</v>
      </c>
      <c r="L8162" t="s">
        <v>471</v>
      </c>
      <c r="M8162" s="2">
        <f>+Table3[[#This Row],[CHW]]/Table3[[#This Row],[Count of Airbill Number]]</f>
        <v>20.852098765432103</v>
      </c>
    </row>
    <row r="8163" spans="2:13">
      <c r="B8163" t="s">
        <v>20</v>
      </c>
      <c r="C8163" t="s">
        <v>472</v>
      </c>
      <c r="D8163" t="s">
        <v>22</v>
      </c>
      <c r="E8163" t="s">
        <v>776</v>
      </c>
      <c r="F8163" t="s">
        <v>777</v>
      </c>
      <c r="G8163" t="s">
        <v>66</v>
      </c>
      <c r="H8163" t="s">
        <v>29</v>
      </c>
      <c r="I8163">
        <v>3376.59</v>
      </c>
      <c r="J8163">
        <v>117</v>
      </c>
      <c r="K8163">
        <v>611</v>
      </c>
      <c r="L8163" t="s">
        <v>471</v>
      </c>
      <c r="M8163" s="2">
        <f>+Table3[[#This Row],[CHW]]/Table3[[#This Row],[Count of Airbill Number]]</f>
        <v>28.859743589743591</v>
      </c>
    </row>
    <row r="8164" spans="2:13">
      <c r="B8164" t="s">
        <v>35</v>
      </c>
      <c r="C8164" t="s">
        <v>472</v>
      </c>
      <c r="D8164" t="s">
        <v>36</v>
      </c>
      <c r="E8164" t="s">
        <v>776</v>
      </c>
      <c r="F8164" t="s">
        <v>776</v>
      </c>
      <c r="G8164" t="s">
        <v>32</v>
      </c>
      <c r="H8164" t="s">
        <v>122</v>
      </c>
      <c r="I8164">
        <v>3373</v>
      </c>
      <c r="J8164">
        <v>2</v>
      </c>
      <c r="K8164">
        <v>612</v>
      </c>
      <c r="L8164" t="s">
        <v>471</v>
      </c>
      <c r="M8164" s="2">
        <f>+Table3[[#This Row],[CHW]]/Table3[[#This Row],[Count of Airbill Number]]</f>
        <v>1686.5</v>
      </c>
    </row>
    <row r="8165" spans="2:13">
      <c r="B8165" t="s">
        <v>20</v>
      </c>
      <c r="C8165" t="s">
        <v>472</v>
      </c>
      <c r="D8165" t="s">
        <v>22</v>
      </c>
      <c r="E8165" t="s">
        <v>778</v>
      </c>
      <c r="F8165" t="s">
        <v>776</v>
      </c>
      <c r="G8165" t="s">
        <v>250</v>
      </c>
      <c r="H8165" t="s">
        <v>66</v>
      </c>
      <c r="I8165">
        <v>3358</v>
      </c>
      <c r="J8165">
        <v>64</v>
      </c>
      <c r="K8165">
        <v>613</v>
      </c>
      <c r="L8165" t="s">
        <v>471</v>
      </c>
      <c r="M8165" s="2">
        <f>+Table3[[#This Row],[CHW]]/Table3[[#This Row],[Count of Airbill Number]]</f>
        <v>52.46875</v>
      </c>
    </row>
    <row r="8166" spans="2:13">
      <c r="B8166" t="s">
        <v>20</v>
      </c>
      <c r="C8166" t="s">
        <v>472</v>
      </c>
      <c r="D8166" t="s">
        <v>22</v>
      </c>
      <c r="E8166" t="s">
        <v>776</v>
      </c>
      <c r="F8166" t="s">
        <v>776</v>
      </c>
      <c r="G8166" t="s">
        <v>116</v>
      </c>
      <c r="H8166" t="s">
        <v>486</v>
      </c>
      <c r="I8166">
        <v>3356.8707190000014</v>
      </c>
      <c r="J8166">
        <v>109</v>
      </c>
      <c r="K8166">
        <v>614</v>
      </c>
      <c r="L8166" t="s">
        <v>471</v>
      </c>
      <c r="M8166" s="2">
        <f>+Table3[[#This Row],[CHW]]/Table3[[#This Row],[Count of Airbill Number]]</f>
        <v>30.796979073394507</v>
      </c>
    </row>
    <row r="8167" spans="2:13">
      <c r="B8167" t="s">
        <v>20</v>
      </c>
      <c r="C8167" t="s">
        <v>472</v>
      </c>
      <c r="D8167" t="s">
        <v>22</v>
      </c>
      <c r="E8167" t="s">
        <v>776</v>
      </c>
      <c r="F8167" t="s">
        <v>778</v>
      </c>
      <c r="G8167" t="s">
        <v>123</v>
      </c>
      <c r="H8167" t="s">
        <v>423</v>
      </c>
      <c r="I8167">
        <v>3355.16</v>
      </c>
      <c r="J8167">
        <v>25</v>
      </c>
      <c r="K8167">
        <v>615</v>
      </c>
      <c r="L8167" t="s">
        <v>471</v>
      </c>
      <c r="M8167" s="2">
        <f>+Table3[[#This Row],[CHW]]/Table3[[#This Row],[Count of Airbill Number]]</f>
        <v>134.2064</v>
      </c>
    </row>
    <row r="8168" spans="2:13">
      <c r="B8168" t="s">
        <v>20</v>
      </c>
      <c r="C8168" t="s">
        <v>472</v>
      </c>
      <c r="D8168" t="s">
        <v>22</v>
      </c>
      <c r="E8168" t="s">
        <v>776</v>
      </c>
      <c r="F8168" t="s">
        <v>776</v>
      </c>
      <c r="G8168" t="s">
        <v>37</v>
      </c>
      <c r="H8168" t="s">
        <v>244</v>
      </c>
      <c r="I8168">
        <v>3347.62</v>
      </c>
      <c r="J8168">
        <v>197</v>
      </c>
      <c r="K8168">
        <v>616</v>
      </c>
      <c r="L8168" t="s">
        <v>471</v>
      </c>
      <c r="M8168" s="2">
        <f>+Table3[[#This Row],[CHW]]/Table3[[#This Row],[Count of Airbill Number]]</f>
        <v>16.992994923857868</v>
      </c>
    </row>
    <row r="8169" spans="2:13">
      <c r="B8169" t="s">
        <v>20</v>
      </c>
      <c r="C8169" t="s">
        <v>472</v>
      </c>
      <c r="D8169" t="s">
        <v>22</v>
      </c>
      <c r="E8169" t="s">
        <v>777</v>
      </c>
      <c r="F8169" t="s">
        <v>776</v>
      </c>
      <c r="G8169" t="s">
        <v>259</v>
      </c>
      <c r="H8169" t="s">
        <v>32</v>
      </c>
      <c r="I8169">
        <v>3346.7</v>
      </c>
      <c r="J8169">
        <v>27</v>
      </c>
      <c r="K8169">
        <v>617</v>
      </c>
      <c r="L8169" t="s">
        <v>471</v>
      </c>
      <c r="M8169" s="2">
        <f>+Table3[[#This Row],[CHW]]/Table3[[#This Row],[Count of Airbill Number]]</f>
        <v>123.95185185185184</v>
      </c>
    </row>
    <row r="8170" spans="2:13">
      <c r="B8170" t="s">
        <v>20</v>
      </c>
      <c r="C8170" t="s">
        <v>472</v>
      </c>
      <c r="D8170" t="s">
        <v>22</v>
      </c>
      <c r="E8170" t="s">
        <v>778</v>
      </c>
      <c r="F8170" t="s">
        <v>778</v>
      </c>
      <c r="G8170" t="s">
        <v>51</v>
      </c>
      <c r="H8170" t="s">
        <v>250</v>
      </c>
      <c r="I8170">
        <v>3337.2000000000003</v>
      </c>
      <c r="J8170">
        <v>92</v>
      </c>
      <c r="K8170">
        <v>618</v>
      </c>
      <c r="L8170" t="s">
        <v>471</v>
      </c>
      <c r="M8170" s="2">
        <f>+Table3[[#This Row],[CHW]]/Table3[[#This Row],[Count of Airbill Number]]</f>
        <v>36.273913043478267</v>
      </c>
    </row>
    <row r="8171" spans="2:13">
      <c r="B8171" t="s">
        <v>20</v>
      </c>
      <c r="C8171" t="s">
        <v>21</v>
      </c>
      <c r="D8171" t="s">
        <v>22</v>
      </c>
      <c r="E8171" t="s">
        <v>777</v>
      </c>
      <c r="F8171" t="s">
        <v>777</v>
      </c>
      <c r="G8171" t="s">
        <v>29</v>
      </c>
      <c r="H8171" t="s">
        <v>27</v>
      </c>
      <c r="I8171">
        <v>3332</v>
      </c>
      <c r="J8171">
        <v>339</v>
      </c>
      <c r="K8171">
        <v>619</v>
      </c>
      <c r="L8171" t="s">
        <v>471</v>
      </c>
      <c r="M8171" s="2">
        <f>+Table3[[#This Row],[CHW]]/Table3[[#This Row],[Count of Airbill Number]]</f>
        <v>9.828908554572271</v>
      </c>
    </row>
    <row r="8172" spans="2:13">
      <c r="B8172" t="s">
        <v>20</v>
      </c>
      <c r="C8172" t="s">
        <v>472</v>
      </c>
      <c r="D8172" t="s">
        <v>22</v>
      </c>
      <c r="E8172" t="s">
        <v>776</v>
      </c>
      <c r="F8172" t="s">
        <v>776</v>
      </c>
      <c r="G8172" t="s">
        <v>53</v>
      </c>
      <c r="H8172" t="s">
        <v>37</v>
      </c>
      <c r="I8172">
        <v>3329.2899999999991</v>
      </c>
      <c r="J8172">
        <v>74</v>
      </c>
      <c r="K8172">
        <v>620</v>
      </c>
      <c r="L8172" t="s">
        <v>471</v>
      </c>
      <c r="M8172" s="2">
        <f>+Table3[[#This Row],[CHW]]/Table3[[#This Row],[Count of Airbill Number]]</f>
        <v>44.99040540540539</v>
      </c>
    </row>
    <row r="8173" spans="2:13">
      <c r="B8173" t="s">
        <v>20</v>
      </c>
      <c r="C8173" t="s">
        <v>472</v>
      </c>
      <c r="D8173" t="s">
        <v>22</v>
      </c>
      <c r="E8173" t="s">
        <v>776</v>
      </c>
      <c r="F8173" t="s">
        <v>776</v>
      </c>
      <c r="G8173" t="s">
        <v>103</v>
      </c>
      <c r="H8173" t="s">
        <v>37</v>
      </c>
      <c r="I8173">
        <v>3320.39</v>
      </c>
      <c r="J8173">
        <v>95</v>
      </c>
      <c r="K8173">
        <v>621</v>
      </c>
      <c r="L8173" t="s">
        <v>471</v>
      </c>
      <c r="M8173" s="2">
        <f>+Table3[[#This Row],[CHW]]/Table3[[#This Row],[Count of Airbill Number]]</f>
        <v>34.951473684210526</v>
      </c>
    </row>
    <row r="8174" spans="2:13">
      <c r="B8174" t="s">
        <v>20</v>
      </c>
      <c r="C8174" t="s">
        <v>472</v>
      </c>
      <c r="D8174" t="s">
        <v>22</v>
      </c>
      <c r="E8174" t="s">
        <v>778</v>
      </c>
      <c r="F8174" t="s">
        <v>778</v>
      </c>
      <c r="G8174" t="s">
        <v>150</v>
      </c>
      <c r="H8174" t="s">
        <v>402</v>
      </c>
      <c r="I8174">
        <v>3319.68</v>
      </c>
      <c r="J8174">
        <v>73</v>
      </c>
      <c r="K8174">
        <v>622</v>
      </c>
      <c r="L8174" t="s">
        <v>471</v>
      </c>
      <c r="M8174" s="2">
        <f>+Table3[[#This Row],[CHW]]/Table3[[#This Row],[Count of Airbill Number]]</f>
        <v>45.47506849315068</v>
      </c>
    </row>
    <row r="8175" spans="2:13">
      <c r="B8175" t="s">
        <v>20</v>
      </c>
      <c r="C8175" t="s">
        <v>472</v>
      </c>
      <c r="D8175" t="s">
        <v>22</v>
      </c>
      <c r="E8175" t="s">
        <v>776</v>
      </c>
      <c r="F8175" t="s">
        <v>776</v>
      </c>
      <c r="G8175" t="s">
        <v>66</v>
      </c>
      <c r="H8175" t="s">
        <v>63</v>
      </c>
      <c r="I8175">
        <v>3316.2636200000006</v>
      </c>
      <c r="J8175">
        <v>123</v>
      </c>
      <c r="K8175">
        <v>623</v>
      </c>
      <c r="L8175" t="s">
        <v>471</v>
      </c>
      <c r="M8175" s="2">
        <f>+Table3[[#This Row],[CHW]]/Table3[[#This Row],[Count of Airbill Number]]</f>
        <v>26.961492845528461</v>
      </c>
    </row>
    <row r="8176" spans="2:13">
      <c r="B8176" t="s">
        <v>20</v>
      </c>
      <c r="C8176" t="s">
        <v>21</v>
      </c>
      <c r="D8176" t="s">
        <v>22</v>
      </c>
      <c r="E8176" t="s">
        <v>776</v>
      </c>
      <c r="F8176" t="s">
        <v>776</v>
      </c>
      <c r="G8176" t="s">
        <v>85</v>
      </c>
      <c r="H8176" t="s">
        <v>32</v>
      </c>
      <c r="I8176">
        <v>3311.6568445999915</v>
      </c>
      <c r="J8176">
        <v>316</v>
      </c>
      <c r="K8176">
        <v>624</v>
      </c>
      <c r="L8176" t="s">
        <v>471</v>
      </c>
      <c r="M8176" s="2">
        <f>+Table3[[#This Row],[CHW]]/Table3[[#This Row],[Count of Airbill Number]]</f>
        <v>10.479926723417694</v>
      </c>
    </row>
    <row r="8177" spans="2:13">
      <c r="B8177" t="s">
        <v>20</v>
      </c>
      <c r="C8177" t="s">
        <v>472</v>
      </c>
      <c r="D8177" t="s">
        <v>22</v>
      </c>
      <c r="E8177" t="s">
        <v>778</v>
      </c>
      <c r="F8177" t="s">
        <v>778</v>
      </c>
      <c r="G8177" t="s">
        <v>113</v>
      </c>
      <c r="H8177" t="s">
        <v>210</v>
      </c>
      <c r="I8177">
        <v>3310.7600000000061</v>
      </c>
      <c r="J8177">
        <v>93</v>
      </c>
      <c r="K8177">
        <v>625</v>
      </c>
      <c r="L8177" t="s">
        <v>471</v>
      </c>
      <c r="M8177" s="2">
        <f>+Table3[[#This Row],[CHW]]/Table3[[#This Row],[Count of Airbill Number]]</f>
        <v>35.599569892473184</v>
      </c>
    </row>
    <row r="8178" spans="2:13">
      <c r="B8178" t="s">
        <v>20</v>
      </c>
      <c r="C8178" t="s">
        <v>472</v>
      </c>
      <c r="D8178" t="s">
        <v>22</v>
      </c>
      <c r="E8178" t="s">
        <v>777</v>
      </c>
      <c r="F8178" t="s">
        <v>776</v>
      </c>
      <c r="G8178" t="s">
        <v>110</v>
      </c>
      <c r="H8178" t="s">
        <v>152</v>
      </c>
      <c r="I8178">
        <v>3310</v>
      </c>
      <c r="J8178">
        <v>5</v>
      </c>
      <c r="K8178">
        <v>626</v>
      </c>
      <c r="L8178" t="s">
        <v>471</v>
      </c>
      <c r="M8178" s="2">
        <f>+Table3[[#This Row],[CHW]]/Table3[[#This Row],[Count of Airbill Number]]</f>
        <v>662</v>
      </c>
    </row>
    <row r="8179" spans="2:13">
      <c r="B8179" t="s">
        <v>20</v>
      </c>
      <c r="C8179" t="s">
        <v>472</v>
      </c>
      <c r="D8179" t="s">
        <v>22</v>
      </c>
      <c r="E8179" t="s">
        <v>777</v>
      </c>
      <c r="F8179" t="s">
        <v>778</v>
      </c>
      <c r="G8179" t="s">
        <v>190</v>
      </c>
      <c r="H8179" t="s">
        <v>86</v>
      </c>
      <c r="I8179">
        <v>3307</v>
      </c>
      <c r="J8179">
        <v>107</v>
      </c>
      <c r="K8179">
        <v>627</v>
      </c>
      <c r="L8179" t="s">
        <v>471</v>
      </c>
      <c r="M8179" s="2">
        <f>+Table3[[#This Row],[CHW]]/Table3[[#This Row],[Count of Airbill Number]]</f>
        <v>30.906542056074766</v>
      </c>
    </row>
    <row r="8180" spans="2:13">
      <c r="B8180" t="s">
        <v>20</v>
      </c>
      <c r="C8180" t="s">
        <v>472</v>
      </c>
      <c r="D8180" t="s">
        <v>22</v>
      </c>
      <c r="E8180" t="s">
        <v>778</v>
      </c>
      <c r="F8180" t="s">
        <v>778</v>
      </c>
      <c r="G8180" t="s">
        <v>113</v>
      </c>
      <c r="H8180" t="s">
        <v>109</v>
      </c>
      <c r="I8180">
        <v>3304.9999999999995</v>
      </c>
      <c r="J8180">
        <v>45</v>
      </c>
      <c r="K8180">
        <v>628</v>
      </c>
      <c r="L8180" t="s">
        <v>471</v>
      </c>
      <c r="M8180" s="2">
        <f>+Table3[[#This Row],[CHW]]/Table3[[#This Row],[Count of Airbill Number]]</f>
        <v>73.444444444444429</v>
      </c>
    </row>
    <row r="8181" spans="2:13">
      <c r="B8181" t="s">
        <v>20</v>
      </c>
      <c r="C8181" t="s">
        <v>472</v>
      </c>
      <c r="D8181" t="s">
        <v>22</v>
      </c>
      <c r="E8181" t="s">
        <v>776</v>
      </c>
      <c r="F8181" t="s">
        <v>777</v>
      </c>
      <c r="G8181" t="s">
        <v>66</v>
      </c>
      <c r="H8181" t="s">
        <v>162</v>
      </c>
      <c r="I8181">
        <v>3304.1600000000003</v>
      </c>
      <c r="J8181">
        <v>92</v>
      </c>
      <c r="K8181">
        <v>629</v>
      </c>
      <c r="L8181" t="s">
        <v>471</v>
      </c>
      <c r="M8181" s="2">
        <f>+Table3[[#This Row],[CHW]]/Table3[[#This Row],[Count of Airbill Number]]</f>
        <v>35.914782608695653</v>
      </c>
    </row>
    <row r="8182" spans="2:13">
      <c r="B8182" t="s">
        <v>20</v>
      </c>
      <c r="C8182" t="s">
        <v>472</v>
      </c>
      <c r="D8182" t="s">
        <v>22</v>
      </c>
      <c r="E8182" t="s">
        <v>777</v>
      </c>
      <c r="F8182" t="s">
        <v>776</v>
      </c>
      <c r="G8182" t="s">
        <v>259</v>
      </c>
      <c r="H8182" t="s">
        <v>122</v>
      </c>
      <c r="I8182">
        <v>3295</v>
      </c>
      <c r="J8182">
        <v>30</v>
      </c>
      <c r="K8182">
        <v>630</v>
      </c>
      <c r="L8182" t="s">
        <v>471</v>
      </c>
      <c r="M8182" s="2">
        <f>+Table3[[#This Row],[CHW]]/Table3[[#This Row],[Count of Airbill Number]]</f>
        <v>109.83333333333333</v>
      </c>
    </row>
    <row r="8183" spans="2:13">
      <c r="B8183" t="s">
        <v>20</v>
      </c>
      <c r="C8183" t="s">
        <v>472</v>
      </c>
      <c r="D8183" t="s">
        <v>22</v>
      </c>
      <c r="E8183" t="s">
        <v>778</v>
      </c>
      <c r="F8183" t="s">
        <v>776</v>
      </c>
      <c r="G8183" t="s">
        <v>86</v>
      </c>
      <c r="H8183" t="s">
        <v>116</v>
      </c>
      <c r="I8183">
        <v>3281.31</v>
      </c>
      <c r="J8183">
        <v>71</v>
      </c>
      <c r="K8183">
        <v>631</v>
      </c>
      <c r="L8183" t="s">
        <v>471</v>
      </c>
      <c r="M8183" s="2">
        <f>+Table3[[#This Row],[CHW]]/Table3[[#This Row],[Count of Airbill Number]]</f>
        <v>46.215633802816903</v>
      </c>
    </row>
    <row r="8184" spans="2:13">
      <c r="B8184" t="s">
        <v>20</v>
      </c>
      <c r="C8184" t="s">
        <v>472</v>
      </c>
      <c r="D8184" t="s">
        <v>22</v>
      </c>
      <c r="E8184" t="s">
        <v>776</v>
      </c>
      <c r="F8184" t="s">
        <v>776</v>
      </c>
      <c r="G8184" t="s">
        <v>504</v>
      </c>
      <c r="H8184" t="s">
        <v>116</v>
      </c>
      <c r="I8184">
        <v>3266.0110919999947</v>
      </c>
      <c r="J8184">
        <v>173</v>
      </c>
      <c r="K8184">
        <v>632</v>
      </c>
      <c r="L8184" t="s">
        <v>471</v>
      </c>
      <c r="M8184" s="2">
        <f>+Table3[[#This Row],[CHW]]/Table3[[#This Row],[Count of Airbill Number]]</f>
        <v>18.878676832369912</v>
      </c>
    </row>
    <row r="8185" spans="2:13">
      <c r="B8185" t="s">
        <v>20</v>
      </c>
      <c r="C8185" t="s">
        <v>472</v>
      </c>
      <c r="D8185" t="s">
        <v>22</v>
      </c>
      <c r="E8185" t="s">
        <v>778</v>
      </c>
      <c r="F8185" t="s">
        <v>778</v>
      </c>
      <c r="G8185" t="s">
        <v>113</v>
      </c>
      <c r="H8185" t="s">
        <v>174</v>
      </c>
      <c r="I8185">
        <v>3245.0199999999995</v>
      </c>
      <c r="J8185">
        <v>84</v>
      </c>
      <c r="K8185">
        <v>633</v>
      </c>
      <c r="L8185" t="s">
        <v>471</v>
      </c>
      <c r="M8185" s="2">
        <f>+Table3[[#This Row],[CHW]]/Table3[[#This Row],[Count of Airbill Number]]</f>
        <v>38.631190476190469</v>
      </c>
    </row>
    <row r="8186" spans="2:13">
      <c r="B8186" t="s">
        <v>20</v>
      </c>
      <c r="C8186" t="s">
        <v>472</v>
      </c>
      <c r="D8186" t="s">
        <v>22</v>
      </c>
      <c r="E8186" t="s">
        <v>778</v>
      </c>
      <c r="F8186" t="s">
        <v>778</v>
      </c>
      <c r="G8186" t="s">
        <v>86</v>
      </c>
      <c r="H8186" t="s">
        <v>81</v>
      </c>
      <c r="I8186">
        <v>3242.8799999999992</v>
      </c>
      <c r="J8186">
        <v>184</v>
      </c>
      <c r="K8186">
        <v>634</v>
      </c>
      <c r="L8186" t="s">
        <v>471</v>
      </c>
      <c r="M8186" s="2">
        <f>+Table3[[#This Row],[CHW]]/Table3[[#This Row],[Count of Airbill Number]]</f>
        <v>17.624347826086954</v>
      </c>
    </row>
    <row r="8187" spans="2:13">
      <c r="B8187" t="s">
        <v>20</v>
      </c>
      <c r="C8187" t="s">
        <v>21</v>
      </c>
      <c r="D8187" t="s">
        <v>22</v>
      </c>
      <c r="E8187" t="s">
        <v>777</v>
      </c>
      <c r="F8187" t="s">
        <v>777</v>
      </c>
      <c r="G8187" t="s">
        <v>290</v>
      </c>
      <c r="H8187" t="s">
        <v>27</v>
      </c>
      <c r="I8187">
        <v>3239</v>
      </c>
      <c r="J8187">
        <v>591</v>
      </c>
      <c r="K8187">
        <v>635</v>
      </c>
      <c r="L8187" t="s">
        <v>471</v>
      </c>
      <c r="M8187" s="2">
        <f>+Table3[[#This Row],[CHW]]/Table3[[#This Row],[Count of Airbill Number]]</f>
        <v>5.4805414551607443</v>
      </c>
    </row>
    <row r="8188" spans="2:13">
      <c r="B8188" t="s">
        <v>20</v>
      </c>
      <c r="C8188" t="s">
        <v>472</v>
      </c>
      <c r="D8188" t="s">
        <v>22</v>
      </c>
      <c r="E8188" t="s">
        <v>776</v>
      </c>
      <c r="F8188" t="s">
        <v>776</v>
      </c>
      <c r="G8188" t="s">
        <v>500</v>
      </c>
      <c r="H8188" t="s">
        <v>85</v>
      </c>
      <c r="I8188">
        <v>3232.538529599994</v>
      </c>
      <c r="J8188">
        <v>172</v>
      </c>
      <c r="K8188">
        <v>636</v>
      </c>
      <c r="L8188" t="s">
        <v>471</v>
      </c>
      <c r="M8188" s="2">
        <f>+Table3[[#This Row],[CHW]]/Table3[[#This Row],[Count of Airbill Number]]</f>
        <v>18.793828660465081</v>
      </c>
    </row>
    <row r="8189" spans="2:13">
      <c r="B8189" t="s">
        <v>35</v>
      </c>
      <c r="C8189" t="s">
        <v>472</v>
      </c>
      <c r="D8189" t="s">
        <v>36</v>
      </c>
      <c r="E8189" t="s">
        <v>777</v>
      </c>
      <c r="F8189" t="s">
        <v>777</v>
      </c>
      <c r="G8189" t="s">
        <v>29</v>
      </c>
      <c r="H8189" t="s">
        <v>110</v>
      </c>
      <c r="I8189">
        <v>3230</v>
      </c>
      <c r="J8189">
        <v>1</v>
      </c>
      <c r="K8189">
        <v>637</v>
      </c>
      <c r="L8189" t="s">
        <v>471</v>
      </c>
      <c r="M8189" s="2">
        <f>+Table3[[#This Row],[CHW]]/Table3[[#This Row],[Count of Airbill Number]]</f>
        <v>3230</v>
      </c>
    </row>
    <row r="8190" spans="2:13">
      <c r="B8190" t="s">
        <v>20</v>
      </c>
      <c r="C8190" t="s">
        <v>472</v>
      </c>
      <c r="D8190" t="s">
        <v>22</v>
      </c>
      <c r="E8190" t="s">
        <v>778</v>
      </c>
      <c r="F8190" t="s">
        <v>778</v>
      </c>
      <c r="G8190" t="s">
        <v>171</v>
      </c>
      <c r="H8190" t="s">
        <v>86</v>
      </c>
      <c r="I8190">
        <v>3225.9100000000003</v>
      </c>
      <c r="J8190">
        <v>179</v>
      </c>
      <c r="K8190">
        <v>638</v>
      </c>
      <c r="L8190" t="s">
        <v>471</v>
      </c>
      <c r="M8190" s="2">
        <f>+Table3[[#This Row],[CHW]]/Table3[[#This Row],[Count of Airbill Number]]</f>
        <v>18.021843575418995</v>
      </c>
    </row>
    <row r="8191" spans="2:13">
      <c r="B8191" t="s">
        <v>20</v>
      </c>
      <c r="C8191" t="s">
        <v>472</v>
      </c>
      <c r="D8191" t="s">
        <v>22</v>
      </c>
      <c r="E8191" t="s">
        <v>778</v>
      </c>
      <c r="F8191" t="s">
        <v>778</v>
      </c>
      <c r="G8191" t="s">
        <v>86</v>
      </c>
      <c r="H8191" t="s">
        <v>155</v>
      </c>
      <c r="I8191">
        <v>3205.2000000000003</v>
      </c>
      <c r="J8191">
        <v>156</v>
      </c>
      <c r="K8191">
        <v>639</v>
      </c>
      <c r="L8191" t="s">
        <v>471</v>
      </c>
      <c r="M8191" s="2">
        <f>+Table3[[#This Row],[CHW]]/Table3[[#This Row],[Count of Airbill Number]]</f>
        <v>20.54615384615385</v>
      </c>
    </row>
    <row r="8192" spans="2:13">
      <c r="B8192" t="s">
        <v>20</v>
      </c>
      <c r="C8192" t="s">
        <v>472</v>
      </c>
      <c r="D8192" t="s">
        <v>22</v>
      </c>
      <c r="E8192" t="s">
        <v>777</v>
      </c>
      <c r="F8192" t="s">
        <v>777</v>
      </c>
      <c r="G8192" t="s">
        <v>274</v>
      </c>
      <c r="H8192" t="s">
        <v>290</v>
      </c>
      <c r="I8192">
        <v>3204.59</v>
      </c>
      <c r="J8192">
        <v>149</v>
      </c>
      <c r="K8192">
        <v>640</v>
      </c>
      <c r="L8192" t="s">
        <v>471</v>
      </c>
      <c r="M8192" s="2">
        <f>+Table3[[#This Row],[CHW]]/Table3[[#This Row],[Count of Airbill Number]]</f>
        <v>21.507315436241612</v>
      </c>
    </row>
    <row r="8193" spans="2:13">
      <c r="B8193" t="s">
        <v>20</v>
      </c>
      <c r="C8193" t="s">
        <v>472</v>
      </c>
      <c r="D8193" t="s">
        <v>22</v>
      </c>
      <c r="E8193" t="s">
        <v>778</v>
      </c>
      <c r="F8193" t="s">
        <v>776</v>
      </c>
      <c r="G8193" t="s">
        <v>51</v>
      </c>
      <c r="H8193" t="s">
        <v>312</v>
      </c>
      <c r="I8193">
        <v>3190.35</v>
      </c>
      <c r="J8193">
        <v>226</v>
      </c>
      <c r="K8193">
        <v>641</v>
      </c>
      <c r="L8193" t="s">
        <v>471</v>
      </c>
      <c r="M8193" s="2">
        <f>+Table3[[#This Row],[CHW]]/Table3[[#This Row],[Count of Airbill Number]]</f>
        <v>14.116592920353982</v>
      </c>
    </row>
    <row r="8194" spans="2:13">
      <c r="B8194" t="s">
        <v>20</v>
      </c>
      <c r="C8194" t="s">
        <v>472</v>
      </c>
      <c r="D8194" t="s">
        <v>22</v>
      </c>
      <c r="E8194" t="s">
        <v>778</v>
      </c>
      <c r="F8194" t="s">
        <v>777</v>
      </c>
      <c r="G8194" t="s">
        <v>51</v>
      </c>
      <c r="H8194" t="s">
        <v>230</v>
      </c>
      <c r="I8194">
        <v>3188.4</v>
      </c>
      <c r="J8194">
        <v>235</v>
      </c>
      <c r="K8194">
        <v>642</v>
      </c>
      <c r="L8194" t="s">
        <v>471</v>
      </c>
      <c r="M8194" s="2">
        <f>+Table3[[#This Row],[CHW]]/Table3[[#This Row],[Count of Airbill Number]]</f>
        <v>13.567659574468086</v>
      </c>
    </row>
    <row r="8195" spans="2:13">
      <c r="B8195" t="s">
        <v>20</v>
      </c>
      <c r="C8195" t="s">
        <v>472</v>
      </c>
      <c r="D8195" t="s">
        <v>22</v>
      </c>
      <c r="E8195" t="s">
        <v>778</v>
      </c>
      <c r="F8195" t="s">
        <v>776</v>
      </c>
      <c r="G8195" t="s">
        <v>113</v>
      </c>
      <c r="H8195" t="s">
        <v>696</v>
      </c>
      <c r="I8195">
        <v>3170</v>
      </c>
      <c r="J8195">
        <v>1</v>
      </c>
      <c r="K8195">
        <v>643</v>
      </c>
      <c r="L8195" t="s">
        <v>471</v>
      </c>
      <c r="M8195" s="2">
        <f>+Table3[[#This Row],[CHW]]/Table3[[#This Row],[Count of Airbill Number]]</f>
        <v>3170</v>
      </c>
    </row>
    <row r="8196" spans="2:13">
      <c r="B8196" t="s">
        <v>20</v>
      </c>
      <c r="C8196" t="s">
        <v>472</v>
      </c>
      <c r="D8196" t="s">
        <v>22</v>
      </c>
      <c r="E8196" t="s">
        <v>777</v>
      </c>
      <c r="F8196" t="s">
        <v>777</v>
      </c>
      <c r="G8196" t="s">
        <v>27</v>
      </c>
      <c r="H8196" t="s">
        <v>179</v>
      </c>
      <c r="I8196">
        <v>3166</v>
      </c>
      <c r="J8196">
        <v>222</v>
      </c>
      <c r="K8196">
        <v>644</v>
      </c>
      <c r="L8196" t="s">
        <v>471</v>
      </c>
      <c r="M8196" s="2">
        <f>+Table3[[#This Row],[CHW]]/Table3[[#This Row],[Count of Airbill Number]]</f>
        <v>14.261261261261261</v>
      </c>
    </row>
    <row r="8197" spans="2:13">
      <c r="B8197" t="s">
        <v>20</v>
      </c>
      <c r="C8197" t="s">
        <v>472</v>
      </c>
      <c r="D8197" t="s">
        <v>22</v>
      </c>
      <c r="E8197" t="s">
        <v>778</v>
      </c>
      <c r="F8197" t="s">
        <v>778</v>
      </c>
      <c r="G8197" t="s">
        <v>269</v>
      </c>
      <c r="H8197" t="s">
        <v>51</v>
      </c>
      <c r="I8197">
        <v>3157.04</v>
      </c>
      <c r="J8197">
        <v>39</v>
      </c>
      <c r="K8197">
        <v>645</v>
      </c>
      <c r="L8197" t="s">
        <v>471</v>
      </c>
      <c r="M8197" s="2">
        <f>+Table3[[#This Row],[CHW]]/Table3[[#This Row],[Count of Airbill Number]]</f>
        <v>80.949743589743591</v>
      </c>
    </row>
    <row r="8198" spans="2:13">
      <c r="B8198" t="s">
        <v>20</v>
      </c>
      <c r="C8198" t="s">
        <v>472</v>
      </c>
      <c r="D8198" t="s">
        <v>22</v>
      </c>
      <c r="E8198" t="s">
        <v>777</v>
      </c>
      <c r="F8198" t="s">
        <v>777</v>
      </c>
      <c r="G8198" t="s">
        <v>274</v>
      </c>
      <c r="H8198" t="s">
        <v>259</v>
      </c>
      <c r="I8198">
        <v>3154.7099999999996</v>
      </c>
      <c r="J8198">
        <v>126</v>
      </c>
      <c r="K8198">
        <v>646</v>
      </c>
      <c r="L8198" t="s">
        <v>471</v>
      </c>
      <c r="M8198" s="2">
        <f>+Table3[[#This Row],[CHW]]/Table3[[#This Row],[Count of Airbill Number]]</f>
        <v>25.03738095238095</v>
      </c>
    </row>
    <row r="8199" spans="2:13">
      <c r="B8199" t="s">
        <v>20</v>
      </c>
      <c r="C8199" t="s">
        <v>472</v>
      </c>
      <c r="D8199" t="s">
        <v>22</v>
      </c>
      <c r="E8199" t="s">
        <v>778</v>
      </c>
      <c r="F8199" t="s">
        <v>776</v>
      </c>
      <c r="G8199" t="s">
        <v>86</v>
      </c>
      <c r="H8199" t="s">
        <v>85</v>
      </c>
      <c r="I8199">
        <v>3148.079999999999</v>
      </c>
      <c r="J8199">
        <v>134</v>
      </c>
      <c r="K8199">
        <v>647</v>
      </c>
      <c r="L8199" t="s">
        <v>471</v>
      </c>
      <c r="M8199" s="2">
        <f>+Table3[[#This Row],[CHW]]/Table3[[#This Row],[Count of Airbill Number]]</f>
        <v>23.493134328358202</v>
      </c>
    </row>
    <row r="8200" spans="2:13">
      <c r="B8200" t="s">
        <v>35</v>
      </c>
      <c r="C8200" t="s">
        <v>472</v>
      </c>
      <c r="D8200" t="s">
        <v>36</v>
      </c>
      <c r="E8200" t="s">
        <v>776</v>
      </c>
      <c r="F8200" t="s">
        <v>776</v>
      </c>
      <c r="G8200" t="s">
        <v>37</v>
      </c>
      <c r="H8200" t="s">
        <v>48</v>
      </c>
      <c r="I8200">
        <v>3147.650000000001</v>
      </c>
      <c r="J8200">
        <v>49</v>
      </c>
      <c r="K8200">
        <v>648</v>
      </c>
      <c r="L8200" t="s">
        <v>471</v>
      </c>
      <c r="M8200" s="2">
        <f>+Table3[[#This Row],[CHW]]/Table3[[#This Row],[Count of Airbill Number]]</f>
        <v>64.237755102040836</v>
      </c>
    </row>
    <row r="8201" spans="2:13">
      <c r="B8201" t="s">
        <v>20</v>
      </c>
      <c r="C8201" t="s">
        <v>472</v>
      </c>
      <c r="D8201" t="s">
        <v>36</v>
      </c>
      <c r="E8201" t="s">
        <v>777</v>
      </c>
      <c r="F8201" t="s">
        <v>776</v>
      </c>
      <c r="G8201" t="s">
        <v>44</v>
      </c>
      <c r="H8201" t="s">
        <v>37</v>
      </c>
      <c r="I8201">
        <v>3139</v>
      </c>
      <c r="J8201">
        <v>135</v>
      </c>
      <c r="K8201">
        <v>649</v>
      </c>
      <c r="L8201" t="s">
        <v>471</v>
      </c>
      <c r="M8201" s="2">
        <f>+Table3[[#This Row],[CHW]]/Table3[[#This Row],[Count of Airbill Number]]</f>
        <v>23.251851851851853</v>
      </c>
    </row>
    <row r="8202" spans="2:13">
      <c r="B8202" t="s">
        <v>20</v>
      </c>
      <c r="C8202" t="s">
        <v>472</v>
      </c>
      <c r="D8202" t="s">
        <v>22</v>
      </c>
      <c r="E8202" t="s">
        <v>778</v>
      </c>
      <c r="F8202" t="s">
        <v>777</v>
      </c>
      <c r="G8202" t="s">
        <v>113</v>
      </c>
      <c r="H8202" t="s">
        <v>181</v>
      </c>
      <c r="I8202">
        <v>3129.11</v>
      </c>
      <c r="J8202">
        <v>48</v>
      </c>
      <c r="K8202">
        <v>650</v>
      </c>
      <c r="L8202" t="s">
        <v>471</v>
      </c>
      <c r="M8202" s="2">
        <f>+Table3[[#This Row],[CHW]]/Table3[[#This Row],[Count of Airbill Number]]</f>
        <v>65.189791666666665</v>
      </c>
    </row>
    <row r="8203" spans="2:13">
      <c r="B8203" t="s">
        <v>20</v>
      </c>
      <c r="C8203" t="s">
        <v>472</v>
      </c>
      <c r="D8203" t="s">
        <v>22</v>
      </c>
      <c r="E8203" t="s">
        <v>777</v>
      </c>
      <c r="F8203" t="s">
        <v>778</v>
      </c>
      <c r="G8203" t="s">
        <v>360</v>
      </c>
      <c r="H8203" t="s">
        <v>171</v>
      </c>
      <c r="I8203">
        <v>3127</v>
      </c>
      <c r="J8203">
        <v>144</v>
      </c>
      <c r="K8203">
        <v>651</v>
      </c>
      <c r="L8203" t="s">
        <v>471</v>
      </c>
      <c r="M8203" s="2">
        <f>+Table3[[#This Row],[CHW]]/Table3[[#This Row],[Count of Airbill Number]]</f>
        <v>21.715277777777779</v>
      </c>
    </row>
    <row r="8204" spans="2:13">
      <c r="B8204" t="s">
        <v>20</v>
      </c>
      <c r="C8204" t="s">
        <v>472</v>
      </c>
      <c r="D8204" t="s">
        <v>22</v>
      </c>
      <c r="E8204" t="s">
        <v>776</v>
      </c>
      <c r="F8204" t="s">
        <v>777</v>
      </c>
      <c r="G8204" t="s">
        <v>66</v>
      </c>
      <c r="H8204" t="s">
        <v>106</v>
      </c>
      <c r="I8204">
        <v>3126.5999999999995</v>
      </c>
      <c r="J8204">
        <v>60</v>
      </c>
      <c r="K8204">
        <v>652</v>
      </c>
      <c r="L8204" t="s">
        <v>471</v>
      </c>
      <c r="M8204" s="2">
        <f>+Table3[[#This Row],[CHW]]/Table3[[#This Row],[Count of Airbill Number]]</f>
        <v>52.109999999999992</v>
      </c>
    </row>
    <row r="8205" spans="2:13">
      <c r="B8205" t="s">
        <v>20</v>
      </c>
      <c r="C8205" t="s">
        <v>472</v>
      </c>
      <c r="D8205" t="s">
        <v>22</v>
      </c>
      <c r="E8205" t="s">
        <v>777</v>
      </c>
      <c r="F8205" t="s">
        <v>778</v>
      </c>
      <c r="G8205" t="s">
        <v>27</v>
      </c>
      <c r="H8205" t="s">
        <v>113</v>
      </c>
      <c r="I8205">
        <v>3125</v>
      </c>
      <c r="J8205">
        <v>11</v>
      </c>
      <c r="K8205">
        <v>653</v>
      </c>
      <c r="L8205" t="s">
        <v>471</v>
      </c>
      <c r="M8205" s="2">
        <f>+Table3[[#This Row],[CHW]]/Table3[[#This Row],[Count of Airbill Number]]</f>
        <v>284.09090909090907</v>
      </c>
    </row>
    <row r="8206" spans="2:13">
      <c r="B8206" t="s">
        <v>20</v>
      </c>
      <c r="C8206" t="s">
        <v>472</v>
      </c>
      <c r="D8206" t="s">
        <v>22</v>
      </c>
      <c r="E8206" t="s">
        <v>776</v>
      </c>
      <c r="F8206" t="s">
        <v>776</v>
      </c>
      <c r="G8206" t="s">
        <v>103</v>
      </c>
      <c r="H8206" t="s">
        <v>102</v>
      </c>
      <c r="I8206">
        <v>3116.3</v>
      </c>
      <c r="J8206">
        <v>72</v>
      </c>
      <c r="K8206">
        <v>654</v>
      </c>
      <c r="L8206" t="s">
        <v>471</v>
      </c>
      <c r="M8206" s="2">
        <f>+Table3[[#This Row],[CHW]]/Table3[[#This Row],[Count of Airbill Number]]</f>
        <v>43.281944444444449</v>
      </c>
    </row>
    <row r="8207" spans="2:13">
      <c r="B8207" t="s">
        <v>20</v>
      </c>
      <c r="C8207" t="s">
        <v>472</v>
      </c>
      <c r="D8207" t="s">
        <v>22</v>
      </c>
      <c r="E8207" t="s">
        <v>777</v>
      </c>
      <c r="F8207" t="s">
        <v>777</v>
      </c>
      <c r="G8207" t="s">
        <v>44</v>
      </c>
      <c r="H8207" t="s">
        <v>106</v>
      </c>
      <c r="I8207">
        <v>3103.86</v>
      </c>
      <c r="J8207">
        <v>95</v>
      </c>
      <c r="K8207">
        <v>655</v>
      </c>
      <c r="L8207" t="s">
        <v>471</v>
      </c>
      <c r="M8207" s="2">
        <f>+Table3[[#This Row],[CHW]]/Table3[[#This Row],[Count of Airbill Number]]</f>
        <v>32.672210526315794</v>
      </c>
    </row>
    <row r="8208" spans="2:13">
      <c r="B8208" t="s">
        <v>35</v>
      </c>
      <c r="C8208" t="s">
        <v>472</v>
      </c>
      <c r="D8208" t="s">
        <v>36</v>
      </c>
      <c r="E8208" t="s">
        <v>777</v>
      </c>
      <c r="F8208" t="s">
        <v>777</v>
      </c>
      <c r="G8208" t="s">
        <v>97</v>
      </c>
      <c r="H8208" t="s">
        <v>26</v>
      </c>
      <c r="I8208">
        <v>3098</v>
      </c>
      <c r="J8208">
        <v>5</v>
      </c>
      <c r="K8208">
        <v>656</v>
      </c>
      <c r="L8208" t="s">
        <v>471</v>
      </c>
      <c r="M8208" s="2">
        <f>+Table3[[#This Row],[CHW]]/Table3[[#This Row],[Count of Airbill Number]]</f>
        <v>619.6</v>
      </c>
    </row>
    <row r="8209" spans="2:13">
      <c r="B8209" t="s">
        <v>20</v>
      </c>
      <c r="C8209" t="s">
        <v>472</v>
      </c>
      <c r="D8209" t="s">
        <v>22</v>
      </c>
      <c r="E8209" t="s">
        <v>777</v>
      </c>
      <c r="F8209" t="s">
        <v>778</v>
      </c>
      <c r="G8209" t="s">
        <v>290</v>
      </c>
      <c r="H8209" t="s">
        <v>233</v>
      </c>
      <c r="I8209">
        <v>3093</v>
      </c>
      <c r="J8209">
        <v>50</v>
      </c>
      <c r="K8209">
        <v>657</v>
      </c>
      <c r="L8209" t="s">
        <v>471</v>
      </c>
      <c r="M8209" s="2">
        <f>+Table3[[#This Row],[CHW]]/Table3[[#This Row],[Count of Airbill Number]]</f>
        <v>61.86</v>
      </c>
    </row>
    <row r="8210" spans="2:13">
      <c r="B8210" t="s">
        <v>20</v>
      </c>
      <c r="C8210" t="s">
        <v>472</v>
      </c>
      <c r="D8210" t="s">
        <v>22</v>
      </c>
      <c r="E8210" t="s">
        <v>776</v>
      </c>
      <c r="F8210" t="s">
        <v>778</v>
      </c>
      <c r="G8210" t="s">
        <v>49</v>
      </c>
      <c r="H8210" t="s">
        <v>113</v>
      </c>
      <c r="I8210">
        <v>3080.9799999999996</v>
      </c>
      <c r="J8210">
        <v>9</v>
      </c>
      <c r="K8210">
        <v>658</v>
      </c>
      <c r="L8210" t="s">
        <v>471</v>
      </c>
      <c r="M8210" s="2">
        <f>+Table3[[#This Row],[CHW]]/Table3[[#This Row],[Count of Airbill Number]]</f>
        <v>342.33111111111106</v>
      </c>
    </row>
    <row r="8211" spans="2:13">
      <c r="B8211" t="s">
        <v>20</v>
      </c>
      <c r="C8211" t="s">
        <v>472</v>
      </c>
      <c r="D8211" t="s">
        <v>22</v>
      </c>
      <c r="E8211" t="s">
        <v>778</v>
      </c>
      <c r="F8211" t="s">
        <v>776</v>
      </c>
      <c r="G8211" t="s">
        <v>233</v>
      </c>
      <c r="H8211" t="s">
        <v>66</v>
      </c>
      <c r="I8211">
        <v>3079.41</v>
      </c>
      <c r="J8211">
        <v>32</v>
      </c>
      <c r="K8211">
        <v>659</v>
      </c>
      <c r="L8211" t="s">
        <v>471</v>
      </c>
      <c r="M8211" s="2">
        <f>+Table3[[#This Row],[CHW]]/Table3[[#This Row],[Count of Airbill Number]]</f>
        <v>96.231562499999995</v>
      </c>
    </row>
    <row r="8212" spans="2:13">
      <c r="B8212" t="s">
        <v>20</v>
      </c>
      <c r="C8212" t="s">
        <v>472</v>
      </c>
      <c r="D8212" t="s">
        <v>22</v>
      </c>
      <c r="E8212" t="s">
        <v>777</v>
      </c>
      <c r="F8212" t="s">
        <v>778</v>
      </c>
      <c r="G8212" t="s">
        <v>97</v>
      </c>
      <c r="H8212" t="s">
        <v>150</v>
      </c>
      <c r="I8212">
        <v>3078.5</v>
      </c>
      <c r="J8212">
        <v>167</v>
      </c>
      <c r="K8212">
        <v>660</v>
      </c>
      <c r="L8212" t="s">
        <v>471</v>
      </c>
      <c r="M8212" s="2">
        <f>+Table3[[#This Row],[CHW]]/Table3[[#This Row],[Count of Airbill Number]]</f>
        <v>18.434131736526947</v>
      </c>
    </row>
    <row r="8213" spans="2:13">
      <c r="B8213" t="s">
        <v>20</v>
      </c>
      <c r="C8213" t="s">
        <v>472</v>
      </c>
      <c r="D8213" t="s">
        <v>22</v>
      </c>
      <c r="E8213" t="s">
        <v>777</v>
      </c>
      <c r="F8213" t="s">
        <v>778</v>
      </c>
      <c r="G8213" t="s">
        <v>190</v>
      </c>
      <c r="H8213" t="s">
        <v>210</v>
      </c>
      <c r="I8213">
        <v>3077</v>
      </c>
      <c r="J8213">
        <v>3</v>
      </c>
      <c r="K8213">
        <v>661</v>
      </c>
      <c r="L8213" t="s">
        <v>471</v>
      </c>
      <c r="M8213" s="2">
        <f>+Table3[[#This Row],[CHW]]/Table3[[#This Row],[Count of Airbill Number]]</f>
        <v>1025.6666666666667</v>
      </c>
    </row>
    <row r="8214" spans="2:13">
      <c r="B8214" t="s">
        <v>20</v>
      </c>
      <c r="C8214" t="s">
        <v>21</v>
      </c>
      <c r="D8214" t="s">
        <v>36</v>
      </c>
      <c r="E8214" t="s">
        <v>777</v>
      </c>
      <c r="F8214" t="s">
        <v>777</v>
      </c>
      <c r="G8214" t="s">
        <v>38</v>
      </c>
      <c r="H8214" t="s">
        <v>27</v>
      </c>
      <c r="I8214">
        <v>3063</v>
      </c>
      <c r="J8214">
        <v>301</v>
      </c>
      <c r="K8214">
        <v>662</v>
      </c>
      <c r="L8214" t="s">
        <v>471</v>
      </c>
      <c r="M8214" s="2">
        <f>+Table3[[#This Row],[CHW]]/Table3[[#This Row],[Count of Airbill Number]]</f>
        <v>10.17607973421927</v>
      </c>
    </row>
    <row r="8215" spans="2:13">
      <c r="B8215" t="s">
        <v>20</v>
      </c>
      <c r="C8215" t="s">
        <v>472</v>
      </c>
      <c r="D8215" t="s">
        <v>22</v>
      </c>
      <c r="E8215" t="s">
        <v>778</v>
      </c>
      <c r="F8215" t="s">
        <v>778</v>
      </c>
      <c r="G8215" t="s">
        <v>260</v>
      </c>
      <c r="H8215" t="s">
        <v>304</v>
      </c>
      <c r="I8215">
        <v>3063</v>
      </c>
      <c r="J8215">
        <v>134</v>
      </c>
      <c r="K8215">
        <v>663</v>
      </c>
      <c r="L8215" t="s">
        <v>471</v>
      </c>
      <c r="M8215" s="2">
        <f>+Table3[[#This Row],[CHW]]/Table3[[#This Row],[Count of Airbill Number]]</f>
        <v>22.85820895522388</v>
      </c>
    </row>
    <row r="8216" spans="2:13">
      <c r="B8216" t="s">
        <v>20</v>
      </c>
      <c r="C8216" t="s">
        <v>472</v>
      </c>
      <c r="D8216" t="s">
        <v>22</v>
      </c>
      <c r="E8216" t="s">
        <v>778</v>
      </c>
      <c r="F8216" t="s">
        <v>776</v>
      </c>
      <c r="G8216" t="s">
        <v>283</v>
      </c>
      <c r="H8216" t="s">
        <v>37</v>
      </c>
      <c r="I8216">
        <v>3053</v>
      </c>
      <c r="J8216">
        <v>162</v>
      </c>
      <c r="K8216">
        <v>664</v>
      </c>
      <c r="L8216" t="s">
        <v>471</v>
      </c>
      <c r="M8216" s="2">
        <f>+Table3[[#This Row],[CHW]]/Table3[[#This Row],[Count of Airbill Number]]</f>
        <v>18.845679012345681</v>
      </c>
    </row>
    <row r="8217" spans="2:13">
      <c r="B8217" t="s">
        <v>20</v>
      </c>
      <c r="C8217" t="s">
        <v>21</v>
      </c>
      <c r="D8217" t="s">
        <v>22</v>
      </c>
      <c r="E8217" t="s">
        <v>776</v>
      </c>
      <c r="F8217" t="s">
        <v>776</v>
      </c>
      <c r="G8217" t="s">
        <v>37</v>
      </c>
      <c r="H8217" t="s">
        <v>39</v>
      </c>
      <c r="I8217">
        <v>3050.40924</v>
      </c>
      <c r="J8217">
        <v>657</v>
      </c>
      <c r="K8217">
        <v>665</v>
      </c>
      <c r="L8217" t="s">
        <v>471</v>
      </c>
      <c r="M8217" s="2">
        <f>+Table3[[#This Row],[CHW]]/Table3[[#This Row],[Count of Airbill Number]]</f>
        <v>4.6429364383561644</v>
      </c>
    </row>
    <row r="8218" spans="2:13">
      <c r="B8218" t="s">
        <v>20</v>
      </c>
      <c r="C8218" t="s">
        <v>472</v>
      </c>
      <c r="D8218" t="s">
        <v>22</v>
      </c>
      <c r="E8218" t="s">
        <v>776</v>
      </c>
      <c r="F8218" t="s">
        <v>776</v>
      </c>
      <c r="G8218" t="s">
        <v>37</v>
      </c>
      <c r="H8218" t="s">
        <v>84</v>
      </c>
      <c r="I8218">
        <v>3046.5</v>
      </c>
      <c r="J8218">
        <v>172</v>
      </c>
      <c r="K8218">
        <v>666</v>
      </c>
      <c r="L8218" t="s">
        <v>471</v>
      </c>
      <c r="M8218" s="2">
        <f>+Table3[[#This Row],[CHW]]/Table3[[#This Row],[Count of Airbill Number]]</f>
        <v>17.712209302325583</v>
      </c>
    </row>
    <row r="8219" spans="2:13">
      <c r="B8219" t="s">
        <v>20</v>
      </c>
      <c r="C8219" t="s">
        <v>472</v>
      </c>
      <c r="D8219" t="s">
        <v>22</v>
      </c>
      <c r="E8219" t="s">
        <v>778</v>
      </c>
      <c r="F8219" t="s">
        <v>777</v>
      </c>
      <c r="G8219" t="s">
        <v>206</v>
      </c>
      <c r="H8219" t="s">
        <v>110</v>
      </c>
      <c r="I8219">
        <v>3036.1600000000003</v>
      </c>
      <c r="J8219">
        <v>47</v>
      </c>
      <c r="K8219">
        <v>667</v>
      </c>
      <c r="L8219" t="s">
        <v>471</v>
      </c>
      <c r="M8219" s="2">
        <f>+Table3[[#This Row],[CHW]]/Table3[[#This Row],[Count of Airbill Number]]</f>
        <v>64.599148936170224</v>
      </c>
    </row>
    <row r="8220" spans="2:13">
      <c r="B8220" t="s">
        <v>20</v>
      </c>
      <c r="C8220" t="s">
        <v>472</v>
      </c>
      <c r="D8220" t="s">
        <v>22</v>
      </c>
      <c r="E8220" t="s">
        <v>778</v>
      </c>
      <c r="F8220" t="s">
        <v>778</v>
      </c>
      <c r="G8220" t="s">
        <v>150</v>
      </c>
      <c r="H8220" t="s">
        <v>171</v>
      </c>
      <c r="I8220">
        <v>3034.9</v>
      </c>
      <c r="J8220">
        <v>78</v>
      </c>
      <c r="K8220">
        <v>668</v>
      </c>
      <c r="L8220" t="s">
        <v>471</v>
      </c>
      <c r="M8220" s="2">
        <f>+Table3[[#This Row],[CHW]]/Table3[[#This Row],[Count of Airbill Number]]</f>
        <v>38.908974358974362</v>
      </c>
    </row>
    <row r="8221" spans="2:13">
      <c r="B8221" t="s">
        <v>20</v>
      </c>
      <c r="C8221" t="s">
        <v>21</v>
      </c>
      <c r="D8221" t="s">
        <v>22</v>
      </c>
      <c r="E8221" t="s">
        <v>778</v>
      </c>
      <c r="F8221" t="s">
        <v>776</v>
      </c>
      <c r="G8221" t="s">
        <v>51</v>
      </c>
      <c r="H8221" t="s">
        <v>32</v>
      </c>
      <c r="I8221">
        <v>3034.09</v>
      </c>
      <c r="J8221">
        <v>95</v>
      </c>
      <c r="K8221">
        <v>669</v>
      </c>
      <c r="L8221" t="s">
        <v>471</v>
      </c>
      <c r="M8221" s="2">
        <f>+Table3[[#This Row],[CHW]]/Table3[[#This Row],[Count of Airbill Number]]</f>
        <v>31.937789473684212</v>
      </c>
    </row>
    <row r="8222" spans="2:13">
      <c r="B8222" t="s">
        <v>20</v>
      </c>
      <c r="C8222" t="s">
        <v>472</v>
      </c>
      <c r="D8222" t="s">
        <v>22</v>
      </c>
      <c r="E8222" t="s">
        <v>778</v>
      </c>
      <c r="F8222" t="s">
        <v>777</v>
      </c>
      <c r="G8222" t="s">
        <v>150</v>
      </c>
      <c r="H8222" t="s">
        <v>190</v>
      </c>
      <c r="I8222">
        <v>3022.26</v>
      </c>
      <c r="J8222">
        <v>45</v>
      </c>
      <c r="K8222">
        <v>670</v>
      </c>
      <c r="L8222" t="s">
        <v>471</v>
      </c>
      <c r="M8222" s="2">
        <f>+Table3[[#This Row],[CHW]]/Table3[[#This Row],[Count of Airbill Number]]</f>
        <v>67.161333333333332</v>
      </c>
    </row>
    <row r="8223" spans="2:13">
      <c r="B8223" t="s">
        <v>20</v>
      </c>
      <c r="C8223" t="s">
        <v>472</v>
      </c>
      <c r="D8223" t="s">
        <v>22</v>
      </c>
      <c r="E8223" t="s">
        <v>778</v>
      </c>
      <c r="F8223" t="s">
        <v>778</v>
      </c>
      <c r="G8223" t="s">
        <v>51</v>
      </c>
      <c r="H8223" t="s">
        <v>233</v>
      </c>
      <c r="I8223">
        <v>3015.17</v>
      </c>
      <c r="J8223">
        <v>62</v>
      </c>
      <c r="K8223">
        <v>671</v>
      </c>
      <c r="L8223" t="s">
        <v>471</v>
      </c>
      <c r="M8223" s="2">
        <f>+Table3[[#This Row],[CHW]]/Table3[[#This Row],[Count of Airbill Number]]</f>
        <v>48.631774193548388</v>
      </c>
    </row>
    <row r="8224" spans="2:13">
      <c r="B8224" t="s">
        <v>20</v>
      </c>
      <c r="C8224" t="s">
        <v>472</v>
      </c>
      <c r="D8224" t="s">
        <v>22</v>
      </c>
      <c r="E8224" t="s">
        <v>776</v>
      </c>
      <c r="F8224" t="s">
        <v>776</v>
      </c>
      <c r="G8224" t="s">
        <v>66</v>
      </c>
      <c r="H8224" t="s">
        <v>312</v>
      </c>
      <c r="I8224">
        <v>3015.12</v>
      </c>
      <c r="J8224">
        <v>18</v>
      </c>
      <c r="K8224">
        <v>672</v>
      </c>
      <c r="L8224" t="s">
        <v>471</v>
      </c>
      <c r="M8224" s="2">
        <f>+Table3[[#This Row],[CHW]]/Table3[[#This Row],[Count of Airbill Number]]</f>
        <v>167.50666666666666</v>
      </c>
    </row>
    <row r="8225" spans="2:13">
      <c r="B8225" t="s">
        <v>20</v>
      </c>
      <c r="C8225" t="s">
        <v>472</v>
      </c>
      <c r="D8225" t="s">
        <v>22</v>
      </c>
      <c r="E8225" t="s">
        <v>777</v>
      </c>
      <c r="F8225" t="s">
        <v>777</v>
      </c>
      <c r="G8225" t="s">
        <v>157</v>
      </c>
      <c r="H8225" t="s">
        <v>27</v>
      </c>
      <c r="I8225">
        <v>3001</v>
      </c>
      <c r="J8225">
        <v>172</v>
      </c>
      <c r="K8225">
        <v>673</v>
      </c>
      <c r="L8225" t="s">
        <v>471</v>
      </c>
      <c r="M8225" s="2">
        <f>+Table3[[#This Row],[CHW]]/Table3[[#This Row],[Count of Airbill Number]]</f>
        <v>17.447674418604652</v>
      </c>
    </row>
    <row r="8226" spans="2:13">
      <c r="B8226" t="s">
        <v>20</v>
      </c>
      <c r="C8226" t="s">
        <v>472</v>
      </c>
      <c r="D8226" t="s">
        <v>22</v>
      </c>
      <c r="E8226" t="s">
        <v>776</v>
      </c>
      <c r="F8226" t="s">
        <v>776</v>
      </c>
      <c r="G8226" t="s">
        <v>37</v>
      </c>
      <c r="H8226" t="s">
        <v>262</v>
      </c>
      <c r="I8226">
        <v>2977.7461999999996</v>
      </c>
      <c r="J8226">
        <v>169</v>
      </c>
      <c r="K8226">
        <v>674</v>
      </c>
      <c r="L8226" t="s">
        <v>471</v>
      </c>
      <c r="M8226" s="2">
        <f>+Table3[[#This Row],[CHW]]/Table3[[#This Row],[Count of Airbill Number]]</f>
        <v>17.619799999999998</v>
      </c>
    </row>
    <row r="8227" spans="2:13">
      <c r="B8227" t="s">
        <v>20</v>
      </c>
      <c r="C8227" t="s">
        <v>472</v>
      </c>
      <c r="D8227" t="s">
        <v>22</v>
      </c>
      <c r="E8227" t="s">
        <v>777</v>
      </c>
      <c r="F8227" t="s">
        <v>777</v>
      </c>
      <c r="G8227" t="s">
        <v>259</v>
      </c>
      <c r="H8227" t="s">
        <v>190</v>
      </c>
      <c r="I8227">
        <v>2976.39</v>
      </c>
      <c r="J8227">
        <v>19</v>
      </c>
      <c r="K8227">
        <v>675</v>
      </c>
      <c r="L8227" t="s">
        <v>471</v>
      </c>
      <c r="M8227" s="2">
        <f>+Table3[[#This Row],[CHW]]/Table3[[#This Row],[Count of Airbill Number]]</f>
        <v>156.65210526315789</v>
      </c>
    </row>
    <row r="8228" spans="2:13">
      <c r="B8228" t="s">
        <v>20</v>
      </c>
      <c r="C8228" t="s">
        <v>472</v>
      </c>
      <c r="D8228" t="s">
        <v>22</v>
      </c>
      <c r="E8228" t="s">
        <v>777</v>
      </c>
      <c r="F8228" t="s">
        <v>776</v>
      </c>
      <c r="G8228" t="s">
        <v>27</v>
      </c>
      <c r="H8228" t="s">
        <v>66</v>
      </c>
      <c r="I8228">
        <v>2975</v>
      </c>
      <c r="J8228">
        <v>41</v>
      </c>
      <c r="K8228">
        <v>676</v>
      </c>
      <c r="L8228" t="s">
        <v>471</v>
      </c>
      <c r="M8228" s="2">
        <f>+Table3[[#This Row],[CHW]]/Table3[[#This Row],[Count of Airbill Number]]</f>
        <v>72.560975609756099</v>
      </c>
    </row>
    <row r="8229" spans="2:13">
      <c r="B8229" t="s">
        <v>20</v>
      </c>
      <c r="C8229" t="s">
        <v>21</v>
      </c>
      <c r="D8229" t="s">
        <v>22</v>
      </c>
      <c r="E8229" t="s">
        <v>776</v>
      </c>
      <c r="F8229" t="s">
        <v>777</v>
      </c>
      <c r="G8229" t="s">
        <v>66</v>
      </c>
      <c r="H8229" t="s">
        <v>110</v>
      </c>
      <c r="I8229">
        <v>2974.26</v>
      </c>
      <c r="J8229">
        <v>47</v>
      </c>
      <c r="K8229">
        <v>677</v>
      </c>
      <c r="L8229" t="s">
        <v>471</v>
      </c>
      <c r="M8229" s="2">
        <f>+Table3[[#This Row],[CHW]]/Table3[[#This Row],[Count of Airbill Number]]</f>
        <v>63.282127659574471</v>
      </c>
    </row>
    <row r="8230" spans="2:13">
      <c r="B8230" t="s">
        <v>20</v>
      </c>
      <c r="C8230" t="s">
        <v>472</v>
      </c>
      <c r="D8230" t="s">
        <v>22</v>
      </c>
      <c r="E8230" t="s">
        <v>778</v>
      </c>
      <c r="F8230" t="s">
        <v>777</v>
      </c>
      <c r="G8230" t="s">
        <v>171</v>
      </c>
      <c r="H8230" t="s">
        <v>181</v>
      </c>
      <c r="I8230">
        <v>2973.5</v>
      </c>
      <c r="J8230">
        <v>19</v>
      </c>
      <c r="K8230">
        <v>678</v>
      </c>
      <c r="L8230" t="s">
        <v>471</v>
      </c>
      <c r="M8230" s="2">
        <f>+Table3[[#This Row],[CHW]]/Table3[[#This Row],[Count of Airbill Number]]</f>
        <v>156.5</v>
      </c>
    </row>
    <row r="8231" spans="2:13">
      <c r="B8231" t="s">
        <v>20</v>
      </c>
      <c r="C8231" t="s">
        <v>472</v>
      </c>
      <c r="D8231" t="s">
        <v>22</v>
      </c>
      <c r="E8231" t="s">
        <v>778</v>
      </c>
      <c r="F8231" t="s">
        <v>777</v>
      </c>
      <c r="G8231" t="s">
        <v>86</v>
      </c>
      <c r="H8231" t="s">
        <v>429</v>
      </c>
      <c r="I8231">
        <v>2960.6900000000005</v>
      </c>
      <c r="J8231">
        <v>46</v>
      </c>
      <c r="K8231">
        <v>679</v>
      </c>
      <c r="L8231" t="s">
        <v>471</v>
      </c>
      <c r="M8231" s="2">
        <f>+Table3[[#This Row],[CHW]]/Table3[[#This Row],[Count of Airbill Number]]</f>
        <v>64.362826086956531</v>
      </c>
    </row>
    <row r="8232" spans="2:13">
      <c r="B8232" t="s">
        <v>20</v>
      </c>
      <c r="C8232" t="s">
        <v>472</v>
      </c>
      <c r="D8232" t="s">
        <v>22</v>
      </c>
      <c r="E8232" t="s">
        <v>777</v>
      </c>
      <c r="F8232" t="s">
        <v>777</v>
      </c>
      <c r="G8232" t="s">
        <v>290</v>
      </c>
      <c r="H8232" t="s">
        <v>506</v>
      </c>
      <c r="I8232">
        <v>2940.4300000000003</v>
      </c>
      <c r="J8232">
        <v>79</v>
      </c>
      <c r="K8232">
        <v>680</v>
      </c>
      <c r="L8232" t="s">
        <v>471</v>
      </c>
      <c r="M8232" s="2">
        <f>+Table3[[#This Row],[CHW]]/Table3[[#This Row],[Count of Airbill Number]]</f>
        <v>37.220632911392407</v>
      </c>
    </row>
    <row r="8233" spans="2:13">
      <c r="B8233" t="s">
        <v>20</v>
      </c>
      <c r="C8233" t="s">
        <v>472</v>
      </c>
      <c r="D8233" t="s">
        <v>22</v>
      </c>
      <c r="E8233" t="s">
        <v>776</v>
      </c>
      <c r="F8233" t="s">
        <v>778</v>
      </c>
      <c r="G8233" t="s">
        <v>123</v>
      </c>
      <c r="H8233" t="s">
        <v>150</v>
      </c>
      <c r="I8233">
        <v>2938.8899999999994</v>
      </c>
      <c r="J8233">
        <v>126</v>
      </c>
      <c r="K8233">
        <v>681</v>
      </c>
      <c r="L8233" t="s">
        <v>471</v>
      </c>
      <c r="M8233" s="2">
        <f>+Table3[[#This Row],[CHW]]/Table3[[#This Row],[Count of Airbill Number]]</f>
        <v>23.324523809523804</v>
      </c>
    </row>
    <row r="8234" spans="2:13">
      <c r="B8234" t="s">
        <v>20</v>
      </c>
      <c r="C8234" t="s">
        <v>472</v>
      </c>
      <c r="D8234" t="s">
        <v>22</v>
      </c>
      <c r="E8234" t="s">
        <v>776</v>
      </c>
      <c r="F8234" t="s">
        <v>776</v>
      </c>
      <c r="G8234" t="s">
        <v>66</v>
      </c>
      <c r="H8234" t="s">
        <v>49</v>
      </c>
      <c r="I8234">
        <v>2936.4935199999991</v>
      </c>
      <c r="J8234">
        <v>165</v>
      </c>
      <c r="K8234">
        <v>682</v>
      </c>
      <c r="L8234" t="s">
        <v>471</v>
      </c>
      <c r="M8234" s="2">
        <f>+Table3[[#This Row],[CHW]]/Table3[[#This Row],[Count of Airbill Number]]</f>
        <v>17.796930424242419</v>
      </c>
    </row>
    <row r="8235" spans="2:13">
      <c r="B8235" t="s">
        <v>20</v>
      </c>
      <c r="C8235" t="s">
        <v>472</v>
      </c>
      <c r="D8235" t="s">
        <v>22</v>
      </c>
      <c r="E8235" t="s">
        <v>777</v>
      </c>
      <c r="F8235" t="s">
        <v>776</v>
      </c>
      <c r="G8235" t="s">
        <v>290</v>
      </c>
      <c r="H8235" t="s">
        <v>32</v>
      </c>
      <c r="I8235">
        <v>2928</v>
      </c>
      <c r="J8235">
        <v>21</v>
      </c>
      <c r="K8235">
        <v>683</v>
      </c>
      <c r="L8235" t="s">
        <v>471</v>
      </c>
      <c r="M8235" s="2">
        <f>+Table3[[#This Row],[CHW]]/Table3[[#This Row],[Count of Airbill Number]]</f>
        <v>139.42857142857142</v>
      </c>
    </row>
    <row r="8236" spans="2:13">
      <c r="B8236" t="s">
        <v>20</v>
      </c>
      <c r="C8236" t="s">
        <v>472</v>
      </c>
      <c r="D8236" t="s">
        <v>36</v>
      </c>
      <c r="E8236" t="s">
        <v>776</v>
      </c>
      <c r="F8236" t="s">
        <v>776</v>
      </c>
      <c r="G8236" t="s">
        <v>37</v>
      </c>
      <c r="H8236" t="s">
        <v>59</v>
      </c>
      <c r="I8236">
        <v>2915.2999999999997</v>
      </c>
      <c r="J8236">
        <v>201</v>
      </c>
      <c r="K8236">
        <v>684</v>
      </c>
      <c r="L8236" t="s">
        <v>471</v>
      </c>
      <c r="M8236" s="2">
        <f>+Table3[[#This Row],[CHW]]/Table3[[#This Row],[Count of Airbill Number]]</f>
        <v>14.503980099502487</v>
      </c>
    </row>
    <row r="8237" spans="2:13">
      <c r="B8237" t="s">
        <v>20</v>
      </c>
      <c r="C8237" t="s">
        <v>472</v>
      </c>
      <c r="D8237" t="s">
        <v>22</v>
      </c>
      <c r="E8237" t="s">
        <v>778</v>
      </c>
      <c r="F8237" t="s">
        <v>776</v>
      </c>
      <c r="G8237" t="s">
        <v>171</v>
      </c>
      <c r="H8237" t="s">
        <v>123</v>
      </c>
      <c r="I8237">
        <v>2910.7799999999997</v>
      </c>
      <c r="J8237">
        <v>36</v>
      </c>
      <c r="K8237">
        <v>685</v>
      </c>
      <c r="L8237" t="s">
        <v>471</v>
      </c>
      <c r="M8237" s="2">
        <f>+Table3[[#This Row],[CHW]]/Table3[[#This Row],[Count of Airbill Number]]</f>
        <v>80.85499999999999</v>
      </c>
    </row>
    <row r="8238" spans="2:13">
      <c r="B8238" t="s">
        <v>20</v>
      </c>
      <c r="C8238" t="s">
        <v>472</v>
      </c>
      <c r="D8238" t="s">
        <v>22</v>
      </c>
      <c r="E8238" t="s">
        <v>778</v>
      </c>
      <c r="F8238" t="s">
        <v>777</v>
      </c>
      <c r="G8238" t="s">
        <v>51</v>
      </c>
      <c r="H8238" t="s">
        <v>162</v>
      </c>
      <c r="I8238">
        <v>2905.5499999999997</v>
      </c>
      <c r="J8238">
        <v>56</v>
      </c>
      <c r="K8238">
        <v>686</v>
      </c>
      <c r="L8238" t="s">
        <v>471</v>
      </c>
      <c r="M8238" s="2">
        <f>+Table3[[#This Row],[CHW]]/Table3[[#This Row],[Count of Airbill Number]]</f>
        <v>51.884821428571421</v>
      </c>
    </row>
    <row r="8239" spans="2:13">
      <c r="B8239" t="s">
        <v>20</v>
      </c>
      <c r="C8239" t="s">
        <v>472</v>
      </c>
      <c r="D8239" t="s">
        <v>22</v>
      </c>
      <c r="E8239" t="s">
        <v>776</v>
      </c>
      <c r="F8239" t="s">
        <v>776</v>
      </c>
      <c r="G8239" t="s">
        <v>158</v>
      </c>
      <c r="H8239" t="s">
        <v>85</v>
      </c>
      <c r="I8239">
        <v>2902.986800000001</v>
      </c>
      <c r="J8239">
        <v>56</v>
      </c>
      <c r="K8239">
        <v>687</v>
      </c>
      <c r="L8239" t="s">
        <v>471</v>
      </c>
      <c r="M8239" s="2">
        <f>+Table3[[#This Row],[CHW]]/Table3[[#This Row],[Count of Airbill Number]]</f>
        <v>51.839050000000022</v>
      </c>
    </row>
    <row r="8240" spans="2:13">
      <c r="B8240" t="s">
        <v>20</v>
      </c>
      <c r="C8240" t="s">
        <v>472</v>
      </c>
      <c r="D8240" t="s">
        <v>22</v>
      </c>
      <c r="E8240" t="s">
        <v>777</v>
      </c>
      <c r="F8240" t="s">
        <v>778</v>
      </c>
      <c r="G8240" t="s">
        <v>27</v>
      </c>
      <c r="H8240" t="s">
        <v>171</v>
      </c>
      <c r="I8240">
        <v>2896</v>
      </c>
      <c r="J8240">
        <v>217</v>
      </c>
      <c r="K8240">
        <v>688</v>
      </c>
      <c r="L8240" t="s">
        <v>471</v>
      </c>
      <c r="M8240" s="2">
        <f>+Table3[[#This Row],[CHW]]/Table3[[#This Row],[Count of Airbill Number]]</f>
        <v>13.345622119815669</v>
      </c>
    </row>
    <row r="8241" spans="2:13">
      <c r="B8241" t="s">
        <v>20</v>
      </c>
      <c r="C8241" t="s">
        <v>472</v>
      </c>
      <c r="D8241" t="s">
        <v>22</v>
      </c>
      <c r="E8241" t="s">
        <v>778</v>
      </c>
      <c r="F8241" t="s">
        <v>777</v>
      </c>
      <c r="G8241" t="s">
        <v>150</v>
      </c>
      <c r="H8241" t="s">
        <v>27</v>
      </c>
      <c r="I8241">
        <v>2893.63</v>
      </c>
      <c r="J8241">
        <v>65</v>
      </c>
      <c r="K8241">
        <v>689</v>
      </c>
      <c r="L8241" t="s">
        <v>471</v>
      </c>
      <c r="M8241" s="2">
        <f>+Table3[[#This Row],[CHW]]/Table3[[#This Row],[Count of Airbill Number]]</f>
        <v>44.517384615384614</v>
      </c>
    </row>
    <row r="8242" spans="2:13">
      <c r="B8242" t="s">
        <v>20</v>
      </c>
      <c r="C8242" t="s">
        <v>472</v>
      </c>
      <c r="D8242" t="s">
        <v>22</v>
      </c>
      <c r="E8242" t="s">
        <v>778</v>
      </c>
      <c r="F8242" t="s">
        <v>778</v>
      </c>
      <c r="G8242" t="s">
        <v>112</v>
      </c>
      <c r="H8242" t="s">
        <v>171</v>
      </c>
      <c r="I8242">
        <v>2885.5</v>
      </c>
      <c r="J8242">
        <v>64</v>
      </c>
      <c r="K8242">
        <v>690</v>
      </c>
      <c r="L8242" t="s">
        <v>471</v>
      </c>
      <c r="M8242" s="2">
        <f>+Table3[[#This Row],[CHW]]/Table3[[#This Row],[Count of Airbill Number]]</f>
        <v>45.0859375</v>
      </c>
    </row>
    <row r="8243" spans="2:13">
      <c r="B8243" t="s">
        <v>20</v>
      </c>
      <c r="C8243" t="s">
        <v>472</v>
      </c>
      <c r="D8243" t="s">
        <v>22</v>
      </c>
      <c r="E8243" t="s">
        <v>778</v>
      </c>
      <c r="F8243" t="s">
        <v>776</v>
      </c>
      <c r="G8243" t="s">
        <v>113</v>
      </c>
      <c r="H8243" t="s">
        <v>616</v>
      </c>
      <c r="I8243">
        <v>2885.21</v>
      </c>
      <c r="J8243">
        <v>8</v>
      </c>
      <c r="K8243">
        <v>691</v>
      </c>
      <c r="L8243" t="s">
        <v>471</v>
      </c>
      <c r="M8243" s="2">
        <f>+Table3[[#This Row],[CHW]]/Table3[[#This Row],[Count of Airbill Number]]</f>
        <v>360.65125</v>
      </c>
    </row>
    <row r="8244" spans="2:13">
      <c r="B8244" t="s">
        <v>20</v>
      </c>
      <c r="C8244" t="s">
        <v>472</v>
      </c>
      <c r="D8244" t="s">
        <v>22</v>
      </c>
      <c r="E8244" t="s">
        <v>778</v>
      </c>
      <c r="F8244" t="s">
        <v>778</v>
      </c>
      <c r="G8244" t="s">
        <v>476</v>
      </c>
      <c r="H8244" t="s">
        <v>269</v>
      </c>
      <c r="I8244">
        <v>2872</v>
      </c>
      <c r="J8244">
        <v>283</v>
      </c>
      <c r="K8244">
        <v>692</v>
      </c>
      <c r="L8244" t="s">
        <v>471</v>
      </c>
      <c r="M8244" s="2">
        <f>+Table3[[#This Row],[CHW]]/Table3[[#This Row],[Count of Airbill Number]]</f>
        <v>10.148409893992932</v>
      </c>
    </row>
    <row r="8245" spans="2:13">
      <c r="B8245" t="s">
        <v>20</v>
      </c>
      <c r="C8245" t="s">
        <v>21</v>
      </c>
      <c r="D8245" t="s">
        <v>22</v>
      </c>
      <c r="E8245" t="s">
        <v>778</v>
      </c>
      <c r="F8245" t="s">
        <v>777</v>
      </c>
      <c r="G8245" t="s">
        <v>51</v>
      </c>
      <c r="H8245" t="s">
        <v>274</v>
      </c>
      <c r="I8245">
        <v>2859.95</v>
      </c>
      <c r="J8245">
        <v>215</v>
      </c>
      <c r="K8245">
        <v>693</v>
      </c>
      <c r="L8245" t="s">
        <v>471</v>
      </c>
      <c r="M8245" s="2">
        <f>+Table3[[#This Row],[CHW]]/Table3[[#This Row],[Count of Airbill Number]]</f>
        <v>13.302093023255813</v>
      </c>
    </row>
    <row r="8246" spans="2:13">
      <c r="B8246" t="s">
        <v>20</v>
      </c>
      <c r="C8246" t="s">
        <v>472</v>
      </c>
      <c r="D8246" t="s">
        <v>22</v>
      </c>
      <c r="E8246" t="s">
        <v>777</v>
      </c>
      <c r="F8246" t="s">
        <v>777</v>
      </c>
      <c r="G8246" t="s">
        <v>27</v>
      </c>
      <c r="H8246" t="s">
        <v>162</v>
      </c>
      <c r="I8246">
        <v>2807.0200000000004</v>
      </c>
      <c r="J8246">
        <v>68</v>
      </c>
      <c r="K8246">
        <v>694</v>
      </c>
      <c r="L8246" t="s">
        <v>471</v>
      </c>
      <c r="M8246" s="2">
        <f>+Table3[[#This Row],[CHW]]/Table3[[#This Row],[Count of Airbill Number]]</f>
        <v>41.27970588235295</v>
      </c>
    </row>
    <row r="8247" spans="2:13">
      <c r="B8247" t="s">
        <v>20</v>
      </c>
      <c r="C8247" t="s">
        <v>472</v>
      </c>
      <c r="D8247" t="s">
        <v>22</v>
      </c>
      <c r="E8247" t="s">
        <v>777</v>
      </c>
      <c r="F8247" t="s">
        <v>777</v>
      </c>
      <c r="G8247" t="s">
        <v>27</v>
      </c>
      <c r="H8247" t="s">
        <v>429</v>
      </c>
      <c r="I8247">
        <v>2802</v>
      </c>
      <c r="J8247">
        <v>143</v>
      </c>
      <c r="K8247">
        <v>695</v>
      </c>
      <c r="L8247" t="s">
        <v>471</v>
      </c>
      <c r="M8247" s="2">
        <f>+Table3[[#This Row],[CHW]]/Table3[[#This Row],[Count of Airbill Number]]</f>
        <v>19.594405594405593</v>
      </c>
    </row>
    <row r="8248" spans="2:13">
      <c r="B8248" t="s">
        <v>20</v>
      </c>
      <c r="C8248" t="s">
        <v>472</v>
      </c>
      <c r="D8248" t="s">
        <v>22</v>
      </c>
      <c r="E8248" t="s">
        <v>778</v>
      </c>
      <c r="F8248" t="s">
        <v>777</v>
      </c>
      <c r="G8248" t="s">
        <v>124</v>
      </c>
      <c r="H8248" t="s">
        <v>290</v>
      </c>
      <c r="I8248">
        <v>2792.7099999999959</v>
      </c>
      <c r="J8248">
        <v>74</v>
      </c>
      <c r="K8248">
        <v>696</v>
      </c>
      <c r="L8248" t="s">
        <v>471</v>
      </c>
      <c r="M8248" s="2">
        <f>+Table3[[#This Row],[CHW]]/Table3[[#This Row],[Count of Airbill Number]]</f>
        <v>37.739324324324272</v>
      </c>
    </row>
    <row r="8249" spans="2:13">
      <c r="B8249" t="s">
        <v>20</v>
      </c>
      <c r="C8249" t="s">
        <v>472</v>
      </c>
      <c r="D8249" t="s">
        <v>22</v>
      </c>
      <c r="E8249" t="s">
        <v>778</v>
      </c>
      <c r="F8249" t="s">
        <v>776</v>
      </c>
      <c r="G8249" t="s">
        <v>306</v>
      </c>
      <c r="H8249" t="s">
        <v>66</v>
      </c>
      <c r="I8249">
        <v>2792</v>
      </c>
      <c r="J8249">
        <v>208</v>
      </c>
      <c r="K8249">
        <v>697</v>
      </c>
      <c r="L8249" t="s">
        <v>471</v>
      </c>
      <c r="M8249" s="2">
        <f>+Table3[[#This Row],[CHW]]/Table3[[#This Row],[Count of Airbill Number]]</f>
        <v>13.423076923076923</v>
      </c>
    </row>
    <row r="8250" spans="2:13">
      <c r="B8250" t="s">
        <v>20</v>
      </c>
      <c r="C8250" t="s">
        <v>472</v>
      </c>
      <c r="D8250" t="s">
        <v>22</v>
      </c>
      <c r="E8250" t="s">
        <v>778</v>
      </c>
      <c r="F8250" t="s">
        <v>778</v>
      </c>
      <c r="G8250" t="s">
        <v>171</v>
      </c>
      <c r="H8250" t="s">
        <v>112</v>
      </c>
      <c r="I8250">
        <v>2784.1800000000003</v>
      </c>
      <c r="J8250">
        <v>93</v>
      </c>
      <c r="K8250">
        <v>698</v>
      </c>
      <c r="L8250" t="s">
        <v>471</v>
      </c>
      <c r="M8250" s="2">
        <f>+Table3[[#This Row],[CHW]]/Table3[[#This Row],[Count of Airbill Number]]</f>
        <v>29.937419354838713</v>
      </c>
    </row>
    <row r="8251" spans="2:13">
      <c r="B8251" t="s">
        <v>20</v>
      </c>
      <c r="C8251" t="s">
        <v>472</v>
      </c>
      <c r="D8251" t="s">
        <v>22</v>
      </c>
      <c r="E8251" t="s">
        <v>776</v>
      </c>
      <c r="F8251" t="s">
        <v>776</v>
      </c>
      <c r="G8251" t="s">
        <v>177</v>
      </c>
      <c r="H8251" t="s">
        <v>37</v>
      </c>
      <c r="I8251">
        <v>2770.420000000001</v>
      </c>
      <c r="J8251">
        <v>188</v>
      </c>
      <c r="K8251">
        <v>699</v>
      </c>
      <c r="L8251" t="s">
        <v>471</v>
      </c>
      <c r="M8251" s="2">
        <f>+Table3[[#This Row],[CHW]]/Table3[[#This Row],[Count of Airbill Number]]</f>
        <v>14.736276595744686</v>
      </c>
    </row>
    <row r="8252" spans="2:13">
      <c r="B8252" t="s">
        <v>20</v>
      </c>
      <c r="C8252" t="s">
        <v>472</v>
      </c>
      <c r="D8252" t="s">
        <v>22</v>
      </c>
      <c r="E8252" t="s">
        <v>776</v>
      </c>
      <c r="F8252" t="s">
        <v>778</v>
      </c>
      <c r="G8252" t="s">
        <v>85</v>
      </c>
      <c r="H8252" t="s">
        <v>124</v>
      </c>
      <c r="I8252">
        <v>2762.7021200000004</v>
      </c>
      <c r="J8252">
        <v>106</v>
      </c>
      <c r="K8252">
        <v>700</v>
      </c>
      <c r="L8252" t="s">
        <v>471</v>
      </c>
      <c r="M8252" s="2">
        <f>+Table3[[#This Row],[CHW]]/Table3[[#This Row],[Count of Airbill Number]]</f>
        <v>26.063227547169816</v>
      </c>
    </row>
    <row r="8253" spans="2:13">
      <c r="B8253" t="s">
        <v>20</v>
      </c>
      <c r="C8253" t="s">
        <v>472</v>
      </c>
      <c r="D8253" t="s">
        <v>22</v>
      </c>
      <c r="E8253" t="s">
        <v>778</v>
      </c>
      <c r="F8253" t="s">
        <v>778</v>
      </c>
      <c r="G8253" t="s">
        <v>173</v>
      </c>
      <c r="H8253" t="s">
        <v>90</v>
      </c>
      <c r="I8253">
        <v>2754</v>
      </c>
      <c r="J8253">
        <v>85</v>
      </c>
      <c r="K8253">
        <v>701</v>
      </c>
      <c r="L8253" t="s">
        <v>471</v>
      </c>
      <c r="M8253" s="2">
        <f>+Table3[[#This Row],[CHW]]/Table3[[#This Row],[Count of Airbill Number]]</f>
        <v>32.4</v>
      </c>
    </row>
    <row r="8254" spans="2:13">
      <c r="B8254" t="s">
        <v>20</v>
      </c>
      <c r="C8254" t="s">
        <v>21</v>
      </c>
      <c r="D8254" t="s">
        <v>22</v>
      </c>
      <c r="E8254" t="s">
        <v>776</v>
      </c>
      <c r="F8254" t="s">
        <v>776</v>
      </c>
      <c r="G8254" t="s">
        <v>85</v>
      </c>
      <c r="H8254" t="s">
        <v>39</v>
      </c>
      <c r="I8254">
        <v>2752.0557593999929</v>
      </c>
      <c r="J8254">
        <v>291</v>
      </c>
      <c r="K8254">
        <v>702</v>
      </c>
      <c r="L8254" t="s">
        <v>471</v>
      </c>
      <c r="M8254" s="2">
        <f>+Table3[[#This Row],[CHW]]/Table3[[#This Row],[Count of Airbill Number]]</f>
        <v>9.4572362865979134</v>
      </c>
    </row>
    <row r="8255" spans="2:13">
      <c r="B8255" t="s">
        <v>35</v>
      </c>
      <c r="C8255" t="s">
        <v>472</v>
      </c>
      <c r="D8255" t="s">
        <v>36</v>
      </c>
      <c r="E8255" t="s">
        <v>777</v>
      </c>
      <c r="F8255" t="s">
        <v>777</v>
      </c>
      <c r="G8255" t="s">
        <v>110</v>
      </c>
      <c r="H8255" t="s">
        <v>162</v>
      </c>
      <c r="I8255">
        <v>2751</v>
      </c>
      <c r="J8255">
        <v>3</v>
      </c>
      <c r="K8255">
        <v>703</v>
      </c>
      <c r="L8255" t="s">
        <v>471</v>
      </c>
      <c r="M8255" s="2">
        <f>+Table3[[#This Row],[CHW]]/Table3[[#This Row],[Count of Airbill Number]]</f>
        <v>917</v>
      </c>
    </row>
    <row r="8256" spans="2:13">
      <c r="B8256" t="s">
        <v>20</v>
      </c>
      <c r="C8256" t="s">
        <v>472</v>
      </c>
      <c r="D8256" t="s">
        <v>22</v>
      </c>
      <c r="E8256" t="s">
        <v>777</v>
      </c>
      <c r="F8256" t="s">
        <v>777</v>
      </c>
      <c r="G8256" t="s">
        <v>55</v>
      </c>
      <c r="H8256" t="s">
        <v>106</v>
      </c>
      <c r="I8256">
        <v>2746.3</v>
      </c>
      <c r="J8256">
        <v>139</v>
      </c>
      <c r="K8256">
        <v>704</v>
      </c>
      <c r="L8256" t="s">
        <v>471</v>
      </c>
      <c r="M8256" s="2">
        <f>+Table3[[#This Row],[CHW]]/Table3[[#This Row],[Count of Airbill Number]]</f>
        <v>19.757553956834535</v>
      </c>
    </row>
    <row r="8257" spans="2:13">
      <c r="B8257" t="s">
        <v>20</v>
      </c>
      <c r="C8257" t="s">
        <v>472</v>
      </c>
      <c r="D8257" t="s">
        <v>22</v>
      </c>
      <c r="E8257" t="s">
        <v>776</v>
      </c>
      <c r="F8257" t="s">
        <v>776</v>
      </c>
      <c r="G8257" t="s">
        <v>85</v>
      </c>
      <c r="H8257" t="s">
        <v>123</v>
      </c>
      <c r="I8257">
        <v>2730.4999999999973</v>
      </c>
      <c r="J8257">
        <v>165</v>
      </c>
      <c r="K8257">
        <v>705</v>
      </c>
      <c r="L8257" t="s">
        <v>471</v>
      </c>
      <c r="M8257" s="2">
        <f>+Table3[[#This Row],[CHW]]/Table3[[#This Row],[Count of Airbill Number]]</f>
        <v>16.548484848484833</v>
      </c>
    </row>
    <row r="8258" spans="2:13">
      <c r="B8258" t="s">
        <v>20</v>
      </c>
      <c r="C8258" t="s">
        <v>472</v>
      </c>
      <c r="D8258" t="s">
        <v>22</v>
      </c>
      <c r="E8258" t="s">
        <v>776</v>
      </c>
      <c r="F8258" t="s">
        <v>776</v>
      </c>
      <c r="G8258" t="s">
        <v>83</v>
      </c>
      <c r="H8258" t="s">
        <v>37</v>
      </c>
      <c r="I8258">
        <v>2718.2830989999998</v>
      </c>
      <c r="J8258">
        <v>44</v>
      </c>
      <c r="K8258">
        <v>706</v>
      </c>
      <c r="L8258" t="s">
        <v>471</v>
      </c>
      <c r="M8258" s="2">
        <f>+Table3[[#This Row],[CHW]]/Table3[[#This Row],[Count of Airbill Number]]</f>
        <v>61.779161340909084</v>
      </c>
    </row>
    <row r="8259" spans="2:13">
      <c r="B8259" t="s">
        <v>20</v>
      </c>
      <c r="C8259" t="s">
        <v>472</v>
      </c>
      <c r="D8259" t="s">
        <v>22</v>
      </c>
      <c r="E8259" t="s">
        <v>777</v>
      </c>
      <c r="F8259" t="s">
        <v>776</v>
      </c>
      <c r="G8259" t="s">
        <v>110</v>
      </c>
      <c r="H8259" t="s">
        <v>165</v>
      </c>
      <c r="I8259">
        <v>2715</v>
      </c>
      <c r="J8259">
        <v>2</v>
      </c>
      <c r="K8259">
        <v>707</v>
      </c>
      <c r="L8259" t="s">
        <v>471</v>
      </c>
      <c r="M8259" s="2">
        <f>+Table3[[#This Row],[CHW]]/Table3[[#This Row],[Count of Airbill Number]]</f>
        <v>1357.5</v>
      </c>
    </row>
    <row r="8260" spans="2:13">
      <c r="B8260" t="s">
        <v>20</v>
      </c>
      <c r="C8260" t="s">
        <v>472</v>
      </c>
      <c r="D8260" t="s">
        <v>22</v>
      </c>
      <c r="E8260" t="s">
        <v>777</v>
      </c>
      <c r="F8260" t="s">
        <v>776</v>
      </c>
      <c r="G8260" t="s">
        <v>110</v>
      </c>
      <c r="H8260" t="s">
        <v>192</v>
      </c>
      <c r="I8260">
        <v>2712</v>
      </c>
      <c r="J8260">
        <v>3</v>
      </c>
      <c r="K8260">
        <v>708</v>
      </c>
      <c r="L8260" t="s">
        <v>471</v>
      </c>
      <c r="M8260" s="2">
        <f>+Table3[[#This Row],[CHW]]/Table3[[#This Row],[Count of Airbill Number]]</f>
        <v>904</v>
      </c>
    </row>
    <row r="8261" spans="2:13">
      <c r="B8261" t="s">
        <v>20</v>
      </c>
      <c r="C8261" t="s">
        <v>472</v>
      </c>
      <c r="D8261" t="s">
        <v>22</v>
      </c>
      <c r="E8261" t="s">
        <v>776</v>
      </c>
      <c r="F8261" t="s">
        <v>776</v>
      </c>
      <c r="G8261" t="s">
        <v>66</v>
      </c>
      <c r="H8261" t="s">
        <v>24</v>
      </c>
      <c r="I8261">
        <v>2709.9099999999994</v>
      </c>
      <c r="J8261">
        <v>74</v>
      </c>
      <c r="K8261">
        <v>709</v>
      </c>
      <c r="L8261" t="s">
        <v>471</v>
      </c>
      <c r="M8261" s="2">
        <f>+Table3[[#This Row],[CHW]]/Table3[[#This Row],[Count of Airbill Number]]</f>
        <v>36.6204054054054</v>
      </c>
    </row>
    <row r="8262" spans="2:13">
      <c r="B8262" t="s">
        <v>20</v>
      </c>
      <c r="C8262" t="s">
        <v>472</v>
      </c>
      <c r="D8262" t="s">
        <v>22</v>
      </c>
      <c r="E8262" t="s">
        <v>776</v>
      </c>
      <c r="F8262" t="s">
        <v>778</v>
      </c>
      <c r="G8262" t="s">
        <v>66</v>
      </c>
      <c r="H8262" t="s">
        <v>99</v>
      </c>
      <c r="I8262">
        <v>2701.42</v>
      </c>
      <c r="J8262">
        <v>62</v>
      </c>
      <c r="K8262">
        <v>710</v>
      </c>
      <c r="L8262" t="s">
        <v>471</v>
      </c>
      <c r="M8262" s="2">
        <f>+Table3[[#This Row],[CHW]]/Table3[[#This Row],[Count of Airbill Number]]</f>
        <v>43.571290322580644</v>
      </c>
    </row>
    <row r="8263" spans="2:13">
      <c r="B8263" t="s">
        <v>20</v>
      </c>
      <c r="C8263" t="s">
        <v>472</v>
      </c>
      <c r="D8263" t="s">
        <v>22</v>
      </c>
      <c r="E8263" t="s">
        <v>777</v>
      </c>
      <c r="F8263" t="s">
        <v>777</v>
      </c>
      <c r="G8263" t="s">
        <v>517</v>
      </c>
      <c r="H8263" t="s">
        <v>374</v>
      </c>
      <c r="I8263">
        <v>2698</v>
      </c>
      <c r="J8263">
        <v>75</v>
      </c>
      <c r="K8263">
        <v>711</v>
      </c>
      <c r="L8263" t="s">
        <v>471</v>
      </c>
      <c r="M8263" s="2">
        <f>+Table3[[#This Row],[CHW]]/Table3[[#This Row],[Count of Airbill Number]]</f>
        <v>35.973333333333336</v>
      </c>
    </row>
    <row r="8264" spans="2:13">
      <c r="B8264" t="s">
        <v>20</v>
      </c>
      <c r="C8264" t="s">
        <v>472</v>
      </c>
      <c r="D8264" t="s">
        <v>22</v>
      </c>
      <c r="E8264" t="s">
        <v>776</v>
      </c>
      <c r="F8264" t="s">
        <v>778</v>
      </c>
      <c r="G8264" t="s">
        <v>31</v>
      </c>
      <c r="H8264" t="s">
        <v>521</v>
      </c>
      <c r="I8264">
        <v>2693</v>
      </c>
      <c r="J8264">
        <v>121</v>
      </c>
      <c r="K8264">
        <v>712</v>
      </c>
      <c r="L8264" t="s">
        <v>471</v>
      </c>
      <c r="M8264" s="2">
        <f>+Table3[[#This Row],[CHW]]/Table3[[#This Row],[Count of Airbill Number]]</f>
        <v>22.256198347107439</v>
      </c>
    </row>
    <row r="8265" spans="2:13">
      <c r="B8265" t="s">
        <v>20</v>
      </c>
      <c r="C8265" t="s">
        <v>472</v>
      </c>
      <c r="D8265" t="s">
        <v>22</v>
      </c>
      <c r="E8265" t="s">
        <v>778</v>
      </c>
      <c r="F8265" t="s">
        <v>778</v>
      </c>
      <c r="G8265" t="s">
        <v>171</v>
      </c>
      <c r="H8265" t="s">
        <v>101</v>
      </c>
      <c r="I8265">
        <v>2692</v>
      </c>
      <c r="J8265">
        <v>36</v>
      </c>
      <c r="K8265">
        <v>713</v>
      </c>
      <c r="L8265" t="s">
        <v>471</v>
      </c>
      <c r="M8265" s="2">
        <f>+Table3[[#This Row],[CHW]]/Table3[[#This Row],[Count of Airbill Number]]</f>
        <v>74.777777777777771</v>
      </c>
    </row>
    <row r="8266" spans="2:13">
      <c r="B8266" t="s">
        <v>20</v>
      </c>
      <c r="C8266" t="s">
        <v>472</v>
      </c>
      <c r="D8266" t="s">
        <v>22</v>
      </c>
      <c r="E8266" t="s">
        <v>778</v>
      </c>
      <c r="F8266" t="s">
        <v>776</v>
      </c>
      <c r="G8266" t="s">
        <v>150</v>
      </c>
      <c r="H8266" t="s">
        <v>37</v>
      </c>
      <c r="I8266">
        <v>2691.3599999999997</v>
      </c>
      <c r="J8266">
        <v>156</v>
      </c>
      <c r="K8266">
        <v>714</v>
      </c>
      <c r="L8266" t="s">
        <v>471</v>
      </c>
      <c r="M8266" s="2">
        <f>+Table3[[#This Row],[CHW]]/Table3[[#This Row],[Count of Airbill Number]]</f>
        <v>17.252307692307689</v>
      </c>
    </row>
    <row r="8267" spans="2:13">
      <c r="B8267" t="s">
        <v>20</v>
      </c>
      <c r="C8267" t="s">
        <v>472</v>
      </c>
      <c r="D8267" t="s">
        <v>36</v>
      </c>
      <c r="E8267" t="s">
        <v>777</v>
      </c>
      <c r="F8267" t="s">
        <v>776</v>
      </c>
      <c r="G8267" t="s">
        <v>55</v>
      </c>
      <c r="H8267" t="s">
        <v>37</v>
      </c>
      <c r="I8267">
        <v>2691</v>
      </c>
      <c r="J8267">
        <v>128</v>
      </c>
      <c r="K8267">
        <v>715</v>
      </c>
      <c r="L8267" t="s">
        <v>471</v>
      </c>
      <c r="M8267" s="2">
        <f>+Table3[[#This Row],[CHW]]/Table3[[#This Row],[Count of Airbill Number]]</f>
        <v>21.0234375</v>
      </c>
    </row>
    <row r="8268" spans="2:13">
      <c r="B8268" t="s">
        <v>20</v>
      </c>
      <c r="C8268" t="s">
        <v>472</v>
      </c>
      <c r="D8268" t="s">
        <v>22</v>
      </c>
      <c r="E8268" t="s">
        <v>778</v>
      </c>
      <c r="F8268" t="s">
        <v>778</v>
      </c>
      <c r="G8268" t="s">
        <v>306</v>
      </c>
      <c r="H8268" t="s">
        <v>124</v>
      </c>
      <c r="I8268">
        <v>2685</v>
      </c>
      <c r="J8268">
        <v>7</v>
      </c>
      <c r="K8268">
        <v>716</v>
      </c>
      <c r="L8268" t="s">
        <v>471</v>
      </c>
      <c r="M8268" s="2">
        <f>+Table3[[#This Row],[CHW]]/Table3[[#This Row],[Count of Airbill Number]]</f>
        <v>383.57142857142856</v>
      </c>
    </row>
    <row r="8269" spans="2:13">
      <c r="B8269" t="s">
        <v>20</v>
      </c>
      <c r="C8269" t="s">
        <v>472</v>
      </c>
      <c r="D8269" t="s">
        <v>22</v>
      </c>
      <c r="E8269" t="s">
        <v>778</v>
      </c>
      <c r="F8269" t="s">
        <v>778</v>
      </c>
      <c r="G8269" t="s">
        <v>494</v>
      </c>
      <c r="H8269" t="s">
        <v>112</v>
      </c>
      <c r="I8269">
        <v>2684</v>
      </c>
      <c r="J8269">
        <v>186</v>
      </c>
      <c r="K8269">
        <v>717</v>
      </c>
      <c r="L8269" t="s">
        <v>471</v>
      </c>
      <c r="M8269" s="2">
        <f>+Table3[[#This Row],[CHW]]/Table3[[#This Row],[Count of Airbill Number]]</f>
        <v>14.43010752688172</v>
      </c>
    </row>
    <row r="8270" spans="2:13">
      <c r="B8270" t="s">
        <v>20</v>
      </c>
      <c r="C8270" t="s">
        <v>472</v>
      </c>
      <c r="D8270" t="s">
        <v>22</v>
      </c>
      <c r="E8270" t="s">
        <v>778</v>
      </c>
      <c r="F8270" t="s">
        <v>777</v>
      </c>
      <c r="G8270" t="s">
        <v>99</v>
      </c>
      <c r="H8270" t="s">
        <v>110</v>
      </c>
      <c r="I8270">
        <v>2682.92</v>
      </c>
      <c r="J8270">
        <v>2</v>
      </c>
      <c r="K8270">
        <v>718</v>
      </c>
      <c r="L8270" t="s">
        <v>471</v>
      </c>
      <c r="M8270" s="2">
        <f>+Table3[[#This Row],[CHW]]/Table3[[#This Row],[Count of Airbill Number]]</f>
        <v>1341.46</v>
      </c>
    </row>
    <row r="8271" spans="2:13">
      <c r="B8271" t="s">
        <v>20</v>
      </c>
      <c r="C8271" t="s">
        <v>472</v>
      </c>
      <c r="D8271" t="s">
        <v>22</v>
      </c>
      <c r="E8271" t="s">
        <v>776</v>
      </c>
      <c r="F8271" t="s">
        <v>776</v>
      </c>
      <c r="G8271" t="s">
        <v>59</v>
      </c>
      <c r="H8271" t="s">
        <v>37</v>
      </c>
      <c r="I8271">
        <v>2672.9700000000003</v>
      </c>
      <c r="J8271">
        <v>148</v>
      </c>
      <c r="K8271">
        <v>719</v>
      </c>
      <c r="L8271" t="s">
        <v>471</v>
      </c>
      <c r="M8271" s="2">
        <f>+Table3[[#This Row],[CHW]]/Table3[[#This Row],[Count of Airbill Number]]</f>
        <v>18.060608108108109</v>
      </c>
    </row>
    <row r="8272" spans="2:13">
      <c r="B8272" t="s">
        <v>20</v>
      </c>
      <c r="C8272" t="s">
        <v>472</v>
      </c>
      <c r="D8272" t="s">
        <v>22</v>
      </c>
      <c r="E8272" t="s">
        <v>778</v>
      </c>
      <c r="F8272" t="s">
        <v>776</v>
      </c>
      <c r="G8272" t="s">
        <v>86</v>
      </c>
      <c r="H8272" t="s">
        <v>165</v>
      </c>
      <c r="I8272">
        <v>2672.05</v>
      </c>
      <c r="J8272">
        <v>48</v>
      </c>
      <c r="K8272">
        <v>720</v>
      </c>
      <c r="L8272" t="s">
        <v>471</v>
      </c>
      <c r="M8272" s="2">
        <f>+Table3[[#This Row],[CHW]]/Table3[[#This Row],[Count of Airbill Number]]</f>
        <v>55.667708333333337</v>
      </c>
    </row>
    <row r="8273" spans="2:13">
      <c r="B8273" t="s">
        <v>35</v>
      </c>
      <c r="C8273" t="s">
        <v>472</v>
      </c>
      <c r="D8273" t="s">
        <v>36</v>
      </c>
      <c r="E8273" t="s">
        <v>777</v>
      </c>
      <c r="F8273" t="s">
        <v>777</v>
      </c>
      <c r="G8273" t="s">
        <v>26</v>
      </c>
      <c r="H8273" t="s">
        <v>324</v>
      </c>
      <c r="I8273">
        <v>2670.96</v>
      </c>
      <c r="J8273">
        <v>7</v>
      </c>
      <c r="K8273">
        <v>721</v>
      </c>
      <c r="L8273" t="s">
        <v>471</v>
      </c>
      <c r="M8273" s="2">
        <f>+Table3[[#This Row],[CHW]]/Table3[[#This Row],[Count of Airbill Number]]</f>
        <v>381.56571428571431</v>
      </c>
    </row>
    <row r="8274" spans="2:13">
      <c r="B8274" t="s">
        <v>20</v>
      </c>
      <c r="C8274" t="s">
        <v>472</v>
      </c>
      <c r="D8274" t="s">
        <v>22</v>
      </c>
      <c r="E8274" t="s">
        <v>777</v>
      </c>
      <c r="F8274" t="s">
        <v>777</v>
      </c>
      <c r="G8274" t="s">
        <v>181</v>
      </c>
      <c r="H8274" t="s">
        <v>29</v>
      </c>
      <c r="I8274">
        <v>2670.5</v>
      </c>
      <c r="J8274">
        <v>192</v>
      </c>
      <c r="K8274">
        <v>722</v>
      </c>
      <c r="L8274" t="s">
        <v>471</v>
      </c>
      <c r="M8274" s="2">
        <f>+Table3[[#This Row],[CHW]]/Table3[[#This Row],[Count of Airbill Number]]</f>
        <v>13.908854166666666</v>
      </c>
    </row>
    <row r="8275" spans="2:13">
      <c r="B8275" t="s">
        <v>20</v>
      </c>
      <c r="C8275" t="s">
        <v>472</v>
      </c>
      <c r="D8275" t="s">
        <v>22</v>
      </c>
      <c r="E8275" t="s">
        <v>776</v>
      </c>
      <c r="F8275" t="s">
        <v>778</v>
      </c>
      <c r="G8275" t="s">
        <v>32</v>
      </c>
      <c r="H8275" t="s">
        <v>124</v>
      </c>
      <c r="I8275">
        <v>2670.25</v>
      </c>
      <c r="J8275">
        <v>76</v>
      </c>
      <c r="K8275">
        <v>723</v>
      </c>
      <c r="L8275" t="s">
        <v>471</v>
      </c>
      <c r="M8275" s="2">
        <f>+Table3[[#This Row],[CHW]]/Table3[[#This Row],[Count of Airbill Number]]</f>
        <v>35.13486842105263</v>
      </c>
    </row>
    <row r="8276" spans="2:13">
      <c r="B8276" t="s">
        <v>20</v>
      </c>
      <c r="C8276" t="s">
        <v>472</v>
      </c>
      <c r="D8276" t="s">
        <v>22</v>
      </c>
      <c r="E8276" t="s">
        <v>777</v>
      </c>
      <c r="F8276" t="s">
        <v>777</v>
      </c>
      <c r="G8276" t="s">
        <v>489</v>
      </c>
      <c r="H8276" t="s">
        <v>290</v>
      </c>
      <c r="I8276">
        <v>2670</v>
      </c>
      <c r="J8276">
        <v>113</v>
      </c>
      <c r="K8276">
        <v>724</v>
      </c>
      <c r="L8276" t="s">
        <v>471</v>
      </c>
      <c r="M8276" s="2">
        <f>+Table3[[#This Row],[CHW]]/Table3[[#This Row],[Count of Airbill Number]]</f>
        <v>23.628318584070797</v>
      </c>
    </row>
    <row r="8277" spans="2:13">
      <c r="B8277" t="s">
        <v>20</v>
      </c>
      <c r="C8277" t="s">
        <v>472</v>
      </c>
      <c r="D8277" t="s">
        <v>22</v>
      </c>
      <c r="E8277" t="s">
        <v>778</v>
      </c>
      <c r="F8277" t="s">
        <v>778</v>
      </c>
      <c r="G8277" t="s">
        <v>86</v>
      </c>
      <c r="H8277" t="s">
        <v>267</v>
      </c>
      <c r="I8277">
        <v>2668.8199999999997</v>
      </c>
      <c r="J8277">
        <v>89</v>
      </c>
      <c r="K8277">
        <v>725</v>
      </c>
      <c r="L8277" t="s">
        <v>471</v>
      </c>
      <c r="M8277" s="2">
        <f>+Table3[[#This Row],[CHW]]/Table3[[#This Row],[Count of Airbill Number]]</f>
        <v>29.986741573033704</v>
      </c>
    </row>
    <row r="8278" spans="2:13">
      <c r="B8278" t="s">
        <v>20</v>
      </c>
      <c r="C8278" t="s">
        <v>472</v>
      </c>
      <c r="D8278" t="s">
        <v>22</v>
      </c>
      <c r="E8278" t="s">
        <v>778</v>
      </c>
      <c r="F8278" t="s">
        <v>778</v>
      </c>
      <c r="G8278" t="s">
        <v>90</v>
      </c>
      <c r="H8278" t="s">
        <v>113</v>
      </c>
      <c r="I8278">
        <v>2655.529999999987</v>
      </c>
      <c r="J8278">
        <v>324</v>
      </c>
      <c r="K8278">
        <v>726</v>
      </c>
      <c r="L8278" t="s">
        <v>471</v>
      </c>
      <c r="M8278" s="2">
        <f>+Table3[[#This Row],[CHW]]/Table3[[#This Row],[Count of Airbill Number]]</f>
        <v>8.1960802469135405</v>
      </c>
    </row>
    <row r="8279" spans="2:13">
      <c r="B8279" t="s">
        <v>20</v>
      </c>
      <c r="C8279" t="s">
        <v>21</v>
      </c>
      <c r="D8279" t="s">
        <v>22</v>
      </c>
      <c r="E8279" t="s">
        <v>776</v>
      </c>
      <c r="F8279" t="s">
        <v>776</v>
      </c>
      <c r="G8279" t="s">
        <v>116</v>
      </c>
      <c r="H8279" t="s">
        <v>479</v>
      </c>
      <c r="I8279">
        <v>2651.2169190000004</v>
      </c>
      <c r="J8279">
        <v>146</v>
      </c>
      <c r="K8279">
        <v>727</v>
      </c>
      <c r="L8279" t="s">
        <v>471</v>
      </c>
      <c r="M8279" s="2">
        <f>+Table3[[#This Row],[CHW]]/Table3[[#This Row],[Count of Airbill Number]]</f>
        <v>18.159019993150689</v>
      </c>
    </row>
    <row r="8280" spans="2:13">
      <c r="B8280" t="s">
        <v>20</v>
      </c>
      <c r="C8280" t="s">
        <v>472</v>
      </c>
      <c r="D8280" t="s">
        <v>22</v>
      </c>
      <c r="E8280" t="s">
        <v>776</v>
      </c>
      <c r="F8280" t="s">
        <v>776</v>
      </c>
      <c r="G8280" t="s">
        <v>45</v>
      </c>
      <c r="H8280" t="s">
        <v>85</v>
      </c>
      <c r="I8280">
        <v>2647.1</v>
      </c>
      <c r="J8280">
        <v>102</v>
      </c>
      <c r="K8280">
        <v>728</v>
      </c>
      <c r="L8280" t="s">
        <v>471</v>
      </c>
      <c r="M8280" s="2">
        <f>+Table3[[#This Row],[CHW]]/Table3[[#This Row],[Count of Airbill Number]]</f>
        <v>25.951960784313723</v>
      </c>
    </row>
    <row r="8281" spans="2:13">
      <c r="B8281" t="s">
        <v>35</v>
      </c>
      <c r="C8281" t="s">
        <v>21</v>
      </c>
      <c r="D8281" t="s">
        <v>36</v>
      </c>
      <c r="E8281" t="s">
        <v>777</v>
      </c>
      <c r="F8281" t="s">
        <v>777</v>
      </c>
      <c r="G8281" t="s">
        <v>27</v>
      </c>
      <c r="H8281" t="s">
        <v>190</v>
      </c>
      <c r="I8281">
        <v>2627</v>
      </c>
      <c r="J8281">
        <v>4</v>
      </c>
      <c r="K8281">
        <v>729</v>
      </c>
      <c r="L8281" t="s">
        <v>471</v>
      </c>
      <c r="M8281" s="2">
        <f>+Table3[[#This Row],[CHW]]/Table3[[#This Row],[Count of Airbill Number]]</f>
        <v>656.75</v>
      </c>
    </row>
    <row r="8282" spans="2:13">
      <c r="B8282" t="s">
        <v>20</v>
      </c>
      <c r="C8282" t="s">
        <v>21</v>
      </c>
      <c r="D8282" t="s">
        <v>22</v>
      </c>
      <c r="E8282" t="s">
        <v>776</v>
      </c>
      <c r="F8282" t="s">
        <v>776</v>
      </c>
      <c r="G8282" t="s">
        <v>479</v>
      </c>
      <c r="H8282" t="s">
        <v>116</v>
      </c>
      <c r="I8282">
        <v>2615.4773581999998</v>
      </c>
      <c r="J8282">
        <v>279</v>
      </c>
      <c r="K8282">
        <v>730</v>
      </c>
      <c r="L8282" t="s">
        <v>471</v>
      </c>
      <c r="M8282" s="2">
        <f>+Table3[[#This Row],[CHW]]/Table3[[#This Row],[Count of Airbill Number]]</f>
        <v>9.3744708179211464</v>
      </c>
    </row>
    <row r="8283" spans="2:13">
      <c r="B8283" t="s">
        <v>20</v>
      </c>
      <c r="C8283" t="s">
        <v>472</v>
      </c>
      <c r="D8283" t="s">
        <v>22</v>
      </c>
      <c r="E8283" t="s">
        <v>777</v>
      </c>
      <c r="F8283" t="s">
        <v>777</v>
      </c>
      <c r="G8283" t="s">
        <v>38</v>
      </c>
      <c r="H8283" t="s">
        <v>487</v>
      </c>
      <c r="I8283">
        <v>2615.41</v>
      </c>
      <c r="J8283">
        <v>124</v>
      </c>
      <c r="K8283">
        <v>731</v>
      </c>
      <c r="L8283" t="s">
        <v>471</v>
      </c>
      <c r="M8283" s="2">
        <f>+Table3[[#This Row],[CHW]]/Table3[[#This Row],[Count of Airbill Number]]</f>
        <v>21.092016129032256</v>
      </c>
    </row>
    <row r="8284" spans="2:13">
      <c r="B8284" t="s">
        <v>20</v>
      </c>
      <c r="C8284" t="s">
        <v>472</v>
      </c>
      <c r="D8284" t="s">
        <v>22</v>
      </c>
      <c r="E8284" t="s">
        <v>778</v>
      </c>
      <c r="F8284" t="s">
        <v>777</v>
      </c>
      <c r="G8284" t="s">
        <v>150</v>
      </c>
      <c r="H8284" t="s">
        <v>360</v>
      </c>
      <c r="I8284">
        <v>2614.5200000000004</v>
      </c>
      <c r="J8284">
        <v>82</v>
      </c>
      <c r="K8284">
        <v>732</v>
      </c>
      <c r="L8284" t="s">
        <v>471</v>
      </c>
      <c r="M8284" s="2">
        <f>+Table3[[#This Row],[CHW]]/Table3[[#This Row],[Count of Airbill Number]]</f>
        <v>31.884390243902445</v>
      </c>
    </row>
    <row r="8285" spans="2:13">
      <c r="B8285" t="s">
        <v>20</v>
      </c>
      <c r="C8285" t="s">
        <v>472</v>
      </c>
      <c r="D8285" t="s">
        <v>22</v>
      </c>
      <c r="E8285" t="s">
        <v>777</v>
      </c>
      <c r="F8285" t="s">
        <v>776</v>
      </c>
      <c r="G8285" t="s">
        <v>190</v>
      </c>
      <c r="H8285" t="s">
        <v>122</v>
      </c>
      <c r="I8285">
        <v>2611</v>
      </c>
      <c r="J8285">
        <v>17</v>
      </c>
      <c r="K8285">
        <v>733</v>
      </c>
      <c r="L8285" t="s">
        <v>471</v>
      </c>
      <c r="M8285" s="2">
        <f>+Table3[[#This Row],[CHW]]/Table3[[#This Row],[Count of Airbill Number]]</f>
        <v>153.58823529411765</v>
      </c>
    </row>
    <row r="8286" spans="2:13">
      <c r="B8286" t="s">
        <v>20</v>
      </c>
      <c r="C8286" t="s">
        <v>472</v>
      </c>
      <c r="D8286" t="s">
        <v>22</v>
      </c>
      <c r="E8286" t="s">
        <v>778</v>
      </c>
      <c r="F8286" t="s">
        <v>778</v>
      </c>
      <c r="G8286" t="s">
        <v>206</v>
      </c>
      <c r="H8286" t="s">
        <v>171</v>
      </c>
      <c r="I8286">
        <v>2601</v>
      </c>
      <c r="J8286">
        <v>106</v>
      </c>
      <c r="K8286">
        <v>734</v>
      </c>
      <c r="L8286" t="s">
        <v>471</v>
      </c>
      <c r="M8286" s="2">
        <f>+Table3[[#This Row],[CHW]]/Table3[[#This Row],[Count of Airbill Number]]</f>
        <v>24.537735849056602</v>
      </c>
    </row>
    <row r="8287" spans="2:13">
      <c r="B8287" t="s">
        <v>35</v>
      </c>
      <c r="C8287" t="s">
        <v>472</v>
      </c>
      <c r="D8287" t="s">
        <v>36</v>
      </c>
      <c r="E8287" t="s">
        <v>777</v>
      </c>
      <c r="F8287" t="s">
        <v>777</v>
      </c>
      <c r="G8287" t="s">
        <v>27</v>
      </c>
      <c r="H8287" t="s">
        <v>26</v>
      </c>
      <c r="I8287">
        <v>2598</v>
      </c>
      <c r="J8287">
        <v>7</v>
      </c>
      <c r="K8287">
        <v>735</v>
      </c>
      <c r="L8287" t="s">
        <v>471</v>
      </c>
      <c r="M8287" s="2">
        <f>+Table3[[#This Row],[CHW]]/Table3[[#This Row],[Count of Airbill Number]]</f>
        <v>371.14285714285717</v>
      </c>
    </row>
    <row r="8288" spans="2:13">
      <c r="B8288" t="s">
        <v>20</v>
      </c>
      <c r="C8288" t="s">
        <v>472</v>
      </c>
      <c r="D8288" t="s">
        <v>22</v>
      </c>
      <c r="E8288" t="s">
        <v>778</v>
      </c>
      <c r="F8288" t="s">
        <v>778</v>
      </c>
      <c r="G8288" t="s">
        <v>124</v>
      </c>
      <c r="H8288" t="s">
        <v>86</v>
      </c>
      <c r="I8288">
        <v>2595.2200000000003</v>
      </c>
      <c r="J8288">
        <v>107</v>
      </c>
      <c r="K8288">
        <v>736</v>
      </c>
      <c r="L8288" t="s">
        <v>471</v>
      </c>
      <c r="M8288" s="2">
        <f>+Table3[[#This Row],[CHW]]/Table3[[#This Row],[Count of Airbill Number]]</f>
        <v>24.254392523364487</v>
      </c>
    </row>
    <row r="8289" spans="2:13">
      <c r="B8289" t="s">
        <v>20</v>
      </c>
      <c r="C8289" t="s">
        <v>472</v>
      </c>
      <c r="D8289" t="s">
        <v>22</v>
      </c>
      <c r="E8289" t="s">
        <v>776</v>
      </c>
      <c r="F8289" t="s">
        <v>776</v>
      </c>
      <c r="G8289" t="s">
        <v>24</v>
      </c>
      <c r="H8289" t="s">
        <v>39</v>
      </c>
      <c r="I8289">
        <v>2591.3000000000002</v>
      </c>
      <c r="J8289">
        <v>54</v>
      </c>
      <c r="K8289">
        <v>737</v>
      </c>
      <c r="L8289" t="s">
        <v>471</v>
      </c>
      <c r="M8289" s="2">
        <f>+Table3[[#This Row],[CHW]]/Table3[[#This Row],[Count of Airbill Number]]</f>
        <v>47.987037037037041</v>
      </c>
    </row>
    <row r="8290" spans="2:13">
      <c r="B8290" t="s">
        <v>20</v>
      </c>
      <c r="C8290" t="s">
        <v>21</v>
      </c>
      <c r="D8290" t="s">
        <v>22</v>
      </c>
      <c r="E8290" t="s">
        <v>777</v>
      </c>
      <c r="F8290" t="s">
        <v>777</v>
      </c>
      <c r="G8290" t="s">
        <v>181</v>
      </c>
      <c r="H8290" t="s">
        <v>27</v>
      </c>
      <c r="I8290">
        <v>2590</v>
      </c>
      <c r="J8290">
        <v>106</v>
      </c>
      <c r="K8290">
        <v>738</v>
      </c>
      <c r="L8290" t="s">
        <v>471</v>
      </c>
      <c r="M8290" s="2">
        <f>+Table3[[#This Row],[CHW]]/Table3[[#This Row],[Count of Airbill Number]]</f>
        <v>24.433962264150942</v>
      </c>
    </row>
    <row r="8291" spans="2:13">
      <c r="B8291" t="s">
        <v>20</v>
      </c>
      <c r="C8291" t="s">
        <v>472</v>
      </c>
      <c r="D8291" t="s">
        <v>22</v>
      </c>
      <c r="E8291" t="s">
        <v>778</v>
      </c>
      <c r="F8291" t="s">
        <v>776</v>
      </c>
      <c r="G8291" t="s">
        <v>113</v>
      </c>
      <c r="H8291" t="s">
        <v>152</v>
      </c>
      <c r="I8291">
        <v>2579.2600000000002</v>
      </c>
      <c r="J8291">
        <v>34</v>
      </c>
      <c r="K8291">
        <v>739</v>
      </c>
      <c r="L8291" t="s">
        <v>471</v>
      </c>
      <c r="M8291" s="2">
        <f>+Table3[[#This Row],[CHW]]/Table3[[#This Row],[Count of Airbill Number]]</f>
        <v>75.860588235294131</v>
      </c>
    </row>
    <row r="8292" spans="2:13">
      <c r="B8292" t="s">
        <v>20</v>
      </c>
      <c r="C8292" t="s">
        <v>472</v>
      </c>
      <c r="D8292" t="s">
        <v>22</v>
      </c>
      <c r="E8292" t="s">
        <v>778</v>
      </c>
      <c r="F8292" t="s">
        <v>776</v>
      </c>
      <c r="G8292" t="s">
        <v>51</v>
      </c>
      <c r="H8292" t="s">
        <v>85</v>
      </c>
      <c r="I8292">
        <v>2573.4544000000005</v>
      </c>
      <c r="J8292">
        <v>191</v>
      </c>
      <c r="K8292">
        <v>740</v>
      </c>
      <c r="L8292" t="s">
        <v>471</v>
      </c>
      <c r="M8292" s="2">
        <f>+Table3[[#This Row],[CHW]]/Table3[[#This Row],[Count of Airbill Number]]</f>
        <v>13.473583246073302</v>
      </c>
    </row>
    <row r="8293" spans="2:13">
      <c r="B8293" t="s">
        <v>20</v>
      </c>
      <c r="C8293" t="s">
        <v>472</v>
      </c>
      <c r="D8293" t="s">
        <v>22</v>
      </c>
      <c r="E8293" t="s">
        <v>778</v>
      </c>
      <c r="F8293" t="s">
        <v>778</v>
      </c>
      <c r="G8293" t="s">
        <v>260</v>
      </c>
      <c r="H8293" t="s">
        <v>112</v>
      </c>
      <c r="I8293">
        <v>2573</v>
      </c>
      <c r="J8293">
        <v>136</v>
      </c>
      <c r="K8293">
        <v>741</v>
      </c>
      <c r="L8293" t="s">
        <v>471</v>
      </c>
      <c r="M8293" s="2">
        <f>+Table3[[#This Row],[CHW]]/Table3[[#This Row],[Count of Airbill Number]]</f>
        <v>18.919117647058822</v>
      </c>
    </row>
    <row r="8294" spans="2:13">
      <c r="B8294" t="s">
        <v>35</v>
      </c>
      <c r="C8294" t="s">
        <v>472</v>
      </c>
      <c r="D8294" t="s">
        <v>36</v>
      </c>
      <c r="E8294" t="s">
        <v>776</v>
      </c>
      <c r="F8294" t="s">
        <v>778</v>
      </c>
      <c r="G8294" t="s">
        <v>122</v>
      </c>
      <c r="H8294" t="s">
        <v>51</v>
      </c>
      <c r="I8294">
        <v>2565</v>
      </c>
      <c r="J8294">
        <v>1</v>
      </c>
      <c r="K8294">
        <v>742</v>
      </c>
      <c r="L8294" t="s">
        <v>471</v>
      </c>
      <c r="M8294" s="2">
        <f>+Table3[[#This Row],[CHW]]/Table3[[#This Row],[Count of Airbill Number]]</f>
        <v>2565</v>
      </c>
    </row>
    <row r="8295" spans="2:13">
      <c r="B8295" t="s">
        <v>20</v>
      </c>
      <c r="C8295" t="s">
        <v>472</v>
      </c>
      <c r="D8295" t="s">
        <v>22</v>
      </c>
      <c r="E8295" t="s">
        <v>776</v>
      </c>
      <c r="F8295" t="s">
        <v>776</v>
      </c>
      <c r="G8295" t="s">
        <v>103</v>
      </c>
      <c r="H8295" t="s">
        <v>123</v>
      </c>
      <c r="I8295">
        <v>2563.4066400000002</v>
      </c>
      <c r="J8295">
        <v>51</v>
      </c>
      <c r="K8295">
        <v>743</v>
      </c>
      <c r="L8295" t="s">
        <v>471</v>
      </c>
      <c r="M8295" s="2">
        <f>+Table3[[#This Row],[CHW]]/Table3[[#This Row],[Count of Airbill Number]]</f>
        <v>50.262875294117649</v>
      </c>
    </row>
    <row r="8296" spans="2:13">
      <c r="B8296" t="s">
        <v>20</v>
      </c>
      <c r="C8296" t="s">
        <v>472</v>
      </c>
      <c r="D8296" t="s">
        <v>22</v>
      </c>
      <c r="E8296" t="s">
        <v>778</v>
      </c>
      <c r="F8296" t="s">
        <v>778</v>
      </c>
      <c r="G8296" t="s">
        <v>51</v>
      </c>
      <c r="H8296" t="s">
        <v>153</v>
      </c>
      <c r="I8296">
        <v>2562.9499999999998</v>
      </c>
      <c r="J8296">
        <v>49</v>
      </c>
      <c r="K8296">
        <v>744</v>
      </c>
      <c r="L8296" t="s">
        <v>471</v>
      </c>
      <c r="M8296" s="2">
        <f>+Table3[[#This Row],[CHW]]/Table3[[#This Row],[Count of Airbill Number]]</f>
        <v>52.305102040816323</v>
      </c>
    </row>
    <row r="8297" spans="2:13">
      <c r="B8297" t="s">
        <v>20</v>
      </c>
      <c r="C8297" t="s">
        <v>472</v>
      </c>
      <c r="D8297" t="s">
        <v>22</v>
      </c>
      <c r="E8297" t="s">
        <v>778</v>
      </c>
      <c r="F8297" t="s">
        <v>777</v>
      </c>
      <c r="G8297" t="s">
        <v>86</v>
      </c>
      <c r="H8297" t="s">
        <v>44</v>
      </c>
      <c r="I8297">
        <v>2556.3500000000004</v>
      </c>
      <c r="J8297">
        <v>132</v>
      </c>
      <c r="K8297">
        <v>745</v>
      </c>
      <c r="L8297" t="s">
        <v>471</v>
      </c>
      <c r="M8297" s="2">
        <f>+Table3[[#This Row],[CHW]]/Table3[[#This Row],[Count of Airbill Number]]</f>
        <v>19.366287878787883</v>
      </c>
    </row>
    <row r="8298" spans="2:13">
      <c r="B8298" t="s">
        <v>20</v>
      </c>
      <c r="C8298" t="s">
        <v>472</v>
      </c>
      <c r="D8298" t="s">
        <v>22</v>
      </c>
      <c r="E8298" t="s">
        <v>778</v>
      </c>
      <c r="F8298" t="s">
        <v>778</v>
      </c>
      <c r="G8298" t="s">
        <v>494</v>
      </c>
      <c r="H8298" t="s">
        <v>171</v>
      </c>
      <c r="I8298">
        <v>2555</v>
      </c>
      <c r="J8298">
        <v>201</v>
      </c>
      <c r="K8298">
        <v>746</v>
      </c>
      <c r="L8298" t="s">
        <v>471</v>
      </c>
      <c r="M8298" s="2">
        <f>+Table3[[#This Row],[CHW]]/Table3[[#This Row],[Count of Airbill Number]]</f>
        <v>12.711442786069652</v>
      </c>
    </row>
    <row r="8299" spans="2:13">
      <c r="B8299" t="s">
        <v>20</v>
      </c>
      <c r="C8299" t="s">
        <v>472</v>
      </c>
      <c r="D8299" t="s">
        <v>22</v>
      </c>
      <c r="E8299" t="s">
        <v>776</v>
      </c>
      <c r="F8299" t="s">
        <v>777</v>
      </c>
      <c r="G8299" t="s">
        <v>37</v>
      </c>
      <c r="H8299" t="s">
        <v>55</v>
      </c>
      <c r="I8299">
        <v>2554.180000000003</v>
      </c>
      <c r="J8299">
        <v>100</v>
      </c>
      <c r="K8299">
        <v>747</v>
      </c>
      <c r="L8299" t="s">
        <v>471</v>
      </c>
      <c r="M8299" s="2">
        <f>+Table3[[#This Row],[CHW]]/Table3[[#This Row],[Count of Airbill Number]]</f>
        <v>25.54180000000003</v>
      </c>
    </row>
    <row r="8300" spans="2:13">
      <c r="B8300" t="s">
        <v>20</v>
      </c>
      <c r="C8300" t="s">
        <v>472</v>
      </c>
      <c r="D8300" t="s">
        <v>22</v>
      </c>
      <c r="E8300" t="s">
        <v>777</v>
      </c>
      <c r="F8300" t="s">
        <v>778</v>
      </c>
      <c r="G8300" t="s">
        <v>27</v>
      </c>
      <c r="H8300" t="s">
        <v>124</v>
      </c>
      <c r="I8300">
        <v>2545</v>
      </c>
      <c r="J8300">
        <v>111</v>
      </c>
      <c r="K8300">
        <v>748</v>
      </c>
      <c r="L8300" t="s">
        <v>471</v>
      </c>
      <c r="M8300" s="2">
        <f>+Table3[[#This Row],[CHW]]/Table3[[#This Row],[Count of Airbill Number]]</f>
        <v>22.927927927927929</v>
      </c>
    </row>
    <row r="8301" spans="2:13">
      <c r="B8301" t="s">
        <v>20</v>
      </c>
      <c r="C8301" t="s">
        <v>472</v>
      </c>
      <c r="D8301" t="s">
        <v>22</v>
      </c>
      <c r="E8301" t="s">
        <v>777</v>
      </c>
      <c r="F8301" t="s">
        <v>778</v>
      </c>
      <c r="G8301" t="s">
        <v>190</v>
      </c>
      <c r="H8301" t="s">
        <v>124</v>
      </c>
      <c r="I8301">
        <v>2542</v>
      </c>
      <c r="J8301">
        <v>48</v>
      </c>
      <c r="K8301">
        <v>749</v>
      </c>
      <c r="L8301" t="s">
        <v>471</v>
      </c>
      <c r="M8301" s="2">
        <f>+Table3[[#This Row],[CHW]]/Table3[[#This Row],[Count of Airbill Number]]</f>
        <v>52.958333333333336</v>
      </c>
    </row>
    <row r="8302" spans="2:13">
      <c r="B8302" t="s">
        <v>20</v>
      </c>
      <c r="C8302" t="s">
        <v>472</v>
      </c>
      <c r="D8302" t="s">
        <v>36</v>
      </c>
      <c r="E8302" t="s">
        <v>778</v>
      </c>
      <c r="F8302" t="s">
        <v>777</v>
      </c>
      <c r="G8302" t="s">
        <v>86</v>
      </c>
      <c r="H8302" t="s">
        <v>106</v>
      </c>
      <c r="I8302">
        <v>2542</v>
      </c>
      <c r="J8302">
        <v>67</v>
      </c>
      <c r="K8302">
        <v>750</v>
      </c>
      <c r="L8302" t="s">
        <v>471</v>
      </c>
      <c r="M8302" s="2">
        <f>+Table3[[#This Row],[CHW]]/Table3[[#This Row],[Count of Airbill Number]]</f>
        <v>37.940298507462686</v>
      </c>
    </row>
    <row r="8303" spans="2:13">
      <c r="B8303" t="s">
        <v>20</v>
      </c>
      <c r="C8303" t="s">
        <v>472</v>
      </c>
      <c r="D8303" t="s">
        <v>22</v>
      </c>
      <c r="E8303" t="s">
        <v>776</v>
      </c>
      <c r="F8303" t="s">
        <v>776</v>
      </c>
      <c r="G8303" t="s">
        <v>23</v>
      </c>
      <c r="H8303" t="s">
        <v>37</v>
      </c>
      <c r="I8303">
        <v>2539.9800000000009</v>
      </c>
      <c r="J8303">
        <v>137</v>
      </c>
      <c r="K8303">
        <v>751</v>
      </c>
      <c r="L8303" t="s">
        <v>471</v>
      </c>
      <c r="M8303" s="2">
        <f>+Table3[[#This Row],[CHW]]/Table3[[#This Row],[Count of Airbill Number]]</f>
        <v>18.540000000000006</v>
      </c>
    </row>
    <row r="8304" spans="2:13">
      <c r="B8304" t="s">
        <v>20</v>
      </c>
      <c r="C8304" t="s">
        <v>472</v>
      </c>
      <c r="D8304" t="s">
        <v>22</v>
      </c>
      <c r="E8304" t="s">
        <v>778</v>
      </c>
      <c r="F8304" t="s">
        <v>778</v>
      </c>
      <c r="G8304" t="s">
        <v>393</v>
      </c>
      <c r="H8304" t="s">
        <v>267</v>
      </c>
      <c r="I8304">
        <v>2535</v>
      </c>
      <c r="J8304">
        <v>84</v>
      </c>
      <c r="K8304">
        <v>752</v>
      </c>
      <c r="L8304" t="s">
        <v>471</v>
      </c>
      <c r="M8304" s="2">
        <f>+Table3[[#This Row],[CHW]]/Table3[[#This Row],[Count of Airbill Number]]</f>
        <v>30.178571428571427</v>
      </c>
    </row>
    <row r="8305" spans="2:13">
      <c r="B8305" t="s">
        <v>20</v>
      </c>
      <c r="C8305" t="s">
        <v>472</v>
      </c>
      <c r="D8305" t="s">
        <v>22</v>
      </c>
      <c r="E8305" t="s">
        <v>777</v>
      </c>
      <c r="F8305" t="s">
        <v>777</v>
      </c>
      <c r="G8305" t="s">
        <v>519</v>
      </c>
      <c r="H8305" t="s">
        <v>97</v>
      </c>
      <c r="I8305">
        <v>2533.9799999999959</v>
      </c>
      <c r="J8305">
        <v>127</v>
      </c>
      <c r="K8305">
        <v>753</v>
      </c>
      <c r="L8305" t="s">
        <v>471</v>
      </c>
      <c r="M8305" s="2">
        <f>+Table3[[#This Row],[CHW]]/Table3[[#This Row],[Count of Airbill Number]]</f>
        <v>19.952598425196818</v>
      </c>
    </row>
    <row r="8306" spans="2:13">
      <c r="B8306" t="s">
        <v>20</v>
      </c>
      <c r="C8306" t="s">
        <v>21</v>
      </c>
      <c r="D8306" t="s">
        <v>22</v>
      </c>
      <c r="E8306" t="s">
        <v>776</v>
      </c>
      <c r="F8306" t="s">
        <v>776</v>
      </c>
      <c r="G8306" t="s">
        <v>85</v>
      </c>
      <c r="H8306" t="s">
        <v>23</v>
      </c>
      <c r="I8306">
        <v>2530.0566199999935</v>
      </c>
      <c r="J8306">
        <v>331</v>
      </c>
      <c r="K8306">
        <v>754</v>
      </c>
      <c r="L8306" t="s">
        <v>471</v>
      </c>
      <c r="M8306" s="2">
        <f>+Table3[[#This Row],[CHW]]/Table3[[#This Row],[Count of Airbill Number]]</f>
        <v>7.6436755891238475</v>
      </c>
    </row>
    <row r="8307" spans="2:13">
      <c r="B8307" t="s">
        <v>20</v>
      </c>
      <c r="C8307" t="s">
        <v>472</v>
      </c>
      <c r="D8307" t="s">
        <v>22</v>
      </c>
      <c r="E8307" t="s">
        <v>776</v>
      </c>
      <c r="F8307" t="s">
        <v>777</v>
      </c>
      <c r="G8307" t="s">
        <v>37</v>
      </c>
      <c r="H8307" t="s">
        <v>374</v>
      </c>
      <c r="I8307">
        <v>2529.66</v>
      </c>
      <c r="J8307">
        <v>112</v>
      </c>
      <c r="K8307">
        <v>755</v>
      </c>
      <c r="L8307" t="s">
        <v>471</v>
      </c>
      <c r="M8307" s="2">
        <f>+Table3[[#This Row],[CHW]]/Table3[[#This Row],[Count of Airbill Number]]</f>
        <v>22.58625</v>
      </c>
    </row>
    <row r="8308" spans="2:13">
      <c r="B8308" t="s">
        <v>20</v>
      </c>
      <c r="C8308" t="s">
        <v>472</v>
      </c>
      <c r="D8308" t="s">
        <v>22</v>
      </c>
      <c r="E8308" t="s">
        <v>776</v>
      </c>
      <c r="F8308" t="s">
        <v>776</v>
      </c>
      <c r="G8308" t="s">
        <v>216</v>
      </c>
      <c r="H8308" t="s">
        <v>37</v>
      </c>
      <c r="I8308">
        <v>2524.7093</v>
      </c>
      <c r="J8308">
        <v>134</v>
      </c>
      <c r="K8308">
        <v>756</v>
      </c>
      <c r="L8308" t="s">
        <v>471</v>
      </c>
      <c r="M8308" s="2">
        <f>+Table3[[#This Row],[CHW]]/Table3[[#This Row],[Count of Airbill Number]]</f>
        <v>18.841114179104476</v>
      </c>
    </row>
    <row r="8309" spans="2:13">
      <c r="B8309" t="s">
        <v>20</v>
      </c>
      <c r="C8309" t="s">
        <v>472</v>
      </c>
      <c r="D8309" t="s">
        <v>22</v>
      </c>
      <c r="E8309" t="s">
        <v>778</v>
      </c>
      <c r="F8309" t="s">
        <v>776</v>
      </c>
      <c r="G8309" t="s">
        <v>267</v>
      </c>
      <c r="H8309" t="s">
        <v>37</v>
      </c>
      <c r="I8309">
        <v>2524.5299999999997</v>
      </c>
      <c r="J8309">
        <v>158</v>
      </c>
      <c r="K8309">
        <v>757</v>
      </c>
      <c r="L8309" t="s">
        <v>471</v>
      </c>
      <c r="M8309" s="2">
        <f>+Table3[[#This Row],[CHW]]/Table3[[#This Row],[Count of Airbill Number]]</f>
        <v>15.978037974683543</v>
      </c>
    </row>
    <row r="8310" spans="2:13">
      <c r="B8310" t="s">
        <v>20</v>
      </c>
      <c r="C8310" t="s">
        <v>472</v>
      </c>
      <c r="D8310" t="s">
        <v>22</v>
      </c>
      <c r="E8310" t="s">
        <v>778</v>
      </c>
      <c r="F8310" t="s">
        <v>776</v>
      </c>
      <c r="G8310" t="s">
        <v>210</v>
      </c>
      <c r="H8310" t="s">
        <v>66</v>
      </c>
      <c r="I8310">
        <v>2523.1386000000002</v>
      </c>
      <c r="J8310">
        <v>133</v>
      </c>
      <c r="K8310">
        <v>758</v>
      </c>
      <c r="L8310" t="s">
        <v>471</v>
      </c>
      <c r="M8310" s="2">
        <f>+Table3[[#This Row],[CHW]]/Table3[[#This Row],[Count of Airbill Number]]</f>
        <v>18.970966917293236</v>
      </c>
    </row>
    <row r="8311" spans="2:13">
      <c r="B8311" t="s">
        <v>20</v>
      </c>
      <c r="C8311" t="s">
        <v>472</v>
      </c>
      <c r="D8311" t="s">
        <v>22</v>
      </c>
      <c r="E8311" t="s">
        <v>777</v>
      </c>
      <c r="F8311" t="s">
        <v>778</v>
      </c>
      <c r="G8311" t="s">
        <v>481</v>
      </c>
      <c r="H8311" t="s">
        <v>150</v>
      </c>
      <c r="I8311">
        <v>2518</v>
      </c>
      <c r="J8311">
        <v>14</v>
      </c>
      <c r="K8311">
        <v>759</v>
      </c>
      <c r="L8311" t="s">
        <v>471</v>
      </c>
      <c r="M8311" s="2">
        <f>+Table3[[#This Row],[CHW]]/Table3[[#This Row],[Count of Airbill Number]]</f>
        <v>179.85714285714286</v>
      </c>
    </row>
    <row r="8312" spans="2:13">
      <c r="B8312" t="s">
        <v>20</v>
      </c>
      <c r="C8312" t="s">
        <v>472</v>
      </c>
      <c r="D8312" t="s">
        <v>36</v>
      </c>
      <c r="E8312" t="s">
        <v>777</v>
      </c>
      <c r="F8312" t="s">
        <v>777</v>
      </c>
      <c r="G8312" t="s">
        <v>110</v>
      </c>
      <c r="H8312" t="s">
        <v>29</v>
      </c>
      <c r="I8312">
        <v>2517</v>
      </c>
      <c r="J8312">
        <v>414</v>
      </c>
      <c r="K8312">
        <v>760</v>
      </c>
      <c r="L8312" t="s">
        <v>471</v>
      </c>
      <c r="M8312" s="2">
        <f>+Table3[[#This Row],[CHW]]/Table3[[#This Row],[Count of Airbill Number]]</f>
        <v>6.0797101449275361</v>
      </c>
    </row>
    <row r="8313" spans="2:13">
      <c r="B8313" t="s">
        <v>20</v>
      </c>
      <c r="C8313" t="s">
        <v>472</v>
      </c>
      <c r="D8313" t="s">
        <v>22</v>
      </c>
      <c r="E8313" t="s">
        <v>778</v>
      </c>
      <c r="F8313" t="s">
        <v>778</v>
      </c>
      <c r="G8313" t="s">
        <v>267</v>
      </c>
      <c r="H8313" t="s">
        <v>171</v>
      </c>
      <c r="I8313">
        <v>2513</v>
      </c>
      <c r="J8313">
        <v>32</v>
      </c>
      <c r="K8313">
        <v>761</v>
      </c>
      <c r="L8313" t="s">
        <v>471</v>
      </c>
      <c r="M8313" s="2">
        <f>+Table3[[#This Row],[CHW]]/Table3[[#This Row],[Count of Airbill Number]]</f>
        <v>78.53125</v>
      </c>
    </row>
    <row r="8314" spans="2:13">
      <c r="B8314" t="s">
        <v>20</v>
      </c>
      <c r="C8314" t="s">
        <v>472</v>
      </c>
      <c r="D8314" t="s">
        <v>22</v>
      </c>
      <c r="E8314" t="s">
        <v>778</v>
      </c>
      <c r="F8314" t="s">
        <v>776</v>
      </c>
      <c r="G8314" t="s">
        <v>124</v>
      </c>
      <c r="H8314" t="s">
        <v>32</v>
      </c>
      <c r="I8314">
        <v>2508.6999999999998</v>
      </c>
      <c r="J8314">
        <v>38</v>
      </c>
      <c r="K8314">
        <v>762</v>
      </c>
      <c r="L8314" t="s">
        <v>471</v>
      </c>
      <c r="M8314" s="2">
        <f>+Table3[[#This Row],[CHW]]/Table3[[#This Row],[Count of Airbill Number]]</f>
        <v>66.018421052631581</v>
      </c>
    </row>
    <row r="8315" spans="2:13">
      <c r="B8315" t="s">
        <v>20</v>
      </c>
      <c r="C8315" t="s">
        <v>472</v>
      </c>
      <c r="D8315" t="s">
        <v>22</v>
      </c>
      <c r="E8315" t="s">
        <v>778</v>
      </c>
      <c r="F8315" t="s">
        <v>776</v>
      </c>
      <c r="G8315" t="s">
        <v>86</v>
      </c>
      <c r="H8315" t="s">
        <v>57</v>
      </c>
      <c r="I8315">
        <v>2505.3000000000002</v>
      </c>
      <c r="J8315">
        <v>23</v>
      </c>
      <c r="K8315">
        <v>763</v>
      </c>
      <c r="L8315" t="s">
        <v>471</v>
      </c>
      <c r="M8315" s="2">
        <f>+Table3[[#This Row],[CHW]]/Table3[[#This Row],[Count of Airbill Number]]</f>
        <v>108.92608695652174</v>
      </c>
    </row>
    <row r="8316" spans="2:13">
      <c r="B8316" t="s">
        <v>20</v>
      </c>
      <c r="C8316" t="s">
        <v>472</v>
      </c>
      <c r="D8316" t="s">
        <v>22</v>
      </c>
      <c r="E8316" t="s">
        <v>778</v>
      </c>
      <c r="F8316" t="s">
        <v>778</v>
      </c>
      <c r="G8316" t="s">
        <v>358</v>
      </c>
      <c r="H8316" t="s">
        <v>507</v>
      </c>
      <c r="I8316">
        <v>2502.5999999999995</v>
      </c>
      <c r="J8316">
        <v>124</v>
      </c>
      <c r="K8316">
        <v>764</v>
      </c>
      <c r="L8316" t="s">
        <v>471</v>
      </c>
      <c r="M8316" s="2">
        <f>+Table3[[#This Row],[CHW]]/Table3[[#This Row],[Count of Airbill Number]]</f>
        <v>20.182258064516123</v>
      </c>
    </row>
    <row r="8317" spans="2:13">
      <c r="B8317" t="s">
        <v>20</v>
      </c>
      <c r="C8317" t="s">
        <v>472</v>
      </c>
      <c r="D8317" t="s">
        <v>36</v>
      </c>
      <c r="E8317" t="s">
        <v>777</v>
      </c>
      <c r="F8317" t="s">
        <v>777</v>
      </c>
      <c r="G8317" t="s">
        <v>491</v>
      </c>
      <c r="H8317" t="s">
        <v>106</v>
      </c>
      <c r="I8317">
        <v>2502</v>
      </c>
      <c r="J8317">
        <v>193</v>
      </c>
      <c r="K8317">
        <v>765</v>
      </c>
      <c r="L8317" t="s">
        <v>471</v>
      </c>
      <c r="M8317" s="2">
        <f>+Table3[[#This Row],[CHW]]/Table3[[#This Row],[Count of Airbill Number]]</f>
        <v>12.963730569948186</v>
      </c>
    </row>
    <row r="8318" spans="2:13">
      <c r="B8318" t="s">
        <v>20</v>
      </c>
      <c r="C8318" t="s">
        <v>472</v>
      </c>
      <c r="D8318" t="s">
        <v>22</v>
      </c>
      <c r="E8318" t="s">
        <v>778</v>
      </c>
      <c r="F8318" t="s">
        <v>778</v>
      </c>
      <c r="G8318" t="s">
        <v>112</v>
      </c>
      <c r="H8318" t="s">
        <v>135</v>
      </c>
      <c r="I8318">
        <v>2496.34</v>
      </c>
      <c r="J8318">
        <v>200</v>
      </c>
      <c r="K8318">
        <v>766</v>
      </c>
      <c r="L8318" t="s">
        <v>471</v>
      </c>
      <c r="M8318" s="2">
        <f>+Table3[[#This Row],[CHW]]/Table3[[#This Row],[Count of Airbill Number]]</f>
        <v>12.4817</v>
      </c>
    </row>
    <row r="8319" spans="2:13">
      <c r="B8319" t="s">
        <v>20</v>
      </c>
      <c r="C8319" t="s">
        <v>472</v>
      </c>
      <c r="D8319" t="s">
        <v>22</v>
      </c>
      <c r="E8319" t="s">
        <v>777</v>
      </c>
      <c r="F8319" t="s">
        <v>778</v>
      </c>
      <c r="G8319" t="s">
        <v>52</v>
      </c>
      <c r="H8319" t="s">
        <v>112</v>
      </c>
      <c r="I8319">
        <v>2486</v>
      </c>
      <c r="J8319">
        <v>131</v>
      </c>
      <c r="K8319">
        <v>767</v>
      </c>
      <c r="L8319" t="s">
        <v>471</v>
      </c>
      <c r="M8319" s="2">
        <f>+Table3[[#This Row],[CHW]]/Table3[[#This Row],[Count of Airbill Number]]</f>
        <v>18.977099236641223</v>
      </c>
    </row>
    <row r="8320" spans="2:13">
      <c r="B8320" t="s">
        <v>20</v>
      </c>
      <c r="C8320" t="s">
        <v>472</v>
      </c>
      <c r="D8320" t="s">
        <v>22</v>
      </c>
      <c r="E8320" t="s">
        <v>778</v>
      </c>
      <c r="F8320" t="s">
        <v>778</v>
      </c>
      <c r="G8320" t="s">
        <v>113</v>
      </c>
      <c r="H8320" t="s">
        <v>327</v>
      </c>
      <c r="I8320">
        <v>2483.96</v>
      </c>
      <c r="J8320">
        <v>81</v>
      </c>
      <c r="K8320">
        <v>768</v>
      </c>
      <c r="L8320" t="s">
        <v>471</v>
      </c>
      <c r="M8320" s="2">
        <f>+Table3[[#This Row],[CHW]]/Table3[[#This Row],[Count of Airbill Number]]</f>
        <v>30.666172839506174</v>
      </c>
    </row>
    <row r="8321" spans="2:13">
      <c r="B8321" t="s">
        <v>20</v>
      </c>
      <c r="C8321" t="s">
        <v>21</v>
      </c>
      <c r="D8321" t="s">
        <v>22</v>
      </c>
      <c r="E8321" t="s">
        <v>776</v>
      </c>
      <c r="F8321" t="s">
        <v>776</v>
      </c>
      <c r="G8321" t="s">
        <v>116</v>
      </c>
      <c r="H8321" t="s">
        <v>480</v>
      </c>
      <c r="I8321">
        <v>2483.1527290000008</v>
      </c>
      <c r="J8321">
        <v>139</v>
      </c>
      <c r="K8321">
        <v>769</v>
      </c>
      <c r="L8321" t="s">
        <v>471</v>
      </c>
      <c r="M8321" s="2">
        <f>+Table3[[#This Row],[CHW]]/Table3[[#This Row],[Count of Airbill Number]]</f>
        <v>17.864408122302166</v>
      </c>
    </row>
    <row r="8322" spans="2:13">
      <c r="B8322" t="s">
        <v>20</v>
      </c>
      <c r="C8322" t="s">
        <v>472</v>
      </c>
      <c r="D8322" t="s">
        <v>22</v>
      </c>
      <c r="E8322" t="s">
        <v>776</v>
      </c>
      <c r="F8322" t="s">
        <v>777</v>
      </c>
      <c r="G8322" t="s">
        <v>37</v>
      </c>
      <c r="H8322" t="s">
        <v>290</v>
      </c>
      <c r="I8322">
        <v>2477.2800000000007</v>
      </c>
      <c r="J8322">
        <v>77</v>
      </c>
      <c r="K8322">
        <v>770</v>
      </c>
      <c r="L8322" t="s">
        <v>471</v>
      </c>
      <c r="M8322" s="2">
        <f>+Table3[[#This Row],[CHW]]/Table3[[#This Row],[Count of Airbill Number]]</f>
        <v>32.172467532467543</v>
      </c>
    </row>
    <row r="8323" spans="2:13">
      <c r="B8323" t="s">
        <v>20</v>
      </c>
      <c r="C8323" t="s">
        <v>472</v>
      </c>
      <c r="D8323" t="s">
        <v>22</v>
      </c>
      <c r="E8323" t="s">
        <v>778</v>
      </c>
      <c r="F8323" t="s">
        <v>776</v>
      </c>
      <c r="G8323" t="s">
        <v>113</v>
      </c>
      <c r="H8323" t="s">
        <v>566</v>
      </c>
      <c r="I8323">
        <v>2470.4499999999994</v>
      </c>
      <c r="J8323">
        <v>33</v>
      </c>
      <c r="K8323">
        <v>771</v>
      </c>
      <c r="L8323" t="s">
        <v>471</v>
      </c>
      <c r="M8323" s="2">
        <f>+Table3[[#This Row],[CHW]]/Table3[[#This Row],[Count of Airbill Number]]</f>
        <v>74.862121212121195</v>
      </c>
    </row>
    <row r="8324" spans="2:13">
      <c r="B8324" t="s">
        <v>20</v>
      </c>
      <c r="C8324" t="s">
        <v>472</v>
      </c>
      <c r="D8324" t="s">
        <v>22</v>
      </c>
      <c r="E8324" t="s">
        <v>778</v>
      </c>
      <c r="F8324" t="s">
        <v>777</v>
      </c>
      <c r="G8324" t="s">
        <v>86</v>
      </c>
      <c r="H8324" t="s">
        <v>38</v>
      </c>
      <c r="I8324">
        <v>2466.5999999999995</v>
      </c>
      <c r="J8324">
        <v>135</v>
      </c>
      <c r="K8324">
        <v>772</v>
      </c>
      <c r="L8324" t="s">
        <v>471</v>
      </c>
      <c r="M8324" s="2">
        <f>+Table3[[#This Row],[CHW]]/Table3[[#This Row],[Count of Airbill Number]]</f>
        <v>18.271111111111107</v>
      </c>
    </row>
    <row r="8325" spans="2:13">
      <c r="B8325" t="s">
        <v>20</v>
      </c>
      <c r="C8325" t="s">
        <v>472</v>
      </c>
      <c r="D8325" t="s">
        <v>36</v>
      </c>
      <c r="E8325" t="s">
        <v>777</v>
      </c>
      <c r="F8325" t="s">
        <v>777</v>
      </c>
      <c r="G8325" t="s">
        <v>496</v>
      </c>
      <c r="H8325" t="s">
        <v>38</v>
      </c>
      <c r="I8325">
        <v>2465</v>
      </c>
      <c r="J8325">
        <v>199</v>
      </c>
      <c r="K8325">
        <v>773</v>
      </c>
      <c r="L8325" t="s">
        <v>471</v>
      </c>
      <c r="M8325" s="2">
        <f>+Table3[[#This Row],[CHW]]/Table3[[#This Row],[Count of Airbill Number]]</f>
        <v>12.386934673366834</v>
      </c>
    </row>
    <row r="8326" spans="2:13">
      <c r="B8326" t="s">
        <v>20</v>
      </c>
      <c r="C8326" t="s">
        <v>472</v>
      </c>
      <c r="D8326" t="s">
        <v>22</v>
      </c>
      <c r="E8326" t="s">
        <v>776</v>
      </c>
      <c r="F8326" t="s">
        <v>776</v>
      </c>
      <c r="G8326" t="s">
        <v>66</v>
      </c>
      <c r="H8326" t="s">
        <v>262</v>
      </c>
      <c r="I8326">
        <v>2464.8801199999998</v>
      </c>
      <c r="J8326">
        <v>109</v>
      </c>
      <c r="K8326">
        <v>774</v>
      </c>
      <c r="L8326" t="s">
        <v>471</v>
      </c>
      <c r="M8326" s="2">
        <f>+Table3[[#This Row],[CHW]]/Table3[[#This Row],[Count of Airbill Number]]</f>
        <v>22.613579082568805</v>
      </c>
    </row>
    <row r="8327" spans="2:13">
      <c r="B8327" t="s">
        <v>20</v>
      </c>
      <c r="C8327" t="s">
        <v>472</v>
      </c>
      <c r="D8327" t="s">
        <v>22</v>
      </c>
      <c r="E8327" t="s">
        <v>778</v>
      </c>
      <c r="F8327" t="s">
        <v>777</v>
      </c>
      <c r="G8327" t="s">
        <v>51</v>
      </c>
      <c r="H8327" t="s">
        <v>179</v>
      </c>
      <c r="I8327">
        <v>2463.6499999999996</v>
      </c>
      <c r="J8327">
        <v>185</v>
      </c>
      <c r="K8327">
        <v>775</v>
      </c>
      <c r="L8327" t="s">
        <v>471</v>
      </c>
      <c r="M8327" s="2">
        <f>+Table3[[#This Row],[CHW]]/Table3[[#This Row],[Count of Airbill Number]]</f>
        <v>13.317027027027025</v>
      </c>
    </row>
    <row r="8328" spans="2:13">
      <c r="B8328" t="s">
        <v>20</v>
      </c>
      <c r="C8328" t="s">
        <v>472</v>
      </c>
      <c r="D8328" t="s">
        <v>22</v>
      </c>
      <c r="E8328" t="s">
        <v>778</v>
      </c>
      <c r="F8328" t="s">
        <v>778</v>
      </c>
      <c r="G8328" t="s">
        <v>325</v>
      </c>
      <c r="H8328" t="s">
        <v>171</v>
      </c>
      <c r="I8328">
        <v>2455</v>
      </c>
      <c r="J8328">
        <v>79</v>
      </c>
      <c r="K8328">
        <v>776</v>
      </c>
      <c r="L8328" t="s">
        <v>471</v>
      </c>
      <c r="M8328" s="2">
        <f>+Table3[[#This Row],[CHW]]/Table3[[#This Row],[Count of Airbill Number]]</f>
        <v>31.075949367088608</v>
      </c>
    </row>
    <row r="8329" spans="2:13">
      <c r="B8329" t="s">
        <v>20</v>
      </c>
      <c r="C8329" t="s">
        <v>472</v>
      </c>
      <c r="D8329" t="s">
        <v>22</v>
      </c>
      <c r="E8329" t="s">
        <v>778</v>
      </c>
      <c r="F8329" t="s">
        <v>776</v>
      </c>
      <c r="G8329" t="s">
        <v>171</v>
      </c>
      <c r="H8329" t="s">
        <v>312</v>
      </c>
      <c r="I8329">
        <v>2454.2999999999993</v>
      </c>
      <c r="J8329">
        <v>185</v>
      </c>
      <c r="K8329">
        <v>777</v>
      </c>
      <c r="L8329" t="s">
        <v>471</v>
      </c>
      <c r="M8329" s="2">
        <f>+Table3[[#This Row],[CHW]]/Table3[[#This Row],[Count of Airbill Number]]</f>
        <v>13.266486486486482</v>
      </c>
    </row>
    <row r="8330" spans="2:13">
      <c r="B8330" t="s">
        <v>20</v>
      </c>
      <c r="C8330" t="s">
        <v>472</v>
      </c>
      <c r="D8330" t="s">
        <v>22</v>
      </c>
      <c r="E8330" t="s">
        <v>778</v>
      </c>
      <c r="F8330" t="s">
        <v>778</v>
      </c>
      <c r="G8330" t="s">
        <v>495</v>
      </c>
      <c r="H8330" t="s">
        <v>269</v>
      </c>
      <c r="I8330">
        <v>2454</v>
      </c>
      <c r="J8330">
        <v>200</v>
      </c>
      <c r="K8330">
        <v>778</v>
      </c>
      <c r="L8330" t="s">
        <v>471</v>
      </c>
      <c r="M8330" s="2">
        <f>+Table3[[#This Row],[CHW]]/Table3[[#This Row],[Count of Airbill Number]]</f>
        <v>12.27</v>
      </c>
    </row>
    <row r="8331" spans="2:13">
      <c r="B8331" t="s">
        <v>20</v>
      </c>
      <c r="C8331" t="s">
        <v>472</v>
      </c>
      <c r="D8331" t="s">
        <v>22</v>
      </c>
      <c r="E8331" t="s">
        <v>777</v>
      </c>
      <c r="F8331" t="s">
        <v>778</v>
      </c>
      <c r="G8331" t="s">
        <v>374</v>
      </c>
      <c r="H8331" t="s">
        <v>124</v>
      </c>
      <c r="I8331">
        <v>2446</v>
      </c>
      <c r="J8331">
        <v>16</v>
      </c>
      <c r="K8331">
        <v>779</v>
      </c>
      <c r="L8331" t="s">
        <v>471</v>
      </c>
      <c r="M8331" s="2">
        <f>+Table3[[#This Row],[CHW]]/Table3[[#This Row],[Count of Airbill Number]]</f>
        <v>152.875</v>
      </c>
    </row>
    <row r="8332" spans="2:13">
      <c r="B8332" t="s">
        <v>35</v>
      </c>
      <c r="C8332" t="s">
        <v>21</v>
      </c>
      <c r="D8332" t="s">
        <v>36</v>
      </c>
      <c r="E8332" t="s">
        <v>778</v>
      </c>
      <c r="F8332" t="s">
        <v>778</v>
      </c>
      <c r="G8332" t="s">
        <v>51</v>
      </c>
      <c r="H8332" t="s">
        <v>90</v>
      </c>
      <c r="I8332">
        <v>2440</v>
      </c>
      <c r="J8332">
        <v>3</v>
      </c>
      <c r="K8332">
        <v>780</v>
      </c>
      <c r="L8332" t="s">
        <v>471</v>
      </c>
      <c r="M8332" s="2">
        <f>+Table3[[#This Row],[CHW]]/Table3[[#This Row],[Count of Airbill Number]]</f>
        <v>813.33333333333337</v>
      </c>
    </row>
    <row r="8333" spans="2:13">
      <c r="B8333" t="s">
        <v>20</v>
      </c>
      <c r="C8333" t="s">
        <v>472</v>
      </c>
      <c r="D8333" t="s">
        <v>22</v>
      </c>
      <c r="E8333" t="s">
        <v>776</v>
      </c>
      <c r="F8333" t="s">
        <v>777</v>
      </c>
      <c r="G8333" t="s">
        <v>32</v>
      </c>
      <c r="H8333" t="s">
        <v>259</v>
      </c>
      <c r="I8333">
        <v>2429.2800000000002</v>
      </c>
      <c r="J8333">
        <v>65</v>
      </c>
      <c r="K8333">
        <v>781</v>
      </c>
      <c r="L8333" t="s">
        <v>471</v>
      </c>
      <c r="M8333" s="2">
        <f>+Table3[[#This Row],[CHW]]/Table3[[#This Row],[Count of Airbill Number]]</f>
        <v>37.373538461538466</v>
      </c>
    </row>
    <row r="8334" spans="2:13">
      <c r="B8334" t="s">
        <v>20</v>
      </c>
      <c r="C8334" t="s">
        <v>472</v>
      </c>
      <c r="D8334" t="s">
        <v>22</v>
      </c>
      <c r="E8334" t="s">
        <v>776</v>
      </c>
      <c r="F8334" t="s">
        <v>777</v>
      </c>
      <c r="G8334" t="s">
        <v>312</v>
      </c>
      <c r="H8334" t="s">
        <v>29</v>
      </c>
      <c r="I8334">
        <v>2422</v>
      </c>
      <c r="J8334">
        <v>8</v>
      </c>
      <c r="K8334">
        <v>782</v>
      </c>
      <c r="L8334" t="s">
        <v>471</v>
      </c>
      <c r="M8334" s="2">
        <f>+Table3[[#This Row],[CHW]]/Table3[[#This Row],[Count of Airbill Number]]</f>
        <v>302.75</v>
      </c>
    </row>
    <row r="8335" spans="2:13">
      <c r="B8335" t="s">
        <v>20</v>
      </c>
      <c r="C8335" t="s">
        <v>472</v>
      </c>
      <c r="D8335" t="s">
        <v>22</v>
      </c>
      <c r="E8335" t="s">
        <v>776</v>
      </c>
      <c r="F8335" t="s">
        <v>777</v>
      </c>
      <c r="G8335" t="s">
        <v>216</v>
      </c>
      <c r="H8335" t="s">
        <v>290</v>
      </c>
      <c r="I8335">
        <v>2420.5</v>
      </c>
      <c r="J8335">
        <v>42</v>
      </c>
      <c r="K8335">
        <v>783</v>
      </c>
      <c r="L8335" t="s">
        <v>471</v>
      </c>
      <c r="M8335" s="2">
        <f>+Table3[[#This Row],[CHW]]/Table3[[#This Row],[Count of Airbill Number]]</f>
        <v>57.63095238095238</v>
      </c>
    </row>
    <row r="8336" spans="2:13">
      <c r="B8336" t="s">
        <v>20</v>
      </c>
      <c r="C8336" t="s">
        <v>21</v>
      </c>
      <c r="D8336" t="s">
        <v>22</v>
      </c>
      <c r="E8336" t="s">
        <v>776</v>
      </c>
      <c r="F8336" t="s">
        <v>777</v>
      </c>
      <c r="G8336" t="s">
        <v>85</v>
      </c>
      <c r="H8336" t="s">
        <v>290</v>
      </c>
      <c r="I8336">
        <v>2416.6900000000005</v>
      </c>
      <c r="J8336">
        <v>282</v>
      </c>
      <c r="K8336">
        <v>784</v>
      </c>
      <c r="L8336" t="s">
        <v>471</v>
      </c>
      <c r="M8336" s="2">
        <f>+Table3[[#This Row],[CHW]]/Table3[[#This Row],[Count of Airbill Number]]</f>
        <v>8.5698226950354623</v>
      </c>
    </row>
    <row r="8337" spans="2:13">
      <c r="B8337" t="s">
        <v>35</v>
      </c>
      <c r="C8337" t="s">
        <v>472</v>
      </c>
      <c r="D8337" t="s">
        <v>36</v>
      </c>
      <c r="E8337" t="s">
        <v>777</v>
      </c>
      <c r="F8337" t="s">
        <v>777</v>
      </c>
      <c r="G8337" t="s">
        <v>106</v>
      </c>
      <c r="H8337" t="s">
        <v>55</v>
      </c>
      <c r="I8337">
        <v>2413.8000000000011</v>
      </c>
      <c r="J8337">
        <v>121</v>
      </c>
      <c r="K8337">
        <v>785</v>
      </c>
      <c r="L8337" t="s">
        <v>471</v>
      </c>
      <c r="M8337" s="2">
        <f>+Table3[[#This Row],[CHW]]/Table3[[#This Row],[Count of Airbill Number]]</f>
        <v>19.948760330578523</v>
      </c>
    </row>
    <row r="8338" spans="2:13">
      <c r="B8338" t="s">
        <v>20</v>
      </c>
      <c r="C8338" t="s">
        <v>472</v>
      </c>
      <c r="D8338" t="s">
        <v>22</v>
      </c>
      <c r="E8338" t="s">
        <v>776</v>
      </c>
      <c r="F8338" t="s">
        <v>776</v>
      </c>
      <c r="G8338" t="s">
        <v>503</v>
      </c>
      <c r="H8338" t="s">
        <v>116</v>
      </c>
      <c r="I8338">
        <v>2410.5930999999987</v>
      </c>
      <c r="J8338">
        <v>178</v>
      </c>
      <c r="K8338">
        <v>786</v>
      </c>
      <c r="L8338" t="s">
        <v>471</v>
      </c>
      <c r="M8338" s="2">
        <f>+Table3[[#This Row],[CHW]]/Table3[[#This Row],[Count of Airbill Number]]</f>
        <v>13.542657865168533</v>
      </c>
    </row>
    <row r="8339" spans="2:13">
      <c r="B8339" t="s">
        <v>20</v>
      </c>
      <c r="C8339" t="s">
        <v>21</v>
      </c>
      <c r="D8339" t="s">
        <v>22</v>
      </c>
      <c r="E8339" t="s">
        <v>778</v>
      </c>
      <c r="F8339" t="s">
        <v>776</v>
      </c>
      <c r="G8339" t="s">
        <v>153</v>
      </c>
      <c r="H8339" t="s">
        <v>152</v>
      </c>
      <c r="I8339">
        <v>2409.5000000000005</v>
      </c>
      <c r="J8339">
        <v>145</v>
      </c>
      <c r="K8339">
        <v>787</v>
      </c>
      <c r="L8339" t="s">
        <v>471</v>
      </c>
      <c r="M8339" s="2">
        <f>+Table3[[#This Row],[CHW]]/Table3[[#This Row],[Count of Airbill Number]]</f>
        <v>16.617241379310347</v>
      </c>
    </row>
    <row r="8340" spans="2:13">
      <c r="B8340" t="s">
        <v>20</v>
      </c>
      <c r="C8340" t="s">
        <v>472</v>
      </c>
      <c r="D8340" t="s">
        <v>22</v>
      </c>
      <c r="E8340" t="s">
        <v>776</v>
      </c>
      <c r="F8340" t="s">
        <v>776</v>
      </c>
      <c r="G8340" t="s">
        <v>502</v>
      </c>
      <c r="H8340" t="s">
        <v>116</v>
      </c>
      <c r="I8340">
        <v>2398.4781999999946</v>
      </c>
      <c r="J8340">
        <v>180</v>
      </c>
      <c r="K8340">
        <v>788</v>
      </c>
      <c r="L8340" t="s">
        <v>471</v>
      </c>
      <c r="M8340" s="2">
        <f>+Table3[[#This Row],[CHW]]/Table3[[#This Row],[Count of Airbill Number]]</f>
        <v>13.324878888888859</v>
      </c>
    </row>
    <row r="8341" spans="2:13">
      <c r="B8341" t="s">
        <v>20</v>
      </c>
      <c r="C8341" t="s">
        <v>472</v>
      </c>
      <c r="D8341" t="s">
        <v>22</v>
      </c>
      <c r="E8341" t="s">
        <v>778</v>
      </c>
      <c r="F8341" t="s">
        <v>777</v>
      </c>
      <c r="G8341" t="s">
        <v>124</v>
      </c>
      <c r="H8341" t="s">
        <v>29</v>
      </c>
      <c r="I8341">
        <v>2396.8000000000002</v>
      </c>
      <c r="J8341">
        <v>28</v>
      </c>
      <c r="K8341">
        <v>789</v>
      </c>
      <c r="L8341" t="s">
        <v>471</v>
      </c>
      <c r="M8341" s="2">
        <f>+Table3[[#This Row],[CHW]]/Table3[[#This Row],[Count of Airbill Number]]</f>
        <v>85.600000000000009</v>
      </c>
    </row>
    <row r="8342" spans="2:13">
      <c r="B8342" t="s">
        <v>20</v>
      </c>
      <c r="C8342" t="s">
        <v>472</v>
      </c>
      <c r="D8342" t="s">
        <v>22</v>
      </c>
      <c r="E8342" t="s">
        <v>778</v>
      </c>
      <c r="F8342" t="s">
        <v>777</v>
      </c>
      <c r="G8342" t="s">
        <v>174</v>
      </c>
      <c r="H8342" t="s">
        <v>110</v>
      </c>
      <c r="I8342">
        <v>2395.7800000000002</v>
      </c>
      <c r="J8342">
        <v>21</v>
      </c>
      <c r="K8342">
        <v>790</v>
      </c>
      <c r="L8342" t="s">
        <v>471</v>
      </c>
      <c r="M8342" s="2">
        <f>+Table3[[#This Row],[CHW]]/Table3[[#This Row],[Count of Airbill Number]]</f>
        <v>114.08476190476192</v>
      </c>
    </row>
    <row r="8343" spans="2:13">
      <c r="B8343" t="s">
        <v>20</v>
      </c>
      <c r="C8343" t="s">
        <v>21</v>
      </c>
      <c r="D8343" t="s">
        <v>22</v>
      </c>
      <c r="E8343" t="s">
        <v>776</v>
      </c>
      <c r="F8343" t="s">
        <v>776</v>
      </c>
      <c r="G8343" t="s">
        <v>85</v>
      </c>
      <c r="H8343" t="s">
        <v>152</v>
      </c>
      <c r="I8343">
        <v>2394.8533840000009</v>
      </c>
      <c r="J8343">
        <v>117</v>
      </c>
      <c r="K8343">
        <v>791</v>
      </c>
      <c r="L8343" t="s">
        <v>471</v>
      </c>
      <c r="M8343" s="2">
        <f>+Table3[[#This Row],[CHW]]/Table3[[#This Row],[Count of Airbill Number]]</f>
        <v>20.468832341880351</v>
      </c>
    </row>
    <row r="8344" spans="2:13">
      <c r="B8344" t="s">
        <v>20</v>
      </c>
      <c r="C8344" t="s">
        <v>472</v>
      </c>
      <c r="D8344" t="s">
        <v>22</v>
      </c>
      <c r="E8344" t="s">
        <v>777</v>
      </c>
      <c r="F8344" t="s">
        <v>777</v>
      </c>
      <c r="G8344" t="s">
        <v>374</v>
      </c>
      <c r="H8344" t="s">
        <v>482</v>
      </c>
      <c r="I8344">
        <v>2393.5099999999998</v>
      </c>
      <c r="J8344">
        <v>100</v>
      </c>
      <c r="K8344">
        <v>792</v>
      </c>
      <c r="L8344" t="s">
        <v>471</v>
      </c>
      <c r="M8344" s="2">
        <f>+Table3[[#This Row],[CHW]]/Table3[[#This Row],[Count of Airbill Number]]</f>
        <v>23.935099999999998</v>
      </c>
    </row>
    <row r="8345" spans="2:13">
      <c r="B8345" t="s">
        <v>20</v>
      </c>
      <c r="C8345" t="s">
        <v>472</v>
      </c>
      <c r="D8345" t="s">
        <v>22</v>
      </c>
      <c r="E8345" t="s">
        <v>777</v>
      </c>
      <c r="F8345" t="s">
        <v>778</v>
      </c>
      <c r="G8345" t="s">
        <v>110</v>
      </c>
      <c r="H8345" t="s">
        <v>124</v>
      </c>
      <c r="I8345">
        <v>2385.2799999999997</v>
      </c>
      <c r="J8345">
        <v>98</v>
      </c>
      <c r="K8345">
        <v>793</v>
      </c>
      <c r="L8345" t="s">
        <v>471</v>
      </c>
      <c r="M8345" s="2">
        <f>+Table3[[#This Row],[CHW]]/Table3[[#This Row],[Count of Airbill Number]]</f>
        <v>24.339591836734691</v>
      </c>
    </row>
    <row r="8346" spans="2:13">
      <c r="B8346" t="s">
        <v>20</v>
      </c>
      <c r="C8346" t="s">
        <v>472</v>
      </c>
      <c r="D8346" t="s">
        <v>22</v>
      </c>
      <c r="E8346" t="s">
        <v>776</v>
      </c>
      <c r="F8346" t="s">
        <v>776</v>
      </c>
      <c r="G8346" t="s">
        <v>66</v>
      </c>
      <c r="H8346" t="s">
        <v>92</v>
      </c>
      <c r="I8346">
        <v>2380.9700000000003</v>
      </c>
      <c r="J8346">
        <v>70</v>
      </c>
      <c r="K8346">
        <v>794</v>
      </c>
      <c r="L8346" t="s">
        <v>471</v>
      </c>
      <c r="M8346" s="2">
        <f>+Table3[[#This Row],[CHW]]/Table3[[#This Row],[Count of Airbill Number]]</f>
        <v>34.013857142857148</v>
      </c>
    </row>
    <row r="8347" spans="2:13">
      <c r="B8347" t="s">
        <v>20</v>
      </c>
      <c r="C8347" t="s">
        <v>472</v>
      </c>
      <c r="D8347" t="s">
        <v>22</v>
      </c>
      <c r="E8347" t="s">
        <v>778</v>
      </c>
      <c r="F8347" t="s">
        <v>778</v>
      </c>
      <c r="G8347" t="s">
        <v>306</v>
      </c>
      <c r="H8347" t="s">
        <v>51</v>
      </c>
      <c r="I8347">
        <v>2379</v>
      </c>
      <c r="J8347">
        <v>97</v>
      </c>
      <c r="K8347">
        <v>795</v>
      </c>
      <c r="L8347" t="s">
        <v>471</v>
      </c>
      <c r="M8347" s="2">
        <f>+Table3[[#This Row],[CHW]]/Table3[[#This Row],[Count of Airbill Number]]</f>
        <v>24.52577319587629</v>
      </c>
    </row>
    <row r="8348" spans="2:13">
      <c r="B8348" t="s">
        <v>35</v>
      </c>
      <c r="C8348" t="s">
        <v>472</v>
      </c>
      <c r="D8348" t="s">
        <v>36</v>
      </c>
      <c r="E8348" t="s">
        <v>777</v>
      </c>
      <c r="F8348" t="s">
        <v>777</v>
      </c>
      <c r="G8348" t="s">
        <v>44</v>
      </c>
      <c r="H8348" t="s">
        <v>290</v>
      </c>
      <c r="I8348">
        <v>2374</v>
      </c>
      <c r="J8348">
        <v>1</v>
      </c>
      <c r="K8348">
        <v>796</v>
      </c>
      <c r="L8348" t="s">
        <v>471</v>
      </c>
      <c r="M8348" s="2">
        <f>+Table3[[#This Row],[CHW]]/Table3[[#This Row],[Count of Airbill Number]]</f>
        <v>2374</v>
      </c>
    </row>
    <row r="8349" spans="2:13">
      <c r="B8349" t="s">
        <v>20</v>
      </c>
      <c r="C8349" t="s">
        <v>472</v>
      </c>
      <c r="D8349" t="s">
        <v>22</v>
      </c>
      <c r="E8349" t="s">
        <v>777</v>
      </c>
      <c r="F8349" t="s">
        <v>777</v>
      </c>
      <c r="G8349" t="s">
        <v>27</v>
      </c>
      <c r="H8349" t="s">
        <v>230</v>
      </c>
      <c r="I8349">
        <v>2374</v>
      </c>
      <c r="J8349">
        <v>125</v>
      </c>
      <c r="K8349">
        <v>797</v>
      </c>
      <c r="L8349" t="s">
        <v>471</v>
      </c>
      <c r="M8349" s="2">
        <f>+Table3[[#This Row],[CHW]]/Table3[[#This Row],[Count of Airbill Number]]</f>
        <v>18.992000000000001</v>
      </c>
    </row>
    <row r="8350" spans="2:13">
      <c r="B8350" t="s">
        <v>20</v>
      </c>
      <c r="C8350" t="s">
        <v>472</v>
      </c>
      <c r="D8350" t="s">
        <v>22</v>
      </c>
      <c r="E8350" t="s">
        <v>777</v>
      </c>
      <c r="F8350" t="s">
        <v>778</v>
      </c>
      <c r="G8350" t="s">
        <v>259</v>
      </c>
      <c r="H8350" t="s">
        <v>86</v>
      </c>
      <c r="I8350">
        <v>2366.36</v>
      </c>
      <c r="J8350">
        <v>61</v>
      </c>
      <c r="K8350">
        <v>798</v>
      </c>
      <c r="L8350" t="s">
        <v>471</v>
      </c>
      <c r="M8350" s="2">
        <f>+Table3[[#This Row],[CHW]]/Table3[[#This Row],[Count of Airbill Number]]</f>
        <v>38.792786885245903</v>
      </c>
    </row>
    <row r="8351" spans="2:13">
      <c r="B8351" t="s">
        <v>20</v>
      </c>
      <c r="C8351" t="s">
        <v>472</v>
      </c>
      <c r="D8351" t="s">
        <v>22</v>
      </c>
      <c r="E8351" t="s">
        <v>778</v>
      </c>
      <c r="F8351" t="s">
        <v>778</v>
      </c>
      <c r="G8351" t="s">
        <v>283</v>
      </c>
      <c r="H8351" t="s">
        <v>473</v>
      </c>
      <c r="I8351">
        <v>2365.66</v>
      </c>
      <c r="J8351">
        <v>49</v>
      </c>
      <c r="K8351">
        <v>799</v>
      </c>
      <c r="L8351" t="s">
        <v>471</v>
      </c>
      <c r="M8351" s="2">
        <f>+Table3[[#This Row],[CHW]]/Table3[[#This Row],[Count of Airbill Number]]</f>
        <v>48.278775510204078</v>
      </c>
    </row>
    <row r="8352" spans="2:13">
      <c r="B8352" t="s">
        <v>20</v>
      </c>
      <c r="C8352" t="s">
        <v>472</v>
      </c>
      <c r="D8352" t="s">
        <v>22</v>
      </c>
      <c r="E8352" t="s">
        <v>778</v>
      </c>
      <c r="F8352" t="s">
        <v>778</v>
      </c>
      <c r="G8352" t="s">
        <v>86</v>
      </c>
      <c r="H8352" t="s">
        <v>113</v>
      </c>
      <c r="I8352">
        <v>2360</v>
      </c>
      <c r="J8352">
        <v>138</v>
      </c>
      <c r="K8352">
        <v>800</v>
      </c>
      <c r="L8352" t="s">
        <v>471</v>
      </c>
      <c r="M8352" s="2">
        <f>+Table3[[#This Row],[CHW]]/Table3[[#This Row],[Count of Airbill Number]]</f>
        <v>17.10144927536232</v>
      </c>
    </row>
    <row r="8353" spans="2:13">
      <c r="B8353" t="s">
        <v>20</v>
      </c>
      <c r="C8353" t="s">
        <v>472</v>
      </c>
      <c r="D8353" t="s">
        <v>22</v>
      </c>
      <c r="E8353" t="s">
        <v>776</v>
      </c>
      <c r="F8353" t="s">
        <v>776</v>
      </c>
      <c r="G8353" t="s">
        <v>103</v>
      </c>
      <c r="H8353" t="s">
        <v>49</v>
      </c>
      <c r="I8353">
        <v>2359.462</v>
      </c>
      <c r="J8353">
        <v>51</v>
      </c>
      <c r="K8353">
        <v>801</v>
      </c>
      <c r="L8353" t="s">
        <v>471</v>
      </c>
      <c r="M8353" s="2">
        <f>+Table3[[#This Row],[CHW]]/Table3[[#This Row],[Count of Airbill Number]]</f>
        <v>46.263960784313724</v>
      </c>
    </row>
    <row r="8354" spans="2:13">
      <c r="B8354" t="s">
        <v>20</v>
      </c>
      <c r="C8354" t="s">
        <v>472</v>
      </c>
      <c r="D8354" t="s">
        <v>22</v>
      </c>
      <c r="E8354" t="s">
        <v>776</v>
      </c>
      <c r="F8354" t="s">
        <v>777</v>
      </c>
      <c r="G8354" t="s">
        <v>85</v>
      </c>
      <c r="H8354" t="s">
        <v>44</v>
      </c>
      <c r="I8354">
        <v>2359.0324000000001</v>
      </c>
      <c r="J8354">
        <v>41</v>
      </c>
      <c r="K8354">
        <v>802</v>
      </c>
      <c r="L8354" t="s">
        <v>471</v>
      </c>
      <c r="M8354" s="2">
        <f>+Table3[[#This Row],[CHW]]/Table3[[#This Row],[Count of Airbill Number]]</f>
        <v>57.537375609756097</v>
      </c>
    </row>
    <row r="8355" spans="2:13">
      <c r="B8355" t="s">
        <v>20</v>
      </c>
      <c r="C8355" t="s">
        <v>472</v>
      </c>
      <c r="D8355" t="s">
        <v>22</v>
      </c>
      <c r="E8355" t="s">
        <v>776</v>
      </c>
      <c r="F8355" t="s">
        <v>778</v>
      </c>
      <c r="G8355" t="s">
        <v>66</v>
      </c>
      <c r="H8355" t="s">
        <v>267</v>
      </c>
      <c r="I8355">
        <v>2357.4600000000005</v>
      </c>
      <c r="J8355">
        <v>102</v>
      </c>
      <c r="K8355">
        <v>803</v>
      </c>
      <c r="L8355" t="s">
        <v>471</v>
      </c>
      <c r="M8355" s="2">
        <f>+Table3[[#This Row],[CHW]]/Table3[[#This Row],[Count of Airbill Number]]</f>
        <v>23.112352941176475</v>
      </c>
    </row>
    <row r="8356" spans="2:13">
      <c r="B8356" t="s">
        <v>20</v>
      </c>
      <c r="C8356" t="s">
        <v>472</v>
      </c>
      <c r="D8356" t="s">
        <v>22</v>
      </c>
      <c r="E8356" t="s">
        <v>778</v>
      </c>
      <c r="F8356" t="s">
        <v>778</v>
      </c>
      <c r="G8356" t="s">
        <v>51</v>
      </c>
      <c r="H8356" t="s">
        <v>393</v>
      </c>
      <c r="I8356">
        <v>2355.0099999999998</v>
      </c>
      <c r="J8356">
        <v>30</v>
      </c>
      <c r="K8356">
        <v>804</v>
      </c>
      <c r="L8356" t="s">
        <v>471</v>
      </c>
      <c r="M8356" s="2">
        <f>+Table3[[#This Row],[CHW]]/Table3[[#This Row],[Count of Airbill Number]]</f>
        <v>78.50033333333333</v>
      </c>
    </row>
    <row r="8357" spans="2:13">
      <c r="B8357" t="s">
        <v>20</v>
      </c>
      <c r="C8357" t="s">
        <v>472</v>
      </c>
      <c r="D8357" t="s">
        <v>22</v>
      </c>
      <c r="E8357" t="s">
        <v>777</v>
      </c>
      <c r="F8357" t="s">
        <v>777</v>
      </c>
      <c r="G8357" t="s">
        <v>227</v>
      </c>
      <c r="H8357" t="s">
        <v>106</v>
      </c>
      <c r="I8357">
        <v>2346.2999999999997</v>
      </c>
      <c r="J8357">
        <v>113</v>
      </c>
      <c r="K8357">
        <v>805</v>
      </c>
      <c r="L8357" t="s">
        <v>471</v>
      </c>
      <c r="M8357" s="2">
        <f>+Table3[[#This Row],[CHW]]/Table3[[#This Row],[Count of Airbill Number]]</f>
        <v>20.763716814159288</v>
      </c>
    </row>
    <row r="8358" spans="2:13">
      <c r="B8358" t="s">
        <v>20</v>
      </c>
      <c r="C8358" t="s">
        <v>472</v>
      </c>
      <c r="D8358" t="s">
        <v>22</v>
      </c>
      <c r="E8358" t="s">
        <v>778</v>
      </c>
      <c r="F8358" t="s">
        <v>777</v>
      </c>
      <c r="G8358" t="s">
        <v>113</v>
      </c>
      <c r="H8358" t="s">
        <v>154</v>
      </c>
      <c r="I8358">
        <v>2337.23</v>
      </c>
      <c r="J8358">
        <v>28</v>
      </c>
      <c r="K8358">
        <v>806</v>
      </c>
      <c r="L8358" t="s">
        <v>471</v>
      </c>
      <c r="M8358" s="2">
        <f>+Table3[[#This Row],[CHW]]/Table3[[#This Row],[Count of Airbill Number]]</f>
        <v>83.472499999999997</v>
      </c>
    </row>
    <row r="8359" spans="2:13">
      <c r="B8359" t="s">
        <v>20</v>
      </c>
      <c r="C8359" t="s">
        <v>472</v>
      </c>
      <c r="D8359" t="s">
        <v>22</v>
      </c>
      <c r="E8359" t="s">
        <v>776</v>
      </c>
      <c r="F8359" t="s">
        <v>776</v>
      </c>
      <c r="G8359" t="s">
        <v>66</v>
      </c>
      <c r="H8359" t="s">
        <v>132</v>
      </c>
      <c r="I8359">
        <v>2334.7999999999997</v>
      </c>
      <c r="J8359">
        <v>83</v>
      </c>
      <c r="K8359">
        <v>807</v>
      </c>
      <c r="L8359" t="s">
        <v>471</v>
      </c>
      <c r="M8359" s="2">
        <f>+Table3[[#This Row],[CHW]]/Table3[[#This Row],[Count of Airbill Number]]</f>
        <v>28.130120481927708</v>
      </c>
    </row>
    <row r="8360" spans="2:13">
      <c r="B8360" t="s">
        <v>20</v>
      </c>
      <c r="C8360" t="s">
        <v>21</v>
      </c>
      <c r="D8360" t="s">
        <v>22</v>
      </c>
      <c r="E8360" t="s">
        <v>776</v>
      </c>
      <c r="F8360" t="s">
        <v>778</v>
      </c>
      <c r="G8360" t="s">
        <v>37</v>
      </c>
      <c r="H8360" t="s">
        <v>51</v>
      </c>
      <c r="I8360">
        <v>2331.2500000000009</v>
      </c>
      <c r="J8360">
        <v>69</v>
      </c>
      <c r="K8360">
        <v>808</v>
      </c>
      <c r="L8360" t="s">
        <v>471</v>
      </c>
      <c r="M8360" s="2">
        <f>+Table3[[#This Row],[CHW]]/Table3[[#This Row],[Count of Airbill Number]]</f>
        <v>33.786231884057983</v>
      </c>
    </row>
    <row r="8361" spans="2:13">
      <c r="B8361" t="s">
        <v>20</v>
      </c>
      <c r="C8361" t="s">
        <v>472</v>
      </c>
      <c r="D8361" t="s">
        <v>22</v>
      </c>
      <c r="E8361" t="s">
        <v>778</v>
      </c>
      <c r="F8361" t="s">
        <v>776</v>
      </c>
      <c r="G8361" t="s">
        <v>51</v>
      </c>
      <c r="H8361" t="s">
        <v>566</v>
      </c>
      <c r="I8361">
        <v>2329.25</v>
      </c>
      <c r="J8361">
        <v>31</v>
      </c>
      <c r="K8361">
        <v>809</v>
      </c>
      <c r="L8361" t="s">
        <v>471</v>
      </c>
      <c r="M8361" s="2">
        <f>+Table3[[#This Row],[CHW]]/Table3[[#This Row],[Count of Airbill Number]]</f>
        <v>75.137096774193552</v>
      </c>
    </row>
    <row r="8362" spans="2:13">
      <c r="B8362" t="s">
        <v>20</v>
      </c>
      <c r="C8362" t="s">
        <v>472</v>
      </c>
      <c r="D8362" t="s">
        <v>22</v>
      </c>
      <c r="E8362" t="s">
        <v>778</v>
      </c>
      <c r="F8362" t="s">
        <v>777</v>
      </c>
      <c r="G8362" t="s">
        <v>112</v>
      </c>
      <c r="H8362" t="s">
        <v>29</v>
      </c>
      <c r="I8362">
        <v>2323.6999999999998</v>
      </c>
      <c r="J8362">
        <v>55</v>
      </c>
      <c r="K8362">
        <v>810</v>
      </c>
      <c r="L8362" t="s">
        <v>471</v>
      </c>
      <c r="M8362" s="2">
        <f>+Table3[[#This Row],[CHW]]/Table3[[#This Row],[Count of Airbill Number]]</f>
        <v>42.249090909090903</v>
      </c>
    </row>
    <row r="8363" spans="2:13">
      <c r="B8363" t="s">
        <v>20</v>
      </c>
      <c r="C8363" t="s">
        <v>472</v>
      </c>
      <c r="D8363" t="s">
        <v>22</v>
      </c>
      <c r="E8363" t="s">
        <v>778</v>
      </c>
      <c r="F8363" t="s">
        <v>778</v>
      </c>
      <c r="G8363" t="s">
        <v>327</v>
      </c>
      <c r="H8363" t="s">
        <v>269</v>
      </c>
      <c r="I8363">
        <v>2312</v>
      </c>
      <c r="J8363">
        <v>51</v>
      </c>
      <c r="K8363">
        <v>811</v>
      </c>
      <c r="L8363" t="s">
        <v>471</v>
      </c>
      <c r="M8363" s="2">
        <f>+Table3[[#This Row],[CHW]]/Table3[[#This Row],[Count of Airbill Number]]</f>
        <v>45.333333333333336</v>
      </c>
    </row>
    <row r="8364" spans="2:13">
      <c r="B8364" t="s">
        <v>20</v>
      </c>
      <c r="C8364" t="s">
        <v>472</v>
      </c>
      <c r="D8364" t="s">
        <v>22</v>
      </c>
      <c r="E8364" t="s">
        <v>778</v>
      </c>
      <c r="F8364" t="s">
        <v>778</v>
      </c>
      <c r="G8364" t="s">
        <v>150</v>
      </c>
      <c r="H8364" t="s">
        <v>283</v>
      </c>
      <c r="I8364">
        <v>2308.89</v>
      </c>
      <c r="J8364">
        <v>51</v>
      </c>
      <c r="K8364">
        <v>812</v>
      </c>
      <c r="L8364" t="s">
        <v>471</v>
      </c>
      <c r="M8364" s="2">
        <f>+Table3[[#This Row],[CHW]]/Table3[[#This Row],[Count of Airbill Number]]</f>
        <v>45.272352941176472</v>
      </c>
    </row>
    <row r="8365" spans="2:13">
      <c r="B8365" t="s">
        <v>35</v>
      </c>
      <c r="C8365" t="s">
        <v>472</v>
      </c>
      <c r="D8365" t="s">
        <v>36</v>
      </c>
      <c r="E8365" t="s">
        <v>776</v>
      </c>
      <c r="F8365" t="s">
        <v>778</v>
      </c>
      <c r="G8365" t="s">
        <v>32</v>
      </c>
      <c r="H8365" t="s">
        <v>51</v>
      </c>
      <c r="I8365">
        <v>2300</v>
      </c>
      <c r="J8365">
        <v>1</v>
      </c>
      <c r="K8365">
        <v>813</v>
      </c>
      <c r="L8365" t="s">
        <v>471</v>
      </c>
      <c r="M8365" s="2">
        <f>+Table3[[#This Row],[CHW]]/Table3[[#This Row],[Count of Airbill Number]]</f>
        <v>2300</v>
      </c>
    </row>
    <row r="8366" spans="2:13">
      <c r="B8366" t="s">
        <v>20</v>
      </c>
      <c r="C8366" t="s">
        <v>472</v>
      </c>
      <c r="D8366" t="s">
        <v>22</v>
      </c>
      <c r="E8366" t="s">
        <v>777</v>
      </c>
      <c r="F8366" t="s">
        <v>777</v>
      </c>
      <c r="G8366" t="s">
        <v>290</v>
      </c>
      <c r="H8366" t="s">
        <v>259</v>
      </c>
      <c r="I8366">
        <v>2298.8599999999997</v>
      </c>
      <c r="J8366">
        <v>83</v>
      </c>
      <c r="K8366">
        <v>814</v>
      </c>
      <c r="L8366" t="s">
        <v>471</v>
      </c>
      <c r="M8366" s="2">
        <f>+Table3[[#This Row],[CHW]]/Table3[[#This Row],[Count of Airbill Number]]</f>
        <v>27.697108433734936</v>
      </c>
    </row>
    <row r="8367" spans="2:13">
      <c r="B8367" t="s">
        <v>20</v>
      </c>
      <c r="C8367" t="s">
        <v>472</v>
      </c>
      <c r="D8367" t="s">
        <v>22</v>
      </c>
      <c r="E8367" t="s">
        <v>778</v>
      </c>
      <c r="F8367" t="s">
        <v>778</v>
      </c>
      <c r="G8367" t="s">
        <v>86</v>
      </c>
      <c r="H8367" t="s">
        <v>173</v>
      </c>
      <c r="I8367">
        <v>2297.89</v>
      </c>
      <c r="J8367">
        <v>104</v>
      </c>
      <c r="K8367">
        <v>815</v>
      </c>
      <c r="L8367" t="s">
        <v>471</v>
      </c>
      <c r="M8367" s="2">
        <f>+Table3[[#This Row],[CHW]]/Table3[[#This Row],[Count of Airbill Number]]</f>
        <v>22.095096153846153</v>
      </c>
    </row>
    <row r="8368" spans="2:13">
      <c r="B8368" t="s">
        <v>20</v>
      </c>
      <c r="C8368" t="s">
        <v>472</v>
      </c>
      <c r="D8368" t="s">
        <v>22</v>
      </c>
      <c r="E8368" t="s">
        <v>778</v>
      </c>
      <c r="F8368" t="s">
        <v>778</v>
      </c>
      <c r="G8368" t="s">
        <v>135</v>
      </c>
      <c r="H8368" t="s">
        <v>51</v>
      </c>
      <c r="I8368">
        <v>2289.9900000000002</v>
      </c>
      <c r="J8368">
        <v>42</v>
      </c>
      <c r="K8368">
        <v>816</v>
      </c>
      <c r="L8368" t="s">
        <v>471</v>
      </c>
      <c r="M8368" s="2">
        <f>+Table3[[#This Row],[CHW]]/Table3[[#This Row],[Count of Airbill Number]]</f>
        <v>54.523571428571437</v>
      </c>
    </row>
    <row r="8369" spans="2:13">
      <c r="B8369" t="s">
        <v>20</v>
      </c>
      <c r="C8369" t="s">
        <v>472</v>
      </c>
      <c r="D8369" t="s">
        <v>22</v>
      </c>
      <c r="E8369" t="s">
        <v>778</v>
      </c>
      <c r="F8369" t="s">
        <v>778</v>
      </c>
      <c r="G8369" t="s">
        <v>185</v>
      </c>
      <c r="H8369" t="s">
        <v>269</v>
      </c>
      <c r="I8369">
        <v>2280</v>
      </c>
      <c r="J8369">
        <v>136</v>
      </c>
      <c r="K8369">
        <v>817</v>
      </c>
      <c r="L8369" t="s">
        <v>471</v>
      </c>
      <c r="M8369" s="2">
        <f>+Table3[[#This Row],[CHW]]/Table3[[#This Row],[Count of Airbill Number]]</f>
        <v>16.764705882352942</v>
      </c>
    </row>
    <row r="8370" spans="2:13">
      <c r="B8370" t="s">
        <v>35</v>
      </c>
      <c r="C8370" t="s">
        <v>472</v>
      </c>
      <c r="D8370" t="s">
        <v>36</v>
      </c>
      <c r="E8370" t="s">
        <v>777</v>
      </c>
      <c r="F8370" t="s">
        <v>778</v>
      </c>
      <c r="G8370" t="s">
        <v>110</v>
      </c>
      <c r="H8370" t="s">
        <v>124</v>
      </c>
      <c r="I8370">
        <v>2274</v>
      </c>
      <c r="J8370">
        <v>1</v>
      </c>
      <c r="K8370">
        <v>818</v>
      </c>
      <c r="L8370" t="s">
        <v>471</v>
      </c>
      <c r="M8370" s="2">
        <f>+Table3[[#This Row],[CHW]]/Table3[[#This Row],[Count of Airbill Number]]</f>
        <v>2274</v>
      </c>
    </row>
    <row r="8371" spans="2:13">
      <c r="B8371" t="s">
        <v>35</v>
      </c>
      <c r="C8371" t="s">
        <v>472</v>
      </c>
      <c r="D8371" t="s">
        <v>36</v>
      </c>
      <c r="E8371" t="s">
        <v>776</v>
      </c>
      <c r="F8371" t="s">
        <v>778</v>
      </c>
      <c r="G8371" t="s">
        <v>123</v>
      </c>
      <c r="H8371" t="s">
        <v>124</v>
      </c>
      <c r="I8371">
        <v>2274</v>
      </c>
      <c r="J8371">
        <v>2</v>
      </c>
      <c r="K8371">
        <v>819</v>
      </c>
      <c r="L8371" t="s">
        <v>471</v>
      </c>
      <c r="M8371" s="2">
        <f>+Table3[[#This Row],[CHW]]/Table3[[#This Row],[Count of Airbill Number]]</f>
        <v>1137</v>
      </c>
    </row>
    <row r="8372" spans="2:13">
      <c r="B8372" t="s">
        <v>20</v>
      </c>
      <c r="C8372" t="s">
        <v>472</v>
      </c>
      <c r="D8372" t="s">
        <v>22</v>
      </c>
      <c r="E8372" t="s">
        <v>777</v>
      </c>
      <c r="F8372" t="s">
        <v>777</v>
      </c>
      <c r="G8372" t="s">
        <v>106</v>
      </c>
      <c r="H8372" t="s">
        <v>491</v>
      </c>
      <c r="I8372">
        <v>2266.7799999999997</v>
      </c>
      <c r="J8372">
        <v>104</v>
      </c>
      <c r="K8372">
        <v>820</v>
      </c>
      <c r="L8372" t="s">
        <v>471</v>
      </c>
      <c r="M8372" s="2">
        <f>+Table3[[#This Row],[CHW]]/Table3[[#This Row],[Count of Airbill Number]]</f>
        <v>21.795961538461537</v>
      </c>
    </row>
    <row r="8373" spans="2:13">
      <c r="B8373" t="s">
        <v>35</v>
      </c>
      <c r="C8373" t="s">
        <v>472</v>
      </c>
      <c r="D8373" t="s">
        <v>36</v>
      </c>
      <c r="E8373" t="s">
        <v>777</v>
      </c>
      <c r="F8373" t="s">
        <v>777</v>
      </c>
      <c r="G8373" t="s">
        <v>332</v>
      </c>
      <c r="H8373" t="s">
        <v>181</v>
      </c>
      <c r="I8373">
        <v>2265</v>
      </c>
      <c r="J8373">
        <v>2</v>
      </c>
      <c r="K8373">
        <v>821</v>
      </c>
      <c r="L8373" t="s">
        <v>471</v>
      </c>
      <c r="M8373" s="2">
        <f>+Table3[[#This Row],[CHW]]/Table3[[#This Row],[Count of Airbill Number]]</f>
        <v>1132.5</v>
      </c>
    </row>
    <row r="8374" spans="2:13">
      <c r="B8374" t="s">
        <v>20</v>
      </c>
      <c r="C8374" t="s">
        <v>472</v>
      </c>
      <c r="D8374" t="s">
        <v>22</v>
      </c>
      <c r="E8374" t="s">
        <v>776</v>
      </c>
      <c r="F8374" t="s">
        <v>777</v>
      </c>
      <c r="G8374" t="s">
        <v>32</v>
      </c>
      <c r="H8374" t="s">
        <v>38</v>
      </c>
      <c r="I8374">
        <v>2261.2600000000002</v>
      </c>
      <c r="J8374">
        <v>192</v>
      </c>
      <c r="K8374">
        <v>822</v>
      </c>
      <c r="L8374" t="s">
        <v>471</v>
      </c>
      <c r="M8374" s="2">
        <f>+Table3[[#This Row],[CHW]]/Table3[[#This Row],[Count of Airbill Number]]</f>
        <v>11.777395833333335</v>
      </c>
    </row>
    <row r="8375" spans="2:13">
      <c r="B8375" t="s">
        <v>20</v>
      </c>
      <c r="C8375" t="s">
        <v>472</v>
      </c>
      <c r="D8375" t="s">
        <v>22</v>
      </c>
      <c r="E8375" t="s">
        <v>778</v>
      </c>
      <c r="F8375" t="s">
        <v>776</v>
      </c>
      <c r="G8375" t="s">
        <v>174</v>
      </c>
      <c r="H8375" t="s">
        <v>66</v>
      </c>
      <c r="I8375">
        <v>2254.4</v>
      </c>
      <c r="J8375">
        <v>22</v>
      </c>
      <c r="K8375">
        <v>823</v>
      </c>
      <c r="L8375" t="s">
        <v>471</v>
      </c>
      <c r="M8375" s="2">
        <f>+Table3[[#This Row],[CHW]]/Table3[[#This Row],[Count of Airbill Number]]</f>
        <v>102.47272727272728</v>
      </c>
    </row>
    <row r="8376" spans="2:13">
      <c r="B8376" t="s">
        <v>20</v>
      </c>
      <c r="C8376" t="s">
        <v>472</v>
      </c>
      <c r="D8376" t="s">
        <v>22</v>
      </c>
      <c r="E8376" t="s">
        <v>778</v>
      </c>
      <c r="F8376" t="s">
        <v>778</v>
      </c>
      <c r="G8376" t="s">
        <v>507</v>
      </c>
      <c r="H8376" t="s">
        <v>358</v>
      </c>
      <c r="I8376">
        <v>2246.65</v>
      </c>
      <c r="J8376">
        <v>109</v>
      </c>
      <c r="K8376">
        <v>824</v>
      </c>
      <c r="L8376" t="s">
        <v>471</v>
      </c>
      <c r="M8376" s="2">
        <f>+Table3[[#This Row],[CHW]]/Table3[[#This Row],[Count of Airbill Number]]</f>
        <v>20.611467889908258</v>
      </c>
    </row>
    <row r="8377" spans="2:13">
      <c r="B8377" t="s">
        <v>20</v>
      </c>
      <c r="C8377" t="s">
        <v>472</v>
      </c>
      <c r="D8377" t="s">
        <v>22</v>
      </c>
      <c r="E8377" t="s">
        <v>778</v>
      </c>
      <c r="F8377" t="s">
        <v>776</v>
      </c>
      <c r="G8377" t="s">
        <v>86</v>
      </c>
      <c r="H8377" t="s">
        <v>31</v>
      </c>
      <c r="I8377">
        <v>2242.5</v>
      </c>
      <c r="J8377">
        <v>4</v>
      </c>
      <c r="K8377">
        <v>825</v>
      </c>
      <c r="L8377" t="s">
        <v>471</v>
      </c>
      <c r="M8377" s="2">
        <f>+Table3[[#This Row],[CHW]]/Table3[[#This Row],[Count of Airbill Number]]</f>
        <v>560.625</v>
      </c>
    </row>
    <row r="8378" spans="2:13">
      <c r="B8378" t="s">
        <v>20</v>
      </c>
      <c r="C8378" t="s">
        <v>472</v>
      </c>
      <c r="D8378" t="s">
        <v>22</v>
      </c>
      <c r="E8378" t="s">
        <v>778</v>
      </c>
      <c r="F8378" t="s">
        <v>778</v>
      </c>
      <c r="G8378" t="s">
        <v>51</v>
      </c>
      <c r="H8378" t="s">
        <v>267</v>
      </c>
      <c r="I8378">
        <v>2236.5</v>
      </c>
      <c r="J8378">
        <v>85</v>
      </c>
      <c r="K8378">
        <v>826</v>
      </c>
      <c r="L8378" t="s">
        <v>471</v>
      </c>
      <c r="M8378" s="2">
        <f>+Table3[[#This Row],[CHW]]/Table3[[#This Row],[Count of Airbill Number]]</f>
        <v>26.311764705882354</v>
      </c>
    </row>
    <row r="8379" spans="2:13">
      <c r="B8379" t="s">
        <v>35</v>
      </c>
      <c r="C8379" t="s">
        <v>472</v>
      </c>
      <c r="D8379" t="s">
        <v>36</v>
      </c>
      <c r="E8379" t="s">
        <v>776</v>
      </c>
      <c r="F8379" t="s">
        <v>778</v>
      </c>
      <c r="G8379" t="s">
        <v>85</v>
      </c>
      <c r="H8379" t="s">
        <v>171</v>
      </c>
      <c r="I8379">
        <v>2232</v>
      </c>
      <c r="J8379">
        <v>1</v>
      </c>
      <c r="K8379">
        <v>827</v>
      </c>
      <c r="L8379" t="s">
        <v>471</v>
      </c>
      <c r="M8379" s="2">
        <f>+Table3[[#This Row],[CHW]]/Table3[[#This Row],[Count of Airbill Number]]</f>
        <v>2232</v>
      </c>
    </row>
    <row r="8380" spans="2:13">
      <c r="B8380" t="s">
        <v>20</v>
      </c>
      <c r="C8380" t="s">
        <v>472</v>
      </c>
      <c r="D8380" t="s">
        <v>36</v>
      </c>
      <c r="E8380" t="s">
        <v>777</v>
      </c>
      <c r="F8380" t="s">
        <v>777</v>
      </c>
      <c r="G8380" t="s">
        <v>505</v>
      </c>
      <c r="H8380" t="s">
        <v>38</v>
      </c>
      <c r="I8380">
        <v>2229</v>
      </c>
      <c r="J8380">
        <v>166</v>
      </c>
      <c r="K8380">
        <v>828</v>
      </c>
      <c r="L8380" t="s">
        <v>471</v>
      </c>
      <c r="M8380" s="2">
        <f>+Table3[[#This Row],[CHW]]/Table3[[#This Row],[Count of Airbill Number]]</f>
        <v>13.427710843373495</v>
      </c>
    </row>
    <row r="8381" spans="2:13">
      <c r="B8381" t="s">
        <v>20</v>
      </c>
      <c r="C8381" t="s">
        <v>472</v>
      </c>
      <c r="D8381" t="s">
        <v>22</v>
      </c>
      <c r="E8381" t="s">
        <v>776</v>
      </c>
      <c r="F8381" t="s">
        <v>776</v>
      </c>
      <c r="G8381" t="s">
        <v>85</v>
      </c>
      <c r="H8381" t="s">
        <v>107</v>
      </c>
      <c r="I8381">
        <v>2226.3992800000015</v>
      </c>
      <c r="J8381">
        <v>79</v>
      </c>
      <c r="K8381">
        <v>829</v>
      </c>
      <c r="L8381" t="s">
        <v>471</v>
      </c>
      <c r="M8381" s="2">
        <f>+Table3[[#This Row],[CHW]]/Table3[[#This Row],[Count of Airbill Number]]</f>
        <v>28.182269367088626</v>
      </c>
    </row>
    <row r="8382" spans="2:13">
      <c r="B8382" t="s">
        <v>20</v>
      </c>
      <c r="C8382" t="s">
        <v>472</v>
      </c>
      <c r="D8382" t="s">
        <v>22</v>
      </c>
      <c r="E8382" t="s">
        <v>777</v>
      </c>
      <c r="F8382" t="s">
        <v>776</v>
      </c>
      <c r="G8382" t="s">
        <v>374</v>
      </c>
      <c r="H8382" t="s">
        <v>37</v>
      </c>
      <c r="I8382">
        <v>2226</v>
      </c>
      <c r="J8382">
        <v>79</v>
      </c>
      <c r="K8382">
        <v>830</v>
      </c>
      <c r="L8382" t="s">
        <v>471</v>
      </c>
      <c r="M8382" s="2">
        <f>+Table3[[#This Row],[CHW]]/Table3[[#This Row],[Count of Airbill Number]]</f>
        <v>28.177215189873419</v>
      </c>
    </row>
    <row r="8383" spans="2:13">
      <c r="B8383" t="s">
        <v>20</v>
      </c>
      <c r="C8383" t="s">
        <v>472</v>
      </c>
      <c r="D8383" t="s">
        <v>22</v>
      </c>
      <c r="E8383" t="s">
        <v>778</v>
      </c>
      <c r="F8383" t="s">
        <v>778</v>
      </c>
      <c r="G8383" t="s">
        <v>51</v>
      </c>
      <c r="H8383" t="s">
        <v>528</v>
      </c>
      <c r="I8383">
        <v>2224.1999999999998</v>
      </c>
      <c r="J8383">
        <v>98</v>
      </c>
      <c r="K8383">
        <v>831</v>
      </c>
      <c r="L8383" t="s">
        <v>471</v>
      </c>
      <c r="M8383" s="2">
        <f>+Table3[[#This Row],[CHW]]/Table3[[#This Row],[Count of Airbill Number]]</f>
        <v>22.695918367346938</v>
      </c>
    </row>
    <row r="8384" spans="2:13">
      <c r="B8384" t="s">
        <v>20</v>
      </c>
      <c r="C8384" t="s">
        <v>472</v>
      </c>
      <c r="D8384" t="s">
        <v>22</v>
      </c>
      <c r="E8384" t="s">
        <v>776</v>
      </c>
      <c r="F8384" t="s">
        <v>777</v>
      </c>
      <c r="G8384" t="s">
        <v>66</v>
      </c>
      <c r="H8384" t="s">
        <v>360</v>
      </c>
      <c r="I8384">
        <v>2221.62</v>
      </c>
      <c r="J8384">
        <v>15</v>
      </c>
      <c r="K8384">
        <v>832</v>
      </c>
      <c r="L8384" t="s">
        <v>471</v>
      </c>
      <c r="M8384" s="2">
        <f>+Table3[[#This Row],[CHW]]/Table3[[#This Row],[Count of Airbill Number]]</f>
        <v>148.108</v>
      </c>
    </row>
    <row r="8385" spans="2:13">
      <c r="B8385" t="s">
        <v>20</v>
      </c>
      <c r="C8385" t="s">
        <v>472</v>
      </c>
      <c r="D8385" t="s">
        <v>22</v>
      </c>
      <c r="E8385" t="s">
        <v>778</v>
      </c>
      <c r="F8385" t="s">
        <v>778</v>
      </c>
      <c r="G8385" t="s">
        <v>358</v>
      </c>
      <c r="H8385" t="s">
        <v>113</v>
      </c>
      <c r="I8385">
        <v>2212.9899999999921</v>
      </c>
      <c r="J8385">
        <v>269</v>
      </c>
      <c r="K8385">
        <v>833</v>
      </c>
      <c r="L8385" t="s">
        <v>471</v>
      </c>
      <c r="M8385" s="2">
        <f>+Table3[[#This Row],[CHW]]/Table3[[#This Row],[Count of Airbill Number]]</f>
        <v>8.2267286245352871</v>
      </c>
    </row>
    <row r="8386" spans="2:13">
      <c r="B8386" t="s">
        <v>20</v>
      </c>
      <c r="C8386" t="s">
        <v>472</v>
      </c>
      <c r="D8386" t="s">
        <v>22</v>
      </c>
      <c r="E8386" t="s">
        <v>776</v>
      </c>
      <c r="F8386" t="s">
        <v>778</v>
      </c>
      <c r="G8386" t="s">
        <v>122</v>
      </c>
      <c r="H8386" t="s">
        <v>173</v>
      </c>
      <c r="I8386">
        <v>2211.2799999999997</v>
      </c>
      <c r="J8386">
        <v>68</v>
      </c>
      <c r="K8386">
        <v>834</v>
      </c>
      <c r="L8386" t="s">
        <v>471</v>
      </c>
      <c r="M8386" s="2">
        <f>+Table3[[#This Row],[CHW]]/Table3[[#This Row],[Count of Airbill Number]]</f>
        <v>32.518823529411762</v>
      </c>
    </row>
    <row r="8387" spans="2:13">
      <c r="B8387" t="s">
        <v>20</v>
      </c>
      <c r="C8387" t="s">
        <v>472</v>
      </c>
      <c r="D8387" t="s">
        <v>22</v>
      </c>
      <c r="E8387" t="s">
        <v>776</v>
      </c>
      <c r="F8387" t="s">
        <v>778</v>
      </c>
      <c r="G8387" t="s">
        <v>37</v>
      </c>
      <c r="H8387" t="s">
        <v>475</v>
      </c>
      <c r="I8387">
        <v>2210.6399999999994</v>
      </c>
      <c r="J8387">
        <v>45</v>
      </c>
      <c r="K8387">
        <v>835</v>
      </c>
      <c r="L8387" t="s">
        <v>471</v>
      </c>
      <c r="M8387" s="2">
        <f>+Table3[[#This Row],[CHW]]/Table3[[#This Row],[Count of Airbill Number]]</f>
        <v>49.125333333333323</v>
      </c>
    </row>
    <row r="8388" spans="2:13">
      <c r="B8388" t="s">
        <v>20</v>
      </c>
      <c r="C8388" t="s">
        <v>472</v>
      </c>
      <c r="D8388" t="s">
        <v>22</v>
      </c>
      <c r="E8388" t="s">
        <v>778</v>
      </c>
      <c r="F8388" t="s">
        <v>778</v>
      </c>
      <c r="G8388" t="s">
        <v>113</v>
      </c>
      <c r="H8388" t="s">
        <v>194</v>
      </c>
      <c r="I8388">
        <v>2201.9999999999995</v>
      </c>
      <c r="J8388">
        <v>38</v>
      </c>
      <c r="K8388">
        <v>836</v>
      </c>
      <c r="L8388" t="s">
        <v>471</v>
      </c>
      <c r="M8388" s="2">
        <f>+Table3[[#This Row],[CHW]]/Table3[[#This Row],[Count of Airbill Number]]</f>
        <v>57.947368421052623</v>
      </c>
    </row>
    <row r="8389" spans="2:13">
      <c r="B8389" t="s">
        <v>20</v>
      </c>
      <c r="C8389" t="s">
        <v>472</v>
      </c>
      <c r="D8389" t="s">
        <v>22</v>
      </c>
      <c r="E8389" t="s">
        <v>777</v>
      </c>
      <c r="F8389" t="s">
        <v>778</v>
      </c>
      <c r="G8389" t="s">
        <v>27</v>
      </c>
      <c r="H8389" t="s">
        <v>112</v>
      </c>
      <c r="I8389">
        <v>2199</v>
      </c>
      <c r="J8389">
        <v>89</v>
      </c>
      <c r="K8389">
        <v>837</v>
      </c>
      <c r="L8389" t="s">
        <v>471</v>
      </c>
      <c r="M8389" s="2">
        <f>+Table3[[#This Row],[CHW]]/Table3[[#This Row],[Count of Airbill Number]]</f>
        <v>24.707865168539325</v>
      </c>
    </row>
    <row r="8390" spans="2:13">
      <c r="B8390" t="s">
        <v>20</v>
      </c>
      <c r="C8390" t="s">
        <v>472</v>
      </c>
      <c r="D8390" t="s">
        <v>22</v>
      </c>
      <c r="E8390" t="s">
        <v>777</v>
      </c>
      <c r="F8390" t="s">
        <v>777</v>
      </c>
      <c r="G8390" t="s">
        <v>374</v>
      </c>
      <c r="H8390" t="s">
        <v>259</v>
      </c>
      <c r="I8390">
        <v>2197.8200000000002</v>
      </c>
      <c r="J8390">
        <v>86</v>
      </c>
      <c r="K8390">
        <v>838</v>
      </c>
      <c r="L8390" t="s">
        <v>471</v>
      </c>
      <c r="M8390" s="2">
        <f>+Table3[[#This Row],[CHW]]/Table3[[#This Row],[Count of Airbill Number]]</f>
        <v>25.556046511627908</v>
      </c>
    </row>
    <row r="8391" spans="2:13">
      <c r="B8391" t="s">
        <v>20</v>
      </c>
      <c r="C8391" t="s">
        <v>21</v>
      </c>
      <c r="D8391" t="s">
        <v>22</v>
      </c>
      <c r="E8391" t="s">
        <v>776</v>
      </c>
      <c r="F8391" t="s">
        <v>776</v>
      </c>
      <c r="G8391" t="s">
        <v>37</v>
      </c>
      <c r="H8391" t="s">
        <v>177</v>
      </c>
      <c r="I8391">
        <v>2194.5</v>
      </c>
      <c r="J8391">
        <v>642</v>
      </c>
      <c r="K8391">
        <v>839</v>
      </c>
      <c r="L8391" t="s">
        <v>471</v>
      </c>
      <c r="M8391" s="2">
        <f>+Table3[[#This Row],[CHW]]/Table3[[#This Row],[Count of Airbill Number]]</f>
        <v>3.4182242990654204</v>
      </c>
    </row>
    <row r="8392" spans="2:13">
      <c r="B8392" t="s">
        <v>20</v>
      </c>
      <c r="C8392" t="s">
        <v>21</v>
      </c>
      <c r="D8392" t="s">
        <v>22</v>
      </c>
      <c r="E8392" t="s">
        <v>776</v>
      </c>
      <c r="F8392" t="s">
        <v>776</v>
      </c>
      <c r="G8392" t="s">
        <v>480</v>
      </c>
      <c r="H8392" t="s">
        <v>116</v>
      </c>
      <c r="I8392">
        <v>2187.8444712</v>
      </c>
      <c r="J8392">
        <v>245</v>
      </c>
      <c r="K8392">
        <v>840</v>
      </c>
      <c r="L8392" t="s">
        <v>471</v>
      </c>
      <c r="M8392" s="2">
        <f>+Table3[[#This Row],[CHW]]/Table3[[#This Row],[Count of Airbill Number]]</f>
        <v>8.9299774334693875</v>
      </c>
    </row>
    <row r="8393" spans="2:13">
      <c r="B8393" t="s">
        <v>20</v>
      </c>
      <c r="C8393" t="s">
        <v>472</v>
      </c>
      <c r="D8393" t="s">
        <v>22</v>
      </c>
      <c r="E8393" t="s">
        <v>776</v>
      </c>
      <c r="F8393" t="s">
        <v>776</v>
      </c>
      <c r="G8393" t="s">
        <v>85</v>
      </c>
      <c r="H8393" t="s">
        <v>152</v>
      </c>
      <c r="I8393">
        <v>2183.2458820000002</v>
      </c>
      <c r="J8393">
        <v>62</v>
      </c>
      <c r="K8393">
        <v>841</v>
      </c>
      <c r="L8393" t="s">
        <v>471</v>
      </c>
      <c r="M8393" s="2">
        <f>+Table3[[#This Row],[CHW]]/Table3[[#This Row],[Count of Airbill Number]]</f>
        <v>35.213643258064522</v>
      </c>
    </row>
    <row r="8394" spans="2:13">
      <c r="B8394" t="s">
        <v>20</v>
      </c>
      <c r="C8394" t="s">
        <v>472</v>
      </c>
      <c r="D8394" t="s">
        <v>22</v>
      </c>
      <c r="E8394" t="s">
        <v>777</v>
      </c>
      <c r="F8394" t="s">
        <v>776</v>
      </c>
      <c r="G8394" t="s">
        <v>179</v>
      </c>
      <c r="H8394" t="s">
        <v>37</v>
      </c>
      <c r="I8394">
        <v>2183</v>
      </c>
      <c r="J8394">
        <v>207</v>
      </c>
      <c r="K8394">
        <v>842</v>
      </c>
      <c r="L8394" t="s">
        <v>471</v>
      </c>
      <c r="M8394" s="2">
        <f>+Table3[[#This Row],[CHW]]/Table3[[#This Row],[Count of Airbill Number]]</f>
        <v>10.545893719806763</v>
      </c>
    </row>
    <row r="8395" spans="2:13">
      <c r="B8395" t="s">
        <v>20</v>
      </c>
      <c r="C8395" t="s">
        <v>472</v>
      </c>
      <c r="D8395" t="s">
        <v>22</v>
      </c>
      <c r="E8395" t="s">
        <v>776</v>
      </c>
      <c r="F8395" t="s">
        <v>778</v>
      </c>
      <c r="G8395" t="s">
        <v>32</v>
      </c>
      <c r="H8395" t="s">
        <v>260</v>
      </c>
      <c r="I8395">
        <v>2179.94</v>
      </c>
      <c r="J8395">
        <v>15</v>
      </c>
      <c r="K8395">
        <v>843</v>
      </c>
      <c r="L8395" t="s">
        <v>471</v>
      </c>
      <c r="M8395" s="2">
        <f>+Table3[[#This Row],[CHW]]/Table3[[#This Row],[Count of Airbill Number]]</f>
        <v>145.32933333333332</v>
      </c>
    </row>
    <row r="8396" spans="2:13">
      <c r="B8396" t="s">
        <v>20</v>
      </c>
      <c r="C8396" t="s">
        <v>472</v>
      </c>
      <c r="D8396" t="s">
        <v>22</v>
      </c>
      <c r="E8396" t="s">
        <v>777</v>
      </c>
      <c r="F8396" t="s">
        <v>777</v>
      </c>
      <c r="G8396" t="s">
        <v>274</v>
      </c>
      <c r="H8396" t="s">
        <v>374</v>
      </c>
      <c r="I8396">
        <v>2168.0300000000002</v>
      </c>
      <c r="J8396">
        <v>65</v>
      </c>
      <c r="K8396">
        <v>844</v>
      </c>
      <c r="L8396" t="s">
        <v>471</v>
      </c>
      <c r="M8396" s="2">
        <f>+Table3[[#This Row],[CHW]]/Table3[[#This Row],[Count of Airbill Number]]</f>
        <v>33.354307692307692</v>
      </c>
    </row>
    <row r="8397" spans="2:13">
      <c r="B8397" t="s">
        <v>20</v>
      </c>
      <c r="C8397" t="s">
        <v>472</v>
      </c>
      <c r="D8397" t="s">
        <v>22</v>
      </c>
      <c r="E8397" t="s">
        <v>778</v>
      </c>
      <c r="F8397" t="s">
        <v>776</v>
      </c>
      <c r="G8397" t="s">
        <v>51</v>
      </c>
      <c r="H8397" t="s">
        <v>23</v>
      </c>
      <c r="I8397">
        <v>2166</v>
      </c>
      <c r="J8397">
        <v>3</v>
      </c>
      <c r="K8397">
        <v>845</v>
      </c>
      <c r="L8397" t="s">
        <v>471</v>
      </c>
      <c r="M8397" s="2">
        <f>+Table3[[#This Row],[CHW]]/Table3[[#This Row],[Count of Airbill Number]]</f>
        <v>722</v>
      </c>
    </row>
    <row r="8398" spans="2:13">
      <c r="B8398" t="s">
        <v>20</v>
      </c>
      <c r="C8398" t="s">
        <v>472</v>
      </c>
      <c r="D8398" t="s">
        <v>22</v>
      </c>
      <c r="E8398" t="s">
        <v>776</v>
      </c>
      <c r="F8398" t="s">
        <v>776</v>
      </c>
      <c r="G8398" t="s">
        <v>37</v>
      </c>
      <c r="H8398" t="s">
        <v>64</v>
      </c>
      <c r="I8398">
        <v>2162.5100000000002</v>
      </c>
      <c r="J8398">
        <v>61</v>
      </c>
      <c r="K8398">
        <v>846</v>
      </c>
      <c r="L8398" t="s">
        <v>471</v>
      </c>
      <c r="M8398" s="2">
        <f>+Table3[[#This Row],[CHW]]/Table3[[#This Row],[Count of Airbill Number]]</f>
        <v>35.450983606557379</v>
      </c>
    </row>
    <row r="8399" spans="2:13">
      <c r="B8399" t="s">
        <v>20</v>
      </c>
      <c r="C8399" t="s">
        <v>21</v>
      </c>
      <c r="D8399" t="s">
        <v>22</v>
      </c>
      <c r="E8399" t="s">
        <v>776</v>
      </c>
      <c r="F8399" t="s">
        <v>776</v>
      </c>
      <c r="G8399" t="s">
        <v>483</v>
      </c>
      <c r="H8399" t="s">
        <v>116</v>
      </c>
      <c r="I8399">
        <v>2160.8960570000013</v>
      </c>
      <c r="J8399">
        <v>257</v>
      </c>
      <c r="K8399">
        <v>847</v>
      </c>
      <c r="L8399" t="s">
        <v>471</v>
      </c>
      <c r="M8399" s="2">
        <f>+Table3[[#This Row],[CHW]]/Table3[[#This Row],[Count of Airbill Number]]</f>
        <v>8.408155863813235</v>
      </c>
    </row>
    <row r="8400" spans="2:13">
      <c r="B8400" t="s">
        <v>20</v>
      </c>
      <c r="C8400" t="s">
        <v>472</v>
      </c>
      <c r="D8400" t="s">
        <v>22</v>
      </c>
      <c r="E8400" t="s">
        <v>778</v>
      </c>
      <c r="F8400" t="s">
        <v>776</v>
      </c>
      <c r="G8400" t="s">
        <v>135</v>
      </c>
      <c r="H8400" t="s">
        <v>66</v>
      </c>
      <c r="I8400">
        <v>2160.5</v>
      </c>
      <c r="J8400">
        <v>67</v>
      </c>
      <c r="K8400">
        <v>848</v>
      </c>
      <c r="L8400" t="s">
        <v>471</v>
      </c>
      <c r="M8400" s="2">
        <f>+Table3[[#This Row],[CHW]]/Table3[[#This Row],[Count of Airbill Number]]</f>
        <v>32.246268656716417</v>
      </c>
    </row>
    <row r="8401" spans="2:13">
      <c r="B8401" t="s">
        <v>20</v>
      </c>
      <c r="C8401" t="s">
        <v>21</v>
      </c>
      <c r="D8401" t="s">
        <v>22</v>
      </c>
      <c r="E8401" t="s">
        <v>778</v>
      </c>
      <c r="F8401" t="s">
        <v>777</v>
      </c>
      <c r="G8401" t="s">
        <v>86</v>
      </c>
      <c r="H8401" t="s">
        <v>162</v>
      </c>
      <c r="I8401">
        <v>2158.5699999999997</v>
      </c>
      <c r="J8401">
        <v>35</v>
      </c>
      <c r="K8401">
        <v>849</v>
      </c>
      <c r="L8401" t="s">
        <v>471</v>
      </c>
      <c r="M8401" s="2">
        <f>+Table3[[#This Row],[CHW]]/Table3[[#This Row],[Count of Airbill Number]]</f>
        <v>61.673428571428566</v>
      </c>
    </row>
    <row r="8402" spans="2:13">
      <c r="B8402" t="s">
        <v>20</v>
      </c>
      <c r="C8402" t="s">
        <v>472</v>
      </c>
      <c r="D8402" t="s">
        <v>22</v>
      </c>
      <c r="E8402" t="s">
        <v>776</v>
      </c>
      <c r="F8402" t="s">
        <v>776</v>
      </c>
      <c r="G8402" t="s">
        <v>37</v>
      </c>
      <c r="H8402" t="s">
        <v>53</v>
      </c>
      <c r="I8402">
        <v>2157.8500000000008</v>
      </c>
      <c r="J8402">
        <v>94</v>
      </c>
      <c r="K8402">
        <v>850</v>
      </c>
      <c r="L8402" t="s">
        <v>471</v>
      </c>
      <c r="M8402" s="2">
        <f>+Table3[[#This Row],[CHW]]/Table3[[#This Row],[Count of Airbill Number]]</f>
        <v>22.955851063829797</v>
      </c>
    </row>
    <row r="8403" spans="2:13">
      <c r="B8403" t="s">
        <v>20</v>
      </c>
      <c r="C8403" t="s">
        <v>21</v>
      </c>
      <c r="D8403" t="s">
        <v>22</v>
      </c>
      <c r="E8403" t="s">
        <v>776</v>
      </c>
      <c r="F8403" t="s">
        <v>776</v>
      </c>
      <c r="G8403" t="s">
        <v>500</v>
      </c>
      <c r="H8403" t="s">
        <v>116</v>
      </c>
      <c r="I8403">
        <v>2155</v>
      </c>
      <c r="J8403">
        <v>1</v>
      </c>
      <c r="K8403">
        <v>851</v>
      </c>
      <c r="L8403" t="s">
        <v>471</v>
      </c>
      <c r="M8403" s="2">
        <f>+Table3[[#This Row],[CHW]]/Table3[[#This Row],[Count of Airbill Number]]</f>
        <v>2155</v>
      </c>
    </row>
    <row r="8404" spans="2:13">
      <c r="B8404" t="s">
        <v>20</v>
      </c>
      <c r="C8404" t="s">
        <v>472</v>
      </c>
      <c r="D8404" t="s">
        <v>36</v>
      </c>
      <c r="E8404" t="s">
        <v>777</v>
      </c>
      <c r="F8404" t="s">
        <v>777</v>
      </c>
      <c r="G8404" t="s">
        <v>515</v>
      </c>
      <c r="H8404" t="s">
        <v>38</v>
      </c>
      <c r="I8404">
        <v>2152</v>
      </c>
      <c r="J8404">
        <v>136</v>
      </c>
      <c r="K8404">
        <v>852</v>
      </c>
      <c r="L8404" t="s">
        <v>471</v>
      </c>
      <c r="M8404" s="2">
        <f>+Table3[[#This Row],[CHW]]/Table3[[#This Row],[Count of Airbill Number]]</f>
        <v>15.823529411764707</v>
      </c>
    </row>
    <row r="8405" spans="2:13">
      <c r="B8405" t="s">
        <v>20</v>
      </c>
      <c r="C8405" t="s">
        <v>472</v>
      </c>
      <c r="D8405" t="s">
        <v>22</v>
      </c>
      <c r="E8405" t="s">
        <v>777</v>
      </c>
      <c r="F8405" t="s">
        <v>777</v>
      </c>
      <c r="G8405" t="s">
        <v>27</v>
      </c>
      <c r="H8405" t="s">
        <v>55</v>
      </c>
      <c r="I8405">
        <v>2151.15</v>
      </c>
      <c r="J8405">
        <v>119</v>
      </c>
      <c r="K8405">
        <v>853</v>
      </c>
      <c r="L8405" t="s">
        <v>471</v>
      </c>
      <c r="M8405" s="2">
        <f>+Table3[[#This Row],[CHW]]/Table3[[#This Row],[Count of Airbill Number]]</f>
        <v>18.076890756302522</v>
      </c>
    </row>
    <row r="8406" spans="2:13">
      <c r="B8406" t="s">
        <v>20</v>
      </c>
      <c r="C8406" t="s">
        <v>472</v>
      </c>
      <c r="D8406" t="s">
        <v>22</v>
      </c>
      <c r="E8406" t="s">
        <v>776</v>
      </c>
      <c r="F8406" t="s">
        <v>778</v>
      </c>
      <c r="G8406" t="s">
        <v>122</v>
      </c>
      <c r="H8406" t="s">
        <v>51</v>
      </c>
      <c r="I8406">
        <v>2143.3604852000003</v>
      </c>
      <c r="J8406">
        <v>99</v>
      </c>
      <c r="K8406">
        <v>854</v>
      </c>
      <c r="L8406" t="s">
        <v>471</v>
      </c>
      <c r="M8406" s="2">
        <f>+Table3[[#This Row],[CHW]]/Table3[[#This Row],[Count of Airbill Number]]</f>
        <v>21.650105911111115</v>
      </c>
    </row>
    <row r="8407" spans="2:13">
      <c r="B8407" t="s">
        <v>20</v>
      </c>
      <c r="C8407" t="s">
        <v>21</v>
      </c>
      <c r="D8407" t="s">
        <v>22</v>
      </c>
      <c r="E8407" t="s">
        <v>778</v>
      </c>
      <c r="F8407" t="s">
        <v>777</v>
      </c>
      <c r="G8407" t="s">
        <v>250</v>
      </c>
      <c r="H8407" t="s">
        <v>274</v>
      </c>
      <c r="I8407">
        <v>2139.2600000000007</v>
      </c>
      <c r="J8407">
        <v>84</v>
      </c>
      <c r="K8407">
        <v>855</v>
      </c>
      <c r="L8407" t="s">
        <v>471</v>
      </c>
      <c r="M8407" s="2">
        <f>+Table3[[#This Row],[CHW]]/Table3[[#This Row],[Count of Airbill Number]]</f>
        <v>25.46738095238096</v>
      </c>
    </row>
    <row r="8408" spans="2:13">
      <c r="B8408" t="s">
        <v>20</v>
      </c>
      <c r="C8408" t="s">
        <v>472</v>
      </c>
      <c r="D8408" t="s">
        <v>22</v>
      </c>
      <c r="E8408" t="s">
        <v>778</v>
      </c>
      <c r="F8408" t="s">
        <v>776</v>
      </c>
      <c r="G8408" t="s">
        <v>150</v>
      </c>
      <c r="H8408" t="s">
        <v>85</v>
      </c>
      <c r="I8408">
        <v>2133.2961999999998</v>
      </c>
      <c r="J8408">
        <v>26</v>
      </c>
      <c r="K8408">
        <v>856</v>
      </c>
      <c r="L8408" t="s">
        <v>471</v>
      </c>
      <c r="M8408" s="2">
        <f>+Table3[[#This Row],[CHW]]/Table3[[#This Row],[Count of Airbill Number]]</f>
        <v>82.049853846153837</v>
      </c>
    </row>
    <row r="8409" spans="2:13">
      <c r="B8409" t="s">
        <v>20</v>
      </c>
      <c r="C8409" t="s">
        <v>472</v>
      </c>
      <c r="D8409" t="s">
        <v>22</v>
      </c>
      <c r="E8409" t="s">
        <v>776</v>
      </c>
      <c r="F8409" t="s">
        <v>777</v>
      </c>
      <c r="G8409" t="s">
        <v>37</v>
      </c>
      <c r="H8409" t="s">
        <v>230</v>
      </c>
      <c r="I8409">
        <v>2133.25</v>
      </c>
      <c r="J8409">
        <v>28</v>
      </c>
      <c r="K8409">
        <v>857</v>
      </c>
      <c r="L8409" t="s">
        <v>471</v>
      </c>
      <c r="M8409" s="2">
        <f>+Table3[[#This Row],[CHW]]/Table3[[#This Row],[Count of Airbill Number]]</f>
        <v>76.1875</v>
      </c>
    </row>
    <row r="8410" spans="2:13">
      <c r="B8410" t="s">
        <v>20</v>
      </c>
      <c r="C8410" t="s">
        <v>472</v>
      </c>
      <c r="D8410" t="s">
        <v>22</v>
      </c>
      <c r="E8410" t="s">
        <v>778</v>
      </c>
      <c r="F8410" t="s">
        <v>778</v>
      </c>
      <c r="G8410" t="s">
        <v>113</v>
      </c>
      <c r="H8410" t="s">
        <v>99</v>
      </c>
      <c r="I8410">
        <v>2132.8599999999997</v>
      </c>
      <c r="J8410">
        <v>97</v>
      </c>
      <c r="K8410">
        <v>858</v>
      </c>
      <c r="L8410" t="s">
        <v>471</v>
      </c>
      <c r="M8410" s="2">
        <f>+Table3[[#This Row],[CHW]]/Table3[[#This Row],[Count of Airbill Number]]</f>
        <v>21.988247422680409</v>
      </c>
    </row>
    <row r="8411" spans="2:13">
      <c r="B8411" t="s">
        <v>20</v>
      </c>
      <c r="C8411" t="s">
        <v>472</v>
      </c>
      <c r="D8411" t="s">
        <v>22</v>
      </c>
      <c r="E8411" t="s">
        <v>778</v>
      </c>
      <c r="F8411" t="s">
        <v>777</v>
      </c>
      <c r="G8411" t="s">
        <v>51</v>
      </c>
      <c r="H8411" t="s">
        <v>429</v>
      </c>
      <c r="I8411">
        <v>2132.21</v>
      </c>
      <c r="J8411">
        <v>29</v>
      </c>
      <c r="K8411">
        <v>859</v>
      </c>
      <c r="L8411" t="s">
        <v>471</v>
      </c>
      <c r="M8411" s="2">
        <f>+Table3[[#This Row],[CHW]]/Table3[[#This Row],[Count of Airbill Number]]</f>
        <v>73.524482758620692</v>
      </c>
    </row>
    <row r="8412" spans="2:13">
      <c r="B8412" t="s">
        <v>20</v>
      </c>
      <c r="C8412" t="s">
        <v>472</v>
      </c>
      <c r="D8412" t="s">
        <v>22</v>
      </c>
      <c r="E8412" t="s">
        <v>776</v>
      </c>
      <c r="F8412" t="s">
        <v>777</v>
      </c>
      <c r="G8412" t="s">
        <v>66</v>
      </c>
      <c r="H8412" t="s">
        <v>481</v>
      </c>
      <c r="I8412">
        <v>2129.75</v>
      </c>
      <c r="J8412">
        <v>77</v>
      </c>
      <c r="K8412">
        <v>860</v>
      </c>
      <c r="L8412" t="s">
        <v>471</v>
      </c>
      <c r="M8412" s="2">
        <f>+Table3[[#This Row],[CHW]]/Table3[[#This Row],[Count of Airbill Number]]</f>
        <v>27.65909090909091</v>
      </c>
    </row>
    <row r="8413" spans="2:13">
      <c r="B8413" t="s">
        <v>35</v>
      </c>
      <c r="C8413" t="s">
        <v>472</v>
      </c>
      <c r="D8413" t="s">
        <v>36</v>
      </c>
      <c r="E8413" t="s">
        <v>777</v>
      </c>
      <c r="F8413" t="s">
        <v>776</v>
      </c>
      <c r="G8413" t="s">
        <v>110</v>
      </c>
      <c r="H8413" t="s">
        <v>123</v>
      </c>
      <c r="I8413">
        <v>2125</v>
      </c>
      <c r="J8413">
        <v>1</v>
      </c>
      <c r="K8413">
        <v>861</v>
      </c>
      <c r="L8413" t="s">
        <v>471</v>
      </c>
      <c r="M8413" s="2">
        <f>+Table3[[#This Row],[CHW]]/Table3[[#This Row],[Count of Airbill Number]]</f>
        <v>2125</v>
      </c>
    </row>
    <row r="8414" spans="2:13">
      <c r="B8414" t="s">
        <v>20</v>
      </c>
      <c r="C8414" t="s">
        <v>472</v>
      </c>
      <c r="D8414" t="s">
        <v>22</v>
      </c>
      <c r="E8414" t="s">
        <v>776</v>
      </c>
      <c r="F8414" t="s">
        <v>778</v>
      </c>
      <c r="G8414" t="s">
        <v>37</v>
      </c>
      <c r="H8414" t="s">
        <v>267</v>
      </c>
      <c r="I8414">
        <v>2121.2399999999993</v>
      </c>
      <c r="J8414">
        <v>41</v>
      </c>
      <c r="K8414">
        <v>862</v>
      </c>
      <c r="L8414" t="s">
        <v>471</v>
      </c>
      <c r="M8414" s="2">
        <f>+Table3[[#This Row],[CHW]]/Table3[[#This Row],[Count of Airbill Number]]</f>
        <v>51.737560975609739</v>
      </c>
    </row>
    <row r="8415" spans="2:13">
      <c r="B8415" t="s">
        <v>20</v>
      </c>
      <c r="C8415" t="s">
        <v>472</v>
      </c>
      <c r="D8415" t="s">
        <v>22</v>
      </c>
      <c r="E8415" t="s">
        <v>778</v>
      </c>
      <c r="F8415" t="s">
        <v>778</v>
      </c>
      <c r="G8415" t="s">
        <v>530</v>
      </c>
      <c r="H8415" t="s">
        <v>112</v>
      </c>
      <c r="I8415">
        <v>2119</v>
      </c>
      <c r="J8415">
        <v>89</v>
      </c>
      <c r="K8415">
        <v>863</v>
      </c>
      <c r="L8415" t="s">
        <v>471</v>
      </c>
      <c r="M8415" s="2">
        <f>+Table3[[#This Row],[CHW]]/Table3[[#This Row],[Count of Airbill Number]]</f>
        <v>23.808988764044944</v>
      </c>
    </row>
    <row r="8416" spans="2:13">
      <c r="B8416" t="s">
        <v>20</v>
      </c>
      <c r="C8416" t="s">
        <v>472</v>
      </c>
      <c r="D8416" t="s">
        <v>22</v>
      </c>
      <c r="E8416" t="s">
        <v>777</v>
      </c>
      <c r="F8416" t="s">
        <v>777</v>
      </c>
      <c r="G8416" t="s">
        <v>162</v>
      </c>
      <c r="H8416" t="s">
        <v>106</v>
      </c>
      <c r="I8416">
        <v>2118</v>
      </c>
      <c r="J8416">
        <v>68</v>
      </c>
      <c r="K8416">
        <v>864</v>
      </c>
      <c r="L8416" t="s">
        <v>471</v>
      </c>
      <c r="M8416" s="2">
        <f>+Table3[[#This Row],[CHW]]/Table3[[#This Row],[Count of Airbill Number]]</f>
        <v>31.147058823529413</v>
      </c>
    </row>
    <row r="8417" spans="2:13">
      <c r="B8417" t="s">
        <v>20</v>
      </c>
      <c r="C8417" t="s">
        <v>472</v>
      </c>
      <c r="D8417" t="s">
        <v>22</v>
      </c>
      <c r="E8417" t="s">
        <v>777</v>
      </c>
      <c r="F8417" t="s">
        <v>778</v>
      </c>
      <c r="G8417" t="s">
        <v>29</v>
      </c>
      <c r="H8417" t="s">
        <v>150</v>
      </c>
      <c r="I8417">
        <v>2116.0100000000002</v>
      </c>
      <c r="J8417">
        <v>124</v>
      </c>
      <c r="K8417">
        <v>865</v>
      </c>
      <c r="L8417" t="s">
        <v>471</v>
      </c>
      <c r="M8417" s="2">
        <f>+Table3[[#This Row],[CHW]]/Table3[[#This Row],[Count of Airbill Number]]</f>
        <v>17.06459677419355</v>
      </c>
    </row>
    <row r="8418" spans="2:13">
      <c r="B8418" t="s">
        <v>20</v>
      </c>
      <c r="C8418" t="s">
        <v>472</v>
      </c>
      <c r="D8418" t="s">
        <v>22</v>
      </c>
      <c r="E8418" t="s">
        <v>778</v>
      </c>
      <c r="F8418" t="s">
        <v>778</v>
      </c>
      <c r="G8418" t="s">
        <v>171</v>
      </c>
      <c r="H8418" t="s">
        <v>210</v>
      </c>
      <c r="I8418">
        <v>2114.8399999999997</v>
      </c>
      <c r="J8418">
        <v>95</v>
      </c>
      <c r="K8418">
        <v>866</v>
      </c>
      <c r="L8418" t="s">
        <v>471</v>
      </c>
      <c r="M8418" s="2">
        <f>+Table3[[#This Row],[CHW]]/Table3[[#This Row],[Count of Airbill Number]]</f>
        <v>22.261473684210522</v>
      </c>
    </row>
    <row r="8419" spans="2:13">
      <c r="B8419" t="s">
        <v>20</v>
      </c>
      <c r="C8419" t="s">
        <v>21</v>
      </c>
      <c r="D8419" t="s">
        <v>22</v>
      </c>
      <c r="E8419" t="s">
        <v>778</v>
      </c>
      <c r="F8419" t="s">
        <v>776</v>
      </c>
      <c r="G8419" t="s">
        <v>86</v>
      </c>
      <c r="H8419" t="s">
        <v>66</v>
      </c>
      <c r="I8419">
        <v>2107.6646199999996</v>
      </c>
      <c r="J8419">
        <v>381</v>
      </c>
      <c r="K8419">
        <v>867</v>
      </c>
      <c r="L8419" t="s">
        <v>471</v>
      </c>
      <c r="M8419" s="2">
        <f>+Table3[[#This Row],[CHW]]/Table3[[#This Row],[Count of Airbill Number]]</f>
        <v>5.5319281364829385</v>
      </c>
    </row>
    <row r="8420" spans="2:13">
      <c r="B8420" t="s">
        <v>20</v>
      </c>
      <c r="C8420" t="s">
        <v>472</v>
      </c>
      <c r="D8420" t="s">
        <v>22</v>
      </c>
      <c r="E8420" t="s">
        <v>778</v>
      </c>
      <c r="F8420" t="s">
        <v>778</v>
      </c>
      <c r="G8420" t="s">
        <v>124</v>
      </c>
      <c r="H8420" t="s">
        <v>260</v>
      </c>
      <c r="I8420">
        <v>2107.0200000000004</v>
      </c>
      <c r="J8420">
        <v>24</v>
      </c>
      <c r="K8420">
        <v>868</v>
      </c>
      <c r="L8420" t="s">
        <v>471</v>
      </c>
      <c r="M8420" s="2">
        <f>+Table3[[#This Row],[CHW]]/Table3[[#This Row],[Count of Airbill Number]]</f>
        <v>87.792500000000018</v>
      </c>
    </row>
    <row r="8421" spans="2:13">
      <c r="B8421" t="s">
        <v>20</v>
      </c>
      <c r="C8421" t="s">
        <v>472</v>
      </c>
      <c r="D8421" t="s">
        <v>22</v>
      </c>
      <c r="E8421" t="s">
        <v>776</v>
      </c>
      <c r="F8421" t="s">
        <v>776</v>
      </c>
      <c r="G8421" t="s">
        <v>84</v>
      </c>
      <c r="H8421" t="s">
        <v>37</v>
      </c>
      <c r="I8421">
        <v>2105.3999999999996</v>
      </c>
      <c r="J8421">
        <v>20</v>
      </c>
      <c r="K8421">
        <v>869</v>
      </c>
      <c r="L8421" t="s">
        <v>471</v>
      </c>
      <c r="M8421" s="2">
        <f>+Table3[[#This Row],[CHW]]/Table3[[#This Row],[Count of Airbill Number]]</f>
        <v>105.26999999999998</v>
      </c>
    </row>
    <row r="8422" spans="2:13">
      <c r="B8422" t="s">
        <v>20</v>
      </c>
      <c r="C8422" t="s">
        <v>472</v>
      </c>
      <c r="D8422" t="s">
        <v>22</v>
      </c>
      <c r="E8422" t="s">
        <v>776</v>
      </c>
      <c r="F8422" t="s">
        <v>776</v>
      </c>
      <c r="G8422" t="s">
        <v>66</v>
      </c>
      <c r="H8422" t="s">
        <v>152</v>
      </c>
      <c r="I8422">
        <v>2103</v>
      </c>
      <c r="J8422">
        <v>24</v>
      </c>
      <c r="K8422">
        <v>870</v>
      </c>
      <c r="L8422" t="s">
        <v>471</v>
      </c>
      <c r="M8422" s="2">
        <f>+Table3[[#This Row],[CHW]]/Table3[[#This Row],[Count of Airbill Number]]</f>
        <v>87.625</v>
      </c>
    </row>
    <row r="8423" spans="2:13">
      <c r="B8423" t="s">
        <v>20</v>
      </c>
      <c r="C8423" t="s">
        <v>472</v>
      </c>
      <c r="D8423" t="s">
        <v>22</v>
      </c>
      <c r="E8423" t="s">
        <v>776</v>
      </c>
      <c r="F8423" t="s">
        <v>776</v>
      </c>
      <c r="G8423" t="s">
        <v>49</v>
      </c>
      <c r="H8423" t="s">
        <v>31</v>
      </c>
      <c r="I8423">
        <v>2096</v>
      </c>
      <c r="J8423">
        <v>18</v>
      </c>
      <c r="K8423">
        <v>871</v>
      </c>
      <c r="L8423" t="s">
        <v>471</v>
      </c>
      <c r="M8423" s="2">
        <f>+Table3[[#This Row],[CHW]]/Table3[[#This Row],[Count of Airbill Number]]</f>
        <v>116.44444444444444</v>
      </c>
    </row>
    <row r="8424" spans="2:13">
      <c r="B8424" t="s">
        <v>20</v>
      </c>
      <c r="C8424" t="s">
        <v>472</v>
      </c>
      <c r="D8424" t="s">
        <v>22</v>
      </c>
      <c r="E8424" t="s">
        <v>778</v>
      </c>
      <c r="F8424" t="s">
        <v>778</v>
      </c>
      <c r="G8424" t="s">
        <v>86</v>
      </c>
      <c r="H8424" t="s">
        <v>161</v>
      </c>
      <c r="I8424">
        <v>2095</v>
      </c>
      <c r="J8424">
        <v>115</v>
      </c>
      <c r="K8424">
        <v>872</v>
      </c>
      <c r="L8424" t="s">
        <v>471</v>
      </c>
      <c r="M8424" s="2">
        <f>+Table3[[#This Row],[CHW]]/Table3[[#This Row],[Count of Airbill Number]]</f>
        <v>18.217391304347824</v>
      </c>
    </row>
    <row r="8425" spans="2:13">
      <c r="B8425" t="s">
        <v>20</v>
      </c>
      <c r="C8425" t="s">
        <v>472</v>
      </c>
      <c r="D8425" t="s">
        <v>22</v>
      </c>
      <c r="E8425" t="s">
        <v>777</v>
      </c>
      <c r="F8425" t="s">
        <v>777</v>
      </c>
      <c r="G8425" t="s">
        <v>487</v>
      </c>
      <c r="H8425" t="s">
        <v>38</v>
      </c>
      <c r="I8425">
        <v>2093.56</v>
      </c>
      <c r="J8425">
        <v>185</v>
      </c>
      <c r="K8425">
        <v>873</v>
      </c>
      <c r="L8425" t="s">
        <v>471</v>
      </c>
      <c r="M8425" s="2">
        <f>+Table3[[#This Row],[CHW]]/Table3[[#This Row],[Count of Airbill Number]]</f>
        <v>11.31654054054054</v>
      </c>
    </row>
    <row r="8426" spans="2:13">
      <c r="B8426" t="s">
        <v>20</v>
      </c>
      <c r="C8426" t="s">
        <v>472</v>
      </c>
      <c r="D8426" t="s">
        <v>22</v>
      </c>
      <c r="E8426" t="s">
        <v>778</v>
      </c>
      <c r="F8426" t="s">
        <v>778</v>
      </c>
      <c r="G8426" t="s">
        <v>51</v>
      </c>
      <c r="H8426" t="s">
        <v>112</v>
      </c>
      <c r="I8426">
        <v>2086.5299999999997</v>
      </c>
      <c r="J8426">
        <v>39</v>
      </c>
      <c r="K8426">
        <v>874</v>
      </c>
      <c r="L8426" t="s">
        <v>471</v>
      </c>
      <c r="M8426" s="2">
        <f>+Table3[[#This Row],[CHW]]/Table3[[#This Row],[Count of Airbill Number]]</f>
        <v>53.500769230769222</v>
      </c>
    </row>
    <row r="8427" spans="2:13">
      <c r="B8427" t="s">
        <v>20</v>
      </c>
      <c r="C8427" t="s">
        <v>472</v>
      </c>
      <c r="D8427" t="s">
        <v>22</v>
      </c>
      <c r="E8427" t="s">
        <v>777</v>
      </c>
      <c r="F8427" t="s">
        <v>777</v>
      </c>
      <c r="G8427" t="s">
        <v>106</v>
      </c>
      <c r="H8427" t="s">
        <v>29</v>
      </c>
      <c r="I8427">
        <v>2086</v>
      </c>
      <c r="J8427">
        <v>89</v>
      </c>
      <c r="K8427">
        <v>875</v>
      </c>
      <c r="L8427" t="s">
        <v>471</v>
      </c>
      <c r="M8427" s="2">
        <f>+Table3[[#This Row],[CHW]]/Table3[[#This Row],[Count of Airbill Number]]</f>
        <v>23.438202247191011</v>
      </c>
    </row>
    <row r="8428" spans="2:13">
      <c r="B8428" t="s">
        <v>20</v>
      </c>
      <c r="C8428" t="s">
        <v>472</v>
      </c>
      <c r="D8428" t="s">
        <v>22</v>
      </c>
      <c r="E8428" t="s">
        <v>777</v>
      </c>
      <c r="F8428" t="s">
        <v>777</v>
      </c>
      <c r="G8428" t="s">
        <v>512</v>
      </c>
      <c r="H8428" t="s">
        <v>290</v>
      </c>
      <c r="I8428">
        <v>2083</v>
      </c>
      <c r="J8428">
        <v>145</v>
      </c>
      <c r="K8428">
        <v>876</v>
      </c>
      <c r="L8428" t="s">
        <v>471</v>
      </c>
      <c r="M8428" s="2">
        <f>+Table3[[#This Row],[CHW]]/Table3[[#This Row],[Count of Airbill Number]]</f>
        <v>14.36551724137931</v>
      </c>
    </row>
    <row r="8429" spans="2:13">
      <c r="B8429" t="s">
        <v>20</v>
      </c>
      <c r="C8429" t="s">
        <v>21</v>
      </c>
      <c r="D8429" t="s">
        <v>22</v>
      </c>
      <c r="E8429" t="s">
        <v>776</v>
      </c>
      <c r="F8429" t="s">
        <v>776</v>
      </c>
      <c r="G8429" t="s">
        <v>66</v>
      </c>
      <c r="H8429" t="s">
        <v>103</v>
      </c>
      <c r="I8429">
        <v>2081.282049999998</v>
      </c>
      <c r="J8429">
        <v>162</v>
      </c>
      <c r="K8429">
        <v>877</v>
      </c>
      <c r="L8429" t="s">
        <v>471</v>
      </c>
      <c r="M8429" s="2">
        <f>+Table3[[#This Row],[CHW]]/Table3[[#This Row],[Count of Airbill Number]]</f>
        <v>12.847420061728382</v>
      </c>
    </row>
    <row r="8430" spans="2:13">
      <c r="B8430" t="s">
        <v>20</v>
      </c>
      <c r="C8430" t="s">
        <v>472</v>
      </c>
      <c r="D8430" t="s">
        <v>22</v>
      </c>
      <c r="E8430" t="s">
        <v>778</v>
      </c>
      <c r="F8430" t="s">
        <v>777</v>
      </c>
      <c r="G8430" t="s">
        <v>113</v>
      </c>
      <c r="H8430" t="s">
        <v>162</v>
      </c>
      <c r="I8430">
        <v>2073.29</v>
      </c>
      <c r="J8430">
        <v>27</v>
      </c>
      <c r="K8430">
        <v>878</v>
      </c>
      <c r="L8430" t="s">
        <v>471</v>
      </c>
      <c r="M8430" s="2">
        <f>+Table3[[#This Row],[CHW]]/Table3[[#This Row],[Count of Airbill Number]]</f>
        <v>76.788518518518515</v>
      </c>
    </row>
    <row r="8431" spans="2:13">
      <c r="B8431" t="s">
        <v>35</v>
      </c>
      <c r="C8431" t="s">
        <v>472</v>
      </c>
      <c r="D8431" t="s">
        <v>36</v>
      </c>
      <c r="E8431" t="s">
        <v>778</v>
      </c>
      <c r="F8431" t="s">
        <v>778</v>
      </c>
      <c r="G8431" t="s">
        <v>51</v>
      </c>
      <c r="H8431" t="s">
        <v>112</v>
      </c>
      <c r="I8431">
        <v>2070.1999999999998</v>
      </c>
      <c r="J8431">
        <v>19</v>
      </c>
      <c r="K8431">
        <v>879</v>
      </c>
      <c r="L8431" t="s">
        <v>471</v>
      </c>
      <c r="M8431" s="2">
        <f>+Table3[[#This Row],[CHW]]/Table3[[#This Row],[Count of Airbill Number]]</f>
        <v>108.95789473684209</v>
      </c>
    </row>
    <row r="8432" spans="2:13">
      <c r="B8432" t="s">
        <v>20</v>
      </c>
      <c r="C8432" t="s">
        <v>21</v>
      </c>
      <c r="D8432" t="s">
        <v>36</v>
      </c>
      <c r="E8432" t="s">
        <v>777</v>
      </c>
      <c r="F8432" t="s">
        <v>777</v>
      </c>
      <c r="G8432" t="s">
        <v>55</v>
      </c>
      <c r="H8432" t="s">
        <v>27</v>
      </c>
      <c r="I8432">
        <v>2067</v>
      </c>
      <c r="J8432">
        <v>338</v>
      </c>
      <c r="K8432">
        <v>880</v>
      </c>
      <c r="L8432" t="s">
        <v>471</v>
      </c>
      <c r="M8432" s="2">
        <f>+Table3[[#This Row],[CHW]]/Table3[[#This Row],[Count of Airbill Number]]</f>
        <v>6.115384615384615</v>
      </c>
    </row>
    <row r="8433" spans="2:13">
      <c r="B8433" t="s">
        <v>20</v>
      </c>
      <c r="C8433" t="s">
        <v>472</v>
      </c>
      <c r="D8433" t="s">
        <v>22</v>
      </c>
      <c r="E8433" t="s">
        <v>778</v>
      </c>
      <c r="F8433" t="s">
        <v>778</v>
      </c>
      <c r="G8433" t="s">
        <v>171</v>
      </c>
      <c r="H8433" t="s">
        <v>81</v>
      </c>
      <c r="I8433">
        <v>2061</v>
      </c>
      <c r="J8433">
        <v>93</v>
      </c>
      <c r="K8433">
        <v>881</v>
      </c>
      <c r="L8433" t="s">
        <v>471</v>
      </c>
      <c r="M8433" s="2">
        <f>+Table3[[#This Row],[CHW]]/Table3[[#This Row],[Count of Airbill Number]]</f>
        <v>22.161290322580644</v>
      </c>
    </row>
    <row r="8434" spans="2:13">
      <c r="B8434" t="s">
        <v>20</v>
      </c>
      <c r="C8434" t="s">
        <v>472</v>
      </c>
      <c r="D8434" t="s">
        <v>22</v>
      </c>
      <c r="E8434" t="s">
        <v>776</v>
      </c>
      <c r="F8434" t="s">
        <v>776</v>
      </c>
      <c r="G8434" t="s">
        <v>32</v>
      </c>
      <c r="H8434" t="s">
        <v>37</v>
      </c>
      <c r="I8434">
        <v>2055.3900000000003</v>
      </c>
      <c r="J8434">
        <v>70</v>
      </c>
      <c r="K8434">
        <v>882</v>
      </c>
      <c r="L8434" t="s">
        <v>471</v>
      </c>
      <c r="M8434" s="2">
        <f>+Table3[[#This Row],[CHW]]/Table3[[#This Row],[Count of Airbill Number]]</f>
        <v>29.36271428571429</v>
      </c>
    </row>
    <row r="8435" spans="2:13">
      <c r="B8435" t="s">
        <v>20</v>
      </c>
      <c r="C8435" t="s">
        <v>472</v>
      </c>
      <c r="D8435" t="s">
        <v>22</v>
      </c>
      <c r="E8435" t="s">
        <v>778</v>
      </c>
      <c r="F8435" t="s">
        <v>777</v>
      </c>
      <c r="G8435" t="s">
        <v>113</v>
      </c>
      <c r="H8435" t="s">
        <v>26</v>
      </c>
      <c r="I8435">
        <v>2048.5000000000005</v>
      </c>
      <c r="J8435">
        <v>31</v>
      </c>
      <c r="K8435">
        <v>883</v>
      </c>
      <c r="L8435" t="s">
        <v>471</v>
      </c>
      <c r="M8435" s="2">
        <f>+Table3[[#This Row],[CHW]]/Table3[[#This Row],[Count of Airbill Number]]</f>
        <v>66.080645161290334</v>
      </c>
    </row>
    <row r="8436" spans="2:13">
      <c r="B8436" t="s">
        <v>20</v>
      </c>
      <c r="C8436" t="s">
        <v>472</v>
      </c>
      <c r="D8436" t="s">
        <v>22</v>
      </c>
      <c r="E8436" t="s">
        <v>776</v>
      </c>
      <c r="F8436" t="s">
        <v>777</v>
      </c>
      <c r="G8436" t="s">
        <v>85</v>
      </c>
      <c r="H8436" t="s">
        <v>181</v>
      </c>
      <c r="I8436">
        <v>2048.4724000000006</v>
      </c>
      <c r="J8436">
        <v>124</v>
      </c>
      <c r="K8436">
        <v>884</v>
      </c>
      <c r="L8436" t="s">
        <v>471</v>
      </c>
      <c r="M8436" s="2">
        <f>+Table3[[#This Row],[CHW]]/Table3[[#This Row],[Count of Airbill Number]]</f>
        <v>16.519938709677422</v>
      </c>
    </row>
    <row r="8437" spans="2:13">
      <c r="B8437" t="s">
        <v>20</v>
      </c>
      <c r="C8437" t="s">
        <v>21</v>
      </c>
      <c r="D8437" t="s">
        <v>22</v>
      </c>
      <c r="E8437" t="s">
        <v>777</v>
      </c>
      <c r="F8437" t="s">
        <v>776</v>
      </c>
      <c r="G8437" t="s">
        <v>29</v>
      </c>
      <c r="H8437" t="s">
        <v>37</v>
      </c>
      <c r="I8437">
        <v>2048.40924</v>
      </c>
      <c r="J8437">
        <v>276</v>
      </c>
      <c r="K8437">
        <v>885</v>
      </c>
      <c r="L8437" t="s">
        <v>471</v>
      </c>
      <c r="M8437" s="2">
        <f>+Table3[[#This Row],[CHW]]/Table3[[#This Row],[Count of Airbill Number]]</f>
        <v>7.4217726086956519</v>
      </c>
    </row>
    <row r="8438" spans="2:13">
      <c r="B8438" t="s">
        <v>20</v>
      </c>
      <c r="C8438" t="s">
        <v>472</v>
      </c>
      <c r="D8438" t="s">
        <v>22</v>
      </c>
      <c r="E8438" t="s">
        <v>776</v>
      </c>
      <c r="F8438" t="s">
        <v>776</v>
      </c>
      <c r="G8438" t="s">
        <v>31</v>
      </c>
      <c r="H8438" t="s">
        <v>211</v>
      </c>
      <c r="I8438">
        <v>2042.5485999999996</v>
      </c>
      <c r="J8438">
        <v>122</v>
      </c>
      <c r="K8438">
        <v>886</v>
      </c>
      <c r="L8438" t="s">
        <v>471</v>
      </c>
      <c r="M8438" s="2">
        <f>+Table3[[#This Row],[CHW]]/Table3[[#This Row],[Count of Airbill Number]]</f>
        <v>16.742201639344259</v>
      </c>
    </row>
    <row r="8439" spans="2:13">
      <c r="B8439" t="s">
        <v>20</v>
      </c>
      <c r="C8439" t="s">
        <v>472</v>
      </c>
      <c r="D8439" t="s">
        <v>36</v>
      </c>
      <c r="E8439" t="s">
        <v>777</v>
      </c>
      <c r="F8439" t="s">
        <v>777</v>
      </c>
      <c r="G8439" t="s">
        <v>44</v>
      </c>
      <c r="H8439" t="s">
        <v>429</v>
      </c>
      <c r="I8439">
        <v>2042</v>
      </c>
      <c r="J8439">
        <v>103</v>
      </c>
      <c r="K8439">
        <v>887</v>
      </c>
      <c r="L8439" t="s">
        <v>471</v>
      </c>
      <c r="M8439" s="2">
        <f>+Table3[[#This Row],[CHW]]/Table3[[#This Row],[Count of Airbill Number]]</f>
        <v>19.825242718446603</v>
      </c>
    </row>
    <row r="8440" spans="2:13">
      <c r="B8440" t="s">
        <v>20</v>
      </c>
      <c r="C8440" t="s">
        <v>472</v>
      </c>
      <c r="D8440" t="s">
        <v>22</v>
      </c>
      <c r="E8440" t="s">
        <v>778</v>
      </c>
      <c r="F8440" t="s">
        <v>778</v>
      </c>
      <c r="G8440" t="s">
        <v>282</v>
      </c>
      <c r="H8440" t="s">
        <v>86</v>
      </c>
      <c r="I8440">
        <v>2035.5</v>
      </c>
      <c r="J8440">
        <v>171</v>
      </c>
      <c r="K8440">
        <v>888</v>
      </c>
      <c r="L8440" t="s">
        <v>471</v>
      </c>
      <c r="M8440" s="2">
        <f>+Table3[[#This Row],[CHW]]/Table3[[#This Row],[Count of Airbill Number]]</f>
        <v>11.903508771929825</v>
      </c>
    </row>
    <row r="8441" spans="2:13">
      <c r="B8441" t="s">
        <v>35</v>
      </c>
      <c r="C8441" t="s">
        <v>472</v>
      </c>
      <c r="D8441" t="s">
        <v>36</v>
      </c>
      <c r="E8441" t="s">
        <v>777</v>
      </c>
      <c r="F8441" t="s">
        <v>777</v>
      </c>
      <c r="G8441" t="s">
        <v>290</v>
      </c>
      <c r="H8441" t="s">
        <v>190</v>
      </c>
      <c r="I8441">
        <v>2032</v>
      </c>
      <c r="J8441">
        <v>2</v>
      </c>
      <c r="K8441">
        <v>889</v>
      </c>
      <c r="L8441" t="s">
        <v>471</v>
      </c>
      <c r="M8441" s="2">
        <f>+Table3[[#This Row],[CHW]]/Table3[[#This Row],[Count of Airbill Number]]</f>
        <v>1016</v>
      </c>
    </row>
    <row r="8442" spans="2:13">
      <c r="B8442" t="s">
        <v>20</v>
      </c>
      <c r="C8442" t="s">
        <v>472</v>
      </c>
      <c r="D8442" t="s">
        <v>22</v>
      </c>
      <c r="E8442" t="s">
        <v>778</v>
      </c>
      <c r="F8442" t="s">
        <v>778</v>
      </c>
      <c r="G8442" t="s">
        <v>86</v>
      </c>
      <c r="H8442" t="s">
        <v>62</v>
      </c>
      <c r="I8442">
        <v>2032</v>
      </c>
      <c r="J8442">
        <v>137</v>
      </c>
      <c r="K8442">
        <v>890</v>
      </c>
      <c r="L8442" t="s">
        <v>471</v>
      </c>
      <c r="M8442" s="2">
        <f>+Table3[[#This Row],[CHW]]/Table3[[#This Row],[Count of Airbill Number]]</f>
        <v>14.832116788321168</v>
      </c>
    </row>
    <row r="8443" spans="2:13">
      <c r="B8443" t="s">
        <v>20</v>
      </c>
      <c r="C8443" t="s">
        <v>472</v>
      </c>
      <c r="D8443" t="s">
        <v>22</v>
      </c>
      <c r="E8443" t="s">
        <v>778</v>
      </c>
      <c r="F8443" t="s">
        <v>778</v>
      </c>
      <c r="G8443" t="s">
        <v>173</v>
      </c>
      <c r="H8443" t="s">
        <v>112</v>
      </c>
      <c r="I8443">
        <v>2030</v>
      </c>
      <c r="J8443">
        <v>112</v>
      </c>
      <c r="K8443">
        <v>891</v>
      </c>
      <c r="L8443" t="s">
        <v>471</v>
      </c>
      <c r="M8443" s="2">
        <f>+Table3[[#This Row],[CHW]]/Table3[[#This Row],[Count of Airbill Number]]</f>
        <v>18.125</v>
      </c>
    </row>
    <row r="8444" spans="2:13">
      <c r="B8444" t="s">
        <v>35</v>
      </c>
      <c r="C8444" t="s">
        <v>472</v>
      </c>
      <c r="D8444" t="s">
        <v>36</v>
      </c>
      <c r="E8444" t="s">
        <v>776</v>
      </c>
      <c r="F8444" t="s">
        <v>778</v>
      </c>
      <c r="G8444" t="s">
        <v>85</v>
      </c>
      <c r="H8444" t="s">
        <v>51</v>
      </c>
      <c r="I8444">
        <v>2028.2</v>
      </c>
      <c r="J8444">
        <v>4</v>
      </c>
      <c r="K8444">
        <v>892</v>
      </c>
      <c r="L8444" t="s">
        <v>471</v>
      </c>
      <c r="M8444" s="2">
        <f>+Table3[[#This Row],[CHW]]/Table3[[#This Row],[Count of Airbill Number]]</f>
        <v>507.05</v>
      </c>
    </row>
    <row r="8445" spans="2:13">
      <c r="B8445" t="s">
        <v>20</v>
      </c>
      <c r="C8445" t="s">
        <v>21</v>
      </c>
      <c r="D8445" t="s">
        <v>22</v>
      </c>
      <c r="E8445" t="s">
        <v>776</v>
      </c>
      <c r="F8445" t="s">
        <v>776</v>
      </c>
      <c r="G8445" t="s">
        <v>85</v>
      </c>
      <c r="H8445" t="s">
        <v>120</v>
      </c>
      <c r="I8445">
        <v>2025.6769029999994</v>
      </c>
      <c r="J8445">
        <v>191</v>
      </c>
      <c r="K8445">
        <v>893</v>
      </c>
      <c r="L8445" t="s">
        <v>471</v>
      </c>
      <c r="M8445" s="2">
        <f>+Table3[[#This Row],[CHW]]/Table3[[#This Row],[Count of Airbill Number]]</f>
        <v>10.605638235602092</v>
      </c>
    </row>
    <row r="8446" spans="2:13">
      <c r="B8446" t="s">
        <v>35</v>
      </c>
      <c r="C8446" t="s">
        <v>21</v>
      </c>
      <c r="D8446" t="s">
        <v>36</v>
      </c>
      <c r="E8446" t="s">
        <v>776</v>
      </c>
      <c r="F8446" t="s">
        <v>778</v>
      </c>
      <c r="G8446" t="s">
        <v>85</v>
      </c>
      <c r="H8446" t="s">
        <v>153</v>
      </c>
      <c r="I8446">
        <v>2024.45</v>
      </c>
      <c r="J8446">
        <v>6</v>
      </c>
      <c r="K8446">
        <v>894</v>
      </c>
      <c r="L8446" t="s">
        <v>471</v>
      </c>
      <c r="M8446" s="2">
        <f>+Table3[[#This Row],[CHW]]/Table3[[#This Row],[Count of Airbill Number]]</f>
        <v>337.40833333333336</v>
      </c>
    </row>
    <row r="8447" spans="2:13">
      <c r="B8447" t="s">
        <v>20</v>
      </c>
      <c r="C8447" t="s">
        <v>472</v>
      </c>
      <c r="D8447" t="s">
        <v>22</v>
      </c>
      <c r="E8447" t="s">
        <v>777</v>
      </c>
      <c r="F8447" t="s">
        <v>778</v>
      </c>
      <c r="G8447" t="s">
        <v>274</v>
      </c>
      <c r="H8447" t="s">
        <v>112</v>
      </c>
      <c r="I8447">
        <v>2023</v>
      </c>
      <c r="J8447">
        <v>132</v>
      </c>
      <c r="K8447">
        <v>895</v>
      </c>
      <c r="L8447" t="s">
        <v>471</v>
      </c>
      <c r="M8447" s="2">
        <f>+Table3[[#This Row],[CHW]]/Table3[[#This Row],[Count of Airbill Number]]</f>
        <v>15.325757575757576</v>
      </c>
    </row>
    <row r="8448" spans="2:13">
      <c r="B8448" t="s">
        <v>20</v>
      </c>
      <c r="C8448" t="s">
        <v>21</v>
      </c>
      <c r="D8448" t="s">
        <v>22</v>
      </c>
      <c r="E8448" t="s">
        <v>778</v>
      </c>
      <c r="F8448" t="s">
        <v>776</v>
      </c>
      <c r="G8448" t="s">
        <v>269</v>
      </c>
      <c r="H8448" t="s">
        <v>66</v>
      </c>
      <c r="I8448">
        <v>2022</v>
      </c>
      <c r="J8448">
        <v>405</v>
      </c>
      <c r="K8448">
        <v>896</v>
      </c>
      <c r="L8448" t="s">
        <v>471</v>
      </c>
      <c r="M8448" s="2">
        <f>+Table3[[#This Row],[CHW]]/Table3[[#This Row],[Count of Airbill Number]]</f>
        <v>4.9925925925925929</v>
      </c>
    </row>
    <row r="8449" spans="2:13">
      <c r="B8449" t="s">
        <v>20</v>
      </c>
      <c r="C8449" t="s">
        <v>472</v>
      </c>
      <c r="D8449" t="s">
        <v>22</v>
      </c>
      <c r="E8449" t="s">
        <v>778</v>
      </c>
      <c r="F8449" t="s">
        <v>778</v>
      </c>
      <c r="G8449" t="s">
        <v>150</v>
      </c>
      <c r="H8449" t="s">
        <v>260</v>
      </c>
      <c r="I8449">
        <v>2020.25</v>
      </c>
      <c r="J8449">
        <v>41</v>
      </c>
      <c r="K8449">
        <v>897</v>
      </c>
      <c r="L8449" t="s">
        <v>471</v>
      </c>
      <c r="M8449" s="2">
        <f>+Table3[[#This Row],[CHW]]/Table3[[#This Row],[Count of Airbill Number]]</f>
        <v>49.274390243902438</v>
      </c>
    </row>
    <row r="8450" spans="2:13">
      <c r="B8450" t="s">
        <v>20</v>
      </c>
      <c r="C8450" t="s">
        <v>472</v>
      </c>
      <c r="D8450" t="s">
        <v>22</v>
      </c>
      <c r="E8450" t="s">
        <v>778</v>
      </c>
      <c r="F8450" t="s">
        <v>778</v>
      </c>
      <c r="G8450" t="s">
        <v>113</v>
      </c>
      <c r="H8450" t="s">
        <v>246</v>
      </c>
      <c r="I8450">
        <v>2018.5099999999998</v>
      </c>
      <c r="J8450">
        <v>11</v>
      </c>
      <c r="K8450">
        <v>898</v>
      </c>
      <c r="L8450" t="s">
        <v>471</v>
      </c>
      <c r="M8450" s="2">
        <f>+Table3[[#This Row],[CHW]]/Table3[[#This Row],[Count of Airbill Number]]</f>
        <v>183.50090909090906</v>
      </c>
    </row>
    <row r="8451" spans="2:13">
      <c r="B8451" t="s">
        <v>20</v>
      </c>
      <c r="C8451" t="s">
        <v>21</v>
      </c>
      <c r="D8451" t="s">
        <v>22</v>
      </c>
      <c r="E8451" t="s">
        <v>777</v>
      </c>
      <c r="F8451" t="s">
        <v>777</v>
      </c>
      <c r="G8451" t="s">
        <v>374</v>
      </c>
      <c r="H8451" t="s">
        <v>290</v>
      </c>
      <c r="I8451">
        <v>2007.6499999999999</v>
      </c>
      <c r="J8451">
        <v>258</v>
      </c>
      <c r="K8451">
        <v>899</v>
      </c>
      <c r="L8451" t="s">
        <v>471</v>
      </c>
      <c r="M8451" s="2">
        <f>+Table3[[#This Row],[CHW]]/Table3[[#This Row],[Count of Airbill Number]]</f>
        <v>7.7815891472868213</v>
      </c>
    </row>
    <row r="8452" spans="2:13">
      <c r="B8452" t="s">
        <v>20</v>
      </c>
      <c r="C8452" t="s">
        <v>472</v>
      </c>
      <c r="D8452" t="s">
        <v>22</v>
      </c>
      <c r="E8452" t="s">
        <v>777</v>
      </c>
      <c r="F8452" t="s">
        <v>777</v>
      </c>
      <c r="G8452" t="s">
        <v>227</v>
      </c>
      <c r="H8452" t="s">
        <v>44</v>
      </c>
      <c r="I8452">
        <v>2005</v>
      </c>
      <c r="J8452">
        <v>60</v>
      </c>
      <c r="K8452">
        <v>900</v>
      </c>
      <c r="L8452" t="s">
        <v>471</v>
      </c>
      <c r="M8452" s="2">
        <f>+Table3[[#This Row],[CHW]]/Table3[[#This Row],[Count of Airbill Number]]</f>
        <v>33.416666666666664</v>
      </c>
    </row>
    <row r="8453" spans="2:13">
      <c r="B8453" t="s">
        <v>20</v>
      </c>
      <c r="C8453" t="s">
        <v>472</v>
      </c>
      <c r="D8453" t="s">
        <v>22</v>
      </c>
      <c r="E8453" t="s">
        <v>776</v>
      </c>
      <c r="F8453" t="s">
        <v>776</v>
      </c>
      <c r="G8453" t="s">
        <v>116</v>
      </c>
      <c r="H8453" t="s">
        <v>483</v>
      </c>
      <c r="I8453">
        <v>2001.0554400000001</v>
      </c>
      <c r="J8453">
        <v>155</v>
      </c>
      <c r="K8453">
        <v>901</v>
      </c>
      <c r="L8453" t="s">
        <v>471</v>
      </c>
      <c r="M8453" s="2">
        <f>+Table3[[#This Row],[CHW]]/Table3[[#This Row],[Count of Airbill Number]]</f>
        <v>12.910035096774195</v>
      </c>
    </row>
    <row r="8454" spans="2:13">
      <c r="B8454" t="s">
        <v>20</v>
      </c>
      <c r="C8454" t="s">
        <v>472</v>
      </c>
      <c r="D8454" t="s">
        <v>22</v>
      </c>
      <c r="E8454" t="s">
        <v>776</v>
      </c>
      <c r="F8454" t="s">
        <v>776</v>
      </c>
      <c r="G8454" t="s">
        <v>31</v>
      </c>
      <c r="H8454" t="s">
        <v>39</v>
      </c>
      <c r="I8454">
        <v>1997.36</v>
      </c>
      <c r="J8454">
        <v>61</v>
      </c>
      <c r="K8454">
        <v>902</v>
      </c>
      <c r="L8454" t="s">
        <v>471</v>
      </c>
      <c r="M8454" s="2">
        <f>+Table3[[#This Row],[CHW]]/Table3[[#This Row],[Count of Airbill Number]]</f>
        <v>32.743606557377049</v>
      </c>
    </row>
    <row r="8455" spans="2:13">
      <c r="B8455" t="s">
        <v>20</v>
      </c>
      <c r="C8455" t="s">
        <v>472</v>
      </c>
      <c r="D8455" t="s">
        <v>22</v>
      </c>
      <c r="E8455" t="s">
        <v>778</v>
      </c>
      <c r="F8455" t="s">
        <v>778</v>
      </c>
      <c r="G8455" t="s">
        <v>171</v>
      </c>
      <c r="H8455" t="s">
        <v>261</v>
      </c>
      <c r="I8455">
        <v>1995.9</v>
      </c>
      <c r="J8455">
        <v>54</v>
      </c>
      <c r="K8455">
        <v>903</v>
      </c>
      <c r="L8455" t="s">
        <v>471</v>
      </c>
      <c r="M8455" s="2">
        <f>+Table3[[#This Row],[CHW]]/Table3[[#This Row],[Count of Airbill Number]]</f>
        <v>36.961111111111116</v>
      </c>
    </row>
    <row r="8456" spans="2:13">
      <c r="B8456" t="s">
        <v>20</v>
      </c>
      <c r="C8456" t="s">
        <v>472</v>
      </c>
      <c r="D8456" t="s">
        <v>22</v>
      </c>
      <c r="E8456" t="s">
        <v>776</v>
      </c>
      <c r="F8456" t="s">
        <v>777</v>
      </c>
      <c r="G8456" t="s">
        <v>66</v>
      </c>
      <c r="H8456" t="s">
        <v>44</v>
      </c>
      <c r="I8456">
        <v>1990.82</v>
      </c>
      <c r="J8456">
        <v>52</v>
      </c>
      <c r="K8456">
        <v>904</v>
      </c>
      <c r="L8456" t="s">
        <v>471</v>
      </c>
      <c r="M8456" s="2">
        <f>+Table3[[#This Row],[CHW]]/Table3[[#This Row],[Count of Airbill Number]]</f>
        <v>38.284999999999997</v>
      </c>
    </row>
    <row r="8457" spans="2:13">
      <c r="B8457" t="s">
        <v>35</v>
      </c>
      <c r="C8457" t="s">
        <v>472</v>
      </c>
      <c r="D8457" t="s">
        <v>36</v>
      </c>
      <c r="E8457" t="s">
        <v>776</v>
      </c>
      <c r="F8457" t="s">
        <v>776</v>
      </c>
      <c r="G8457" t="s">
        <v>116</v>
      </c>
      <c r="H8457" t="s">
        <v>488</v>
      </c>
      <c r="I8457">
        <v>1990.6000000000001</v>
      </c>
      <c r="J8457">
        <v>65</v>
      </c>
      <c r="K8457">
        <v>905</v>
      </c>
      <c r="L8457" t="s">
        <v>471</v>
      </c>
      <c r="M8457" s="2">
        <f>+Table3[[#This Row],[CHW]]/Table3[[#This Row],[Count of Airbill Number]]</f>
        <v>30.624615384615385</v>
      </c>
    </row>
    <row r="8458" spans="2:13">
      <c r="B8458" t="s">
        <v>20</v>
      </c>
      <c r="C8458" t="s">
        <v>472</v>
      </c>
      <c r="D8458" t="s">
        <v>22</v>
      </c>
      <c r="E8458" t="s">
        <v>776</v>
      </c>
      <c r="F8458" t="s">
        <v>777</v>
      </c>
      <c r="G8458" t="s">
        <v>122</v>
      </c>
      <c r="H8458" t="s">
        <v>290</v>
      </c>
      <c r="I8458">
        <v>1989.9800000000005</v>
      </c>
      <c r="J8458">
        <v>119</v>
      </c>
      <c r="K8458">
        <v>906</v>
      </c>
      <c r="L8458" t="s">
        <v>471</v>
      </c>
      <c r="M8458" s="2">
        <f>+Table3[[#This Row],[CHW]]/Table3[[#This Row],[Count of Airbill Number]]</f>
        <v>16.722521008403366</v>
      </c>
    </row>
    <row r="8459" spans="2:13">
      <c r="B8459" t="s">
        <v>20</v>
      </c>
      <c r="C8459" t="s">
        <v>472</v>
      </c>
      <c r="D8459" t="s">
        <v>22</v>
      </c>
      <c r="E8459" t="s">
        <v>778</v>
      </c>
      <c r="F8459" t="s">
        <v>777</v>
      </c>
      <c r="G8459" t="s">
        <v>51</v>
      </c>
      <c r="H8459" t="s">
        <v>259</v>
      </c>
      <c r="I8459">
        <v>1989</v>
      </c>
      <c r="J8459">
        <v>67</v>
      </c>
      <c r="K8459">
        <v>907</v>
      </c>
      <c r="L8459" t="s">
        <v>471</v>
      </c>
      <c r="M8459" s="2">
        <f>+Table3[[#This Row],[CHW]]/Table3[[#This Row],[Count of Airbill Number]]</f>
        <v>29.686567164179106</v>
      </c>
    </row>
    <row r="8460" spans="2:13">
      <c r="B8460" t="s">
        <v>20</v>
      </c>
      <c r="C8460" t="s">
        <v>472</v>
      </c>
      <c r="D8460" t="s">
        <v>22</v>
      </c>
      <c r="E8460" t="s">
        <v>777</v>
      </c>
      <c r="F8460" t="s">
        <v>777</v>
      </c>
      <c r="G8460" t="s">
        <v>97</v>
      </c>
      <c r="H8460" t="s">
        <v>557</v>
      </c>
      <c r="I8460">
        <v>1988.339999999999</v>
      </c>
      <c r="J8460">
        <v>44</v>
      </c>
      <c r="K8460">
        <v>908</v>
      </c>
      <c r="L8460" t="s">
        <v>471</v>
      </c>
      <c r="M8460" s="2">
        <f>+Table3[[#This Row],[CHW]]/Table3[[#This Row],[Count of Airbill Number]]</f>
        <v>45.189545454545431</v>
      </c>
    </row>
    <row r="8461" spans="2:13">
      <c r="B8461" t="s">
        <v>20</v>
      </c>
      <c r="C8461" t="s">
        <v>472</v>
      </c>
      <c r="D8461" t="s">
        <v>22</v>
      </c>
      <c r="E8461" t="s">
        <v>776</v>
      </c>
      <c r="F8461" t="s">
        <v>778</v>
      </c>
      <c r="G8461" t="s">
        <v>132</v>
      </c>
      <c r="H8461" t="s">
        <v>112</v>
      </c>
      <c r="I8461">
        <v>1987</v>
      </c>
      <c r="J8461">
        <v>44</v>
      </c>
      <c r="K8461">
        <v>909</v>
      </c>
      <c r="L8461" t="s">
        <v>471</v>
      </c>
      <c r="M8461" s="2">
        <f>+Table3[[#This Row],[CHW]]/Table3[[#This Row],[Count of Airbill Number]]</f>
        <v>45.159090909090907</v>
      </c>
    </row>
    <row r="8462" spans="2:13">
      <c r="B8462" t="s">
        <v>20</v>
      </c>
      <c r="C8462" t="s">
        <v>472</v>
      </c>
      <c r="D8462" t="s">
        <v>22</v>
      </c>
      <c r="E8462" t="s">
        <v>778</v>
      </c>
      <c r="F8462" t="s">
        <v>776</v>
      </c>
      <c r="G8462" t="s">
        <v>161</v>
      </c>
      <c r="H8462" t="s">
        <v>66</v>
      </c>
      <c r="I8462">
        <v>1983</v>
      </c>
      <c r="J8462">
        <v>152</v>
      </c>
      <c r="K8462">
        <v>910</v>
      </c>
      <c r="L8462" t="s">
        <v>471</v>
      </c>
      <c r="M8462" s="2">
        <f>+Table3[[#This Row],[CHW]]/Table3[[#This Row],[Count of Airbill Number]]</f>
        <v>13.046052631578947</v>
      </c>
    </row>
    <row r="8463" spans="2:13">
      <c r="B8463" t="s">
        <v>20</v>
      </c>
      <c r="C8463" t="s">
        <v>472</v>
      </c>
      <c r="D8463" t="s">
        <v>22</v>
      </c>
      <c r="E8463" t="s">
        <v>776</v>
      </c>
      <c r="F8463" t="s">
        <v>778</v>
      </c>
      <c r="G8463" t="s">
        <v>23</v>
      </c>
      <c r="H8463" t="s">
        <v>86</v>
      </c>
      <c r="I8463">
        <v>1980.23</v>
      </c>
      <c r="J8463">
        <v>103</v>
      </c>
      <c r="K8463">
        <v>911</v>
      </c>
      <c r="L8463" t="s">
        <v>471</v>
      </c>
      <c r="M8463" s="2">
        <f>+Table3[[#This Row],[CHW]]/Table3[[#This Row],[Count of Airbill Number]]</f>
        <v>19.225533980582526</v>
      </c>
    </row>
    <row r="8464" spans="2:13">
      <c r="B8464" t="s">
        <v>35</v>
      </c>
      <c r="C8464" t="s">
        <v>472</v>
      </c>
      <c r="D8464" t="s">
        <v>36</v>
      </c>
      <c r="E8464" t="s">
        <v>778</v>
      </c>
      <c r="F8464" t="s">
        <v>778</v>
      </c>
      <c r="G8464" t="s">
        <v>185</v>
      </c>
      <c r="H8464" t="s">
        <v>51</v>
      </c>
      <c r="I8464">
        <v>1977</v>
      </c>
      <c r="J8464">
        <v>3</v>
      </c>
      <c r="K8464">
        <v>912</v>
      </c>
      <c r="L8464" t="s">
        <v>471</v>
      </c>
      <c r="M8464" s="2">
        <f>+Table3[[#This Row],[CHW]]/Table3[[#This Row],[Count of Airbill Number]]</f>
        <v>659</v>
      </c>
    </row>
    <row r="8465" spans="2:13">
      <c r="B8465" t="s">
        <v>35</v>
      </c>
      <c r="C8465" t="s">
        <v>472</v>
      </c>
      <c r="D8465" t="s">
        <v>36</v>
      </c>
      <c r="E8465" t="s">
        <v>777</v>
      </c>
      <c r="F8465" t="s">
        <v>777</v>
      </c>
      <c r="G8465" t="s">
        <v>484</v>
      </c>
      <c r="H8465" t="s">
        <v>38</v>
      </c>
      <c r="I8465">
        <v>1976.5000000000005</v>
      </c>
      <c r="J8465">
        <v>123</v>
      </c>
      <c r="K8465">
        <v>913</v>
      </c>
      <c r="L8465" t="s">
        <v>471</v>
      </c>
      <c r="M8465" s="2">
        <f>+Table3[[#This Row],[CHW]]/Table3[[#This Row],[Count of Airbill Number]]</f>
        <v>16.069105691056915</v>
      </c>
    </row>
    <row r="8466" spans="2:13">
      <c r="B8466" t="s">
        <v>20</v>
      </c>
      <c r="C8466" t="s">
        <v>472</v>
      </c>
      <c r="D8466" t="s">
        <v>22</v>
      </c>
      <c r="E8466" t="s">
        <v>776</v>
      </c>
      <c r="F8466" t="s">
        <v>776</v>
      </c>
      <c r="G8466" t="s">
        <v>66</v>
      </c>
      <c r="H8466" t="s">
        <v>84</v>
      </c>
      <c r="I8466">
        <v>1974.5</v>
      </c>
      <c r="J8466">
        <v>102</v>
      </c>
      <c r="K8466">
        <v>914</v>
      </c>
      <c r="L8466" t="s">
        <v>471</v>
      </c>
      <c r="M8466" s="2">
        <f>+Table3[[#This Row],[CHW]]/Table3[[#This Row],[Count of Airbill Number]]</f>
        <v>19.357843137254903</v>
      </c>
    </row>
    <row r="8467" spans="2:13">
      <c r="B8467" t="s">
        <v>20</v>
      </c>
      <c r="C8467" t="s">
        <v>472</v>
      </c>
      <c r="D8467" t="s">
        <v>36</v>
      </c>
      <c r="E8467" t="s">
        <v>778</v>
      </c>
      <c r="F8467" t="s">
        <v>778</v>
      </c>
      <c r="G8467" t="s">
        <v>90</v>
      </c>
      <c r="H8467" t="s">
        <v>86</v>
      </c>
      <c r="I8467">
        <v>1974</v>
      </c>
      <c r="J8467">
        <v>165</v>
      </c>
      <c r="K8467">
        <v>915</v>
      </c>
      <c r="L8467" t="s">
        <v>471</v>
      </c>
      <c r="M8467" s="2">
        <f>+Table3[[#This Row],[CHW]]/Table3[[#This Row],[Count of Airbill Number]]</f>
        <v>11.963636363636363</v>
      </c>
    </row>
    <row r="8468" spans="2:13">
      <c r="B8468" t="s">
        <v>20</v>
      </c>
      <c r="C8468" t="s">
        <v>472</v>
      </c>
      <c r="D8468" t="s">
        <v>22</v>
      </c>
      <c r="E8468" t="s">
        <v>777</v>
      </c>
      <c r="F8468" t="s">
        <v>778</v>
      </c>
      <c r="G8468" t="s">
        <v>227</v>
      </c>
      <c r="H8468" t="s">
        <v>51</v>
      </c>
      <c r="I8468">
        <v>1973</v>
      </c>
      <c r="J8468">
        <v>16</v>
      </c>
      <c r="K8468">
        <v>916</v>
      </c>
      <c r="L8468" t="s">
        <v>471</v>
      </c>
      <c r="M8468" s="2">
        <f>+Table3[[#This Row],[CHW]]/Table3[[#This Row],[Count of Airbill Number]]</f>
        <v>123.3125</v>
      </c>
    </row>
    <row r="8469" spans="2:13">
      <c r="B8469" t="s">
        <v>20</v>
      </c>
      <c r="C8469" t="s">
        <v>21</v>
      </c>
      <c r="D8469" t="s">
        <v>22</v>
      </c>
      <c r="E8469" t="s">
        <v>778</v>
      </c>
      <c r="F8469" t="s">
        <v>777</v>
      </c>
      <c r="G8469" t="s">
        <v>51</v>
      </c>
      <c r="H8469" t="s">
        <v>290</v>
      </c>
      <c r="I8469">
        <v>1969.1999999999985</v>
      </c>
      <c r="J8469">
        <v>265</v>
      </c>
      <c r="K8469">
        <v>917</v>
      </c>
      <c r="L8469" t="s">
        <v>471</v>
      </c>
      <c r="M8469" s="2">
        <f>+Table3[[#This Row],[CHW]]/Table3[[#This Row],[Count of Airbill Number]]</f>
        <v>7.4309433962264091</v>
      </c>
    </row>
    <row r="8470" spans="2:13">
      <c r="B8470" t="s">
        <v>20</v>
      </c>
      <c r="C8470" t="s">
        <v>472</v>
      </c>
      <c r="D8470" t="s">
        <v>22</v>
      </c>
      <c r="E8470" t="s">
        <v>777</v>
      </c>
      <c r="F8470" t="s">
        <v>777</v>
      </c>
      <c r="G8470" t="s">
        <v>190</v>
      </c>
      <c r="H8470" t="s">
        <v>259</v>
      </c>
      <c r="I8470">
        <v>1966</v>
      </c>
      <c r="J8470">
        <v>13</v>
      </c>
      <c r="K8470">
        <v>918</v>
      </c>
      <c r="L8470" t="s">
        <v>471</v>
      </c>
      <c r="M8470" s="2">
        <f>+Table3[[#This Row],[CHW]]/Table3[[#This Row],[Count of Airbill Number]]</f>
        <v>151.23076923076923</v>
      </c>
    </row>
    <row r="8471" spans="2:13">
      <c r="B8471" t="s">
        <v>20</v>
      </c>
      <c r="C8471" t="s">
        <v>472</v>
      </c>
      <c r="D8471" t="s">
        <v>22</v>
      </c>
      <c r="E8471" t="s">
        <v>777</v>
      </c>
      <c r="F8471" t="s">
        <v>777</v>
      </c>
      <c r="G8471" t="s">
        <v>154</v>
      </c>
      <c r="H8471" t="s">
        <v>29</v>
      </c>
      <c r="I8471">
        <v>1964</v>
      </c>
      <c r="J8471">
        <v>12</v>
      </c>
      <c r="K8471">
        <v>919</v>
      </c>
      <c r="L8471" t="s">
        <v>471</v>
      </c>
      <c r="M8471" s="2">
        <f>+Table3[[#This Row],[CHW]]/Table3[[#This Row],[Count of Airbill Number]]</f>
        <v>163.66666666666666</v>
      </c>
    </row>
    <row r="8472" spans="2:13">
      <c r="B8472" t="s">
        <v>20</v>
      </c>
      <c r="C8472" t="s">
        <v>472</v>
      </c>
      <c r="D8472" t="s">
        <v>22</v>
      </c>
      <c r="E8472" t="s">
        <v>778</v>
      </c>
      <c r="F8472" t="s">
        <v>777</v>
      </c>
      <c r="G8472" t="s">
        <v>112</v>
      </c>
      <c r="H8472" t="s">
        <v>27</v>
      </c>
      <c r="I8472">
        <v>1963.7</v>
      </c>
      <c r="J8472">
        <v>161</v>
      </c>
      <c r="K8472">
        <v>920</v>
      </c>
      <c r="L8472" t="s">
        <v>471</v>
      </c>
      <c r="M8472" s="2">
        <f>+Table3[[#This Row],[CHW]]/Table3[[#This Row],[Count of Airbill Number]]</f>
        <v>12.196894409937888</v>
      </c>
    </row>
    <row r="8473" spans="2:13">
      <c r="B8473" t="s">
        <v>20</v>
      </c>
      <c r="C8473" t="s">
        <v>472</v>
      </c>
      <c r="D8473" t="s">
        <v>22</v>
      </c>
      <c r="E8473" t="s">
        <v>778</v>
      </c>
      <c r="F8473" t="s">
        <v>776</v>
      </c>
      <c r="G8473" t="s">
        <v>51</v>
      </c>
      <c r="H8473" t="s">
        <v>211</v>
      </c>
      <c r="I8473">
        <v>1957.8200000000002</v>
      </c>
      <c r="J8473">
        <v>138</v>
      </c>
      <c r="K8473">
        <v>921</v>
      </c>
      <c r="L8473" t="s">
        <v>471</v>
      </c>
      <c r="M8473" s="2">
        <f>+Table3[[#This Row],[CHW]]/Table3[[#This Row],[Count of Airbill Number]]</f>
        <v>14.187101449275364</v>
      </c>
    </row>
    <row r="8474" spans="2:13">
      <c r="B8474" t="s">
        <v>20</v>
      </c>
      <c r="C8474" t="s">
        <v>472</v>
      </c>
      <c r="D8474" t="s">
        <v>22</v>
      </c>
      <c r="E8474" t="s">
        <v>777</v>
      </c>
      <c r="F8474" t="s">
        <v>778</v>
      </c>
      <c r="G8474" t="s">
        <v>374</v>
      </c>
      <c r="H8474" t="s">
        <v>171</v>
      </c>
      <c r="I8474">
        <v>1956</v>
      </c>
      <c r="J8474">
        <v>12</v>
      </c>
      <c r="K8474">
        <v>922</v>
      </c>
      <c r="L8474" t="s">
        <v>471</v>
      </c>
      <c r="M8474" s="2">
        <f>+Table3[[#This Row],[CHW]]/Table3[[#This Row],[Count of Airbill Number]]</f>
        <v>163</v>
      </c>
    </row>
    <row r="8475" spans="2:13">
      <c r="B8475" t="s">
        <v>20</v>
      </c>
      <c r="C8475" t="s">
        <v>472</v>
      </c>
      <c r="D8475" t="s">
        <v>22</v>
      </c>
      <c r="E8475" t="s">
        <v>778</v>
      </c>
      <c r="F8475" t="s">
        <v>778</v>
      </c>
      <c r="G8475" t="s">
        <v>124</v>
      </c>
      <c r="H8475" t="s">
        <v>112</v>
      </c>
      <c r="I8475">
        <v>1955.8</v>
      </c>
      <c r="J8475">
        <v>78</v>
      </c>
      <c r="K8475">
        <v>923</v>
      </c>
      <c r="L8475" t="s">
        <v>471</v>
      </c>
      <c r="M8475" s="2">
        <f>+Table3[[#This Row],[CHW]]/Table3[[#This Row],[Count of Airbill Number]]</f>
        <v>25.074358974358972</v>
      </c>
    </row>
    <row r="8476" spans="2:13">
      <c r="B8476" t="s">
        <v>20</v>
      </c>
      <c r="C8476" t="s">
        <v>472</v>
      </c>
      <c r="D8476" t="s">
        <v>22</v>
      </c>
      <c r="E8476" t="s">
        <v>776</v>
      </c>
      <c r="F8476" t="s">
        <v>776</v>
      </c>
      <c r="G8476" t="s">
        <v>39</v>
      </c>
      <c r="H8476" t="s">
        <v>31</v>
      </c>
      <c r="I8476">
        <v>1953.3</v>
      </c>
      <c r="J8476">
        <v>115</v>
      </c>
      <c r="K8476">
        <v>924</v>
      </c>
      <c r="L8476" t="s">
        <v>471</v>
      </c>
      <c r="M8476" s="2">
        <f>+Table3[[#This Row],[CHW]]/Table3[[#This Row],[Count of Airbill Number]]</f>
        <v>16.985217391304346</v>
      </c>
    </row>
    <row r="8477" spans="2:13">
      <c r="B8477" t="s">
        <v>20</v>
      </c>
      <c r="C8477" t="s">
        <v>472</v>
      </c>
      <c r="D8477" t="s">
        <v>22</v>
      </c>
      <c r="E8477" t="s">
        <v>777</v>
      </c>
      <c r="F8477" t="s">
        <v>778</v>
      </c>
      <c r="G8477" t="s">
        <v>162</v>
      </c>
      <c r="H8477" t="s">
        <v>51</v>
      </c>
      <c r="I8477">
        <v>1951</v>
      </c>
      <c r="J8477">
        <v>38</v>
      </c>
      <c r="K8477">
        <v>925</v>
      </c>
      <c r="L8477" t="s">
        <v>471</v>
      </c>
      <c r="M8477" s="2">
        <f>+Table3[[#This Row],[CHW]]/Table3[[#This Row],[Count of Airbill Number]]</f>
        <v>51.342105263157897</v>
      </c>
    </row>
    <row r="8478" spans="2:13">
      <c r="B8478" t="s">
        <v>20</v>
      </c>
      <c r="C8478" t="s">
        <v>472</v>
      </c>
      <c r="D8478" t="s">
        <v>22</v>
      </c>
      <c r="E8478" t="s">
        <v>778</v>
      </c>
      <c r="F8478" t="s">
        <v>777</v>
      </c>
      <c r="G8478" t="s">
        <v>113</v>
      </c>
      <c r="H8478" t="s">
        <v>110</v>
      </c>
      <c r="I8478">
        <v>1948.5</v>
      </c>
      <c r="J8478">
        <v>52</v>
      </c>
      <c r="K8478">
        <v>926</v>
      </c>
      <c r="L8478" t="s">
        <v>471</v>
      </c>
      <c r="M8478" s="2">
        <f>+Table3[[#This Row],[CHW]]/Table3[[#This Row],[Count of Airbill Number]]</f>
        <v>37.471153846153847</v>
      </c>
    </row>
    <row r="8479" spans="2:13">
      <c r="B8479" t="s">
        <v>20</v>
      </c>
      <c r="C8479" t="s">
        <v>472</v>
      </c>
      <c r="D8479" t="s">
        <v>22</v>
      </c>
      <c r="E8479" t="s">
        <v>778</v>
      </c>
      <c r="F8479" t="s">
        <v>778</v>
      </c>
      <c r="G8479" t="s">
        <v>521</v>
      </c>
      <c r="H8479" t="s">
        <v>86</v>
      </c>
      <c r="I8479">
        <v>1944.6000000000001</v>
      </c>
      <c r="J8479">
        <v>94</v>
      </c>
      <c r="K8479">
        <v>927</v>
      </c>
      <c r="L8479" t="s">
        <v>471</v>
      </c>
      <c r="M8479" s="2">
        <f>+Table3[[#This Row],[CHW]]/Table3[[#This Row],[Count of Airbill Number]]</f>
        <v>20.687234042553193</v>
      </c>
    </row>
    <row r="8480" spans="2:13">
      <c r="B8480" t="s">
        <v>35</v>
      </c>
      <c r="C8480" t="s">
        <v>472</v>
      </c>
      <c r="D8480" t="s">
        <v>36</v>
      </c>
      <c r="E8480" t="s">
        <v>778</v>
      </c>
      <c r="F8480" t="s">
        <v>778</v>
      </c>
      <c r="G8480" t="s">
        <v>86</v>
      </c>
      <c r="H8480" t="s">
        <v>112</v>
      </c>
      <c r="I8480">
        <v>1937</v>
      </c>
      <c r="J8480">
        <v>45</v>
      </c>
      <c r="K8480">
        <v>928</v>
      </c>
      <c r="L8480" t="s">
        <v>471</v>
      </c>
      <c r="M8480" s="2">
        <f>+Table3[[#This Row],[CHW]]/Table3[[#This Row],[Count of Airbill Number]]</f>
        <v>43.044444444444444</v>
      </c>
    </row>
    <row r="8481" spans="2:13">
      <c r="B8481" t="s">
        <v>20</v>
      </c>
      <c r="C8481" t="s">
        <v>21</v>
      </c>
      <c r="D8481" t="s">
        <v>22</v>
      </c>
      <c r="E8481" t="s">
        <v>776</v>
      </c>
      <c r="F8481" t="s">
        <v>776</v>
      </c>
      <c r="G8481" t="s">
        <v>37</v>
      </c>
      <c r="H8481" t="s">
        <v>66</v>
      </c>
      <c r="I8481">
        <v>1934</v>
      </c>
      <c r="J8481">
        <v>164</v>
      </c>
      <c r="K8481">
        <v>929</v>
      </c>
      <c r="L8481" t="s">
        <v>471</v>
      </c>
      <c r="M8481" s="2">
        <f>+Table3[[#This Row],[CHW]]/Table3[[#This Row],[Count of Airbill Number]]</f>
        <v>11.792682926829269</v>
      </c>
    </row>
    <row r="8482" spans="2:13">
      <c r="B8482" t="s">
        <v>20</v>
      </c>
      <c r="C8482" t="s">
        <v>472</v>
      </c>
      <c r="D8482" t="s">
        <v>22</v>
      </c>
      <c r="E8482" t="s">
        <v>776</v>
      </c>
      <c r="F8482" t="s">
        <v>776</v>
      </c>
      <c r="G8482" t="s">
        <v>31</v>
      </c>
      <c r="H8482" t="s">
        <v>49</v>
      </c>
      <c r="I8482">
        <v>1925.1577200000002</v>
      </c>
      <c r="J8482">
        <v>22</v>
      </c>
      <c r="K8482">
        <v>930</v>
      </c>
      <c r="L8482" t="s">
        <v>471</v>
      </c>
      <c r="M8482" s="2">
        <f>+Table3[[#This Row],[CHW]]/Table3[[#This Row],[Count of Airbill Number]]</f>
        <v>87.507169090909102</v>
      </c>
    </row>
    <row r="8483" spans="2:13">
      <c r="B8483" t="s">
        <v>20</v>
      </c>
      <c r="C8483" t="s">
        <v>472</v>
      </c>
      <c r="D8483" t="s">
        <v>22</v>
      </c>
      <c r="E8483" t="s">
        <v>778</v>
      </c>
      <c r="F8483" t="s">
        <v>777</v>
      </c>
      <c r="G8483" t="s">
        <v>171</v>
      </c>
      <c r="H8483" t="s">
        <v>27</v>
      </c>
      <c r="I8483">
        <v>1925</v>
      </c>
      <c r="J8483">
        <v>41</v>
      </c>
      <c r="K8483">
        <v>931</v>
      </c>
      <c r="L8483" t="s">
        <v>471</v>
      </c>
      <c r="M8483" s="2">
        <f>+Table3[[#This Row],[CHW]]/Table3[[#This Row],[Count of Airbill Number]]</f>
        <v>46.951219512195124</v>
      </c>
    </row>
    <row r="8484" spans="2:13">
      <c r="B8484" t="s">
        <v>20</v>
      </c>
      <c r="C8484" t="s">
        <v>21</v>
      </c>
      <c r="D8484" t="s">
        <v>22</v>
      </c>
      <c r="E8484" t="s">
        <v>778</v>
      </c>
      <c r="F8484" t="s">
        <v>778</v>
      </c>
      <c r="G8484" t="s">
        <v>113</v>
      </c>
      <c r="H8484" t="s">
        <v>86</v>
      </c>
      <c r="I8484">
        <v>1924.7800000000059</v>
      </c>
      <c r="J8484">
        <v>246</v>
      </c>
      <c r="K8484">
        <v>932</v>
      </c>
      <c r="L8484" t="s">
        <v>471</v>
      </c>
      <c r="M8484" s="2">
        <f>+Table3[[#This Row],[CHW]]/Table3[[#This Row],[Count of Airbill Number]]</f>
        <v>7.8243089430894548</v>
      </c>
    </row>
    <row r="8485" spans="2:13">
      <c r="B8485" t="s">
        <v>20</v>
      </c>
      <c r="C8485" t="s">
        <v>21</v>
      </c>
      <c r="D8485" t="s">
        <v>22</v>
      </c>
      <c r="E8485" t="s">
        <v>778</v>
      </c>
      <c r="F8485" t="s">
        <v>776</v>
      </c>
      <c r="G8485" t="s">
        <v>86</v>
      </c>
      <c r="H8485" t="s">
        <v>37</v>
      </c>
      <c r="I8485">
        <v>1924.0092399999999</v>
      </c>
      <c r="J8485">
        <v>523</v>
      </c>
      <c r="K8485">
        <v>933</v>
      </c>
      <c r="L8485" t="s">
        <v>471</v>
      </c>
      <c r="M8485" s="2">
        <f>+Table3[[#This Row],[CHW]]/Table3[[#This Row],[Count of Airbill Number]]</f>
        <v>3.6787939579349902</v>
      </c>
    </row>
    <row r="8486" spans="2:13">
      <c r="B8486" t="s">
        <v>35</v>
      </c>
      <c r="C8486" t="s">
        <v>472</v>
      </c>
      <c r="D8486" t="s">
        <v>36</v>
      </c>
      <c r="E8486" t="s">
        <v>776</v>
      </c>
      <c r="F8486" t="s">
        <v>776</v>
      </c>
      <c r="G8486" t="s">
        <v>116</v>
      </c>
      <c r="H8486" t="s">
        <v>524</v>
      </c>
      <c r="I8486">
        <v>1921.8000000000004</v>
      </c>
      <c r="J8486">
        <v>108</v>
      </c>
      <c r="K8486">
        <v>934</v>
      </c>
      <c r="L8486" t="s">
        <v>471</v>
      </c>
      <c r="M8486" s="2">
        <f>+Table3[[#This Row],[CHW]]/Table3[[#This Row],[Count of Airbill Number]]</f>
        <v>17.794444444444448</v>
      </c>
    </row>
    <row r="8487" spans="2:13">
      <c r="B8487" t="s">
        <v>20</v>
      </c>
      <c r="C8487" t="s">
        <v>472</v>
      </c>
      <c r="D8487" t="s">
        <v>22</v>
      </c>
      <c r="E8487" t="s">
        <v>778</v>
      </c>
      <c r="F8487" t="s">
        <v>778</v>
      </c>
      <c r="G8487" t="s">
        <v>90</v>
      </c>
      <c r="H8487" t="s">
        <v>51</v>
      </c>
      <c r="I8487">
        <v>1919.75</v>
      </c>
      <c r="J8487">
        <v>130</v>
      </c>
      <c r="K8487">
        <v>935</v>
      </c>
      <c r="L8487" t="s">
        <v>471</v>
      </c>
      <c r="M8487" s="2">
        <f>+Table3[[#This Row],[CHW]]/Table3[[#This Row],[Count of Airbill Number]]</f>
        <v>14.767307692307693</v>
      </c>
    </row>
    <row r="8488" spans="2:13">
      <c r="B8488" t="s">
        <v>20</v>
      </c>
      <c r="C8488" t="s">
        <v>472</v>
      </c>
      <c r="D8488" t="s">
        <v>22</v>
      </c>
      <c r="E8488" t="s">
        <v>776</v>
      </c>
      <c r="F8488" t="s">
        <v>776</v>
      </c>
      <c r="G8488" t="s">
        <v>66</v>
      </c>
      <c r="H8488" t="s">
        <v>23</v>
      </c>
      <c r="I8488">
        <v>1918</v>
      </c>
      <c r="J8488">
        <v>99</v>
      </c>
      <c r="K8488">
        <v>936</v>
      </c>
      <c r="L8488" t="s">
        <v>471</v>
      </c>
      <c r="M8488" s="2">
        <f>+Table3[[#This Row],[CHW]]/Table3[[#This Row],[Count of Airbill Number]]</f>
        <v>19.373737373737374</v>
      </c>
    </row>
    <row r="8489" spans="2:13">
      <c r="B8489" t="s">
        <v>20</v>
      </c>
      <c r="C8489" t="s">
        <v>472</v>
      </c>
      <c r="D8489" t="s">
        <v>22</v>
      </c>
      <c r="E8489" t="s">
        <v>776</v>
      </c>
      <c r="F8489" t="s">
        <v>777</v>
      </c>
      <c r="G8489" t="s">
        <v>85</v>
      </c>
      <c r="H8489" t="s">
        <v>259</v>
      </c>
      <c r="I8489">
        <v>1916</v>
      </c>
      <c r="J8489">
        <v>67</v>
      </c>
      <c r="K8489">
        <v>937</v>
      </c>
      <c r="L8489" t="s">
        <v>471</v>
      </c>
      <c r="M8489" s="2">
        <f>+Table3[[#This Row],[CHW]]/Table3[[#This Row],[Count of Airbill Number]]</f>
        <v>28.597014925373134</v>
      </c>
    </row>
    <row r="8490" spans="2:13">
      <c r="B8490" t="s">
        <v>20</v>
      </c>
      <c r="C8490" t="s">
        <v>472</v>
      </c>
      <c r="D8490" t="s">
        <v>22</v>
      </c>
      <c r="E8490" t="s">
        <v>776</v>
      </c>
      <c r="F8490" t="s">
        <v>776</v>
      </c>
      <c r="G8490" t="s">
        <v>66</v>
      </c>
      <c r="H8490" t="s">
        <v>32</v>
      </c>
      <c r="I8490">
        <v>1915.21</v>
      </c>
      <c r="J8490">
        <v>156</v>
      </c>
      <c r="K8490">
        <v>938</v>
      </c>
      <c r="L8490" t="s">
        <v>471</v>
      </c>
      <c r="M8490" s="2">
        <f>+Table3[[#This Row],[CHW]]/Table3[[#This Row],[Count of Airbill Number]]</f>
        <v>12.276987179487179</v>
      </c>
    </row>
    <row r="8491" spans="2:13">
      <c r="B8491" t="s">
        <v>20</v>
      </c>
      <c r="C8491" t="s">
        <v>472</v>
      </c>
      <c r="D8491" t="s">
        <v>22</v>
      </c>
      <c r="E8491" t="s">
        <v>777</v>
      </c>
      <c r="F8491" t="s">
        <v>777</v>
      </c>
      <c r="G8491" t="s">
        <v>190</v>
      </c>
      <c r="H8491" t="s">
        <v>44</v>
      </c>
      <c r="I8491">
        <v>1914</v>
      </c>
      <c r="J8491">
        <v>29</v>
      </c>
      <c r="K8491">
        <v>939</v>
      </c>
      <c r="L8491" t="s">
        <v>471</v>
      </c>
      <c r="M8491" s="2">
        <f>+Table3[[#This Row],[CHW]]/Table3[[#This Row],[Count of Airbill Number]]</f>
        <v>66</v>
      </c>
    </row>
    <row r="8492" spans="2:13">
      <c r="B8492" t="s">
        <v>20</v>
      </c>
      <c r="C8492" t="s">
        <v>472</v>
      </c>
      <c r="D8492" t="s">
        <v>22</v>
      </c>
      <c r="E8492" t="s">
        <v>778</v>
      </c>
      <c r="F8492" t="s">
        <v>778</v>
      </c>
      <c r="G8492" t="s">
        <v>124</v>
      </c>
      <c r="H8492" t="s">
        <v>51</v>
      </c>
      <c r="I8492">
        <v>1909.23</v>
      </c>
      <c r="J8492">
        <v>60</v>
      </c>
      <c r="K8492">
        <v>940</v>
      </c>
      <c r="L8492" t="s">
        <v>471</v>
      </c>
      <c r="M8492" s="2">
        <f>+Table3[[#This Row],[CHW]]/Table3[[#This Row],[Count of Airbill Number]]</f>
        <v>31.820499999999999</v>
      </c>
    </row>
    <row r="8493" spans="2:13">
      <c r="B8493" t="s">
        <v>20</v>
      </c>
      <c r="C8493" t="s">
        <v>472</v>
      </c>
      <c r="D8493" t="s">
        <v>22</v>
      </c>
      <c r="E8493" t="s">
        <v>776</v>
      </c>
      <c r="F8493" t="s">
        <v>776</v>
      </c>
      <c r="G8493" t="s">
        <v>32</v>
      </c>
      <c r="H8493" t="s">
        <v>165</v>
      </c>
      <c r="I8493">
        <v>1905.27</v>
      </c>
      <c r="J8493">
        <v>23</v>
      </c>
      <c r="K8493">
        <v>941</v>
      </c>
      <c r="L8493" t="s">
        <v>471</v>
      </c>
      <c r="M8493" s="2">
        <f>+Table3[[#This Row],[CHW]]/Table3[[#This Row],[Count of Airbill Number]]</f>
        <v>82.837826086956525</v>
      </c>
    </row>
    <row r="8494" spans="2:13">
      <c r="B8494" t="s">
        <v>20</v>
      </c>
      <c r="C8494" t="s">
        <v>472</v>
      </c>
      <c r="D8494" t="s">
        <v>22</v>
      </c>
      <c r="E8494" t="s">
        <v>776</v>
      </c>
      <c r="F8494" t="s">
        <v>777</v>
      </c>
      <c r="G8494" t="s">
        <v>32</v>
      </c>
      <c r="H8494" t="s">
        <v>52</v>
      </c>
      <c r="I8494">
        <v>1904.52</v>
      </c>
      <c r="J8494">
        <v>9</v>
      </c>
      <c r="K8494">
        <v>942</v>
      </c>
      <c r="L8494" t="s">
        <v>471</v>
      </c>
      <c r="M8494" s="2">
        <f>+Table3[[#This Row],[CHW]]/Table3[[#This Row],[Count of Airbill Number]]</f>
        <v>211.61333333333334</v>
      </c>
    </row>
    <row r="8495" spans="2:13">
      <c r="B8495" t="s">
        <v>20</v>
      </c>
      <c r="C8495" t="s">
        <v>472</v>
      </c>
      <c r="D8495" t="s">
        <v>22</v>
      </c>
      <c r="E8495" t="s">
        <v>778</v>
      </c>
      <c r="F8495" t="s">
        <v>778</v>
      </c>
      <c r="G8495" t="s">
        <v>124</v>
      </c>
      <c r="H8495" t="s">
        <v>194</v>
      </c>
      <c r="I8495">
        <v>1901.32</v>
      </c>
      <c r="J8495">
        <v>99</v>
      </c>
      <c r="K8495">
        <v>943</v>
      </c>
      <c r="L8495" t="s">
        <v>471</v>
      </c>
      <c r="M8495" s="2">
        <f>+Table3[[#This Row],[CHW]]/Table3[[#This Row],[Count of Airbill Number]]</f>
        <v>19.205252525252526</v>
      </c>
    </row>
    <row r="8496" spans="2:13">
      <c r="B8496" t="s">
        <v>20</v>
      </c>
      <c r="C8496" t="s">
        <v>472</v>
      </c>
      <c r="D8496" t="s">
        <v>22</v>
      </c>
      <c r="E8496" t="s">
        <v>778</v>
      </c>
      <c r="F8496" t="s">
        <v>776</v>
      </c>
      <c r="G8496" t="s">
        <v>153</v>
      </c>
      <c r="H8496" t="s">
        <v>152</v>
      </c>
      <c r="I8496">
        <v>1899.2</v>
      </c>
      <c r="J8496">
        <v>38</v>
      </c>
      <c r="K8496">
        <v>944</v>
      </c>
      <c r="L8496" t="s">
        <v>471</v>
      </c>
      <c r="M8496" s="2">
        <f>+Table3[[#This Row],[CHW]]/Table3[[#This Row],[Count of Airbill Number]]</f>
        <v>49.978947368421053</v>
      </c>
    </row>
    <row r="8497" spans="2:13">
      <c r="B8497" t="s">
        <v>35</v>
      </c>
      <c r="C8497" t="s">
        <v>472</v>
      </c>
      <c r="D8497" t="s">
        <v>36</v>
      </c>
      <c r="E8497" t="s">
        <v>776</v>
      </c>
      <c r="F8497" t="s">
        <v>778</v>
      </c>
      <c r="G8497" t="s">
        <v>32</v>
      </c>
      <c r="H8497" t="s">
        <v>124</v>
      </c>
      <c r="I8497">
        <v>1895</v>
      </c>
      <c r="J8497">
        <v>2</v>
      </c>
      <c r="K8497">
        <v>945</v>
      </c>
      <c r="L8497" t="s">
        <v>471</v>
      </c>
      <c r="M8497" s="2">
        <f>+Table3[[#This Row],[CHW]]/Table3[[#This Row],[Count of Airbill Number]]</f>
        <v>947.5</v>
      </c>
    </row>
    <row r="8498" spans="2:13">
      <c r="B8498" t="s">
        <v>20</v>
      </c>
      <c r="C8498" t="s">
        <v>472</v>
      </c>
      <c r="D8498" t="s">
        <v>22</v>
      </c>
      <c r="E8498" t="s">
        <v>777</v>
      </c>
      <c r="F8498" t="s">
        <v>778</v>
      </c>
      <c r="G8498" t="s">
        <v>290</v>
      </c>
      <c r="H8498" t="s">
        <v>51</v>
      </c>
      <c r="I8498">
        <v>1886</v>
      </c>
      <c r="J8498">
        <v>40</v>
      </c>
      <c r="K8498">
        <v>946</v>
      </c>
      <c r="L8498" t="s">
        <v>471</v>
      </c>
      <c r="M8498" s="2">
        <f>+Table3[[#This Row],[CHW]]/Table3[[#This Row],[Count of Airbill Number]]</f>
        <v>47.15</v>
      </c>
    </row>
    <row r="8499" spans="2:13">
      <c r="B8499" t="s">
        <v>20</v>
      </c>
      <c r="C8499" t="s">
        <v>472</v>
      </c>
      <c r="D8499" t="s">
        <v>22</v>
      </c>
      <c r="E8499" t="s">
        <v>777</v>
      </c>
      <c r="F8499" t="s">
        <v>778</v>
      </c>
      <c r="G8499" t="s">
        <v>374</v>
      </c>
      <c r="H8499" t="s">
        <v>112</v>
      </c>
      <c r="I8499">
        <v>1885</v>
      </c>
      <c r="J8499">
        <v>7</v>
      </c>
      <c r="K8499">
        <v>947</v>
      </c>
      <c r="L8499" t="s">
        <v>471</v>
      </c>
      <c r="M8499" s="2">
        <f>+Table3[[#This Row],[CHW]]/Table3[[#This Row],[Count of Airbill Number]]</f>
        <v>269.28571428571428</v>
      </c>
    </row>
    <row r="8500" spans="2:13">
      <c r="B8500" t="s">
        <v>20</v>
      </c>
      <c r="C8500" t="s">
        <v>472</v>
      </c>
      <c r="D8500" t="s">
        <v>22</v>
      </c>
      <c r="E8500" t="s">
        <v>777</v>
      </c>
      <c r="F8500" t="s">
        <v>777</v>
      </c>
      <c r="G8500" t="s">
        <v>517</v>
      </c>
      <c r="H8500" t="s">
        <v>506</v>
      </c>
      <c r="I8500">
        <v>1883</v>
      </c>
      <c r="J8500">
        <v>35</v>
      </c>
      <c r="K8500">
        <v>948</v>
      </c>
      <c r="L8500" t="s">
        <v>471</v>
      </c>
      <c r="M8500" s="2">
        <f>+Table3[[#This Row],[CHW]]/Table3[[#This Row],[Count of Airbill Number]]</f>
        <v>53.8</v>
      </c>
    </row>
    <row r="8501" spans="2:13">
      <c r="B8501" t="s">
        <v>20</v>
      </c>
      <c r="C8501" t="s">
        <v>472</v>
      </c>
      <c r="D8501" t="s">
        <v>22</v>
      </c>
      <c r="E8501" t="s">
        <v>778</v>
      </c>
      <c r="F8501" t="s">
        <v>778</v>
      </c>
      <c r="G8501" t="s">
        <v>358</v>
      </c>
      <c r="H8501" t="s">
        <v>135</v>
      </c>
      <c r="I8501">
        <v>1880.46</v>
      </c>
      <c r="J8501">
        <v>31</v>
      </c>
      <c r="K8501">
        <v>949</v>
      </c>
      <c r="L8501" t="s">
        <v>471</v>
      </c>
      <c r="M8501" s="2">
        <f>+Table3[[#This Row],[CHW]]/Table3[[#This Row],[Count of Airbill Number]]</f>
        <v>60.660000000000004</v>
      </c>
    </row>
    <row r="8502" spans="2:13">
      <c r="B8502" t="s">
        <v>20</v>
      </c>
      <c r="C8502" t="s">
        <v>472</v>
      </c>
      <c r="D8502" t="s">
        <v>22</v>
      </c>
      <c r="E8502" t="s">
        <v>777</v>
      </c>
      <c r="F8502" t="s">
        <v>778</v>
      </c>
      <c r="G8502" t="s">
        <v>154</v>
      </c>
      <c r="H8502" t="s">
        <v>51</v>
      </c>
      <c r="I8502">
        <v>1876</v>
      </c>
      <c r="J8502">
        <v>2</v>
      </c>
      <c r="K8502">
        <v>950</v>
      </c>
      <c r="L8502" t="s">
        <v>471</v>
      </c>
      <c r="M8502" s="2">
        <f>+Table3[[#This Row],[CHW]]/Table3[[#This Row],[Count of Airbill Number]]</f>
        <v>938</v>
      </c>
    </row>
    <row r="8503" spans="2:13">
      <c r="B8503" t="s">
        <v>20</v>
      </c>
      <c r="C8503" t="s">
        <v>472</v>
      </c>
      <c r="D8503" t="s">
        <v>22</v>
      </c>
      <c r="E8503" t="s">
        <v>776</v>
      </c>
      <c r="F8503" t="s">
        <v>776</v>
      </c>
      <c r="G8503" t="s">
        <v>66</v>
      </c>
      <c r="H8503" t="s">
        <v>48</v>
      </c>
      <c r="I8503">
        <v>1874.8400000000001</v>
      </c>
      <c r="J8503">
        <v>105</v>
      </c>
      <c r="K8503">
        <v>951</v>
      </c>
      <c r="L8503" t="s">
        <v>471</v>
      </c>
      <c r="M8503" s="2">
        <f>+Table3[[#This Row],[CHW]]/Table3[[#This Row],[Count of Airbill Number]]</f>
        <v>17.855619047619047</v>
      </c>
    </row>
    <row r="8504" spans="2:13">
      <c r="B8504" t="s">
        <v>20</v>
      </c>
      <c r="C8504" t="s">
        <v>21</v>
      </c>
      <c r="D8504" t="s">
        <v>22</v>
      </c>
      <c r="E8504" t="s">
        <v>776</v>
      </c>
      <c r="F8504" t="s">
        <v>778</v>
      </c>
      <c r="G8504" t="s">
        <v>66</v>
      </c>
      <c r="H8504" t="s">
        <v>86</v>
      </c>
      <c r="I8504">
        <v>1873.5799999999997</v>
      </c>
      <c r="J8504">
        <v>144</v>
      </c>
      <c r="K8504">
        <v>952</v>
      </c>
      <c r="L8504" t="s">
        <v>471</v>
      </c>
      <c r="M8504" s="2">
        <f>+Table3[[#This Row],[CHW]]/Table3[[#This Row],[Count of Airbill Number]]</f>
        <v>13.01097222222222</v>
      </c>
    </row>
    <row r="8505" spans="2:13">
      <c r="B8505" t="s">
        <v>20</v>
      </c>
      <c r="C8505" t="s">
        <v>21</v>
      </c>
      <c r="D8505" t="s">
        <v>22</v>
      </c>
      <c r="E8505" t="s">
        <v>778</v>
      </c>
      <c r="F8505" t="s">
        <v>778</v>
      </c>
      <c r="G8505" t="s">
        <v>51</v>
      </c>
      <c r="H8505" t="s">
        <v>171</v>
      </c>
      <c r="I8505">
        <v>1871.26</v>
      </c>
      <c r="J8505">
        <v>71</v>
      </c>
      <c r="K8505">
        <v>953</v>
      </c>
      <c r="L8505" t="s">
        <v>471</v>
      </c>
      <c r="M8505" s="2">
        <f>+Table3[[#This Row],[CHW]]/Table3[[#This Row],[Count of Airbill Number]]</f>
        <v>26.355774647887323</v>
      </c>
    </row>
    <row r="8506" spans="2:13">
      <c r="B8506" t="s">
        <v>20</v>
      </c>
      <c r="C8506" t="s">
        <v>472</v>
      </c>
      <c r="D8506" t="s">
        <v>22</v>
      </c>
      <c r="E8506" t="s">
        <v>776</v>
      </c>
      <c r="F8506" t="s">
        <v>776</v>
      </c>
      <c r="G8506" t="s">
        <v>85</v>
      </c>
      <c r="H8506" t="s">
        <v>43</v>
      </c>
      <c r="I8506">
        <v>1866.6999999999987</v>
      </c>
      <c r="J8506">
        <v>85</v>
      </c>
      <c r="K8506">
        <v>954</v>
      </c>
      <c r="L8506" t="s">
        <v>471</v>
      </c>
      <c r="M8506" s="2">
        <f>+Table3[[#This Row],[CHW]]/Table3[[#This Row],[Count of Airbill Number]]</f>
        <v>21.961176470588221</v>
      </c>
    </row>
    <row r="8507" spans="2:13">
      <c r="B8507" t="s">
        <v>20</v>
      </c>
      <c r="C8507" t="s">
        <v>472</v>
      </c>
      <c r="D8507" t="s">
        <v>22</v>
      </c>
      <c r="E8507" t="s">
        <v>778</v>
      </c>
      <c r="F8507" t="s">
        <v>778</v>
      </c>
      <c r="G8507" t="s">
        <v>51</v>
      </c>
      <c r="H8507" t="s">
        <v>150</v>
      </c>
      <c r="I8507">
        <v>1866.61</v>
      </c>
      <c r="J8507">
        <v>43</v>
      </c>
      <c r="K8507">
        <v>955</v>
      </c>
      <c r="L8507" t="s">
        <v>471</v>
      </c>
      <c r="M8507" s="2">
        <f>+Table3[[#This Row],[CHW]]/Table3[[#This Row],[Count of Airbill Number]]</f>
        <v>43.40953488372093</v>
      </c>
    </row>
    <row r="8508" spans="2:13">
      <c r="B8508" t="s">
        <v>20</v>
      </c>
      <c r="C8508" t="s">
        <v>472</v>
      </c>
      <c r="D8508" t="s">
        <v>22</v>
      </c>
      <c r="E8508" t="s">
        <v>776</v>
      </c>
      <c r="F8508" t="s">
        <v>776</v>
      </c>
      <c r="G8508" t="s">
        <v>123</v>
      </c>
      <c r="H8508" t="s">
        <v>49</v>
      </c>
      <c r="I8508">
        <v>1862.0748299999991</v>
      </c>
      <c r="J8508">
        <v>56</v>
      </c>
      <c r="K8508">
        <v>956</v>
      </c>
      <c r="L8508" t="s">
        <v>471</v>
      </c>
      <c r="M8508" s="2">
        <f>+Table3[[#This Row],[CHW]]/Table3[[#This Row],[Count of Airbill Number]]</f>
        <v>33.251336249999987</v>
      </c>
    </row>
    <row r="8509" spans="2:13">
      <c r="B8509" t="s">
        <v>20</v>
      </c>
      <c r="C8509" t="s">
        <v>21</v>
      </c>
      <c r="D8509" t="s">
        <v>22</v>
      </c>
      <c r="E8509" t="s">
        <v>777</v>
      </c>
      <c r="F8509" t="s">
        <v>777</v>
      </c>
      <c r="G8509" t="s">
        <v>290</v>
      </c>
      <c r="H8509" t="s">
        <v>274</v>
      </c>
      <c r="I8509">
        <v>1861.6599999999996</v>
      </c>
      <c r="J8509">
        <v>202</v>
      </c>
      <c r="K8509">
        <v>957</v>
      </c>
      <c r="L8509" t="s">
        <v>471</v>
      </c>
      <c r="M8509" s="2">
        <f>+Table3[[#This Row],[CHW]]/Table3[[#This Row],[Count of Airbill Number]]</f>
        <v>9.2161386138613839</v>
      </c>
    </row>
    <row r="8510" spans="2:13">
      <c r="B8510" t="s">
        <v>20</v>
      </c>
      <c r="C8510" t="s">
        <v>472</v>
      </c>
      <c r="D8510" t="s">
        <v>36</v>
      </c>
      <c r="E8510" t="s">
        <v>778</v>
      </c>
      <c r="F8510" t="s">
        <v>778</v>
      </c>
      <c r="G8510" t="s">
        <v>206</v>
      </c>
      <c r="H8510" t="s">
        <v>86</v>
      </c>
      <c r="I8510">
        <v>1860</v>
      </c>
      <c r="J8510">
        <v>113</v>
      </c>
      <c r="K8510">
        <v>958</v>
      </c>
      <c r="L8510" t="s">
        <v>471</v>
      </c>
      <c r="M8510" s="2">
        <f>+Table3[[#This Row],[CHW]]/Table3[[#This Row],[Count of Airbill Number]]</f>
        <v>16.460176991150444</v>
      </c>
    </row>
    <row r="8511" spans="2:13">
      <c r="B8511" t="s">
        <v>20</v>
      </c>
      <c r="C8511" t="s">
        <v>472</v>
      </c>
      <c r="D8511" t="s">
        <v>22</v>
      </c>
      <c r="E8511" t="s">
        <v>776</v>
      </c>
      <c r="F8511" t="s">
        <v>777</v>
      </c>
      <c r="G8511" t="s">
        <v>85</v>
      </c>
      <c r="H8511" t="s">
        <v>190</v>
      </c>
      <c r="I8511">
        <v>1858.8999999999996</v>
      </c>
      <c r="J8511">
        <v>95</v>
      </c>
      <c r="K8511">
        <v>959</v>
      </c>
      <c r="L8511" t="s">
        <v>471</v>
      </c>
      <c r="M8511" s="2">
        <f>+Table3[[#This Row],[CHW]]/Table3[[#This Row],[Count of Airbill Number]]</f>
        <v>19.567368421052628</v>
      </c>
    </row>
    <row r="8512" spans="2:13">
      <c r="B8512" t="s">
        <v>35</v>
      </c>
      <c r="C8512" t="s">
        <v>21</v>
      </c>
      <c r="D8512" t="s">
        <v>36</v>
      </c>
      <c r="E8512" t="s">
        <v>778</v>
      </c>
      <c r="F8512" t="s">
        <v>778</v>
      </c>
      <c r="G8512" t="s">
        <v>283</v>
      </c>
      <c r="H8512" t="s">
        <v>51</v>
      </c>
      <c r="I8512">
        <v>1848</v>
      </c>
      <c r="J8512">
        <v>1</v>
      </c>
      <c r="K8512">
        <v>960</v>
      </c>
      <c r="L8512" t="s">
        <v>471</v>
      </c>
      <c r="M8512" s="2">
        <f>+Table3[[#This Row],[CHW]]/Table3[[#This Row],[Count of Airbill Number]]</f>
        <v>1848</v>
      </c>
    </row>
    <row r="8513" spans="2:13">
      <c r="B8513" t="s">
        <v>20</v>
      </c>
      <c r="C8513" t="s">
        <v>472</v>
      </c>
      <c r="D8513" t="s">
        <v>22</v>
      </c>
      <c r="E8513" t="s">
        <v>778</v>
      </c>
      <c r="F8513" t="s">
        <v>778</v>
      </c>
      <c r="G8513" t="s">
        <v>51</v>
      </c>
      <c r="H8513" t="s">
        <v>333</v>
      </c>
      <c r="I8513">
        <v>1838.01</v>
      </c>
      <c r="J8513">
        <v>70</v>
      </c>
      <c r="K8513">
        <v>961</v>
      </c>
      <c r="L8513" t="s">
        <v>471</v>
      </c>
      <c r="M8513" s="2">
        <f>+Table3[[#This Row],[CHW]]/Table3[[#This Row],[Count of Airbill Number]]</f>
        <v>26.257285714285715</v>
      </c>
    </row>
    <row r="8514" spans="2:13">
      <c r="B8514" t="s">
        <v>20</v>
      </c>
      <c r="C8514" t="s">
        <v>472</v>
      </c>
      <c r="D8514" t="s">
        <v>22</v>
      </c>
      <c r="E8514" t="s">
        <v>776</v>
      </c>
      <c r="F8514" t="s">
        <v>776</v>
      </c>
      <c r="G8514" t="s">
        <v>89</v>
      </c>
      <c r="H8514" t="s">
        <v>37</v>
      </c>
      <c r="I8514">
        <v>1835.1999999999998</v>
      </c>
      <c r="J8514">
        <v>69</v>
      </c>
      <c r="K8514">
        <v>962</v>
      </c>
      <c r="L8514" t="s">
        <v>471</v>
      </c>
      <c r="M8514" s="2">
        <f>+Table3[[#This Row],[CHW]]/Table3[[#This Row],[Count of Airbill Number]]</f>
        <v>26.59710144927536</v>
      </c>
    </row>
    <row r="8515" spans="2:13">
      <c r="B8515" t="s">
        <v>35</v>
      </c>
      <c r="C8515" t="s">
        <v>21</v>
      </c>
      <c r="D8515" t="s">
        <v>36</v>
      </c>
      <c r="E8515" t="s">
        <v>777</v>
      </c>
      <c r="F8515" t="s">
        <v>777</v>
      </c>
      <c r="G8515" t="s">
        <v>484</v>
      </c>
      <c r="H8515" t="s">
        <v>38</v>
      </c>
      <c r="I8515">
        <v>1835</v>
      </c>
      <c r="J8515">
        <v>4</v>
      </c>
      <c r="K8515">
        <v>963</v>
      </c>
      <c r="L8515" t="s">
        <v>471</v>
      </c>
      <c r="M8515" s="2">
        <f>+Table3[[#This Row],[CHW]]/Table3[[#This Row],[Count of Airbill Number]]</f>
        <v>458.75</v>
      </c>
    </row>
    <row r="8516" spans="2:13">
      <c r="B8516" t="s">
        <v>20</v>
      </c>
      <c r="C8516" t="s">
        <v>472</v>
      </c>
      <c r="D8516" t="s">
        <v>22</v>
      </c>
      <c r="E8516" t="s">
        <v>776</v>
      </c>
      <c r="F8516" t="s">
        <v>776</v>
      </c>
      <c r="G8516" t="s">
        <v>216</v>
      </c>
      <c r="H8516" t="s">
        <v>32</v>
      </c>
      <c r="I8516">
        <v>1834.7364966000002</v>
      </c>
      <c r="J8516">
        <v>38</v>
      </c>
      <c r="K8516">
        <v>964</v>
      </c>
      <c r="L8516" t="s">
        <v>471</v>
      </c>
      <c r="M8516" s="2">
        <f>+Table3[[#This Row],[CHW]]/Table3[[#This Row],[Count of Airbill Number]]</f>
        <v>48.28253938421053</v>
      </c>
    </row>
    <row r="8517" spans="2:13">
      <c r="B8517" t="s">
        <v>20</v>
      </c>
      <c r="C8517" t="s">
        <v>472</v>
      </c>
      <c r="D8517" t="s">
        <v>22</v>
      </c>
      <c r="E8517" t="s">
        <v>778</v>
      </c>
      <c r="F8517" t="s">
        <v>778</v>
      </c>
      <c r="G8517" t="s">
        <v>474</v>
      </c>
      <c r="H8517" t="s">
        <v>112</v>
      </c>
      <c r="I8517">
        <v>1833.7000000000003</v>
      </c>
      <c r="J8517">
        <v>116</v>
      </c>
      <c r="K8517">
        <v>965</v>
      </c>
      <c r="L8517" t="s">
        <v>471</v>
      </c>
      <c r="M8517" s="2">
        <f>+Table3[[#This Row],[CHW]]/Table3[[#This Row],[Count of Airbill Number]]</f>
        <v>15.807758620689658</v>
      </c>
    </row>
    <row r="8518" spans="2:13">
      <c r="B8518" t="s">
        <v>20</v>
      </c>
      <c r="C8518" t="s">
        <v>472</v>
      </c>
      <c r="D8518" t="s">
        <v>22</v>
      </c>
      <c r="E8518" t="s">
        <v>778</v>
      </c>
      <c r="F8518" t="s">
        <v>778</v>
      </c>
      <c r="G8518" t="s">
        <v>112</v>
      </c>
      <c r="H8518" t="s">
        <v>306</v>
      </c>
      <c r="I8518">
        <v>1833.65</v>
      </c>
      <c r="J8518">
        <v>43</v>
      </c>
      <c r="K8518">
        <v>966</v>
      </c>
      <c r="L8518" t="s">
        <v>471</v>
      </c>
      <c r="M8518" s="2">
        <f>+Table3[[#This Row],[CHW]]/Table3[[#This Row],[Count of Airbill Number]]</f>
        <v>42.643023255813958</v>
      </c>
    </row>
    <row r="8519" spans="2:13">
      <c r="B8519" t="s">
        <v>20</v>
      </c>
      <c r="C8519" t="s">
        <v>472</v>
      </c>
      <c r="D8519" t="s">
        <v>22</v>
      </c>
      <c r="E8519" t="s">
        <v>777</v>
      </c>
      <c r="F8519" t="s">
        <v>777</v>
      </c>
      <c r="G8519" t="s">
        <v>374</v>
      </c>
      <c r="H8519" t="s">
        <v>481</v>
      </c>
      <c r="I8519">
        <v>1831.38</v>
      </c>
      <c r="J8519">
        <v>63</v>
      </c>
      <c r="K8519">
        <v>967</v>
      </c>
      <c r="L8519" t="s">
        <v>471</v>
      </c>
      <c r="M8519" s="2">
        <f>+Table3[[#This Row],[CHW]]/Table3[[#This Row],[Count of Airbill Number]]</f>
        <v>29.069523809523812</v>
      </c>
    </row>
    <row r="8520" spans="2:13">
      <c r="B8520" t="s">
        <v>20</v>
      </c>
      <c r="C8520" t="s">
        <v>472</v>
      </c>
      <c r="D8520" t="s">
        <v>22</v>
      </c>
      <c r="E8520" t="s">
        <v>776</v>
      </c>
      <c r="F8520" t="s">
        <v>776</v>
      </c>
      <c r="G8520" t="s">
        <v>312</v>
      </c>
      <c r="H8520" t="s">
        <v>37</v>
      </c>
      <c r="I8520">
        <v>1825.5730999999982</v>
      </c>
      <c r="J8520">
        <v>93</v>
      </c>
      <c r="K8520">
        <v>968</v>
      </c>
      <c r="L8520" t="s">
        <v>471</v>
      </c>
      <c r="M8520" s="2">
        <f>+Table3[[#This Row],[CHW]]/Table3[[#This Row],[Count of Airbill Number]]</f>
        <v>19.629818279569875</v>
      </c>
    </row>
    <row r="8521" spans="2:13">
      <c r="B8521" t="s">
        <v>20</v>
      </c>
      <c r="C8521" t="s">
        <v>472</v>
      </c>
      <c r="D8521" t="s">
        <v>22</v>
      </c>
      <c r="E8521" t="s">
        <v>776</v>
      </c>
      <c r="F8521" t="s">
        <v>776</v>
      </c>
      <c r="G8521" t="s">
        <v>525</v>
      </c>
      <c r="H8521" t="s">
        <v>85</v>
      </c>
      <c r="I8521">
        <v>1824</v>
      </c>
      <c r="J8521">
        <v>108</v>
      </c>
      <c r="K8521">
        <v>969</v>
      </c>
      <c r="L8521" t="s">
        <v>471</v>
      </c>
      <c r="M8521" s="2">
        <f>+Table3[[#This Row],[CHW]]/Table3[[#This Row],[Count of Airbill Number]]</f>
        <v>16.888888888888889</v>
      </c>
    </row>
    <row r="8522" spans="2:13">
      <c r="B8522" t="s">
        <v>20</v>
      </c>
      <c r="C8522" t="s">
        <v>21</v>
      </c>
      <c r="D8522" t="s">
        <v>22</v>
      </c>
      <c r="E8522" t="s">
        <v>778</v>
      </c>
      <c r="F8522" t="s">
        <v>776</v>
      </c>
      <c r="G8522" t="s">
        <v>86</v>
      </c>
      <c r="H8522" t="s">
        <v>123</v>
      </c>
      <c r="I8522">
        <v>1821.2200000000003</v>
      </c>
      <c r="J8522">
        <v>76</v>
      </c>
      <c r="K8522">
        <v>970</v>
      </c>
      <c r="L8522" t="s">
        <v>471</v>
      </c>
      <c r="M8522" s="2">
        <f>+Table3[[#This Row],[CHW]]/Table3[[#This Row],[Count of Airbill Number]]</f>
        <v>23.963421052631581</v>
      </c>
    </row>
    <row r="8523" spans="2:13">
      <c r="B8523" t="s">
        <v>35</v>
      </c>
      <c r="C8523" t="s">
        <v>21</v>
      </c>
      <c r="D8523" t="s">
        <v>36</v>
      </c>
      <c r="E8523" t="s">
        <v>777</v>
      </c>
      <c r="F8523" t="s">
        <v>778</v>
      </c>
      <c r="G8523" t="s">
        <v>290</v>
      </c>
      <c r="H8523" t="s">
        <v>51</v>
      </c>
      <c r="I8523">
        <v>1820</v>
      </c>
      <c r="J8523">
        <v>31</v>
      </c>
      <c r="K8523">
        <v>971</v>
      </c>
      <c r="L8523" t="s">
        <v>471</v>
      </c>
      <c r="M8523" s="2">
        <f>+Table3[[#This Row],[CHW]]/Table3[[#This Row],[Count of Airbill Number]]</f>
        <v>58.70967741935484</v>
      </c>
    </row>
    <row r="8524" spans="2:13">
      <c r="B8524" t="s">
        <v>20</v>
      </c>
      <c r="C8524" t="s">
        <v>472</v>
      </c>
      <c r="D8524" t="s">
        <v>22</v>
      </c>
      <c r="E8524" t="s">
        <v>776</v>
      </c>
      <c r="F8524" t="s">
        <v>776</v>
      </c>
      <c r="G8524" t="s">
        <v>31</v>
      </c>
      <c r="H8524" t="s">
        <v>175</v>
      </c>
      <c r="I8524">
        <v>1815.3999999999999</v>
      </c>
      <c r="J8524">
        <v>116</v>
      </c>
      <c r="K8524">
        <v>972</v>
      </c>
      <c r="L8524" t="s">
        <v>471</v>
      </c>
      <c r="M8524" s="2">
        <f>+Table3[[#This Row],[CHW]]/Table3[[#This Row],[Count of Airbill Number]]</f>
        <v>15.649999999999999</v>
      </c>
    </row>
    <row r="8525" spans="2:13">
      <c r="B8525" t="s">
        <v>20</v>
      </c>
      <c r="C8525" t="s">
        <v>472</v>
      </c>
      <c r="D8525" t="s">
        <v>22</v>
      </c>
      <c r="E8525" t="s">
        <v>778</v>
      </c>
      <c r="F8525" t="s">
        <v>778</v>
      </c>
      <c r="G8525" t="s">
        <v>51</v>
      </c>
      <c r="H8525" t="s">
        <v>304</v>
      </c>
      <c r="I8525">
        <v>1815.25</v>
      </c>
      <c r="J8525">
        <v>50</v>
      </c>
      <c r="K8525">
        <v>973</v>
      </c>
      <c r="L8525" t="s">
        <v>471</v>
      </c>
      <c r="M8525" s="2">
        <f>+Table3[[#This Row],[CHW]]/Table3[[#This Row],[Count of Airbill Number]]</f>
        <v>36.305</v>
      </c>
    </row>
    <row r="8526" spans="2:13">
      <c r="B8526" t="s">
        <v>20</v>
      </c>
      <c r="C8526" t="s">
        <v>21</v>
      </c>
      <c r="D8526" t="s">
        <v>22</v>
      </c>
      <c r="E8526" t="s">
        <v>778</v>
      </c>
      <c r="F8526" t="s">
        <v>776</v>
      </c>
      <c r="G8526" t="s">
        <v>51</v>
      </c>
      <c r="H8526" t="s">
        <v>123</v>
      </c>
      <c r="I8526">
        <v>1811.2000000000003</v>
      </c>
      <c r="J8526">
        <v>24</v>
      </c>
      <c r="K8526">
        <v>974</v>
      </c>
      <c r="L8526" t="s">
        <v>471</v>
      </c>
      <c r="M8526" s="2">
        <f>+Table3[[#This Row],[CHW]]/Table3[[#This Row],[Count of Airbill Number]]</f>
        <v>75.466666666666683</v>
      </c>
    </row>
    <row r="8527" spans="2:13">
      <c r="B8527" t="s">
        <v>20</v>
      </c>
      <c r="C8527" t="s">
        <v>472</v>
      </c>
      <c r="D8527" t="s">
        <v>22</v>
      </c>
      <c r="E8527" t="s">
        <v>776</v>
      </c>
      <c r="F8527" t="s">
        <v>776</v>
      </c>
      <c r="G8527" t="s">
        <v>122</v>
      </c>
      <c r="H8527" t="s">
        <v>66</v>
      </c>
      <c r="I8527">
        <v>1808.0154955999999</v>
      </c>
      <c r="J8527">
        <v>4</v>
      </c>
      <c r="K8527">
        <v>975</v>
      </c>
      <c r="L8527" t="s">
        <v>471</v>
      </c>
      <c r="M8527" s="2">
        <f>+Table3[[#This Row],[CHW]]/Table3[[#This Row],[Count of Airbill Number]]</f>
        <v>452.00387389999997</v>
      </c>
    </row>
    <row r="8528" spans="2:13">
      <c r="B8528" t="s">
        <v>20</v>
      </c>
      <c r="C8528" t="s">
        <v>21</v>
      </c>
      <c r="D8528" t="s">
        <v>22</v>
      </c>
      <c r="E8528" t="s">
        <v>777</v>
      </c>
      <c r="F8528" t="s">
        <v>777</v>
      </c>
      <c r="G8528" t="s">
        <v>290</v>
      </c>
      <c r="H8528" t="s">
        <v>481</v>
      </c>
      <c r="I8528">
        <v>1806.6799999999998</v>
      </c>
      <c r="J8528">
        <v>74</v>
      </c>
      <c r="K8528">
        <v>976</v>
      </c>
      <c r="L8528" t="s">
        <v>471</v>
      </c>
      <c r="M8528" s="2">
        <f>+Table3[[#This Row],[CHW]]/Table3[[#This Row],[Count of Airbill Number]]</f>
        <v>24.414594594594593</v>
      </c>
    </row>
    <row r="8529" spans="2:13">
      <c r="B8529" t="s">
        <v>20</v>
      </c>
      <c r="C8529" t="s">
        <v>472</v>
      </c>
      <c r="D8529" t="s">
        <v>22</v>
      </c>
      <c r="E8529" t="s">
        <v>777</v>
      </c>
      <c r="F8529" t="s">
        <v>777</v>
      </c>
      <c r="G8529" t="s">
        <v>97</v>
      </c>
      <c r="H8529" t="s">
        <v>190</v>
      </c>
      <c r="I8529">
        <v>1805.5</v>
      </c>
      <c r="J8529">
        <v>23</v>
      </c>
      <c r="K8529">
        <v>977</v>
      </c>
      <c r="L8529" t="s">
        <v>471</v>
      </c>
      <c r="M8529" s="2">
        <f>+Table3[[#This Row],[CHW]]/Table3[[#This Row],[Count of Airbill Number]]</f>
        <v>78.5</v>
      </c>
    </row>
    <row r="8530" spans="2:13">
      <c r="B8530" t="s">
        <v>20</v>
      </c>
      <c r="C8530" t="s">
        <v>472</v>
      </c>
      <c r="D8530" t="s">
        <v>22</v>
      </c>
      <c r="E8530" t="s">
        <v>776</v>
      </c>
      <c r="F8530" t="s">
        <v>778</v>
      </c>
      <c r="G8530" t="s">
        <v>85</v>
      </c>
      <c r="H8530" t="s">
        <v>250</v>
      </c>
      <c r="I8530">
        <v>1803.08</v>
      </c>
      <c r="J8530">
        <v>53</v>
      </c>
      <c r="K8530">
        <v>978</v>
      </c>
      <c r="L8530" t="s">
        <v>471</v>
      </c>
      <c r="M8530" s="2">
        <f>+Table3[[#This Row],[CHW]]/Table3[[#This Row],[Count of Airbill Number]]</f>
        <v>34.020377358490563</v>
      </c>
    </row>
    <row r="8531" spans="2:13">
      <c r="B8531" t="s">
        <v>20</v>
      </c>
      <c r="C8531" t="s">
        <v>21</v>
      </c>
      <c r="D8531" t="s">
        <v>22</v>
      </c>
      <c r="E8531" t="s">
        <v>778</v>
      </c>
      <c r="F8531" t="s">
        <v>778</v>
      </c>
      <c r="G8531" t="s">
        <v>113</v>
      </c>
      <c r="H8531" t="s">
        <v>153</v>
      </c>
      <c r="I8531">
        <v>1801.8000000000002</v>
      </c>
      <c r="J8531">
        <v>21</v>
      </c>
      <c r="K8531">
        <v>979</v>
      </c>
      <c r="L8531" t="s">
        <v>471</v>
      </c>
      <c r="M8531" s="2">
        <f>+Table3[[#This Row],[CHW]]/Table3[[#This Row],[Count of Airbill Number]]</f>
        <v>85.800000000000011</v>
      </c>
    </row>
    <row r="8532" spans="2:13">
      <c r="B8532" t="s">
        <v>20</v>
      </c>
      <c r="C8532" t="s">
        <v>472</v>
      </c>
      <c r="D8532" t="s">
        <v>22</v>
      </c>
      <c r="E8532" t="s">
        <v>776</v>
      </c>
      <c r="F8532" t="s">
        <v>778</v>
      </c>
      <c r="G8532" t="s">
        <v>32</v>
      </c>
      <c r="H8532" t="s">
        <v>306</v>
      </c>
      <c r="I8532">
        <v>1801.1499999999994</v>
      </c>
      <c r="J8532">
        <v>32</v>
      </c>
      <c r="K8532">
        <v>980</v>
      </c>
      <c r="L8532" t="s">
        <v>471</v>
      </c>
      <c r="M8532" s="2">
        <f>+Table3[[#This Row],[CHW]]/Table3[[#This Row],[Count of Airbill Number]]</f>
        <v>56.285937499999982</v>
      </c>
    </row>
    <row r="8533" spans="2:13">
      <c r="B8533" t="s">
        <v>35</v>
      </c>
      <c r="C8533" t="s">
        <v>472</v>
      </c>
      <c r="D8533" t="s">
        <v>36</v>
      </c>
      <c r="E8533" t="s">
        <v>777</v>
      </c>
      <c r="F8533" t="s">
        <v>777</v>
      </c>
      <c r="G8533" t="s">
        <v>481</v>
      </c>
      <c r="H8533" t="s">
        <v>374</v>
      </c>
      <c r="I8533">
        <v>1800</v>
      </c>
      <c r="J8533">
        <v>3</v>
      </c>
      <c r="K8533">
        <v>981</v>
      </c>
      <c r="L8533" t="s">
        <v>471</v>
      </c>
      <c r="M8533" s="2">
        <f>+Table3[[#This Row],[CHW]]/Table3[[#This Row],[Count of Airbill Number]]</f>
        <v>600</v>
      </c>
    </row>
    <row r="8534" spans="2:13">
      <c r="B8534" t="s">
        <v>35</v>
      </c>
      <c r="C8534" t="s">
        <v>472</v>
      </c>
      <c r="D8534" t="s">
        <v>36</v>
      </c>
      <c r="E8534" t="s">
        <v>777</v>
      </c>
      <c r="F8534" t="s">
        <v>777</v>
      </c>
      <c r="G8534" t="s">
        <v>290</v>
      </c>
      <c r="H8534" t="s">
        <v>324</v>
      </c>
      <c r="I8534">
        <v>1800</v>
      </c>
      <c r="J8534">
        <v>1</v>
      </c>
      <c r="K8534">
        <v>982</v>
      </c>
      <c r="L8534" t="s">
        <v>471</v>
      </c>
      <c r="M8534" s="2">
        <f>+Table3[[#This Row],[CHW]]/Table3[[#This Row],[Count of Airbill Number]]</f>
        <v>1800</v>
      </c>
    </row>
    <row r="8535" spans="2:13">
      <c r="B8535" t="s">
        <v>35</v>
      </c>
      <c r="C8535" t="s">
        <v>472</v>
      </c>
      <c r="D8535" t="s">
        <v>36</v>
      </c>
      <c r="E8535" t="s">
        <v>778</v>
      </c>
      <c r="F8535" t="s">
        <v>778</v>
      </c>
      <c r="G8535" t="s">
        <v>358</v>
      </c>
      <c r="H8535" t="s">
        <v>135</v>
      </c>
      <c r="I8535">
        <v>1798.2</v>
      </c>
      <c r="J8535">
        <v>36</v>
      </c>
      <c r="K8535">
        <v>983</v>
      </c>
      <c r="L8535" t="s">
        <v>471</v>
      </c>
      <c r="M8535" s="2">
        <f>+Table3[[#This Row],[CHW]]/Table3[[#This Row],[Count of Airbill Number]]</f>
        <v>49.95</v>
      </c>
    </row>
    <row r="8536" spans="2:13">
      <c r="B8536" t="s">
        <v>20</v>
      </c>
      <c r="C8536" t="s">
        <v>21</v>
      </c>
      <c r="D8536" t="s">
        <v>22</v>
      </c>
      <c r="E8536" t="s">
        <v>776</v>
      </c>
      <c r="F8536" t="s">
        <v>777</v>
      </c>
      <c r="G8536" t="s">
        <v>37</v>
      </c>
      <c r="H8536" t="s">
        <v>190</v>
      </c>
      <c r="I8536">
        <v>1786.1699999999998</v>
      </c>
      <c r="J8536">
        <v>93</v>
      </c>
      <c r="K8536">
        <v>984</v>
      </c>
      <c r="L8536" t="s">
        <v>471</v>
      </c>
      <c r="M8536" s="2">
        <f>+Table3[[#This Row],[CHW]]/Table3[[#This Row],[Count of Airbill Number]]</f>
        <v>19.206129032258062</v>
      </c>
    </row>
    <row r="8537" spans="2:13">
      <c r="B8537" t="s">
        <v>20</v>
      </c>
      <c r="C8537" t="s">
        <v>472</v>
      </c>
      <c r="D8537" t="s">
        <v>22</v>
      </c>
      <c r="E8537" t="s">
        <v>776</v>
      </c>
      <c r="F8537" t="s">
        <v>776</v>
      </c>
      <c r="G8537" t="s">
        <v>24</v>
      </c>
      <c r="H8537" t="s">
        <v>199</v>
      </c>
      <c r="I8537">
        <v>1785</v>
      </c>
      <c r="J8537">
        <v>45</v>
      </c>
      <c r="K8537">
        <v>985</v>
      </c>
      <c r="L8537" t="s">
        <v>471</v>
      </c>
      <c r="M8537" s="2">
        <f>+Table3[[#This Row],[CHW]]/Table3[[#This Row],[Count of Airbill Number]]</f>
        <v>39.666666666666664</v>
      </c>
    </row>
    <row r="8538" spans="2:13">
      <c r="B8538" t="s">
        <v>20</v>
      </c>
      <c r="C8538" t="s">
        <v>472</v>
      </c>
      <c r="D8538" t="s">
        <v>22</v>
      </c>
      <c r="E8538" t="s">
        <v>777</v>
      </c>
      <c r="F8538" t="s">
        <v>778</v>
      </c>
      <c r="G8538" t="s">
        <v>29</v>
      </c>
      <c r="H8538" t="s">
        <v>86</v>
      </c>
      <c r="I8538">
        <v>1785</v>
      </c>
      <c r="J8538">
        <v>139</v>
      </c>
      <c r="K8538">
        <v>986</v>
      </c>
      <c r="L8538" t="s">
        <v>471</v>
      </c>
      <c r="M8538" s="2">
        <f>+Table3[[#This Row],[CHW]]/Table3[[#This Row],[Count of Airbill Number]]</f>
        <v>12.841726618705035</v>
      </c>
    </row>
    <row r="8539" spans="2:13">
      <c r="B8539" t="s">
        <v>35</v>
      </c>
      <c r="C8539" t="s">
        <v>472</v>
      </c>
      <c r="D8539" t="s">
        <v>36</v>
      </c>
      <c r="E8539" t="s">
        <v>776</v>
      </c>
      <c r="F8539" t="s">
        <v>776</v>
      </c>
      <c r="G8539" t="s">
        <v>116</v>
      </c>
      <c r="H8539" t="s">
        <v>529</v>
      </c>
      <c r="I8539">
        <v>1784.4</v>
      </c>
      <c r="J8539">
        <v>94</v>
      </c>
      <c r="K8539">
        <v>987</v>
      </c>
      <c r="L8539" t="s">
        <v>471</v>
      </c>
      <c r="M8539" s="2">
        <f>+Table3[[#This Row],[CHW]]/Table3[[#This Row],[Count of Airbill Number]]</f>
        <v>18.982978723404255</v>
      </c>
    </row>
    <row r="8540" spans="2:13">
      <c r="B8540" t="s">
        <v>20</v>
      </c>
      <c r="C8540" t="s">
        <v>472</v>
      </c>
      <c r="D8540" t="s">
        <v>22</v>
      </c>
      <c r="E8540" t="s">
        <v>776</v>
      </c>
      <c r="F8540" t="s">
        <v>778</v>
      </c>
      <c r="G8540" t="s">
        <v>37</v>
      </c>
      <c r="H8540" t="s">
        <v>90</v>
      </c>
      <c r="I8540">
        <v>1783.7972069999994</v>
      </c>
      <c r="J8540">
        <v>98</v>
      </c>
      <c r="K8540">
        <v>988</v>
      </c>
      <c r="L8540" t="s">
        <v>471</v>
      </c>
      <c r="M8540" s="2">
        <f>+Table3[[#This Row],[CHW]]/Table3[[#This Row],[Count of Airbill Number]]</f>
        <v>18.202012316326524</v>
      </c>
    </row>
    <row r="8541" spans="2:13">
      <c r="B8541" t="s">
        <v>20</v>
      </c>
      <c r="C8541" t="s">
        <v>472</v>
      </c>
      <c r="D8541" t="s">
        <v>22</v>
      </c>
      <c r="E8541" t="s">
        <v>776</v>
      </c>
      <c r="F8541" t="s">
        <v>776</v>
      </c>
      <c r="G8541" t="s">
        <v>39</v>
      </c>
      <c r="H8541" t="s">
        <v>37</v>
      </c>
      <c r="I8541">
        <v>1778.3400000000001</v>
      </c>
      <c r="J8541">
        <v>67</v>
      </c>
      <c r="K8541">
        <v>989</v>
      </c>
      <c r="L8541" t="s">
        <v>471</v>
      </c>
      <c r="M8541" s="2">
        <f>+Table3[[#This Row],[CHW]]/Table3[[#This Row],[Count of Airbill Number]]</f>
        <v>26.542388059701494</v>
      </c>
    </row>
    <row r="8542" spans="2:13">
      <c r="B8542" t="s">
        <v>20</v>
      </c>
      <c r="C8542" t="s">
        <v>472</v>
      </c>
      <c r="D8542" t="s">
        <v>22</v>
      </c>
      <c r="E8542" t="s">
        <v>777</v>
      </c>
      <c r="F8542" t="s">
        <v>777</v>
      </c>
      <c r="G8542" t="s">
        <v>106</v>
      </c>
      <c r="H8542" t="s">
        <v>44</v>
      </c>
      <c r="I8542">
        <v>1775.8899999999999</v>
      </c>
      <c r="J8542">
        <v>68</v>
      </c>
      <c r="K8542">
        <v>990</v>
      </c>
      <c r="L8542" t="s">
        <v>471</v>
      </c>
      <c r="M8542" s="2">
        <f>+Table3[[#This Row],[CHW]]/Table3[[#This Row],[Count of Airbill Number]]</f>
        <v>26.116029411764703</v>
      </c>
    </row>
    <row r="8543" spans="2:13">
      <c r="B8543" t="s">
        <v>20</v>
      </c>
      <c r="C8543" t="s">
        <v>472</v>
      </c>
      <c r="D8543" t="s">
        <v>22</v>
      </c>
      <c r="E8543" t="s">
        <v>777</v>
      </c>
      <c r="F8543" t="s">
        <v>777</v>
      </c>
      <c r="G8543" t="s">
        <v>55</v>
      </c>
      <c r="H8543" t="s">
        <v>44</v>
      </c>
      <c r="I8543">
        <v>1775.3999999999999</v>
      </c>
      <c r="J8543">
        <v>88</v>
      </c>
      <c r="K8543">
        <v>991</v>
      </c>
      <c r="L8543" t="s">
        <v>471</v>
      </c>
      <c r="M8543" s="2">
        <f>+Table3[[#This Row],[CHW]]/Table3[[#This Row],[Count of Airbill Number]]</f>
        <v>20.174999999999997</v>
      </c>
    </row>
    <row r="8544" spans="2:13">
      <c r="B8544" t="s">
        <v>20</v>
      </c>
      <c r="C8544" t="s">
        <v>21</v>
      </c>
      <c r="D8544" t="s">
        <v>22</v>
      </c>
      <c r="E8544" t="s">
        <v>777</v>
      </c>
      <c r="F8544" t="s">
        <v>777</v>
      </c>
      <c r="G8544" t="s">
        <v>106</v>
      </c>
      <c r="H8544" t="s">
        <v>429</v>
      </c>
      <c r="I8544">
        <v>1774.1699999999998</v>
      </c>
      <c r="J8544">
        <v>232</v>
      </c>
      <c r="K8544">
        <v>992</v>
      </c>
      <c r="L8544" t="s">
        <v>471</v>
      </c>
      <c r="M8544" s="2">
        <f>+Table3[[#This Row],[CHW]]/Table3[[#This Row],[Count of Airbill Number]]</f>
        <v>7.6472844827586197</v>
      </c>
    </row>
    <row r="8545" spans="2:13">
      <c r="B8545" t="s">
        <v>20</v>
      </c>
      <c r="C8545" t="s">
        <v>472</v>
      </c>
      <c r="D8545" t="s">
        <v>22</v>
      </c>
      <c r="E8545" t="s">
        <v>778</v>
      </c>
      <c r="F8545" t="s">
        <v>778</v>
      </c>
      <c r="G8545" t="s">
        <v>51</v>
      </c>
      <c r="H8545" t="s">
        <v>476</v>
      </c>
      <c r="I8545">
        <v>1763.2999999999997</v>
      </c>
      <c r="J8545">
        <v>67</v>
      </c>
      <c r="K8545">
        <v>993</v>
      </c>
      <c r="L8545" t="s">
        <v>471</v>
      </c>
      <c r="M8545" s="2">
        <f>+Table3[[#This Row],[CHW]]/Table3[[#This Row],[Count of Airbill Number]]</f>
        <v>26.317910447761189</v>
      </c>
    </row>
    <row r="8546" spans="2:13">
      <c r="B8546" t="s">
        <v>20</v>
      </c>
      <c r="C8546" t="s">
        <v>472</v>
      </c>
      <c r="D8546" t="s">
        <v>22</v>
      </c>
      <c r="E8546" t="s">
        <v>777</v>
      </c>
      <c r="F8546" t="s">
        <v>778</v>
      </c>
      <c r="G8546" t="s">
        <v>181</v>
      </c>
      <c r="H8546" t="s">
        <v>124</v>
      </c>
      <c r="I8546">
        <v>1759.6</v>
      </c>
      <c r="J8546">
        <v>52</v>
      </c>
      <c r="K8546">
        <v>994</v>
      </c>
      <c r="L8546" t="s">
        <v>471</v>
      </c>
      <c r="M8546" s="2">
        <f>+Table3[[#This Row],[CHW]]/Table3[[#This Row],[Count of Airbill Number]]</f>
        <v>33.838461538461537</v>
      </c>
    </row>
    <row r="8547" spans="2:13">
      <c r="B8547" t="s">
        <v>20</v>
      </c>
      <c r="C8547" t="s">
        <v>472</v>
      </c>
      <c r="D8547" t="s">
        <v>22</v>
      </c>
      <c r="E8547" t="s">
        <v>777</v>
      </c>
      <c r="F8547" t="s">
        <v>777</v>
      </c>
      <c r="G8547" t="s">
        <v>274</v>
      </c>
      <c r="H8547" t="s">
        <v>517</v>
      </c>
      <c r="I8547">
        <v>1759.4</v>
      </c>
      <c r="J8547">
        <v>42</v>
      </c>
      <c r="K8547">
        <v>995</v>
      </c>
      <c r="L8547" t="s">
        <v>471</v>
      </c>
      <c r="M8547" s="2">
        <f>+Table3[[#This Row],[CHW]]/Table3[[#This Row],[Count of Airbill Number]]</f>
        <v>41.890476190476193</v>
      </c>
    </row>
    <row r="8548" spans="2:13">
      <c r="B8548" t="s">
        <v>20</v>
      </c>
      <c r="C8548" t="s">
        <v>472</v>
      </c>
      <c r="D8548" t="s">
        <v>22</v>
      </c>
      <c r="E8548" t="s">
        <v>778</v>
      </c>
      <c r="F8548" t="s">
        <v>777</v>
      </c>
      <c r="G8548" t="s">
        <v>113</v>
      </c>
      <c r="H8548" t="s">
        <v>190</v>
      </c>
      <c r="I8548">
        <v>1758</v>
      </c>
      <c r="J8548">
        <v>36</v>
      </c>
      <c r="K8548">
        <v>996</v>
      </c>
      <c r="L8548" t="s">
        <v>471</v>
      </c>
      <c r="M8548" s="2">
        <f>+Table3[[#This Row],[CHW]]/Table3[[#This Row],[Count of Airbill Number]]</f>
        <v>48.833333333333336</v>
      </c>
    </row>
    <row r="8549" spans="2:13">
      <c r="B8549" t="s">
        <v>20</v>
      </c>
      <c r="C8549" t="s">
        <v>472</v>
      </c>
      <c r="D8549" t="s">
        <v>22</v>
      </c>
      <c r="E8549" t="s">
        <v>777</v>
      </c>
      <c r="F8549" t="s">
        <v>777</v>
      </c>
      <c r="G8549" t="s">
        <v>26</v>
      </c>
      <c r="H8549" t="s">
        <v>324</v>
      </c>
      <c r="I8549">
        <v>1757.5</v>
      </c>
      <c r="J8549">
        <v>33</v>
      </c>
      <c r="K8549">
        <v>997</v>
      </c>
      <c r="L8549" t="s">
        <v>471</v>
      </c>
      <c r="M8549" s="2">
        <f>+Table3[[#This Row],[CHW]]/Table3[[#This Row],[Count of Airbill Number]]</f>
        <v>53.257575757575758</v>
      </c>
    </row>
    <row r="8550" spans="2:13">
      <c r="B8550" t="s">
        <v>20</v>
      </c>
      <c r="C8550" t="s">
        <v>472</v>
      </c>
      <c r="D8550" t="s">
        <v>22</v>
      </c>
      <c r="E8550" t="s">
        <v>777</v>
      </c>
      <c r="F8550" t="s">
        <v>777</v>
      </c>
      <c r="G8550" t="s">
        <v>29</v>
      </c>
      <c r="H8550" t="s">
        <v>154</v>
      </c>
      <c r="I8550">
        <v>1750.73</v>
      </c>
      <c r="J8550">
        <v>36</v>
      </c>
      <c r="K8550">
        <v>998</v>
      </c>
      <c r="L8550" t="s">
        <v>471</v>
      </c>
      <c r="M8550" s="2">
        <f>+Table3[[#This Row],[CHW]]/Table3[[#This Row],[Count of Airbill Number]]</f>
        <v>48.631388888888893</v>
      </c>
    </row>
    <row r="8551" spans="2:13">
      <c r="B8551" t="s">
        <v>20</v>
      </c>
      <c r="C8551" t="s">
        <v>21</v>
      </c>
      <c r="D8551" t="s">
        <v>22</v>
      </c>
      <c r="E8551" t="s">
        <v>778</v>
      </c>
      <c r="F8551" t="s">
        <v>778</v>
      </c>
      <c r="G8551" t="s">
        <v>86</v>
      </c>
      <c r="H8551" t="s">
        <v>112</v>
      </c>
      <c r="I8551">
        <v>1750.25</v>
      </c>
      <c r="J8551">
        <v>382</v>
      </c>
      <c r="K8551">
        <v>999</v>
      </c>
      <c r="L8551" t="s">
        <v>471</v>
      </c>
      <c r="M8551" s="2">
        <f>+Table3[[#This Row],[CHW]]/Table3[[#This Row],[Count of Airbill Number]]</f>
        <v>4.5818062827225132</v>
      </c>
    </row>
    <row r="8552" spans="2:13">
      <c r="B8552" t="s">
        <v>20</v>
      </c>
      <c r="C8552" t="s">
        <v>472</v>
      </c>
      <c r="D8552" t="s">
        <v>22</v>
      </c>
      <c r="E8552" t="s">
        <v>778</v>
      </c>
      <c r="F8552" t="s">
        <v>778</v>
      </c>
      <c r="G8552" t="s">
        <v>112</v>
      </c>
      <c r="H8552" t="s">
        <v>124</v>
      </c>
      <c r="I8552">
        <v>1750.18</v>
      </c>
      <c r="J8552">
        <v>147</v>
      </c>
      <c r="K8552">
        <v>1000</v>
      </c>
      <c r="L8552" t="s">
        <v>471</v>
      </c>
      <c r="M8552" s="2">
        <f>+Table3[[#This Row],[CHW]]/Table3[[#This Row],[Count of Airbill Number]]</f>
        <v>11.905986394557823</v>
      </c>
    </row>
    <row r="8553" spans="2:13">
      <c r="B8553" t="s">
        <v>20</v>
      </c>
      <c r="C8553" t="s">
        <v>472</v>
      </c>
      <c r="D8553" t="s">
        <v>22</v>
      </c>
      <c r="E8553" t="s">
        <v>778</v>
      </c>
      <c r="F8553" t="s">
        <v>778</v>
      </c>
      <c r="G8553" t="s">
        <v>161</v>
      </c>
      <c r="H8553" t="s">
        <v>62</v>
      </c>
      <c r="I8553">
        <v>1748</v>
      </c>
      <c r="J8553">
        <v>105</v>
      </c>
      <c r="K8553">
        <v>1001</v>
      </c>
      <c r="L8553" t="s">
        <v>471</v>
      </c>
      <c r="M8553" s="2">
        <f>+Table3[[#This Row],[CHW]]/Table3[[#This Row],[Count of Airbill Number]]</f>
        <v>16.647619047619049</v>
      </c>
    </row>
    <row r="8554" spans="2:13">
      <c r="B8554" t="s">
        <v>20</v>
      </c>
      <c r="C8554" t="s">
        <v>472</v>
      </c>
      <c r="D8554" t="s">
        <v>22</v>
      </c>
      <c r="E8554" t="s">
        <v>778</v>
      </c>
      <c r="F8554" t="s">
        <v>778</v>
      </c>
      <c r="G8554" t="s">
        <v>124</v>
      </c>
      <c r="H8554" t="s">
        <v>298</v>
      </c>
      <c r="I8554">
        <v>1741.130000000001</v>
      </c>
      <c r="J8554">
        <v>76</v>
      </c>
      <c r="K8554">
        <v>1002</v>
      </c>
      <c r="L8554" t="s">
        <v>471</v>
      </c>
      <c r="M8554" s="2">
        <f>+Table3[[#This Row],[CHW]]/Table3[[#This Row],[Count of Airbill Number]]</f>
        <v>22.909605263157907</v>
      </c>
    </row>
    <row r="8555" spans="2:13">
      <c r="B8555" t="s">
        <v>20</v>
      </c>
      <c r="C8555" t="s">
        <v>472</v>
      </c>
      <c r="D8555" t="s">
        <v>22</v>
      </c>
      <c r="E8555" t="s">
        <v>777</v>
      </c>
      <c r="F8555" t="s">
        <v>776</v>
      </c>
      <c r="G8555" t="s">
        <v>27</v>
      </c>
      <c r="H8555" t="s">
        <v>32</v>
      </c>
      <c r="I8555">
        <v>1741</v>
      </c>
      <c r="J8555">
        <v>41</v>
      </c>
      <c r="K8555">
        <v>1003</v>
      </c>
      <c r="L8555" t="s">
        <v>471</v>
      </c>
      <c r="M8555" s="2">
        <f>+Table3[[#This Row],[CHW]]/Table3[[#This Row],[Count of Airbill Number]]</f>
        <v>42.463414634146339</v>
      </c>
    </row>
    <row r="8556" spans="2:13">
      <c r="B8556" t="s">
        <v>20</v>
      </c>
      <c r="C8556" t="s">
        <v>472</v>
      </c>
      <c r="D8556" t="s">
        <v>22</v>
      </c>
      <c r="E8556" t="s">
        <v>778</v>
      </c>
      <c r="F8556" t="s">
        <v>778</v>
      </c>
      <c r="G8556" t="s">
        <v>507</v>
      </c>
      <c r="H8556" t="s">
        <v>86</v>
      </c>
      <c r="I8556">
        <v>1733</v>
      </c>
      <c r="J8556">
        <v>162</v>
      </c>
      <c r="K8556">
        <v>1004</v>
      </c>
      <c r="L8556" t="s">
        <v>471</v>
      </c>
      <c r="M8556" s="2">
        <f>+Table3[[#This Row],[CHW]]/Table3[[#This Row],[Count of Airbill Number]]</f>
        <v>10.697530864197532</v>
      </c>
    </row>
    <row r="8557" spans="2:13">
      <c r="B8557" t="s">
        <v>35</v>
      </c>
      <c r="C8557" t="s">
        <v>21</v>
      </c>
      <c r="D8557" t="s">
        <v>36</v>
      </c>
      <c r="E8557" t="s">
        <v>777</v>
      </c>
      <c r="F8557" t="s">
        <v>777</v>
      </c>
      <c r="G8557" t="s">
        <v>27</v>
      </c>
      <c r="H8557" t="s">
        <v>162</v>
      </c>
      <c r="I8557">
        <v>1732</v>
      </c>
      <c r="J8557">
        <v>4</v>
      </c>
      <c r="K8557">
        <v>1005</v>
      </c>
      <c r="L8557" t="s">
        <v>471</v>
      </c>
      <c r="M8557" s="2">
        <f>+Table3[[#This Row],[CHW]]/Table3[[#This Row],[Count of Airbill Number]]</f>
        <v>433</v>
      </c>
    </row>
    <row r="8558" spans="2:13">
      <c r="B8558" t="s">
        <v>20</v>
      </c>
      <c r="C8558" t="s">
        <v>472</v>
      </c>
      <c r="D8558" t="s">
        <v>22</v>
      </c>
      <c r="E8558" t="s">
        <v>776</v>
      </c>
      <c r="F8558" t="s">
        <v>778</v>
      </c>
      <c r="G8558" t="s">
        <v>136</v>
      </c>
      <c r="H8558" t="s">
        <v>112</v>
      </c>
      <c r="I8558">
        <v>1730</v>
      </c>
      <c r="J8558">
        <v>98</v>
      </c>
      <c r="K8558">
        <v>1006</v>
      </c>
      <c r="L8558" t="s">
        <v>471</v>
      </c>
      <c r="M8558" s="2">
        <f>+Table3[[#This Row],[CHW]]/Table3[[#This Row],[Count of Airbill Number]]</f>
        <v>17.653061224489797</v>
      </c>
    </row>
    <row r="8559" spans="2:13">
      <c r="B8559" t="s">
        <v>20</v>
      </c>
      <c r="C8559" t="s">
        <v>472</v>
      </c>
      <c r="D8559" t="s">
        <v>22</v>
      </c>
      <c r="E8559" t="s">
        <v>776</v>
      </c>
      <c r="F8559" t="s">
        <v>776</v>
      </c>
      <c r="G8559" t="s">
        <v>85</v>
      </c>
      <c r="H8559" t="s">
        <v>525</v>
      </c>
      <c r="I8559">
        <v>1729.25</v>
      </c>
      <c r="J8559">
        <v>18</v>
      </c>
      <c r="K8559">
        <v>1007</v>
      </c>
      <c r="L8559" t="s">
        <v>471</v>
      </c>
      <c r="M8559" s="2">
        <f>+Table3[[#This Row],[CHW]]/Table3[[#This Row],[Count of Airbill Number]]</f>
        <v>96.069444444444443</v>
      </c>
    </row>
    <row r="8560" spans="2:13">
      <c r="B8560" t="s">
        <v>20</v>
      </c>
      <c r="C8560" t="s">
        <v>472</v>
      </c>
      <c r="D8560" t="s">
        <v>22</v>
      </c>
      <c r="E8560" t="s">
        <v>777</v>
      </c>
      <c r="F8560" t="s">
        <v>777</v>
      </c>
      <c r="G8560" t="s">
        <v>374</v>
      </c>
      <c r="H8560" t="s">
        <v>512</v>
      </c>
      <c r="I8560">
        <v>1728.9</v>
      </c>
      <c r="J8560">
        <v>78</v>
      </c>
      <c r="K8560">
        <v>1008</v>
      </c>
      <c r="L8560" t="s">
        <v>471</v>
      </c>
      <c r="M8560" s="2">
        <f>+Table3[[#This Row],[CHW]]/Table3[[#This Row],[Count of Airbill Number]]</f>
        <v>22.165384615384617</v>
      </c>
    </row>
    <row r="8561" spans="2:13">
      <c r="B8561" t="s">
        <v>20</v>
      </c>
      <c r="C8561" t="s">
        <v>21</v>
      </c>
      <c r="D8561" t="s">
        <v>22</v>
      </c>
      <c r="E8561" t="s">
        <v>776</v>
      </c>
      <c r="F8561" t="s">
        <v>777</v>
      </c>
      <c r="G8561" t="s">
        <v>37</v>
      </c>
      <c r="H8561" t="s">
        <v>29</v>
      </c>
      <c r="I8561">
        <v>1727.9</v>
      </c>
      <c r="J8561">
        <v>121</v>
      </c>
      <c r="K8561">
        <v>1009</v>
      </c>
      <c r="L8561" t="s">
        <v>471</v>
      </c>
      <c r="M8561" s="2">
        <f>+Table3[[#This Row],[CHW]]/Table3[[#This Row],[Count of Airbill Number]]</f>
        <v>14.2801652892562</v>
      </c>
    </row>
    <row r="8562" spans="2:13">
      <c r="B8562" t="s">
        <v>20</v>
      </c>
      <c r="C8562" t="s">
        <v>472</v>
      </c>
      <c r="D8562" t="s">
        <v>22</v>
      </c>
      <c r="E8562" t="s">
        <v>778</v>
      </c>
      <c r="F8562" t="s">
        <v>778</v>
      </c>
      <c r="G8562" t="s">
        <v>51</v>
      </c>
      <c r="H8562" t="s">
        <v>173</v>
      </c>
      <c r="I8562">
        <v>1725.41</v>
      </c>
      <c r="J8562">
        <v>74</v>
      </c>
      <c r="K8562">
        <v>1010</v>
      </c>
      <c r="L8562" t="s">
        <v>471</v>
      </c>
      <c r="M8562" s="2">
        <f>+Table3[[#This Row],[CHW]]/Table3[[#This Row],[Count of Airbill Number]]</f>
        <v>23.316351351351351</v>
      </c>
    </row>
    <row r="8563" spans="2:13">
      <c r="B8563" t="s">
        <v>20</v>
      </c>
      <c r="C8563" t="s">
        <v>472</v>
      </c>
      <c r="D8563" t="s">
        <v>22</v>
      </c>
      <c r="E8563" t="s">
        <v>778</v>
      </c>
      <c r="F8563" t="s">
        <v>778</v>
      </c>
      <c r="G8563" t="s">
        <v>393</v>
      </c>
      <c r="H8563" t="s">
        <v>135</v>
      </c>
      <c r="I8563">
        <v>1724</v>
      </c>
      <c r="J8563">
        <v>58</v>
      </c>
      <c r="K8563">
        <v>1011</v>
      </c>
      <c r="L8563" t="s">
        <v>471</v>
      </c>
      <c r="M8563" s="2">
        <f>+Table3[[#This Row],[CHW]]/Table3[[#This Row],[Count of Airbill Number]]</f>
        <v>29.724137931034484</v>
      </c>
    </row>
    <row r="8564" spans="2:13">
      <c r="B8564" t="s">
        <v>20</v>
      </c>
      <c r="C8564" t="s">
        <v>472</v>
      </c>
      <c r="D8564" t="s">
        <v>22</v>
      </c>
      <c r="E8564" t="s">
        <v>778</v>
      </c>
      <c r="F8564" t="s">
        <v>778</v>
      </c>
      <c r="G8564" t="s">
        <v>563</v>
      </c>
      <c r="H8564" t="s">
        <v>375</v>
      </c>
      <c r="I8564">
        <v>1722</v>
      </c>
      <c r="J8564">
        <v>34</v>
      </c>
      <c r="K8564">
        <v>1012</v>
      </c>
      <c r="L8564" t="s">
        <v>471</v>
      </c>
      <c r="M8564" s="2">
        <f>+Table3[[#This Row],[CHW]]/Table3[[#This Row],[Count of Airbill Number]]</f>
        <v>50.647058823529413</v>
      </c>
    </row>
    <row r="8565" spans="2:13">
      <c r="B8565" t="s">
        <v>20</v>
      </c>
      <c r="C8565" t="s">
        <v>472</v>
      </c>
      <c r="D8565" t="s">
        <v>22</v>
      </c>
      <c r="E8565" t="s">
        <v>778</v>
      </c>
      <c r="F8565" t="s">
        <v>776</v>
      </c>
      <c r="G8565" t="s">
        <v>150</v>
      </c>
      <c r="H8565" t="s">
        <v>122</v>
      </c>
      <c r="I8565">
        <v>1721.7099999999998</v>
      </c>
      <c r="J8565">
        <v>25</v>
      </c>
      <c r="K8565">
        <v>1013</v>
      </c>
      <c r="L8565" t="s">
        <v>471</v>
      </c>
      <c r="M8565" s="2">
        <f>+Table3[[#This Row],[CHW]]/Table3[[#This Row],[Count of Airbill Number]]</f>
        <v>68.868399999999994</v>
      </c>
    </row>
    <row r="8566" spans="2:13">
      <c r="B8566" t="s">
        <v>20</v>
      </c>
      <c r="C8566" t="s">
        <v>472</v>
      </c>
      <c r="D8566" t="s">
        <v>22</v>
      </c>
      <c r="E8566" t="s">
        <v>778</v>
      </c>
      <c r="F8566" t="s">
        <v>778</v>
      </c>
      <c r="G8566" t="s">
        <v>113</v>
      </c>
      <c r="H8566" t="s">
        <v>171</v>
      </c>
      <c r="I8566">
        <v>1715.5</v>
      </c>
      <c r="J8566">
        <v>26</v>
      </c>
      <c r="K8566">
        <v>1014</v>
      </c>
      <c r="L8566" t="s">
        <v>471</v>
      </c>
      <c r="M8566" s="2">
        <f>+Table3[[#This Row],[CHW]]/Table3[[#This Row],[Count of Airbill Number]]</f>
        <v>65.980769230769226</v>
      </c>
    </row>
    <row r="8567" spans="2:13">
      <c r="B8567" t="s">
        <v>35</v>
      </c>
      <c r="C8567" t="s">
        <v>21</v>
      </c>
      <c r="D8567" t="s">
        <v>36</v>
      </c>
      <c r="E8567" t="s">
        <v>777</v>
      </c>
      <c r="F8567" t="s">
        <v>778</v>
      </c>
      <c r="G8567" t="s">
        <v>181</v>
      </c>
      <c r="H8567" t="s">
        <v>86</v>
      </c>
      <c r="I8567">
        <v>1710</v>
      </c>
      <c r="J8567">
        <v>1</v>
      </c>
      <c r="K8567">
        <v>1015</v>
      </c>
      <c r="L8567" t="s">
        <v>471</v>
      </c>
      <c r="M8567" s="2">
        <f>+Table3[[#This Row],[CHW]]/Table3[[#This Row],[Count of Airbill Number]]</f>
        <v>1710</v>
      </c>
    </row>
    <row r="8568" spans="2:13">
      <c r="B8568" t="s">
        <v>20</v>
      </c>
      <c r="C8568" t="s">
        <v>472</v>
      </c>
      <c r="D8568" t="s">
        <v>22</v>
      </c>
      <c r="E8568" t="s">
        <v>776</v>
      </c>
      <c r="F8568" t="s">
        <v>776</v>
      </c>
      <c r="G8568" t="s">
        <v>37</v>
      </c>
      <c r="H8568" t="s">
        <v>122</v>
      </c>
      <c r="I8568">
        <v>1706.4899999999998</v>
      </c>
      <c r="J8568">
        <v>12</v>
      </c>
      <c r="K8568">
        <v>1016</v>
      </c>
      <c r="L8568" t="s">
        <v>471</v>
      </c>
      <c r="M8568" s="2">
        <f>+Table3[[#This Row],[CHW]]/Table3[[#This Row],[Count of Airbill Number]]</f>
        <v>142.20749999999998</v>
      </c>
    </row>
    <row r="8569" spans="2:13">
      <c r="B8569" t="s">
        <v>20</v>
      </c>
      <c r="C8569" t="s">
        <v>472</v>
      </c>
      <c r="D8569" t="s">
        <v>22</v>
      </c>
      <c r="E8569" t="s">
        <v>776</v>
      </c>
      <c r="F8569" t="s">
        <v>776</v>
      </c>
      <c r="G8569" t="s">
        <v>37</v>
      </c>
      <c r="H8569" t="s">
        <v>50</v>
      </c>
      <c r="I8569">
        <v>1703.66</v>
      </c>
      <c r="J8569">
        <v>49</v>
      </c>
      <c r="K8569">
        <v>1017</v>
      </c>
      <c r="L8569" t="s">
        <v>471</v>
      </c>
      <c r="M8569" s="2">
        <f>+Table3[[#This Row],[CHW]]/Table3[[#This Row],[Count of Airbill Number]]</f>
        <v>34.768571428571427</v>
      </c>
    </row>
    <row r="8570" spans="2:13">
      <c r="B8570" t="s">
        <v>20</v>
      </c>
      <c r="C8570" t="s">
        <v>21</v>
      </c>
      <c r="D8570" t="s">
        <v>22</v>
      </c>
      <c r="E8570" t="s">
        <v>778</v>
      </c>
      <c r="F8570" t="s">
        <v>778</v>
      </c>
      <c r="G8570" t="s">
        <v>306</v>
      </c>
      <c r="H8570" t="s">
        <v>86</v>
      </c>
      <c r="I8570">
        <v>1702</v>
      </c>
      <c r="J8570">
        <v>308</v>
      </c>
      <c r="K8570">
        <v>1018</v>
      </c>
      <c r="L8570" t="s">
        <v>471</v>
      </c>
      <c r="M8570" s="2">
        <f>+Table3[[#This Row],[CHW]]/Table3[[#This Row],[Count of Airbill Number]]</f>
        <v>5.5259740259740262</v>
      </c>
    </row>
    <row r="8571" spans="2:13">
      <c r="B8571" t="s">
        <v>35</v>
      </c>
      <c r="C8571" t="s">
        <v>472</v>
      </c>
      <c r="D8571" t="s">
        <v>36</v>
      </c>
      <c r="E8571" t="s">
        <v>778</v>
      </c>
      <c r="F8571" t="s">
        <v>778</v>
      </c>
      <c r="G8571" t="s">
        <v>51</v>
      </c>
      <c r="H8571" t="s">
        <v>86</v>
      </c>
      <c r="I8571">
        <v>1700</v>
      </c>
      <c r="J8571">
        <v>13</v>
      </c>
      <c r="K8571">
        <v>1019</v>
      </c>
      <c r="L8571" t="s">
        <v>471</v>
      </c>
      <c r="M8571" s="2">
        <f>+Table3[[#This Row],[CHW]]/Table3[[#This Row],[Count of Airbill Number]]</f>
        <v>130.76923076923077</v>
      </c>
    </row>
    <row r="8572" spans="2:13">
      <c r="B8572" t="s">
        <v>20</v>
      </c>
      <c r="C8572" t="s">
        <v>472</v>
      </c>
      <c r="D8572" t="s">
        <v>22</v>
      </c>
      <c r="E8572" t="s">
        <v>778</v>
      </c>
      <c r="F8572" t="s">
        <v>777</v>
      </c>
      <c r="G8572" t="s">
        <v>112</v>
      </c>
      <c r="H8572" t="s">
        <v>106</v>
      </c>
      <c r="I8572">
        <v>1698.3</v>
      </c>
      <c r="J8572">
        <v>41</v>
      </c>
      <c r="K8572">
        <v>1020</v>
      </c>
      <c r="L8572" t="s">
        <v>471</v>
      </c>
      <c r="M8572" s="2">
        <f>+Table3[[#This Row],[CHW]]/Table3[[#This Row],[Count of Airbill Number]]</f>
        <v>41.421951219512195</v>
      </c>
    </row>
    <row r="8573" spans="2:13">
      <c r="B8573" t="s">
        <v>20</v>
      </c>
      <c r="C8573" t="s">
        <v>472</v>
      </c>
      <c r="D8573" t="s">
        <v>22</v>
      </c>
      <c r="E8573" t="s">
        <v>777</v>
      </c>
      <c r="F8573" t="s">
        <v>777</v>
      </c>
      <c r="G8573" t="s">
        <v>513</v>
      </c>
      <c r="H8573" t="s">
        <v>274</v>
      </c>
      <c r="I8573">
        <v>1694</v>
      </c>
      <c r="J8573">
        <v>142</v>
      </c>
      <c r="K8573">
        <v>1021</v>
      </c>
      <c r="L8573" t="s">
        <v>471</v>
      </c>
      <c r="M8573" s="2">
        <f>+Table3[[#This Row],[CHW]]/Table3[[#This Row],[Count of Airbill Number]]</f>
        <v>11.929577464788732</v>
      </c>
    </row>
    <row r="8574" spans="2:13">
      <c r="B8574" t="s">
        <v>20</v>
      </c>
      <c r="C8574" t="s">
        <v>21</v>
      </c>
      <c r="D8574" t="s">
        <v>22</v>
      </c>
      <c r="E8574" t="s">
        <v>778</v>
      </c>
      <c r="F8574" t="s">
        <v>776</v>
      </c>
      <c r="G8574" t="s">
        <v>112</v>
      </c>
      <c r="H8574" t="s">
        <v>32</v>
      </c>
      <c r="I8574">
        <v>1692</v>
      </c>
      <c r="J8574">
        <v>6</v>
      </c>
      <c r="K8574">
        <v>1022</v>
      </c>
      <c r="L8574" t="s">
        <v>471</v>
      </c>
      <c r="M8574" s="2">
        <f>+Table3[[#This Row],[CHW]]/Table3[[#This Row],[Count of Airbill Number]]</f>
        <v>282</v>
      </c>
    </row>
    <row r="8575" spans="2:13">
      <c r="B8575" t="s">
        <v>20</v>
      </c>
      <c r="C8575" t="s">
        <v>472</v>
      </c>
      <c r="D8575" t="s">
        <v>22</v>
      </c>
      <c r="E8575" t="s">
        <v>776</v>
      </c>
      <c r="F8575" t="s">
        <v>777</v>
      </c>
      <c r="G8575" t="s">
        <v>32</v>
      </c>
      <c r="H8575" t="s">
        <v>230</v>
      </c>
      <c r="I8575">
        <v>1687</v>
      </c>
      <c r="J8575">
        <v>3</v>
      </c>
      <c r="K8575">
        <v>1023</v>
      </c>
      <c r="L8575" t="s">
        <v>471</v>
      </c>
      <c r="M8575" s="2">
        <f>+Table3[[#This Row],[CHW]]/Table3[[#This Row],[Count of Airbill Number]]</f>
        <v>562.33333333333337</v>
      </c>
    </row>
    <row r="8576" spans="2:13">
      <c r="B8576" t="s">
        <v>20</v>
      </c>
      <c r="C8576" t="s">
        <v>472</v>
      </c>
      <c r="D8576" t="s">
        <v>22</v>
      </c>
      <c r="E8576" t="s">
        <v>777</v>
      </c>
      <c r="F8576" t="s">
        <v>778</v>
      </c>
      <c r="G8576" t="s">
        <v>274</v>
      </c>
      <c r="H8576" t="s">
        <v>86</v>
      </c>
      <c r="I8576">
        <v>1684</v>
      </c>
      <c r="J8576">
        <v>133</v>
      </c>
      <c r="K8576">
        <v>1024</v>
      </c>
      <c r="L8576" t="s">
        <v>471</v>
      </c>
      <c r="M8576" s="2">
        <f>+Table3[[#This Row],[CHW]]/Table3[[#This Row],[Count of Airbill Number]]</f>
        <v>12.661654135338345</v>
      </c>
    </row>
    <row r="8577" spans="2:13">
      <c r="B8577" t="s">
        <v>20</v>
      </c>
      <c r="C8577" t="s">
        <v>472</v>
      </c>
      <c r="D8577" t="s">
        <v>22</v>
      </c>
      <c r="E8577" t="s">
        <v>778</v>
      </c>
      <c r="F8577" t="s">
        <v>778</v>
      </c>
      <c r="G8577" t="s">
        <v>51</v>
      </c>
      <c r="H8577" t="s">
        <v>174</v>
      </c>
      <c r="I8577">
        <v>1683.5</v>
      </c>
      <c r="J8577">
        <v>61</v>
      </c>
      <c r="K8577">
        <v>1025</v>
      </c>
      <c r="L8577" t="s">
        <v>471</v>
      </c>
      <c r="M8577" s="2">
        <f>+Table3[[#This Row],[CHW]]/Table3[[#This Row],[Count of Airbill Number]]</f>
        <v>27.598360655737704</v>
      </c>
    </row>
    <row r="8578" spans="2:13">
      <c r="B8578" t="s">
        <v>20</v>
      </c>
      <c r="C8578" t="s">
        <v>472</v>
      </c>
      <c r="D8578" t="s">
        <v>22</v>
      </c>
      <c r="E8578" t="s">
        <v>778</v>
      </c>
      <c r="F8578" t="s">
        <v>778</v>
      </c>
      <c r="G8578" t="s">
        <v>171</v>
      </c>
      <c r="H8578" t="s">
        <v>358</v>
      </c>
      <c r="I8578">
        <v>1679.9</v>
      </c>
      <c r="J8578">
        <v>130</v>
      </c>
      <c r="K8578">
        <v>1026</v>
      </c>
      <c r="L8578" t="s">
        <v>471</v>
      </c>
      <c r="M8578" s="2">
        <f>+Table3[[#This Row],[CHW]]/Table3[[#This Row],[Count of Airbill Number]]</f>
        <v>12.922307692307694</v>
      </c>
    </row>
    <row r="8579" spans="2:13">
      <c r="B8579" t="s">
        <v>20</v>
      </c>
      <c r="C8579" t="s">
        <v>472</v>
      </c>
      <c r="D8579" t="s">
        <v>22</v>
      </c>
      <c r="E8579" t="s">
        <v>778</v>
      </c>
      <c r="F8579" t="s">
        <v>776</v>
      </c>
      <c r="G8579" t="s">
        <v>124</v>
      </c>
      <c r="H8579" t="s">
        <v>152</v>
      </c>
      <c r="I8579">
        <v>1678.07</v>
      </c>
      <c r="J8579">
        <v>11</v>
      </c>
      <c r="K8579">
        <v>1027</v>
      </c>
      <c r="L8579" t="s">
        <v>471</v>
      </c>
      <c r="M8579" s="2">
        <f>+Table3[[#This Row],[CHW]]/Table3[[#This Row],[Count of Airbill Number]]</f>
        <v>152.55181818181816</v>
      </c>
    </row>
    <row r="8580" spans="2:13">
      <c r="B8580" t="s">
        <v>20</v>
      </c>
      <c r="C8580" t="s">
        <v>472</v>
      </c>
      <c r="D8580" t="s">
        <v>22</v>
      </c>
      <c r="E8580" t="s">
        <v>776</v>
      </c>
      <c r="F8580" t="s">
        <v>778</v>
      </c>
      <c r="G8580" t="s">
        <v>85</v>
      </c>
      <c r="H8580" t="s">
        <v>173</v>
      </c>
      <c r="I8580">
        <v>1675.8799999999999</v>
      </c>
      <c r="J8580">
        <v>91</v>
      </c>
      <c r="K8580">
        <v>1028</v>
      </c>
      <c r="L8580" t="s">
        <v>471</v>
      </c>
      <c r="M8580" s="2">
        <f>+Table3[[#This Row],[CHW]]/Table3[[#This Row],[Count of Airbill Number]]</f>
        <v>18.416263736263733</v>
      </c>
    </row>
    <row r="8581" spans="2:13">
      <c r="B8581" t="s">
        <v>20</v>
      </c>
      <c r="C8581" t="s">
        <v>472</v>
      </c>
      <c r="D8581" t="s">
        <v>22</v>
      </c>
      <c r="E8581" t="s">
        <v>776</v>
      </c>
      <c r="F8581" t="s">
        <v>778</v>
      </c>
      <c r="G8581" t="s">
        <v>31</v>
      </c>
      <c r="H8581" t="s">
        <v>173</v>
      </c>
      <c r="I8581">
        <v>1673.3</v>
      </c>
      <c r="J8581">
        <v>114</v>
      </c>
      <c r="K8581">
        <v>1029</v>
      </c>
      <c r="L8581" t="s">
        <v>471</v>
      </c>
      <c r="M8581" s="2">
        <f>+Table3[[#This Row],[CHW]]/Table3[[#This Row],[Count of Airbill Number]]</f>
        <v>14.678070175438597</v>
      </c>
    </row>
    <row r="8582" spans="2:13">
      <c r="B8582" t="s">
        <v>20</v>
      </c>
      <c r="C8582" t="s">
        <v>472</v>
      </c>
      <c r="D8582" t="s">
        <v>22</v>
      </c>
      <c r="E8582" t="s">
        <v>778</v>
      </c>
      <c r="F8582" t="s">
        <v>776</v>
      </c>
      <c r="G8582" t="s">
        <v>112</v>
      </c>
      <c r="H8582" t="s">
        <v>312</v>
      </c>
      <c r="I8582">
        <v>1672</v>
      </c>
      <c r="J8582">
        <v>152</v>
      </c>
      <c r="K8582">
        <v>1030</v>
      </c>
      <c r="L8582" t="s">
        <v>471</v>
      </c>
      <c r="M8582" s="2">
        <f>+Table3[[#This Row],[CHW]]/Table3[[#This Row],[Count of Airbill Number]]</f>
        <v>11</v>
      </c>
    </row>
    <row r="8583" spans="2:13">
      <c r="B8583" t="s">
        <v>20</v>
      </c>
      <c r="C8583" t="s">
        <v>472</v>
      </c>
      <c r="D8583" t="s">
        <v>22</v>
      </c>
      <c r="E8583" t="s">
        <v>776</v>
      </c>
      <c r="F8583" t="s">
        <v>776</v>
      </c>
      <c r="G8583" t="s">
        <v>37</v>
      </c>
      <c r="H8583" t="s">
        <v>45</v>
      </c>
      <c r="I8583">
        <v>1671.4</v>
      </c>
      <c r="J8583">
        <v>68</v>
      </c>
      <c r="K8583">
        <v>1031</v>
      </c>
      <c r="L8583" t="s">
        <v>471</v>
      </c>
      <c r="M8583" s="2">
        <f>+Table3[[#This Row],[CHW]]/Table3[[#This Row],[Count of Airbill Number]]</f>
        <v>24.579411764705885</v>
      </c>
    </row>
    <row r="8584" spans="2:13">
      <c r="B8584" t="s">
        <v>35</v>
      </c>
      <c r="C8584" t="s">
        <v>472</v>
      </c>
      <c r="D8584" t="s">
        <v>36</v>
      </c>
      <c r="E8584" t="s">
        <v>776</v>
      </c>
      <c r="F8584" t="s">
        <v>776</v>
      </c>
      <c r="G8584" t="s">
        <v>85</v>
      </c>
      <c r="H8584" t="s">
        <v>165</v>
      </c>
      <c r="I8584">
        <v>1669</v>
      </c>
      <c r="J8584">
        <v>4</v>
      </c>
      <c r="K8584">
        <v>1032</v>
      </c>
      <c r="L8584" t="s">
        <v>471</v>
      </c>
      <c r="M8584" s="2">
        <f>+Table3[[#This Row],[CHW]]/Table3[[#This Row],[Count of Airbill Number]]</f>
        <v>417.25</v>
      </c>
    </row>
    <row r="8585" spans="2:13">
      <c r="B8585" t="s">
        <v>20</v>
      </c>
      <c r="C8585" t="s">
        <v>472</v>
      </c>
      <c r="D8585" t="s">
        <v>22</v>
      </c>
      <c r="E8585" t="s">
        <v>776</v>
      </c>
      <c r="F8585" t="s">
        <v>777</v>
      </c>
      <c r="G8585" t="s">
        <v>37</v>
      </c>
      <c r="H8585" t="s">
        <v>481</v>
      </c>
      <c r="I8585">
        <v>1666.6599999999992</v>
      </c>
      <c r="J8585">
        <v>105</v>
      </c>
      <c r="K8585">
        <v>1033</v>
      </c>
      <c r="L8585" t="s">
        <v>471</v>
      </c>
      <c r="M8585" s="2">
        <f>+Table3[[#This Row],[CHW]]/Table3[[#This Row],[Count of Airbill Number]]</f>
        <v>15.872952380952373</v>
      </c>
    </row>
    <row r="8586" spans="2:13">
      <c r="B8586" t="s">
        <v>20</v>
      </c>
      <c r="C8586" t="s">
        <v>472</v>
      </c>
      <c r="D8586" t="s">
        <v>22</v>
      </c>
      <c r="E8586" t="s">
        <v>778</v>
      </c>
      <c r="F8586" t="s">
        <v>778</v>
      </c>
      <c r="G8586" t="s">
        <v>113</v>
      </c>
      <c r="H8586" t="s">
        <v>306</v>
      </c>
      <c r="I8586">
        <v>1666.17</v>
      </c>
      <c r="J8586">
        <v>20</v>
      </c>
      <c r="K8586">
        <v>1034</v>
      </c>
      <c r="L8586" t="s">
        <v>471</v>
      </c>
      <c r="M8586" s="2">
        <f>+Table3[[#This Row],[CHW]]/Table3[[#This Row],[Count of Airbill Number]]</f>
        <v>83.308500000000009</v>
      </c>
    </row>
    <row r="8587" spans="2:13">
      <c r="B8587" t="s">
        <v>20</v>
      </c>
      <c r="C8587" t="s">
        <v>472</v>
      </c>
      <c r="D8587" t="s">
        <v>22</v>
      </c>
      <c r="E8587" t="s">
        <v>778</v>
      </c>
      <c r="F8587" t="s">
        <v>776</v>
      </c>
      <c r="G8587" t="s">
        <v>306</v>
      </c>
      <c r="H8587" t="s">
        <v>37</v>
      </c>
      <c r="I8587">
        <v>1662</v>
      </c>
      <c r="J8587">
        <v>145</v>
      </c>
      <c r="K8587">
        <v>1035</v>
      </c>
      <c r="L8587" t="s">
        <v>471</v>
      </c>
      <c r="M8587" s="2">
        <f>+Table3[[#This Row],[CHW]]/Table3[[#This Row],[Count of Airbill Number]]</f>
        <v>11.462068965517242</v>
      </c>
    </row>
    <row r="8588" spans="2:13">
      <c r="B8588" t="s">
        <v>20</v>
      </c>
      <c r="C8588" t="s">
        <v>472</v>
      </c>
      <c r="D8588" t="s">
        <v>22</v>
      </c>
      <c r="E8588" t="s">
        <v>778</v>
      </c>
      <c r="F8588" t="s">
        <v>778</v>
      </c>
      <c r="G8588" t="s">
        <v>86</v>
      </c>
      <c r="H8588" t="s">
        <v>260</v>
      </c>
      <c r="I8588">
        <v>1655.64</v>
      </c>
      <c r="J8588">
        <v>78</v>
      </c>
      <c r="K8588">
        <v>1036</v>
      </c>
      <c r="L8588" t="s">
        <v>471</v>
      </c>
      <c r="M8588" s="2">
        <f>+Table3[[#This Row],[CHW]]/Table3[[#This Row],[Count of Airbill Number]]</f>
        <v>21.226153846153846</v>
      </c>
    </row>
    <row r="8589" spans="2:13">
      <c r="B8589" t="s">
        <v>20</v>
      </c>
      <c r="C8589" t="s">
        <v>472</v>
      </c>
      <c r="D8589" t="s">
        <v>22</v>
      </c>
      <c r="E8589" t="s">
        <v>778</v>
      </c>
      <c r="F8589" t="s">
        <v>777</v>
      </c>
      <c r="G8589" t="s">
        <v>124</v>
      </c>
      <c r="H8589" t="s">
        <v>44</v>
      </c>
      <c r="I8589">
        <v>1655</v>
      </c>
      <c r="J8589">
        <v>53</v>
      </c>
      <c r="K8589">
        <v>1037</v>
      </c>
      <c r="L8589" t="s">
        <v>471</v>
      </c>
      <c r="M8589" s="2">
        <f>+Table3[[#This Row],[CHW]]/Table3[[#This Row],[Count of Airbill Number]]</f>
        <v>31.226415094339622</v>
      </c>
    </row>
    <row r="8590" spans="2:13">
      <c r="B8590" t="s">
        <v>20</v>
      </c>
      <c r="C8590" t="s">
        <v>472</v>
      </c>
      <c r="D8590" t="s">
        <v>22</v>
      </c>
      <c r="E8590" t="s">
        <v>778</v>
      </c>
      <c r="F8590" t="s">
        <v>778</v>
      </c>
      <c r="G8590" t="s">
        <v>333</v>
      </c>
      <c r="H8590" t="s">
        <v>112</v>
      </c>
      <c r="I8590">
        <v>1654</v>
      </c>
      <c r="J8590">
        <v>176</v>
      </c>
      <c r="K8590">
        <v>1038</v>
      </c>
      <c r="L8590" t="s">
        <v>471</v>
      </c>
      <c r="M8590" s="2">
        <f>+Table3[[#This Row],[CHW]]/Table3[[#This Row],[Count of Airbill Number]]</f>
        <v>9.3977272727272734</v>
      </c>
    </row>
    <row r="8591" spans="2:13">
      <c r="B8591" t="s">
        <v>20</v>
      </c>
      <c r="C8591" t="s">
        <v>472</v>
      </c>
      <c r="D8591" t="s">
        <v>22</v>
      </c>
      <c r="E8591" t="s">
        <v>776</v>
      </c>
      <c r="F8591" t="s">
        <v>778</v>
      </c>
      <c r="G8591" t="s">
        <v>312</v>
      </c>
      <c r="H8591" t="s">
        <v>51</v>
      </c>
      <c r="I8591">
        <v>1653.3</v>
      </c>
      <c r="J8591">
        <v>64</v>
      </c>
      <c r="K8591">
        <v>1039</v>
      </c>
      <c r="L8591" t="s">
        <v>471</v>
      </c>
      <c r="M8591" s="2">
        <f>+Table3[[#This Row],[CHW]]/Table3[[#This Row],[Count of Airbill Number]]</f>
        <v>25.832812499999999</v>
      </c>
    </row>
    <row r="8592" spans="2:13">
      <c r="B8592" t="s">
        <v>20</v>
      </c>
      <c r="C8592" t="s">
        <v>472</v>
      </c>
      <c r="D8592" t="s">
        <v>22</v>
      </c>
      <c r="E8592" t="s">
        <v>778</v>
      </c>
      <c r="F8592" t="s">
        <v>777</v>
      </c>
      <c r="G8592" t="s">
        <v>86</v>
      </c>
      <c r="H8592" t="s">
        <v>374</v>
      </c>
      <c r="I8592">
        <v>1648.8</v>
      </c>
      <c r="J8592">
        <v>80</v>
      </c>
      <c r="K8592">
        <v>1040</v>
      </c>
      <c r="L8592" t="s">
        <v>471</v>
      </c>
      <c r="M8592" s="2">
        <f>+Table3[[#This Row],[CHW]]/Table3[[#This Row],[Count of Airbill Number]]</f>
        <v>20.61</v>
      </c>
    </row>
    <row r="8593" spans="2:13">
      <c r="B8593" t="s">
        <v>20</v>
      </c>
      <c r="C8593" t="s">
        <v>472</v>
      </c>
      <c r="D8593" t="s">
        <v>22</v>
      </c>
      <c r="E8593" t="s">
        <v>776</v>
      </c>
      <c r="F8593" t="s">
        <v>776</v>
      </c>
      <c r="G8593" t="s">
        <v>103</v>
      </c>
      <c r="H8593" t="s">
        <v>32</v>
      </c>
      <c r="I8593">
        <v>1645.5099999999998</v>
      </c>
      <c r="J8593">
        <v>65</v>
      </c>
      <c r="K8593">
        <v>1041</v>
      </c>
      <c r="L8593" t="s">
        <v>471</v>
      </c>
      <c r="M8593" s="2">
        <f>+Table3[[#This Row],[CHW]]/Table3[[#This Row],[Count of Airbill Number]]</f>
        <v>25.315538461538459</v>
      </c>
    </row>
    <row r="8594" spans="2:13">
      <c r="B8594" t="s">
        <v>20</v>
      </c>
      <c r="C8594" t="s">
        <v>21</v>
      </c>
      <c r="D8594" t="s">
        <v>22</v>
      </c>
      <c r="E8594" t="s">
        <v>776</v>
      </c>
      <c r="F8594" t="s">
        <v>777</v>
      </c>
      <c r="G8594" t="s">
        <v>37</v>
      </c>
      <c r="H8594" t="s">
        <v>44</v>
      </c>
      <c r="I8594">
        <v>1643.2900000000013</v>
      </c>
      <c r="J8594">
        <v>183</v>
      </c>
      <c r="K8594">
        <v>1042</v>
      </c>
      <c r="L8594" t="s">
        <v>471</v>
      </c>
      <c r="M8594" s="2">
        <f>+Table3[[#This Row],[CHW]]/Table3[[#This Row],[Count of Airbill Number]]</f>
        <v>8.9797267759562907</v>
      </c>
    </row>
    <row r="8595" spans="2:13">
      <c r="B8595" t="s">
        <v>20</v>
      </c>
      <c r="C8595" t="s">
        <v>472</v>
      </c>
      <c r="D8595" t="s">
        <v>22</v>
      </c>
      <c r="E8595" t="s">
        <v>776</v>
      </c>
      <c r="F8595" t="s">
        <v>776</v>
      </c>
      <c r="G8595" t="s">
        <v>31</v>
      </c>
      <c r="H8595" t="s">
        <v>522</v>
      </c>
      <c r="I8595">
        <v>1639.2500000000002</v>
      </c>
      <c r="J8595">
        <v>116</v>
      </c>
      <c r="K8595">
        <v>1043</v>
      </c>
      <c r="L8595" t="s">
        <v>471</v>
      </c>
      <c r="M8595" s="2">
        <f>+Table3[[#This Row],[CHW]]/Table3[[#This Row],[Count of Airbill Number]]</f>
        <v>14.131465517241381</v>
      </c>
    </row>
    <row r="8596" spans="2:13">
      <c r="B8596" t="s">
        <v>20</v>
      </c>
      <c r="C8596" t="s">
        <v>472</v>
      </c>
      <c r="D8596" t="s">
        <v>22</v>
      </c>
      <c r="E8596" t="s">
        <v>776</v>
      </c>
      <c r="F8596" t="s">
        <v>776</v>
      </c>
      <c r="G8596" t="s">
        <v>32</v>
      </c>
      <c r="H8596" t="s">
        <v>424</v>
      </c>
      <c r="I8596">
        <v>1639</v>
      </c>
      <c r="J8596">
        <v>1</v>
      </c>
      <c r="K8596">
        <v>1044</v>
      </c>
      <c r="L8596" t="s">
        <v>471</v>
      </c>
      <c r="M8596" s="2">
        <f>+Table3[[#This Row],[CHW]]/Table3[[#This Row],[Count of Airbill Number]]</f>
        <v>1639</v>
      </c>
    </row>
    <row r="8597" spans="2:13">
      <c r="B8597" t="s">
        <v>20</v>
      </c>
      <c r="C8597" t="s">
        <v>472</v>
      </c>
      <c r="D8597" t="s">
        <v>22</v>
      </c>
      <c r="E8597" t="s">
        <v>778</v>
      </c>
      <c r="F8597" t="s">
        <v>778</v>
      </c>
      <c r="G8597" t="s">
        <v>490</v>
      </c>
      <c r="H8597" t="s">
        <v>112</v>
      </c>
      <c r="I8597">
        <v>1633.7</v>
      </c>
      <c r="J8597">
        <v>129</v>
      </c>
      <c r="K8597">
        <v>1045</v>
      </c>
      <c r="L8597" t="s">
        <v>471</v>
      </c>
      <c r="M8597" s="2">
        <f>+Table3[[#This Row],[CHW]]/Table3[[#This Row],[Count of Airbill Number]]</f>
        <v>12.664341085271317</v>
      </c>
    </row>
    <row r="8598" spans="2:13">
      <c r="B8598" t="s">
        <v>20</v>
      </c>
      <c r="C8598" t="s">
        <v>472</v>
      </c>
      <c r="D8598" t="s">
        <v>22</v>
      </c>
      <c r="E8598" t="s">
        <v>778</v>
      </c>
      <c r="F8598" t="s">
        <v>777</v>
      </c>
      <c r="G8598" t="s">
        <v>171</v>
      </c>
      <c r="H8598" t="s">
        <v>106</v>
      </c>
      <c r="I8598">
        <v>1631.41</v>
      </c>
      <c r="J8598">
        <v>12</v>
      </c>
      <c r="K8598">
        <v>1046</v>
      </c>
      <c r="L8598" t="s">
        <v>471</v>
      </c>
      <c r="M8598" s="2">
        <f>+Table3[[#This Row],[CHW]]/Table3[[#This Row],[Count of Airbill Number]]</f>
        <v>135.95083333333335</v>
      </c>
    </row>
    <row r="8599" spans="2:13">
      <c r="B8599" t="s">
        <v>20</v>
      </c>
      <c r="C8599" t="s">
        <v>472</v>
      </c>
      <c r="D8599" t="s">
        <v>22</v>
      </c>
      <c r="E8599" t="s">
        <v>778</v>
      </c>
      <c r="F8599" t="s">
        <v>777</v>
      </c>
      <c r="G8599" t="s">
        <v>150</v>
      </c>
      <c r="H8599" t="s">
        <v>181</v>
      </c>
      <c r="I8599">
        <v>1629.104</v>
      </c>
      <c r="J8599">
        <v>63</v>
      </c>
      <c r="K8599">
        <v>1047</v>
      </c>
      <c r="L8599" t="s">
        <v>471</v>
      </c>
      <c r="M8599" s="2">
        <f>+Table3[[#This Row],[CHW]]/Table3[[#This Row],[Count of Airbill Number]]</f>
        <v>25.85879365079365</v>
      </c>
    </row>
    <row r="8600" spans="2:13">
      <c r="B8600" t="s">
        <v>20</v>
      </c>
      <c r="C8600" t="s">
        <v>472</v>
      </c>
      <c r="D8600" t="s">
        <v>22</v>
      </c>
      <c r="E8600" t="s">
        <v>777</v>
      </c>
      <c r="F8600" t="s">
        <v>778</v>
      </c>
      <c r="G8600" t="s">
        <v>110</v>
      </c>
      <c r="H8600" t="s">
        <v>260</v>
      </c>
      <c r="I8600">
        <v>1628</v>
      </c>
      <c r="J8600">
        <v>6</v>
      </c>
      <c r="K8600">
        <v>1048</v>
      </c>
      <c r="L8600" t="s">
        <v>471</v>
      </c>
      <c r="M8600" s="2">
        <f>+Table3[[#This Row],[CHW]]/Table3[[#This Row],[Count of Airbill Number]]</f>
        <v>271.33333333333331</v>
      </c>
    </row>
    <row r="8601" spans="2:13">
      <c r="B8601" t="s">
        <v>20</v>
      </c>
      <c r="C8601" t="s">
        <v>472</v>
      </c>
      <c r="D8601" t="s">
        <v>22</v>
      </c>
      <c r="E8601" t="s">
        <v>778</v>
      </c>
      <c r="F8601" t="s">
        <v>777</v>
      </c>
      <c r="G8601" t="s">
        <v>124</v>
      </c>
      <c r="H8601" t="s">
        <v>360</v>
      </c>
      <c r="I8601">
        <v>1627.180000000001</v>
      </c>
      <c r="J8601">
        <v>130</v>
      </c>
      <c r="K8601">
        <v>1049</v>
      </c>
      <c r="L8601" t="s">
        <v>471</v>
      </c>
      <c r="M8601" s="2">
        <f>+Table3[[#This Row],[CHW]]/Table3[[#This Row],[Count of Airbill Number]]</f>
        <v>12.516769230769238</v>
      </c>
    </row>
    <row r="8602" spans="2:13">
      <c r="B8602" t="s">
        <v>20</v>
      </c>
      <c r="C8602" t="s">
        <v>21</v>
      </c>
      <c r="D8602" t="s">
        <v>22</v>
      </c>
      <c r="E8602" t="s">
        <v>777</v>
      </c>
      <c r="F8602" t="s">
        <v>777</v>
      </c>
      <c r="G8602" t="s">
        <v>326</v>
      </c>
      <c r="H8602" t="s">
        <v>27</v>
      </c>
      <c r="I8602">
        <v>1625</v>
      </c>
      <c r="J8602">
        <v>426</v>
      </c>
      <c r="K8602">
        <v>1050</v>
      </c>
      <c r="L8602" t="s">
        <v>471</v>
      </c>
      <c r="M8602" s="2">
        <f>+Table3[[#This Row],[CHW]]/Table3[[#This Row],[Count of Airbill Number]]</f>
        <v>3.8145539906103285</v>
      </c>
    </row>
    <row r="8603" spans="2:13">
      <c r="B8603" t="s">
        <v>20</v>
      </c>
      <c r="C8603" t="s">
        <v>472</v>
      </c>
      <c r="D8603" t="s">
        <v>22</v>
      </c>
      <c r="E8603" t="s">
        <v>778</v>
      </c>
      <c r="F8603" t="s">
        <v>778</v>
      </c>
      <c r="G8603" t="s">
        <v>86</v>
      </c>
      <c r="H8603" t="s">
        <v>325</v>
      </c>
      <c r="I8603">
        <v>1619</v>
      </c>
      <c r="J8603">
        <v>12</v>
      </c>
      <c r="K8603">
        <v>1051</v>
      </c>
      <c r="L8603" t="s">
        <v>471</v>
      </c>
      <c r="M8603" s="2">
        <f>+Table3[[#This Row],[CHW]]/Table3[[#This Row],[Count of Airbill Number]]</f>
        <v>134.91666666666666</v>
      </c>
    </row>
    <row r="8604" spans="2:13">
      <c r="B8604" t="s">
        <v>20</v>
      </c>
      <c r="C8604" t="s">
        <v>472</v>
      </c>
      <c r="D8604" t="s">
        <v>22</v>
      </c>
      <c r="E8604" t="s">
        <v>776</v>
      </c>
      <c r="F8604" t="s">
        <v>776</v>
      </c>
      <c r="G8604" t="s">
        <v>100</v>
      </c>
      <c r="H8604" t="s">
        <v>119</v>
      </c>
      <c r="I8604">
        <v>1618.22</v>
      </c>
      <c r="J8604">
        <v>49</v>
      </c>
      <c r="K8604">
        <v>1052</v>
      </c>
      <c r="L8604" t="s">
        <v>471</v>
      </c>
      <c r="M8604" s="2">
        <f>+Table3[[#This Row],[CHW]]/Table3[[#This Row],[Count of Airbill Number]]</f>
        <v>33.024897959183676</v>
      </c>
    </row>
    <row r="8605" spans="2:13">
      <c r="B8605" t="s">
        <v>35</v>
      </c>
      <c r="C8605" t="s">
        <v>472</v>
      </c>
      <c r="D8605" t="s">
        <v>36</v>
      </c>
      <c r="E8605" t="s">
        <v>776</v>
      </c>
      <c r="F8605" t="s">
        <v>776</v>
      </c>
      <c r="G8605" t="s">
        <v>37</v>
      </c>
      <c r="H8605" t="s">
        <v>533</v>
      </c>
      <c r="I8605">
        <v>1618</v>
      </c>
      <c r="J8605">
        <v>4</v>
      </c>
      <c r="K8605">
        <v>1053</v>
      </c>
      <c r="L8605" t="s">
        <v>471</v>
      </c>
      <c r="M8605" s="2">
        <f>+Table3[[#This Row],[CHW]]/Table3[[#This Row],[Count of Airbill Number]]</f>
        <v>404.5</v>
      </c>
    </row>
    <row r="8606" spans="2:13">
      <c r="B8606" t="s">
        <v>20</v>
      </c>
      <c r="C8606" t="s">
        <v>21</v>
      </c>
      <c r="D8606" t="s">
        <v>22</v>
      </c>
      <c r="E8606" t="s">
        <v>778</v>
      </c>
      <c r="F8606" t="s">
        <v>778</v>
      </c>
      <c r="G8606" t="s">
        <v>112</v>
      </c>
      <c r="H8606" t="s">
        <v>51</v>
      </c>
      <c r="I8606">
        <v>1616.4</v>
      </c>
      <c r="J8606">
        <v>2</v>
      </c>
      <c r="K8606">
        <v>1054</v>
      </c>
      <c r="L8606" t="s">
        <v>471</v>
      </c>
      <c r="M8606" s="2">
        <f>+Table3[[#This Row],[CHW]]/Table3[[#This Row],[Count of Airbill Number]]</f>
        <v>808.2</v>
      </c>
    </row>
    <row r="8607" spans="2:13">
      <c r="B8607" t="s">
        <v>20</v>
      </c>
      <c r="C8607" t="s">
        <v>472</v>
      </c>
      <c r="D8607" t="s">
        <v>22</v>
      </c>
      <c r="E8607" t="s">
        <v>776</v>
      </c>
      <c r="F8607" t="s">
        <v>776</v>
      </c>
      <c r="G8607" t="s">
        <v>32</v>
      </c>
      <c r="H8607" t="s">
        <v>77</v>
      </c>
      <c r="I8607">
        <v>1616.27</v>
      </c>
      <c r="J8607">
        <v>44</v>
      </c>
      <c r="K8607">
        <v>1055</v>
      </c>
      <c r="L8607" t="s">
        <v>471</v>
      </c>
      <c r="M8607" s="2">
        <f>+Table3[[#This Row],[CHW]]/Table3[[#This Row],[Count of Airbill Number]]</f>
        <v>36.733409090909092</v>
      </c>
    </row>
    <row r="8608" spans="2:13">
      <c r="B8608" t="s">
        <v>35</v>
      </c>
      <c r="C8608" t="s">
        <v>21</v>
      </c>
      <c r="D8608" t="s">
        <v>36</v>
      </c>
      <c r="E8608" t="s">
        <v>777</v>
      </c>
      <c r="F8608" t="s">
        <v>777</v>
      </c>
      <c r="G8608" t="s">
        <v>27</v>
      </c>
      <c r="H8608" t="s">
        <v>290</v>
      </c>
      <c r="I8608">
        <v>1616</v>
      </c>
      <c r="J8608">
        <v>4</v>
      </c>
      <c r="K8608">
        <v>1056</v>
      </c>
      <c r="L8608" t="s">
        <v>471</v>
      </c>
      <c r="M8608" s="2">
        <f>+Table3[[#This Row],[CHW]]/Table3[[#This Row],[Count of Airbill Number]]</f>
        <v>404</v>
      </c>
    </row>
    <row r="8609" spans="2:13">
      <c r="B8609" t="s">
        <v>20</v>
      </c>
      <c r="C8609" t="s">
        <v>472</v>
      </c>
      <c r="D8609" t="s">
        <v>22</v>
      </c>
      <c r="E8609" t="s">
        <v>776</v>
      </c>
      <c r="F8609" t="s">
        <v>776</v>
      </c>
      <c r="G8609" t="s">
        <v>85</v>
      </c>
      <c r="H8609" t="s">
        <v>165</v>
      </c>
      <c r="I8609">
        <v>1613.4150829999996</v>
      </c>
      <c r="J8609">
        <v>86</v>
      </c>
      <c r="K8609">
        <v>1057</v>
      </c>
      <c r="L8609" t="s">
        <v>471</v>
      </c>
      <c r="M8609" s="2">
        <f>+Table3[[#This Row],[CHW]]/Table3[[#This Row],[Count of Airbill Number]]</f>
        <v>18.760640499999997</v>
      </c>
    </row>
    <row r="8610" spans="2:13">
      <c r="B8610" t="s">
        <v>20</v>
      </c>
      <c r="C8610" t="s">
        <v>472</v>
      </c>
      <c r="D8610" t="s">
        <v>22</v>
      </c>
      <c r="E8610" t="s">
        <v>778</v>
      </c>
      <c r="F8610" t="s">
        <v>777</v>
      </c>
      <c r="G8610" t="s">
        <v>51</v>
      </c>
      <c r="H8610" t="s">
        <v>360</v>
      </c>
      <c r="I8610">
        <v>1612.0599999999997</v>
      </c>
      <c r="J8610">
        <v>55</v>
      </c>
      <c r="K8610">
        <v>1058</v>
      </c>
      <c r="L8610" t="s">
        <v>471</v>
      </c>
      <c r="M8610" s="2">
        <f>+Table3[[#This Row],[CHW]]/Table3[[#This Row],[Count of Airbill Number]]</f>
        <v>29.310181818181814</v>
      </c>
    </row>
    <row r="8611" spans="2:13">
      <c r="B8611" t="s">
        <v>20</v>
      </c>
      <c r="C8611" t="s">
        <v>472</v>
      </c>
      <c r="D8611" t="s">
        <v>22</v>
      </c>
      <c r="E8611" t="s">
        <v>776</v>
      </c>
      <c r="F8611" t="s">
        <v>778</v>
      </c>
      <c r="G8611" t="s">
        <v>165</v>
      </c>
      <c r="H8611" t="s">
        <v>86</v>
      </c>
      <c r="I8611">
        <v>1612</v>
      </c>
      <c r="J8611">
        <v>1</v>
      </c>
      <c r="K8611">
        <v>1059</v>
      </c>
      <c r="L8611" t="s">
        <v>471</v>
      </c>
      <c r="M8611" s="2">
        <f>+Table3[[#This Row],[CHW]]/Table3[[#This Row],[Count of Airbill Number]]</f>
        <v>1612</v>
      </c>
    </row>
    <row r="8612" spans="2:13">
      <c r="B8612" t="s">
        <v>20</v>
      </c>
      <c r="C8612" t="s">
        <v>21</v>
      </c>
      <c r="D8612" t="s">
        <v>22</v>
      </c>
      <c r="E8612" t="s">
        <v>776</v>
      </c>
      <c r="F8612" t="s">
        <v>778</v>
      </c>
      <c r="G8612" t="s">
        <v>123</v>
      </c>
      <c r="H8612" t="s">
        <v>86</v>
      </c>
      <c r="I8612">
        <v>1608.59</v>
      </c>
      <c r="J8612">
        <v>27</v>
      </c>
      <c r="K8612">
        <v>1060</v>
      </c>
      <c r="L8612" t="s">
        <v>471</v>
      </c>
      <c r="M8612" s="2">
        <f>+Table3[[#This Row],[CHW]]/Table3[[#This Row],[Count of Airbill Number]]</f>
        <v>59.577407407407406</v>
      </c>
    </row>
    <row r="8613" spans="2:13">
      <c r="B8613" t="s">
        <v>20</v>
      </c>
      <c r="C8613" t="s">
        <v>21</v>
      </c>
      <c r="D8613" t="s">
        <v>22</v>
      </c>
      <c r="E8613" t="s">
        <v>776</v>
      </c>
      <c r="F8613" t="s">
        <v>776</v>
      </c>
      <c r="G8613" t="s">
        <v>85</v>
      </c>
      <c r="H8613" t="s">
        <v>165</v>
      </c>
      <c r="I8613">
        <v>1607.1055460000023</v>
      </c>
      <c r="J8613">
        <v>350</v>
      </c>
      <c r="K8613">
        <v>1061</v>
      </c>
      <c r="L8613" t="s">
        <v>471</v>
      </c>
      <c r="M8613" s="2">
        <f>+Table3[[#This Row],[CHW]]/Table3[[#This Row],[Count of Airbill Number]]</f>
        <v>4.5917301314285783</v>
      </c>
    </row>
    <row r="8614" spans="2:13">
      <c r="B8614" t="s">
        <v>20</v>
      </c>
      <c r="C8614" t="s">
        <v>472</v>
      </c>
      <c r="D8614" t="s">
        <v>22</v>
      </c>
      <c r="E8614" t="s">
        <v>776</v>
      </c>
      <c r="F8614" t="s">
        <v>776</v>
      </c>
      <c r="G8614" t="s">
        <v>63</v>
      </c>
      <c r="H8614" t="s">
        <v>37</v>
      </c>
      <c r="I8614">
        <v>1605.1054021999998</v>
      </c>
      <c r="J8614">
        <v>44</v>
      </c>
      <c r="K8614">
        <v>1062</v>
      </c>
      <c r="L8614" t="s">
        <v>471</v>
      </c>
      <c r="M8614" s="2">
        <f>+Table3[[#This Row],[CHW]]/Table3[[#This Row],[Count of Airbill Number]]</f>
        <v>36.479668231818181</v>
      </c>
    </row>
    <row r="8615" spans="2:13">
      <c r="B8615" t="s">
        <v>20</v>
      </c>
      <c r="C8615" t="s">
        <v>472</v>
      </c>
      <c r="D8615" t="s">
        <v>22</v>
      </c>
      <c r="E8615" t="s">
        <v>776</v>
      </c>
      <c r="F8615" t="s">
        <v>778</v>
      </c>
      <c r="G8615" t="s">
        <v>32</v>
      </c>
      <c r="H8615" t="s">
        <v>233</v>
      </c>
      <c r="I8615">
        <v>1602.53</v>
      </c>
      <c r="J8615">
        <v>39</v>
      </c>
      <c r="K8615">
        <v>1063</v>
      </c>
      <c r="L8615" t="s">
        <v>471</v>
      </c>
      <c r="M8615" s="2">
        <f>+Table3[[#This Row],[CHW]]/Table3[[#This Row],[Count of Airbill Number]]</f>
        <v>41.090512820512821</v>
      </c>
    </row>
    <row r="8616" spans="2:13">
      <c r="B8616" t="s">
        <v>20</v>
      </c>
      <c r="C8616" t="s">
        <v>21</v>
      </c>
      <c r="D8616" t="s">
        <v>22</v>
      </c>
      <c r="E8616" t="s">
        <v>778</v>
      </c>
      <c r="F8616" t="s">
        <v>778</v>
      </c>
      <c r="G8616" t="s">
        <v>86</v>
      </c>
      <c r="H8616" t="s">
        <v>283</v>
      </c>
      <c r="I8616">
        <v>1601.89</v>
      </c>
      <c r="J8616">
        <v>260</v>
      </c>
      <c r="K8616">
        <v>1064</v>
      </c>
      <c r="L8616" t="s">
        <v>471</v>
      </c>
      <c r="M8616" s="2">
        <f>+Table3[[#This Row],[CHW]]/Table3[[#This Row],[Count of Airbill Number]]</f>
        <v>6.1611153846153854</v>
      </c>
    </row>
    <row r="8617" spans="2:13">
      <c r="B8617" t="s">
        <v>20</v>
      </c>
      <c r="C8617" t="s">
        <v>472</v>
      </c>
      <c r="D8617" t="s">
        <v>22</v>
      </c>
      <c r="E8617" t="s">
        <v>776</v>
      </c>
      <c r="F8617" t="s">
        <v>777</v>
      </c>
      <c r="G8617" t="s">
        <v>39</v>
      </c>
      <c r="H8617" t="s">
        <v>106</v>
      </c>
      <c r="I8617">
        <v>1600</v>
      </c>
      <c r="J8617">
        <v>52</v>
      </c>
      <c r="K8617">
        <v>1065</v>
      </c>
      <c r="L8617" t="s">
        <v>471</v>
      </c>
      <c r="M8617" s="2">
        <f>+Table3[[#This Row],[CHW]]/Table3[[#This Row],[Count of Airbill Number]]</f>
        <v>30.76923076923077</v>
      </c>
    </row>
    <row r="8618" spans="2:13">
      <c r="B8618" t="s">
        <v>20</v>
      </c>
      <c r="C8618" t="s">
        <v>472</v>
      </c>
      <c r="D8618" t="s">
        <v>22</v>
      </c>
      <c r="E8618" t="s">
        <v>776</v>
      </c>
      <c r="F8618" t="s">
        <v>778</v>
      </c>
      <c r="G8618" t="s">
        <v>32</v>
      </c>
      <c r="H8618" t="s">
        <v>174</v>
      </c>
      <c r="I8618">
        <v>1599.74</v>
      </c>
      <c r="J8618">
        <v>12</v>
      </c>
      <c r="K8618">
        <v>1066</v>
      </c>
      <c r="L8618" t="s">
        <v>471</v>
      </c>
      <c r="M8618" s="2">
        <f>+Table3[[#This Row],[CHW]]/Table3[[#This Row],[Count of Airbill Number]]</f>
        <v>133.31166666666667</v>
      </c>
    </row>
    <row r="8619" spans="2:13">
      <c r="B8619" t="s">
        <v>20</v>
      </c>
      <c r="C8619" t="s">
        <v>472</v>
      </c>
      <c r="D8619" t="s">
        <v>22</v>
      </c>
      <c r="E8619" t="s">
        <v>776</v>
      </c>
      <c r="F8619" t="s">
        <v>776</v>
      </c>
      <c r="G8619" t="s">
        <v>209</v>
      </c>
      <c r="H8619" t="s">
        <v>85</v>
      </c>
      <c r="I8619">
        <v>1597</v>
      </c>
      <c r="J8619">
        <v>50</v>
      </c>
      <c r="K8619">
        <v>1067</v>
      </c>
      <c r="L8619" t="s">
        <v>471</v>
      </c>
      <c r="M8619" s="2">
        <f>+Table3[[#This Row],[CHW]]/Table3[[#This Row],[Count of Airbill Number]]</f>
        <v>31.94</v>
      </c>
    </row>
    <row r="8620" spans="2:13">
      <c r="B8620" t="s">
        <v>20</v>
      </c>
      <c r="C8620" t="s">
        <v>472</v>
      </c>
      <c r="D8620" t="s">
        <v>22</v>
      </c>
      <c r="E8620" t="s">
        <v>778</v>
      </c>
      <c r="F8620" t="s">
        <v>778</v>
      </c>
      <c r="G8620" t="s">
        <v>150</v>
      </c>
      <c r="H8620" t="s">
        <v>250</v>
      </c>
      <c r="I8620">
        <v>1592</v>
      </c>
      <c r="J8620">
        <v>25</v>
      </c>
      <c r="K8620">
        <v>1068</v>
      </c>
      <c r="L8620" t="s">
        <v>471</v>
      </c>
      <c r="M8620" s="2">
        <f>+Table3[[#This Row],[CHW]]/Table3[[#This Row],[Count of Airbill Number]]</f>
        <v>63.68</v>
      </c>
    </row>
    <row r="8621" spans="2:13">
      <c r="B8621" t="s">
        <v>35</v>
      </c>
      <c r="C8621" t="s">
        <v>21</v>
      </c>
      <c r="D8621" t="s">
        <v>36</v>
      </c>
      <c r="E8621" t="s">
        <v>777</v>
      </c>
      <c r="F8621" t="s">
        <v>777</v>
      </c>
      <c r="G8621" t="s">
        <v>27</v>
      </c>
      <c r="H8621" t="s">
        <v>26</v>
      </c>
      <c r="I8621">
        <v>1584</v>
      </c>
      <c r="J8621">
        <v>3</v>
      </c>
      <c r="K8621">
        <v>1069</v>
      </c>
      <c r="L8621" t="s">
        <v>471</v>
      </c>
      <c r="M8621" s="2">
        <f>+Table3[[#This Row],[CHW]]/Table3[[#This Row],[Count of Airbill Number]]</f>
        <v>528</v>
      </c>
    </row>
    <row r="8622" spans="2:13">
      <c r="B8622" t="s">
        <v>20</v>
      </c>
      <c r="C8622" t="s">
        <v>472</v>
      </c>
      <c r="D8622" t="s">
        <v>36</v>
      </c>
      <c r="E8622" t="s">
        <v>777</v>
      </c>
      <c r="F8622" t="s">
        <v>777</v>
      </c>
      <c r="G8622" t="s">
        <v>227</v>
      </c>
      <c r="H8622" t="s">
        <v>429</v>
      </c>
      <c r="I8622">
        <v>1584</v>
      </c>
      <c r="J8622">
        <v>68</v>
      </c>
      <c r="K8622">
        <v>1070</v>
      </c>
      <c r="L8622" t="s">
        <v>471</v>
      </c>
      <c r="M8622" s="2">
        <f>+Table3[[#This Row],[CHW]]/Table3[[#This Row],[Count of Airbill Number]]</f>
        <v>23.294117647058822</v>
      </c>
    </row>
    <row r="8623" spans="2:13">
      <c r="B8623" t="s">
        <v>20</v>
      </c>
      <c r="C8623" t="s">
        <v>472</v>
      </c>
      <c r="D8623" t="s">
        <v>22</v>
      </c>
      <c r="E8623" t="s">
        <v>778</v>
      </c>
      <c r="F8623" t="s">
        <v>776</v>
      </c>
      <c r="G8623" t="s">
        <v>86</v>
      </c>
      <c r="H8623" t="s">
        <v>71</v>
      </c>
      <c r="I8623">
        <v>1581</v>
      </c>
      <c r="J8623">
        <v>9</v>
      </c>
      <c r="K8623">
        <v>1071</v>
      </c>
      <c r="L8623" t="s">
        <v>471</v>
      </c>
      <c r="M8623" s="2">
        <f>+Table3[[#This Row],[CHW]]/Table3[[#This Row],[Count of Airbill Number]]</f>
        <v>175.66666666666666</v>
      </c>
    </row>
    <row r="8624" spans="2:13">
      <c r="B8624" t="s">
        <v>35</v>
      </c>
      <c r="C8624" t="s">
        <v>21</v>
      </c>
      <c r="D8624" t="s">
        <v>36</v>
      </c>
      <c r="E8624" t="s">
        <v>776</v>
      </c>
      <c r="F8624" t="s">
        <v>776</v>
      </c>
      <c r="G8624" t="s">
        <v>85</v>
      </c>
      <c r="H8624" t="s">
        <v>187</v>
      </c>
      <c r="I8624">
        <v>1579</v>
      </c>
      <c r="J8624">
        <v>5</v>
      </c>
      <c r="K8624">
        <v>1072</v>
      </c>
      <c r="L8624" t="s">
        <v>471</v>
      </c>
      <c r="M8624" s="2">
        <f>+Table3[[#This Row],[CHW]]/Table3[[#This Row],[Count of Airbill Number]]</f>
        <v>315.8</v>
      </c>
    </row>
    <row r="8625" spans="2:13">
      <c r="B8625" t="s">
        <v>20</v>
      </c>
      <c r="C8625" t="s">
        <v>472</v>
      </c>
      <c r="D8625" t="s">
        <v>22</v>
      </c>
      <c r="E8625" t="s">
        <v>776</v>
      </c>
      <c r="F8625" t="s">
        <v>776</v>
      </c>
      <c r="G8625" t="s">
        <v>116</v>
      </c>
      <c r="H8625" t="s">
        <v>478</v>
      </c>
      <c r="I8625">
        <v>1573.7320110000001</v>
      </c>
      <c r="J8625">
        <v>79</v>
      </c>
      <c r="K8625">
        <v>1073</v>
      </c>
      <c r="L8625" t="s">
        <v>471</v>
      </c>
      <c r="M8625" s="2">
        <f>+Table3[[#This Row],[CHW]]/Table3[[#This Row],[Count of Airbill Number]]</f>
        <v>19.92065836708861</v>
      </c>
    </row>
    <row r="8626" spans="2:13">
      <c r="B8626" t="s">
        <v>20</v>
      </c>
      <c r="C8626" t="s">
        <v>472</v>
      </c>
      <c r="D8626" t="s">
        <v>22</v>
      </c>
      <c r="E8626" t="s">
        <v>778</v>
      </c>
      <c r="F8626" t="s">
        <v>778</v>
      </c>
      <c r="G8626" t="s">
        <v>51</v>
      </c>
      <c r="H8626" t="s">
        <v>155</v>
      </c>
      <c r="I8626">
        <v>1573.37</v>
      </c>
      <c r="J8626">
        <v>27</v>
      </c>
      <c r="K8626">
        <v>1074</v>
      </c>
      <c r="L8626" t="s">
        <v>471</v>
      </c>
      <c r="M8626" s="2">
        <f>+Table3[[#This Row],[CHW]]/Table3[[#This Row],[Count of Airbill Number]]</f>
        <v>58.272962962962957</v>
      </c>
    </row>
    <row r="8627" spans="2:13">
      <c r="B8627" t="s">
        <v>20</v>
      </c>
      <c r="C8627" t="s">
        <v>472</v>
      </c>
      <c r="D8627" t="s">
        <v>22</v>
      </c>
      <c r="E8627" t="s">
        <v>777</v>
      </c>
      <c r="F8627" t="s">
        <v>776</v>
      </c>
      <c r="G8627" t="s">
        <v>374</v>
      </c>
      <c r="H8627" t="s">
        <v>216</v>
      </c>
      <c r="I8627">
        <v>1573</v>
      </c>
      <c r="J8627">
        <v>5</v>
      </c>
      <c r="K8627">
        <v>1075</v>
      </c>
      <c r="L8627" t="s">
        <v>471</v>
      </c>
      <c r="M8627" s="2">
        <f>+Table3[[#This Row],[CHW]]/Table3[[#This Row],[Count of Airbill Number]]</f>
        <v>314.60000000000002</v>
      </c>
    </row>
    <row r="8628" spans="2:13">
      <c r="B8628" t="s">
        <v>20</v>
      </c>
      <c r="C8628" t="s">
        <v>472</v>
      </c>
      <c r="D8628" t="s">
        <v>22</v>
      </c>
      <c r="E8628" t="s">
        <v>777</v>
      </c>
      <c r="F8628" t="s">
        <v>778</v>
      </c>
      <c r="G8628" t="s">
        <v>290</v>
      </c>
      <c r="H8628" t="s">
        <v>124</v>
      </c>
      <c r="I8628">
        <v>1572</v>
      </c>
      <c r="J8628">
        <v>56</v>
      </c>
      <c r="K8628">
        <v>1076</v>
      </c>
      <c r="L8628" t="s">
        <v>471</v>
      </c>
      <c r="M8628" s="2">
        <f>+Table3[[#This Row],[CHW]]/Table3[[#This Row],[Count of Airbill Number]]</f>
        <v>28.071428571428573</v>
      </c>
    </row>
    <row r="8629" spans="2:13">
      <c r="B8629" t="s">
        <v>20</v>
      </c>
      <c r="C8629" t="s">
        <v>472</v>
      </c>
      <c r="D8629" t="s">
        <v>22</v>
      </c>
      <c r="E8629" t="s">
        <v>776</v>
      </c>
      <c r="F8629" t="s">
        <v>776</v>
      </c>
      <c r="G8629" t="s">
        <v>89</v>
      </c>
      <c r="H8629" t="s">
        <v>66</v>
      </c>
      <c r="I8629">
        <v>1571.4</v>
      </c>
      <c r="J8629">
        <v>42</v>
      </c>
      <c r="K8629">
        <v>1077</v>
      </c>
      <c r="L8629" t="s">
        <v>471</v>
      </c>
      <c r="M8629" s="2">
        <f>+Table3[[#This Row],[CHW]]/Table3[[#This Row],[Count of Airbill Number]]</f>
        <v>37.414285714285718</v>
      </c>
    </row>
    <row r="8630" spans="2:13">
      <c r="B8630" t="s">
        <v>20</v>
      </c>
      <c r="C8630" t="s">
        <v>472</v>
      </c>
      <c r="D8630" t="s">
        <v>22</v>
      </c>
      <c r="E8630" t="s">
        <v>777</v>
      </c>
      <c r="F8630" t="s">
        <v>777</v>
      </c>
      <c r="G8630" t="s">
        <v>97</v>
      </c>
      <c r="H8630" t="s">
        <v>436</v>
      </c>
      <c r="I8630">
        <v>1560</v>
      </c>
      <c r="J8630">
        <v>9</v>
      </c>
      <c r="K8630">
        <v>1078</v>
      </c>
      <c r="L8630" t="s">
        <v>471</v>
      </c>
      <c r="M8630" s="2">
        <f>+Table3[[#This Row],[CHW]]/Table3[[#This Row],[Count of Airbill Number]]</f>
        <v>173.33333333333334</v>
      </c>
    </row>
    <row r="8631" spans="2:13">
      <c r="B8631" t="s">
        <v>20</v>
      </c>
      <c r="C8631" t="s">
        <v>472</v>
      </c>
      <c r="D8631" t="s">
        <v>22</v>
      </c>
      <c r="E8631" t="s">
        <v>776</v>
      </c>
      <c r="F8631" t="s">
        <v>776</v>
      </c>
      <c r="G8631" t="s">
        <v>85</v>
      </c>
      <c r="H8631" t="s">
        <v>69</v>
      </c>
      <c r="I8631">
        <v>1555.2415516000005</v>
      </c>
      <c r="J8631">
        <v>87</v>
      </c>
      <c r="K8631">
        <v>1079</v>
      </c>
      <c r="L8631" t="s">
        <v>471</v>
      </c>
      <c r="M8631" s="2">
        <f>+Table3[[#This Row],[CHW]]/Table3[[#This Row],[Count of Airbill Number]]</f>
        <v>17.876339673563226</v>
      </c>
    </row>
    <row r="8632" spans="2:13">
      <c r="B8632" t="s">
        <v>20</v>
      </c>
      <c r="C8632" t="s">
        <v>21</v>
      </c>
      <c r="D8632" t="s">
        <v>22</v>
      </c>
      <c r="E8632" t="s">
        <v>778</v>
      </c>
      <c r="F8632" t="s">
        <v>778</v>
      </c>
      <c r="G8632" t="s">
        <v>51</v>
      </c>
      <c r="H8632" t="s">
        <v>510</v>
      </c>
      <c r="I8632">
        <v>1554.3000000000002</v>
      </c>
      <c r="J8632">
        <v>4</v>
      </c>
      <c r="K8632">
        <v>1080</v>
      </c>
      <c r="L8632" t="s">
        <v>471</v>
      </c>
      <c r="M8632" s="2">
        <f>+Table3[[#This Row],[CHW]]/Table3[[#This Row],[Count of Airbill Number]]</f>
        <v>388.57500000000005</v>
      </c>
    </row>
    <row r="8633" spans="2:13">
      <c r="B8633" t="s">
        <v>20</v>
      </c>
      <c r="C8633" t="s">
        <v>472</v>
      </c>
      <c r="D8633" t="s">
        <v>22</v>
      </c>
      <c r="E8633" t="s">
        <v>778</v>
      </c>
      <c r="F8633" t="s">
        <v>778</v>
      </c>
      <c r="G8633" t="s">
        <v>86</v>
      </c>
      <c r="H8633" t="s">
        <v>282</v>
      </c>
      <c r="I8633">
        <v>1553.85</v>
      </c>
      <c r="J8633">
        <v>27</v>
      </c>
      <c r="K8633">
        <v>1081</v>
      </c>
      <c r="L8633" t="s">
        <v>471</v>
      </c>
      <c r="M8633" s="2">
        <f>+Table3[[#This Row],[CHW]]/Table3[[#This Row],[Count of Airbill Number]]</f>
        <v>57.55</v>
      </c>
    </row>
    <row r="8634" spans="2:13">
      <c r="B8634" t="s">
        <v>20</v>
      </c>
      <c r="C8634" t="s">
        <v>21</v>
      </c>
      <c r="D8634" t="s">
        <v>22</v>
      </c>
      <c r="E8634" t="s">
        <v>777</v>
      </c>
      <c r="F8634" t="s">
        <v>777</v>
      </c>
      <c r="G8634" t="s">
        <v>97</v>
      </c>
      <c r="H8634" t="s">
        <v>106</v>
      </c>
      <c r="I8634">
        <v>1553.1</v>
      </c>
      <c r="J8634">
        <v>260</v>
      </c>
      <c r="K8634">
        <v>1082</v>
      </c>
      <c r="L8634" t="s">
        <v>471</v>
      </c>
      <c r="M8634" s="2">
        <f>+Table3[[#This Row],[CHW]]/Table3[[#This Row],[Count of Airbill Number]]</f>
        <v>5.9734615384615379</v>
      </c>
    </row>
    <row r="8635" spans="2:13">
      <c r="B8635" t="s">
        <v>20</v>
      </c>
      <c r="C8635" t="s">
        <v>472</v>
      </c>
      <c r="D8635" t="s">
        <v>22</v>
      </c>
      <c r="E8635" t="s">
        <v>776</v>
      </c>
      <c r="F8635" t="s">
        <v>776</v>
      </c>
      <c r="G8635" t="s">
        <v>31</v>
      </c>
      <c r="H8635" t="s">
        <v>32</v>
      </c>
      <c r="I8635">
        <v>1550.61</v>
      </c>
      <c r="J8635">
        <v>9</v>
      </c>
      <c r="K8635">
        <v>1083</v>
      </c>
      <c r="L8635" t="s">
        <v>471</v>
      </c>
      <c r="M8635" s="2">
        <f>+Table3[[#This Row],[CHW]]/Table3[[#This Row],[Count of Airbill Number]]</f>
        <v>172.29</v>
      </c>
    </row>
    <row r="8636" spans="2:13">
      <c r="B8636" t="s">
        <v>20</v>
      </c>
      <c r="C8636" t="s">
        <v>472</v>
      </c>
      <c r="D8636" t="s">
        <v>22</v>
      </c>
      <c r="E8636" t="s">
        <v>776</v>
      </c>
      <c r="F8636" t="s">
        <v>776</v>
      </c>
      <c r="G8636" t="s">
        <v>84</v>
      </c>
      <c r="H8636" t="s">
        <v>85</v>
      </c>
      <c r="I8636">
        <v>1548.96</v>
      </c>
      <c r="J8636">
        <v>46</v>
      </c>
      <c r="K8636">
        <v>1084</v>
      </c>
      <c r="L8636" t="s">
        <v>471</v>
      </c>
      <c r="M8636" s="2">
        <f>+Table3[[#This Row],[CHW]]/Table3[[#This Row],[Count of Airbill Number]]</f>
        <v>33.673043478260873</v>
      </c>
    </row>
    <row r="8637" spans="2:13">
      <c r="B8637" t="s">
        <v>35</v>
      </c>
      <c r="C8637" t="s">
        <v>472</v>
      </c>
      <c r="D8637" t="s">
        <v>36</v>
      </c>
      <c r="E8637" t="s">
        <v>776</v>
      </c>
      <c r="F8637" t="s">
        <v>776</v>
      </c>
      <c r="G8637" t="s">
        <v>37</v>
      </c>
      <c r="H8637" t="s">
        <v>123</v>
      </c>
      <c r="I8637">
        <v>1546.8100000000002</v>
      </c>
      <c r="J8637">
        <v>8</v>
      </c>
      <c r="K8637">
        <v>1085</v>
      </c>
      <c r="L8637" t="s">
        <v>471</v>
      </c>
      <c r="M8637" s="2">
        <f>+Table3[[#This Row],[CHW]]/Table3[[#This Row],[Count of Airbill Number]]</f>
        <v>193.35125000000002</v>
      </c>
    </row>
    <row r="8638" spans="2:13">
      <c r="B8638" t="s">
        <v>20</v>
      </c>
      <c r="C8638" t="s">
        <v>21</v>
      </c>
      <c r="D8638" t="s">
        <v>22</v>
      </c>
      <c r="E8638" t="s">
        <v>778</v>
      </c>
      <c r="F8638" t="s">
        <v>778</v>
      </c>
      <c r="G8638" t="s">
        <v>283</v>
      </c>
      <c r="H8638" t="s">
        <v>171</v>
      </c>
      <c r="I8638">
        <v>1546</v>
      </c>
      <c r="J8638">
        <v>290</v>
      </c>
      <c r="K8638">
        <v>1086</v>
      </c>
      <c r="L8638" t="s">
        <v>471</v>
      </c>
      <c r="M8638" s="2">
        <f>+Table3[[#This Row],[CHW]]/Table3[[#This Row],[Count of Airbill Number]]</f>
        <v>5.3310344827586205</v>
      </c>
    </row>
    <row r="8639" spans="2:13">
      <c r="B8639" t="s">
        <v>35</v>
      </c>
      <c r="C8639" t="s">
        <v>21</v>
      </c>
      <c r="D8639" t="s">
        <v>36</v>
      </c>
      <c r="E8639" t="s">
        <v>778</v>
      </c>
      <c r="F8639" t="s">
        <v>778</v>
      </c>
      <c r="G8639" t="s">
        <v>51</v>
      </c>
      <c r="H8639" t="s">
        <v>325</v>
      </c>
      <c r="I8639">
        <v>1544.5</v>
      </c>
      <c r="J8639">
        <v>1</v>
      </c>
      <c r="K8639">
        <v>1087</v>
      </c>
      <c r="L8639" t="s">
        <v>471</v>
      </c>
      <c r="M8639" s="2">
        <f>+Table3[[#This Row],[CHW]]/Table3[[#This Row],[Count of Airbill Number]]</f>
        <v>1544.5</v>
      </c>
    </row>
    <row r="8640" spans="2:13">
      <c r="B8640" t="s">
        <v>20</v>
      </c>
      <c r="C8640" t="s">
        <v>472</v>
      </c>
      <c r="D8640" t="s">
        <v>22</v>
      </c>
      <c r="E8640" t="s">
        <v>776</v>
      </c>
      <c r="F8640" t="s">
        <v>776</v>
      </c>
      <c r="G8640" t="s">
        <v>66</v>
      </c>
      <c r="H8640" t="s">
        <v>214</v>
      </c>
      <c r="I8640">
        <v>1543.1</v>
      </c>
      <c r="J8640">
        <v>88</v>
      </c>
      <c r="K8640">
        <v>1088</v>
      </c>
      <c r="L8640" t="s">
        <v>471</v>
      </c>
      <c r="M8640" s="2">
        <f>+Table3[[#This Row],[CHW]]/Table3[[#This Row],[Count of Airbill Number]]</f>
        <v>17.535227272727273</v>
      </c>
    </row>
    <row r="8641" spans="2:13">
      <c r="B8641" t="s">
        <v>20</v>
      </c>
      <c r="C8641" t="s">
        <v>472</v>
      </c>
      <c r="D8641" t="s">
        <v>22</v>
      </c>
      <c r="E8641" t="s">
        <v>778</v>
      </c>
      <c r="F8641" t="s">
        <v>776</v>
      </c>
      <c r="G8641" t="s">
        <v>113</v>
      </c>
      <c r="H8641" t="s">
        <v>165</v>
      </c>
      <c r="I8641">
        <v>1540</v>
      </c>
      <c r="J8641">
        <v>10</v>
      </c>
      <c r="K8641">
        <v>1089</v>
      </c>
      <c r="L8641" t="s">
        <v>471</v>
      </c>
      <c r="M8641" s="2">
        <f>+Table3[[#This Row],[CHW]]/Table3[[#This Row],[Count of Airbill Number]]</f>
        <v>154</v>
      </c>
    </row>
    <row r="8642" spans="2:13">
      <c r="B8642" t="s">
        <v>20</v>
      </c>
      <c r="C8642" t="s">
        <v>21</v>
      </c>
      <c r="D8642" t="s">
        <v>22</v>
      </c>
      <c r="E8642" t="s">
        <v>777</v>
      </c>
      <c r="F8642" t="s">
        <v>778</v>
      </c>
      <c r="G8642" t="s">
        <v>110</v>
      </c>
      <c r="H8642" t="s">
        <v>81</v>
      </c>
      <c r="I8642">
        <v>1539</v>
      </c>
      <c r="J8642">
        <v>2</v>
      </c>
      <c r="K8642">
        <v>1090</v>
      </c>
      <c r="L8642" t="s">
        <v>471</v>
      </c>
      <c r="M8642" s="2">
        <f>+Table3[[#This Row],[CHW]]/Table3[[#This Row],[Count of Airbill Number]]</f>
        <v>769.5</v>
      </c>
    </row>
    <row r="8643" spans="2:13">
      <c r="B8643" t="s">
        <v>20</v>
      </c>
      <c r="C8643" t="s">
        <v>21</v>
      </c>
      <c r="D8643" t="s">
        <v>22</v>
      </c>
      <c r="E8643" t="s">
        <v>777</v>
      </c>
      <c r="F8643" t="s">
        <v>778</v>
      </c>
      <c r="G8643" t="s">
        <v>110</v>
      </c>
      <c r="H8643" t="s">
        <v>173</v>
      </c>
      <c r="I8643">
        <v>1538</v>
      </c>
      <c r="J8643">
        <v>1</v>
      </c>
      <c r="K8643">
        <v>1091</v>
      </c>
      <c r="L8643" t="s">
        <v>471</v>
      </c>
      <c r="M8643" s="2">
        <f>+Table3[[#This Row],[CHW]]/Table3[[#This Row],[Count of Airbill Number]]</f>
        <v>1538</v>
      </c>
    </row>
    <row r="8644" spans="2:13">
      <c r="B8644" t="s">
        <v>20</v>
      </c>
      <c r="C8644" t="s">
        <v>472</v>
      </c>
      <c r="D8644" t="s">
        <v>22</v>
      </c>
      <c r="E8644" t="s">
        <v>778</v>
      </c>
      <c r="F8644" t="s">
        <v>777</v>
      </c>
      <c r="G8644" t="s">
        <v>51</v>
      </c>
      <c r="H8644" t="s">
        <v>227</v>
      </c>
      <c r="I8644">
        <v>1538</v>
      </c>
      <c r="J8644">
        <v>138</v>
      </c>
      <c r="K8644">
        <v>1092</v>
      </c>
      <c r="L8644" t="s">
        <v>471</v>
      </c>
      <c r="M8644" s="2">
        <f>+Table3[[#This Row],[CHW]]/Table3[[#This Row],[Count of Airbill Number]]</f>
        <v>11.144927536231885</v>
      </c>
    </row>
    <row r="8645" spans="2:13">
      <c r="B8645" t="s">
        <v>20</v>
      </c>
      <c r="C8645" t="s">
        <v>472</v>
      </c>
      <c r="D8645" t="s">
        <v>22</v>
      </c>
      <c r="E8645" t="s">
        <v>777</v>
      </c>
      <c r="F8645" t="s">
        <v>777</v>
      </c>
      <c r="G8645" t="s">
        <v>27</v>
      </c>
      <c r="H8645" t="s">
        <v>290</v>
      </c>
      <c r="I8645">
        <v>1536</v>
      </c>
      <c r="J8645">
        <v>115</v>
      </c>
      <c r="K8645">
        <v>1093</v>
      </c>
      <c r="L8645" t="s">
        <v>471</v>
      </c>
      <c r="M8645" s="2">
        <f>+Table3[[#This Row],[CHW]]/Table3[[#This Row],[Count of Airbill Number]]</f>
        <v>13.356521739130434</v>
      </c>
    </row>
    <row r="8646" spans="2:13">
      <c r="B8646" t="s">
        <v>20</v>
      </c>
      <c r="C8646" t="s">
        <v>472</v>
      </c>
      <c r="D8646" t="s">
        <v>36</v>
      </c>
      <c r="E8646" t="s">
        <v>777</v>
      </c>
      <c r="F8646" t="s">
        <v>777</v>
      </c>
      <c r="G8646" t="s">
        <v>429</v>
      </c>
      <c r="H8646" t="s">
        <v>44</v>
      </c>
      <c r="I8646">
        <v>1532</v>
      </c>
      <c r="J8646">
        <v>73</v>
      </c>
      <c r="K8646">
        <v>1094</v>
      </c>
      <c r="L8646" t="s">
        <v>471</v>
      </c>
      <c r="M8646" s="2">
        <f>+Table3[[#This Row],[CHW]]/Table3[[#This Row],[Count of Airbill Number]]</f>
        <v>20.986301369863014</v>
      </c>
    </row>
    <row r="8647" spans="2:13">
      <c r="B8647" t="s">
        <v>20</v>
      </c>
      <c r="C8647" t="s">
        <v>472</v>
      </c>
      <c r="D8647" t="s">
        <v>22</v>
      </c>
      <c r="E8647" t="s">
        <v>777</v>
      </c>
      <c r="F8647" t="s">
        <v>776</v>
      </c>
      <c r="G8647" t="s">
        <v>162</v>
      </c>
      <c r="H8647" t="s">
        <v>123</v>
      </c>
      <c r="I8647">
        <v>1529.5</v>
      </c>
      <c r="J8647">
        <v>25</v>
      </c>
      <c r="K8647">
        <v>1095</v>
      </c>
      <c r="L8647" t="s">
        <v>471</v>
      </c>
      <c r="M8647" s="2">
        <f>+Table3[[#This Row],[CHW]]/Table3[[#This Row],[Count of Airbill Number]]</f>
        <v>61.18</v>
      </c>
    </row>
    <row r="8648" spans="2:13">
      <c r="B8648" t="s">
        <v>20</v>
      </c>
      <c r="C8648" t="s">
        <v>21</v>
      </c>
      <c r="D8648" t="s">
        <v>22</v>
      </c>
      <c r="E8648" t="s">
        <v>777</v>
      </c>
      <c r="F8648" t="s">
        <v>778</v>
      </c>
      <c r="G8648" t="s">
        <v>110</v>
      </c>
      <c r="H8648" t="s">
        <v>113</v>
      </c>
      <c r="I8648">
        <v>1528.8799999999997</v>
      </c>
      <c r="J8648">
        <v>27</v>
      </c>
      <c r="K8648">
        <v>1096</v>
      </c>
      <c r="L8648" t="s">
        <v>471</v>
      </c>
      <c r="M8648" s="2">
        <f>+Table3[[#This Row],[CHW]]/Table3[[#This Row],[Count of Airbill Number]]</f>
        <v>56.625185185185174</v>
      </c>
    </row>
    <row r="8649" spans="2:13">
      <c r="B8649" t="s">
        <v>20</v>
      </c>
      <c r="C8649" t="s">
        <v>472</v>
      </c>
      <c r="D8649" t="s">
        <v>22</v>
      </c>
      <c r="E8649" t="s">
        <v>777</v>
      </c>
      <c r="F8649" t="s">
        <v>776</v>
      </c>
      <c r="G8649" t="s">
        <v>484</v>
      </c>
      <c r="H8649" t="s">
        <v>37</v>
      </c>
      <c r="I8649">
        <v>1525</v>
      </c>
      <c r="J8649">
        <v>32</v>
      </c>
      <c r="K8649">
        <v>1097</v>
      </c>
      <c r="L8649" t="s">
        <v>471</v>
      </c>
      <c r="M8649" s="2">
        <f>+Table3[[#This Row],[CHW]]/Table3[[#This Row],[Count of Airbill Number]]</f>
        <v>47.65625</v>
      </c>
    </row>
    <row r="8650" spans="2:13">
      <c r="B8650" t="s">
        <v>35</v>
      </c>
      <c r="C8650" t="s">
        <v>472</v>
      </c>
      <c r="D8650" t="s">
        <v>36</v>
      </c>
      <c r="E8650" t="s">
        <v>777</v>
      </c>
      <c r="F8650" t="s">
        <v>777</v>
      </c>
      <c r="G8650" t="s">
        <v>290</v>
      </c>
      <c r="H8650" t="s">
        <v>162</v>
      </c>
      <c r="I8650">
        <v>1524</v>
      </c>
      <c r="J8650">
        <v>1</v>
      </c>
      <c r="K8650">
        <v>1098</v>
      </c>
      <c r="L8650" t="s">
        <v>471</v>
      </c>
      <c r="M8650" s="2">
        <f>+Table3[[#This Row],[CHW]]/Table3[[#This Row],[Count of Airbill Number]]</f>
        <v>1524</v>
      </c>
    </row>
    <row r="8651" spans="2:13">
      <c r="B8651" t="s">
        <v>20</v>
      </c>
      <c r="C8651" t="s">
        <v>472</v>
      </c>
      <c r="D8651" t="s">
        <v>22</v>
      </c>
      <c r="E8651" t="s">
        <v>778</v>
      </c>
      <c r="F8651" t="s">
        <v>778</v>
      </c>
      <c r="G8651" t="s">
        <v>135</v>
      </c>
      <c r="H8651" t="s">
        <v>358</v>
      </c>
      <c r="I8651">
        <v>1523</v>
      </c>
      <c r="J8651">
        <v>33</v>
      </c>
      <c r="K8651">
        <v>1099</v>
      </c>
      <c r="L8651" t="s">
        <v>471</v>
      </c>
      <c r="M8651" s="2">
        <f>+Table3[[#This Row],[CHW]]/Table3[[#This Row],[Count of Airbill Number]]</f>
        <v>46.151515151515149</v>
      </c>
    </row>
    <row r="8652" spans="2:13">
      <c r="B8652" t="s">
        <v>20</v>
      </c>
      <c r="C8652" t="s">
        <v>472</v>
      </c>
      <c r="D8652" t="s">
        <v>22</v>
      </c>
      <c r="E8652" t="s">
        <v>778</v>
      </c>
      <c r="F8652" t="s">
        <v>776</v>
      </c>
      <c r="G8652" t="s">
        <v>393</v>
      </c>
      <c r="H8652" t="s">
        <v>66</v>
      </c>
      <c r="I8652">
        <v>1522.3</v>
      </c>
      <c r="J8652">
        <v>64</v>
      </c>
      <c r="K8652">
        <v>1100</v>
      </c>
      <c r="L8652" t="s">
        <v>471</v>
      </c>
      <c r="M8652" s="2">
        <f>+Table3[[#This Row],[CHW]]/Table3[[#This Row],[Count of Airbill Number]]</f>
        <v>23.785937499999999</v>
      </c>
    </row>
    <row r="8653" spans="2:13">
      <c r="B8653" t="s">
        <v>20</v>
      </c>
      <c r="C8653" t="s">
        <v>472</v>
      </c>
      <c r="D8653" t="s">
        <v>22</v>
      </c>
      <c r="E8653" t="s">
        <v>777</v>
      </c>
      <c r="F8653" t="s">
        <v>777</v>
      </c>
      <c r="G8653" t="s">
        <v>27</v>
      </c>
      <c r="H8653" t="s">
        <v>38</v>
      </c>
      <c r="I8653">
        <v>1520.75</v>
      </c>
      <c r="J8653">
        <v>95</v>
      </c>
      <c r="K8653">
        <v>1101</v>
      </c>
      <c r="L8653" t="s">
        <v>471</v>
      </c>
      <c r="M8653" s="2">
        <f>+Table3[[#This Row],[CHW]]/Table3[[#This Row],[Count of Airbill Number]]</f>
        <v>16.007894736842104</v>
      </c>
    </row>
    <row r="8654" spans="2:13">
      <c r="B8654" t="s">
        <v>35</v>
      </c>
      <c r="C8654" t="s">
        <v>21</v>
      </c>
      <c r="D8654" t="s">
        <v>36</v>
      </c>
      <c r="E8654" t="s">
        <v>778</v>
      </c>
      <c r="F8654" t="s">
        <v>778</v>
      </c>
      <c r="G8654" t="s">
        <v>51</v>
      </c>
      <c r="H8654" t="s">
        <v>81</v>
      </c>
      <c r="I8654">
        <v>1520</v>
      </c>
      <c r="J8654">
        <v>1</v>
      </c>
      <c r="K8654">
        <v>1102</v>
      </c>
      <c r="L8654" t="s">
        <v>471</v>
      </c>
      <c r="M8654" s="2">
        <f>+Table3[[#This Row],[CHW]]/Table3[[#This Row],[Count of Airbill Number]]</f>
        <v>1520</v>
      </c>
    </row>
    <row r="8655" spans="2:13">
      <c r="B8655" t="s">
        <v>35</v>
      </c>
      <c r="C8655" t="s">
        <v>472</v>
      </c>
      <c r="D8655" t="s">
        <v>36</v>
      </c>
      <c r="E8655" t="s">
        <v>777</v>
      </c>
      <c r="F8655" t="s">
        <v>777</v>
      </c>
      <c r="G8655" t="s">
        <v>110</v>
      </c>
      <c r="H8655" t="s">
        <v>190</v>
      </c>
      <c r="I8655">
        <v>1519</v>
      </c>
      <c r="J8655">
        <v>2</v>
      </c>
      <c r="K8655">
        <v>1103</v>
      </c>
      <c r="L8655" t="s">
        <v>471</v>
      </c>
      <c r="M8655" s="2">
        <f>+Table3[[#This Row],[CHW]]/Table3[[#This Row],[Count of Airbill Number]]</f>
        <v>759.5</v>
      </c>
    </row>
    <row r="8656" spans="2:13">
      <c r="B8656" t="s">
        <v>20</v>
      </c>
      <c r="C8656" t="s">
        <v>472</v>
      </c>
      <c r="D8656" t="s">
        <v>22</v>
      </c>
      <c r="E8656" t="s">
        <v>776</v>
      </c>
      <c r="F8656" t="s">
        <v>778</v>
      </c>
      <c r="G8656" t="s">
        <v>39</v>
      </c>
      <c r="H8656" t="s">
        <v>204</v>
      </c>
      <c r="I8656">
        <v>1519</v>
      </c>
      <c r="J8656">
        <v>49</v>
      </c>
      <c r="K8656">
        <v>1104</v>
      </c>
      <c r="L8656" t="s">
        <v>471</v>
      </c>
      <c r="M8656" s="2">
        <f>+Table3[[#This Row],[CHW]]/Table3[[#This Row],[Count of Airbill Number]]</f>
        <v>31</v>
      </c>
    </row>
    <row r="8657" spans="2:13">
      <c r="B8657" t="s">
        <v>35</v>
      </c>
      <c r="C8657" t="s">
        <v>472</v>
      </c>
      <c r="D8657" t="s">
        <v>36</v>
      </c>
      <c r="E8657" t="s">
        <v>777</v>
      </c>
      <c r="F8657" t="s">
        <v>777</v>
      </c>
      <c r="G8657" t="s">
        <v>290</v>
      </c>
      <c r="H8657" t="s">
        <v>374</v>
      </c>
      <c r="I8657">
        <v>1518</v>
      </c>
      <c r="J8657">
        <v>4</v>
      </c>
      <c r="K8657">
        <v>1105</v>
      </c>
      <c r="L8657" t="s">
        <v>471</v>
      </c>
      <c r="M8657" s="2">
        <f>+Table3[[#This Row],[CHW]]/Table3[[#This Row],[Count of Airbill Number]]</f>
        <v>379.5</v>
      </c>
    </row>
    <row r="8658" spans="2:13">
      <c r="B8658" t="s">
        <v>20</v>
      </c>
      <c r="C8658" t="s">
        <v>472</v>
      </c>
      <c r="D8658" t="s">
        <v>22</v>
      </c>
      <c r="E8658" t="s">
        <v>777</v>
      </c>
      <c r="F8658" t="s">
        <v>777</v>
      </c>
      <c r="G8658" t="s">
        <v>623</v>
      </c>
      <c r="H8658" t="s">
        <v>110</v>
      </c>
      <c r="I8658">
        <v>1517.38</v>
      </c>
      <c r="J8658">
        <v>7</v>
      </c>
      <c r="K8658">
        <v>1106</v>
      </c>
      <c r="L8658" t="s">
        <v>471</v>
      </c>
      <c r="M8658" s="2">
        <f>+Table3[[#This Row],[CHW]]/Table3[[#This Row],[Count of Airbill Number]]</f>
        <v>216.76857142857145</v>
      </c>
    </row>
    <row r="8659" spans="2:13">
      <c r="B8659" t="s">
        <v>20</v>
      </c>
      <c r="C8659" t="s">
        <v>472</v>
      </c>
      <c r="D8659" t="s">
        <v>22</v>
      </c>
      <c r="E8659" t="s">
        <v>778</v>
      </c>
      <c r="F8659" t="s">
        <v>778</v>
      </c>
      <c r="G8659" t="s">
        <v>433</v>
      </c>
      <c r="H8659" t="s">
        <v>358</v>
      </c>
      <c r="I8659">
        <v>1517</v>
      </c>
      <c r="J8659">
        <v>54</v>
      </c>
      <c r="K8659">
        <v>1107</v>
      </c>
      <c r="L8659" t="s">
        <v>471</v>
      </c>
      <c r="M8659" s="2">
        <f>+Table3[[#This Row],[CHW]]/Table3[[#This Row],[Count of Airbill Number]]</f>
        <v>28.092592592592592</v>
      </c>
    </row>
    <row r="8660" spans="2:13">
      <c r="B8660" t="s">
        <v>35</v>
      </c>
      <c r="C8660" t="s">
        <v>472</v>
      </c>
      <c r="D8660" t="s">
        <v>36</v>
      </c>
      <c r="E8660" t="s">
        <v>778</v>
      </c>
      <c r="F8660" t="s">
        <v>776</v>
      </c>
      <c r="G8660" t="s">
        <v>51</v>
      </c>
      <c r="H8660" t="s">
        <v>123</v>
      </c>
      <c r="I8660">
        <v>1516</v>
      </c>
      <c r="J8660">
        <v>1</v>
      </c>
      <c r="K8660">
        <v>1108</v>
      </c>
      <c r="L8660" t="s">
        <v>471</v>
      </c>
      <c r="M8660" s="2">
        <f>+Table3[[#This Row],[CHW]]/Table3[[#This Row],[Count of Airbill Number]]</f>
        <v>1516</v>
      </c>
    </row>
    <row r="8661" spans="2:13">
      <c r="B8661" t="s">
        <v>35</v>
      </c>
      <c r="C8661" t="s">
        <v>472</v>
      </c>
      <c r="D8661" t="s">
        <v>36</v>
      </c>
      <c r="E8661" t="s">
        <v>776</v>
      </c>
      <c r="F8661" t="s">
        <v>777</v>
      </c>
      <c r="G8661" t="s">
        <v>32</v>
      </c>
      <c r="H8661" t="s">
        <v>190</v>
      </c>
      <c r="I8661">
        <v>1516</v>
      </c>
      <c r="J8661">
        <v>1</v>
      </c>
      <c r="K8661">
        <v>1109</v>
      </c>
      <c r="L8661" t="s">
        <v>471</v>
      </c>
      <c r="M8661" s="2">
        <f>+Table3[[#This Row],[CHW]]/Table3[[#This Row],[Count of Airbill Number]]</f>
        <v>1516</v>
      </c>
    </row>
    <row r="8662" spans="2:13">
      <c r="B8662" t="s">
        <v>20</v>
      </c>
      <c r="C8662" t="s">
        <v>472</v>
      </c>
      <c r="D8662" t="s">
        <v>22</v>
      </c>
      <c r="E8662" t="s">
        <v>776</v>
      </c>
      <c r="F8662" t="s">
        <v>776</v>
      </c>
      <c r="G8662" t="s">
        <v>32</v>
      </c>
      <c r="H8662" t="s">
        <v>312</v>
      </c>
      <c r="I8662">
        <v>1514.4099999999999</v>
      </c>
      <c r="J8662">
        <v>63</v>
      </c>
      <c r="K8662">
        <v>1110</v>
      </c>
      <c r="L8662" t="s">
        <v>471</v>
      </c>
      <c r="M8662" s="2">
        <f>+Table3[[#This Row],[CHW]]/Table3[[#This Row],[Count of Airbill Number]]</f>
        <v>24.038253968253965</v>
      </c>
    </row>
    <row r="8663" spans="2:13">
      <c r="B8663" t="s">
        <v>20</v>
      </c>
      <c r="C8663" t="s">
        <v>472</v>
      </c>
      <c r="D8663" t="s">
        <v>36</v>
      </c>
      <c r="E8663" t="s">
        <v>778</v>
      </c>
      <c r="F8663" t="s">
        <v>778</v>
      </c>
      <c r="G8663" t="s">
        <v>291</v>
      </c>
      <c r="H8663" t="s">
        <v>171</v>
      </c>
      <c r="I8663">
        <v>1513</v>
      </c>
      <c r="J8663">
        <v>129</v>
      </c>
      <c r="K8663">
        <v>1111</v>
      </c>
      <c r="L8663" t="s">
        <v>471</v>
      </c>
      <c r="M8663" s="2">
        <f>+Table3[[#This Row],[CHW]]/Table3[[#This Row],[Count of Airbill Number]]</f>
        <v>11.728682170542635</v>
      </c>
    </row>
    <row r="8664" spans="2:13">
      <c r="B8664" t="s">
        <v>20</v>
      </c>
      <c r="C8664" t="s">
        <v>472</v>
      </c>
      <c r="D8664" t="s">
        <v>22</v>
      </c>
      <c r="E8664" t="s">
        <v>777</v>
      </c>
      <c r="F8664" t="s">
        <v>776</v>
      </c>
      <c r="G8664" t="s">
        <v>374</v>
      </c>
      <c r="H8664" t="s">
        <v>32</v>
      </c>
      <c r="I8664">
        <v>1510</v>
      </c>
      <c r="J8664">
        <v>24</v>
      </c>
      <c r="K8664">
        <v>1112</v>
      </c>
      <c r="L8664" t="s">
        <v>471</v>
      </c>
      <c r="M8664" s="2">
        <f>+Table3[[#This Row],[CHW]]/Table3[[#This Row],[Count of Airbill Number]]</f>
        <v>62.916666666666664</v>
      </c>
    </row>
    <row r="8665" spans="2:13">
      <c r="B8665" t="s">
        <v>20</v>
      </c>
      <c r="C8665" t="s">
        <v>472</v>
      </c>
      <c r="D8665" t="s">
        <v>22</v>
      </c>
      <c r="E8665" t="s">
        <v>777</v>
      </c>
      <c r="F8665" t="s">
        <v>777</v>
      </c>
      <c r="G8665" t="s">
        <v>181</v>
      </c>
      <c r="H8665" t="s">
        <v>190</v>
      </c>
      <c r="I8665">
        <v>1510</v>
      </c>
      <c r="J8665">
        <v>17</v>
      </c>
      <c r="K8665">
        <v>1113</v>
      </c>
      <c r="L8665" t="s">
        <v>471</v>
      </c>
      <c r="M8665" s="2">
        <f>+Table3[[#This Row],[CHW]]/Table3[[#This Row],[Count of Airbill Number]]</f>
        <v>88.82352941176471</v>
      </c>
    </row>
    <row r="8666" spans="2:13">
      <c r="B8666" t="s">
        <v>20</v>
      </c>
      <c r="C8666" t="s">
        <v>472</v>
      </c>
      <c r="D8666" t="s">
        <v>22</v>
      </c>
      <c r="E8666" t="s">
        <v>778</v>
      </c>
      <c r="F8666" t="s">
        <v>778</v>
      </c>
      <c r="G8666" t="s">
        <v>173</v>
      </c>
      <c r="H8666" t="s">
        <v>210</v>
      </c>
      <c r="I8666">
        <v>1509</v>
      </c>
      <c r="J8666">
        <v>55</v>
      </c>
      <c r="K8666">
        <v>1114</v>
      </c>
      <c r="L8666" t="s">
        <v>471</v>
      </c>
      <c r="M8666" s="2">
        <f>+Table3[[#This Row],[CHW]]/Table3[[#This Row],[Count of Airbill Number]]</f>
        <v>27.436363636363637</v>
      </c>
    </row>
    <row r="8667" spans="2:13">
      <c r="B8667" t="s">
        <v>20</v>
      </c>
      <c r="C8667" t="s">
        <v>472</v>
      </c>
      <c r="D8667" t="s">
        <v>22</v>
      </c>
      <c r="E8667" t="s">
        <v>776</v>
      </c>
      <c r="F8667" t="s">
        <v>777</v>
      </c>
      <c r="G8667" t="s">
        <v>32</v>
      </c>
      <c r="H8667" t="s">
        <v>360</v>
      </c>
      <c r="I8667">
        <v>1507.4699999999998</v>
      </c>
      <c r="J8667">
        <v>12</v>
      </c>
      <c r="K8667">
        <v>1115</v>
      </c>
      <c r="L8667" t="s">
        <v>471</v>
      </c>
      <c r="M8667" s="2">
        <f>+Table3[[#This Row],[CHW]]/Table3[[#This Row],[Count of Airbill Number]]</f>
        <v>125.62249999999999</v>
      </c>
    </row>
    <row r="8668" spans="2:13">
      <c r="B8668" t="s">
        <v>20</v>
      </c>
      <c r="C8668" t="s">
        <v>472</v>
      </c>
      <c r="D8668" t="s">
        <v>22</v>
      </c>
      <c r="E8668" t="s">
        <v>777</v>
      </c>
      <c r="F8668" t="s">
        <v>778</v>
      </c>
      <c r="G8668" t="s">
        <v>259</v>
      </c>
      <c r="H8668" t="s">
        <v>400</v>
      </c>
      <c r="I8668">
        <v>1503</v>
      </c>
      <c r="J8668">
        <v>1</v>
      </c>
      <c r="K8668">
        <v>1116</v>
      </c>
      <c r="L8668" t="s">
        <v>471</v>
      </c>
      <c r="M8668" s="2">
        <f>+Table3[[#This Row],[CHW]]/Table3[[#This Row],[Count of Airbill Number]]</f>
        <v>1503</v>
      </c>
    </row>
    <row r="8669" spans="2:13">
      <c r="B8669" t="s">
        <v>35</v>
      </c>
      <c r="C8669" t="s">
        <v>21</v>
      </c>
      <c r="D8669" t="s">
        <v>36</v>
      </c>
      <c r="E8669" t="s">
        <v>778</v>
      </c>
      <c r="F8669" t="s">
        <v>777</v>
      </c>
      <c r="G8669" t="s">
        <v>51</v>
      </c>
      <c r="H8669" t="s">
        <v>52</v>
      </c>
      <c r="I8669">
        <v>1500</v>
      </c>
      <c r="J8669">
        <v>1</v>
      </c>
      <c r="K8669">
        <v>1117</v>
      </c>
      <c r="L8669" t="s">
        <v>471</v>
      </c>
      <c r="M8669" s="2">
        <f>+Table3[[#This Row],[CHW]]/Table3[[#This Row],[Count of Airbill Number]]</f>
        <v>1500</v>
      </c>
    </row>
    <row r="8670" spans="2:13">
      <c r="B8670" t="s">
        <v>20</v>
      </c>
      <c r="C8670" t="s">
        <v>472</v>
      </c>
      <c r="D8670" t="s">
        <v>22</v>
      </c>
      <c r="E8670" t="s">
        <v>777</v>
      </c>
      <c r="F8670" t="s">
        <v>777</v>
      </c>
      <c r="G8670" t="s">
        <v>537</v>
      </c>
      <c r="H8670" t="s">
        <v>106</v>
      </c>
      <c r="I8670">
        <v>1500</v>
      </c>
      <c r="J8670">
        <v>72</v>
      </c>
      <c r="K8670">
        <v>1118</v>
      </c>
      <c r="L8670" t="s">
        <v>471</v>
      </c>
      <c r="M8670" s="2">
        <f>+Table3[[#This Row],[CHW]]/Table3[[#This Row],[Count of Airbill Number]]</f>
        <v>20.833333333333332</v>
      </c>
    </row>
    <row r="8671" spans="2:13">
      <c r="B8671" t="s">
        <v>20</v>
      </c>
      <c r="C8671" t="s">
        <v>21</v>
      </c>
      <c r="D8671" t="s">
        <v>22</v>
      </c>
      <c r="E8671" t="s">
        <v>776</v>
      </c>
      <c r="F8671" t="s">
        <v>776</v>
      </c>
      <c r="G8671" t="s">
        <v>37</v>
      </c>
      <c r="H8671" t="s">
        <v>32</v>
      </c>
      <c r="I8671">
        <v>1498.5</v>
      </c>
      <c r="J8671">
        <v>569</v>
      </c>
      <c r="K8671">
        <v>1119</v>
      </c>
      <c r="L8671" t="s">
        <v>471</v>
      </c>
      <c r="M8671" s="2">
        <f>+Table3[[#This Row],[CHW]]/Table3[[#This Row],[Count of Airbill Number]]</f>
        <v>2.633567662565905</v>
      </c>
    </row>
    <row r="8672" spans="2:13">
      <c r="B8672" t="s">
        <v>20</v>
      </c>
      <c r="C8672" t="s">
        <v>472</v>
      </c>
      <c r="D8672" t="s">
        <v>22</v>
      </c>
      <c r="E8672" t="s">
        <v>777</v>
      </c>
      <c r="F8672" t="s">
        <v>777</v>
      </c>
      <c r="G8672" t="s">
        <v>44</v>
      </c>
      <c r="H8672" t="s">
        <v>110</v>
      </c>
      <c r="I8672">
        <v>1498.1999999999998</v>
      </c>
      <c r="J8672">
        <v>74</v>
      </c>
      <c r="K8672">
        <v>1120</v>
      </c>
      <c r="L8672" t="s">
        <v>471</v>
      </c>
      <c r="M8672" s="2">
        <f>+Table3[[#This Row],[CHW]]/Table3[[#This Row],[Count of Airbill Number]]</f>
        <v>20.245945945945945</v>
      </c>
    </row>
    <row r="8673" spans="2:13">
      <c r="B8673" t="s">
        <v>20</v>
      </c>
      <c r="C8673" t="s">
        <v>472</v>
      </c>
      <c r="D8673" t="s">
        <v>22</v>
      </c>
      <c r="E8673" t="s">
        <v>777</v>
      </c>
      <c r="F8673" t="s">
        <v>777</v>
      </c>
      <c r="G8673" t="s">
        <v>509</v>
      </c>
      <c r="H8673" t="s">
        <v>290</v>
      </c>
      <c r="I8673">
        <v>1497</v>
      </c>
      <c r="J8673">
        <v>113</v>
      </c>
      <c r="K8673">
        <v>1121</v>
      </c>
      <c r="L8673" t="s">
        <v>471</v>
      </c>
      <c r="M8673" s="2">
        <f>+Table3[[#This Row],[CHW]]/Table3[[#This Row],[Count of Airbill Number]]</f>
        <v>13.247787610619469</v>
      </c>
    </row>
    <row r="8674" spans="2:13">
      <c r="B8674" t="s">
        <v>20</v>
      </c>
      <c r="C8674" t="s">
        <v>472</v>
      </c>
      <c r="D8674" t="s">
        <v>22</v>
      </c>
      <c r="E8674" t="s">
        <v>776</v>
      </c>
      <c r="F8674" t="s">
        <v>776</v>
      </c>
      <c r="G8674" t="s">
        <v>70</v>
      </c>
      <c r="H8674" t="s">
        <v>103</v>
      </c>
      <c r="I8674">
        <v>1496.3325206000002</v>
      </c>
      <c r="J8674">
        <v>21</v>
      </c>
      <c r="K8674">
        <v>1122</v>
      </c>
      <c r="L8674" t="s">
        <v>471</v>
      </c>
      <c r="M8674" s="2">
        <f>+Table3[[#This Row],[CHW]]/Table3[[#This Row],[Count of Airbill Number]]</f>
        <v>71.253929552380967</v>
      </c>
    </row>
    <row r="8675" spans="2:13">
      <c r="B8675" t="s">
        <v>20</v>
      </c>
      <c r="C8675" t="s">
        <v>472</v>
      </c>
      <c r="D8675" t="s">
        <v>22</v>
      </c>
      <c r="E8675" t="s">
        <v>776</v>
      </c>
      <c r="F8675" t="s">
        <v>778</v>
      </c>
      <c r="G8675" t="s">
        <v>32</v>
      </c>
      <c r="H8675" t="s">
        <v>267</v>
      </c>
      <c r="I8675">
        <v>1493.4699999999998</v>
      </c>
      <c r="J8675">
        <v>47</v>
      </c>
      <c r="K8675">
        <v>1123</v>
      </c>
      <c r="L8675" t="s">
        <v>471</v>
      </c>
      <c r="M8675" s="2">
        <f>+Table3[[#This Row],[CHW]]/Table3[[#This Row],[Count of Airbill Number]]</f>
        <v>31.775957446808505</v>
      </c>
    </row>
    <row r="8676" spans="2:13">
      <c r="B8676" t="s">
        <v>20</v>
      </c>
      <c r="C8676" t="s">
        <v>472</v>
      </c>
      <c r="D8676" t="s">
        <v>22</v>
      </c>
      <c r="E8676" t="s">
        <v>777</v>
      </c>
      <c r="F8676" t="s">
        <v>778</v>
      </c>
      <c r="G8676" t="s">
        <v>29</v>
      </c>
      <c r="H8676" t="s">
        <v>124</v>
      </c>
      <c r="I8676">
        <v>1493</v>
      </c>
      <c r="J8676">
        <v>16</v>
      </c>
      <c r="K8676">
        <v>1124</v>
      </c>
      <c r="L8676" t="s">
        <v>471</v>
      </c>
      <c r="M8676" s="2">
        <f>+Table3[[#This Row],[CHW]]/Table3[[#This Row],[Count of Airbill Number]]</f>
        <v>93.3125</v>
      </c>
    </row>
    <row r="8677" spans="2:13">
      <c r="B8677" t="s">
        <v>20</v>
      </c>
      <c r="C8677" t="s">
        <v>472</v>
      </c>
      <c r="D8677" t="s">
        <v>22</v>
      </c>
      <c r="E8677" t="s">
        <v>778</v>
      </c>
      <c r="F8677" t="s">
        <v>778</v>
      </c>
      <c r="G8677" t="s">
        <v>494</v>
      </c>
      <c r="H8677" t="s">
        <v>269</v>
      </c>
      <c r="I8677">
        <v>1489</v>
      </c>
      <c r="J8677">
        <v>118</v>
      </c>
      <c r="K8677">
        <v>1125</v>
      </c>
      <c r="L8677" t="s">
        <v>471</v>
      </c>
      <c r="M8677" s="2">
        <f>+Table3[[#This Row],[CHW]]/Table3[[#This Row],[Count of Airbill Number]]</f>
        <v>12.618644067796611</v>
      </c>
    </row>
    <row r="8678" spans="2:13">
      <c r="B8678" t="s">
        <v>20</v>
      </c>
      <c r="C8678" t="s">
        <v>472</v>
      </c>
      <c r="D8678" t="s">
        <v>22</v>
      </c>
      <c r="E8678" t="s">
        <v>776</v>
      </c>
      <c r="F8678" t="s">
        <v>778</v>
      </c>
      <c r="G8678" t="s">
        <v>312</v>
      </c>
      <c r="H8678" t="s">
        <v>112</v>
      </c>
      <c r="I8678">
        <v>1486.4</v>
      </c>
      <c r="J8678">
        <v>82</v>
      </c>
      <c r="K8678">
        <v>1126</v>
      </c>
      <c r="L8678" t="s">
        <v>471</v>
      </c>
      <c r="M8678" s="2">
        <f>+Table3[[#This Row],[CHW]]/Table3[[#This Row],[Count of Airbill Number]]</f>
        <v>18.126829268292685</v>
      </c>
    </row>
    <row r="8679" spans="2:13">
      <c r="B8679" t="s">
        <v>20</v>
      </c>
      <c r="C8679" t="s">
        <v>21</v>
      </c>
      <c r="D8679" t="s">
        <v>22</v>
      </c>
      <c r="E8679" t="s">
        <v>777</v>
      </c>
      <c r="F8679" t="s">
        <v>776</v>
      </c>
      <c r="G8679" t="s">
        <v>259</v>
      </c>
      <c r="H8679" t="s">
        <v>32</v>
      </c>
      <c r="I8679">
        <v>1486</v>
      </c>
      <c r="J8679">
        <v>3</v>
      </c>
      <c r="K8679">
        <v>1127</v>
      </c>
      <c r="L8679" t="s">
        <v>471</v>
      </c>
      <c r="M8679" s="2">
        <f>+Table3[[#This Row],[CHW]]/Table3[[#This Row],[Count of Airbill Number]]</f>
        <v>495.33333333333331</v>
      </c>
    </row>
    <row r="8680" spans="2:13">
      <c r="B8680" t="s">
        <v>20</v>
      </c>
      <c r="C8680" t="s">
        <v>472</v>
      </c>
      <c r="D8680" t="s">
        <v>22</v>
      </c>
      <c r="E8680" t="s">
        <v>777</v>
      </c>
      <c r="F8680" t="s">
        <v>778</v>
      </c>
      <c r="G8680" t="s">
        <v>52</v>
      </c>
      <c r="H8680" t="s">
        <v>86</v>
      </c>
      <c r="I8680">
        <v>1484</v>
      </c>
      <c r="J8680">
        <v>105</v>
      </c>
      <c r="K8680">
        <v>1128</v>
      </c>
      <c r="L8680" t="s">
        <v>471</v>
      </c>
      <c r="M8680" s="2">
        <f>+Table3[[#This Row],[CHW]]/Table3[[#This Row],[Count of Airbill Number]]</f>
        <v>14.133333333333333</v>
      </c>
    </row>
    <row r="8681" spans="2:13">
      <c r="B8681" t="s">
        <v>20</v>
      </c>
      <c r="C8681" t="s">
        <v>472</v>
      </c>
      <c r="D8681" t="s">
        <v>22</v>
      </c>
      <c r="E8681" t="s">
        <v>778</v>
      </c>
      <c r="F8681" t="s">
        <v>778</v>
      </c>
      <c r="G8681" t="s">
        <v>51</v>
      </c>
      <c r="H8681" t="s">
        <v>353</v>
      </c>
      <c r="I8681">
        <v>1482.9</v>
      </c>
      <c r="J8681">
        <v>70</v>
      </c>
      <c r="K8681">
        <v>1129</v>
      </c>
      <c r="L8681" t="s">
        <v>471</v>
      </c>
      <c r="M8681" s="2">
        <f>+Table3[[#This Row],[CHW]]/Table3[[#This Row],[Count of Airbill Number]]</f>
        <v>21.184285714285714</v>
      </c>
    </row>
    <row r="8682" spans="2:13">
      <c r="B8682" t="s">
        <v>35</v>
      </c>
      <c r="C8682" t="s">
        <v>472</v>
      </c>
      <c r="D8682" t="s">
        <v>36</v>
      </c>
      <c r="E8682" t="s">
        <v>776</v>
      </c>
      <c r="F8682" t="s">
        <v>776</v>
      </c>
      <c r="G8682" t="s">
        <v>66</v>
      </c>
      <c r="H8682" t="s">
        <v>312</v>
      </c>
      <c r="I8682">
        <v>1478.57</v>
      </c>
      <c r="J8682">
        <v>4</v>
      </c>
      <c r="K8682">
        <v>1130</v>
      </c>
      <c r="L8682" t="s">
        <v>471</v>
      </c>
      <c r="M8682" s="2">
        <f>+Table3[[#This Row],[CHW]]/Table3[[#This Row],[Count of Airbill Number]]</f>
        <v>369.64249999999998</v>
      </c>
    </row>
    <row r="8683" spans="2:13">
      <c r="B8683" t="s">
        <v>20</v>
      </c>
      <c r="C8683" t="s">
        <v>21</v>
      </c>
      <c r="D8683" t="s">
        <v>22</v>
      </c>
      <c r="E8683" t="s">
        <v>776</v>
      </c>
      <c r="F8683" t="s">
        <v>776</v>
      </c>
      <c r="G8683" t="s">
        <v>31</v>
      </c>
      <c r="H8683" t="s">
        <v>122</v>
      </c>
      <c r="I8683">
        <v>1477.4099999999999</v>
      </c>
      <c r="J8683">
        <v>57</v>
      </c>
      <c r="K8683">
        <v>1131</v>
      </c>
      <c r="L8683" t="s">
        <v>471</v>
      </c>
      <c r="M8683" s="2">
        <f>+Table3[[#This Row],[CHW]]/Table3[[#This Row],[Count of Airbill Number]]</f>
        <v>25.919473684210523</v>
      </c>
    </row>
    <row r="8684" spans="2:13">
      <c r="B8684" t="s">
        <v>20</v>
      </c>
      <c r="C8684" t="s">
        <v>472</v>
      </c>
      <c r="D8684" t="s">
        <v>22</v>
      </c>
      <c r="E8684" t="s">
        <v>778</v>
      </c>
      <c r="F8684" t="s">
        <v>778</v>
      </c>
      <c r="G8684" t="s">
        <v>90</v>
      </c>
      <c r="H8684" t="s">
        <v>112</v>
      </c>
      <c r="I8684">
        <v>1477</v>
      </c>
      <c r="J8684">
        <v>107</v>
      </c>
      <c r="K8684">
        <v>1132</v>
      </c>
      <c r="L8684" t="s">
        <v>471</v>
      </c>
      <c r="M8684" s="2">
        <f>+Table3[[#This Row],[CHW]]/Table3[[#This Row],[Count of Airbill Number]]</f>
        <v>13.803738317757009</v>
      </c>
    </row>
    <row r="8685" spans="2:13">
      <c r="B8685" t="s">
        <v>20</v>
      </c>
      <c r="C8685" t="s">
        <v>21</v>
      </c>
      <c r="D8685" t="s">
        <v>22</v>
      </c>
      <c r="E8685" t="s">
        <v>776</v>
      </c>
      <c r="F8685" t="s">
        <v>778</v>
      </c>
      <c r="G8685" t="s">
        <v>31</v>
      </c>
      <c r="H8685" t="s">
        <v>173</v>
      </c>
      <c r="I8685">
        <v>1475.36</v>
      </c>
      <c r="J8685">
        <v>4</v>
      </c>
      <c r="K8685">
        <v>1133</v>
      </c>
      <c r="L8685" t="s">
        <v>471</v>
      </c>
      <c r="M8685" s="2">
        <f>+Table3[[#This Row],[CHW]]/Table3[[#This Row],[Count of Airbill Number]]</f>
        <v>368.84</v>
      </c>
    </row>
    <row r="8686" spans="2:13">
      <c r="B8686" t="s">
        <v>20</v>
      </c>
      <c r="C8686" t="s">
        <v>472</v>
      </c>
      <c r="D8686" t="s">
        <v>22</v>
      </c>
      <c r="E8686" t="s">
        <v>777</v>
      </c>
      <c r="F8686" t="s">
        <v>777</v>
      </c>
      <c r="G8686" t="s">
        <v>162</v>
      </c>
      <c r="H8686" t="s">
        <v>27</v>
      </c>
      <c r="I8686">
        <v>1473</v>
      </c>
      <c r="J8686">
        <v>31</v>
      </c>
      <c r="K8686">
        <v>1134</v>
      </c>
      <c r="L8686" t="s">
        <v>471</v>
      </c>
      <c r="M8686" s="2">
        <f>+Table3[[#This Row],[CHW]]/Table3[[#This Row],[Count of Airbill Number]]</f>
        <v>47.516129032258064</v>
      </c>
    </row>
    <row r="8687" spans="2:13">
      <c r="B8687" t="s">
        <v>20</v>
      </c>
      <c r="C8687" t="s">
        <v>472</v>
      </c>
      <c r="D8687" t="s">
        <v>22</v>
      </c>
      <c r="E8687" t="s">
        <v>777</v>
      </c>
      <c r="F8687" t="s">
        <v>777</v>
      </c>
      <c r="G8687" t="s">
        <v>190</v>
      </c>
      <c r="H8687" t="s">
        <v>29</v>
      </c>
      <c r="I8687">
        <v>1473</v>
      </c>
      <c r="J8687">
        <v>53</v>
      </c>
      <c r="K8687">
        <v>1135</v>
      </c>
      <c r="L8687" t="s">
        <v>471</v>
      </c>
      <c r="M8687" s="2">
        <f>+Table3[[#This Row],[CHW]]/Table3[[#This Row],[Count of Airbill Number]]</f>
        <v>27.79245283018868</v>
      </c>
    </row>
    <row r="8688" spans="2:13">
      <c r="B8688" t="s">
        <v>20</v>
      </c>
      <c r="C8688" t="s">
        <v>21</v>
      </c>
      <c r="D8688" t="s">
        <v>22</v>
      </c>
      <c r="E8688" t="s">
        <v>777</v>
      </c>
      <c r="F8688" t="s">
        <v>777</v>
      </c>
      <c r="G8688" t="s">
        <v>290</v>
      </c>
      <c r="H8688" t="s">
        <v>259</v>
      </c>
      <c r="I8688">
        <v>1470.5499999999997</v>
      </c>
      <c r="J8688">
        <v>95</v>
      </c>
      <c r="K8688">
        <v>1136</v>
      </c>
      <c r="L8688" t="s">
        <v>471</v>
      </c>
      <c r="M8688" s="2">
        <f>+Table3[[#This Row],[CHW]]/Table3[[#This Row],[Count of Airbill Number]]</f>
        <v>15.479473684210523</v>
      </c>
    </row>
    <row r="8689" spans="2:13">
      <c r="B8689" t="s">
        <v>20</v>
      </c>
      <c r="C8689" t="s">
        <v>472</v>
      </c>
      <c r="D8689" t="s">
        <v>22</v>
      </c>
      <c r="E8689" t="s">
        <v>778</v>
      </c>
      <c r="F8689" t="s">
        <v>778</v>
      </c>
      <c r="G8689" t="s">
        <v>112</v>
      </c>
      <c r="H8689" t="s">
        <v>476</v>
      </c>
      <c r="I8689">
        <v>1470.5</v>
      </c>
      <c r="J8689">
        <v>28</v>
      </c>
      <c r="K8689">
        <v>1137</v>
      </c>
      <c r="L8689" t="s">
        <v>471</v>
      </c>
      <c r="M8689" s="2">
        <f>+Table3[[#This Row],[CHW]]/Table3[[#This Row],[Count of Airbill Number]]</f>
        <v>52.517857142857146</v>
      </c>
    </row>
    <row r="8690" spans="2:13">
      <c r="B8690" t="s">
        <v>20</v>
      </c>
      <c r="C8690" t="s">
        <v>472</v>
      </c>
      <c r="D8690" t="s">
        <v>36</v>
      </c>
      <c r="E8690" t="s">
        <v>776</v>
      </c>
      <c r="F8690" t="s">
        <v>776</v>
      </c>
      <c r="G8690" t="s">
        <v>37</v>
      </c>
      <c r="H8690" t="s">
        <v>69</v>
      </c>
      <c r="I8690">
        <v>1470</v>
      </c>
      <c r="J8690">
        <v>130</v>
      </c>
      <c r="K8690">
        <v>1138</v>
      </c>
      <c r="L8690" t="s">
        <v>471</v>
      </c>
      <c r="M8690" s="2">
        <f>+Table3[[#This Row],[CHW]]/Table3[[#This Row],[Count of Airbill Number]]</f>
        <v>11.307692307692308</v>
      </c>
    </row>
    <row r="8691" spans="2:13">
      <c r="B8691" t="s">
        <v>20</v>
      </c>
      <c r="C8691" t="s">
        <v>472</v>
      </c>
      <c r="D8691" t="s">
        <v>22</v>
      </c>
      <c r="E8691" t="s">
        <v>778</v>
      </c>
      <c r="F8691" t="s">
        <v>778</v>
      </c>
      <c r="G8691" t="s">
        <v>298</v>
      </c>
      <c r="H8691" t="s">
        <v>269</v>
      </c>
      <c r="I8691">
        <v>1469</v>
      </c>
      <c r="J8691">
        <v>132</v>
      </c>
      <c r="K8691">
        <v>1139</v>
      </c>
      <c r="L8691" t="s">
        <v>471</v>
      </c>
      <c r="M8691" s="2">
        <f>+Table3[[#This Row],[CHW]]/Table3[[#This Row],[Count of Airbill Number]]</f>
        <v>11.128787878787879</v>
      </c>
    </row>
    <row r="8692" spans="2:13">
      <c r="B8692" t="s">
        <v>20</v>
      </c>
      <c r="C8692" t="s">
        <v>472</v>
      </c>
      <c r="D8692" t="s">
        <v>22</v>
      </c>
      <c r="E8692" t="s">
        <v>778</v>
      </c>
      <c r="F8692" t="s">
        <v>778</v>
      </c>
      <c r="G8692" t="s">
        <v>173</v>
      </c>
      <c r="H8692" t="s">
        <v>150</v>
      </c>
      <c r="I8692">
        <v>1466</v>
      </c>
      <c r="J8692">
        <v>57</v>
      </c>
      <c r="K8692">
        <v>1140</v>
      </c>
      <c r="L8692" t="s">
        <v>471</v>
      </c>
      <c r="M8692" s="2">
        <f>+Table3[[#This Row],[CHW]]/Table3[[#This Row],[Count of Airbill Number]]</f>
        <v>25.719298245614034</v>
      </c>
    </row>
    <row r="8693" spans="2:13">
      <c r="B8693" t="s">
        <v>20</v>
      </c>
      <c r="C8693" t="s">
        <v>472</v>
      </c>
      <c r="D8693" t="s">
        <v>22</v>
      </c>
      <c r="E8693" t="s">
        <v>778</v>
      </c>
      <c r="F8693" t="s">
        <v>778</v>
      </c>
      <c r="G8693" t="s">
        <v>495</v>
      </c>
      <c r="H8693" t="s">
        <v>86</v>
      </c>
      <c r="I8693">
        <v>1461</v>
      </c>
      <c r="J8693">
        <v>171</v>
      </c>
      <c r="K8693">
        <v>1141</v>
      </c>
      <c r="L8693" t="s">
        <v>471</v>
      </c>
      <c r="M8693" s="2">
        <f>+Table3[[#This Row],[CHW]]/Table3[[#This Row],[Count of Airbill Number]]</f>
        <v>8.5438596491228065</v>
      </c>
    </row>
    <row r="8694" spans="2:13">
      <c r="B8694" t="s">
        <v>20</v>
      </c>
      <c r="C8694" t="s">
        <v>472</v>
      </c>
      <c r="D8694" t="s">
        <v>22</v>
      </c>
      <c r="E8694" t="s">
        <v>777</v>
      </c>
      <c r="F8694" t="s">
        <v>777</v>
      </c>
      <c r="G8694" t="s">
        <v>290</v>
      </c>
      <c r="H8694" t="s">
        <v>374</v>
      </c>
      <c r="I8694">
        <v>1457.6299999999999</v>
      </c>
      <c r="J8694">
        <v>68</v>
      </c>
      <c r="K8694">
        <v>1142</v>
      </c>
      <c r="L8694" t="s">
        <v>471</v>
      </c>
      <c r="M8694" s="2">
        <f>+Table3[[#This Row],[CHW]]/Table3[[#This Row],[Count of Airbill Number]]</f>
        <v>21.435735294117645</v>
      </c>
    </row>
    <row r="8695" spans="2:13">
      <c r="B8695" t="s">
        <v>20</v>
      </c>
      <c r="C8695" t="s">
        <v>472</v>
      </c>
      <c r="D8695" t="s">
        <v>22</v>
      </c>
      <c r="E8695" t="s">
        <v>776</v>
      </c>
      <c r="F8695" t="s">
        <v>777</v>
      </c>
      <c r="G8695" t="s">
        <v>85</v>
      </c>
      <c r="H8695" t="s">
        <v>29</v>
      </c>
      <c r="I8695">
        <v>1451.7</v>
      </c>
      <c r="J8695">
        <v>50</v>
      </c>
      <c r="K8695">
        <v>1143</v>
      </c>
      <c r="L8695" t="s">
        <v>471</v>
      </c>
      <c r="M8695" s="2">
        <f>+Table3[[#This Row],[CHW]]/Table3[[#This Row],[Count of Airbill Number]]</f>
        <v>29.034000000000002</v>
      </c>
    </row>
    <row r="8696" spans="2:13">
      <c r="B8696" t="s">
        <v>20</v>
      </c>
      <c r="C8696" t="s">
        <v>472</v>
      </c>
      <c r="D8696" t="s">
        <v>22</v>
      </c>
      <c r="E8696" t="s">
        <v>778</v>
      </c>
      <c r="F8696" t="s">
        <v>777</v>
      </c>
      <c r="G8696" t="s">
        <v>112</v>
      </c>
      <c r="H8696" t="s">
        <v>26</v>
      </c>
      <c r="I8696">
        <v>1447</v>
      </c>
      <c r="J8696">
        <v>61</v>
      </c>
      <c r="K8696">
        <v>1144</v>
      </c>
      <c r="L8696" t="s">
        <v>471</v>
      </c>
      <c r="M8696" s="2">
        <f>+Table3[[#This Row],[CHW]]/Table3[[#This Row],[Count of Airbill Number]]</f>
        <v>23.721311475409838</v>
      </c>
    </row>
    <row r="8697" spans="2:13">
      <c r="B8697" t="s">
        <v>35</v>
      </c>
      <c r="C8697" t="s">
        <v>472</v>
      </c>
      <c r="D8697" t="s">
        <v>36</v>
      </c>
      <c r="E8697" t="s">
        <v>778</v>
      </c>
      <c r="F8697" t="s">
        <v>778</v>
      </c>
      <c r="G8697" t="s">
        <v>283</v>
      </c>
      <c r="H8697" t="s">
        <v>543</v>
      </c>
      <c r="I8697">
        <v>1445.6</v>
      </c>
      <c r="J8697">
        <v>54</v>
      </c>
      <c r="K8697">
        <v>1145</v>
      </c>
      <c r="L8697" t="s">
        <v>471</v>
      </c>
      <c r="M8697" s="2">
        <f>+Table3[[#This Row],[CHW]]/Table3[[#This Row],[Count of Airbill Number]]</f>
        <v>26.770370370370369</v>
      </c>
    </row>
    <row r="8698" spans="2:13">
      <c r="B8698" t="s">
        <v>20</v>
      </c>
      <c r="C8698" t="s">
        <v>472</v>
      </c>
      <c r="D8698" t="s">
        <v>22</v>
      </c>
      <c r="E8698" t="s">
        <v>776</v>
      </c>
      <c r="F8698" t="s">
        <v>776</v>
      </c>
      <c r="G8698" t="s">
        <v>39</v>
      </c>
      <c r="H8698" t="s">
        <v>123</v>
      </c>
      <c r="I8698">
        <v>1444.38</v>
      </c>
      <c r="J8698">
        <v>39</v>
      </c>
      <c r="K8698">
        <v>1146</v>
      </c>
      <c r="L8698" t="s">
        <v>471</v>
      </c>
      <c r="M8698" s="2">
        <f>+Table3[[#This Row],[CHW]]/Table3[[#This Row],[Count of Airbill Number]]</f>
        <v>37.035384615384615</v>
      </c>
    </row>
    <row r="8699" spans="2:13">
      <c r="B8699" t="s">
        <v>20</v>
      </c>
      <c r="C8699" t="s">
        <v>472</v>
      </c>
      <c r="D8699" t="s">
        <v>22</v>
      </c>
      <c r="E8699" t="s">
        <v>776</v>
      </c>
      <c r="F8699" t="s">
        <v>776</v>
      </c>
      <c r="G8699" t="s">
        <v>66</v>
      </c>
      <c r="H8699" t="s">
        <v>165</v>
      </c>
      <c r="I8699">
        <v>1442.54</v>
      </c>
      <c r="J8699">
        <v>5</v>
      </c>
      <c r="K8699">
        <v>1147</v>
      </c>
      <c r="L8699" t="s">
        <v>471</v>
      </c>
      <c r="M8699" s="2">
        <f>+Table3[[#This Row],[CHW]]/Table3[[#This Row],[Count of Airbill Number]]</f>
        <v>288.50799999999998</v>
      </c>
    </row>
    <row r="8700" spans="2:13">
      <c r="B8700" t="s">
        <v>20</v>
      </c>
      <c r="C8700" t="s">
        <v>21</v>
      </c>
      <c r="D8700" t="s">
        <v>22</v>
      </c>
      <c r="E8700" t="s">
        <v>776</v>
      </c>
      <c r="F8700" t="s">
        <v>776</v>
      </c>
      <c r="G8700" t="s">
        <v>486</v>
      </c>
      <c r="H8700" t="s">
        <v>116</v>
      </c>
      <c r="I8700">
        <v>1440.8710181999966</v>
      </c>
      <c r="J8700">
        <v>236</v>
      </c>
      <c r="K8700">
        <v>1148</v>
      </c>
      <c r="L8700" t="s">
        <v>471</v>
      </c>
      <c r="M8700" s="2">
        <f>+Table3[[#This Row],[CHW]]/Table3[[#This Row],[Count of Airbill Number]]</f>
        <v>6.1053856703389684</v>
      </c>
    </row>
    <row r="8701" spans="2:13">
      <c r="B8701" t="s">
        <v>20</v>
      </c>
      <c r="C8701" t="s">
        <v>472</v>
      </c>
      <c r="D8701" t="s">
        <v>22</v>
      </c>
      <c r="E8701" t="s">
        <v>778</v>
      </c>
      <c r="F8701" t="s">
        <v>778</v>
      </c>
      <c r="G8701" t="s">
        <v>51</v>
      </c>
      <c r="H8701" t="s">
        <v>101</v>
      </c>
      <c r="I8701">
        <v>1440.38</v>
      </c>
      <c r="J8701">
        <v>57</v>
      </c>
      <c r="K8701">
        <v>1149</v>
      </c>
      <c r="L8701" t="s">
        <v>471</v>
      </c>
      <c r="M8701" s="2">
        <f>+Table3[[#This Row],[CHW]]/Table3[[#This Row],[Count of Airbill Number]]</f>
        <v>25.26982456140351</v>
      </c>
    </row>
    <row r="8702" spans="2:13">
      <c r="B8702" t="s">
        <v>20</v>
      </c>
      <c r="C8702" t="s">
        <v>472</v>
      </c>
      <c r="D8702" t="s">
        <v>22</v>
      </c>
      <c r="E8702" t="s">
        <v>776</v>
      </c>
      <c r="F8702" t="s">
        <v>777</v>
      </c>
      <c r="G8702" t="s">
        <v>122</v>
      </c>
      <c r="H8702" t="s">
        <v>259</v>
      </c>
      <c r="I8702">
        <v>1439.17</v>
      </c>
      <c r="J8702">
        <v>55</v>
      </c>
      <c r="K8702">
        <v>1150</v>
      </c>
      <c r="L8702" t="s">
        <v>471</v>
      </c>
      <c r="M8702" s="2">
        <f>+Table3[[#This Row],[CHW]]/Table3[[#This Row],[Count of Airbill Number]]</f>
        <v>26.166727272727275</v>
      </c>
    </row>
    <row r="8703" spans="2:13">
      <c r="B8703" t="s">
        <v>20</v>
      </c>
      <c r="C8703" t="s">
        <v>472</v>
      </c>
      <c r="D8703" t="s">
        <v>22</v>
      </c>
      <c r="E8703" t="s">
        <v>778</v>
      </c>
      <c r="F8703" t="s">
        <v>776</v>
      </c>
      <c r="G8703" t="s">
        <v>206</v>
      </c>
      <c r="H8703" t="s">
        <v>37</v>
      </c>
      <c r="I8703">
        <v>1437</v>
      </c>
      <c r="J8703">
        <v>130</v>
      </c>
      <c r="K8703">
        <v>1151</v>
      </c>
      <c r="L8703" t="s">
        <v>471</v>
      </c>
      <c r="M8703" s="2">
        <f>+Table3[[#This Row],[CHW]]/Table3[[#This Row],[Count of Airbill Number]]</f>
        <v>11.053846153846154</v>
      </c>
    </row>
    <row r="8704" spans="2:13">
      <c r="B8704" t="s">
        <v>20</v>
      </c>
      <c r="C8704" t="s">
        <v>472</v>
      </c>
      <c r="D8704" t="s">
        <v>22</v>
      </c>
      <c r="E8704" t="s">
        <v>778</v>
      </c>
      <c r="F8704" t="s">
        <v>777</v>
      </c>
      <c r="G8704" t="s">
        <v>153</v>
      </c>
      <c r="H8704" t="s">
        <v>205</v>
      </c>
      <c r="I8704">
        <v>1434.98</v>
      </c>
      <c r="J8704">
        <v>5</v>
      </c>
      <c r="K8704">
        <v>1152</v>
      </c>
      <c r="L8704" t="s">
        <v>471</v>
      </c>
      <c r="M8704" s="2">
        <f>+Table3[[#This Row],[CHW]]/Table3[[#This Row],[Count of Airbill Number]]</f>
        <v>286.99599999999998</v>
      </c>
    </row>
    <row r="8705" spans="2:13">
      <c r="B8705" t="s">
        <v>20</v>
      </c>
      <c r="C8705" t="s">
        <v>472</v>
      </c>
      <c r="D8705" t="s">
        <v>22</v>
      </c>
      <c r="E8705" t="s">
        <v>778</v>
      </c>
      <c r="F8705" t="s">
        <v>776</v>
      </c>
      <c r="G8705" t="s">
        <v>51</v>
      </c>
      <c r="H8705" t="s">
        <v>39</v>
      </c>
      <c r="I8705">
        <v>1433.7400000000002</v>
      </c>
      <c r="J8705">
        <v>47</v>
      </c>
      <c r="K8705">
        <v>1153</v>
      </c>
      <c r="L8705" t="s">
        <v>471</v>
      </c>
      <c r="M8705" s="2">
        <f>+Table3[[#This Row],[CHW]]/Table3[[#This Row],[Count of Airbill Number]]</f>
        <v>30.505106382978727</v>
      </c>
    </row>
    <row r="8706" spans="2:13">
      <c r="B8706" t="s">
        <v>20</v>
      </c>
      <c r="C8706" t="s">
        <v>472</v>
      </c>
      <c r="D8706" t="s">
        <v>36</v>
      </c>
      <c r="E8706" t="s">
        <v>777</v>
      </c>
      <c r="F8706" t="s">
        <v>778</v>
      </c>
      <c r="G8706" t="s">
        <v>360</v>
      </c>
      <c r="H8706" t="s">
        <v>51</v>
      </c>
      <c r="I8706">
        <v>1429</v>
      </c>
      <c r="J8706">
        <v>85</v>
      </c>
      <c r="K8706">
        <v>1154</v>
      </c>
      <c r="L8706" t="s">
        <v>471</v>
      </c>
      <c r="M8706" s="2">
        <f>+Table3[[#This Row],[CHW]]/Table3[[#This Row],[Count of Airbill Number]]</f>
        <v>16.811764705882354</v>
      </c>
    </row>
    <row r="8707" spans="2:13">
      <c r="B8707" t="s">
        <v>20</v>
      </c>
      <c r="C8707" t="s">
        <v>21</v>
      </c>
      <c r="D8707" t="s">
        <v>22</v>
      </c>
      <c r="E8707" t="s">
        <v>777</v>
      </c>
      <c r="F8707" t="s">
        <v>777</v>
      </c>
      <c r="G8707" t="s">
        <v>436</v>
      </c>
      <c r="H8707" t="s">
        <v>27</v>
      </c>
      <c r="I8707">
        <v>1428</v>
      </c>
      <c r="J8707">
        <v>344</v>
      </c>
      <c r="K8707">
        <v>1155</v>
      </c>
      <c r="L8707" t="s">
        <v>471</v>
      </c>
      <c r="M8707" s="2">
        <f>+Table3[[#This Row],[CHW]]/Table3[[#This Row],[Count of Airbill Number]]</f>
        <v>4.1511627906976747</v>
      </c>
    </row>
    <row r="8708" spans="2:13">
      <c r="B8708" t="s">
        <v>20</v>
      </c>
      <c r="C8708" t="s">
        <v>472</v>
      </c>
      <c r="D8708" t="s">
        <v>22</v>
      </c>
      <c r="E8708" t="s">
        <v>778</v>
      </c>
      <c r="F8708" t="s">
        <v>776</v>
      </c>
      <c r="G8708" t="s">
        <v>135</v>
      </c>
      <c r="H8708" t="s">
        <v>37</v>
      </c>
      <c r="I8708">
        <v>1428</v>
      </c>
      <c r="J8708">
        <v>55</v>
      </c>
      <c r="K8708">
        <v>1156</v>
      </c>
      <c r="L8708" t="s">
        <v>471</v>
      </c>
      <c r="M8708" s="2">
        <f>+Table3[[#This Row],[CHW]]/Table3[[#This Row],[Count of Airbill Number]]</f>
        <v>25.963636363636365</v>
      </c>
    </row>
    <row r="8709" spans="2:13">
      <c r="B8709" t="s">
        <v>20</v>
      </c>
      <c r="C8709" t="s">
        <v>472</v>
      </c>
      <c r="D8709" t="s">
        <v>22</v>
      </c>
      <c r="E8709" t="s">
        <v>776</v>
      </c>
      <c r="F8709" t="s">
        <v>776</v>
      </c>
      <c r="G8709" t="s">
        <v>527</v>
      </c>
      <c r="H8709" t="s">
        <v>116</v>
      </c>
      <c r="I8709">
        <v>1426.8411999999994</v>
      </c>
      <c r="J8709">
        <v>100</v>
      </c>
      <c r="K8709">
        <v>1157</v>
      </c>
      <c r="L8709" t="s">
        <v>471</v>
      </c>
      <c r="M8709" s="2">
        <f>+Table3[[#This Row],[CHW]]/Table3[[#This Row],[Count of Airbill Number]]</f>
        <v>14.268411999999994</v>
      </c>
    </row>
    <row r="8710" spans="2:13">
      <c r="B8710" t="s">
        <v>20</v>
      </c>
      <c r="C8710" t="s">
        <v>472</v>
      </c>
      <c r="D8710" t="s">
        <v>22</v>
      </c>
      <c r="E8710" t="s">
        <v>778</v>
      </c>
      <c r="F8710" t="s">
        <v>778</v>
      </c>
      <c r="G8710" t="s">
        <v>86</v>
      </c>
      <c r="H8710" t="s">
        <v>99</v>
      </c>
      <c r="I8710">
        <v>1426.3</v>
      </c>
      <c r="J8710">
        <v>93</v>
      </c>
      <c r="K8710">
        <v>1158</v>
      </c>
      <c r="L8710" t="s">
        <v>471</v>
      </c>
      <c r="M8710" s="2">
        <f>+Table3[[#This Row],[CHW]]/Table3[[#This Row],[Count of Airbill Number]]</f>
        <v>15.336559139784946</v>
      </c>
    </row>
    <row r="8711" spans="2:13">
      <c r="B8711" t="s">
        <v>20</v>
      </c>
      <c r="C8711" t="s">
        <v>472</v>
      </c>
      <c r="D8711" t="s">
        <v>22</v>
      </c>
      <c r="E8711" t="s">
        <v>776</v>
      </c>
      <c r="F8711" t="s">
        <v>776</v>
      </c>
      <c r="G8711" t="s">
        <v>77</v>
      </c>
      <c r="H8711" t="s">
        <v>123</v>
      </c>
      <c r="I8711">
        <v>1426.15</v>
      </c>
      <c r="J8711">
        <v>55</v>
      </c>
      <c r="K8711">
        <v>1159</v>
      </c>
      <c r="L8711" t="s">
        <v>471</v>
      </c>
      <c r="M8711" s="2">
        <f>+Table3[[#This Row],[CHW]]/Table3[[#This Row],[Count of Airbill Number]]</f>
        <v>25.930000000000003</v>
      </c>
    </row>
    <row r="8712" spans="2:13">
      <c r="B8712" t="s">
        <v>20</v>
      </c>
      <c r="C8712" t="s">
        <v>472</v>
      </c>
      <c r="D8712" t="s">
        <v>22</v>
      </c>
      <c r="E8712" t="s">
        <v>776</v>
      </c>
      <c r="F8712" t="s">
        <v>776</v>
      </c>
      <c r="G8712" t="s">
        <v>85</v>
      </c>
      <c r="H8712" t="s">
        <v>63</v>
      </c>
      <c r="I8712">
        <v>1422.0693000000001</v>
      </c>
      <c r="J8712">
        <v>69</v>
      </c>
      <c r="K8712">
        <v>1160</v>
      </c>
      <c r="L8712" t="s">
        <v>471</v>
      </c>
      <c r="M8712" s="2">
        <f>+Table3[[#This Row],[CHW]]/Table3[[#This Row],[Count of Airbill Number]]</f>
        <v>20.6097</v>
      </c>
    </row>
    <row r="8713" spans="2:13">
      <c r="B8713" t="s">
        <v>20</v>
      </c>
      <c r="C8713" t="s">
        <v>472</v>
      </c>
      <c r="D8713" t="s">
        <v>22</v>
      </c>
      <c r="E8713" t="s">
        <v>778</v>
      </c>
      <c r="F8713" t="s">
        <v>778</v>
      </c>
      <c r="G8713" t="s">
        <v>124</v>
      </c>
      <c r="H8713" t="s">
        <v>493</v>
      </c>
      <c r="I8713">
        <v>1421.3000000000004</v>
      </c>
      <c r="J8713">
        <v>92</v>
      </c>
      <c r="K8713">
        <v>1161</v>
      </c>
      <c r="L8713" t="s">
        <v>471</v>
      </c>
      <c r="M8713" s="2">
        <f>+Table3[[#This Row],[CHW]]/Table3[[#This Row],[Count of Airbill Number]]</f>
        <v>15.448913043478266</v>
      </c>
    </row>
    <row r="8714" spans="2:13">
      <c r="B8714" t="s">
        <v>20</v>
      </c>
      <c r="C8714" t="s">
        <v>472</v>
      </c>
      <c r="D8714" t="s">
        <v>22</v>
      </c>
      <c r="E8714" t="s">
        <v>777</v>
      </c>
      <c r="F8714" t="s">
        <v>777</v>
      </c>
      <c r="G8714" t="s">
        <v>274</v>
      </c>
      <c r="H8714" t="s">
        <v>481</v>
      </c>
      <c r="I8714">
        <v>1418.3</v>
      </c>
      <c r="J8714">
        <v>55</v>
      </c>
      <c r="K8714">
        <v>1162</v>
      </c>
      <c r="L8714" t="s">
        <v>471</v>
      </c>
      <c r="M8714" s="2">
        <f>+Table3[[#This Row],[CHW]]/Table3[[#This Row],[Count of Airbill Number]]</f>
        <v>25.787272727272725</v>
      </c>
    </row>
    <row r="8715" spans="2:13">
      <c r="B8715" t="s">
        <v>20</v>
      </c>
      <c r="C8715" t="s">
        <v>472</v>
      </c>
      <c r="D8715" t="s">
        <v>22</v>
      </c>
      <c r="E8715" t="s">
        <v>776</v>
      </c>
      <c r="F8715" t="s">
        <v>776</v>
      </c>
      <c r="G8715" t="s">
        <v>77</v>
      </c>
      <c r="H8715" t="s">
        <v>85</v>
      </c>
      <c r="I8715">
        <v>1414</v>
      </c>
      <c r="J8715">
        <v>50</v>
      </c>
      <c r="K8715">
        <v>1163</v>
      </c>
      <c r="L8715" t="s">
        <v>471</v>
      </c>
      <c r="M8715" s="2">
        <f>+Table3[[#This Row],[CHW]]/Table3[[#This Row],[Count of Airbill Number]]</f>
        <v>28.28</v>
      </c>
    </row>
    <row r="8716" spans="2:13">
      <c r="B8716" t="s">
        <v>20</v>
      </c>
      <c r="C8716" t="s">
        <v>472</v>
      </c>
      <c r="D8716" t="s">
        <v>22</v>
      </c>
      <c r="E8716" t="s">
        <v>776</v>
      </c>
      <c r="F8716" t="s">
        <v>776</v>
      </c>
      <c r="G8716" t="s">
        <v>33</v>
      </c>
      <c r="H8716" t="s">
        <v>85</v>
      </c>
      <c r="I8716">
        <v>1413.04</v>
      </c>
      <c r="J8716">
        <v>97</v>
      </c>
      <c r="K8716">
        <v>1164</v>
      </c>
      <c r="L8716" t="s">
        <v>471</v>
      </c>
      <c r="M8716" s="2">
        <f>+Table3[[#This Row],[CHW]]/Table3[[#This Row],[Count of Airbill Number]]</f>
        <v>14.567422680412371</v>
      </c>
    </row>
    <row r="8717" spans="2:13">
      <c r="B8717" t="s">
        <v>20</v>
      </c>
      <c r="C8717" t="s">
        <v>472</v>
      </c>
      <c r="D8717" t="s">
        <v>22</v>
      </c>
      <c r="E8717" t="s">
        <v>778</v>
      </c>
      <c r="F8717" t="s">
        <v>778</v>
      </c>
      <c r="G8717" t="s">
        <v>171</v>
      </c>
      <c r="H8717" t="s">
        <v>161</v>
      </c>
      <c r="I8717">
        <v>1412.2800000000002</v>
      </c>
      <c r="J8717">
        <v>20</v>
      </c>
      <c r="K8717">
        <v>1165</v>
      </c>
      <c r="L8717" t="s">
        <v>471</v>
      </c>
      <c r="M8717" s="2">
        <f>+Table3[[#This Row],[CHW]]/Table3[[#This Row],[Count of Airbill Number]]</f>
        <v>70.614000000000004</v>
      </c>
    </row>
    <row r="8718" spans="2:13">
      <c r="B8718" t="s">
        <v>20</v>
      </c>
      <c r="C8718" t="s">
        <v>472</v>
      </c>
      <c r="D8718" t="s">
        <v>22</v>
      </c>
      <c r="E8718" t="s">
        <v>776</v>
      </c>
      <c r="F8718" t="s">
        <v>778</v>
      </c>
      <c r="G8718" t="s">
        <v>37</v>
      </c>
      <c r="H8718" t="s">
        <v>233</v>
      </c>
      <c r="I8718">
        <v>1412.03</v>
      </c>
      <c r="J8718">
        <v>20</v>
      </c>
      <c r="K8718">
        <v>1166</v>
      </c>
      <c r="L8718" t="s">
        <v>471</v>
      </c>
      <c r="M8718" s="2">
        <f>+Table3[[#This Row],[CHW]]/Table3[[#This Row],[Count of Airbill Number]]</f>
        <v>70.601500000000001</v>
      </c>
    </row>
    <row r="8719" spans="2:13">
      <c r="B8719" t="s">
        <v>35</v>
      </c>
      <c r="C8719" t="s">
        <v>472</v>
      </c>
      <c r="D8719" t="s">
        <v>36</v>
      </c>
      <c r="E8719" t="s">
        <v>776</v>
      </c>
      <c r="F8719" t="s">
        <v>776</v>
      </c>
      <c r="G8719" t="s">
        <v>85</v>
      </c>
      <c r="H8719" t="s">
        <v>122</v>
      </c>
      <c r="I8719">
        <v>1409.4</v>
      </c>
      <c r="J8719">
        <v>7</v>
      </c>
      <c r="K8719">
        <v>1167</v>
      </c>
      <c r="L8719" t="s">
        <v>471</v>
      </c>
      <c r="M8719" s="2">
        <f>+Table3[[#This Row],[CHW]]/Table3[[#This Row],[Count of Airbill Number]]</f>
        <v>201.34285714285716</v>
      </c>
    </row>
    <row r="8720" spans="2:13">
      <c r="B8720" t="s">
        <v>20</v>
      </c>
      <c r="C8720" t="s">
        <v>472</v>
      </c>
      <c r="D8720" t="s">
        <v>22</v>
      </c>
      <c r="E8720" t="s">
        <v>776</v>
      </c>
      <c r="F8720" t="s">
        <v>778</v>
      </c>
      <c r="G8720" t="s">
        <v>32</v>
      </c>
      <c r="H8720" t="s">
        <v>99</v>
      </c>
      <c r="I8720">
        <v>1408.2299999999998</v>
      </c>
      <c r="J8720">
        <v>14</v>
      </c>
      <c r="K8720">
        <v>1168</v>
      </c>
      <c r="L8720" t="s">
        <v>471</v>
      </c>
      <c r="M8720" s="2">
        <f>+Table3[[#This Row],[CHW]]/Table3[[#This Row],[Count of Airbill Number]]</f>
        <v>100.58785714285713</v>
      </c>
    </row>
    <row r="8721" spans="2:13">
      <c r="B8721" t="s">
        <v>20</v>
      </c>
      <c r="C8721" t="s">
        <v>472</v>
      </c>
      <c r="D8721" t="s">
        <v>36</v>
      </c>
      <c r="E8721" t="s">
        <v>777</v>
      </c>
      <c r="F8721" t="s">
        <v>777</v>
      </c>
      <c r="G8721" t="s">
        <v>511</v>
      </c>
      <c r="H8721" t="s">
        <v>106</v>
      </c>
      <c r="I8721">
        <v>1408</v>
      </c>
      <c r="J8721">
        <v>150</v>
      </c>
      <c r="K8721">
        <v>1169</v>
      </c>
      <c r="L8721" t="s">
        <v>471</v>
      </c>
      <c r="M8721" s="2">
        <f>+Table3[[#This Row],[CHW]]/Table3[[#This Row],[Count of Airbill Number]]</f>
        <v>9.3866666666666667</v>
      </c>
    </row>
    <row r="8722" spans="2:13">
      <c r="B8722" t="s">
        <v>20</v>
      </c>
      <c r="C8722" t="s">
        <v>472</v>
      </c>
      <c r="D8722" t="s">
        <v>22</v>
      </c>
      <c r="E8722" t="s">
        <v>776</v>
      </c>
      <c r="F8722" t="s">
        <v>778</v>
      </c>
      <c r="G8722" t="s">
        <v>85</v>
      </c>
      <c r="H8722" t="s">
        <v>283</v>
      </c>
      <c r="I8722">
        <v>1407.6200000000001</v>
      </c>
      <c r="J8722">
        <v>91</v>
      </c>
      <c r="K8722">
        <v>1170</v>
      </c>
      <c r="L8722" t="s">
        <v>471</v>
      </c>
      <c r="M8722" s="2">
        <f>+Table3[[#This Row],[CHW]]/Table3[[#This Row],[Count of Airbill Number]]</f>
        <v>15.46835164835165</v>
      </c>
    </row>
    <row r="8723" spans="2:13">
      <c r="B8723" t="s">
        <v>20</v>
      </c>
      <c r="C8723" t="s">
        <v>472</v>
      </c>
      <c r="D8723" t="s">
        <v>22</v>
      </c>
      <c r="E8723" t="s">
        <v>776</v>
      </c>
      <c r="F8723" t="s">
        <v>776</v>
      </c>
      <c r="G8723" t="s">
        <v>85</v>
      </c>
      <c r="H8723" t="s">
        <v>45</v>
      </c>
      <c r="I8723">
        <v>1407.4599999999998</v>
      </c>
      <c r="J8723">
        <v>22</v>
      </c>
      <c r="K8723">
        <v>1171</v>
      </c>
      <c r="L8723" t="s">
        <v>471</v>
      </c>
      <c r="M8723" s="2">
        <f>+Table3[[#This Row],[CHW]]/Table3[[#This Row],[Count of Airbill Number]]</f>
        <v>63.975454545454539</v>
      </c>
    </row>
    <row r="8724" spans="2:13">
      <c r="B8724" t="s">
        <v>35</v>
      </c>
      <c r="C8724" t="s">
        <v>472</v>
      </c>
      <c r="D8724" t="s">
        <v>36</v>
      </c>
      <c r="E8724" t="s">
        <v>777</v>
      </c>
      <c r="F8724" t="s">
        <v>777</v>
      </c>
      <c r="G8724" t="s">
        <v>162</v>
      </c>
      <c r="H8724" t="s">
        <v>181</v>
      </c>
      <c r="I8724">
        <v>1407</v>
      </c>
      <c r="J8724">
        <v>5</v>
      </c>
      <c r="K8724">
        <v>1172</v>
      </c>
      <c r="L8724" t="s">
        <v>471</v>
      </c>
      <c r="M8724" s="2">
        <f>+Table3[[#This Row],[CHW]]/Table3[[#This Row],[Count of Airbill Number]]</f>
        <v>281.39999999999998</v>
      </c>
    </row>
    <row r="8725" spans="2:13">
      <c r="B8725" t="s">
        <v>20</v>
      </c>
      <c r="C8725" t="s">
        <v>472</v>
      </c>
      <c r="D8725" t="s">
        <v>22</v>
      </c>
      <c r="E8725" t="s">
        <v>778</v>
      </c>
      <c r="F8725" t="s">
        <v>778</v>
      </c>
      <c r="G8725" t="s">
        <v>358</v>
      </c>
      <c r="H8725" t="s">
        <v>86</v>
      </c>
      <c r="I8725">
        <v>1406</v>
      </c>
      <c r="J8725">
        <v>74</v>
      </c>
      <c r="K8725">
        <v>1173</v>
      </c>
      <c r="L8725" t="s">
        <v>471</v>
      </c>
      <c r="M8725" s="2">
        <f>+Table3[[#This Row],[CHW]]/Table3[[#This Row],[Count of Airbill Number]]</f>
        <v>19</v>
      </c>
    </row>
    <row r="8726" spans="2:13">
      <c r="B8726" t="s">
        <v>20</v>
      </c>
      <c r="C8726" t="s">
        <v>472</v>
      </c>
      <c r="D8726" t="s">
        <v>22</v>
      </c>
      <c r="E8726" t="s">
        <v>776</v>
      </c>
      <c r="F8726" t="s">
        <v>776</v>
      </c>
      <c r="G8726" t="s">
        <v>102</v>
      </c>
      <c r="H8726" t="s">
        <v>103</v>
      </c>
      <c r="I8726">
        <v>1405.1820915999999</v>
      </c>
      <c r="J8726">
        <v>17</v>
      </c>
      <c r="K8726">
        <v>1174</v>
      </c>
      <c r="L8726" t="s">
        <v>471</v>
      </c>
      <c r="M8726" s="2">
        <f>+Table3[[#This Row],[CHW]]/Table3[[#This Row],[Count of Airbill Number]]</f>
        <v>82.657770094117637</v>
      </c>
    </row>
    <row r="8727" spans="2:13">
      <c r="B8727" t="s">
        <v>20</v>
      </c>
      <c r="C8727" t="s">
        <v>472</v>
      </c>
      <c r="D8727" t="s">
        <v>22</v>
      </c>
      <c r="E8727" t="s">
        <v>777</v>
      </c>
      <c r="F8727" t="s">
        <v>776</v>
      </c>
      <c r="G8727" t="s">
        <v>374</v>
      </c>
      <c r="H8727" t="s">
        <v>123</v>
      </c>
      <c r="I8727">
        <v>1404</v>
      </c>
      <c r="J8727">
        <v>19</v>
      </c>
      <c r="K8727">
        <v>1175</v>
      </c>
      <c r="L8727" t="s">
        <v>471</v>
      </c>
      <c r="M8727" s="2">
        <f>+Table3[[#This Row],[CHW]]/Table3[[#This Row],[Count of Airbill Number]]</f>
        <v>73.89473684210526</v>
      </c>
    </row>
    <row r="8728" spans="2:13">
      <c r="B8728" t="s">
        <v>20</v>
      </c>
      <c r="C8728" t="s">
        <v>472</v>
      </c>
      <c r="D8728" t="s">
        <v>22</v>
      </c>
      <c r="E8728" t="s">
        <v>777</v>
      </c>
      <c r="F8728" t="s">
        <v>776</v>
      </c>
      <c r="G8728" t="s">
        <v>259</v>
      </c>
      <c r="H8728" t="s">
        <v>85</v>
      </c>
      <c r="I8728">
        <v>1401.5</v>
      </c>
      <c r="J8728">
        <v>27</v>
      </c>
      <c r="K8728">
        <v>1176</v>
      </c>
      <c r="L8728" t="s">
        <v>471</v>
      </c>
      <c r="M8728" s="2">
        <f>+Table3[[#This Row],[CHW]]/Table3[[#This Row],[Count of Airbill Number]]</f>
        <v>51.907407407407405</v>
      </c>
    </row>
    <row r="8729" spans="2:13">
      <c r="B8729" t="s">
        <v>20</v>
      </c>
      <c r="C8729" t="s">
        <v>472</v>
      </c>
      <c r="D8729" t="s">
        <v>36</v>
      </c>
      <c r="E8729" t="s">
        <v>776</v>
      </c>
      <c r="F8729" t="s">
        <v>776</v>
      </c>
      <c r="G8729" t="s">
        <v>37</v>
      </c>
      <c r="H8729" t="s">
        <v>49</v>
      </c>
      <c r="I8729">
        <v>1399</v>
      </c>
      <c r="J8729">
        <v>59</v>
      </c>
      <c r="K8729">
        <v>1177</v>
      </c>
      <c r="L8729" t="s">
        <v>471</v>
      </c>
      <c r="M8729" s="2">
        <f>+Table3[[#This Row],[CHW]]/Table3[[#This Row],[Count of Airbill Number]]</f>
        <v>23.711864406779661</v>
      </c>
    </row>
    <row r="8730" spans="2:13">
      <c r="B8730" t="s">
        <v>20</v>
      </c>
      <c r="C8730" t="s">
        <v>472</v>
      </c>
      <c r="D8730" t="s">
        <v>22</v>
      </c>
      <c r="E8730" t="s">
        <v>776</v>
      </c>
      <c r="F8730" t="s">
        <v>778</v>
      </c>
      <c r="G8730" t="s">
        <v>85</v>
      </c>
      <c r="H8730" t="s">
        <v>267</v>
      </c>
      <c r="I8730">
        <v>1397.2400000000002</v>
      </c>
      <c r="J8730">
        <v>43</v>
      </c>
      <c r="K8730">
        <v>1178</v>
      </c>
      <c r="L8730" t="s">
        <v>471</v>
      </c>
      <c r="M8730" s="2">
        <f>+Table3[[#This Row],[CHW]]/Table3[[#This Row],[Count of Airbill Number]]</f>
        <v>32.4939534883721</v>
      </c>
    </row>
    <row r="8731" spans="2:13">
      <c r="B8731" t="s">
        <v>20</v>
      </c>
      <c r="C8731" t="s">
        <v>21</v>
      </c>
      <c r="D8731" t="s">
        <v>22</v>
      </c>
      <c r="E8731" t="s">
        <v>778</v>
      </c>
      <c r="F8731" t="s">
        <v>778</v>
      </c>
      <c r="G8731" t="s">
        <v>86</v>
      </c>
      <c r="H8731" t="s">
        <v>153</v>
      </c>
      <c r="I8731">
        <v>1397.1000000000001</v>
      </c>
      <c r="J8731">
        <v>13</v>
      </c>
      <c r="K8731">
        <v>1179</v>
      </c>
      <c r="L8731" t="s">
        <v>471</v>
      </c>
      <c r="M8731" s="2">
        <f>+Table3[[#This Row],[CHW]]/Table3[[#This Row],[Count of Airbill Number]]</f>
        <v>107.46923076923078</v>
      </c>
    </row>
    <row r="8732" spans="2:13">
      <c r="B8732" t="s">
        <v>35</v>
      </c>
      <c r="C8732" t="s">
        <v>472</v>
      </c>
      <c r="D8732" t="s">
        <v>36</v>
      </c>
      <c r="E8732" t="s">
        <v>778</v>
      </c>
      <c r="F8732" t="s">
        <v>778</v>
      </c>
      <c r="G8732" t="s">
        <v>206</v>
      </c>
      <c r="H8732" t="s">
        <v>135</v>
      </c>
      <c r="I8732">
        <v>1397</v>
      </c>
      <c r="J8732">
        <v>2</v>
      </c>
      <c r="K8732">
        <v>1180</v>
      </c>
      <c r="L8732" t="s">
        <v>471</v>
      </c>
      <c r="M8732" s="2">
        <f>+Table3[[#This Row],[CHW]]/Table3[[#This Row],[Count of Airbill Number]]</f>
        <v>698.5</v>
      </c>
    </row>
    <row r="8733" spans="2:13">
      <c r="B8733" t="s">
        <v>20</v>
      </c>
      <c r="C8733" t="s">
        <v>472</v>
      </c>
      <c r="D8733" t="s">
        <v>22</v>
      </c>
      <c r="E8733" t="s">
        <v>776</v>
      </c>
      <c r="F8733" t="s">
        <v>776</v>
      </c>
      <c r="G8733" t="s">
        <v>32</v>
      </c>
      <c r="H8733" t="s">
        <v>49</v>
      </c>
      <c r="I8733">
        <v>1392.33322</v>
      </c>
      <c r="J8733">
        <v>37</v>
      </c>
      <c r="K8733">
        <v>1181</v>
      </c>
      <c r="L8733" t="s">
        <v>471</v>
      </c>
      <c r="M8733" s="2">
        <f>+Table3[[#This Row],[CHW]]/Table3[[#This Row],[Count of Airbill Number]]</f>
        <v>37.630627567567565</v>
      </c>
    </row>
    <row r="8734" spans="2:13">
      <c r="B8734" t="s">
        <v>20</v>
      </c>
      <c r="C8734" t="s">
        <v>472</v>
      </c>
      <c r="D8734" t="s">
        <v>22</v>
      </c>
      <c r="E8734" t="s">
        <v>776</v>
      </c>
      <c r="F8734" t="s">
        <v>776</v>
      </c>
      <c r="G8734" t="s">
        <v>31</v>
      </c>
      <c r="H8734" t="s">
        <v>48</v>
      </c>
      <c r="I8734">
        <v>1391.9500000000003</v>
      </c>
      <c r="J8734">
        <v>33</v>
      </c>
      <c r="K8734">
        <v>1182</v>
      </c>
      <c r="L8734" t="s">
        <v>471</v>
      </c>
      <c r="M8734" s="2">
        <f>+Table3[[#This Row],[CHW]]/Table3[[#This Row],[Count of Airbill Number]]</f>
        <v>42.180303030303037</v>
      </c>
    </row>
    <row r="8735" spans="2:13">
      <c r="B8735" t="s">
        <v>20</v>
      </c>
      <c r="C8735" t="s">
        <v>472</v>
      </c>
      <c r="D8735" t="s">
        <v>22</v>
      </c>
      <c r="E8735" t="s">
        <v>777</v>
      </c>
      <c r="F8735" t="s">
        <v>777</v>
      </c>
      <c r="G8735" t="s">
        <v>509</v>
      </c>
      <c r="H8735" t="s">
        <v>274</v>
      </c>
      <c r="I8735">
        <v>1389</v>
      </c>
      <c r="J8735">
        <v>159</v>
      </c>
      <c r="K8735">
        <v>1183</v>
      </c>
      <c r="L8735" t="s">
        <v>471</v>
      </c>
      <c r="M8735" s="2">
        <f>+Table3[[#This Row],[CHW]]/Table3[[#This Row],[Count of Airbill Number]]</f>
        <v>8.7358490566037741</v>
      </c>
    </row>
    <row r="8736" spans="2:13">
      <c r="B8736" t="s">
        <v>20</v>
      </c>
      <c r="C8736" t="s">
        <v>21</v>
      </c>
      <c r="D8736" t="s">
        <v>22</v>
      </c>
      <c r="E8736" t="s">
        <v>776</v>
      </c>
      <c r="F8736" t="s">
        <v>776</v>
      </c>
      <c r="G8736" t="s">
        <v>116</v>
      </c>
      <c r="H8736" t="s">
        <v>37</v>
      </c>
      <c r="I8736">
        <v>1388.2777373999952</v>
      </c>
      <c r="J8736">
        <v>404</v>
      </c>
      <c r="K8736">
        <v>1184</v>
      </c>
      <c r="L8736" t="s">
        <v>471</v>
      </c>
      <c r="M8736" s="2">
        <f>+Table3[[#This Row],[CHW]]/Table3[[#This Row],[Count of Airbill Number]]</f>
        <v>3.436331033168305</v>
      </c>
    </row>
    <row r="8737" spans="2:13">
      <c r="B8737" t="s">
        <v>20</v>
      </c>
      <c r="C8737" t="s">
        <v>472</v>
      </c>
      <c r="D8737" t="s">
        <v>22</v>
      </c>
      <c r="E8737" t="s">
        <v>776</v>
      </c>
      <c r="F8737" t="s">
        <v>777</v>
      </c>
      <c r="G8737" t="s">
        <v>89</v>
      </c>
      <c r="H8737" t="s">
        <v>44</v>
      </c>
      <c r="I8737">
        <v>1387</v>
      </c>
      <c r="J8737">
        <v>22</v>
      </c>
      <c r="K8737">
        <v>1185</v>
      </c>
      <c r="L8737" t="s">
        <v>471</v>
      </c>
      <c r="M8737" s="2">
        <f>+Table3[[#This Row],[CHW]]/Table3[[#This Row],[Count of Airbill Number]]</f>
        <v>63.045454545454547</v>
      </c>
    </row>
    <row r="8738" spans="2:13">
      <c r="B8738" t="s">
        <v>20</v>
      </c>
      <c r="C8738" t="s">
        <v>472</v>
      </c>
      <c r="D8738" t="s">
        <v>22</v>
      </c>
      <c r="E8738" t="s">
        <v>776</v>
      </c>
      <c r="F8738" t="s">
        <v>778</v>
      </c>
      <c r="G8738" t="s">
        <v>122</v>
      </c>
      <c r="H8738" t="s">
        <v>283</v>
      </c>
      <c r="I8738">
        <v>1386</v>
      </c>
      <c r="J8738">
        <v>50</v>
      </c>
      <c r="K8738">
        <v>1186</v>
      </c>
      <c r="L8738" t="s">
        <v>471</v>
      </c>
      <c r="M8738" s="2">
        <f>+Table3[[#This Row],[CHW]]/Table3[[#This Row],[Count of Airbill Number]]</f>
        <v>27.72</v>
      </c>
    </row>
    <row r="8739" spans="2:13">
      <c r="B8739" t="s">
        <v>20</v>
      </c>
      <c r="C8739" t="s">
        <v>472</v>
      </c>
      <c r="D8739" t="s">
        <v>22</v>
      </c>
      <c r="E8739" t="s">
        <v>776</v>
      </c>
      <c r="F8739" t="s">
        <v>777</v>
      </c>
      <c r="G8739" t="s">
        <v>66</v>
      </c>
      <c r="H8739" t="s">
        <v>274</v>
      </c>
      <c r="I8739">
        <v>1382.9199999999998</v>
      </c>
      <c r="J8739">
        <v>63</v>
      </c>
      <c r="K8739">
        <v>1187</v>
      </c>
      <c r="L8739" t="s">
        <v>471</v>
      </c>
      <c r="M8739" s="2">
        <f>+Table3[[#This Row],[CHW]]/Table3[[#This Row],[Count of Airbill Number]]</f>
        <v>21.951111111111107</v>
      </c>
    </row>
    <row r="8740" spans="2:13">
      <c r="B8740" t="s">
        <v>20</v>
      </c>
      <c r="C8740" t="s">
        <v>472</v>
      </c>
      <c r="D8740" t="s">
        <v>22</v>
      </c>
      <c r="E8740" t="s">
        <v>778</v>
      </c>
      <c r="F8740" t="s">
        <v>778</v>
      </c>
      <c r="G8740" t="s">
        <v>112</v>
      </c>
      <c r="H8740" t="s">
        <v>90</v>
      </c>
      <c r="I8740">
        <v>1382.5</v>
      </c>
      <c r="J8740">
        <v>59</v>
      </c>
      <c r="K8740">
        <v>1188</v>
      </c>
      <c r="L8740" t="s">
        <v>471</v>
      </c>
      <c r="M8740" s="2">
        <f>+Table3[[#This Row],[CHW]]/Table3[[#This Row],[Count of Airbill Number]]</f>
        <v>23.432203389830509</v>
      </c>
    </row>
    <row r="8741" spans="2:13">
      <c r="B8741" t="s">
        <v>20</v>
      </c>
      <c r="C8741" t="s">
        <v>472</v>
      </c>
      <c r="D8741" t="s">
        <v>22</v>
      </c>
      <c r="E8741" t="s">
        <v>776</v>
      </c>
      <c r="F8741" t="s">
        <v>778</v>
      </c>
      <c r="G8741" t="s">
        <v>533</v>
      </c>
      <c r="H8741" t="s">
        <v>124</v>
      </c>
      <c r="I8741">
        <v>1382</v>
      </c>
      <c r="J8741">
        <v>7</v>
      </c>
      <c r="K8741">
        <v>1189</v>
      </c>
      <c r="L8741" t="s">
        <v>471</v>
      </c>
      <c r="M8741" s="2">
        <f>+Table3[[#This Row],[CHW]]/Table3[[#This Row],[Count of Airbill Number]]</f>
        <v>197.42857142857142</v>
      </c>
    </row>
    <row r="8742" spans="2:13">
      <c r="B8742" t="s">
        <v>20</v>
      </c>
      <c r="C8742" t="s">
        <v>21</v>
      </c>
      <c r="D8742" t="s">
        <v>22</v>
      </c>
      <c r="E8742" t="s">
        <v>776</v>
      </c>
      <c r="F8742" t="s">
        <v>777</v>
      </c>
      <c r="G8742" t="s">
        <v>37</v>
      </c>
      <c r="H8742" t="s">
        <v>106</v>
      </c>
      <c r="I8742">
        <v>1380.5500000000002</v>
      </c>
      <c r="J8742">
        <v>309</v>
      </c>
      <c r="K8742">
        <v>1190</v>
      </c>
      <c r="L8742" t="s">
        <v>471</v>
      </c>
      <c r="M8742" s="2">
        <f>+Table3[[#This Row],[CHW]]/Table3[[#This Row],[Count of Airbill Number]]</f>
        <v>4.4677993527508093</v>
      </c>
    </row>
    <row r="8743" spans="2:13">
      <c r="B8743" t="s">
        <v>20</v>
      </c>
      <c r="C8743" t="s">
        <v>472</v>
      </c>
      <c r="D8743" t="s">
        <v>22</v>
      </c>
      <c r="E8743" t="s">
        <v>778</v>
      </c>
      <c r="F8743" t="s">
        <v>778</v>
      </c>
      <c r="G8743" t="s">
        <v>51</v>
      </c>
      <c r="H8743" t="s">
        <v>91</v>
      </c>
      <c r="I8743">
        <v>1375.2500000000002</v>
      </c>
      <c r="J8743">
        <v>104</v>
      </c>
      <c r="K8743">
        <v>1191</v>
      </c>
      <c r="L8743" t="s">
        <v>471</v>
      </c>
      <c r="M8743" s="2">
        <f>+Table3[[#This Row],[CHW]]/Table3[[#This Row],[Count of Airbill Number]]</f>
        <v>13.223557692307695</v>
      </c>
    </row>
    <row r="8744" spans="2:13">
      <c r="B8744" t="s">
        <v>35</v>
      </c>
      <c r="C8744" t="s">
        <v>472</v>
      </c>
      <c r="D8744" t="s">
        <v>36</v>
      </c>
      <c r="E8744" t="s">
        <v>778</v>
      </c>
      <c r="F8744" t="s">
        <v>778</v>
      </c>
      <c r="G8744" t="s">
        <v>51</v>
      </c>
      <c r="H8744" t="s">
        <v>81</v>
      </c>
      <c r="I8744">
        <v>1375.2</v>
      </c>
      <c r="J8744">
        <v>8</v>
      </c>
      <c r="K8744">
        <v>1192</v>
      </c>
      <c r="L8744" t="s">
        <v>471</v>
      </c>
      <c r="M8744" s="2">
        <f>+Table3[[#This Row],[CHW]]/Table3[[#This Row],[Count of Airbill Number]]</f>
        <v>171.9</v>
      </c>
    </row>
    <row r="8745" spans="2:13">
      <c r="B8745" t="s">
        <v>20</v>
      </c>
      <c r="C8745" t="s">
        <v>21</v>
      </c>
      <c r="D8745" t="s">
        <v>22</v>
      </c>
      <c r="E8745" t="s">
        <v>777</v>
      </c>
      <c r="F8745" t="s">
        <v>777</v>
      </c>
      <c r="G8745" t="s">
        <v>162</v>
      </c>
      <c r="H8745" t="s">
        <v>29</v>
      </c>
      <c r="I8745">
        <v>1375</v>
      </c>
      <c r="J8745">
        <v>81</v>
      </c>
      <c r="K8745">
        <v>1193</v>
      </c>
      <c r="L8745" t="s">
        <v>471</v>
      </c>
      <c r="M8745" s="2">
        <f>+Table3[[#This Row],[CHW]]/Table3[[#This Row],[Count of Airbill Number]]</f>
        <v>16.97530864197531</v>
      </c>
    </row>
    <row r="8746" spans="2:13">
      <c r="B8746" t="s">
        <v>20</v>
      </c>
      <c r="C8746" t="s">
        <v>472</v>
      </c>
      <c r="D8746" t="s">
        <v>36</v>
      </c>
      <c r="E8746" t="s">
        <v>777</v>
      </c>
      <c r="F8746" t="s">
        <v>777</v>
      </c>
      <c r="G8746" t="s">
        <v>417</v>
      </c>
      <c r="H8746" t="s">
        <v>55</v>
      </c>
      <c r="I8746">
        <v>1373</v>
      </c>
      <c r="J8746">
        <v>152</v>
      </c>
      <c r="K8746">
        <v>1194</v>
      </c>
      <c r="L8746" t="s">
        <v>471</v>
      </c>
      <c r="M8746" s="2">
        <f>+Table3[[#This Row],[CHW]]/Table3[[#This Row],[Count of Airbill Number]]</f>
        <v>9.0328947368421044</v>
      </c>
    </row>
    <row r="8747" spans="2:13">
      <c r="B8747" t="s">
        <v>20</v>
      </c>
      <c r="C8747" t="s">
        <v>472</v>
      </c>
      <c r="D8747" t="s">
        <v>22</v>
      </c>
      <c r="E8747" t="s">
        <v>776</v>
      </c>
      <c r="F8747" t="s">
        <v>776</v>
      </c>
      <c r="G8747" t="s">
        <v>31</v>
      </c>
      <c r="H8747" t="s">
        <v>165</v>
      </c>
      <c r="I8747">
        <v>1371.8200000000002</v>
      </c>
      <c r="J8747">
        <v>33</v>
      </c>
      <c r="K8747">
        <v>1195</v>
      </c>
      <c r="L8747" t="s">
        <v>471</v>
      </c>
      <c r="M8747" s="2">
        <f>+Table3[[#This Row],[CHW]]/Table3[[#This Row],[Count of Airbill Number]]</f>
        <v>41.570303030303037</v>
      </c>
    </row>
    <row r="8748" spans="2:13">
      <c r="B8748" t="s">
        <v>20</v>
      </c>
      <c r="C8748" t="s">
        <v>21</v>
      </c>
      <c r="D8748" t="s">
        <v>22</v>
      </c>
      <c r="E8748" t="s">
        <v>777</v>
      </c>
      <c r="F8748" t="s">
        <v>777</v>
      </c>
      <c r="G8748" t="s">
        <v>162</v>
      </c>
      <c r="H8748" t="s">
        <v>157</v>
      </c>
      <c r="I8748">
        <v>1370</v>
      </c>
      <c r="J8748">
        <v>37</v>
      </c>
      <c r="K8748">
        <v>1196</v>
      </c>
      <c r="L8748" t="s">
        <v>471</v>
      </c>
      <c r="M8748" s="2">
        <f>+Table3[[#This Row],[CHW]]/Table3[[#This Row],[Count of Airbill Number]]</f>
        <v>37.027027027027025</v>
      </c>
    </row>
    <row r="8749" spans="2:13">
      <c r="B8749" t="s">
        <v>20</v>
      </c>
      <c r="C8749" t="s">
        <v>472</v>
      </c>
      <c r="D8749" t="s">
        <v>22</v>
      </c>
      <c r="E8749" t="s">
        <v>778</v>
      </c>
      <c r="F8749" t="s">
        <v>778</v>
      </c>
      <c r="G8749" t="s">
        <v>99</v>
      </c>
      <c r="H8749" t="s">
        <v>86</v>
      </c>
      <c r="I8749">
        <v>1368</v>
      </c>
      <c r="J8749">
        <v>121</v>
      </c>
      <c r="K8749">
        <v>1197</v>
      </c>
      <c r="L8749" t="s">
        <v>471</v>
      </c>
      <c r="M8749" s="2">
        <f>+Table3[[#This Row],[CHW]]/Table3[[#This Row],[Count of Airbill Number]]</f>
        <v>11.305785123966942</v>
      </c>
    </row>
    <row r="8750" spans="2:13">
      <c r="B8750" t="s">
        <v>20</v>
      </c>
      <c r="C8750" t="s">
        <v>472</v>
      </c>
      <c r="D8750" t="s">
        <v>22</v>
      </c>
      <c r="E8750" t="s">
        <v>776</v>
      </c>
      <c r="F8750" t="s">
        <v>778</v>
      </c>
      <c r="G8750" t="s">
        <v>40</v>
      </c>
      <c r="H8750" t="s">
        <v>51</v>
      </c>
      <c r="I8750">
        <v>1358</v>
      </c>
      <c r="J8750">
        <v>1</v>
      </c>
      <c r="K8750">
        <v>1198</v>
      </c>
      <c r="L8750" t="s">
        <v>471</v>
      </c>
      <c r="M8750" s="2">
        <f>+Table3[[#This Row],[CHW]]/Table3[[#This Row],[Count of Airbill Number]]</f>
        <v>1358</v>
      </c>
    </row>
    <row r="8751" spans="2:13">
      <c r="B8751" t="s">
        <v>20</v>
      </c>
      <c r="C8751" t="s">
        <v>472</v>
      </c>
      <c r="D8751" t="s">
        <v>22</v>
      </c>
      <c r="E8751" t="s">
        <v>778</v>
      </c>
      <c r="F8751" t="s">
        <v>777</v>
      </c>
      <c r="G8751" t="s">
        <v>90</v>
      </c>
      <c r="H8751" t="s">
        <v>332</v>
      </c>
      <c r="I8751">
        <v>1356</v>
      </c>
      <c r="J8751">
        <v>3</v>
      </c>
      <c r="K8751">
        <v>1199</v>
      </c>
      <c r="L8751" t="s">
        <v>471</v>
      </c>
      <c r="M8751" s="2">
        <f>+Table3[[#This Row],[CHW]]/Table3[[#This Row],[Count of Airbill Number]]</f>
        <v>452</v>
      </c>
    </row>
    <row r="8752" spans="2:13">
      <c r="B8752" t="s">
        <v>20</v>
      </c>
      <c r="C8752" t="s">
        <v>472</v>
      </c>
      <c r="D8752" t="s">
        <v>22</v>
      </c>
      <c r="E8752" t="s">
        <v>778</v>
      </c>
      <c r="F8752" t="s">
        <v>776</v>
      </c>
      <c r="G8752" t="s">
        <v>474</v>
      </c>
      <c r="H8752" t="s">
        <v>66</v>
      </c>
      <c r="I8752">
        <v>1354</v>
      </c>
      <c r="J8752">
        <v>18</v>
      </c>
      <c r="K8752">
        <v>1200</v>
      </c>
      <c r="L8752" t="s">
        <v>471</v>
      </c>
      <c r="M8752" s="2">
        <f>+Table3[[#This Row],[CHW]]/Table3[[#This Row],[Count of Airbill Number]]</f>
        <v>75.222222222222229</v>
      </c>
    </row>
    <row r="8753" spans="2:13">
      <c r="B8753" t="s">
        <v>20</v>
      </c>
      <c r="C8753" t="s">
        <v>472</v>
      </c>
      <c r="D8753" t="s">
        <v>22</v>
      </c>
      <c r="E8753" t="s">
        <v>776</v>
      </c>
      <c r="F8753" t="s">
        <v>776</v>
      </c>
      <c r="G8753" t="s">
        <v>66</v>
      </c>
      <c r="H8753" t="s">
        <v>122</v>
      </c>
      <c r="I8753">
        <v>1352.85</v>
      </c>
      <c r="J8753">
        <v>28</v>
      </c>
      <c r="K8753">
        <v>1201</v>
      </c>
      <c r="L8753" t="s">
        <v>471</v>
      </c>
      <c r="M8753" s="2">
        <f>+Table3[[#This Row],[CHW]]/Table3[[#This Row],[Count of Airbill Number]]</f>
        <v>48.316071428571426</v>
      </c>
    </row>
    <row r="8754" spans="2:13">
      <c r="B8754" t="s">
        <v>20</v>
      </c>
      <c r="C8754" t="s">
        <v>472</v>
      </c>
      <c r="D8754" t="s">
        <v>22</v>
      </c>
      <c r="E8754" t="s">
        <v>776</v>
      </c>
      <c r="F8754" t="s">
        <v>776</v>
      </c>
      <c r="G8754" t="s">
        <v>49</v>
      </c>
      <c r="H8754" t="s">
        <v>57</v>
      </c>
      <c r="I8754">
        <v>1352.45</v>
      </c>
      <c r="J8754">
        <v>13</v>
      </c>
      <c r="K8754">
        <v>1202</v>
      </c>
      <c r="L8754" t="s">
        <v>471</v>
      </c>
      <c r="M8754" s="2">
        <f>+Table3[[#This Row],[CHW]]/Table3[[#This Row],[Count of Airbill Number]]</f>
        <v>104.03461538461539</v>
      </c>
    </row>
    <row r="8755" spans="2:13">
      <c r="B8755" t="s">
        <v>20</v>
      </c>
      <c r="C8755" t="s">
        <v>472</v>
      </c>
      <c r="D8755" t="s">
        <v>22</v>
      </c>
      <c r="E8755" t="s">
        <v>778</v>
      </c>
      <c r="F8755" t="s">
        <v>776</v>
      </c>
      <c r="G8755" t="s">
        <v>260</v>
      </c>
      <c r="H8755" t="s">
        <v>37</v>
      </c>
      <c r="I8755">
        <v>1352.0693000000001</v>
      </c>
      <c r="J8755">
        <v>91</v>
      </c>
      <c r="K8755">
        <v>1203</v>
      </c>
      <c r="L8755" t="s">
        <v>471</v>
      </c>
      <c r="M8755" s="2">
        <f>+Table3[[#This Row],[CHW]]/Table3[[#This Row],[Count of Airbill Number]]</f>
        <v>14.857904395604397</v>
      </c>
    </row>
    <row r="8756" spans="2:13">
      <c r="B8756" t="s">
        <v>20</v>
      </c>
      <c r="C8756" t="s">
        <v>472</v>
      </c>
      <c r="D8756" t="s">
        <v>22</v>
      </c>
      <c r="E8756" t="s">
        <v>777</v>
      </c>
      <c r="F8756" t="s">
        <v>778</v>
      </c>
      <c r="G8756" t="s">
        <v>290</v>
      </c>
      <c r="H8756" t="s">
        <v>113</v>
      </c>
      <c r="I8756">
        <v>1346</v>
      </c>
      <c r="J8756">
        <v>19</v>
      </c>
      <c r="K8756">
        <v>1204</v>
      </c>
      <c r="L8756" t="s">
        <v>471</v>
      </c>
      <c r="M8756" s="2">
        <f>+Table3[[#This Row],[CHW]]/Table3[[#This Row],[Count of Airbill Number]]</f>
        <v>70.84210526315789</v>
      </c>
    </row>
    <row r="8757" spans="2:13">
      <c r="B8757" t="s">
        <v>20</v>
      </c>
      <c r="C8757" t="s">
        <v>472</v>
      </c>
      <c r="D8757" t="s">
        <v>22</v>
      </c>
      <c r="E8757" t="s">
        <v>778</v>
      </c>
      <c r="F8757" t="s">
        <v>778</v>
      </c>
      <c r="G8757" t="s">
        <v>150</v>
      </c>
      <c r="H8757" t="s">
        <v>306</v>
      </c>
      <c r="I8757">
        <v>1343.3</v>
      </c>
      <c r="J8757">
        <v>16</v>
      </c>
      <c r="K8757">
        <v>1205</v>
      </c>
      <c r="L8757" t="s">
        <v>471</v>
      </c>
      <c r="M8757" s="2">
        <f>+Table3[[#This Row],[CHW]]/Table3[[#This Row],[Count of Airbill Number]]</f>
        <v>83.956249999999997</v>
      </c>
    </row>
    <row r="8758" spans="2:13">
      <c r="B8758" t="s">
        <v>20</v>
      </c>
      <c r="C8758" t="s">
        <v>21</v>
      </c>
      <c r="D8758" t="s">
        <v>22</v>
      </c>
      <c r="E8758" t="s">
        <v>778</v>
      </c>
      <c r="F8758" t="s">
        <v>776</v>
      </c>
      <c r="G8758" t="s">
        <v>51</v>
      </c>
      <c r="H8758" t="s">
        <v>85</v>
      </c>
      <c r="I8758">
        <v>1342.4138599999999</v>
      </c>
      <c r="J8758">
        <v>13</v>
      </c>
      <c r="K8758">
        <v>1206</v>
      </c>
      <c r="L8758" t="s">
        <v>471</v>
      </c>
      <c r="M8758" s="2">
        <f>+Table3[[#This Row],[CHW]]/Table3[[#This Row],[Count of Airbill Number]]</f>
        <v>103.2626046153846</v>
      </c>
    </row>
    <row r="8759" spans="2:13">
      <c r="B8759" t="s">
        <v>20</v>
      </c>
      <c r="C8759" t="s">
        <v>472</v>
      </c>
      <c r="D8759" t="s">
        <v>22</v>
      </c>
      <c r="E8759" t="s">
        <v>778</v>
      </c>
      <c r="F8759" t="s">
        <v>778</v>
      </c>
      <c r="G8759" t="s">
        <v>185</v>
      </c>
      <c r="H8759" t="s">
        <v>86</v>
      </c>
      <c r="I8759">
        <v>1332</v>
      </c>
      <c r="J8759">
        <v>90</v>
      </c>
      <c r="K8759">
        <v>1207</v>
      </c>
      <c r="L8759" t="s">
        <v>471</v>
      </c>
      <c r="M8759" s="2">
        <f>+Table3[[#This Row],[CHW]]/Table3[[#This Row],[Count of Airbill Number]]</f>
        <v>14.8</v>
      </c>
    </row>
    <row r="8760" spans="2:13">
      <c r="B8760" t="s">
        <v>20</v>
      </c>
      <c r="C8760" t="s">
        <v>21</v>
      </c>
      <c r="D8760" t="s">
        <v>22</v>
      </c>
      <c r="E8760" t="s">
        <v>777</v>
      </c>
      <c r="F8760" t="s">
        <v>778</v>
      </c>
      <c r="G8760" t="s">
        <v>97</v>
      </c>
      <c r="H8760" t="s">
        <v>112</v>
      </c>
      <c r="I8760">
        <v>1331.8</v>
      </c>
      <c r="J8760">
        <v>3</v>
      </c>
      <c r="K8760">
        <v>1208</v>
      </c>
      <c r="L8760" t="s">
        <v>471</v>
      </c>
      <c r="M8760" s="2">
        <f>+Table3[[#This Row],[CHW]]/Table3[[#This Row],[Count of Airbill Number]]</f>
        <v>443.93333333333334</v>
      </c>
    </row>
    <row r="8761" spans="2:13">
      <c r="B8761" t="s">
        <v>20</v>
      </c>
      <c r="C8761" t="s">
        <v>472</v>
      </c>
      <c r="D8761" t="s">
        <v>22</v>
      </c>
      <c r="E8761" t="s">
        <v>776</v>
      </c>
      <c r="F8761" t="s">
        <v>776</v>
      </c>
      <c r="G8761" t="s">
        <v>116</v>
      </c>
      <c r="H8761" t="s">
        <v>492</v>
      </c>
      <c r="I8761">
        <v>1331.39</v>
      </c>
      <c r="J8761">
        <v>96</v>
      </c>
      <c r="K8761">
        <v>1209</v>
      </c>
      <c r="L8761" t="s">
        <v>471</v>
      </c>
      <c r="M8761" s="2">
        <f>+Table3[[#This Row],[CHW]]/Table3[[#This Row],[Count of Airbill Number]]</f>
        <v>13.868645833333334</v>
      </c>
    </row>
    <row r="8762" spans="2:13">
      <c r="B8762" t="s">
        <v>20</v>
      </c>
      <c r="C8762" t="s">
        <v>472</v>
      </c>
      <c r="D8762" t="s">
        <v>22</v>
      </c>
      <c r="E8762" t="s">
        <v>778</v>
      </c>
      <c r="F8762" t="s">
        <v>778</v>
      </c>
      <c r="G8762" t="s">
        <v>113</v>
      </c>
      <c r="H8762" t="s">
        <v>150</v>
      </c>
      <c r="I8762">
        <v>1330.4000000000008</v>
      </c>
      <c r="J8762">
        <v>38</v>
      </c>
      <c r="K8762">
        <v>1210</v>
      </c>
      <c r="L8762" t="s">
        <v>471</v>
      </c>
      <c r="M8762" s="2">
        <f>+Table3[[#This Row],[CHW]]/Table3[[#This Row],[Count of Airbill Number]]</f>
        <v>35.010526315789491</v>
      </c>
    </row>
    <row r="8763" spans="2:13">
      <c r="B8763" t="s">
        <v>20</v>
      </c>
      <c r="C8763" t="s">
        <v>21</v>
      </c>
      <c r="D8763" t="s">
        <v>22</v>
      </c>
      <c r="E8763" t="s">
        <v>777</v>
      </c>
      <c r="F8763" t="s">
        <v>777</v>
      </c>
      <c r="G8763" t="s">
        <v>374</v>
      </c>
      <c r="H8763" t="s">
        <v>259</v>
      </c>
      <c r="I8763">
        <v>1330.1099999999997</v>
      </c>
      <c r="J8763">
        <v>87</v>
      </c>
      <c r="K8763">
        <v>1211</v>
      </c>
      <c r="L8763" t="s">
        <v>471</v>
      </c>
      <c r="M8763" s="2">
        <f>+Table3[[#This Row],[CHW]]/Table3[[#This Row],[Count of Airbill Number]]</f>
        <v>15.288620689655168</v>
      </c>
    </row>
    <row r="8764" spans="2:13">
      <c r="B8764" t="s">
        <v>20</v>
      </c>
      <c r="C8764" t="s">
        <v>472</v>
      </c>
      <c r="D8764" t="s">
        <v>22</v>
      </c>
      <c r="E8764" t="s">
        <v>777</v>
      </c>
      <c r="F8764" t="s">
        <v>777</v>
      </c>
      <c r="G8764" t="s">
        <v>97</v>
      </c>
      <c r="H8764" t="s">
        <v>541</v>
      </c>
      <c r="I8764">
        <v>1329.9299999999989</v>
      </c>
      <c r="J8764">
        <v>32</v>
      </c>
      <c r="K8764">
        <v>1212</v>
      </c>
      <c r="L8764" t="s">
        <v>471</v>
      </c>
      <c r="M8764" s="2">
        <f>+Table3[[#This Row],[CHW]]/Table3[[#This Row],[Count of Airbill Number]]</f>
        <v>41.560312499999966</v>
      </c>
    </row>
    <row r="8765" spans="2:13">
      <c r="B8765" t="s">
        <v>20</v>
      </c>
      <c r="C8765" t="s">
        <v>472</v>
      </c>
      <c r="D8765" t="s">
        <v>22</v>
      </c>
      <c r="E8765" t="s">
        <v>778</v>
      </c>
      <c r="F8765" t="s">
        <v>777</v>
      </c>
      <c r="G8765" t="s">
        <v>113</v>
      </c>
      <c r="H8765" t="s">
        <v>360</v>
      </c>
      <c r="I8765">
        <v>1326</v>
      </c>
      <c r="J8765">
        <v>6</v>
      </c>
      <c r="K8765">
        <v>1213</v>
      </c>
      <c r="L8765" t="s">
        <v>471</v>
      </c>
      <c r="M8765" s="2">
        <f>+Table3[[#This Row],[CHW]]/Table3[[#This Row],[Count of Airbill Number]]</f>
        <v>221</v>
      </c>
    </row>
    <row r="8766" spans="2:13">
      <c r="B8766" t="s">
        <v>20</v>
      </c>
      <c r="C8766" t="s">
        <v>21</v>
      </c>
      <c r="D8766" t="s">
        <v>22</v>
      </c>
      <c r="E8766" t="s">
        <v>777</v>
      </c>
      <c r="F8766" t="s">
        <v>777</v>
      </c>
      <c r="G8766" t="s">
        <v>429</v>
      </c>
      <c r="H8766" t="s">
        <v>106</v>
      </c>
      <c r="I8766">
        <v>1323.5</v>
      </c>
      <c r="J8766">
        <v>176</v>
      </c>
      <c r="K8766">
        <v>1214</v>
      </c>
      <c r="L8766" t="s">
        <v>471</v>
      </c>
      <c r="M8766" s="2">
        <f>+Table3[[#This Row],[CHW]]/Table3[[#This Row],[Count of Airbill Number]]</f>
        <v>7.5198863636363633</v>
      </c>
    </row>
    <row r="8767" spans="2:13">
      <c r="B8767" t="s">
        <v>20</v>
      </c>
      <c r="C8767" t="s">
        <v>472</v>
      </c>
      <c r="D8767" t="s">
        <v>22</v>
      </c>
      <c r="E8767" t="s">
        <v>777</v>
      </c>
      <c r="F8767" t="s">
        <v>776</v>
      </c>
      <c r="G8767" t="s">
        <v>324</v>
      </c>
      <c r="H8767" t="s">
        <v>37</v>
      </c>
      <c r="I8767">
        <v>1322</v>
      </c>
      <c r="J8767">
        <v>9</v>
      </c>
      <c r="K8767">
        <v>1215</v>
      </c>
      <c r="L8767" t="s">
        <v>471</v>
      </c>
      <c r="M8767" s="2">
        <f>+Table3[[#This Row],[CHW]]/Table3[[#This Row],[Count of Airbill Number]]</f>
        <v>146.88888888888889</v>
      </c>
    </row>
    <row r="8768" spans="2:13">
      <c r="B8768" t="s">
        <v>20</v>
      </c>
      <c r="C8768" t="s">
        <v>472</v>
      </c>
      <c r="D8768" t="s">
        <v>36</v>
      </c>
      <c r="E8768" t="s">
        <v>778</v>
      </c>
      <c r="F8768" t="s">
        <v>778</v>
      </c>
      <c r="G8768" t="s">
        <v>507</v>
      </c>
      <c r="H8768" t="s">
        <v>86</v>
      </c>
      <c r="I8768">
        <v>1321</v>
      </c>
      <c r="J8768">
        <v>126</v>
      </c>
      <c r="K8768">
        <v>1216</v>
      </c>
      <c r="L8768" t="s">
        <v>471</v>
      </c>
      <c r="M8768" s="2">
        <f>+Table3[[#This Row],[CHW]]/Table3[[#This Row],[Count of Airbill Number]]</f>
        <v>10.484126984126984</v>
      </c>
    </row>
    <row r="8769" spans="2:13">
      <c r="B8769" t="s">
        <v>20</v>
      </c>
      <c r="C8769" t="s">
        <v>472</v>
      </c>
      <c r="D8769" t="s">
        <v>36</v>
      </c>
      <c r="E8769" t="s">
        <v>777</v>
      </c>
      <c r="F8769" t="s">
        <v>778</v>
      </c>
      <c r="G8769" t="s">
        <v>29</v>
      </c>
      <c r="H8769" t="s">
        <v>150</v>
      </c>
      <c r="I8769">
        <v>1321</v>
      </c>
      <c r="J8769">
        <v>105</v>
      </c>
      <c r="K8769">
        <v>1217</v>
      </c>
      <c r="L8769" t="s">
        <v>471</v>
      </c>
      <c r="M8769" s="2">
        <f>+Table3[[#This Row],[CHW]]/Table3[[#This Row],[Count of Airbill Number]]</f>
        <v>12.580952380952381</v>
      </c>
    </row>
    <row r="8770" spans="2:13">
      <c r="B8770" t="s">
        <v>20</v>
      </c>
      <c r="C8770" t="s">
        <v>472</v>
      </c>
      <c r="D8770" t="s">
        <v>22</v>
      </c>
      <c r="E8770" t="s">
        <v>778</v>
      </c>
      <c r="F8770" t="s">
        <v>777</v>
      </c>
      <c r="G8770" t="s">
        <v>267</v>
      </c>
      <c r="H8770" t="s">
        <v>29</v>
      </c>
      <c r="I8770">
        <v>1320</v>
      </c>
      <c r="J8770">
        <v>6</v>
      </c>
      <c r="K8770">
        <v>1218</v>
      </c>
      <c r="L8770" t="s">
        <v>471</v>
      </c>
      <c r="M8770" s="2">
        <f>+Table3[[#This Row],[CHW]]/Table3[[#This Row],[Count of Airbill Number]]</f>
        <v>220</v>
      </c>
    </row>
    <row r="8771" spans="2:13">
      <c r="B8771" t="s">
        <v>20</v>
      </c>
      <c r="C8771" t="s">
        <v>472</v>
      </c>
      <c r="D8771" t="s">
        <v>22</v>
      </c>
      <c r="E8771" t="s">
        <v>777</v>
      </c>
      <c r="F8771" t="s">
        <v>776</v>
      </c>
      <c r="G8771" t="s">
        <v>162</v>
      </c>
      <c r="H8771" t="s">
        <v>32</v>
      </c>
      <c r="I8771">
        <v>1320</v>
      </c>
      <c r="J8771">
        <v>28</v>
      </c>
      <c r="K8771">
        <v>1219</v>
      </c>
      <c r="L8771" t="s">
        <v>471</v>
      </c>
      <c r="M8771" s="2">
        <f>+Table3[[#This Row],[CHW]]/Table3[[#This Row],[Count of Airbill Number]]</f>
        <v>47.142857142857146</v>
      </c>
    </row>
    <row r="8772" spans="2:13">
      <c r="B8772" t="s">
        <v>20</v>
      </c>
      <c r="C8772" t="s">
        <v>21</v>
      </c>
      <c r="D8772" t="s">
        <v>22</v>
      </c>
      <c r="E8772" t="s">
        <v>778</v>
      </c>
      <c r="F8772" t="s">
        <v>778</v>
      </c>
      <c r="G8772" t="s">
        <v>86</v>
      </c>
      <c r="H8772" t="s">
        <v>51</v>
      </c>
      <c r="I8772">
        <v>1316.39462</v>
      </c>
      <c r="J8772">
        <v>319</v>
      </c>
      <c r="K8772">
        <v>1220</v>
      </c>
      <c r="L8772" t="s">
        <v>471</v>
      </c>
      <c r="M8772" s="2">
        <f>+Table3[[#This Row],[CHW]]/Table3[[#This Row],[Count of Airbill Number]]</f>
        <v>4.1266289028213166</v>
      </c>
    </row>
    <row r="8773" spans="2:13">
      <c r="B8773" t="s">
        <v>20</v>
      </c>
      <c r="C8773" t="s">
        <v>472</v>
      </c>
      <c r="D8773" t="s">
        <v>22</v>
      </c>
      <c r="E8773" t="s">
        <v>778</v>
      </c>
      <c r="F8773" t="s">
        <v>778</v>
      </c>
      <c r="G8773" t="s">
        <v>567</v>
      </c>
      <c r="H8773" t="s">
        <v>283</v>
      </c>
      <c r="I8773">
        <v>1310</v>
      </c>
      <c r="J8773">
        <v>32</v>
      </c>
      <c r="K8773">
        <v>1221</v>
      </c>
      <c r="L8773" t="s">
        <v>471</v>
      </c>
      <c r="M8773" s="2">
        <f>+Table3[[#This Row],[CHW]]/Table3[[#This Row],[Count of Airbill Number]]</f>
        <v>40.9375</v>
      </c>
    </row>
    <row r="8774" spans="2:13">
      <c r="B8774" t="s">
        <v>20</v>
      </c>
      <c r="C8774" t="s">
        <v>472</v>
      </c>
      <c r="D8774" t="s">
        <v>22</v>
      </c>
      <c r="E8774" t="s">
        <v>778</v>
      </c>
      <c r="F8774" t="s">
        <v>776</v>
      </c>
      <c r="G8774" t="s">
        <v>113</v>
      </c>
      <c r="H8774" t="s">
        <v>39</v>
      </c>
      <c r="I8774">
        <v>1309.9000000000001</v>
      </c>
      <c r="J8774">
        <v>25</v>
      </c>
      <c r="K8774">
        <v>1222</v>
      </c>
      <c r="L8774" t="s">
        <v>471</v>
      </c>
      <c r="M8774" s="2">
        <f>+Table3[[#This Row],[CHW]]/Table3[[#This Row],[Count of Airbill Number]]</f>
        <v>52.396000000000001</v>
      </c>
    </row>
    <row r="8775" spans="2:13">
      <c r="B8775" t="s">
        <v>20</v>
      </c>
      <c r="C8775" t="s">
        <v>472</v>
      </c>
      <c r="D8775" t="s">
        <v>22</v>
      </c>
      <c r="E8775" t="s">
        <v>777</v>
      </c>
      <c r="F8775" t="s">
        <v>777</v>
      </c>
      <c r="G8775" t="s">
        <v>513</v>
      </c>
      <c r="H8775" t="s">
        <v>290</v>
      </c>
      <c r="I8775">
        <v>1305</v>
      </c>
      <c r="J8775">
        <v>84</v>
      </c>
      <c r="K8775">
        <v>1223</v>
      </c>
      <c r="L8775" t="s">
        <v>471</v>
      </c>
      <c r="M8775" s="2">
        <f>+Table3[[#This Row],[CHW]]/Table3[[#This Row],[Count of Airbill Number]]</f>
        <v>15.535714285714286</v>
      </c>
    </row>
    <row r="8776" spans="2:13">
      <c r="B8776" t="s">
        <v>20</v>
      </c>
      <c r="C8776" t="s">
        <v>472</v>
      </c>
      <c r="D8776" t="s">
        <v>22</v>
      </c>
      <c r="E8776" t="s">
        <v>778</v>
      </c>
      <c r="F8776" t="s">
        <v>778</v>
      </c>
      <c r="G8776" t="s">
        <v>250</v>
      </c>
      <c r="H8776" t="s">
        <v>306</v>
      </c>
      <c r="I8776">
        <v>1304.1000000000001</v>
      </c>
      <c r="J8776">
        <v>46</v>
      </c>
      <c r="K8776">
        <v>1224</v>
      </c>
      <c r="L8776" t="s">
        <v>471</v>
      </c>
      <c r="M8776" s="2">
        <f>+Table3[[#This Row],[CHW]]/Table3[[#This Row],[Count of Airbill Number]]</f>
        <v>28.35</v>
      </c>
    </row>
    <row r="8777" spans="2:13">
      <c r="B8777" t="s">
        <v>20</v>
      </c>
      <c r="C8777" t="s">
        <v>472</v>
      </c>
      <c r="D8777" t="s">
        <v>22</v>
      </c>
      <c r="E8777" t="s">
        <v>778</v>
      </c>
      <c r="F8777" t="s">
        <v>777</v>
      </c>
      <c r="G8777" t="s">
        <v>51</v>
      </c>
      <c r="H8777" t="s">
        <v>55</v>
      </c>
      <c r="I8777">
        <v>1302.9000000000001</v>
      </c>
      <c r="J8777">
        <v>109</v>
      </c>
      <c r="K8777">
        <v>1225</v>
      </c>
      <c r="L8777" t="s">
        <v>471</v>
      </c>
      <c r="M8777" s="2">
        <f>+Table3[[#This Row],[CHW]]/Table3[[#This Row],[Count of Airbill Number]]</f>
        <v>11.953211009174312</v>
      </c>
    </row>
    <row r="8778" spans="2:13">
      <c r="B8778" t="s">
        <v>20</v>
      </c>
      <c r="C8778" t="s">
        <v>21</v>
      </c>
      <c r="D8778" t="s">
        <v>22</v>
      </c>
      <c r="E8778" t="s">
        <v>778</v>
      </c>
      <c r="F8778" t="s">
        <v>778</v>
      </c>
      <c r="G8778" t="s">
        <v>51</v>
      </c>
      <c r="H8778" t="s">
        <v>86</v>
      </c>
      <c r="I8778">
        <v>1297.9600000000003</v>
      </c>
      <c r="J8778">
        <v>125</v>
      </c>
      <c r="K8778">
        <v>1226</v>
      </c>
      <c r="L8778" t="s">
        <v>471</v>
      </c>
      <c r="M8778" s="2">
        <f>+Table3[[#This Row],[CHW]]/Table3[[#This Row],[Count of Airbill Number]]</f>
        <v>10.383680000000002</v>
      </c>
    </row>
    <row r="8779" spans="2:13">
      <c r="B8779" t="s">
        <v>20</v>
      </c>
      <c r="C8779" t="s">
        <v>21</v>
      </c>
      <c r="D8779" t="s">
        <v>36</v>
      </c>
      <c r="E8779" t="s">
        <v>777</v>
      </c>
      <c r="F8779" t="s">
        <v>777</v>
      </c>
      <c r="G8779" t="s">
        <v>227</v>
      </c>
      <c r="H8779" t="s">
        <v>27</v>
      </c>
      <c r="I8779">
        <v>1296</v>
      </c>
      <c r="J8779">
        <v>294</v>
      </c>
      <c r="K8779">
        <v>1227</v>
      </c>
      <c r="L8779" t="s">
        <v>471</v>
      </c>
      <c r="M8779" s="2">
        <f>+Table3[[#This Row],[CHW]]/Table3[[#This Row],[Count of Airbill Number]]</f>
        <v>4.408163265306122</v>
      </c>
    </row>
    <row r="8780" spans="2:13">
      <c r="B8780" t="s">
        <v>20</v>
      </c>
      <c r="C8780" t="s">
        <v>472</v>
      </c>
      <c r="D8780" t="s">
        <v>22</v>
      </c>
      <c r="E8780" t="s">
        <v>777</v>
      </c>
      <c r="F8780" t="s">
        <v>777</v>
      </c>
      <c r="G8780" t="s">
        <v>511</v>
      </c>
      <c r="H8780" t="s">
        <v>106</v>
      </c>
      <c r="I8780">
        <v>1295</v>
      </c>
      <c r="J8780">
        <v>87</v>
      </c>
      <c r="K8780">
        <v>1228</v>
      </c>
      <c r="L8780" t="s">
        <v>471</v>
      </c>
      <c r="M8780" s="2">
        <f>+Table3[[#This Row],[CHW]]/Table3[[#This Row],[Count of Airbill Number]]</f>
        <v>14.885057471264368</v>
      </c>
    </row>
    <row r="8781" spans="2:13">
      <c r="B8781" t="s">
        <v>20</v>
      </c>
      <c r="C8781" t="s">
        <v>21</v>
      </c>
      <c r="D8781" t="s">
        <v>22</v>
      </c>
      <c r="E8781" t="s">
        <v>776</v>
      </c>
      <c r="F8781" t="s">
        <v>777</v>
      </c>
      <c r="G8781" t="s">
        <v>66</v>
      </c>
      <c r="H8781" t="s">
        <v>290</v>
      </c>
      <c r="I8781">
        <v>1293.03</v>
      </c>
      <c r="J8781">
        <v>103</v>
      </c>
      <c r="K8781">
        <v>1229</v>
      </c>
      <c r="L8781" t="s">
        <v>471</v>
      </c>
      <c r="M8781" s="2">
        <f>+Table3[[#This Row],[CHW]]/Table3[[#This Row],[Count of Airbill Number]]</f>
        <v>12.553689320388349</v>
      </c>
    </row>
    <row r="8782" spans="2:13">
      <c r="B8782" t="s">
        <v>20</v>
      </c>
      <c r="C8782" t="s">
        <v>472</v>
      </c>
      <c r="D8782" t="s">
        <v>22</v>
      </c>
      <c r="E8782" t="s">
        <v>776</v>
      </c>
      <c r="F8782" t="s">
        <v>776</v>
      </c>
      <c r="G8782" t="s">
        <v>31</v>
      </c>
      <c r="H8782" t="s">
        <v>533</v>
      </c>
      <c r="I8782">
        <v>1290.9899999999998</v>
      </c>
      <c r="J8782">
        <v>72</v>
      </c>
      <c r="K8782">
        <v>1230</v>
      </c>
      <c r="L8782" t="s">
        <v>471</v>
      </c>
      <c r="M8782" s="2">
        <f>+Table3[[#This Row],[CHW]]/Table3[[#This Row],[Count of Airbill Number]]</f>
        <v>17.930416666666662</v>
      </c>
    </row>
    <row r="8783" spans="2:13">
      <c r="B8783" t="s">
        <v>20</v>
      </c>
      <c r="C8783" t="s">
        <v>472</v>
      </c>
      <c r="D8783" t="s">
        <v>22</v>
      </c>
      <c r="E8783" t="s">
        <v>776</v>
      </c>
      <c r="F8783" t="s">
        <v>776</v>
      </c>
      <c r="G8783" t="s">
        <v>107</v>
      </c>
      <c r="H8783" t="s">
        <v>37</v>
      </c>
      <c r="I8783">
        <v>1287.23</v>
      </c>
      <c r="J8783">
        <v>74</v>
      </c>
      <c r="K8783">
        <v>1231</v>
      </c>
      <c r="L8783" t="s">
        <v>471</v>
      </c>
      <c r="M8783" s="2">
        <f>+Table3[[#This Row],[CHW]]/Table3[[#This Row],[Count of Airbill Number]]</f>
        <v>17.395</v>
      </c>
    </row>
    <row r="8784" spans="2:13">
      <c r="B8784" t="s">
        <v>20</v>
      </c>
      <c r="C8784" t="s">
        <v>472</v>
      </c>
      <c r="D8784" t="s">
        <v>22</v>
      </c>
      <c r="E8784" t="s">
        <v>776</v>
      </c>
      <c r="F8784" t="s">
        <v>776</v>
      </c>
      <c r="G8784" t="s">
        <v>85</v>
      </c>
      <c r="H8784" t="s">
        <v>214</v>
      </c>
      <c r="I8784">
        <v>1287</v>
      </c>
      <c r="J8784">
        <v>63</v>
      </c>
      <c r="K8784">
        <v>1232</v>
      </c>
      <c r="L8784" t="s">
        <v>471</v>
      </c>
      <c r="M8784" s="2">
        <f>+Table3[[#This Row],[CHW]]/Table3[[#This Row],[Count of Airbill Number]]</f>
        <v>20.428571428571427</v>
      </c>
    </row>
    <row r="8785" spans="2:13">
      <c r="B8785" t="s">
        <v>20</v>
      </c>
      <c r="C8785" t="s">
        <v>472</v>
      </c>
      <c r="D8785" t="s">
        <v>22</v>
      </c>
      <c r="E8785" t="s">
        <v>778</v>
      </c>
      <c r="F8785" t="s">
        <v>778</v>
      </c>
      <c r="G8785" t="s">
        <v>206</v>
      </c>
      <c r="H8785" t="s">
        <v>51</v>
      </c>
      <c r="I8785">
        <v>1285</v>
      </c>
      <c r="J8785">
        <v>114</v>
      </c>
      <c r="K8785">
        <v>1233</v>
      </c>
      <c r="L8785" t="s">
        <v>471</v>
      </c>
      <c r="M8785" s="2">
        <f>+Table3[[#This Row],[CHW]]/Table3[[#This Row],[Count of Airbill Number]]</f>
        <v>11.271929824561404</v>
      </c>
    </row>
    <row r="8786" spans="2:13">
      <c r="B8786" t="s">
        <v>20</v>
      </c>
      <c r="C8786" t="s">
        <v>472</v>
      </c>
      <c r="D8786" t="s">
        <v>22</v>
      </c>
      <c r="E8786" t="s">
        <v>778</v>
      </c>
      <c r="F8786" t="s">
        <v>777</v>
      </c>
      <c r="G8786" t="s">
        <v>112</v>
      </c>
      <c r="H8786" t="s">
        <v>162</v>
      </c>
      <c r="I8786">
        <v>1283</v>
      </c>
      <c r="J8786">
        <v>52</v>
      </c>
      <c r="K8786">
        <v>1234</v>
      </c>
      <c r="L8786" t="s">
        <v>471</v>
      </c>
      <c r="M8786" s="2">
        <f>+Table3[[#This Row],[CHW]]/Table3[[#This Row],[Count of Airbill Number]]</f>
        <v>24.673076923076923</v>
      </c>
    </row>
    <row r="8787" spans="2:13">
      <c r="B8787" t="s">
        <v>20</v>
      </c>
      <c r="C8787" t="s">
        <v>21</v>
      </c>
      <c r="D8787" t="s">
        <v>22</v>
      </c>
      <c r="E8787" t="s">
        <v>776</v>
      </c>
      <c r="F8787" t="s">
        <v>777</v>
      </c>
      <c r="G8787" t="s">
        <v>37</v>
      </c>
      <c r="H8787" t="s">
        <v>162</v>
      </c>
      <c r="I8787">
        <v>1281.58</v>
      </c>
      <c r="J8787">
        <v>87</v>
      </c>
      <c r="K8787">
        <v>1235</v>
      </c>
      <c r="L8787" t="s">
        <v>471</v>
      </c>
      <c r="M8787" s="2">
        <f>+Table3[[#This Row],[CHW]]/Table3[[#This Row],[Count of Airbill Number]]</f>
        <v>14.730804597701148</v>
      </c>
    </row>
    <row r="8788" spans="2:13">
      <c r="B8788" t="s">
        <v>20</v>
      </c>
      <c r="C8788" t="s">
        <v>472</v>
      </c>
      <c r="D8788" t="s">
        <v>22</v>
      </c>
      <c r="E8788" t="s">
        <v>778</v>
      </c>
      <c r="F8788" t="s">
        <v>778</v>
      </c>
      <c r="G8788" t="s">
        <v>358</v>
      </c>
      <c r="H8788" t="s">
        <v>171</v>
      </c>
      <c r="I8788">
        <v>1279</v>
      </c>
      <c r="J8788">
        <v>22</v>
      </c>
      <c r="K8788">
        <v>1236</v>
      </c>
      <c r="L8788" t="s">
        <v>471</v>
      </c>
      <c r="M8788" s="2">
        <f>+Table3[[#This Row],[CHW]]/Table3[[#This Row],[Count of Airbill Number]]</f>
        <v>58.136363636363633</v>
      </c>
    </row>
    <row r="8789" spans="2:13">
      <c r="B8789" t="s">
        <v>20</v>
      </c>
      <c r="C8789" t="s">
        <v>472</v>
      </c>
      <c r="D8789" t="s">
        <v>22</v>
      </c>
      <c r="E8789" t="s">
        <v>777</v>
      </c>
      <c r="F8789" t="s">
        <v>778</v>
      </c>
      <c r="G8789" t="s">
        <v>106</v>
      </c>
      <c r="H8789" t="s">
        <v>267</v>
      </c>
      <c r="I8789">
        <v>1278</v>
      </c>
      <c r="J8789">
        <v>28</v>
      </c>
      <c r="K8789">
        <v>1237</v>
      </c>
      <c r="L8789" t="s">
        <v>471</v>
      </c>
      <c r="M8789" s="2">
        <f>+Table3[[#This Row],[CHW]]/Table3[[#This Row],[Count of Airbill Number]]</f>
        <v>45.642857142857146</v>
      </c>
    </row>
    <row r="8790" spans="2:13">
      <c r="B8790" t="s">
        <v>20</v>
      </c>
      <c r="C8790" t="s">
        <v>472</v>
      </c>
      <c r="D8790" t="s">
        <v>22</v>
      </c>
      <c r="E8790" t="s">
        <v>778</v>
      </c>
      <c r="F8790" t="s">
        <v>777</v>
      </c>
      <c r="G8790" t="s">
        <v>51</v>
      </c>
      <c r="H8790" t="s">
        <v>38</v>
      </c>
      <c r="I8790">
        <v>1276.8</v>
      </c>
      <c r="J8790">
        <v>106</v>
      </c>
      <c r="K8790">
        <v>1238</v>
      </c>
      <c r="L8790" t="s">
        <v>471</v>
      </c>
      <c r="M8790" s="2">
        <f>+Table3[[#This Row],[CHW]]/Table3[[#This Row],[Count of Airbill Number]]</f>
        <v>12.045283018867924</v>
      </c>
    </row>
    <row r="8791" spans="2:13">
      <c r="B8791" t="s">
        <v>20</v>
      </c>
      <c r="C8791" t="s">
        <v>472</v>
      </c>
      <c r="D8791" t="s">
        <v>22</v>
      </c>
      <c r="E8791" t="s">
        <v>778</v>
      </c>
      <c r="F8791" t="s">
        <v>777</v>
      </c>
      <c r="G8791" t="s">
        <v>86</v>
      </c>
      <c r="H8791" t="s">
        <v>259</v>
      </c>
      <c r="I8791">
        <v>1275</v>
      </c>
      <c r="J8791">
        <v>59</v>
      </c>
      <c r="K8791">
        <v>1239</v>
      </c>
      <c r="L8791" t="s">
        <v>471</v>
      </c>
      <c r="M8791" s="2">
        <f>+Table3[[#This Row],[CHW]]/Table3[[#This Row],[Count of Airbill Number]]</f>
        <v>21.610169491525422</v>
      </c>
    </row>
    <row r="8792" spans="2:13">
      <c r="B8792" t="s">
        <v>20</v>
      </c>
      <c r="C8792" t="s">
        <v>472</v>
      </c>
      <c r="D8792" t="s">
        <v>36</v>
      </c>
      <c r="E8792" t="s">
        <v>777</v>
      </c>
      <c r="F8792" t="s">
        <v>778</v>
      </c>
      <c r="G8792" t="s">
        <v>360</v>
      </c>
      <c r="H8792" t="s">
        <v>86</v>
      </c>
      <c r="I8792">
        <v>1275</v>
      </c>
      <c r="J8792">
        <v>115</v>
      </c>
      <c r="K8792">
        <v>1240</v>
      </c>
      <c r="L8792" t="s">
        <v>471</v>
      </c>
      <c r="M8792" s="2">
        <f>+Table3[[#This Row],[CHW]]/Table3[[#This Row],[Count of Airbill Number]]</f>
        <v>11.086956521739131</v>
      </c>
    </row>
    <row r="8793" spans="2:13">
      <c r="B8793" t="s">
        <v>20</v>
      </c>
      <c r="C8793" t="s">
        <v>472</v>
      </c>
      <c r="D8793" t="s">
        <v>22</v>
      </c>
      <c r="E8793" t="s">
        <v>776</v>
      </c>
      <c r="F8793" t="s">
        <v>776</v>
      </c>
      <c r="G8793" t="s">
        <v>37</v>
      </c>
      <c r="H8793" t="s">
        <v>170</v>
      </c>
      <c r="I8793">
        <v>1273.3800000000001</v>
      </c>
      <c r="J8793">
        <v>95</v>
      </c>
      <c r="K8793">
        <v>1241</v>
      </c>
      <c r="L8793" t="s">
        <v>471</v>
      </c>
      <c r="M8793" s="2">
        <f>+Table3[[#This Row],[CHW]]/Table3[[#This Row],[Count of Airbill Number]]</f>
        <v>13.404000000000002</v>
      </c>
    </row>
    <row r="8794" spans="2:13">
      <c r="B8794" t="s">
        <v>20</v>
      </c>
      <c r="C8794" t="s">
        <v>472</v>
      </c>
      <c r="D8794" t="s">
        <v>22</v>
      </c>
      <c r="E8794" t="s">
        <v>778</v>
      </c>
      <c r="F8794" t="s">
        <v>776</v>
      </c>
      <c r="G8794" t="s">
        <v>51</v>
      </c>
      <c r="H8794" t="s">
        <v>152</v>
      </c>
      <c r="I8794">
        <v>1273.1300000000003</v>
      </c>
      <c r="J8794">
        <v>24</v>
      </c>
      <c r="K8794">
        <v>1242</v>
      </c>
      <c r="L8794" t="s">
        <v>471</v>
      </c>
      <c r="M8794" s="2">
        <f>+Table3[[#This Row],[CHW]]/Table3[[#This Row],[Count of Airbill Number]]</f>
        <v>53.047083333333347</v>
      </c>
    </row>
    <row r="8795" spans="2:13">
      <c r="B8795" t="s">
        <v>20</v>
      </c>
      <c r="C8795" t="s">
        <v>472</v>
      </c>
      <c r="D8795" t="s">
        <v>22</v>
      </c>
      <c r="E8795" t="s">
        <v>777</v>
      </c>
      <c r="F8795" t="s">
        <v>777</v>
      </c>
      <c r="G8795" t="s">
        <v>190</v>
      </c>
      <c r="H8795" t="s">
        <v>154</v>
      </c>
      <c r="I8795">
        <v>1272</v>
      </c>
      <c r="J8795">
        <v>11</v>
      </c>
      <c r="K8795">
        <v>1243</v>
      </c>
      <c r="L8795" t="s">
        <v>471</v>
      </c>
      <c r="M8795" s="2">
        <f>+Table3[[#This Row],[CHW]]/Table3[[#This Row],[Count of Airbill Number]]</f>
        <v>115.63636363636364</v>
      </c>
    </row>
    <row r="8796" spans="2:13">
      <c r="B8796" t="s">
        <v>35</v>
      </c>
      <c r="C8796" t="s">
        <v>472</v>
      </c>
      <c r="D8796" t="s">
        <v>36</v>
      </c>
      <c r="E8796" t="s">
        <v>777</v>
      </c>
      <c r="F8796" t="s">
        <v>777</v>
      </c>
      <c r="G8796" t="s">
        <v>326</v>
      </c>
      <c r="H8796" t="s">
        <v>290</v>
      </c>
      <c r="I8796">
        <v>1270</v>
      </c>
      <c r="J8796">
        <v>1</v>
      </c>
      <c r="K8796">
        <v>1244</v>
      </c>
      <c r="L8796" t="s">
        <v>471</v>
      </c>
      <c r="M8796" s="2">
        <f>+Table3[[#This Row],[CHW]]/Table3[[#This Row],[Count of Airbill Number]]</f>
        <v>1270</v>
      </c>
    </row>
    <row r="8797" spans="2:13">
      <c r="B8797" t="s">
        <v>20</v>
      </c>
      <c r="C8797" t="s">
        <v>472</v>
      </c>
      <c r="D8797" t="s">
        <v>22</v>
      </c>
      <c r="E8797" t="s">
        <v>777</v>
      </c>
      <c r="F8797" t="s">
        <v>778</v>
      </c>
      <c r="G8797" t="s">
        <v>190</v>
      </c>
      <c r="H8797" t="s">
        <v>521</v>
      </c>
      <c r="I8797">
        <v>1266</v>
      </c>
      <c r="J8797">
        <v>7</v>
      </c>
      <c r="K8797">
        <v>1245</v>
      </c>
      <c r="L8797" t="s">
        <v>471</v>
      </c>
      <c r="M8797" s="2">
        <f>+Table3[[#This Row],[CHW]]/Table3[[#This Row],[Count of Airbill Number]]</f>
        <v>180.85714285714286</v>
      </c>
    </row>
    <row r="8798" spans="2:13">
      <c r="B8798" t="s">
        <v>20</v>
      </c>
      <c r="C8798" t="s">
        <v>472</v>
      </c>
      <c r="D8798" t="s">
        <v>22</v>
      </c>
      <c r="E8798" t="s">
        <v>777</v>
      </c>
      <c r="F8798" t="s">
        <v>778</v>
      </c>
      <c r="G8798" t="s">
        <v>227</v>
      </c>
      <c r="H8798" t="s">
        <v>233</v>
      </c>
      <c r="I8798">
        <v>1264</v>
      </c>
      <c r="J8798">
        <v>11</v>
      </c>
      <c r="K8798">
        <v>1246</v>
      </c>
      <c r="L8798" t="s">
        <v>471</v>
      </c>
      <c r="M8798" s="2">
        <f>+Table3[[#This Row],[CHW]]/Table3[[#This Row],[Count of Airbill Number]]</f>
        <v>114.90909090909091</v>
      </c>
    </row>
    <row r="8799" spans="2:13">
      <c r="B8799" t="s">
        <v>20</v>
      </c>
      <c r="C8799" t="s">
        <v>472</v>
      </c>
      <c r="D8799" t="s">
        <v>22</v>
      </c>
      <c r="E8799" t="s">
        <v>776</v>
      </c>
      <c r="F8799" t="s">
        <v>776</v>
      </c>
      <c r="G8799" t="s">
        <v>47</v>
      </c>
      <c r="H8799" t="s">
        <v>85</v>
      </c>
      <c r="I8799">
        <v>1262.6923999999999</v>
      </c>
      <c r="J8799">
        <v>29</v>
      </c>
      <c r="K8799">
        <v>1247</v>
      </c>
      <c r="L8799" t="s">
        <v>471</v>
      </c>
      <c r="M8799" s="2">
        <f>+Table3[[#This Row],[CHW]]/Table3[[#This Row],[Count of Airbill Number]]</f>
        <v>43.541117241379304</v>
      </c>
    </row>
    <row r="8800" spans="2:13">
      <c r="B8800" t="s">
        <v>20</v>
      </c>
      <c r="C8800" t="s">
        <v>472</v>
      </c>
      <c r="D8800" t="s">
        <v>22</v>
      </c>
      <c r="E8800" t="s">
        <v>778</v>
      </c>
      <c r="F8800" t="s">
        <v>778</v>
      </c>
      <c r="G8800" t="s">
        <v>561</v>
      </c>
      <c r="H8800" t="s">
        <v>112</v>
      </c>
      <c r="I8800">
        <v>1261</v>
      </c>
      <c r="J8800">
        <v>38</v>
      </c>
      <c r="K8800">
        <v>1248</v>
      </c>
      <c r="L8800" t="s">
        <v>471</v>
      </c>
      <c r="M8800" s="2">
        <f>+Table3[[#This Row],[CHW]]/Table3[[#This Row],[Count of Airbill Number]]</f>
        <v>33.184210526315788</v>
      </c>
    </row>
    <row r="8801" spans="2:13">
      <c r="B8801" t="s">
        <v>20</v>
      </c>
      <c r="C8801" t="s">
        <v>472</v>
      </c>
      <c r="D8801" t="s">
        <v>22</v>
      </c>
      <c r="E8801" t="s">
        <v>778</v>
      </c>
      <c r="F8801" t="s">
        <v>778</v>
      </c>
      <c r="G8801" t="s">
        <v>86</v>
      </c>
      <c r="H8801" t="s">
        <v>327</v>
      </c>
      <c r="I8801">
        <v>1260.75</v>
      </c>
      <c r="J8801">
        <v>106</v>
      </c>
      <c r="K8801">
        <v>1249</v>
      </c>
      <c r="L8801" t="s">
        <v>471</v>
      </c>
      <c r="M8801" s="2">
        <f>+Table3[[#This Row],[CHW]]/Table3[[#This Row],[Count of Airbill Number]]</f>
        <v>11.893867924528301</v>
      </c>
    </row>
    <row r="8802" spans="2:13">
      <c r="B8802" t="s">
        <v>20</v>
      </c>
      <c r="C8802" t="s">
        <v>472</v>
      </c>
      <c r="D8802" t="s">
        <v>22</v>
      </c>
      <c r="E8802" t="s">
        <v>776</v>
      </c>
      <c r="F8802" t="s">
        <v>776</v>
      </c>
      <c r="G8802" t="s">
        <v>123</v>
      </c>
      <c r="H8802" t="s">
        <v>85</v>
      </c>
      <c r="I8802">
        <v>1260.69</v>
      </c>
      <c r="J8802">
        <v>10</v>
      </c>
      <c r="K8802">
        <v>1250</v>
      </c>
      <c r="L8802" t="s">
        <v>471</v>
      </c>
      <c r="M8802" s="2">
        <f>+Table3[[#This Row],[CHW]]/Table3[[#This Row],[Count of Airbill Number]]</f>
        <v>126.069</v>
      </c>
    </row>
    <row r="8803" spans="2:13">
      <c r="B8803" t="s">
        <v>20</v>
      </c>
      <c r="C8803" t="s">
        <v>472</v>
      </c>
      <c r="D8803" t="s">
        <v>22</v>
      </c>
      <c r="E8803" t="s">
        <v>778</v>
      </c>
      <c r="F8803" t="s">
        <v>778</v>
      </c>
      <c r="G8803" t="s">
        <v>173</v>
      </c>
      <c r="H8803" t="s">
        <v>86</v>
      </c>
      <c r="I8803">
        <v>1257.2</v>
      </c>
      <c r="J8803">
        <v>98</v>
      </c>
      <c r="K8803">
        <v>1251</v>
      </c>
      <c r="L8803" t="s">
        <v>471</v>
      </c>
      <c r="M8803" s="2">
        <f>+Table3[[#This Row],[CHW]]/Table3[[#This Row],[Count of Airbill Number]]</f>
        <v>12.828571428571429</v>
      </c>
    </row>
    <row r="8804" spans="2:13">
      <c r="B8804" t="s">
        <v>20</v>
      </c>
      <c r="C8804" t="s">
        <v>472</v>
      </c>
      <c r="D8804" t="s">
        <v>22</v>
      </c>
      <c r="E8804" t="s">
        <v>777</v>
      </c>
      <c r="F8804" t="s">
        <v>777</v>
      </c>
      <c r="G8804" t="s">
        <v>506</v>
      </c>
      <c r="H8804" t="s">
        <v>290</v>
      </c>
      <c r="I8804">
        <v>1257</v>
      </c>
      <c r="J8804">
        <v>78</v>
      </c>
      <c r="K8804">
        <v>1252</v>
      </c>
      <c r="L8804" t="s">
        <v>471</v>
      </c>
      <c r="M8804" s="2">
        <f>+Table3[[#This Row],[CHW]]/Table3[[#This Row],[Count of Airbill Number]]</f>
        <v>16.115384615384617</v>
      </c>
    </row>
    <row r="8805" spans="2:13">
      <c r="B8805" t="s">
        <v>20</v>
      </c>
      <c r="C8805" t="s">
        <v>472</v>
      </c>
      <c r="D8805" t="s">
        <v>22</v>
      </c>
      <c r="E8805" t="s">
        <v>777</v>
      </c>
      <c r="F8805" t="s">
        <v>777</v>
      </c>
      <c r="G8805" t="s">
        <v>541</v>
      </c>
      <c r="H8805" t="s">
        <v>97</v>
      </c>
      <c r="I8805">
        <v>1255.7899999999997</v>
      </c>
      <c r="J8805">
        <v>64</v>
      </c>
      <c r="K8805">
        <v>1253</v>
      </c>
      <c r="L8805" t="s">
        <v>471</v>
      </c>
      <c r="M8805" s="2">
        <f>+Table3[[#This Row],[CHW]]/Table3[[#This Row],[Count of Airbill Number]]</f>
        <v>19.621718749999996</v>
      </c>
    </row>
    <row r="8806" spans="2:13">
      <c r="B8806" t="s">
        <v>20</v>
      </c>
      <c r="C8806" t="s">
        <v>472</v>
      </c>
      <c r="D8806" t="s">
        <v>22</v>
      </c>
      <c r="E8806" t="s">
        <v>778</v>
      </c>
      <c r="F8806" t="s">
        <v>776</v>
      </c>
      <c r="G8806" t="s">
        <v>476</v>
      </c>
      <c r="H8806" t="s">
        <v>66</v>
      </c>
      <c r="I8806">
        <v>1253.8710999999998</v>
      </c>
      <c r="J8806">
        <v>71</v>
      </c>
      <c r="K8806">
        <v>1254</v>
      </c>
      <c r="L8806" t="s">
        <v>471</v>
      </c>
      <c r="M8806" s="2">
        <f>+Table3[[#This Row],[CHW]]/Table3[[#This Row],[Count of Airbill Number]]</f>
        <v>17.660156338028166</v>
      </c>
    </row>
    <row r="8807" spans="2:13">
      <c r="B8807" t="s">
        <v>20</v>
      </c>
      <c r="C8807" t="s">
        <v>21</v>
      </c>
      <c r="D8807" t="s">
        <v>22</v>
      </c>
      <c r="E8807" t="s">
        <v>778</v>
      </c>
      <c r="F8807" t="s">
        <v>777</v>
      </c>
      <c r="G8807" t="s">
        <v>267</v>
      </c>
      <c r="H8807" t="s">
        <v>110</v>
      </c>
      <c r="I8807">
        <v>1252.5</v>
      </c>
      <c r="J8807">
        <v>9</v>
      </c>
      <c r="K8807">
        <v>1255</v>
      </c>
      <c r="L8807" t="s">
        <v>471</v>
      </c>
      <c r="M8807" s="2">
        <f>+Table3[[#This Row],[CHW]]/Table3[[#This Row],[Count of Airbill Number]]</f>
        <v>139.16666666666666</v>
      </c>
    </row>
    <row r="8808" spans="2:13">
      <c r="B8808" t="s">
        <v>20</v>
      </c>
      <c r="C8808" t="s">
        <v>472</v>
      </c>
      <c r="D8808" t="s">
        <v>22</v>
      </c>
      <c r="E8808" t="s">
        <v>776</v>
      </c>
      <c r="F8808" t="s">
        <v>776</v>
      </c>
      <c r="G8808" t="s">
        <v>85</v>
      </c>
      <c r="H8808" t="s">
        <v>23</v>
      </c>
      <c r="I8808">
        <v>1252.0414047999998</v>
      </c>
      <c r="J8808">
        <v>89</v>
      </c>
      <c r="K8808">
        <v>1256</v>
      </c>
      <c r="L8808" t="s">
        <v>471</v>
      </c>
      <c r="M8808" s="2">
        <f>+Table3[[#This Row],[CHW]]/Table3[[#This Row],[Count of Airbill Number]]</f>
        <v>14.067880952808986</v>
      </c>
    </row>
    <row r="8809" spans="2:13">
      <c r="B8809" t="s">
        <v>20</v>
      </c>
      <c r="C8809" t="s">
        <v>472</v>
      </c>
      <c r="D8809" t="s">
        <v>22</v>
      </c>
      <c r="E8809" t="s">
        <v>776</v>
      </c>
      <c r="F8809" t="s">
        <v>778</v>
      </c>
      <c r="G8809" t="s">
        <v>39</v>
      </c>
      <c r="H8809" t="s">
        <v>51</v>
      </c>
      <c r="I8809">
        <v>1249.3499999999997</v>
      </c>
      <c r="J8809">
        <v>23</v>
      </c>
      <c r="K8809">
        <v>1257</v>
      </c>
      <c r="L8809" t="s">
        <v>471</v>
      </c>
      <c r="M8809" s="2">
        <f>+Table3[[#This Row],[CHW]]/Table3[[#This Row],[Count of Airbill Number]]</f>
        <v>54.319565217391293</v>
      </c>
    </row>
    <row r="8810" spans="2:13">
      <c r="B8810" t="s">
        <v>35</v>
      </c>
      <c r="C8810" t="s">
        <v>472</v>
      </c>
      <c r="D8810" t="s">
        <v>36</v>
      </c>
      <c r="E8810" t="s">
        <v>778</v>
      </c>
      <c r="F8810" t="s">
        <v>777</v>
      </c>
      <c r="G8810" t="s">
        <v>51</v>
      </c>
      <c r="H8810" t="s">
        <v>52</v>
      </c>
      <c r="I8810">
        <v>1249</v>
      </c>
      <c r="J8810">
        <v>2</v>
      </c>
      <c r="K8810">
        <v>1258</v>
      </c>
      <c r="L8810" t="s">
        <v>471</v>
      </c>
      <c r="M8810" s="2">
        <f>+Table3[[#This Row],[CHW]]/Table3[[#This Row],[Count of Airbill Number]]</f>
        <v>624.5</v>
      </c>
    </row>
    <row r="8811" spans="2:13">
      <c r="B8811" t="s">
        <v>20</v>
      </c>
      <c r="C8811" t="s">
        <v>472</v>
      </c>
      <c r="D8811" t="s">
        <v>22</v>
      </c>
      <c r="E8811" t="s">
        <v>777</v>
      </c>
      <c r="F8811" t="s">
        <v>777</v>
      </c>
      <c r="G8811" t="s">
        <v>374</v>
      </c>
      <c r="H8811" t="s">
        <v>517</v>
      </c>
      <c r="I8811">
        <v>1245.3900000000001</v>
      </c>
      <c r="J8811">
        <v>38</v>
      </c>
      <c r="K8811">
        <v>1259</v>
      </c>
      <c r="L8811" t="s">
        <v>471</v>
      </c>
      <c r="M8811" s="2">
        <f>+Table3[[#This Row],[CHW]]/Table3[[#This Row],[Count of Airbill Number]]</f>
        <v>32.773421052631583</v>
      </c>
    </row>
    <row r="8812" spans="2:13">
      <c r="B8812" t="s">
        <v>35</v>
      </c>
      <c r="C8812" t="s">
        <v>472</v>
      </c>
      <c r="D8812" t="s">
        <v>36</v>
      </c>
      <c r="E8812" t="s">
        <v>777</v>
      </c>
      <c r="F8812" t="s">
        <v>777</v>
      </c>
      <c r="G8812" t="s">
        <v>227</v>
      </c>
      <c r="H8812" t="s">
        <v>44</v>
      </c>
      <c r="I8812">
        <v>1242</v>
      </c>
      <c r="J8812">
        <v>5</v>
      </c>
      <c r="K8812">
        <v>1260</v>
      </c>
      <c r="L8812" t="s">
        <v>471</v>
      </c>
      <c r="M8812" s="2">
        <f>+Table3[[#This Row],[CHW]]/Table3[[#This Row],[Count of Airbill Number]]</f>
        <v>248.4</v>
      </c>
    </row>
    <row r="8813" spans="2:13">
      <c r="B8813" t="s">
        <v>20</v>
      </c>
      <c r="C8813" t="s">
        <v>472</v>
      </c>
      <c r="D8813" t="s">
        <v>22</v>
      </c>
      <c r="E8813" t="s">
        <v>776</v>
      </c>
      <c r="F8813" t="s">
        <v>776</v>
      </c>
      <c r="G8813" t="s">
        <v>66</v>
      </c>
      <c r="H8813" t="s">
        <v>33</v>
      </c>
      <c r="I8813">
        <v>1242</v>
      </c>
      <c r="J8813">
        <v>112</v>
      </c>
      <c r="K8813">
        <v>1261</v>
      </c>
      <c r="L8813" t="s">
        <v>471</v>
      </c>
      <c r="M8813" s="2">
        <f>+Table3[[#This Row],[CHW]]/Table3[[#This Row],[Count of Airbill Number]]</f>
        <v>11.089285714285714</v>
      </c>
    </row>
    <row r="8814" spans="2:13">
      <c r="B8814" t="s">
        <v>20</v>
      </c>
      <c r="C8814" t="s">
        <v>472</v>
      </c>
      <c r="D8814" t="s">
        <v>22</v>
      </c>
      <c r="E8814" t="s">
        <v>778</v>
      </c>
      <c r="F8814" t="s">
        <v>778</v>
      </c>
      <c r="G8814" t="s">
        <v>173</v>
      </c>
      <c r="H8814" t="s">
        <v>267</v>
      </c>
      <c r="I8814">
        <v>1241</v>
      </c>
      <c r="J8814">
        <v>50</v>
      </c>
      <c r="K8814">
        <v>1262</v>
      </c>
      <c r="L8814" t="s">
        <v>471</v>
      </c>
      <c r="M8814" s="2">
        <f>+Table3[[#This Row],[CHW]]/Table3[[#This Row],[Count of Airbill Number]]</f>
        <v>24.82</v>
      </c>
    </row>
    <row r="8815" spans="2:13">
      <c r="B8815" t="s">
        <v>20</v>
      </c>
      <c r="C8815" t="s">
        <v>21</v>
      </c>
      <c r="D8815" t="s">
        <v>22</v>
      </c>
      <c r="E8815" t="s">
        <v>778</v>
      </c>
      <c r="F8815" t="s">
        <v>776</v>
      </c>
      <c r="G8815" t="s">
        <v>86</v>
      </c>
      <c r="H8815" t="s">
        <v>32</v>
      </c>
      <c r="I8815">
        <v>1240.8999999999999</v>
      </c>
      <c r="J8815">
        <v>18</v>
      </c>
      <c r="K8815">
        <v>1263</v>
      </c>
      <c r="L8815" t="s">
        <v>471</v>
      </c>
      <c r="M8815" s="2">
        <f>+Table3[[#This Row],[CHW]]/Table3[[#This Row],[Count of Airbill Number]]</f>
        <v>68.938888888888883</v>
      </c>
    </row>
    <row r="8816" spans="2:13">
      <c r="B8816" t="s">
        <v>20</v>
      </c>
      <c r="C8816" t="s">
        <v>472</v>
      </c>
      <c r="D8816" t="s">
        <v>22</v>
      </c>
      <c r="E8816" t="s">
        <v>778</v>
      </c>
      <c r="F8816" t="s">
        <v>778</v>
      </c>
      <c r="G8816" t="s">
        <v>393</v>
      </c>
      <c r="H8816" t="s">
        <v>261</v>
      </c>
      <c r="I8816">
        <v>1240</v>
      </c>
      <c r="J8816">
        <v>42</v>
      </c>
      <c r="K8816">
        <v>1264</v>
      </c>
      <c r="L8816" t="s">
        <v>471</v>
      </c>
      <c r="M8816" s="2">
        <f>+Table3[[#This Row],[CHW]]/Table3[[#This Row],[Count of Airbill Number]]</f>
        <v>29.523809523809526</v>
      </c>
    </row>
    <row r="8817" spans="2:13">
      <c r="B8817" t="s">
        <v>35</v>
      </c>
      <c r="C8817" t="s">
        <v>472</v>
      </c>
      <c r="D8817" t="s">
        <v>36</v>
      </c>
      <c r="E8817" t="s">
        <v>776</v>
      </c>
      <c r="F8817" t="s">
        <v>776</v>
      </c>
      <c r="G8817" t="s">
        <v>32</v>
      </c>
      <c r="H8817" t="s">
        <v>116</v>
      </c>
      <c r="I8817">
        <v>1239.5</v>
      </c>
      <c r="J8817">
        <v>1</v>
      </c>
      <c r="K8817">
        <v>1265</v>
      </c>
      <c r="L8817" t="s">
        <v>471</v>
      </c>
      <c r="M8817" s="2">
        <f>+Table3[[#This Row],[CHW]]/Table3[[#This Row],[Count of Airbill Number]]</f>
        <v>1239.5</v>
      </c>
    </row>
    <row r="8818" spans="2:13">
      <c r="B8818" t="s">
        <v>20</v>
      </c>
      <c r="C8818" t="s">
        <v>472</v>
      </c>
      <c r="D8818" t="s">
        <v>22</v>
      </c>
      <c r="E8818" t="s">
        <v>778</v>
      </c>
      <c r="F8818" t="s">
        <v>778</v>
      </c>
      <c r="G8818" t="s">
        <v>610</v>
      </c>
      <c r="H8818" t="s">
        <v>609</v>
      </c>
      <c r="I8818">
        <v>1237.17</v>
      </c>
      <c r="J8818">
        <v>8</v>
      </c>
      <c r="K8818">
        <v>1266</v>
      </c>
      <c r="L8818" t="s">
        <v>471</v>
      </c>
      <c r="M8818" s="2">
        <f>+Table3[[#This Row],[CHW]]/Table3[[#This Row],[Count of Airbill Number]]</f>
        <v>154.64625000000001</v>
      </c>
    </row>
    <row r="8819" spans="2:13">
      <c r="B8819" t="s">
        <v>20</v>
      </c>
      <c r="C8819" t="s">
        <v>472</v>
      </c>
      <c r="D8819" t="s">
        <v>22</v>
      </c>
      <c r="E8819" t="s">
        <v>776</v>
      </c>
      <c r="F8819" t="s">
        <v>777</v>
      </c>
      <c r="G8819" t="s">
        <v>37</v>
      </c>
      <c r="H8819" t="s">
        <v>26</v>
      </c>
      <c r="I8819">
        <v>1236.3999999999999</v>
      </c>
      <c r="J8819">
        <v>26</v>
      </c>
      <c r="K8819">
        <v>1267</v>
      </c>
      <c r="L8819" t="s">
        <v>471</v>
      </c>
      <c r="M8819" s="2">
        <f>+Table3[[#This Row],[CHW]]/Table3[[#This Row],[Count of Airbill Number]]</f>
        <v>47.553846153846152</v>
      </c>
    </row>
    <row r="8820" spans="2:13">
      <c r="B8820" t="s">
        <v>20</v>
      </c>
      <c r="C8820" t="s">
        <v>472</v>
      </c>
      <c r="D8820" t="s">
        <v>22</v>
      </c>
      <c r="E8820" t="s">
        <v>776</v>
      </c>
      <c r="F8820" t="s">
        <v>776</v>
      </c>
      <c r="G8820" t="s">
        <v>32</v>
      </c>
      <c r="H8820" t="s">
        <v>103</v>
      </c>
      <c r="I8820">
        <v>1234.22</v>
      </c>
      <c r="J8820">
        <v>44</v>
      </c>
      <c r="K8820">
        <v>1268</v>
      </c>
      <c r="L8820" t="s">
        <v>471</v>
      </c>
      <c r="M8820" s="2">
        <f>+Table3[[#This Row],[CHW]]/Table3[[#This Row],[Count of Airbill Number]]</f>
        <v>28.050454545454546</v>
      </c>
    </row>
    <row r="8821" spans="2:13">
      <c r="B8821" t="s">
        <v>20</v>
      </c>
      <c r="C8821" t="s">
        <v>21</v>
      </c>
      <c r="D8821" t="s">
        <v>22</v>
      </c>
      <c r="E8821" t="s">
        <v>777</v>
      </c>
      <c r="F8821" t="s">
        <v>777</v>
      </c>
      <c r="G8821" t="s">
        <v>179</v>
      </c>
      <c r="H8821" t="s">
        <v>27</v>
      </c>
      <c r="I8821">
        <v>1231</v>
      </c>
      <c r="J8821">
        <v>502</v>
      </c>
      <c r="K8821">
        <v>1269</v>
      </c>
      <c r="L8821" t="s">
        <v>471</v>
      </c>
      <c r="M8821" s="2">
        <f>+Table3[[#This Row],[CHW]]/Table3[[#This Row],[Count of Airbill Number]]</f>
        <v>2.452191235059761</v>
      </c>
    </row>
    <row r="8822" spans="2:13">
      <c r="B8822" t="s">
        <v>20</v>
      </c>
      <c r="C8822" t="s">
        <v>21</v>
      </c>
      <c r="D8822" t="s">
        <v>22</v>
      </c>
      <c r="E8822" t="s">
        <v>776</v>
      </c>
      <c r="F8822" t="s">
        <v>778</v>
      </c>
      <c r="G8822" t="s">
        <v>66</v>
      </c>
      <c r="H8822" t="s">
        <v>171</v>
      </c>
      <c r="I8822">
        <v>1230.6800000000003</v>
      </c>
      <c r="J8822">
        <v>44</v>
      </c>
      <c r="K8822">
        <v>1270</v>
      </c>
      <c r="L8822" t="s">
        <v>471</v>
      </c>
      <c r="M8822" s="2">
        <f>+Table3[[#This Row],[CHW]]/Table3[[#This Row],[Count of Airbill Number]]</f>
        <v>27.970000000000006</v>
      </c>
    </row>
    <row r="8823" spans="2:13">
      <c r="B8823" t="s">
        <v>20</v>
      </c>
      <c r="C8823" t="s">
        <v>21</v>
      </c>
      <c r="D8823" t="s">
        <v>22</v>
      </c>
      <c r="E8823" t="s">
        <v>777</v>
      </c>
      <c r="F8823" t="s">
        <v>776</v>
      </c>
      <c r="G8823" t="s">
        <v>290</v>
      </c>
      <c r="H8823" t="s">
        <v>165</v>
      </c>
      <c r="I8823">
        <v>1230</v>
      </c>
      <c r="J8823">
        <v>1</v>
      </c>
      <c r="K8823">
        <v>1271</v>
      </c>
      <c r="L8823" t="s">
        <v>471</v>
      </c>
      <c r="M8823" s="2">
        <f>+Table3[[#This Row],[CHW]]/Table3[[#This Row],[Count of Airbill Number]]</f>
        <v>1230</v>
      </c>
    </row>
    <row r="8824" spans="2:13">
      <c r="B8824" t="s">
        <v>20</v>
      </c>
      <c r="C8824" t="s">
        <v>472</v>
      </c>
      <c r="D8824" t="s">
        <v>22</v>
      </c>
      <c r="E8824" t="s">
        <v>776</v>
      </c>
      <c r="F8824" t="s">
        <v>776</v>
      </c>
      <c r="G8824" t="s">
        <v>123</v>
      </c>
      <c r="H8824" t="s">
        <v>37</v>
      </c>
      <c r="I8824">
        <v>1226.95</v>
      </c>
      <c r="J8824">
        <v>18</v>
      </c>
      <c r="K8824">
        <v>1272</v>
      </c>
      <c r="L8824" t="s">
        <v>471</v>
      </c>
      <c r="M8824" s="2">
        <f>+Table3[[#This Row],[CHW]]/Table3[[#This Row],[Count of Airbill Number]]</f>
        <v>68.163888888888891</v>
      </c>
    </row>
    <row r="8825" spans="2:13">
      <c r="B8825" t="s">
        <v>20</v>
      </c>
      <c r="C8825" t="s">
        <v>472</v>
      </c>
      <c r="D8825" t="s">
        <v>22</v>
      </c>
      <c r="E8825" t="s">
        <v>778</v>
      </c>
      <c r="F8825" t="s">
        <v>778</v>
      </c>
      <c r="G8825" t="s">
        <v>113</v>
      </c>
      <c r="H8825" t="s">
        <v>291</v>
      </c>
      <c r="I8825">
        <v>1226.6599999999999</v>
      </c>
      <c r="J8825">
        <v>44</v>
      </c>
      <c r="K8825">
        <v>1273</v>
      </c>
      <c r="L8825" t="s">
        <v>471</v>
      </c>
      <c r="M8825" s="2">
        <f>+Table3[[#This Row],[CHW]]/Table3[[#This Row],[Count of Airbill Number]]</f>
        <v>27.87863636363636</v>
      </c>
    </row>
    <row r="8826" spans="2:13">
      <c r="B8826" t="s">
        <v>20</v>
      </c>
      <c r="C8826" t="s">
        <v>472</v>
      </c>
      <c r="D8826" t="s">
        <v>22</v>
      </c>
      <c r="E8826" t="s">
        <v>778</v>
      </c>
      <c r="F8826" t="s">
        <v>778</v>
      </c>
      <c r="G8826" t="s">
        <v>51</v>
      </c>
      <c r="H8826" t="s">
        <v>291</v>
      </c>
      <c r="I8826">
        <v>1226.5</v>
      </c>
      <c r="J8826">
        <v>73</v>
      </c>
      <c r="K8826">
        <v>1274</v>
      </c>
      <c r="L8826" t="s">
        <v>471</v>
      </c>
      <c r="M8826" s="2">
        <f>+Table3[[#This Row],[CHW]]/Table3[[#This Row],[Count of Airbill Number]]</f>
        <v>16.801369863013697</v>
      </c>
    </row>
    <row r="8827" spans="2:13">
      <c r="B8827" t="s">
        <v>20</v>
      </c>
      <c r="C8827" t="s">
        <v>472</v>
      </c>
      <c r="D8827" t="s">
        <v>22</v>
      </c>
      <c r="E8827" t="s">
        <v>778</v>
      </c>
      <c r="F8827" t="s">
        <v>778</v>
      </c>
      <c r="G8827" t="s">
        <v>291</v>
      </c>
      <c r="H8827" t="s">
        <v>112</v>
      </c>
      <c r="I8827">
        <v>1224</v>
      </c>
      <c r="J8827">
        <v>120</v>
      </c>
      <c r="K8827">
        <v>1275</v>
      </c>
      <c r="L8827" t="s">
        <v>471</v>
      </c>
      <c r="M8827" s="2">
        <f>+Table3[[#This Row],[CHW]]/Table3[[#This Row],[Count of Airbill Number]]</f>
        <v>10.199999999999999</v>
      </c>
    </row>
    <row r="8828" spans="2:13">
      <c r="B8828" t="s">
        <v>20</v>
      </c>
      <c r="C8828" t="s">
        <v>472</v>
      </c>
      <c r="D8828" t="s">
        <v>22</v>
      </c>
      <c r="E8828" t="s">
        <v>778</v>
      </c>
      <c r="F8828" t="s">
        <v>778</v>
      </c>
      <c r="G8828" t="s">
        <v>150</v>
      </c>
      <c r="H8828" t="s">
        <v>457</v>
      </c>
      <c r="I8828">
        <v>1223.8499999999999</v>
      </c>
      <c r="J8828">
        <v>28</v>
      </c>
      <c r="K8828">
        <v>1276</v>
      </c>
      <c r="L8828" t="s">
        <v>471</v>
      </c>
      <c r="M8828" s="2">
        <f>+Table3[[#This Row],[CHW]]/Table3[[#This Row],[Count of Airbill Number]]</f>
        <v>43.708928571428565</v>
      </c>
    </row>
    <row r="8829" spans="2:13">
      <c r="B8829" t="s">
        <v>20</v>
      </c>
      <c r="C8829" t="s">
        <v>21</v>
      </c>
      <c r="D8829" t="s">
        <v>22</v>
      </c>
      <c r="E8829" t="s">
        <v>776</v>
      </c>
      <c r="F8829" t="s">
        <v>776</v>
      </c>
      <c r="G8829" t="s">
        <v>478</v>
      </c>
      <c r="H8829" t="s">
        <v>116</v>
      </c>
      <c r="I8829">
        <v>1223.0141247999984</v>
      </c>
      <c r="J8829">
        <v>322</v>
      </c>
      <c r="K8829">
        <v>1277</v>
      </c>
      <c r="L8829" t="s">
        <v>471</v>
      </c>
      <c r="M8829" s="2">
        <f>+Table3[[#This Row],[CHW]]/Table3[[#This Row],[Count of Airbill Number]]</f>
        <v>3.7981805118012373</v>
      </c>
    </row>
    <row r="8830" spans="2:13">
      <c r="B8830" t="s">
        <v>20</v>
      </c>
      <c r="C8830" t="s">
        <v>472</v>
      </c>
      <c r="D8830" t="s">
        <v>22</v>
      </c>
      <c r="E8830" t="s">
        <v>776</v>
      </c>
      <c r="F8830" t="s">
        <v>778</v>
      </c>
      <c r="G8830" t="s">
        <v>85</v>
      </c>
      <c r="H8830" t="s">
        <v>90</v>
      </c>
      <c r="I8830">
        <v>1221.17082</v>
      </c>
      <c r="J8830">
        <v>36</v>
      </c>
      <c r="K8830">
        <v>1278</v>
      </c>
      <c r="L8830" t="s">
        <v>471</v>
      </c>
      <c r="M8830" s="2">
        <f>+Table3[[#This Row],[CHW]]/Table3[[#This Row],[Count of Airbill Number]]</f>
        <v>33.921411666666671</v>
      </c>
    </row>
    <row r="8831" spans="2:13">
      <c r="B8831" t="s">
        <v>20</v>
      </c>
      <c r="C8831" t="s">
        <v>472</v>
      </c>
      <c r="D8831" t="s">
        <v>22</v>
      </c>
      <c r="E8831" t="s">
        <v>778</v>
      </c>
      <c r="F8831" t="s">
        <v>778</v>
      </c>
      <c r="G8831" t="s">
        <v>306</v>
      </c>
      <c r="H8831" t="s">
        <v>171</v>
      </c>
      <c r="I8831">
        <v>1218</v>
      </c>
      <c r="J8831">
        <v>42</v>
      </c>
      <c r="K8831">
        <v>1279</v>
      </c>
      <c r="L8831" t="s">
        <v>471</v>
      </c>
      <c r="M8831" s="2">
        <f>+Table3[[#This Row],[CHW]]/Table3[[#This Row],[Count of Airbill Number]]</f>
        <v>29</v>
      </c>
    </row>
    <row r="8832" spans="2:13">
      <c r="B8832" t="s">
        <v>20</v>
      </c>
      <c r="C8832" t="s">
        <v>472</v>
      </c>
      <c r="D8832" t="s">
        <v>22</v>
      </c>
      <c r="E8832" t="s">
        <v>777</v>
      </c>
      <c r="F8832" t="s">
        <v>776</v>
      </c>
      <c r="G8832" t="s">
        <v>324</v>
      </c>
      <c r="H8832" t="s">
        <v>66</v>
      </c>
      <c r="I8832">
        <v>1215</v>
      </c>
      <c r="J8832">
        <v>9</v>
      </c>
      <c r="K8832">
        <v>1280</v>
      </c>
      <c r="L8832" t="s">
        <v>471</v>
      </c>
      <c r="M8832" s="2">
        <f>+Table3[[#This Row],[CHW]]/Table3[[#This Row],[Count of Airbill Number]]</f>
        <v>135</v>
      </c>
    </row>
    <row r="8833" spans="2:13">
      <c r="B8833" t="s">
        <v>20</v>
      </c>
      <c r="C8833" t="s">
        <v>472</v>
      </c>
      <c r="D8833" t="s">
        <v>22</v>
      </c>
      <c r="E8833" t="s">
        <v>778</v>
      </c>
      <c r="F8833" t="s">
        <v>778</v>
      </c>
      <c r="G8833" t="s">
        <v>476</v>
      </c>
      <c r="H8833" t="s">
        <v>171</v>
      </c>
      <c r="I8833">
        <v>1214</v>
      </c>
      <c r="J8833">
        <v>143</v>
      </c>
      <c r="K8833">
        <v>1281</v>
      </c>
      <c r="L8833" t="s">
        <v>471</v>
      </c>
      <c r="M8833" s="2">
        <f>+Table3[[#This Row],[CHW]]/Table3[[#This Row],[Count of Airbill Number]]</f>
        <v>8.48951048951049</v>
      </c>
    </row>
    <row r="8834" spans="2:13">
      <c r="B8834" t="s">
        <v>20</v>
      </c>
      <c r="C8834" t="s">
        <v>472</v>
      </c>
      <c r="D8834" t="s">
        <v>22</v>
      </c>
      <c r="E8834" t="s">
        <v>776</v>
      </c>
      <c r="F8834" t="s">
        <v>776</v>
      </c>
      <c r="G8834" t="s">
        <v>85</v>
      </c>
      <c r="H8834" t="s">
        <v>49</v>
      </c>
      <c r="I8834">
        <v>1213.6153084000002</v>
      </c>
      <c r="J8834">
        <v>91</v>
      </c>
      <c r="K8834">
        <v>1282</v>
      </c>
      <c r="L8834" t="s">
        <v>471</v>
      </c>
      <c r="M8834" s="2">
        <f>+Table3[[#This Row],[CHW]]/Table3[[#This Row],[Count of Airbill Number]]</f>
        <v>13.336431960439564</v>
      </c>
    </row>
    <row r="8835" spans="2:13">
      <c r="B8835" t="s">
        <v>20</v>
      </c>
      <c r="C8835" t="s">
        <v>472</v>
      </c>
      <c r="D8835" t="s">
        <v>36</v>
      </c>
      <c r="E8835" t="s">
        <v>777</v>
      </c>
      <c r="F8835" t="s">
        <v>777</v>
      </c>
      <c r="G8835" t="s">
        <v>227</v>
      </c>
      <c r="H8835" t="s">
        <v>44</v>
      </c>
      <c r="I8835">
        <v>1212</v>
      </c>
      <c r="J8835">
        <v>60</v>
      </c>
      <c r="K8835">
        <v>1283</v>
      </c>
      <c r="L8835" t="s">
        <v>471</v>
      </c>
      <c r="M8835" s="2">
        <f>+Table3[[#This Row],[CHW]]/Table3[[#This Row],[Count of Airbill Number]]</f>
        <v>20.2</v>
      </c>
    </row>
    <row r="8836" spans="2:13">
      <c r="B8836" t="s">
        <v>20</v>
      </c>
      <c r="C8836" t="s">
        <v>21</v>
      </c>
      <c r="D8836" t="s">
        <v>22</v>
      </c>
      <c r="E8836" t="s">
        <v>777</v>
      </c>
      <c r="F8836" t="s">
        <v>777</v>
      </c>
      <c r="G8836" t="s">
        <v>290</v>
      </c>
      <c r="H8836" t="s">
        <v>374</v>
      </c>
      <c r="I8836">
        <v>1211.92</v>
      </c>
      <c r="J8836">
        <v>75</v>
      </c>
      <c r="K8836">
        <v>1284</v>
      </c>
      <c r="L8836" t="s">
        <v>471</v>
      </c>
      <c r="M8836" s="2">
        <f>+Table3[[#This Row],[CHW]]/Table3[[#This Row],[Count of Airbill Number]]</f>
        <v>16.158933333333334</v>
      </c>
    </row>
    <row r="8837" spans="2:13">
      <c r="B8837" t="s">
        <v>20</v>
      </c>
      <c r="C8837" t="s">
        <v>472</v>
      </c>
      <c r="D8837" t="s">
        <v>22</v>
      </c>
      <c r="E8837" t="s">
        <v>778</v>
      </c>
      <c r="F8837" t="s">
        <v>778</v>
      </c>
      <c r="G8837" t="s">
        <v>260</v>
      </c>
      <c r="H8837" t="s">
        <v>171</v>
      </c>
      <c r="I8837">
        <v>1210</v>
      </c>
      <c r="J8837">
        <v>59</v>
      </c>
      <c r="K8837">
        <v>1285</v>
      </c>
      <c r="L8837" t="s">
        <v>471</v>
      </c>
      <c r="M8837" s="2">
        <f>+Table3[[#This Row],[CHW]]/Table3[[#This Row],[Count of Airbill Number]]</f>
        <v>20.508474576271187</v>
      </c>
    </row>
    <row r="8838" spans="2:13">
      <c r="B8838" t="s">
        <v>20</v>
      </c>
      <c r="C8838" t="s">
        <v>21</v>
      </c>
      <c r="D8838" t="s">
        <v>22</v>
      </c>
      <c r="E8838" t="s">
        <v>778</v>
      </c>
      <c r="F8838" t="s">
        <v>778</v>
      </c>
      <c r="G8838" t="s">
        <v>113</v>
      </c>
      <c r="H8838" t="s">
        <v>90</v>
      </c>
      <c r="I8838">
        <v>1209.800000000002</v>
      </c>
      <c r="J8838">
        <v>151</v>
      </c>
      <c r="K8838">
        <v>1286</v>
      </c>
      <c r="L8838" t="s">
        <v>471</v>
      </c>
      <c r="M8838" s="2">
        <f>+Table3[[#This Row],[CHW]]/Table3[[#This Row],[Count of Airbill Number]]</f>
        <v>8.011920529801337</v>
      </c>
    </row>
    <row r="8839" spans="2:13">
      <c r="B8839" t="s">
        <v>20</v>
      </c>
      <c r="C8839" t="s">
        <v>472</v>
      </c>
      <c r="D8839" t="s">
        <v>22</v>
      </c>
      <c r="E8839" t="s">
        <v>778</v>
      </c>
      <c r="F8839" t="s">
        <v>778</v>
      </c>
      <c r="G8839" t="s">
        <v>282</v>
      </c>
      <c r="H8839" t="s">
        <v>112</v>
      </c>
      <c r="I8839">
        <v>1209</v>
      </c>
      <c r="J8839">
        <v>87</v>
      </c>
      <c r="K8839">
        <v>1287</v>
      </c>
      <c r="L8839" t="s">
        <v>471</v>
      </c>
      <c r="M8839" s="2">
        <f>+Table3[[#This Row],[CHW]]/Table3[[#This Row],[Count of Airbill Number]]</f>
        <v>13.896551724137931</v>
      </c>
    </row>
    <row r="8840" spans="2:13">
      <c r="B8840" t="s">
        <v>20</v>
      </c>
      <c r="C8840" t="s">
        <v>472</v>
      </c>
      <c r="D8840" t="s">
        <v>22</v>
      </c>
      <c r="E8840" t="s">
        <v>778</v>
      </c>
      <c r="F8840" t="s">
        <v>778</v>
      </c>
      <c r="G8840" t="s">
        <v>493</v>
      </c>
      <c r="H8840" t="s">
        <v>112</v>
      </c>
      <c r="I8840">
        <v>1208</v>
      </c>
      <c r="J8840">
        <v>71</v>
      </c>
      <c r="K8840">
        <v>1288</v>
      </c>
      <c r="L8840" t="s">
        <v>471</v>
      </c>
      <c r="M8840" s="2">
        <f>+Table3[[#This Row],[CHW]]/Table3[[#This Row],[Count of Airbill Number]]</f>
        <v>17.014084507042252</v>
      </c>
    </row>
    <row r="8841" spans="2:13">
      <c r="B8841" t="s">
        <v>20</v>
      </c>
      <c r="C8841" t="s">
        <v>472</v>
      </c>
      <c r="D8841" t="s">
        <v>22</v>
      </c>
      <c r="E8841" t="s">
        <v>776</v>
      </c>
      <c r="F8841" t="s">
        <v>776</v>
      </c>
      <c r="G8841" t="s">
        <v>85</v>
      </c>
      <c r="H8841" t="s">
        <v>50</v>
      </c>
      <c r="I8841">
        <v>1206.8499999999999</v>
      </c>
      <c r="J8841">
        <v>56</v>
      </c>
      <c r="K8841">
        <v>1289</v>
      </c>
      <c r="L8841" t="s">
        <v>471</v>
      </c>
      <c r="M8841" s="2">
        <f>+Table3[[#This Row],[CHW]]/Table3[[#This Row],[Count of Airbill Number]]</f>
        <v>21.550892857142856</v>
      </c>
    </row>
    <row r="8842" spans="2:13">
      <c r="B8842" t="s">
        <v>20</v>
      </c>
      <c r="C8842" t="s">
        <v>472</v>
      </c>
      <c r="D8842" t="s">
        <v>22</v>
      </c>
      <c r="E8842" t="s">
        <v>776</v>
      </c>
      <c r="F8842" t="s">
        <v>776</v>
      </c>
      <c r="G8842" t="s">
        <v>32</v>
      </c>
      <c r="H8842" t="s">
        <v>123</v>
      </c>
      <c r="I8842">
        <v>1206.54</v>
      </c>
      <c r="J8842">
        <v>54</v>
      </c>
      <c r="K8842">
        <v>1290</v>
      </c>
      <c r="L8842" t="s">
        <v>471</v>
      </c>
      <c r="M8842" s="2">
        <f>+Table3[[#This Row],[CHW]]/Table3[[#This Row],[Count of Airbill Number]]</f>
        <v>22.343333333333334</v>
      </c>
    </row>
    <row r="8843" spans="2:13">
      <c r="B8843" t="s">
        <v>20</v>
      </c>
      <c r="C8843" t="s">
        <v>472</v>
      </c>
      <c r="D8843" t="s">
        <v>22</v>
      </c>
      <c r="E8843" t="s">
        <v>776</v>
      </c>
      <c r="F8843" t="s">
        <v>776</v>
      </c>
      <c r="G8843" t="s">
        <v>116</v>
      </c>
      <c r="H8843" t="s">
        <v>526</v>
      </c>
      <c r="I8843">
        <v>1205.554811</v>
      </c>
      <c r="J8843">
        <v>78</v>
      </c>
      <c r="K8843">
        <v>1291</v>
      </c>
      <c r="L8843" t="s">
        <v>471</v>
      </c>
      <c r="M8843" s="2">
        <f>+Table3[[#This Row],[CHW]]/Table3[[#This Row],[Count of Airbill Number]]</f>
        <v>15.45583091025641</v>
      </c>
    </row>
    <row r="8844" spans="2:13">
      <c r="B8844" t="s">
        <v>20</v>
      </c>
      <c r="C8844" t="s">
        <v>472</v>
      </c>
      <c r="D8844" t="s">
        <v>22</v>
      </c>
      <c r="E8844" t="s">
        <v>778</v>
      </c>
      <c r="F8844" t="s">
        <v>776</v>
      </c>
      <c r="G8844" t="s">
        <v>171</v>
      </c>
      <c r="H8844" t="s">
        <v>85</v>
      </c>
      <c r="I8844">
        <v>1205</v>
      </c>
      <c r="J8844">
        <v>7</v>
      </c>
      <c r="K8844">
        <v>1292</v>
      </c>
      <c r="L8844" t="s">
        <v>471</v>
      </c>
      <c r="M8844" s="2">
        <f>+Table3[[#This Row],[CHW]]/Table3[[#This Row],[Count of Airbill Number]]</f>
        <v>172.14285714285714</v>
      </c>
    </row>
    <row r="8845" spans="2:13">
      <c r="B8845" t="s">
        <v>20</v>
      </c>
      <c r="C8845" t="s">
        <v>21</v>
      </c>
      <c r="D8845" t="s">
        <v>22</v>
      </c>
      <c r="E8845" t="s">
        <v>776</v>
      </c>
      <c r="F8845" t="s">
        <v>778</v>
      </c>
      <c r="G8845" t="s">
        <v>85</v>
      </c>
      <c r="H8845" t="s">
        <v>86</v>
      </c>
      <c r="I8845">
        <v>1203.9099999999992</v>
      </c>
      <c r="J8845">
        <v>260</v>
      </c>
      <c r="K8845">
        <v>1293</v>
      </c>
      <c r="L8845" t="s">
        <v>471</v>
      </c>
      <c r="M8845" s="2">
        <f>+Table3[[#This Row],[CHW]]/Table3[[#This Row],[Count of Airbill Number]]</f>
        <v>4.6304230769230736</v>
      </c>
    </row>
    <row r="8846" spans="2:13">
      <c r="B8846" t="s">
        <v>20</v>
      </c>
      <c r="C8846" t="s">
        <v>472</v>
      </c>
      <c r="D8846" t="s">
        <v>22</v>
      </c>
      <c r="E8846" t="s">
        <v>777</v>
      </c>
      <c r="F8846" t="s">
        <v>778</v>
      </c>
      <c r="G8846" t="s">
        <v>106</v>
      </c>
      <c r="H8846" t="s">
        <v>86</v>
      </c>
      <c r="I8846">
        <v>1203</v>
      </c>
      <c r="J8846">
        <v>39</v>
      </c>
      <c r="K8846">
        <v>1294</v>
      </c>
      <c r="L8846" t="s">
        <v>471</v>
      </c>
      <c r="M8846" s="2">
        <f>+Table3[[#This Row],[CHW]]/Table3[[#This Row],[Count of Airbill Number]]</f>
        <v>30.846153846153847</v>
      </c>
    </row>
    <row r="8847" spans="2:13">
      <c r="B8847" t="s">
        <v>35</v>
      </c>
      <c r="C8847" t="s">
        <v>472</v>
      </c>
      <c r="D8847" t="s">
        <v>36</v>
      </c>
      <c r="E8847" t="s">
        <v>777</v>
      </c>
      <c r="F8847" t="s">
        <v>777</v>
      </c>
      <c r="G8847" t="s">
        <v>181</v>
      </c>
      <c r="H8847" t="s">
        <v>110</v>
      </c>
      <c r="I8847">
        <v>1202</v>
      </c>
      <c r="J8847">
        <v>4</v>
      </c>
      <c r="K8847">
        <v>1295</v>
      </c>
      <c r="L8847" t="s">
        <v>471</v>
      </c>
      <c r="M8847" s="2">
        <f>+Table3[[#This Row],[CHW]]/Table3[[#This Row],[Count of Airbill Number]]</f>
        <v>300.5</v>
      </c>
    </row>
    <row r="8848" spans="2:13">
      <c r="B8848" t="s">
        <v>20</v>
      </c>
      <c r="C8848" t="s">
        <v>472</v>
      </c>
      <c r="D8848" t="s">
        <v>22</v>
      </c>
      <c r="E8848" t="s">
        <v>776</v>
      </c>
      <c r="F8848" t="s">
        <v>776</v>
      </c>
      <c r="G8848" t="s">
        <v>103</v>
      </c>
      <c r="H8848" t="s">
        <v>39</v>
      </c>
      <c r="I8848">
        <v>1201</v>
      </c>
      <c r="J8848">
        <v>31</v>
      </c>
      <c r="K8848">
        <v>1296</v>
      </c>
      <c r="L8848" t="s">
        <v>471</v>
      </c>
      <c r="M8848" s="2">
        <f>+Table3[[#This Row],[CHW]]/Table3[[#This Row],[Count of Airbill Number]]</f>
        <v>38.741935483870968</v>
      </c>
    </row>
    <row r="8849" spans="2:13">
      <c r="B8849" t="s">
        <v>20</v>
      </c>
      <c r="C8849" t="s">
        <v>472</v>
      </c>
      <c r="D8849" t="s">
        <v>22</v>
      </c>
      <c r="E8849" t="s">
        <v>777</v>
      </c>
      <c r="F8849" t="s">
        <v>778</v>
      </c>
      <c r="G8849" t="s">
        <v>162</v>
      </c>
      <c r="H8849" t="s">
        <v>400</v>
      </c>
      <c r="I8849">
        <v>1199</v>
      </c>
      <c r="J8849">
        <v>2</v>
      </c>
      <c r="K8849">
        <v>1297</v>
      </c>
      <c r="L8849" t="s">
        <v>471</v>
      </c>
      <c r="M8849" s="2">
        <f>+Table3[[#This Row],[CHW]]/Table3[[#This Row],[Count of Airbill Number]]</f>
        <v>599.5</v>
      </c>
    </row>
    <row r="8850" spans="2:13">
      <c r="B8850" t="s">
        <v>20</v>
      </c>
      <c r="C8850" t="s">
        <v>472</v>
      </c>
      <c r="D8850" t="s">
        <v>22</v>
      </c>
      <c r="E8850" t="s">
        <v>777</v>
      </c>
      <c r="F8850" t="s">
        <v>778</v>
      </c>
      <c r="G8850" t="s">
        <v>290</v>
      </c>
      <c r="H8850" t="s">
        <v>311</v>
      </c>
      <c r="I8850">
        <v>1198</v>
      </c>
      <c r="J8850">
        <v>6</v>
      </c>
      <c r="K8850">
        <v>1298</v>
      </c>
      <c r="L8850" t="s">
        <v>471</v>
      </c>
      <c r="M8850" s="2">
        <f>+Table3[[#This Row],[CHW]]/Table3[[#This Row],[Count of Airbill Number]]</f>
        <v>199.66666666666666</v>
      </c>
    </row>
    <row r="8851" spans="2:13">
      <c r="B8851" t="s">
        <v>20</v>
      </c>
      <c r="C8851" t="s">
        <v>21</v>
      </c>
      <c r="D8851" t="s">
        <v>22</v>
      </c>
      <c r="E8851" t="s">
        <v>778</v>
      </c>
      <c r="F8851" t="s">
        <v>777</v>
      </c>
      <c r="G8851" t="s">
        <v>150</v>
      </c>
      <c r="H8851" t="s">
        <v>290</v>
      </c>
      <c r="I8851">
        <v>1194.1500000000001</v>
      </c>
      <c r="J8851">
        <v>58</v>
      </c>
      <c r="K8851">
        <v>1299</v>
      </c>
      <c r="L8851" t="s">
        <v>471</v>
      </c>
      <c r="M8851" s="2">
        <f>+Table3[[#This Row],[CHW]]/Table3[[#This Row],[Count of Airbill Number]]</f>
        <v>20.588793103448278</v>
      </c>
    </row>
    <row r="8852" spans="2:13">
      <c r="B8852" t="s">
        <v>20</v>
      </c>
      <c r="C8852" t="s">
        <v>21</v>
      </c>
      <c r="D8852" t="s">
        <v>22</v>
      </c>
      <c r="E8852" t="s">
        <v>777</v>
      </c>
      <c r="F8852" t="s">
        <v>777</v>
      </c>
      <c r="G8852" t="s">
        <v>162</v>
      </c>
      <c r="H8852" t="s">
        <v>27</v>
      </c>
      <c r="I8852">
        <v>1193</v>
      </c>
      <c r="J8852">
        <v>86</v>
      </c>
      <c r="K8852">
        <v>1300</v>
      </c>
      <c r="L8852" t="s">
        <v>471</v>
      </c>
      <c r="M8852" s="2">
        <f>+Table3[[#This Row],[CHW]]/Table3[[#This Row],[Count of Airbill Number]]</f>
        <v>13.872093023255815</v>
      </c>
    </row>
    <row r="8853" spans="2:13">
      <c r="B8853" t="s">
        <v>20</v>
      </c>
      <c r="C8853" t="s">
        <v>472</v>
      </c>
      <c r="D8853" t="s">
        <v>22</v>
      </c>
      <c r="E8853" t="s">
        <v>777</v>
      </c>
      <c r="F8853" t="s">
        <v>777</v>
      </c>
      <c r="G8853" t="s">
        <v>38</v>
      </c>
      <c r="H8853" t="s">
        <v>429</v>
      </c>
      <c r="I8853">
        <v>1192</v>
      </c>
      <c r="J8853">
        <v>97</v>
      </c>
      <c r="K8853">
        <v>1301</v>
      </c>
      <c r="L8853" t="s">
        <v>471</v>
      </c>
      <c r="M8853" s="2">
        <f>+Table3[[#This Row],[CHW]]/Table3[[#This Row],[Count of Airbill Number]]</f>
        <v>12.288659793814434</v>
      </c>
    </row>
    <row r="8854" spans="2:13">
      <c r="B8854" t="s">
        <v>20</v>
      </c>
      <c r="C8854" t="s">
        <v>472</v>
      </c>
      <c r="D8854" t="s">
        <v>22</v>
      </c>
      <c r="E8854" t="s">
        <v>777</v>
      </c>
      <c r="F8854" t="s">
        <v>777</v>
      </c>
      <c r="G8854" t="s">
        <v>38</v>
      </c>
      <c r="H8854" t="s">
        <v>484</v>
      </c>
      <c r="I8854">
        <v>1188.3499999999999</v>
      </c>
      <c r="J8854">
        <v>52</v>
      </c>
      <c r="K8854">
        <v>1302</v>
      </c>
      <c r="L8854" t="s">
        <v>471</v>
      </c>
      <c r="M8854" s="2">
        <f>+Table3[[#This Row],[CHW]]/Table3[[#This Row],[Count of Airbill Number]]</f>
        <v>22.852884615384614</v>
      </c>
    </row>
    <row r="8855" spans="2:13">
      <c r="B8855" t="s">
        <v>20</v>
      </c>
      <c r="C8855" t="s">
        <v>472</v>
      </c>
      <c r="D8855" t="s">
        <v>22</v>
      </c>
      <c r="E8855" t="s">
        <v>776</v>
      </c>
      <c r="F8855" t="s">
        <v>776</v>
      </c>
      <c r="G8855" t="s">
        <v>33</v>
      </c>
      <c r="H8855" t="s">
        <v>37</v>
      </c>
      <c r="I8855">
        <v>1187.3564399999991</v>
      </c>
      <c r="J8855">
        <v>72</v>
      </c>
      <c r="K8855">
        <v>1303</v>
      </c>
      <c r="L8855" t="s">
        <v>471</v>
      </c>
      <c r="M8855" s="2">
        <f>+Table3[[#This Row],[CHW]]/Table3[[#This Row],[Count of Airbill Number]]</f>
        <v>16.491061666666653</v>
      </c>
    </row>
    <row r="8856" spans="2:13">
      <c r="B8856" t="s">
        <v>20</v>
      </c>
      <c r="C8856" t="s">
        <v>21</v>
      </c>
      <c r="D8856" t="s">
        <v>22</v>
      </c>
      <c r="E8856" t="s">
        <v>776</v>
      </c>
      <c r="F8856" t="s">
        <v>776</v>
      </c>
      <c r="G8856" t="s">
        <v>37</v>
      </c>
      <c r="H8856" t="s">
        <v>84</v>
      </c>
      <c r="I8856">
        <v>1183.69</v>
      </c>
      <c r="J8856">
        <v>78</v>
      </c>
      <c r="K8856">
        <v>1304</v>
      </c>
      <c r="L8856" t="s">
        <v>471</v>
      </c>
      <c r="M8856" s="2">
        <f>+Table3[[#This Row],[CHW]]/Table3[[#This Row],[Count of Airbill Number]]</f>
        <v>15.175512820512822</v>
      </c>
    </row>
    <row r="8857" spans="2:13">
      <c r="B8857" t="s">
        <v>35</v>
      </c>
      <c r="C8857" t="s">
        <v>21</v>
      </c>
      <c r="D8857" t="s">
        <v>36</v>
      </c>
      <c r="E8857" t="s">
        <v>778</v>
      </c>
      <c r="F8857" t="s">
        <v>777</v>
      </c>
      <c r="G8857" t="s">
        <v>51</v>
      </c>
      <c r="H8857" t="s">
        <v>27</v>
      </c>
      <c r="I8857">
        <v>1182.69</v>
      </c>
      <c r="J8857">
        <v>3</v>
      </c>
      <c r="K8857">
        <v>1305</v>
      </c>
      <c r="L8857" t="s">
        <v>471</v>
      </c>
      <c r="M8857" s="2">
        <f>+Table3[[#This Row],[CHW]]/Table3[[#This Row],[Count of Airbill Number]]</f>
        <v>394.23</v>
      </c>
    </row>
    <row r="8858" spans="2:13">
      <c r="B8858" t="s">
        <v>20</v>
      </c>
      <c r="C8858" t="s">
        <v>472</v>
      </c>
      <c r="D8858" t="s">
        <v>22</v>
      </c>
      <c r="E8858" t="s">
        <v>778</v>
      </c>
      <c r="F8858" t="s">
        <v>778</v>
      </c>
      <c r="G8858" t="s">
        <v>150</v>
      </c>
      <c r="H8858" t="s">
        <v>153</v>
      </c>
      <c r="I8858">
        <v>1181.54</v>
      </c>
      <c r="J8858">
        <v>20</v>
      </c>
      <c r="K8858">
        <v>1306</v>
      </c>
      <c r="L8858" t="s">
        <v>471</v>
      </c>
      <c r="M8858" s="2">
        <f>+Table3[[#This Row],[CHW]]/Table3[[#This Row],[Count of Airbill Number]]</f>
        <v>59.076999999999998</v>
      </c>
    </row>
    <row r="8859" spans="2:13">
      <c r="B8859" t="s">
        <v>35</v>
      </c>
      <c r="C8859" t="s">
        <v>472</v>
      </c>
      <c r="D8859" t="s">
        <v>36</v>
      </c>
      <c r="E8859" t="s">
        <v>777</v>
      </c>
      <c r="F8859" t="s">
        <v>777</v>
      </c>
      <c r="G8859" t="s">
        <v>29</v>
      </c>
      <c r="H8859" t="s">
        <v>190</v>
      </c>
      <c r="I8859">
        <v>1179</v>
      </c>
      <c r="J8859">
        <v>2</v>
      </c>
      <c r="K8859">
        <v>1307</v>
      </c>
      <c r="L8859" t="s">
        <v>471</v>
      </c>
      <c r="M8859" s="2">
        <f>+Table3[[#This Row],[CHW]]/Table3[[#This Row],[Count of Airbill Number]]</f>
        <v>589.5</v>
      </c>
    </row>
    <row r="8860" spans="2:13">
      <c r="B8860" t="s">
        <v>20</v>
      </c>
      <c r="C8860" t="s">
        <v>21</v>
      </c>
      <c r="D8860" t="s">
        <v>22</v>
      </c>
      <c r="E8860" t="s">
        <v>777</v>
      </c>
      <c r="F8860" t="s">
        <v>777</v>
      </c>
      <c r="G8860" t="s">
        <v>38</v>
      </c>
      <c r="H8860" t="s">
        <v>27</v>
      </c>
      <c r="I8860">
        <v>1178</v>
      </c>
      <c r="J8860">
        <v>278</v>
      </c>
      <c r="K8860">
        <v>1308</v>
      </c>
      <c r="L8860" t="s">
        <v>471</v>
      </c>
      <c r="M8860" s="2">
        <f>+Table3[[#This Row],[CHW]]/Table3[[#This Row],[Count of Airbill Number]]</f>
        <v>4.2374100719424463</v>
      </c>
    </row>
    <row r="8861" spans="2:13">
      <c r="B8861" t="s">
        <v>20</v>
      </c>
      <c r="C8861" t="s">
        <v>472</v>
      </c>
      <c r="D8861" t="s">
        <v>36</v>
      </c>
      <c r="E8861" t="s">
        <v>776</v>
      </c>
      <c r="F8861" t="s">
        <v>776</v>
      </c>
      <c r="G8861" t="s">
        <v>37</v>
      </c>
      <c r="H8861" t="s">
        <v>66</v>
      </c>
      <c r="I8861">
        <v>1175</v>
      </c>
      <c r="J8861">
        <v>82</v>
      </c>
      <c r="K8861">
        <v>1309</v>
      </c>
      <c r="L8861" t="s">
        <v>471</v>
      </c>
      <c r="M8861" s="2">
        <f>+Table3[[#This Row],[CHW]]/Table3[[#This Row],[Count of Airbill Number]]</f>
        <v>14.329268292682928</v>
      </c>
    </row>
    <row r="8862" spans="2:13">
      <c r="B8862" t="s">
        <v>20</v>
      </c>
      <c r="C8862" t="s">
        <v>472</v>
      </c>
      <c r="D8862" t="s">
        <v>22</v>
      </c>
      <c r="E8862" t="s">
        <v>776</v>
      </c>
      <c r="F8862" t="s">
        <v>778</v>
      </c>
      <c r="G8862" t="s">
        <v>37</v>
      </c>
      <c r="H8862" t="s">
        <v>99</v>
      </c>
      <c r="I8862">
        <v>1172.2799999999997</v>
      </c>
      <c r="J8862">
        <v>62</v>
      </c>
      <c r="K8862">
        <v>1310</v>
      </c>
      <c r="L8862" t="s">
        <v>471</v>
      </c>
      <c r="M8862" s="2">
        <f>+Table3[[#This Row],[CHW]]/Table3[[#This Row],[Count of Airbill Number]]</f>
        <v>18.907741935483866</v>
      </c>
    </row>
    <row r="8863" spans="2:13">
      <c r="B8863" t="s">
        <v>20</v>
      </c>
      <c r="C8863" t="s">
        <v>472</v>
      </c>
      <c r="D8863" t="s">
        <v>22</v>
      </c>
      <c r="E8863" t="s">
        <v>778</v>
      </c>
      <c r="F8863" t="s">
        <v>776</v>
      </c>
      <c r="G8863" t="s">
        <v>113</v>
      </c>
      <c r="H8863" t="s">
        <v>116</v>
      </c>
      <c r="I8863">
        <v>1171.19</v>
      </c>
      <c r="J8863">
        <v>10</v>
      </c>
      <c r="K8863">
        <v>1311</v>
      </c>
      <c r="L8863" t="s">
        <v>471</v>
      </c>
      <c r="M8863" s="2">
        <f>+Table3[[#This Row],[CHW]]/Table3[[#This Row],[Count of Airbill Number]]</f>
        <v>117.119</v>
      </c>
    </row>
    <row r="8864" spans="2:13">
      <c r="B8864" t="s">
        <v>20</v>
      </c>
      <c r="C8864" t="s">
        <v>472</v>
      </c>
      <c r="D8864" t="s">
        <v>22</v>
      </c>
      <c r="E8864" t="s">
        <v>776</v>
      </c>
      <c r="F8864" t="s">
        <v>777</v>
      </c>
      <c r="G8864" t="s">
        <v>85</v>
      </c>
      <c r="H8864" t="s">
        <v>274</v>
      </c>
      <c r="I8864">
        <v>1167.53</v>
      </c>
      <c r="J8864">
        <v>35</v>
      </c>
      <c r="K8864">
        <v>1312</v>
      </c>
      <c r="L8864" t="s">
        <v>471</v>
      </c>
      <c r="M8864" s="2">
        <f>+Table3[[#This Row],[CHW]]/Table3[[#This Row],[Count of Airbill Number]]</f>
        <v>33.357999999999997</v>
      </c>
    </row>
    <row r="8865" spans="2:13">
      <c r="B8865" t="s">
        <v>20</v>
      </c>
      <c r="C8865" t="s">
        <v>472</v>
      </c>
      <c r="D8865" t="s">
        <v>22</v>
      </c>
      <c r="E8865" t="s">
        <v>777</v>
      </c>
      <c r="F8865" t="s">
        <v>777</v>
      </c>
      <c r="G8865" t="s">
        <v>162</v>
      </c>
      <c r="H8865" t="s">
        <v>181</v>
      </c>
      <c r="I8865">
        <v>1164</v>
      </c>
      <c r="J8865">
        <v>21</v>
      </c>
      <c r="K8865">
        <v>1313</v>
      </c>
      <c r="L8865" t="s">
        <v>471</v>
      </c>
      <c r="M8865" s="2">
        <f>+Table3[[#This Row],[CHW]]/Table3[[#This Row],[Count of Airbill Number]]</f>
        <v>55.428571428571431</v>
      </c>
    </row>
    <row r="8866" spans="2:13">
      <c r="B8866" t="s">
        <v>20</v>
      </c>
      <c r="C8866" t="s">
        <v>472</v>
      </c>
      <c r="D8866" t="s">
        <v>22</v>
      </c>
      <c r="E8866" t="s">
        <v>778</v>
      </c>
      <c r="F8866" t="s">
        <v>778</v>
      </c>
      <c r="G8866" t="s">
        <v>267</v>
      </c>
      <c r="H8866" t="s">
        <v>325</v>
      </c>
      <c r="I8866">
        <v>1162.75</v>
      </c>
      <c r="J8866">
        <v>14</v>
      </c>
      <c r="K8866">
        <v>1314</v>
      </c>
      <c r="L8866" t="s">
        <v>471</v>
      </c>
      <c r="M8866" s="2">
        <f>+Table3[[#This Row],[CHW]]/Table3[[#This Row],[Count of Airbill Number]]</f>
        <v>83.053571428571431</v>
      </c>
    </row>
    <row r="8867" spans="2:13">
      <c r="B8867" t="s">
        <v>20</v>
      </c>
      <c r="C8867" t="s">
        <v>472</v>
      </c>
      <c r="D8867" t="s">
        <v>22</v>
      </c>
      <c r="E8867" t="s">
        <v>778</v>
      </c>
      <c r="F8867" t="s">
        <v>778</v>
      </c>
      <c r="G8867" t="s">
        <v>495</v>
      </c>
      <c r="H8867" t="s">
        <v>112</v>
      </c>
      <c r="I8867">
        <v>1162.5</v>
      </c>
      <c r="J8867">
        <v>136</v>
      </c>
      <c r="K8867">
        <v>1315</v>
      </c>
      <c r="L8867" t="s">
        <v>471</v>
      </c>
      <c r="M8867" s="2">
        <f>+Table3[[#This Row],[CHW]]/Table3[[#This Row],[Count of Airbill Number]]</f>
        <v>8.547794117647058</v>
      </c>
    </row>
    <row r="8868" spans="2:13">
      <c r="B8868" t="s">
        <v>20</v>
      </c>
      <c r="C8868" t="s">
        <v>472</v>
      </c>
      <c r="D8868" t="s">
        <v>36</v>
      </c>
      <c r="E8868" t="s">
        <v>776</v>
      </c>
      <c r="F8868" t="s">
        <v>776</v>
      </c>
      <c r="G8868" t="s">
        <v>37</v>
      </c>
      <c r="H8868" t="s">
        <v>32</v>
      </c>
      <c r="I8868">
        <v>1161</v>
      </c>
      <c r="J8868">
        <v>83</v>
      </c>
      <c r="K8868">
        <v>1316</v>
      </c>
      <c r="L8868" t="s">
        <v>471</v>
      </c>
      <c r="M8868" s="2">
        <f>+Table3[[#This Row],[CHW]]/Table3[[#This Row],[Count of Airbill Number]]</f>
        <v>13.987951807228916</v>
      </c>
    </row>
    <row r="8869" spans="2:13">
      <c r="B8869" t="s">
        <v>20</v>
      </c>
      <c r="C8869" t="s">
        <v>21</v>
      </c>
      <c r="D8869" t="s">
        <v>22</v>
      </c>
      <c r="E8869" t="s">
        <v>777</v>
      </c>
      <c r="F8869" t="s">
        <v>777</v>
      </c>
      <c r="G8869" t="s">
        <v>274</v>
      </c>
      <c r="H8869" t="s">
        <v>374</v>
      </c>
      <c r="I8869">
        <v>1160.3400000000001</v>
      </c>
      <c r="J8869">
        <v>50</v>
      </c>
      <c r="K8869">
        <v>1317</v>
      </c>
      <c r="L8869" t="s">
        <v>471</v>
      </c>
      <c r="M8869" s="2">
        <f>+Table3[[#This Row],[CHW]]/Table3[[#This Row],[Count of Airbill Number]]</f>
        <v>23.206800000000001</v>
      </c>
    </row>
    <row r="8870" spans="2:13">
      <c r="B8870" t="s">
        <v>20</v>
      </c>
      <c r="C8870" t="s">
        <v>472</v>
      </c>
      <c r="D8870" t="s">
        <v>36</v>
      </c>
      <c r="E8870" t="s">
        <v>776</v>
      </c>
      <c r="F8870" t="s">
        <v>776</v>
      </c>
      <c r="G8870" t="s">
        <v>37</v>
      </c>
      <c r="H8870" t="s">
        <v>103</v>
      </c>
      <c r="I8870">
        <v>1160</v>
      </c>
      <c r="J8870">
        <v>63</v>
      </c>
      <c r="K8870">
        <v>1318</v>
      </c>
      <c r="L8870" t="s">
        <v>471</v>
      </c>
      <c r="M8870" s="2">
        <f>+Table3[[#This Row],[CHW]]/Table3[[#This Row],[Count of Airbill Number]]</f>
        <v>18.412698412698411</v>
      </c>
    </row>
    <row r="8871" spans="2:13">
      <c r="B8871" t="s">
        <v>20</v>
      </c>
      <c r="C8871" t="s">
        <v>472</v>
      </c>
      <c r="D8871" t="s">
        <v>22</v>
      </c>
      <c r="E8871" t="s">
        <v>778</v>
      </c>
      <c r="F8871" t="s">
        <v>778</v>
      </c>
      <c r="G8871" t="s">
        <v>86</v>
      </c>
      <c r="H8871" t="s">
        <v>185</v>
      </c>
      <c r="I8871">
        <v>1159.7</v>
      </c>
      <c r="J8871">
        <v>6</v>
      </c>
      <c r="K8871">
        <v>1319</v>
      </c>
      <c r="L8871" t="s">
        <v>471</v>
      </c>
      <c r="M8871" s="2">
        <f>+Table3[[#This Row],[CHW]]/Table3[[#This Row],[Count of Airbill Number]]</f>
        <v>193.28333333333333</v>
      </c>
    </row>
    <row r="8872" spans="2:13">
      <c r="B8872" t="s">
        <v>20</v>
      </c>
      <c r="C8872" t="s">
        <v>21</v>
      </c>
      <c r="D8872" t="s">
        <v>22</v>
      </c>
      <c r="E8872" t="s">
        <v>778</v>
      </c>
      <c r="F8872" t="s">
        <v>778</v>
      </c>
      <c r="G8872" t="s">
        <v>112</v>
      </c>
      <c r="H8872" t="s">
        <v>575</v>
      </c>
      <c r="I8872">
        <v>1159.3</v>
      </c>
      <c r="J8872">
        <v>27</v>
      </c>
      <c r="K8872">
        <v>1320</v>
      </c>
      <c r="L8872" t="s">
        <v>471</v>
      </c>
      <c r="M8872" s="2">
        <f>+Table3[[#This Row],[CHW]]/Table3[[#This Row],[Count of Airbill Number]]</f>
        <v>42.937037037037037</v>
      </c>
    </row>
    <row r="8873" spans="2:13">
      <c r="B8873" t="s">
        <v>20</v>
      </c>
      <c r="C8873" t="s">
        <v>472</v>
      </c>
      <c r="D8873" t="s">
        <v>22</v>
      </c>
      <c r="E8873" t="s">
        <v>777</v>
      </c>
      <c r="F8873" t="s">
        <v>777</v>
      </c>
      <c r="G8873" t="s">
        <v>481</v>
      </c>
      <c r="H8873" t="s">
        <v>259</v>
      </c>
      <c r="I8873">
        <v>1159</v>
      </c>
      <c r="J8873">
        <v>29</v>
      </c>
      <c r="K8873">
        <v>1321</v>
      </c>
      <c r="L8873" t="s">
        <v>471</v>
      </c>
      <c r="M8873" s="2">
        <f>+Table3[[#This Row],[CHW]]/Table3[[#This Row],[Count of Airbill Number]]</f>
        <v>39.96551724137931</v>
      </c>
    </row>
    <row r="8874" spans="2:13">
      <c r="B8874" t="s">
        <v>20</v>
      </c>
      <c r="C8874" t="s">
        <v>21</v>
      </c>
      <c r="D8874" t="s">
        <v>22</v>
      </c>
      <c r="E8874" t="s">
        <v>778</v>
      </c>
      <c r="F8874" t="s">
        <v>778</v>
      </c>
      <c r="G8874" t="s">
        <v>113</v>
      </c>
      <c r="H8874" t="s">
        <v>358</v>
      </c>
      <c r="I8874">
        <v>1157.3900000000017</v>
      </c>
      <c r="J8874">
        <v>132</v>
      </c>
      <c r="K8874">
        <v>1322</v>
      </c>
      <c r="L8874" t="s">
        <v>471</v>
      </c>
      <c r="M8874" s="2">
        <f>+Table3[[#This Row],[CHW]]/Table3[[#This Row],[Count of Airbill Number]]</f>
        <v>8.7681060606060726</v>
      </c>
    </row>
    <row r="8875" spans="2:13">
      <c r="B8875" t="s">
        <v>20</v>
      </c>
      <c r="C8875" t="s">
        <v>472</v>
      </c>
      <c r="D8875" t="s">
        <v>22</v>
      </c>
      <c r="E8875" t="s">
        <v>778</v>
      </c>
      <c r="F8875" t="s">
        <v>777</v>
      </c>
      <c r="G8875" t="s">
        <v>269</v>
      </c>
      <c r="H8875" t="s">
        <v>190</v>
      </c>
      <c r="I8875">
        <v>1156</v>
      </c>
      <c r="J8875">
        <v>86</v>
      </c>
      <c r="K8875">
        <v>1323</v>
      </c>
      <c r="L8875" t="s">
        <v>471</v>
      </c>
      <c r="M8875" s="2">
        <f>+Table3[[#This Row],[CHW]]/Table3[[#This Row],[Count of Airbill Number]]</f>
        <v>13.44186046511628</v>
      </c>
    </row>
    <row r="8876" spans="2:13">
      <c r="B8876" t="s">
        <v>20</v>
      </c>
      <c r="C8876" t="s">
        <v>472</v>
      </c>
      <c r="D8876" t="s">
        <v>22</v>
      </c>
      <c r="E8876" t="s">
        <v>778</v>
      </c>
      <c r="F8876" t="s">
        <v>778</v>
      </c>
      <c r="G8876" t="s">
        <v>248</v>
      </c>
      <c r="H8876" t="s">
        <v>260</v>
      </c>
      <c r="I8876">
        <v>1156</v>
      </c>
      <c r="J8876">
        <v>42</v>
      </c>
      <c r="K8876">
        <v>1324</v>
      </c>
      <c r="L8876" t="s">
        <v>471</v>
      </c>
      <c r="M8876" s="2">
        <f>+Table3[[#This Row],[CHW]]/Table3[[#This Row],[Count of Airbill Number]]</f>
        <v>27.523809523809526</v>
      </c>
    </row>
    <row r="8877" spans="2:13">
      <c r="B8877" t="s">
        <v>20</v>
      </c>
      <c r="C8877" t="s">
        <v>472</v>
      </c>
      <c r="D8877" t="s">
        <v>22</v>
      </c>
      <c r="E8877" t="s">
        <v>778</v>
      </c>
      <c r="F8877" t="s">
        <v>778</v>
      </c>
      <c r="G8877" t="s">
        <v>171</v>
      </c>
      <c r="H8877" t="s">
        <v>327</v>
      </c>
      <c r="I8877">
        <v>1155</v>
      </c>
      <c r="J8877">
        <v>69</v>
      </c>
      <c r="K8877">
        <v>1325</v>
      </c>
      <c r="L8877" t="s">
        <v>471</v>
      </c>
      <c r="M8877" s="2">
        <f>+Table3[[#This Row],[CHW]]/Table3[[#This Row],[Count of Airbill Number]]</f>
        <v>16.739130434782609</v>
      </c>
    </row>
    <row r="8878" spans="2:13">
      <c r="B8878" t="s">
        <v>20</v>
      </c>
      <c r="C8878" t="s">
        <v>472</v>
      </c>
      <c r="D8878" t="s">
        <v>22</v>
      </c>
      <c r="E8878" t="s">
        <v>776</v>
      </c>
      <c r="F8878" t="s">
        <v>776</v>
      </c>
      <c r="G8878" t="s">
        <v>66</v>
      </c>
      <c r="H8878" t="s">
        <v>170</v>
      </c>
      <c r="I8878">
        <v>1154.6099999999999</v>
      </c>
      <c r="J8878">
        <v>50</v>
      </c>
      <c r="K8878">
        <v>1326</v>
      </c>
      <c r="L8878" t="s">
        <v>471</v>
      </c>
      <c r="M8878" s="2">
        <f>+Table3[[#This Row],[CHW]]/Table3[[#This Row],[Count of Airbill Number]]</f>
        <v>23.092199999999998</v>
      </c>
    </row>
    <row r="8879" spans="2:13">
      <c r="B8879" t="s">
        <v>35</v>
      </c>
      <c r="C8879" t="s">
        <v>472</v>
      </c>
      <c r="D8879" t="s">
        <v>36</v>
      </c>
      <c r="E8879" t="s">
        <v>777</v>
      </c>
      <c r="F8879" t="s">
        <v>777</v>
      </c>
      <c r="G8879" t="s">
        <v>27</v>
      </c>
      <c r="H8879" t="s">
        <v>44</v>
      </c>
      <c r="I8879">
        <v>1150</v>
      </c>
      <c r="J8879">
        <v>5</v>
      </c>
      <c r="K8879">
        <v>1327</v>
      </c>
      <c r="L8879" t="s">
        <v>471</v>
      </c>
      <c r="M8879" s="2">
        <f>+Table3[[#This Row],[CHW]]/Table3[[#This Row],[Count of Airbill Number]]</f>
        <v>230</v>
      </c>
    </row>
    <row r="8880" spans="2:13">
      <c r="B8880" t="s">
        <v>20</v>
      </c>
      <c r="C8880" t="s">
        <v>472</v>
      </c>
      <c r="D8880" t="s">
        <v>22</v>
      </c>
      <c r="E8880" t="s">
        <v>778</v>
      </c>
      <c r="F8880" t="s">
        <v>776</v>
      </c>
      <c r="G8880" t="s">
        <v>171</v>
      </c>
      <c r="H8880" t="s">
        <v>211</v>
      </c>
      <c r="I8880">
        <v>1148</v>
      </c>
      <c r="J8880">
        <v>49</v>
      </c>
      <c r="K8880">
        <v>1328</v>
      </c>
      <c r="L8880" t="s">
        <v>471</v>
      </c>
      <c r="M8880" s="2">
        <f>+Table3[[#This Row],[CHW]]/Table3[[#This Row],[Count of Airbill Number]]</f>
        <v>23.428571428571427</v>
      </c>
    </row>
    <row r="8881" spans="2:13">
      <c r="B8881" t="s">
        <v>20</v>
      </c>
      <c r="C8881" t="s">
        <v>472</v>
      </c>
      <c r="D8881" t="s">
        <v>22</v>
      </c>
      <c r="E8881" t="s">
        <v>778</v>
      </c>
      <c r="F8881" t="s">
        <v>778</v>
      </c>
      <c r="G8881" t="s">
        <v>325</v>
      </c>
      <c r="H8881" t="s">
        <v>51</v>
      </c>
      <c r="I8881">
        <v>1148</v>
      </c>
      <c r="J8881">
        <v>59</v>
      </c>
      <c r="K8881">
        <v>1329</v>
      </c>
      <c r="L8881" t="s">
        <v>471</v>
      </c>
      <c r="M8881" s="2">
        <f>+Table3[[#This Row],[CHW]]/Table3[[#This Row],[Count of Airbill Number]]</f>
        <v>19.457627118644069</v>
      </c>
    </row>
    <row r="8882" spans="2:13">
      <c r="B8882" t="s">
        <v>20</v>
      </c>
      <c r="C8882" t="s">
        <v>472</v>
      </c>
      <c r="D8882" t="s">
        <v>22</v>
      </c>
      <c r="E8882" t="s">
        <v>777</v>
      </c>
      <c r="F8882" t="s">
        <v>777</v>
      </c>
      <c r="G8882" t="s">
        <v>106</v>
      </c>
      <c r="H8882" t="s">
        <v>290</v>
      </c>
      <c r="I8882">
        <v>1147</v>
      </c>
      <c r="J8882">
        <v>5</v>
      </c>
      <c r="K8882">
        <v>1330</v>
      </c>
      <c r="L8882" t="s">
        <v>471</v>
      </c>
      <c r="M8882" s="2">
        <f>+Table3[[#This Row],[CHW]]/Table3[[#This Row],[Count of Airbill Number]]</f>
        <v>229.4</v>
      </c>
    </row>
    <row r="8883" spans="2:13">
      <c r="B8883" t="s">
        <v>20</v>
      </c>
      <c r="C8883" t="s">
        <v>472</v>
      </c>
      <c r="D8883" t="s">
        <v>22</v>
      </c>
      <c r="E8883" t="s">
        <v>777</v>
      </c>
      <c r="F8883" t="s">
        <v>777</v>
      </c>
      <c r="G8883" t="s">
        <v>551</v>
      </c>
      <c r="H8883" t="s">
        <v>259</v>
      </c>
      <c r="I8883">
        <v>1147</v>
      </c>
      <c r="J8883">
        <v>37</v>
      </c>
      <c r="K8883">
        <v>1331</v>
      </c>
      <c r="L8883" t="s">
        <v>471</v>
      </c>
      <c r="M8883" s="2">
        <f>+Table3[[#This Row],[CHW]]/Table3[[#This Row],[Count of Airbill Number]]</f>
        <v>31</v>
      </c>
    </row>
    <row r="8884" spans="2:13">
      <c r="B8884" t="s">
        <v>20</v>
      </c>
      <c r="C8884" t="s">
        <v>472</v>
      </c>
      <c r="D8884" t="s">
        <v>22</v>
      </c>
      <c r="E8884" t="s">
        <v>778</v>
      </c>
      <c r="F8884" t="s">
        <v>778</v>
      </c>
      <c r="G8884" t="s">
        <v>210</v>
      </c>
      <c r="H8884" t="s">
        <v>81</v>
      </c>
      <c r="I8884">
        <v>1146</v>
      </c>
      <c r="J8884">
        <v>8</v>
      </c>
      <c r="K8884">
        <v>1332</v>
      </c>
      <c r="L8884" t="s">
        <v>471</v>
      </c>
      <c r="M8884" s="2">
        <f>+Table3[[#This Row],[CHW]]/Table3[[#This Row],[Count of Airbill Number]]</f>
        <v>143.25</v>
      </c>
    </row>
    <row r="8885" spans="2:13">
      <c r="B8885" t="s">
        <v>20</v>
      </c>
      <c r="C8885" t="s">
        <v>472</v>
      </c>
      <c r="D8885" t="s">
        <v>22</v>
      </c>
      <c r="E8885" t="s">
        <v>778</v>
      </c>
      <c r="F8885" t="s">
        <v>777</v>
      </c>
      <c r="G8885" t="s">
        <v>150</v>
      </c>
      <c r="H8885" t="s">
        <v>484</v>
      </c>
      <c r="I8885">
        <v>1146</v>
      </c>
      <c r="J8885">
        <v>3</v>
      </c>
      <c r="K8885">
        <v>1333</v>
      </c>
      <c r="L8885" t="s">
        <v>471</v>
      </c>
      <c r="M8885" s="2">
        <f>+Table3[[#This Row],[CHW]]/Table3[[#This Row],[Count of Airbill Number]]</f>
        <v>382</v>
      </c>
    </row>
    <row r="8886" spans="2:13">
      <c r="B8886" t="s">
        <v>20</v>
      </c>
      <c r="C8886" t="s">
        <v>21</v>
      </c>
      <c r="D8886" t="s">
        <v>22</v>
      </c>
      <c r="E8886" t="s">
        <v>777</v>
      </c>
      <c r="F8886" t="s">
        <v>777</v>
      </c>
      <c r="G8886" t="s">
        <v>374</v>
      </c>
      <c r="H8886" t="s">
        <v>274</v>
      </c>
      <c r="I8886">
        <v>1142.0800000000002</v>
      </c>
      <c r="J8886">
        <v>122</v>
      </c>
      <c r="K8886">
        <v>1334</v>
      </c>
      <c r="L8886" t="s">
        <v>471</v>
      </c>
      <c r="M8886" s="2">
        <f>+Table3[[#This Row],[CHW]]/Table3[[#This Row],[Count of Airbill Number]]</f>
        <v>9.3613114754098365</v>
      </c>
    </row>
    <row r="8887" spans="2:13">
      <c r="B8887" t="s">
        <v>20</v>
      </c>
      <c r="C8887" t="s">
        <v>21</v>
      </c>
      <c r="D8887" t="s">
        <v>22</v>
      </c>
      <c r="E8887" t="s">
        <v>777</v>
      </c>
      <c r="F8887" t="s">
        <v>778</v>
      </c>
      <c r="G8887" t="s">
        <v>162</v>
      </c>
      <c r="H8887" t="s">
        <v>112</v>
      </c>
      <c r="I8887">
        <v>1141</v>
      </c>
      <c r="J8887">
        <v>2</v>
      </c>
      <c r="K8887">
        <v>1335</v>
      </c>
      <c r="L8887" t="s">
        <v>471</v>
      </c>
      <c r="M8887" s="2">
        <f>+Table3[[#This Row],[CHW]]/Table3[[#This Row],[Count of Airbill Number]]</f>
        <v>570.5</v>
      </c>
    </row>
    <row r="8888" spans="2:13">
      <c r="B8888" t="s">
        <v>20</v>
      </c>
      <c r="C8888" t="s">
        <v>21</v>
      </c>
      <c r="D8888" t="s">
        <v>22</v>
      </c>
      <c r="E8888" t="s">
        <v>777</v>
      </c>
      <c r="F8888" t="s">
        <v>777</v>
      </c>
      <c r="G8888" t="s">
        <v>162</v>
      </c>
      <c r="H8888" t="s">
        <v>44</v>
      </c>
      <c r="I8888">
        <v>1139.5</v>
      </c>
      <c r="J8888">
        <v>96</v>
      </c>
      <c r="K8888">
        <v>1336</v>
      </c>
      <c r="L8888" t="s">
        <v>471</v>
      </c>
      <c r="M8888" s="2">
        <f>+Table3[[#This Row],[CHW]]/Table3[[#This Row],[Count of Airbill Number]]</f>
        <v>11.869791666666666</v>
      </c>
    </row>
    <row r="8889" spans="2:13">
      <c r="B8889" t="s">
        <v>20</v>
      </c>
      <c r="C8889" t="s">
        <v>472</v>
      </c>
      <c r="D8889" t="s">
        <v>22</v>
      </c>
      <c r="E8889" t="s">
        <v>778</v>
      </c>
      <c r="F8889" t="s">
        <v>778</v>
      </c>
      <c r="G8889" t="s">
        <v>86</v>
      </c>
      <c r="H8889" t="s">
        <v>335</v>
      </c>
      <c r="I8889">
        <v>1137.0000000000002</v>
      </c>
      <c r="J8889">
        <v>46</v>
      </c>
      <c r="K8889">
        <v>1337</v>
      </c>
      <c r="L8889" t="s">
        <v>471</v>
      </c>
      <c r="M8889" s="2">
        <f>+Table3[[#This Row],[CHW]]/Table3[[#This Row],[Count of Airbill Number]]</f>
        <v>24.717391304347831</v>
      </c>
    </row>
    <row r="8890" spans="2:13">
      <c r="B8890" t="s">
        <v>35</v>
      </c>
      <c r="C8890" t="s">
        <v>472</v>
      </c>
      <c r="D8890" t="s">
        <v>36</v>
      </c>
      <c r="E8890" t="s">
        <v>777</v>
      </c>
      <c r="F8890" t="s">
        <v>777</v>
      </c>
      <c r="G8890" t="s">
        <v>38</v>
      </c>
      <c r="H8890" t="s">
        <v>44</v>
      </c>
      <c r="I8890">
        <v>1137</v>
      </c>
      <c r="J8890">
        <v>1</v>
      </c>
      <c r="K8890">
        <v>1338</v>
      </c>
      <c r="L8890" t="s">
        <v>471</v>
      </c>
      <c r="M8890" s="2">
        <f>+Table3[[#This Row],[CHW]]/Table3[[#This Row],[Count of Airbill Number]]</f>
        <v>1137</v>
      </c>
    </row>
    <row r="8891" spans="2:13">
      <c r="B8891" t="s">
        <v>20</v>
      </c>
      <c r="C8891" t="s">
        <v>21</v>
      </c>
      <c r="D8891" t="s">
        <v>22</v>
      </c>
      <c r="E8891" t="s">
        <v>777</v>
      </c>
      <c r="F8891" t="s">
        <v>776</v>
      </c>
      <c r="G8891" t="s">
        <v>97</v>
      </c>
      <c r="H8891" t="s">
        <v>66</v>
      </c>
      <c r="I8891">
        <v>1136.4000000000001</v>
      </c>
      <c r="J8891">
        <v>139</v>
      </c>
      <c r="K8891">
        <v>1339</v>
      </c>
      <c r="L8891" t="s">
        <v>471</v>
      </c>
      <c r="M8891" s="2">
        <f>+Table3[[#This Row],[CHW]]/Table3[[#This Row],[Count of Airbill Number]]</f>
        <v>8.1755395683453251</v>
      </c>
    </row>
    <row r="8892" spans="2:13">
      <c r="B8892" t="s">
        <v>20</v>
      </c>
      <c r="C8892" t="s">
        <v>21</v>
      </c>
      <c r="D8892" t="s">
        <v>22</v>
      </c>
      <c r="E8892" t="s">
        <v>777</v>
      </c>
      <c r="F8892" t="s">
        <v>776</v>
      </c>
      <c r="G8892" t="s">
        <v>106</v>
      </c>
      <c r="H8892" t="s">
        <v>37</v>
      </c>
      <c r="I8892">
        <v>1133.40924</v>
      </c>
      <c r="J8892">
        <v>454</v>
      </c>
      <c r="K8892">
        <v>1340</v>
      </c>
      <c r="L8892" t="s">
        <v>471</v>
      </c>
      <c r="M8892" s="2">
        <f>+Table3[[#This Row],[CHW]]/Table3[[#This Row],[Count of Airbill Number]]</f>
        <v>2.4964961233480176</v>
      </c>
    </row>
    <row r="8893" spans="2:13">
      <c r="B8893" t="s">
        <v>20</v>
      </c>
      <c r="C8893" t="s">
        <v>472</v>
      </c>
      <c r="D8893" t="s">
        <v>22</v>
      </c>
      <c r="E8893" t="s">
        <v>778</v>
      </c>
      <c r="F8893" t="s">
        <v>777</v>
      </c>
      <c r="G8893" t="s">
        <v>124</v>
      </c>
      <c r="H8893" t="s">
        <v>274</v>
      </c>
      <c r="I8893">
        <v>1133.0000000000009</v>
      </c>
      <c r="J8893">
        <v>98</v>
      </c>
      <c r="K8893">
        <v>1341</v>
      </c>
      <c r="L8893" t="s">
        <v>471</v>
      </c>
      <c r="M8893" s="2">
        <f>+Table3[[#This Row],[CHW]]/Table3[[#This Row],[Count of Airbill Number]]</f>
        <v>11.561224489795928</v>
      </c>
    </row>
    <row r="8894" spans="2:13">
      <c r="B8894" t="s">
        <v>20</v>
      </c>
      <c r="C8894" t="s">
        <v>472</v>
      </c>
      <c r="D8894" t="s">
        <v>22</v>
      </c>
      <c r="E8894" t="s">
        <v>778</v>
      </c>
      <c r="F8894" t="s">
        <v>777</v>
      </c>
      <c r="G8894" t="s">
        <v>233</v>
      </c>
      <c r="H8894" t="s">
        <v>290</v>
      </c>
      <c r="I8894">
        <v>1131</v>
      </c>
      <c r="J8894">
        <v>12</v>
      </c>
      <c r="K8894">
        <v>1342</v>
      </c>
      <c r="L8894" t="s">
        <v>471</v>
      </c>
      <c r="M8894" s="2">
        <f>+Table3[[#This Row],[CHW]]/Table3[[#This Row],[Count of Airbill Number]]</f>
        <v>94.25</v>
      </c>
    </row>
    <row r="8895" spans="2:13">
      <c r="B8895" t="s">
        <v>20</v>
      </c>
      <c r="C8895" t="s">
        <v>472</v>
      </c>
      <c r="D8895" t="s">
        <v>22</v>
      </c>
      <c r="E8895" t="s">
        <v>778</v>
      </c>
      <c r="F8895" t="s">
        <v>778</v>
      </c>
      <c r="G8895" t="s">
        <v>150</v>
      </c>
      <c r="H8895" t="s">
        <v>327</v>
      </c>
      <c r="I8895">
        <v>1130.17</v>
      </c>
      <c r="J8895">
        <v>69</v>
      </c>
      <c r="K8895">
        <v>1343</v>
      </c>
      <c r="L8895" t="s">
        <v>471</v>
      </c>
      <c r="M8895" s="2">
        <f>+Table3[[#This Row],[CHW]]/Table3[[#This Row],[Count of Airbill Number]]</f>
        <v>16.379275362318843</v>
      </c>
    </row>
    <row r="8896" spans="2:13">
      <c r="B8896" t="s">
        <v>35</v>
      </c>
      <c r="C8896" t="s">
        <v>472</v>
      </c>
      <c r="D8896" t="s">
        <v>36</v>
      </c>
      <c r="E8896" t="s">
        <v>776</v>
      </c>
      <c r="F8896" t="s">
        <v>776</v>
      </c>
      <c r="G8896" t="s">
        <v>122</v>
      </c>
      <c r="H8896" t="s">
        <v>123</v>
      </c>
      <c r="I8896">
        <v>1130</v>
      </c>
      <c r="J8896">
        <v>2</v>
      </c>
      <c r="K8896">
        <v>1344</v>
      </c>
      <c r="L8896" t="s">
        <v>471</v>
      </c>
      <c r="M8896" s="2">
        <f>+Table3[[#This Row],[CHW]]/Table3[[#This Row],[Count of Airbill Number]]</f>
        <v>565</v>
      </c>
    </row>
    <row r="8897" spans="2:13">
      <c r="B8897" t="s">
        <v>20</v>
      </c>
      <c r="C8897" t="s">
        <v>472</v>
      </c>
      <c r="D8897" t="s">
        <v>36</v>
      </c>
      <c r="E8897" t="s">
        <v>778</v>
      </c>
      <c r="F8897" t="s">
        <v>776</v>
      </c>
      <c r="G8897" t="s">
        <v>90</v>
      </c>
      <c r="H8897" t="s">
        <v>37</v>
      </c>
      <c r="I8897">
        <v>1129</v>
      </c>
      <c r="J8897">
        <v>67</v>
      </c>
      <c r="K8897">
        <v>1345</v>
      </c>
      <c r="L8897" t="s">
        <v>471</v>
      </c>
      <c r="M8897" s="2">
        <f>+Table3[[#This Row],[CHW]]/Table3[[#This Row],[Count of Airbill Number]]</f>
        <v>16.850746268656717</v>
      </c>
    </row>
    <row r="8898" spans="2:13">
      <c r="B8898" t="s">
        <v>20</v>
      </c>
      <c r="C8898" t="s">
        <v>472</v>
      </c>
      <c r="D8898" t="s">
        <v>22</v>
      </c>
      <c r="E8898" t="s">
        <v>777</v>
      </c>
      <c r="F8898" t="s">
        <v>777</v>
      </c>
      <c r="G8898" t="s">
        <v>110</v>
      </c>
      <c r="H8898" t="s">
        <v>190</v>
      </c>
      <c r="I8898">
        <v>1128</v>
      </c>
      <c r="J8898">
        <v>45</v>
      </c>
      <c r="K8898">
        <v>1346</v>
      </c>
      <c r="L8898" t="s">
        <v>471</v>
      </c>
      <c r="M8898" s="2">
        <f>+Table3[[#This Row],[CHW]]/Table3[[#This Row],[Count of Airbill Number]]</f>
        <v>25.066666666666666</v>
      </c>
    </row>
    <row r="8899" spans="2:13">
      <c r="B8899" t="s">
        <v>20</v>
      </c>
      <c r="C8899" t="s">
        <v>472</v>
      </c>
      <c r="D8899" t="s">
        <v>22</v>
      </c>
      <c r="E8899" t="s">
        <v>776</v>
      </c>
      <c r="F8899" t="s">
        <v>777</v>
      </c>
      <c r="G8899" t="s">
        <v>66</v>
      </c>
      <c r="H8899" t="s">
        <v>154</v>
      </c>
      <c r="I8899">
        <v>1126.6099999999999</v>
      </c>
      <c r="J8899">
        <v>13</v>
      </c>
      <c r="K8899">
        <v>1347</v>
      </c>
      <c r="L8899" t="s">
        <v>471</v>
      </c>
      <c r="M8899" s="2">
        <f>+Table3[[#This Row],[CHW]]/Table3[[#This Row],[Count of Airbill Number]]</f>
        <v>86.662307692307678</v>
      </c>
    </row>
    <row r="8900" spans="2:13">
      <c r="B8900" t="s">
        <v>20</v>
      </c>
      <c r="C8900" t="s">
        <v>472</v>
      </c>
      <c r="D8900" t="s">
        <v>22</v>
      </c>
      <c r="E8900" t="s">
        <v>776</v>
      </c>
      <c r="F8900" t="s">
        <v>778</v>
      </c>
      <c r="G8900" t="s">
        <v>31</v>
      </c>
      <c r="H8900" t="s">
        <v>155</v>
      </c>
      <c r="I8900">
        <v>1125.3699999999999</v>
      </c>
      <c r="J8900">
        <v>22</v>
      </c>
      <c r="K8900">
        <v>1348</v>
      </c>
      <c r="L8900" t="s">
        <v>471</v>
      </c>
      <c r="M8900" s="2">
        <f>+Table3[[#This Row],[CHW]]/Table3[[#This Row],[Count of Airbill Number]]</f>
        <v>51.153181818181814</v>
      </c>
    </row>
    <row r="8901" spans="2:13">
      <c r="B8901" t="s">
        <v>20</v>
      </c>
      <c r="C8901" t="s">
        <v>472</v>
      </c>
      <c r="D8901" t="s">
        <v>36</v>
      </c>
      <c r="E8901" t="s">
        <v>778</v>
      </c>
      <c r="F8901" t="s">
        <v>778</v>
      </c>
      <c r="G8901" t="s">
        <v>291</v>
      </c>
      <c r="H8901" t="s">
        <v>269</v>
      </c>
      <c r="I8901">
        <v>1125</v>
      </c>
      <c r="J8901">
        <v>127</v>
      </c>
      <c r="K8901">
        <v>1349</v>
      </c>
      <c r="L8901" t="s">
        <v>471</v>
      </c>
      <c r="M8901" s="2">
        <f>+Table3[[#This Row],[CHW]]/Table3[[#This Row],[Count of Airbill Number]]</f>
        <v>8.8582677165354333</v>
      </c>
    </row>
    <row r="8902" spans="2:13">
      <c r="B8902" t="s">
        <v>20</v>
      </c>
      <c r="C8902" t="s">
        <v>472</v>
      </c>
      <c r="D8902" t="s">
        <v>22</v>
      </c>
      <c r="E8902" t="s">
        <v>777</v>
      </c>
      <c r="F8902" t="s">
        <v>778</v>
      </c>
      <c r="G8902" t="s">
        <v>179</v>
      </c>
      <c r="H8902" t="s">
        <v>86</v>
      </c>
      <c r="I8902">
        <v>1123</v>
      </c>
      <c r="J8902">
        <v>86</v>
      </c>
      <c r="K8902">
        <v>1350</v>
      </c>
      <c r="L8902" t="s">
        <v>471</v>
      </c>
      <c r="M8902" s="2">
        <f>+Table3[[#This Row],[CHW]]/Table3[[#This Row],[Count of Airbill Number]]</f>
        <v>13.05813953488372</v>
      </c>
    </row>
    <row r="8903" spans="2:13">
      <c r="B8903" t="s">
        <v>20</v>
      </c>
      <c r="C8903" t="s">
        <v>472</v>
      </c>
      <c r="D8903" t="s">
        <v>22</v>
      </c>
      <c r="E8903" t="s">
        <v>776</v>
      </c>
      <c r="F8903" t="s">
        <v>776</v>
      </c>
      <c r="G8903" t="s">
        <v>37</v>
      </c>
      <c r="H8903" t="s">
        <v>216</v>
      </c>
      <c r="I8903">
        <v>1121.01</v>
      </c>
      <c r="J8903">
        <v>59</v>
      </c>
      <c r="K8903">
        <v>1351</v>
      </c>
      <c r="L8903" t="s">
        <v>471</v>
      </c>
      <c r="M8903" s="2">
        <f>+Table3[[#This Row],[CHW]]/Table3[[#This Row],[Count of Airbill Number]]</f>
        <v>19.000169491525423</v>
      </c>
    </row>
    <row r="8904" spans="2:13">
      <c r="B8904" t="s">
        <v>20</v>
      </c>
      <c r="C8904" t="s">
        <v>472</v>
      </c>
      <c r="D8904" t="s">
        <v>22</v>
      </c>
      <c r="E8904" t="s">
        <v>778</v>
      </c>
      <c r="F8904" t="s">
        <v>778</v>
      </c>
      <c r="G8904" t="s">
        <v>124</v>
      </c>
      <c r="H8904" t="s">
        <v>495</v>
      </c>
      <c r="I8904">
        <v>1120.2000000000003</v>
      </c>
      <c r="J8904">
        <v>87</v>
      </c>
      <c r="K8904">
        <v>1352</v>
      </c>
      <c r="L8904" t="s">
        <v>471</v>
      </c>
      <c r="M8904" s="2">
        <f>+Table3[[#This Row],[CHW]]/Table3[[#This Row],[Count of Airbill Number]]</f>
        <v>12.875862068965521</v>
      </c>
    </row>
    <row r="8905" spans="2:13">
      <c r="B8905" t="s">
        <v>20</v>
      </c>
      <c r="C8905" t="s">
        <v>472</v>
      </c>
      <c r="D8905" t="s">
        <v>22</v>
      </c>
      <c r="E8905" t="s">
        <v>776</v>
      </c>
      <c r="F8905" t="s">
        <v>776</v>
      </c>
      <c r="G8905" t="s">
        <v>66</v>
      </c>
      <c r="H8905" t="s">
        <v>177</v>
      </c>
      <c r="I8905">
        <v>1118.2</v>
      </c>
      <c r="J8905">
        <v>97</v>
      </c>
      <c r="K8905">
        <v>1353</v>
      </c>
      <c r="L8905" t="s">
        <v>471</v>
      </c>
      <c r="M8905" s="2">
        <f>+Table3[[#This Row],[CHW]]/Table3[[#This Row],[Count of Airbill Number]]</f>
        <v>11.527835051546392</v>
      </c>
    </row>
    <row r="8906" spans="2:13">
      <c r="B8906" t="s">
        <v>20</v>
      </c>
      <c r="C8906" t="s">
        <v>472</v>
      </c>
      <c r="D8906" t="s">
        <v>22</v>
      </c>
      <c r="E8906" t="s">
        <v>777</v>
      </c>
      <c r="F8906" t="s">
        <v>777</v>
      </c>
      <c r="G8906" t="s">
        <v>181</v>
      </c>
      <c r="H8906" t="s">
        <v>110</v>
      </c>
      <c r="I8906">
        <v>1116.98</v>
      </c>
      <c r="J8906">
        <v>22</v>
      </c>
      <c r="K8906">
        <v>1354</v>
      </c>
      <c r="L8906" t="s">
        <v>471</v>
      </c>
      <c r="M8906" s="2">
        <f>+Table3[[#This Row],[CHW]]/Table3[[#This Row],[Count of Airbill Number]]</f>
        <v>50.771818181818183</v>
      </c>
    </row>
    <row r="8907" spans="2:13">
      <c r="B8907" t="s">
        <v>35</v>
      </c>
      <c r="C8907" t="s">
        <v>472</v>
      </c>
      <c r="D8907" t="s">
        <v>36</v>
      </c>
      <c r="E8907" t="s">
        <v>776</v>
      </c>
      <c r="F8907" t="s">
        <v>777</v>
      </c>
      <c r="G8907" t="s">
        <v>37</v>
      </c>
      <c r="H8907" t="s">
        <v>324</v>
      </c>
      <c r="I8907">
        <v>1116</v>
      </c>
      <c r="J8907">
        <v>1</v>
      </c>
      <c r="K8907">
        <v>1355</v>
      </c>
      <c r="L8907" t="s">
        <v>471</v>
      </c>
      <c r="M8907" s="2">
        <f>+Table3[[#This Row],[CHW]]/Table3[[#This Row],[Count of Airbill Number]]</f>
        <v>1116</v>
      </c>
    </row>
    <row r="8908" spans="2:13">
      <c r="B8908" t="s">
        <v>20</v>
      </c>
      <c r="C8908" t="s">
        <v>472</v>
      </c>
      <c r="D8908" t="s">
        <v>22</v>
      </c>
      <c r="E8908" t="s">
        <v>777</v>
      </c>
      <c r="F8908" t="s">
        <v>777</v>
      </c>
      <c r="G8908" t="s">
        <v>517</v>
      </c>
      <c r="H8908" t="s">
        <v>259</v>
      </c>
      <c r="I8908">
        <v>1115</v>
      </c>
      <c r="J8908">
        <v>39</v>
      </c>
      <c r="K8908">
        <v>1356</v>
      </c>
      <c r="L8908" t="s">
        <v>471</v>
      </c>
      <c r="M8908" s="2">
        <f>+Table3[[#This Row],[CHW]]/Table3[[#This Row],[Count of Airbill Number]]</f>
        <v>28.589743589743591</v>
      </c>
    </row>
    <row r="8909" spans="2:13">
      <c r="B8909" t="s">
        <v>20</v>
      </c>
      <c r="C8909" t="s">
        <v>472</v>
      </c>
      <c r="D8909" t="s">
        <v>22</v>
      </c>
      <c r="E8909" t="s">
        <v>777</v>
      </c>
      <c r="F8909" t="s">
        <v>777</v>
      </c>
      <c r="G8909" t="s">
        <v>520</v>
      </c>
      <c r="H8909" t="s">
        <v>27</v>
      </c>
      <c r="I8909">
        <v>1110</v>
      </c>
      <c r="J8909">
        <v>31</v>
      </c>
      <c r="K8909">
        <v>1357</v>
      </c>
      <c r="L8909" t="s">
        <v>471</v>
      </c>
      <c r="M8909" s="2">
        <f>+Table3[[#This Row],[CHW]]/Table3[[#This Row],[Count of Airbill Number]]</f>
        <v>35.806451612903224</v>
      </c>
    </row>
    <row r="8910" spans="2:13">
      <c r="B8910" t="s">
        <v>20</v>
      </c>
      <c r="C8910" t="s">
        <v>472</v>
      </c>
      <c r="D8910" t="s">
        <v>22</v>
      </c>
      <c r="E8910" t="s">
        <v>778</v>
      </c>
      <c r="F8910" t="s">
        <v>776</v>
      </c>
      <c r="G8910" t="s">
        <v>113</v>
      </c>
      <c r="H8910" t="s">
        <v>123</v>
      </c>
      <c r="I8910">
        <v>1109.5999999999999</v>
      </c>
      <c r="J8910">
        <v>20</v>
      </c>
      <c r="K8910">
        <v>1358</v>
      </c>
      <c r="L8910" t="s">
        <v>471</v>
      </c>
      <c r="M8910" s="2">
        <f>+Table3[[#This Row],[CHW]]/Table3[[#This Row],[Count of Airbill Number]]</f>
        <v>55.48</v>
      </c>
    </row>
    <row r="8911" spans="2:13">
      <c r="B8911" t="s">
        <v>20</v>
      </c>
      <c r="C8911" t="s">
        <v>472</v>
      </c>
      <c r="D8911" t="s">
        <v>22</v>
      </c>
      <c r="E8911" t="s">
        <v>778</v>
      </c>
      <c r="F8911" t="s">
        <v>776</v>
      </c>
      <c r="G8911" t="s">
        <v>210</v>
      </c>
      <c r="H8911" t="s">
        <v>37</v>
      </c>
      <c r="I8911">
        <v>1108.1386</v>
      </c>
      <c r="J8911">
        <v>103</v>
      </c>
      <c r="K8911">
        <v>1359</v>
      </c>
      <c r="L8911" t="s">
        <v>471</v>
      </c>
      <c r="M8911" s="2">
        <f>+Table3[[#This Row],[CHW]]/Table3[[#This Row],[Count of Airbill Number]]</f>
        <v>10.75862718446602</v>
      </c>
    </row>
    <row r="8912" spans="2:13">
      <c r="B8912" t="s">
        <v>20</v>
      </c>
      <c r="C8912" t="s">
        <v>472</v>
      </c>
      <c r="D8912" t="s">
        <v>22</v>
      </c>
      <c r="E8912" t="s">
        <v>777</v>
      </c>
      <c r="F8912" t="s">
        <v>777</v>
      </c>
      <c r="G8912" t="s">
        <v>190</v>
      </c>
      <c r="H8912" t="s">
        <v>332</v>
      </c>
      <c r="I8912">
        <v>1107</v>
      </c>
      <c r="J8912">
        <v>2</v>
      </c>
      <c r="K8912">
        <v>1360</v>
      </c>
      <c r="L8912" t="s">
        <v>471</v>
      </c>
      <c r="M8912" s="2">
        <f>+Table3[[#This Row],[CHW]]/Table3[[#This Row],[Count of Airbill Number]]</f>
        <v>553.5</v>
      </c>
    </row>
    <row r="8913" spans="2:13">
      <c r="B8913" t="s">
        <v>35</v>
      </c>
      <c r="C8913" t="s">
        <v>472</v>
      </c>
      <c r="D8913" t="s">
        <v>36</v>
      </c>
      <c r="E8913" t="s">
        <v>776</v>
      </c>
      <c r="F8913" t="s">
        <v>776</v>
      </c>
      <c r="G8913" t="s">
        <v>37</v>
      </c>
      <c r="H8913" t="s">
        <v>89</v>
      </c>
      <c r="I8913">
        <v>1106.8</v>
      </c>
      <c r="J8913">
        <v>29</v>
      </c>
      <c r="K8913">
        <v>1361</v>
      </c>
      <c r="L8913" t="s">
        <v>471</v>
      </c>
      <c r="M8913" s="2">
        <f>+Table3[[#This Row],[CHW]]/Table3[[#This Row],[Count of Airbill Number]]</f>
        <v>38.165517241379305</v>
      </c>
    </row>
    <row r="8914" spans="2:13">
      <c r="B8914" t="s">
        <v>20</v>
      </c>
      <c r="C8914" t="s">
        <v>472</v>
      </c>
      <c r="D8914" t="s">
        <v>22</v>
      </c>
      <c r="E8914" t="s">
        <v>777</v>
      </c>
      <c r="F8914" t="s">
        <v>777</v>
      </c>
      <c r="G8914" t="s">
        <v>44</v>
      </c>
      <c r="H8914" t="s">
        <v>556</v>
      </c>
      <c r="I8914">
        <v>1105.6600000000001</v>
      </c>
      <c r="J8914">
        <v>30</v>
      </c>
      <c r="K8914">
        <v>1362</v>
      </c>
      <c r="L8914" t="s">
        <v>471</v>
      </c>
      <c r="M8914" s="2">
        <f>+Table3[[#This Row],[CHW]]/Table3[[#This Row],[Count of Airbill Number]]</f>
        <v>36.855333333333334</v>
      </c>
    </row>
    <row r="8915" spans="2:13">
      <c r="B8915" t="s">
        <v>20</v>
      </c>
      <c r="C8915" t="s">
        <v>472</v>
      </c>
      <c r="D8915" t="s">
        <v>22</v>
      </c>
      <c r="E8915" t="s">
        <v>778</v>
      </c>
      <c r="F8915" t="s">
        <v>777</v>
      </c>
      <c r="G8915" t="s">
        <v>113</v>
      </c>
      <c r="H8915" t="s">
        <v>481</v>
      </c>
      <c r="I8915">
        <v>1105</v>
      </c>
      <c r="J8915">
        <v>8</v>
      </c>
      <c r="K8915">
        <v>1363</v>
      </c>
      <c r="L8915" t="s">
        <v>471</v>
      </c>
      <c r="M8915" s="2">
        <f>+Table3[[#This Row],[CHW]]/Table3[[#This Row],[Count of Airbill Number]]</f>
        <v>138.125</v>
      </c>
    </row>
    <row r="8916" spans="2:13">
      <c r="B8916" t="s">
        <v>20</v>
      </c>
      <c r="C8916" t="s">
        <v>472</v>
      </c>
      <c r="D8916" t="s">
        <v>36</v>
      </c>
      <c r="E8916" t="s">
        <v>777</v>
      </c>
      <c r="F8916" t="s">
        <v>777</v>
      </c>
      <c r="G8916" t="s">
        <v>110</v>
      </c>
      <c r="H8916" t="s">
        <v>106</v>
      </c>
      <c r="I8916">
        <v>1105</v>
      </c>
      <c r="J8916">
        <v>70</v>
      </c>
      <c r="K8916">
        <v>1364</v>
      </c>
      <c r="L8916" t="s">
        <v>471</v>
      </c>
      <c r="M8916" s="2">
        <f>+Table3[[#This Row],[CHW]]/Table3[[#This Row],[Count of Airbill Number]]</f>
        <v>15.785714285714286</v>
      </c>
    </row>
    <row r="8917" spans="2:13">
      <c r="B8917" t="s">
        <v>20</v>
      </c>
      <c r="C8917" t="s">
        <v>472</v>
      </c>
      <c r="D8917" t="s">
        <v>22</v>
      </c>
      <c r="E8917" t="s">
        <v>778</v>
      </c>
      <c r="F8917" t="s">
        <v>777</v>
      </c>
      <c r="G8917" t="s">
        <v>86</v>
      </c>
      <c r="H8917" t="s">
        <v>360</v>
      </c>
      <c r="I8917">
        <v>1101.8400000000001</v>
      </c>
      <c r="J8917">
        <v>39</v>
      </c>
      <c r="K8917">
        <v>1365</v>
      </c>
      <c r="L8917" t="s">
        <v>471</v>
      </c>
      <c r="M8917" s="2">
        <f>+Table3[[#This Row],[CHW]]/Table3[[#This Row],[Count of Airbill Number]]</f>
        <v>28.252307692307696</v>
      </c>
    </row>
    <row r="8918" spans="2:13">
      <c r="B8918" t="s">
        <v>20</v>
      </c>
      <c r="C8918" t="s">
        <v>472</v>
      </c>
      <c r="D8918" t="s">
        <v>22</v>
      </c>
      <c r="E8918" t="s">
        <v>777</v>
      </c>
      <c r="F8918" t="s">
        <v>777</v>
      </c>
      <c r="G8918" t="s">
        <v>44</v>
      </c>
      <c r="H8918" t="s">
        <v>29</v>
      </c>
      <c r="I8918">
        <v>1101.5999999999999</v>
      </c>
      <c r="J8918">
        <v>88</v>
      </c>
      <c r="K8918">
        <v>1366</v>
      </c>
      <c r="L8918" t="s">
        <v>471</v>
      </c>
      <c r="M8918" s="2">
        <f>+Table3[[#This Row],[CHW]]/Table3[[#This Row],[Count of Airbill Number]]</f>
        <v>12.518181818181818</v>
      </c>
    </row>
    <row r="8919" spans="2:13">
      <c r="B8919" t="s">
        <v>20</v>
      </c>
      <c r="C8919" t="s">
        <v>472</v>
      </c>
      <c r="D8919" t="s">
        <v>22</v>
      </c>
      <c r="E8919" t="s">
        <v>778</v>
      </c>
      <c r="F8919" t="s">
        <v>778</v>
      </c>
      <c r="G8919" t="s">
        <v>112</v>
      </c>
      <c r="H8919" t="s">
        <v>161</v>
      </c>
      <c r="I8919">
        <v>1100</v>
      </c>
      <c r="J8919">
        <v>43</v>
      </c>
      <c r="K8919">
        <v>1367</v>
      </c>
      <c r="L8919" t="s">
        <v>471</v>
      </c>
      <c r="M8919" s="2">
        <f>+Table3[[#This Row],[CHW]]/Table3[[#This Row],[Count of Airbill Number]]</f>
        <v>25.581395348837209</v>
      </c>
    </row>
    <row r="8920" spans="2:13">
      <c r="B8920" t="s">
        <v>20</v>
      </c>
      <c r="C8920" t="s">
        <v>472</v>
      </c>
      <c r="D8920" t="s">
        <v>22</v>
      </c>
      <c r="E8920" t="s">
        <v>778</v>
      </c>
      <c r="F8920" t="s">
        <v>776</v>
      </c>
      <c r="G8920" t="s">
        <v>113</v>
      </c>
      <c r="H8920" t="s">
        <v>32</v>
      </c>
      <c r="I8920">
        <v>1093.8</v>
      </c>
      <c r="J8920">
        <v>16</v>
      </c>
      <c r="K8920">
        <v>1368</v>
      </c>
      <c r="L8920" t="s">
        <v>471</v>
      </c>
      <c r="M8920" s="2">
        <f>+Table3[[#This Row],[CHW]]/Table3[[#This Row],[Count of Airbill Number]]</f>
        <v>68.362499999999997</v>
      </c>
    </row>
    <row r="8921" spans="2:13">
      <c r="B8921" t="s">
        <v>20</v>
      </c>
      <c r="C8921" t="s">
        <v>472</v>
      </c>
      <c r="D8921" t="s">
        <v>22</v>
      </c>
      <c r="E8921" t="s">
        <v>777</v>
      </c>
      <c r="F8921" t="s">
        <v>778</v>
      </c>
      <c r="G8921" t="s">
        <v>259</v>
      </c>
      <c r="H8921" t="s">
        <v>81</v>
      </c>
      <c r="I8921">
        <v>1093.76</v>
      </c>
      <c r="J8921">
        <v>21</v>
      </c>
      <c r="K8921">
        <v>1369</v>
      </c>
      <c r="L8921" t="s">
        <v>471</v>
      </c>
      <c r="M8921" s="2">
        <f>+Table3[[#This Row],[CHW]]/Table3[[#This Row],[Count of Airbill Number]]</f>
        <v>52.083809523809521</v>
      </c>
    </row>
    <row r="8922" spans="2:13">
      <c r="B8922" t="s">
        <v>20</v>
      </c>
      <c r="C8922" t="s">
        <v>472</v>
      </c>
      <c r="D8922" t="s">
        <v>22</v>
      </c>
      <c r="E8922" t="s">
        <v>777</v>
      </c>
      <c r="F8922" t="s">
        <v>778</v>
      </c>
      <c r="G8922" t="s">
        <v>106</v>
      </c>
      <c r="H8922" t="s">
        <v>150</v>
      </c>
      <c r="I8922">
        <v>1093</v>
      </c>
      <c r="J8922">
        <v>20</v>
      </c>
      <c r="K8922">
        <v>1370</v>
      </c>
      <c r="L8922" t="s">
        <v>471</v>
      </c>
      <c r="M8922" s="2">
        <f>+Table3[[#This Row],[CHW]]/Table3[[#This Row],[Count of Airbill Number]]</f>
        <v>54.65</v>
      </c>
    </row>
    <row r="8923" spans="2:13">
      <c r="B8923" t="s">
        <v>20</v>
      </c>
      <c r="C8923" t="s">
        <v>21</v>
      </c>
      <c r="D8923" t="s">
        <v>22</v>
      </c>
      <c r="E8923" t="s">
        <v>778</v>
      </c>
      <c r="F8923" t="s">
        <v>778</v>
      </c>
      <c r="G8923" t="s">
        <v>283</v>
      </c>
      <c r="H8923" t="s">
        <v>112</v>
      </c>
      <c r="I8923">
        <v>1092</v>
      </c>
      <c r="J8923">
        <v>264</v>
      </c>
      <c r="K8923">
        <v>1371</v>
      </c>
      <c r="L8923" t="s">
        <v>471</v>
      </c>
      <c r="M8923" s="2">
        <f>+Table3[[#This Row],[CHW]]/Table3[[#This Row],[Count of Airbill Number]]</f>
        <v>4.1363636363636367</v>
      </c>
    </row>
    <row r="8924" spans="2:13">
      <c r="B8924" t="s">
        <v>20</v>
      </c>
      <c r="C8924" t="s">
        <v>472</v>
      </c>
      <c r="D8924" t="s">
        <v>22</v>
      </c>
      <c r="E8924" t="s">
        <v>778</v>
      </c>
      <c r="F8924" t="s">
        <v>778</v>
      </c>
      <c r="G8924" t="s">
        <v>333</v>
      </c>
      <c r="H8924" t="s">
        <v>150</v>
      </c>
      <c r="I8924">
        <v>1092</v>
      </c>
      <c r="J8924">
        <v>74</v>
      </c>
      <c r="K8924">
        <v>1372</v>
      </c>
      <c r="L8924" t="s">
        <v>471</v>
      </c>
      <c r="M8924" s="2">
        <f>+Table3[[#This Row],[CHW]]/Table3[[#This Row],[Count of Airbill Number]]</f>
        <v>14.756756756756756</v>
      </c>
    </row>
    <row r="8925" spans="2:13">
      <c r="B8925" t="s">
        <v>20</v>
      </c>
      <c r="C8925" t="s">
        <v>472</v>
      </c>
      <c r="D8925" t="s">
        <v>22</v>
      </c>
      <c r="E8925" t="s">
        <v>778</v>
      </c>
      <c r="F8925" t="s">
        <v>778</v>
      </c>
      <c r="G8925" t="s">
        <v>405</v>
      </c>
      <c r="H8925" t="s">
        <v>171</v>
      </c>
      <c r="I8925">
        <v>1091</v>
      </c>
      <c r="J8925">
        <v>81</v>
      </c>
      <c r="K8925">
        <v>1373</v>
      </c>
      <c r="L8925" t="s">
        <v>471</v>
      </c>
      <c r="M8925" s="2">
        <f>+Table3[[#This Row],[CHW]]/Table3[[#This Row],[Count of Airbill Number]]</f>
        <v>13.469135802469136</v>
      </c>
    </row>
    <row r="8926" spans="2:13">
      <c r="B8926" t="s">
        <v>20</v>
      </c>
      <c r="C8926" t="s">
        <v>21</v>
      </c>
      <c r="D8926" t="s">
        <v>22</v>
      </c>
      <c r="E8926" t="s">
        <v>776</v>
      </c>
      <c r="F8926" t="s">
        <v>777</v>
      </c>
      <c r="G8926" t="s">
        <v>37</v>
      </c>
      <c r="H8926" t="s">
        <v>27</v>
      </c>
      <c r="I8926">
        <v>1088.1199999999999</v>
      </c>
      <c r="J8926">
        <v>39</v>
      </c>
      <c r="K8926">
        <v>1374</v>
      </c>
      <c r="L8926" t="s">
        <v>471</v>
      </c>
      <c r="M8926" s="2">
        <f>+Table3[[#This Row],[CHW]]/Table3[[#This Row],[Count of Airbill Number]]</f>
        <v>27.900512820512819</v>
      </c>
    </row>
    <row r="8927" spans="2:13">
      <c r="B8927" t="s">
        <v>20</v>
      </c>
      <c r="C8927" t="s">
        <v>472</v>
      </c>
      <c r="D8927" t="s">
        <v>22</v>
      </c>
      <c r="E8927" t="s">
        <v>778</v>
      </c>
      <c r="F8927" t="s">
        <v>778</v>
      </c>
      <c r="G8927" t="s">
        <v>86</v>
      </c>
      <c r="H8927" t="s">
        <v>109</v>
      </c>
      <c r="I8927">
        <v>1088.04</v>
      </c>
      <c r="J8927">
        <v>58</v>
      </c>
      <c r="K8927">
        <v>1375</v>
      </c>
      <c r="L8927" t="s">
        <v>471</v>
      </c>
      <c r="M8927" s="2">
        <f>+Table3[[#This Row],[CHW]]/Table3[[#This Row],[Count of Airbill Number]]</f>
        <v>18.759310344827586</v>
      </c>
    </row>
    <row r="8928" spans="2:13">
      <c r="B8928" t="s">
        <v>20</v>
      </c>
      <c r="C8928" t="s">
        <v>472</v>
      </c>
      <c r="D8928" t="s">
        <v>22</v>
      </c>
      <c r="E8928" t="s">
        <v>776</v>
      </c>
      <c r="F8928" t="s">
        <v>776</v>
      </c>
      <c r="G8928" t="s">
        <v>85</v>
      </c>
      <c r="H8928" t="s">
        <v>177</v>
      </c>
      <c r="I8928">
        <v>1085.1117126000008</v>
      </c>
      <c r="J8928">
        <v>99</v>
      </c>
      <c r="K8928">
        <v>1376</v>
      </c>
      <c r="L8928" t="s">
        <v>471</v>
      </c>
      <c r="M8928" s="2">
        <f>+Table3[[#This Row],[CHW]]/Table3[[#This Row],[Count of Airbill Number]]</f>
        <v>10.960724369696978</v>
      </c>
    </row>
    <row r="8929" spans="2:13">
      <c r="B8929" t="s">
        <v>20</v>
      </c>
      <c r="C8929" t="s">
        <v>21</v>
      </c>
      <c r="D8929" t="s">
        <v>22</v>
      </c>
      <c r="E8929" t="s">
        <v>777</v>
      </c>
      <c r="F8929" t="s">
        <v>777</v>
      </c>
      <c r="G8929" t="s">
        <v>274</v>
      </c>
      <c r="H8929" t="s">
        <v>506</v>
      </c>
      <c r="I8929">
        <v>1084.8800000000001</v>
      </c>
      <c r="J8929">
        <v>23</v>
      </c>
      <c r="K8929">
        <v>1377</v>
      </c>
      <c r="L8929" t="s">
        <v>471</v>
      </c>
      <c r="M8929" s="2">
        <f>+Table3[[#This Row],[CHW]]/Table3[[#This Row],[Count of Airbill Number]]</f>
        <v>47.168695652173916</v>
      </c>
    </row>
    <row r="8930" spans="2:13">
      <c r="B8930" t="s">
        <v>20</v>
      </c>
      <c r="C8930" t="s">
        <v>21</v>
      </c>
      <c r="D8930" t="s">
        <v>36</v>
      </c>
      <c r="E8930" t="s">
        <v>777</v>
      </c>
      <c r="F8930" t="s">
        <v>776</v>
      </c>
      <c r="G8930" t="s">
        <v>106</v>
      </c>
      <c r="H8930" t="s">
        <v>37</v>
      </c>
      <c r="I8930">
        <v>1083</v>
      </c>
      <c r="J8930">
        <v>453</v>
      </c>
      <c r="K8930">
        <v>1378</v>
      </c>
      <c r="L8930" t="s">
        <v>471</v>
      </c>
      <c r="M8930" s="2">
        <f>+Table3[[#This Row],[CHW]]/Table3[[#This Row],[Count of Airbill Number]]</f>
        <v>2.3907284768211921</v>
      </c>
    </row>
    <row r="8931" spans="2:13">
      <c r="B8931" t="s">
        <v>20</v>
      </c>
      <c r="C8931" t="s">
        <v>472</v>
      </c>
      <c r="D8931" t="s">
        <v>22</v>
      </c>
      <c r="E8931" t="s">
        <v>778</v>
      </c>
      <c r="F8931" t="s">
        <v>778</v>
      </c>
      <c r="G8931" t="s">
        <v>260</v>
      </c>
      <c r="H8931" t="s">
        <v>113</v>
      </c>
      <c r="I8931">
        <v>1075.4800000000012</v>
      </c>
      <c r="J8931">
        <v>123</v>
      </c>
      <c r="K8931">
        <v>1379</v>
      </c>
      <c r="L8931" t="s">
        <v>471</v>
      </c>
      <c r="M8931" s="2">
        <f>+Table3[[#This Row],[CHW]]/Table3[[#This Row],[Count of Airbill Number]]</f>
        <v>8.7437398373983832</v>
      </c>
    </row>
    <row r="8932" spans="2:13">
      <c r="B8932" t="s">
        <v>20</v>
      </c>
      <c r="C8932" t="s">
        <v>472</v>
      </c>
      <c r="D8932" t="s">
        <v>22</v>
      </c>
      <c r="E8932" t="s">
        <v>776</v>
      </c>
      <c r="F8932" t="s">
        <v>776</v>
      </c>
      <c r="G8932" t="s">
        <v>53</v>
      </c>
      <c r="H8932" t="s">
        <v>103</v>
      </c>
      <c r="I8932">
        <v>1075.0755663999998</v>
      </c>
      <c r="J8932">
        <v>17</v>
      </c>
      <c r="K8932">
        <v>1380</v>
      </c>
      <c r="L8932" t="s">
        <v>471</v>
      </c>
      <c r="M8932" s="2">
        <f>+Table3[[#This Row],[CHW]]/Table3[[#This Row],[Count of Airbill Number]]</f>
        <v>63.239739199999988</v>
      </c>
    </row>
    <row r="8933" spans="2:13">
      <c r="B8933" t="s">
        <v>20</v>
      </c>
      <c r="C8933" t="s">
        <v>472</v>
      </c>
      <c r="D8933" t="s">
        <v>22</v>
      </c>
      <c r="E8933" t="s">
        <v>778</v>
      </c>
      <c r="F8933" t="s">
        <v>778</v>
      </c>
      <c r="G8933" t="s">
        <v>327</v>
      </c>
      <c r="H8933" t="s">
        <v>86</v>
      </c>
      <c r="I8933">
        <v>1075</v>
      </c>
      <c r="J8933">
        <v>97</v>
      </c>
      <c r="K8933">
        <v>1381</v>
      </c>
      <c r="L8933" t="s">
        <v>471</v>
      </c>
      <c r="M8933" s="2">
        <f>+Table3[[#This Row],[CHW]]/Table3[[#This Row],[Count of Airbill Number]]</f>
        <v>11.082474226804123</v>
      </c>
    </row>
    <row r="8934" spans="2:13">
      <c r="B8934" t="s">
        <v>20</v>
      </c>
      <c r="C8934" t="s">
        <v>472</v>
      </c>
      <c r="D8934" t="s">
        <v>22</v>
      </c>
      <c r="E8934" t="s">
        <v>777</v>
      </c>
      <c r="F8934" t="s">
        <v>777</v>
      </c>
      <c r="G8934" t="s">
        <v>181</v>
      </c>
      <c r="H8934" t="s">
        <v>55</v>
      </c>
      <c r="I8934">
        <v>1075</v>
      </c>
      <c r="J8934">
        <v>132</v>
      </c>
      <c r="K8934">
        <v>1382</v>
      </c>
      <c r="L8934" t="s">
        <v>471</v>
      </c>
      <c r="M8934" s="2">
        <f>+Table3[[#This Row],[CHW]]/Table3[[#This Row],[Count of Airbill Number]]</f>
        <v>8.1439393939393945</v>
      </c>
    </row>
    <row r="8935" spans="2:13">
      <c r="B8935" t="s">
        <v>35</v>
      </c>
      <c r="C8935" t="s">
        <v>472</v>
      </c>
      <c r="D8935" t="s">
        <v>36</v>
      </c>
      <c r="E8935" t="s">
        <v>778</v>
      </c>
      <c r="F8935" t="s">
        <v>778</v>
      </c>
      <c r="G8935" t="s">
        <v>306</v>
      </c>
      <c r="H8935" t="s">
        <v>124</v>
      </c>
      <c r="I8935">
        <v>1074.5700000000002</v>
      </c>
      <c r="J8935">
        <v>3</v>
      </c>
      <c r="K8935">
        <v>1383</v>
      </c>
      <c r="L8935" t="s">
        <v>471</v>
      </c>
      <c r="M8935" s="2">
        <f>+Table3[[#This Row],[CHW]]/Table3[[#This Row],[Count of Airbill Number]]</f>
        <v>358.19000000000005</v>
      </c>
    </row>
    <row r="8936" spans="2:13">
      <c r="B8936" t="s">
        <v>35</v>
      </c>
      <c r="C8936" t="s">
        <v>21</v>
      </c>
      <c r="D8936" t="s">
        <v>36</v>
      </c>
      <c r="E8936" t="s">
        <v>777</v>
      </c>
      <c r="F8936" t="s">
        <v>777</v>
      </c>
      <c r="G8936" t="s">
        <v>27</v>
      </c>
      <c r="H8936" t="s">
        <v>300</v>
      </c>
      <c r="I8936">
        <v>1073</v>
      </c>
      <c r="J8936">
        <v>6</v>
      </c>
      <c r="K8936">
        <v>1384</v>
      </c>
      <c r="L8936" t="s">
        <v>471</v>
      </c>
      <c r="M8936" s="2">
        <f>+Table3[[#This Row],[CHW]]/Table3[[#This Row],[Count of Airbill Number]]</f>
        <v>178.83333333333334</v>
      </c>
    </row>
    <row r="8937" spans="2:13">
      <c r="B8937" t="s">
        <v>20</v>
      </c>
      <c r="C8937" t="s">
        <v>472</v>
      </c>
      <c r="D8937" t="s">
        <v>22</v>
      </c>
      <c r="E8937" t="s">
        <v>778</v>
      </c>
      <c r="F8937" t="s">
        <v>778</v>
      </c>
      <c r="G8937" t="s">
        <v>457</v>
      </c>
      <c r="H8937" t="s">
        <v>369</v>
      </c>
      <c r="I8937">
        <v>1070</v>
      </c>
      <c r="J8937">
        <v>88</v>
      </c>
      <c r="K8937">
        <v>1385</v>
      </c>
      <c r="L8937" t="s">
        <v>471</v>
      </c>
      <c r="M8937" s="2">
        <f>+Table3[[#This Row],[CHW]]/Table3[[#This Row],[Count of Airbill Number]]</f>
        <v>12.159090909090908</v>
      </c>
    </row>
    <row r="8938" spans="2:13">
      <c r="B8938" t="s">
        <v>20</v>
      </c>
      <c r="C8938" t="s">
        <v>472</v>
      </c>
      <c r="D8938" t="s">
        <v>22</v>
      </c>
      <c r="E8938" t="s">
        <v>778</v>
      </c>
      <c r="F8938" t="s">
        <v>778</v>
      </c>
      <c r="G8938" t="s">
        <v>90</v>
      </c>
      <c r="H8938" t="s">
        <v>171</v>
      </c>
      <c r="I8938">
        <v>1069.3</v>
      </c>
      <c r="J8938">
        <v>82</v>
      </c>
      <c r="K8938">
        <v>1386</v>
      </c>
      <c r="L8938" t="s">
        <v>471</v>
      </c>
      <c r="M8938" s="2">
        <f>+Table3[[#This Row],[CHW]]/Table3[[#This Row],[Count of Airbill Number]]</f>
        <v>13.040243902439023</v>
      </c>
    </row>
    <row r="8939" spans="2:13">
      <c r="B8939" t="s">
        <v>20</v>
      </c>
      <c r="C8939" t="s">
        <v>472</v>
      </c>
      <c r="D8939" t="s">
        <v>22</v>
      </c>
      <c r="E8939" t="s">
        <v>778</v>
      </c>
      <c r="F8939" t="s">
        <v>777</v>
      </c>
      <c r="G8939" t="s">
        <v>51</v>
      </c>
      <c r="H8939" t="s">
        <v>374</v>
      </c>
      <c r="I8939">
        <v>1069.2</v>
      </c>
      <c r="J8939">
        <v>23</v>
      </c>
      <c r="K8939">
        <v>1387</v>
      </c>
      <c r="L8939" t="s">
        <v>471</v>
      </c>
      <c r="M8939" s="2">
        <f>+Table3[[#This Row],[CHW]]/Table3[[#This Row],[Count of Airbill Number]]</f>
        <v>46.486956521739131</v>
      </c>
    </row>
    <row r="8940" spans="2:13">
      <c r="B8940" t="s">
        <v>20</v>
      </c>
      <c r="C8940" t="s">
        <v>472</v>
      </c>
      <c r="D8940" t="s">
        <v>22</v>
      </c>
      <c r="E8940" t="s">
        <v>777</v>
      </c>
      <c r="F8940" t="s">
        <v>776</v>
      </c>
      <c r="G8940" t="s">
        <v>274</v>
      </c>
      <c r="H8940" t="s">
        <v>37</v>
      </c>
      <c r="I8940">
        <v>1069</v>
      </c>
      <c r="J8940">
        <v>66</v>
      </c>
      <c r="K8940">
        <v>1388</v>
      </c>
      <c r="L8940" t="s">
        <v>471</v>
      </c>
      <c r="M8940" s="2">
        <f>+Table3[[#This Row],[CHW]]/Table3[[#This Row],[Count of Airbill Number]]</f>
        <v>16.196969696969695</v>
      </c>
    </row>
    <row r="8941" spans="2:13">
      <c r="B8941" t="s">
        <v>20</v>
      </c>
      <c r="C8941" t="s">
        <v>472</v>
      </c>
      <c r="D8941" t="s">
        <v>22</v>
      </c>
      <c r="E8941" t="s">
        <v>776</v>
      </c>
      <c r="F8941" t="s">
        <v>776</v>
      </c>
      <c r="G8941" t="s">
        <v>66</v>
      </c>
      <c r="H8941" t="s">
        <v>192</v>
      </c>
      <c r="I8941">
        <v>1067.55</v>
      </c>
      <c r="J8941">
        <v>3</v>
      </c>
      <c r="K8941">
        <v>1389</v>
      </c>
      <c r="L8941" t="s">
        <v>471</v>
      </c>
      <c r="M8941" s="2">
        <f>+Table3[[#This Row],[CHW]]/Table3[[#This Row],[Count of Airbill Number]]</f>
        <v>355.84999999999997</v>
      </c>
    </row>
    <row r="8942" spans="2:13">
      <c r="B8942" t="s">
        <v>20</v>
      </c>
      <c r="C8942" t="s">
        <v>472</v>
      </c>
      <c r="D8942" t="s">
        <v>22</v>
      </c>
      <c r="E8942" t="s">
        <v>777</v>
      </c>
      <c r="F8942" t="s">
        <v>778</v>
      </c>
      <c r="G8942" t="s">
        <v>230</v>
      </c>
      <c r="H8942" t="s">
        <v>86</v>
      </c>
      <c r="I8942">
        <v>1067</v>
      </c>
      <c r="J8942">
        <v>78</v>
      </c>
      <c r="K8942">
        <v>1390</v>
      </c>
      <c r="L8942" t="s">
        <v>471</v>
      </c>
      <c r="M8942" s="2">
        <f>+Table3[[#This Row],[CHW]]/Table3[[#This Row],[Count of Airbill Number]]</f>
        <v>13.679487179487179</v>
      </c>
    </row>
    <row r="8943" spans="2:13">
      <c r="B8943" t="s">
        <v>20</v>
      </c>
      <c r="C8943" t="s">
        <v>472</v>
      </c>
      <c r="D8943" t="s">
        <v>22</v>
      </c>
      <c r="E8943" t="s">
        <v>778</v>
      </c>
      <c r="F8943" t="s">
        <v>776</v>
      </c>
      <c r="G8943" t="s">
        <v>86</v>
      </c>
      <c r="H8943" t="s">
        <v>632</v>
      </c>
      <c r="I8943">
        <v>1067</v>
      </c>
      <c r="J8943">
        <v>6</v>
      </c>
      <c r="K8943">
        <v>1391</v>
      </c>
      <c r="L8943" t="s">
        <v>471</v>
      </c>
      <c r="M8943" s="2">
        <f>+Table3[[#This Row],[CHW]]/Table3[[#This Row],[Count of Airbill Number]]</f>
        <v>177.83333333333334</v>
      </c>
    </row>
    <row r="8944" spans="2:13">
      <c r="B8944" t="s">
        <v>20</v>
      </c>
      <c r="C8944" t="s">
        <v>472</v>
      </c>
      <c r="D8944" t="s">
        <v>22</v>
      </c>
      <c r="E8944" t="s">
        <v>778</v>
      </c>
      <c r="F8944" t="s">
        <v>778</v>
      </c>
      <c r="G8944" t="s">
        <v>51</v>
      </c>
      <c r="H8944" t="s">
        <v>405</v>
      </c>
      <c r="I8944">
        <v>1065.58</v>
      </c>
      <c r="J8944">
        <v>49</v>
      </c>
      <c r="K8944">
        <v>1392</v>
      </c>
      <c r="L8944" t="s">
        <v>471</v>
      </c>
      <c r="M8944" s="2">
        <f>+Table3[[#This Row],[CHW]]/Table3[[#This Row],[Count of Airbill Number]]</f>
        <v>21.746530612244896</v>
      </c>
    </row>
    <row r="8945" spans="2:13">
      <c r="B8945" t="s">
        <v>20</v>
      </c>
      <c r="C8945" t="s">
        <v>472</v>
      </c>
      <c r="D8945" t="s">
        <v>22</v>
      </c>
      <c r="E8945" t="s">
        <v>776</v>
      </c>
      <c r="F8945" t="s">
        <v>776</v>
      </c>
      <c r="G8945" t="s">
        <v>83</v>
      </c>
      <c r="H8945" t="s">
        <v>39</v>
      </c>
      <c r="I8945">
        <v>1065.4670104000004</v>
      </c>
      <c r="J8945">
        <v>48</v>
      </c>
      <c r="K8945">
        <v>1393</v>
      </c>
      <c r="L8945" t="s">
        <v>471</v>
      </c>
      <c r="M8945" s="2">
        <f>+Table3[[#This Row],[CHW]]/Table3[[#This Row],[Count of Airbill Number]]</f>
        <v>22.19722938333334</v>
      </c>
    </row>
    <row r="8946" spans="2:13">
      <c r="B8946" t="s">
        <v>20</v>
      </c>
      <c r="C8946" t="s">
        <v>472</v>
      </c>
      <c r="D8946" t="s">
        <v>22</v>
      </c>
      <c r="E8946" t="s">
        <v>777</v>
      </c>
      <c r="F8946" t="s">
        <v>777</v>
      </c>
      <c r="G8946" t="s">
        <v>497</v>
      </c>
      <c r="H8946" t="s">
        <v>38</v>
      </c>
      <c r="I8946">
        <v>1064.5</v>
      </c>
      <c r="J8946">
        <v>124</v>
      </c>
      <c r="K8946">
        <v>1394</v>
      </c>
      <c r="L8946" t="s">
        <v>471</v>
      </c>
      <c r="M8946" s="2">
        <f>+Table3[[#This Row],[CHW]]/Table3[[#This Row],[Count of Airbill Number]]</f>
        <v>8.5846774193548381</v>
      </c>
    </row>
    <row r="8947" spans="2:13">
      <c r="B8947" t="s">
        <v>35</v>
      </c>
      <c r="C8947" t="s">
        <v>472</v>
      </c>
      <c r="D8947" t="s">
        <v>36</v>
      </c>
      <c r="E8947" t="s">
        <v>778</v>
      </c>
      <c r="F8947" t="s">
        <v>778</v>
      </c>
      <c r="G8947" t="s">
        <v>248</v>
      </c>
      <c r="H8947" t="s">
        <v>51</v>
      </c>
      <c r="I8947">
        <v>1064.48</v>
      </c>
      <c r="J8947">
        <v>1</v>
      </c>
      <c r="K8947">
        <v>1395</v>
      </c>
      <c r="L8947" t="s">
        <v>471</v>
      </c>
      <c r="M8947" s="2">
        <f>+Table3[[#This Row],[CHW]]/Table3[[#This Row],[Count of Airbill Number]]</f>
        <v>1064.48</v>
      </c>
    </row>
    <row r="8948" spans="2:13">
      <c r="B8948" t="s">
        <v>20</v>
      </c>
      <c r="C8948" t="s">
        <v>472</v>
      </c>
      <c r="D8948" t="s">
        <v>22</v>
      </c>
      <c r="E8948" t="s">
        <v>777</v>
      </c>
      <c r="F8948" t="s">
        <v>777</v>
      </c>
      <c r="G8948" t="s">
        <v>106</v>
      </c>
      <c r="H8948" t="s">
        <v>532</v>
      </c>
      <c r="I8948">
        <v>1063.98</v>
      </c>
      <c r="J8948">
        <v>64</v>
      </c>
      <c r="K8948">
        <v>1396</v>
      </c>
      <c r="L8948" t="s">
        <v>471</v>
      </c>
      <c r="M8948" s="2">
        <f>+Table3[[#This Row],[CHW]]/Table3[[#This Row],[Count of Airbill Number]]</f>
        <v>16.6246875</v>
      </c>
    </row>
    <row r="8949" spans="2:13">
      <c r="B8949" t="s">
        <v>20</v>
      </c>
      <c r="C8949" t="s">
        <v>21</v>
      </c>
      <c r="D8949" t="s">
        <v>22</v>
      </c>
      <c r="E8949" t="s">
        <v>776</v>
      </c>
      <c r="F8949" t="s">
        <v>776</v>
      </c>
      <c r="G8949" t="s">
        <v>116</v>
      </c>
      <c r="H8949" t="s">
        <v>486</v>
      </c>
      <c r="I8949">
        <v>1063.301608</v>
      </c>
      <c r="J8949">
        <v>86</v>
      </c>
      <c r="K8949">
        <v>1397</v>
      </c>
      <c r="L8949" t="s">
        <v>471</v>
      </c>
      <c r="M8949" s="2">
        <f>+Table3[[#This Row],[CHW]]/Table3[[#This Row],[Count of Airbill Number]]</f>
        <v>12.363972186046512</v>
      </c>
    </row>
    <row r="8950" spans="2:13">
      <c r="B8950" t="s">
        <v>20</v>
      </c>
      <c r="C8950" t="s">
        <v>472</v>
      </c>
      <c r="D8950" t="s">
        <v>22</v>
      </c>
      <c r="E8950" t="s">
        <v>778</v>
      </c>
      <c r="F8950" t="s">
        <v>778</v>
      </c>
      <c r="G8950" t="s">
        <v>282</v>
      </c>
      <c r="H8950" t="s">
        <v>171</v>
      </c>
      <c r="I8950">
        <v>1063</v>
      </c>
      <c r="J8950">
        <v>87</v>
      </c>
      <c r="K8950">
        <v>1398</v>
      </c>
      <c r="L8950" t="s">
        <v>471</v>
      </c>
      <c r="M8950" s="2">
        <f>+Table3[[#This Row],[CHW]]/Table3[[#This Row],[Count of Airbill Number]]</f>
        <v>12.218390804597702</v>
      </c>
    </row>
    <row r="8951" spans="2:13">
      <c r="B8951" t="s">
        <v>20</v>
      </c>
      <c r="C8951" t="s">
        <v>472</v>
      </c>
      <c r="D8951" t="s">
        <v>22</v>
      </c>
      <c r="E8951" t="s">
        <v>776</v>
      </c>
      <c r="F8951" t="s">
        <v>777</v>
      </c>
      <c r="G8951" t="s">
        <v>85</v>
      </c>
      <c r="H8951" t="s">
        <v>481</v>
      </c>
      <c r="I8951">
        <v>1061.3663200000001</v>
      </c>
      <c r="J8951">
        <v>37</v>
      </c>
      <c r="K8951">
        <v>1399</v>
      </c>
      <c r="L8951" t="s">
        <v>471</v>
      </c>
      <c r="M8951" s="2">
        <f>+Table3[[#This Row],[CHW]]/Table3[[#This Row],[Count of Airbill Number]]</f>
        <v>28.685576216216219</v>
      </c>
    </row>
    <row r="8952" spans="2:13">
      <c r="B8952" t="s">
        <v>20</v>
      </c>
      <c r="C8952" t="s">
        <v>472</v>
      </c>
      <c r="D8952" t="s">
        <v>22</v>
      </c>
      <c r="E8952" t="s">
        <v>778</v>
      </c>
      <c r="F8952" t="s">
        <v>778</v>
      </c>
      <c r="G8952" t="s">
        <v>62</v>
      </c>
      <c r="H8952" t="s">
        <v>51</v>
      </c>
      <c r="I8952">
        <v>1060.9000000000001</v>
      </c>
      <c r="J8952">
        <v>16</v>
      </c>
      <c r="K8952">
        <v>1400</v>
      </c>
      <c r="L8952" t="s">
        <v>471</v>
      </c>
      <c r="M8952" s="2">
        <f>+Table3[[#This Row],[CHW]]/Table3[[#This Row],[Count of Airbill Number]]</f>
        <v>66.306250000000006</v>
      </c>
    </row>
    <row r="8953" spans="2:13">
      <c r="B8953" t="s">
        <v>20</v>
      </c>
      <c r="C8953" t="s">
        <v>472</v>
      </c>
      <c r="D8953" t="s">
        <v>22</v>
      </c>
      <c r="E8953" t="s">
        <v>778</v>
      </c>
      <c r="F8953" t="s">
        <v>777</v>
      </c>
      <c r="G8953" t="s">
        <v>250</v>
      </c>
      <c r="H8953" t="s">
        <v>110</v>
      </c>
      <c r="I8953">
        <v>1059</v>
      </c>
      <c r="J8953">
        <v>41</v>
      </c>
      <c r="K8953">
        <v>1401</v>
      </c>
      <c r="L8953" t="s">
        <v>471</v>
      </c>
      <c r="M8953" s="2">
        <f>+Table3[[#This Row],[CHW]]/Table3[[#This Row],[Count of Airbill Number]]</f>
        <v>25.829268292682926</v>
      </c>
    </row>
    <row r="8954" spans="2:13">
      <c r="B8954" t="s">
        <v>20</v>
      </c>
      <c r="C8954" t="s">
        <v>472</v>
      </c>
      <c r="D8954" t="s">
        <v>36</v>
      </c>
      <c r="E8954" t="s">
        <v>777</v>
      </c>
      <c r="F8954" t="s">
        <v>777</v>
      </c>
      <c r="G8954" t="s">
        <v>497</v>
      </c>
      <c r="H8954" t="s">
        <v>38</v>
      </c>
      <c r="I8954">
        <v>1059</v>
      </c>
      <c r="J8954">
        <v>133</v>
      </c>
      <c r="K8954">
        <v>1402</v>
      </c>
      <c r="L8954" t="s">
        <v>471</v>
      </c>
      <c r="M8954" s="2">
        <f>+Table3[[#This Row],[CHW]]/Table3[[#This Row],[Count of Airbill Number]]</f>
        <v>7.9624060150375939</v>
      </c>
    </row>
    <row r="8955" spans="2:13">
      <c r="B8955" t="s">
        <v>35</v>
      </c>
      <c r="C8955" t="s">
        <v>472</v>
      </c>
      <c r="D8955" t="s">
        <v>36</v>
      </c>
      <c r="E8955" t="s">
        <v>778</v>
      </c>
      <c r="F8955" t="s">
        <v>778</v>
      </c>
      <c r="G8955" t="s">
        <v>86</v>
      </c>
      <c r="H8955" t="s">
        <v>325</v>
      </c>
      <c r="I8955">
        <v>1057.5</v>
      </c>
      <c r="J8955">
        <v>1</v>
      </c>
      <c r="K8955">
        <v>1403</v>
      </c>
      <c r="L8955" t="s">
        <v>471</v>
      </c>
      <c r="M8955" s="2">
        <f>+Table3[[#This Row],[CHW]]/Table3[[#This Row],[Count of Airbill Number]]</f>
        <v>1057.5</v>
      </c>
    </row>
    <row r="8956" spans="2:13">
      <c r="B8956" t="s">
        <v>20</v>
      </c>
      <c r="C8956" t="s">
        <v>472</v>
      </c>
      <c r="D8956" t="s">
        <v>22</v>
      </c>
      <c r="E8956" t="s">
        <v>778</v>
      </c>
      <c r="F8956" t="s">
        <v>777</v>
      </c>
      <c r="G8956" t="s">
        <v>51</v>
      </c>
      <c r="H8956" t="s">
        <v>26</v>
      </c>
      <c r="I8956">
        <v>1056.96</v>
      </c>
      <c r="J8956">
        <v>34</v>
      </c>
      <c r="K8956">
        <v>1404</v>
      </c>
      <c r="L8956" t="s">
        <v>471</v>
      </c>
      <c r="M8956" s="2">
        <f>+Table3[[#This Row],[CHW]]/Table3[[#This Row],[Count of Airbill Number]]</f>
        <v>31.087058823529414</v>
      </c>
    </row>
    <row r="8957" spans="2:13">
      <c r="B8957" t="s">
        <v>20</v>
      </c>
      <c r="C8957" t="s">
        <v>21</v>
      </c>
      <c r="D8957" t="s">
        <v>22</v>
      </c>
      <c r="E8957" t="s">
        <v>776</v>
      </c>
      <c r="F8957" t="s">
        <v>777</v>
      </c>
      <c r="G8957" t="s">
        <v>37</v>
      </c>
      <c r="H8957" t="s">
        <v>374</v>
      </c>
      <c r="I8957">
        <v>1056.05</v>
      </c>
      <c r="J8957">
        <v>176</v>
      </c>
      <c r="K8957">
        <v>1405</v>
      </c>
      <c r="L8957" t="s">
        <v>471</v>
      </c>
      <c r="M8957" s="2">
        <f>+Table3[[#This Row],[CHW]]/Table3[[#This Row],[Count of Airbill Number]]</f>
        <v>6.0002840909090907</v>
      </c>
    </row>
    <row r="8958" spans="2:13">
      <c r="B8958" t="s">
        <v>20</v>
      </c>
      <c r="C8958" t="s">
        <v>21</v>
      </c>
      <c r="D8958" t="s">
        <v>22</v>
      </c>
      <c r="E8958" t="s">
        <v>777</v>
      </c>
      <c r="F8958" t="s">
        <v>777</v>
      </c>
      <c r="G8958" t="s">
        <v>97</v>
      </c>
      <c r="H8958" t="s">
        <v>26</v>
      </c>
      <c r="I8958">
        <v>1056</v>
      </c>
      <c r="J8958">
        <v>2</v>
      </c>
      <c r="K8958">
        <v>1406</v>
      </c>
      <c r="L8958" t="s">
        <v>471</v>
      </c>
      <c r="M8958" s="2">
        <f>+Table3[[#This Row],[CHW]]/Table3[[#This Row],[Count of Airbill Number]]</f>
        <v>528</v>
      </c>
    </row>
    <row r="8959" spans="2:13">
      <c r="B8959" t="s">
        <v>20</v>
      </c>
      <c r="C8959" t="s">
        <v>472</v>
      </c>
      <c r="D8959" t="s">
        <v>22</v>
      </c>
      <c r="E8959" t="s">
        <v>777</v>
      </c>
      <c r="F8959" t="s">
        <v>778</v>
      </c>
      <c r="G8959" t="s">
        <v>290</v>
      </c>
      <c r="H8959" t="s">
        <v>112</v>
      </c>
      <c r="I8959">
        <v>1055</v>
      </c>
      <c r="J8959">
        <v>45</v>
      </c>
      <c r="K8959">
        <v>1407</v>
      </c>
      <c r="L8959" t="s">
        <v>471</v>
      </c>
      <c r="M8959" s="2">
        <f>+Table3[[#This Row],[CHW]]/Table3[[#This Row],[Count of Airbill Number]]</f>
        <v>23.444444444444443</v>
      </c>
    </row>
    <row r="8960" spans="2:13">
      <c r="B8960" t="s">
        <v>20</v>
      </c>
      <c r="C8960" t="s">
        <v>472</v>
      </c>
      <c r="D8960" t="s">
        <v>22</v>
      </c>
      <c r="E8960" t="s">
        <v>776</v>
      </c>
      <c r="F8960" t="s">
        <v>778</v>
      </c>
      <c r="G8960" t="s">
        <v>85</v>
      </c>
      <c r="H8960" t="s">
        <v>155</v>
      </c>
      <c r="I8960">
        <v>1053.52</v>
      </c>
      <c r="J8960">
        <v>23</v>
      </c>
      <c r="K8960">
        <v>1408</v>
      </c>
      <c r="L8960" t="s">
        <v>471</v>
      </c>
      <c r="M8960" s="2">
        <f>+Table3[[#This Row],[CHW]]/Table3[[#This Row],[Count of Airbill Number]]</f>
        <v>45.805217391304346</v>
      </c>
    </row>
    <row r="8961" spans="2:13">
      <c r="B8961" t="s">
        <v>20</v>
      </c>
      <c r="C8961" t="s">
        <v>472</v>
      </c>
      <c r="D8961" t="s">
        <v>22</v>
      </c>
      <c r="E8961" t="s">
        <v>776</v>
      </c>
      <c r="F8961" t="s">
        <v>778</v>
      </c>
      <c r="G8961" t="s">
        <v>152</v>
      </c>
      <c r="H8961" t="s">
        <v>250</v>
      </c>
      <c r="I8961">
        <v>1053.5</v>
      </c>
      <c r="J8961">
        <v>67</v>
      </c>
      <c r="K8961">
        <v>1409</v>
      </c>
      <c r="L8961" t="s">
        <v>471</v>
      </c>
      <c r="M8961" s="2">
        <f>+Table3[[#This Row],[CHW]]/Table3[[#This Row],[Count of Airbill Number]]</f>
        <v>15.723880597014926</v>
      </c>
    </row>
    <row r="8962" spans="2:13">
      <c r="B8962" t="s">
        <v>20</v>
      </c>
      <c r="C8962" t="s">
        <v>472</v>
      </c>
      <c r="D8962" t="s">
        <v>22</v>
      </c>
      <c r="E8962" t="s">
        <v>778</v>
      </c>
      <c r="F8962" t="s">
        <v>778</v>
      </c>
      <c r="G8962" t="s">
        <v>171</v>
      </c>
      <c r="H8962" t="s">
        <v>333</v>
      </c>
      <c r="I8962">
        <v>1052.93</v>
      </c>
      <c r="J8962">
        <v>24</v>
      </c>
      <c r="K8962">
        <v>1410</v>
      </c>
      <c r="L8962" t="s">
        <v>471</v>
      </c>
      <c r="M8962" s="2">
        <f>+Table3[[#This Row],[CHW]]/Table3[[#This Row],[Count of Airbill Number]]</f>
        <v>43.872083333333336</v>
      </c>
    </row>
    <row r="8963" spans="2:13">
      <c r="B8963" t="s">
        <v>20</v>
      </c>
      <c r="C8963" t="s">
        <v>472</v>
      </c>
      <c r="D8963" t="s">
        <v>22</v>
      </c>
      <c r="E8963" t="s">
        <v>778</v>
      </c>
      <c r="F8963" t="s">
        <v>778</v>
      </c>
      <c r="G8963" t="s">
        <v>171</v>
      </c>
      <c r="H8963" t="s">
        <v>135</v>
      </c>
      <c r="I8963">
        <v>1052.05</v>
      </c>
      <c r="J8963">
        <v>89</v>
      </c>
      <c r="K8963">
        <v>1411</v>
      </c>
      <c r="L8963" t="s">
        <v>471</v>
      </c>
      <c r="M8963" s="2">
        <f>+Table3[[#This Row],[CHW]]/Table3[[#This Row],[Count of Airbill Number]]</f>
        <v>11.820786516853932</v>
      </c>
    </row>
    <row r="8964" spans="2:13">
      <c r="B8964" t="s">
        <v>35</v>
      </c>
      <c r="C8964" t="s">
        <v>21</v>
      </c>
      <c r="D8964" t="s">
        <v>36</v>
      </c>
      <c r="E8964" t="s">
        <v>776</v>
      </c>
      <c r="F8964" t="s">
        <v>777</v>
      </c>
      <c r="G8964" t="s">
        <v>31</v>
      </c>
      <c r="H8964" t="s">
        <v>106</v>
      </c>
      <c r="I8964">
        <v>1050</v>
      </c>
      <c r="J8964">
        <v>1</v>
      </c>
      <c r="K8964">
        <v>1412</v>
      </c>
      <c r="L8964" t="s">
        <v>471</v>
      </c>
      <c r="M8964" s="2">
        <f>+Table3[[#This Row],[CHW]]/Table3[[#This Row],[Count of Airbill Number]]</f>
        <v>1050</v>
      </c>
    </row>
    <row r="8965" spans="2:13">
      <c r="B8965" t="s">
        <v>35</v>
      </c>
      <c r="C8965" t="s">
        <v>472</v>
      </c>
      <c r="D8965" t="s">
        <v>36</v>
      </c>
      <c r="E8965" t="s">
        <v>778</v>
      </c>
      <c r="F8965" t="s">
        <v>776</v>
      </c>
      <c r="G8965" t="s">
        <v>267</v>
      </c>
      <c r="H8965" t="s">
        <v>85</v>
      </c>
      <c r="I8965">
        <v>1050</v>
      </c>
      <c r="J8965">
        <v>5</v>
      </c>
      <c r="K8965">
        <v>1413</v>
      </c>
      <c r="L8965" t="s">
        <v>471</v>
      </c>
      <c r="M8965" s="2">
        <f>+Table3[[#This Row],[CHW]]/Table3[[#This Row],[Count of Airbill Number]]</f>
        <v>210</v>
      </c>
    </row>
    <row r="8966" spans="2:13">
      <c r="B8966" t="s">
        <v>20</v>
      </c>
      <c r="C8966" t="s">
        <v>472</v>
      </c>
      <c r="D8966" t="s">
        <v>22</v>
      </c>
      <c r="E8966" t="s">
        <v>778</v>
      </c>
      <c r="F8966" t="s">
        <v>777</v>
      </c>
      <c r="G8966" t="s">
        <v>171</v>
      </c>
      <c r="H8966" t="s">
        <v>230</v>
      </c>
      <c r="I8966">
        <v>1043.9000000000001</v>
      </c>
      <c r="J8966">
        <v>83</v>
      </c>
      <c r="K8966">
        <v>1414</v>
      </c>
      <c r="L8966" t="s">
        <v>471</v>
      </c>
      <c r="M8966" s="2">
        <f>+Table3[[#This Row],[CHW]]/Table3[[#This Row],[Count of Airbill Number]]</f>
        <v>12.57710843373494</v>
      </c>
    </row>
    <row r="8967" spans="2:13">
      <c r="B8967" t="s">
        <v>20</v>
      </c>
      <c r="C8967" t="s">
        <v>472</v>
      </c>
      <c r="D8967" t="s">
        <v>22</v>
      </c>
      <c r="E8967" t="s">
        <v>778</v>
      </c>
      <c r="F8967" t="s">
        <v>778</v>
      </c>
      <c r="G8967" t="s">
        <v>113</v>
      </c>
      <c r="H8967" t="s">
        <v>81</v>
      </c>
      <c r="I8967">
        <v>1043.6000000000001</v>
      </c>
      <c r="J8967">
        <v>41</v>
      </c>
      <c r="K8967">
        <v>1415</v>
      </c>
      <c r="L8967" t="s">
        <v>471</v>
      </c>
      <c r="M8967" s="2">
        <f>+Table3[[#This Row],[CHW]]/Table3[[#This Row],[Count of Airbill Number]]</f>
        <v>25.453658536585369</v>
      </c>
    </row>
    <row r="8968" spans="2:13">
      <c r="B8968" t="s">
        <v>20</v>
      </c>
      <c r="C8968" t="s">
        <v>472</v>
      </c>
      <c r="D8968" t="s">
        <v>22</v>
      </c>
      <c r="E8968" t="s">
        <v>776</v>
      </c>
      <c r="F8968" t="s">
        <v>776</v>
      </c>
      <c r="G8968" t="s">
        <v>48</v>
      </c>
      <c r="H8968" t="s">
        <v>37</v>
      </c>
      <c r="I8968">
        <v>1043.1799999999998</v>
      </c>
      <c r="J8968">
        <v>61</v>
      </c>
      <c r="K8968">
        <v>1416</v>
      </c>
      <c r="L8968" t="s">
        <v>471</v>
      </c>
      <c r="M8968" s="2">
        <f>+Table3[[#This Row],[CHW]]/Table3[[#This Row],[Count of Airbill Number]]</f>
        <v>17.101311475409833</v>
      </c>
    </row>
    <row r="8969" spans="2:13">
      <c r="B8969" t="s">
        <v>20</v>
      </c>
      <c r="C8969" t="s">
        <v>21</v>
      </c>
      <c r="D8969" t="s">
        <v>22</v>
      </c>
      <c r="E8969" t="s">
        <v>777</v>
      </c>
      <c r="F8969" t="s">
        <v>777</v>
      </c>
      <c r="G8969" t="s">
        <v>110</v>
      </c>
      <c r="H8969" t="s">
        <v>106</v>
      </c>
      <c r="I8969">
        <v>1043</v>
      </c>
      <c r="J8969">
        <v>33</v>
      </c>
      <c r="K8969">
        <v>1417</v>
      </c>
      <c r="L8969" t="s">
        <v>471</v>
      </c>
      <c r="M8969" s="2">
        <f>+Table3[[#This Row],[CHW]]/Table3[[#This Row],[Count of Airbill Number]]</f>
        <v>31.606060606060606</v>
      </c>
    </row>
    <row r="8970" spans="2:13">
      <c r="B8970" t="s">
        <v>20</v>
      </c>
      <c r="C8970" t="s">
        <v>472</v>
      </c>
      <c r="D8970" t="s">
        <v>22</v>
      </c>
      <c r="E8970" t="s">
        <v>778</v>
      </c>
      <c r="F8970" t="s">
        <v>777</v>
      </c>
      <c r="G8970" t="s">
        <v>269</v>
      </c>
      <c r="H8970" t="s">
        <v>181</v>
      </c>
      <c r="I8970">
        <v>1042</v>
      </c>
      <c r="J8970">
        <v>46</v>
      </c>
      <c r="K8970">
        <v>1418</v>
      </c>
      <c r="L8970" t="s">
        <v>471</v>
      </c>
      <c r="M8970" s="2">
        <f>+Table3[[#This Row],[CHW]]/Table3[[#This Row],[Count of Airbill Number]]</f>
        <v>22.652173913043477</v>
      </c>
    </row>
    <row r="8971" spans="2:13">
      <c r="B8971" t="s">
        <v>20</v>
      </c>
      <c r="C8971" t="s">
        <v>472</v>
      </c>
      <c r="D8971" t="s">
        <v>22</v>
      </c>
      <c r="E8971" t="s">
        <v>778</v>
      </c>
      <c r="F8971" t="s">
        <v>778</v>
      </c>
      <c r="G8971" t="s">
        <v>171</v>
      </c>
      <c r="H8971" t="s">
        <v>306</v>
      </c>
      <c r="I8971">
        <v>1041.55</v>
      </c>
      <c r="J8971">
        <v>14</v>
      </c>
      <c r="K8971">
        <v>1419</v>
      </c>
      <c r="L8971" t="s">
        <v>471</v>
      </c>
      <c r="M8971" s="2">
        <f>+Table3[[#This Row],[CHW]]/Table3[[#This Row],[Count of Airbill Number]]</f>
        <v>74.396428571428572</v>
      </c>
    </row>
    <row r="8972" spans="2:13">
      <c r="B8972" t="s">
        <v>20</v>
      </c>
      <c r="C8972" t="s">
        <v>472</v>
      </c>
      <c r="D8972" t="s">
        <v>22</v>
      </c>
      <c r="E8972" t="s">
        <v>778</v>
      </c>
      <c r="F8972" t="s">
        <v>778</v>
      </c>
      <c r="G8972" t="s">
        <v>124</v>
      </c>
      <c r="H8972" t="s">
        <v>185</v>
      </c>
      <c r="I8972">
        <v>1041.1299999999999</v>
      </c>
      <c r="J8972">
        <v>47</v>
      </c>
      <c r="K8972">
        <v>1420</v>
      </c>
      <c r="L8972" t="s">
        <v>471</v>
      </c>
      <c r="M8972" s="2">
        <f>+Table3[[#This Row],[CHW]]/Table3[[#This Row],[Count of Airbill Number]]</f>
        <v>22.151702127659572</v>
      </c>
    </row>
    <row r="8973" spans="2:13">
      <c r="B8973" t="s">
        <v>20</v>
      </c>
      <c r="C8973" t="s">
        <v>472</v>
      </c>
      <c r="D8973" t="s">
        <v>22</v>
      </c>
      <c r="E8973" t="s">
        <v>777</v>
      </c>
      <c r="F8973" t="s">
        <v>777</v>
      </c>
      <c r="G8973" t="s">
        <v>557</v>
      </c>
      <c r="H8973" t="s">
        <v>97</v>
      </c>
      <c r="I8973">
        <v>1039.8299999999995</v>
      </c>
      <c r="J8973">
        <v>36</v>
      </c>
      <c r="K8973">
        <v>1421</v>
      </c>
      <c r="L8973" t="s">
        <v>471</v>
      </c>
      <c r="M8973" s="2">
        <f>+Table3[[#This Row],[CHW]]/Table3[[#This Row],[Count of Airbill Number]]</f>
        <v>28.884166666666651</v>
      </c>
    </row>
    <row r="8974" spans="2:13">
      <c r="B8974" t="s">
        <v>20</v>
      </c>
      <c r="C8974" t="s">
        <v>472</v>
      </c>
      <c r="D8974" t="s">
        <v>22</v>
      </c>
      <c r="E8974" t="s">
        <v>778</v>
      </c>
      <c r="F8974" t="s">
        <v>778</v>
      </c>
      <c r="G8974" t="s">
        <v>560</v>
      </c>
      <c r="H8974" t="s">
        <v>269</v>
      </c>
      <c r="I8974">
        <v>1039</v>
      </c>
      <c r="J8974">
        <v>40</v>
      </c>
      <c r="K8974">
        <v>1422</v>
      </c>
      <c r="L8974" t="s">
        <v>471</v>
      </c>
      <c r="M8974" s="2">
        <f>+Table3[[#This Row],[CHW]]/Table3[[#This Row],[Count of Airbill Number]]</f>
        <v>25.975000000000001</v>
      </c>
    </row>
    <row r="8975" spans="2:13">
      <c r="B8975" t="s">
        <v>35</v>
      </c>
      <c r="C8975" t="s">
        <v>21</v>
      </c>
      <c r="D8975" t="s">
        <v>36</v>
      </c>
      <c r="E8975" t="s">
        <v>776</v>
      </c>
      <c r="F8975" t="s">
        <v>777</v>
      </c>
      <c r="G8975" t="s">
        <v>37</v>
      </c>
      <c r="H8975" t="s">
        <v>27</v>
      </c>
      <c r="I8975">
        <v>1037</v>
      </c>
      <c r="J8975">
        <v>4</v>
      </c>
      <c r="K8975">
        <v>1423</v>
      </c>
      <c r="L8975" t="s">
        <v>471</v>
      </c>
      <c r="M8975" s="2">
        <f>+Table3[[#This Row],[CHW]]/Table3[[#This Row],[Count of Airbill Number]]</f>
        <v>259.25</v>
      </c>
    </row>
    <row r="8976" spans="2:13">
      <c r="B8976" t="s">
        <v>20</v>
      </c>
      <c r="C8976" t="s">
        <v>472</v>
      </c>
      <c r="D8976" t="s">
        <v>22</v>
      </c>
      <c r="E8976" t="s">
        <v>778</v>
      </c>
      <c r="F8976" t="s">
        <v>778</v>
      </c>
      <c r="G8976" t="s">
        <v>210</v>
      </c>
      <c r="H8976" t="s">
        <v>86</v>
      </c>
      <c r="I8976">
        <v>1036.9299999999998</v>
      </c>
      <c r="J8976">
        <v>94</v>
      </c>
      <c r="K8976">
        <v>1424</v>
      </c>
      <c r="L8976" t="s">
        <v>471</v>
      </c>
      <c r="M8976" s="2">
        <f>+Table3[[#This Row],[CHW]]/Table3[[#This Row],[Count of Airbill Number]]</f>
        <v>11.031170212765955</v>
      </c>
    </row>
    <row r="8977" spans="2:13">
      <c r="B8977" t="s">
        <v>35</v>
      </c>
      <c r="C8977" t="s">
        <v>472</v>
      </c>
      <c r="D8977" t="s">
        <v>36</v>
      </c>
      <c r="E8977" t="s">
        <v>776</v>
      </c>
      <c r="F8977" t="s">
        <v>776</v>
      </c>
      <c r="G8977" t="s">
        <v>116</v>
      </c>
      <c r="H8977" t="s">
        <v>504</v>
      </c>
      <c r="I8977">
        <v>1035.8</v>
      </c>
      <c r="J8977">
        <v>50</v>
      </c>
      <c r="K8977">
        <v>1425</v>
      </c>
      <c r="L8977" t="s">
        <v>471</v>
      </c>
      <c r="M8977" s="2">
        <f>+Table3[[#This Row],[CHW]]/Table3[[#This Row],[Count of Airbill Number]]</f>
        <v>20.715999999999998</v>
      </c>
    </row>
    <row r="8978" spans="2:13">
      <c r="B8978" t="s">
        <v>35</v>
      </c>
      <c r="C8978" t="s">
        <v>472</v>
      </c>
      <c r="D8978" t="s">
        <v>36</v>
      </c>
      <c r="E8978" t="s">
        <v>776</v>
      </c>
      <c r="F8978" t="s">
        <v>776</v>
      </c>
      <c r="G8978" t="s">
        <v>488</v>
      </c>
      <c r="H8978" t="s">
        <v>116</v>
      </c>
      <c r="I8978">
        <v>1035.4000000000001</v>
      </c>
      <c r="J8978">
        <v>28</v>
      </c>
      <c r="K8978">
        <v>1426</v>
      </c>
      <c r="L8978" t="s">
        <v>471</v>
      </c>
      <c r="M8978" s="2">
        <f>+Table3[[#This Row],[CHW]]/Table3[[#This Row],[Count of Airbill Number]]</f>
        <v>36.978571428571435</v>
      </c>
    </row>
    <row r="8979" spans="2:13">
      <c r="B8979" t="s">
        <v>20</v>
      </c>
      <c r="C8979" t="s">
        <v>472</v>
      </c>
      <c r="D8979" t="s">
        <v>22</v>
      </c>
      <c r="E8979" t="s">
        <v>778</v>
      </c>
      <c r="F8979" t="s">
        <v>778</v>
      </c>
      <c r="G8979" t="s">
        <v>325</v>
      </c>
      <c r="H8979" t="s">
        <v>86</v>
      </c>
      <c r="I8979">
        <v>1034</v>
      </c>
      <c r="J8979">
        <v>35</v>
      </c>
      <c r="K8979">
        <v>1427</v>
      </c>
      <c r="L8979" t="s">
        <v>471</v>
      </c>
      <c r="M8979" s="2">
        <f>+Table3[[#This Row],[CHW]]/Table3[[#This Row],[Count of Airbill Number]]</f>
        <v>29.542857142857144</v>
      </c>
    </row>
    <row r="8980" spans="2:13">
      <c r="B8980" t="s">
        <v>20</v>
      </c>
      <c r="C8980" t="s">
        <v>472</v>
      </c>
      <c r="D8980" t="s">
        <v>22</v>
      </c>
      <c r="E8980" t="s">
        <v>778</v>
      </c>
      <c r="F8980" t="s">
        <v>778</v>
      </c>
      <c r="G8980" t="s">
        <v>51</v>
      </c>
      <c r="H8980" t="s">
        <v>493</v>
      </c>
      <c r="I8980">
        <v>1032.74</v>
      </c>
      <c r="J8980">
        <v>91</v>
      </c>
      <c r="K8980">
        <v>1428</v>
      </c>
      <c r="L8980" t="s">
        <v>471</v>
      </c>
      <c r="M8980" s="2">
        <f>+Table3[[#This Row],[CHW]]/Table3[[#This Row],[Count of Airbill Number]]</f>
        <v>11.348791208791209</v>
      </c>
    </row>
    <row r="8981" spans="2:13">
      <c r="B8981" t="s">
        <v>20</v>
      </c>
      <c r="C8981" t="s">
        <v>21</v>
      </c>
      <c r="D8981" t="s">
        <v>22</v>
      </c>
      <c r="E8981" t="s">
        <v>777</v>
      </c>
      <c r="F8981" t="s">
        <v>776</v>
      </c>
      <c r="G8981" t="s">
        <v>230</v>
      </c>
      <c r="H8981" t="s">
        <v>37</v>
      </c>
      <c r="I8981">
        <v>1028</v>
      </c>
      <c r="J8981">
        <v>206</v>
      </c>
      <c r="K8981">
        <v>1429</v>
      </c>
      <c r="L8981" t="s">
        <v>471</v>
      </c>
      <c r="M8981" s="2">
        <f>+Table3[[#This Row],[CHW]]/Table3[[#This Row],[Count of Airbill Number]]</f>
        <v>4.9902912621359219</v>
      </c>
    </row>
    <row r="8982" spans="2:13">
      <c r="B8982" t="s">
        <v>35</v>
      </c>
      <c r="C8982" t="s">
        <v>472</v>
      </c>
      <c r="D8982" t="s">
        <v>36</v>
      </c>
      <c r="E8982" t="s">
        <v>778</v>
      </c>
      <c r="F8982" t="s">
        <v>778</v>
      </c>
      <c r="G8982" t="s">
        <v>210</v>
      </c>
      <c r="H8982" t="s">
        <v>81</v>
      </c>
      <c r="I8982">
        <v>1025</v>
      </c>
      <c r="J8982">
        <v>6</v>
      </c>
      <c r="K8982">
        <v>1430</v>
      </c>
      <c r="L8982" t="s">
        <v>471</v>
      </c>
      <c r="M8982" s="2">
        <f>+Table3[[#This Row],[CHW]]/Table3[[#This Row],[Count of Airbill Number]]</f>
        <v>170.83333333333334</v>
      </c>
    </row>
    <row r="8983" spans="2:13">
      <c r="B8983" t="s">
        <v>20</v>
      </c>
      <c r="C8983" t="s">
        <v>21</v>
      </c>
      <c r="D8983" t="s">
        <v>22</v>
      </c>
      <c r="E8983" t="s">
        <v>778</v>
      </c>
      <c r="F8983" t="s">
        <v>778</v>
      </c>
      <c r="G8983" t="s">
        <v>112</v>
      </c>
      <c r="H8983" t="s">
        <v>560</v>
      </c>
      <c r="I8983">
        <v>1025</v>
      </c>
      <c r="J8983">
        <v>33</v>
      </c>
      <c r="K8983">
        <v>1431</v>
      </c>
      <c r="L8983" t="s">
        <v>471</v>
      </c>
      <c r="M8983" s="2">
        <f>+Table3[[#This Row],[CHW]]/Table3[[#This Row],[Count of Airbill Number]]</f>
        <v>31.060606060606062</v>
      </c>
    </row>
    <row r="8984" spans="2:13">
      <c r="B8984" t="s">
        <v>20</v>
      </c>
      <c r="C8984" t="s">
        <v>472</v>
      </c>
      <c r="D8984" t="s">
        <v>22</v>
      </c>
      <c r="E8984" t="s">
        <v>777</v>
      </c>
      <c r="F8984" t="s">
        <v>778</v>
      </c>
      <c r="G8984" t="s">
        <v>290</v>
      </c>
      <c r="H8984" t="s">
        <v>283</v>
      </c>
      <c r="I8984">
        <v>1024</v>
      </c>
      <c r="J8984">
        <v>9</v>
      </c>
      <c r="K8984">
        <v>1432</v>
      </c>
      <c r="L8984" t="s">
        <v>471</v>
      </c>
      <c r="M8984" s="2">
        <f>+Table3[[#This Row],[CHW]]/Table3[[#This Row],[Count of Airbill Number]]</f>
        <v>113.77777777777777</v>
      </c>
    </row>
    <row r="8985" spans="2:13">
      <c r="B8985" t="s">
        <v>20</v>
      </c>
      <c r="C8985" t="s">
        <v>472</v>
      </c>
      <c r="D8985" t="s">
        <v>22</v>
      </c>
      <c r="E8985" t="s">
        <v>777</v>
      </c>
      <c r="F8985" t="s">
        <v>777</v>
      </c>
      <c r="G8985" t="s">
        <v>290</v>
      </c>
      <c r="H8985" t="s">
        <v>540</v>
      </c>
      <c r="I8985">
        <v>1022.8599999999999</v>
      </c>
      <c r="J8985">
        <v>65</v>
      </c>
      <c r="K8985">
        <v>1433</v>
      </c>
      <c r="L8985" t="s">
        <v>471</v>
      </c>
      <c r="M8985" s="2">
        <f>+Table3[[#This Row],[CHW]]/Table3[[#This Row],[Count of Airbill Number]]</f>
        <v>15.73630769230769</v>
      </c>
    </row>
    <row r="8986" spans="2:13">
      <c r="B8986" t="s">
        <v>20</v>
      </c>
      <c r="C8986" t="s">
        <v>472</v>
      </c>
      <c r="D8986" t="s">
        <v>22</v>
      </c>
      <c r="E8986" t="s">
        <v>776</v>
      </c>
      <c r="F8986" t="s">
        <v>777</v>
      </c>
      <c r="G8986" t="s">
        <v>85</v>
      </c>
      <c r="H8986" t="s">
        <v>110</v>
      </c>
      <c r="I8986">
        <v>1022.8000000000001</v>
      </c>
      <c r="J8986">
        <v>44</v>
      </c>
      <c r="K8986">
        <v>1434</v>
      </c>
      <c r="L8986" t="s">
        <v>471</v>
      </c>
      <c r="M8986" s="2">
        <f>+Table3[[#This Row],[CHW]]/Table3[[#This Row],[Count of Airbill Number]]</f>
        <v>23.245454545454546</v>
      </c>
    </row>
    <row r="8987" spans="2:13">
      <c r="B8987" t="s">
        <v>20</v>
      </c>
      <c r="C8987" t="s">
        <v>472</v>
      </c>
      <c r="D8987" t="s">
        <v>22</v>
      </c>
      <c r="E8987" t="s">
        <v>776</v>
      </c>
      <c r="F8987" t="s">
        <v>778</v>
      </c>
      <c r="G8987" t="s">
        <v>85</v>
      </c>
      <c r="H8987" t="s">
        <v>101</v>
      </c>
      <c r="I8987">
        <v>1022.6800000000001</v>
      </c>
      <c r="J8987">
        <v>39</v>
      </c>
      <c r="K8987">
        <v>1435</v>
      </c>
      <c r="L8987" t="s">
        <v>471</v>
      </c>
      <c r="M8987" s="2">
        <f>+Table3[[#This Row],[CHW]]/Table3[[#This Row],[Count of Airbill Number]]</f>
        <v>26.222564102564103</v>
      </c>
    </row>
    <row r="8988" spans="2:13">
      <c r="B8988" t="s">
        <v>20</v>
      </c>
      <c r="C8988" t="s">
        <v>472</v>
      </c>
      <c r="D8988" t="s">
        <v>22</v>
      </c>
      <c r="E8988" t="s">
        <v>778</v>
      </c>
      <c r="F8988" t="s">
        <v>778</v>
      </c>
      <c r="G8988" t="s">
        <v>51</v>
      </c>
      <c r="H8988" t="s">
        <v>99</v>
      </c>
      <c r="I8988">
        <v>1021.5</v>
      </c>
      <c r="J8988">
        <v>53</v>
      </c>
      <c r="K8988">
        <v>1436</v>
      </c>
      <c r="L8988" t="s">
        <v>471</v>
      </c>
      <c r="M8988" s="2">
        <f>+Table3[[#This Row],[CHW]]/Table3[[#This Row],[Count of Airbill Number]]</f>
        <v>19.273584905660378</v>
      </c>
    </row>
    <row r="8989" spans="2:13">
      <c r="B8989" t="s">
        <v>20</v>
      </c>
      <c r="C8989" t="s">
        <v>472</v>
      </c>
      <c r="D8989" t="s">
        <v>22</v>
      </c>
      <c r="E8989" t="s">
        <v>776</v>
      </c>
      <c r="F8989" t="s">
        <v>778</v>
      </c>
      <c r="G8989" t="s">
        <v>66</v>
      </c>
      <c r="H8989" t="s">
        <v>233</v>
      </c>
      <c r="I8989">
        <v>1021</v>
      </c>
      <c r="J8989">
        <v>12</v>
      </c>
      <c r="K8989">
        <v>1437</v>
      </c>
      <c r="L8989" t="s">
        <v>471</v>
      </c>
      <c r="M8989" s="2">
        <f>+Table3[[#This Row],[CHW]]/Table3[[#This Row],[Count of Airbill Number]]</f>
        <v>85.083333333333329</v>
      </c>
    </row>
    <row r="8990" spans="2:13">
      <c r="B8990" t="s">
        <v>20</v>
      </c>
      <c r="C8990" t="s">
        <v>472</v>
      </c>
      <c r="D8990" t="s">
        <v>22</v>
      </c>
      <c r="E8990" t="s">
        <v>778</v>
      </c>
      <c r="F8990" t="s">
        <v>778</v>
      </c>
      <c r="G8990" t="s">
        <v>530</v>
      </c>
      <c r="H8990" t="s">
        <v>171</v>
      </c>
      <c r="I8990">
        <v>1020</v>
      </c>
      <c r="J8990">
        <v>42</v>
      </c>
      <c r="K8990">
        <v>1438</v>
      </c>
      <c r="L8990" t="s">
        <v>471</v>
      </c>
      <c r="M8990" s="2">
        <f>+Table3[[#This Row],[CHW]]/Table3[[#This Row],[Count of Airbill Number]]</f>
        <v>24.285714285714285</v>
      </c>
    </row>
    <row r="8991" spans="2:13">
      <c r="B8991" t="s">
        <v>20</v>
      </c>
      <c r="C8991" t="s">
        <v>472</v>
      </c>
      <c r="D8991" t="s">
        <v>22</v>
      </c>
      <c r="E8991" t="s">
        <v>778</v>
      </c>
      <c r="F8991" t="s">
        <v>778</v>
      </c>
      <c r="G8991" t="s">
        <v>291</v>
      </c>
      <c r="H8991" t="s">
        <v>150</v>
      </c>
      <c r="I8991">
        <v>1017</v>
      </c>
      <c r="J8991">
        <v>64</v>
      </c>
      <c r="K8991">
        <v>1439</v>
      </c>
      <c r="L8991" t="s">
        <v>471</v>
      </c>
      <c r="M8991" s="2">
        <f>+Table3[[#This Row],[CHW]]/Table3[[#This Row],[Count of Airbill Number]]</f>
        <v>15.890625</v>
      </c>
    </row>
    <row r="8992" spans="2:13">
      <c r="B8992" t="s">
        <v>20</v>
      </c>
      <c r="C8992" t="s">
        <v>472</v>
      </c>
      <c r="D8992" t="s">
        <v>22</v>
      </c>
      <c r="E8992" t="s">
        <v>776</v>
      </c>
      <c r="F8992" t="s">
        <v>778</v>
      </c>
      <c r="G8992" t="s">
        <v>66</v>
      </c>
      <c r="H8992" t="s">
        <v>185</v>
      </c>
      <c r="I8992">
        <v>1016.26</v>
      </c>
      <c r="J8992">
        <v>23</v>
      </c>
      <c r="K8992">
        <v>1440</v>
      </c>
      <c r="L8992" t="s">
        <v>471</v>
      </c>
      <c r="M8992" s="2">
        <f>+Table3[[#This Row],[CHW]]/Table3[[#This Row],[Count of Airbill Number]]</f>
        <v>44.185217391304349</v>
      </c>
    </row>
    <row r="8993" spans="2:13">
      <c r="B8993" t="s">
        <v>20</v>
      </c>
      <c r="C8993" t="s">
        <v>472</v>
      </c>
      <c r="D8993" t="s">
        <v>22</v>
      </c>
      <c r="E8993" t="s">
        <v>777</v>
      </c>
      <c r="F8993" t="s">
        <v>777</v>
      </c>
      <c r="G8993" t="s">
        <v>44</v>
      </c>
      <c r="H8993" t="s">
        <v>290</v>
      </c>
      <c r="I8993">
        <v>1016</v>
      </c>
      <c r="J8993">
        <v>20</v>
      </c>
      <c r="K8993">
        <v>1441</v>
      </c>
      <c r="L8993" t="s">
        <v>471</v>
      </c>
      <c r="M8993" s="2">
        <f>+Table3[[#This Row],[CHW]]/Table3[[#This Row],[Count of Airbill Number]]</f>
        <v>50.8</v>
      </c>
    </row>
    <row r="8994" spans="2:13">
      <c r="B8994" t="s">
        <v>20</v>
      </c>
      <c r="C8994" t="s">
        <v>472</v>
      </c>
      <c r="D8994" t="s">
        <v>22</v>
      </c>
      <c r="E8994" t="s">
        <v>777</v>
      </c>
      <c r="F8994" t="s">
        <v>777</v>
      </c>
      <c r="G8994" t="s">
        <v>29</v>
      </c>
      <c r="H8994" t="s">
        <v>259</v>
      </c>
      <c r="I8994">
        <v>1016</v>
      </c>
      <c r="J8994">
        <v>10</v>
      </c>
      <c r="K8994">
        <v>1442</v>
      </c>
      <c r="L8994" t="s">
        <v>471</v>
      </c>
      <c r="M8994" s="2">
        <f>+Table3[[#This Row],[CHW]]/Table3[[#This Row],[Count of Airbill Number]]</f>
        <v>101.6</v>
      </c>
    </row>
    <row r="8995" spans="2:13">
      <c r="B8995" t="s">
        <v>20</v>
      </c>
      <c r="C8995" t="s">
        <v>472</v>
      </c>
      <c r="D8995" t="s">
        <v>22</v>
      </c>
      <c r="E8995" t="s">
        <v>778</v>
      </c>
      <c r="F8995" t="s">
        <v>778</v>
      </c>
      <c r="G8995" t="s">
        <v>51</v>
      </c>
      <c r="H8995" t="s">
        <v>62</v>
      </c>
      <c r="I8995">
        <v>1014.1154399999999</v>
      </c>
      <c r="J8995">
        <v>42</v>
      </c>
      <c r="K8995">
        <v>1443</v>
      </c>
      <c r="L8995" t="s">
        <v>471</v>
      </c>
      <c r="M8995" s="2">
        <f>+Table3[[#This Row],[CHW]]/Table3[[#This Row],[Count of Airbill Number]]</f>
        <v>24.145605714285711</v>
      </c>
    </row>
    <row r="8996" spans="2:13">
      <c r="B8996" t="s">
        <v>20</v>
      </c>
      <c r="C8996" t="s">
        <v>472</v>
      </c>
      <c r="D8996" t="s">
        <v>22</v>
      </c>
      <c r="E8996" t="s">
        <v>776</v>
      </c>
      <c r="F8996" t="s">
        <v>776</v>
      </c>
      <c r="G8996" t="s">
        <v>31</v>
      </c>
      <c r="H8996" t="s">
        <v>192</v>
      </c>
      <c r="I8996">
        <v>1010.26</v>
      </c>
      <c r="J8996">
        <v>21</v>
      </c>
      <c r="K8996">
        <v>1444</v>
      </c>
      <c r="L8996" t="s">
        <v>471</v>
      </c>
      <c r="M8996" s="2">
        <f>+Table3[[#This Row],[CHW]]/Table3[[#This Row],[Count of Airbill Number]]</f>
        <v>48.107619047619046</v>
      </c>
    </row>
    <row r="8997" spans="2:13">
      <c r="B8997" t="s">
        <v>20</v>
      </c>
      <c r="C8997" t="s">
        <v>472</v>
      </c>
      <c r="D8997" t="s">
        <v>22</v>
      </c>
      <c r="E8997" t="s">
        <v>778</v>
      </c>
      <c r="F8997" t="s">
        <v>778</v>
      </c>
      <c r="G8997" t="s">
        <v>86</v>
      </c>
      <c r="H8997" t="s">
        <v>90</v>
      </c>
      <c r="I8997">
        <v>1009</v>
      </c>
      <c r="J8997">
        <v>64</v>
      </c>
      <c r="K8997">
        <v>1445</v>
      </c>
      <c r="L8997" t="s">
        <v>471</v>
      </c>
      <c r="M8997" s="2">
        <f>+Table3[[#This Row],[CHW]]/Table3[[#This Row],[Count of Airbill Number]]</f>
        <v>15.765625</v>
      </c>
    </row>
    <row r="8998" spans="2:13">
      <c r="B8998" t="s">
        <v>20</v>
      </c>
      <c r="C8998" t="s">
        <v>472</v>
      </c>
      <c r="D8998" t="s">
        <v>22</v>
      </c>
      <c r="E8998" t="s">
        <v>778</v>
      </c>
      <c r="F8998" t="s">
        <v>777</v>
      </c>
      <c r="G8998" t="s">
        <v>150</v>
      </c>
      <c r="H8998" t="s">
        <v>44</v>
      </c>
      <c r="I8998">
        <v>1006.3</v>
      </c>
      <c r="J8998">
        <v>10</v>
      </c>
      <c r="K8998">
        <v>1446</v>
      </c>
      <c r="L8998" t="s">
        <v>471</v>
      </c>
      <c r="M8998" s="2">
        <f>+Table3[[#This Row],[CHW]]/Table3[[#This Row],[Count of Airbill Number]]</f>
        <v>100.63</v>
      </c>
    </row>
    <row r="8999" spans="2:13">
      <c r="B8999" t="s">
        <v>20</v>
      </c>
      <c r="C8999" t="s">
        <v>472</v>
      </c>
      <c r="D8999" t="s">
        <v>22</v>
      </c>
      <c r="E8999" t="s">
        <v>778</v>
      </c>
      <c r="F8999" t="s">
        <v>776</v>
      </c>
      <c r="G8999" t="s">
        <v>150</v>
      </c>
      <c r="H8999" t="s">
        <v>566</v>
      </c>
      <c r="I8999">
        <v>1006</v>
      </c>
      <c r="J8999">
        <v>9</v>
      </c>
      <c r="K8999">
        <v>1447</v>
      </c>
      <c r="L8999" t="s">
        <v>471</v>
      </c>
      <c r="M8999" s="2">
        <f>+Table3[[#This Row],[CHW]]/Table3[[#This Row],[Count of Airbill Number]]</f>
        <v>111.77777777777777</v>
      </c>
    </row>
    <row r="9000" spans="2:13">
      <c r="B9000" t="s">
        <v>20</v>
      </c>
      <c r="C9000" t="s">
        <v>472</v>
      </c>
      <c r="D9000" t="s">
        <v>22</v>
      </c>
      <c r="E9000" t="s">
        <v>777</v>
      </c>
      <c r="F9000" t="s">
        <v>776</v>
      </c>
      <c r="G9000" t="s">
        <v>259</v>
      </c>
      <c r="H9000" t="s">
        <v>37</v>
      </c>
      <c r="I9000">
        <v>1006</v>
      </c>
      <c r="J9000">
        <v>26</v>
      </c>
      <c r="K9000">
        <v>1448</v>
      </c>
      <c r="L9000" t="s">
        <v>471</v>
      </c>
      <c r="M9000" s="2">
        <f>+Table3[[#This Row],[CHW]]/Table3[[#This Row],[Count of Airbill Number]]</f>
        <v>38.692307692307693</v>
      </c>
    </row>
    <row r="9001" spans="2:13">
      <c r="B9001" t="s">
        <v>20</v>
      </c>
      <c r="C9001" t="s">
        <v>21</v>
      </c>
      <c r="D9001" t="s">
        <v>22</v>
      </c>
      <c r="E9001" t="s">
        <v>778</v>
      </c>
      <c r="F9001" t="s">
        <v>778</v>
      </c>
      <c r="G9001" t="s">
        <v>112</v>
      </c>
      <c r="H9001" t="s">
        <v>476</v>
      </c>
      <c r="I9001">
        <v>1002.58</v>
      </c>
      <c r="J9001">
        <v>52</v>
      </c>
      <c r="K9001">
        <v>1449</v>
      </c>
      <c r="L9001" t="s">
        <v>471</v>
      </c>
      <c r="M9001" s="2">
        <f>+Table3[[#This Row],[CHW]]/Table3[[#This Row],[Count of Airbill Number]]</f>
        <v>19.280384615384616</v>
      </c>
    </row>
    <row r="9002" spans="2:13">
      <c r="B9002" t="s">
        <v>20</v>
      </c>
      <c r="C9002" t="s">
        <v>472</v>
      </c>
      <c r="D9002" t="s">
        <v>22</v>
      </c>
      <c r="E9002" t="s">
        <v>777</v>
      </c>
      <c r="F9002" t="s">
        <v>777</v>
      </c>
      <c r="G9002" t="s">
        <v>97</v>
      </c>
      <c r="H9002" t="s">
        <v>564</v>
      </c>
      <c r="I9002">
        <v>1001.9699999999996</v>
      </c>
      <c r="J9002">
        <v>24</v>
      </c>
      <c r="K9002">
        <v>1450</v>
      </c>
      <c r="L9002" t="s">
        <v>471</v>
      </c>
      <c r="M9002" s="2">
        <f>+Table3[[#This Row],[CHW]]/Table3[[#This Row],[Count of Airbill Number]]</f>
        <v>41.74874999999998</v>
      </c>
    </row>
    <row r="9003" spans="2:13">
      <c r="B9003" t="s">
        <v>20</v>
      </c>
      <c r="C9003" t="s">
        <v>472</v>
      </c>
      <c r="D9003" t="s">
        <v>22</v>
      </c>
      <c r="E9003" t="s">
        <v>778</v>
      </c>
      <c r="F9003" t="s">
        <v>778</v>
      </c>
      <c r="G9003" t="s">
        <v>393</v>
      </c>
      <c r="H9003" t="s">
        <v>86</v>
      </c>
      <c r="I9003">
        <v>1001.4599999999999</v>
      </c>
      <c r="J9003">
        <v>106</v>
      </c>
      <c r="K9003">
        <v>1451</v>
      </c>
      <c r="L9003" t="s">
        <v>471</v>
      </c>
      <c r="M9003" s="2">
        <f>+Table3[[#This Row],[CHW]]/Table3[[#This Row],[Count of Airbill Number]]</f>
        <v>9.4477358490566026</v>
      </c>
    </row>
    <row r="9004" spans="2:13">
      <c r="B9004" t="s">
        <v>35</v>
      </c>
      <c r="C9004" t="s">
        <v>472</v>
      </c>
      <c r="D9004" t="s">
        <v>36</v>
      </c>
      <c r="E9004" t="s">
        <v>778</v>
      </c>
      <c r="F9004" t="s">
        <v>778</v>
      </c>
      <c r="G9004" t="s">
        <v>51</v>
      </c>
      <c r="H9004" t="s">
        <v>325</v>
      </c>
      <c r="I9004">
        <v>1000</v>
      </c>
      <c r="J9004">
        <v>1</v>
      </c>
      <c r="K9004">
        <v>1452</v>
      </c>
      <c r="L9004" t="s">
        <v>471</v>
      </c>
      <c r="M9004" s="2">
        <f>+Table3[[#This Row],[CHW]]/Table3[[#This Row],[Count of Airbill Number]]</f>
        <v>1000</v>
      </c>
    </row>
    <row r="9005" spans="2:13">
      <c r="B9005" t="s">
        <v>20</v>
      </c>
      <c r="C9005" t="s">
        <v>21</v>
      </c>
      <c r="D9005" t="s">
        <v>22</v>
      </c>
      <c r="E9005" t="s">
        <v>776</v>
      </c>
      <c r="F9005" t="s">
        <v>776</v>
      </c>
      <c r="G9005" t="s">
        <v>32</v>
      </c>
      <c r="H9005" t="s">
        <v>85</v>
      </c>
      <c r="I9005">
        <v>998.12000000000035</v>
      </c>
      <c r="J9005">
        <v>147</v>
      </c>
      <c r="K9005">
        <v>1453</v>
      </c>
      <c r="L9005" t="s">
        <v>471</v>
      </c>
      <c r="M9005" s="2">
        <f>+Table3[[#This Row],[CHW]]/Table3[[#This Row],[Count of Airbill Number]]</f>
        <v>6.7899319727891179</v>
      </c>
    </row>
    <row r="9006" spans="2:13">
      <c r="B9006" t="s">
        <v>20</v>
      </c>
      <c r="C9006" t="s">
        <v>472</v>
      </c>
      <c r="D9006" t="s">
        <v>22</v>
      </c>
      <c r="E9006" t="s">
        <v>777</v>
      </c>
      <c r="F9006" t="s">
        <v>778</v>
      </c>
      <c r="G9006" t="s">
        <v>44</v>
      </c>
      <c r="H9006" t="s">
        <v>86</v>
      </c>
      <c r="I9006">
        <v>998</v>
      </c>
      <c r="J9006">
        <v>52</v>
      </c>
      <c r="K9006">
        <v>1454</v>
      </c>
      <c r="L9006" t="s">
        <v>471</v>
      </c>
      <c r="M9006" s="2">
        <f>+Table3[[#This Row],[CHW]]/Table3[[#This Row],[Count of Airbill Number]]</f>
        <v>19.192307692307693</v>
      </c>
    </row>
    <row r="9007" spans="2:13">
      <c r="B9007" t="s">
        <v>20</v>
      </c>
      <c r="C9007" t="s">
        <v>472</v>
      </c>
      <c r="D9007" t="s">
        <v>22</v>
      </c>
      <c r="E9007" t="s">
        <v>777</v>
      </c>
      <c r="F9007" t="s">
        <v>778</v>
      </c>
      <c r="G9007" t="s">
        <v>190</v>
      </c>
      <c r="H9007" t="s">
        <v>113</v>
      </c>
      <c r="I9007">
        <v>998</v>
      </c>
      <c r="J9007">
        <v>23</v>
      </c>
      <c r="K9007">
        <v>1455</v>
      </c>
      <c r="L9007" t="s">
        <v>471</v>
      </c>
      <c r="M9007" s="2">
        <f>+Table3[[#This Row],[CHW]]/Table3[[#This Row],[Count of Airbill Number]]</f>
        <v>43.391304347826086</v>
      </c>
    </row>
    <row r="9008" spans="2:13">
      <c r="B9008" t="s">
        <v>35</v>
      </c>
      <c r="C9008" t="s">
        <v>472</v>
      </c>
      <c r="D9008" t="s">
        <v>36</v>
      </c>
      <c r="E9008" t="s">
        <v>778</v>
      </c>
      <c r="F9008" t="s">
        <v>778</v>
      </c>
      <c r="G9008" t="s">
        <v>171</v>
      </c>
      <c r="H9008" t="s">
        <v>86</v>
      </c>
      <c r="I9008">
        <v>996.38</v>
      </c>
      <c r="J9008">
        <v>4</v>
      </c>
      <c r="K9008">
        <v>1456</v>
      </c>
      <c r="L9008" t="s">
        <v>471</v>
      </c>
      <c r="M9008" s="2">
        <f>+Table3[[#This Row],[CHW]]/Table3[[#This Row],[Count of Airbill Number]]</f>
        <v>249.095</v>
      </c>
    </row>
    <row r="9009" spans="2:13">
      <c r="B9009" t="s">
        <v>20</v>
      </c>
      <c r="C9009" t="s">
        <v>472</v>
      </c>
      <c r="D9009" t="s">
        <v>22</v>
      </c>
      <c r="E9009" t="s">
        <v>776</v>
      </c>
      <c r="F9009" t="s">
        <v>777</v>
      </c>
      <c r="G9009" t="s">
        <v>31</v>
      </c>
      <c r="H9009" t="s">
        <v>290</v>
      </c>
      <c r="I9009">
        <v>996.16</v>
      </c>
      <c r="J9009">
        <v>7</v>
      </c>
      <c r="K9009">
        <v>1457</v>
      </c>
      <c r="L9009" t="s">
        <v>471</v>
      </c>
      <c r="M9009" s="2">
        <f>+Table3[[#This Row],[CHW]]/Table3[[#This Row],[Count of Airbill Number]]</f>
        <v>142.30857142857141</v>
      </c>
    </row>
    <row r="9010" spans="2:13">
      <c r="B9010" t="s">
        <v>35</v>
      </c>
      <c r="C9010" t="s">
        <v>472</v>
      </c>
      <c r="D9010" t="s">
        <v>36</v>
      </c>
      <c r="E9010" t="s">
        <v>776</v>
      </c>
      <c r="F9010" t="s">
        <v>776</v>
      </c>
      <c r="G9010" t="s">
        <v>85</v>
      </c>
      <c r="H9010" t="s">
        <v>120</v>
      </c>
      <c r="I9010">
        <v>996</v>
      </c>
      <c r="J9010">
        <v>1</v>
      </c>
      <c r="K9010">
        <v>1458</v>
      </c>
      <c r="L9010" t="s">
        <v>471</v>
      </c>
      <c r="M9010" s="2">
        <f>+Table3[[#This Row],[CHW]]/Table3[[#This Row],[Count of Airbill Number]]</f>
        <v>996</v>
      </c>
    </row>
    <row r="9011" spans="2:13">
      <c r="B9011" t="s">
        <v>35</v>
      </c>
      <c r="C9011" t="s">
        <v>472</v>
      </c>
      <c r="D9011" t="s">
        <v>36</v>
      </c>
      <c r="E9011" t="s">
        <v>776</v>
      </c>
      <c r="F9011" t="s">
        <v>776</v>
      </c>
      <c r="G9011" t="s">
        <v>37</v>
      </c>
      <c r="H9011" t="s">
        <v>59</v>
      </c>
      <c r="I9011">
        <v>995.06999999999982</v>
      </c>
      <c r="J9011">
        <v>70</v>
      </c>
      <c r="K9011">
        <v>1459</v>
      </c>
      <c r="L9011" t="s">
        <v>471</v>
      </c>
      <c r="M9011" s="2">
        <f>+Table3[[#This Row],[CHW]]/Table3[[#This Row],[Count of Airbill Number]]</f>
        <v>14.215285714285711</v>
      </c>
    </row>
    <row r="9012" spans="2:13">
      <c r="B9012" t="s">
        <v>35</v>
      </c>
      <c r="C9012" t="s">
        <v>21</v>
      </c>
      <c r="D9012" t="s">
        <v>36</v>
      </c>
      <c r="E9012" t="s">
        <v>777</v>
      </c>
      <c r="F9012" t="s">
        <v>776</v>
      </c>
      <c r="G9012" t="s">
        <v>27</v>
      </c>
      <c r="H9012" t="s">
        <v>600</v>
      </c>
      <c r="I9012">
        <v>994</v>
      </c>
      <c r="J9012">
        <v>3</v>
      </c>
      <c r="K9012">
        <v>1460</v>
      </c>
      <c r="L9012" t="s">
        <v>471</v>
      </c>
      <c r="M9012" s="2">
        <f>+Table3[[#This Row],[CHW]]/Table3[[#This Row],[Count of Airbill Number]]</f>
        <v>331.33333333333331</v>
      </c>
    </row>
    <row r="9013" spans="2:13">
      <c r="B9013" t="s">
        <v>20</v>
      </c>
      <c r="C9013" t="s">
        <v>472</v>
      </c>
      <c r="D9013" t="s">
        <v>22</v>
      </c>
      <c r="E9013" t="s">
        <v>776</v>
      </c>
      <c r="F9013" t="s">
        <v>778</v>
      </c>
      <c r="G9013" t="s">
        <v>32</v>
      </c>
      <c r="H9013" t="s">
        <v>310</v>
      </c>
      <c r="I9013">
        <v>993.18999999999994</v>
      </c>
      <c r="J9013">
        <v>6</v>
      </c>
      <c r="K9013">
        <v>1461</v>
      </c>
      <c r="L9013" t="s">
        <v>471</v>
      </c>
      <c r="M9013" s="2">
        <f>+Table3[[#This Row],[CHW]]/Table3[[#This Row],[Count of Airbill Number]]</f>
        <v>165.53166666666667</v>
      </c>
    </row>
    <row r="9014" spans="2:13">
      <c r="B9014" t="s">
        <v>20</v>
      </c>
      <c r="C9014" t="s">
        <v>472</v>
      </c>
      <c r="D9014" t="s">
        <v>36</v>
      </c>
      <c r="E9014" t="s">
        <v>777</v>
      </c>
      <c r="F9014" t="s">
        <v>777</v>
      </c>
      <c r="G9014" t="s">
        <v>97</v>
      </c>
      <c r="H9014" t="s">
        <v>106</v>
      </c>
      <c r="I9014">
        <v>993</v>
      </c>
      <c r="J9014">
        <v>74</v>
      </c>
      <c r="K9014">
        <v>1462</v>
      </c>
      <c r="L9014" t="s">
        <v>471</v>
      </c>
      <c r="M9014" s="2">
        <f>+Table3[[#This Row],[CHW]]/Table3[[#This Row],[Count of Airbill Number]]</f>
        <v>13.418918918918919</v>
      </c>
    </row>
    <row r="9015" spans="2:13">
      <c r="B9015" t="s">
        <v>20</v>
      </c>
      <c r="C9015" t="s">
        <v>472</v>
      </c>
      <c r="D9015" t="s">
        <v>22</v>
      </c>
      <c r="E9015" t="s">
        <v>776</v>
      </c>
      <c r="F9015" t="s">
        <v>778</v>
      </c>
      <c r="G9015" t="s">
        <v>37</v>
      </c>
      <c r="H9015" t="s">
        <v>283</v>
      </c>
      <c r="I9015">
        <v>991.11999999999989</v>
      </c>
      <c r="J9015">
        <v>35</v>
      </c>
      <c r="K9015">
        <v>1463</v>
      </c>
      <c r="L9015" t="s">
        <v>471</v>
      </c>
      <c r="M9015" s="2">
        <f>+Table3[[#This Row],[CHW]]/Table3[[#This Row],[Count of Airbill Number]]</f>
        <v>28.317714285714281</v>
      </c>
    </row>
    <row r="9016" spans="2:13">
      <c r="B9016" t="s">
        <v>20</v>
      </c>
      <c r="C9016" t="s">
        <v>21</v>
      </c>
      <c r="D9016" t="s">
        <v>22</v>
      </c>
      <c r="E9016" t="s">
        <v>777</v>
      </c>
      <c r="F9016" t="s">
        <v>777</v>
      </c>
      <c r="G9016" t="s">
        <v>374</v>
      </c>
      <c r="H9016" t="s">
        <v>534</v>
      </c>
      <c r="I9016">
        <v>991.11</v>
      </c>
      <c r="J9016">
        <v>66</v>
      </c>
      <c r="K9016">
        <v>1464</v>
      </c>
      <c r="L9016" t="s">
        <v>471</v>
      </c>
      <c r="M9016" s="2">
        <f>+Table3[[#This Row],[CHW]]/Table3[[#This Row],[Count of Airbill Number]]</f>
        <v>15.016818181818183</v>
      </c>
    </row>
    <row r="9017" spans="2:13">
      <c r="B9017" t="s">
        <v>20</v>
      </c>
      <c r="C9017" t="s">
        <v>472</v>
      </c>
      <c r="D9017" t="s">
        <v>22</v>
      </c>
      <c r="E9017" t="s">
        <v>776</v>
      </c>
      <c r="F9017" t="s">
        <v>778</v>
      </c>
      <c r="G9017" t="s">
        <v>59</v>
      </c>
      <c r="H9017" t="s">
        <v>124</v>
      </c>
      <c r="I9017">
        <v>990</v>
      </c>
      <c r="J9017">
        <v>2</v>
      </c>
      <c r="K9017">
        <v>1465</v>
      </c>
      <c r="L9017" t="s">
        <v>471</v>
      </c>
      <c r="M9017" s="2">
        <f>+Table3[[#This Row],[CHW]]/Table3[[#This Row],[Count of Airbill Number]]</f>
        <v>495</v>
      </c>
    </row>
    <row r="9018" spans="2:13">
      <c r="B9018" t="s">
        <v>35</v>
      </c>
      <c r="C9018" t="s">
        <v>472</v>
      </c>
      <c r="D9018" t="s">
        <v>36</v>
      </c>
      <c r="E9018" t="s">
        <v>776</v>
      </c>
      <c r="F9018" t="s">
        <v>778</v>
      </c>
      <c r="G9018" t="s">
        <v>85</v>
      </c>
      <c r="H9018" t="s">
        <v>86</v>
      </c>
      <c r="I9018">
        <v>989.39999999999986</v>
      </c>
      <c r="J9018">
        <v>4</v>
      </c>
      <c r="K9018">
        <v>1466</v>
      </c>
      <c r="L9018" t="s">
        <v>471</v>
      </c>
      <c r="M9018" s="2">
        <f>+Table3[[#This Row],[CHW]]/Table3[[#This Row],[Count of Airbill Number]]</f>
        <v>247.34999999999997</v>
      </c>
    </row>
    <row r="9019" spans="2:13">
      <c r="B9019" t="s">
        <v>20</v>
      </c>
      <c r="C9019" t="s">
        <v>472</v>
      </c>
      <c r="D9019" t="s">
        <v>22</v>
      </c>
      <c r="E9019" t="s">
        <v>777</v>
      </c>
      <c r="F9019" t="s">
        <v>776</v>
      </c>
      <c r="G9019" t="s">
        <v>205</v>
      </c>
      <c r="H9019" t="s">
        <v>37</v>
      </c>
      <c r="I9019">
        <v>988</v>
      </c>
      <c r="J9019">
        <v>67</v>
      </c>
      <c r="K9019">
        <v>1467</v>
      </c>
      <c r="L9019" t="s">
        <v>471</v>
      </c>
      <c r="M9019" s="2">
        <f>+Table3[[#This Row],[CHW]]/Table3[[#This Row],[Count of Airbill Number]]</f>
        <v>14.746268656716419</v>
      </c>
    </row>
    <row r="9020" spans="2:13">
      <c r="B9020" t="s">
        <v>20</v>
      </c>
      <c r="C9020" t="s">
        <v>472</v>
      </c>
      <c r="D9020" t="s">
        <v>22</v>
      </c>
      <c r="E9020" t="s">
        <v>778</v>
      </c>
      <c r="F9020" t="s">
        <v>778</v>
      </c>
      <c r="G9020" t="s">
        <v>86</v>
      </c>
      <c r="H9020" t="s">
        <v>589</v>
      </c>
      <c r="I9020">
        <v>987.55</v>
      </c>
      <c r="J9020">
        <v>17</v>
      </c>
      <c r="K9020">
        <v>1468</v>
      </c>
      <c r="L9020" t="s">
        <v>471</v>
      </c>
      <c r="M9020" s="2">
        <f>+Table3[[#This Row],[CHW]]/Table3[[#This Row],[Count of Airbill Number]]</f>
        <v>58.091176470588231</v>
      </c>
    </row>
    <row r="9021" spans="2:13">
      <c r="B9021" t="s">
        <v>20</v>
      </c>
      <c r="C9021" t="s">
        <v>472</v>
      </c>
      <c r="D9021" t="s">
        <v>22</v>
      </c>
      <c r="E9021" t="s">
        <v>778</v>
      </c>
      <c r="F9021" t="s">
        <v>776</v>
      </c>
      <c r="G9021" t="s">
        <v>393</v>
      </c>
      <c r="H9021" t="s">
        <v>39</v>
      </c>
      <c r="I9021">
        <v>987</v>
      </c>
      <c r="J9021">
        <v>9</v>
      </c>
      <c r="K9021">
        <v>1469</v>
      </c>
      <c r="L9021" t="s">
        <v>471</v>
      </c>
      <c r="M9021" s="2">
        <f>+Table3[[#This Row],[CHW]]/Table3[[#This Row],[Count of Airbill Number]]</f>
        <v>109.66666666666667</v>
      </c>
    </row>
    <row r="9022" spans="2:13">
      <c r="B9022" t="s">
        <v>20</v>
      </c>
      <c r="C9022" t="s">
        <v>472</v>
      </c>
      <c r="D9022" t="s">
        <v>22</v>
      </c>
      <c r="E9022" t="s">
        <v>776</v>
      </c>
      <c r="F9022" t="s">
        <v>776</v>
      </c>
      <c r="G9022" t="s">
        <v>116</v>
      </c>
      <c r="H9022" t="s">
        <v>120</v>
      </c>
      <c r="I9022">
        <v>986.63997999999992</v>
      </c>
      <c r="J9022">
        <v>6</v>
      </c>
      <c r="K9022">
        <v>1470</v>
      </c>
      <c r="L9022" t="s">
        <v>471</v>
      </c>
      <c r="M9022" s="2">
        <f>+Table3[[#This Row],[CHW]]/Table3[[#This Row],[Count of Airbill Number]]</f>
        <v>164.43999666666664</v>
      </c>
    </row>
    <row r="9023" spans="2:13">
      <c r="B9023" t="s">
        <v>20</v>
      </c>
      <c r="C9023" t="s">
        <v>472</v>
      </c>
      <c r="D9023" t="s">
        <v>22</v>
      </c>
      <c r="E9023" t="s">
        <v>777</v>
      </c>
      <c r="F9023" t="s">
        <v>776</v>
      </c>
      <c r="G9023" t="s">
        <v>190</v>
      </c>
      <c r="H9023" t="s">
        <v>312</v>
      </c>
      <c r="I9023">
        <v>983</v>
      </c>
      <c r="J9023">
        <v>23</v>
      </c>
      <c r="K9023">
        <v>1471</v>
      </c>
      <c r="L9023" t="s">
        <v>471</v>
      </c>
      <c r="M9023" s="2">
        <f>+Table3[[#This Row],[CHW]]/Table3[[#This Row],[Count of Airbill Number]]</f>
        <v>42.739130434782609</v>
      </c>
    </row>
    <row r="9024" spans="2:13">
      <c r="B9024" t="s">
        <v>20</v>
      </c>
      <c r="C9024" t="s">
        <v>472</v>
      </c>
      <c r="D9024" t="s">
        <v>36</v>
      </c>
      <c r="E9024" t="s">
        <v>777</v>
      </c>
      <c r="F9024" t="s">
        <v>778</v>
      </c>
      <c r="G9024" t="s">
        <v>44</v>
      </c>
      <c r="H9024" t="s">
        <v>51</v>
      </c>
      <c r="I9024">
        <v>983</v>
      </c>
      <c r="J9024">
        <v>36</v>
      </c>
      <c r="K9024">
        <v>1472</v>
      </c>
      <c r="L9024" t="s">
        <v>471</v>
      </c>
      <c r="M9024" s="2">
        <f>+Table3[[#This Row],[CHW]]/Table3[[#This Row],[Count of Airbill Number]]</f>
        <v>27.305555555555557</v>
      </c>
    </row>
    <row r="9025" spans="2:13">
      <c r="B9025" t="s">
        <v>35</v>
      </c>
      <c r="C9025" t="s">
        <v>472</v>
      </c>
      <c r="D9025" t="s">
        <v>36</v>
      </c>
      <c r="E9025" t="s">
        <v>776</v>
      </c>
      <c r="F9025" t="s">
        <v>777</v>
      </c>
      <c r="G9025" t="s">
        <v>66</v>
      </c>
      <c r="H9025" t="s">
        <v>27</v>
      </c>
      <c r="I9025">
        <v>982</v>
      </c>
      <c r="J9025">
        <v>3</v>
      </c>
      <c r="K9025">
        <v>1473</v>
      </c>
      <c r="L9025" t="s">
        <v>471</v>
      </c>
      <c r="M9025" s="2">
        <f>+Table3[[#This Row],[CHW]]/Table3[[#This Row],[Count of Airbill Number]]</f>
        <v>327.33333333333331</v>
      </c>
    </row>
    <row r="9026" spans="2:13">
      <c r="B9026" t="s">
        <v>20</v>
      </c>
      <c r="C9026" t="s">
        <v>472</v>
      </c>
      <c r="D9026" t="s">
        <v>22</v>
      </c>
      <c r="E9026" t="s">
        <v>777</v>
      </c>
      <c r="F9026" t="s">
        <v>777</v>
      </c>
      <c r="G9026" t="s">
        <v>290</v>
      </c>
      <c r="H9026" t="s">
        <v>485</v>
      </c>
      <c r="I9026">
        <v>981.3</v>
      </c>
      <c r="J9026">
        <v>43</v>
      </c>
      <c r="K9026">
        <v>1474</v>
      </c>
      <c r="L9026" t="s">
        <v>471</v>
      </c>
      <c r="M9026" s="2">
        <f>+Table3[[#This Row],[CHW]]/Table3[[#This Row],[Count of Airbill Number]]</f>
        <v>22.820930232558137</v>
      </c>
    </row>
    <row r="9027" spans="2:13">
      <c r="B9027" t="s">
        <v>20</v>
      </c>
      <c r="C9027" t="s">
        <v>21</v>
      </c>
      <c r="D9027" t="s">
        <v>22</v>
      </c>
      <c r="E9027" t="s">
        <v>776</v>
      </c>
      <c r="F9027" t="s">
        <v>776</v>
      </c>
      <c r="G9027" t="s">
        <v>116</v>
      </c>
      <c r="H9027" t="s">
        <v>477</v>
      </c>
      <c r="I9027">
        <v>980.01483800000005</v>
      </c>
      <c r="J9027">
        <v>89</v>
      </c>
      <c r="K9027">
        <v>1475</v>
      </c>
      <c r="L9027" t="s">
        <v>471</v>
      </c>
      <c r="M9027" s="2">
        <f>+Table3[[#This Row],[CHW]]/Table3[[#This Row],[Count of Airbill Number]]</f>
        <v>11.011402674157305</v>
      </c>
    </row>
    <row r="9028" spans="2:13">
      <c r="B9028" t="s">
        <v>20</v>
      </c>
      <c r="C9028" t="s">
        <v>21</v>
      </c>
      <c r="D9028" t="s">
        <v>22</v>
      </c>
      <c r="E9028" t="s">
        <v>777</v>
      </c>
      <c r="F9028" t="s">
        <v>777</v>
      </c>
      <c r="G9028" t="s">
        <v>106</v>
      </c>
      <c r="H9028" t="s">
        <v>27</v>
      </c>
      <c r="I9028">
        <v>979.49999999999989</v>
      </c>
      <c r="J9028">
        <v>392</v>
      </c>
      <c r="K9028">
        <v>1476</v>
      </c>
      <c r="L9028" t="s">
        <v>471</v>
      </c>
      <c r="M9028" s="2">
        <f>+Table3[[#This Row],[CHW]]/Table3[[#This Row],[Count of Airbill Number]]</f>
        <v>2.4987244897959182</v>
      </c>
    </row>
    <row r="9029" spans="2:13">
      <c r="B9029" t="s">
        <v>20</v>
      </c>
      <c r="C9029" t="s">
        <v>472</v>
      </c>
      <c r="D9029" t="s">
        <v>22</v>
      </c>
      <c r="E9029" t="s">
        <v>777</v>
      </c>
      <c r="F9029" t="s">
        <v>777</v>
      </c>
      <c r="G9029" t="s">
        <v>290</v>
      </c>
      <c r="H9029" t="s">
        <v>534</v>
      </c>
      <c r="I9029">
        <v>978.94</v>
      </c>
      <c r="J9029">
        <v>40</v>
      </c>
      <c r="K9029">
        <v>1477</v>
      </c>
      <c r="L9029" t="s">
        <v>471</v>
      </c>
      <c r="M9029" s="2">
        <f>+Table3[[#This Row],[CHW]]/Table3[[#This Row],[Count of Airbill Number]]</f>
        <v>24.473500000000001</v>
      </c>
    </row>
    <row r="9030" spans="2:13">
      <c r="B9030" t="s">
        <v>35</v>
      </c>
      <c r="C9030" t="s">
        <v>21</v>
      </c>
      <c r="D9030" t="s">
        <v>36</v>
      </c>
      <c r="E9030" t="s">
        <v>776</v>
      </c>
      <c r="F9030" t="s">
        <v>776</v>
      </c>
      <c r="G9030" t="s">
        <v>85</v>
      </c>
      <c r="H9030" t="s">
        <v>152</v>
      </c>
      <c r="I9030">
        <v>978.65</v>
      </c>
      <c r="J9030">
        <v>7</v>
      </c>
      <c r="K9030">
        <v>1478</v>
      </c>
      <c r="L9030" t="s">
        <v>471</v>
      </c>
      <c r="M9030" s="2">
        <f>+Table3[[#This Row],[CHW]]/Table3[[#This Row],[Count of Airbill Number]]</f>
        <v>139.80714285714285</v>
      </c>
    </row>
    <row r="9031" spans="2:13">
      <c r="B9031" t="s">
        <v>35</v>
      </c>
      <c r="C9031" t="s">
        <v>472</v>
      </c>
      <c r="D9031" t="s">
        <v>36</v>
      </c>
      <c r="E9031" t="s">
        <v>776</v>
      </c>
      <c r="F9031" t="s">
        <v>776</v>
      </c>
      <c r="G9031" t="s">
        <v>116</v>
      </c>
      <c r="H9031" t="s">
        <v>407</v>
      </c>
      <c r="I9031">
        <v>977.4</v>
      </c>
      <c r="J9031">
        <v>58</v>
      </c>
      <c r="K9031">
        <v>1479</v>
      </c>
      <c r="L9031" t="s">
        <v>471</v>
      </c>
      <c r="M9031" s="2">
        <f>+Table3[[#This Row],[CHW]]/Table3[[#This Row],[Count of Airbill Number]]</f>
        <v>16.851724137931033</v>
      </c>
    </row>
    <row r="9032" spans="2:13">
      <c r="B9032" t="s">
        <v>20</v>
      </c>
      <c r="C9032" t="s">
        <v>472</v>
      </c>
      <c r="D9032" t="s">
        <v>22</v>
      </c>
      <c r="E9032" t="s">
        <v>776</v>
      </c>
      <c r="F9032" t="s">
        <v>776</v>
      </c>
      <c r="G9032" t="s">
        <v>39</v>
      </c>
      <c r="H9032" t="s">
        <v>32</v>
      </c>
      <c r="I9032">
        <v>976</v>
      </c>
      <c r="J9032">
        <v>8</v>
      </c>
      <c r="K9032">
        <v>1480</v>
      </c>
      <c r="L9032" t="s">
        <v>471</v>
      </c>
      <c r="M9032" s="2">
        <f>+Table3[[#This Row],[CHW]]/Table3[[#This Row],[Count of Airbill Number]]</f>
        <v>122</v>
      </c>
    </row>
    <row r="9033" spans="2:13">
      <c r="B9033" t="s">
        <v>20</v>
      </c>
      <c r="C9033" t="s">
        <v>472</v>
      </c>
      <c r="D9033" t="s">
        <v>22</v>
      </c>
      <c r="E9033" t="s">
        <v>777</v>
      </c>
      <c r="F9033" t="s">
        <v>777</v>
      </c>
      <c r="G9033" t="s">
        <v>55</v>
      </c>
      <c r="H9033" t="s">
        <v>417</v>
      </c>
      <c r="I9033">
        <v>974.66</v>
      </c>
      <c r="J9033">
        <v>52</v>
      </c>
      <c r="K9033">
        <v>1481</v>
      </c>
      <c r="L9033" t="s">
        <v>471</v>
      </c>
      <c r="M9033" s="2">
        <f>+Table3[[#This Row],[CHW]]/Table3[[#This Row],[Count of Airbill Number]]</f>
        <v>18.743461538461538</v>
      </c>
    </row>
    <row r="9034" spans="2:13">
      <c r="B9034" t="s">
        <v>20</v>
      </c>
      <c r="C9034" t="s">
        <v>472</v>
      </c>
      <c r="D9034" t="s">
        <v>22</v>
      </c>
      <c r="E9034" t="s">
        <v>778</v>
      </c>
      <c r="F9034" t="s">
        <v>778</v>
      </c>
      <c r="G9034" t="s">
        <v>210</v>
      </c>
      <c r="H9034" t="s">
        <v>112</v>
      </c>
      <c r="I9034">
        <v>974.5</v>
      </c>
      <c r="J9034">
        <v>74</v>
      </c>
      <c r="K9034">
        <v>1482</v>
      </c>
      <c r="L9034" t="s">
        <v>471</v>
      </c>
      <c r="M9034" s="2">
        <f>+Table3[[#This Row],[CHW]]/Table3[[#This Row],[Count of Airbill Number]]</f>
        <v>13.168918918918919</v>
      </c>
    </row>
    <row r="9035" spans="2:13">
      <c r="B9035" t="s">
        <v>20</v>
      </c>
      <c r="C9035" t="s">
        <v>472</v>
      </c>
      <c r="D9035" t="s">
        <v>22</v>
      </c>
      <c r="E9035" t="s">
        <v>777</v>
      </c>
      <c r="F9035" t="s">
        <v>778</v>
      </c>
      <c r="G9035" t="s">
        <v>481</v>
      </c>
      <c r="H9035" t="s">
        <v>250</v>
      </c>
      <c r="I9035">
        <v>973.63000000000022</v>
      </c>
      <c r="J9035">
        <v>20</v>
      </c>
      <c r="K9035">
        <v>1483</v>
      </c>
      <c r="L9035" t="s">
        <v>471</v>
      </c>
      <c r="M9035" s="2">
        <f>+Table3[[#This Row],[CHW]]/Table3[[#This Row],[Count of Airbill Number]]</f>
        <v>48.681500000000014</v>
      </c>
    </row>
    <row r="9036" spans="2:13">
      <c r="B9036" t="s">
        <v>20</v>
      </c>
      <c r="C9036" t="s">
        <v>472</v>
      </c>
      <c r="D9036" t="s">
        <v>22</v>
      </c>
      <c r="E9036" t="s">
        <v>776</v>
      </c>
      <c r="F9036" t="s">
        <v>778</v>
      </c>
      <c r="G9036" t="s">
        <v>31</v>
      </c>
      <c r="H9036" t="s">
        <v>267</v>
      </c>
      <c r="I9036">
        <v>973.47</v>
      </c>
      <c r="J9036">
        <v>40</v>
      </c>
      <c r="K9036">
        <v>1484</v>
      </c>
      <c r="L9036" t="s">
        <v>471</v>
      </c>
      <c r="M9036" s="2">
        <f>+Table3[[#This Row],[CHW]]/Table3[[#This Row],[Count of Airbill Number]]</f>
        <v>24.336750000000002</v>
      </c>
    </row>
    <row r="9037" spans="2:13">
      <c r="B9037" t="s">
        <v>20</v>
      </c>
      <c r="C9037" t="s">
        <v>472</v>
      </c>
      <c r="D9037" t="s">
        <v>22</v>
      </c>
      <c r="E9037" t="s">
        <v>778</v>
      </c>
      <c r="F9037" t="s">
        <v>777</v>
      </c>
      <c r="G9037" t="s">
        <v>113</v>
      </c>
      <c r="H9037" t="s">
        <v>27</v>
      </c>
      <c r="I9037">
        <v>972.11</v>
      </c>
      <c r="J9037">
        <v>43</v>
      </c>
      <c r="K9037">
        <v>1485</v>
      </c>
      <c r="L9037" t="s">
        <v>471</v>
      </c>
      <c r="M9037" s="2">
        <f>+Table3[[#This Row],[CHW]]/Table3[[#This Row],[Count of Airbill Number]]</f>
        <v>22.607209302325582</v>
      </c>
    </row>
    <row r="9038" spans="2:13">
      <c r="B9038" t="s">
        <v>20</v>
      </c>
      <c r="C9038" t="s">
        <v>472</v>
      </c>
      <c r="D9038" t="s">
        <v>22</v>
      </c>
      <c r="E9038" t="s">
        <v>777</v>
      </c>
      <c r="F9038" t="s">
        <v>777</v>
      </c>
      <c r="G9038" t="s">
        <v>162</v>
      </c>
      <c r="H9038" t="s">
        <v>44</v>
      </c>
      <c r="I9038">
        <v>972</v>
      </c>
      <c r="J9038">
        <v>57</v>
      </c>
      <c r="K9038">
        <v>1486</v>
      </c>
      <c r="L9038" t="s">
        <v>471</v>
      </c>
      <c r="M9038" s="2">
        <f>+Table3[[#This Row],[CHW]]/Table3[[#This Row],[Count of Airbill Number]]</f>
        <v>17.05263157894737</v>
      </c>
    </row>
    <row r="9039" spans="2:13">
      <c r="B9039" t="s">
        <v>20</v>
      </c>
      <c r="C9039" t="s">
        <v>472</v>
      </c>
      <c r="D9039" t="s">
        <v>22</v>
      </c>
      <c r="E9039" t="s">
        <v>777</v>
      </c>
      <c r="F9039" t="s">
        <v>776</v>
      </c>
      <c r="G9039" t="s">
        <v>110</v>
      </c>
      <c r="H9039" t="s">
        <v>32</v>
      </c>
      <c r="I9039">
        <v>971.59</v>
      </c>
      <c r="J9039">
        <v>24</v>
      </c>
      <c r="K9039">
        <v>1487</v>
      </c>
      <c r="L9039" t="s">
        <v>471</v>
      </c>
      <c r="M9039" s="2">
        <f>+Table3[[#This Row],[CHW]]/Table3[[#This Row],[Count of Airbill Number]]</f>
        <v>40.482916666666668</v>
      </c>
    </row>
    <row r="9040" spans="2:13">
      <c r="B9040" t="s">
        <v>20</v>
      </c>
      <c r="C9040" t="s">
        <v>472</v>
      </c>
      <c r="D9040" t="s">
        <v>22</v>
      </c>
      <c r="E9040" t="s">
        <v>778</v>
      </c>
      <c r="F9040" t="s">
        <v>778</v>
      </c>
      <c r="G9040" t="s">
        <v>173</v>
      </c>
      <c r="H9040" t="s">
        <v>233</v>
      </c>
      <c r="I9040">
        <v>970.56999999999994</v>
      </c>
      <c r="J9040">
        <v>30</v>
      </c>
      <c r="K9040">
        <v>1488</v>
      </c>
      <c r="L9040" t="s">
        <v>471</v>
      </c>
      <c r="M9040" s="2">
        <f>+Table3[[#This Row],[CHW]]/Table3[[#This Row],[Count of Airbill Number]]</f>
        <v>32.352333333333334</v>
      </c>
    </row>
    <row r="9041" spans="2:13">
      <c r="B9041" t="s">
        <v>20</v>
      </c>
      <c r="C9041" t="s">
        <v>472</v>
      </c>
      <c r="D9041" t="s">
        <v>22</v>
      </c>
      <c r="E9041" t="s">
        <v>778</v>
      </c>
      <c r="F9041" t="s">
        <v>778</v>
      </c>
      <c r="G9041" t="s">
        <v>473</v>
      </c>
      <c r="H9041" t="s">
        <v>283</v>
      </c>
      <c r="I9041">
        <v>970</v>
      </c>
      <c r="J9041">
        <v>27</v>
      </c>
      <c r="K9041">
        <v>1489</v>
      </c>
      <c r="L9041" t="s">
        <v>471</v>
      </c>
      <c r="M9041" s="2">
        <f>+Table3[[#This Row],[CHW]]/Table3[[#This Row],[Count of Airbill Number]]</f>
        <v>35.925925925925924</v>
      </c>
    </row>
    <row r="9042" spans="2:13">
      <c r="B9042" t="s">
        <v>20</v>
      </c>
      <c r="C9042" t="s">
        <v>472</v>
      </c>
      <c r="D9042" t="s">
        <v>22</v>
      </c>
      <c r="E9042" t="s">
        <v>776</v>
      </c>
      <c r="F9042" t="s">
        <v>776</v>
      </c>
      <c r="G9042" t="s">
        <v>85</v>
      </c>
      <c r="H9042" t="s">
        <v>39</v>
      </c>
      <c r="I9042">
        <v>969.43067479999991</v>
      </c>
      <c r="J9042">
        <v>85</v>
      </c>
      <c r="K9042">
        <v>1490</v>
      </c>
      <c r="L9042" t="s">
        <v>471</v>
      </c>
      <c r="M9042" s="2">
        <f>+Table3[[#This Row],[CHW]]/Table3[[#This Row],[Count of Airbill Number]]</f>
        <v>11.40506676235294</v>
      </c>
    </row>
    <row r="9043" spans="2:13">
      <c r="B9043" t="s">
        <v>20</v>
      </c>
      <c r="C9043" t="s">
        <v>472</v>
      </c>
      <c r="D9043" t="s">
        <v>22</v>
      </c>
      <c r="E9043" t="s">
        <v>777</v>
      </c>
      <c r="F9043" t="s">
        <v>776</v>
      </c>
      <c r="G9043" t="s">
        <v>481</v>
      </c>
      <c r="H9043" t="s">
        <v>122</v>
      </c>
      <c r="I9043">
        <v>969.2</v>
      </c>
      <c r="J9043">
        <v>28</v>
      </c>
      <c r="K9043">
        <v>1491</v>
      </c>
      <c r="L9043" t="s">
        <v>471</v>
      </c>
      <c r="M9043" s="2">
        <f>+Table3[[#This Row],[CHW]]/Table3[[#This Row],[Count of Airbill Number]]</f>
        <v>34.614285714285714</v>
      </c>
    </row>
    <row r="9044" spans="2:13">
      <c r="B9044" t="s">
        <v>20</v>
      </c>
      <c r="C9044" t="s">
        <v>472</v>
      </c>
      <c r="D9044" t="s">
        <v>22</v>
      </c>
      <c r="E9044" t="s">
        <v>776</v>
      </c>
      <c r="F9044" t="s">
        <v>778</v>
      </c>
      <c r="G9044" t="s">
        <v>66</v>
      </c>
      <c r="H9044" t="s">
        <v>109</v>
      </c>
      <c r="I9044">
        <v>967.28783999999985</v>
      </c>
      <c r="J9044">
        <v>23</v>
      </c>
      <c r="K9044">
        <v>1492</v>
      </c>
      <c r="L9044" t="s">
        <v>471</v>
      </c>
      <c r="M9044" s="2">
        <f>+Table3[[#This Row],[CHW]]/Table3[[#This Row],[Count of Airbill Number]]</f>
        <v>42.055993043478253</v>
      </c>
    </row>
    <row r="9045" spans="2:13">
      <c r="B9045" t="s">
        <v>20</v>
      </c>
      <c r="C9045" t="s">
        <v>21</v>
      </c>
      <c r="D9045" t="s">
        <v>22</v>
      </c>
      <c r="E9045" t="s">
        <v>778</v>
      </c>
      <c r="F9045" t="s">
        <v>778</v>
      </c>
      <c r="G9045" t="s">
        <v>283</v>
      </c>
      <c r="H9045" t="s">
        <v>86</v>
      </c>
      <c r="I9045">
        <v>967</v>
      </c>
      <c r="J9045">
        <v>250</v>
      </c>
      <c r="K9045">
        <v>1493</v>
      </c>
      <c r="L9045" t="s">
        <v>471</v>
      </c>
      <c r="M9045" s="2">
        <f>+Table3[[#This Row],[CHW]]/Table3[[#This Row],[Count of Airbill Number]]</f>
        <v>3.8679999999999999</v>
      </c>
    </row>
    <row r="9046" spans="2:13">
      <c r="B9046" t="s">
        <v>20</v>
      </c>
      <c r="C9046" t="s">
        <v>21</v>
      </c>
      <c r="D9046" t="s">
        <v>22</v>
      </c>
      <c r="E9046" t="s">
        <v>776</v>
      </c>
      <c r="F9046" t="s">
        <v>777</v>
      </c>
      <c r="G9046" t="s">
        <v>66</v>
      </c>
      <c r="H9046" t="s">
        <v>190</v>
      </c>
      <c r="I9046">
        <v>964.3</v>
      </c>
      <c r="J9046">
        <v>53</v>
      </c>
      <c r="K9046">
        <v>1494</v>
      </c>
      <c r="L9046" t="s">
        <v>471</v>
      </c>
      <c r="M9046" s="2">
        <f>+Table3[[#This Row],[CHW]]/Table3[[#This Row],[Count of Airbill Number]]</f>
        <v>18.194339622641508</v>
      </c>
    </row>
    <row r="9047" spans="2:13">
      <c r="B9047" t="s">
        <v>20</v>
      </c>
      <c r="C9047" t="s">
        <v>472</v>
      </c>
      <c r="D9047" t="s">
        <v>22</v>
      </c>
      <c r="E9047" t="s">
        <v>777</v>
      </c>
      <c r="F9047" t="s">
        <v>777</v>
      </c>
      <c r="G9047" t="s">
        <v>190</v>
      </c>
      <c r="H9047" t="s">
        <v>374</v>
      </c>
      <c r="I9047">
        <v>964</v>
      </c>
      <c r="J9047">
        <v>12</v>
      </c>
      <c r="K9047">
        <v>1495</v>
      </c>
      <c r="L9047" t="s">
        <v>471</v>
      </c>
      <c r="M9047" s="2">
        <f>+Table3[[#This Row],[CHW]]/Table3[[#This Row],[Count of Airbill Number]]</f>
        <v>80.333333333333329</v>
      </c>
    </row>
    <row r="9048" spans="2:13">
      <c r="B9048" t="s">
        <v>20</v>
      </c>
      <c r="C9048" t="s">
        <v>472</v>
      </c>
      <c r="D9048" t="s">
        <v>22</v>
      </c>
      <c r="E9048" t="s">
        <v>778</v>
      </c>
      <c r="F9048" t="s">
        <v>778</v>
      </c>
      <c r="G9048" t="s">
        <v>113</v>
      </c>
      <c r="H9048" t="s">
        <v>311</v>
      </c>
      <c r="I9048">
        <v>963.94999999999993</v>
      </c>
      <c r="J9048">
        <v>26</v>
      </c>
      <c r="K9048">
        <v>1496</v>
      </c>
      <c r="L9048" t="s">
        <v>471</v>
      </c>
      <c r="M9048" s="2">
        <f>+Table3[[#This Row],[CHW]]/Table3[[#This Row],[Count of Airbill Number]]</f>
        <v>37.074999999999996</v>
      </c>
    </row>
    <row r="9049" spans="2:13">
      <c r="B9049" t="s">
        <v>20</v>
      </c>
      <c r="C9049" t="s">
        <v>21</v>
      </c>
      <c r="D9049" t="s">
        <v>22</v>
      </c>
      <c r="E9049" t="s">
        <v>777</v>
      </c>
      <c r="F9049" t="s">
        <v>776</v>
      </c>
      <c r="G9049" t="s">
        <v>179</v>
      </c>
      <c r="H9049" t="s">
        <v>37</v>
      </c>
      <c r="I9049">
        <v>963</v>
      </c>
      <c r="J9049">
        <v>508</v>
      </c>
      <c r="K9049">
        <v>1497</v>
      </c>
      <c r="L9049" t="s">
        <v>471</v>
      </c>
      <c r="M9049" s="2">
        <f>+Table3[[#This Row],[CHW]]/Table3[[#This Row],[Count of Airbill Number]]</f>
        <v>1.8956692913385826</v>
      </c>
    </row>
    <row r="9050" spans="2:13">
      <c r="B9050" t="s">
        <v>20</v>
      </c>
      <c r="C9050" t="s">
        <v>472</v>
      </c>
      <c r="D9050" t="s">
        <v>22</v>
      </c>
      <c r="E9050" t="s">
        <v>777</v>
      </c>
      <c r="F9050" t="s">
        <v>778</v>
      </c>
      <c r="G9050" t="s">
        <v>181</v>
      </c>
      <c r="H9050" t="s">
        <v>171</v>
      </c>
      <c r="I9050">
        <v>963</v>
      </c>
      <c r="J9050">
        <v>10</v>
      </c>
      <c r="K9050">
        <v>1498</v>
      </c>
      <c r="L9050" t="s">
        <v>471</v>
      </c>
      <c r="M9050" s="2">
        <f>+Table3[[#This Row],[CHW]]/Table3[[#This Row],[Count of Airbill Number]]</f>
        <v>96.3</v>
      </c>
    </row>
    <row r="9051" spans="2:13">
      <c r="B9051" t="s">
        <v>20</v>
      </c>
      <c r="C9051" t="s">
        <v>472</v>
      </c>
      <c r="D9051" t="s">
        <v>22</v>
      </c>
      <c r="E9051" t="s">
        <v>776</v>
      </c>
      <c r="F9051" t="s">
        <v>778</v>
      </c>
      <c r="G9051" t="s">
        <v>66</v>
      </c>
      <c r="H9051" t="s">
        <v>90</v>
      </c>
      <c r="I9051">
        <v>961.1</v>
      </c>
      <c r="J9051">
        <v>34</v>
      </c>
      <c r="K9051">
        <v>1499</v>
      </c>
      <c r="L9051" t="s">
        <v>471</v>
      </c>
      <c r="M9051" s="2">
        <f>+Table3[[#This Row],[CHW]]/Table3[[#This Row],[Count of Airbill Number]]</f>
        <v>28.267647058823531</v>
      </c>
    </row>
    <row r="9052" spans="2:13">
      <c r="B9052" t="s">
        <v>20</v>
      </c>
      <c r="C9052" t="s">
        <v>472</v>
      </c>
      <c r="D9052" t="s">
        <v>22</v>
      </c>
      <c r="E9052" t="s">
        <v>778</v>
      </c>
      <c r="F9052" t="s">
        <v>778</v>
      </c>
      <c r="G9052" t="s">
        <v>109</v>
      </c>
      <c r="H9052" t="s">
        <v>112</v>
      </c>
      <c r="I9052">
        <v>961</v>
      </c>
      <c r="J9052">
        <v>128</v>
      </c>
      <c r="K9052">
        <v>1500</v>
      </c>
      <c r="L9052" t="s">
        <v>471</v>
      </c>
      <c r="M9052" s="2">
        <f>+Table3[[#This Row],[CHW]]/Table3[[#This Row],[Count of Airbill Number]]</f>
        <v>7.5078125</v>
      </c>
    </row>
    <row r="9053" spans="2:13">
      <c r="B9053" t="s">
        <v>20</v>
      </c>
      <c r="C9053" t="s">
        <v>472</v>
      </c>
      <c r="D9053" t="s">
        <v>22</v>
      </c>
      <c r="E9053" t="s">
        <v>778</v>
      </c>
      <c r="F9053" t="s">
        <v>776</v>
      </c>
      <c r="G9053" t="s">
        <v>173</v>
      </c>
      <c r="H9053" t="s">
        <v>32</v>
      </c>
      <c r="I9053">
        <v>960</v>
      </c>
      <c r="J9053">
        <v>9</v>
      </c>
      <c r="K9053">
        <v>1501</v>
      </c>
      <c r="L9053" t="s">
        <v>471</v>
      </c>
      <c r="M9053" s="2">
        <f>+Table3[[#This Row],[CHW]]/Table3[[#This Row],[Count of Airbill Number]]</f>
        <v>106.66666666666667</v>
      </c>
    </row>
    <row r="9054" spans="2:13">
      <c r="B9054" t="s">
        <v>20</v>
      </c>
      <c r="C9054" t="s">
        <v>472</v>
      </c>
      <c r="D9054" t="s">
        <v>22</v>
      </c>
      <c r="E9054" t="s">
        <v>776</v>
      </c>
      <c r="F9054" t="s">
        <v>776</v>
      </c>
      <c r="G9054" t="s">
        <v>103</v>
      </c>
      <c r="H9054" t="s">
        <v>66</v>
      </c>
      <c r="I9054">
        <v>960</v>
      </c>
      <c r="J9054">
        <v>21</v>
      </c>
      <c r="K9054">
        <v>1502</v>
      </c>
      <c r="L9054" t="s">
        <v>471</v>
      </c>
      <c r="M9054" s="2">
        <f>+Table3[[#This Row],[CHW]]/Table3[[#This Row],[Count of Airbill Number]]</f>
        <v>45.714285714285715</v>
      </c>
    </row>
    <row r="9055" spans="2:13">
      <c r="B9055" t="s">
        <v>20</v>
      </c>
      <c r="C9055" t="s">
        <v>21</v>
      </c>
      <c r="D9055" t="s">
        <v>22</v>
      </c>
      <c r="E9055" t="s">
        <v>778</v>
      </c>
      <c r="F9055" t="s">
        <v>777</v>
      </c>
      <c r="G9055" t="s">
        <v>250</v>
      </c>
      <c r="H9055" t="s">
        <v>374</v>
      </c>
      <c r="I9055">
        <v>958.64</v>
      </c>
      <c r="J9055">
        <v>58</v>
      </c>
      <c r="K9055">
        <v>1503</v>
      </c>
      <c r="L9055" t="s">
        <v>471</v>
      </c>
      <c r="M9055" s="2">
        <f>+Table3[[#This Row],[CHW]]/Table3[[#This Row],[Count of Airbill Number]]</f>
        <v>16.528275862068966</v>
      </c>
    </row>
    <row r="9056" spans="2:13">
      <c r="B9056" t="s">
        <v>35</v>
      </c>
      <c r="C9056" t="s">
        <v>472</v>
      </c>
      <c r="D9056" t="s">
        <v>36</v>
      </c>
      <c r="E9056" t="s">
        <v>776</v>
      </c>
      <c r="F9056" t="s">
        <v>777</v>
      </c>
      <c r="G9056" t="s">
        <v>37</v>
      </c>
      <c r="H9056" t="s">
        <v>27</v>
      </c>
      <c r="I9056">
        <v>957.04</v>
      </c>
      <c r="J9056">
        <v>5</v>
      </c>
      <c r="K9056">
        <v>1504</v>
      </c>
      <c r="L9056" t="s">
        <v>471</v>
      </c>
      <c r="M9056" s="2">
        <f>+Table3[[#This Row],[CHW]]/Table3[[#This Row],[Count of Airbill Number]]</f>
        <v>191.40799999999999</v>
      </c>
    </row>
    <row r="9057" spans="2:13">
      <c r="B9057" t="s">
        <v>35</v>
      </c>
      <c r="C9057" t="s">
        <v>472</v>
      </c>
      <c r="D9057" t="s">
        <v>36</v>
      </c>
      <c r="E9057" t="s">
        <v>777</v>
      </c>
      <c r="F9057" t="s">
        <v>777</v>
      </c>
      <c r="G9057" t="s">
        <v>110</v>
      </c>
      <c r="H9057" t="s">
        <v>205</v>
      </c>
      <c r="I9057">
        <v>956</v>
      </c>
      <c r="J9057">
        <v>3</v>
      </c>
      <c r="K9057">
        <v>1505</v>
      </c>
      <c r="L9057" t="s">
        <v>471</v>
      </c>
      <c r="M9057" s="2">
        <f>+Table3[[#This Row],[CHW]]/Table3[[#This Row],[Count of Airbill Number]]</f>
        <v>318.66666666666669</v>
      </c>
    </row>
    <row r="9058" spans="2:13">
      <c r="B9058" t="s">
        <v>20</v>
      </c>
      <c r="C9058" t="s">
        <v>472</v>
      </c>
      <c r="D9058" t="s">
        <v>22</v>
      </c>
      <c r="E9058" t="s">
        <v>776</v>
      </c>
      <c r="F9058" t="s">
        <v>776</v>
      </c>
      <c r="G9058" t="s">
        <v>66</v>
      </c>
      <c r="H9058" t="s">
        <v>158</v>
      </c>
      <c r="I9058">
        <v>955.5</v>
      </c>
      <c r="J9058">
        <v>89</v>
      </c>
      <c r="K9058">
        <v>1506</v>
      </c>
      <c r="L9058" t="s">
        <v>471</v>
      </c>
      <c r="M9058" s="2">
        <f>+Table3[[#This Row],[CHW]]/Table3[[#This Row],[Count of Airbill Number]]</f>
        <v>10.735955056179776</v>
      </c>
    </row>
    <row r="9059" spans="2:13">
      <c r="B9059" t="s">
        <v>35</v>
      </c>
      <c r="C9059" t="s">
        <v>21</v>
      </c>
      <c r="D9059" t="s">
        <v>36</v>
      </c>
      <c r="E9059" t="s">
        <v>777</v>
      </c>
      <c r="F9059" t="s">
        <v>778</v>
      </c>
      <c r="G9059" t="s">
        <v>27</v>
      </c>
      <c r="H9059" t="s">
        <v>81</v>
      </c>
      <c r="I9059">
        <v>954</v>
      </c>
      <c r="J9059">
        <v>1</v>
      </c>
      <c r="K9059">
        <v>1507</v>
      </c>
      <c r="L9059" t="s">
        <v>471</v>
      </c>
      <c r="M9059" s="2">
        <f>+Table3[[#This Row],[CHW]]/Table3[[#This Row],[Count of Airbill Number]]</f>
        <v>954</v>
      </c>
    </row>
    <row r="9060" spans="2:13">
      <c r="B9060" t="s">
        <v>20</v>
      </c>
      <c r="C9060" t="s">
        <v>472</v>
      </c>
      <c r="D9060" t="s">
        <v>22</v>
      </c>
      <c r="E9060" t="s">
        <v>777</v>
      </c>
      <c r="F9060" t="s">
        <v>777</v>
      </c>
      <c r="G9060" t="s">
        <v>489</v>
      </c>
      <c r="H9060" t="s">
        <v>374</v>
      </c>
      <c r="I9060">
        <v>952</v>
      </c>
      <c r="J9060">
        <v>29</v>
      </c>
      <c r="K9060">
        <v>1508</v>
      </c>
      <c r="L9060" t="s">
        <v>471</v>
      </c>
      <c r="M9060" s="2">
        <f>+Table3[[#This Row],[CHW]]/Table3[[#This Row],[Count of Airbill Number]]</f>
        <v>32.827586206896555</v>
      </c>
    </row>
    <row r="9061" spans="2:13">
      <c r="B9061" t="s">
        <v>20</v>
      </c>
      <c r="C9061" t="s">
        <v>472</v>
      </c>
      <c r="D9061" t="s">
        <v>22</v>
      </c>
      <c r="E9061" t="s">
        <v>776</v>
      </c>
      <c r="F9061" t="s">
        <v>776</v>
      </c>
      <c r="G9061" t="s">
        <v>397</v>
      </c>
      <c r="H9061" t="s">
        <v>37</v>
      </c>
      <c r="I9061">
        <v>951</v>
      </c>
      <c r="J9061">
        <v>7</v>
      </c>
      <c r="K9061">
        <v>1509</v>
      </c>
      <c r="L9061" t="s">
        <v>471</v>
      </c>
      <c r="M9061" s="2">
        <f>+Table3[[#This Row],[CHW]]/Table3[[#This Row],[Count of Airbill Number]]</f>
        <v>135.85714285714286</v>
      </c>
    </row>
    <row r="9062" spans="2:13">
      <c r="B9062" t="s">
        <v>20</v>
      </c>
      <c r="C9062" t="s">
        <v>472</v>
      </c>
      <c r="D9062" t="s">
        <v>22</v>
      </c>
      <c r="E9062" t="s">
        <v>776</v>
      </c>
      <c r="F9062" t="s">
        <v>778</v>
      </c>
      <c r="G9062" t="s">
        <v>37</v>
      </c>
      <c r="H9062" t="s">
        <v>521</v>
      </c>
      <c r="I9062">
        <v>950.05999999999983</v>
      </c>
      <c r="J9062">
        <v>24</v>
      </c>
      <c r="K9062">
        <v>1510</v>
      </c>
      <c r="L9062" t="s">
        <v>471</v>
      </c>
      <c r="M9062" s="2">
        <f>+Table3[[#This Row],[CHW]]/Table3[[#This Row],[Count of Airbill Number]]</f>
        <v>39.585833333333326</v>
      </c>
    </row>
    <row r="9063" spans="2:13">
      <c r="B9063" t="s">
        <v>20</v>
      </c>
      <c r="C9063" t="s">
        <v>472</v>
      </c>
      <c r="D9063" t="s">
        <v>22</v>
      </c>
      <c r="E9063" t="s">
        <v>776</v>
      </c>
      <c r="F9063" t="s">
        <v>777</v>
      </c>
      <c r="G9063" t="s">
        <v>31</v>
      </c>
      <c r="H9063" t="s">
        <v>274</v>
      </c>
      <c r="I9063">
        <v>949.5</v>
      </c>
      <c r="J9063">
        <v>2</v>
      </c>
      <c r="K9063">
        <v>1511</v>
      </c>
      <c r="L9063" t="s">
        <v>471</v>
      </c>
      <c r="M9063" s="2">
        <f>+Table3[[#This Row],[CHW]]/Table3[[#This Row],[Count of Airbill Number]]</f>
        <v>474.75</v>
      </c>
    </row>
    <row r="9064" spans="2:13">
      <c r="B9064" t="s">
        <v>20</v>
      </c>
      <c r="C9064" t="s">
        <v>472</v>
      </c>
      <c r="D9064" t="s">
        <v>22</v>
      </c>
      <c r="E9064" t="s">
        <v>778</v>
      </c>
      <c r="F9064" t="s">
        <v>778</v>
      </c>
      <c r="G9064" t="s">
        <v>135</v>
      </c>
      <c r="H9064" t="s">
        <v>171</v>
      </c>
      <c r="I9064">
        <v>949.26</v>
      </c>
      <c r="J9064">
        <v>31</v>
      </c>
      <c r="K9064">
        <v>1512</v>
      </c>
      <c r="L9064" t="s">
        <v>471</v>
      </c>
      <c r="M9064" s="2">
        <f>+Table3[[#This Row],[CHW]]/Table3[[#This Row],[Count of Airbill Number]]</f>
        <v>30.621290322580645</v>
      </c>
    </row>
    <row r="9065" spans="2:13">
      <c r="B9065" t="s">
        <v>20</v>
      </c>
      <c r="C9065" t="s">
        <v>472</v>
      </c>
      <c r="D9065" t="s">
        <v>22</v>
      </c>
      <c r="E9065" t="s">
        <v>777</v>
      </c>
      <c r="F9065" t="s">
        <v>778</v>
      </c>
      <c r="G9065" t="s">
        <v>374</v>
      </c>
      <c r="H9065" t="s">
        <v>150</v>
      </c>
      <c r="I9065">
        <v>949</v>
      </c>
      <c r="J9065">
        <v>3</v>
      </c>
      <c r="K9065">
        <v>1513</v>
      </c>
      <c r="L9065" t="s">
        <v>471</v>
      </c>
      <c r="M9065" s="2">
        <f>+Table3[[#This Row],[CHW]]/Table3[[#This Row],[Count of Airbill Number]]</f>
        <v>316.33333333333331</v>
      </c>
    </row>
    <row r="9066" spans="2:13">
      <c r="B9066" t="s">
        <v>20</v>
      </c>
      <c r="C9066" t="s">
        <v>472</v>
      </c>
      <c r="D9066" t="s">
        <v>22</v>
      </c>
      <c r="E9066" t="s">
        <v>778</v>
      </c>
      <c r="F9066" t="s">
        <v>778</v>
      </c>
      <c r="G9066" t="s">
        <v>260</v>
      </c>
      <c r="H9066" t="s">
        <v>51</v>
      </c>
      <c r="I9066">
        <v>948.6</v>
      </c>
      <c r="J9066">
        <v>50</v>
      </c>
      <c r="K9066">
        <v>1514</v>
      </c>
      <c r="L9066" t="s">
        <v>471</v>
      </c>
      <c r="M9066" s="2">
        <f>+Table3[[#This Row],[CHW]]/Table3[[#This Row],[Count of Airbill Number]]</f>
        <v>18.972000000000001</v>
      </c>
    </row>
    <row r="9067" spans="2:13">
      <c r="B9067" t="s">
        <v>20</v>
      </c>
      <c r="C9067" t="s">
        <v>472</v>
      </c>
      <c r="D9067" t="s">
        <v>22</v>
      </c>
      <c r="E9067" t="s">
        <v>776</v>
      </c>
      <c r="F9067" t="s">
        <v>778</v>
      </c>
      <c r="G9067" t="s">
        <v>37</v>
      </c>
      <c r="H9067" t="s">
        <v>173</v>
      </c>
      <c r="I9067">
        <v>945.32999999999993</v>
      </c>
      <c r="J9067">
        <v>60</v>
      </c>
      <c r="K9067">
        <v>1515</v>
      </c>
      <c r="L9067" t="s">
        <v>471</v>
      </c>
      <c r="M9067" s="2">
        <f>+Table3[[#This Row],[CHW]]/Table3[[#This Row],[Count of Airbill Number]]</f>
        <v>15.7555</v>
      </c>
    </row>
    <row r="9068" spans="2:13">
      <c r="B9068" t="s">
        <v>20</v>
      </c>
      <c r="C9068" t="s">
        <v>472</v>
      </c>
      <c r="D9068" t="s">
        <v>22</v>
      </c>
      <c r="E9068" t="s">
        <v>777</v>
      </c>
      <c r="F9068" t="s">
        <v>778</v>
      </c>
      <c r="G9068" t="s">
        <v>290</v>
      </c>
      <c r="H9068" t="s">
        <v>150</v>
      </c>
      <c r="I9068">
        <v>945</v>
      </c>
      <c r="J9068">
        <v>65</v>
      </c>
      <c r="K9068">
        <v>1516</v>
      </c>
      <c r="L9068" t="s">
        <v>471</v>
      </c>
      <c r="M9068" s="2">
        <f>+Table3[[#This Row],[CHW]]/Table3[[#This Row],[Count of Airbill Number]]</f>
        <v>14.538461538461538</v>
      </c>
    </row>
    <row r="9069" spans="2:13">
      <c r="B9069" t="s">
        <v>35</v>
      </c>
      <c r="C9069" t="s">
        <v>472</v>
      </c>
      <c r="D9069" t="s">
        <v>36</v>
      </c>
      <c r="E9069" t="s">
        <v>778</v>
      </c>
      <c r="F9069" t="s">
        <v>778</v>
      </c>
      <c r="G9069" t="s">
        <v>261</v>
      </c>
      <c r="H9069" t="s">
        <v>51</v>
      </c>
      <c r="I9069">
        <v>944.48</v>
      </c>
      <c r="J9069">
        <v>3</v>
      </c>
      <c r="K9069">
        <v>1517</v>
      </c>
      <c r="L9069" t="s">
        <v>471</v>
      </c>
      <c r="M9069" s="2">
        <f>+Table3[[#This Row],[CHW]]/Table3[[#This Row],[Count of Airbill Number]]</f>
        <v>314.82666666666665</v>
      </c>
    </row>
    <row r="9070" spans="2:13">
      <c r="B9070" t="s">
        <v>20</v>
      </c>
      <c r="C9070" t="s">
        <v>21</v>
      </c>
      <c r="D9070" t="s">
        <v>22</v>
      </c>
      <c r="E9070" t="s">
        <v>776</v>
      </c>
      <c r="F9070" t="s">
        <v>778</v>
      </c>
      <c r="G9070" t="s">
        <v>49</v>
      </c>
      <c r="H9070" t="s">
        <v>51</v>
      </c>
      <c r="I9070">
        <v>944.31</v>
      </c>
      <c r="J9070">
        <v>4</v>
      </c>
      <c r="K9070">
        <v>1518</v>
      </c>
      <c r="L9070" t="s">
        <v>471</v>
      </c>
      <c r="M9070" s="2">
        <f>+Table3[[#This Row],[CHW]]/Table3[[#This Row],[Count of Airbill Number]]</f>
        <v>236.07749999999999</v>
      </c>
    </row>
    <row r="9071" spans="2:13">
      <c r="B9071" t="s">
        <v>20</v>
      </c>
      <c r="C9071" t="s">
        <v>472</v>
      </c>
      <c r="D9071" t="s">
        <v>22</v>
      </c>
      <c r="E9071" t="s">
        <v>776</v>
      </c>
      <c r="F9071" t="s">
        <v>776</v>
      </c>
      <c r="G9071" t="s">
        <v>123</v>
      </c>
      <c r="H9071" t="s">
        <v>32</v>
      </c>
      <c r="I9071">
        <v>944.22</v>
      </c>
      <c r="J9071">
        <v>16</v>
      </c>
      <c r="K9071">
        <v>1519</v>
      </c>
      <c r="L9071" t="s">
        <v>471</v>
      </c>
      <c r="M9071" s="2">
        <f>+Table3[[#This Row],[CHW]]/Table3[[#This Row],[Count of Airbill Number]]</f>
        <v>59.013750000000002</v>
      </c>
    </row>
    <row r="9072" spans="2:13">
      <c r="B9072" t="s">
        <v>20</v>
      </c>
      <c r="C9072" t="s">
        <v>472</v>
      </c>
      <c r="D9072" t="s">
        <v>22</v>
      </c>
      <c r="E9072" t="s">
        <v>778</v>
      </c>
      <c r="F9072" t="s">
        <v>778</v>
      </c>
      <c r="G9072" t="s">
        <v>51</v>
      </c>
      <c r="H9072" t="s">
        <v>269</v>
      </c>
      <c r="I9072">
        <v>942.28000000000009</v>
      </c>
      <c r="J9072">
        <v>73</v>
      </c>
      <c r="K9072">
        <v>1520</v>
      </c>
      <c r="L9072" t="s">
        <v>471</v>
      </c>
      <c r="M9072" s="2">
        <f>+Table3[[#This Row],[CHW]]/Table3[[#This Row],[Count of Airbill Number]]</f>
        <v>12.907945205479454</v>
      </c>
    </row>
    <row r="9073" spans="2:13">
      <c r="B9073" t="s">
        <v>20</v>
      </c>
      <c r="C9073" t="s">
        <v>472</v>
      </c>
      <c r="D9073" t="s">
        <v>22</v>
      </c>
      <c r="E9073" t="s">
        <v>778</v>
      </c>
      <c r="F9073" t="s">
        <v>778</v>
      </c>
      <c r="G9073" t="s">
        <v>291</v>
      </c>
      <c r="H9073" t="s">
        <v>171</v>
      </c>
      <c r="I9073">
        <v>942</v>
      </c>
      <c r="J9073">
        <v>83</v>
      </c>
      <c r="K9073">
        <v>1521</v>
      </c>
      <c r="L9073" t="s">
        <v>471</v>
      </c>
      <c r="M9073" s="2">
        <f>+Table3[[#This Row],[CHW]]/Table3[[#This Row],[Count of Airbill Number]]</f>
        <v>11.349397590361447</v>
      </c>
    </row>
    <row r="9074" spans="2:13">
      <c r="B9074" t="s">
        <v>35</v>
      </c>
      <c r="C9074" t="s">
        <v>472</v>
      </c>
      <c r="D9074" t="s">
        <v>36</v>
      </c>
      <c r="E9074" t="s">
        <v>777</v>
      </c>
      <c r="F9074" t="s">
        <v>777</v>
      </c>
      <c r="G9074" t="s">
        <v>27</v>
      </c>
      <c r="H9074" t="s">
        <v>110</v>
      </c>
      <c r="I9074">
        <v>941</v>
      </c>
      <c r="J9074">
        <v>5</v>
      </c>
      <c r="K9074">
        <v>1522</v>
      </c>
      <c r="L9074" t="s">
        <v>471</v>
      </c>
      <c r="M9074" s="2">
        <f>+Table3[[#This Row],[CHW]]/Table3[[#This Row],[Count of Airbill Number]]</f>
        <v>188.2</v>
      </c>
    </row>
    <row r="9075" spans="2:13">
      <c r="B9075" t="s">
        <v>20</v>
      </c>
      <c r="C9075" t="s">
        <v>472</v>
      </c>
      <c r="D9075" t="s">
        <v>22</v>
      </c>
      <c r="E9075" t="s">
        <v>778</v>
      </c>
      <c r="F9075" t="s">
        <v>777</v>
      </c>
      <c r="G9075" t="s">
        <v>250</v>
      </c>
      <c r="H9075" t="s">
        <v>29</v>
      </c>
      <c r="I9075">
        <v>941</v>
      </c>
      <c r="J9075">
        <v>34</v>
      </c>
      <c r="K9075">
        <v>1523</v>
      </c>
      <c r="L9075" t="s">
        <v>471</v>
      </c>
      <c r="M9075" s="2">
        <f>+Table3[[#This Row],[CHW]]/Table3[[#This Row],[Count of Airbill Number]]</f>
        <v>27.676470588235293</v>
      </c>
    </row>
    <row r="9076" spans="2:13">
      <c r="B9076" t="s">
        <v>20</v>
      </c>
      <c r="C9076" t="s">
        <v>472</v>
      </c>
      <c r="D9076" t="s">
        <v>22</v>
      </c>
      <c r="E9076" t="s">
        <v>776</v>
      </c>
      <c r="F9076" t="s">
        <v>776</v>
      </c>
      <c r="G9076" t="s">
        <v>37</v>
      </c>
      <c r="H9076" t="s">
        <v>187</v>
      </c>
      <c r="I9076">
        <v>940.19000000000017</v>
      </c>
      <c r="J9076">
        <v>19</v>
      </c>
      <c r="K9076">
        <v>1524</v>
      </c>
      <c r="L9076" t="s">
        <v>471</v>
      </c>
      <c r="M9076" s="2">
        <f>+Table3[[#This Row],[CHW]]/Table3[[#This Row],[Count of Airbill Number]]</f>
        <v>49.483684210526327</v>
      </c>
    </row>
    <row r="9077" spans="2:13">
      <c r="B9077" t="s">
        <v>20</v>
      </c>
      <c r="C9077" t="s">
        <v>472</v>
      </c>
      <c r="D9077" t="s">
        <v>22</v>
      </c>
      <c r="E9077" t="s">
        <v>778</v>
      </c>
      <c r="F9077" t="s">
        <v>778</v>
      </c>
      <c r="G9077" t="s">
        <v>233</v>
      </c>
      <c r="H9077" t="s">
        <v>86</v>
      </c>
      <c r="I9077">
        <v>939.93999999999994</v>
      </c>
      <c r="J9077">
        <v>34</v>
      </c>
      <c r="K9077">
        <v>1525</v>
      </c>
      <c r="L9077" t="s">
        <v>471</v>
      </c>
      <c r="M9077" s="2">
        <f>+Table3[[#This Row],[CHW]]/Table3[[#This Row],[Count of Airbill Number]]</f>
        <v>27.645294117647058</v>
      </c>
    </row>
    <row r="9078" spans="2:13">
      <c r="B9078" t="s">
        <v>20</v>
      </c>
      <c r="C9078" t="s">
        <v>472</v>
      </c>
      <c r="D9078" t="s">
        <v>22</v>
      </c>
      <c r="E9078" t="s">
        <v>778</v>
      </c>
      <c r="F9078" t="s">
        <v>778</v>
      </c>
      <c r="G9078" t="s">
        <v>113</v>
      </c>
      <c r="H9078" t="s">
        <v>101</v>
      </c>
      <c r="I9078">
        <v>938.13000000000011</v>
      </c>
      <c r="J9078">
        <v>55</v>
      </c>
      <c r="K9078">
        <v>1526</v>
      </c>
      <c r="L9078" t="s">
        <v>471</v>
      </c>
      <c r="M9078" s="2">
        <f>+Table3[[#This Row],[CHW]]/Table3[[#This Row],[Count of Airbill Number]]</f>
        <v>17.056909090909095</v>
      </c>
    </row>
    <row r="9079" spans="2:13">
      <c r="B9079" t="s">
        <v>20</v>
      </c>
      <c r="C9079" t="s">
        <v>472</v>
      </c>
      <c r="D9079" t="s">
        <v>22</v>
      </c>
      <c r="E9079" t="s">
        <v>776</v>
      </c>
      <c r="F9079" t="s">
        <v>776</v>
      </c>
      <c r="G9079" t="s">
        <v>216</v>
      </c>
      <c r="H9079" t="s">
        <v>123</v>
      </c>
      <c r="I9079">
        <v>938.05</v>
      </c>
      <c r="J9079">
        <v>31</v>
      </c>
      <c r="K9079">
        <v>1527</v>
      </c>
      <c r="L9079" t="s">
        <v>471</v>
      </c>
      <c r="M9079" s="2">
        <f>+Table3[[#This Row],[CHW]]/Table3[[#This Row],[Count of Airbill Number]]</f>
        <v>30.259677419354837</v>
      </c>
    </row>
    <row r="9080" spans="2:13">
      <c r="B9080" t="s">
        <v>35</v>
      </c>
      <c r="C9080" t="s">
        <v>472</v>
      </c>
      <c r="D9080" t="s">
        <v>36</v>
      </c>
      <c r="E9080" t="s">
        <v>778</v>
      </c>
      <c r="F9080" t="s">
        <v>778</v>
      </c>
      <c r="G9080" t="s">
        <v>475</v>
      </c>
      <c r="H9080" t="s">
        <v>283</v>
      </c>
      <c r="I9080">
        <v>938</v>
      </c>
      <c r="J9080">
        <v>3</v>
      </c>
      <c r="K9080">
        <v>1528</v>
      </c>
      <c r="L9080" t="s">
        <v>471</v>
      </c>
      <c r="M9080" s="2">
        <f>+Table3[[#This Row],[CHW]]/Table3[[#This Row],[Count of Airbill Number]]</f>
        <v>312.66666666666669</v>
      </c>
    </row>
    <row r="9081" spans="2:13">
      <c r="B9081" t="s">
        <v>20</v>
      </c>
      <c r="C9081" t="s">
        <v>21</v>
      </c>
      <c r="D9081" t="s">
        <v>22</v>
      </c>
      <c r="E9081" t="s">
        <v>778</v>
      </c>
      <c r="F9081" t="s">
        <v>778</v>
      </c>
      <c r="G9081" t="s">
        <v>206</v>
      </c>
      <c r="H9081" t="s">
        <v>112</v>
      </c>
      <c r="I9081">
        <v>938</v>
      </c>
      <c r="J9081">
        <v>320</v>
      </c>
      <c r="K9081">
        <v>1529</v>
      </c>
      <c r="L9081" t="s">
        <v>471</v>
      </c>
      <c r="M9081" s="2">
        <f>+Table3[[#This Row],[CHW]]/Table3[[#This Row],[Count of Airbill Number]]</f>
        <v>2.9312499999999999</v>
      </c>
    </row>
    <row r="9082" spans="2:13">
      <c r="B9082" t="s">
        <v>20</v>
      </c>
      <c r="C9082" t="s">
        <v>472</v>
      </c>
      <c r="D9082" t="s">
        <v>22</v>
      </c>
      <c r="E9082" t="s">
        <v>776</v>
      </c>
      <c r="F9082" t="s">
        <v>777</v>
      </c>
      <c r="G9082" t="s">
        <v>37</v>
      </c>
      <c r="H9082" t="s">
        <v>274</v>
      </c>
      <c r="I9082">
        <v>937.92000000000007</v>
      </c>
      <c r="J9082">
        <v>18</v>
      </c>
      <c r="K9082">
        <v>1530</v>
      </c>
      <c r="L9082" t="s">
        <v>471</v>
      </c>
      <c r="M9082" s="2">
        <f>+Table3[[#This Row],[CHW]]/Table3[[#This Row],[Count of Airbill Number]]</f>
        <v>52.106666666666669</v>
      </c>
    </row>
    <row r="9083" spans="2:13">
      <c r="B9083" t="s">
        <v>20</v>
      </c>
      <c r="C9083" t="s">
        <v>472</v>
      </c>
      <c r="D9083" t="s">
        <v>22</v>
      </c>
      <c r="E9083" t="s">
        <v>776</v>
      </c>
      <c r="F9083" t="s">
        <v>778</v>
      </c>
      <c r="G9083" t="s">
        <v>66</v>
      </c>
      <c r="H9083" t="s">
        <v>260</v>
      </c>
      <c r="I9083">
        <v>937.73</v>
      </c>
      <c r="J9083">
        <v>34</v>
      </c>
      <c r="K9083">
        <v>1531</v>
      </c>
      <c r="L9083" t="s">
        <v>471</v>
      </c>
      <c r="M9083" s="2">
        <f>+Table3[[#This Row],[CHW]]/Table3[[#This Row],[Count of Airbill Number]]</f>
        <v>27.58029411764706</v>
      </c>
    </row>
    <row r="9084" spans="2:13">
      <c r="B9084" t="s">
        <v>20</v>
      </c>
      <c r="C9084" t="s">
        <v>472</v>
      </c>
      <c r="D9084" t="s">
        <v>22</v>
      </c>
      <c r="E9084" t="s">
        <v>776</v>
      </c>
      <c r="F9084" t="s">
        <v>776</v>
      </c>
      <c r="G9084" t="s">
        <v>116</v>
      </c>
      <c r="H9084" t="s">
        <v>504</v>
      </c>
      <c r="I9084">
        <v>934.13654099999997</v>
      </c>
      <c r="J9084">
        <v>56</v>
      </c>
      <c r="K9084">
        <v>1532</v>
      </c>
      <c r="L9084" t="s">
        <v>471</v>
      </c>
      <c r="M9084" s="2">
        <f>+Table3[[#This Row],[CHW]]/Table3[[#This Row],[Count of Airbill Number]]</f>
        <v>16.681009660714285</v>
      </c>
    </row>
    <row r="9085" spans="2:13">
      <c r="B9085" t="s">
        <v>20</v>
      </c>
      <c r="C9085" t="s">
        <v>472</v>
      </c>
      <c r="D9085" t="s">
        <v>36</v>
      </c>
      <c r="E9085" t="s">
        <v>776</v>
      </c>
      <c r="F9085" t="s">
        <v>776</v>
      </c>
      <c r="G9085" t="s">
        <v>37</v>
      </c>
      <c r="H9085" t="s">
        <v>77</v>
      </c>
      <c r="I9085">
        <v>934</v>
      </c>
      <c r="J9085">
        <v>59</v>
      </c>
      <c r="K9085">
        <v>1533</v>
      </c>
      <c r="L9085" t="s">
        <v>471</v>
      </c>
      <c r="M9085" s="2">
        <f>+Table3[[#This Row],[CHW]]/Table3[[#This Row],[Count of Airbill Number]]</f>
        <v>15.830508474576272</v>
      </c>
    </row>
    <row r="9086" spans="2:13">
      <c r="B9086" t="s">
        <v>20</v>
      </c>
      <c r="C9086" t="s">
        <v>472</v>
      </c>
      <c r="D9086" t="s">
        <v>22</v>
      </c>
      <c r="E9086" t="s">
        <v>777</v>
      </c>
      <c r="F9086" t="s">
        <v>778</v>
      </c>
      <c r="G9086" t="s">
        <v>259</v>
      </c>
      <c r="H9086" t="s">
        <v>395</v>
      </c>
      <c r="I9086">
        <v>933</v>
      </c>
      <c r="J9086">
        <v>2</v>
      </c>
      <c r="K9086">
        <v>1534</v>
      </c>
      <c r="L9086" t="s">
        <v>471</v>
      </c>
      <c r="M9086" s="2">
        <f>+Table3[[#This Row],[CHW]]/Table3[[#This Row],[Count of Airbill Number]]</f>
        <v>466.5</v>
      </c>
    </row>
    <row r="9087" spans="2:13">
      <c r="B9087" t="s">
        <v>20</v>
      </c>
      <c r="C9087" t="s">
        <v>472</v>
      </c>
      <c r="D9087" t="s">
        <v>22</v>
      </c>
      <c r="E9087" t="s">
        <v>777</v>
      </c>
      <c r="F9087" t="s">
        <v>777</v>
      </c>
      <c r="G9087" t="s">
        <v>274</v>
      </c>
      <c r="H9087" t="s">
        <v>540</v>
      </c>
      <c r="I9087">
        <v>931.7</v>
      </c>
      <c r="J9087">
        <v>39</v>
      </c>
      <c r="K9087">
        <v>1535</v>
      </c>
      <c r="L9087" t="s">
        <v>471</v>
      </c>
      <c r="M9087" s="2">
        <f>+Table3[[#This Row],[CHW]]/Table3[[#This Row],[Count of Airbill Number]]</f>
        <v>23.889743589743592</v>
      </c>
    </row>
    <row r="9088" spans="2:13">
      <c r="B9088" t="s">
        <v>20</v>
      </c>
      <c r="C9088" t="s">
        <v>472</v>
      </c>
      <c r="D9088" t="s">
        <v>22</v>
      </c>
      <c r="E9088" t="s">
        <v>776</v>
      </c>
      <c r="F9088" t="s">
        <v>777</v>
      </c>
      <c r="G9088" t="s">
        <v>39</v>
      </c>
      <c r="H9088" t="s">
        <v>227</v>
      </c>
      <c r="I9088">
        <v>930</v>
      </c>
      <c r="J9088">
        <v>30</v>
      </c>
      <c r="K9088">
        <v>1536</v>
      </c>
      <c r="L9088" t="s">
        <v>471</v>
      </c>
      <c r="M9088" s="2">
        <f>+Table3[[#This Row],[CHW]]/Table3[[#This Row],[Count of Airbill Number]]</f>
        <v>31</v>
      </c>
    </row>
    <row r="9089" spans="2:13">
      <c r="B9089" t="s">
        <v>20</v>
      </c>
      <c r="C9089" t="s">
        <v>472</v>
      </c>
      <c r="D9089" t="s">
        <v>22</v>
      </c>
      <c r="E9089" t="s">
        <v>777</v>
      </c>
      <c r="F9089" t="s">
        <v>777</v>
      </c>
      <c r="G9089" t="s">
        <v>324</v>
      </c>
      <c r="H9089" t="s">
        <v>27</v>
      </c>
      <c r="I9089">
        <v>930</v>
      </c>
      <c r="J9089">
        <v>9</v>
      </c>
      <c r="K9089">
        <v>1537</v>
      </c>
      <c r="L9089" t="s">
        <v>471</v>
      </c>
      <c r="M9089" s="2">
        <f>+Table3[[#This Row],[CHW]]/Table3[[#This Row],[Count of Airbill Number]]</f>
        <v>103.33333333333333</v>
      </c>
    </row>
    <row r="9090" spans="2:13">
      <c r="B9090" t="s">
        <v>20</v>
      </c>
      <c r="C9090" t="s">
        <v>472</v>
      </c>
      <c r="D9090" t="s">
        <v>22</v>
      </c>
      <c r="E9090" t="s">
        <v>778</v>
      </c>
      <c r="F9090" t="s">
        <v>778</v>
      </c>
      <c r="G9090" t="s">
        <v>267</v>
      </c>
      <c r="H9090" t="s">
        <v>86</v>
      </c>
      <c r="I9090">
        <v>929</v>
      </c>
      <c r="J9090">
        <v>12</v>
      </c>
      <c r="K9090">
        <v>1538</v>
      </c>
      <c r="L9090" t="s">
        <v>471</v>
      </c>
      <c r="M9090" s="2">
        <f>+Table3[[#This Row],[CHW]]/Table3[[#This Row],[Count of Airbill Number]]</f>
        <v>77.416666666666671</v>
      </c>
    </row>
    <row r="9091" spans="2:13">
      <c r="B9091" t="s">
        <v>35</v>
      </c>
      <c r="C9091" t="s">
        <v>472</v>
      </c>
      <c r="D9091" t="s">
        <v>36</v>
      </c>
      <c r="E9091" t="s">
        <v>778</v>
      </c>
      <c r="F9091" t="s">
        <v>778</v>
      </c>
      <c r="G9091" t="s">
        <v>51</v>
      </c>
      <c r="H9091" t="s">
        <v>135</v>
      </c>
      <c r="I9091">
        <v>928.3</v>
      </c>
      <c r="J9091">
        <v>9</v>
      </c>
      <c r="K9091">
        <v>1539</v>
      </c>
      <c r="L9091" t="s">
        <v>471</v>
      </c>
      <c r="M9091" s="2">
        <f>+Table3[[#This Row],[CHW]]/Table3[[#This Row],[Count of Airbill Number]]</f>
        <v>103.14444444444445</v>
      </c>
    </row>
    <row r="9092" spans="2:13">
      <c r="B9092" t="s">
        <v>20</v>
      </c>
      <c r="C9092" t="s">
        <v>472</v>
      </c>
      <c r="D9092" t="s">
        <v>22</v>
      </c>
      <c r="E9092" t="s">
        <v>777</v>
      </c>
      <c r="F9092" t="s">
        <v>778</v>
      </c>
      <c r="G9092" t="s">
        <v>27</v>
      </c>
      <c r="H9092" t="s">
        <v>267</v>
      </c>
      <c r="I9092">
        <v>928</v>
      </c>
      <c r="J9092">
        <v>46</v>
      </c>
      <c r="K9092">
        <v>1540</v>
      </c>
      <c r="L9092" t="s">
        <v>471</v>
      </c>
      <c r="M9092" s="2">
        <f>+Table3[[#This Row],[CHW]]/Table3[[#This Row],[Count of Airbill Number]]</f>
        <v>20.173913043478262</v>
      </c>
    </row>
    <row r="9093" spans="2:13">
      <c r="B9093" t="s">
        <v>20</v>
      </c>
      <c r="C9093" t="s">
        <v>472</v>
      </c>
      <c r="D9093" t="s">
        <v>36</v>
      </c>
      <c r="E9093" t="s">
        <v>777</v>
      </c>
      <c r="F9093" t="s">
        <v>777</v>
      </c>
      <c r="G9093" t="s">
        <v>106</v>
      </c>
      <c r="H9093" t="s">
        <v>429</v>
      </c>
      <c r="I9093">
        <v>927</v>
      </c>
      <c r="J9093">
        <v>105</v>
      </c>
      <c r="K9093">
        <v>1541</v>
      </c>
      <c r="L9093" t="s">
        <v>471</v>
      </c>
      <c r="M9093" s="2">
        <f>+Table3[[#This Row],[CHW]]/Table3[[#This Row],[Count of Airbill Number]]</f>
        <v>8.8285714285714292</v>
      </c>
    </row>
    <row r="9094" spans="2:13">
      <c r="B9094" t="s">
        <v>20</v>
      </c>
      <c r="C9094" t="s">
        <v>472</v>
      </c>
      <c r="D9094" t="s">
        <v>22</v>
      </c>
      <c r="E9094" t="s">
        <v>777</v>
      </c>
      <c r="F9094" t="s">
        <v>777</v>
      </c>
      <c r="G9094" t="s">
        <v>110</v>
      </c>
      <c r="H9094" t="s">
        <v>205</v>
      </c>
      <c r="I9094">
        <v>926</v>
      </c>
      <c r="J9094">
        <v>5</v>
      </c>
      <c r="K9094">
        <v>1542</v>
      </c>
      <c r="L9094" t="s">
        <v>471</v>
      </c>
      <c r="M9094" s="2">
        <f>+Table3[[#This Row],[CHW]]/Table3[[#This Row],[Count of Airbill Number]]</f>
        <v>185.2</v>
      </c>
    </row>
    <row r="9095" spans="2:13">
      <c r="B9095" t="s">
        <v>20</v>
      </c>
      <c r="C9095" t="s">
        <v>472</v>
      </c>
      <c r="D9095" t="s">
        <v>22</v>
      </c>
      <c r="E9095" t="s">
        <v>778</v>
      </c>
      <c r="F9095" t="s">
        <v>777</v>
      </c>
      <c r="G9095" t="s">
        <v>113</v>
      </c>
      <c r="H9095" t="s">
        <v>697</v>
      </c>
      <c r="I9095">
        <v>922</v>
      </c>
      <c r="J9095">
        <v>1</v>
      </c>
      <c r="K9095">
        <v>1543</v>
      </c>
      <c r="L9095" t="s">
        <v>471</v>
      </c>
      <c r="M9095" s="2">
        <f>+Table3[[#This Row],[CHW]]/Table3[[#This Row],[Count of Airbill Number]]</f>
        <v>922</v>
      </c>
    </row>
    <row r="9096" spans="2:13">
      <c r="B9096" t="s">
        <v>20</v>
      </c>
      <c r="C9096" t="s">
        <v>472</v>
      </c>
      <c r="D9096" t="s">
        <v>22</v>
      </c>
      <c r="E9096" t="s">
        <v>777</v>
      </c>
      <c r="F9096" t="s">
        <v>778</v>
      </c>
      <c r="G9096" t="s">
        <v>27</v>
      </c>
      <c r="H9096" t="s">
        <v>269</v>
      </c>
      <c r="I9096">
        <v>921</v>
      </c>
      <c r="J9096">
        <v>55</v>
      </c>
      <c r="K9096">
        <v>1544</v>
      </c>
      <c r="L9096" t="s">
        <v>471</v>
      </c>
      <c r="M9096" s="2">
        <f>+Table3[[#This Row],[CHW]]/Table3[[#This Row],[Count of Airbill Number]]</f>
        <v>16.745454545454546</v>
      </c>
    </row>
    <row r="9097" spans="2:13">
      <c r="B9097" t="s">
        <v>20</v>
      </c>
      <c r="C9097" t="s">
        <v>472</v>
      </c>
      <c r="D9097" t="s">
        <v>22</v>
      </c>
      <c r="E9097" t="s">
        <v>776</v>
      </c>
      <c r="F9097" t="s">
        <v>776</v>
      </c>
      <c r="G9097" t="s">
        <v>103</v>
      </c>
      <c r="H9097" t="s">
        <v>88</v>
      </c>
      <c r="I9097">
        <v>920</v>
      </c>
      <c r="J9097">
        <v>22</v>
      </c>
      <c r="K9097">
        <v>1545</v>
      </c>
      <c r="L9097" t="s">
        <v>471</v>
      </c>
      <c r="M9097" s="2">
        <f>+Table3[[#This Row],[CHW]]/Table3[[#This Row],[Count of Airbill Number]]</f>
        <v>41.81818181818182</v>
      </c>
    </row>
    <row r="9098" spans="2:13">
      <c r="B9098" t="s">
        <v>20</v>
      </c>
      <c r="C9098" t="s">
        <v>21</v>
      </c>
      <c r="D9098" t="s">
        <v>22</v>
      </c>
      <c r="E9098" t="s">
        <v>777</v>
      </c>
      <c r="F9098" t="s">
        <v>776</v>
      </c>
      <c r="G9098" t="s">
        <v>27</v>
      </c>
      <c r="H9098" t="s">
        <v>37</v>
      </c>
      <c r="I9098">
        <v>919</v>
      </c>
      <c r="J9098">
        <v>243</v>
      </c>
      <c r="K9098">
        <v>1546</v>
      </c>
      <c r="L9098" t="s">
        <v>471</v>
      </c>
      <c r="M9098" s="2">
        <f>+Table3[[#This Row],[CHW]]/Table3[[#This Row],[Count of Airbill Number]]</f>
        <v>3.7818930041152266</v>
      </c>
    </row>
    <row r="9099" spans="2:13">
      <c r="B9099" t="s">
        <v>20</v>
      </c>
      <c r="C9099" t="s">
        <v>21</v>
      </c>
      <c r="D9099" t="s">
        <v>22</v>
      </c>
      <c r="E9099" t="s">
        <v>778</v>
      </c>
      <c r="F9099" t="s">
        <v>778</v>
      </c>
      <c r="G9099" t="s">
        <v>90</v>
      </c>
      <c r="H9099" t="s">
        <v>269</v>
      </c>
      <c r="I9099">
        <v>918.5</v>
      </c>
      <c r="J9099">
        <v>357</v>
      </c>
      <c r="K9099">
        <v>1547</v>
      </c>
      <c r="L9099" t="s">
        <v>471</v>
      </c>
      <c r="M9099" s="2">
        <f>+Table3[[#This Row],[CHW]]/Table3[[#This Row],[Count of Airbill Number]]</f>
        <v>2.5728291316526612</v>
      </c>
    </row>
    <row r="9100" spans="2:13">
      <c r="B9100" t="s">
        <v>35</v>
      </c>
      <c r="C9100" t="s">
        <v>472</v>
      </c>
      <c r="D9100" t="s">
        <v>36</v>
      </c>
      <c r="E9100" t="s">
        <v>778</v>
      </c>
      <c r="F9100" t="s">
        <v>778</v>
      </c>
      <c r="G9100" t="s">
        <v>51</v>
      </c>
      <c r="H9100" t="s">
        <v>171</v>
      </c>
      <c r="I9100">
        <v>918</v>
      </c>
      <c r="J9100">
        <v>2</v>
      </c>
      <c r="K9100">
        <v>1548</v>
      </c>
      <c r="L9100" t="s">
        <v>471</v>
      </c>
      <c r="M9100" s="2">
        <f>+Table3[[#This Row],[CHW]]/Table3[[#This Row],[Count of Airbill Number]]</f>
        <v>459</v>
      </c>
    </row>
    <row r="9101" spans="2:13">
      <c r="B9101" t="s">
        <v>35</v>
      </c>
      <c r="C9101" t="s">
        <v>472</v>
      </c>
      <c r="D9101" t="s">
        <v>36</v>
      </c>
      <c r="E9101" t="s">
        <v>777</v>
      </c>
      <c r="F9101" t="s">
        <v>777</v>
      </c>
      <c r="G9101" t="s">
        <v>110</v>
      </c>
      <c r="H9101" t="s">
        <v>181</v>
      </c>
      <c r="I9101">
        <v>916</v>
      </c>
      <c r="J9101">
        <v>5</v>
      </c>
      <c r="K9101">
        <v>1549</v>
      </c>
      <c r="L9101" t="s">
        <v>471</v>
      </c>
      <c r="M9101" s="2">
        <f>+Table3[[#This Row],[CHW]]/Table3[[#This Row],[Count of Airbill Number]]</f>
        <v>183.2</v>
      </c>
    </row>
    <row r="9102" spans="2:13">
      <c r="B9102" t="s">
        <v>20</v>
      </c>
      <c r="C9102" t="s">
        <v>472</v>
      </c>
      <c r="D9102" t="s">
        <v>22</v>
      </c>
      <c r="E9102" t="s">
        <v>778</v>
      </c>
      <c r="F9102" t="s">
        <v>778</v>
      </c>
      <c r="G9102" t="s">
        <v>113</v>
      </c>
      <c r="H9102" t="s">
        <v>283</v>
      </c>
      <c r="I9102">
        <v>914.99999999999989</v>
      </c>
      <c r="J9102">
        <v>13</v>
      </c>
      <c r="K9102">
        <v>1550</v>
      </c>
      <c r="L9102" t="s">
        <v>471</v>
      </c>
      <c r="M9102" s="2">
        <f>+Table3[[#This Row],[CHW]]/Table3[[#This Row],[Count of Airbill Number]]</f>
        <v>70.384615384615373</v>
      </c>
    </row>
    <row r="9103" spans="2:13">
      <c r="B9103" t="s">
        <v>20</v>
      </c>
      <c r="C9103" t="s">
        <v>472</v>
      </c>
      <c r="D9103" t="s">
        <v>22</v>
      </c>
      <c r="E9103" t="s">
        <v>776</v>
      </c>
      <c r="F9103" t="s">
        <v>778</v>
      </c>
      <c r="G9103" t="s">
        <v>117</v>
      </c>
      <c r="H9103" t="s">
        <v>86</v>
      </c>
      <c r="I9103">
        <v>914.56</v>
      </c>
      <c r="J9103">
        <v>6</v>
      </c>
      <c r="K9103">
        <v>1551</v>
      </c>
      <c r="L9103" t="s">
        <v>471</v>
      </c>
      <c r="M9103" s="2">
        <f>+Table3[[#This Row],[CHW]]/Table3[[#This Row],[Count of Airbill Number]]</f>
        <v>152.42666666666665</v>
      </c>
    </row>
    <row r="9104" spans="2:13">
      <c r="B9104" t="s">
        <v>20</v>
      </c>
      <c r="C9104" t="s">
        <v>21</v>
      </c>
      <c r="D9104" t="s">
        <v>22</v>
      </c>
      <c r="E9104" t="s">
        <v>776</v>
      </c>
      <c r="F9104" t="s">
        <v>778</v>
      </c>
      <c r="G9104" t="s">
        <v>37</v>
      </c>
      <c r="H9104" t="s">
        <v>86</v>
      </c>
      <c r="I9104">
        <v>914.31</v>
      </c>
      <c r="J9104">
        <v>139</v>
      </c>
      <c r="K9104">
        <v>1552</v>
      </c>
      <c r="L9104" t="s">
        <v>471</v>
      </c>
      <c r="M9104" s="2">
        <f>+Table3[[#This Row],[CHW]]/Table3[[#This Row],[Count of Airbill Number]]</f>
        <v>6.5777697841726619</v>
      </c>
    </row>
    <row r="9105" spans="2:13">
      <c r="B9105" t="s">
        <v>20</v>
      </c>
      <c r="C9105" t="s">
        <v>472</v>
      </c>
      <c r="D9105" t="s">
        <v>22</v>
      </c>
      <c r="E9105" t="s">
        <v>776</v>
      </c>
      <c r="F9105" t="s">
        <v>776</v>
      </c>
      <c r="G9105" t="s">
        <v>103</v>
      </c>
      <c r="H9105" t="s">
        <v>89</v>
      </c>
      <c r="I9105">
        <v>914</v>
      </c>
      <c r="J9105">
        <v>23</v>
      </c>
      <c r="K9105">
        <v>1553</v>
      </c>
      <c r="L9105" t="s">
        <v>471</v>
      </c>
      <c r="M9105" s="2">
        <f>+Table3[[#This Row],[CHW]]/Table3[[#This Row],[Count of Airbill Number]]</f>
        <v>39.739130434782609</v>
      </c>
    </row>
    <row r="9106" spans="2:13">
      <c r="B9106" t="s">
        <v>20</v>
      </c>
      <c r="C9106" t="s">
        <v>472</v>
      </c>
      <c r="D9106" t="s">
        <v>22</v>
      </c>
      <c r="E9106" t="s">
        <v>776</v>
      </c>
      <c r="F9106" t="s">
        <v>776</v>
      </c>
      <c r="G9106" t="s">
        <v>85</v>
      </c>
      <c r="H9106" t="s">
        <v>102</v>
      </c>
      <c r="I9106">
        <v>913.52</v>
      </c>
      <c r="J9106">
        <v>63</v>
      </c>
      <c r="K9106">
        <v>1554</v>
      </c>
      <c r="L9106" t="s">
        <v>471</v>
      </c>
      <c r="M9106" s="2">
        <f>+Table3[[#This Row],[CHW]]/Table3[[#This Row],[Count of Airbill Number]]</f>
        <v>14.50031746031746</v>
      </c>
    </row>
    <row r="9107" spans="2:13">
      <c r="B9107" t="s">
        <v>20</v>
      </c>
      <c r="C9107" t="s">
        <v>472</v>
      </c>
      <c r="D9107" t="s">
        <v>22</v>
      </c>
      <c r="E9107" t="s">
        <v>776</v>
      </c>
      <c r="F9107" t="s">
        <v>776</v>
      </c>
      <c r="G9107" t="s">
        <v>43</v>
      </c>
      <c r="H9107" t="s">
        <v>37</v>
      </c>
      <c r="I9107">
        <v>912.31999999999994</v>
      </c>
      <c r="J9107">
        <v>31</v>
      </c>
      <c r="K9107">
        <v>1555</v>
      </c>
      <c r="L9107" t="s">
        <v>471</v>
      </c>
      <c r="M9107" s="2">
        <f>+Table3[[#This Row],[CHW]]/Table3[[#This Row],[Count of Airbill Number]]</f>
        <v>29.429677419354835</v>
      </c>
    </row>
    <row r="9108" spans="2:13">
      <c r="B9108" t="s">
        <v>20</v>
      </c>
      <c r="C9108" t="s">
        <v>472</v>
      </c>
      <c r="D9108" t="s">
        <v>22</v>
      </c>
      <c r="E9108" t="s">
        <v>778</v>
      </c>
      <c r="F9108" t="s">
        <v>776</v>
      </c>
      <c r="G9108" t="s">
        <v>150</v>
      </c>
      <c r="H9108" t="s">
        <v>165</v>
      </c>
      <c r="I9108">
        <v>910</v>
      </c>
      <c r="J9108">
        <v>13</v>
      </c>
      <c r="K9108">
        <v>1556</v>
      </c>
      <c r="L9108" t="s">
        <v>471</v>
      </c>
      <c r="M9108" s="2">
        <f>+Table3[[#This Row],[CHW]]/Table3[[#This Row],[Count of Airbill Number]]</f>
        <v>70</v>
      </c>
    </row>
    <row r="9109" spans="2:13">
      <c r="B9109" t="s">
        <v>20</v>
      </c>
      <c r="C9109" t="s">
        <v>472</v>
      </c>
      <c r="D9109" t="s">
        <v>22</v>
      </c>
      <c r="E9109" t="s">
        <v>777</v>
      </c>
      <c r="F9109" t="s">
        <v>777</v>
      </c>
      <c r="G9109" t="s">
        <v>181</v>
      </c>
      <c r="H9109" t="s">
        <v>374</v>
      </c>
      <c r="I9109">
        <v>909</v>
      </c>
      <c r="J9109">
        <v>25</v>
      </c>
      <c r="K9109">
        <v>1557</v>
      </c>
      <c r="L9109" t="s">
        <v>471</v>
      </c>
      <c r="M9109" s="2">
        <f>+Table3[[#This Row],[CHW]]/Table3[[#This Row],[Count of Airbill Number]]</f>
        <v>36.36</v>
      </c>
    </row>
    <row r="9110" spans="2:13">
      <c r="B9110" t="s">
        <v>20</v>
      </c>
      <c r="C9110" t="s">
        <v>472</v>
      </c>
      <c r="D9110" t="s">
        <v>22</v>
      </c>
      <c r="E9110" t="s">
        <v>778</v>
      </c>
      <c r="F9110" t="s">
        <v>776</v>
      </c>
      <c r="G9110" t="s">
        <v>113</v>
      </c>
      <c r="H9110" t="s">
        <v>31</v>
      </c>
      <c r="I9110">
        <v>908.58</v>
      </c>
      <c r="J9110">
        <v>9</v>
      </c>
      <c r="K9110">
        <v>1558</v>
      </c>
      <c r="L9110" t="s">
        <v>471</v>
      </c>
      <c r="M9110" s="2">
        <f>+Table3[[#This Row],[CHW]]/Table3[[#This Row],[Count of Airbill Number]]</f>
        <v>100.95333333333333</v>
      </c>
    </row>
    <row r="9111" spans="2:13">
      <c r="B9111" t="s">
        <v>20</v>
      </c>
      <c r="C9111" t="s">
        <v>472</v>
      </c>
      <c r="D9111" t="s">
        <v>22</v>
      </c>
      <c r="E9111" t="s">
        <v>776</v>
      </c>
      <c r="F9111" t="s">
        <v>777</v>
      </c>
      <c r="G9111" t="s">
        <v>32</v>
      </c>
      <c r="H9111" t="s">
        <v>97</v>
      </c>
      <c r="I9111">
        <v>907.48</v>
      </c>
      <c r="J9111">
        <v>4</v>
      </c>
      <c r="K9111">
        <v>1559</v>
      </c>
      <c r="L9111" t="s">
        <v>471</v>
      </c>
      <c r="M9111" s="2">
        <f>+Table3[[#This Row],[CHW]]/Table3[[#This Row],[Count of Airbill Number]]</f>
        <v>226.87</v>
      </c>
    </row>
    <row r="9112" spans="2:13">
      <c r="B9112" t="s">
        <v>35</v>
      </c>
      <c r="C9112" t="s">
        <v>21</v>
      </c>
      <c r="D9112" t="s">
        <v>36</v>
      </c>
      <c r="E9112" t="s">
        <v>776</v>
      </c>
      <c r="F9112" t="s">
        <v>777</v>
      </c>
      <c r="G9112" t="s">
        <v>37</v>
      </c>
      <c r="H9112" t="s">
        <v>181</v>
      </c>
      <c r="I9112">
        <v>906</v>
      </c>
      <c r="J9112">
        <v>2</v>
      </c>
      <c r="K9112">
        <v>1560</v>
      </c>
      <c r="L9112" t="s">
        <v>471</v>
      </c>
      <c r="M9112" s="2">
        <f>+Table3[[#This Row],[CHW]]/Table3[[#This Row],[Count of Airbill Number]]</f>
        <v>453</v>
      </c>
    </row>
    <row r="9113" spans="2:13">
      <c r="B9113" t="s">
        <v>20</v>
      </c>
      <c r="C9113" t="s">
        <v>21</v>
      </c>
      <c r="D9113" t="s">
        <v>22</v>
      </c>
      <c r="E9113" t="s">
        <v>778</v>
      </c>
      <c r="F9113" t="s">
        <v>778</v>
      </c>
      <c r="G9113" t="s">
        <v>310</v>
      </c>
      <c r="H9113" t="s">
        <v>269</v>
      </c>
      <c r="I9113">
        <v>906</v>
      </c>
      <c r="J9113">
        <v>260</v>
      </c>
      <c r="K9113">
        <v>1561</v>
      </c>
      <c r="L9113" t="s">
        <v>471</v>
      </c>
      <c r="M9113" s="2">
        <f>+Table3[[#This Row],[CHW]]/Table3[[#This Row],[Count of Airbill Number]]</f>
        <v>3.4846153846153847</v>
      </c>
    </row>
    <row r="9114" spans="2:13">
      <c r="B9114" t="s">
        <v>20</v>
      </c>
      <c r="C9114" t="s">
        <v>472</v>
      </c>
      <c r="D9114" t="s">
        <v>36</v>
      </c>
      <c r="E9114" t="s">
        <v>778</v>
      </c>
      <c r="F9114" t="s">
        <v>778</v>
      </c>
      <c r="G9114" t="s">
        <v>283</v>
      </c>
      <c r="H9114" t="s">
        <v>86</v>
      </c>
      <c r="I9114">
        <v>906</v>
      </c>
      <c r="J9114">
        <v>108</v>
      </c>
      <c r="K9114">
        <v>1562</v>
      </c>
      <c r="L9114" t="s">
        <v>471</v>
      </c>
      <c r="M9114" s="2">
        <f>+Table3[[#This Row],[CHW]]/Table3[[#This Row],[Count of Airbill Number]]</f>
        <v>8.3888888888888893</v>
      </c>
    </row>
    <row r="9115" spans="2:13">
      <c r="B9115" t="s">
        <v>20</v>
      </c>
      <c r="C9115" t="s">
        <v>472</v>
      </c>
      <c r="D9115" t="s">
        <v>22</v>
      </c>
      <c r="E9115" t="s">
        <v>776</v>
      </c>
      <c r="F9115" t="s">
        <v>776</v>
      </c>
      <c r="G9115" t="s">
        <v>123</v>
      </c>
      <c r="H9115" t="s">
        <v>89</v>
      </c>
      <c r="I9115">
        <v>905.49</v>
      </c>
      <c r="J9115">
        <v>35</v>
      </c>
      <c r="K9115">
        <v>1563</v>
      </c>
      <c r="L9115" t="s">
        <v>471</v>
      </c>
      <c r="M9115" s="2">
        <f>+Table3[[#This Row],[CHW]]/Table3[[#This Row],[Count of Airbill Number]]</f>
        <v>25.871142857142857</v>
      </c>
    </row>
    <row r="9116" spans="2:13">
      <c r="B9116" t="s">
        <v>35</v>
      </c>
      <c r="C9116" t="s">
        <v>472</v>
      </c>
      <c r="D9116" t="s">
        <v>36</v>
      </c>
      <c r="E9116" t="s">
        <v>777</v>
      </c>
      <c r="F9116" t="s">
        <v>777</v>
      </c>
      <c r="G9116" t="s">
        <v>519</v>
      </c>
      <c r="H9116" t="s">
        <v>97</v>
      </c>
      <c r="I9116">
        <v>903.81999999999971</v>
      </c>
      <c r="J9116">
        <v>25</v>
      </c>
      <c r="K9116">
        <v>1564</v>
      </c>
      <c r="L9116" t="s">
        <v>471</v>
      </c>
      <c r="M9116" s="2">
        <f>+Table3[[#This Row],[CHW]]/Table3[[#This Row],[Count of Airbill Number]]</f>
        <v>36.152799999999985</v>
      </c>
    </row>
    <row r="9117" spans="2:13">
      <c r="B9117" t="s">
        <v>20</v>
      </c>
      <c r="C9117" t="s">
        <v>472</v>
      </c>
      <c r="D9117" t="s">
        <v>22</v>
      </c>
      <c r="E9117" t="s">
        <v>776</v>
      </c>
      <c r="F9117" t="s">
        <v>776</v>
      </c>
      <c r="G9117" t="s">
        <v>85</v>
      </c>
      <c r="H9117" t="s">
        <v>84</v>
      </c>
      <c r="I9117">
        <v>902.60000000000014</v>
      </c>
      <c r="J9117">
        <v>55</v>
      </c>
      <c r="K9117">
        <v>1565</v>
      </c>
      <c r="L9117" t="s">
        <v>471</v>
      </c>
      <c r="M9117" s="2">
        <f>+Table3[[#This Row],[CHW]]/Table3[[#This Row],[Count of Airbill Number]]</f>
        <v>16.410909090909094</v>
      </c>
    </row>
    <row r="9118" spans="2:13">
      <c r="B9118" t="s">
        <v>20</v>
      </c>
      <c r="C9118" t="s">
        <v>472</v>
      </c>
      <c r="D9118" t="s">
        <v>22</v>
      </c>
      <c r="E9118" t="s">
        <v>778</v>
      </c>
      <c r="F9118" t="s">
        <v>778</v>
      </c>
      <c r="G9118" t="s">
        <v>90</v>
      </c>
      <c r="H9118" t="s">
        <v>150</v>
      </c>
      <c r="I9118">
        <v>902.5</v>
      </c>
      <c r="J9118">
        <v>115</v>
      </c>
      <c r="K9118">
        <v>1566</v>
      </c>
      <c r="L9118" t="s">
        <v>471</v>
      </c>
      <c r="M9118" s="2">
        <f>+Table3[[#This Row],[CHW]]/Table3[[#This Row],[Count of Airbill Number]]</f>
        <v>7.8478260869565215</v>
      </c>
    </row>
    <row r="9119" spans="2:13">
      <c r="B9119" t="s">
        <v>20</v>
      </c>
      <c r="C9119" t="s">
        <v>472</v>
      </c>
      <c r="D9119" t="s">
        <v>22</v>
      </c>
      <c r="E9119" t="s">
        <v>777</v>
      </c>
      <c r="F9119" t="s">
        <v>777</v>
      </c>
      <c r="G9119" t="s">
        <v>55</v>
      </c>
      <c r="H9119" t="s">
        <v>29</v>
      </c>
      <c r="I9119">
        <v>902</v>
      </c>
      <c r="J9119">
        <v>64</v>
      </c>
      <c r="K9119">
        <v>1567</v>
      </c>
      <c r="L9119" t="s">
        <v>471</v>
      </c>
      <c r="M9119" s="2">
        <f>+Table3[[#This Row],[CHW]]/Table3[[#This Row],[Count of Airbill Number]]</f>
        <v>14.09375</v>
      </c>
    </row>
    <row r="9120" spans="2:13">
      <c r="B9120" t="s">
        <v>20</v>
      </c>
      <c r="C9120" t="s">
        <v>472</v>
      </c>
      <c r="D9120" t="s">
        <v>22</v>
      </c>
      <c r="E9120" t="s">
        <v>776</v>
      </c>
      <c r="F9120" t="s">
        <v>776</v>
      </c>
      <c r="G9120" t="s">
        <v>32</v>
      </c>
      <c r="H9120" t="s">
        <v>31</v>
      </c>
      <c r="I9120">
        <v>901.43</v>
      </c>
      <c r="J9120">
        <v>25</v>
      </c>
      <c r="K9120">
        <v>1568</v>
      </c>
      <c r="L9120" t="s">
        <v>471</v>
      </c>
      <c r="M9120" s="2">
        <f>+Table3[[#This Row],[CHW]]/Table3[[#This Row],[Count of Airbill Number]]</f>
        <v>36.057199999999995</v>
      </c>
    </row>
    <row r="9121" spans="2:13">
      <c r="B9121" t="s">
        <v>20</v>
      </c>
      <c r="C9121" t="s">
        <v>472</v>
      </c>
      <c r="D9121" t="s">
        <v>22</v>
      </c>
      <c r="E9121" t="s">
        <v>777</v>
      </c>
      <c r="F9121" t="s">
        <v>777</v>
      </c>
      <c r="G9121" t="s">
        <v>44</v>
      </c>
      <c r="H9121" t="s">
        <v>484</v>
      </c>
      <c r="I9121">
        <v>901.2</v>
      </c>
      <c r="J9121">
        <v>36</v>
      </c>
      <c r="K9121">
        <v>1569</v>
      </c>
      <c r="L9121" t="s">
        <v>471</v>
      </c>
      <c r="M9121" s="2">
        <f>+Table3[[#This Row],[CHW]]/Table3[[#This Row],[Count of Airbill Number]]</f>
        <v>25.033333333333335</v>
      </c>
    </row>
    <row r="9122" spans="2:13">
      <c r="B9122" t="s">
        <v>20</v>
      </c>
      <c r="C9122" t="s">
        <v>21</v>
      </c>
      <c r="D9122" t="s">
        <v>22</v>
      </c>
      <c r="E9122" t="s">
        <v>776</v>
      </c>
      <c r="F9122" t="s">
        <v>777</v>
      </c>
      <c r="G9122" t="s">
        <v>37</v>
      </c>
      <c r="H9122" t="s">
        <v>290</v>
      </c>
      <c r="I9122">
        <v>900.81000000000006</v>
      </c>
      <c r="J9122">
        <v>48</v>
      </c>
      <c r="K9122">
        <v>1570</v>
      </c>
      <c r="L9122" t="s">
        <v>471</v>
      </c>
      <c r="M9122" s="2">
        <f>+Table3[[#This Row],[CHW]]/Table3[[#This Row],[Count of Airbill Number]]</f>
        <v>18.766875000000002</v>
      </c>
    </row>
    <row r="9123" spans="2:13">
      <c r="B9123" t="s">
        <v>20</v>
      </c>
      <c r="C9123" t="s">
        <v>472</v>
      </c>
      <c r="D9123" t="s">
        <v>22</v>
      </c>
      <c r="E9123" t="s">
        <v>776</v>
      </c>
      <c r="F9123" t="s">
        <v>778</v>
      </c>
      <c r="G9123" t="s">
        <v>31</v>
      </c>
      <c r="H9123" t="s">
        <v>81</v>
      </c>
      <c r="I9123">
        <v>900.62</v>
      </c>
      <c r="J9123">
        <v>2</v>
      </c>
      <c r="K9123">
        <v>1571</v>
      </c>
      <c r="L9123" t="s">
        <v>471</v>
      </c>
      <c r="M9123" s="2">
        <f>+Table3[[#This Row],[CHW]]/Table3[[#This Row],[Count of Airbill Number]]</f>
        <v>450.31</v>
      </c>
    </row>
    <row r="9124" spans="2:13">
      <c r="B9124" t="s">
        <v>20</v>
      </c>
      <c r="C9124" t="s">
        <v>472</v>
      </c>
      <c r="D9124" t="s">
        <v>22</v>
      </c>
      <c r="E9124" t="s">
        <v>778</v>
      </c>
      <c r="F9124" t="s">
        <v>778</v>
      </c>
      <c r="G9124" t="s">
        <v>124</v>
      </c>
      <c r="H9124" t="s">
        <v>560</v>
      </c>
      <c r="I9124">
        <v>899.8599999999999</v>
      </c>
      <c r="J9124">
        <v>31</v>
      </c>
      <c r="K9124">
        <v>1572</v>
      </c>
      <c r="L9124" t="s">
        <v>471</v>
      </c>
      <c r="M9124" s="2">
        <f>+Table3[[#This Row],[CHW]]/Table3[[#This Row],[Count of Airbill Number]]</f>
        <v>29.027741935483867</v>
      </c>
    </row>
    <row r="9125" spans="2:13">
      <c r="B9125" t="s">
        <v>20</v>
      </c>
      <c r="C9125" t="s">
        <v>472</v>
      </c>
      <c r="D9125" t="s">
        <v>22</v>
      </c>
      <c r="E9125" t="s">
        <v>777</v>
      </c>
      <c r="F9125" t="s">
        <v>777</v>
      </c>
      <c r="G9125" t="s">
        <v>290</v>
      </c>
      <c r="H9125" t="s">
        <v>559</v>
      </c>
      <c r="I9125">
        <v>899.59999999999991</v>
      </c>
      <c r="J9125">
        <v>42</v>
      </c>
      <c r="K9125">
        <v>1573</v>
      </c>
      <c r="L9125" t="s">
        <v>471</v>
      </c>
      <c r="M9125" s="2">
        <f>+Table3[[#This Row],[CHW]]/Table3[[#This Row],[Count of Airbill Number]]</f>
        <v>21.419047619047618</v>
      </c>
    </row>
    <row r="9126" spans="2:13">
      <c r="B9126" t="s">
        <v>20</v>
      </c>
      <c r="C9126" t="s">
        <v>472</v>
      </c>
      <c r="D9126" t="s">
        <v>22</v>
      </c>
      <c r="E9126" t="s">
        <v>778</v>
      </c>
      <c r="F9126" t="s">
        <v>778</v>
      </c>
      <c r="G9126" t="s">
        <v>248</v>
      </c>
      <c r="H9126" t="s">
        <v>86</v>
      </c>
      <c r="I9126">
        <v>899</v>
      </c>
      <c r="J9126">
        <v>117</v>
      </c>
      <c r="K9126">
        <v>1574</v>
      </c>
      <c r="L9126" t="s">
        <v>471</v>
      </c>
      <c r="M9126" s="2">
        <f>+Table3[[#This Row],[CHW]]/Table3[[#This Row],[Count of Airbill Number]]</f>
        <v>7.683760683760684</v>
      </c>
    </row>
    <row r="9127" spans="2:13">
      <c r="B9127" t="s">
        <v>20</v>
      </c>
      <c r="C9127" t="s">
        <v>472</v>
      </c>
      <c r="D9127" t="s">
        <v>36</v>
      </c>
      <c r="E9127" t="s">
        <v>776</v>
      </c>
      <c r="F9127" t="s">
        <v>776</v>
      </c>
      <c r="G9127" t="s">
        <v>37</v>
      </c>
      <c r="H9127" t="s">
        <v>31</v>
      </c>
      <c r="I9127">
        <v>899</v>
      </c>
      <c r="J9127">
        <v>37</v>
      </c>
      <c r="K9127">
        <v>1575</v>
      </c>
      <c r="L9127" t="s">
        <v>471</v>
      </c>
      <c r="M9127" s="2">
        <f>+Table3[[#This Row],[CHW]]/Table3[[#This Row],[Count of Airbill Number]]</f>
        <v>24.297297297297298</v>
      </c>
    </row>
    <row r="9128" spans="2:13">
      <c r="B9128" t="s">
        <v>20</v>
      </c>
      <c r="C9128" t="s">
        <v>472</v>
      </c>
      <c r="D9128" t="s">
        <v>22</v>
      </c>
      <c r="E9128" t="s">
        <v>778</v>
      </c>
      <c r="F9128" t="s">
        <v>778</v>
      </c>
      <c r="G9128" t="s">
        <v>113</v>
      </c>
      <c r="H9128" t="s">
        <v>405</v>
      </c>
      <c r="I9128">
        <v>898.21999999999969</v>
      </c>
      <c r="J9128">
        <v>45</v>
      </c>
      <c r="K9128">
        <v>1576</v>
      </c>
      <c r="L9128" t="s">
        <v>471</v>
      </c>
      <c r="M9128" s="2">
        <f>+Table3[[#This Row],[CHW]]/Table3[[#This Row],[Count of Airbill Number]]</f>
        <v>19.960444444444438</v>
      </c>
    </row>
    <row r="9129" spans="2:13">
      <c r="B9129" t="s">
        <v>35</v>
      </c>
      <c r="C9129" t="s">
        <v>472</v>
      </c>
      <c r="D9129" t="s">
        <v>36</v>
      </c>
      <c r="E9129" t="s">
        <v>776</v>
      </c>
      <c r="F9129" t="s">
        <v>776</v>
      </c>
      <c r="G9129" t="s">
        <v>116</v>
      </c>
      <c r="H9129" t="s">
        <v>486</v>
      </c>
      <c r="I9129">
        <v>895.99999999999966</v>
      </c>
      <c r="J9129">
        <v>77</v>
      </c>
      <c r="K9129">
        <v>1577</v>
      </c>
      <c r="L9129" t="s">
        <v>471</v>
      </c>
      <c r="M9129" s="2">
        <f>+Table3[[#This Row],[CHW]]/Table3[[#This Row],[Count of Airbill Number]]</f>
        <v>11.636363636363631</v>
      </c>
    </row>
    <row r="9130" spans="2:13">
      <c r="B9130" t="s">
        <v>20</v>
      </c>
      <c r="C9130" t="s">
        <v>472</v>
      </c>
      <c r="D9130" t="s">
        <v>22</v>
      </c>
      <c r="E9130" t="s">
        <v>776</v>
      </c>
      <c r="F9130" t="s">
        <v>776</v>
      </c>
      <c r="G9130" t="s">
        <v>49</v>
      </c>
      <c r="H9130" t="s">
        <v>66</v>
      </c>
      <c r="I9130">
        <v>893</v>
      </c>
      <c r="J9130">
        <v>43</v>
      </c>
      <c r="K9130">
        <v>1578</v>
      </c>
      <c r="L9130" t="s">
        <v>471</v>
      </c>
      <c r="M9130" s="2">
        <f>+Table3[[#This Row],[CHW]]/Table3[[#This Row],[Count of Airbill Number]]</f>
        <v>20.767441860465116</v>
      </c>
    </row>
    <row r="9131" spans="2:13">
      <c r="B9131" t="s">
        <v>20</v>
      </c>
      <c r="C9131" t="s">
        <v>472</v>
      </c>
      <c r="D9131" t="s">
        <v>22</v>
      </c>
      <c r="E9131" t="s">
        <v>778</v>
      </c>
      <c r="F9131" t="s">
        <v>778</v>
      </c>
      <c r="G9131" t="s">
        <v>282</v>
      </c>
      <c r="H9131" t="s">
        <v>150</v>
      </c>
      <c r="I9131">
        <v>892</v>
      </c>
      <c r="J9131">
        <v>72</v>
      </c>
      <c r="K9131">
        <v>1579</v>
      </c>
      <c r="L9131" t="s">
        <v>471</v>
      </c>
      <c r="M9131" s="2">
        <f>+Table3[[#This Row],[CHW]]/Table3[[#This Row],[Count of Airbill Number]]</f>
        <v>12.388888888888889</v>
      </c>
    </row>
    <row r="9132" spans="2:13">
      <c r="B9132" t="s">
        <v>20</v>
      </c>
      <c r="C9132" t="s">
        <v>472</v>
      </c>
      <c r="D9132" t="s">
        <v>22</v>
      </c>
      <c r="E9132" t="s">
        <v>776</v>
      </c>
      <c r="F9132" t="s">
        <v>776</v>
      </c>
      <c r="G9132" t="s">
        <v>130</v>
      </c>
      <c r="H9132" t="s">
        <v>24</v>
      </c>
      <c r="I9132">
        <v>892</v>
      </c>
      <c r="J9132">
        <v>47</v>
      </c>
      <c r="K9132">
        <v>1580</v>
      </c>
      <c r="L9132" t="s">
        <v>471</v>
      </c>
      <c r="M9132" s="2">
        <f>+Table3[[#This Row],[CHW]]/Table3[[#This Row],[Count of Airbill Number]]</f>
        <v>18.978723404255319</v>
      </c>
    </row>
    <row r="9133" spans="2:13">
      <c r="B9133" t="s">
        <v>35</v>
      </c>
      <c r="C9133" t="s">
        <v>472</v>
      </c>
      <c r="D9133" t="s">
        <v>36</v>
      </c>
      <c r="E9133" t="s">
        <v>778</v>
      </c>
      <c r="F9133" t="s">
        <v>778</v>
      </c>
      <c r="G9133" t="s">
        <v>171</v>
      </c>
      <c r="H9133" t="s">
        <v>51</v>
      </c>
      <c r="I9133">
        <v>889</v>
      </c>
      <c r="J9133">
        <v>5</v>
      </c>
      <c r="K9133">
        <v>1581</v>
      </c>
      <c r="L9133" t="s">
        <v>471</v>
      </c>
      <c r="M9133" s="2">
        <f>+Table3[[#This Row],[CHW]]/Table3[[#This Row],[Count of Airbill Number]]</f>
        <v>177.8</v>
      </c>
    </row>
    <row r="9134" spans="2:13">
      <c r="B9134" t="s">
        <v>20</v>
      </c>
      <c r="C9134" t="s">
        <v>472</v>
      </c>
      <c r="D9134" t="s">
        <v>22</v>
      </c>
      <c r="E9134" t="s">
        <v>778</v>
      </c>
      <c r="F9134" t="s">
        <v>778</v>
      </c>
      <c r="G9134" t="s">
        <v>113</v>
      </c>
      <c r="H9134" t="s">
        <v>185</v>
      </c>
      <c r="I9134">
        <v>888.84</v>
      </c>
      <c r="J9134">
        <v>12</v>
      </c>
      <c r="K9134">
        <v>1582</v>
      </c>
      <c r="L9134" t="s">
        <v>471</v>
      </c>
      <c r="M9134" s="2">
        <f>+Table3[[#This Row],[CHW]]/Table3[[#This Row],[Count of Airbill Number]]</f>
        <v>74.070000000000007</v>
      </c>
    </row>
    <row r="9135" spans="2:13">
      <c r="B9135" t="s">
        <v>20</v>
      </c>
      <c r="C9135" t="s">
        <v>472</v>
      </c>
      <c r="D9135" t="s">
        <v>22</v>
      </c>
      <c r="E9135" t="s">
        <v>778</v>
      </c>
      <c r="F9135" t="s">
        <v>776</v>
      </c>
      <c r="G9135" t="s">
        <v>206</v>
      </c>
      <c r="H9135" t="s">
        <v>66</v>
      </c>
      <c r="I9135">
        <v>888.6</v>
      </c>
      <c r="J9135">
        <v>92</v>
      </c>
      <c r="K9135">
        <v>1583</v>
      </c>
      <c r="L9135" t="s">
        <v>471</v>
      </c>
      <c r="M9135" s="2">
        <f>+Table3[[#This Row],[CHW]]/Table3[[#This Row],[Count of Airbill Number]]</f>
        <v>9.6586956521739129</v>
      </c>
    </row>
    <row r="9136" spans="2:13">
      <c r="B9136" t="s">
        <v>20</v>
      </c>
      <c r="C9136" t="s">
        <v>472</v>
      </c>
      <c r="D9136" t="s">
        <v>22</v>
      </c>
      <c r="E9136" t="s">
        <v>778</v>
      </c>
      <c r="F9136" t="s">
        <v>778</v>
      </c>
      <c r="G9136" t="s">
        <v>99</v>
      </c>
      <c r="H9136" t="s">
        <v>171</v>
      </c>
      <c r="I9136">
        <v>888.5</v>
      </c>
      <c r="J9136">
        <v>44</v>
      </c>
      <c r="K9136">
        <v>1584</v>
      </c>
      <c r="L9136" t="s">
        <v>471</v>
      </c>
      <c r="M9136" s="2">
        <f>+Table3[[#This Row],[CHW]]/Table3[[#This Row],[Count of Airbill Number]]</f>
        <v>20.193181818181817</v>
      </c>
    </row>
    <row r="9137" spans="2:13">
      <c r="B9137" t="s">
        <v>20</v>
      </c>
      <c r="C9137" t="s">
        <v>472</v>
      </c>
      <c r="D9137" t="s">
        <v>22</v>
      </c>
      <c r="E9137" t="s">
        <v>778</v>
      </c>
      <c r="F9137" t="s">
        <v>778</v>
      </c>
      <c r="G9137" t="s">
        <v>153</v>
      </c>
      <c r="H9137" t="s">
        <v>173</v>
      </c>
      <c r="I9137">
        <v>888.27391999999998</v>
      </c>
      <c r="J9137">
        <v>54</v>
      </c>
      <c r="K9137">
        <v>1585</v>
      </c>
      <c r="L9137" t="s">
        <v>471</v>
      </c>
      <c r="M9137" s="2">
        <f>+Table3[[#This Row],[CHW]]/Table3[[#This Row],[Count of Airbill Number]]</f>
        <v>16.449517037037037</v>
      </c>
    </row>
    <row r="9138" spans="2:13">
      <c r="B9138" t="s">
        <v>35</v>
      </c>
      <c r="C9138" t="s">
        <v>472</v>
      </c>
      <c r="D9138" t="s">
        <v>36</v>
      </c>
      <c r="E9138" t="s">
        <v>777</v>
      </c>
      <c r="F9138" t="s">
        <v>776</v>
      </c>
      <c r="G9138" t="s">
        <v>374</v>
      </c>
      <c r="H9138" t="s">
        <v>66</v>
      </c>
      <c r="I9138">
        <v>888</v>
      </c>
      <c r="J9138">
        <v>1</v>
      </c>
      <c r="K9138">
        <v>1586</v>
      </c>
      <c r="L9138" t="s">
        <v>471</v>
      </c>
      <c r="M9138" s="2">
        <f>+Table3[[#This Row],[CHW]]/Table3[[#This Row],[Count of Airbill Number]]</f>
        <v>888</v>
      </c>
    </row>
    <row r="9139" spans="2:13">
      <c r="B9139" t="s">
        <v>35</v>
      </c>
      <c r="C9139" t="s">
        <v>472</v>
      </c>
      <c r="D9139" t="s">
        <v>36</v>
      </c>
      <c r="E9139" t="s">
        <v>777</v>
      </c>
      <c r="F9139" t="s">
        <v>777</v>
      </c>
      <c r="G9139" t="s">
        <v>484</v>
      </c>
      <c r="H9139" t="s">
        <v>190</v>
      </c>
      <c r="I9139">
        <v>888</v>
      </c>
      <c r="J9139">
        <v>2</v>
      </c>
      <c r="K9139">
        <v>1587</v>
      </c>
      <c r="L9139" t="s">
        <v>471</v>
      </c>
      <c r="M9139" s="2">
        <f>+Table3[[#This Row],[CHW]]/Table3[[#This Row],[Count of Airbill Number]]</f>
        <v>444</v>
      </c>
    </row>
    <row r="9140" spans="2:13">
      <c r="B9140" t="s">
        <v>35</v>
      </c>
      <c r="C9140" t="s">
        <v>472</v>
      </c>
      <c r="D9140" t="s">
        <v>36</v>
      </c>
      <c r="E9140" t="s">
        <v>776</v>
      </c>
      <c r="F9140" t="s">
        <v>778</v>
      </c>
      <c r="G9140" t="s">
        <v>123</v>
      </c>
      <c r="H9140" t="s">
        <v>86</v>
      </c>
      <c r="I9140">
        <v>888</v>
      </c>
      <c r="J9140">
        <v>7</v>
      </c>
      <c r="K9140">
        <v>1588</v>
      </c>
      <c r="L9140" t="s">
        <v>471</v>
      </c>
      <c r="M9140" s="2">
        <f>+Table3[[#This Row],[CHW]]/Table3[[#This Row],[Count of Airbill Number]]</f>
        <v>126.85714285714286</v>
      </c>
    </row>
    <row r="9141" spans="2:13">
      <c r="B9141" t="s">
        <v>20</v>
      </c>
      <c r="C9141" t="s">
        <v>472</v>
      </c>
      <c r="D9141" t="s">
        <v>22</v>
      </c>
      <c r="E9141" t="s">
        <v>778</v>
      </c>
      <c r="F9141" t="s">
        <v>776</v>
      </c>
      <c r="G9141" t="s">
        <v>171</v>
      </c>
      <c r="H9141" t="s">
        <v>39</v>
      </c>
      <c r="I9141">
        <v>887.45</v>
      </c>
      <c r="J9141">
        <v>21</v>
      </c>
      <c r="K9141">
        <v>1589</v>
      </c>
      <c r="L9141" t="s">
        <v>471</v>
      </c>
      <c r="M9141" s="2">
        <f>+Table3[[#This Row],[CHW]]/Table3[[#This Row],[Count of Airbill Number]]</f>
        <v>42.259523809523813</v>
      </c>
    </row>
    <row r="9142" spans="2:13">
      <c r="B9142" t="s">
        <v>35</v>
      </c>
      <c r="C9142" t="s">
        <v>472</v>
      </c>
      <c r="D9142" t="s">
        <v>36</v>
      </c>
      <c r="E9142" t="s">
        <v>778</v>
      </c>
      <c r="F9142" t="s">
        <v>778</v>
      </c>
      <c r="G9142" t="s">
        <v>51</v>
      </c>
      <c r="H9142" t="s">
        <v>210</v>
      </c>
      <c r="I9142">
        <v>887</v>
      </c>
      <c r="J9142">
        <v>12</v>
      </c>
      <c r="K9142">
        <v>1590</v>
      </c>
      <c r="L9142" t="s">
        <v>471</v>
      </c>
      <c r="M9142" s="2">
        <f>+Table3[[#This Row],[CHW]]/Table3[[#This Row],[Count of Airbill Number]]</f>
        <v>73.916666666666671</v>
      </c>
    </row>
    <row r="9143" spans="2:13">
      <c r="B9143" t="s">
        <v>20</v>
      </c>
      <c r="C9143" t="s">
        <v>21</v>
      </c>
      <c r="D9143" t="s">
        <v>22</v>
      </c>
      <c r="E9143" t="s">
        <v>776</v>
      </c>
      <c r="F9143" t="s">
        <v>776</v>
      </c>
      <c r="G9143" t="s">
        <v>37</v>
      </c>
      <c r="H9143" t="s">
        <v>59</v>
      </c>
      <c r="I9143">
        <v>886</v>
      </c>
      <c r="J9143">
        <v>307</v>
      </c>
      <c r="K9143">
        <v>1591</v>
      </c>
      <c r="L9143" t="s">
        <v>471</v>
      </c>
      <c r="M9143" s="2">
        <f>+Table3[[#This Row],[CHW]]/Table3[[#This Row],[Count of Airbill Number]]</f>
        <v>2.8859934853420195</v>
      </c>
    </row>
    <row r="9144" spans="2:13">
      <c r="B9144" t="s">
        <v>20</v>
      </c>
      <c r="C9144" t="s">
        <v>472</v>
      </c>
      <c r="D9144" t="s">
        <v>22</v>
      </c>
      <c r="E9144" t="s">
        <v>778</v>
      </c>
      <c r="F9144" t="s">
        <v>778</v>
      </c>
      <c r="G9144" t="s">
        <v>112</v>
      </c>
      <c r="H9144" t="s">
        <v>81</v>
      </c>
      <c r="I9144">
        <v>885.9</v>
      </c>
      <c r="J9144">
        <v>46</v>
      </c>
      <c r="K9144">
        <v>1592</v>
      </c>
      <c r="L9144" t="s">
        <v>471</v>
      </c>
      <c r="M9144" s="2">
        <f>+Table3[[#This Row],[CHW]]/Table3[[#This Row],[Count of Airbill Number]]</f>
        <v>19.258695652173913</v>
      </c>
    </row>
    <row r="9145" spans="2:13">
      <c r="B9145" t="s">
        <v>20</v>
      </c>
      <c r="C9145" t="s">
        <v>472</v>
      </c>
      <c r="D9145" t="s">
        <v>22</v>
      </c>
      <c r="E9145" t="s">
        <v>776</v>
      </c>
      <c r="F9145" t="s">
        <v>776</v>
      </c>
      <c r="G9145" t="s">
        <v>72</v>
      </c>
      <c r="H9145" t="s">
        <v>32</v>
      </c>
      <c r="I9145">
        <v>885.20000000000039</v>
      </c>
      <c r="J9145">
        <v>135</v>
      </c>
      <c r="K9145">
        <v>1593</v>
      </c>
      <c r="L9145" t="s">
        <v>471</v>
      </c>
      <c r="M9145" s="2">
        <f>+Table3[[#This Row],[CHW]]/Table3[[#This Row],[Count of Airbill Number]]</f>
        <v>6.5570370370370403</v>
      </c>
    </row>
    <row r="9146" spans="2:13">
      <c r="B9146" t="s">
        <v>20</v>
      </c>
      <c r="C9146" t="s">
        <v>472</v>
      </c>
      <c r="D9146" t="s">
        <v>22</v>
      </c>
      <c r="E9146" t="s">
        <v>777</v>
      </c>
      <c r="F9146" t="s">
        <v>777</v>
      </c>
      <c r="G9146" t="s">
        <v>106</v>
      </c>
      <c r="H9146" t="s">
        <v>190</v>
      </c>
      <c r="I9146">
        <v>883</v>
      </c>
      <c r="J9146">
        <v>29</v>
      </c>
      <c r="K9146">
        <v>1594</v>
      </c>
      <c r="L9146" t="s">
        <v>471</v>
      </c>
      <c r="M9146" s="2">
        <f>+Table3[[#This Row],[CHW]]/Table3[[#This Row],[Count of Airbill Number]]</f>
        <v>30.448275862068964</v>
      </c>
    </row>
    <row r="9147" spans="2:13">
      <c r="B9147" t="s">
        <v>20</v>
      </c>
      <c r="C9147" t="s">
        <v>472</v>
      </c>
      <c r="D9147" t="s">
        <v>22</v>
      </c>
      <c r="E9147" t="s">
        <v>778</v>
      </c>
      <c r="F9147" t="s">
        <v>778</v>
      </c>
      <c r="G9147" t="s">
        <v>233</v>
      </c>
      <c r="H9147" t="s">
        <v>476</v>
      </c>
      <c r="I9147">
        <v>882</v>
      </c>
      <c r="J9147">
        <v>5</v>
      </c>
      <c r="K9147">
        <v>1595</v>
      </c>
      <c r="L9147" t="s">
        <v>471</v>
      </c>
      <c r="M9147" s="2">
        <f>+Table3[[#This Row],[CHW]]/Table3[[#This Row],[Count of Airbill Number]]</f>
        <v>176.4</v>
      </c>
    </row>
    <row r="9148" spans="2:13">
      <c r="B9148" t="s">
        <v>20</v>
      </c>
      <c r="C9148" t="s">
        <v>472</v>
      </c>
      <c r="D9148" t="s">
        <v>22</v>
      </c>
      <c r="E9148" t="s">
        <v>776</v>
      </c>
      <c r="F9148" t="s">
        <v>776</v>
      </c>
      <c r="G9148" t="s">
        <v>31</v>
      </c>
      <c r="H9148" t="s">
        <v>397</v>
      </c>
      <c r="I9148">
        <v>879.75000000000011</v>
      </c>
      <c r="J9148">
        <v>61</v>
      </c>
      <c r="K9148">
        <v>1596</v>
      </c>
      <c r="L9148" t="s">
        <v>471</v>
      </c>
      <c r="M9148" s="2">
        <f>+Table3[[#This Row],[CHW]]/Table3[[#This Row],[Count of Airbill Number]]</f>
        <v>14.422131147540986</v>
      </c>
    </row>
    <row r="9149" spans="2:13">
      <c r="B9149" t="s">
        <v>20</v>
      </c>
      <c r="C9149" t="s">
        <v>472</v>
      </c>
      <c r="D9149" t="s">
        <v>22</v>
      </c>
      <c r="E9149" t="s">
        <v>778</v>
      </c>
      <c r="F9149" t="s">
        <v>776</v>
      </c>
      <c r="G9149" t="s">
        <v>51</v>
      </c>
      <c r="H9149" t="s">
        <v>175</v>
      </c>
      <c r="I9149">
        <v>878</v>
      </c>
      <c r="J9149">
        <v>5</v>
      </c>
      <c r="K9149">
        <v>1597</v>
      </c>
      <c r="L9149" t="s">
        <v>471</v>
      </c>
      <c r="M9149" s="2">
        <f>+Table3[[#This Row],[CHW]]/Table3[[#This Row],[Count of Airbill Number]]</f>
        <v>175.6</v>
      </c>
    </row>
    <row r="9150" spans="2:13">
      <c r="B9150" t="s">
        <v>35</v>
      </c>
      <c r="C9150" t="s">
        <v>21</v>
      </c>
      <c r="D9150" t="s">
        <v>36</v>
      </c>
      <c r="E9150" t="s">
        <v>778</v>
      </c>
      <c r="F9150" t="s">
        <v>778</v>
      </c>
      <c r="G9150" t="s">
        <v>51</v>
      </c>
      <c r="H9150" t="s">
        <v>171</v>
      </c>
      <c r="I9150">
        <v>876</v>
      </c>
      <c r="J9150">
        <v>3</v>
      </c>
      <c r="K9150">
        <v>1598</v>
      </c>
      <c r="L9150" t="s">
        <v>471</v>
      </c>
      <c r="M9150" s="2">
        <f>+Table3[[#This Row],[CHW]]/Table3[[#This Row],[Count of Airbill Number]]</f>
        <v>292</v>
      </c>
    </row>
    <row r="9151" spans="2:13">
      <c r="B9151" t="s">
        <v>20</v>
      </c>
      <c r="C9151" t="s">
        <v>472</v>
      </c>
      <c r="D9151" t="s">
        <v>22</v>
      </c>
      <c r="E9151" t="s">
        <v>778</v>
      </c>
      <c r="F9151" t="s">
        <v>778</v>
      </c>
      <c r="G9151" t="s">
        <v>393</v>
      </c>
      <c r="H9151" t="s">
        <v>90</v>
      </c>
      <c r="I9151">
        <v>875</v>
      </c>
      <c r="J9151">
        <v>39</v>
      </c>
      <c r="K9151">
        <v>1599</v>
      </c>
      <c r="L9151" t="s">
        <v>471</v>
      </c>
      <c r="M9151" s="2">
        <f>+Table3[[#This Row],[CHW]]/Table3[[#This Row],[Count of Airbill Number]]</f>
        <v>22.435897435897434</v>
      </c>
    </row>
    <row r="9152" spans="2:13">
      <c r="B9152" t="s">
        <v>20</v>
      </c>
      <c r="C9152" t="s">
        <v>472</v>
      </c>
      <c r="D9152" t="s">
        <v>22</v>
      </c>
      <c r="E9152" t="s">
        <v>777</v>
      </c>
      <c r="F9152" t="s">
        <v>777</v>
      </c>
      <c r="G9152" t="s">
        <v>512</v>
      </c>
      <c r="H9152" t="s">
        <v>274</v>
      </c>
      <c r="I9152">
        <v>875</v>
      </c>
      <c r="J9152">
        <v>93</v>
      </c>
      <c r="K9152">
        <v>1600</v>
      </c>
      <c r="L9152" t="s">
        <v>471</v>
      </c>
      <c r="M9152" s="2">
        <f>+Table3[[#This Row],[CHW]]/Table3[[#This Row],[Count of Airbill Number]]</f>
        <v>9.408602150537634</v>
      </c>
    </row>
    <row r="9153" spans="2:13">
      <c r="B9153" t="s">
        <v>20</v>
      </c>
      <c r="C9153" t="s">
        <v>472</v>
      </c>
      <c r="D9153" t="s">
        <v>22</v>
      </c>
      <c r="E9153" t="s">
        <v>778</v>
      </c>
      <c r="F9153" t="s">
        <v>777</v>
      </c>
      <c r="G9153" t="s">
        <v>171</v>
      </c>
      <c r="H9153" t="s">
        <v>360</v>
      </c>
      <c r="I9153">
        <v>874.01</v>
      </c>
      <c r="J9153">
        <v>70</v>
      </c>
      <c r="K9153">
        <v>1601</v>
      </c>
      <c r="L9153" t="s">
        <v>471</v>
      </c>
      <c r="M9153" s="2">
        <f>+Table3[[#This Row],[CHW]]/Table3[[#This Row],[Count of Airbill Number]]</f>
        <v>12.485857142857142</v>
      </c>
    </row>
    <row r="9154" spans="2:13">
      <c r="B9154" t="s">
        <v>20</v>
      </c>
      <c r="C9154" t="s">
        <v>21</v>
      </c>
      <c r="D9154" t="s">
        <v>22</v>
      </c>
      <c r="E9154" t="s">
        <v>777</v>
      </c>
      <c r="F9154" t="s">
        <v>778</v>
      </c>
      <c r="G9154" t="s">
        <v>110</v>
      </c>
      <c r="H9154" t="s">
        <v>150</v>
      </c>
      <c r="I9154">
        <v>873.75</v>
      </c>
      <c r="J9154">
        <v>252</v>
      </c>
      <c r="K9154">
        <v>1602</v>
      </c>
      <c r="L9154" t="s">
        <v>471</v>
      </c>
      <c r="M9154" s="2">
        <f>+Table3[[#This Row],[CHW]]/Table3[[#This Row],[Count of Airbill Number]]</f>
        <v>3.4672619047619047</v>
      </c>
    </row>
    <row r="9155" spans="2:13">
      <c r="B9155" t="s">
        <v>20</v>
      </c>
      <c r="C9155" t="s">
        <v>21</v>
      </c>
      <c r="D9155" t="s">
        <v>22</v>
      </c>
      <c r="E9155" t="s">
        <v>778</v>
      </c>
      <c r="F9155" t="s">
        <v>778</v>
      </c>
      <c r="G9155" t="s">
        <v>99</v>
      </c>
      <c r="H9155" t="s">
        <v>86</v>
      </c>
      <c r="I9155">
        <v>873</v>
      </c>
      <c r="J9155">
        <v>19</v>
      </c>
      <c r="K9155">
        <v>1603</v>
      </c>
      <c r="L9155" t="s">
        <v>471</v>
      </c>
      <c r="M9155" s="2">
        <f>+Table3[[#This Row],[CHW]]/Table3[[#This Row],[Count of Airbill Number]]</f>
        <v>45.94736842105263</v>
      </c>
    </row>
    <row r="9156" spans="2:13">
      <c r="B9156" t="s">
        <v>35</v>
      </c>
      <c r="C9156" t="s">
        <v>472</v>
      </c>
      <c r="D9156" t="s">
        <v>36</v>
      </c>
      <c r="E9156" t="s">
        <v>776</v>
      </c>
      <c r="F9156" t="s">
        <v>778</v>
      </c>
      <c r="G9156" t="s">
        <v>37</v>
      </c>
      <c r="H9156" t="s">
        <v>86</v>
      </c>
      <c r="I9156">
        <v>872</v>
      </c>
      <c r="J9156">
        <v>3</v>
      </c>
      <c r="K9156">
        <v>1604</v>
      </c>
      <c r="L9156" t="s">
        <v>471</v>
      </c>
      <c r="M9156" s="2">
        <f>+Table3[[#This Row],[CHW]]/Table3[[#This Row],[Count of Airbill Number]]</f>
        <v>290.66666666666669</v>
      </c>
    </row>
    <row r="9157" spans="2:13">
      <c r="B9157" t="s">
        <v>20</v>
      </c>
      <c r="C9157" t="s">
        <v>472</v>
      </c>
      <c r="D9157" t="s">
        <v>22</v>
      </c>
      <c r="E9157" t="s">
        <v>776</v>
      </c>
      <c r="F9157" t="s">
        <v>776</v>
      </c>
      <c r="G9157" t="s">
        <v>131</v>
      </c>
      <c r="H9157" t="s">
        <v>85</v>
      </c>
      <c r="I9157">
        <v>872</v>
      </c>
      <c r="J9157">
        <v>38</v>
      </c>
      <c r="K9157">
        <v>1605</v>
      </c>
      <c r="L9157" t="s">
        <v>471</v>
      </c>
      <c r="M9157" s="2">
        <f>+Table3[[#This Row],[CHW]]/Table3[[#This Row],[Count of Airbill Number]]</f>
        <v>22.94736842105263</v>
      </c>
    </row>
    <row r="9158" spans="2:13">
      <c r="B9158" t="s">
        <v>20</v>
      </c>
      <c r="C9158" t="s">
        <v>472</v>
      </c>
      <c r="D9158" t="s">
        <v>22</v>
      </c>
      <c r="E9158" t="s">
        <v>778</v>
      </c>
      <c r="F9158" t="s">
        <v>776</v>
      </c>
      <c r="G9158" t="s">
        <v>393</v>
      </c>
      <c r="H9158" t="s">
        <v>37</v>
      </c>
      <c r="I9158">
        <v>869.0462</v>
      </c>
      <c r="J9158">
        <v>68</v>
      </c>
      <c r="K9158">
        <v>1606</v>
      </c>
      <c r="L9158" t="s">
        <v>471</v>
      </c>
      <c r="M9158" s="2">
        <f>+Table3[[#This Row],[CHW]]/Table3[[#This Row],[Count of Airbill Number]]</f>
        <v>12.780091176470588</v>
      </c>
    </row>
    <row r="9159" spans="2:13">
      <c r="B9159" t="s">
        <v>20</v>
      </c>
      <c r="C9159" t="s">
        <v>472</v>
      </c>
      <c r="D9159" t="s">
        <v>22</v>
      </c>
      <c r="E9159" t="s">
        <v>778</v>
      </c>
      <c r="F9159" t="s">
        <v>777</v>
      </c>
      <c r="G9159" t="s">
        <v>113</v>
      </c>
      <c r="H9159" t="s">
        <v>249</v>
      </c>
      <c r="I9159">
        <v>867.12000000000023</v>
      </c>
      <c r="J9159">
        <v>24</v>
      </c>
      <c r="K9159">
        <v>1607</v>
      </c>
      <c r="L9159" t="s">
        <v>471</v>
      </c>
      <c r="M9159" s="2">
        <f>+Table3[[#This Row],[CHW]]/Table3[[#This Row],[Count of Airbill Number]]</f>
        <v>36.13000000000001</v>
      </c>
    </row>
    <row r="9160" spans="2:13">
      <c r="B9160" t="s">
        <v>20</v>
      </c>
      <c r="C9160" t="s">
        <v>472</v>
      </c>
      <c r="D9160" t="s">
        <v>36</v>
      </c>
      <c r="E9160" t="s">
        <v>777</v>
      </c>
      <c r="F9160" t="s">
        <v>777</v>
      </c>
      <c r="G9160" t="s">
        <v>55</v>
      </c>
      <c r="H9160" t="s">
        <v>44</v>
      </c>
      <c r="I9160">
        <v>866</v>
      </c>
      <c r="J9160">
        <v>81</v>
      </c>
      <c r="K9160">
        <v>1608</v>
      </c>
      <c r="L9160" t="s">
        <v>471</v>
      </c>
      <c r="M9160" s="2">
        <f>+Table3[[#This Row],[CHW]]/Table3[[#This Row],[Count of Airbill Number]]</f>
        <v>10.691358024691358</v>
      </c>
    </row>
    <row r="9161" spans="2:13">
      <c r="B9161" t="s">
        <v>20</v>
      </c>
      <c r="C9161" t="s">
        <v>472</v>
      </c>
      <c r="D9161" t="s">
        <v>22</v>
      </c>
      <c r="E9161" t="s">
        <v>778</v>
      </c>
      <c r="F9161" t="s">
        <v>776</v>
      </c>
      <c r="G9161" t="s">
        <v>51</v>
      </c>
      <c r="H9161" t="s">
        <v>49</v>
      </c>
      <c r="I9161">
        <v>865.68</v>
      </c>
      <c r="J9161">
        <v>6</v>
      </c>
      <c r="K9161">
        <v>1609</v>
      </c>
      <c r="L9161" t="s">
        <v>471</v>
      </c>
      <c r="M9161" s="2">
        <f>+Table3[[#This Row],[CHW]]/Table3[[#This Row],[Count of Airbill Number]]</f>
        <v>144.28</v>
      </c>
    </row>
    <row r="9162" spans="2:13">
      <c r="B9162" t="s">
        <v>35</v>
      </c>
      <c r="C9162" t="s">
        <v>21</v>
      </c>
      <c r="D9162" t="s">
        <v>36</v>
      </c>
      <c r="E9162" t="s">
        <v>777</v>
      </c>
      <c r="F9162" t="s">
        <v>777</v>
      </c>
      <c r="G9162" t="s">
        <v>110</v>
      </c>
      <c r="H9162" t="s">
        <v>181</v>
      </c>
      <c r="I9162">
        <v>865</v>
      </c>
      <c r="J9162">
        <v>2</v>
      </c>
      <c r="K9162">
        <v>1610</v>
      </c>
      <c r="L9162" t="s">
        <v>471</v>
      </c>
      <c r="M9162" s="2">
        <f>+Table3[[#This Row],[CHW]]/Table3[[#This Row],[Count of Airbill Number]]</f>
        <v>432.5</v>
      </c>
    </row>
    <row r="9163" spans="2:13">
      <c r="B9163" t="s">
        <v>20</v>
      </c>
      <c r="C9163" t="s">
        <v>472</v>
      </c>
      <c r="D9163" t="s">
        <v>22</v>
      </c>
      <c r="E9163" t="s">
        <v>778</v>
      </c>
      <c r="F9163" t="s">
        <v>778</v>
      </c>
      <c r="G9163" t="s">
        <v>112</v>
      </c>
      <c r="H9163" t="s">
        <v>173</v>
      </c>
      <c r="I9163">
        <v>864</v>
      </c>
      <c r="J9163">
        <v>47</v>
      </c>
      <c r="K9163">
        <v>1611</v>
      </c>
      <c r="L9163" t="s">
        <v>471</v>
      </c>
      <c r="M9163" s="2">
        <f>+Table3[[#This Row],[CHW]]/Table3[[#This Row],[Count of Airbill Number]]</f>
        <v>18.382978723404257</v>
      </c>
    </row>
    <row r="9164" spans="2:13">
      <c r="B9164" t="s">
        <v>20</v>
      </c>
      <c r="C9164" t="s">
        <v>472</v>
      </c>
      <c r="D9164" t="s">
        <v>22</v>
      </c>
      <c r="E9164" t="s">
        <v>778</v>
      </c>
      <c r="F9164" t="s">
        <v>778</v>
      </c>
      <c r="G9164" t="s">
        <v>173</v>
      </c>
      <c r="H9164" t="s">
        <v>250</v>
      </c>
      <c r="I9164">
        <v>864</v>
      </c>
      <c r="J9164">
        <v>28</v>
      </c>
      <c r="K9164">
        <v>1612</v>
      </c>
      <c r="L9164" t="s">
        <v>471</v>
      </c>
      <c r="M9164" s="2">
        <f>+Table3[[#This Row],[CHW]]/Table3[[#This Row],[Count of Airbill Number]]</f>
        <v>30.857142857142858</v>
      </c>
    </row>
    <row r="9165" spans="2:13">
      <c r="B9165" t="s">
        <v>20</v>
      </c>
      <c r="C9165" t="s">
        <v>21</v>
      </c>
      <c r="D9165" t="s">
        <v>22</v>
      </c>
      <c r="E9165" t="s">
        <v>778</v>
      </c>
      <c r="F9165" t="s">
        <v>778</v>
      </c>
      <c r="G9165" t="s">
        <v>51</v>
      </c>
      <c r="H9165" t="s">
        <v>330</v>
      </c>
      <c r="I9165">
        <v>863.3900000000001</v>
      </c>
      <c r="J9165">
        <v>26</v>
      </c>
      <c r="K9165">
        <v>1613</v>
      </c>
      <c r="L9165" t="s">
        <v>471</v>
      </c>
      <c r="M9165" s="2">
        <f>+Table3[[#This Row],[CHW]]/Table3[[#This Row],[Count of Airbill Number]]</f>
        <v>33.207307692307694</v>
      </c>
    </row>
    <row r="9166" spans="2:13">
      <c r="B9166" t="s">
        <v>20</v>
      </c>
      <c r="C9166" t="s">
        <v>21</v>
      </c>
      <c r="D9166" t="s">
        <v>22</v>
      </c>
      <c r="E9166" t="s">
        <v>778</v>
      </c>
      <c r="F9166" t="s">
        <v>778</v>
      </c>
      <c r="G9166" t="s">
        <v>86</v>
      </c>
      <c r="H9166" t="s">
        <v>260</v>
      </c>
      <c r="I9166">
        <v>862.2</v>
      </c>
      <c r="J9166">
        <v>53</v>
      </c>
      <c r="K9166">
        <v>1614</v>
      </c>
      <c r="L9166" t="s">
        <v>471</v>
      </c>
      <c r="M9166" s="2">
        <f>+Table3[[#This Row],[CHW]]/Table3[[#This Row],[Count of Airbill Number]]</f>
        <v>16.267924528301887</v>
      </c>
    </row>
    <row r="9167" spans="2:13">
      <c r="B9167" t="s">
        <v>20</v>
      </c>
      <c r="C9167" t="s">
        <v>472</v>
      </c>
      <c r="D9167" t="s">
        <v>22</v>
      </c>
      <c r="E9167" t="s">
        <v>776</v>
      </c>
      <c r="F9167" t="s">
        <v>776</v>
      </c>
      <c r="G9167" t="s">
        <v>524</v>
      </c>
      <c r="H9167" t="s">
        <v>116</v>
      </c>
      <c r="I9167">
        <v>862.00170000000003</v>
      </c>
      <c r="J9167">
        <v>71</v>
      </c>
      <c r="K9167">
        <v>1615</v>
      </c>
      <c r="L9167" t="s">
        <v>471</v>
      </c>
      <c r="M9167" s="2">
        <f>+Table3[[#This Row],[CHW]]/Table3[[#This Row],[Count of Airbill Number]]</f>
        <v>12.140869014084508</v>
      </c>
    </row>
    <row r="9168" spans="2:13">
      <c r="B9168" t="s">
        <v>20</v>
      </c>
      <c r="C9168" t="s">
        <v>472</v>
      </c>
      <c r="D9168" t="s">
        <v>22</v>
      </c>
      <c r="E9168" t="s">
        <v>777</v>
      </c>
      <c r="F9168" t="s">
        <v>777</v>
      </c>
      <c r="G9168" t="s">
        <v>110</v>
      </c>
      <c r="H9168" t="s">
        <v>332</v>
      </c>
      <c r="I9168">
        <v>862</v>
      </c>
      <c r="J9168">
        <v>9</v>
      </c>
      <c r="K9168">
        <v>1616</v>
      </c>
      <c r="L9168" t="s">
        <v>471</v>
      </c>
      <c r="M9168" s="2">
        <f>+Table3[[#This Row],[CHW]]/Table3[[#This Row],[Count of Airbill Number]]</f>
        <v>95.777777777777771</v>
      </c>
    </row>
    <row r="9169" spans="2:13">
      <c r="B9169" t="s">
        <v>20</v>
      </c>
      <c r="C9169" t="s">
        <v>472</v>
      </c>
      <c r="D9169" t="s">
        <v>22</v>
      </c>
      <c r="E9169" t="s">
        <v>778</v>
      </c>
      <c r="F9169" t="s">
        <v>778</v>
      </c>
      <c r="G9169" t="s">
        <v>112</v>
      </c>
      <c r="H9169" t="s">
        <v>260</v>
      </c>
      <c r="I9169">
        <v>859.87</v>
      </c>
      <c r="J9169">
        <v>20</v>
      </c>
      <c r="K9169">
        <v>1617</v>
      </c>
      <c r="L9169" t="s">
        <v>471</v>
      </c>
      <c r="M9169" s="2">
        <f>+Table3[[#This Row],[CHW]]/Table3[[#This Row],[Count of Airbill Number]]</f>
        <v>42.993499999999997</v>
      </c>
    </row>
    <row r="9170" spans="2:13">
      <c r="B9170" t="s">
        <v>20</v>
      </c>
      <c r="C9170" t="s">
        <v>472</v>
      </c>
      <c r="D9170" t="s">
        <v>22</v>
      </c>
      <c r="E9170" t="s">
        <v>776</v>
      </c>
      <c r="F9170" t="s">
        <v>776</v>
      </c>
      <c r="G9170" t="s">
        <v>85</v>
      </c>
      <c r="H9170" t="s">
        <v>216</v>
      </c>
      <c r="I9170">
        <v>858.30000000000007</v>
      </c>
      <c r="J9170">
        <v>28</v>
      </c>
      <c r="K9170">
        <v>1618</v>
      </c>
      <c r="L9170" t="s">
        <v>471</v>
      </c>
      <c r="M9170" s="2">
        <f>+Table3[[#This Row],[CHW]]/Table3[[#This Row],[Count of Airbill Number]]</f>
        <v>30.653571428571432</v>
      </c>
    </row>
    <row r="9171" spans="2:13">
      <c r="B9171" t="s">
        <v>20</v>
      </c>
      <c r="C9171" t="s">
        <v>21</v>
      </c>
      <c r="D9171" t="s">
        <v>36</v>
      </c>
      <c r="E9171" t="s">
        <v>777</v>
      </c>
      <c r="F9171" t="s">
        <v>777</v>
      </c>
      <c r="G9171" t="s">
        <v>429</v>
      </c>
      <c r="H9171" t="s">
        <v>106</v>
      </c>
      <c r="I9171">
        <v>857</v>
      </c>
      <c r="J9171">
        <v>201</v>
      </c>
      <c r="K9171">
        <v>1619</v>
      </c>
      <c r="L9171" t="s">
        <v>471</v>
      </c>
      <c r="M9171" s="2">
        <f>+Table3[[#This Row],[CHW]]/Table3[[#This Row],[Count of Airbill Number]]</f>
        <v>4.2636815920398012</v>
      </c>
    </row>
    <row r="9172" spans="2:13">
      <c r="B9172" t="s">
        <v>20</v>
      </c>
      <c r="C9172" t="s">
        <v>472</v>
      </c>
      <c r="D9172" t="s">
        <v>22</v>
      </c>
      <c r="E9172" t="s">
        <v>776</v>
      </c>
      <c r="F9172" t="s">
        <v>776</v>
      </c>
      <c r="G9172" t="s">
        <v>66</v>
      </c>
      <c r="H9172" t="s">
        <v>424</v>
      </c>
      <c r="I9172">
        <v>856.5</v>
      </c>
      <c r="J9172">
        <v>5</v>
      </c>
      <c r="K9172">
        <v>1620</v>
      </c>
      <c r="L9172" t="s">
        <v>471</v>
      </c>
      <c r="M9172" s="2">
        <f>+Table3[[#This Row],[CHW]]/Table3[[#This Row],[Count of Airbill Number]]</f>
        <v>171.3</v>
      </c>
    </row>
    <row r="9173" spans="2:13">
      <c r="B9173" t="s">
        <v>20</v>
      </c>
      <c r="C9173" t="s">
        <v>472</v>
      </c>
      <c r="D9173" t="s">
        <v>22</v>
      </c>
      <c r="E9173" t="s">
        <v>777</v>
      </c>
      <c r="F9173" t="s">
        <v>777</v>
      </c>
      <c r="G9173" t="s">
        <v>290</v>
      </c>
      <c r="H9173" t="s">
        <v>489</v>
      </c>
      <c r="I9173">
        <v>854.11</v>
      </c>
      <c r="J9173">
        <v>43</v>
      </c>
      <c r="K9173">
        <v>1621</v>
      </c>
      <c r="L9173" t="s">
        <v>471</v>
      </c>
      <c r="M9173" s="2">
        <f>+Table3[[#This Row],[CHW]]/Table3[[#This Row],[Count of Airbill Number]]</f>
        <v>19.863023255813953</v>
      </c>
    </row>
    <row r="9174" spans="2:13">
      <c r="B9174" t="s">
        <v>20</v>
      </c>
      <c r="C9174" t="s">
        <v>472</v>
      </c>
      <c r="D9174" t="s">
        <v>22</v>
      </c>
      <c r="E9174" t="s">
        <v>778</v>
      </c>
      <c r="F9174" t="s">
        <v>778</v>
      </c>
      <c r="G9174" t="s">
        <v>150</v>
      </c>
      <c r="H9174" t="s">
        <v>135</v>
      </c>
      <c r="I9174">
        <v>854</v>
      </c>
      <c r="J9174">
        <v>39</v>
      </c>
      <c r="K9174">
        <v>1622</v>
      </c>
      <c r="L9174" t="s">
        <v>471</v>
      </c>
      <c r="M9174" s="2">
        <f>+Table3[[#This Row],[CHW]]/Table3[[#This Row],[Count of Airbill Number]]</f>
        <v>21.897435897435898</v>
      </c>
    </row>
    <row r="9175" spans="2:13">
      <c r="B9175" t="s">
        <v>20</v>
      </c>
      <c r="C9175" t="s">
        <v>472</v>
      </c>
      <c r="D9175" t="s">
        <v>22</v>
      </c>
      <c r="E9175" t="s">
        <v>778</v>
      </c>
      <c r="F9175" t="s">
        <v>777</v>
      </c>
      <c r="G9175" t="s">
        <v>86</v>
      </c>
      <c r="H9175" t="s">
        <v>26</v>
      </c>
      <c r="I9175">
        <v>853.80000000000018</v>
      </c>
      <c r="J9175">
        <v>30</v>
      </c>
      <c r="K9175">
        <v>1623</v>
      </c>
      <c r="L9175" t="s">
        <v>471</v>
      </c>
      <c r="M9175" s="2">
        <f>+Table3[[#This Row],[CHW]]/Table3[[#This Row],[Count of Airbill Number]]</f>
        <v>28.460000000000004</v>
      </c>
    </row>
    <row r="9176" spans="2:13">
      <c r="B9176" t="s">
        <v>20</v>
      </c>
      <c r="C9176" t="s">
        <v>472</v>
      </c>
      <c r="D9176" t="s">
        <v>22</v>
      </c>
      <c r="E9176" t="s">
        <v>776</v>
      </c>
      <c r="F9176" t="s">
        <v>776</v>
      </c>
      <c r="G9176" t="s">
        <v>67</v>
      </c>
      <c r="H9176" t="s">
        <v>103</v>
      </c>
      <c r="I9176">
        <v>851.10993739999992</v>
      </c>
      <c r="J9176">
        <v>11</v>
      </c>
      <c r="K9176">
        <v>1624</v>
      </c>
      <c r="L9176" t="s">
        <v>471</v>
      </c>
      <c r="M9176" s="2">
        <f>+Table3[[#This Row],[CHW]]/Table3[[#This Row],[Count of Airbill Number]]</f>
        <v>77.373630672727259</v>
      </c>
    </row>
    <row r="9177" spans="2:13">
      <c r="B9177" t="s">
        <v>20</v>
      </c>
      <c r="C9177" t="s">
        <v>472</v>
      </c>
      <c r="D9177" t="s">
        <v>22</v>
      </c>
      <c r="E9177" t="s">
        <v>776</v>
      </c>
      <c r="F9177" t="s">
        <v>776</v>
      </c>
      <c r="G9177" t="s">
        <v>24</v>
      </c>
      <c r="H9177" t="s">
        <v>66</v>
      </c>
      <c r="I9177">
        <v>850</v>
      </c>
      <c r="J9177">
        <v>26</v>
      </c>
      <c r="K9177">
        <v>1625</v>
      </c>
      <c r="L9177" t="s">
        <v>471</v>
      </c>
      <c r="M9177" s="2">
        <f>+Table3[[#This Row],[CHW]]/Table3[[#This Row],[Count of Airbill Number]]</f>
        <v>32.692307692307693</v>
      </c>
    </row>
    <row r="9178" spans="2:13">
      <c r="B9178" t="s">
        <v>20</v>
      </c>
      <c r="C9178" t="s">
        <v>472</v>
      </c>
      <c r="D9178" t="s">
        <v>36</v>
      </c>
      <c r="E9178" t="s">
        <v>778</v>
      </c>
      <c r="F9178" t="s">
        <v>778</v>
      </c>
      <c r="G9178" t="s">
        <v>291</v>
      </c>
      <c r="H9178" t="s">
        <v>112</v>
      </c>
      <c r="I9178">
        <v>850</v>
      </c>
      <c r="J9178">
        <v>85</v>
      </c>
      <c r="K9178">
        <v>1626</v>
      </c>
      <c r="L9178" t="s">
        <v>471</v>
      </c>
      <c r="M9178" s="2">
        <f>+Table3[[#This Row],[CHW]]/Table3[[#This Row],[Count of Airbill Number]]</f>
        <v>10</v>
      </c>
    </row>
    <row r="9179" spans="2:13">
      <c r="B9179" t="s">
        <v>20</v>
      </c>
      <c r="C9179" t="s">
        <v>472</v>
      </c>
      <c r="D9179" t="s">
        <v>22</v>
      </c>
      <c r="E9179" t="s">
        <v>776</v>
      </c>
      <c r="F9179" t="s">
        <v>776</v>
      </c>
      <c r="G9179" t="s">
        <v>122</v>
      </c>
      <c r="H9179" t="s">
        <v>312</v>
      </c>
      <c r="I9179">
        <v>849.45543999999995</v>
      </c>
      <c r="J9179">
        <v>47</v>
      </c>
      <c r="K9179">
        <v>1627</v>
      </c>
      <c r="L9179" t="s">
        <v>471</v>
      </c>
      <c r="M9179" s="2">
        <f>+Table3[[#This Row],[CHW]]/Table3[[#This Row],[Count of Airbill Number]]</f>
        <v>18.073519999999998</v>
      </c>
    </row>
    <row r="9180" spans="2:13">
      <c r="B9180" t="s">
        <v>20</v>
      </c>
      <c r="C9180" t="s">
        <v>21</v>
      </c>
      <c r="D9180" t="s">
        <v>22</v>
      </c>
      <c r="E9180" t="s">
        <v>776</v>
      </c>
      <c r="F9180" t="s">
        <v>776</v>
      </c>
      <c r="G9180" t="s">
        <v>37</v>
      </c>
      <c r="H9180" t="s">
        <v>107</v>
      </c>
      <c r="I9180">
        <v>848.7</v>
      </c>
      <c r="J9180">
        <v>259</v>
      </c>
      <c r="K9180">
        <v>1628</v>
      </c>
      <c r="L9180" t="s">
        <v>471</v>
      </c>
      <c r="M9180" s="2">
        <f>+Table3[[#This Row],[CHW]]/Table3[[#This Row],[Count of Airbill Number]]</f>
        <v>3.2768339768339771</v>
      </c>
    </row>
    <row r="9181" spans="2:13">
      <c r="B9181" t="s">
        <v>20</v>
      </c>
      <c r="C9181" t="s">
        <v>472</v>
      </c>
      <c r="D9181" t="s">
        <v>22</v>
      </c>
      <c r="E9181" t="s">
        <v>778</v>
      </c>
      <c r="F9181" t="s">
        <v>778</v>
      </c>
      <c r="G9181" t="s">
        <v>86</v>
      </c>
      <c r="H9181" t="s">
        <v>521</v>
      </c>
      <c r="I9181">
        <v>845.9</v>
      </c>
      <c r="J9181">
        <v>36</v>
      </c>
      <c r="K9181">
        <v>1629</v>
      </c>
      <c r="L9181" t="s">
        <v>471</v>
      </c>
      <c r="M9181" s="2">
        <f>+Table3[[#This Row],[CHW]]/Table3[[#This Row],[Count of Airbill Number]]</f>
        <v>23.49722222222222</v>
      </c>
    </row>
    <row r="9182" spans="2:13">
      <c r="B9182" t="s">
        <v>20</v>
      </c>
      <c r="C9182" t="s">
        <v>472</v>
      </c>
      <c r="D9182" t="s">
        <v>22</v>
      </c>
      <c r="E9182" t="s">
        <v>778</v>
      </c>
      <c r="F9182" t="s">
        <v>776</v>
      </c>
      <c r="G9182" t="s">
        <v>521</v>
      </c>
      <c r="H9182" t="s">
        <v>37</v>
      </c>
      <c r="I9182">
        <v>845.7</v>
      </c>
      <c r="J9182">
        <v>25</v>
      </c>
      <c r="K9182">
        <v>1630</v>
      </c>
      <c r="L9182" t="s">
        <v>471</v>
      </c>
      <c r="M9182" s="2">
        <f>+Table3[[#This Row],[CHW]]/Table3[[#This Row],[Count of Airbill Number]]</f>
        <v>33.828000000000003</v>
      </c>
    </row>
    <row r="9183" spans="2:13">
      <c r="B9183" t="s">
        <v>20</v>
      </c>
      <c r="C9183" t="s">
        <v>21</v>
      </c>
      <c r="D9183" t="s">
        <v>22</v>
      </c>
      <c r="E9183" t="s">
        <v>776</v>
      </c>
      <c r="F9183" t="s">
        <v>776</v>
      </c>
      <c r="G9183" t="s">
        <v>37</v>
      </c>
      <c r="H9183" t="s">
        <v>24</v>
      </c>
      <c r="I9183">
        <v>845</v>
      </c>
      <c r="J9183">
        <v>44</v>
      </c>
      <c r="K9183">
        <v>1631</v>
      </c>
      <c r="L9183" t="s">
        <v>471</v>
      </c>
      <c r="M9183" s="2">
        <f>+Table3[[#This Row],[CHW]]/Table3[[#This Row],[Count of Airbill Number]]</f>
        <v>19.204545454545453</v>
      </c>
    </row>
    <row r="9184" spans="2:13">
      <c r="B9184" t="s">
        <v>20</v>
      </c>
      <c r="C9184" t="s">
        <v>472</v>
      </c>
      <c r="D9184" t="s">
        <v>22</v>
      </c>
      <c r="E9184" t="s">
        <v>777</v>
      </c>
      <c r="F9184" t="s">
        <v>778</v>
      </c>
      <c r="G9184" t="s">
        <v>190</v>
      </c>
      <c r="H9184" t="s">
        <v>171</v>
      </c>
      <c r="I9184">
        <v>843</v>
      </c>
      <c r="J9184">
        <v>9</v>
      </c>
      <c r="K9184">
        <v>1632</v>
      </c>
      <c r="L9184" t="s">
        <v>471</v>
      </c>
      <c r="M9184" s="2">
        <f>+Table3[[#This Row],[CHW]]/Table3[[#This Row],[Count of Airbill Number]]</f>
        <v>93.666666666666671</v>
      </c>
    </row>
    <row r="9185" spans="2:13">
      <c r="B9185" t="s">
        <v>20</v>
      </c>
      <c r="C9185" t="s">
        <v>472</v>
      </c>
      <c r="D9185" t="s">
        <v>22</v>
      </c>
      <c r="E9185" t="s">
        <v>776</v>
      </c>
      <c r="F9185" t="s">
        <v>776</v>
      </c>
      <c r="G9185" t="s">
        <v>170</v>
      </c>
      <c r="H9185" t="s">
        <v>66</v>
      </c>
      <c r="I9185">
        <v>840</v>
      </c>
      <c r="J9185">
        <v>21</v>
      </c>
      <c r="K9185">
        <v>1633</v>
      </c>
      <c r="L9185" t="s">
        <v>471</v>
      </c>
      <c r="M9185" s="2">
        <f>+Table3[[#This Row],[CHW]]/Table3[[#This Row],[Count of Airbill Number]]</f>
        <v>40</v>
      </c>
    </row>
    <row r="9186" spans="2:13">
      <c r="B9186" t="s">
        <v>20</v>
      </c>
      <c r="C9186" t="s">
        <v>472</v>
      </c>
      <c r="D9186" t="s">
        <v>22</v>
      </c>
      <c r="E9186" t="s">
        <v>776</v>
      </c>
      <c r="F9186" t="s">
        <v>778</v>
      </c>
      <c r="G9186" t="s">
        <v>66</v>
      </c>
      <c r="H9186" t="s">
        <v>194</v>
      </c>
      <c r="I9186">
        <v>839.76</v>
      </c>
      <c r="J9186">
        <v>14</v>
      </c>
      <c r="K9186">
        <v>1634</v>
      </c>
      <c r="L9186" t="s">
        <v>471</v>
      </c>
      <c r="M9186" s="2">
        <f>+Table3[[#This Row],[CHW]]/Table3[[#This Row],[Count of Airbill Number]]</f>
        <v>59.982857142857142</v>
      </c>
    </row>
    <row r="9187" spans="2:13">
      <c r="B9187" t="s">
        <v>20</v>
      </c>
      <c r="C9187" t="s">
        <v>21</v>
      </c>
      <c r="D9187" t="s">
        <v>22</v>
      </c>
      <c r="E9187" t="s">
        <v>777</v>
      </c>
      <c r="F9187" t="s">
        <v>776</v>
      </c>
      <c r="G9187" t="s">
        <v>162</v>
      </c>
      <c r="H9187" t="s">
        <v>66</v>
      </c>
      <c r="I9187">
        <v>839.5</v>
      </c>
      <c r="J9187">
        <v>17</v>
      </c>
      <c r="K9187">
        <v>1635</v>
      </c>
      <c r="L9187" t="s">
        <v>471</v>
      </c>
      <c r="M9187" s="2">
        <f>+Table3[[#This Row],[CHW]]/Table3[[#This Row],[Count of Airbill Number]]</f>
        <v>49.382352941176471</v>
      </c>
    </row>
    <row r="9188" spans="2:13">
      <c r="B9188" t="s">
        <v>20</v>
      </c>
      <c r="C9188" t="s">
        <v>472</v>
      </c>
      <c r="D9188" t="s">
        <v>22</v>
      </c>
      <c r="E9188" t="s">
        <v>776</v>
      </c>
      <c r="F9188" t="s">
        <v>776</v>
      </c>
      <c r="G9188" t="s">
        <v>32</v>
      </c>
      <c r="H9188" t="s">
        <v>89</v>
      </c>
      <c r="I9188">
        <v>839.2</v>
      </c>
      <c r="J9188">
        <v>65</v>
      </c>
      <c r="K9188">
        <v>1636</v>
      </c>
      <c r="L9188" t="s">
        <v>471</v>
      </c>
      <c r="M9188" s="2">
        <f>+Table3[[#This Row],[CHW]]/Table3[[#This Row],[Count of Airbill Number]]</f>
        <v>12.910769230769231</v>
      </c>
    </row>
    <row r="9189" spans="2:13">
      <c r="B9189" t="s">
        <v>20</v>
      </c>
      <c r="C9189" t="s">
        <v>472</v>
      </c>
      <c r="D9189" t="s">
        <v>22</v>
      </c>
      <c r="E9189" t="s">
        <v>777</v>
      </c>
      <c r="F9189" t="s">
        <v>776</v>
      </c>
      <c r="G9189" t="s">
        <v>29</v>
      </c>
      <c r="H9189" t="s">
        <v>216</v>
      </c>
      <c r="I9189">
        <v>839</v>
      </c>
      <c r="J9189">
        <v>21</v>
      </c>
      <c r="K9189">
        <v>1637</v>
      </c>
      <c r="L9189" t="s">
        <v>471</v>
      </c>
      <c r="M9189" s="2">
        <f>+Table3[[#This Row],[CHW]]/Table3[[#This Row],[Count of Airbill Number]]</f>
        <v>39.952380952380949</v>
      </c>
    </row>
    <row r="9190" spans="2:13">
      <c r="B9190" t="s">
        <v>20</v>
      </c>
      <c r="C9190" t="s">
        <v>472</v>
      </c>
      <c r="D9190" t="s">
        <v>22</v>
      </c>
      <c r="E9190" t="s">
        <v>778</v>
      </c>
      <c r="F9190" t="s">
        <v>778</v>
      </c>
      <c r="G9190" t="s">
        <v>113</v>
      </c>
      <c r="H9190" t="s">
        <v>401</v>
      </c>
      <c r="I9190">
        <v>838.96000000000015</v>
      </c>
      <c r="J9190">
        <v>18</v>
      </c>
      <c r="K9190">
        <v>1638</v>
      </c>
      <c r="L9190" t="s">
        <v>471</v>
      </c>
      <c r="M9190" s="2">
        <f>+Table3[[#This Row],[CHW]]/Table3[[#This Row],[Count of Airbill Number]]</f>
        <v>46.608888888888899</v>
      </c>
    </row>
    <row r="9191" spans="2:13">
      <c r="B9191" t="s">
        <v>20</v>
      </c>
      <c r="C9191" t="s">
        <v>472</v>
      </c>
      <c r="D9191" t="s">
        <v>22</v>
      </c>
      <c r="E9191" t="s">
        <v>777</v>
      </c>
      <c r="F9191" t="s">
        <v>778</v>
      </c>
      <c r="G9191" t="s">
        <v>97</v>
      </c>
      <c r="H9191" t="s">
        <v>173</v>
      </c>
      <c r="I9191">
        <v>837</v>
      </c>
      <c r="J9191">
        <v>37</v>
      </c>
      <c r="K9191">
        <v>1639</v>
      </c>
      <c r="L9191" t="s">
        <v>471</v>
      </c>
      <c r="M9191" s="2">
        <f>+Table3[[#This Row],[CHW]]/Table3[[#This Row],[Count of Airbill Number]]</f>
        <v>22.621621621621621</v>
      </c>
    </row>
    <row r="9192" spans="2:13">
      <c r="B9192" t="s">
        <v>20</v>
      </c>
      <c r="C9192" t="s">
        <v>472</v>
      </c>
      <c r="D9192" t="s">
        <v>22</v>
      </c>
      <c r="E9192" t="s">
        <v>777</v>
      </c>
      <c r="F9192" t="s">
        <v>777</v>
      </c>
      <c r="G9192" t="s">
        <v>556</v>
      </c>
      <c r="H9192" t="s">
        <v>44</v>
      </c>
      <c r="I9192">
        <v>837</v>
      </c>
      <c r="J9192">
        <v>2</v>
      </c>
      <c r="K9192">
        <v>1640</v>
      </c>
      <c r="L9192" t="s">
        <v>471</v>
      </c>
      <c r="M9192" s="2">
        <f>+Table3[[#This Row],[CHW]]/Table3[[#This Row],[Count of Airbill Number]]</f>
        <v>418.5</v>
      </c>
    </row>
    <row r="9193" spans="2:13">
      <c r="B9193" t="s">
        <v>20</v>
      </c>
      <c r="C9193" t="s">
        <v>472</v>
      </c>
      <c r="D9193" t="s">
        <v>22</v>
      </c>
      <c r="E9193" t="s">
        <v>778</v>
      </c>
      <c r="F9193" t="s">
        <v>778</v>
      </c>
      <c r="G9193" t="s">
        <v>173</v>
      </c>
      <c r="H9193" t="s">
        <v>135</v>
      </c>
      <c r="I9193">
        <v>835</v>
      </c>
      <c r="J9193">
        <v>29</v>
      </c>
      <c r="K9193">
        <v>1641</v>
      </c>
      <c r="L9193" t="s">
        <v>471</v>
      </c>
      <c r="M9193" s="2">
        <f>+Table3[[#This Row],[CHW]]/Table3[[#This Row],[Count of Airbill Number]]</f>
        <v>28.793103448275861</v>
      </c>
    </row>
    <row r="9194" spans="2:13">
      <c r="B9194" t="s">
        <v>20</v>
      </c>
      <c r="C9194" t="s">
        <v>472</v>
      </c>
      <c r="D9194" t="s">
        <v>22</v>
      </c>
      <c r="E9194" t="s">
        <v>777</v>
      </c>
      <c r="F9194" t="s">
        <v>778</v>
      </c>
      <c r="G9194" t="s">
        <v>484</v>
      </c>
      <c r="H9194" t="s">
        <v>173</v>
      </c>
      <c r="I9194">
        <v>834</v>
      </c>
      <c r="J9194">
        <v>47</v>
      </c>
      <c r="K9194">
        <v>1642</v>
      </c>
      <c r="L9194" t="s">
        <v>471</v>
      </c>
      <c r="M9194" s="2">
        <f>+Table3[[#This Row],[CHW]]/Table3[[#This Row],[Count of Airbill Number]]</f>
        <v>17.74468085106383</v>
      </c>
    </row>
    <row r="9195" spans="2:13">
      <c r="B9195" t="s">
        <v>20</v>
      </c>
      <c r="C9195" t="s">
        <v>472</v>
      </c>
      <c r="D9195" t="s">
        <v>22</v>
      </c>
      <c r="E9195" t="s">
        <v>777</v>
      </c>
      <c r="F9195" t="s">
        <v>778</v>
      </c>
      <c r="G9195" t="s">
        <v>190</v>
      </c>
      <c r="H9195" t="s">
        <v>90</v>
      </c>
      <c r="I9195">
        <v>834</v>
      </c>
      <c r="J9195">
        <v>13</v>
      </c>
      <c r="K9195">
        <v>1643</v>
      </c>
      <c r="L9195" t="s">
        <v>471</v>
      </c>
      <c r="M9195" s="2">
        <f>+Table3[[#This Row],[CHW]]/Table3[[#This Row],[Count of Airbill Number]]</f>
        <v>64.15384615384616</v>
      </c>
    </row>
    <row r="9196" spans="2:13">
      <c r="B9196" t="s">
        <v>20</v>
      </c>
      <c r="C9196" t="s">
        <v>472</v>
      </c>
      <c r="D9196" t="s">
        <v>36</v>
      </c>
      <c r="E9196" t="s">
        <v>777</v>
      </c>
      <c r="F9196" t="s">
        <v>777</v>
      </c>
      <c r="G9196" t="s">
        <v>44</v>
      </c>
      <c r="H9196" t="s">
        <v>106</v>
      </c>
      <c r="I9196">
        <v>833</v>
      </c>
      <c r="J9196">
        <v>42</v>
      </c>
      <c r="K9196">
        <v>1644</v>
      </c>
      <c r="L9196" t="s">
        <v>471</v>
      </c>
      <c r="M9196" s="2">
        <f>+Table3[[#This Row],[CHW]]/Table3[[#This Row],[Count of Airbill Number]]</f>
        <v>19.833333333333332</v>
      </c>
    </row>
    <row r="9197" spans="2:13">
      <c r="B9197" t="s">
        <v>35</v>
      </c>
      <c r="C9197" t="s">
        <v>472</v>
      </c>
      <c r="D9197" t="s">
        <v>36</v>
      </c>
      <c r="E9197" t="s">
        <v>778</v>
      </c>
      <c r="F9197" t="s">
        <v>778</v>
      </c>
      <c r="G9197" t="s">
        <v>51</v>
      </c>
      <c r="H9197" t="s">
        <v>174</v>
      </c>
      <c r="I9197">
        <v>832.4</v>
      </c>
      <c r="J9197">
        <v>7</v>
      </c>
      <c r="K9197">
        <v>1645</v>
      </c>
      <c r="L9197" t="s">
        <v>471</v>
      </c>
      <c r="M9197" s="2">
        <f>+Table3[[#This Row],[CHW]]/Table3[[#This Row],[Count of Airbill Number]]</f>
        <v>118.91428571428571</v>
      </c>
    </row>
    <row r="9198" spans="2:13">
      <c r="B9198" t="s">
        <v>35</v>
      </c>
      <c r="C9198" t="s">
        <v>472</v>
      </c>
      <c r="D9198" t="s">
        <v>36</v>
      </c>
      <c r="E9198" t="s">
        <v>777</v>
      </c>
      <c r="F9198" t="s">
        <v>777</v>
      </c>
      <c r="G9198" t="s">
        <v>290</v>
      </c>
      <c r="H9198" t="s">
        <v>27</v>
      </c>
      <c r="I9198">
        <v>831.8</v>
      </c>
      <c r="J9198">
        <v>3</v>
      </c>
      <c r="K9198">
        <v>1646</v>
      </c>
      <c r="L9198" t="s">
        <v>471</v>
      </c>
      <c r="M9198" s="2">
        <f>+Table3[[#This Row],[CHW]]/Table3[[#This Row],[Count of Airbill Number]]</f>
        <v>277.26666666666665</v>
      </c>
    </row>
    <row r="9199" spans="2:13">
      <c r="B9199" t="s">
        <v>20</v>
      </c>
      <c r="C9199" t="s">
        <v>472</v>
      </c>
      <c r="D9199" t="s">
        <v>22</v>
      </c>
      <c r="E9199" t="s">
        <v>777</v>
      </c>
      <c r="F9199" t="s">
        <v>776</v>
      </c>
      <c r="G9199" t="s">
        <v>110</v>
      </c>
      <c r="H9199" t="s">
        <v>187</v>
      </c>
      <c r="I9199">
        <v>831</v>
      </c>
      <c r="J9199">
        <v>9</v>
      </c>
      <c r="K9199">
        <v>1647</v>
      </c>
      <c r="L9199" t="s">
        <v>471</v>
      </c>
      <c r="M9199" s="2">
        <f>+Table3[[#This Row],[CHW]]/Table3[[#This Row],[Count of Airbill Number]]</f>
        <v>92.333333333333329</v>
      </c>
    </row>
    <row r="9200" spans="2:13">
      <c r="B9200" t="s">
        <v>35</v>
      </c>
      <c r="C9200" t="s">
        <v>472</v>
      </c>
      <c r="D9200" t="s">
        <v>36</v>
      </c>
      <c r="E9200" t="s">
        <v>777</v>
      </c>
      <c r="F9200" t="s">
        <v>777</v>
      </c>
      <c r="G9200" t="s">
        <v>44</v>
      </c>
      <c r="H9200" t="s">
        <v>556</v>
      </c>
      <c r="I9200">
        <v>830</v>
      </c>
      <c r="J9200">
        <v>3</v>
      </c>
      <c r="K9200">
        <v>1648</v>
      </c>
      <c r="L9200" t="s">
        <v>471</v>
      </c>
      <c r="M9200" s="2">
        <f>+Table3[[#This Row],[CHW]]/Table3[[#This Row],[Count of Airbill Number]]</f>
        <v>276.66666666666669</v>
      </c>
    </row>
    <row r="9201" spans="2:13">
      <c r="B9201" t="s">
        <v>20</v>
      </c>
      <c r="C9201" t="s">
        <v>472</v>
      </c>
      <c r="D9201" t="s">
        <v>22</v>
      </c>
      <c r="E9201" t="s">
        <v>776</v>
      </c>
      <c r="F9201" t="s">
        <v>777</v>
      </c>
      <c r="G9201" t="s">
        <v>216</v>
      </c>
      <c r="H9201" t="s">
        <v>259</v>
      </c>
      <c r="I9201">
        <v>828</v>
      </c>
      <c r="J9201">
        <v>37</v>
      </c>
      <c r="K9201">
        <v>1649</v>
      </c>
      <c r="L9201" t="s">
        <v>471</v>
      </c>
      <c r="M9201" s="2">
        <f>+Table3[[#This Row],[CHW]]/Table3[[#This Row],[Count of Airbill Number]]</f>
        <v>22.378378378378379</v>
      </c>
    </row>
    <row r="9202" spans="2:13">
      <c r="B9202" t="s">
        <v>20</v>
      </c>
      <c r="C9202" t="s">
        <v>472</v>
      </c>
      <c r="D9202" t="s">
        <v>22</v>
      </c>
      <c r="E9202" t="s">
        <v>777</v>
      </c>
      <c r="F9202" t="s">
        <v>777</v>
      </c>
      <c r="G9202" t="s">
        <v>162</v>
      </c>
      <c r="H9202" t="s">
        <v>230</v>
      </c>
      <c r="I9202">
        <v>827</v>
      </c>
      <c r="J9202">
        <v>33</v>
      </c>
      <c r="K9202">
        <v>1650</v>
      </c>
      <c r="L9202" t="s">
        <v>471</v>
      </c>
      <c r="M9202" s="2">
        <f>+Table3[[#This Row],[CHW]]/Table3[[#This Row],[Count of Airbill Number]]</f>
        <v>25.060606060606062</v>
      </c>
    </row>
    <row r="9203" spans="2:13">
      <c r="B9203" t="s">
        <v>35</v>
      </c>
      <c r="C9203" t="s">
        <v>472</v>
      </c>
      <c r="D9203" t="s">
        <v>36</v>
      </c>
      <c r="E9203" t="s">
        <v>778</v>
      </c>
      <c r="F9203" t="s">
        <v>778</v>
      </c>
      <c r="G9203" t="s">
        <v>51</v>
      </c>
      <c r="H9203" t="s">
        <v>261</v>
      </c>
      <c r="I9203">
        <v>826</v>
      </c>
      <c r="J9203">
        <v>26</v>
      </c>
      <c r="K9203">
        <v>1651</v>
      </c>
      <c r="L9203" t="s">
        <v>471</v>
      </c>
      <c r="M9203" s="2">
        <f>+Table3[[#This Row],[CHW]]/Table3[[#This Row],[Count of Airbill Number]]</f>
        <v>31.76923076923077</v>
      </c>
    </row>
    <row r="9204" spans="2:13">
      <c r="B9204" t="s">
        <v>20</v>
      </c>
      <c r="C9204" t="s">
        <v>472</v>
      </c>
      <c r="D9204" t="s">
        <v>22</v>
      </c>
      <c r="E9204" t="s">
        <v>777</v>
      </c>
      <c r="F9204" t="s">
        <v>777</v>
      </c>
      <c r="G9204" t="s">
        <v>374</v>
      </c>
      <c r="H9204" t="s">
        <v>509</v>
      </c>
      <c r="I9204">
        <v>823.68</v>
      </c>
      <c r="J9204">
        <v>40</v>
      </c>
      <c r="K9204">
        <v>1652</v>
      </c>
      <c r="L9204" t="s">
        <v>471</v>
      </c>
      <c r="M9204" s="2">
        <f>+Table3[[#This Row],[CHW]]/Table3[[#This Row],[Count of Airbill Number]]</f>
        <v>20.591999999999999</v>
      </c>
    </row>
    <row r="9205" spans="2:13">
      <c r="B9205" t="s">
        <v>20</v>
      </c>
      <c r="C9205" t="s">
        <v>472</v>
      </c>
      <c r="D9205" t="s">
        <v>22</v>
      </c>
      <c r="E9205" t="s">
        <v>776</v>
      </c>
      <c r="F9205" t="s">
        <v>776</v>
      </c>
      <c r="G9205" t="s">
        <v>85</v>
      </c>
      <c r="H9205" t="s">
        <v>170</v>
      </c>
      <c r="I9205">
        <v>821.5</v>
      </c>
      <c r="J9205">
        <v>21</v>
      </c>
      <c r="K9205">
        <v>1653</v>
      </c>
      <c r="L9205" t="s">
        <v>471</v>
      </c>
      <c r="M9205" s="2">
        <f>+Table3[[#This Row],[CHW]]/Table3[[#This Row],[Count of Airbill Number]]</f>
        <v>39.11904761904762</v>
      </c>
    </row>
    <row r="9206" spans="2:13">
      <c r="B9206" t="s">
        <v>20</v>
      </c>
      <c r="C9206" t="s">
        <v>472</v>
      </c>
      <c r="D9206" t="s">
        <v>22</v>
      </c>
      <c r="E9206" t="s">
        <v>777</v>
      </c>
      <c r="F9206" t="s">
        <v>778</v>
      </c>
      <c r="G9206" t="s">
        <v>227</v>
      </c>
      <c r="H9206" t="s">
        <v>150</v>
      </c>
      <c r="I9206">
        <v>821</v>
      </c>
      <c r="J9206">
        <v>6</v>
      </c>
      <c r="K9206">
        <v>1654</v>
      </c>
      <c r="L9206" t="s">
        <v>471</v>
      </c>
      <c r="M9206" s="2">
        <f>+Table3[[#This Row],[CHW]]/Table3[[#This Row],[Count of Airbill Number]]</f>
        <v>136.83333333333334</v>
      </c>
    </row>
    <row r="9207" spans="2:13">
      <c r="B9207" t="s">
        <v>20</v>
      </c>
      <c r="C9207" t="s">
        <v>21</v>
      </c>
      <c r="D9207" t="s">
        <v>22</v>
      </c>
      <c r="E9207" t="s">
        <v>776</v>
      </c>
      <c r="F9207" t="s">
        <v>777</v>
      </c>
      <c r="G9207" t="s">
        <v>32</v>
      </c>
      <c r="H9207" t="s">
        <v>259</v>
      </c>
      <c r="I9207">
        <v>820.2</v>
      </c>
      <c r="J9207">
        <v>2</v>
      </c>
      <c r="K9207">
        <v>1655</v>
      </c>
      <c r="L9207" t="s">
        <v>471</v>
      </c>
      <c r="M9207" s="2">
        <f>+Table3[[#This Row],[CHW]]/Table3[[#This Row],[Count of Airbill Number]]</f>
        <v>410.1</v>
      </c>
    </row>
    <row r="9208" spans="2:13">
      <c r="B9208" t="s">
        <v>20</v>
      </c>
      <c r="C9208" t="s">
        <v>472</v>
      </c>
      <c r="D9208" t="s">
        <v>22</v>
      </c>
      <c r="E9208" t="s">
        <v>778</v>
      </c>
      <c r="F9208" t="s">
        <v>776</v>
      </c>
      <c r="G9208" t="s">
        <v>210</v>
      </c>
      <c r="H9208" t="s">
        <v>32</v>
      </c>
      <c r="I9208">
        <v>819</v>
      </c>
      <c r="J9208">
        <v>38</v>
      </c>
      <c r="K9208">
        <v>1656</v>
      </c>
      <c r="L9208" t="s">
        <v>471</v>
      </c>
      <c r="M9208" s="2">
        <f>+Table3[[#This Row],[CHW]]/Table3[[#This Row],[Count of Airbill Number]]</f>
        <v>21.55263157894737</v>
      </c>
    </row>
    <row r="9209" spans="2:13">
      <c r="B9209" t="s">
        <v>20</v>
      </c>
      <c r="C9209" t="s">
        <v>21</v>
      </c>
      <c r="D9209" t="s">
        <v>22</v>
      </c>
      <c r="E9209" t="s">
        <v>776</v>
      </c>
      <c r="F9209" t="s">
        <v>777</v>
      </c>
      <c r="G9209" t="s">
        <v>37</v>
      </c>
      <c r="H9209" t="s">
        <v>181</v>
      </c>
      <c r="I9209">
        <v>818.29000000000008</v>
      </c>
      <c r="J9209">
        <v>230</v>
      </c>
      <c r="K9209">
        <v>1657</v>
      </c>
      <c r="L9209" t="s">
        <v>471</v>
      </c>
      <c r="M9209" s="2">
        <f>+Table3[[#This Row],[CHW]]/Table3[[#This Row],[Count of Airbill Number]]</f>
        <v>3.5577826086956525</v>
      </c>
    </row>
    <row r="9210" spans="2:13">
      <c r="B9210" t="s">
        <v>20</v>
      </c>
      <c r="C9210" t="s">
        <v>472</v>
      </c>
      <c r="D9210" t="s">
        <v>22</v>
      </c>
      <c r="E9210" t="s">
        <v>777</v>
      </c>
      <c r="F9210" t="s">
        <v>777</v>
      </c>
      <c r="G9210" t="s">
        <v>259</v>
      </c>
      <c r="H9210" t="s">
        <v>551</v>
      </c>
      <c r="I9210">
        <v>817.39</v>
      </c>
      <c r="J9210">
        <v>36</v>
      </c>
      <c r="K9210">
        <v>1658</v>
      </c>
      <c r="L9210" t="s">
        <v>471</v>
      </c>
      <c r="M9210" s="2">
        <f>+Table3[[#This Row],[CHW]]/Table3[[#This Row],[Count of Airbill Number]]</f>
        <v>22.705277777777777</v>
      </c>
    </row>
    <row r="9211" spans="2:13">
      <c r="B9211" t="s">
        <v>20</v>
      </c>
      <c r="C9211" t="s">
        <v>472</v>
      </c>
      <c r="D9211" t="s">
        <v>22</v>
      </c>
      <c r="E9211" t="s">
        <v>777</v>
      </c>
      <c r="F9211" t="s">
        <v>777</v>
      </c>
      <c r="G9211" t="s">
        <v>481</v>
      </c>
      <c r="H9211" t="s">
        <v>374</v>
      </c>
      <c r="I9211">
        <v>817</v>
      </c>
      <c r="J9211">
        <v>26</v>
      </c>
      <c r="K9211">
        <v>1659</v>
      </c>
      <c r="L9211" t="s">
        <v>471</v>
      </c>
      <c r="M9211" s="2">
        <f>+Table3[[#This Row],[CHW]]/Table3[[#This Row],[Count of Airbill Number]]</f>
        <v>31.423076923076923</v>
      </c>
    </row>
    <row r="9212" spans="2:13">
      <c r="B9212" t="s">
        <v>20</v>
      </c>
      <c r="C9212" t="s">
        <v>472</v>
      </c>
      <c r="D9212" t="s">
        <v>22</v>
      </c>
      <c r="E9212" t="s">
        <v>776</v>
      </c>
      <c r="F9212" t="s">
        <v>778</v>
      </c>
      <c r="G9212" t="s">
        <v>66</v>
      </c>
      <c r="H9212" t="s">
        <v>283</v>
      </c>
      <c r="I9212">
        <v>817</v>
      </c>
      <c r="J9212">
        <v>9</v>
      </c>
      <c r="K9212">
        <v>1660</v>
      </c>
      <c r="L9212" t="s">
        <v>471</v>
      </c>
      <c r="M9212" s="2">
        <f>+Table3[[#This Row],[CHW]]/Table3[[#This Row],[Count of Airbill Number]]</f>
        <v>90.777777777777771</v>
      </c>
    </row>
    <row r="9213" spans="2:13">
      <c r="B9213" t="s">
        <v>20</v>
      </c>
      <c r="C9213" t="s">
        <v>472</v>
      </c>
      <c r="D9213" t="s">
        <v>22</v>
      </c>
      <c r="E9213" t="s">
        <v>777</v>
      </c>
      <c r="F9213" t="s">
        <v>777</v>
      </c>
      <c r="G9213" t="s">
        <v>162</v>
      </c>
      <c r="H9213" t="s">
        <v>290</v>
      </c>
      <c r="I9213">
        <v>817</v>
      </c>
      <c r="J9213">
        <v>7</v>
      </c>
      <c r="K9213">
        <v>1661</v>
      </c>
      <c r="L9213" t="s">
        <v>471</v>
      </c>
      <c r="M9213" s="2">
        <f>+Table3[[#This Row],[CHW]]/Table3[[#This Row],[Count of Airbill Number]]</f>
        <v>116.71428571428571</v>
      </c>
    </row>
    <row r="9214" spans="2:13">
      <c r="B9214" t="s">
        <v>20</v>
      </c>
      <c r="C9214" t="s">
        <v>472</v>
      </c>
      <c r="D9214" t="s">
        <v>22</v>
      </c>
      <c r="E9214" t="s">
        <v>777</v>
      </c>
      <c r="F9214" t="s">
        <v>777</v>
      </c>
      <c r="G9214" t="s">
        <v>517</v>
      </c>
      <c r="H9214" t="s">
        <v>534</v>
      </c>
      <c r="I9214">
        <v>816</v>
      </c>
      <c r="J9214">
        <v>33</v>
      </c>
      <c r="K9214">
        <v>1662</v>
      </c>
      <c r="L9214" t="s">
        <v>471</v>
      </c>
      <c r="M9214" s="2">
        <f>+Table3[[#This Row],[CHW]]/Table3[[#This Row],[Count of Airbill Number]]</f>
        <v>24.727272727272727</v>
      </c>
    </row>
    <row r="9215" spans="2:13">
      <c r="B9215" t="s">
        <v>20</v>
      </c>
      <c r="C9215" t="s">
        <v>472</v>
      </c>
      <c r="D9215" t="s">
        <v>22</v>
      </c>
      <c r="E9215" t="s">
        <v>777</v>
      </c>
      <c r="F9215" t="s">
        <v>778</v>
      </c>
      <c r="G9215" t="s">
        <v>29</v>
      </c>
      <c r="H9215" t="s">
        <v>51</v>
      </c>
      <c r="I9215">
        <v>816</v>
      </c>
      <c r="J9215">
        <v>32</v>
      </c>
      <c r="K9215">
        <v>1663</v>
      </c>
      <c r="L9215" t="s">
        <v>471</v>
      </c>
      <c r="M9215" s="2">
        <f>+Table3[[#This Row],[CHW]]/Table3[[#This Row],[Count of Airbill Number]]</f>
        <v>25.5</v>
      </c>
    </row>
    <row r="9216" spans="2:13">
      <c r="B9216" t="s">
        <v>20</v>
      </c>
      <c r="C9216" t="s">
        <v>472</v>
      </c>
      <c r="D9216" t="s">
        <v>22</v>
      </c>
      <c r="E9216" t="s">
        <v>778</v>
      </c>
      <c r="F9216" t="s">
        <v>778</v>
      </c>
      <c r="G9216" t="s">
        <v>171</v>
      </c>
      <c r="H9216" t="s">
        <v>174</v>
      </c>
      <c r="I9216">
        <v>815.31999999999994</v>
      </c>
      <c r="J9216">
        <v>30</v>
      </c>
      <c r="K9216">
        <v>1664</v>
      </c>
      <c r="L9216" t="s">
        <v>471</v>
      </c>
      <c r="M9216" s="2">
        <f>+Table3[[#This Row],[CHW]]/Table3[[#This Row],[Count of Airbill Number]]</f>
        <v>27.17733333333333</v>
      </c>
    </row>
    <row r="9217" spans="2:13">
      <c r="B9217" t="s">
        <v>20</v>
      </c>
      <c r="C9217" t="s">
        <v>472</v>
      </c>
      <c r="D9217" t="s">
        <v>22</v>
      </c>
      <c r="E9217" t="s">
        <v>777</v>
      </c>
      <c r="F9217" t="s">
        <v>776</v>
      </c>
      <c r="G9217" t="s">
        <v>181</v>
      </c>
      <c r="H9217" t="s">
        <v>312</v>
      </c>
      <c r="I9217">
        <v>815</v>
      </c>
      <c r="J9217">
        <v>53</v>
      </c>
      <c r="K9217">
        <v>1665</v>
      </c>
      <c r="L9217" t="s">
        <v>471</v>
      </c>
      <c r="M9217" s="2">
        <f>+Table3[[#This Row],[CHW]]/Table3[[#This Row],[Count of Airbill Number]]</f>
        <v>15.377358490566039</v>
      </c>
    </row>
    <row r="9218" spans="2:13">
      <c r="B9218" t="s">
        <v>20</v>
      </c>
      <c r="C9218" t="s">
        <v>21</v>
      </c>
      <c r="D9218" t="s">
        <v>22</v>
      </c>
      <c r="E9218" t="s">
        <v>776</v>
      </c>
      <c r="F9218" t="s">
        <v>776</v>
      </c>
      <c r="G9218" t="s">
        <v>85</v>
      </c>
      <c r="H9218" t="s">
        <v>49</v>
      </c>
      <c r="I9218">
        <v>814.36270399999898</v>
      </c>
      <c r="J9218">
        <v>162</v>
      </c>
      <c r="K9218">
        <v>1666</v>
      </c>
      <c r="L9218" t="s">
        <v>471</v>
      </c>
      <c r="M9218" s="2">
        <f>+Table3[[#This Row],[CHW]]/Table3[[#This Row],[Count of Airbill Number]]</f>
        <v>5.0269302716049324</v>
      </c>
    </row>
    <row r="9219" spans="2:13">
      <c r="B9219" t="s">
        <v>35</v>
      </c>
      <c r="C9219" t="s">
        <v>472</v>
      </c>
      <c r="D9219" t="s">
        <v>36</v>
      </c>
      <c r="E9219" t="s">
        <v>776</v>
      </c>
      <c r="F9219" t="s">
        <v>776</v>
      </c>
      <c r="G9219" t="s">
        <v>479</v>
      </c>
      <c r="H9219" t="s">
        <v>116</v>
      </c>
      <c r="I9219">
        <v>814.19999999999959</v>
      </c>
      <c r="J9219">
        <v>32</v>
      </c>
      <c r="K9219">
        <v>1667</v>
      </c>
      <c r="L9219" t="s">
        <v>471</v>
      </c>
      <c r="M9219" s="2">
        <f>+Table3[[#This Row],[CHW]]/Table3[[#This Row],[Count of Airbill Number]]</f>
        <v>25.443749999999987</v>
      </c>
    </row>
    <row r="9220" spans="2:13">
      <c r="B9220" t="s">
        <v>20</v>
      </c>
      <c r="C9220" t="s">
        <v>472</v>
      </c>
      <c r="D9220" t="s">
        <v>22</v>
      </c>
      <c r="E9220" t="s">
        <v>776</v>
      </c>
      <c r="F9220" t="s">
        <v>776</v>
      </c>
      <c r="G9220" t="s">
        <v>66</v>
      </c>
      <c r="H9220" t="s">
        <v>88</v>
      </c>
      <c r="I9220">
        <v>812.7700000000001</v>
      </c>
      <c r="J9220">
        <v>33</v>
      </c>
      <c r="K9220">
        <v>1668</v>
      </c>
      <c r="L9220" t="s">
        <v>471</v>
      </c>
      <c r="M9220" s="2">
        <f>+Table3[[#This Row],[CHW]]/Table3[[#This Row],[Count of Airbill Number]]</f>
        <v>24.629393939393943</v>
      </c>
    </row>
    <row r="9221" spans="2:13">
      <c r="B9221" t="s">
        <v>20</v>
      </c>
      <c r="C9221" t="s">
        <v>472</v>
      </c>
      <c r="D9221" t="s">
        <v>22</v>
      </c>
      <c r="E9221" t="s">
        <v>777</v>
      </c>
      <c r="F9221" t="s">
        <v>777</v>
      </c>
      <c r="G9221" t="s">
        <v>485</v>
      </c>
      <c r="H9221" t="s">
        <v>274</v>
      </c>
      <c r="I9221">
        <v>812</v>
      </c>
      <c r="J9221">
        <v>92</v>
      </c>
      <c r="K9221">
        <v>1669</v>
      </c>
      <c r="L9221" t="s">
        <v>471</v>
      </c>
      <c r="M9221" s="2">
        <f>+Table3[[#This Row],[CHW]]/Table3[[#This Row],[Count of Airbill Number]]</f>
        <v>8.8260869565217384</v>
      </c>
    </row>
    <row r="9222" spans="2:13">
      <c r="B9222" t="s">
        <v>20</v>
      </c>
      <c r="C9222" t="s">
        <v>472</v>
      </c>
      <c r="D9222" t="s">
        <v>22</v>
      </c>
      <c r="E9222" t="s">
        <v>778</v>
      </c>
      <c r="F9222" t="s">
        <v>778</v>
      </c>
      <c r="G9222" t="s">
        <v>51</v>
      </c>
      <c r="H9222" t="s">
        <v>297</v>
      </c>
      <c r="I9222">
        <v>810.5</v>
      </c>
      <c r="J9222">
        <v>46</v>
      </c>
      <c r="K9222">
        <v>1670</v>
      </c>
      <c r="L9222" t="s">
        <v>471</v>
      </c>
      <c r="M9222" s="2">
        <f>+Table3[[#This Row],[CHW]]/Table3[[#This Row],[Count of Airbill Number]]</f>
        <v>17.619565217391305</v>
      </c>
    </row>
    <row r="9223" spans="2:13">
      <c r="B9223" t="s">
        <v>35</v>
      </c>
      <c r="C9223" t="s">
        <v>472</v>
      </c>
      <c r="D9223" t="s">
        <v>36</v>
      </c>
      <c r="E9223" t="s">
        <v>778</v>
      </c>
      <c r="F9223" t="s">
        <v>777</v>
      </c>
      <c r="G9223" t="s">
        <v>51</v>
      </c>
      <c r="H9223" t="s">
        <v>44</v>
      </c>
      <c r="I9223">
        <v>810</v>
      </c>
      <c r="J9223">
        <v>2</v>
      </c>
      <c r="K9223">
        <v>1671</v>
      </c>
      <c r="L9223" t="s">
        <v>471</v>
      </c>
      <c r="M9223" s="2">
        <f>+Table3[[#This Row],[CHW]]/Table3[[#This Row],[Count of Airbill Number]]</f>
        <v>405</v>
      </c>
    </row>
    <row r="9224" spans="2:13">
      <c r="B9224" t="s">
        <v>20</v>
      </c>
      <c r="C9224" t="s">
        <v>472</v>
      </c>
      <c r="D9224" t="s">
        <v>22</v>
      </c>
      <c r="E9224" t="s">
        <v>776</v>
      </c>
      <c r="F9224" t="s">
        <v>776</v>
      </c>
      <c r="G9224" t="s">
        <v>47</v>
      </c>
      <c r="H9224" t="s">
        <v>49</v>
      </c>
      <c r="I9224">
        <v>810</v>
      </c>
      <c r="J9224">
        <v>15</v>
      </c>
      <c r="K9224">
        <v>1672</v>
      </c>
      <c r="L9224" t="s">
        <v>471</v>
      </c>
      <c r="M9224" s="2">
        <f>+Table3[[#This Row],[CHW]]/Table3[[#This Row],[Count of Airbill Number]]</f>
        <v>54</v>
      </c>
    </row>
    <row r="9225" spans="2:13">
      <c r="B9225" t="s">
        <v>20</v>
      </c>
      <c r="C9225" t="s">
        <v>21</v>
      </c>
      <c r="D9225" t="s">
        <v>22</v>
      </c>
      <c r="E9225" t="s">
        <v>776</v>
      </c>
      <c r="F9225" t="s">
        <v>776</v>
      </c>
      <c r="G9225" t="s">
        <v>488</v>
      </c>
      <c r="H9225" t="s">
        <v>116</v>
      </c>
      <c r="I9225">
        <v>808.39422399999876</v>
      </c>
      <c r="J9225">
        <v>246</v>
      </c>
      <c r="K9225">
        <v>1673</v>
      </c>
      <c r="L9225" t="s">
        <v>471</v>
      </c>
      <c r="M9225" s="2">
        <f>+Table3[[#This Row],[CHW]]/Table3[[#This Row],[Count of Airbill Number]]</f>
        <v>3.2861553821138161</v>
      </c>
    </row>
    <row r="9226" spans="2:13">
      <c r="B9226" t="s">
        <v>20</v>
      </c>
      <c r="C9226" t="s">
        <v>472</v>
      </c>
      <c r="D9226" t="s">
        <v>22</v>
      </c>
      <c r="E9226" t="s">
        <v>776</v>
      </c>
      <c r="F9226" t="s">
        <v>778</v>
      </c>
      <c r="G9226" t="s">
        <v>31</v>
      </c>
      <c r="H9226" t="s">
        <v>124</v>
      </c>
      <c r="I9226">
        <v>808.31000000000006</v>
      </c>
      <c r="J9226">
        <v>18</v>
      </c>
      <c r="K9226">
        <v>1674</v>
      </c>
      <c r="L9226" t="s">
        <v>471</v>
      </c>
      <c r="M9226" s="2">
        <f>+Table3[[#This Row],[CHW]]/Table3[[#This Row],[Count of Airbill Number]]</f>
        <v>44.906111111111116</v>
      </c>
    </row>
    <row r="9227" spans="2:13">
      <c r="B9227" t="s">
        <v>35</v>
      </c>
      <c r="C9227" t="s">
        <v>472</v>
      </c>
      <c r="D9227" t="s">
        <v>36</v>
      </c>
      <c r="E9227" t="s">
        <v>776</v>
      </c>
      <c r="F9227" t="s">
        <v>776</v>
      </c>
      <c r="G9227" t="s">
        <v>116</v>
      </c>
      <c r="H9227" t="s">
        <v>432</v>
      </c>
      <c r="I9227">
        <v>808.19999999999993</v>
      </c>
      <c r="J9227">
        <v>28</v>
      </c>
      <c r="K9227">
        <v>1675</v>
      </c>
      <c r="L9227" t="s">
        <v>471</v>
      </c>
      <c r="M9227" s="2">
        <f>+Table3[[#This Row],[CHW]]/Table3[[#This Row],[Count of Airbill Number]]</f>
        <v>28.86428571428571</v>
      </c>
    </row>
    <row r="9228" spans="2:13">
      <c r="B9228" t="s">
        <v>20</v>
      </c>
      <c r="C9228" t="s">
        <v>21</v>
      </c>
      <c r="D9228" t="s">
        <v>22</v>
      </c>
      <c r="E9228" t="s">
        <v>778</v>
      </c>
      <c r="F9228" t="s">
        <v>778</v>
      </c>
      <c r="G9228" t="s">
        <v>112</v>
      </c>
      <c r="H9228" t="s">
        <v>474</v>
      </c>
      <c r="I9228">
        <v>808.09999999999968</v>
      </c>
      <c r="J9228">
        <v>15</v>
      </c>
      <c r="K9228">
        <v>1676</v>
      </c>
      <c r="L9228" t="s">
        <v>471</v>
      </c>
      <c r="M9228" s="2">
        <f>+Table3[[#This Row],[CHW]]/Table3[[#This Row],[Count of Airbill Number]]</f>
        <v>53.873333333333314</v>
      </c>
    </row>
    <row r="9229" spans="2:13">
      <c r="B9229" t="s">
        <v>20</v>
      </c>
      <c r="C9229" t="s">
        <v>472</v>
      </c>
      <c r="D9229" t="s">
        <v>22</v>
      </c>
      <c r="E9229" t="s">
        <v>778</v>
      </c>
      <c r="F9229" t="s">
        <v>776</v>
      </c>
      <c r="G9229" t="s">
        <v>112</v>
      </c>
      <c r="H9229" t="s">
        <v>39</v>
      </c>
      <c r="I9229">
        <v>808</v>
      </c>
      <c r="J9229">
        <v>14</v>
      </c>
      <c r="K9229">
        <v>1677</v>
      </c>
      <c r="L9229" t="s">
        <v>471</v>
      </c>
      <c r="M9229" s="2">
        <f>+Table3[[#This Row],[CHW]]/Table3[[#This Row],[Count of Airbill Number]]</f>
        <v>57.714285714285715</v>
      </c>
    </row>
    <row r="9230" spans="2:13">
      <c r="B9230" t="s">
        <v>20</v>
      </c>
      <c r="C9230" t="s">
        <v>472</v>
      </c>
      <c r="D9230" t="s">
        <v>22</v>
      </c>
      <c r="E9230" t="s">
        <v>778</v>
      </c>
      <c r="F9230" t="s">
        <v>777</v>
      </c>
      <c r="G9230" t="s">
        <v>124</v>
      </c>
      <c r="H9230" t="s">
        <v>26</v>
      </c>
      <c r="I9230">
        <v>808</v>
      </c>
      <c r="J9230">
        <v>10</v>
      </c>
      <c r="K9230">
        <v>1678</v>
      </c>
      <c r="L9230" t="s">
        <v>471</v>
      </c>
      <c r="M9230" s="2">
        <f>+Table3[[#This Row],[CHW]]/Table3[[#This Row],[Count of Airbill Number]]</f>
        <v>80.8</v>
      </c>
    </row>
    <row r="9231" spans="2:13">
      <c r="B9231" t="s">
        <v>20</v>
      </c>
      <c r="C9231" t="s">
        <v>21</v>
      </c>
      <c r="D9231" t="s">
        <v>22</v>
      </c>
      <c r="E9231" t="s">
        <v>776</v>
      </c>
      <c r="F9231" t="s">
        <v>776</v>
      </c>
      <c r="G9231" t="s">
        <v>116</v>
      </c>
      <c r="H9231" t="s">
        <v>526</v>
      </c>
      <c r="I9231">
        <v>807.77834699999971</v>
      </c>
      <c r="J9231">
        <v>102</v>
      </c>
      <c r="K9231">
        <v>1679</v>
      </c>
      <c r="L9231" t="s">
        <v>471</v>
      </c>
      <c r="M9231" s="2">
        <f>+Table3[[#This Row],[CHW]]/Table3[[#This Row],[Count of Airbill Number]]</f>
        <v>7.9193955588235267</v>
      </c>
    </row>
    <row r="9232" spans="2:13">
      <c r="B9232" t="s">
        <v>20</v>
      </c>
      <c r="C9232" t="s">
        <v>472</v>
      </c>
      <c r="D9232" t="s">
        <v>22</v>
      </c>
      <c r="E9232" t="s">
        <v>776</v>
      </c>
      <c r="F9232" t="s">
        <v>778</v>
      </c>
      <c r="G9232" t="s">
        <v>23</v>
      </c>
      <c r="H9232" t="s">
        <v>112</v>
      </c>
      <c r="I9232">
        <v>806</v>
      </c>
      <c r="J9232">
        <v>38</v>
      </c>
      <c r="K9232">
        <v>1680</v>
      </c>
      <c r="L9232" t="s">
        <v>471</v>
      </c>
      <c r="M9232" s="2">
        <f>+Table3[[#This Row],[CHW]]/Table3[[#This Row],[Count of Airbill Number]]</f>
        <v>21.210526315789473</v>
      </c>
    </row>
    <row r="9233" spans="2:13">
      <c r="B9233" t="s">
        <v>20</v>
      </c>
      <c r="C9233" t="s">
        <v>21</v>
      </c>
      <c r="D9233" t="s">
        <v>22</v>
      </c>
      <c r="E9233" t="s">
        <v>778</v>
      </c>
      <c r="F9233" t="s">
        <v>776</v>
      </c>
      <c r="G9233" t="s">
        <v>113</v>
      </c>
      <c r="H9233" t="s">
        <v>123</v>
      </c>
      <c r="I9233">
        <v>805.95</v>
      </c>
      <c r="J9233">
        <v>7</v>
      </c>
      <c r="K9233">
        <v>1681</v>
      </c>
      <c r="L9233" t="s">
        <v>471</v>
      </c>
      <c r="M9233" s="2">
        <f>+Table3[[#This Row],[CHW]]/Table3[[#This Row],[Count of Airbill Number]]</f>
        <v>115.13571428571429</v>
      </c>
    </row>
    <row r="9234" spans="2:13">
      <c r="B9234" t="s">
        <v>20</v>
      </c>
      <c r="C9234" t="s">
        <v>472</v>
      </c>
      <c r="D9234" t="s">
        <v>22</v>
      </c>
      <c r="E9234" t="s">
        <v>776</v>
      </c>
      <c r="F9234" t="s">
        <v>776</v>
      </c>
      <c r="G9234" t="s">
        <v>132</v>
      </c>
      <c r="H9234" t="s">
        <v>32</v>
      </c>
      <c r="I9234">
        <v>802.9799999999999</v>
      </c>
      <c r="J9234">
        <v>50</v>
      </c>
      <c r="K9234">
        <v>1682</v>
      </c>
      <c r="L9234" t="s">
        <v>471</v>
      </c>
      <c r="M9234" s="2">
        <f>+Table3[[#This Row],[CHW]]/Table3[[#This Row],[Count of Airbill Number]]</f>
        <v>16.0596</v>
      </c>
    </row>
    <row r="9235" spans="2:13">
      <c r="B9235" t="s">
        <v>20</v>
      </c>
      <c r="C9235" t="s">
        <v>21</v>
      </c>
      <c r="D9235" t="s">
        <v>22</v>
      </c>
      <c r="E9235" t="s">
        <v>778</v>
      </c>
      <c r="F9235" t="s">
        <v>776</v>
      </c>
      <c r="G9235" t="s">
        <v>153</v>
      </c>
      <c r="H9235" t="s">
        <v>123</v>
      </c>
      <c r="I9235">
        <v>802.39620000000002</v>
      </c>
      <c r="J9235">
        <v>18</v>
      </c>
      <c r="K9235">
        <v>1683</v>
      </c>
      <c r="L9235" t="s">
        <v>471</v>
      </c>
      <c r="M9235" s="2">
        <f>+Table3[[#This Row],[CHW]]/Table3[[#This Row],[Count of Airbill Number]]</f>
        <v>44.577566666666669</v>
      </c>
    </row>
    <row r="9236" spans="2:13">
      <c r="B9236" t="s">
        <v>20</v>
      </c>
      <c r="C9236" t="s">
        <v>21</v>
      </c>
      <c r="D9236" t="s">
        <v>22</v>
      </c>
      <c r="E9236" t="s">
        <v>778</v>
      </c>
      <c r="F9236" t="s">
        <v>776</v>
      </c>
      <c r="G9236" t="s">
        <v>206</v>
      </c>
      <c r="H9236" t="s">
        <v>37</v>
      </c>
      <c r="I9236">
        <v>802</v>
      </c>
      <c r="J9236">
        <v>235</v>
      </c>
      <c r="K9236">
        <v>1684</v>
      </c>
      <c r="L9236" t="s">
        <v>471</v>
      </c>
      <c r="M9236" s="2">
        <f>+Table3[[#This Row],[CHW]]/Table3[[#This Row],[Count of Airbill Number]]</f>
        <v>3.4127659574468083</v>
      </c>
    </row>
    <row r="9237" spans="2:13">
      <c r="B9237" t="s">
        <v>20</v>
      </c>
      <c r="C9237" t="s">
        <v>472</v>
      </c>
      <c r="D9237" t="s">
        <v>22</v>
      </c>
      <c r="E9237" t="s">
        <v>778</v>
      </c>
      <c r="F9237" t="s">
        <v>778</v>
      </c>
      <c r="G9237" t="s">
        <v>210</v>
      </c>
      <c r="H9237" t="s">
        <v>51</v>
      </c>
      <c r="I9237">
        <v>802</v>
      </c>
      <c r="J9237">
        <v>53</v>
      </c>
      <c r="K9237">
        <v>1685</v>
      </c>
      <c r="L9237" t="s">
        <v>471</v>
      </c>
      <c r="M9237" s="2">
        <f>+Table3[[#This Row],[CHW]]/Table3[[#This Row],[Count of Airbill Number]]</f>
        <v>15.132075471698114</v>
      </c>
    </row>
    <row r="9238" spans="2:13">
      <c r="B9238" t="s">
        <v>20</v>
      </c>
      <c r="C9238" t="s">
        <v>472</v>
      </c>
      <c r="D9238" t="s">
        <v>22</v>
      </c>
      <c r="E9238" t="s">
        <v>778</v>
      </c>
      <c r="F9238" t="s">
        <v>778</v>
      </c>
      <c r="G9238" t="s">
        <v>150</v>
      </c>
      <c r="H9238" t="s">
        <v>124</v>
      </c>
      <c r="I9238">
        <v>801.7</v>
      </c>
      <c r="J9238">
        <v>33</v>
      </c>
      <c r="K9238">
        <v>1686</v>
      </c>
      <c r="L9238" t="s">
        <v>471</v>
      </c>
      <c r="M9238" s="2">
        <f>+Table3[[#This Row],[CHW]]/Table3[[#This Row],[Count of Airbill Number]]</f>
        <v>24.293939393939397</v>
      </c>
    </row>
    <row r="9239" spans="2:13">
      <c r="B9239" t="s">
        <v>20</v>
      </c>
      <c r="C9239" t="s">
        <v>21</v>
      </c>
      <c r="D9239" t="s">
        <v>22</v>
      </c>
      <c r="E9239" t="s">
        <v>778</v>
      </c>
      <c r="F9239" t="s">
        <v>778</v>
      </c>
      <c r="G9239" t="s">
        <v>306</v>
      </c>
      <c r="H9239" t="s">
        <v>150</v>
      </c>
      <c r="I9239">
        <v>801</v>
      </c>
      <c r="J9239">
        <v>244</v>
      </c>
      <c r="K9239">
        <v>1687</v>
      </c>
      <c r="L9239" t="s">
        <v>471</v>
      </c>
      <c r="M9239" s="2">
        <f>+Table3[[#This Row],[CHW]]/Table3[[#This Row],[Count of Airbill Number]]</f>
        <v>3.2827868852459017</v>
      </c>
    </row>
    <row r="9240" spans="2:13">
      <c r="B9240" t="s">
        <v>20</v>
      </c>
      <c r="C9240" t="s">
        <v>472</v>
      </c>
      <c r="D9240" t="s">
        <v>22</v>
      </c>
      <c r="E9240" t="s">
        <v>777</v>
      </c>
      <c r="F9240" t="s">
        <v>777</v>
      </c>
      <c r="G9240" t="s">
        <v>489</v>
      </c>
      <c r="H9240" t="s">
        <v>259</v>
      </c>
      <c r="I9240">
        <v>800</v>
      </c>
      <c r="J9240">
        <v>34</v>
      </c>
      <c r="K9240">
        <v>1688</v>
      </c>
      <c r="L9240" t="s">
        <v>471</v>
      </c>
      <c r="M9240" s="2">
        <f>+Table3[[#This Row],[CHW]]/Table3[[#This Row],[Count of Airbill Number]]</f>
        <v>23.529411764705884</v>
      </c>
    </row>
    <row r="9241" spans="2:13">
      <c r="B9241" t="s">
        <v>35</v>
      </c>
      <c r="C9241" t="s">
        <v>472</v>
      </c>
      <c r="D9241" t="s">
        <v>36</v>
      </c>
      <c r="E9241" t="s">
        <v>778</v>
      </c>
      <c r="F9241" t="s">
        <v>777</v>
      </c>
      <c r="G9241" t="s">
        <v>86</v>
      </c>
      <c r="H9241" t="s">
        <v>249</v>
      </c>
      <c r="I9241">
        <v>799</v>
      </c>
      <c r="J9241">
        <v>30</v>
      </c>
      <c r="K9241">
        <v>1689</v>
      </c>
      <c r="L9241" t="s">
        <v>471</v>
      </c>
      <c r="M9241" s="2">
        <f>+Table3[[#This Row],[CHW]]/Table3[[#This Row],[Count of Airbill Number]]</f>
        <v>26.633333333333333</v>
      </c>
    </row>
    <row r="9242" spans="2:13">
      <c r="B9242" t="s">
        <v>20</v>
      </c>
      <c r="C9242" t="s">
        <v>472</v>
      </c>
      <c r="D9242" t="s">
        <v>36</v>
      </c>
      <c r="E9242" t="s">
        <v>777</v>
      </c>
      <c r="F9242" t="s">
        <v>777</v>
      </c>
      <c r="G9242" t="s">
        <v>55</v>
      </c>
      <c r="H9242" t="s">
        <v>429</v>
      </c>
      <c r="I9242">
        <v>799</v>
      </c>
      <c r="J9242">
        <v>76</v>
      </c>
      <c r="K9242">
        <v>1690</v>
      </c>
      <c r="L9242" t="s">
        <v>471</v>
      </c>
      <c r="M9242" s="2">
        <f>+Table3[[#This Row],[CHW]]/Table3[[#This Row],[Count of Airbill Number]]</f>
        <v>10.513157894736842</v>
      </c>
    </row>
    <row r="9243" spans="2:13">
      <c r="B9243" t="s">
        <v>20</v>
      </c>
      <c r="C9243" t="s">
        <v>472</v>
      </c>
      <c r="D9243" t="s">
        <v>22</v>
      </c>
      <c r="E9243" t="s">
        <v>778</v>
      </c>
      <c r="F9243" t="s">
        <v>778</v>
      </c>
      <c r="G9243" t="s">
        <v>51</v>
      </c>
      <c r="H9243" t="s">
        <v>194</v>
      </c>
      <c r="I9243">
        <v>798.9</v>
      </c>
      <c r="J9243">
        <v>42</v>
      </c>
      <c r="K9243">
        <v>1691</v>
      </c>
      <c r="L9243" t="s">
        <v>471</v>
      </c>
      <c r="M9243" s="2">
        <f>+Table3[[#This Row],[CHW]]/Table3[[#This Row],[Count of Airbill Number]]</f>
        <v>19.021428571428572</v>
      </c>
    </row>
    <row r="9244" spans="2:13">
      <c r="B9244" t="s">
        <v>20</v>
      </c>
      <c r="C9244" t="s">
        <v>21</v>
      </c>
      <c r="D9244" t="s">
        <v>22</v>
      </c>
      <c r="E9244" t="s">
        <v>778</v>
      </c>
      <c r="F9244" t="s">
        <v>778</v>
      </c>
      <c r="G9244" t="s">
        <v>112</v>
      </c>
      <c r="H9244" t="s">
        <v>580</v>
      </c>
      <c r="I9244">
        <v>797.99999999999989</v>
      </c>
      <c r="J9244">
        <v>16</v>
      </c>
      <c r="K9244">
        <v>1692</v>
      </c>
      <c r="L9244" t="s">
        <v>471</v>
      </c>
      <c r="M9244" s="2">
        <f>+Table3[[#This Row],[CHW]]/Table3[[#This Row],[Count of Airbill Number]]</f>
        <v>49.874999999999993</v>
      </c>
    </row>
    <row r="9245" spans="2:13">
      <c r="B9245" t="s">
        <v>20</v>
      </c>
      <c r="C9245" t="s">
        <v>21</v>
      </c>
      <c r="D9245" t="s">
        <v>22</v>
      </c>
      <c r="E9245" t="s">
        <v>777</v>
      </c>
      <c r="F9245" t="s">
        <v>776</v>
      </c>
      <c r="G9245" t="s">
        <v>110</v>
      </c>
      <c r="H9245" t="s">
        <v>66</v>
      </c>
      <c r="I9245">
        <v>797.20999999999992</v>
      </c>
      <c r="J9245">
        <v>27</v>
      </c>
      <c r="K9245">
        <v>1693</v>
      </c>
      <c r="L9245" t="s">
        <v>471</v>
      </c>
      <c r="M9245" s="2">
        <f>+Table3[[#This Row],[CHW]]/Table3[[#This Row],[Count of Airbill Number]]</f>
        <v>29.526296296296294</v>
      </c>
    </row>
    <row r="9246" spans="2:13">
      <c r="B9246" t="s">
        <v>20</v>
      </c>
      <c r="C9246" t="s">
        <v>472</v>
      </c>
      <c r="D9246" t="s">
        <v>22</v>
      </c>
      <c r="E9246" t="s">
        <v>777</v>
      </c>
      <c r="F9246" t="s">
        <v>778</v>
      </c>
      <c r="G9246" t="s">
        <v>190</v>
      </c>
      <c r="H9246" t="s">
        <v>269</v>
      </c>
      <c r="I9246">
        <v>797</v>
      </c>
      <c r="J9246">
        <v>3</v>
      </c>
      <c r="K9246">
        <v>1694</v>
      </c>
      <c r="L9246" t="s">
        <v>471</v>
      </c>
      <c r="M9246" s="2">
        <f>+Table3[[#This Row],[CHW]]/Table3[[#This Row],[Count of Airbill Number]]</f>
        <v>265.66666666666669</v>
      </c>
    </row>
    <row r="9247" spans="2:13">
      <c r="B9247" t="s">
        <v>20</v>
      </c>
      <c r="C9247" t="s">
        <v>21</v>
      </c>
      <c r="D9247" t="s">
        <v>22</v>
      </c>
      <c r="E9247" t="s">
        <v>777</v>
      </c>
      <c r="F9247" t="s">
        <v>777</v>
      </c>
      <c r="G9247" t="s">
        <v>97</v>
      </c>
      <c r="H9247" t="s">
        <v>519</v>
      </c>
      <c r="I9247">
        <v>796.72000000000071</v>
      </c>
      <c r="J9247">
        <v>87</v>
      </c>
      <c r="K9247">
        <v>1695</v>
      </c>
      <c r="L9247" t="s">
        <v>471</v>
      </c>
      <c r="M9247" s="2">
        <f>+Table3[[#This Row],[CHW]]/Table3[[#This Row],[Count of Airbill Number]]</f>
        <v>9.1577011494252947</v>
      </c>
    </row>
    <row r="9248" spans="2:13">
      <c r="B9248" t="s">
        <v>20</v>
      </c>
      <c r="C9248" t="s">
        <v>472</v>
      </c>
      <c r="D9248" t="s">
        <v>22</v>
      </c>
      <c r="E9248" t="s">
        <v>777</v>
      </c>
      <c r="F9248" t="s">
        <v>777</v>
      </c>
      <c r="G9248" t="s">
        <v>482</v>
      </c>
      <c r="H9248" t="s">
        <v>274</v>
      </c>
      <c r="I9248">
        <v>796</v>
      </c>
      <c r="J9248">
        <v>60</v>
      </c>
      <c r="K9248">
        <v>1696</v>
      </c>
      <c r="L9248" t="s">
        <v>471</v>
      </c>
      <c r="M9248" s="2">
        <f>+Table3[[#This Row],[CHW]]/Table3[[#This Row],[Count of Airbill Number]]</f>
        <v>13.266666666666667</v>
      </c>
    </row>
    <row r="9249" spans="2:13">
      <c r="B9249" t="s">
        <v>20</v>
      </c>
      <c r="C9249" t="s">
        <v>472</v>
      </c>
      <c r="D9249" t="s">
        <v>22</v>
      </c>
      <c r="E9249" t="s">
        <v>776</v>
      </c>
      <c r="F9249" t="s">
        <v>778</v>
      </c>
      <c r="G9249" t="s">
        <v>85</v>
      </c>
      <c r="H9249" t="s">
        <v>260</v>
      </c>
      <c r="I9249">
        <v>795.69999999999993</v>
      </c>
      <c r="J9249">
        <v>46</v>
      </c>
      <c r="K9249">
        <v>1697</v>
      </c>
      <c r="L9249" t="s">
        <v>471</v>
      </c>
      <c r="M9249" s="2">
        <f>+Table3[[#This Row],[CHW]]/Table3[[#This Row],[Count of Airbill Number]]</f>
        <v>17.297826086956519</v>
      </c>
    </row>
    <row r="9250" spans="2:13">
      <c r="B9250" t="s">
        <v>20</v>
      </c>
      <c r="C9250" t="s">
        <v>472</v>
      </c>
      <c r="D9250" t="s">
        <v>22</v>
      </c>
      <c r="E9250" t="s">
        <v>776</v>
      </c>
      <c r="F9250" t="s">
        <v>776</v>
      </c>
      <c r="G9250" t="s">
        <v>32</v>
      </c>
      <c r="H9250" t="s">
        <v>119</v>
      </c>
      <c r="I9250">
        <v>795.08999999999992</v>
      </c>
      <c r="J9250">
        <v>22</v>
      </c>
      <c r="K9250">
        <v>1698</v>
      </c>
      <c r="L9250" t="s">
        <v>471</v>
      </c>
      <c r="M9250" s="2">
        <f>+Table3[[#This Row],[CHW]]/Table3[[#This Row],[Count of Airbill Number]]</f>
        <v>36.140454545454539</v>
      </c>
    </row>
    <row r="9251" spans="2:13">
      <c r="B9251" t="s">
        <v>35</v>
      </c>
      <c r="C9251" t="s">
        <v>21</v>
      </c>
      <c r="D9251" t="s">
        <v>36</v>
      </c>
      <c r="E9251" t="s">
        <v>776</v>
      </c>
      <c r="F9251" t="s">
        <v>776</v>
      </c>
      <c r="G9251" t="s">
        <v>85</v>
      </c>
      <c r="H9251" t="s">
        <v>165</v>
      </c>
      <c r="I9251">
        <v>794.19</v>
      </c>
      <c r="J9251">
        <v>5</v>
      </c>
      <c r="K9251">
        <v>1699</v>
      </c>
      <c r="L9251" t="s">
        <v>471</v>
      </c>
      <c r="M9251" s="2">
        <f>+Table3[[#This Row],[CHW]]/Table3[[#This Row],[Count of Airbill Number]]</f>
        <v>158.83800000000002</v>
      </c>
    </row>
    <row r="9252" spans="2:13">
      <c r="B9252" t="s">
        <v>20</v>
      </c>
      <c r="C9252" t="s">
        <v>472</v>
      </c>
      <c r="D9252" t="s">
        <v>22</v>
      </c>
      <c r="E9252" t="s">
        <v>777</v>
      </c>
      <c r="F9252" t="s">
        <v>777</v>
      </c>
      <c r="G9252" t="s">
        <v>181</v>
      </c>
      <c r="H9252" t="s">
        <v>290</v>
      </c>
      <c r="I9252">
        <v>794</v>
      </c>
      <c r="J9252">
        <v>11</v>
      </c>
      <c r="K9252">
        <v>1700</v>
      </c>
      <c r="L9252" t="s">
        <v>471</v>
      </c>
      <c r="M9252" s="2">
        <f>+Table3[[#This Row],[CHW]]/Table3[[#This Row],[Count of Airbill Number]]</f>
        <v>72.181818181818187</v>
      </c>
    </row>
    <row r="9253" spans="2:13">
      <c r="B9253" t="s">
        <v>20</v>
      </c>
      <c r="C9253" t="s">
        <v>21</v>
      </c>
      <c r="D9253" t="s">
        <v>22</v>
      </c>
      <c r="E9253" t="s">
        <v>776</v>
      </c>
      <c r="F9253" t="s">
        <v>776</v>
      </c>
      <c r="G9253" t="s">
        <v>37</v>
      </c>
      <c r="H9253" t="s">
        <v>123</v>
      </c>
      <c r="I9253">
        <v>793</v>
      </c>
      <c r="J9253">
        <v>74</v>
      </c>
      <c r="K9253">
        <v>1701</v>
      </c>
      <c r="L9253" t="s">
        <v>471</v>
      </c>
      <c r="M9253" s="2">
        <f>+Table3[[#This Row],[CHW]]/Table3[[#This Row],[Count of Airbill Number]]</f>
        <v>10.716216216216216</v>
      </c>
    </row>
    <row r="9254" spans="2:13">
      <c r="B9254" t="s">
        <v>20</v>
      </c>
      <c r="C9254" t="s">
        <v>472</v>
      </c>
      <c r="D9254" t="s">
        <v>22</v>
      </c>
      <c r="E9254" t="s">
        <v>778</v>
      </c>
      <c r="F9254" t="s">
        <v>777</v>
      </c>
      <c r="G9254" t="s">
        <v>250</v>
      </c>
      <c r="H9254" t="s">
        <v>374</v>
      </c>
      <c r="I9254">
        <v>790.5</v>
      </c>
      <c r="J9254">
        <v>21</v>
      </c>
      <c r="K9254">
        <v>1702</v>
      </c>
      <c r="L9254" t="s">
        <v>471</v>
      </c>
      <c r="M9254" s="2">
        <f>+Table3[[#This Row],[CHW]]/Table3[[#This Row],[Count of Airbill Number]]</f>
        <v>37.642857142857146</v>
      </c>
    </row>
    <row r="9255" spans="2:13">
      <c r="B9255" t="s">
        <v>35</v>
      </c>
      <c r="C9255" t="s">
        <v>472</v>
      </c>
      <c r="D9255" t="s">
        <v>36</v>
      </c>
      <c r="E9255" t="s">
        <v>778</v>
      </c>
      <c r="F9255" t="s">
        <v>778</v>
      </c>
      <c r="G9255" t="s">
        <v>358</v>
      </c>
      <c r="H9255" t="s">
        <v>507</v>
      </c>
      <c r="I9255">
        <v>790</v>
      </c>
      <c r="J9255">
        <v>19</v>
      </c>
      <c r="K9255">
        <v>1703</v>
      </c>
      <c r="L9255" t="s">
        <v>471</v>
      </c>
      <c r="M9255" s="2">
        <f>+Table3[[#This Row],[CHW]]/Table3[[#This Row],[Count of Airbill Number]]</f>
        <v>41.578947368421055</v>
      </c>
    </row>
    <row r="9256" spans="2:13">
      <c r="B9256" t="s">
        <v>20</v>
      </c>
      <c r="C9256" t="s">
        <v>21</v>
      </c>
      <c r="D9256" t="s">
        <v>22</v>
      </c>
      <c r="E9256" t="s">
        <v>777</v>
      </c>
      <c r="F9256" t="s">
        <v>777</v>
      </c>
      <c r="G9256" t="s">
        <v>274</v>
      </c>
      <c r="H9256" t="s">
        <v>481</v>
      </c>
      <c r="I9256">
        <v>789.69999999999993</v>
      </c>
      <c r="J9256">
        <v>41</v>
      </c>
      <c r="K9256">
        <v>1704</v>
      </c>
      <c r="L9256" t="s">
        <v>471</v>
      </c>
      <c r="M9256" s="2">
        <f>+Table3[[#This Row],[CHW]]/Table3[[#This Row],[Count of Airbill Number]]</f>
        <v>19.260975609756095</v>
      </c>
    </row>
    <row r="9257" spans="2:13">
      <c r="B9257" t="s">
        <v>20</v>
      </c>
      <c r="C9257" t="s">
        <v>472</v>
      </c>
      <c r="D9257" t="s">
        <v>22</v>
      </c>
      <c r="E9257" t="s">
        <v>776</v>
      </c>
      <c r="F9257" t="s">
        <v>777</v>
      </c>
      <c r="G9257" t="s">
        <v>37</v>
      </c>
      <c r="H9257" t="s">
        <v>38</v>
      </c>
      <c r="I9257">
        <v>789.69999999999982</v>
      </c>
      <c r="J9257">
        <v>55</v>
      </c>
      <c r="K9257">
        <v>1705</v>
      </c>
      <c r="L9257" t="s">
        <v>471</v>
      </c>
      <c r="M9257" s="2">
        <f>+Table3[[#This Row],[CHW]]/Table3[[#This Row],[Count of Airbill Number]]</f>
        <v>14.358181818181816</v>
      </c>
    </row>
    <row r="9258" spans="2:13">
      <c r="B9258" t="s">
        <v>35</v>
      </c>
      <c r="C9258" t="s">
        <v>472</v>
      </c>
      <c r="D9258" t="s">
        <v>36</v>
      </c>
      <c r="E9258" t="s">
        <v>778</v>
      </c>
      <c r="F9258" t="s">
        <v>778</v>
      </c>
      <c r="G9258" t="s">
        <v>283</v>
      </c>
      <c r="H9258" t="s">
        <v>475</v>
      </c>
      <c r="I9258">
        <v>789</v>
      </c>
      <c r="J9258">
        <v>3</v>
      </c>
      <c r="K9258">
        <v>1706</v>
      </c>
      <c r="L9258" t="s">
        <v>471</v>
      </c>
      <c r="M9258" s="2">
        <f>+Table3[[#This Row],[CHW]]/Table3[[#This Row],[Count of Airbill Number]]</f>
        <v>263</v>
      </c>
    </row>
    <row r="9259" spans="2:13">
      <c r="B9259" t="s">
        <v>20</v>
      </c>
      <c r="C9259" t="s">
        <v>472</v>
      </c>
      <c r="D9259" t="s">
        <v>22</v>
      </c>
      <c r="E9259" t="s">
        <v>778</v>
      </c>
      <c r="F9259" t="s">
        <v>777</v>
      </c>
      <c r="G9259" t="s">
        <v>124</v>
      </c>
      <c r="H9259" t="s">
        <v>27</v>
      </c>
      <c r="I9259">
        <v>787.8</v>
      </c>
      <c r="J9259">
        <v>2</v>
      </c>
      <c r="K9259">
        <v>1707</v>
      </c>
      <c r="L9259" t="s">
        <v>471</v>
      </c>
      <c r="M9259" s="2">
        <f>+Table3[[#This Row],[CHW]]/Table3[[#This Row],[Count of Airbill Number]]</f>
        <v>393.9</v>
      </c>
    </row>
    <row r="9260" spans="2:13">
      <c r="B9260" t="s">
        <v>20</v>
      </c>
      <c r="C9260" t="s">
        <v>21</v>
      </c>
      <c r="D9260" t="s">
        <v>22</v>
      </c>
      <c r="E9260" t="s">
        <v>777</v>
      </c>
      <c r="F9260" t="s">
        <v>777</v>
      </c>
      <c r="G9260" t="s">
        <v>274</v>
      </c>
      <c r="H9260" t="s">
        <v>517</v>
      </c>
      <c r="I9260">
        <v>787.66000000000008</v>
      </c>
      <c r="J9260">
        <v>36</v>
      </c>
      <c r="K9260">
        <v>1708</v>
      </c>
      <c r="L9260" t="s">
        <v>471</v>
      </c>
      <c r="M9260" s="2">
        <f>+Table3[[#This Row],[CHW]]/Table3[[#This Row],[Count of Airbill Number]]</f>
        <v>21.879444444444445</v>
      </c>
    </row>
    <row r="9261" spans="2:13">
      <c r="B9261" t="s">
        <v>20</v>
      </c>
      <c r="C9261" t="s">
        <v>472</v>
      </c>
      <c r="D9261" t="s">
        <v>22</v>
      </c>
      <c r="E9261" t="s">
        <v>777</v>
      </c>
      <c r="F9261" t="s">
        <v>777</v>
      </c>
      <c r="G9261" t="s">
        <v>532</v>
      </c>
      <c r="H9261" t="s">
        <v>106</v>
      </c>
      <c r="I9261">
        <v>787</v>
      </c>
      <c r="J9261">
        <v>62</v>
      </c>
      <c r="K9261">
        <v>1709</v>
      </c>
      <c r="L9261" t="s">
        <v>471</v>
      </c>
      <c r="M9261" s="2">
        <f>+Table3[[#This Row],[CHW]]/Table3[[#This Row],[Count of Airbill Number]]</f>
        <v>12.693548387096774</v>
      </c>
    </row>
    <row r="9262" spans="2:13">
      <c r="B9262" t="s">
        <v>20</v>
      </c>
      <c r="C9262" t="s">
        <v>472</v>
      </c>
      <c r="D9262" t="s">
        <v>22</v>
      </c>
      <c r="E9262" t="s">
        <v>778</v>
      </c>
      <c r="F9262" t="s">
        <v>778</v>
      </c>
      <c r="G9262" t="s">
        <v>269</v>
      </c>
      <c r="H9262" t="s">
        <v>86</v>
      </c>
      <c r="I9262">
        <v>787</v>
      </c>
      <c r="J9262">
        <v>26</v>
      </c>
      <c r="K9262">
        <v>1710</v>
      </c>
      <c r="L9262" t="s">
        <v>471</v>
      </c>
      <c r="M9262" s="2">
        <f>+Table3[[#This Row],[CHW]]/Table3[[#This Row],[Count of Airbill Number]]</f>
        <v>30.26923076923077</v>
      </c>
    </row>
    <row r="9263" spans="2:13">
      <c r="B9263" t="s">
        <v>20</v>
      </c>
      <c r="C9263" t="s">
        <v>472</v>
      </c>
      <c r="D9263" t="s">
        <v>22</v>
      </c>
      <c r="E9263" t="s">
        <v>776</v>
      </c>
      <c r="F9263" t="s">
        <v>776</v>
      </c>
      <c r="G9263" t="s">
        <v>31</v>
      </c>
      <c r="H9263" t="s">
        <v>107</v>
      </c>
      <c r="I9263">
        <v>786.86</v>
      </c>
      <c r="J9263">
        <v>21</v>
      </c>
      <c r="K9263">
        <v>1711</v>
      </c>
      <c r="L9263" t="s">
        <v>471</v>
      </c>
      <c r="M9263" s="2">
        <f>+Table3[[#This Row],[CHW]]/Table3[[#This Row],[Count of Airbill Number]]</f>
        <v>37.469523809523807</v>
      </c>
    </row>
    <row r="9264" spans="2:13">
      <c r="B9264" t="s">
        <v>20</v>
      </c>
      <c r="C9264" t="s">
        <v>472</v>
      </c>
      <c r="D9264" t="s">
        <v>22</v>
      </c>
      <c r="E9264" t="s">
        <v>778</v>
      </c>
      <c r="F9264" t="s">
        <v>778</v>
      </c>
      <c r="G9264" t="s">
        <v>393</v>
      </c>
      <c r="H9264" t="s">
        <v>210</v>
      </c>
      <c r="I9264">
        <v>784</v>
      </c>
      <c r="J9264">
        <v>28</v>
      </c>
      <c r="K9264">
        <v>1712</v>
      </c>
      <c r="L9264" t="s">
        <v>471</v>
      </c>
      <c r="M9264" s="2">
        <f>+Table3[[#This Row],[CHW]]/Table3[[#This Row],[Count of Airbill Number]]</f>
        <v>28</v>
      </c>
    </row>
    <row r="9265" spans="2:13">
      <c r="B9265" t="s">
        <v>20</v>
      </c>
      <c r="C9265" t="s">
        <v>472</v>
      </c>
      <c r="D9265" t="s">
        <v>22</v>
      </c>
      <c r="E9265" t="s">
        <v>778</v>
      </c>
      <c r="F9265" t="s">
        <v>778</v>
      </c>
      <c r="G9265" t="s">
        <v>135</v>
      </c>
      <c r="H9265" t="s">
        <v>112</v>
      </c>
      <c r="I9265">
        <v>783.5</v>
      </c>
      <c r="J9265">
        <v>76</v>
      </c>
      <c r="K9265">
        <v>1713</v>
      </c>
      <c r="L9265" t="s">
        <v>471</v>
      </c>
      <c r="M9265" s="2">
        <f>+Table3[[#This Row],[CHW]]/Table3[[#This Row],[Count of Airbill Number]]</f>
        <v>10.309210526315789</v>
      </c>
    </row>
    <row r="9266" spans="2:13">
      <c r="B9266" t="s">
        <v>20</v>
      </c>
      <c r="C9266" t="s">
        <v>472</v>
      </c>
      <c r="D9266" t="s">
        <v>22</v>
      </c>
      <c r="E9266" t="s">
        <v>778</v>
      </c>
      <c r="F9266" t="s">
        <v>778</v>
      </c>
      <c r="G9266" t="s">
        <v>135</v>
      </c>
      <c r="H9266" t="s">
        <v>113</v>
      </c>
      <c r="I9266">
        <v>783.15000000000146</v>
      </c>
      <c r="J9266">
        <v>119</v>
      </c>
      <c r="K9266">
        <v>1714</v>
      </c>
      <c r="L9266" t="s">
        <v>471</v>
      </c>
      <c r="M9266" s="2">
        <f>+Table3[[#This Row],[CHW]]/Table3[[#This Row],[Count of Airbill Number]]</f>
        <v>6.5810924369748021</v>
      </c>
    </row>
    <row r="9267" spans="2:13">
      <c r="B9267" t="s">
        <v>20</v>
      </c>
      <c r="C9267" t="s">
        <v>472</v>
      </c>
      <c r="D9267" t="s">
        <v>22</v>
      </c>
      <c r="E9267" t="s">
        <v>778</v>
      </c>
      <c r="F9267" t="s">
        <v>777</v>
      </c>
      <c r="G9267" t="s">
        <v>150</v>
      </c>
      <c r="H9267" t="s">
        <v>374</v>
      </c>
      <c r="I9267">
        <v>782.4</v>
      </c>
      <c r="J9267">
        <v>3</v>
      </c>
      <c r="K9267">
        <v>1715</v>
      </c>
      <c r="L9267" t="s">
        <v>471</v>
      </c>
      <c r="M9267" s="2">
        <f>+Table3[[#This Row],[CHW]]/Table3[[#This Row],[Count of Airbill Number]]</f>
        <v>260.8</v>
      </c>
    </row>
    <row r="9268" spans="2:13">
      <c r="B9268" t="s">
        <v>20</v>
      </c>
      <c r="C9268" t="s">
        <v>472</v>
      </c>
      <c r="D9268" t="s">
        <v>22</v>
      </c>
      <c r="E9268" t="s">
        <v>778</v>
      </c>
      <c r="F9268" t="s">
        <v>777</v>
      </c>
      <c r="G9268" t="s">
        <v>112</v>
      </c>
      <c r="H9268" t="s">
        <v>44</v>
      </c>
      <c r="I9268">
        <v>782.22</v>
      </c>
      <c r="J9268">
        <v>43</v>
      </c>
      <c r="K9268">
        <v>1716</v>
      </c>
      <c r="L9268" t="s">
        <v>471</v>
      </c>
      <c r="M9268" s="2">
        <f>+Table3[[#This Row],[CHW]]/Table3[[#This Row],[Count of Airbill Number]]</f>
        <v>18.191162790697675</v>
      </c>
    </row>
    <row r="9269" spans="2:13">
      <c r="B9269" t="s">
        <v>20</v>
      </c>
      <c r="C9269" t="s">
        <v>472</v>
      </c>
      <c r="D9269" t="s">
        <v>22</v>
      </c>
      <c r="E9269" t="s">
        <v>777</v>
      </c>
      <c r="F9269" t="s">
        <v>777</v>
      </c>
      <c r="G9269" t="s">
        <v>374</v>
      </c>
      <c r="H9269" t="s">
        <v>551</v>
      </c>
      <c r="I9269">
        <v>782</v>
      </c>
      <c r="J9269">
        <v>21</v>
      </c>
      <c r="K9269">
        <v>1717</v>
      </c>
      <c r="L9269" t="s">
        <v>471</v>
      </c>
      <c r="M9269" s="2">
        <f>+Table3[[#This Row],[CHW]]/Table3[[#This Row],[Count of Airbill Number]]</f>
        <v>37.238095238095241</v>
      </c>
    </row>
    <row r="9270" spans="2:13">
      <c r="B9270" t="s">
        <v>20</v>
      </c>
      <c r="C9270" t="s">
        <v>472</v>
      </c>
      <c r="D9270" t="s">
        <v>22</v>
      </c>
      <c r="E9270" t="s">
        <v>778</v>
      </c>
      <c r="F9270" t="s">
        <v>778</v>
      </c>
      <c r="G9270" t="s">
        <v>173</v>
      </c>
      <c r="H9270" t="s">
        <v>393</v>
      </c>
      <c r="I9270">
        <v>782</v>
      </c>
      <c r="J9270">
        <v>31</v>
      </c>
      <c r="K9270">
        <v>1718</v>
      </c>
      <c r="L9270" t="s">
        <v>471</v>
      </c>
      <c r="M9270" s="2">
        <f>+Table3[[#This Row],[CHW]]/Table3[[#This Row],[Count of Airbill Number]]</f>
        <v>25.225806451612904</v>
      </c>
    </row>
    <row r="9271" spans="2:13">
      <c r="B9271" t="s">
        <v>20</v>
      </c>
      <c r="C9271" t="s">
        <v>21</v>
      </c>
      <c r="D9271" t="s">
        <v>22</v>
      </c>
      <c r="E9271" t="s">
        <v>778</v>
      </c>
      <c r="F9271" t="s">
        <v>778</v>
      </c>
      <c r="G9271" t="s">
        <v>86</v>
      </c>
      <c r="H9271" t="s">
        <v>476</v>
      </c>
      <c r="I9271">
        <v>781.99999999999989</v>
      </c>
      <c r="J9271">
        <v>59</v>
      </c>
      <c r="K9271">
        <v>1719</v>
      </c>
      <c r="L9271" t="s">
        <v>471</v>
      </c>
      <c r="M9271" s="2">
        <f>+Table3[[#This Row],[CHW]]/Table3[[#This Row],[Count of Airbill Number]]</f>
        <v>13.254237288135592</v>
      </c>
    </row>
    <row r="9272" spans="2:13">
      <c r="B9272" t="s">
        <v>20</v>
      </c>
      <c r="C9272" t="s">
        <v>472</v>
      </c>
      <c r="D9272" t="s">
        <v>22</v>
      </c>
      <c r="E9272" t="s">
        <v>778</v>
      </c>
      <c r="F9272" t="s">
        <v>776</v>
      </c>
      <c r="G9272" t="s">
        <v>51</v>
      </c>
      <c r="H9272" t="s">
        <v>397</v>
      </c>
      <c r="I9272">
        <v>781.4</v>
      </c>
      <c r="J9272">
        <v>73</v>
      </c>
      <c r="K9272">
        <v>1720</v>
      </c>
      <c r="L9272" t="s">
        <v>471</v>
      </c>
      <c r="M9272" s="2">
        <f>+Table3[[#This Row],[CHW]]/Table3[[#This Row],[Count of Airbill Number]]</f>
        <v>10.704109589041096</v>
      </c>
    </row>
    <row r="9273" spans="2:13">
      <c r="B9273" t="s">
        <v>35</v>
      </c>
      <c r="C9273" t="s">
        <v>472</v>
      </c>
      <c r="D9273" t="s">
        <v>36</v>
      </c>
      <c r="E9273" t="s">
        <v>778</v>
      </c>
      <c r="F9273" t="s">
        <v>778</v>
      </c>
      <c r="G9273" t="s">
        <v>51</v>
      </c>
      <c r="H9273" t="s">
        <v>510</v>
      </c>
      <c r="I9273">
        <v>781</v>
      </c>
      <c r="J9273">
        <v>2</v>
      </c>
      <c r="K9273">
        <v>1721</v>
      </c>
      <c r="L9273" t="s">
        <v>471</v>
      </c>
      <c r="M9273" s="2">
        <f>+Table3[[#This Row],[CHW]]/Table3[[#This Row],[Count of Airbill Number]]</f>
        <v>390.5</v>
      </c>
    </row>
    <row r="9274" spans="2:13">
      <c r="B9274" t="s">
        <v>20</v>
      </c>
      <c r="C9274" t="s">
        <v>472</v>
      </c>
      <c r="D9274" t="s">
        <v>22</v>
      </c>
      <c r="E9274" t="s">
        <v>777</v>
      </c>
      <c r="F9274" t="s">
        <v>776</v>
      </c>
      <c r="G9274" t="s">
        <v>326</v>
      </c>
      <c r="H9274" t="s">
        <v>37</v>
      </c>
      <c r="I9274">
        <v>781</v>
      </c>
      <c r="J9274">
        <v>90</v>
      </c>
      <c r="K9274">
        <v>1722</v>
      </c>
      <c r="L9274" t="s">
        <v>471</v>
      </c>
      <c r="M9274" s="2">
        <f>+Table3[[#This Row],[CHW]]/Table3[[#This Row],[Count of Airbill Number]]</f>
        <v>8.6777777777777771</v>
      </c>
    </row>
    <row r="9275" spans="2:13">
      <c r="B9275" t="s">
        <v>20</v>
      </c>
      <c r="C9275" t="s">
        <v>472</v>
      </c>
      <c r="D9275" t="s">
        <v>22</v>
      </c>
      <c r="E9275" t="s">
        <v>776</v>
      </c>
      <c r="F9275" t="s">
        <v>776</v>
      </c>
      <c r="G9275" t="s">
        <v>132</v>
      </c>
      <c r="H9275" t="s">
        <v>123</v>
      </c>
      <c r="I9275">
        <v>780.6400000000001</v>
      </c>
      <c r="J9275">
        <v>49</v>
      </c>
      <c r="K9275">
        <v>1723</v>
      </c>
      <c r="L9275" t="s">
        <v>471</v>
      </c>
      <c r="M9275" s="2">
        <f>+Table3[[#This Row],[CHW]]/Table3[[#This Row],[Count of Airbill Number]]</f>
        <v>15.931428571428574</v>
      </c>
    </row>
    <row r="9276" spans="2:13">
      <c r="B9276" t="s">
        <v>20</v>
      </c>
      <c r="C9276" t="s">
        <v>472</v>
      </c>
      <c r="D9276" t="s">
        <v>22</v>
      </c>
      <c r="E9276" t="s">
        <v>776</v>
      </c>
      <c r="F9276" t="s">
        <v>777</v>
      </c>
      <c r="G9276" t="s">
        <v>37</v>
      </c>
      <c r="H9276" t="s">
        <v>227</v>
      </c>
      <c r="I9276">
        <v>780.51</v>
      </c>
      <c r="J9276">
        <v>22</v>
      </c>
      <c r="K9276">
        <v>1724</v>
      </c>
      <c r="L9276" t="s">
        <v>471</v>
      </c>
      <c r="M9276" s="2">
        <f>+Table3[[#This Row],[CHW]]/Table3[[#This Row],[Count of Airbill Number]]</f>
        <v>35.477727272727272</v>
      </c>
    </row>
    <row r="9277" spans="2:13">
      <c r="B9277" t="s">
        <v>20</v>
      </c>
      <c r="C9277" t="s">
        <v>472</v>
      </c>
      <c r="D9277" t="s">
        <v>22</v>
      </c>
      <c r="E9277" t="s">
        <v>776</v>
      </c>
      <c r="F9277" t="s">
        <v>776</v>
      </c>
      <c r="G9277" t="s">
        <v>57</v>
      </c>
      <c r="H9277" t="s">
        <v>49</v>
      </c>
      <c r="I9277">
        <v>779.25561999999991</v>
      </c>
      <c r="J9277">
        <v>19</v>
      </c>
      <c r="K9277">
        <v>1725</v>
      </c>
      <c r="L9277" t="s">
        <v>471</v>
      </c>
      <c r="M9277" s="2">
        <f>+Table3[[#This Row],[CHW]]/Table3[[#This Row],[Count of Airbill Number]]</f>
        <v>41.013453684210525</v>
      </c>
    </row>
    <row r="9278" spans="2:13">
      <c r="B9278" t="s">
        <v>20</v>
      </c>
      <c r="C9278" t="s">
        <v>21</v>
      </c>
      <c r="D9278" t="s">
        <v>22</v>
      </c>
      <c r="E9278" t="s">
        <v>776</v>
      </c>
      <c r="F9278" t="s">
        <v>776</v>
      </c>
      <c r="G9278" t="s">
        <v>43</v>
      </c>
      <c r="H9278" t="s">
        <v>24</v>
      </c>
      <c r="I9278">
        <v>778</v>
      </c>
      <c r="J9278">
        <v>22</v>
      </c>
      <c r="K9278">
        <v>1726</v>
      </c>
      <c r="L9278" t="s">
        <v>471</v>
      </c>
      <c r="M9278" s="2">
        <f>+Table3[[#This Row],[CHW]]/Table3[[#This Row],[Count of Airbill Number]]</f>
        <v>35.363636363636367</v>
      </c>
    </row>
    <row r="9279" spans="2:13">
      <c r="B9279" t="s">
        <v>20</v>
      </c>
      <c r="C9279" t="s">
        <v>472</v>
      </c>
      <c r="D9279" t="s">
        <v>22</v>
      </c>
      <c r="E9279" t="s">
        <v>777</v>
      </c>
      <c r="F9279" t="s">
        <v>777</v>
      </c>
      <c r="G9279" t="s">
        <v>374</v>
      </c>
      <c r="H9279" t="s">
        <v>190</v>
      </c>
      <c r="I9279">
        <v>778</v>
      </c>
      <c r="J9279">
        <v>2</v>
      </c>
      <c r="K9279">
        <v>1727</v>
      </c>
      <c r="L9279" t="s">
        <v>471</v>
      </c>
      <c r="M9279" s="2">
        <f>+Table3[[#This Row],[CHW]]/Table3[[#This Row],[Count of Airbill Number]]</f>
        <v>389</v>
      </c>
    </row>
    <row r="9280" spans="2:13">
      <c r="B9280" t="s">
        <v>20</v>
      </c>
      <c r="C9280" t="s">
        <v>472</v>
      </c>
      <c r="D9280" t="s">
        <v>22</v>
      </c>
      <c r="E9280" t="s">
        <v>778</v>
      </c>
      <c r="F9280" t="s">
        <v>777</v>
      </c>
      <c r="G9280" t="s">
        <v>86</v>
      </c>
      <c r="H9280" t="s">
        <v>52</v>
      </c>
      <c r="I9280">
        <v>776.4899999999999</v>
      </c>
      <c r="J9280">
        <v>47</v>
      </c>
      <c r="K9280">
        <v>1728</v>
      </c>
      <c r="L9280" t="s">
        <v>471</v>
      </c>
      <c r="M9280" s="2">
        <f>+Table3[[#This Row],[CHW]]/Table3[[#This Row],[Count of Airbill Number]]</f>
        <v>16.521063829787231</v>
      </c>
    </row>
    <row r="9281" spans="2:13">
      <c r="B9281" t="s">
        <v>20</v>
      </c>
      <c r="C9281" t="s">
        <v>472</v>
      </c>
      <c r="D9281" t="s">
        <v>22</v>
      </c>
      <c r="E9281" t="s">
        <v>778</v>
      </c>
      <c r="F9281" t="s">
        <v>777</v>
      </c>
      <c r="G9281" t="s">
        <v>171</v>
      </c>
      <c r="H9281" t="s">
        <v>290</v>
      </c>
      <c r="I9281">
        <v>776</v>
      </c>
      <c r="J9281">
        <v>38</v>
      </c>
      <c r="K9281">
        <v>1729</v>
      </c>
      <c r="L9281" t="s">
        <v>471</v>
      </c>
      <c r="M9281" s="2">
        <f>+Table3[[#This Row],[CHW]]/Table3[[#This Row],[Count of Airbill Number]]</f>
        <v>20.421052631578949</v>
      </c>
    </row>
    <row r="9282" spans="2:13">
      <c r="B9282" t="s">
        <v>20</v>
      </c>
      <c r="C9282" t="s">
        <v>21</v>
      </c>
      <c r="D9282" t="s">
        <v>22</v>
      </c>
      <c r="E9282" t="s">
        <v>778</v>
      </c>
      <c r="F9282" t="s">
        <v>776</v>
      </c>
      <c r="G9282" t="s">
        <v>112</v>
      </c>
      <c r="H9282" t="s">
        <v>31</v>
      </c>
      <c r="I9282">
        <v>775</v>
      </c>
      <c r="J9282">
        <v>79</v>
      </c>
      <c r="K9282">
        <v>1730</v>
      </c>
      <c r="L9282" t="s">
        <v>471</v>
      </c>
      <c r="M9282" s="2">
        <f>+Table3[[#This Row],[CHW]]/Table3[[#This Row],[Count of Airbill Number]]</f>
        <v>9.8101265822784818</v>
      </c>
    </row>
    <row r="9283" spans="2:13">
      <c r="B9283" t="s">
        <v>20</v>
      </c>
      <c r="C9283" t="s">
        <v>21</v>
      </c>
      <c r="D9283" t="s">
        <v>22</v>
      </c>
      <c r="E9283" t="s">
        <v>776</v>
      </c>
      <c r="F9283" t="s">
        <v>776</v>
      </c>
      <c r="G9283" t="s">
        <v>59</v>
      </c>
      <c r="H9283" t="s">
        <v>24</v>
      </c>
      <c r="I9283">
        <v>775</v>
      </c>
      <c r="J9283">
        <v>20</v>
      </c>
      <c r="K9283">
        <v>1731</v>
      </c>
      <c r="L9283" t="s">
        <v>471</v>
      </c>
      <c r="M9283" s="2">
        <f>+Table3[[#This Row],[CHW]]/Table3[[#This Row],[Count of Airbill Number]]</f>
        <v>38.75</v>
      </c>
    </row>
    <row r="9284" spans="2:13">
      <c r="B9284" t="s">
        <v>20</v>
      </c>
      <c r="C9284" t="s">
        <v>472</v>
      </c>
      <c r="D9284" t="s">
        <v>22</v>
      </c>
      <c r="E9284" t="s">
        <v>776</v>
      </c>
      <c r="F9284" t="s">
        <v>776</v>
      </c>
      <c r="G9284" t="s">
        <v>31</v>
      </c>
      <c r="H9284" t="s">
        <v>544</v>
      </c>
      <c r="I9284">
        <v>774.03999999999974</v>
      </c>
      <c r="J9284">
        <v>54</v>
      </c>
      <c r="K9284">
        <v>1732</v>
      </c>
      <c r="L9284" t="s">
        <v>471</v>
      </c>
      <c r="M9284" s="2">
        <f>+Table3[[#This Row],[CHW]]/Table3[[#This Row],[Count of Airbill Number]]</f>
        <v>14.334074074074069</v>
      </c>
    </row>
    <row r="9285" spans="2:13">
      <c r="B9285" t="s">
        <v>20</v>
      </c>
      <c r="C9285" t="s">
        <v>472</v>
      </c>
      <c r="D9285" t="s">
        <v>22</v>
      </c>
      <c r="E9285" t="s">
        <v>778</v>
      </c>
      <c r="F9285" t="s">
        <v>778</v>
      </c>
      <c r="G9285" t="s">
        <v>99</v>
      </c>
      <c r="H9285" t="s">
        <v>476</v>
      </c>
      <c r="I9285">
        <v>773.11</v>
      </c>
      <c r="J9285">
        <v>2</v>
      </c>
      <c r="K9285">
        <v>1733</v>
      </c>
      <c r="L9285" t="s">
        <v>471</v>
      </c>
      <c r="M9285" s="2">
        <f>+Table3[[#This Row],[CHW]]/Table3[[#This Row],[Count of Airbill Number]]</f>
        <v>386.55500000000001</v>
      </c>
    </row>
    <row r="9286" spans="2:13">
      <c r="B9286" t="s">
        <v>20</v>
      </c>
      <c r="C9286" t="s">
        <v>472</v>
      </c>
      <c r="D9286" t="s">
        <v>22</v>
      </c>
      <c r="E9286" t="s">
        <v>778</v>
      </c>
      <c r="F9286" t="s">
        <v>778</v>
      </c>
      <c r="G9286" t="s">
        <v>51</v>
      </c>
      <c r="H9286" t="s">
        <v>546</v>
      </c>
      <c r="I9286">
        <v>773</v>
      </c>
      <c r="J9286">
        <v>47</v>
      </c>
      <c r="K9286">
        <v>1734</v>
      </c>
      <c r="L9286" t="s">
        <v>471</v>
      </c>
      <c r="M9286" s="2">
        <f>+Table3[[#This Row],[CHW]]/Table3[[#This Row],[Count of Airbill Number]]</f>
        <v>16.446808510638299</v>
      </c>
    </row>
    <row r="9287" spans="2:13">
      <c r="B9287" t="s">
        <v>20</v>
      </c>
      <c r="C9287" t="s">
        <v>472</v>
      </c>
      <c r="D9287" t="s">
        <v>22</v>
      </c>
      <c r="E9287" t="s">
        <v>778</v>
      </c>
      <c r="F9287" t="s">
        <v>778</v>
      </c>
      <c r="G9287" t="s">
        <v>86</v>
      </c>
      <c r="H9287" t="s">
        <v>393</v>
      </c>
      <c r="I9287">
        <v>772</v>
      </c>
      <c r="J9287">
        <v>87</v>
      </c>
      <c r="K9287">
        <v>1735</v>
      </c>
      <c r="L9287" t="s">
        <v>471</v>
      </c>
      <c r="M9287" s="2">
        <f>+Table3[[#This Row],[CHW]]/Table3[[#This Row],[Count of Airbill Number]]</f>
        <v>8.8735632183908049</v>
      </c>
    </row>
    <row r="9288" spans="2:13">
      <c r="B9288" t="s">
        <v>20</v>
      </c>
      <c r="C9288" t="s">
        <v>472</v>
      </c>
      <c r="D9288" t="s">
        <v>22</v>
      </c>
      <c r="E9288" t="s">
        <v>777</v>
      </c>
      <c r="F9288" t="s">
        <v>777</v>
      </c>
      <c r="G9288" t="s">
        <v>374</v>
      </c>
      <c r="H9288" t="s">
        <v>534</v>
      </c>
      <c r="I9288">
        <v>771.47000000000014</v>
      </c>
      <c r="J9288">
        <v>39</v>
      </c>
      <c r="K9288">
        <v>1736</v>
      </c>
      <c r="L9288" t="s">
        <v>471</v>
      </c>
      <c r="M9288" s="2">
        <f>+Table3[[#This Row],[CHW]]/Table3[[#This Row],[Count of Airbill Number]]</f>
        <v>19.781282051282055</v>
      </c>
    </row>
    <row r="9289" spans="2:13">
      <c r="B9289" t="s">
        <v>20</v>
      </c>
      <c r="C9289" t="s">
        <v>472</v>
      </c>
      <c r="D9289" t="s">
        <v>22</v>
      </c>
      <c r="E9289" t="s">
        <v>778</v>
      </c>
      <c r="F9289" t="s">
        <v>778</v>
      </c>
      <c r="G9289" t="s">
        <v>150</v>
      </c>
      <c r="H9289" t="s">
        <v>261</v>
      </c>
      <c r="I9289">
        <v>769.8</v>
      </c>
      <c r="J9289">
        <v>33</v>
      </c>
      <c r="K9289">
        <v>1737</v>
      </c>
      <c r="L9289" t="s">
        <v>471</v>
      </c>
      <c r="M9289" s="2">
        <f>+Table3[[#This Row],[CHW]]/Table3[[#This Row],[Count of Airbill Number]]</f>
        <v>23.327272727272724</v>
      </c>
    </row>
    <row r="9290" spans="2:13">
      <c r="B9290" t="s">
        <v>35</v>
      </c>
      <c r="C9290" t="s">
        <v>472</v>
      </c>
      <c r="D9290" t="s">
        <v>36</v>
      </c>
      <c r="E9290" t="s">
        <v>776</v>
      </c>
      <c r="F9290" t="s">
        <v>776</v>
      </c>
      <c r="G9290" t="s">
        <v>116</v>
      </c>
      <c r="H9290" t="s">
        <v>483</v>
      </c>
      <c r="I9290">
        <v>767.0999999999998</v>
      </c>
      <c r="J9290">
        <v>56</v>
      </c>
      <c r="K9290">
        <v>1738</v>
      </c>
      <c r="L9290" t="s">
        <v>471</v>
      </c>
      <c r="M9290" s="2">
        <f>+Table3[[#This Row],[CHW]]/Table3[[#This Row],[Count of Airbill Number]]</f>
        <v>13.698214285714283</v>
      </c>
    </row>
    <row r="9291" spans="2:13">
      <c r="B9291" t="s">
        <v>20</v>
      </c>
      <c r="C9291" t="s">
        <v>472</v>
      </c>
      <c r="D9291" t="s">
        <v>22</v>
      </c>
      <c r="E9291" t="s">
        <v>776</v>
      </c>
      <c r="F9291" t="s">
        <v>776</v>
      </c>
      <c r="G9291" t="s">
        <v>216</v>
      </c>
      <c r="H9291" t="s">
        <v>122</v>
      </c>
      <c r="I9291">
        <v>766.2399999999999</v>
      </c>
      <c r="J9291">
        <v>28</v>
      </c>
      <c r="K9291">
        <v>1739</v>
      </c>
      <c r="L9291" t="s">
        <v>471</v>
      </c>
      <c r="M9291" s="2">
        <f>+Table3[[#This Row],[CHW]]/Table3[[#This Row],[Count of Airbill Number]]</f>
        <v>27.365714285714283</v>
      </c>
    </row>
    <row r="9292" spans="2:13">
      <c r="B9292" t="s">
        <v>20</v>
      </c>
      <c r="C9292" t="s">
        <v>472</v>
      </c>
      <c r="D9292" t="s">
        <v>22</v>
      </c>
      <c r="E9292" t="s">
        <v>778</v>
      </c>
      <c r="F9292" t="s">
        <v>778</v>
      </c>
      <c r="G9292" t="s">
        <v>161</v>
      </c>
      <c r="H9292" t="s">
        <v>112</v>
      </c>
      <c r="I9292">
        <v>765.5</v>
      </c>
      <c r="J9292">
        <v>43</v>
      </c>
      <c r="K9292">
        <v>1740</v>
      </c>
      <c r="L9292" t="s">
        <v>471</v>
      </c>
      <c r="M9292" s="2">
        <f>+Table3[[#This Row],[CHW]]/Table3[[#This Row],[Count of Airbill Number]]</f>
        <v>17.802325581395348</v>
      </c>
    </row>
    <row r="9293" spans="2:13">
      <c r="B9293" t="s">
        <v>20</v>
      </c>
      <c r="C9293" t="s">
        <v>472</v>
      </c>
      <c r="D9293" t="s">
        <v>22</v>
      </c>
      <c r="E9293" t="s">
        <v>777</v>
      </c>
      <c r="F9293" t="s">
        <v>777</v>
      </c>
      <c r="G9293" t="s">
        <v>110</v>
      </c>
      <c r="H9293" t="s">
        <v>259</v>
      </c>
      <c r="I9293">
        <v>764</v>
      </c>
      <c r="J9293">
        <v>7</v>
      </c>
      <c r="K9293">
        <v>1741</v>
      </c>
      <c r="L9293" t="s">
        <v>471</v>
      </c>
      <c r="M9293" s="2">
        <f>+Table3[[#This Row],[CHW]]/Table3[[#This Row],[Count of Airbill Number]]</f>
        <v>109.14285714285714</v>
      </c>
    </row>
    <row r="9294" spans="2:13">
      <c r="B9294" t="s">
        <v>20</v>
      </c>
      <c r="C9294" t="s">
        <v>472</v>
      </c>
      <c r="D9294" t="s">
        <v>22</v>
      </c>
      <c r="E9294" t="s">
        <v>777</v>
      </c>
      <c r="F9294" t="s">
        <v>777</v>
      </c>
      <c r="G9294" t="s">
        <v>205</v>
      </c>
      <c r="H9294" t="s">
        <v>110</v>
      </c>
      <c r="I9294">
        <v>764</v>
      </c>
      <c r="J9294">
        <v>17</v>
      </c>
      <c r="K9294">
        <v>1742</v>
      </c>
      <c r="L9294" t="s">
        <v>471</v>
      </c>
      <c r="M9294" s="2">
        <f>+Table3[[#This Row],[CHW]]/Table3[[#This Row],[Count of Airbill Number]]</f>
        <v>44.941176470588232</v>
      </c>
    </row>
    <row r="9295" spans="2:13">
      <c r="B9295" t="s">
        <v>20</v>
      </c>
      <c r="C9295" t="s">
        <v>472</v>
      </c>
      <c r="D9295" t="s">
        <v>22</v>
      </c>
      <c r="E9295" t="s">
        <v>777</v>
      </c>
      <c r="F9295" t="s">
        <v>777</v>
      </c>
      <c r="G9295" t="s">
        <v>274</v>
      </c>
      <c r="H9295" t="s">
        <v>489</v>
      </c>
      <c r="I9295">
        <v>762.36999999999989</v>
      </c>
      <c r="J9295">
        <v>31</v>
      </c>
      <c r="K9295">
        <v>1743</v>
      </c>
      <c r="L9295" t="s">
        <v>471</v>
      </c>
      <c r="M9295" s="2">
        <f>+Table3[[#This Row],[CHW]]/Table3[[#This Row],[Count of Airbill Number]]</f>
        <v>24.592580645161288</v>
      </c>
    </row>
    <row r="9296" spans="2:13">
      <c r="B9296" t="s">
        <v>35</v>
      </c>
      <c r="C9296" t="s">
        <v>472</v>
      </c>
      <c r="D9296" t="s">
        <v>36</v>
      </c>
      <c r="E9296" t="s">
        <v>777</v>
      </c>
      <c r="F9296" t="s">
        <v>777</v>
      </c>
      <c r="G9296" t="s">
        <v>429</v>
      </c>
      <c r="H9296" t="s">
        <v>190</v>
      </c>
      <c r="I9296">
        <v>762</v>
      </c>
      <c r="J9296">
        <v>1</v>
      </c>
      <c r="K9296">
        <v>1744</v>
      </c>
      <c r="L9296" t="s">
        <v>471</v>
      </c>
      <c r="M9296" s="2">
        <f>+Table3[[#This Row],[CHW]]/Table3[[#This Row],[Count of Airbill Number]]</f>
        <v>762</v>
      </c>
    </row>
    <row r="9297" spans="2:13">
      <c r="B9297" t="s">
        <v>20</v>
      </c>
      <c r="C9297" t="s">
        <v>472</v>
      </c>
      <c r="D9297" t="s">
        <v>22</v>
      </c>
      <c r="E9297" t="s">
        <v>777</v>
      </c>
      <c r="F9297" t="s">
        <v>778</v>
      </c>
      <c r="G9297" t="s">
        <v>324</v>
      </c>
      <c r="H9297" t="s">
        <v>260</v>
      </c>
      <c r="I9297">
        <v>762</v>
      </c>
      <c r="J9297">
        <v>3</v>
      </c>
      <c r="K9297">
        <v>1745</v>
      </c>
      <c r="L9297" t="s">
        <v>471</v>
      </c>
      <c r="M9297" s="2">
        <f>+Table3[[#This Row],[CHW]]/Table3[[#This Row],[Count of Airbill Number]]</f>
        <v>254</v>
      </c>
    </row>
    <row r="9298" spans="2:13">
      <c r="B9298" t="s">
        <v>20</v>
      </c>
      <c r="C9298" t="s">
        <v>472</v>
      </c>
      <c r="D9298" t="s">
        <v>36</v>
      </c>
      <c r="E9298" t="s">
        <v>778</v>
      </c>
      <c r="F9298" t="s">
        <v>778</v>
      </c>
      <c r="G9298" t="s">
        <v>51</v>
      </c>
      <c r="H9298" t="s">
        <v>86</v>
      </c>
      <c r="I9298">
        <v>762</v>
      </c>
      <c r="J9298">
        <v>7</v>
      </c>
      <c r="K9298">
        <v>1746</v>
      </c>
      <c r="L9298" t="s">
        <v>471</v>
      </c>
      <c r="M9298" s="2">
        <f>+Table3[[#This Row],[CHW]]/Table3[[#This Row],[Count of Airbill Number]]</f>
        <v>108.85714285714286</v>
      </c>
    </row>
    <row r="9299" spans="2:13">
      <c r="B9299" t="s">
        <v>20</v>
      </c>
      <c r="C9299" t="s">
        <v>21</v>
      </c>
      <c r="D9299" t="s">
        <v>22</v>
      </c>
      <c r="E9299" t="s">
        <v>776</v>
      </c>
      <c r="F9299" t="s">
        <v>777</v>
      </c>
      <c r="G9299" t="s">
        <v>85</v>
      </c>
      <c r="H9299" t="s">
        <v>110</v>
      </c>
      <c r="I9299">
        <v>760.98</v>
      </c>
      <c r="J9299">
        <v>30</v>
      </c>
      <c r="K9299">
        <v>1747</v>
      </c>
      <c r="L9299" t="s">
        <v>471</v>
      </c>
      <c r="M9299" s="2">
        <f>+Table3[[#This Row],[CHW]]/Table3[[#This Row],[Count of Airbill Number]]</f>
        <v>25.366</v>
      </c>
    </row>
    <row r="9300" spans="2:13">
      <c r="B9300" t="s">
        <v>35</v>
      </c>
      <c r="C9300" t="s">
        <v>472</v>
      </c>
      <c r="D9300" t="s">
        <v>36</v>
      </c>
      <c r="E9300" t="s">
        <v>778</v>
      </c>
      <c r="F9300" t="s">
        <v>778</v>
      </c>
      <c r="G9300" t="s">
        <v>86</v>
      </c>
      <c r="H9300" t="s">
        <v>124</v>
      </c>
      <c r="I9300">
        <v>759</v>
      </c>
      <c r="J9300">
        <v>2</v>
      </c>
      <c r="K9300">
        <v>1748</v>
      </c>
      <c r="L9300" t="s">
        <v>471</v>
      </c>
      <c r="M9300" s="2">
        <f>+Table3[[#This Row],[CHW]]/Table3[[#This Row],[Count of Airbill Number]]</f>
        <v>379.5</v>
      </c>
    </row>
    <row r="9301" spans="2:13">
      <c r="B9301" t="s">
        <v>20</v>
      </c>
      <c r="C9301" t="s">
        <v>472</v>
      </c>
      <c r="D9301" t="s">
        <v>22</v>
      </c>
      <c r="E9301" t="s">
        <v>776</v>
      </c>
      <c r="F9301" t="s">
        <v>776</v>
      </c>
      <c r="G9301" t="s">
        <v>432</v>
      </c>
      <c r="H9301" t="s">
        <v>477</v>
      </c>
      <c r="I9301">
        <v>758.0231</v>
      </c>
      <c r="J9301">
        <v>46</v>
      </c>
      <c r="K9301">
        <v>1749</v>
      </c>
      <c r="L9301" t="s">
        <v>471</v>
      </c>
      <c r="M9301" s="2">
        <f>+Table3[[#This Row],[CHW]]/Table3[[#This Row],[Count of Airbill Number]]</f>
        <v>16.47876304347826</v>
      </c>
    </row>
    <row r="9302" spans="2:13">
      <c r="B9302" t="s">
        <v>35</v>
      </c>
      <c r="C9302" t="s">
        <v>472</v>
      </c>
      <c r="D9302" t="s">
        <v>36</v>
      </c>
      <c r="E9302" t="s">
        <v>777</v>
      </c>
      <c r="F9302" t="s">
        <v>777</v>
      </c>
      <c r="G9302" t="s">
        <v>259</v>
      </c>
      <c r="H9302" t="s">
        <v>110</v>
      </c>
      <c r="I9302">
        <v>758</v>
      </c>
      <c r="J9302">
        <v>1</v>
      </c>
      <c r="K9302">
        <v>1750</v>
      </c>
      <c r="L9302" t="s">
        <v>471</v>
      </c>
      <c r="M9302" s="2">
        <f>+Table3[[#This Row],[CHW]]/Table3[[#This Row],[Count of Airbill Number]]</f>
        <v>758</v>
      </c>
    </row>
    <row r="9303" spans="2:13">
      <c r="B9303" t="s">
        <v>20</v>
      </c>
      <c r="C9303" t="s">
        <v>472</v>
      </c>
      <c r="D9303" t="s">
        <v>22</v>
      </c>
      <c r="E9303" t="s">
        <v>777</v>
      </c>
      <c r="F9303" t="s">
        <v>778</v>
      </c>
      <c r="G9303" t="s">
        <v>52</v>
      </c>
      <c r="H9303" t="s">
        <v>171</v>
      </c>
      <c r="I9303">
        <v>758</v>
      </c>
      <c r="J9303">
        <v>51</v>
      </c>
      <c r="K9303">
        <v>1751</v>
      </c>
      <c r="L9303" t="s">
        <v>471</v>
      </c>
      <c r="M9303" s="2">
        <f>+Table3[[#This Row],[CHW]]/Table3[[#This Row],[Count of Airbill Number]]</f>
        <v>14.862745098039216</v>
      </c>
    </row>
    <row r="9304" spans="2:13">
      <c r="B9304" t="s">
        <v>20</v>
      </c>
      <c r="C9304" t="s">
        <v>472</v>
      </c>
      <c r="D9304" t="s">
        <v>22</v>
      </c>
      <c r="E9304" t="s">
        <v>777</v>
      </c>
      <c r="F9304" t="s">
        <v>777</v>
      </c>
      <c r="G9304" t="s">
        <v>162</v>
      </c>
      <c r="H9304" t="s">
        <v>110</v>
      </c>
      <c r="I9304">
        <v>755</v>
      </c>
      <c r="J9304">
        <v>37</v>
      </c>
      <c r="K9304">
        <v>1752</v>
      </c>
      <c r="L9304" t="s">
        <v>471</v>
      </c>
      <c r="M9304" s="2">
        <f>+Table3[[#This Row],[CHW]]/Table3[[#This Row],[Count of Airbill Number]]</f>
        <v>20.405405405405407</v>
      </c>
    </row>
    <row r="9305" spans="2:13">
      <c r="B9305" t="s">
        <v>20</v>
      </c>
      <c r="C9305" t="s">
        <v>472</v>
      </c>
      <c r="D9305" t="s">
        <v>22</v>
      </c>
      <c r="E9305" t="s">
        <v>777</v>
      </c>
      <c r="F9305" t="s">
        <v>777</v>
      </c>
      <c r="G9305" t="s">
        <v>27</v>
      </c>
      <c r="H9305" t="s">
        <v>227</v>
      </c>
      <c r="I9305">
        <v>753.24</v>
      </c>
      <c r="J9305">
        <v>54</v>
      </c>
      <c r="K9305">
        <v>1753</v>
      </c>
      <c r="L9305" t="s">
        <v>471</v>
      </c>
      <c r="M9305" s="2">
        <f>+Table3[[#This Row],[CHW]]/Table3[[#This Row],[Count of Airbill Number]]</f>
        <v>13.94888888888889</v>
      </c>
    </row>
    <row r="9306" spans="2:13">
      <c r="B9306" t="s">
        <v>20</v>
      </c>
      <c r="C9306" t="s">
        <v>472</v>
      </c>
      <c r="D9306" t="s">
        <v>22</v>
      </c>
      <c r="E9306" t="s">
        <v>776</v>
      </c>
      <c r="F9306" t="s">
        <v>776</v>
      </c>
      <c r="G9306" t="s">
        <v>31</v>
      </c>
      <c r="H9306" t="s">
        <v>88</v>
      </c>
      <c r="I9306">
        <v>752.3</v>
      </c>
      <c r="J9306">
        <v>9</v>
      </c>
      <c r="K9306">
        <v>1754</v>
      </c>
      <c r="L9306" t="s">
        <v>471</v>
      </c>
      <c r="M9306" s="2">
        <f>+Table3[[#This Row],[CHW]]/Table3[[#This Row],[Count of Airbill Number]]</f>
        <v>83.588888888888889</v>
      </c>
    </row>
    <row r="9307" spans="2:13">
      <c r="B9307" t="s">
        <v>35</v>
      </c>
      <c r="C9307" t="s">
        <v>21</v>
      </c>
      <c r="D9307" t="s">
        <v>36</v>
      </c>
      <c r="E9307" t="s">
        <v>777</v>
      </c>
      <c r="F9307" t="s">
        <v>778</v>
      </c>
      <c r="G9307" t="s">
        <v>190</v>
      </c>
      <c r="H9307" t="s">
        <v>51</v>
      </c>
      <c r="I9307">
        <v>752</v>
      </c>
      <c r="J9307">
        <v>1</v>
      </c>
      <c r="K9307">
        <v>1755</v>
      </c>
      <c r="L9307" t="s">
        <v>471</v>
      </c>
      <c r="M9307" s="2">
        <f>+Table3[[#This Row],[CHW]]/Table3[[#This Row],[Count of Airbill Number]]</f>
        <v>752</v>
      </c>
    </row>
    <row r="9308" spans="2:13">
      <c r="B9308" t="s">
        <v>20</v>
      </c>
      <c r="C9308" t="s">
        <v>472</v>
      </c>
      <c r="D9308" t="s">
        <v>22</v>
      </c>
      <c r="E9308" t="s">
        <v>778</v>
      </c>
      <c r="F9308" t="s">
        <v>778</v>
      </c>
      <c r="G9308" t="s">
        <v>171</v>
      </c>
      <c r="H9308" t="s">
        <v>233</v>
      </c>
      <c r="I9308">
        <v>751</v>
      </c>
      <c r="J9308">
        <v>6</v>
      </c>
      <c r="K9308">
        <v>1756</v>
      </c>
      <c r="L9308" t="s">
        <v>471</v>
      </c>
      <c r="M9308" s="2">
        <f>+Table3[[#This Row],[CHW]]/Table3[[#This Row],[Count of Airbill Number]]</f>
        <v>125.16666666666667</v>
      </c>
    </row>
    <row r="9309" spans="2:13">
      <c r="B9309" t="s">
        <v>20</v>
      </c>
      <c r="C9309" t="s">
        <v>472</v>
      </c>
      <c r="D9309" t="s">
        <v>22</v>
      </c>
      <c r="E9309" t="s">
        <v>776</v>
      </c>
      <c r="F9309" t="s">
        <v>776</v>
      </c>
      <c r="G9309" t="s">
        <v>120</v>
      </c>
      <c r="H9309" t="s">
        <v>37</v>
      </c>
      <c r="I9309">
        <v>751</v>
      </c>
      <c r="J9309">
        <v>1</v>
      </c>
      <c r="K9309">
        <v>1757</v>
      </c>
      <c r="L9309" t="s">
        <v>471</v>
      </c>
      <c r="M9309" s="2">
        <f>+Table3[[#This Row],[CHW]]/Table3[[#This Row],[Count of Airbill Number]]</f>
        <v>751</v>
      </c>
    </row>
    <row r="9310" spans="2:13">
      <c r="B9310" t="s">
        <v>20</v>
      </c>
      <c r="C9310" t="s">
        <v>472</v>
      </c>
      <c r="D9310" t="s">
        <v>22</v>
      </c>
      <c r="E9310" t="s">
        <v>776</v>
      </c>
      <c r="F9310" t="s">
        <v>778</v>
      </c>
      <c r="G9310" t="s">
        <v>216</v>
      </c>
      <c r="H9310" t="s">
        <v>51</v>
      </c>
      <c r="I9310">
        <v>750.4</v>
      </c>
      <c r="J9310">
        <v>37</v>
      </c>
      <c r="K9310">
        <v>1758</v>
      </c>
      <c r="L9310" t="s">
        <v>471</v>
      </c>
      <c r="M9310" s="2">
        <f>+Table3[[#This Row],[CHW]]/Table3[[#This Row],[Count of Airbill Number]]</f>
        <v>20.28108108108108</v>
      </c>
    </row>
    <row r="9311" spans="2:13">
      <c r="B9311" t="s">
        <v>35</v>
      </c>
      <c r="C9311" t="s">
        <v>21</v>
      </c>
      <c r="D9311" t="s">
        <v>36</v>
      </c>
      <c r="E9311" t="s">
        <v>778</v>
      </c>
      <c r="F9311" t="s">
        <v>778</v>
      </c>
      <c r="G9311" t="s">
        <v>51</v>
      </c>
      <c r="H9311" t="s">
        <v>282</v>
      </c>
      <c r="I9311">
        <v>750</v>
      </c>
      <c r="J9311">
        <v>1</v>
      </c>
      <c r="K9311">
        <v>1759</v>
      </c>
      <c r="L9311" t="s">
        <v>471</v>
      </c>
      <c r="M9311" s="2">
        <f>+Table3[[#This Row],[CHW]]/Table3[[#This Row],[Count of Airbill Number]]</f>
        <v>750</v>
      </c>
    </row>
    <row r="9312" spans="2:13">
      <c r="B9312" t="s">
        <v>20</v>
      </c>
      <c r="C9312" t="s">
        <v>472</v>
      </c>
      <c r="D9312" t="s">
        <v>22</v>
      </c>
      <c r="E9312" t="s">
        <v>776</v>
      </c>
      <c r="F9312" t="s">
        <v>778</v>
      </c>
      <c r="G9312" t="s">
        <v>37</v>
      </c>
      <c r="H9312" t="s">
        <v>155</v>
      </c>
      <c r="I9312">
        <v>749.24</v>
      </c>
      <c r="J9312">
        <v>54</v>
      </c>
      <c r="K9312">
        <v>1760</v>
      </c>
      <c r="L9312" t="s">
        <v>471</v>
      </c>
      <c r="M9312" s="2">
        <f>+Table3[[#This Row],[CHW]]/Table3[[#This Row],[Count of Airbill Number]]</f>
        <v>13.874814814814815</v>
      </c>
    </row>
    <row r="9313" spans="2:13">
      <c r="B9313" t="s">
        <v>35</v>
      </c>
      <c r="C9313" t="s">
        <v>472</v>
      </c>
      <c r="D9313" t="s">
        <v>36</v>
      </c>
      <c r="E9313" t="s">
        <v>776</v>
      </c>
      <c r="F9313" t="s">
        <v>778</v>
      </c>
      <c r="G9313" t="s">
        <v>85</v>
      </c>
      <c r="H9313" t="s">
        <v>153</v>
      </c>
      <c r="I9313">
        <v>748</v>
      </c>
      <c r="J9313">
        <v>1</v>
      </c>
      <c r="K9313">
        <v>1761</v>
      </c>
      <c r="L9313" t="s">
        <v>471</v>
      </c>
      <c r="M9313" s="2">
        <f>+Table3[[#This Row],[CHW]]/Table3[[#This Row],[Count of Airbill Number]]</f>
        <v>748</v>
      </c>
    </row>
    <row r="9314" spans="2:13">
      <c r="B9314" t="s">
        <v>20</v>
      </c>
      <c r="C9314" t="s">
        <v>472</v>
      </c>
      <c r="D9314" t="s">
        <v>22</v>
      </c>
      <c r="E9314" t="s">
        <v>777</v>
      </c>
      <c r="F9314" t="s">
        <v>778</v>
      </c>
      <c r="G9314" t="s">
        <v>399</v>
      </c>
      <c r="H9314" t="s">
        <v>269</v>
      </c>
      <c r="I9314">
        <v>748</v>
      </c>
      <c r="J9314">
        <v>75</v>
      </c>
      <c r="K9314">
        <v>1762</v>
      </c>
      <c r="L9314" t="s">
        <v>471</v>
      </c>
      <c r="M9314" s="2">
        <f>+Table3[[#This Row],[CHW]]/Table3[[#This Row],[Count of Airbill Number]]</f>
        <v>9.9733333333333327</v>
      </c>
    </row>
    <row r="9315" spans="2:13">
      <c r="B9315" t="s">
        <v>20</v>
      </c>
      <c r="C9315" t="s">
        <v>472</v>
      </c>
      <c r="D9315" t="s">
        <v>22</v>
      </c>
      <c r="E9315" t="s">
        <v>777</v>
      </c>
      <c r="F9315" t="s">
        <v>777</v>
      </c>
      <c r="G9315" t="s">
        <v>535</v>
      </c>
      <c r="H9315" t="s">
        <v>205</v>
      </c>
      <c r="I9315">
        <v>747</v>
      </c>
      <c r="J9315">
        <v>78</v>
      </c>
      <c r="K9315">
        <v>1763</v>
      </c>
      <c r="L9315" t="s">
        <v>471</v>
      </c>
      <c r="M9315" s="2">
        <f>+Table3[[#This Row],[CHW]]/Table3[[#This Row],[Count of Airbill Number]]</f>
        <v>9.5769230769230766</v>
      </c>
    </row>
    <row r="9316" spans="2:13">
      <c r="B9316" t="s">
        <v>20</v>
      </c>
      <c r="C9316" t="s">
        <v>472</v>
      </c>
      <c r="D9316" t="s">
        <v>22</v>
      </c>
      <c r="E9316" t="s">
        <v>776</v>
      </c>
      <c r="F9316" t="s">
        <v>776</v>
      </c>
      <c r="G9316" t="s">
        <v>37</v>
      </c>
      <c r="H9316" t="s">
        <v>236</v>
      </c>
      <c r="I9316">
        <v>746.88</v>
      </c>
      <c r="J9316">
        <v>36</v>
      </c>
      <c r="K9316">
        <v>1764</v>
      </c>
      <c r="L9316" t="s">
        <v>471</v>
      </c>
      <c r="M9316" s="2">
        <f>+Table3[[#This Row],[CHW]]/Table3[[#This Row],[Count of Airbill Number]]</f>
        <v>20.746666666666666</v>
      </c>
    </row>
    <row r="9317" spans="2:13">
      <c r="B9317" t="s">
        <v>20</v>
      </c>
      <c r="C9317" t="s">
        <v>21</v>
      </c>
      <c r="D9317" t="s">
        <v>22</v>
      </c>
      <c r="E9317" t="s">
        <v>776</v>
      </c>
      <c r="F9317" t="s">
        <v>776</v>
      </c>
      <c r="G9317" t="s">
        <v>122</v>
      </c>
      <c r="H9317" t="s">
        <v>66</v>
      </c>
      <c r="I9317">
        <v>746.81834000000049</v>
      </c>
      <c r="J9317">
        <v>6</v>
      </c>
      <c r="K9317">
        <v>1765</v>
      </c>
      <c r="L9317" t="s">
        <v>471</v>
      </c>
      <c r="M9317" s="2">
        <f>+Table3[[#This Row],[CHW]]/Table3[[#This Row],[Count of Airbill Number]]</f>
        <v>124.46972333333342</v>
      </c>
    </row>
    <row r="9318" spans="2:13">
      <c r="B9318" t="s">
        <v>20</v>
      </c>
      <c r="C9318" t="s">
        <v>472</v>
      </c>
      <c r="D9318" t="s">
        <v>22</v>
      </c>
      <c r="E9318" t="s">
        <v>776</v>
      </c>
      <c r="F9318" t="s">
        <v>777</v>
      </c>
      <c r="G9318" t="s">
        <v>66</v>
      </c>
      <c r="H9318" t="s">
        <v>205</v>
      </c>
      <c r="I9318">
        <v>746.5</v>
      </c>
      <c r="J9318">
        <v>4</v>
      </c>
      <c r="K9318">
        <v>1766</v>
      </c>
      <c r="L9318" t="s">
        <v>471</v>
      </c>
      <c r="M9318" s="2">
        <f>+Table3[[#This Row],[CHW]]/Table3[[#This Row],[Count of Airbill Number]]</f>
        <v>186.625</v>
      </c>
    </row>
    <row r="9319" spans="2:13">
      <c r="B9319" t="s">
        <v>20</v>
      </c>
      <c r="C9319" t="s">
        <v>472</v>
      </c>
      <c r="D9319" t="s">
        <v>22</v>
      </c>
      <c r="E9319" t="s">
        <v>776</v>
      </c>
      <c r="F9319" t="s">
        <v>776</v>
      </c>
      <c r="G9319" t="s">
        <v>83</v>
      </c>
      <c r="H9319" t="s">
        <v>49</v>
      </c>
      <c r="I9319">
        <v>745.54442000000006</v>
      </c>
      <c r="J9319">
        <v>75</v>
      </c>
      <c r="K9319">
        <v>1767</v>
      </c>
      <c r="L9319" t="s">
        <v>471</v>
      </c>
      <c r="M9319" s="2">
        <f>+Table3[[#This Row],[CHW]]/Table3[[#This Row],[Count of Airbill Number]]</f>
        <v>9.940592266666668</v>
      </c>
    </row>
    <row r="9320" spans="2:13">
      <c r="B9320" t="s">
        <v>20</v>
      </c>
      <c r="C9320" t="s">
        <v>472</v>
      </c>
      <c r="D9320" t="s">
        <v>22</v>
      </c>
      <c r="E9320" t="s">
        <v>776</v>
      </c>
      <c r="F9320" t="s">
        <v>777</v>
      </c>
      <c r="G9320" t="s">
        <v>39</v>
      </c>
      <c r="H9320" t="s">
        <v>38</v>
      </c>
      <c r="I9320">
        <v>744</v>
      </c>
      <c r="J9320">
        <v>24</v>
      </c>
      <c r="K9320">
        <v>1768</v>
      </c>
      <c r="L9320" t="s">
        <v>471</v>
      </c>
      <c r="M9320" s="2">
        <f>+Table3[[#This Row],[CHW]]/Table3[[#This Row],[Count of Airbill Number]]</f>
        <v>31</v>
      </c>
    </row>
    <row r="9321" spans="2:13">
      <c r="B9321" t="s">
        <v>20</v>
      </c>
      <c r="C9321" t="s">
        <v>21</v>
      </c>
      <c r="D9321" t="s">
        <v>22</v>
      </c>
      <c r="E9321" t="s">
        <v>778</v>
      </c>
      <c r="F9321" t="s">
        <v>776</v>
      </c>
      <c r="G9321" t="s">
        <v>250</v>
      </c>
      <c r="H9321" t="s">
        <v>600</v>
      </c>
      <c r="I9321">
        <v>741.06000000000006</v>
      </c>
      <c r="J9321">
        <v>14</v>
      </c>
      <c r="K9321">
        <v>1769</v>
      </c>
      <c r="L9321" t="s">
        <v>471</v>
      </c>
      <c r="M9321" s="2">
        <f>+Table3[[#This Row],[CHW]]/Table3[[#This Row],[Count of Airbill Number]]</f>
        <v>52.932857142857145</v>
      </c>
    </row>
    <row r="9322" spans="2:13">
      <c r="B9322" t="s">
        <v>20</v>
      </c>
      <c r="C9322" t="s">
        <v>21</v>
      </c>
      <c r="D9322" t="s">
        <v>22</v>
      </c>
      <c r="E9322" t="s">
        <v>778</v>
      </c>
      <c r="F9322" t="s">
        <v>778</v>
      </c>
      <c r="G9322" t="s">
        <v>112</v>
      </c>
      <c r="H9322" t="s">
        <v>260</v>
      </c>
      <c r="I9322">
        <v>740.5</v>
      </c>
      <c r="J9322">
        <v>24</v>
      </c>
      <c r="K9322">
        <v>1770</v>
      </c>
      <c r="L9322" t="s">
        <v>471</v>
      </c>
      <c r="M9322" s="2">
        <f>+Table3[[#This Row],[CHW]]/Table3[[#This Row],[Count of Airbill Number]]</f>
        <v>30.854166666666668</v>
      </c>
    </row>
    <row r="9323" spans="2:13">
      <c r="B9323" t="s">
        <v>20</v>
      </c>
      <c r="C9323" t="s">
        <v>21</v>
      </c>
      <c r="D9323" t="s">
        <v>22</v>
      </c>
      <c r="E9323" t="s">
        <v>778</v>
      </c>
      <c r="F9323" t="s">
        <v>777</v>
      </c>
      <c r="G9323" t="s">
        <v>86</v>
      </c>
      <c r="H9323" t="s">
        <v>290</v>
      </c>
      <c r="I9323">
        <v>739.6</v>
      </c>
      <c r="J9323">
        <v>131</v>
      </c>
      <c r="K9323">
        <v>1771</v>
      </c>
      <c r="L9323" t="s">
        <v>471</v>
      </c>
      <c r="M9323" s="2">
        <f>+Table3[[#This Row],[CHW]]/Table3[[#This Row],[Count of Airbill Number]]</f>
        <v>5.6458015267175572</v>
      </c>
    </row>
    <row r="9324" spans="2:13">
      <c r="B9324" t="s">
        <v>20</v>
      </c>
      <c r="C9324" t="s">
        <v>472</v>
      </c>
      <c r="D9324" t="s">
        <v>22</v>
      </c>
      <c r="E9324" t="s">
        <v>776</v>
      </c>
      <c r="F9324" t="s">
        <v>778</v>
      </c>
      <c r="G9324" t="s">
        <v>57</v>
      </c>
      <c r="H9324" t="s">
        <v>112</v>
      </c>
      <c r="I9324">
        <v>739.6</v>
      </c>
      <c r="J9324">
        <v>44</v>
      </c>
      <c r="K9324">
        <v>1772</v>
      </c>
      <c r="L9324" t="s">
        <v>471</v>
      </c>
      <c r="M9324" s="2">
        <f>+Table3[[#This Row],[CHW]]/Table3[[#This Row],[Count of Airbill Number]]</f>
        <v>16.809090909090909</v>
      </c>
    </row>
    <row r="9325" spans="2:13">
      <c r="B9325" t="s">
        <v>20</v>
      </c>
      <c r="C9325" t="s">
        <v>472</v>
      </c>
      <c r="D9325" t="s">
        <v>22</v>
      </c>
      <c r="E9325" t="s">
        <v>776</v>
      </c>
      <c r="F9325" t="s">
        <v>776</v>
      </c>
      <c r="G9325" t="s">
        <v>216</v>
      </c>
      <c r="H9325" t="s">
        <v>39</v>
      </c>
      <c r="I9325">
        <v>739.6</v>
      </c>
      <c r="J9325">
        <v>6</v>
      </c>
      <c r="K9325">
        <v>1773</v>
      </c>
      <c r="L9325" t="s">
        <v>471</v>
      </c>
      <c r="M9325" s="2">
        <f>+Table3[[#This Row],[CHW]]/Table3[[#This Row],[Count of Airbill Number]]</f>
        <v>123.26666666666667</v>
      </c>
    </row>
    <row r="9326" spans="2:13">
      <c r="B9326" t="s">
        <v>20</v>
      </c>
      <c r="C9326" t="s">
        <v>472</v>
      </c>
      <c r="D9326" t="s">
        <v>22</v>
      </c>
      <c r="E9326" t="s">
        <v>778</v>
      </c>
      <c r="F9326" t="s">
        <v>778</v>
      </c>
      <c r="G9326" t="s">
        <v>51</v>
      </c>
      <c r="H9326" t="s">
        <v>498</v>
      </c>
      <c r="I9326">
        <v>739.33000000000015</v>
      </c>
      <c r="J9326">
        <v>38</v>
      </c>
      <c r="K9326">
        <v>1774</v>
      </c>
      <c r="L9326" t="s">
        <v>471</v>
      </c>
      <c r="M9326" s="2">
        <f>+Table3[[#This Row],[CHW]]/Table3[[#This Row],[Count of Airbill Number]]</f>
        <v>19.456052631578952</v>
      </c>
    </row>
    <row r="9327" spans="2:13">
      <c r="B9327" t="s">
        <v>20</v>
      </c>
      <c r="C9327" t="s">
        <v>472</v>
      </c>
      <c r="D9327" t="s">
        <v>22</v>
      </c>
      <c r="E9327" t="s">
        <v>777</v>
      </c>
      <c r="F9327" t="s">
        <v>777</v>
      </c>
      <c r="G9327" t="s">
        <v>106</v>
      </c>
      <c r="H9327" t="s">
        <v>110</v>
      </c>
      <c r="I9327">
        <v>739</v>
      </c>
      <c r="J9327">
        <v>17</v>
      </c>
      <c r="K9327">
        <v>1775</v>
      </c>
      <c r="L9327" t="s">
        <v>471</v>
      </c>
      <c r="M9327" s="2">
        <f>+Table3[[#This Row],[CHW]]/Table3[[#This Row],[Count of Airbill Number]]</f>
        <v>43.470588235294116</v>
      </c>
    </row>
    <row r="9328" spans="2:13">
      <c r="B9328" t="s">
        <v>20</v>
      </c>
      <c r="C9328" t="s">
        <v>472</v>
      </c>
      <c r="D9328" t="s">
        <v>22</v>
      </c>
      <c r="E9328" t="s">
        <v>778</v>
      </c>
      <c r="F9328" t="s">
        <v>776</v>
      </c>
      <c r="G9328" t="s">
        <v>333</v>
      </c>
      <c r="H9328" t="s">
        <v>66</v>
      </c>
      <c r="I9328">
        <v>739</v>
      </c>
      <c r="J9328">
        <v>64</v>
      </c>
      <c r="K9328">
        <v>1776</v>
      </c>
      <c r="L9328" t="s">
        <v>471</v>
      </c>
      <c r="M9328" s="2">
        <f>+Table3[[#This Row],[CHW]]/Table3[[#This Row],[Count of Airbill Number]]</f>
        <v>11.546875</v>
      </c>
    </row>
    <row r="9329" spans="2:13">
      <c r="B9329" t="s">
        <v>20</v>
      </c>
      <c r="C9329" t="s">
        <v>472</v>
      </c>
      <c r="D9329" t="s">
        <v>22</v>
      </c>
      <c r="E9329" t="s">
        <v>776</v>
      </c>
      <c r="F9329" t="s">
        <v>778</v>
      </c>
      <c r="G9329" t="s">
        <v>32</v>
      </c>
      <c r="H9329" t="s">
        <v>393</v>
      </c>
      <c r="I9329">
        <v>738.68000000000006</v>
      </c>
      <c r="J9329">
        <v>5</v>
      </c>
      <c r="K9329">
        <v>1777</v>
      </c>
      <c r="L9329" t="s">
        <v>471</v>
      </c>
      <c r="M9329" s="2">
        <f>+Table3[[#This Row],[CHW]]/Table3[[#This Row],[Count of Airbill Number]]</f>
        <v>147.73600000000002</v>
      </c>
    </row>
    <row r="9330" spans="2:13">
      <c r="B9330" t="s">
        <v>20</v>
      </c>
      <c r="C9330" t="s">
        <v>472</v>
      </c>
      <c r="D9330" t="s">
        <v>22</v>
      </c>
      <c r="E9330" t="s">
        <v>777</v>
      </c>
      <c r="F9330" t="s">
        <v>777</v>
      </c>
      <c r="G9330" t="s">
        <v>27</v>
      </c>
      <c r="H9330" t="s">
        <v>259</v>
      </c>
      <c r="I9330">
        <v>738</v>
      </c>
      <c r="J9330">
        <v>7</v>
      </c>
      <c r="K9330">
        <v>1778</v>
      </c>
      <c r="L9330" t="s">
        <v>471</v>
      </c>
      <c r="M9330" s="2">
        <f>+Table3[[#This Row],[CHW]]/Table3[[#This Row],[Count of Airbill Number]]</f>
        <v>105.42857142857143</v>
      </c>
    </row>
    <row r="9331" spans="2:13">
      <c r="B9331" t="s">
        <v>20</v>
      </c>
      <c r="C9331" t="s">
        <v>472</v>
      </c>
      <c r="D9331" t="s">
        <v>22</v>
      </c>
      <c r="E9331" t="s">
        <v>777</v>
      </c>
      <c r="F9331" t="s">
        <v>776</v>
      </c>
      <c r="G9331" t="s">
        <v>106</v>
      </c>
      <c r="H9331" t="s">
        <v>32</v>
      </c>
      <c r="I9331">
        <v>738</v>
      </c>
      <c r="J9331">
        <v>21</v>
      </c>
      <c r="K9331">
        <v>1779</v>
      </c>
      <c r="L9331" t="s">
        <v>471</v>
      </c>
      <c r="M9331" s="2">
        <f>+Table3[[#This Row],[CHW]]/Table3[[#This Row],[Count of Airbill Number]]</f>
        <v>35.142857142857146</v>
      </c>
    </row>
    <row r="9332" spans="2:13">
      <c r="B9332" t="s">
        <v>20</v>
      </c>
      <c r="C9332" t="s">
        <v>472</v>
      </c>
      <c r="D9332" t="s">
        <v>22</v>
      </c>
      <c r="E9332" t="s">
        <v>776</v>
      </c>
      <c r="F9332" t="s">
        <v>776</v>
      </c>
      <c r="G9332" t="s">
        <v>123</v>
      </c>
      <c r="H9332" t="s">
        <v>103</v>
      </c>
      <c r="I9332">
        <v>737.88480000000004</v>
      </c>
      <c r="J9332">
        <v>16</v>
      </c>
      <c r="K9332">
        <v>1780</v>
      </c>
      <c r="L9332" t="s">
        <v>471</v>
      </c>
      <c r="M9332" s="2">
        <f>+Table3[[#This Row],[CHW]]/Table3[[#This Row],[Count of Airbill Number]]</f>
        <v>46.117800000000003</v>
      </c>
    </row>
    <row r="9333" spans="2:13">
      <c r="B9333" t="s">
        <v>20</v>
      </c>
      <c r="C9333" t="s">
        <v>472</v>
      </c>
      <c r="D9333" t="s">
        <v>22</v>
      </c>
      <c r="E9333" t="s">
        <v>776</v>
      </c>
      <c r="F9333" t="s">
        <v>776</v>
      </c>
      <c r="G9333" t="s">
        <v>132</v>
      </c>
      <c r="H9333" t="s">
        <v>37</v>
      </c>
      <c r="I9333">
        <v>737.24000000000024</v>
      </c>
      <c r="J9333">
        <v>55</v>
      </c>
      <c r="K9333">
        <v>1781</v>
      </c>
      <c r="L9333" t="s">
        <v>471</v>
      </c>
      <c r="M9333" s="2">
        <f>+Table3[[#This Row],[CHW]]/Table3[[#This Row],[Count of Airbill Number]]</f>
        <v>13.404363636363641</v>
      </c>
    </row>
    <row r="9334" spans="2:13">
      <c r="B9334" t="s">
        <v>20</v>
      </c>
      <c r="C9334" t="s">
        <v>472</v>
      </c>
      <c r="D9334" t="s">
        <v>22</v>
      </c>
      <c r="E9334" t="s">
        <v>778</v>
      </c>
      <c r="F9334" t="s">
        <v>776</v>
      </c>
      <c r="G9334" t="s">
        <v>150</v>
      </c>
      <c r="H9334" t="s">
        <v>312</v>
      </c>
      <c r="I9334">
        <v>736.1</v>
      </c>
      <c r="J9334">
        <v>25</v>
      </c>
      <c r="K9334">
        <v>1782</v>
      </c>
      <c r="L9334" t="s">
        <v>471</v>
      </c>
      <c r="M9334" s="2">
        <f>+Table3[[#This Row],[CHW]]/Table3[[#This Row],[Count of Airbill Number]]</f>
        <v>29.444000000000003</v>
      </c>
    </row>
    <row r="9335" spans="2:13">
      <c r="B9335" t="s">
        <v>35</v>
      </c>
      <c r="C9335" t="s">
        <v>21</v>
      </c>
      <c r="D9335" t="s">
        <v>36</v>
      </c>
      <c r="E9335" t="s">
        <v>777</v>
      </c>
      <c r="F9335" t="s">
        <v>777</v>
      </c>
      <c r="G9335" t="s">
        <v>181</v>
      </c>
      <c r="H9335" t="s">
        <v>110</v>
      </c>
      <c r="I9335">
        <v>736</v>
      </c>
      <c r="J9335">
        <v>3</v>
      </c>
      <c r="K9335">
        <v>1783</v>
      </c>
      <c r="L9335" t="s">
        <v>471</v>
      </c>
      <c r="M9335" s="2">
        <f>+Table3[[#This Row],[CHW]]/Table3[[#This Row],[Count of Airbill Number]]</f>
        <v>245.33333333333334</v>
      </c>
    </row>
    <row r="9336" spans="2:13">
      <c r="B9336" t="s">
        <v>20</v>
      </c>
      <c r="C9336" t="s">
        <v>472</v>
      </c>
      <c r="D9336" t="s">
        <v>22</v>
      </c>
      <c r="E9336" t="s">
        <v>778</v>
      </c>
      <c r="F9336" t="s">
        <v>778</v>
      </c>
      <c r="G9336" t="s">
        <v>124</v>
      </c>
      <c r="H9336" t="s">
        <v>548</v>
      </c>
      <c r="I9336">
        <v>735.84000000000015</v>
      </c>
      <c r="J9336">
        <v>37</v>
      </c>
      <c r="K9336">
        <v>1784</v>
      </c>
      <c r="L9336" t="s">
        <v>471</v>
      </c>
      <c r="M9336" s="2">
        <f>+Table3[[#This Row],[CHW]]/Table3[[#This Row],[Count of Airbill Number]]</f>
        <v>19.887567567567572</v>
      </c>
    </row>
    <row r="9337" spans="2:13">
      <c r="B9337" t="s">
        <v>20</v>
      </c>
      <c r="C9337" t="s">
        <v>472</v>
      </c>
      <c r="D9337" t="s">
        <v>22</v>
      </c>
      <c r="E9337" t="s">
        <v>777</v>
      </c>
      <c r="F9337" t="s">
        <v>777</v>
      </c>
      <c r="G9337" t="s">
        <v>274</v>
      </c>
      <c r="H9337" t="s">
        <v>552</v>
      </c>
      <c r="I9337">
        <v>734.1</v>
      </c>
      <c r="J9337">
        <v>47</v>
      </c>
      <c r="K9337">
        <v>1785</v>
      </c>
      <c r="L9337" t="s">
        <v>471</v>
      </c>
      <c r="M9337" s="2">
        <f>+Table3[[#This Row],[CHW]]/Table3[[#This Row],[Count of Airbill Number]]</f>
        <v>15.619148936170212</v>
      </c>
    </row>
    <row r="9338" spans="2:13">
      <c r="B9338" t="s">
        <v>20</v>
      </c>
      <c r="C9338" t="s">
        <v>472</v>
      </c>
      <c r="D9338" t="s">
        <v>22</v>
      </c>
      <c r="E9338" t="s">
        <v>777</v>
      </c>
      <c r="F9338" t="s">
        <v>776</v>
      </c>
      <c r="G9338" t="s">
        <v>190</v>
      </c>
      <c r="H9338" t="s">
        <v>216</v>
      </c>
      <c r="I9338">
        <v>734</v>
      </c>
      <c r="J9338">
        <v>9</v>
      </c>
      <c r="K9338">
        <v>1786</v>
      </c>
      <c r="L9338" t="s">
        <v>471</v>
      </c>
      <c r="M9338" s="2">
        <f>+Table3[[#This Row],[CHW]]/Table3[[#This Row],[Count of Airbill Number]]</f>
        <v>81.555555555555557</v>
      </c>
    </row>
    <row r="9339" spans="2:13">
      <c r="B9339" t="s">
        <v>20</v>
      </c>
      <c r="C9339" t="s">
        <v>21</v>
      </c>
      <c r="D9339" t="s">
        <v>22</v>
      </c>
      <c r="E9339" t="s">
        <v>776</v>
      </c>
      <c r="F9339" t="s">
        <v>776</v>
      </c>
      <c r="G9339" t="s">
        <v>492</v>
      </c>
      <c r="H9339" t="s">
        <v>116</v>
      </c>
      <c r="I9339">
        <v>733.3136016000002</v>
      </c>
      <c r="J9339">
        <v>204</v>
      </c>
      <c r="K9339">
        <v>1787</v>
      </c>
      <c r="L9339" t="s">
        <v>471</v>
      </c>
      <c r="M9339" s="2">
        <f>+Table3[[#This Row],[CHW]]/Table3[[#This Row],[Count of Airbill Number]]</f>
        <v>3.5946745176470598</v>
      </c>
    </row>
    <row r="9340" spans="2:13">
      <c r="B9340" t="s">
        <v>35</v>
      </c>
      <c r="C9340" t="s">
        <v>21</v>
      </c>
      <c r="D9340" t="s">
        <v>36</v>
      </c>
      <c r="E9340" t="s">
        <v>776</v>
      </c>
      <c r="F9340" t="s">
        <v>776</v>
      </c>
      <c r="G9340" t="s">
        <v>116</v>
      </c>
      <c r="H9340" t="s">
        <v>480</v>
      </c>
      <c r="I9340">
        <v>732</v>
      </c>
      <c r="J9340">
        <v>27</v>
      </c>
      <c r="K9340">
        <v>1788</v>
      </c>
      <c r="L9340" t="s">
        <v>471</v>
      </c>
      <c r="M9340" s="2">
        <f>+Table3[[#This Row],[CHW]]/Table3[[#This Row],[Count of Airbill Number]]</f>
        <v>27.111111111111111</v>
      </c>
    </row>
    <row r="9341" spans="2:13">
      <c r="B9341" t="s">
        <v>20</v>
      </c>
      <c r="C9341" t="s">
        <v>21</v>
      </c>
      <c r="D9341" t="s">
        <v>22</v>
      </c>
      <c r="E9341" t="s">
        <v>777</v>
      </c>
      <c r="F9341" t="s">
        <v>777</v>
      </c>
      <c r="G9341" t="s">
        <v>44</v>
      </c>
      <c r="H9341" t="s">
        <v>27</v>
      </c>
      <c r="I9341">
        <v>730.49</v>
      </c>
      <c r="J9341">
        <v>220</v>
      </c>
      <c r="K9341">
        <v>1789</v>
      </c>
      <c r="L9341" t="s">
        <v>471</v>
      </c>
      <c r="M9341" s="2">
        <f>+Table3[[#This Row],[CHW]]/Table3[[#This Row],[Count of Airbill Number]]</f>
        <v>3.3204090909090911</v>
      </c>
    </row>
    <row r="9342" spans="2:13">
      <c r="B9342" t="s">
        <v>20</v>
      </c>
      <c r="C9342" t="s">
        <v>472</v>
      </c>
      <c r="D9342" t="s">
        <v>22</v>
      </c>
      <c r="E9342" t="s">
        <v>778</v>
      </c>
      <c r="F9342" t="s">
        <v>778</v>
      </c>
      <c r="G9342" t="s">
        <v>261</v>
      </c>
      <c r="H9342" t="s">
        <v>86</v>
      </c>
      <c r="I9342">
        <v>729</v>
      </c>
      <c r="J9342">
        <v>123</v>
      </c>
      <c r="K9342">
        <v>1790</v>
      </c>
      <c r="L9342" t="s">
        <v>471</v>
      </c>
      <c r="M9342" s="2">
        <f>+Table3[[#This Row],[CHW]]/Table3[[#This Row],[Count of Airbill Number]]</f>
        <v>5.9268292682926829</v>
      </c>
    </row>
    <row r="9343" spans="2:13">
      <c r="B9343" t="s">
        <v>20</v>
      </c>
      <c r="C9343" t="s">
        <v>472</v>
      </c>
      <c r="D9343" t="s">
        <v>22</v>
      </c>
      <c r="E9343" t="s">
        <v>778</v>
      </c>
      <c r="F9343" t="s">
        <v>777</v>
      </c>
      <c r="G9343" t="s">
        <v>112</v>
      </c>
      <c r="H9343" t="s">
        <v>374</v>
      </c>
      <c r="I9343">
        <v>728.79999999999984</v>
      </c>
      <c r="J9343">
        <v>49</v>
      </c>
      <c r="K9343">
        <v>1791</v>
      </c>
      <c r="L9343" t="s">
        <v>471</v>
      </c>
      <c r="M9343" s="2">
        <f>+Table3[[#This Row],[CHW]]/Table3[[#This Row],[Count of Airbill Number]]</f>
        <v>14.873469387755099</v>
      </c>
    </row>
    <row r="9344" spans="2:13">
      <c r="B9344" t="s">
        <v>20</v>
      </c>
      <c r="C9344" t="s">
        <v>472</v>
      </c>
      <c r="D9344" t="s">
        <v>22</v>
      </c>
      <c r="E9344" t="s">
        <v>776</v>
      </c>
      <c r="F9344" t="s">
        <v>776</v>
      </c>
      <c r="G9344" t="s">
        <v>39</v>
      </c>
      <c r="H9344" t="s">
        <v>49</v>
      </c>
      <c r="I9344">
        <v>727.61208000000079</v>
      </c>
      <c r="J9344">
        <v>91</v>
      </c>
      <c r="K9344">
        <v>1792</v>
      </c>
      <c r="L9344" t="s">
        <v>471</v>
      </c>
      <c r="M9344" s="2">
        <f>+Table3[[#This Row],[CHW]]/Table3[[#This Row],[Count of Airbill Number]]</f>
        <v>7.9957371428571511</v>
      </c>
    </row>
    <row r="9345" spans="2:13">
      <c r="B9345" t="s">
        <v>20</v>
      </c>
      <c r="C9345" t="s">
        <v>21</v>
      </c>
      <c r="D9345" t="s">
        <v>22</v>
      </c>
      <c r="E9345" t="s">
        <v>778</v>
      </c>
      <c r="F9345" t="s">
        <v>776</v>
      </c>
      <c r="G9345" t="s">
        <v>150</v>
      </c>
      <c r="H9345" t="s">
        <v>123</v>
      </c>
      <c r="I9345">
        <v>727.5</v>
      </c>
      <c r="J9345">
        <v>9</v>
      </c>
      <c r="K9345">
        <v>1793</v>
      </c>
      <c r="L9345" t="s">
        <v>471</v>
      </c>
      <c r="M9345" s="2">
        <f>+Table3[[#This Row],[CHW]]/Table3[[#This Row],[Count of Airbill Number]]</f>
        <v>80.833333333333329</v>
      </c>
    </row>
    <row r="9346" spans="2:13">
      <c r="B9346" t="s">
        <v>20</v>
      </c>
      <c r="C9346" t="s">
        <v>472</v>
      </c>
      <c r="D9346" t="s">
        <v>22</v>
      </c>
      <c r="E9346" t="s">
        <v>776</v>
      </c>
      <c r="F9346" t="s">
        <v>776</v>
      </c>
      <c r="G9346" t="s">
        <v>123</v>
      </c>
      <c r="H9346" t="s">
        <v>132</v>
      </c>
      <c r="I9346">
        <v>724.36</v>
      </c>
      <c r="J9346">
        <v>10</v>
      </c>
      <c r="K9346">
        <v>1794</v>
      </c>
      <c r="L9346" t="s">
        <v>471</v>
      </c>
      <c r="M9346" s="2">
        <f>+Table3[[#This Row],[CHW]]/Table3[[#This Row],[Count of Airbill Number]]</f>
        <v>72.436000000000007</v>
      </c>
    </row>
    <row r="9347" spans="2:13">
      <c r="B9347" t="s">
        <v>20</v>
      </c>
      <c r="C9347" t="s">
        <v>472</v>
      </c>
      <c r="D9347" t="s">
        <v>22</v>
      </c>
      <c r="E9347" t="s">
        <v>776</v>
      </c>
      <c r="F9347" t="s">
        <v>777</v>
      </c>
      <c r="G9347" t="s">
        <v>37</v>
      </c>
      <c r="H9347" t="s">
        <v>179</v>
      </c>
      <c r="I9347">
        <v>724.3599999999999</v>
      </c>
      <c r="J9347">
        <v>25</v>
      </c>
      <c r="K9347">
        <v>1795</v>
      </c>
      <c r="L9347" t="s">
        <v>471</v>
      </c>
      <c r="M9347" s="2">
        <f>+Table3[[#This Row],[CHW]]/Table3[[#This Row],[Count of Airbill Number]]</f>
        <v>28.974399999999996</v>
      </c>
    </row>
    <row r="9348" spans="2:13">
      <c r="B9348" t="s">
        <v>20</v>
      </c>
      <c r="C9348" t="s">
        <v>472</v>
      </c>
      <c r="D9348" t="s">
        <v>22</v>
      </c>
      <c r="E9348" t="s">
        <v>778</v>
      </c>
      <c r="F9348" t="s">
        <v>776</v>
      </c>
      <c r="G9348" t="s">
        <v>173</v>
      </c>
      <c r="H9348" t="s">
        <v>37</v>
      </c>
      <c r="I9348">
        <v>724</v>
      </c>
      <c r="J9348">
        <v>56</v>
      </c>
      <c r="K9348">
        <v>1796</v>
      </c>
      <c r="L9348" t="s">
        <v>471</v>
      </c>
      <c r="M9348" s="2">
        <f>+Table3[[#This Row],[CHW]]/Table3[[#This Row],[Count of Airbill Number]]</f>
        <v>12.928571428571429</v>
      </c>
    </row>
    <row r="9349" spans="2:13">
      <c r="B9349" t="s">
        <v>20</v>
      </c>
      <c r="C9349" t="s">
        <v>21</v>
      </c>
      <c r="D9349" t="s">
        <v>22</v>
      </c>
      <c r="E9349" t="s">
        <v>778</v>
      </c>
      <c r="F9349" t="s">
        <v>776</v>
      </c>
      <c r="G9349" t="s">
        <v>51</v>
      </c>
      <c r="H9349" t="s">
        <v>66</v>
      </c>
      <c r="I9349">
        <v>722.54000000000008</v>
      </c>
      <c r="J9349">
        <v>212</v>
      </c>
      <c r="K9349">
        <v>1797</v>
      </c>
      <c r="L9349" t="s">
        <v>471</v>
      </c>
      <c r="M9349" s="2">
        <f>+Table3[[#This Row],[CHW]]/Table3[[#This Row],[Count of Airbill Number]]</f>
        <v>3.4082075471698117</v>
      </c>
    </row>
    <row r="9350" spans="2:13">
      <c r="B9350" t="s">
        <v>20</v>
      </c>
      <c r="C9350" t="s">
        <v>472</v>
      </c>
      <c r="D9350" t="s">
        <v>22</v>
      </c>
      <c r="E9350" t="s">
        <v>777</v>
      </c>
      <c r="F9350" t="s">
        <v>777</v>
      </c>
      <c r="G9350" t="s">
        <v>44</v>
      </c>
      <c r="H9350" t="s">
        <v>511</v>
      </c>
      <c r="I9350">
        <v>721.38000000000011</v>
      </c>
      <c r="J9350">
        <v>45</v>
      </c>
      <c r="K9350">
        <v>1798</v>
      </c>
      <c r="L9350" t="s">
        <v>471</v>
      </c>
      <c r="M9350" s="2">
        <f>+Table3[[#This Row],[CHW]]/Table3[[#This Row],[Count of Airbill Number]]</f>
        <v>16.030666666666669</v>
      </c>
    </row>
    <row r="9351" spans="2:13">
      <c r="B9351" t="s">
        <v>20</v>
      </c>
      <c r="C9351" t="s">
        <v>472</v>
      </c>
      <c r="D9351" t="s">
        <v>22</v>
      </c>
      <c r="E9351" t="s">
        <v>777</v>
      </c>
      <c r="F9351" t="s">
        <v>778</v>
      </c>
      <c r="G9351" t="s">
        <v>29</v>
      </c>
      <c r="H9351" t="s">
        <v>73</v>
      </c>
      <c r="I9351">
        <v>721</v>
      </c>
      <c r="J9351">
        <v>1</v>
      </c>
      <c r="K9351">
        <v>1799</v>
      </c>
      <c r="L9351" t="s">
        <v>471</v>
      </c>
      <c r="M9351" s="2">
        <f>+Table3[[#This Row],[CHW]]/Table3[[#This Row],[Count of Airbill Number]]</f>
        <v>721</v>
      </c>
    </row>
    <row r="9352" spans="2:13">
      <c r="B9352" t="s">
        <v>20</v>
      </c>
      <c r="C9352" t="s">
        <v>472</v>
      </c>
      <c r="D9352" t="s">
        <v>22</v>
      </c>
      <c r="E9352" t="s">
        <v>777</v>
      </c>
      <c r="F9352" t="s">
        <v>777</v>
      </c>
      <c r="G9352" t="s">
        <v>564</v>
      </c>
      <c r="H9352" t="s">
        <v>97</v>
      </c>
      <c r="I9352">
        <v>720.97000000000014</v>
      </c>
      <c r="J9352">
        <v>34</v>
      </c>
      <c r="K9352">
        <v>1800</v>
      </c>
      <c r="L9352" t="s">
        <v>471</v>
      </c>
      <c r="M9352" s="2">
        <f>+Table3[[#This Row],[CHW]]/Table3[[#This Row],[Count of Airbill Number]]</f>
        <v>21.205000000000005</v>
      </c>
    </row>
    <row r="9353" spans="2:13">
      <c r="B9353" t="s">
        <v>20</v>
      </c>
      <c r="C9353" t="s">
        <v>472</v>
      </c>
      <c r="D9353" t="s">
        <v>22</v>
      </c>
      <c r="E9353" t="s">
        <v>776</v>
      </c>
      <c r="F9353" t="s">
        <v>778</v>
      </c>
      <c r="G9353" t="s">
        <v>122</v>
      </c>
      <c r="H9353" t="s">
        <v>150</v>
      </c>
      <c r="I9353">
        <v>720</v>
      </c>
      <c r="J9353">
        <v>37</v>
      </c>
      <c r="K9353">
        <v>1801</v>
      </c>
      <c r="L9353" t="s">
        <v>471</v>
      </c>
      <c r="M9353" s="2">
        <f>+Table3[[#This Row],[CHW]]/Table3[[#This Row],[Count of Airbill Number]]</f>
        <v>19.45945945945946</v>
      </c>
    </row>
    <row r="9354" spans="2:13">
      <c r="B9354" t="s">
        <v>20</v>
      </c>
      <c r="C9354" t="s">
        <v>472</v>
      </c>
      <c r="D9354" t="s">
        <v>22</v>
      </c>
      <c r="E9354" t="s">
        <v>778</v>
      </c>
      <c r="F9354" t="s">
        <v>777</v>
      </c>
      <c r="G9354" t="s">
        <v>86</v>
      </c>
      <c r="H9354" t="s">
        <v>399</v>
      </c>
      <c r="I9354">
        <v>719.45</v>
      </c>
      <c r="J9354">
        <v>43</v>
      </c>
      <c r="K9354">
        <v>1802</v>
      </c>
      <c r="L9354" t="s">
        <v>471</v>
      </c>
      <c r="M9354" s="2">
        <f>+Table3[[#This Row],[CHW]]/Table3[[#This Row],[Count of Airbill Number]]</f>
        <v>16.731395348837211</v>
      </c>
    </row>
    <row r="9355" spans="2:13">
      <c r="B9355" t="s">
        <v>20</v>
      </c>
      <c r="C9355" t="s">
        <v>472</v>
      </c>
      <c r="D9355" t="s">
        <v>22</v>
      </c>
      <c r="E9355" t="s">
        <v>778</v>
      </c>
      <c r="F9355" t="s">
        <v>777</v>
      </c>
      <c r="G9355" t="s">
        <v>269</v>
      </c>
      <c r="H9355" t="s">
        <v>374</v>
      </c>
      <c r="I9355">
        <v>718</v>
      </c>
      <c r="J9355">
        <v>39</v>
      </c>
      <c r="K9355">
        <v>1803</v>
      </c>
      <c r="L9355" t="s">
        <v>471</v>
      </c>
      <c r="M9355" s="2">
        <f>+Table3[[#This Row],[CHW]]/Table3[[#This Row],[Count of Airbill Number]]</f>
        <v>18.410256410256409</v>
      </c>
    </row>
    <row r="9356" spans="2:13">
      <c r="B9356" t="s">
        <v>35</v>
      </c>
      <c r="C9356" t="s">
        <v>472</v>
      </c>
      <c r="D9356" t="s">
        <v>36</v>
      </c>
      <c r="E9356" t="s">
        <v>777</v>
      </c>
      <c r="F9356" t="s">
        <v>777</v>
      </c>
      <c r="G9356" t="s">
        <v>110</v>
      </c>
      <c r="H9356" t="s">
        <v>27</v>
      </c>
      <c r="I9356">
        <v>717.4</v>
      </c>
      <c r="J9356">
        <v>5</v>
      </c>
      <c r="K9356">
        <v>1804</v>
      </c>
      <c r="L9356" t="s">
        <v>471</v>
      </c>
      <c r="M9356" s="2">
        <f>+Table3[[#This Row],[CHW]]/Table3[[#This Row],[Count of Airbill Number]]</f>
        <v>143.47999999999999</v>
      </c>
    </row>
    <row r="9357" spans="2:13">
      <c r="B9357" t="s">
        <v>20</v>
      </c>
      <c r="C9357" t="s">
        <v>21</v>
      </c>
      <c r="D9357" t="s">
        <v>22</v>
      </c>
      <c r="E9357" t="s">
        <v>776</v>
      </c>
      <c r="F9357" t="s">
        <v>778</v>
      </c>
      <c r="G9357" t="s">
        <v>37</v>
      </c>
      <c r="H9357" t="s">
        <v>153</v>
      </c>
      <c r="I9357">
        <v>716.0899999999998</v>
      </c>
      <c r="J9357">
        <v>38</v>
      </c>
      <c r="K9357">
        <v>1805</v>
      </c>
      <c r="L9357" t="s">
        <v>471</v>
      </c>
      <c r="M9357" s="2">
        <f>+Table3[[#This Row],[CHW]]/Table3[[#This Row],[Count of Airbill Number]]</f>
        <v>18.84447368421052</v>
      </c>
    </row>
    <row r="9358" spans="2:13">
      <c r="B9358" t="s">
        <v>35</v>
      </c>
      <c r="C9358" t="s">
        <v>21</v>
      </c>
      <c r="D9358" t="s">
        <v>36</v>
      </c>
      <c r="E9358" t="s">
        <v>777</v>
      </c>
      <c r="F9358" t="s">
        <v>777</v>
      </c>
      <c r="G9358" t="s">
        <v>290</v>
      </c>
      <c r="H9358" t="s">
        <v>274</v>
      </c>
      <c r="I9358">
        <v>716</v>
      </c>
      <c r="J9358">
        <v>22</v>
      </c>
      <c r="K9358">
        <v>1806</v>
      </c>
      <c r="L9358" t="s">
        <v>471</v>
      </c>
      <c r="M9358" s="2">
        <f>+Table3[[#This Row],[CHW]]/Table3[[#This Row],[Count of Airbill Number]]</f>
        <v>32.545454545454547</v>
      </c>
    </row>
    <row r="9359" spans="2:13">
      <c r="B9359" t="s">
        <v>20</v>
      </c>
      <c r="C9359" t="s">
        <v>472</v>
      </c>
      <c r="D9359" t="s">
        <v>22</v>
      </c>
      <c r="E9359" t="s">
        <v>778</v>
      </c>
      <c r="F9359" t="s">
        <v>778</v>
      </c>
      <c r="G9359" t="s">
        <v>282</v>
      </c>
      <c r="H9359" t="s">
        <v>51</v>
      </c>
      <c r="I9359">
        <v>715.8</v>
      </c>
      <c r="J9359">
        <v>8</v>
      </c>
      <c r="K9359">
        <v>1807</v>
      </c>
      <c r="L9359" t="s">
        <v>471</v>
      </c>
      <c r="M9359" s="2">
        <f>+Table3[[#This Row],[CHW]]/Table3[[#This Row],[Count of Airbill Number]]</f>
        <v>89.474999999999994</v>
      </c>
    </row>
    <row r="9360" spans="2:13">
      <c r="B9360" t="s">
        <v>20</v>
      </c>
      <c r="C9360" t="s">
        <v>472</v>
      </c>
      <c r="D9360" t="s">
        <v>22</v>
      </c>
      <c r="E9360" t="s">
        <v>776</v>
      </c>
      <c r="F9360" t="s">
        <v>776</v>
      </c>
      <c r="G9360" t="s">
        <v>24</v>
      </c>
      <c r="H9360" t="s">
        <v>50</v>
      </c>
      <c r="I9360">
        <v>715</v>
      </c>
      <c r="J9360">
        <v>21</v>
      </c>
      <c r="K9360">
        <v>1808</v>
      </c>
      <c r="L9360" t="s">
        <v>471</v>
      </c>
      <c r="M9360" s="2">
        <f>+Table3[[#This Row],[CHW]]/Table3[[#This Row],[Count of Airbill Number]]</f>
        <v>34.047619047619051</v>
      </c>
    </row>
    <row r="9361" spans="2:13">
      <c r="B9361" t="s">
        <v>20</v>
      </c>
      <c r="C9361" t="s">
        <v>21</v>
      </c>
      <c r="D9361" t="s">
        <v>22</v>
      </c>
      <c r="E9361" t="s">
        <v>778</v>
      </c>
      <c r="F9361" t="s">
        <v>776</v>
      </c>
      <c r="G9361" t="s">
        <v>51</v>
      </c>
      <c r="H9361" t="s">
        <v>37</v>
      </c>
      <c r="I9361">
        <v>714.19385999999997</v>
      </c>
      <c r="J9361">
        <v>225</v>
      </c>
      <c r="K9361">
        <v>1809</v>
      </c>
      <c r="L9361" t="s">
        <v>471</v>
      </c>
      <c r="M9361" s="2">
        <f>+Table3[[#This Row],[CHW]]/Table3[[#This Row],[Count of Airbill Number]]</f>
        <v>3.1741949333333332</v>
      </c>
    </row>
    <row r="9362" spans="2:13">
      <c r="B9362" t="s">
        <v>20</v>
      </c>
      <c r="C9362" t="s">
        <v>21</v>
      </c>
      <c r="D9362" t="s">
        <v>22</v>
      </c>
      <c r="E9362" t="s">
        <v>776</v>
      </c>
      <c r="F9362" t="s">
        <v>776</v>
      </c>
      <c r="G9362" t="s">
        <v>85</v>
      </c>
      <c r="H9362" t="s">
        <v>189</v>
      </c>
      <c r="I9362">
        <v>713.5</v>
      </c>
      <c r="J9362">
        <v>210</v>
      </c>
      <c r="K9362">
        <v>1810</v>
      </c>
      <c r="L9362" t="s">
        <v>471</v>
      </c>
      <c r="M9362" s="2">
        <f>+Table3[[#This Row],[CHW]]/Table3[[#This Row],[Count of Airbill Number]]</f>
        <v>3.3976190476190475</v>
      </c>
    </row>
    <row r="9363" spans="2:13">
      <c r="B9363" t="s">
        <v>20</v>
      </c>
      <c r="C9363" t="s">
        <v>472</v>
      </c>
      <c r="D9363" t="s">
        <v>22</v>
      </c>
      <c r="E9363" t="s">
        <v>777</v>
      </c>
      <c r="F9363" t="s">
        <v>777</v>
      </c>
      <c r="G9363" t="s">
        <v>110</v>
      </c>
      <c r="H9363" t="s">
        <v>290</v>
      </c>
      <c r="I9363">
        <v>713</v>
      </c>
      <c r="J9363">
        <v>10</v>
      </c>
      <c r="K9363">
        <v>1811</v>
      </c>
      <c r="L9363" t="s">
        <v>471</v>
      </c>
      <c r="M9363" s="2">
        <f>+Table3[[#This Row],[CHW]]/Table3[[#This Row],[Count of Airbill Number]]</f>
        <v>71.3</v>
      </c>
    </row>
    <row r="9364" spans="2:13">
      <c r="B9364" t="s">
        <v>20</v>
      </c>
      <c r="C9364" t="s">
        <v>472</v>
      </c>
      <c r="D9364" t="s">
        <v>22</v>
      </c>
      <c r="E9364" t="s">
        <v>777</v>
      </c>
      <c r="F9364" t="s">
        <v>777</v>
      </c>
      <c r="G9364" t="s">
        <v>576</v>
      </c>
      <c r="H9364" t="s">
        <v>110</v>
      </c>
      <c r="I9364">
        <v>713</v>
      </c>
      <c r="J9364">
        <v>26</v>
      </c>
      <c r="K9364">
        <v>1812</v>
      </c>
      <c r="L9364" t="s">
        <v>471</v>
      </c>
      <c r="M9364" s="2">
        <f>+Table3[[#This Row],[CHW]]/Table3[[#This Row],[Count of Airbill Number]]</f>
        <v>27.423076923076923</v>
      </c>
    </row>
    <row r="9365" spans="2:13">
      <c r="B9365" t="s">
        <v>20</v>
      </c>
      <c r="C9365" t="s">
        <v>472</v>
      </c>
      <c r="D9365" t="s">
        <v>22</v>
      </c>
      <c r="E9365" t="s">
        <v>778</v>
      </c>
      <c r="F9365" t="s">
        <v>777</v>
      </c>
      <c r="G9365" t="s">
        <v>150</v>
      </c>
      <c r="H9365" t="s">
        <v>429</v>
      </c>
      <c r="I9365">
        <v>712.85</v>
      </c>
      <c r="J9365">
        <v>5</v>
      </c>
      <c r="K9365">
        <v>1813</v>
      </c>
      <c r="L9365" t="s">
        <v>471</v>
      </c>
      <c r="M9365" s="2">
        <f>+Table3[[#This Row],[CHW]]/Table3[[#This Row],[Count of Airbill Number]]</f>
        <v>142.57</v>
      </c>
    </row>
    <row r="9366" spans="2:13">
      <c r="B9366" t="s">
        <v>20</v>
      </c>
      <c r="C9366" t="s">
        <v>21</v>
      </c>
      <c r="D9366" t="s">
        <v>22</v>
      </c>
      <c r="E9366" t="s">
        <v>778</v>
      </c>
      <c r="F9366" t="s">
        <v>778</v>
      </c>
      <c r="G9366" t="s">
        <v>206</v>
      </c>
      <c r="H9366" t="s">
        <v>269</v>
      </c>
      <c r="I9366">
        <v>712</v>
      </c>
      <c r="J9366">
        <v>119</v>
      </c>
      <c r="K9366">
        <v>1814</v>
      </c>
      <c r="L9366" t="s">
        <v>471</v>
      </c>
      <c r="M9366" s="2">
        <f>+Table3[[#This Row],[CHW]]/Table3[[#This Row],[Count of Airbill Number]]</f>
        <v>5.9831932773109244</v>
      </c>
    </row>
    <row r="9367" spans="2:13">
      <c r="B9367" t="s">
        <v>20</v>
      </c>
      <c r="C9367" t="s">
        <v>472</v>
      </c>
      <c r="D9367" t="s">
        <v>22</v>
      </c>
      <c r="E9367" t="s">
        <v>777</v>
      </c>
      <c r="F9367" t="s">
        <v>778</v>
      </c>
      <c r="G9367" t="s">
        <v>110</v>
      </c>
      <c r="H9367" t="s">
        <v>135</v>
      </c>
      <c r="I9367">
        <v>711.5</v>
      </c>
      <c r="J9367">
        <v>11</v>
      </c>
      <c r="K9367">
        <v>1815</v>
      </c>
      <c r="L9367" t="s">
        <v>471</v>
      </c>
      <c r="M9367" s="2">
        <f>+Table3[[#This Row],[CHW]]/Table3[[#This Row],[Count of Airbill Number]]</f>
        <v>64.681818181818187</v>
      </c>
    </row>
    <row r="9368" spans="2:13">
      <c r="B9368" t="s">
        <v>35</v>
      </c>
      <c r="C9368" t="s">
        <v>472</v>
      </c>
      <c r="D9368" t="s">
        <v>36</v>
      </c>
      <c r="E9368" t="s">
        <v>776</v>
      </c>
      <c r="F9368" t="s">
        <v>777</v>
      </c>
      <c r="G9368" t="s">
        <v>66</v>
      </c>
      <c r="H9368" t="s">
        <v>44</v>
      </c>
      <c r="I9368">
        <v>708</v>
      </c>
      <c r="J9368">
        <v>2</v>
      </c>
      <c r="K9368">
        <v>1816</v>
      </c>
      <c r="L9368" t="s">
        <v>471</v>
      </c>
      <c r="M9368" s="2">
        <f>+Table3[[#This Row],[CHW]]/Table3[[#This Row],[Count of Airbill Number]]</f>
        <v>354</v>
      </c>
    </row>
    <row r="9369" spans="2:13">
      <c r="B9369" t="s">
        <v>20</v>
      </c>
      <c r="C9369" t="s">
        <v>472</v>
      </c>
      <c r="D9369" t="s">
        <v>22</v>
      </c>
      <c r="E9369" t="s">
        <v>776</v>
      </c>
      <c r="F9369" t="s">
        <v>776</v>
      </c>
      <c r="G9369" t="s">
        <v>85</v>
      </c>
      <c r="H9369" t="s">
        <v>120</v>
      </c>
      <c r="I9369">
        <v>707.30601899999988</v>
      </c>
      <c r="J9369">
        <v>26</v>
      </c>
      <c r="K9369">
        <v>1817</v>
      </c>
      <c r="L9369" t="s">
        <v>471</v>
      </c>
      <c r="M9369" s="2">
        <f>+Table3[[#This Row],[CHW]]/Table3[[#This Row],[Count of Airbill Number]]</f>
        <v>27.204077653846149</v>
      </c>
    </row>
    <row r="9370" spans="2:13">
      <c r="B9370" t="s">
        <v>20</v>
      </c>
      <c r="C9370" t="s">
        <v>472</v>
      </c>
      <c r="D9370" t="s">
        <v>22</v>
      </c>
      <c r="E9370" t="s">
        <v>776</v>
      </c>
      <c r="F9370" t="s">
        <v>776</v>
      </c>
      <c r="G9370" t="s">
        <v>32</v>
      </c>
      <c r="H9370" t="s">
        <v>24</v>
      </c>
      <c r="I9370">
        <v>707.03</v>
      </c>
      <c r="J9370">
        <v>28</v>
      </c>
      <c r="K9370">
        <v>1818</v>
      </c>
      <c r="L9370" t="s">
        <v>471</v>
      </c>
      <c r="M9370" s="2">
        <f>+Table3[[#This Row],[CHW]]/Table3[[#This Row],[Count of Airbill Number]]</f>
        <v>25.251071428571429</v>
      </c>
    </row>
    <row r="9371" spans="2:13">
      <c r="B9371" t="s">
        <v>20</v>
      </c>
      <c r="C9371" t="s">
        <v>21</v>
      </c>
      <c r="D9371" t="s">
        <v>22</v>
      </c>
      <c r="E9371" t="s">
        <v>776</v>
      </c>
      <c r="F9371" t="s">
        <v>776</v>
      </c>
      <c r="G9371" t="s">
        <v>500</v>
      </c>
      <c r="H9371" t="s">
        <v>85</v>
      </c>
      <c r="I9371">
        <v>703.42001519999917</v>
      </c>
      <c r="J9371">
        <v>181</v>
      </c>
      <c r="K9371">
        <v>1819</v>
      </c>
      <c r="L9371" t="s">
        <v>471</v>
      </c>
      <c r="M9371" s="2">
        <f>+Table3[[#This Row],[CHW]]/Table3[[#This Row],[Count of Airbill Number]]</f>
        <v>3.8862984265193323</v>
      </c>
    </row>
    <row r="9372" spans="2:13">
      <c r="B9372" t="s">
        <v>20</v>
      </c>
      <c r="C9372" t="s">
        <v>472</v>
      </c>
      <c r="D9372" t="s">
        <v>36</v>
      </c>
      <c r="E9372" t="s">
        <v>776</v>
      </c>
      <c r="F9372" t="s">
        <v>776</v>
      </c>
      <c r="G9372" t="s">
        <v>37</v>
      </c>
      <c r="H9372" t="s">
        <v>123</v>
      </c>
      <c r="I9372">
        <v>703</v>
      </c>
      <c r="J9372">
        <v>45</v>
      </c>
      <c r="K9372">
        <v>1820</v>
      </c>
      <c r="L9372" t="s">
        <v>471</v>
      </c>
      <c r="M9372" s="2">
        <f>+Table3[[#This Row],[CHW]]/Table3[[#This Row],[Count of Airbill Number]]</f>
        <v>15.622222222222222</v>
      </c>
    </row>
    <row r="9373" spans="2:13">
      <c r="B9373" t="s">
        <v>20</v>
      </c>
      <c r="C9373" t="s">
        <v>472</v>
      </c>
      <c r="D9373" t="s">
        <v>22</v>
      </c>
      <c r="E9373" t="s">
        <v>778</v>
      </c>
      <c r="F9373" t="s">
        <v>778</v>
      </c>
      <c r="G9373" t="s">
        <v>51</v>
      </c>
      <c r="H9373" t="s">
        <v>161</v>
      </c>
      <c r="I9373">
        <v>702.59999999999991</v>
      </c>
      <c r="J9373">
        <v>32</v>
      </c>
      <c r="K9373">
        <v>1821</v>
      </c>
      <c r="L9373" t="s">
        <v>471</v>
      </c>
      <c r="M9373" s="2">
        <f>+Table3[[#This Row],[CHW]]/Table3[[#This Row],[Count of Airbill Number]]</f>
        <v>21.956249999999997</v>
      </c>
    </row>
    <row r="9374" spans="2:13">
      <c r="B9374" t="s">
        <v>20</v>
      </c>
      <c r="C9374" t="s">
        <v>21</v>
      </c>
      <c r="D9374" t="s">
        <v>22</v>
      </c>
      <c r="E9374" t="s">
        <v>777</v>
      </c>
      <c r="F9374" t="s">
        <v>777</v>
      </c>
      <c r="G9374" t="s">
        <v>374</v>
      </c>
      <c r="H9374" t="s">
        <v>517</v>
      </c>
      <c r="I9374">
        <v>702.24999999999977</v>
      </c>
      <c r="J9374">
        <v>56</v>
      </c>
      <c r="K9374">
        <v>1822</v>
      </c>
      <c r="L9374" t="s">
        <v>471</v>
      </c>
      <c r="M9374" s="2">
        <f>+Table3[[#This Row],[CHW]]/Table3[[#This Row],[Count of Airbill Number]]</f>
        <v>12.540178571428568</v>
      </c>
    </row>
    <row r="9375" spans="2:13">
      <c r="B9375" t="s">
        <v>20</v>
      </c>
      <c r="C9375" t="s">
        <v>472</v>
      </c>
      <c r="D9375" t="s">
        <v>22</v>
      </c>
      <c r="E9375" t="s">
        <v>778</v>
      </c>
      <c r="F9375" t="s">
        <v>778</v>
      </c>
      <c r="G9375" t="s">
        <v>124</v>
      </c>
      <c r="H9375" t="s">
        <v>267</v>
      </c>
      <c r="I9375">
        <v>701.42000000000007</v>
      </c>
      <c r="J9375">
        <v>30</v>
      </c>
      <c r="K9375">
        <v>1823</v>
      </c>
      <c r="L9375" t="s">
        <v>471</v>
      </c>
      <c r="M9375" s="2">
        <f>+Table3[[#This Row],[CHW]]/Table3[[#This Row],[Count of Airbill Number]]</f>
        <v>23.38066666666667</v>
      </c>
    </row>
    <row r="9376" spans="2:13">
      <c r="B9376" t="s">
        <v>35</v>
      </c>
      <c r="C9376" t="s">
        <v>21</v>
      </c>
      <c r="D9376" t="s">
        <v>36</v>
      </c>
      <c r="E9376" t="s">
        <v>776</v>
      </c>
      <c r="F9376" t="s">
        <v>778</v>
      </c>
      <c r="G9376" t="s">
        <v>31</v>
      </c>
      <c r="H9376" t="s">
        <v>51</v>
      </c>
      <c r="I9376">
        <v>700</v>
      </c>
      <c r="J9376">
        <v>1</v>
      </c>
      <c r="K9376">
        <v>1824</v>
      </c>
      <c r="L9376" t="s">
        <v>471</v>
      </c>
      <c r="M9376" s="2">
        <f>+Table3[[#This Row],[CHW]]/Table3[[#This Row],[Count of Airbill Number]]</f>
        <v>700</v>
      </c>
    </row>
    <row r="9377" spans="2:13">
      <c r="B9377" t="s">
        <v>20</v>
      </c>
      <c r="C9377" t="s">
        <v>472</v>
      </c>
      <c r="D9377" t="s">
        <v>22</v>
      </c>
      <c r="E9377" t="s">
        <v>778</v>
      </c>
      <c r="F9377" t="s">
        <v>778</v>
      </c>
      <c r="G9377" t="s">
        <v>173</v>
      </c>
      <c r="H9377" t="s">
        <v>113</v>
      </c>
      <c r="I9377">
        <v>699.45</v>
      </c>
      <c r="J9377">
        <v>40</v>
      </c>
      <c r="K9377">
        <v>1825</v>
      </c>
      <c r="L9377" t="s">
        <v>471</v>
      </c>
      <c r="M9377" s="2">
        <f>+Table3[[#This Row],[CHW]]/Table3[[#This Row],[Count of Airbill Number]]</f>
        <v>17.486250000000002</v>
      </c>
    </row>
    <row r="9378" spans="2:13">
      <c r="B9378" t="s">
        <v>35</v>
      </c>
      <c r="C9378" t="s">
        <v>21</v>
      </c>
      <c r="D9378" t="s">
        <v>36</v>
      </c>
      <c r="E9378" t="s">
        <v>776</v>
      </c>
      <c r="F9378" t="s">
        <v>776</v>
      </c>
      <c r="G9378" t="s">
        <v>85</v>
      </c>
      <c r="H9378" t="s">
        <v>120</v>
      </c>
      <c r="I9378">
        <v>699</v>
      </c>
      <c r="J9378">
        <v>1</v>
      </c>
      <c r="K9378">
        <v>1826</v>
      </c>
      <c r="L9378" t="s">
        <v>471</v>
      </c>
      <c r="M9378" s="2">
        <f>+Table3[[#This Row],[CHW]]/Table3[[#This Row],[Count of Airbill Number]]</f>
        <v>699</v>
      </c>
    </row>
    <row r="9379" spans="2:13">
      <c r="B9379" t="s">
        <v>20</v>
      </c>
      <c r="C9379" t="s">
        <v>472</v>
      </c>
      <c r="D9379" t="s">
        <v>22</v>
      </c>
      <c r="E9379" t="s">
        <v>776</v>
      </c>
      <c r="F9379" t="s">
        <v>776</v>
      </c>
      <c r="G9379" t="s">
        <v>212</v>
      </c>
      <c r="H9379" t="s">
        <v>85</v>
      </c>
      <c r="I9379">
        <v>698.61</v>
      </c>
      <c r="J9379">
        <v>34</v>
      </c>
      <c r="K9379">
        <v>1827</v>
      </c>
      <c r="L9379" t="s">
        <v>471</v>
      </c>
      <c r="M9379" s="2">
        <f>+Table3[[#This Row],[CHW]]/Table3[[#This Row],[Count of Airbill Number]]</f>
        <v>20.54735294117647</v>
      </c>
    </row>
    <row r="9380" spans="2:13">
      <c r="B9380" t="s">
        <v>20</v>
      </c>
      <c r="C9380" t="s">
        <v>472</v>
      </c>
      <c r="D9380" t="s">
        <v>22</v>
      </c>
      <c r="E9380" t="s">
        <v>776</v>
      </c>
      <c r="F9380" t="s">
        <v>776</v>
      </c>
      <c r="G9380" t="s">
        <v>424</v>
      </c>
      <c r="H9380" t="s">
        <v>152</v>
      </c>
      <c r="I9380">
        <v>698.6</v>
      </c>
      <c r="J9380">
        <v>7</v>
      </c>
      <c r="K9380">
        <v>1828</v>
      </c>
      <c r="L9380" t="s">
        <v>471</v>
      </c>
      <c r="M9380" s="2">
        <f>+Table3[[#This Row],[CHW]]/Table3[[#This Row],[Count of Airbill Number]]</f>
        <v>99.8</v>
      </c>
    </row>
    <row r="9381" spans="2:13">
      <c r="B9381" t="s">
        <v>20</v>
      </c>
      <c r="C9381" t="s">
        <v>472</v>
      </c>
      <c r="D9381" t="s">
        <v>22</v>
      </c>
      <c r="E9381" t="s">
        <v>777</v>
      </c>
      <c r="F9381" t="s">
        <v>778</v>
      </c>
      <c r="G9381" t="s">
        <v>259</v>
      </c>
      <c r="H9381" t="s">
        <v>124</v>
      </c>
      <c r="I9381">
        <v>698</v>
      </c>
      <c r="J9381">
        <v>9</v>
      </c>
      <c r="K9381">
        <v>1829</v>
      </c>
      <c r="L9381" t="s">
        <v>471</v>
      </c>
      <c r="M9381" s="2">
        <f>+Table3[[#This Row],[CHW]]/Table3[[#This Row],[Count of Airbill Number]]</f>
        <v>77.555555555555557</v>
      </c>
    </row>
    <row r="9382" spans="2:13">
      <c r="B9382" t="s">
        <v>20</v>
      </c>
      <c r="C9382" t="s">
        <v>472</v>
      </c>
      <c r="D9382" t="s">
        <v>36</v>
      </c>
      <c r="E9382" t="s">
        <v>777</v>
      </c>
      <c r="F9382" t="s">
        <v>777</v>
      </c>
      <c r="G9382" t="s">
        <v>38</v>
      </c>
      <c r="H9382" t="s">
        <v>429</v>
      </c>
      <c r="I9382">
        <v>698</v>
      </c>
      <c r="J9382">
        <v>44</v>
      </c>
      <c r="K9382">
        <v>1830</v>
      </c>
      <c r="L9382" t="s">
        <v>471</v>
      </c>
      <c r="M9382" s="2">
        <f>+Table3[[#This Row],[CHW]]/Table3[[#This Row],[Count of Airbill Number]]</f>
        <v>15.863636363636363</v>
      </c>
    </row>
    <row r="9383" spans="2:13">
      <c r="B9383" t="s">
        <v>20</v>
      </c>
      <c r="C9383" t="s">
        <v>472</v>
      </c>
      <c r="D9383" t="s">
        <v>22</v>
      </c>
      <c r="E9383" t="s">
        <v>778</v>
      </c>
      <c r="F9383" t="s">
        <v>777</v>
      </c>
      <c r="G9383" t="s">
        <v>124</v>
      </c>
      <c r="H9383" t="s">
        <v>190</v>
      </c>
      <c r="I9383">
        <v>697.1</v>
      </c>
      <c r="J9383">
        <v>25</v>
      </c>
      <c r="K9383">
        <v>1831</v>
      </c>
      <c r="L9383" t="s">
        <v>471</v>
      </c>
      <c r="M9383" s="2">
        <f>+Table3[[#This Row],[CHW]]/Table3[[#This Row],[Count of Airbill Number]]</f>
        <v>27.884</v>
      </c>
    </row>
    <row r="9384" spans="2:13">
      <c r="B9384" t="s">
        <v>20</v>
      </c>
      <c r="C9384" t="s">
        <v>472</v>
      </c>
      <c r="D9384" t="s">
        <v>22</v>
      </c>
      <c r="E9384" t="s">
        <v>777</v>
      </c>
      <c r="F9384" t="s">
        <v>777</v>
      </c>
      <c r="G9384" t="s">
        <v>97</v>
      </c>
      <c r="H9384" t="s">
        <v>106</v>
      </c>
      <c r="I9384">
        <v>697</v>
      </c>
      <c r="J9384">
        <v>39</v>
      </c>
      <c r="K9384">
        <v>1832</v>
      </c>
      <c r="L9384" t="s">
        <v>471</v>
      </c>
      <c r="M9384" s="2">
        <f>+Table3[[#This Row],[CHW]]/Table3[[#This Row],[Count of Airbill Number]]</f>
        <v>17.871794871794872</v>
      </c>
    </row>
    <row r="9385" spans="2:13">
      <c r="B9385" t="s">
        <v>20</v>
      </c>
      <c r="C9385" t="s">
        <v>472</v>
      </c>
      <c r="D9385" t="s">
        <v>22</v>
      </c>
      <c r="E9385" t="s">
        <v>778</v>
      </c>
      <c r="F9385" t="s">
        <v>778</v>
      </c>
      <c r="G9385" t="s">
        <v>90</v>
      </c>
      <c r="H9385" t="s">
        <v>393</v>
      </c>
      <c r="I9385">
        <v>697</v>
      </c>
      <c r="J9385">
        <v>66</v>
      </c>
      <c r="K9385">
        <v>1833</v>
      </c>
      <c r="L9385" t="s">
        <v>471</v>
      </c>
      <c r="M9385" s="2">
        <f>+Table3[[#This Row],[CHW]]/Table3[[#This Row],[Count of Airbill Number]]</f>
        <v>10.560606060606061</v>
      </c>
    </row>
    <row r="9386" spans="2:13">
      <c r="B9386" t="s">
        <v>20</v>
      </c>
      <c r="C9386" t="s">
        <v>472</v>
      </c>
      <c r="D9386" t="s">
        <v>22</v>
      </c>
      <c r="E9386" t="s">
        <v>776</v>
      </c>
      <c r="F9386" t="s">
        <v>776</v>
      </c>
      <c r="G9386" t="s">
        <v>39</v>
      </c>
      <c r="H9386" t="s">
        <v>85</v>
      </c>
      <c r="I9386">
        <v>693.64</v>
      </c>
      <c r="J9386">
        <v>40</v>
      </c>
      <c r="K9386">
        <v>1834</v>
      </c>
      <c r="L9386" t="s">
        <v>471</v>
      </c>
      <c r="M9386" s="2">
        <f>+Table3[[#This Row],[CHW]]/Table3[[#This Row],[Count of Airbill Number]]</f>
        <v>17.341000000000001</v>
      </c>
    </row>
    <row r="9387" spans="2:13">
      <c r="B9387" t="s">
        <v>20</v>
      </c>
      <c r="C9387" t="s">
        <v>472</v>
      </c>
      <c r="D9387" t="s">
        <v>22</v>
      </c>
      <c r="E9387" t="s">
        <v>778</v>
      </c>
      <c r="F9387" t="s">
        <v>778</v>
      </c>
      <c r="G9387" t="s">
        <v>546</v>
      </c>
      <c r="H9387" t="s">
        <v>112</v>
      </c>
      <c r="I9387">
        <v>693</v>
      </c>
      <c r="J9387">
        <v>53</v>
      </c>
      <c r="K9387">
        <v>1835</v>
      </c>
      <c r="L9387" t="s">
        <v>471</v>
      </c>
      <c r="M9387" s="2">
        <f>+Table3[[#This Row],[CHW]]/Table3[[#This Row],[Count of Airbill Number]]</f>
        <v>13.075471698113208</v>
      </c>
    </row>
    <row r="9388" spans="2:13">
      <c r="B9388" t="s">
        <v>20</v>
      </c>
      <c r="C9388" t="s">
        <v>472</v>
      </c>
      <c r="D9388" t="s">
        <v>22</v>
      </c>
      <c r="E9388" t="s">
        <v>778</v>
      </c>
      <c r="F9388" t="s">
        <v>777</v>
      </c>
      <c r="G9388" t="s">
        <v>297</v>
      </c>
      <c r="H9388" t="s">
        <v>190</v>
      </c>
      <c r="I9388">
        <v>691</v>
      </c>
      <c r="J9388">
        <v>2</v>
      </c>
      <c r="K9388">
        <v>1836</v>
      </c>
      <c r="L9388" t="s">
        <v>471</v>
      </c>
      <c r="M9388" s="2">
        <f>+Table3[[#This Row],[CHW]]/Table3[[#This Row],[Count of Airbill Number]]</f>
        <v>345.5</v>
      </c>
    </row>
    <row r="9389" spans="2:13">
      <c r="B9389" t="s">
        <v>20</v>
      </c>
      <c r="C9389" t="s">
        <v>472</v>
      </c>
      <c r="D9389" t="s">
        <v>22</v>
      </c>
      <c r="E9389" t="s">
        <v>777</v>
      </c>
      <c r="F9389" t="s">
        <v>776</v>
      </c>
      <c r="G9389" t="s">
        <v>360</v>
      </c>
      <c r="H9389" t="s">
        <v>66</v>
      </c>
      <c r="I9389">
        <v>691</v>
      </c>
      <c r="J9389">
        <v>33</v>
      </c>
      <c r="K9389">
        <v>1837</v>
      </c>
      <c r="L9389" t="s">
        <v>471</v>
      </c>
      <c r="M9389" s="2">
        <f>+Table3[[#This Row],[CHW]]/Table3[[#This Row],[Count of Airbill Number]]</f>
        <v>20.939393939393938</v>
      </c>
    </row>
    <row r="9390" spans="2:13">
      <c r="B9390" t="s">
        <v>20</v>
      </c>
      <c r="C9390" t="s">
        <v>472</v>
      </c>
      <c r="D9390" t="s">
        <v>22</v>
      </c>
      <c r="E9390" t="s">
        <v>777</v>
      </c>
      <c r="F9390" t="s">
        <v>777</v>
      </c>
      <c r="G9390" t="s">
        <v>29</v>
      </c>
      <c r="H9390" t="s">
        <v>162</v>
      </c>
      <c r="I9390">
        <v>691</v>
      </c>
      <c r="J9390">
        <v>28</v>
      </c>
      <c r="K9390">
        <v>1838</v>
      </c>
      <c r="L9390" t="s">
        <v>471</v>
      </c>
      <c r="M9390" s="2">
        <f>+Table3[[#This Row],[CHW]]/Table3[[#This Row],[Count of Airbill Number]]</f>
        <v>24.678571428571427</v>
      </c>
    </row>
    <row r="9391" spans="2:13">
      <c r="B9391" t="s">
        <v>20</v>
      </c>
      <c r="C9391" t="s">
        <v>472</v>
      </c>
      <c r="D9391" t="s">
        <v>22</v>
      </c>
      <c r="E9391" t="s">
        <v>776</v>
      </c>
      <c r="F9391" t="s">
        <v>776</v>
      </c>
      <c r="G9391" t="s">
        <v>123</v>
      </c>
      <c r="H9391" t="s">
        <v>632</v>
      </c>
      <c r="I9391">
        <v>689.26</v>
      </c>
      <c r="J9391">
        <v>3</v>
      </c>
      <c r="K9391">
        <v>1839</v>
      </c>
      <c r="L9391" t="s">
        <v>471</v>
      </c>
      <c r="M9391" s="2">
        <f>+Table3[[#This Row],[CHW]]/Table3[[#This Row],[Count of Airbill Number]]</f>
        <v>229.75333333333333</v>
      </c>
    </row>
    <row r="9392" spans="2:13">
      <c r="B9392" t="s">
        <v>20</v>
      </c>
      <c r="C9392" t="s">
        <v>472</v>
      </c>
      <c r="D9392" t="s">
        <v>22</v>
      </c>
      <c r="E9392" t="s">
        <v>778</v>
      </c>
      <c r="F9392" t="s">
        <v>778</v>
      </c>
      <c r="G9392" t="s">
        <v>113</v>
      </c>
      <c r="H9392" t="s">
        <v>495</v>
      </c>
      <c r="I9392">
        <v>689.20000000000016</v>
      </c>
      <c r="J9392">
        <v>8</v>
      </c>
      <c r="K9392">
        <v>1840</v>
      </c>
      <c r="L9392" t="s">
        <v>471</v>
      </c>
      <c r="M9392" s="2">
        <f>+Table3[[#This Row],[CHW]]/Table3[[#This Row],[Count of Airbill Number]]</f>
        <v>86.15000000000002</v>
      </c>
    </row>
    <row r="9393" spans="2:13">
      <c r="B9393" t="s">
        <v>20</v>
      </c>
      <c r="C9393" t="s">
        <v>472</v>
      </c>
      <c r="D9393" t="s">
        <v>22</v>
      </c>
      <c r="E9393" t="s">
        <v>777</v>
      </c>
      <c r="F9393" t="s">
        <v>777</v>
      </c>
      <c r="G9393" t="s">
        <v>110</v>
      </c>
      <c r="H9393" t="s">
        <v>154</v>
      </c>
      <c r="I9393">
        <v>688</v>
      </c>
      <c r="J9393">
        <v>26</v>
      </c>
      <c r="K9393">
        <v>1841</v>
      </c>
      <c r="L9393" t="s">
        <v>471</v>
      </c>
      <c r="M9393" s="2">
        <f>+Table3[[#This Row],[CHW]]/Table3[[#This Row],[Count of Airbill Number]]</f>
        <v>26.46153846153846</v>
      </c>
    </row>
    <row r="9394" spans="2:13">
      <c r="B9394" t="s">
        <v>20</v>
      </c>
      <c r="C9394" t="s">
        <v>21</v>
      </c>
      <c r="D9394" t="s">
        <v>22</v>
      </c>
      <c r="E9394" t="s">
        <v>778</v>
      </c>
      <c r="F9394" t="s">
        <v>778</v>
      </c>
      <c r="G9394" t="s">
        <v>86</v>
      </c>
      <c r="H9394" t="s">
        <v>81</v>
      </c>
      <c r="I9394">
        <v>686.1</v>
      </c>
      <c r="J9394">
        <v>38</v>
      </c>
      <c r="K9394">
        <v>1842</v>
      </c>
      <c r="L9394" t="s">
        <v>471</v>
      </c>
      <c r="M9394" s="2">
        <f>+Table3[[#This Row],[CHW]]/Table3[[#This Row],[Count of Airbill Number]]</f>
        <v>18.055263157894739</v>
      </c>
    </row>
    <row r="9395" spans="2:13">
      <c r="B9395" t="s">
        <v>20</v>
      </c>
      <c r="C9395" t="s">
        <v>472</v>
      </c>
      <c r="D9395" t="s">
        <v>22</v>
      </c>
      <c r="E9395" t="s">
        <v>778</v>
      </c>
      <c r="F9395" t="s">
        <v>778</v>
      </c>
      <c r="G9395" t="s">
        <v>112</v>
      </c>
      <c r="H9395" t="s">
        <v>210</v>
      </c>
      <c r="I9395">
        <v>683.8</v>
      </c>
      <c r="J9395">
        <v>48</v>
      </c>
      <c r="K9395">
        <v>1843</v>
      </c>
      <c r="L9395" t="s">
        <v>471</v>
      </c>
      <c r="M9395" s="2">
        <f>+Table3[[#This Row],[CHW]]/Table3[[#This Row],[Count of Airbill Number]]</f>
        <v>14.245833333333332</v>
      </c>
    </row>
    <row r="9396" spans="2:13">
      <c r="B9396" t="s">
        <v>20</v>
      </c>
      <c r="C9396" t="s">
        <v>472</v>
      </c>
      <c r="D9396" t="s">
        <v>22</v>
      </c>
      <c r="E9396" t="s">
        <v>776</v>
      </c>
      <c r="F9396" t="s">
        <v>778</v>
      </c>
      <c r="G9396" t="s">
        <v>71</v>
      </c>
      <c r="H9396" t="s">
        <v>311</v>
      </c>
      <c r="I9396">
        <v>683</v>
      </c>
      <c r="J9396">
        <v>20</v>
      </c>
      <c r="K9396">
        <v>1844</v>
      </c>
      <c r="L9396" t="s">
        <v>471</v>
      </c>
      <c r="M9396" s="2">
        <f>+Table3[[#This Row],[CHW]]/Table3[[#This Row],[Count of Airbill Number]]</f>
        <v>34.15</v>
      </c>
    </row>
    <row r="9397" spans="2:13">
      <c r="B9397" t="s">
        <v>20</v>
      </c>
      <c r="C9397" t="s">
        <v>472</v>
      </c>
      <c r="D9397" t="s">
        <v>22</v>
      </c>
      <c r="E9397" t="s">
        <v>776</v>
      </c>
      <c r="F9397" t="s">
        <v>778</v>
      </c>
      <c r="G9397" t="s">
        <v>32</v>
      </c>
      <c r="H9397" t="s">
        <v>494</v>
      </c>
      <c r="I9397">
        <v>682.54</v>
      </c>
      <c r="J9397">
        <v>19</v>
      </c>
      <c r="K9397">
        <v>1845</v>
      </c>
      <c r="L9397" t="s">
        <v>471</v>
      </c>
      <c r="M9397" s="2">
        <f>+Table3[[#This Row],[CHW]]/Table3[[#This Row],[Count of Airbill Number]]</f>
        <v>35.923157894736839</v>
      </c>
    </row>
    <row r="9398" spans="2:13">
      <c r="B9398" t="s">
        <v>20</v>
      </c>
      <c r="C9398" t="s">
        <v>472</v>
      </c>
      <c r="D9398" t="s">
        <v>22</v>
      </c>
      <c r="E9398" t="s">
        <v>776</v>
      </c>
      <c r="F9398" t="s">
        <v>776</v>
      </c>
      <c r="G9398" t="s">
        <v>31</v>
      </c>
      <c r="H9398" t="s">
        <v>64</v>
      </c>
      <c r="I9398">
        <v>682.38</v>
      </c>
      <c r="J9398">
        <v>18</v>
      </c>
      <c r="K9398">
        <v>1846</v>
      </c>
      <c r="L9398" t="s">
        <v>471</v>
      </c>
      <c r="M9398" s="2">
        <f>+Table3[[#This Row],[CHW]]/Table3[[#This Row],[Count of Airbill Number]]</f>
        <v>37.909999999999997</v>
      </c>
    </row>
    <row r="9399" spans="2:13">
      <c r="B9399" t="s">
        <v>20</v>
      </c>
      <c r="C9399" t="s">
        <v>472</v>
      </c>
      <c r="D9399" t="s">
        <v>22</v>
      </c>
      <c r="E9399" t="s">
        <v>778</v>
      </c>
      <c r="F9399" t="s">
        <v>778</v>
      </c>
      <c r="G9399" t="s">
        <v>210</v>
      </c>
      <c r="H9399" t="s">
        <v>269</v>
      </c>
      <c r="I9399">
        <v>682</v>
      </c>
      <c r="J9399">
        <v>58</v>
      </c>
      <c r="K9399">
        <v>1847</v>
      </c>
      <c r="L9399" t="s">
        <v>471</v>
      </c>
      <c r="M9399" s="2">
        <f>+Table3[[#This Row],[CHW]]/Table3[[#This Row],[Count of Airbill Number]]</f>
        <v>11.758620689655173</v>
      </c>
    </row>
    <row r="9400" spans="2:13">
      <c r="B9400" t="s">
        <v>20</v>
      </c>
      <c r="C9400" t="s">
        <v>472</v>
      </c>
      <c r="D9400" t="s">
        <v>22</v>
      </c>
      <c r="E9400" t="s">
        <v>776</v>
      </c>
      <c r="F9400" t="s">
        <v>778</v>
      </c>
      <c r="G9400" t="s">
        <v>39</v>
      </c>
      <c r="H9400" t="s">
        <v>153</v>
      </c>
      <c r="I9400">
        <v>682</v>
      </c>
      <c r="J9400">
        <v>22</v>
      </c>
      <c r="K9400">
        <v>1848</v>
      </c>
      <c r="L9400" t="s">
        <v>471</v>
      </c>
      <c r="M9400" s="2">
        <f>+Table3[[#This Row],[CHW]]/Table3[[#This Row],[Count of Airbill Number]]</f>
        <v>31</v>
      </c>
    </row>
    <row r="9401" spans="2:13">
      <c r="B9401" t="s">
        <v>20</v>
      </c>
      <c r="C9401" t="s">
        <v>472</v>
      </c>
      <c r="D9401" t="s">
        <v>22</v>
      </c>
      <c r="E9401" t="s">
        <v>776</v>
      </c>
      <c r="F9401" t="s">
        <v>776</v>
      </c>
      <c r="G9401" t="s">
        <v>116</v>
      </c>
      <c r="H9401" t="s">
        <v>66</v>
      </c>
      <c r="I9401">
        <v>679.9117</v>
      </c>
      <c r="J9401">
        <v>20</v>
      </c>
      <c r="K9401">
        <v>1849</v>
      </c>
      <c r="L9401" t="s">
        <v>471</v>
      </c>
      <c r="M9401" s="2">
        <f>+Table3[[#This Row],[CHW]]/Table3[[#This Row],[Count of Airbill Number]]</f>
        <v>33.995584999999998</v>
      </c>
    </row>
    <row r="9402" spans="2:13">
      <c r="B9402" t="s">
        <v>20</v>
      </c>
      <c r="C9402" t="s">
        <v>472</v>
      </c>
      <c r="D9402" t="s">
        <v>22</v>
      </c>
      <c r="E9402" t="s">
        <v>776</v>
      </c>
      <c r="F9402" t="s">
        <v>777</v>
      </c>
      <c r="G9402" t="s">
        <v>32</v>
      </c>
      <c r="H9402" t="s">
        <v>162</v>
      </c>
      <c r="I9402">
        <v>679.69</v>
      </c>
      <c r="J9402">
        <v>24</v>
      </c>
      <c r="K9402">
        <v>1850</v>
      </c>
      <c r="L9402" t="s">
        <v>471</v>
      </c>
      <c r="M9402" s="2">
        <f>+Table3[[#This Row],[CHW]]/Table3[[#This Row],[Count of Airbill Number]]</f>
        <v>28.32041666666667</v>
      </c>
    </row>
    <row r="9403" spans="2:13">
      <c r="B9403" t="s">
        <v>20</v>
      </c>
      <c r="C9403" t="s">
        <v>21</v>
      </c>
      <c r="D9403" t="s">
        <v>22</v>
      </c>
      <c r="E9403" t="s">
        <v>777</v>
      </c>
      <c r="F9403" t="s">
        <v>777</v>
      </c>
      <c r="G9403" t="s">
        <v>290</v>
      </c>
      <c r="H9403" t="s">
        <v>506</v>
      </c>
      <c r="I9403">
        <v>678.95000000000016</v>
      </c>
      <c r="J9403">
        <v>75</v>
      </c>
      <c r="K9403">
        <v>1851</v>
      </c>
      <c r="L9403" t="s">
        <v>471</v>
      </c>
      <c r="M9403" s="2">
        <f>+Table3[[#This Row],[CHW]]/Table3[[#This Row],[Count of Airbill Number]]</f>
        <v>9.0526666666666689</v>
      </c>
    </row>
    <row r="9404" spans="2:13">
      <c r="B9404" t="s">
        <v>35</v>
      </c>
      <c r="C9404" t="s">
        <v>472</v>
      </c>
      <c r="D9404" t="s">
        <v>36</v>
      </c>
      <c r="E9404" t="s">
        <v>776</v>
      </c>
      <c r="F9404" t="s">
        <v>776</v>
      </c>
      <c r="G9404" t="s">
        <v>480</v>
      </c>
      <c r="H9404" t="s">
        <v>116</v>
      </c>
      <c r="I9404">
        <v>678.6999999999997</v>
      </c>
      <c r="J9404">
        <v>26</v>
      </c>
      <c r="K9404">
        <v>1852</v>
      </c>
      <c r="L9404" t="s">
        <v>471</v>
      </c>
      <c r="M9404" s="2">
        <f>+Table3[[#This Row],[CHW]]/Table3[[#This Row],[Count of Airbill Number]]</f>
        <v>26.103846153846142</v>
      </c>
    </row>
    <row r="9405" spans="2:13">
      <c r="B9405" t="s">
        <v>20</v>
      </c>
      <c r="C9405" t="s">
        <v>472</v>
      </c>
      <c r="D9405" t="s">
        <v>22</v>
      </c>
      <c r="E9405" t="s">
        <v>778</v>
      </c>
      <c r="F9405" t="s">
        <v>778</v>
      </c>
      <c r="G9405" t="s">
        <v>283</v>
      </c>
      <c r="H9405" t="s">
        <v>567</v>
      </c>
      <c r="I9405">
        <v>678.56999999999994</v>
      </c>
      <c r="J9405">
        <v>27</v>
      </c>
      <c r="K9405">
        <v>1853</v>
      </c>
      <c r="L9405" t="s">
        <v>471</v>
      </c>
      <c r="M9405" s="2">
        <f>+Table3[[#This Row],[CHW]]/Table3[[#This Row],[Count of Airbill Number]]</f>
        <v>25.132222222222222</v>
      </c>
    </row>
    <row r="9406" spans="2:13">
      <c r="B9406" t="s">
        <v>20</v>
      </c>
      <c r="C9406" t="s">
        <v>472</v>
      </c>
      <c r="D9406" t="s">
        <v>22</v>
      </c>
      <c r="E9406" t="s">
        <v>778</v>
      </c>
      <c r="F9406" t="s">
        <v>778</v>
      </c>
      <c r="G9406" t="s">
        <v>124</v>
      </c>
      <c r="H9406" t="s">
        <v>150</v>
      </c>
      <c r="I9406">
        <v>678.17000000000007</v>
      </c>
      <c r="J9406">
        <v>26</v>
      </c>
      <c r="K9406">
        <v>1854</v>
      </c>
      <c r="L9406" t="s">
        <v>471</v>
      </c>
      <c r="M9406" s="2">
        <f>+Table3[[#This Row],[CHW]]/Table3[[#This Row],[Count of Airbill Number]]</f>
        <v>26.083461538461542</v>
      </c>
    </row>
    <row r="9407" spans="2:13">
      <c r="B9407" t="s">
        <v>20</v>
      </c>
      <c r="C9407" t="s">
        <v>472</v>
      </c>
      <c r="D9407" t="s">
        <v>22</v>
      </c>
      <c r="E9407" t="s">
        <v>778</v>
      </c>
      <c r="F9407" t="s">
        <v>777</v>
      </c>
      <c r="G9407" t="s">
        <v>150</v>
      </c>
      <c r="H9407" t="s">
        <v>324</v>
      </c>
      <c r="I9407">
        <v>678</v>
      </c>
      <c r="J9407">
        <v>4</v>
      </c>
      <c r="K9407">
        <v>1855</v>
      </c>
      <c r="L9407" t="s">
        <v>471</v>
      </c>
      <c r="M9407" s="2">
        <f>+Table3[[#This Row],[CHW]]/Table3[[#This Row],[Count of Airbill Number]]</f>
        <v>169.5</v>
      </c>
    </row>
    <row r="9408" spans="2:13">
      <c r="B9408" t="s">
        <v>20</v>
      </c>
      <c r="C9408" t="s">
        <v>472</v>
      </c>
      <c r="D9408" t="s">
        <v>22</v>
      </c>
      <c r="E9408" t="s">
        <v>776</v>
      </c>
      <c r="F9408" t="s">
        <v>776</v>
      </c>
      <c r="G9408" t="s">
        <v>518</v>
      </c>
      <c r="H9408" t="s">
        <v>116</v>
      </c>
      <c r="I9408">
        <v>677.0705999999999</v>
      </c>
      <c r="J9408">
        <v>73</v>
      </c>
      <c r="K9408">
        <v>1856</v>
      </c>
      <c r="L9408" t="s">
        <v>471</v>
      </c>
      <c r="M9408" s="2">
        <f>+Table3[[#This Row],[CHW]]/Table3[[#This Row],[Count of Airbill Number]]</f>
        <v>9.2749397260273962</v>
      </c>
    </row>
    <row r="9409" spans="2:13">
      <c r="B9409" t="s">
        <v>20</v>
      </c>
      <c r="C9409" t="s">
        <v>472</v>
      </c>
      <c r="D9409" t="s">
        <v>22</v>
      </c>
      <c r="E9409" t="s">
        <v>778</v>
      </c>
      <c r="F9409" t="s">
        <v>778</v>
      </c>
      <c r="G9409" t="s">
        <v>112</v>
      </c>
      <c r="H9409" t="s">
        <v>521</v>
      </c>
      <c r="I9409">
        <v>676.64</v>
      </c>
      <c r="J9409">
        <v>20</v>
      </c>
      <c r="K9409">
        <v>1857</v>
      </c>
      <c r="L9409" t="s">
        <v>471</v>
      </c>
      <c r="M9409" s="2">
        <f>+Table3[[#This Row],[CHW]]/Table3[[#This Row],[Count of Airbill Number]]</f>
        <v>33.832000000000001</v>
      </c>
    </row>
    <row r="9410" spans="2:13">
      <c r="B9410" t="s">
        <v>20</v>
      </c>
      <c r="C9410" t="s">
        <v>472</v>
      </c>
      <c r="D9410" t="s">
        <v>22</v>
      </c>
      <c r="E9410" t="s">
        <v>776</v>
      </c>
      <c r="F9410" t="s">
        <v>776</v>
      </c>
      <c r="G9410" t="s">
        <v>89</v>
      </c>
      <c r="H9410" t="s">
        <v>32</v>
      </c>
      <c r="I9410">
        <v>675</v>
      </c>
      <c r="J9410">
        <v>27</v>
      </c>
      <c r="K9410">
        <v>1858</v>
      </c>
      <c r="L9410" t="s">
        <v>471</v>
      </c>
      <c r="M9410" s="2">
        <f>+Table3[[#This Row],[CHW]]/Table3[[#This Row],[Count of Airbill Number]]</f>
        <v>25</v>
      </c>
    </row>
    <row r="9411" spans="2:13">
      <c r="B9411" t="s">
        <v>20</v>
      </c>
      <c r="C9411" t="s">
        <v>472</v>
      </c>
      <c r="D9411" t="s">
        <v>22</v>
      </c>
      <c r="E9411" t="s">
        <v>778</v>
      </c>
      <c r="F9411" t="s">
        <v>778</v>
      </c>
      <c r="G9411" t="s">
        <v>358</v>
      </c>
      <c r="H9411" t="s">
        <v>547</v>
      </c>
      <c r="I9411">
        <v>674.5</v>
      </c>
      <c r="J9411">
        <v>52</v>
      </c>
      <c r="K9411">
        <v>1859</v>
      </c>
      <c r="L9411" t="s">
        <v>471</v>
      </c>
      <c r="M9411" s="2">
        <f>+Table3[[#This Row],[CHW]]/Table3[[#This Row],[Count of Airbill Number]]</f>
        <v>12.971153846153847</v>
      </c>
    </row>
    <row r="9412" spans="2:13">
      <c r="B9412" t="s">
        <v>20</v>
      </c>
      <c r="C9412" t="s">
        <v>21</v>
      </c>
      <c r="D9412" t="s">
        <v>22</v>
      </c>
      <c r="E9412" t="s">
        <v>778</v>
      </c>
      <c r="F9412" t="s">
        <v>776</v>
      </c>
      <c r="G9412" t="s">
        <v>206</v>
      </c>
      <c r="H9412" t="s">
        <v>66</v>
      </c>
      <c r="I9412">
        <v>672</v>
      </c>
      <c r="J9412">
        <v>237</v>
      </c>
      <c r="K9412">
        <v>1860</v>
      </c>
      <c r="L9412" t="s">
        <v>471</v>
      </c>
      <c r="M9412" s="2">
        <f>+Table3[[#This Row],[CHW]]/Table3[[#This Row],[Count of Airbill Number]]</f>
        <v>2.8354430379746836</v>
      </c>
    </row>
    <row r="9413" spans="2:13">
      <c r="B9413" t="s">
        <v>20</v>
      </c>
      <c r="C9413" t="s">
        <v>21</v>
      </c>
      <c r="D9413" t="s">
        <v>22</v>
      </c>
      <c r="E9413" t="s">
        <v>777</v>
      </c>
      <c r="F9413" t="s">
        <v>777</v>
      </c>
      <c r="G9413" t="s">
        <v>290</v>
      </c>
      <c r="H9413" t="s">
        <v>534</v>
      </c>
      <c r="I9413">
        <v>671.91000000000008</v>
      </c>
      <c r="J9413">
        <v>79</v>
      </c>
      <c r="K9413">
        <v>1861</v>
      </c>
      <c r="L9413" t="s">
        <v>471</v>
      </c>
      <c r="M9413" s="2">
        <f>+Table3[[#This Row],[CHW]]/Table3[[#This Row],[Count of Airbill Number]]</f>
        <v>8.5051898734177218</v>
      </c>
    </row>
    <row r="9414" spans="2:13">
      <c r="B9414" t="s">
        <v>35</v>
      </c>
      <c r="C9414" t="s">
        <v>21</v>
      </c>
      <c r="D9414" t="s">
        <v>36</v>
      </c>
      <c r="E9414" t="s">
        <v>777</v>
      </c>
      <c r="F9414" t="s">
        <v>778</v>
      </c>
      <c r="G9414" t="s">
        <v>162</v>
      </c>
      <c r="H9414" t="s">
        <v>112</v>
      </c>
      <c r="I9414">
        <v>669</v>
      </c>
      <c r="J9414">
        <v>1</v>
      </c>
      <c r="K9414">
        <v>1862</v>
      </c>
      <c r="L9414" t="s">
        <v>471</v>
      </c>
      <c r="M9414" s="2">
        <f>+Table3[[#This Row],[CHW]]/Table3[[#This Row],[Count of Airbill Number]]</f>
        <v>669</v>
      </c>
    </row>
    <row r="9415" spans="2:13">
      <c r="B9415" t="s">
        <v>20</v>
      </c>
      <c r="C9415" t="s">
        <v>472</v>
      </c>
      <c r="D9415" t="s">
        <v>22</v>
      </c>
      <c r="E9415" t="s">
        <v>776</v>
      </c>
      <c r="F9415" t="s">
        <v>776</v>
      </c>
      <c r="G9415" t="s">
        <v>66</v>
      </c>
      <c r="H9415" t="s">
        <v>39</v>
      </c>
      <c r="I9415">
        <v>668.99000000000012</v>
      </c>
      <c r="J9415">
        <v>41</v>
      </c>
      <c r="K9415">
        <v>1863</v>
      </c>
      <c r="L9415" t="s">
        <v>471</v>
      </c>
      <c r="M9415" s="2">
        <f>+Table3[[#This Row],[CHW]]/Table3[[#This Row],[Count of Airbill Number]]</f>
        <v>16.316829268292686</v>
      </c>
    </row>
    <row r="9416" spans="2:13">
      <c r="B9416" t="s">
        <v>20</v>
      </c>
      <c r="C9416" t="s">
        <v>472</v>
      </c>
      <c r="D9416" t="s">
        <v>22</v>
      </c>
      <c r="E9416" t="s">
        <v>776</v>
      </c>
      <c r="F9416" t="s">
        <v>776</v>
      </c>
      <c r="G9416" t="s">
        <v>116</v>
      </c>
      <c r="H9416" t="s">
        <v>508</v>
      </c>
      <c r="I9416">
        <v>668.57576799999981</v>
      </c>
      <c r="J9416">
        <v>72</v>
      </c>
      <c r="K9416">
        <v>1864</v>
      </c>
      <c r="L9416" t="s">
        <v>471</v>
      </c>
      <c r="M9416" s="2">
        <f>+Table3[[#This Row],[CHW]]/Table3[[#This Row],[Count of Airbill Number]]</f>
        <v>9.2857745555555535</v>
      </c>
    </row>
    <row r="9417" spans="2:13">
      <c r="B9417" t="s">
        <v>20</v>
      </c>
      <c r="C9417" t="s">
        <v>472</v>
      </c>
      <c r="D9417" t="s">
        <v>22</v>
      </c>
      <c r="E9417" t="s">
        <v>776</v>
      </c>
      <c r="F9417" t="s">
        <v>778</v>
      </c>
      <c r="G9417" t="s">
        <v>37</v>
      </c>
      <c r="H9417" t="s">
        <v>543</v>
      </c>
      <c r="I9417">
        <v>668.2</v>
      </c>
      <c r="J9417">
        <v>4</v>
      </c>
      <c r="K9417">
        <v>1865</v>
      </c>
      <c r="L9417" t="s">
        <v>471</v>
      </c>
      <c r="M9417" s="2">
        <f>+Table3[[#This Row],[CHW]]/Table3[[#This Row],[Count of Airbill Number]]</f>
        <v>167.05</v>
      </c>
    </row>
    <row r="9418" spans="2:13">
      <c r="B9418" t="s">
        <v>20</v>
      </c>
      <c r="C9418" t="s">
        <v>472</v>
      </c>
      <c r="D9418" t="s">
        <v>22</v>
      </c>
      <c r="E9418" t="s">
        <v>776</v>
      </c>
      <c r="F9418" t="s">
        <v>777</v>
      </c>
      <c r="G9418" t="s">
        <v>66</v>
      </c>
      <c r="H9418" t="s">
        <v>26</v>
      </c>
      <c r="I9418">
        <v>668</v>
      </c>
      <c r="J9418">
        <v>15</v>
      </c>
      <c r="K9418">
        <v>1866</v>
      </c>
      <c r="L9418" t="s">
        <v>471</v>
      </c>
      <c r="M9418" s="2">
        <f>+Table3[[#This Row],[CHW]]/Table3[[#This Row],[Count of Airbill Number]]</f>
        <v>44.533333333333331</v>
      </c>
    </row>
    <row r="9419" spans="2:13">
      <c r="B9419" t="s">
        <v>35</v>
      </c>
      <c r="C9419" t="s">
        <v>472</v>
      </c>
      <c r="D9419" t="s">
        <v>36</v>
      </c>
      <c r="E9419" t="s">
        <v>777</v>
      </c>
      <c r="F9419" t="s">
        <v>776</v>
      </c>
      <c r="G9419" t="s">
        <v>44</v>
      </c>
      <c r="H9419" t="s">
        <v>123</v>
      </c>
      <c r="I9419">
        <v>666.24</v>
      </c>
      <c r="J9419">
        <v>2</v>
      </c>
      <c r="K9419">
        <v>1867</v>
      </c>
      <c r="L9419" t="s">
        <v>471</v>
      </c>
      <c r="M9419" s="2">
        <f>+Table3[[#This Row],[CHW]]/Table3[[#This Row],[Count of Airbill Number]]</f>
        <v>333.12</v>
      </c>
    </row>
    <row r="9420" spans="2:13">
      <c r="B9420" t="s">
        <v>20</v>
      </c>
      <c r="C9420" t="s">
        <v>472</v>
      </c>
      <c r="D9420" t="s">
        <v>22</v>
      </c>
      <c r="E9420" t="s">
        <v>778</v>
      </c>
      <c r="F9420" t="s">
        <v>778</v>
      </c>
      <c r="G9420" t="s">
        <v>112</v>
      </c>
      <c r="H9420" t="s">
        <v>101</v>
      </c>
      <c r="I9420">
        <v>666.1</v>
      </c>
      <c r="J9420">
        <v>65</v>
      </c>
      <c r="K9420">
        <v>1868</v>
      </c>
      <c r="L9420" t="s">
        <v>471</v>
      </c>
      <c r="M9420" s="2">
        <f>+Table3[[#This Row],[CHW]]/Table3[[#This Row],[Count of Airbill Number]]</f>
        <v>10.247692307692308</v>
      </c>
    </row>
    <row r="9421" spans="2:13">
      <c r="B9421" t="s">
        <v>20</v>
      </c>
      <c r="C9421" t="s">
        <v>472</v>
      </c>
      <c r="D9421" t="s">
        <v>22</v>
      </c>
      <c r="E9421" t="s">
        <v>776</v>
      </c>
      <c r="F9421" t="s">
        <v>777</v>
      </c>
      <c r="G9421" t="s">
        <v>66</v>
      </c>
      <c r="H9421" t="s">
        <v>429</v>
      </c>
      <c r="I9421">
        <v>666</v>
      </c>
      <c r="J9421">
        <v>9</v>
      </c>
      <c r="K9421">
        <v>1869</v>
      </c>
      <c r="L9421" t="s">
        <v>471</v>
      </c>
      <c r="M9421" s="2">
        <f>+Table3[[#This Row],[CHW]]/Table3[[#This Row],[Count of Airbill Number]]</f>
        <v>74</v>
      </c>
    </row>
    <row r="9422" spans="2:13">
      <c r="B9422" t="s">
        <v>20</v>
      </c>
      <c r="C9422" t="s">
        <v>472</v>
      </c>
      <c r="D9422" t="s">
        <v>22</v>
      </c>
      <c r="E9422" t="s">
        <v>776</v>
      </c>
      <c r="F9422" t="s">
        <v>776</v>
      </c>
      <c r="G9422" t="s">
        <v>116</v>
      </c>
      <c r="H9422" t="s">
        <v>524</v>
      </c>
      <c r="I9422">
        <v>665.04242999999985</v>
      </c>
      <c r="J9422">
        <v>46</v>
      </c>
      <c r="K9422">
        <v>1870</v>
      </c>
      <c r="L9422" t="s">
        <v>471</v>
      </c>
      <c r="M9422" s="2">
        <f>+Table3[[#This Row],[CHW]]/Table3[[#This Row],[Count of Airbill Number]]</f>
        <v>14.45744413043478</v>
      </c>
    </row>
    <row r="9423" spans="2:13">
      <c r="B9423" t="s">
        <v>20</v>
      </c>
      <c r="C9423" t="s">
        <v>472</v>
      </c>
      <c r="D9423" t="s">
        <v>22</v>
      </c>
      <c r="E9423" t="s">
        <v>777</v>
      </c>
      <c r="F9423" t="s">
        <v>777</v>
      </c>
      <c r="G9423" t="s">
        <v>26</v>
      </c>
      <c r="H9423" t="s">
        <v>106</v>
      </c>
      <c r="I9423">
        <v>665</v>
      </c>
      <c r="J9423">
        <v>58</v>
      </c>
      <c r="K9423">
        <v>1871</v>
      </c>
      <c r="L9423" t="s">
        <v>471</v>
      </c>
      <c r="M9423" s="2">
        <f>+Table3[[#This Row],[CHW]]/Table3[[#This Row],[Count of Airbill Number]]</f>
        <v>11.46551724137931</v>
      </c>
    </row>
    <row r="9424" spans="2:13">
      <c r="B9424" t="s">
        <v>20</v>
      </c>
      <c r="C9424" t="s">
        <v>472</v>
      </c>
      <c r="D9424" t="s">
        <v>22</v>
      </c>
      <c r="E9424" t="s">
        <v>777</v>
      </c>
      <c r="F9424" t="s">
        <v>778</v>
      </c>
      <c r="G9424" t="s">
        <v>110</v>
      </c>
      <c r="H9424" t="s">
        <v>267</v>
      </c>
      <c r="I9424">
        <v>665</v>
      </c>
      <c r="J9424">
        <v>16</v>
      </c>
      <c r="K9424">
        <v>1872</v>
      </c>
      <c r="L9424" t="s">
        <v>471</v>
      </c>
      <c r="M9424" s="2">
        <f>+Table3[[#This Row],[CHW]]/Table3[[#This Row],[Count of Airbill Number]]</f>
        <v>41.5625</v>
      </c>
    </row>
    <row r="9425" spans="2:13">
      <c r="B9425" t="s">
        <v>20</v>
      </c>
      <c r="C9425" t="s">
        <v>472</v>
      </c>
      <c r="D9425" t="s">
        <v>22</v>
      </c>
      <c r="E9425" t="s">
        <v>778</v>
      </c>
      <c r="F9425" t="s">
        <v>776</v>
      </c>
      <c r="G9425" t="s">
        <v>450</v>
      </c>
      <c r="H9425" t="s">
        <v>66</v>
      </c>
      <c r="I9425">
        <v>665</v>
      </c>
      <c r="J9425">
        <v>1</v>
      </c>
      <c r="K9425">
        <v>1873</v>
      </c>
      <c r="L9425" t="s">
        <v>471</v>
      </c>
      <c r="M9425" s="2">
        <f>+Table3[[#This Row],[CHW]]/Table3[[#This Row],[Count of Airbill Number]]</f>
        <v>665</v>
      </c>
    </row>
    <row r="9426" spans="2:13">
      <c r="B9426" t="s">
        <v>20</v>
      </c>
      <c r="C9426" t="s">
        <v>472</v>
      </c>
      <c r="D9426" t="s">
        <v>22</v>
      </c>
      <c r="E9426" t="s">
        <v>777</v>
      </c>
      <c r="F9426" t="s">
        <v>776</v>
      </c>
      <c r="G9426" t="s">
        <v>481</v>
      </c>
      <c r="H9426" t="s">
        <v>66</v>
      </c>
      <c r="I9426">
        <v>664</v>
      </c>
      <c r="J9426">
        <v>21</v>
      </c>
      <c r="K9426">
        <v>1874</v>
      </c>
      <c r="L9426" t="s">
        <v>471</v>
      </c>
      <c r="M9426" s="2">
        <f>+Table3[[#This Row],[CHW]]/Table3[[#This Row],[Count of Airbill Number]]</f>
        <v>31.61904761904762</v>
      </c>
    </row>
    <row r="9427" spans="2:13">
      <c r="B9427" t="s">
        <v>20</v>
      </c>
      <c r="C9427" t="s">
        <v>472</v>
      </c>
      <c r="D9427" t="s">
        <v>22</v>
      </c>
      <c r="E9427" t="s">
        <v>777</v>
      </c>
      <c r="F9427" t="s">
        <v>777</v>
      </c>
      <c r="G9427" t="s">
        <v>29</v>
      </c>
      <c r="H9427" t="s">
        <v>26</v>
      </c>
      <c r="I9427">
        <v>664</v>
      </c>
      <c r="J9427">
        <v>11</v>
      </c>
      <c r="K9427">
        <v>1875</v>
      </c>
      <c r="L9427" t="s">
        <v>471</v>
      </c>
      <c r="M9427" s="2">
        <f>+Table3[[#This Row],[CHW]]/Table3[[#This Row],[Count of Airbill Number]]</f>
        <v>60.363636363636367</v>
      </c>
    </row>
    <row r="9428" spans="2:13">
      <c r="B9428" t="s">
        <v>20</v>
      </c>
      <c r="C9428" t="s">
        <v>472</v>
      </c>
      <c r="D9428" t="s">
        <v>22</v>
      </c>
      <c r="E9428" t="s">
        <v>776</v>
      </c>
      <c r="F9428" t="s">
        <v>778</v>
      </c>
      <c r="G9428" t="s">
        <v>211</v>
      </c>
      <c r="H9428" t="s">
        <v>112</v>
      </c>
      <c r="I9428">
        <v>664</v>
      </c>
      <c r="J9428">
        <v>41</v>
      </c>
      <c r="K9428">
        <v>1876</v>
      </c>
      <c r="L9428" t="s">
        <v>471</v>
      </c>
      <c r="M9428" s="2">
        <f>+Table3[[#This Row],[CHW]]/Table3[[#This Row],[Count of Airbill Number]]</f>
        <v>16.195121951219512</v>
      </c>
    </row>
    <row r="9429" spans="2:13">
      <c r="B9429" t="s">
        <v>20</v>
      </c>
      <c r="C9429" t="s">
        <v>472</v>
      </c>
      <c r="D9429" t="s">
        <v>22</v>
      </c>
      <c r="E9429" t="s">
        <v>778</v>
      </c>
      <c r="F9429" t="s">
        <v>777</v>
      </c>
      <c r="G9429" t="s">
        <v>171</v>
      </c>
      <c r="H9429" t="s">
        <v>26</v>
      </c>
      <c r="I9429">
        <v>662</v>
      </c>
      <c r="J9429">
        <v>28</v>
      </c>
      <c r="K9429">
        <v>1877</v>
      </c>
      <c r="L9429" t="s">
        <v>471</v>
      </c>
      <c r="M9429" s="2">
        <f>+Table3[[#This Row],[CHW]]/Table3[[#This Row],[Count of Airbill Number]]</f>
        <v>23.642857142857142</v>
      </c>
    </row>
    <row r="9430" spans="2:13">
      <c r="B9430" t="s">
        <v>20</v>
      </c>
      <c r="C9430" t="s">
        <v>472</v>
      </c>
      <c r="D9430" t="s">
        <v>22</v>
      </c>
      <c r="E9430" t="s">
        <v>776</v>
      </c>
      <c r="F9430" t="s">
        <v>776</v>
      </c>
      <c r="G9430" t="s">
        <v>89</v>
      </c>
      <c r="H9430" t="s">
        <v>39</v>
      </c>
      <c r="I9430">
        <v>662</v>
      </c>
      <c r="J9430">
        <v>28</v>
      </c>
      <c r="K9430">
        <v>1878</v>
      </c>
      <c r="L9430" t="s">
        <v>471</v>
      </c>
      <c r="M9430" s="2">
        <f>+Table3[[#This Row],[CHW]]/Table3[[#This Row],[Count of Airbill Number]]</f>
        <v>23.642857142857142</v>
      </c>
    </row>
    <row r="9431" spans="2:13">
      <c r="B9431" t="s">
        <v>20</v>
      </c>
      <c r="C9431" t="s">
        <v>472</v>
      </c>
      <c r="D9431" t="s">
        <v>22</v>
      </c>
      <c r="E9431" t="s">
        <v>777</v>
      </c>
      <c r="F9431" t="s">
        <v>778</v>
      </c>
      <c r="G9431" t="s">
        <v>259</v>
      </c>
      <c r="H9431" t="s">
        <v>310</v>
      </c>
      <c r="I9431">
        <v>660</v>
      </c>
      <c r="J9431">
        <v>7</v>
      </c>
      <c r="K9431">
        <v>1879</v>
      </c>
      <c r="L9431" t="s">
        <v>471</v>
      </c>
      <c r="M9431" s="2">
        <f>+Table3[[#This Row],[CHW]]/Table3[[#This Row],[Count of Airbill Number]]</f>
        <v>94.285714285714292</v>
      </c>
    </row>
    <row r="9432" spans="2:13">
      <c r="B9432" t="s">
        <v>20</v>
      </c>
      <c r="C9432" t="s">
        <v>472</v>
      </c>
      <c r="D9432" t="s">
        <v>36</v>
      </c>
      <c r="E9432" t="s">
        <v>777</v>
      </c>
      <c r="F9432" t="s">
        <v>778</v>
      </c>
      <c r="G9432" t="s">
        <v>44</v>
      </c>
      <c r="H9432" t="s">
        <v>113</v>
      </c>
      <c r="I9432">
        <v>660</v>
      </c>
      <c r="J9432">
        <v>66</v>
      </c>
      <c r="K9432">
        <v>1880</v>
      </c>
      <c r="L9432" t="s">
        <v>471</v>
      </c>
      <c r="M9432" s="2">
        <f>+Table3[[#This Row],[CHW]]/Table3[[#This Row],[Count of Airbill Number]]</f>
        <v>10</v>
      </c>
    </row>
    <row r="9433" spans="2:13">
      <c r="B9433" t="s">
        <v>20</v>
      </c>
      <c r="C9433" t="s">
        <v>472</v>
      </c>
      <c r="D9433" t="s">
        <v>22</v>
      </c>
      <c r="E9433" t="s">
        <v>776</v>
      </c>
      <c r="F9433" t="s">
        <v>777</v>
      </c>
      <c r="G9433" t="s">
        <v>122</v>
      </c>
      <c r="H9433" t="s">
        <v>181</v>
      </c>
      <c r="I9433">
        <v>659</v>
      </c>
      <c r="J9433">
        <v>37</v>
      </c>
      <c r="K9433">
        <v>1881</v>
      </c>
      <c r="L9433" t="s">
        <v>471</v>
      </c>
      <c r="M9433" s="2">
        <f>+Table3[[#This Row],[CHW]]/Table3[[#This Row],[Count of Airbill Number]]</f>
        <v>17.810810810810811</v>
      </c>
    </row>
    <row r="9434" spans="2:13">
      <c r="B9434" t="s">
        <v>20</v>
      </c>
      <c r="C9434" t="s">
        <v>472</v>
      </c>
      <c r="D9434" t="s">
        <v>36</v>
      </c>
      <c r="E9434" t="s">
        <v>778</v>
      </c>
      <c r="F9434" t="s">
        <v>776</v>
      </c>
      <c r="G9434" t="s">
        <v>86</v>
      </c>
      <c r="H9434" t="s">
        <v>66</v>
      </c>
      <c r="I9434">
        <v>659</v>
      </c>
      <c r="J9434">
        <v>33</v>
      </c>
      <c r="K9434">
        <v>1882</v>
      </c>
      <c r="L9434" t="s">
        <v>471</v>
      </c>
      <c r="M9434" s="2">
        <f>+Table3[[#This Row],[CHW]]/Table3[[#This Row],[Count of Airbill Number]]</f>
        <v>19.969696969696969</v>
      </c>
    </row>
    <row r="9435" spans="2:13">
      <c r="B9435" t="s">
        <v>20</v>
      </c>
      <c r="C9435" t="s">
        <v>472</v>
      </c>
      <c r="D9435" t="s">
        <v>22</v>
      </c>
      <c r="E9435" t="s">
        <v>777</v>
      </c>
      <c r="F9435" t="s">
        <v>777</v>
      </c>
      <c r="G9435" t="s">
        <v>290</v>
      </c>
      <c r="H9435" t="s">
        <v>570</v>
      </c>
      <c r="I9435">
        <v>658.1</v>
      </c>
      <c r="J9435">
        <v>31</v>
      </c>
      <c r="K9435">
        <v>1883</v>
      </c>
      <c r="L9435" t="s">
        <v>471</v>
      </c>
      <c r="M9435" s="2">
        <f>+Table3[[#This Row],[CHW]]/Table3[[#This Row],[Count of Airbill Number]]</f>
        <v>21.229032258064517</v>
      </c>
    </row>
    <row r="9436" spans="2:13">
      <c r="B9436" t="s">
        <v>20</v>
      </c>
      <c r="C9436" t="s">
        <v>21</v>
      </c>
      <c r="D9436" t="s">
        <v>22</v>
      </c>
      <c r="E9436" t="s">
        <v>776</v>
      </c>
      <c r="F9436" t="s">
        <v>776</v>
      </c>
      <c r="G9436" t="s">
        <v>116</v>
      </c>
      <c r="H9436" t="s">
        <v>478</v>
      </c>
      <c r="I9436">
        <v>657.52116799999988</v>
      </c>
      <c r="J9436">
        <v>54</v>
      </c>
      <c r="K9436">
        <v>1884</v>
      </c>
      <c r="L9436" t="s">
        <v>471</v>
      </c>
      <c r="M9436" s="2">
        <f>+Table3[[#This Row],[CHW]]/Table3[[#This Row],[Count of Airbill Number]]</f>
        <v>12.176317925925924</v>
      </c>
    </row>
    <row r="9437" spans="2:13">
      <c r="B9437" t="s">
        <v>20</v>
      </c>
      <c r="C9437" t="s">
        <v>472</v>
      </c>
      <c r="D9437" t="s">
        <v>22</v>
      </c>
      <c r="E9437" t="s">
        <v>778</v>
      </c>
      <c r="F9437" t="s">
        <v>778</v>
      </c>
      <c r="G9437" t="s">
        <v>210</v>
      </c>
      <c r="H9437" t="s">
        <v>113</v>
      </c>
      <c r="I9437">
        <v>657.05000000000109</v>
      </c>
      <c r="J9437">
        <v>73</v>
      </c>
      <c r="K9437">
        <v>1885</v>
      </c>
      <c r="L9437" t="s">
        <v>471</v>
      </c>
      <c r="M9437" s="2">
        <f>+Table3[[#This Row],[CHW]]/Table3[[#This Row],[Count of Airbill Number]]</f>
        <v>9.0006849315068642</v>
      </c>
    </row>
    <row r="9438" spans="2:13">
      <c r="B9438" t="s">
        <v>35</v>
      </c>
      <c r="C9438" t="s">
        <v>472</v>
      </c>
      <c r="D9438" t="s">
        <v>36</v>
      </c>
      <c r="E9438" t="s">
        <v>777</v>
      </c>
      <c r="F9438" t="s">
        <v>777</v>
      </c>
      <c r="G9438" t="s">
        <v>230</v>
      </c>
      <c r="H9438" t="s">
        <v>181</v>
      </c>
      <c r="I9438">
        <v>656</v>
      </c>
      <c r="J9438">
        <v>2</v>
      </c>
      <c r="K9438">
        <v>1886</v>
      </c>
      <c r="L9438" t="s">
        <v>471</v>
      </c>
      <c r="M9438" s="2">
        <f>+Table3[[#This Row],[CHW]]/Table3[[#This Row],[Count of Airbill Number]]</f>
        <v>328</v>
      </c>
    </row>
    <row r="9439" spans="2:13">
      <c r="B9439" t="s">
        <v>20</v>
      </c>
      <c r="C9439" t="s">
        <v>472</v>
      </c>
      <c r="D9439" t="s">
        <v>22</v>
      </c>
      <c r="E9439" t="s">
        <v>778</v>
      </c>
      <c r="F9439" t="s">
        <v>778</v>
      </c>
      <c r="G9439" t="s">
        <v>354</v>
      </c>
      <c r="H9439" t="s">
        <v>150</v>
      </c>
      <c r="I9439">
        <v>656</v>
      </c>
      <c r="J9439">
        <v>68</v>
      </c>
      <c r="K9439">
        <v>1887</v>
      </c>
      <c r="L9439" t="s">
        <v>471</v>
      </c>
      <c r="M9439" s="2">
        <f>+Table3[[#This Row],[CHW]]/Table3[[#This Row],[Count of Airbill Number]]</f>
        <v>9.6470588235294112</v>
      </c>
    </row>
    <row r="9440" spans="2:13">
      <c r="B9440" t="s">
        <v>20</v>
      </c>
      <c r="C9440" t="s">
        <v>21</v>
      </c>
      <c r="D9440" t="s">
        <v>22</v>
      </c>
      <c r="E9440" t="s">
        <v>777</v>
      </c>
      <c r="F9440" t="s">
        <v>778</v>
      </c>
      <c r="G9440" t="s">
        <v>52</v>
      </c>
      <c r="H9440" t="s">
        <v>269</v>
      </c>
      <c r="I9440">
        <v>655</v>
      </c>
      <c r="J9440">
        <v>544</v>
      </c>
      <c r="K9440">
        <v>1888</v>
      </c>
      <c r="L9440" t="s">
        <v>471</v>
      </c>
      <c r="M9440" s="2">
        <f>+Table3[[#This Row],[CHW]]/Table3[[#This Row],[Count of Airbill Number]]</f>
        <v>1.2040441176470589</v>
      </c>
    </row>
    <row r="9441" spans="2:13">
      <c r="B9441" t="s">
        <v>20</v>
      </c>
      <c r="C9441" t="s">
        <v>472</v>
      </c>
      <c r="D9441" t="s">
        <v>22</v>
      </c>
      <c r="E9441" t="s">
        <v>777</v>
      </c>
      <c r="F9441" t="s">
        <v>777</v>
      </c>
      <c r="G9441" t="s">
        <v>259</v>
      </c>
      <c r="H9441" t="s">
        <v>29</v>
      </c>
      <c r="I9441">
        <v>653</v>
      </c>
      <c r="J9441">
        <v>17</v>
      </c>
      <c r="K9441">
        <v>1889</v>
      </c>
      <c r="L9441" t="s">
        <v>471</v>
      </c>
      <c r="M9441" s="2">
        <f>+Table3[[#This Row],[CHW]]/Table3[[#This Row],[Count of Airbill Number]]</f>
        <v>38.411764705882355</v>
      </c>
    </row>
    <row r="9442" spans="2:13">
      <c r="B9442" t="s">
        <v>20</v>
      </c>
      <c r="C9442" t="s">
        <v>472</v>
      </c>
      <c r="D9442" t="s">
        <v>22</v>
      </c>
      <c r="E9442" t="s">
        <v>778</v>
      </c>
      <c r="F9442" t="s">
        <v>778</v>
      </c>
      <c r="G9442" t="s">
        <v>124</v>
      </c>
      <c r="H9442" t="s">
        <v>113</v>
      </c>
      <c r="I9442">
        <v>652.9</v>
      </c>
      <c r="J9442">
        <v>14</v>
      </c>
      <c r="K9442">
        <v>1890</v>
      </c>
      <c r="L9442" t="s">
        <v>471</v>
      </c>
      <c r="M9442" s="2">
        <f>+Table3[[#This Row],[CHW]]/Table3[[#This Row],[Count of Airbill Number]]</f>
        <v>46.635714285714286</v>
      </c>
    </row>
    <row r="9443" spans="2:13">
      <c r="B9443" t="s">
        <v>20</v>
      </c>
      <c r="C9443" t="s">
        <v>472</v>
      </c>
      <c r="D9443" t="s">
        <v>22</v>
      </c>
      <c r="E9443" t="s">
        <v>778</v>
      </c>
      <c r="F9443" t="s">
        <v>778</v>
      </c>
      <c r="G9443" t="s">
        <v>173</v>
      </c>
      <c r="H9443" t="s">
        <v>291</v>
      </c>
      <c r="I9443">
        <v>651</v>
      </c>
      <c r="J9443">
        <v>24</v>
      </c>
      <c r="K9443">
        <v>1891</v>
      </c>
      <c r="L9443" t="s">
        <v>471</v>
      </c>
      <c r="M9443" s="2">
        <f>+Table3[[#This Row],[CHW]]/Table3[[#This Row],[Count of Airbill Number]]</f>
        <v>27.125</v>
      </c>
    </row>
    <row r="9444" spans="2:13">
      <c r="B9444" t="s">
        <v>20</v>
      </c>
      <c r="C9444" t="s">
        <v>472</v>
      </c>
      <c r="D9444" t="s">
        <v>22</v>
      </c>
      <c r="E9444" t="s">
        <v>776</v>
      </c>
      <c r="F9444" t="s">
        <v>778</v>
      </c>
      <c r="G9444" t="s">
        <v>39</v>
      </c>
      <c r="H9444" t="s">
        <v>113</v>
      </c>
      <c r="I9444">
        <v>648</v>
      </c>
      <c r="J9444">
        <v>16</v>
      </c>
      <c r="K9444">
        <v>1892</v>
      </c>
      <c r="L9444" t="s">
        <v>471</v>
      </c>
      <c r="M9444" s="2">
        <f>+Table3[[#This Row],[CHW]]/Table3[[#This Row],[Count of Airbill Number]]</f>
        <v>40.5</v>
      </c>
    </row>
    <row r="9445" spans="2:13">
      <c r="B9445" t="s">
        <v>20</v>
      </c>
      <c r="C9445" t="s">
        <v>472</v>
      </c>
      <c r="D9445" t="s">
        <v>22</v>
      </c>
      <c r="E9445" t="s">
        <v>776</v>
      </c>
      <c r="F9445" t="s">
        <v>778</v>
      </c>
      <c r="G9445" t="s">
        <v>85</v>
      </c>
      <c r="H9445" t="s">
        <v>269</v>
      </c>
      <c r="I9445">
        <v>647.20454319999999</v>
      </c>
      <c r="J9445">
        <v>24</v>
      </c>
      <c r="K9445">
        <v>1893</v>
      </c>
      <c r="L9445" t="s">
        <v>471</v>
      </c>
      <c r="M9445" s="2">
        <f>+Table3[[#This Row],[CHW]]/Table3[[#This Row],[Count of Airbill Number]]</f>
        <v>26.966855966666667</v>
      </c>
    </row>
    <row r="9446" spans="2:13">
      <c r="B9446" t="s">
        <v>20</v>
      </c>
      <c r="C9446" t="s">
        <v>472</v>
      </c>
      <c r="D9446" t="s">
        <v>22</v>
      </c>
      <c r="E9446" t="s">
        <v>778</v>
      </c>
      <c r="F9446" t="s">
        <v>778</v>
      </c>
      <c r="G9446" t="s">
        <v>113</v>
      </c>
      <c r="H9446" t="s">
        <v>261</v>
      </c>
      <c r="I9446">
        <v>646.79</v>
      </c>
      <c r="J9446">
        <v>39</v>
      </c>
      <c r="K9446">
        <v>1894</v>
      </c>
      <c r="L9446" t="s">
        <v>471</v>
      </c>
      <c r="M9446" s="2">
        <f>+Table3[[#This Row],[CHW]]/Table3[[#This Row],[Count of Airbill Number]]</f>
        <v>16.584358974358974</v>
      </c>
    </row>
    <row r="9447" spans="2:13">
      <c r="B9447" t="s">
        <v>35</v>
      </c>
      <c r="C9447" t="s">
        <v>21</v>
      </c>
      <c r="D9447" t="s">
        <v>36</v>
      </c>
      <c r="E9447" t="s">
        <v>778</v>
      </c>
      <c r="F9447" t="s">
        <v>776</v>
      </c>
      <c r="G9447" t="s">
        <v>171</v>
      </c>
      <c r="H9447" t="s">
        <v>85</v>
      </c>
      <c r="I9447">
        <v>646</v>
      </c>
      <c r="J9447">
        <v>1</v>
      </c>
      <c r="K9447">
        <v>1895</v>
      </c>
      <c r="L9447" t="s">
        <v>471</v>
      </c>
      <c r="M9447" s="2">
        <f>+Table3[[#This Row],[CHW]]/Table3[[#This Row],[Count of Airbill Number]]</f>
        <v>646</v>
      </c>
    </row>
    <row r="9448" spans="2:13">
      <c r="B9448" t="s">
        <v>20</v>
      </c>
      <c r="C9448" t="s">
        <v>472</v>
      </c>
      <c r="D9448" t="s">
        <v>22</v>
      </c>
      <c r="E9448" t="s">
        <v>776</v>
      </c>
      <c r="F9448" t="s">
        <v>776</v>
      </c>
      <c r="G9448" t="s">
        <v>31</v>
      </c>
      <c r="H9448" t="s">
        <v>45</v>
      </c>
      <c r="I9448">
        <v>646</v>
      </c>
      <c r="J9448">
        <v>17</v>
      </c>
      <c r="K9448">
        <v>1896</v>
      </c>
      <c r="L9448" t="s">
        <v>471</v>
      </c>
      <c r="M9448" s="2">
        <f>+Table3[[#This Row],[CHW]]/Table3[[#This Row],[Count of Airbill Number]]</f>
        <v>38</v>
      </c>
    </row>
    <row r="9449" spans="2:13">
      <c r="B9449" t="s">
        <v>20</v>
      </c>
      <c r="C9449" t="s">
        <v>21</v>
      </c>
      <c r="D9449" t="s">
        <v>22</v>
      </c>
      <c r="E9449" t="s">
        <v>778</v>
      </c>
      <c r="F9449" t="s">
        <v>778</v>
      </c>
      <c r="G9449" t="s">
        <v>112</v>
      </c>
      <c r="H9449" t="s">
        <v>568</v>
      </c>
      <c r="I9449">
        <v>645.79999999999995</v>
      </c>
      <c r="J9449">
        <v>9</v>
      </c>
      <c r="K9449">
        <v>1897</v>
      </c>
      <c r="L9449" t="s">
        <v>471</v>
      </c>
      <c r="M9449" s="2">
        <f>+Table3[[#This Row],[CHW]]/Table3[[#This Row],[Count of Airbill Number]]</f>
        <v>71.755555555555546</v>
      </c>
    </row>
    <row r="9450" spans="2:13">
      <c r="B9450" t="s">
        <v>20</v>
      </c>
      <c r="C9450" t="s">
        <v>21</v>
      </c>
      <c r="D9450" t="s">
        <v>22</v>
      </c>
      <c r="E9450" t="s">
        <v>778</v>
      </c>
      <c r="F9450" t="s">
        <v>778</v>
      </c>
      <c r="G9450" t="s">
        <v>86</v>
      </c>
      <c r="H9450" t="s">
        <v>282</v>
      </c>
      <c r="I9450">
        <v>645.32999999999993</v>
      </c>
      <c r="J9450">
        <v>76</v>
      </c>
      <c r="K9450">
        <v>1898</v>
      </c>
      <c r="L9450" t="s">
        <v>471</v>
      </c>
      <c r="M9450" s="2">
        <f>+Table3[[#This Row],[CHW]]/Table3[[#This Row],[Count of Airbill Number]]</f>
        <v>8.4911842105263151</v>
      </c>
    </row>
    <row r="9451" spans="2:13">
      <c r="B9451" t="s">
        <v>20</v>
      </c>
      <c r="C9451" t="s">
        <v>21</v>
      </c>
      <c r="D9451" t="s">
        <v>22</v>
      </c>
      <c r="E9451" t="s">
        <v>778</v>
      </c>
      <c r="F9451" t="s">
        <v>776</v>
      </c>
      <c r="G9451" t="s">
        <v>90</v>
      </c>
      <c r="H9451" t="s">
        <v>37</v>
      </c>
      <c r="I9451">
        <v>644</v>
      </c>
      <c r="J9451">
        <v>335</v>
      </c>
      <c r="K9451">
        <v>1899</v>
      </c>
      <c r="L9451" t="s">
        <v>471</v>
      </c>
      <c r="M9451" s="2">
        <f>+Table3[[#This Row],[CHW]]/Table3[[#This Row],[Count of Airbill Number]]</f>
        <v>1.9223880597014926</v>
      </c>
    </row>
    <row r="9452" spans="2:13">
      <c r="B9452" t="s">
        <v>20</v>
      </c>
      <c r="C9452" t="s">
        <v>21</v>
      </c>
      <c r="D9452" t="s">
        <v>22</v>
      </c>
      <c r="E9452" t="s">
        <v>777</v>
      </c>
      <c r="F9452" t="s">
        <v>777</v>
      </c>
      <c r="G9452" t="s">
        <v>27</v>
      </c>
      <c r="H9452" t="s">
        <v>190</v>
      </c>
      <c r="I9452">
        <v>644</v>
      </c>
      <c r="J9452">
        <v>13</v>
      </c>
      <c r="K9452">
        <v>1900</v>
      </c>
      <c r="L9452" t="s">
        <v>471</v>
      </c>
      <c r="M9452" s="2">
        <f>+Table3[[#This Row],[CHW]]/Table3[[#This Row],[Count of Airbill Number]]</f>
        <v>49.53846153846154</v>
      </c>
    </row>
    <row r="9453" spans="2:13">
      <c r="B9453" t="s">
        <v>20</v>
      </c>
      <c r="C9453" t="s">
        <v>472</v>
      </c>
      <c r="D9453" t="s">
        <v>22</v>
      </c>
      <c r="E9453" t="s">
        <v>778</v>
      </c>
      <c r="F9453" t="s">
        <v>778</v>
      </c>
      <c r="G9453" t="s">
        <v>173</v>
      </c>
      <c r="H9453" t="s">
        <v>101</v>
      </c>
      <c r="I9453">
        <v>644</v>
      </c>
      <c r="J9453">
        <v>27</v>
      </c>
      <c r="K9453">
        <v>1901</v>
      </c>
      <c r="L9453" t="s">
        <v>471</v>
      </c>
      <c r="M9453" s="2">
        <f>+Table3[[#This Row],[CHW]]/Table3[[#This Row],[Count of Airbill Number]]</f>
        <v>23.851851851851851</v>
      </c>
    </row>
    <row r="9454" spans="2:13">
      <c r="B9454" t="s">
        <v>20</v>
      </c>
      <c r="C9454" t="s">
        <v>472</v>
      </c>
      <c r="D9454" t="s">
        <v>36</v>
      </c>
      <c r="E9454" t="s">
        <v>777</v>
      </c>
      <c r="F9454" t="s">
        <v>778</v>
      </c>
      <c r="G9454" t="s">
        <v>106</v>
      </c>
      <c r="H9454" t="s">
        <v>150</v>
      </c>
      <c r="I9454">
        <v>643</v>
      </c>
      <c r="J9454">
        <v>29</v>
      </c>
      <c r="K9454">
        <v>1902</v>
      </c>
      <c r="L9454" t="s">
        <v>471</v>
      </c>
      <c r="M9454" s="2">
        <f>+Table3[[#This Row],[CHW]]/Table3[[#This Row],[Count of Airbill Number]]</f>
        <v>22.172413793103448</v>
      </c>
    </row>
    <row r="9455" spans="2:13">
      <c r="B9455" t="s">
        <v>20</v>
      </c>
      <c r="C9455" t="s">
        <v>472</v>
      </c>
      <c r="D9455" t="s">
        <v>22</v>
      </c>
      <c r="E9455" t="s">
        <v>776</v>
      </c>
      <c r="F9455" t="s">
        <v>776</v>
      </c>
      <c r="G9455" t="s">
        <v>123</v>
      </c>
      <c r="H9455" t="s">
        <v>69</v>
      </c>
      <c r="I9455">
        <v>642.47</v>
      </c>
      <c r="J9455">
        <v>7</v>
      </c>
      <c r="K9455">
        <v>1903</v>
      </c>
      <c r="L9455" t="s">
        <v>471</v>
      </c>
      <c r="M9455" s="2">
        <f>+Table3[[#This Row],[CHW]]/Table3[[#This Row],[Count of Airbill Number]]</f>
        <v>91.781428571428577</v>
      </c>
    </row>
    <row r="9456" spans="2:13">
      <c r="B9456" t="s">
        <v>20</v>
      </c>
      <c r="C9456" t="s">
        <v>472</v>
      </c>
      <c r="D9456" t="s">
        <v>22</v>
      </c>
      <c r="E9456" t="s">
        <v>778</v>
      </c>
      <c r="F9456" t="s">
        <v>777</v>
      </c>
      <c r="G9456" t="s">
        <v>90</v>
      </c>
      <c r="H9456" t="s">
        <v>29</v>
      </c>
      <c r="I9456">
        <v>642</v>
      </c>
      <c r="J9456">
        <v>1</v>
      </c>
      <c r="K9456">
        <v>1904</v>
      </c>
      <c r="L9456" t="s">
        <v>471</v>
      </c>
      <c r="M9456" s="2">
        <f>+Table3[[#This Row],[CHW]]/Table3[[#This Row],[Count of Airbill Number]]</f>
        <v>642</v>
      </c>
    </row>
    <row r="9457" spans="2:13">
      <c r="B9457" t="s">
        <v>20</v>
      </c>
      <c r="C9457" t="s">
        <v>472</v>
      </c>
      <c r="D9457" t="s">
        <v>36</v>
      </c>
      <c r="E9457" t="s">
        <v>777</v>
      </c>
      <c r="F9457" t="s">
        <v>778</v>
      </c>
      <c r="G9457" t="s">
        <v>106</v>
      </c>
      <c r="H9457" t="s">
        <v>112</v>
      </c>
      <c r="I9457">
        <v>641</v>
      </c>
      <c r="J9457">
        <v>34</v>
      </c>
      <c r="K9457">
        <v>1905</v>
      </c>
      <c r="L9457" t="s">
        <v>471</v>
      </c>
      <c r="M9457" s="2">
        <f>+Table3[[#This Row],[CHW]]/Table3[[#This Row],[Count of Airbill Number]]</f>
        <v>18.852941176470587</v>
      </c>
    </row>
    <row r="9458" spans="2:13">
      <c r="B9458" t="s">
        <v>20</v>
      </c>
      <c r="C9458" t="s">
        <v>21</v>
      </c>
      <c r="D9458" t="s">
        <v>22</v>
      </c>
      <c r="E9458" t="s">
        <v>777</v>
      </c>
      <c r="F9458" t="s">
        <v>777</v>
      </c>
      <c r="G9458" t="s">
        <v>290</v>
      </c>
      <c r="H9458" t="s">
        <v>489</v>
      </c>
      <c r="I9458">
        <v>640.71</v>
      </c>
      <c r="J9458">
        <v>65</v>
      </c>
      <c r="K9458">
        <v>1906</v>
      </c>
      <c r="L9458" t="s">
        <v>471</v>
      </c>
      <c r="M9458" s="2">
        <f>+Table3[[#This Row],[CHW]]/Table3[[#This Row],[Count of Airbill Number]]</f>
        <v>9.8570769230769244</v>
      </c>
    </row>
    <row r="9459" spans="2:13">
      <c r="B9459" t="s">
        <v>20</v>
      </c>
      <c r="C9459" t="s">
        <v>472</v>
      </c>
      <c r="D9459" t="s">
        <v>22</v>
      </c>
      <c r="E9459" t="s">
        <v>778</v>
      </c>
      <c r="F9459" t="s">
        <v>778</v>
      </c>
      <c r="G9459" t="s">
        <v>310</v>
      </c>
      <c r="H9459" t="s">
        <v>171</v>
      </c>
      <c r="I9459">
        <v>640</v>
      </c>
      <c r="J9459">
        <v>41</v>
      </c>
      <c r="K9459">
        <v>1907</v>
      </c>
      <c r="L9459" t="s">
        <v>471</v>
      </c>
      <c r="M9459" s="2">
        <f>+Table3[[#This Row],[CHW]]/Table3[[#This Row],[Count of Airbill Number]]</f>
        <v>15.609756097560975</v>
      </c>
    </row>
    <row r="9460" spans="2:13">
      <c r="B9460" t="s">
        <v>20</v>
      </c>
      <c r="C9460" t="s">
        <v>472</v>
      </c>
      <c r="D9460" t="s">
        <v>22</v>
      </c>
      <c r="E9460" t="s">
        <v>778</v>
      </c>
      <c r="F9460" t="s">
        <v>778</v>
      </c>
      <c r="G9460" t="s">
        <v>261</v>
      </c>
      <c r="H9460" t="s">
        <v>112</v>
      </c>
      <c r="I9460">
        <v>640</v>
      </c>
      <c r="J9460">
        <v>88</v>
      </c>
      <c r="K9460">
        <v>1908</v>
      </c>
      <c r="L9460" t="s">
        <v>471</v>
      </c>
      <c r="M9460" s="2">
        <f>+Table3[[#This Row],[CHW]]/Table3[[#This Row],[Count of Airbill Number]]</f>
        <v>7.2727272727272725</v>
      </c>
    </row>
    <row r="9461" spans="2:13">
      <c r="B9461" t="s">
        <v>20</v>
      </c>
      <c r="C9461" t="s">
        <v>472</v>
      </c>
      <c r="D9461" t="s">
        <v>22</v>
      </c>
      <c r="E9461" t="s">
        <v>776</v>
      </c>
      <c r="F9461" t="s">
        <v>776</v>
      </c>
      <c r="G9461" t="s">
        <v>37</v>
      </c>
      <c r="H9461" t="s">
        <v>94</v>
      </c>
      <c r="I9461">
        <v>640</v>
      </c>
      <c r="J9461">
        <v>35</v>
      </c>
      <c r="K9461">
        <v>1909</v>
      </c>
      <c r="L9461" t="s">
        <v>471</v>
      </c>
      <c r="M9461" s="2">
        <f>+Table3[[#This Row],[CHW]]/Table3[[#This Row],[Count of Airbill Number]]</f>
        <v>18.285714285714285</v>
      </c>
    </row>
    <row r="9462" spans="2:13">
      <c r="B9462" t="s">
        <v>20</v>
      </c>
      <c r="C9462" t="s">
        <v>472</v>
      </c>
      <c r="D9462" t="s">
        <v>22</v>
      </c>
      <c r="E9462" t="s">
        <v>777</v>
      </c>
      <c r="F9462" t="s">
        <v>777</v>
      </c>
      <c r="G9462" t="s">
        <v>550</v>
      </c>
      <c r="H9462" t="s">
        <v>205</v>
      </c>
      <c r="I9462">
        <v>639</v>
      </c>
      <c r="J9462">
        <v>50</v>
      </c>
      <c r="K9462">
        <v>1910</v>
      </c>
      <c r="L9462" t="s">
        <v>471</v>
      </c>
      <c r="M9462" s="2">
        <f>+Table3[[#This Row],[CHW]]/Table3[[#This Row],[Count of Airbill Number]]</f>
        <v>12.78</v>
      </c>
    </row>
    <row r="9463" spans="2:13">
      <c r="B9463" t="s">
        <v>20</v>
      </c>
      <c r="C9463" t="s">
        <v>472</v>
      </c>
      <c r="D9463" t="s">
        <v>22</v>
      </c>
      <c r="E9463" t="s">
        <v>776</v>
      </c>
      <c r="F9463" t="s">
        <v>776</v>
      </c>
      <c r="G9463" t="s">
        <v>529</v>
      </c>
      <c r="H9463" t="s">
        <v>116</v>
      </c>
      <c r="I9463">
        <v>638.85311999999988</v>
      </c>
      <c r="J9463">
        <v>57</v>
      </c>
      <c r="K9463">
        <v>1911</v>
      </c>
      <c r="L9463" t="s">
        <v>471</v>
      </c>
      <c r="M9463" s="2">
        <f>+Table3[[#This Row],[CHW]]/Table3[[#This Row],[Count of Airbill Number]]</f>
        <v>11.207949473684208</v>
      </c>
    </row>
    <row r="9464" spans="2:13">
      <c r="B9464" t="s">
        <v>20</v>
      </c>
      <c r="C9464" t="s">
        <v>472</v>
      </c>
      <c r="D9464" t="s">
        <v>22</v>
      </c>
      <c r="E9464" t="s">
        <v>776</v>
      </c>
      <c r="F9464" t="s">
        <v>777</v>
      </c>
      <c r="G9464" t="s">
        <v>32</v>
      </c>
      <c r="H9464" t="s">
        <v>374</v>
      </c>
      <c r="I9464">
        <v>638.58000000000004</v>
      </c>
      <c r="J9464">
        <v>22</v>
      </c>
      <c r="K9464">
        <v>1912</v>
      </c>
      <c r="L9464" t="s">
        <v>471</v>
      </c>
      <c r="M9464" s="2">
        <f>+Table3[[#This Row],[CHW]]/Table3[[#This Row],[Count of Airbill Number]]</f>
        <v>29.026363636363637</v>
      </c>
    </row>
    <row r="9465" spans="2:13">
      <c r="B9465" t="s">
        <v>20</v>
      </c>
      <c r="C9465" t="s">
        <v>472</v>
      </c>
      <c r="D9465" t="s">
        <v>22</v>
      </c>
      <c r="E9465" t="s">
        <v>776</v>
      </c>
      <c r="F9465" t="s">
        <v>776</v>
      </c>
      <c r="G9465" t="s">
        <v>32</v>
      </c>
      <c r="H9465" t="s">
        <v>85</v>
      </c>
      <c r="I9465">
        <v>638.55000000000007</v>
      </c>
      <c r="J9465">
        <v>28</v>
      </c>
      <c r="K9465">
        <v>1913</v>
      </c>
      <c r="L9465" t="s">
        <v>471</v>
      </c>
      <c r="M9465" s="2">
        <f>+Table3[[#This Row],[CHW]]/Table3[[#This Row],[Count of Airbill Number]]</f>
        <v>22.805357142857144</v>
      </c>
    </row>
    <row r="9466" spans="2:13">
      <c r="B9466" t="s">
        <v>20</v>
      </c>
      <c r="C9466" t="s">
        <v>472</v>
      </c>
      <c r="D9466" t="s">
        <v>22</v>
      </c>
      <c r="E9466" t="s">
        <v>777</v>
      </c>
      <c r="F9466" t="s">
        <v>778</v>
      </c>
      <c r="G9466" t="s">
        <v>290</v>
      </c>
      <c r="H9466" t="s">
        <v>580</v>
      </c>
      <c r="I9466">
        <v>638</v>
      </c>
      <c r="J9466">
        <v>3</v>
      </c>
      <c r="K9466">
        <v>1914</v>
      </c>
      <c r="L9466" t="s">
        <v>471</v>
      </c>
      <c r="M9466" s="2">
        <f>+Table3[[#This Row],[CHW]]/Table3[[#This Row],[Count of Airbill Number]]</f>
        <v>212.66666666666666</v>
      </c>
    </row>
    <row r="9467" spans="2:13">
      <c r="B9467" t="s">
        <v>20</v>
      </c>
      <c r="C9467" t="s">
        <v>472</v>
      </c>
      <c r="D9467" t="s">
        <v>22</v>
      </c>
      <c r="E9467" t="s">
        <v>778</v>
      </c>
      <c r="F9467" t="s">
        <v>778</v>
      </c>
      <c r="G9467" t="s">
        <v>358</v>
      </c>
      <c r="H9467" t="s">
        <v>51</v>
      </c>
      <c r="I9467">
        <v>638</v>
      </c>
      <c r="J9467">
        <v>30</v>
      </c>
      <c r="K9467">
        <v>1915</v>
      </c>
      <c r="L9467" t="s">
        <v>471</v>
      </c>
      <c r="M9467" s="2">
        <f>+Table3[[#This Row],[CHW]]/Table3[[#This Row],[Count of Airbill Number]]</f>
        <v>21.266666666666666</v>
      </c>
    </row>
    <row r="9468" spans="2:13">
      <c r="B9468" t="s">
        <v>20</v>
      </c>
      <c r="C9468" t="s">
        <v>472</v>
      </c>
      <c r="D9468" t="s">
        <v>22</v>
      </c>
      <c r="E9468" t="s">
        <v>778</v>
      </c>
      <c r="F9468" t="s">
        <v>778</v>
      </c>
      <c r="G9468" t="s">
        <v>333</v>
      </c>
      <c r="H9468" t="s">
        <v>51</v>
      </c>
      <c r="I9468">
        <v>637</v>
      </c>
      <c r="J9468">
        <v>28</v>
      </c>
      <c r="K9468">
        <v>1916</v>
      </c>
      <c r="L9468" t="s">
        <v>471</v>
      </c>
      <c r="M9468" s="2">
        <f>+Table3[[#This Row],[CHW]]/Table3[[#This Row],[Count of Airbill Number]]</f>
        <v>22.75</v>
      </c>
    </row>
    <row r="9469" spans="2:13">
      <c r="B9469" t="s">
        <v>20</v>
      </c>
      <c r="C9469" t="s">
        <v>472</v>
      </c>
      <c r="D9469" t="s">
        <v>22</v>
      </c>
      <c r="E9469" t="s">
        <v>776</v>
      </c>
      <c r="F9469" t="s">
        <v>776</v>
      </c>
      <c r="G9469" t="s">
        <v>37</v>
      </c>
      <c r="H9469" t="s">
        <v>193</v>
      </c>
      <c r="I9469">
        <v>636.49999999999989</v>
      </c>
      <c r="J9469">
        <v>48</v>
      </c>
      <c r="K9469">
        <v>1917</v>
      </c>
      <c r="L9469" t="s">
        <v>471</v>
      </c>
      <c r="M9469" s="2">
        <f>+Table3[[#This Row],[CHW]]/Table3[[#This Row],[Count of Airbill Number]]</f>
        <v>13.260416666666664</v>
      </c>
    </row>
    <row r="9470" spans="2:13">
      <c r="B9470" t="s">
        <v>20</v>
      </c>
      <c r="C9470" t="s">
        <v>472</v>
      </c>
      <c r="D9470" t="s">
        <v>22</v>
      </c>
      <c r="E9470" t="s">
        <v>776</v>
      </c>
      <c r="F9470" t="s">
        <v>778</v>
      </c>
      <c r="G9470" t="s">
        <v>66</v>
      </c>
      <c r="H9470" t="s">
        <v>269</v>
      </c>
      <c r="I9470">
        <v>635.29999999999995</v>
      </c>
      <c r="J9470">
        <v>16</v>
      </c>
      <c r="K9470">
        <v>1918</v>
      </c>
      <c r="L9470" t="s">
        <v>471</v>
      </c>
      <c r="M9470" s="2">
        <f>+Table3[[#This Row],[CHW]]/Table3[[#This Row],[Count of Airbill Number]]</f>
        <v>39.706249999999997</v>
      </c>
    </row>
    <row r="9471" spans="2:13">
      <c r="B9471" t="s">
        <v>20</v>
      </c>
      <c r="C9471" t="s">
        <v>472</v>
      </c>
      <c r="D9471" t="s">
        <v>36</v>
      </c>
      <c r="E9471" t="s">
        <v>778</v>
      </c>
      <c r="F9471" t="s">
        <v>778</v>
      </c>
      <c r="G9471" t="s">
        <v>476</v>
      </c>
      <c r="H9471" t="s">
        <v>86</v>
      </c>
      <c r="I9471">
        <v>635</v>
      </c>
      <c r="J9471">
        <v>101</v>
      </c>
      <c r="K9471">
        <v>1919</v>
      </c>
      <c r="L9471" t="s">
        <v>471</v>
      </c>
      <c r="M9471" s="2">
        <f>+Table3[[#This Row],[CHW]]/Table3[[#This Row],[Count of Airbill Number]]</f>
        <v>6.2871287128712874</v>
      </c>
    </row>
    <row r="9472" spans="2:13">
      <c r="B9472" t="s">
        <v>35</v>
      </c>
      <c r="C9472" t="s">
        <v>21</v>
      </c>
      <c r="D9472" t="s">
        <v>36</v>
      </c>
      <c r="E9472" t="s">
        <v>776</v>
      </c>
      <c r="F9472" t="s">
        <v>778</v>
      </c>
      <c r="G9472" t="s">
        <v>37</v>
      </c>
      <c r="H9472" t="s">
        <v>86</v>
      </c>
      <c r="I9472">
        <v>634</v>
      </c>
      <c r="J9472">
        <v>1</v>
      </c>
      <c r="K9472">
        <v>1920</v>
      </c>
      <c r="L9472" t="s">
        <v>471</v>
      </c>
      <c r="M9472" s="2">
        <f>+Table3[[#This Row],[CHW]]/Table3[[#This Row],[Count of Airbill Number]]</f>
        <v>634</v>
      </c>
    </row>
    <row r="9473" spans="2:13">
      <c r="B9473" t="s">
        <v>20</v>
      </c>
      <c r="C9473" t="s">
        <v>472</v>
      </c>
      <c r="D9473" t="s">
        <v>22</v>
      </c>
      <c r="E9473" t="s">
        <v>777</v>
      </c>
      <c r="F9473" t="s">
        <v>778</v>
      </c>
      <c r="G9473" t="s">
        <v>44</v>
      </c>
      <c r="H9473" t="s">
        <v>112</v>
      </c>
      <c r="I9473">
        <v>634</v>
      </c>
      <c r="J9473">
        <v>39</v>
      </c>
      <c r="K9473">
        <v>1921</v>
      </c>
      <c r="L9473" t="s">
        <v>471</v>
      </c>
      <c r="M9473" s="2">
        <f>+Table3[[#This Row],[CHW]]/Table3[[#This Row],[Count of Airbill Number]]</f>
        <v>16.256410256410255</v>
      </c>
    </row>
    <row r="9474" spans="2:13">
      <c r="B9474" t="s">
        <v>20</v>
      </c>
      <c r="C9474" t="s">
        <v>472</v>
      </c>
      <c r="D9474" t="s">
        <v>22</v>
      </c>
      <c r="E9474" t="s">
        <v>778</v>
      </c>
      <c r="F9474" t="s">
        <v>778</v>
      </c>
      <c r="G9474" t="s">
        <v>86</v>
      </c>
      <c r="H9474" t="s">
        <v>333</v>
      </c>
      <c r="I9474">
        <v>633.22</v>
      </c>
      <c r="J9474">
        <v>5</v>
      </c>
      <c r="K9474">
        <v>1922</v>
      </c>
      <c r="L9474" t="s">
        <v>471</v>
      </c>
      <c r="M9474" s="2">
        <f>+Table3[[#This Row],[CHW]]/Table3[[#This Row],[Count of Airbill Number]]</f>
        <v>126.64400000000001</v>
      </c>
    </row>
    <row r="9475" spans="2:13">
      <c r="B9475" t="s">
        <v>35</v>
      </c>
      <c r="C9475" t="s">
        <v>21</v>
      </c>
      <c r="D9475" t="s">
        <v>36</v>
      </c>
      <c r="E9475" t="s">
        <v>776</v>
      </c>
      <c r="F9475" t="s">
        <v>777</v>
      </c>
      <c r="G9475" t="s">
        <v>66</v>
      </c>
      <c r="H9475" t="s">
        <v>110</v>
      </c>
      <c r="I9475">
        <v>633</v>
      </c>
      <c r="J9475">
        <v>8</v>
      </c>
      <c r="K9475">
        <v>1923</v>
      </c>
      <c r="L9475" t="s">
        <v>471</v>
      </c>
      <c r="M9475" s="2">
        <f>+Table3[[#This Row],[CHW]]/Table3[[#This Row],[Count of Airbill Number]]</f>
        <v>79.125</v>
      </c>
    </row>
    <row r="9476" spans="2:13">
      <c r="B9476" t="s">
        <v>20</v>
      </c>
      <c r="C9476" t="s">
        <v>472</v>
      </c>
      <c r="D9476" t="s">
        <v>22</v>
      </c>
      <c r="E9476" t="s">
        <v>777</v>
      </c>
      <c r="F9476" t="s">
        <v>777</v>
      </c>
      <c r="G9476" t="s">
        <v>44</v>
      </c>
      <c r="H9476" t="s">
        <v>154</v>
      </c>
      <c r="I9476">
        <v>633</v>
      </c>
      <c r="J9476">
        <v>2</v>
      </c>
      <c r="K9476">
        <v>1924</v>
      </c>
      <c r="L9476" t="s">
        <v>471</v>
      </c>
      <c r="M9476" s="2">
        <f>+Table3[[#This Row],[CHW]]/Table3[[#This Row],[Count of Airbill Number]]</f>
        <v>316.5</v>
      </c>
    </row>
    <row r="9477" spans="2:13">
      <c r="B9477" t="s">
        <v>20</v>
      </c>
      <c r="C9477" t="s">
        <v>472</v>
      </c>
      <c r="D9477" t="s">
        <v>22</v>
      </c>
      <c r="E9477" t="s">
        <v>778</v>
      </c>
      <c r="F9477" t="s">
        <v>778</v>
      </c>
      <c r="G9477" t="s">
        <v>194</v>
      </c>
      <c r="H9477" t="s">
        <v>269</v>
      </c>
      <c r="I9477">
        <v>633</v>
      </c>
      <c r="J9477">
        <v>11</v>
      </c>
      <c r="K9477">
        <v>1925</v>
      </c>
      <c r="L9477" t="s">
        <v>471</v>
      </c>
      <c r="M9477" s="2">
        <f>+Table3[[#This Row],[CHW]]/Table3[[#This Row],[Count of Airbill Number]]</f>
        <v>57.545454545454547</v>
      </c>
    </row>
    <row r="9478" spans="2:13">
      <c r="B9478" t="s">
        <v>20</v>
      </c>
      <c r="C9478" t="s">
        <v>472</v>
      </c>
      <c r="D9478" t="s">
        <v>22</v>
      </c>
      <c r="E9478" t="s">
        <v>776</v>
      </c>
      <c r="F9478" t="s">
        <v>776</v>
      </c>
      <c r="G9478" t="s">
        <v>45</v>
      </c>
      <c r="H9478" t="s">
        <v>37</v>
      </c>
      <c r="I9478">
        <v>632.97000000000014</v>
      </c>
      <c r="J9478">
        <v>40</v>
      </c>
      <c r="K9478">
        <v>1926</v>
      </c>
      <c r="L9478" t="s">
        <v>471</v>
      </c>
      <c r="M9478" s="2">
        <f>+Table3[[#This Row],[CHW]]/Table3[[#This Row],[Count of Airbill Number]]</f>
        <v>15.824250000000003</v>
      </c>
    </row>
    <row r="9479" spans="2:13">
      <c r="B9479" t="s">
        <v>20</v>
      </c>
      <c r="C9479" t="s">
        <v>472</v>
      </c>
      <c r="D9479" t="s">
        <v>22</v>
      </c>
      <c r="E9479" t="s">
        <v>778</v>
      </c>
      <c r="F9479" t="s">
        <v>776</v>
      </c>
      <c r="G9479" t="s">
        <v>393</v>
      </c>
      <c r="H9479" t="s">
        <v>31</v>
      </c>
      <c r="I9479">
        <v>632</v>
      </c>
      <c r="J9479">
        <v>6</v>
      </c>
      <c r="K9479">
        <v>1927</v>
      </c>
      <c r="L9479" t="s">
        <v>471</v>
      </c>
      <c r="M9479" s="2">
        <f>+Table3[[#This Row],[CHW]]/Table3[[#This Row],[Count of Airbill Number]]</f>
        <v>105.33333333333333</v>
      </c>
    </row>
    <row r="9480" spans="2:13">
      <c r="B9480" t="s">
        <v>20</v>
      </c>
      <c r="C9480" t="s">
        <v>472</v>
      </c>
      <c r="D9480" t="s">
        <v>22</v>
      </c>
      <c r="E9480" t="s">
        <v>777</v>
      </c>
      <c r="F9480" t="s">
        <v>777</v>
      </c>
      <c r="G9480" t="s">
        <v>44</v>
      </c>
      <c r="H9480" t="s">
        <v>190</v>
      </c>
      <c r="I9480">
        <v>632</v>
      </c>
      <c r="J9480">
        <v>14</v>
      </c>
      <c r="K9480">
        <v>1928</v>
      </c>
      <c r="L9480" t="s">
        <v>471</v>
      </c>
      <c r="M9480" s="2">
        <f>+Table3[[#This Row],[CHW]]/Table3[[#This Row],[Count of Airbill Number]]</f>
        <v>45.142857142857146</v>
      </c>
    </row>
    <row r="9481" spans="2:13">
      <c r="B9481" t="s">
        <v>20</v>
      </c>
      <c r="C9481" t="s">
        <v>21</v>
      </c>
      <c r="D9481" t="s">
        <v>22</v>
      </c>
      <c r="E9481" t="s">
        <v>778</v>
      </c>
      <c r="F9481" t="s">
        <v>777</v>
      </c>
      <c r="G9481" t="s">
        <v>112</v>
      </c>
      <c r="H9481" t="s">
        <v>374</v>
      </c>
      <c r="I9481">
        <v>631.9</v>
      </c>
      <c r="J9481">
        <v>102</v>
      </c>
      <c r="K9481">
        <v>1929</v>
      </c>
      <c r="L9481" t="s">
        <v>471</v>
      </c>
      <c r="M9481" s="2">
        <f>+Table3[[#This Row],[CHW]]/Table3[[#This Row],[Count of Airbill Number]]</f>
        <v>6.1950980392156865</v>
      </c>
    </row>
    <row r="9482" spans="2:13">
      <c r="B9482" t="s">
        <v>20</v>
      </c>
      <c r="C9482" t="s">
        <v>472</v>
      </c>
      <c r="D9482" t="s">
        <v>22</v>
      </c>
      <c r="E9482" t="s">
        <v>776</v>
      </c>
      <c r="F9482" t="s">
        <v>778</v>
      </c>
      <c r="G9482" t="s">
        <v>66</v>
      </c>
      <c r="H9482" t="s">
        <v>423</v>
      </c>
      <c r="I9482">
        <v>631.75</v>
      </c>
      <c r="J9482">
        <v>4</v>
      </c>
      <c r="K9482">
        <v>1930</v>
      </c>
      <c r="L9482" t="s">
        <v>471</v>
      </c>
      <c r="M9482" s="2">
        <f>+Table3[[#This Row],[CHW]]/Table3[[#This Row],[Count of Airbill Number]]</f>
        <v>157.9375</v>
      </c>
    </row>
    <row r="9483" spans="2:13">
      <c r="B9483" t="s">
        <v>20</v>
      </c>
      <c r="C9483" t="s">
        <v>21</v>
      </c>
      <c r="D9483" t="s">
        <v>22</v>
      </c>
      <c r="E9483" t="s">
        <v>778</v>
      </c>
      <c r="F9483" t="s">
        <v>776</v>
      </c>
      <c r="G9483" t="s">
        <v>171</v>
      </c>
      <c r="H9483" t="s">
        <v>123</v>
      </c>
      <c r="I9483">
        <v>630.95000000000005</v>
      </c>
      <c r="J9483">
        <v>11</v>
      </c>
      <c r="K9483">
        <v>1931</v>
      </c>
      <c r="L9483" t="s">
        <v>471</v>
      </c>
      <c r="M9483" s="2">
        <f>+Table3[[#This Row],[CHW]]/Table3[[#This Row],[Count of Airbill Number]]</f>
        <v>57.359090909090916</v>
      </c>
    </row>
    <row r="9484" spans="2:13">
      <c r="B9484" t="s">
        <v>20</v>
      </c>
      <c r="C9484" t="s">
        <v>472</v>
      </c>
      <c r="D9484" t="s">
        <v>22</v>
      </c>
      <c r="E9484" t="s">
        <v>776</v>
      </c>
      <c r="F9484" t="s">
        <v>778</v>
      </c>
      <c r="G9484" t="s">
        <v>69</v>
      </c>
      <c r="H9484" t="s">
        <v>86</v>
      </c>
      <c r="I9484">
        <v>630.5</v>
      </c>
      <c r="J9484">
        <v>18</v>
      </c>
      <c r="K9484">
        <v>1932</v>
      </c>
      <c r="L9484" t="s">
        <v>471</v>
      </c>
      <c r="M9484" s="2">
        <f>+Table3[[#This Row],[CHW]]/Table3[[#This Row],[Count of Airbill Number]]</f>
        <v>35.027777777777779</v>
      </c>
    </row>
    <row r="9485" spans="2:13">
      <c r="B9485" t="s">
        <v>35</v>
      </c>
      <c r="C9485" t="s">
        <v>21</v>
      </c>
      <c r="D9485" t="s">
        <v>36</v>
      </c>
      <c r="E9485" t="s">
        <v>776</v>
      </c>
      <c r="F9485" t="s">
        <v>778</v>
      </c>
      <c r="G9485" t="s">
        <v>123</v>
      </c>
      <c r="H9485" t="s">
        <v>150</v>
      </c>
      <c r="I9485">
        <v>630</v>
      </c>
      <c r="J9485">
        <v>1</v>
      </c>
      <c r="K9485">
        <v>1933</v>
      </c>
      <c r="L9485" t="s">
        <v>471</v>
      </c>
      <c r="M9485" s="2">
        <f>+Table3[[#This Row],[CHW]]/Table3[[#This Row],[Count of Airbill Number]]</f>
        <v>630</v>
      </c>
    </row>
    <row r="9486" spans="2:13">
      <c r="B9486" t="s">
        <v>20</v>
      </c>
      <c r="C9486" t="s">
        <v>472</v>
      </c>
      <c r="D9486" t="s">
        <v>22</v>
      </c>
      <c r="E9486" t="s">
        <v>778</v>
      </c>
      <c r="F9486" t="s">
        <v>778</v>
      </c>
      <c r="G9486" t="s">
        <v>150</v>
      </c>
      <c r="H9486" t="s">
        <v>405</v>
      </c>
      <c r="I9486">
        <v>630</v>
      </c>
      <c r="J9486">
        <v>16</v>
      </c>
      <c r="K9486">
        <v>1934</v>
      </c>
      <c r="L9486" t="s">
        <v>471</v>
      </c>
      <c r="M9486" s="2">
        <f>+Table3[[#This Row],[CHW]]/Table3[[#This Row],[Count of Airbill Number]]</f>
        <v>39.375</v>
      </c>
    </row>
    <row r="9487" spans="2:13">
      <c r="B9487" t="s">
        <v>20</v>
      </c>
      <c r="C9487" t="s">
        <v>472</v>
      </c>
      <c r="D9487" t="s">
        <v>22</v>
      </c>
      <c r="E9487" t="s">
        <v>777</v>
      </c>
      <c r="F9487" t="s">
        <v>777</v>
      </c>
      <c r="G9487" t="s">
        <v>29</v>
      </c>
      <c r="H9487" t="s">
        <v>110</v>
      </c>
      <c r="I9487">
        <v>628</v>
      </c>
      <c r="J9487">
        <v>19</v>
      </c>
      <c r="K9487">
        <v>1935</v>
      </c>
      <c r="L9487" t="s">
        <v>471</v>
      </c>
      <c r="M9487" s="2">
        <f>+Table3[[#This Row],[CHW]]/Table3[[#This Row],[Count of Airbill Number]]</f>
        <v>33.05263157894737</v>
      </c>
    </row>
    <row r="9488" spans="2:13">
      <c r="B9488" t="s">
        <v>20</v>
      </c>
      <c r="C9488" t="s">
        <v>472</v>
      </c>
      <c r="D9488" t="s">
        <v>22</v>
      </c>
      <c r="E9488" t="s">
        <v>776</v>
      </c>
      <c r="F9488" t="s">
        <v>777</v>
      </c>
      <c r="G9488" t="s">
        <v>66</v>
      </c>
      <c r="H9488" t="s">
        <v>249</v>
      </c>
      <c r="I9488">
        <v>627.83000000000004</v>
      </c>
      <c r="J9488">
        <v>11</v>
      </c>
      <c r="K9488">
        <v>1936</v>
      </c>
      <c r="L9488" t="s">
        <v>471</v>
      </c>
      <c r="M9488" s="2">
        <f>+Table3[[#This Row],[CHW]]/Table3[[#This Row],[Count of Airbill Number]]</f>
        <v>57.075454545454548</v>
      </c>
    </row>
    <row r="9489" spans="2:13">
      <c r="B9489" t="s">
        <v>35</v>
      </c>
      <c r="C9489" t="s">
        <v>21</v>
      </c>
      <c r="D9489" t="s">
        <v>36</v>
      </c>
      <c r="E9489" t="s">
        <v>777</v>
      </c>
      <c r="F9489" t="s">
        <v>776</v>
      </c>
      <c r="G9489" t="s">
        <v>190</v>
      </c>
      <c r="H9489" t="s">
        <v>66</v>
      </c>
      <c r="I9489">
        <v>627</v>
      </c>
      <c r="J9489">
        <v>4</v>
      </c>
      <c r="K9489">
        <v>1937</v>
      </c>
      <c r="L9489" t="s">
        <v>471</v>
      </c>
      <c r="M9489" s="2">
        <f>+Table3[[#This Row],[CHW]]/Table3[[#This Row],[Count of Airbill Number]]</f>
        <v>156.75</v>
      </c>
    </row>
    <row r="9490" spans="2:13">
      <c r="B9490" t="s">
        <v>20</v>
      </c>
      <c r="C9490" t="s">
        <v>21</v>
      </c>
      <c r="D9490" t="s">
        <v>22</v>
      </c>
      <c r="E9490" t="s">
        <v>777</v>
      </c>
      <c r="F9490" t="s">
        <v>777</v>
      </c>
      <c r="G9490" t="s">
        <v>230</v>
      </c>
      <c r="H9490" t="s">
        <v>27</v>
      </c>
      <c r="I9490">
        <v>627</v>
      </c>
      <c r="J9490">
        <v>376</v>
      </c>
      <c r="K9490">
        <v>1938</v>
      </c>
      <c r="L9490" t="s">
        <v>471</v>
      </c>
      <c r="M9490" s="2">
        <f>+Table3[[#This Row],[CHW]]/Table3[[#This Row],[Count of Airbill Number]]</f>
        <v>1.6675531914893618</v>
      </c>
    </row>
    <row r="9491" spans="2:13">
      <c r="B9491" t="s">
        <v>20</v>
      </c>
      <c r="C9491" t="s">
        <v>472</v>
      </c>
      <c r="D9491" t="s">
        <v>22</v>
      </c>
      <c r="E9491" t="s">
        <v>776</v>
      </c>
      <c r="F9491" t="s">
        <v>778</v>
      </c>
      <c r="G9491" t="s">
        <v>89</v>
      </c>
      <c r="H9491" t="s">
        <v>112</v>
      </c>
      <c r="I9491">
        <v>625.77</v>
      </c>
      <c r="J9491">
        <v>32</v>
      </c>
      <c r="K9491">
        <v>1939</v>
      </c>
      <c r="L9491" t="s">
        <v>471</v>
      </c>
      <c r="M9491" s="2">
        <f>+Table3[[#This Row],[CHW]]/Table3[[#This Row],[Count of Airbill Number]]</f>
        <v>19.555312499999999</v>
      </c>
    </row>
    <row r="9492" spans="2:13">
      <c r="B9492" t="s">
        <v>35</v>
      </c>
      <c r="C9492" t="s">
        <v>21</v>
      </c>
      <c r="D9492" t="s">
        <v>36</v>
      </c>
      <c r="E9492" t="s">
        <v>777</v>
      </c>
      <c r="F9492" t="s">
        <v>777</v>
      </c>
      <c r="G9492" t="s">
        <v>27</v>
      </c>
      <c r="H9492" t="s">
        <v>181</v>
      </c>
      <c r="I9492">
        <v>625</v>
      </c>
      <c r="J9492">
        <v>8</v>
      </c>
      <c r="K9492">
        <v>1940</v>
      </c>
      <c r="L9492" t="s">
        <v>471</v>
      </c>
      <c r="M9492" s="2">
        <f>+Table3[[#This Row],[CHW]]/Table3[[#This Row],[Count of Airbill Number]]</f>
        <v>78.125</v>
      </c>
    </row>
    <row r="9493" spans="2:13">
      <c r="B9493" t="s">
        <v>20</v>
      </c>
      <c r="C9493" t="s">
        <v>472</v>
      </c>
      <c r="D9493" t="s">
        <v>22</v>
      </c>
      <c r="E9493" t="s">
        <v>777</v>
      </c>
      <c r="F9493" t="s">
        <v>778</v>
      </c>
      <c r="G9493" t="s">
        <v>259</v>
      </c>
      <c r="H9493" t="s">
        <v>150</v>
      </c>
      <c r="I9493">
        <v>625</v>
      </c>
      <c r="J9493">
        <v>8</v>
      </c>
      <c r="K9493">
        <v>1941</v>
      </c>
      <c r="L9493" t="s">
        <v>471</v>
      </c>
      <c r="M9493" s="2">
        <f>+Table3[[#This Row],[CHW]]/Table3[[#This Row],[Count of Airbill Number]]</f>
        <v>78.125</v>
      </c>
    </row>
    <row r="9494" spans="2:13">
      <c r="B9494" t="s">
        <v>20</v>
      </c>
      <c r="C9494" t="s">
        <v>472</v>
      </c>
      <c r="D9494" t="s">
        <v>36</v>
      </c>
      <c r="E9494" t="s">
        <v>777</v>
      </c>
      <c r="F9494" t="s">
        <v>776</v>
      </c>
      <c r="G9494" t="s">
        <v>484</v>
      </c>
      <c r="H9494" t="s">
        <v>37</v>
      </c>
      <c r="I9494">
        <v>625</v>
      </c>
      <c r="J9494">
        <v>4</v>
      </c>
      <c r="K9494">
        <v>1942</v>
      </c>
      <c r="L9494" t="s">
        <v>471</v>
      </c>
      <c r="M9494" s="2">
        <f>+Table3[[#This Row],[CHW]]/Table3[[#This Row],[Count of Airbill Number]]</f>
        <v>156.25</v>
      </c>
    </row>
    <row r="9495" spans="2:13">
      <c r="B9495" t="s">
        <v>20</v>
      </c>
      <c r="C9495" t="s">
        <v>472</v>
      </c>
      <c r="D9495" t="s">
        <v>22</v>
      </c>
      <c r="E9495" t="s">
        <v>778</v>
      </c>
      <c r="F9495" t="s">
        <v>778</v>
      </c>
      <c r="G9495" t="s">
        <v>112</v>
      </c>
      <c r="H9495" t="s">
        <v>568</v>
      </c>
      <c r="I9495">
        <v>624.40000000000009</v>
      </c>
      <c r="J9495">
        <v>19</v>
      </c>
      <c r="K9495">
        <v>1943</v>
      </c>
      <c r="L9495" t="s">
        <v>471</v>
      </c>
      <c r="M9495" s="2">
        <f>+Table3[[#This Row],[CHW]]/Table3[[#This Row],[Count of Airbill Number]]</f>
        <v>32.863157894736844</v>
      </c>
    </row>
    <row r="9496" spans="2:13">
      <c r="B9496" t="s">
        <v>20</v>
      </c>
      <c r="C9496" t="s">
        <v>472</v>
      </c>
      <c r="D9496" t="s">
        <v>22</v>
      </c>
      <c r="E9496" t="s">
        <v>778</v>
      </c>
      <c r="F9496" t="s">
        <v>778</v>
      </c>
      <c r="G9496" t="s">
        <v>358</v>
      </c>
      <c r="H9496" t="s">
        <v>433</v>
      </c>
      <c r="I9496">
        <v>624.1</v>
      </c>
      <c r="J9496">
        <v>35</v>
      </c>
      <c r="K9496">
        <v>1944</v>
      </c>
      <c r="L9496" t="s">
        <v>471</v>
      </c>
      <c r="M9496" s="2">
        <f>+Table3[[#This Row],[CHW]]/Table3[[#This Row],[Count of Airbill Number]]</f>
        <v>17.831428571428571</v>
      </c>
    </row>
    <row r="9497" spans="2:13">
      <c r="B9497" t="s">
        <v>35</v>
      </c>
      <c r="C9497" t="s">
        <v>472</v>
      </c>
      <c r="D9497" t="s">
        <v>36</v>
      </c>
      <c r="E9497" t="s">
        <v>776</v>
      </c>
      <c r="F9497" t="s">
        <v>777</v>
      </c>
      <c r="G9497" t="s">
        <v>37</v>
      </c>
      <c r="H9497" t="s">
        <v>181</v>
      </c>
      <c r="I9497">
        <v>624</v>
      </c>
      <c r="J9497">
        <v>4</v>
      </c>
      <c r="K9497">
        <v>1945</v>
      </c>
      <c r="L9497" t="s">
        <v>471</v>
      </c>
      <c r="M9497" s="2">
        <f>+Table3[[#This Row],[CHW]]/Table3[[#This Row],[Count of Airbill Number]]</f>
        <v>156</v>
      </c>
    </row>
    <row r="9498" spans="2:13">
      <c r="B9498" t="s">
        <v>20</v>
      </c>
      <c r="C9498" t="s">
        <v>472</v>
      </c>
      <c r="D9498" t="s">
        <v>22</v>
      </c>
      <c r="E9498" t="s">
        <v>776</v>
      </c>
      <c r="F9498" t="s">
        <v>778</v>
      </c>
      <c r="G9498" t="s">
        <v>312</v>
      </c>
      <c r="H9498" t="s">
        <v>124</v>
      </c>
      <c r="I9498">
        <v>623</v>
      </c>
      <c r="J9498">
        <v>2</v>
      </c>
      <c r="K9498">
        <v>1946</v>
      </c>
      <c r="L9498" t="s">
        <v>471</v>
      </c>
      <c r="M9498" s="2">
        <f>+Table3[[#This Row],[CHW]]/Table3[[#This Row],[Count of Airbill Number]]</f>
        <v>311.5</v>
      </c>
    </row>
    <row r="9499" spans="2:13">
      <c r="B9499" t="s">
        <v>20</v>
      </c>
      <c r="C9499" t="s">
        <v>472</v>
      </c>
      <c r="D9499" t="s">
        <v>22</v>
      </c>
      <c r="E9499" t="s">
        <v>776</v>
      </c>
      <c r="F9499" t="s">
        <v>776</v>
      </c>
      <c r="G9499" t="s">
        <v>85</v>
      </c>
      <c r="H9499" t="s">
        <v>187</v>
      </c>
      <c r="I9499">
        <v>622.74999999999989</v>
      </c>
      <c r="J9499">
        <v>20</v>
      </c>
      <c r="K9499">
        <v>1947</v>
      </c>
      <c r="L9499" t="s">
        <v>471</v>
      </c>
      <c r="M9499" s="2">
        <f>+Table3[[#This Row],[CHW]]/Table3[[#This Row],[Count of Airbill Number]]</f>
        <v>31.137499999999996</v>
      </c>
    </row>
    <row r="9500" spans="2:13">
      <c r="B9500" t="s">
        <v>20</v>
      </c>
      <c r="C9500" t="s">
        <v>21</v>
      </c>
      <c r="D9500" t="s">
        <v>22</v>
      </c>
      <c r="E9500" t="s">
        <v>777</v>
      </c>
      <c r="F9500" t="s">
        <v>777</v>
      </c>
      <c r="G9500" t="s">
        <v>162</v>
      </c>
      <c r="H9500" t="s">
        <v>230</v>
      </c>
      <c r="I9500">
        <v>621.5</v>
      </c>
      <c r="J9500">
        <v>26</v>
      </c>
      <c r="K9500">
        <v>1948</v>
      </c>
      <c r="L9500" t="s">
        <v>471</v>
      </c>
      <c r="M9500" s="2">
        <f>+Table3[[#This Row],[CHW]]/Table3[[#This Row],[Count of Airbill Number]]</f>
        <v>23.903846153846153</v>
      </c>
    </row>
    <row r="9501" spans="2:13">
      <c r="B9501" t="s">
        <v>20</v>
      </c>
      <c r="C9501" t="s">
        <v>21</v>
      </c>
      <c r="D9501" t="s">
        <v>36</v>
      </c>
      <c r="E9501" t="s">
        <v>777</v>
      </c>
      <c r="F9501" t="s">
        <v>777</v>
      </c>
      <c r="G9501" t="s">
        <v>429</v>
      </c>
      <c r="H9501" t="s">
        <v>27</v>
      </c>
      <c r="I9501">
        <v>618</v>
      </c>
      <c r="J9501">
        <v>138</v>
      </c>
      <c r="K9501">
        <v>1949</v>
      </c>
      <c r="L9501" t="s">
        <v>471</v>
      </c>
      <c r="M9501" s="2">
        <f>+Table3[[#This Row],[CHW]]/Table3[[#This Row],[Count of Airbill Number]]</f>
        <v>4.4782608695652177</v>
      </c>
    </row>
    <row r="9502" spans="2:13">
      <c r="B9502" t="s">
        <v>20</v>
      </c>
      <c r="C9502" t="s">
        <v>472</v>
      </c>
      <c r="D9502" t="s">
        <v>22</v>
      </c>
      <c r="E9502" t="s">
        <v>777</v>
      </c>
      <c r="F9502" t="s">
        <v>777</v>
      </c>
      <c r="G9502" t="s">
        <v>115</v>
      </c>
      <c r="H9502" t="s">
        <v>27</v>
      </c>
      <c r="I9502">
        <v>617</v>
      </c>
      <c r="J9502">
        <v>53</v>
      </c>
      <c r="K9502">
        <v>1950</v>
      </c>
      <c r="L9502" t="s">
        <v>471</v>
      </c>
      <c r="M9502" s="2">
        <f>+Table3[[#This Row],[CHW]]/Table3[[#This Row],[Count of Airbill Number]]</f>
        <v>11.641509433962264</v>
      </c>
    </row>
    <row r="9503" spans="2:13">
      <c r="B9503" t="s">
        <v>20</v>
      </c>
      <c r="C9503" t="s">
        <v>472</v>
      </c>
      <c r="D9503" t="s">
        <v>22</v>
      </c>
      <c r="E9503" t="s">
        <v>778</v>
      </c>
      <c r="F9503" t="s">
        <v>778</v>
      </c>
      <c r="G9503" t="s">
        <v>51</v>
      </c>
      <c r="H9503" t="s">
        <v>510</v>
      </c>
      <c r="I9503">
        <v>615.45000000000005</v>
      </c>
      <c r="J9503">
        <v>4</v>
      </c>
      <c r="K9503">
        <v>1951</v>
      </c>
      <c r="L9503" t="s">
        <v>471</v>
      </c>
      <c r="M9503" s="2">
        <f>+Table3[[#This Row],[CHW]]/Table3[[#This Row],[Count of Airbill Number]]</f>
        <v>153.86250000000001</v>
      </c>
    </row>
    <row r="9504" spans="2:13">
      <c r="B9504" t="s">
        <v>20</v>
      </c>
      <c r="C9504" t="s">
        <v>472</v>
      </c>
      <c r="D9504" t="s">
        <v>22</v>
      </c>
      <c r="E9504" t="s">
        <v>777</v>
      </c>
      <c r="F9504" t="s">
        <v>777</v>
      </c>
      <c r="G9504" t="s">
        <v>259</v>
      </c>
      <c r="H9504" t="s">
        <v>374</v>
      </c>
      <c r="I9504">
        <v>615</v>
      </c>
      <c r="J9504">
        <v>29</v>
      </c>
      <c r="K9504">
        <v>1952</v>
      </c>
      <c r="L9504" t="s">
        <v>471</v>
      </c>
      <c r="M9504" s="2">
        <f>+Table3[[#This Row],[CHW]]/Table3[[#This Row],[Count of Airbill Number]]</f>
        <v>21.206896551724139</v>
      </c>
    </row>
    <row r="9505" spans="2:13">
      <c r="B9505" t="s">
        <v>20</v>
      </c>
      <c r="C9505" t="s">
        <v>472</v>
      </c>
      <c r="D9505" t="s">
        <v>22</v>
      </c>
      <c r="E9505" t="s">
        <v>776</v>
      </c>
      <c r="F9505" t="s">
        <v>776</v>
      </c>
      <c r="G9505" t="s">
        <v>39</v>
      </c>
      <c r="H9505" t="s">
        <v>57</v>
      </c>
      <c r="I9505">
        <v>614.9</v>
      </c>
      <c r="J9505">
        <v>17</v>
      </c>
      <c r="K9505">
        <v>1953</v>
      </c>
      <c r="L9505" t="s">
        <v>471</v>
      </c>
      <c r="M9505" s="2">
        <f>+Table3[[#This Row],[CHW]]/Table3[[#This Row],[Count of Airbill Number]]</f>
        <v>36.170588235294119</v>
      </c>
    </row>
    <row r="9506" spans="2:13">
      <c r="B9506" t="s">
        <v>20</v>
      </c>
      <c r="C9506" t="s">
        <v>472</v>
      </c>
      <c r="D9506" t="s">
        <v>22</v>
      </c>
      <c r="E9506" t="s">
        <v>778</v>
      </c>
      <c r="F9506" t="s">
        <v>778</v>
      </c>
      <c r="G9506" t="s">
        <v>51</v>
      </c>
      <c r="H9506" t="s">
        <v>548</v>
      </c>
      <c r="I9506">
        <v>614.6</v>
      </c>
      <c r="J9506">
        <v>5</v>
      </c>
      <c r="K9506">
        <v>1954</v>
      </c>
      <c r="L9506" t="s">
        <v>471</v>
      </c>
      <c r="M9506" s="2">
        <f>+Table3[[#This Row],[CHW]]/Table3[[#This Row],[Count of Airbill Number]]</f>
        <v>122.92</v>
      </c>
    </row>
    <row r="9507" spans="2:13">
      <c r="B9507" t="s">
        <v>20</v>
      </c>
      <c r="C9507" t="s">
        <v>472</v>
      </c>
      <c r="D9507" t="s">
        <v>22</v>
      </c>
      <c r="E9507" t="s">
        <v>778</v>
      </c>
      <c r="F9507" t="s">
        <v>778</v>
      </c>
      <c r="G9507" t="s">
        <v>86</v>
      </c>
      <c r="H9507" t="s">
        <v>310</v>
      </c>
      <c r="I9507">
        <v>614</v>
      </c>
      <c r="J9507">
        <v>16</v>
      </c>
      <c r="K9507">
        <v>1955</v>
      </c>
      <c r="L9507" t="s">
        <v>471</v>
      </c>
      <c r="M9507" s="2">
        <f>+Table3[[#This Row],[CHW]]/Table3[[#This Row],[Count of Airbill Number]]</f>
        <v>38.375</v>
      </c>
    </row>
    <row r="9508" spans="2:13">
      <c r="B9508" t="s">
        <v>35</v>
      </c>
      <c r="C9508" t="s">
        <v>472</v>
      </c>
      <c r="D9508" t="s">
        <v>36</v>
      </c>
      <c r="E9508" t="s">
        <v>778</v>
      </c>
      <c r="F9508" t="s">
        <v>778</v>
      </c>
      <c r="G9508" t="s">
        <v>51</v>
      </c>
      <c r="H9508" t="s">
        <v>109</v>
      </c>
      <c r="I9508">
        <v>613</v>
      </c>
      <c r="J9508">
        <v>1</v>
      </c>
      <c r="K9508">
        <v>1956</v>
      </c>
      <c r="L9508" t="s">
        <v>471</v>
      </c>
      <c r="M9508" s="2">
        <f>+Table3[[#This Row],[CHW]]/Table3[[#This Row],[Count of Airbill Number]]</f>
        <v>613</v>
      </c>
    </row>
    <row r="9509" spans="2:13">
      <c r="B9509" t="s">
        <v>20</v>
      </c>
      <c r="C9509" t="s">
        <v>21</v>
      </c>
      <c r="D9509" t="s">
        <v>36</v>
      </c>
      <c r="E9509" t="s">
        <v>777</v>
      </c>
      <c r="F9509" t="s">
        <v>777</v>
      </c>
      <c r="G9509" t="s">
        <v>484</v>
      </c>
      <c r="H9509" t="s">
        <v>38</v>
      </c>
      <c r="I9509">
        <v>613</v>
      </c>
      <c r="J9509">
        <v>244</v>
      </c>
      <c r="K9509">
        <v>1957</v>
      </c>
      <c r="L9509" t="s">
        <v>471</v>
      </c>
      <c r="M9509" s="2">
        <f>+Table3[[#This Row],[CHW]]/Table3[[#This Row],[Count of Airbill Number]]</f>
        <v>2.512295081967213</v>
      </c>
    </row>
    <row r="9510" spans="2:13">
      <c r="B9510" t="s">
        <v>20</v>
      </c>
      <c r="C9510" t="s">
        <v>472</v>
      </c>
      <c r="D9510" t="s">
        <v>22</v>
      </c>
      <c r="E9510" t="s">
        <v>776</v>
      </c>
      <c r="F9510" t="s">
        <v>776</v>
      </c>
      <c r="G9510" t="s">
        <v>49</v>
      </c>
      <c r="H9510" t="s">
        <v>177</v>
      </c>
      <c r="I9510">
        <v>612.79999999999995</v>
      </c>
      <c r="J9510">
        <v>29</v>
      </c>
      <c r="K9510">
        <v>1958</v>
      </c>
      <c r="L9510" t="s">
        <v>471</v>
      </c>
      <c r="M9510" s="2">
        <f>+Table3[[#This Row],[CHW]]/Table3[[#This Row],[Count of Airbill Number]]</f>
        <v>21.131034482758619</v>
      </c>
    </row>
    <row r="9511" spans="2:13">
      <c r="B9511" t="s">
        <v>20</v>
      </c>
      <c r="C9511" t="s">
        <v>472</v>
      </c>
      <c r="D9511" t="s">
        <v>22</v>
      </c>
      <c r="E9511" t="s">
        <v>778</v>
      </c>
      <c r="F9511" t="s">
        <v>776</v>
      </c>
      <c r="G9511" t="s">
        <v>153</v>
      </c>
      <c r="H9511" t="s">
        <v>66</v>
      </c>
      <c r="I9511">
        <v>612.64</v>
      </c>
      <c r="J9511">
        <v>2</v>
      </c>
      <c r="K9511">
        <v>1959</v>
      </c>
      <c r="L9511" t="s">
        <v>471</v>
      </c>
      <c r="M9511" s="2">
        <f>+Table3[[#This Row],[CHW]]/Table3[[#This Row],[Count of Airbill Number]]</f>
        <v>306.32</v>
      </c>
    </row>
    <row r="9512" spans="2:13">
      <c r="B9512" t="s">
        <v>20</v>
      </c>
      <c r="C9512" t="s">
        <v>472</v>
      </c>
      <c r="D9512" t="s">
        <v>22</v>
      </c>
      <c r="E9512" t="s">
        <v>776</v>
      </c>
      <c r="F9512" t="s">
        <v>776</v>
      </c>
      <c r="G9512" t="s">
        <v>89</v>
      </c>
      <c r="H9512" t="s">
        <v>102</v>
      </c>
      <c r="I9512">
        <v>612.5</v>
      </c>
      <c r="J9512">
        <v>19</v>
      </c>
      <c r="K9512">
        <v>1960</v>
      </c>
      <c r="L9512" t="s">
        <v>471</v>
      </c>
      <c r="M9512" s="2">
        <f>+Table3[[#This Row],[CHW]]/Table3[[#This Row],[Count of Airbill Number]]</f>
        <v>32.236842105263158</v>
      </c>
    </row>
    <row r="9513" spans="2:13">
      <c r="B9513" t="s">
        <v>20</v>
      </c>
      <c r="C9513" t="s">
        <v>472</v>
      </c>
      <c r="D9513" t="s">
        <v>22</v>
      </c>
      <c r="E9513" t="s">
        <v>778</v>
      </c>
      <c r="F9513" t="s">
        <v>778</v>
      </c>
      <c r="G9513" t="s">
        <v>124</v>
      </c>
      <c r="H9513" t="s">
        <v>282</v>
      </c>
      <c r="I9513">
        <v>612.41</v>
      </c>
      <c r="J9513">
        <v>13</v>
      </c>
      <c r="K9513">
        <v>1961</v>
      </c>
      <c r="L9513" t="s">
        <v>471</v>
      </c>
      <c r="M9513" s="2">
        <f>+Table3[[#This Row],[CHW]]/Table3[[#This Row],[Count of Airbill Number]]</f>
        <v>47.108461538461533</v>
      </c>
    </row>
    <row r="9514" spans="2:13">
      <c r="B9514" t="s">
        <v>20</v>
      </c>
      <c r="C9514" t="s">
        <v>472</v>
      </c>
      <c r="D9514" t="s">
        <v>22</v>
      </c>
      <c r="E9514" t="s">
        <v>778</v>
      </c>
      <c r="F9514" t="s">
        <v>778</v>
      </c>
      <c r="G9514" t="s">
        <v>283</v>
      </c>
      <c r="H9514" t="s">
        <v>173</v>
      </c>
      <c r="I9514">
        <v>612</v>
      </c>
      <c r="J9514">
        <v>33</v>
      </c>
      <c r="K9514">
        <v>1962</v>
      </c>
      <c r="L9514" t="s">
        <v>471</v>
      </c>
      <c r="M9514" s="2">
        <f>+Table3[[#This Row],[CHW]]/Table3[[#This Row],[Count of Airbill Number]]</f>
        <v>18.545454545454547</v>
      </c>
    </row>
    <row r="9515" spans="2:13">
      <c r="B9515" t="s">
        <v>20</v>
      </c>
      <c r="C9515" t="s">
        <v>472</v>
      </c>
      <c r="D9515" t="s">
        <v>22</v>
      </c>
      <c r="E9515" t="s">
        <v>778</v>
      </c>
      <c r="F9515" t="s">
        <v>778</v>
      </c>
      <c r="G9515" t="s">
        <v>86</v>
      </c>
      <c r="H9515" t="s">
        <v>476</v>
      </c>
      <c r="I9515">
        <v>611.41999999999996</v>
      </c>
      <c r="J9515">
        <v>47</v>
      </c>
      <c r="K9515">
        <v>1963</v>
      </c>
      <c r="L9515" t="s">
        <v>471</v>
      </c>
      <c r="M9515" s="2">
        <f>+Table3[[#This Row],[CHW]]/Table3[[#This Row],[Count of Airbill Number]]</f>
        <v>13.008936170212765</v>
      </c>
    </row>
    <row r="9516" spans="2:13">
      <c r="B9516" t="s">
        <v>20</v>
      </c>
      <c r="C9516" t="s">
        <v>472</v>
      </c>
      <c r="D9516" t="s">
        <v>22</v>
      </c>
      <c r="E9516" t="s">
        <v>776</v>
      </c>
      <c r="F9516" t="s">
        <v>776</v>
      </c>
      <c r="G9516" t="s">
        <v>66</v>
      </c>
      <c r="H9516" t="s">
        <v>40</v>
      </c>
      <c r="I9516">
        <v>611.09999999999991</v>
      </c>
      <c r="J9516">
        <v>32</v>
      </c>
      <c r="K9516">
        <v>1964</v>
      </c>
      <c r="L9516" t="s">
        <v>471</v>
      </c>
      <c r="M9516" s="2">
        <f>+Table3[[#This Row],[CHW]]/Table3[[#This Row],[Count of Airbill Number]]</f>
        <v>19.096874999999997</v>
      </c>
    </row>
    <row r="9517" spans="2:13">
      <c r="B9517" t="s">
        <v>20</v>
      </c>
      <c r="C9517" t="s">
        <v>21</v>
      </c>
      <c r="D9517" t="s">
        <v>22</v>
      </c>
      <c r="E9517" t="s">
        <v>778</v>
      </c>
      <c r="F9517" t="s">
        <v>778</v>
      </c>
      <c r="G9517" t="s">
        <v>90</v>
      </c>
      <c r="H9517" t="s">
        <v>86</v>
      </c>
      <c r="I9517">
        <v>611</v>
      </c>
      <c r="J9517">
        <v>369</v>
      </c>
      <c r="K9517">
        <v>1965</v>
      </c>
      <c r="L9517" t="s">
        <v>471</v>
      </c>
      <c r="M9517" s="2">
        <f>+Table3[[#This Row],[CHW]]/Table3[[#This Row],[Count of Airbill Number]]</f>
        <v>1.6558265582655827</v>
      </c>
    </row>
    <row r="9518" spans="2:13">
      <c r="B9518" t="s">
        <v>20</v>
      </c>
      <c r="C9518" t="s">
        <v>472</v>
      </c>
      <c r="D9518" t="s">
        <v>22</v>
      </c>
      <c r="E9518" t="s">
        <v>776</v>
      </c>
      <c r="F9518" t="s">
        <v>776</v>
      </c>
      <c r="G9518" t="s">
        <v>102</v>
      </c>
      <c r="H9518" t="s">
        <v>37</v>
      </c>
      <c r="I9518">
        <v>610.66</v>
      </c>
      <c r="J9518">
        <v>25</v>
      </c>
      <c r="K9518">
        <v>1966</v>
      </c>
      <c r="L9518" t="s">
        <v>471</v>
      </c>
      <c r="M9518" s="2">
        <f>+Table3[[#This Row],[CHW]]/Table3[[#This Row],[Count of Airbill Number]]</f>
        <v>24.426399999999997</v>
      </c>
    </row>
    <row r="9519" spans="2:13">
      <c r="B9519" t="s">
        <v>20</v>
      </c>
      <c r="C9519" t="s">
        <v>472</v>
      </c>
      <c r="D9519" t="s">
        <v>22</v>
      </c>
      <c r="E9519" t="s">
        <v>778</v>
      </c>
      <c r="F9519" t="s">
        <v>776</v>
      </c>
      <c r="G9519" t="s">
        <v>233</v>
      </c>
      <c r="H9519" t="s">
        <v>123</v>
      </c>
      <c r="I9519">
        <v>609</v>
      </c>
      <c r="J9519">
        <v>11</v>
      </c>
      <c r="K9519">
        <v>1967</v>
      </c>
      <c r="L9519" t="s">
        <v>471</v>
      </c>
      <c r="M9519" s="2">
        <f>+Table3[[#This Row],[CHW]]/Table3[[#This Row],[Count of Airbill Number]]</f>
        <v>55.363636363636367</v>
      </c>
    </row>
    <row r="9520" spans="2:13">
      <c r="B9520" t="s">
        <v>20</v>
      </c>
      <c r="C9520" t="s">
        <v>472</v>
      </c>
      <c r="D9520" t="s">
        <v>22</v>
      </c>
      <c r="E9520" t="s">
        <v>778</v>
      </c>
      <c r="F9520" t="s">
        <v>777</v>
      </c>
      <c r="G9520" t="s">
        <v>112</v>
      </c>
      <c r="H9520" t="s">
        <v>55</v>
      </c>
      <c r="I9520">
        <v>607</v>
      </c>
      <c r="J9520">
        <v>32</v>
      </c>
      <c r="K9520">
        <v>1968</v>
      </c>
      <c r="L9520" t="s">
        <v>471</v>
      </c>
      <c r="M9520" s="2">
        <f>+Table3[[#This Row],[CHW]]/Table3[[#This Row],[Count of Airbill Number]]</f>
        <v>18.96875</v>
      </c>
    </row>
    <row r="9521" spans="2:13">
      <c r="B9521" t="s">
        <v>20</v>
      </c>
      <c r="C9521" t="s">
        <v>472</v>
      </c>
      <c r="D9521" t="s">
        <v>22</v>
      </c>
      <c r="E9521" t="s">
        <v>776</v>
      </c>
      <c r="F9521" t="s">
        <v>776</v>
      </c>
      <c r="G9521" t="s">
        <v>39</v>
      </c>
      <c r="H9521" t="s">
        <v>59</v>
      </c>
      <c r="I9521">
        <v>606.90000000000009</v>
      </c>
      <c r="J9521">
        <v>24</v>
      </c>
      <c r="K9521">
        <v>1969</v>
      </c>
      <c r="L9521" t="s">
        <v>471</v>
      </c>
      <c r="M9521" s="2">
        <f>+Table3[[#This Row],[CHW]]/Table3[[#This Row],[Count of Airbill Number]]</f>
        <v>25.287500000000005</v>
      </c>
    </row>
    <row r="9522" spans="2:13">
      <c r="B9522" t="s">
        <v>20</v>
      </c>
      <c r="C9522" t="s">
        <v>21</v>
      </c>
      <c r="D9522" t="s">
        <v>22</v>
      </c>
      <c r="E9522" t="s">
        <v>776</v>
      </c>
      <c r="F9522" t="s">
        <v>778</v>
      </c>
      <c r="G9522" t="s">
        <v>66</v>
      </c>
      <c r="H9522" t="s">
        <v>124</v>
      </c>
      <c r="I9522">
        <v>605.6</v>
      </c>
      <c r="J9522">
        <v>15</v>
      </c>
      <c r="K9522">
        <v>1970</v>
      </c>
      <c r="L9522" t="s">
        <v>471</v>
      </c>
      <c r="M9522" s="2">
        <f>+Table3[[#This Row],[CHW]]/Table3[[#This Row],[Count of Airbill Number]]</f>
        <v>40.373333333333335</v>
      </c>
    </row>
    <row r="9523" spans="2:13">
      <c r="B9523" t="s">
        <v>20</v>
      </c>
      <c r="C9523" t="s">
        <v>472</v>
      </c>
      <c r="D9523" t="s">
        <v>22</v>
      </c>
      <c r="E9523" t="s">
        <v>776</v>
      </c>
      <c r="F9523" t="s">
        <v>776</v>
      </c>
      <c r="G9523" t="s">
        <v>66</v>
      </c>
      <c r="H9523" t="s">
        <v>43</v>
      </c>
      <c r="I9523">
        <v>605</v>
      </c>
      <c r="J9523">
        <v>34</v>
      </c>
      <c r="K9523">
        <v>1971</v>
      </c>
      <c r="L9523" t="s">
        <v>471</v>
      </c>
      <c r="M9523" s="2">
        <f>+Table3[[#This Row],[CHW]]/Table3[[#This Row],[Count of Airbill Number]]</f>
        <v>17.794117647058822</v>
      </c>
    </row>
    <row r="9524" spans="2:13">
      <c r="B9524" t="s">
        <v>20</v>
      </c>
      <c r="C9524" t="s">
        <v>472</v>
      </c>
      <c r="D9524" t="s">
        <v>22</v>
      </c>
      <c r="E9524" t="s">
        <v>778</v>
      </c>
      <c r="F9524" t="s">
        <v>778</v>
      </c>
      <c r="G9524" t="s">
        <v>283</v>
      </c>
      <c r="H9524" t="s">
        <v>51</v>
      </c>
      <c r="I9524">
        <v>604</v>
      </c>
      <c r="J9524">
        <v>39</v>
      </c>
      <c r="K9524">
        <v>1972</v>
      </c>
      <c r="L9524" t="s">
        <v>471</v>
      </c>
      <c r="M9524" s="2">
        <f>+Table3[[#This Row],[CHW]]/Table3[[#This Row],[Count of Airbill Number]]</f>
        <v>15.487179487179487</v>
      </c>
    </row>
    <row r="9525" spans="2:13">
      <c r="B9525" t="s">
        <v>20</v>
      </c>
      <c r="C9525" t="s">
        <v>21</v>
      </c>
      <c r="D9525" t="s">
        <v>22</v>
      </c>
      <c r="E9525" t="s">
        <v>778</v>
      </c>
      <c r="F9525" t="s">
        <v>778</v>
      </c>
      <c r="G9525" t="s">
        <v>310</v>
      </c>
      <c r="H9525" t="s">
        <v>112</v>
      </c>
      <c r="I9525">
        <v>602.29999999999995</v>
      </c>
      <c r="J9525">
        <v>194</v>
      </c>
      <c r="K9525">
        <v>1973</v>
      </c>
      <c r="L9525" t="s">
        <v>471</v>
      </c>
      <c r="M9525" s="2">
        <f>+Table3[[#This Row],[CHW]]/Table3[[#This Row],[Count of Airbill Number]]</f>
        <v>3.1046391752577316</v>
      </c>
    </row>
    <row r="9526" spans="2:13">
      <c r="B9526" t="s">
        <v>20</v>
      </c>
      <c r="C9526" t="s">
        <v>472</v>
      </c>
      <c r="D9526" t="s">
        <v>22</v>
      </c>
      <c r="E9526" t="s">
        <v>778</v>
      </c>
      <c r="F9526" t="s">
        <v>777</v>
      </c>
      <c r="G9526" t="s">
        <v>51</v>
      </c>
      <c r="H9526" t="s">
        <v>52</v>
      </c>
      <c r="I9526">
        <v>602.20000000000005</v>
      </c>
      <c r="J9526">
        <v>30</v>
      </c>
      <c r="K9526">
        <v>1974</v>
      </c>
      <c r="L9526" t="s">
        <v>471</v>
      </c>
      <c r="M9526" s="2">
        <f>+Table3[[#This Row],[CHW]]/Table3[[#This Row],[Count of Airbill Number]]</f>
        <v>20.073333333333334</v>
      </c>
    </row>
    <row r="9527" spans="2:13">
      <c r="B9527" t="s">
        <v>20</v>
      </c>
      <c r="C9527" t="s">
        <v>472</v>
      </c>
      <c r="D9527" t="s">
        <v>22</v>
      </c>
      <c r="E9527" t="s">
        <v>776</v>
      </c>
      <c r="F9527" t="s">
        <v>776</v>
      </c>
      <c r="G9527" t="s">
        <v>66</v>
      </c>
      <c r="H9527" t="s">
        <v>236</v>
      </c>
      <c r="I9527">
        <v>600.3599999999999</v>
      </c>
      <c r="J9527">
        <v>28</v>
      </c>
      <c r="K9527">
        <v>1975</v>
      </c>
      <c r="L9527" t="s">
        <v>471</v>
      </c>
      <c r="M9527" s="2">
        <f>+Table3[[#This Row],[CHW]]/Table3[[#This Row],[Count of Airbill Number]]</f>
        <v>21.441428571428567</v>
      </c>
    </row>
    <row r="9528" spans="2:13">
      <c r="B9528" t="s">
        <v>20</v>
      </c>
      <c r="C9528" t="s">
        <v>472</v>
      </c>
      <c r="D9528" t="s">
        <v>22</v>
      </c>
      <c r="E9528" t="s">
        <v>778</v>
      </c>
      <c r="F9528" t="s">
        <v>778</v>
      </c>
      <c r="G9528" t="s">
        <v>86</v>
      </c>
      <c r="H9528" t="s">
        <v>298</v>
      </c>
      <c r="I9528">
        <v>600.29999999999995</v>
      </c>
      <c r="J9528">
        <v>35</v>
      </c>
      <c r="K9528">
        <v>1976</v>
      </c>
      <c r="L9528" t="s">
        <v>471</v>
      </c>
      <c r="M9528" s="2">
        <f>+Table3[[#This Row],[CHW]]/Table3[[#This Row],[Count of Airbill Number]]</f>
        <v>17.151428571428571</v>
      </c>
    </row>
    <row r="9529" spans="2:13">
      <c r="B9529" t="s">
        <v>20</v>
      </c>
      <c r="C9529" t="s">
        <v>472</v>
      </c>
      <c r="D9529" t="s">
        <v>22</v>
      </c>
      <c r="E9529" t="s">
        <v>778</v>
      </c>
      <c r="F9529" t="s">
        <v>777</v>
      </c>
      <c r="G9529" t="s">
        <v>86</v>
      </c>
      <c r="H9529" t="s">
        <v>249</v>
      </c>
      <c r="I9529">
        <v>600</v>
      </c>
      <c r="J9529">
        <v>18</v>
      </c>
      <c r="K9529">
        <v>1977</v>
      </c>
      <c r="L9529" t="s">
        <v>471</v>
      </c>
      <c r="M9529" s="2">
        <f>+Table3[[#This Row],[CHW]]/Table3[[#This Row],[Count of Airbill Number]]</f>
        <v>33.333333333333336</v>
      </c>
    </row>
    <row r="9530" spans="2:13">
      <c r="B9530" t="s">
        <v>20</v>
      </c>
      <c r="C9530" t="s">
        <v>472</v>
      </c>
      <c r="D9530" t="s">
        <v>22</v>
      </c>
      <c r="E9530" t="s">
        <v>776</v>
      </c>
      <c r="F9530" t="s">
        <v>776</v>
      </c>
      <c r="G9530" t="s">
        <v>85</v>
      </c>
      <c r="H9530" t="s">
        <v>77</v>
      </c>
      <c r="I9530">
        <v>599.57999999999993</v>
      </c>
      <c r="J9530">
        <v>34</v>
      </c>
      <c r="K9530">
        <v>1978</v>
      </c>
      <c r="L9530" t="s">
        <v>471</v>
      </c>
      <c r="M9530" s="2">
        <f>+Table3[[#This Row],[CHW]]/Table3[[#This Row],[Count of Airbill Number]]</f>
        <v>17.634705882352939</v>
      </c>
    </row>
    <row r="9531" spans="2:13">
      <c r="B9531" t="s">
        <v>35</v>
      </c>
      <c r="C9531" t="s">
        <v>472</v>
      </c>
      <c r="D9531" t="s">
        <v>36</v>
      </c>
      <c r="E9531" t="s">
        <v>776</v>
      </c>
      <c r="F9531" t="s">
        <v>778</v>
      </c>
      <c r="G9531" t="s">
        <v>66</v>
      </c>
      <c r="H9531" t="s">
        <v>51</v>
      </c>
      <c r="I9531">
        <v>599</v>
      </c>
      <c r="J9531">
        <v>2</v>
      </c>
      <c r="K9531">
        <v>1979</v>
      </c>
      <c r="L9531" t="s">
        <v>471</v>
      </c>
      <c r="M9531" s="2">
        <f>+Table3[[#This Row],[CHW]]/Table3[[#This Row],[Count of Airbill Number]]</f>
        <v>299.5</v>
      </c>
    </row>
    <row r="9532" spans="2:13">
      <c r="B9532" t="s">
        <v>20</v>
      </c>
      <c r="C9532" t="s">
        <v>472</v>
      </c>
      <c r="D9532" t="s">
        <v>22</v>
      </c>
      <c r="E9532" t="s">
        <v>778</v>
      </c>
      <c r="F9532" t="s">
        <v>776</v>
      </c>
      <c r="G9532" t="s">
        <v>113</v>
      </c>
      <c r="H9532" t="s">
        <v>525</v>
      </c>
      <c r="I9532">
        <v>598</v>
      </c>
      <c r="J9532">
        <v>2</v>
      </c>
      <c r="K9532">
        <v>1980</v>
      </c>
      <c r="L9532" t="s">
        <v>471</v>
      </c>
      <c r="M9532" s="2">
        <f>+Table3[[#This Row],[CHW]]/Table3[[#This Row],[Count of Airbill Number]]</f>
        <v>299</v>
      </c>
    </row>
    <row r="9533" spans="2:13">
      <c r="B9533" t="s">
        <v>35</v>
      </c>
      <c r="C9533" t="s">
        <v>472</v>
      </c>
      <c r="D9533" t="s">
        <v>36</v>
      </c>
      <c r="E9533" t="s">
        <v>776</v>
      </c>
      <c r="F9533" t="s">
        <v>776</v>
      </c>
      <c r="G9533" t="s">
        <v>66</v>
      </c>
      <c r="H9533" t="s">
        <v>216</v>
      </c>
      <c r="I9533">
        <v>596</v>
      </c>
      <c r="J9533">
        <v>2</v>
      </c>
      <c r="K9533">
        <v>1981</v>
      </c>
      <c r="L9533" t="s">
        <v>471</v>
      </c>
      <c r="M9533" s="2">
        <f>+Table3[[#This Row],[CHW]]/Table3[[#This Row],[Count of Airbill Number]]</f>
        <v>298</v>
      </c>
    </row>
    <row r="9534" spans="2:13">
      <c r="B9534" t="s">
        <v>20</v>
      </c>
      <c r="C9534" t="s">
        <v>472</v>
      </c>
      <c r="D9534" t="s">
        <v>22</v>
      </c>
      <c r="E9534" t="s">
        <v>778</v>
      </c>
      <c r="F9534" t="s">
        <v>777</v>
      </c>
      <c r="G9534" t="s">
        <v>171</v>
      </c>
      <c r="H9534" t="s">
        <v>162</v>
      </c>
      <c r="I9534">
        <v>596</v>
      </c>
      <c r="J9534">
        <v>16</v>
      </c>
      <c r="K9534">
        <v>1982</v>
      </c>
      <c r="L9534" t="s">
        <v>471</v>
      </c>
      <c r="M9534" s="2">
        <f>+Table3[[#This Row],[CHW]]/Table3[[#This Row],[Count of Airbill Number]]</f>
        <v>37.25</v>
      </c>
    </row>
    <row r="9535" spans="2:13">
      <c r="B9535" t="s">
        <v>20</v>
      </c>
      <c r="C9535" t="s">
        <v>21</v>
      </c>
      <c r="D9535" t="s">
        <v>22</v>
      </c>
      <c r="E9535" t="s">
        <v>778</v>
      </c>
      <c r="F9535" t="s">
        <v>778</v>
      </c>
      <c r="G9535" t="s">
        <v>124</v>
      </c>
      <c r="H9535" t="s">
        <v>86</v>
      </c>
      <c r="I9535">
        <v>593.1</v>
      </c>
      <c r="J9535">
        <v>43</v>
      </c>
      <c r="K9535">
        <v>1983</v>
      </c>
      <c r="L9535" t="s">
        <v>471</v>
      </c>
      <c r="M9535" s="2">
        <f>+Table3[[#This Row],[CHW]]/Table3[[#This Row],[Count of Airbill Number]]</f>
        <v>13.793023255813955</v>
      </c>
    </row>
    <row r="9536" spans="2:13">
      <c r="B9536" t="s">
        <v>20</v>
      </c>
      <c r="C9536" t="s">
        <v>472</v>
      </c>
      <c r="D9536" t="s">
        <v>22</v>
      </c>
      <c r="E9536" t="s">
        <v>778</v>
      </c>
      <c r="F9536" t="s">
        <v>776</v>
      </c>
      <c r="G9536" t="s">
        <v>161</v>
      </c>
      <c r="H9536" t="s">
        <v>37</v>
      </c>
      <c r="I9536">
        <v>591</v>
      </c>
      <c r="J9536">
        <v>24</v>
      </c>
      <c r="K9536">
        <v>1984</v>
      </c>
      <c r="L9536" t="s">
        <v>471</v>
      </c>
      <c r="M9536" s="2">
        <f>+Table3[[#This Row],[CHW]]/Table3[[#This Row],[Count of Airbill Number]]</f>
        <v>24.625</v>
      </c>
    </row>
    <row r="9537" spans="2:13">
      <c r="B9537" t="s">
        <v>20</v>
      </c>
      <c r="C9537" t="s">
        <v>472</v>
      </c>
      <c r="D9537" t="s">
        <v>22</v>
      </c>
      <c r="E9537" t="s">
        <v>777</v>
      </c>
      <c r="F9537" t="s">
        <v>777</v>
      </c>
      <c r="G9537" t="s">
        <v>517</v>
      </c>
      <c r="H9537" t="s">
        <v>481</v>
      </c>
      <c r="I9537">
        <v>591</v>
      </c>
      <c r="J9537">
        <v>21</v>
      </c>
      <c r="K9537">
        <v>1985</v>
      </c>
      <c r="L9537" t="s">
        <v>471</v>
      </c>
      <c r="M9537" s="2">
        <f>+Table3[[#This Row],[CHW]]/Table3[[#This Row],[Count of Airbill Number]]</f>
        <v>28.142857142857142</v>
      </c>
    </row>
    <row r="9538" spans="2:13">
      <c r="B9538" t="s">
        <v>20</v>
      </c>
      <c r="C9538" t="s">
        <v>472</v>
      </c>
      <c r="D9538" t="s">
        <v>22</v>
      </c>
      <c r="E9538" t="s">
        <v>778</v>
      </c>
      <c r="F9538" t="s">
        <v>778</v>
      </c>
      <c r="G9538" t="s">
        <v>353</v>
      </c>
      <c r="H9538" t="s">
        <v>86</v>
      </c>
      <c r="I9538">
        <v>589</v>
      </c>
      <c r="J9538">
        <v>43</v>
      </c>
      <c r="K9538">
        <v>1986</v>
      </c>
      <c r="L9538" t="s">
        <v>471</v>
      </c>
      <c r="M9538" s="2">
        <f>+Table3[[#This Row],[CHW]]/Table3[[#This Row],[Count of Airbill Number]]</f>
        <v>13.697674418604651</v>
      </c>
    </row>
    <row r="9539" spans="2:13">
      <c r="B9539" t="s">
        <v>35</v>
      </c>
      <c r="C9539" t="s">
        <v>472</v>
      </c>
      <c r="D9539" t="s">
        <v>36</v>
      </c>
      <c r="E9539" t="s">
        <v>776</v>
      </c>
      <c r="F9539" t="s">
        <v>776</v>
      </c>
      <c r="G9539" t="s">
        <v>37</v>
      </c>
      <c r="H9539" t="s">
        <v>33</v>
      </c>
      <c r="I9539">
        <v>587.9</v>
      </c>
      <c r="J9539">
        <v>23</v>
      </c>
      <c r="K9539">
        <v>1987</v>
      </c>
      <c r="L9539" t="s">
        <v>471</v>
      </c>
      <c r="M9539" s="2">
        <f>+Table3[[#This Row],[CHW]]/Table3[[#This Row],[Count of Airbill Number]]</f>
        <v>25.560869565217391</v>
      </c>
    </row>
    <row r="9540" spans="2:13">
      <c r="B9540" t="s">
        <v>20</v>
      </c>
      <c r="C9540" t="s">
        <v>472</v>
      </c>
      <c r="D9540" t="s">
        <v>22</v>
      </c>
      <c r="E9540" t="s">
        <v>778</v>
      </c>
      <c r="F9540" t="s">
        <v>777</v>
      </c>
      <c r="G9540" t="s">
        <v>113</v>
      </c>
      <c r="H9540" t="s">
        <v>274</v>
      </c>
      <c r="I9540">
        <v>586.45000000000005</v>
      </c>
      <c r="J9540">
        <v>7</v>
      </c>
      <c r="K9540">
        <v>1988</v>
      </c>
      <c r="L9540" t="s">
        <v>471</v>
      </c>
      <c r="M9540" s="2">
        <f>+Table3[[#This Row],[CHW]]/Table3[[#This Row],[Count of Airbill Number]]</f>
        <v>83.778571428571439</v>
      </c>
    </row>
    <row r="9541" spans="2:13">
      <c r="B9541" t="s">
        <v>20</v>
      </c>
      <c r="C9541" t="s">
        <v>472</v>
      </c>
      <c r="D9541" t="s">
        <v>22</v>
      </c>
      <c r="E9541" t="s">
        <v>777</v>
      </c>
      <c r="F9541" t="s">
        <v>777</v>
      </c>
      <c r="G9541" t="s">
        <v>496</v>
      </c>
      <c r="H9541" t="s">
        <v>38</v>
      </c>
      <c r="I9541">
        <v>586</v>
      </c>
      <c r="J9541">
        <v>65</v>
      </c>
      <c r="K9541">
        <v>1989</v>
      </c>
      <c r="L9541" t="s">
        <v>471</v>
      </c>
      <c r="M9541" s="2">
        <f>+Table3[[#This Row],[CHW]]/Table3[[#This Row],[Count of Airbill Number]]</f>
        <v>9.0153846153846153</v>
      </c>
    </row>
    <row r="9542" spans="2:13">
      <c r="B9542" t="s">
        <v>20</v>
      </c>
      <c r="C9542" t="s">
        <v>21</v>
      </c>
      <c r="D9542" t="s">
        <v>22</v>
      </c>
      <c r="E9542" t="s">
        <v>777</v>
      </c>
      <c r="F9542" t="s">
        <v>777</v>
      </c>
      <c r="G9542" t="s">
        <v>274</v>
      </c>
      <c r="H9542" t="s">
        <v>571</v>
      </c>
      <c r="I9542">
        <v>585.79999999999995</v>
      </c>
      <c r="J9542">
        <v>16</v>
      </c>
      <c r="K9542">
        <v>1990</v>
      </c>
      <c r="L9542" t="s">
        <v>471</v>
      </c>
      <c r="M9542" s="2">
        <f>+Table3[[#This Row],[CHW]]/Table3[[#This Row],[Count of Airbill Number]]</f>
        <v>36.612499999999997</v>
      </c>
    </row>
    <row r="9543" spans="2:13">
      <c r="B9543" t="s">
        <v>20</v>
      </c>
      <c r="C9543" t="s">
        <v>472</v>
      </c>
      <c r="D9543" t="s">
        <v>22</v>
      </c>
      <c r="E9543" t="s">
        <v>776</v>
      </c>
      <c r="F9543" t="s">
        <v>776</v>
      </c>
      <c r="G9543" t="s">
        <v>32</v>
      </c>
      <c r="H9543" t="s">
        <v>216</v>
      </c>
      <c r="I9543">
        <v>584.65</v>
      </c>
      <c r="J9543">
        <v>27</v>
      </c>
      <c r="K9543">
        <v>1991</v>
      </c>
      <c r="L9543" t="s">
        <v>471</v>
      </c>
      <c r="M9543" s="2">
        <f>+Table3[[#This Row],[CHW]]/Table3[[#This Row],[Count of Airbill Number]]</f>
        <v>21.653703703703702</v>
      </c>
    </row>
    <row r="9544" spans="2:13">
      <c r="B9544" t="s">
        <v>20</v>
      </c>
      <c r="C9544" t="s">
        <v>472</v>
      </c>
      <c r="D9544" t="s">
        <v>22</v>
      </c>
      <c r="E9544" t="s">
        <v>778</v>
      </c>
      <c r="F9544" t="s">
        <v>778</v>
      </c>
      <c r="G9544" t="s">
        <v>250</v>
      </c>
      <c r="H9544" t="s">
        <v>86</v>
      </c>
      <c r="I9544">
        <v>584</v>
      </c>
      <c r="J9544">
        <v>95</v>
      </c>
      <c r="K9544">
        <v>1992</v>
      </c>
      <c r="L9544" t="s">
        <v>471</v>
      </c>
      <c r="M9544" s="2">
        <f>+Table3[[#This Row],[CHW]]/Table3[[#This Row],[Count of Airbill Number]]</f>
        <v>6.1473684210526311</v>
      </c>
    </row>
    <row r="9545" spans="2:13">
      <c r="B9545" t="s">
        <v>35</v>
      </c>
      <c r="C9545" t="s">
        <v>21</v>
      </c>
      <c r="D9545" t="s">
        <v>36</v>
      </c>
      <c r="E9545" t="s">
        <v>777</v>
      </c>
      <c r="F9545" t="s">
        <v>777</v>
      </c>
      <c r="G9545" t="s">
        <v>97</v>
      </c>
      <c r="H9545" t="s">
        <v>162</v>
      </c>
      <c r="I9545">
        <v>583.96</v>
      </c>
      <c r="J9545">
        <v>1</v>
      </c>
      <c r="K9545">
        <v>1993</v>
      </c>
      <c r="L9545" t="s">
        <v>471</v>
      </c>
      <c r="M9545" s="2">
        <f>+Table3[[#This Row],[CHW]]/Table3[[#This Row],[Count of Airbill Number]]</f>
        <v>583.96</v>
      </c>
    </row>
    <row r="9546" spans="2:13">
      <c r="B9546" t="s">
        <v>20</v>
      </c>
      <c r="C9546" t="s">
        <v>472</v>
      </c>
      <c r="D9546" t="s">
        <v>22</v>
      </c>
      <c r="E9546" t="s">
        <v>776</v>
      </c>
      <c r="F9546" t="s">
        <v>776</v>
      </c>
      <c r="G9546" t="s">
        <v>39</v>
      </c>
      <c r="H9546" t="s">
        <v>48</v>
      </c>
      <c r="I9546">
        <v>583.69000000000005</v>
      </c>
      <c r="J9546">
        <v>19</v>
      </c>
      <c r="K9546">
        <v>1994</v>
      </c>
      <c r="L9546" t="s">
        <v>471</v>
      </c>
      <c r="M9546" s="2">
        <f>+Table3[[#This Row],[CHW]]/Table3[[#This Row],[Count of Airbill Number]]</f>
        <v>30.720526315789478</v>
      </c>
    </row>
    <row r="9547" spans="2:13">
      <c r="B9547" t="s">
        <v>20</v>
      </c>
      <c r="C9547" t="s">
        <v>472</v>
      </c>
      <c r="D9547" t="s">
        <v>22</v>
      </c>
      <c r="E9547" t="s">
        <v>776</v>
      </c>
      <c r="F9547" t="s">
        <v>776</v>
      </c>
      <c r="G9547" t="s">
        <v>66</v>
      </c>
      <c r="H9547" t="s">
        <v>175</v>
      </c>
      <c r="I9547">
        <v>583.6</v>
      </c>
      <c r="J9547">
        <v>18</v>
      </c>
      <c r="K9547">
        <v>1995</v>
      </c>
      <c r="L9547" t="s">
        <v>471</v>
      </c>
      <c r="M9547" s="2">
        <f>+Table3[[#This Row],[CHW]]/Table3[[#This Row],[Count of Airbill Number]]</f>
        <v>32.422222222222224</v>
      </c>
    </row>
    <row r="9548" spans="2:13">
      <c r="B9548" t="s">
        <v>20</v>
      </c>
      <c r="C9548" t="s">
        <v>21</v>
      </c>
      <c r="D9548" t="s">
        <v>22</v>
      </c>
      <c r="E9548" t="s">
        <v>778</v>
      </c>
      <c r="F9548" t="s">
        <v>778</v>
      </c>
      <c r="G9548" t="s">
        <v>51</v>
      </c>
      <c r="H9548" t="s">
        <v>90</v>
      </c>
      <c r="I9548">
        <v>583.5</v>
      </c>
      <c r="J9548">
        <v>15</v>
      </c>
      <c r="K9548">
        <v>1996</v>
      </c>
      <c r="L9548" t="s">
        <v>471</v>
      </c>
      <c r="M9548" s="2">
        <f>+Table3[[#This Row],[CHW]]/Table3[[#This Row],[Count of Airbill Number]]</f>
        <v>38.9</v>
      </c>
    </row>
    <row r="9549" spans="2:13">
      <c r="B9549" t="s">
        <v>20</v>
      </c>
      <c r="C9549" t="s">
        <v>472</v>
      </c>
      <c r="D9549" t="s">
        <v>36</v>
      </c>
      <c r="E9549" t="s">
        <v>777</v>
      </c>
      <c r="F9549" t="s">
        <v>777</v>
      </c>
      <c r="G9549" t="s">
        <v>106</v>
      </c>
      <c r="H9549" t="s">
        <v>55</v>
      </c>
      <c r="I9549">
        <v>583.39999999999986</v>
      </c>
      <c r="J9549">
        <v>58</v>
      </c>
      <c r="K9549">
        <v>1997</v>
      </c>
      <c r="L9549" t="s">
        <v>471</v>
      </c>
      <c r="M9549" s="2">
        <f>+Table3[[#This Row],[CHW]]/Table3[[#This Row],[Count of Airbill Number]]</f>
        <v>10.05862068965517</v>
      </c>
    </row>
    <row r="9550" spans="2:13">
      <c r="B9550" t="s">
        <v>20</v>
      </c>
      <c r="C9550" t="s">
        <v>472</v>
      </c>
      <c r="D9550" t="s">
        <v>22</v>
      </c>
      <c r="E9550" t="s">
        <v>776</v>
      </c>
      <c r="F9550" t="s">
        <v>776</v>
      </c>
      <c r="G9550" t="s">
        <v>123</v>
      </c>
      <c r="H9550" t="s">
        <v>88</v>
      </c>
      <c r="I9550">
        <v>582.29999999999995</v>
      </c>
      <c r="J9550">
        <v>7</v>
      </c>
      <c r="K9550">
        <v>1998</v>
      </c>
      <c r="L9550" t="s">
        <v>471</v>
      </c>
      <c r="M9550" s="2">
        <f>+Table3[[#This Row],[CHW]]/Table3[[#This Row],[Count of Airbill Number]]</f>
        <v>83.185714285714283</v>
      </c>
    </row>
    <row r="9551" spans="2:13">
      <c r="B9551" t="s">
        <v>20</v>
      </c>
      <c r="C9551" t="s">
        <v>21</v>
      </c>
      <c r="D9551" t="s">
        <v>22</v>
      </c>
      <c r="E9551" t="s">
        <v>777</v>
      </c>
      <c r="F9551" t="s">
        <v>777</v>
      </c>
      <c r="G9551" t="s">
        <v>501</v>
      </c>
      <c r="H9551" t="s">
        <v>179</v>
      </c>
      <c r="I9551">
        <v>582</v>
      </c>
      <c r="J9551">
        <v>181</v>
      </c>
      <c r="K9551">
        <v>1999</v>
      </c>
      <c r="L9551" t="s">
        <v>471</v>
      </c>
      <c r="M9551" s="2">
        <f>+Table3[[#This Row],[CHW]]/Table3[[#This Row],[Count of Airbill Number]]</f>
        <v>3.2154696132596685</v>
      </c>
    </row>
    <row r="9552" spans="2:13">
      <c r="B9552" t="s">
        <v>20</v>
      </c>
      <c r="C9552" t="s">
        <v>472</v>
      </c>
      <c r="D9552" t="s">
        <v>22</v>
      </c>
      <c r="E9552" t="s">
        <v>778</v>
      </c>
      <c r="F9552" t="s">
        <v>777</v>
      </c>
      <c r="G9552" t="s">
        <v>405</v>
      </c>
      <c r="H9552" t="s">
        <v>290</v>
      </c>
      <c r="I9552">
        <v>582</v>
      </c>
      <c r="J9552">
        <v>29</v>
      </c>
      <c r="K9552">
        <v>2000</v>
      </c>
      <c r="L9552" t="s">
        <v>471</v>
      </c>
      <c r="M9552" s="2">
        <f>+Table3[[#This Row],[CHW]]/Table3[[#This Row],[Count of Airbill Number]]</f>
        <v>20.068965517241381</v>
      </c>
    </row>
    <row r="9553" spans="2:13">
      <c r="B9553" t="s">
        <v>20</v>
      </c>
      <c r="C9553" t="s">
        <v>21</v>
      </c>
      <c r="D9553" t="s">
        <v>22</v>
      </c>
      <c r="E9553" t="s">
        <v>778</v>
      </c>
      <c r="F9553" t="s">
        <v>776</v>
      </c>
      <c r="G9553" t="s">
        <v>306</v>
      </c>
      <c r="H9553" t="s">
        <v>66</v>
      </c>
      <c r="I9553">
        <v>581</v>
      </c>
      <c r="J9553">
        <v>184</v>
      </c>
      <c r="K9553">
        <v>2001</v>
      </c>
      <c r="L9553" t="s">
        <v>471</v>
      </c>
      <c r="M9553" s="2">
        <f>+Table3[[#This Row],[CHW]]/Table3[[#This Row],[Count of Airbill Number]]</f>
        <v>3.1576086956521738</v>
      </c>
    </row>
    <row r="9554" spans="2:13">
      <c r="B9554" t="s">
        <v>20</v>
      </c>
      <c r="C9554" t="s">
        <v>472</v>
      </c>
      <c r="D9554" t="s">
        <v>22</v>
      </c>
      <c r="E9554" t="s">
        <v>777</v>
      </c>
      <c r="F9554" t="s">
        <v>777</v>
      </c>
      <c r="G9554" t="s">
        <v>181</v>
      </c>
      <c r="H9554" t="s">
        <v>481</v>
      </c>
      <c r="I9554">
        <v>580</v>
      </c>
      <c r="J9554">
        <v>20</v>
      </c>
      <c r="K9554">
        <v>2002</v>
      </c>
      <c r="L9554" t="s">
        <v>471</v>
      </c>
      <c r="M9554" s="2">
        <f>+Table3[[#This Row],[CHW]]/Table3[[#This Row],[Count of Airbill Number]]</f>
        <v>29</v>
      </c>
    </row>
    <row r="9555" spans="2:13">
      <c r="B9555" t="s">
        <v>20</v>
      </c>
      <c r="C9555" t="s">
        <v>472</v>
      </c>
      <c r="D9555" t="s">
        <v>22</v>
      </c>
      <c r="E9555" t="s">
        <v>776</v>
      </c>
      <c r="F9555" t="s">
        <v>776</v>
      </c>
      <c r="G9555" t="s">
        <v>83</v>
      </c>
      <c r="H9555" t="s">
        <v>85</v>
      </c>
      <c r="I9555">
        <v>579.8150599999999</v>
      </c>
      <c r="J9555">
        <v>12</v>
      </c>
      <c r="K9555">
        <v>2003</v>
      </c>
      <c r="L9555" t="s">
        <v>471</v>
      </c>
      <c r="M9555" s="2">
        <f>+Table3[[#This Row],[CHW]]/Table3[[#This Row],[Count of Airbill Number]]</f>
        <v>48.317921666666656</v>
      </c>
    </row>
    <row r="9556" spans="2:13">
      <c r="B9556" t="s">
        <v>20</v>
      </c>
      <c r="C9556" t="s">
        <v>472</v>
      </c>
      <c r="D9556" t="s">
        <v>22</v>
      </c>
      <c r="E9556" t="s">
        <v>778</v>
      </c>
      <c r="F9556" t="s">
        <v>778</v>
      </c>
      <c r="G9556" t="s">
        <v>124</v>
      </c>
      <c r="H9556" t="s">
        <v>580</v>
      </c>
      <c r="I9556">
        <v>579.80000000000007</v>
      </c>
      <c r="J9556">
        <v>24</v>
      </c>
      <c r="K9556">
        <v>2004</v>
      </c>
      <c r="L9556" t="s">
        <v>471</v>
      </c>
      <c r="M9556" s="2">
        <f>+Table3[[#This Row],[CHW]]/Table3[[#This Row],[Count of Airbill Number]]</f>
        <v>24.158333333333335</v>
      </c>
    </row>
    <row r="9557" spans="2:13">
      <c r="B9557" t="s">
        <v>20</v>
      </c>
      <c r="C9557" t="s">
        <v>21</v>
      </c>
      <c r="D9557" t="s">
        <v>22</v>
      </c>
      <c r="E9557" t="s">
        <v>778</v>
      </c>
      <c r="F9557" t="s">
        <v>778</v>
      </c>
      <c r="G9557" t="s">
        <v>51</v>
      </c>
      <c r="H9557" t="s">
        <v>260</v>
      </c>
      <c r="I9557">
        <v>579.5</v>
      </c>
      <c r="J9557">
        <v>10</v>
      </c>
      <c r="K9557">
        <v>2005</v>
      </c>
      <c r="L9557" t="s">
        <v>471</v>
      </c>
      <c r="M9557" s="2">
        <f>+Table3[[#This Row],[CHW]]/Table3[[#This Row],[Count of Airbill Number]]</f>
        <v>57.95</v>
      </c>
    </row>
    <row r="9558" spans="2:13">
      <c r="B9558" t="s">
        <v>20</v>
      </c>
      <c r="C9558" t="s">
        <v>472</v>
      </c>
      <c r="D9558" t="s">
        <v>22</v>
      </c>
      <c r="E9558" t="s">
        <v>776</v>
      </c>
      <c r="F9558" t="s">
        <v>776</v>
      </c>
      <c r="G9558" t="s">
        <v>66</v>
      </c>
      <c r="H9558" t="s">
        <v>45</v>
      </c>
      <c r="I9558">
        <v>579.36999999999989</v>
      </c>
      <c r="J9558">
        <v>8</v>
      </c>
      <c r="K9558">
        <v>2006</v>
      </c>
      <c r="L9558" t="s">
        <v>471</v>
      </c>
      <c r="M9558" s="2">
        <f>+Table3[[#This Row],[CHW]]/Table3[[#This Row],[Count of Airbill Number]]</f>
        <v>72.421249999999986</v>
      </c>
    </row>
    <row r="9559" spans="2:13">
      <c r="B9559" t="s">
        <v>20</v>
      </c>
      <c r="C9559" t="s">
        <v>21</v>
      </c>
      <c r="D9559" t="s">
        <v>22</v>
      </c>
      <c r="E9559" t="s">
        <v>777</v>
      </c>
      <c r="F9559" t="s">
        <v>777</v>
      </c>
      <c r="G9559" t="s">
        <v>274</v>
      </c>
      <c r="H9559" t="s">
        <v>259</v>
      </c>
      <c r="I9559">
        <v>579</v>
      </c>
      <c r="J9559">
        <v>47</v>
      </c>
      <c r="K9559">
        <v>2007</v>
      </c>
      <c r="L9559" t="s">
        <v>471</v>
      </c>
      <c r="M9559" s="2">
        <f>+Table3[[#This Row],[CHW]]/Table3[[#This Row],[Count of Airbill Number]]</f>
        <v>12.319148936170214</v>
      </c>
    </row>
    <row r="9560" spans="2:13">
      <c r="B9560" t="s">
        <v>20</v>
      </c>
      <c r="C9560" t="s">
        <v>472</v>
      </c>
      <c r="D9560" t="s">
        <v>22</v>
      </c>
      <c r="E9560" t="s">
        <v>778</v>
      </c>
      <c r="F9560" t="s">
        <v>778</v>
      </c>
      <c r="G9560" t="s">
        <v>86</v>
      </c>
      <c r="H9560" t="s">
        <v>528</v>
      </c>
      <c r="I9560">
        <v>579</v>
      </c>
      <c r="J9560">
        <v>38</v>
      </c>
      <c r="K9560">
        <v>2008</v>
      </c>
      <c r="L9560" t="s">
        <v>471</v>
      </c>
      <c r="M9560" s="2">
        <f>+Table3[[#This Row],[CHW]]/Table3[[#This Row],[Count of Airbill Number]]</f>
        <v>15.236842105263158</v>
      </c>
    </row>
    <row r="9561" spans="2:13">
      <c r="B9561" t="s">
        <v>20</v>
      </c>
      <c r="C9561" t="s">
        <v>472</v>
      </c>
      <c r="D9561" t="s">
        <v>22</v>
      </c>
      <c r="E9561" t="s">
        <v>778</v>
      </c>
      <c r="F9561" t="s">
        <v>778</v>
      </c>
      <c r="G9561" t="s">
        <v>124</v>
      </c>
      <c r="H9561" t="s">
        <v>155</v>
      </c>
      <c r="I9561">
        <v>579</v>
      </c>
      <c r="J9561">
        <v>38</v>
      </c>
      <c r="K9561">
        <v>2009</v>
      </c>
      <c r="L9561" t="s">
        <v>471</v>
      </c>
      <c r="M9561" s="2">
        <f>+Table3[[#This Row],[CHW]]/Table3[[#This Row],[Count of Airbill Number]]</f>
        <v>15.236842105263158</v>
      </c>
    </row>
    <row r="9562" spans="2:13">
      <c r="B9562" t="s">
        <v>20</v>
      </c>
      <c r="C9562" t="s">
        <v>21</v>
      </c>
      <c r="D9562" t="s">
        <v>22</v>
      </c>
      <c r="E9562" t="s">
        <v>777</v>
      </c>
      <c r="F9562" t="s">
        <v>777</v>
      </c>
      <c r="G9562" t="s">
        <v>506</v>
      </c>
      <c r="H9562" t="s">
        <v>274</v>
      </c>
      <c r="I9562">
        <v>577</v>
      </c>
      <c r="J9562">
        <v>123</v>
      </c>
      <c r="K9562">
        <v>2010</v>
      </c>
      <c r="L9562" t="s">
        <v>471</v>
      </c>
      <c r="M9562" s="2">
        <f>+Table3[[#This Row],[CHW]]/Table3[[#This Row],[Count of Airbill Number]]</f>
        <v>4.691056910569106</v>
      </c>
    </row>
    <row r="9563" spans="2:13">
      <c r="B9563" t="s">
        <v>35</v>
      </c>
      <c r="C9563" t="s">
        <v>472</v>
      </c>
      <c r="D9563" t="s">
        <v>36</v>
      </c>
      <c r="E9563" t="s">
        <v>777</v>
      </c>
      <c r="F9563" t="s">
        <v>777</v>
      </c>
      <c r="G9563" t="s">
        <v>557</v>
      </c>
      <c r="H9563" t="s">
        <v>97</v>
      </c>
      <c r="I9563">
        <v>576.96</v>
      </c>
      <c r="J9563">
        <v>16</v>
      </c>
      <c r="K9563">
        <v>2011</v>
      </c>
      <c r="L9563" t="s">
        <v>471</v>
      </c>
      <c r="M9563" s="2">
        <f>+Table3[[#This Row],[CHW]]/Table3[[#This Row],[Count of Airbill Number]]</f>
        <v>36.06</v>
      </c>
    </row>
    <row r="9564" spans="2:13">
      <c r="B9564" t="s">
        <v>20</v>
      </c>
      <c r="C9564" t="s">
        <v>472</v>
      </c>
      <c r="D9564" t="s">
        <v>22</v>
      </c>
      <c r="E9564" t="s">
        <v>777</v>
      </c>
      <c r="F9564" t="s">
        <v>777</v>
      </c>
      <c r="G9564" t="s">
        <v>97</v>
      </c>
      <c r="H9564" t="s">
        <v>162</v>
      </c>
      <c r="I9564">
        <v>576</v>
      </c>
      <c r="J9564">
        <v>6</v>
      </c>
      <c r="K9564">
        <v>2012</v>
      </c>
      <c r="L9564" t="s">
        <v>471</v>
      </c>
      <c r="M9564" s="2">
        <f>+Table3[[#This Row],[CHW]]/Table3[[#This Row],[Count of Airbill Number]]</f>
        <v>96</v>
      </c>
    </row>
    <row r="9565" spans="2:13">
      <c r="B9565" t="s">
        <v>20</v>
      </c>
      <c r="C9565" t="s">
        <v>472</v>
      </c>
      <c r="D9565" t="s">
        <v>22</v>
      </c>
      <c r="E9565" t="s">
        <v>777</v>
      </c>
      <c r="F9565" t="s">
        <v>777</v>
      </c>
      <c r="G9565" t="s">
        <v>110</v>
      </c>
      <c r="H9565" t="s">
        <v>162</v>
      </c>
      <c r="I9565">
        <v>576</v>
      </c>
      <c r="J9565">
        <v>6</v>
      </c>
      <c r="K9565">
        <v>2013</v>
      </c>
      <c r="L9565" t="s">
        <v>471</v>
      </c>
      <c r="M9565" s="2">
        <f>+Table3[[#This Row],[CHW]]/Table3[[#This Row],[Count of Airbill Number]]</f>
        <v>96</v>
      </c>
    </row>
    <row r="9566" spans="2:13">
      <c r="B9566" t="s">
        <v>20</v>
      </c>
      <c r="C9566" t="s">
        <v>472</v>
      </c>
      <c r="D9566" t="s">
        <v>22</v>
      </c>
      <c r="E9566" t="s">
        <v>778</v>
      </c>
      <c r="F9566" t="s">
        <v>778</v>
      </c>
      <c r="G9566" t="s">
        <v>310</v>
      </c>
      <c r="H9566" t="s">
        <v>86</v>
      </c>
      <c r="I9566">
        <v>575.5</v>
      </c>
      <c r="J9566">
        <v>53</v>
      </c>
      <c r="K9566">
        <v>2014</v>
      </c>
      <c r="L9566" t="s">
        <v>471</v>
      </c>
      <c r="M9566" s="2">
        <f>+Table3[[#This Row],[CHW]]/Table3[[#This Row],[Count of Airbill Number]]</f>
        <v>10.858490566037736</v>
      </c>
    </row>
    <row r="9567" spans="2:13">
      <c r="B9567" t="s">
        <v>35</v>
      </c>
      <c r="C9567" t="s">
        <v>472</v>
      </c>
      <c r="D9567" t="s">
        <v>36</v>
      </c>
      <c r="E9567" t="s">
        <v>776</v>
      </c>
      <c r="F9567" t="s">
        <v>776</v>
      </c>
      <c r="G9567" t="s">
        <v>116</v>
      </c>
      <c r="H9567" t="s">
        <v>477</v>
      </c>
      <c r="I9567">
        <v>575.29999999999984</v>
      </c>
      <c r="J9567">
        <v>47</v>
      </c>
      <c r="K9567">
        <v>2015</v>
      </c>
      <c r="L9567" t="s">
        <v>471</v>
      </c>
      <c r="M9567" s="2">
        <f>+Table3[[#This Row],[CHW]]/Table3[[#This Row],[Count of Airbill Number]]</f>
        <v>12.240425531914891</v>
      </c>
    </row>
    <row r="9568" spans="2:13">
      <c r="B9568" t="s">
        <v>20</v>
      </c>
      <c r="C9568" t="s">
        <v>21</v>
      </c>
      <c r="D9568" t="s">
        <v>22</v>
      </c>
      <c r="E9568" t="s">
        <v>777</v>
      </c>
      <c r="F9568" t="s">
        <v>777</v>
      </c>
      <c r="G9568" t="s">
        <v>290</v>
      </c>
      <c r="H9568" t="s">
        <v>513</v>
      </c>
      <c r="I9568">
        <v>575.20000000000005</v>
      </c>
      <c r="J9568">
        <v>13</v>
      </c>
      <c r="K9568">
        <v>2016</v>
      </c>
      <c r="L9568" t="s">
        <v>471</v>
      </c>
      <c r="M9568" s="2">
        <f>+Table3[[#This Row],[CHW]]/Table3[[#This Row],[Count of Airbill Number]]</f>
        <v>44.246153846153852</v>
      </c>
    </row>
    <row r="9569" spans="2:13">
      <c r="B9569" t="s">
        <v>20</v>
      </c>
      <c r="C9569" t="s">
        <v>472</v>
      </c>
      <c r="D9569" t="s">
        <v>22</v>
      </c>
      <c r="E9569" t="s">
        <v>776</v>
      </c>
      <c r="F9569" t="s">
        <v>776</v>
      </c>
      <c r="G9569" t="s">
        <v>187</v>
      </c>
      <c r="H9569" t="s">
        <v>85</v>
      </c>
      <c r="I9569">
        <v>575</v>
      </c>
      <c r="J9569">
        <v>7</v>
      </c>
      <c r="K9569">
        <v>2017</v>
      </c>
      <c r="L9569" t="s">
        <v>471</v>
      </c>
      <c r="M9569" s="2">
        <f>+Table3[[#This Row],[CHW]]/Table3[[#This Row],[Count of Airbill Number]]</f>
        <v>82.142857142857139</v>
      </c>
    </row>
    <row r="9570" spans="2:13">
      <c r="B9570" t="s">
        <v>20</v>
      </c>
      <c r="C9570" t="s">
        <v>472</v>
      </c>
      <c r="D9570" t="s">
        <v>22</v>
      </c>
      <c r="E9570" t="s">
        <v>777</v>
      </c>
      <c r="F9570" t="s">
        <v>777</v>
      </c>
      <c r="G9570" t="s">
        <v>517</v>
      </c>
      <c r="H9570" t="s">
        <v>512</v>
      </c>
      <c r="I9570">
        <v>574</v>
      </c>
      <c r="J9570">
        <v>28</v>
      </c>
      <c r="K9570">
        <v>2018</v>
      </c>
      <c r="L9570" t="s">
        <v>471</v>
      </c>
      <c r="M9570" s="2">
        <f>+Table3[[#This Row],[CHW]]/Table3[[#This Row],[Count of Airbill Number]]</f>
        <v>20.5</v>
      </c>
    </row>
    <row r="9571" spans="2:13">
      <c r="B9571" t="s">
        <v>20</v>
      </c>
      <c r="C9571" t="s">
        <v>472</v>
      </c>
      <c r="D9571" t="s">
        <v>22</v>
      </c>
      <c r="E9571" t="s">
        <v>778</v>
      </c>
      <c r="F9571" t="s">
        <v>778</v>
      </c>
      <c r="G9571" t="s">
        <v>624</v>
      </c>
      <c r="H9571" t="s">
        <v>610</v>
      </c>
      <c r="I9571">
        <v>572.5</v>
      </c>
      <c r="J9571">
        <v>7</v>
      </c>
      <c r="K9571">
        <v>2019</v>
      </c>
      <c r="L9571" t="s">
        <v>471</v>
      </c>
      <c r="M9571" s="2">
        <f>+Table3[[#This Row],[CHW]]/Table3[[#This Row],[Count of Airbill Number]]</f>
        <v>81.785714285714292</v>
      </c>
    </row>
    <row r="9572" spans="2:13">
      <c r="B9572" t="s">
        <v>35</v>
      </c>
      <c r="C9572" t="s">
        <v>472</v>
      </c>
      <c r="D9572" t="s">
        <v>36</v>
      </c>
      <c r="E9572" t="s">
        <v>778</v>
      </c>
      <c r="F9572" t="s">
        <v>777</v>
      </c>
      <c r="G9572" t="s">
        <v>86</v>
      </c>
      <c r="H9572" t="s">
        <v>27</v>
      </c>
      <c r="I9572">
        <v>572</v>
      </c>
      <c r="J9572">
        <v>2</v>
      </c>
      <c r="K9572">
        <v>2020</v>
      </c>
      <c r="L9572" t="s">
        <v>471</v>
      </c>
      <c r="M9572" s="2">
        <f>+Table3[[#This Row],[CHW]]/Table3[[#This Row],[Count of Airbill Number]]</f>
        <v>286</v>
      </c>
    </row>
    <row r="9573" spans="2:13">
      <c r="B9573" t="s">
        <v>20</v>
      </c>
      <c r="C9573" t="s">
        <v>21</v>
      </c>
      <c r="D9573" t="s">
        <v>22</v>
      </c>
      <c r="E9573" t="s">
        <v>777</v>
      </c>
      <c r="F9573" t="s">
        <v>776</v>
      </c>
      <c r="G9573" t="s">
        <v>55</v>
      </c>
      <c r="H9573" t="s">
        <v>558</v>
      </c>
      <c r="I9573">
        <v>572</v>
      </c>
      <c r="J9573">
        <v>2</v>
      </c>
      <c r="K9573">
        <v>2021</v>
      </c>
      <c r="L9573" t="s">
        <v>471</v>
      </c>
      <c r="M9573" s="2">
        <f>+Table3[[#This Row],[CHW]]/Table3[[#This Row],[Count of Airbill Number]]</f>
        <v>286</v>
      </c>
    </row>
    <row r="9574" spans="2:13">
      <c r="B9574" t="s">
        <v>20</v>
      </c>
      <c r="C9574" t="s">
        <v>472</v>
      </c>
      <c r="D9574" t="s">
        <v>22</v>
      </c>
      <c r="E9574" t="s">
        <v>778</v>
      </c>
      <c r="F9574" t="s">
        <v>776</v>
      </c>
      <c r="G9574" t="s">
        <v>269</v>
      </c>
      <c r="H9574" t="s">
        <v>32</v>
      </c>
      <c r="I9574">
        <v>572</v>
      </c>
      <c r="J9574">
        <v>13</v>
      </c>
      <c r="K9574">
        <v>2022</v>
      </c>
      <c r="L9574" t="s">
        <v>471</v>
      </c>
      <c r="M9574" s="2">
        <f>+Table3[[#This Row],[CHW]]/Table3[[#This Row],[Count of Airbill Number]]</f>
        <v>44</v>
      </c>
    </row>
    <row r="9575" spans="2:13">
      <c r="B9575" t="s">
        <v>20</v>
      </c>
      <c r="C9575" t="s">
        <v>21</v>
      </c>
      <c r="D9575" t="s">
        <v>22</v>
      </c>
      <c r="E9575" t="s">
        <v>778</v>
      </c>
      <c r="F9575" t="s">
        <v>777</v>
      </c>
      <c r="G9575" t="s">
        <v>113</v>
      </c>
      <c r="H9575" t="s">
        <v>110</v>
      </c>
      <c r="I9575">
        <v>571.55999999999995</v>
      </c>
      <c r="J9575">
        <v>5</v>
      </c>
      <c r="K9575">
        <v>2023</v>
      </c>
      <c r="L9575" t="s">
        <v>471</v>
      </c>
      <c r="M9575" s="2">
        <f>+Table3[[#This Row],[CHW]]/Table3[[#This Row],[Count of Airbill Number]]</f>
        <v>114.31199999999998</v>
      </c>
    </row>
    <row r="9576" spans="2:13">
      <c r="B9576" t="s">
        <v>20</v>
      </c>
      <c r="C9576" t="s">
        <v>21</v>
      </c>
      <c r="D9576" t="s">
        <v>22</v>
      </c>
      <c r="E9576" t="s">
        <v>776</v>
      </c>
      <c r="F9576" t="s">
        <v>776</v>
      </c>
      <c r="G9576" t="s">
        <v>66</v>
      </c>
      <c r="H9576" t="s">
        <v>32</v>
      </c>
      <c r="I9576">
        <v>570.6</v>
      </c>
      <c r="J9576">
        <v>209</v>
      </c>
      <c r="K9576">
        <v>2024</v>
      </c>
      <c r="L9576" t="s">
        <v>471</v>
      </c>
      <c r="M9576" s="2">
        <f>+Table3[[#This Row],[CHW]]/Table3[[#This Row],[Count of Airbill Number]]</f>
        <v>2.7301435406698564</v>
      </c>
    </row>
    <row r="9577" spans="2:13">
      <c r="B9577" t="s">
        <v>20</v>
      </c>
      <c r="C9577" t="s">
        <v>472</v>
      </c>
      <c r="D9577" t="s">
        <v>22</v>
      </c>
      <c r="E9577" t="s">
        <v>778</v>
      </c>
      <c r="F9577" t="s">
        <v>778</v>
      </c>
      <c r="G9577" t="s">
        <v>51</v>
      </c>
      <c r="H9577" t="s">
        <v>185</v>
      </c>
      <c r="I9577">
        <v>570.55999999999995</v>
      </c>
      <c r="J9577">
        <v>10</v>
      </c>
      <c r="K9577">
        <v>2025</v>
      </c>
      <c r="L9577" t="s">
        <v>471</v>
      </c>
      <c r="M9577" s="2">
        <f>+Table3[[#This Row],[CHW]]/Table3[[#This Row],[Count of Airbill Number]]</f>
        <v>57.055999999999997</v>
      </c>
    </row>
    <row r="9578" spans="2:13">
      <c r="B9578" t="s">
        <v>20</v>
      </c>
      <c r="C9578" t="s">
        <v>472</v>
      </c>
      <c r="D9578" t="s">
        <v>22</v>
      </c>
      <c r="E9578" t="s">
        <v>776</v>
      </c>
      <c r="F9578" t="s">
        <v>776</v>
      </c>
      <c r="G9578" t="s">
        <v>130</v>
      </c>
      <c r="H9578" t="s">
        <v>37</v>
      </c>
      <c r="I9578">
        <v>570.36000000000013</v>
      </c>
      <c r="J9578">
        <v>42</v>
      </c>
      <c r="K9578">
        <v>2026</v>
      </c>
      <c r="L9578" t="s">
        <v>471</v>
      </c>
      <c r="M9578" s="2">
        <f>+Table3[[#This Row],[CHW]]/Table3[[#This Row],[Count of Airbill Number]]</f>
        <v>13.580000000000004</v>
      </c>
    </row>
    <row r="9579" spans="2:13">
      <c r="B9579" t="s">
        <v>20</v>
      </c>
      <c r="C9579" t="s">
        <v>472</v>
      </c>
      <c r="D9579" t="s">
        <v>22</v>
      </c>
      <c r="E9579" t="s">
        <v>778</v>
      </c>
      <c r="F9579" t="s">
        <v>778</v>
      </c>
      <c r="G9579" t="s">
        <v>173</v>
      </c>
      <c r="H9579" t="s">
        <v>124</v>
      </c>
      <c r="I9579">
        <v>570.35</v>
      </c>
      <c r="J9579">
        <v>20</v>
      </c>
      <c r="K9579">
        <v>2027</v>
      </c>
      <c r="L9579" t="s">
        <v>471</v>
      </c>
      <c r="M9579" s="2">
        <f>+Table3[[#This Row],[CHW]]/Table3[[#This Row],[Count of Airbill Number]]</f>
        <v>28.517500000000002</v>
      </c>
    </row>
    <row r="9580" spans="2:13">
      <c r="B9580" t="s">
        <v>20</v>
      </c>
      <c r="C9580" t="s">
        <v>472</v>
      </c>
      <c r="D9580" t="s">
        <v>22</v>
      </c>
      <c r="E9580" t="s">
        <v>777</v>
      </c>
      <c r="F9580" t="s">
        <v>778</v>
      </c>
      <c r="G9580" t="s">
        <v>324</v>
      </c>
      <c r="H9580" t="s">
        <v>51</v>
      </c>
      <c r="I9580">
        <v>570</v>
      </c>
      <c r="J9580">
        <v>10</v>
      </c>
      <c r="K9580">
        <v>2028</v>
      </c>
      <c r="L9580" t="s">
        <v>471</v>
      </c>
      <c r="M9580" s="2">
        <f>+Table3[[#This Row],[CHW]]/Table3[[#This Row],[Count of Airbill Number]]</f>
        <v>57</v>
      </c>
    </row>
    <row r="9581" spans="2:13">
      <c r="B9581" t="s">
        <v>20</v>
      </c>
      <c r="C9581" t="s">
        <v>21</v>
      </c>
      <c r="D9581" t="s">
        <v>22</v>
      </c>
      <c r="E9581" t="s">
        <v>777</v>
      </c>
      <c r="F9581" t="s">
        <v>777</v>
      </c>
      <c r="G9581" t="s">
        <v>374</v>
      </c>
      <c r="H9581" t="s">
        <v>481</v>
      </c>
      <c r="I9581">
        <v>569.09999999999991</v>
      </c>
      <c r="J9581">
        <v>59</v>
      </c>
      <c r="K9581">
        <v>2029</v>
      </c>
      <c r="L9581" t="s">
        <v>471</v>
      </c>
      <c r="M9581" s="2">
        <f>+Table3[[#This Row],[CHW]]/Table3[[#This Row],[Count of Airbill Number]]</f>
        <v>9.6457627118644051</v>
      </c>
    </row>
    <row r="9582" spans="2:13">
      <c r="B9582" t="s">
        <v>20</v>
      </c>
      <c r="C9582" t="s">
        <v>472</v>
      </c>
      <c r="D9582" t="s">
        <v>22</v>
      </c>
      <c r="E9582" t="s">
        <v>777</v>
      </c>
      <c r="F9582" t="s">
        <v>777</v>
      </c>
      <c r="G9582" t="s">
        <v>489</v>
      </c>
      <c r="H9582" t="s">
        <v>517</v>
      </c>
      <c r="I9582">
        <v>569</v>
      </c>
      <c r="J9582">
        <v>4</v>
      </c>
      <c r="K9582">
        <v>2030</v>
      </c>
      <c r="L9582" t="s">
        <v>471</v>
      </c>
      <c r="M9582" s="2">
        <f>+Table3[[#This Row],[CHW]]/Table3[[#This Row],[Count of Airbill Number]]</f>
        <v>142.25</v>
      </c>
    </row>
    <row r="9583" spans="2:13">
      <c r="B9583" t="s">
        <v>20</v>
      </c>
      <c r="C9583" t="s">
        <v>472</v>
      </c>
      <c r="D9583" t="s">
        <v>22</v>
      </c>
      <c r="E9583" t="s">
        <v>776</v>
      </c>
      <c r="F9583" t="s">
        <v>776</v>
      </c>
      <c r="G9583" t="s">
        <v>32</v>
      </c>
      <c r="H9583" t="s">
        <v>39</v>
      </c>
      <c r="I9583">
        <v>567.34</v>
      </c>
      <c r="J9583">
        <v>28</v>
      </c>
      <c r="K9583">
        <v>2031</v>
      </c>
      <c r="L9583" t="s">
        <v>471</v>
      </c>
      <c r="M9583" s="2">
        <f>+Table3[[#This Row],[CHW]]/Table3[[#This Row],[Count of Airbill Number]]</f>
        <v>20.262142857142859</v>
      </c>
    </row>
    <row r="9584" spans="2:13">
      <c r="B9584" t="s">
        <v>20</v>
      </c>
      <c r="C9584" t="s">
        <v>472</v>
      </c>
      <c r="D9584" t="s">
        <v>22</v>
      </c>
      <c r="E9584" t="s">
        <v>778</v>
      </c>
      <c r="F9584" t="s">
        <v>777</v>
      </c>
      <c r="G9584" t="s">
        <v>171</v>
      </c>
      <c r="H9584" t="s">
        <v>481</v>
      </c>
      <c r="I9584">
        <v>567</v>
      </c>
      <c r="J9584">
        <v>44</v>
      </c>
      <c r="K9584">
        <v>2032</v>
      </c>
      <c r="L9584" t="s">
        <v>471</v>
      </c>
      <c r="M9584" s="2">
        <f>+Table3[[#This Row],[CHW]]/Table3[[#This Row],[Count of Airbill Number]]</f>
        <v>12.886363636363637</v>
      </c>
    </row>
    <row r="9585" spans="2:13">
      <c r="B9585" t="s">
        <v>20</v>
      </c>
      <c r="C9585" t="s">
        <v>21</v>
      </c>
      <c r="D9585" t="s">
        <v>22</v>
      </c>
      <c r="E9585" t="s">
        <v>777</v>
      </c>
      <c r="F9585" t="s">
        <v>778</v>
      </c>
      <c r="G9585" t="s">
        <v>38</v>
      </c>
      <c r="H9585" t="s">
        <v>51</v>
      </c>
      <c r="I9585">
        <v>566</v>
      </c>
      <c r="J9585">
        <v>1</v>
      </c>
      <c r="K9585">
        <v>2033</v>
      </c>
      <c r="L9585" t="s">
        <v>471</v>
      </c>
      <c r="M9585" s="2">
        <f>+Table3[[#This Row],[CHW]]/Table3[[#This Row],[Count of Airbill Number]]</f>
        <v>566</v>
      </c>
    </row>
    <row r="9586" spans="2:13">
      <c r="B9586" t="s">
        <v>20</v>
      </c>
      <c r="C9586" t="s">
        <v>21</v>
      </c>
      <c r="D9586" t="s">
        <v>22</v>
      </c>
      <c r="E9586" t="s">
        <v>776</v>
      </c>
      <c r="F9586" t="s">
        <v>778</v>
      </c>
      <c r="G9586" t="s">
        <v>123</v>
      </c>
      <c r="H9586" t="s">
        <v>135</v>
      </c>
      <c r="I9586">
        <v>565.19999999999993</v>
      </c>
      <c r="J9586">
        <v>5</v>
      </c>
      <c r="K9586">
        <v>2034</v>
      </c>
      <c r="L9586" t="s">
        <v>471</v>
      </c>
      <c r="M9586" s="2">
        <f>+Table3[[#This Row],[CHW]]/Table3[[#This Row],[Count of Airbill Number]]</f>
        <v>113.03999999999999</v>
      </c>
    </row>
    <row r="9587" spans="2:13">
      <c r="B9587" t="s">
        <v>20</v>
      </c>
      <c r="C9587" t="s">
        <v>472</v>
      </c>
      <c r="D9587" t="s">
        <v>22</v>
      </c>
      <c r="E9587" t="s">
        <v>777</v>
      </c>
      <c r="F9587" t="s">
        <v>776</v>
      </c>
      <c r="G9587" t="s">
        <v>481</v>
      </c>
      <c r="H9587" t="s">
        <v>312</v>
      </c>
      <c r="I9587">
        <v>565</v>
      </c>
      <c r="J9587">
        <v>10</v>
      </c>
      <c r="K9587">
        <v>2035</v>
      </c>
      <c r="L9587" t="s">
        <v>471</v>
      </c>
      <c r="M9587" s="2">
        <f>+Table3[[#This Row],[CHW]]/Table3[[#This Row],[Count of Airbill Number]]</f>
        <v>56.5</v>
      </c>
    </row>
    <row r="9588" spans="2:13">
      <c r="B9588" t="s">
        <v>20</v>
      </c>
      <c r="C9588" t="s">
        <v>472</v>
      </c>
      <c r="D9588" t="s">
        <v>22</v>
      </c>
      <c r="E9588" t="s">
        <v>776</v>
      </c>
      <c r="F9588" t="s">
        <v>778</v>
      </c>
      <c r="G9588" t="s">
        <v>152</v>
      </c>
      <c r="H9588" t="s">
        <v>153</v>
      </c>
      <c r="I9588">
        <v>565</v>
      </c>
      <c r="J9588">
        <v>2</v>
      </c>
      <c r="K9588">
        <v>2036</v>
      </c>
      <c r="L9588" t="s">
        <v>471</v>
      </c>
      <c r="M9588" s="2">
        <f>+Table3[[#This Row],[CHW]]/Table3[[#This Row],[Count of Airbill Number]]</f>
        <v>282.5</v>
      </c>
    </row>
    <row r="9589" spans="2:13">
      <c r="B9589" t="s">
        <v>20</v>
      </c>
      <c r="C9589" t="s">
        <v>21</v>
      </c>
      <c r="D9589" t="s">
        <v>22</v>
      </c>
      <c r="E9589" t="s">
        <v>776</v>
      </c>
      <c r="F9589" t="s">
        <v>776</v>
      </c>
      <c r="G9589" t="s">
        <v>116</v>
      </c>
      <c r="H9589" t="s">
        <v>432</v>
      </c>
      <c r="I9589">
        <v>564.85307599999976</v>
      </c>
      <c r="J9589">
        <v>65</v>
      </c>
      <c r="K9589">
        <v>2037</v>
      </c>
      <c r="L9589" t="s">
        <v>471</v>
      </c>
      <c r="M9589" s="2">
        <f>+Table3[[#This Row],[CHW]]/Table3[[#This Row],[Count of Airbill Number]]</f>
        <v>8.6900473230769197</v>
      </c>
    </row>
    <row r="9590" spans="2:13">
      <c r="B9590" t="s">
        <v>20</v>
      </c>
      <c r="C9590" t="s">
        <v>472</v>
      </c>
      <c r="D9590" t="s">
        <v>22</v>
      </c>
      <c r="E9590" t="s">
        <v>777</v>
      </c>
      <c r="F9590" t="s">
        <v>777</v>
      </c>
      <c r="G9590" t="s">
        <v>55</v>
      </c>
      <c r="H9590" t="s">
        <v>429</v>
      </c>
      <c r="I9590">
        <v>564</v>
      </c>
      <c r="J9590">
        <v>46</v>
      </c>
      <c r="K9590">
        <v>2038</v>
      </c>
      <c r="L9590" t="s">
        <v>471</v>
      </c>
      <c r="M9590" s="2">
        <f>+Table3[[#This Row],[CHW]]/Table3[[#This Row],[Count of Airbill Number]]</f>
        <v>12.260869565217391</v>
      </c>
    </row>
    <row r="9591" spans="2:13">
      <c r="B9591" t="s">
        <v>20</v>
      </c>
      <c r="C9591" t="s">
        <v>472</v>
      </c>
      <c r="D9591" t="s">
        <v>22</v>
      </c>
      <c r="E9591" t="s">
        <v>776</v>
      </c>
      <c r="F9591" t="s">
        <v>778</v>
      </c>
      <c r="G9591" t="s">
        <v>32</v>
      </c>
      <c r="H9591" t="s">
        <v>135</v>
      </c>
      <c r="I9591">
        <v>562.24999999999989</v>
      </c>
      <c r="J9591">
        <v>6</v>
      </c>
      <c r="K9591">
        <v>2039</v>
      </c>
      <c r="L9591" t="s">
        <v>471</v>
      </c>
      <c r="M9591" s="2">
        <f>+Table3[[#This Row],[CHW]]/Table3[[#This Row],[Count of Airbill Number]]</f>
        <v>93.708333333333314</v>
      </c>
    </row>
    <row r="9592" spans="2:13">
      <c r="B9592" t="s">
        <v>35</v>
      </c>
      <c r="C9592" t="s">
        <v>472</v>
      </c>
      <c r="D9592" t="s">
        <v>36</v>
      </c>
      <c r="E9592" t="s">
        <v>778</v>
      </c>
      <c r="F9592" t="s">
        <v>778</v>
      </c>
      <c r="G9592" t="s">
        <v>86</v>
      </c>
      <c r="H9592" t="s">
        <v>51</v>
      </c>
      <c r="I9592">
        <v>561</v>
      </c>
      <c r="J9592">
        <v>5</v>
      </c>
      <c r="K9592">
        <v>2040</v>
      </c>
      <c r="L9592" t="s">
        <v>471</v>
      </c>
      <c r="M9592" s="2">
        <f>+Table3[[#This Row],[CHW]]/Table3[[#This Row],[Count of Airbill Number]]</f>
        <v>112.2</v>
      </c>
    </row>
    <row r="9593" spans="2:13">
      <c r="B9593" t="s">
        <v>35</v>
      </c>
      <c r="C9593" t="s">
        <v>472</v>
      </c>
      <c r="D9593" t="s">
        <v>36</v>
      </c>
      <c r="E9593" t="s">
        <v>777</v>
      </c>
      <c r="F9593" t="s">
        <v>778</v>
      </c>
      <c r="G9593" t="s">
        <v>360</v>
      </c>
      <c r="H9593" t="s">
        <v>267</v>
      </c>
      <c r="I9593">
        <v>560</v>
      </c>
      <c r="J9593">
        <v>1</v>
      </c>
      <c r="K9593">
        <v>2041</v>
      </c>
      <c r="L9593" t="s">
        <v>471</v>
      </c>
      <c r="M9593" s="2">
        <f>+Table3[[#This Row],[CHW]]/Table3[[#This Row],[Count of Airbill Number]]</f>
        <v>560</v>
      </c>
    </row>
    <row r="9594" spans="2:13">
      <c r="B9594" t="s">
        <v>20</v>
      </c>
      <c r="C9594" t="s">
        <v>472</v>
      </c>
      <c r="D9594" t="s">
        <v>36</v>
      </c>
      <c r="E9594" t="s">
        <v>777</v>
      </c>
      <c r="F9594" t="s">
        <v>778</v>
      </c>
      <c r="G9594" t="s">
        <v>290</v>
      </c>
      <c r="H9594" t="s">
        <v>86</v>
      </c>
      <c r="I9594">
        <v>560</v>
      </c>
      <c r="J9594">
        <v>41</v>
      </c>
      <c r="K9594">
        <v>2042</v>
      </c>
      <c r="L9594" t="s">
        <v>471</v>
      </c>
      <c r="M9594" s="2">
        <f>+Table3[[#This Row],[CHW]]/Table3[[#This Row],[Count of Airbill Number]]</f>
        <v>13.658536585365853</v>
      </c>
    </row>
    <row r="9595" spans="2:13">
      <c r="B9595" t="s">
        <v>20</v>
      </c>
      <c r="C9595" t="s">
        <v>472</v>
      </c>
      <c r="D9595" t="s">
        <v>36</v>
      </c>
      <c r="E9595" t="s">
        <v>777</v>
      </c>
      <c r="F9595" t="s">
        <v>777</v>
      </c>
      <c r="G9595" t="s">
        <v>532</v>
      </c>
      <c r="H9595" t="s">
        <v>106</v>
      </c>
      <c r="I9595">
        <v>560</v>
      </c>
      <c r="J9595">
        <v>73</v>
      </c>
      <c r="K9595">
        <v>2043</v>
      </c>
      <c r="L9595" t="s">
        <v>471</v>
      </c>
      <c r="M9595" s="2">
        <f>+Table3[[#This Row],[CHW]]/Table3[[#This Row],[Count of Airbill Number]]</f>
        <v>7.6712328767123283</v>
      </c>
    </row>
    <row r="9596" spans="2:13">
      <c r="B9596" t="s">
        <v>20</v>
      </c>
      <c r="C9596" t="s">
        <v>472</v>
      </c>
      <c r="D9596" t="s">
        <v>22</v>
      </c>
      <c r="E9596" t="s">
        <v>776</v>
      </c>
      <c r="F9596" t="s">
        <v>778</v>
      </c>
      <c r="G9596" t="s">
        <v>49</v>
      </c>
      <c r="H9596" t="s">
        <v>171</v>
      </c>
      <c r="I9596">
        <v>559.9</v>
      </c>
      <c r="J9596">
        <v>21</v>
      </c>
      <c r="K9596">
        <v>2044</v>
      </c>
      <c r="L9596" t="s">
        <v>471</v>
      </c>
      <c r="M9596" s="2">
        <f>+Table3[[#This Row],[CHW]]/Table3[[#This Row],[Count of Airbill Number]]</f>
        <v>26.661904761904761</v>
      </c>
    </row>
    <row r="9597" spans="2:13">
      <c r="B9597" t="s">
        <v>20</v>
      </c>
      <c r="C9597" t="s">
        <v>472</v>
      </c>
      <c r="D9597" t="s">
        <v>22</v>
      </c>
      <c r="E9597" t="s">
        <v>778</v>
      </c>
      <c r="F9597" t="s">
        <v>776</v>
      </c>
      <c r="G9597" t="s">
        <v>521</v>
      </c>
      <c r="H9597" t="s">
        <v>66</v>
      </c>
      <c r="I9597">
        <v>559.09999999999991</v>
      </c>
      <c r="J9597">
        <v>15</v>
      </c>
      <c r="K9597">
        <v>2045</v>
      </c>
      <c r="L9597" t="s">
        <v>471</v>
      </c>
      <c r="M9597" s="2">
        <f>+Table3[[#This Row],[CHW]]/Table3[[#This Row],[Count of Airbill Number]]</f>
        <v>37.273333333333326</v>
      </c>
    </row>
    <row r="9598" spans="2:13">
      <c r="B9598" t="s">
        <v>20</v>
      </c>
      <c r="C9598" t="s">
        <v>472</v>
      </c>
      <c r="D9598" t="s">
        <v>22</v>
      </c>
      <c r="E9598" t="s">
        <v>778</v>
      </c>
      <c r="F9598" t="s">
        <v>778</v>
      </c>
      <c r="G9598" t="s">
        <v>113</v>
      </c>
      <c r="H9598" t="s">
        <v>250</v>
      </c>
      <c r="I9598">
        <v>557.93999999999983</v>
      </c>
      <c r="J9598">
        <v>17</v>
      </c>
      <c r="K9598">
        <v>2046</v>
      </c>
      <c r="L9598" t="s">
        <v>471</v>
      </c>
      <c r="M9598" s="2">
        <f>+Table3[[#This Row],[CHW]]/Table3[[#This Row],[Count of Airbill Number]]</f>
        <v>32.819999999999993</v>
      </c>
    </row>
    <row r="9599" spans="2:13">
      <c r="B9599" t="s">
        <v>20</v>
      </c>
      <c r="C9599" t="s">
        <v>472</v>
      </c>
      <c r="D9599" t="s">
        <v>22</v>
      </c>
      <c r="E9599" t="s">
        <v>776</v>
      </c>
      <c r="F9599" t="s">
        <v>776</v>
      </c>
      <c r="G9599" t="s">
        <v>123</v>
      </c>
      <c r="H9599" t="s">
        <v>39</v>
      </c>
      <c r="I9599">
        <v>557.4</v>
      </c>
      <c r="J9599">
        <v>61</v>
      </c>
      <c r="K9599">
        <v>2047</v>
      </c>
      <c r="L9599" t="s">
        <v>471</v>
      </c>
      <c r="M9599" s="2">
        <f>+Table3[[#This Row],[CHW]]/Table3[[#This Row],[Count of Airbill Number]]</f>
        <v>9.1377049180327869</v>
      </c>
    </row>
    <row r="9600" spans="2:13">
      <c r="B9600" t="s">
        <v>20</v>
      </c>
      <c r="C9600" t="s">
        <v>21</v>
      </c>
      <c r="D9600" t="s">
        <v>22</v>
      </c>
      <c r="E9600" t="s">
        <v>778</v>
      </c>
      <c r="F9600" t="s">
        <v>778</v>
      </c>
      <c r="G9600" t="s">
        <v>86</v>
      </c>
      <c r="H9600" t="s">
        <v>171</v>
      </c>
      <c r="I9600">
        <v>557</v>
      </c>
      <c r="J9600">
        <v>107</v>
      </c>
      <c r="K9600">
        <v>2048</v>
      </c>
      <c r="L9600" t="s">
        <v>471</v>
      </c>
      <c r="M9600" s="2">
        <f>+Table3[[#This Row],[CHW]]/Table3[[#This Row],[Count of Airbill Number]]</f>
        <v>5.2056074766355138</v>
      </c>
    </row>
    <row r="9601" spans="2:13">
      <c r="B9601" t="s">
        <v>20</v>
      </c>
      <c r="C9601" t="s">
        <v>472</v>
      </c>
      <c r="D9601" t="s">
        <v>22</v>
      </c>
      <c r="E9601" t="s">
        <v>778</v>
      </c>
      <c r="F9601" t="s">
        <v>778</v>
      </c>
      <c r="G9601" t="s">
        <v>233</v>
      </c>
      <c r="H9601" t="s">
        <v>124</v>
      </c>
      <c r="I9601">
        <v>557</v>
      </c>
      <c r="J9601">
        <v>5</v>
      </c>
      <c r="K9601">
        <v>2049</v>
      </c>
      <c r="L9601" t="s">
        <v>471</v>
      </c>
      <c r="M9601" s="2">
        <f>+Table3[[#This Row],[CHW]]/Table3[[#This Row],[Count of Airbill Number]]</f>
        <v>111.4</v>
      </c>
    </row>
    <row r="9602" spans="2:13">
      <c r="B9602" t="s">
        <v>20</v>
      </c>
      <c r="C9602" t="s">
        <v>472</v>
      </c>
      <c r="D9602" t="s">
        <v>22</v>
      </c>
      <c r="E9602" t="s">
        <v>778</v>
      </c>
      <c r="F9602" t="s">
        <v>778</v>
      </c>
      <c r="G9602" t="s">
        <v>476</v>
      </c>
      <c r="H9602" t="s">
        <v>112</v>
      </c>
      <c r="I9602">
        <v>557</v>
      </c>
      <c r="J9602">
        <v>52</v>
      </c>
      <c r="K9602">
        <v>2050</v>
      </c>
      <c r="L9602" t="s">
        <v>471</v>
      </c>
      <c r="M9602" s="2">
        <f>+Table3[[#This Row],[CHW]]/Table3[[#This Row],[Count of Airbill Number]]</f>
        <v>10.711538461538462</v>
      </c>
    </row>
    <row r="9603" spans="2:13">
      <c r="B9603" t="s">
        <v>20</v>
      </c>
      <c r="C9603" t="s">
        <v>472</v>
      </c>
      <c r="D9603" t="s">
        <v>22</v>
      </c>
      <c r="E9603" t="s">
        <v>777</v>
      </c>
      <c r="F9603" t="s">
        <v>777</v>
      </c>
      <c r="G9603" t="s">
        <v>106</v>
      </c>
      <c r="H9603" t="s">
        <v>537</v>
      </c>
      <c r="I9603">
        <v>557</v>
      </c>
      <c r="J9603">
        <v>32</v>
      </c>
      <c r="K9603">
        <v>2051</v>
      </c>
      <c r="L9603" t="s">
        <v>471</v>
      </c>
      <c r="M9603" s="2">
        <f>+Table3[[#This Row],[CHW]]/Table3[[#This Row],[Count of Airbill Number]]</f>
        <v>17.40625</v>
      </c>
    </row>
    <row r="9604" spans="2:13">
      <c r="B9604" t="s">
        <v>20</v>
      </c>
      <c r="C9604" t="s">
        <v>21</v>
      </c>
      <c r="D9604" t="s">
        <v>22</v>
      </c>
      <c r="E9604" t="s">
        <v>777</v>
      </c>
      <c r="F9604" t="s">
        <v>778</v>
      </c>
      <c r="G9604" t="s">
        <v>29</v>
      </c>
      <c r="H9604" t="s">
        <v>173</v>
      </c>
      <c r="I9604">
        <v>556.79999999999995</v>
      </c>
      <c r="J9604">
        <v>1</v>
      </c>
      <c r="K9604">
        <v>2052</v>
      </c>
      <c r="L9604" t="s">
        <v>471</v>
      </c>
      <c r="M9604" s="2">
        <f>+Table3[[#This Row],[CHW]]/Table3[[#This Row],[Count of Airbill Number]]</f>
        <v>556.79999999999995</v>
      </c>
    </row>
    <row r="9605" spans="2:13">
      <c r="B9605" t="s">
        <v>20</v>
      </c>
      <c r="C9605" t="s">
        <v>472</v>
      </c>
      <c r="D9605" t="s">
        <v>22</v>
      </c>
      <c r="E9605" t="s">
        <v>776</v>
      </c>
      <c r="F9605" t="s">
        <v>776</v>
      </c>
      <c r="G9605" t="s">
        <v>123</v>
      </c>
      <c r="H9605" t="s">
        <v>45</v>
      </c>
      <c r="I9605">
        <v>556.66</v>
      </c>
      <c r="J9605">
        <v>8</v>
      </c>
      <c r="K9605">
        <v>2053</v>
      </c>
      <c r="L9605" t="s">
        <v>471</v>
      </c>
      <c r="M9605" s="2">
        <f>+Table3[[#This Row],[CHW]]/Table3[[#This Row],[Count of Airbill Number]]</f>
        <v>69.582499999999996</v>
      </c>
    </row>
    <row r="9606" spans="2:13">
      <c r="B9606" t="s">
        <v>20</v>
      </c>
      <c r="C9606" t="s">
        <v>472</v>
      </c>
      <c r="D9606" t="s">
        <v>22</v>
      </c>
      <c r="E9606" t="s">
        <v>777</v>
      </c>
      <c r="F9606" t="s">
        <v>777</v>
      </c>
      <c r="G9606" t="s">
        <v>429</v>
      </c>
      <c r="H9606" t="s">
        <v>29</v>
      </c>
      <c r="I9606">
        <v>555</v>
      </c>
      <c r="J9606">
        <v>26</v>
      </c>
      <c r="K9606">
        <v>2054</v>
      </c>
      <c r="L9606" t="s">
        <v>471</v>
      </c>
      <c r="M9606" s="2">
        <f>+Table3[[#This Row],[CHW]]/Table3[[#This Row],[Count of Airbill Number]]</f>
        <v>21.346153846153847</v>
      </c>
    </row>
    <row r="9607" spans="2:13">
      <c r="B9607" t="s">
        <v>20</v>
      </c>
      <c r="C9607" t="s">
        <v>472</v>
      </c>
      <c r="D9607" t="s">
        <v>22</v>
      </c>
      <c r="E9607" t="s">
        <v>776</v>
      </c>
      <c r="F9607" t="s">
        <v>776</v>
      </c>
      <c r="G9607" t="s">
        <v>49</v>
      </c>
      <c r="H9607" t="s">
        <v>103</v>
      </c>
      <c r="I9607">
        <v>554</v>
      </c>
      <c r="J9607">
        <v>16</v>
      </c>
      <c r="K9607">
        <v>2055</v>
      </c>
      <c r="L9607" t="s">
        <v>471</v>
      </c>
      <c r="M9607" s="2">
        <f>+Table3[[#This Row],[CHW]]/Table3[[#This Row],[Count of Airbill Number]]</f>
        <v>34.625</v>
      </c>
    </row>
    <row r="9608" spans="2:13">
      <c r="B9608" t="s">
        <v>20</v>
      </c>
      <c r="C9608" t="s">
        <v>21</v>
      </c>
      <c r="D9608" t="s">
        <v>22</v>
      </c>
      <c r="E9608" t="s">
        <v>778</v>
      </c>
      <c r="F9608" t="s">
        <v>778</v>
      </c>
      <c r="G9608" t="s">
        <v>112</v>
      </c>
      <c r="H9608" t="s">
        <v>86</v>
      </c>
      <c r="I9608">
        <v>553.40000000000009</v>
      </c>
      <c r="J9608">
        <v>127</v>
      </c>
      <c r="K9608">
        <v>2056</v>
      </c>
      <c r="L9608" t="s">
        <v>471</v>
      </c>
      <c r="M9608" s="2">
        <f>+Table3[[#This Row],[CHW]]/Table3[[#This Row],[Count of Airbill Number]]</f>
        <v>4.3574803149606307</v>
      </c>
    </row>
    <row r="9609" spans="2:13">
      <c r="B9609" t="s">
        <v>20</v>
      </c>
      <c r="C9609" t="s">
        <v>472</v>
      </c>
      <c r="D9609" t="s">
        <v>22</v>
      </c>
      <c r="E9609" t="s">
        <v>776</v>
      </c>
      <c r="F9609" t="s">
        <v>776</v>
      </c>
      <c r="G9609" t="s">
        <v>85</v>
      </c>
      <c r="H9609" t="s">
        <v>33</v>
      </c>
      <c r="I9609">
        <v>553.27322699999991</v>
      </c>
      <c r="J9609">
        <v>41</v>
      </c>
      <c r="K9609">
        <v>2057</v>
      </c>
      <c r="L9609" t="s">
        <v>471</v>
      </c>
      <c r="M9609" s="2">
        <f>+Table3[[#This Row],[CHW]]/Table3[[#This Row],[Count of Airbill Number]]</f>
        <v>13.49446895121951</v>
      </c>
    </row>
    <row r="9610" spans="2:13">
      <c r="B9610" t="s">
        <v>20</v>
      </c>
      <c r="C9610" t="s">
        <v>472</v>
      </c>
      <c r="D9610" t="s">
        <v>22</v>
      </c>
      <c r="E9610" t="s">
        <v>777</v>
      </c>
      <c r="F9610" t="s">
        <v>777</v>
      </c>
      <c r="G9610" t="s">
        <v>29</v>
      </c>
      <c r="H9610" t="s">
        <v>489</v>
      </c>
      <c r="I9610">
        <v>553</v>
      </c>
      <c r="J9610">
        <v>7</v>
      </c>
      <c r="K9610">
        <v>2058</v>
      </c>
      <c r="L9610" t="s">
        <v>471</v>
      </c>
      <c r="M9610" s="2">
        <f>+Table3[[#This Row],[CHW]]/Table3[[#This Row],[Count of Airbill Number]]</f>
        <v>79</v>
      </c>
    </row>
    <row r="9611" spans="2:13">
      <c r="B9611" t="s">
        <v>20</v>
      </c>
      <c r="C9611" t="s">
        <v>472</v>
      </c>
      <c r="D9611" t="s">
        <v>22</v>
      </c>
      <c r="E9611" t="s">
        <v>778</v>
      </c>
      <c r="F9611" t="s">
        <v>776</v>
      </c>
      <c r="G9611" t="s">
        <v>51</v>
      </c>
      <c r="H9611" t="s">
        <v>165</v>
      </c>
      <c r="I9611">
        <v>552.67999999999995</v>
      </c>
      <c r="J9611">
        <v>20</v>
      </c>
      <c r="K9611">
        <v>2059</v>
      </c>
      <c r="L9611" t="s">
        <v>471</v>
      </c>
      <c r="M9611" s="2">
        <f>+Table3[[#This Row],[CHW]]/Table3[[#This Row],[Count of Airbill Number]]</f>
        <v>27.633999999999997</v>
      </c>
    </row>
    <row r="9612" spans="2:13">
      <c r="B9612" t="s">
        <v>20</v>
      </c>
      <c r="C9612" t="s">
        <v>472</v>
      </c>
      <c r="D9612" t="s">
        <v>22</v>
      </c>
      <c r="E9612" t="s">
        <v>778</v>
      </c>
      <c r="F9612" t="s">
        <v>776</v>
      </c>
      <c r="G9612" t="s">
        <v>124</v>
      </c>
      <c r="H9612" t="s">
        <v>39</v>
      </c>
      <c r="I9612">
        <v>552.45409999999993</v>
      </c>
      <c r="J9612">
        <v>11</v>
      </c>
      <c r="K9612">
        <v>2060</v>
      </c>
      <c r="L9612" t="s">
        <v>471</v>
      </c>
      <c r="M9612" s="2">
        <f>+Table3[[#This Row],[CHW]]/Table3[[#This Row],[Count of Airbill Number]]</f>
        <v>50.223099999999995</v>
      </c>
    </row>
    <row r="9613" spans="2:13">
      <c r="B9613" t="s">
        <v>20</v>
      </c>
      <c r="C9613" t="s">
        <v>472</v>
      </c>
      <c r="D9613" t="s">
        <v>36</v>
      </c>
      <c r="E9613" t="s">
        <v>776</v>
      </c>
      <c r="F9613" t="s">
        <v>776</v>
      </c>
      <c r="G9613" t="s">
        <v>37</v>
      </c>
      <c r="H9613" t="s">
        <v>214</v>
      </c>
      <c r="I9613">
        <v>552</v>
      </c>
      <c r="J9613">
        <v>41</v>
      </c>
      <c r="K9613">
        <v>2061</v>
      </c>
      <c r="L9613" t="s">
        <v>471</v>
      </c>
      <c r="M9613" s="2">
        <f>+Table3[[#This Row],[CHW]]/Table3[[#This Row],[Count of Airbill Number]]</f>
        <v>13.463414634146341</v>
      </c>
    </row>
    <row r="9614" spans="2:13">
      <c r="B9614" t="s">
        <v>20</v>
      </c>
      <c r="C9614" t="s">
        <v>472</v>
      </c>
      <c r="D9614" t="s">
        <v>22</v>
      </c>
      <c r="E9614" t="s">
        <v>778</v>
      </c>
      <c r="F9614" t="s">
        <v>777</v>
      </c>
      <c r="G9614" t="s">
        <v>86</v>
      </c>
      <c r="H9614" t="s">
        <v>484</v>
      </c>
      <c r="I9614">
        <v>551.99999999999989</v>
      </c>
      <c r="J9614">
        <v>7</v>
      </c>
      <c r="K9614">
        <v>2062</v>
      </c>
      <c r="L9614" t="s">
        <v>471</v>
      </c>
      <c r="M9614" s="2">
        <f>+Table3[[#This Row],[CHW]]/Table3[[#This Row],[Count of Airbill Number]]</f>
        <v>78.857142857142847</v>
      </c>
    </row>
    <row r="9615" spans="2:13">
      <c r="B9615" t="s">
        <v>20</v>
      </c>
      <c r="C9615" t="s">
        <v>21</v>
      </c>
      <c r="D9615" t="s">
        <v>22</v>
      </c>
      <c r="E9615" t="s">
        <v>777</v>
      </c>
      <c r="F9615" t="s">
        <v>777</v>
      </c>
      <c r="G9615" t="s">
        <v>374</v>
      </c>
      <c r="H9615" t="s">
        <v>506</v>
      </c>
      <c r="I9615">
        <v>551.93999999999994</v>
      </c>
      <c r="J9615">
        <v>52</v>
      </c>
      <c r="K9615">
        <v>2063</v>
      </c>
      <c r="L9615" t="s">
        <v>471</v>
      </c>
      <c r="M9615" s="2">
        <f>+Table3[[#This Row],[CHW]]/Table3[[#This Row],[Count of Airbill Number]]</f>
        <v>10.614230769230769</v>
      </c>
    </row>
    <row r="9616" spans="2:13">
      <c r="B9616" t="s">
        <v>20</v>
      </c>
      <c r="C9616" t="s">
        <v>472</v>
      </c>
      <c r="D9616" t="s">
        <v>22</v>
      </c>
      <c r="E9616" t="s">
        <v>776</v>
      </c>
      <c r="F9616" t="s">
        <v>778</v>
      </c>
      <c r="G9616" t="s">
        <v>558</v>
      </c>
      <c r="H9616" t="s">
        <v>112</v>
      </c>
      <c r="I9616">
        <v>551.1</v>
      </c>
      <c r="J9616">
        <v>25</v>
      </c>
      <c r="K9616">
        <v>2064</v>
      </c>
      <c r="L9616" t="s">
        <v>471</v>
      </c>
      <c r="M9616" s="2">
        <f>+Table3[[#This Row],[CHW]]/Table3[[#This Row],[Count of Airbill Number]]</f>
        <v>22.044</v>
      </c>
    </row>
    <row r="9617" spans="2:13">
      <c r="B9617" t="s">
        <v>20</v>
      </c>
      <c r="C9617" t="s">
        <v>21</v>
      </c>
      <c r="D9617" t="s">
        <v>22</v>
      </c>
      <c r="E9617" t="s">
        <v>778</v>
      </c>
      <c r="F9617" t="s">
        <v>778</v>
      </c>
      <c r="G9617" t="s">
        <v>493</v>
      </c>
      <c r="H9617" t="s">
        <v>269</v>
      </c>
      <c r="I9617">
        <v>551</v>
      </c>
      <c r="J9617">
        <v>199</v>
      </c>
      <c r="K9617">
        <v>2065</v>
      </c>
      <c r="L9617" t="s">
        <v>471</v>
      </c>
      <c r="M9617" s="2">
        <f>+Table3[[#This Row],[CHW]]/Table3[[#This Row],[Count of Airbill Number]]</f>
        <v>2.7688442211055277</v>
      </c>
    </row>
    <row r="9618" spans="2:13">
      <c r="B9618" t="s">
        <v>20</v>
      </c>
      <c r="C9618" t="s">
        <v>472</v>
      </c>
      <c r="D9618" t="s">
        <v>22</v>
      </c>
      <c r="E9618" t="s">
        <v>777</v>
      </c>
      <c r="F9618" t="s">
        <v>777</v>
      </c>
      <c r="G9618" t="s">
        <v>553</v>
      </c>
      <c r="H9618" t="s">
        <v>274</v>
      </c>
      <c r="I9618">
        <v>551</v>
      </c>
      <c r="J9618">
        <v>47</v>
      </c>
      <c r="K9618">
        <v>2066</v>
      </c>
      <c r="L9618" t="s">
        <v>471</v>
      </c>
      <c r="M9618" s="2">
        <f>+Table3[[#This Row],[CHW]]/Table3[[#This Row],[Count of Airbill Number]]</f>
        <v>11.723404255319149</v>
      </c>
    </row>
    <row r="9619" spans="2:13">
      <c r="B9619" t="s">
        <v>20</v>
      </c>
      <c r="C9619" t="s">
        <v>21</v>
      </c>
      <c r="D9619" t="s">
        <v>22</v>
      </c>
      <c r="E9619" t="s">
        <v>777</v>
      </c>
      <c r="F9619" t="s">
        <v>777</v>
      </c>
      <c r="G9619" t="s">
        <v>274</v>
      </c>
      <c r="H9619" t="s">
        <v>553</v>
      </c>
      <c r="I9619">
        <v>550.9</v>
      </c>
      <c r="J9619">
        <v>14</v>
      </c>
      <c r="K9619">
        <v>2067</v>
      </c>
      <c r="L9619" t="s">
        <v>471</v>
      </c>
      <c r="M9619" s="2">
        <f>+Table3[[#This Row],[CHW]]/Table3[[#This Row],[Count of Airbill Number]]</f>
        <v>39.35</v>
      </c>
    </row>
    <row r="9620" spans="2:13">
      <c r="B9620" t="s">
        <v>20</v>
      </c>
      <c r="C9620" t="s">
        <v>21</v>
      </c>
      <c r="D9620" t="s">
        <v>22</v>
      </c>
      <c r="E9620" t="s">
        <v>778</v>
      </c>
      <c r="F9620" t="s">
        <v>778</v>
      </c>
      <c r="G9620" t="s">
        <v>113</v>
      </c>
      <c r="H9620" t="s">
        <v>210</v>
      </c>
      <c r="I9620">
        <v>550.56999999999971</v>
      </c>
      <c r="J9620">
        <v>63</v>
      </c>
      <c r="K9620">
        <v>2068</v>
      </c>
      <c r="L9620" t="s">
        <v>471</v>
      </c>
      <c r="M9620" s="2">
        <f>+Table3[[#This Row],[CHW]]/Table3[[#This Row],[Count of Airbill Number]]</f>
        <v>8.739206349206345</v>
      </c>
    </row>
    <row r="9621" spans="2:13">
      <c r="B9621" t="s">
        <v>20</v>
      </c>
      <c r="C9621" t="s">
        <v>472</v>
      </c>
      <c r="D9621" t="s">
        <v>22</v>
      </c>
      <c r="E9621" t="s">
        <v>777</v>
      </c>
      <c r="F9621" t="s">
        <v>778</v>
      </c>
      <c r="G9621" t="s">
        <v>97</v>
      </c>
      <c r="H9621" t="s">
        <v>161</v>
      </c>
      <c r="I9621">
        <v>550</v>
      </c>
      <c r="J9621">
        <v>28</v>
      </c>
      <c r="K9621">
        <v>2069</v>
      </c>
      <c r="L9621" t="s">
        <v>471</v>
      </c>
      <c r="M9621" s="2">
        <f>+Table3[[#This Row],[CHW]]/Table3[[#This Row],[Count of Airbill Number]]</f>
        <v>19.642857142857142</v>
      </c>
    </row>
    <row r="9622" spans="2:13">
      <c r="B9622" t="s">
        <v>20</v>
      </c>
      <c r="C9622" t="s">
        <v>472</v>
      </c>
      <c r="D9622" t="s">
        <v>22</v>
      </c>
      <c r="E9622" t="s">
        <v>776</v>
      </c>
      <c r="F9622" t="s">
        <v>778</v>
      </c>
      <c r="G9622" t="s">
        <v>122</v>
      </c>
      <c r="H9622" t="s">
        <v>113</v>
      </c>
      <c r="I9622">
        <v>549.81999999999994</v>
      </c>
      <c r="J9622">
        <v>28</v>
      </c>
      <c r="K9622">
        <v>2070</v>
      </c>
      <c r="L9622" t="s">
        <v>471</v>
      </c>
      <c r="M9622" s="2">
        <f>+Table3[[#This Row],[CHW]]/Table3[[#This Row],[Count of Airbill Number]]</f>
        <v>19.636428571428571</v>
      </c>
    </row>
    <row r="9623" spans="2:13">
      <c r="B9623" t="s">
        <v>35</v>
      </c>
      <c r="C9623" t="s">
        <v>21</v>
      </c>
      <c r="D9623" t="s">
        <v>36</v>
      </c>
      <c r="E9623" t="s">
        <v>777</v>
      </c>
      <c r="F9623" t="s">
        <v>777</v>
      </c>
      <c r="G9623" t="s">
        <v>27</v>
      </c>
      <c r="H9623" t="s">
        <v>110</v>
      </c>
      <c r="I9623">
        <v>549</v>
      </c>
      <c r="J9623">
        <v>7</v>
      </c>
      <c r="K9623">
        <v>2071</v>
      </c>
      <c r="L9623" t="s">
        <v>471</v>
      </c>
      <c r="M9623" s="2">
        <f>+Table3[[#This Row],[CHW]]/Table3[[#This Row],[Count of Airbill Number]]</f>
        <v>78.428571428571431</v>
      </c>
    </row>
    <row r="9624" spans="2:13">
      <c r="B9624" t="s">
        <v>20</v>
      </c>
      <c r="C9624" t="s">
        <v>21</v>
      </c>
      <c r="D9624" t="s">
        <v>22</v>
      </c>
      <c r="E9624" t="s">
        <v>778</v>
      </c>
      <c r="F9624" t="s">
        <v>777</v>
      </c>
      <c r="G9624" t="s">
        <v>51</v>
      </c>
      <c r="H9624" t="s">
        <v>181</v>
      </c>
      <c r="I9624">
        <v>548.87999999999988</v>
      </c>
      <c r="J9624">
        <v>19</v>
      </c>
      <c r="K9624">
        <v>2072</v>
      </c>
      <c r="L9624" t="s">
        <v>471</v>
      </c>
      <c r="M9624" s="2">
        <f>+Table3[[#This Row],[CHW]]/Table3[[#This Row],[Count of Airbill Number]]</f>
        <v>28.888421052631571</v>
      </c>
    </row>
    <row r="9625" spans="2:13">
      <c r="B9625" t="s">
        <v>20</v>
      </c>
      <c r="C9625" t="s">
        <v>472</v>
      </c>
      <c r="D9625" t="s">
        <v>22</v>
      </c>
      <c r="E9625" t="s">
        <v>778</v>
      </c>
      <c r="F9625" t="s">
        <v>778</v>
      </c>
      <c r="G9625" t="s">
        <v>173</v>
      </c>
      <c r="H9625" t="s">
        <v>171</v>
      </c>
      <c r="I9625">
        <v>548</v>
      </c>
      <c r="J9625">
        <v>15</v>
      </c>
      <c r="K9625">
        <v>2073</v>
      </c>
      <c r="L9625" t="s">
        <v>471</v>
      </c>
      <c r="M9625" s="2">
        <f>+Table3[[#This Row],[CHW]]/Table3[[#This Row],[Count of Airbill Number]]</f>
        <v>36.533333333333331</v>
      </c>
    </row>
    <row r="9626" spans="2:13">
      <c r="B9626" t="s">
        <v>20</v>
      </c>
      <c r="C9626" t="s">
        <v>472</v>
      </c>
      <c r="D9626" t="s">
        <v>22</v>
      </c>
      <c r="E9626" t="s">
        <v>778</v>
      </c>
      <c r="F9626" t="s">
        <v>776</v>
      </c>
      <c r="G9626" t="s">
        <v>174</v>
      </c>
      <c r="H9626" t="s">
        <v>32</v>
      </c>
      <c r="I9626">
        <v>548</v>
      </c>
      <c r="J9626">
        <v>6</v>
      </c>
      <c r="K9626">
        <v>2074</v>
      </c>
      <c r="L9626" t="s">
        <v>471</v>
      </c>
      <c r="M9626" s="2">
        <f>+Table3[[#This Row],[CHW]]/Table3[[#This Row],[Count of Airbill Number]]</f>
        <v>91.333333333333329</v>
      </c>
    </row>
    <row r="9627" spans="2:13">
      <c r="B9627" t="s">
        <v>35</v>
      </c>
      <c r="C9627" t="s">
        <v>472</v>
      </c>
      <c r="D9627" t="s">
        <v>36</v>
      </c>
      <c r="E9627" t="s">
        <v>777</v>
      </c>
      <c r="F9627" t="s">
        <v>777</v>
      </c>
      <c r="G9627" t="s">
        <v>290</v>
      </c>
      <c r="H9627" t="s">
        <v>481</v>
      </c>
      <c r="I9627">
        <v>547</v>
      </c>
      <c r="J9627">
        <v>19</v>
      </c>
      <c r="K9627">
        <v>2075</v>
      </c>
      <c r="L9627" t="s">
        <v>471</v>
      </c>
      <c r="M9627" s="2">
        <f>+Table3[[#This Row],[CHW]]/Table3[[#This Row],[Count of Airbill Number]]</f>
        <v>28.789473684210527</v>
      </c>
    </row>
    <row r="9628" spans="2:13">
      <c r="B9628" t="s">
        <v>20</v>
      </c>
      <c r="C9628" t="s">
        <v>21</v>
      </c>
      <c r="D9628" t="s">
        <v>22</v>
      </c>
      <c r="E9628" t="s">
        <v>778</v>
      </c>
      <c r="F9628" t="s">
        <v>776</v>
      </c>
      <c r="G9628" t="s">
        <v>306</v>
      </c>
      <c r="H9628" t="s">
        <v>37</v>
      </c>
      <c r="I9628">
        <v>547</v>
      </c>
      <c r="J9628">
        <v>186</v>
      </c>
      <c r="K9628">
        <v>2076</v>
      </c>
      <c r="L9628" t="s">
        <v>471</v>
      </c>
      <c r="M9628" s="2">
        <f>+Table3[[#This Row],[CHW]]/Table3[[#This Row],[Count of Airbill Number]]</f>
        <v>2.9408602150537635</v>
      </c>
    </row>
    <row r="9629" spans="2:13">
      <c r="B9629" t="s">
        <v>35</v>
      </c>
      <c r="C9629" t="s">
        <v>472</v>
      </c>
      <c r="D9629" t="s">
        <v>36</v>
      </c>
      <c r="E9629" t="s">
        <v>776</v>
      </c>
      <c r="F9629" t="s">
        <v>776</v>
      </c>
      <c r="G9629" t="s">
        <v>85</v>
      </c>
      <c r="H9629" t="s">
        <v>123</v>
      </c>
      <c r="I9629">
        <v>546.76</v>
      </c>
      <c r="J9629">
        <v>2</v>
      </c>
      <c r="K9629">
        <v>2077</v>
      </c>
      <c r="L9629" t="s">
        <v>471</v>
      </c>
      <c r="M9629" s="2">
        <f>+Table3[[#This Row],[CHW]]/Table3[[#This Row],[Count of Airbill Number]]</f>
        <v>273.38</v>
      </c>
    </row>
    <row r="9630" spans="2:13">
      <c r="B9630" t="s">
        <v>20</v>
      </c>
      <c r="C9630" t="s">
        <v>472</v>
      </c>
      <c r="D9630" t="s">
        <v>22</v>
      </c>
      <c r="E9630" t="s">
        <v>777</v>
      </c>
      <c r="F9630" t="s">
        <v>776</v>
      </c>
      <c r="G9630" t="s">
        <v>154</v>
      </c>
      <c r="H9630" t="s">
        <v>32</v>
      </c>
      <c r="I9630">
        <v>546</v>
      </c>
      <c r="J9630">
        <v>1</v>
      </c>
      <c r="K9630">
        <v>2078</v>
      </c>
      <c r="L9630" t="s">
        <v>471</v>
      </c>
      <c r="M9630" s="2">
        <f>+Table3[[#This Row],[CHW]]/Table3[[#This Row],[Count of Airbill Number]]</f>
        <v>546</v>
      </c>
    </row>
    <row r="9631" spans="2:13">
      <c r="B9631" t="s">
        <v>20</v>
      </c>
      <c r="C9631" t="s">
        <v>472</v>
      </c>
      <c r="D9631" t="s">
        <v>22</v>
      </c>
      <c r="E9631" t="s">
        <v>778</v>
      </c>
      <c r="F9631" t="s">
        <v>777</v>
      </c>
      <c r="G9631" t="s">
        <v>86</v>
      </c>
      <c r="H9631" t="s">
        <v>554</v>
      </c>
      <c r="I9631">
        <v>545.7399999999999</v>
      </c>
      <c r="J9631">
        <v>47</v>
      </c>
      <c r="K9631">
        <v>2079</v>
      </c>
      <c r="L9631" t="s">
        <v>471</v>
      </c>
      <c r="M9631" s="2">
        <f>+Table3[[#This Row],[CHW]]/Table3[[#This Row],[Count of Airbill Number]]</f>
        <v>11.611489361702125</v>
      </c>
    </row>
    <row r="9632" spans="2:13">
      <c r="B9632" t="s">
        <v>20</v>
      </c>
      <c r="C9632" t="s">
        <v>472</v>
      </c>
      <c r="D9632" t="s">
        <v>22</v>
      </c>
      <c r="E9632" t="s">
        <v>778</v>
      </c>
      <c r="F9632" t="s">
        <v>778</v>
      </c>
      <c r="G9632" t="s">
        <v>260</v>
      </c>
      <c r="H9632" t="s">
        <v>267</v>
      </c>
      <c r="I9632">
        <v>545</v>
      </c>
      <c r="J9632">
        <v>66</v>
      </c>
      <c r="K9632">
        <v>2080</v>
      </c>
      <c r="L9632" t="s">
        <v>471</v>
      </c>
      <c r="M9632" s="2">
        <f>+Table3[[#This Row],[CHW]]/Table3[[#This Row],[Count of Airbill Number]]</f>
        <v>8.2575757575757578</v>
      </c>
    </row>
    <row r="9633" spans="2:13">
      <c r="B9633" t="s">
        <v>20</v>
      </c>
      <c r="C9633" t="s">
        <v>21</v>
      </c>
      <c r="D9633" t="s">
        <v>22</v>
      </c>
      <c r="E9633" t="s">
        <v>778</v>
      </c>
      <c r="F9633" t="s">
        <v>778</v>
      </c>
      <c r="G9633" t="s">
        <v>112</v>
      </c>
      <c r="H9633" t="s">
        <v>282</v>
      </c>
      <c r="I9633">
        <v>544.29999999999995</v>
      </c>
      <c r="J9633">
        <v>10</v>
      </c>
      <c r="K9633">
        <v>2081</v>
      </c>
      <c r="L9633" t="s">
        <v>471</v>
      </c>
      <c r="M9633" s="2">
        <f>+Table3[[#This Row],[CHW]]/Table3[[#This Row],[Count of Airbill Number]]</f>
        <v>54.429999999999993</v>
      </c>
    </row>
    <row r="9634" spans="2:13">
      <c r="B9634" t="s">
        <v>20</v>
      </c>
      <c r="C9634" t="s">
        <v>472</v>
      </c>
      <c r="D9634" t="s">
        <v>22</v>
      </c>
      <c r="E9634" t="s">
        <v>776</v>
      </c>
      <c r="F9634" t="s">
        <v>776</v>
      </c>
      <c r="G9634" t="s">
        <v>24</v>
      </c>
      <c r="H9634" t="s">
        <v>123</v>
      </c>
      <c r="I9634">
        <v>544.26</v>
      </c>
      <c r="J9634">
        <v>17</v>
      </c>
      <c r="K9634">
        <v>2082</v>
      </c>
      <c r="L9634" t="s">
        <v>471</v>
      </c>
      <c r="M9634" s="2">
        <f>+Table3[[#This Row],[CHW]]/Table3[[#This Row],[Count of Airbill Number]]</f>
        <v>32.015294117647059</v>
      </c>
    </row>
    <row r="9635" spans="2:13">
      <c r="B9635" t="s">
        <v>20</v>
      </c>
      <c r="C9635" t="s">
        <v>21</v>
      </c>
      <c r="D9635" t="s">
        <v>22</v>
      </c>
      <c r="E9635" t="s">
        <v>777</v>
      </c>
      <c r="F9635" t="s">
        <v>776</v>
      </c>
      <c r="G9635" t="s">
        <v>106</v>
      </c>
      <c r="H9635" t="s">
        <v>525</v>
      </c>
      <c r="I9635">
        <v>544</v>
      </c>
      <c r="J9635">
        <v>5</v>
      </c>
      <c r="K9635">
        <v>2083</v>
      </c>
      <c r="L9635" t="s">
        <v>471</v>
      </c>
      <c r="M9635" s="2">
        <f>+Table3[[#This Row],[CHW]]/Table3[[#This Row],[Count of Airbill Number]]</f>
        <v>108.8</v>
      </c>
    </row>
    <row r="9636" spans="2:13">
      <c r="B9636" t="s">
        <v>20</v>
      </c>
      <c r="C9636" t="s">
        <v>472</v>
      </c>
      <c r="D9636" t="s">
        <v>22</v>
      </c>
      <c r="E9636" t="s">
        <v>776</v>
      </c>
      <c r="F9636" t="s">
        <v>777</v>
      </c>
      <c r="G9636" t="s">
        <v>32</v>
      </c>
      <c r="H9636" t="s">
        <v>326</v>
      </c>
      <c r="I9636">
        <v>544</v>
      </c>
      <c r="J9636">
        <v>1</v>
      </c>
      <c r="K9636">
        <v>2084</v>
      </c>
      <c r="L9636" t="s">
        <v>471</v>
      </c>
      <c r="M9636" s="2">
        <f>+Table3[[#This Row],[CHW]]/Table3[[#This Row],[Count of Airbill Number]]</f>
        <v>544</v>
      </c>
    </row>
    <row r="9637" spans="2:13">
      <c r="B9637" t="s">
        <v>20</v>
      </c>
      <c r="C9637" t="s">
        <v>472</v>
      </c>
      <c r="D9637" t="s">
        <v>22</v>
      </c>
      <c r="E9637" t="s">
        <v>777</v>
      </c>
      <c r="F9637" t="s">
        <v>777</v>
      </c>
      <c r="G9637" t="s">
        <v>27</v>
      </c>
      <c r="H9637" t="s">
        <v>484</v>
      </c>
      <c r="I9637">
        <v>544</v>
      </c>
      <c r="J9637">
        <v>44</v>
      </c>
      <c r="K9637">
        <v>2085</v>
      </c>
      <c r="L9637" t="s">
        <v>471</v>
      </c>
      <c r="M9637" s="2">
        <f>+Table3[[#This Row],[CHW]]/Table3[[#This Row],[Count of Airbill Number]]</f>
        <v>12.363636363636363</v>
      </c>
    </row>
    <row r="9638" spans="2:13">
      <c r="B9638" t="s">
        <v>20</v>
      </c>
      <c r="C9638" t="s">
        <v>472</v>
      </c>
      <c r="D9638" t="s">
        <v>22</v>
      </c>
      <c r="E9638" t="s">
        <v>777</v>
      </c>
      <c r="F9638" t="s">
        <v>778</v>
      </c>
      <c r="G9638" t="s">
        <v>26</v>
      </c>
      <c r="H9638" t="s">
        <v>260</v>
      </c>
      <c r="I9638">
        <v>543</v>
      </c>
      <c r="J9638">
        <v>4</v>
      </c>
      <c r="K9638">
        <v>2086</v>
      </c>
      <c r="L9638" t="s">
        <v>471</v>
      </c>
      <c r="M9638" s="2">
        <f>+Table3[[#This Row],[CHW]]/Table3[[#This Row],[Count of Airbill Number]]</f>
        <v>135.75</v>
      </c>
    </row>
    <row r="9639" spans="2:13">
      <c r="B9639" t="s">
        <v>20</v>
      </c>
      <c r="C9639" t="s">
        <v>472</v>
      </c>
      <c r="D9639" t="s">
        <v>22</v>
      </c>
      <c r="E9639" t="s">
        <v>777</v>
      </c>
      <c r="F9639" t="s">
        <v>777</v>
      </c>
      <c r="G9639" t="s">
        <v>523</v>
      </c>
      <c r="H9639" t="s">
        <v>179</v>
      </c>
      <c r="I9639">
        <v>543</v>
      </c>
      <c r="J9639">
        <v>44</v>
      </c>
      <c r="K9639">
        <v>2087</v>
      </c>
      <c r="L9639" t="s">
        <v>471</v>
      </c>
      <c r="M9639" s="2">
        <f>+Table3[[#This Row],[CHW]]/Table3[[#This Row],[Count of Airbill Number]]</f>
        <v>12.340909090909092</v>
      </c>
    </row>
    <row r="9640" spans="2:13">
      <c r="B9640" t="s">
        <v>20</v>
      </c>
      <c r="C9640" t="s">
        <v>472</v>
      </c>
      <c r="D9640" t="s">
        <v>36</v>
      </c>
      <c r="E9640" t="s">
        <v>777</v>
      </c>
      <c r="F9640" t="s">
        <v>777</v>
      </c>
      <c r="G9640" t="s">
        <v>274</v>
      </c>
      <c r="H9640" t="s">
        <v>27</v>
      </c>
      <c r="I9640">
        <v>543</v>
      </c>
      <c r="J9640">
        <v>66</v>
      </c>
      <c r="K9640">
        <v>2088</v>
      </c>
      <c r="L9640" t="s">
        <v>471</v>
      </c>
      <c r="M9640" s="2">
        <f>+Table3[[#This Row],[CHW]]/Table3[[#This Row],[Count of Airbill Number]]</f>
        <v>8.2272727272727266</v>
      </c>
    </row>
    <row r="9641" spans="2:13">
      <c r="B9641" t="s">
        <v>20</v>
      </c>
      <c r="C9641" t="s">
        <v>472</v>
      </c>
      <c r="D9641" t="s">
        <v>22</v>
      </c>
      <c r="E9641" t="s">
        <v>778</v>
      </c>
      <c r="F9641" t="s">
        <v>778</v>
      </c>
      <c r="G9641" t="s">
        <v>282</v>
      </c>
      <c r="H9641" t="s">
        <v>269</v>
      </c>
      <c r="I9641">
        <v>542</v>
      </c>
      <c r="J9641">
        <v>58</v>
      </c>
      <c r="K9641">
        <v>2089</v>
      </c>
      <c r="L9641" t="s">
        <v>471</v>
      </c>
      <c r="M9641" s="2">
        <f>+Table3[[#This Row],[CHW]]/Table3[[#This Row],[Count of Airbill Number]]</f>
        <v>9.3448275862068968</v>
      </c>
    </row>
    <row r="9642" spans="2:13">
      <c r="B9642" t="s">
        <v>20</v>
      </c>
      <c r="C9642" t="s">
        <v>472</v>
      </c>
      <c r="D9642" t="s">
        <v>22</v>
      </c>
      <c r="E9642" t="s">
        <v>776</v>
      </c>
      <c r="F9642" t="s">
        <v>776</v>
      </c>
      <c r="G9642" t="s">
        <v>216</v>
      </c>
      <c r="H9642" t="s">
        <v>31</v>
      </c>
      <c r="I9642">
        <v>541.74</v>
      </c>
      <c r="J9642">
        <v>41</v>
      </c>
      <c r="K9642">
        <v>2090</v>
      </c>
      <c r="L9642" t="s">
        <v>471</v>
      </c>
      <c r="M9642" s="2">
        <f>+Table3[[#This Row],[CHW]]/Table3[[#This Row],[Count of Airbill Number]]</f>
        <v>13.213170731707317</v>
      </c>
    </row>
    <row r="9643" spans="2:13">
      <c r="B9643" t="s">
        <v>20</v>
      </c>
      <c r="C9643" t="s">
        <v>472</v>
      </c>
      <c r="D9643" t="s">
        <v>22</v>
      </c>
      <c r="E9643" t="s">
        <v>777</v>
      </c>
      <c r="F9643" t="s">
        <v>777</v>
      </c>
      <c r="G9643" t="s">
        <v>481</v>
      </c>
      <c r="H9643" t="s">
        <v>517</v>
      </c>
      <c r="I9643">
        <v>541</v>
      </c>
      <c r="J9643">
        <v>27</v>
      </c>
      <c r="K9643">
        <v>2091</v>
      </c>
      <c r="L9643" t="s">
        <v>471</v>
      </c>
      <c r="M9643" s="2">
        <f>+Table3[[#This Row],[CHW]]/Table3[[#This Row],[Count of Airbill Number]]</f>
        <v>20.037037037037038</v>
      </c>
    </row>
    <row r="9644" spans="2:13">
      <c r="B9644" t="s">
        <v>20</v>
      </c>
      <c r="C9644" t="s">
        <v>21</v>
      </c>
      <c r="D9644" t="s">
        <v>22</v>
      </c>
      <c r="E9644" t="s">
        <v>778</v>
      </c>
      <c r="F9644" t="s">
        <v>776</v>
      </c>
      <c r="G9644" t="s">
        <v>51</v>
      </c>
      <c r="H9644" t="s">
        <v>122</v>
      </c>
      <c r="I9644">
        <v>540.70000000000005</v>
      </c>
      <c r="J9644">
        <v>57</v>
      </c>
      <c r="K9644">
        <v>2092</v>
      </c>
      <c r="L9644" t="s">
        <v>471</v>
      </c>
      <c r="M9644" s="2">
        <f>+Table3[[#This Row],[CHW]]/Table3[[#This Row],[Count of Airbill Number]]</f>
        <v>9.4859649122807017</v>
      </c>
    </row>
    <row r="9645" spans="2:13">
      <c r="B9645" t="s">
        <v>20</v>
      </c>
      <c r="C9645" t="s">
        <v>472</v>
      </c>
      <c r="D9645" t="s">
        <v>22</v>
      </c>
      <c r="E9645" t="s">
        <v>776</v>
      </c>
      <c r="F9645" t="s">
        <v>776</v>
      </c>
      <c r="G9645" t="s">
        <v>37</v>
      </c>
      <c r="H9645" t="s">
        <v>108</v>
      </c>
      <c r="I9645">
        <v>540.28</v>
      </c>
      <c r="J9645">
        <v>11</v>
      </c>
      <c r="K9645">
        <v>2093</v>
      </c>
      <c r="L9645" t="s">
        <v>471</v>
      </c>
      <c r="M9645" s="2">
        <f>+Table3[[#This Row],[CHW]]/Table3[[#This Row],[Count of Airbill Number]]</f>
        <v>49.116363636363637</v>
      </c>
    </row>
    <row r="9646" spans="2:13">
      <c r="B9646" t="s">
        <v>20</v>
      </c>
      <c r="C9646" t="s">
        <v>21</v>
      </c>
      <c r="D9646" t="s">
        <v>22</v>
      </c>
      <c r="E9646" t="s">
        <v>776</v>
      </c>
      <c r="F9646" t="s">
        <v>776</v>
      </c>
      <c r="G9646" t="s">
        <v>54</v>
      </c>
      <c r="H9646" t="s">
        <v>24</v>
      </c>
      <c r="I9646">
        <v>540</v>
      </c>
      <c r="J9646">
        <v>11</v>
      </c>
      <c r="K9646">
        <v>2094</v>
      </c>
      <c r="L9646" t="s">
        <v>471</v>
      </c>
      <c r="M9646" s="2">
        <f>+Table3[[#This Row],[CHW]]/Table3[[#This Row],[Count of Airbill Number]]</f>
        <v>49.090909090909093</v>
      </c>
    </row>
    <row r="9647" spans="2:13">
      <c r="B9647" t="s">
        <v>20</v>
      </c>
      <c r="C9647" t="s">
        <v>472</v>
      </c>
      <c r="D9647" t="s">
        <v>22</v>
      </c>
      <c r="E9647" t="s">
        <v>778</v>
      </c>
      <c r="F9647" t="s">
        <v>776</v>
      </c>
      <c r="G9647" t="s">
        <v>171</v>
      </c>
      <c r="H9647" t="s">
        <v>667</v>
      </c>
      <c r="I9647">
        <v>540</v>
      </c>
      <c r="J9647">
        <v>2</v>
      </c>
      <c r="K9647">
        <v>2095</v>
      </c>
      <c r="L9647" t="s">
        <v>471</v>
      </c>
      <c r="M9647" s="2">
        <f>+Table3[[#This Row],[CHW]]/Table3[[#This Row],[Count of Airbill Number]]</f>
        <v>270</v>
      </c>
    </row>
    <row r="9648" spans="2:13">
      <c r="B9648" t="s">
        <v>20</v>
      </c>
      <c r="C9648" t="s">
        <v>472</v>
      </c>
      <c r="D9648" t="s">
        <v>22</v>
      </c>
      <c r="E9648" t="s">
        <v>776</v>
      </c>
      <c r="F9648" t="s">
        <v>778</v>
      </c>
      <c r="G9648" t="s">
        <v>33</v>
      </c>
      <c r="H9648" t="s">
        <v>51</v>
      </c>
      <c r="I9648">
        <v>540</v>
      </c>
      <c r="J9648">
        <v>25</v>
      </c>
      <c r="K9648">
        <v>2096</v>
      </c>
      <c r="L9648" t="s">
        <v>471</v>
      </c>
      <c r="M9648" s="2">
        <f>+Table3[[#This Row],[CHW]]/Table3[[#This Row],[Count of Airbill Number]]</f>
        <v>21.6</v>
      </c>
    </row>
    <row r="9649" spans="2:13">
      <c r="B9649" t="s">
        <v>20</v>
      </c>
      <c r="C9649" t="s">
        <v>472</v>
      </c>
      <c r="D9649" t="s">
        <v>22</v>
      </c>
      <c r="E9649" t="s">
        <v>776</v>
      </c>
      <c r="F9649" t="s">
        <v>776</v>
      </c>
      <c r="G9649" t="s">
        <v>216</v>
      </c>
      <c r="H9649" t="s">
        <v>66</v>
      </c>
      <c r="I9649">
        <v>539.4</v>
      </c>
      <c r="J9649">
        <v>6</v>
      </c>
      <c r="K9649">
        <v>2097</v>
      </c>
      <c r="L9649" t="s">
        <v>471</v>
      </c>
      <c r="M9649" s="2">
        <f>+Table3[[#This Row],[CHW]]/Table3[[#This Row],[Count of Airbill Number]]</f>
        <v>89.899999999999991</v>
      </c>
    </row>
    <row r="9650" spans="2:13">
      <c r="B9650" t="s">
        <v>20</v>
      </c>
      <c r="C9650" t="s">
        <v>472</v>
      </c>
      <c r="D9650" t="s">
        <v>22</v>
      </c>
      <c r="E9650" t="s">
        <v>778</v>
      </c>
      <c r="F9650" t="s">
        <v>778</v>
      </c>
      <c r="G9650" t="s">
        <v>250</v>
      </c>
      <c r="H9650" t="s">
        <v>310</v>
      </c>
      <c r="I9650">
        <v>539.17999999999995</v>
      </c>
      <c r="J9650">
        <v>9</v>
      </c>
      <c r="K9650">
        <v>2098</v>
      </c>
      <c r="L9650" t="s">
        <v>471</v>
      </c>
      <c r="M9650" s="2">
        <f>+Table3[[#This Row],[CHW]]/Table3[[#This Row],[Count of Airbill Number]]</f>
        <v>59.908888888888882</v>
      </c>
    </row>
    <row r="9651" spans="2:13">
      <c r="B9651" t="s">
        <v>20</v>
      </c>
      <c r="C9651" t="s">
        <v>472</v>
      </c>
      <c r="D9651" t="s">
        <v>22</v>
      </c>
      <c r="E9651" t="s">
        <v>776</v>
      </c>
      <c r="F9651" t="s">
        <v>776</v>
      </c>
      <c r="G9651" t="s">
        <v>136</v>
      </c>
      <c r="H9651" t="s">
        <v>85</v>
      </c>
      <c r="I9651">
        <v>539</v>
      </c>
      <c r="J9651">
        <v>26</v>
      </c>
      <c r="K9651">
        <v>2099</v>
      </c>
      <c r="L9651" t="s">
        <v>471</v>
      </c>
      <c r="M9651" s="2">
        <f>+Table3[[#This Row],[CHW]]/Table3[[#This Row],[Count of Airbill Number]]</f>
        <v>20.73076923076923</v>
      </c>
    </row>
    <row r="9652" spans="2:13">
      <c r="B9652" t="s">
        <v>20</v>
      </c>
      <c r="C9652" t="s">
        <v>472</v>
      </c>
      <c r="D9652" t="s">
        <v>22</v>
      </c>
      <c r="E9652" t="s">
        <v>777</v>
      </c>
      <c r="F9652" t="s">
        <v>777</v>
      </c>
      <c r="G9652" t="s">
        <v>106</v>
      </c>
      <c r="H9652" t="s">
        <v>484</v>
      </c>
      <c r="I9652">
        <v>538.43000000000006</v>
      </c>
      <c r="J9652">
        <v>15</v>
      </c>
      <c r="K9652">
        <v>2100</v>
      </c>
      <c r="L9652" t="s">
        <v>471</v>
      </c>
      <c r="M9652" s="2">
        <f>+Table3[[#This Row],[CHW]]/Table3[[#This Row],[Count of Airbill Number]]</f>
        <v>35.89533333333334</v>
      </c>
    </row>
    <row r="9653" spans="2:13">
      <c r="B9653" t="s">
        <v>20</v>
      </c>
      <c r="C9653" t="s">
        <v>472</v>
      </c>
      <c r="D9653" t="s">
        <v>22</v>
      </c>
      <c r="E9653" t="s">
        <v>777</v>
      </c>
      <c r="F9653" t="s">
        <v>778</v>
      </c>
      <c r="G9653" t="s">
        <v>374</v>
      </c>
      <c r="H9653" t="s">
        <v>86</v>
      </c>
      <c r="I9653">
        <v>538</v>
      </c>
      <c r="J9653">
        <v>20</v>
      </c>
      <c r="K9653">
        <v>2101</v>
      </c>
      <c r="L9653" t="s">
        <v>471</v>
      </c>
      <c r="M9653" s="2">
        <f>+Table3[[#This Row],[CHW]]/Table3[[#This Row],[Count of Airbill Number]]</f>
        <v>26.9</v>
      </c>
    </row>
    <row r="9654" spans="2:13">
      <c r="B9654" t="s">
        <v>20</v>
      </c>
      <c r="C9654" t="s">
        <v>472</v>
      </c>
      <c r="D9654" t="s">
        <v>22</v>
      </c>
      <c r="E9654" t="s">
        <v>777</v>
      </c>
      <c r="F9654" t="s">
        <v>777</v>
      </c>
      <c r="G9654" t="s">
        <v>44</v>
      </c>
      <c r="H9654" t="s">
        <v>417</v>
      </c>
      <c r="I9654">
        <v>538</v>
      </c>
      <c r="J9654">
        <v>30</v>
      </c>
      <c r="K9654">
        <v>2102</v>
      </c>
      <c r="L9654" t="s">
        <v>471</v>
      </c>
      <c r="M9654" s="2">
        <f>+Table3[[#This Row],[CHW]]/Table3[[#This Row],[Count of Airbill Number]]</f>
        <v>17.933333333333334</v>
      </c>
    </row>
    <row r="9655" spans="2:13">
      <c r="B9655" t="s">
        <v>20</v>
      </c>
      <c r="C9655" t="s">
        <v>472</v>
      </c>
      <c r="D9655" t="s">
        <v>36</v>
      </c>
      <c r="E9655" t="s">
        <v>776</v>
      </c>
      <c r="F9655" t="s">
        <v>778</v>
      </c>
      <c r="G9655" t="s">
        <v>66</v>
      </c>
      <c r="H9655" t="s">
        <v>150</v>
      </c>
      <c r="I9655">
        <v>538</v>
      </c>
      <c r="J9655">
        <v>28</v>
      </c>
      <c r="K9655">
        <v>2103</v>
      </c>
      <c r="L9655" t="s">
        <v>471</v>
      </c>
      <c r="M9655" s="2">
        <f>+Table3[[#This Row],[CHW]]/Table3[[#This Row],[Count of Airbill Number]]</f>
        <v>19.214285714285715</v>
      </c>
    </row>
    <row r="9656" spans="2:13">
      <c r="B9656" t="s">
        <v>20</v>
      </c>
      <c r="C9656" t="s">
        <v>472</v>
      </c>
      <c r="D9656" t="s">
        <v>22</v>
      </c>
      <c r="E9656" t="s">
        <v>777</v>
      </c>
      <c r="F9656" t="s">
        <v>778</v>
      </c>
      <c r="G9656" t="s">
        <v>324</v>
      </c>
      <c r="H9656" t="s">
        <v>124</v>
      </c>
      <c r="I9656">
        <v>537</v>
      </c>
      <c r="J9656">
        <v>4</v>
      </c>
      <c r="K9656">
        <v>2104</v>
      </c>
      <c r="L9656" t="s">
        <v>471</v>
      </c>
      <c r="M9656" s="2">
        <f>+Table3[[#This Row],[CHW]]/Table3[[#This Row],[Count of Airbill Number]]</f>
        <v>134.25</v>
      </c>
    </row>
    <row r="9657" spans="2:13">
      <c r="B9657" t="s">
        <v>20</v>
      </c>
      <c r="C9657" t="s">
        <v>472</v>
      </c>
      <c r="D9657" t="s">
        <v>22</v>
      </c>
      <c r="E9657" t="s">
        <v>776</v>
      </c>
      <c r="F9657" t="s">
        <v>777</v>
      </c>
      <c r="G9657" t="s">
        <v>66</v>
      </c>
      <c r="H9657" t="s">
        <v>179</v>
      </c>
      <c r="I9657">
        <v>536.16000000000008</v>
      </c>
      <c r="J9657">
        <v>25</v>
      </c>
      <c r="K9657">
        <v>2105</v>
      </c>
      <c r="L9657" t="s">
        <v>471</v>
      </c>
      <c r="M9657" s="2">
        <f>+Table3[[#This Row],[CHW]]/Table3[[#This Row],[Count of Airbill Number]]</f>
        <v>21.446400000000004</v>
      </c>
    </row>
    <row r="9658" spans="2:13">
      <c r="B9658" t="s">
        <v>20</v>
      </c>
      <c r="C9658" t="s">
        <v>472</v>
      </c>
      <c r="D9658" t="s">
        <v>36</v>
      </c>
      <c r="E9658" t="s">
        <v>778</v>
      </c>
      <c r="F9658" t="s">
        <v>778</v>
      </c>
      <c r="G9658" t="s">
        <v>405</v>
      </c>
      <c r="H9658" t="s">
        <v>86</v>
      </c>
      <c r="I9658">
        <v>536</v>
      </c>
      <c r="J9658">
        <v>62</v>
      </c>
      <c r="K9658">
        <v>2106</v>
      </c>
      <c r="L9658" t="s">
        <v>471</v>
      </c>
      <c r="M9658" s="2">
        <f>+Table3[[#This Row],[CHW]]/Table3[[#This Row],[Count of Airbill Number]]</f>
        <v>8.6451612903225801</v>
      </c>
    </row>
    <row r="9659" spans="2:13">
      <c r="B9659" t="s">
        <v>35</v>
      </c>
      <c r="C9659" t="s">
        <v>472</v>
      </c>
      <c r="D9659" t="s">
        <v>36</v>
      </c>
      <c r="E9659" t="s">
        <v>776</v>
      </c>
      <c r="F9659" t="s">
        <v>776</v>
      </c>
      <c r="G9659" t="s">
        <v>37</v>
      </c>
      <c r="H9659" t="s">
        <v>397</v>
      </c>
      <c r="I9659">
        <v>534</v>
      </c>
      <c r="J9659">
        <v>2</v>
      </c>
      <c r="K9659">
        <v>2107</v>
      </c>
      <c r="L9659" t="s">
        <v>471</v>
      </c>
      <c r="M9659" s="2">
        <f>+Table3[[#This Row],[CHW]]/Table3[[#This Row],[Count of Airbill Number]]</f>
        <v>267</v>
      </c>
    </row>
    <row r="9660" spans="2:13">
      <c r="B9660" t="s">
        <v>20</v>
      </c>
      <c r="C9660" t="s">
        <v>472</v>
      </c>
      <c r="D9660" t="s">
        <v>22</v>
      </c>
      <c r="E9660" t="s">
        <v>778</v>
      </c>
      <c r="F9660" t="s">
        <v>778</v>
      </c>
      <c r="G9660" t="s">
        <v>173</v>
      </c>
      <c r="H9660" t="s">
        <v>155</v>
      </c>
      <c r="I9660">
        <v>534</v>
      </c>
      <c r="J9660">
        <v>23</v>
      </c>
      <c r="K9660">
        <v>2108</v>
      </c>
      <c r="L9660" t="s">
        <v>471</v>
      </c>
      <c r="M9660" s="2">
        <f>+Table3[[#This Row],[CHW]]/Table3[[#This Row],[Count of Airbill Number]]</f>
        <v>23.217391304347824</v>
      </c>
    </row>
    <row r="9661" spans="2:13">
      <c r="B9661" t="s">
        <v>20</v>
      </c>
      <c r="C9661" t="s">
        <v>472</v>
      </c>
      <c r="D9661" t="s">
        <v>22</v>
      </c>
      <c r="E9661" t="s">
        <v>778</v>
      </c>
      <c r="F9661" t="s">
        <v>777</v>
      </c>
      <c r="G9661" t="s">
        <v>153</v>
      </c>
      <c r="H9661" t="s">
        <v>179</v>
      </c>
      <c r="I9661">
        <v>533</v>
      </c>
      <c r="J9661">
        <v>3</v>
      </c>
      <c r="K9661">
        <v>2109</v>
      </c>
      <c r="L9661" t="s">
        <v>471</v>
      </c>
      <c r="M9661" s="2">
        <f>+Table3[[#This Row],[CHW]]/Table3[[#This Row],[Count of Airbill Number]]</f>
        <v>177.66666666666666</v>
      </c>
    </row>
    <row r="9662" spans="2:13">
      <c r="B9662" t="s">
        <v>20</v>
      </c>
      <c r="C9662" t="s">
        <v>472</v>
      </c>
      <c r="D9662" t="s">
        <v>22</v>
      </c>
      <c r="E9662" t="s">
        <v>778</v>
      </c>
      <c r="F9662" t="s">
        <v>778</v>
      </c>
      <c r="G9662" t="s">
        <v>260</v>
      </c>
      <c r="H9662" t="s">
        <v>155</v>
      </c>
      <c r="I9662">
        <v>533</v>
      </c>
      <c r="J9662">
        <v>52</v>
      </c>
      <c r="K9662">
        <v>2110</v>
      </c>
      <c r="L9662" t="s">
        <v>471</v>
      </c>
      <c r="M9662" s="2">
        <f>+Table3[[#This Row],[CHW]]/Table3[[#This Row],[Count of Airbill Number]]</f>
        <v>10.25</v>
      </c>
    </row>
    <row r="9663" spans="2:13">
      <c r="B9663" t="s">
        <v>35</v>
      </c>
      <c r="C9663" t="s">
        <v>472</v>
      </c>
      <c r="D9663" t="s">
        <v>36</v>
      </c>
      <c r="E9663" t="s">
        <v>778</v>
      </c>
      <c r="F9663" t="s">
        <v>778</v>
      </c>
      <c r="G9663" t="s">
        <v>433</v>
      </c>
      <c r="H9663" t="s">
        <v>358</v>
      </c>
      <c r="I9663">
        <v>532</v>
      </c>
      <c r="J9663">
        <v>11</v>
      </c>
      <c r="K9663">
        <v>2111</v>
      </c>
      <c r="L9663" t="s">
        <v>471</v>
      </c>
      <c r="M9663" s="2">
        <f>+Table3[[#This Row],[CHW]]/Table3[[#This Row],[Count of Airbill Number]]</f>
        <v>48.363636363636367</v>
      </c>
    </row>
    <row r="9664" spans="2:13">
      <c r="B9664" t="s">
        <v>20</v>
      </c>
      <c r="C9664" t="s">
        <v>21</v>
      </c>
      <c r="D9664" t="s">
        <v>22</v>
      </c>
      <c r="E9664" t="s">
        <v>778</v>
      </c>
      <c r="F9664" t="s">
        <v>778</v>
      </c>
      <c r="G9664" t="s">
        <v>476</v>
      </c>
      <c r="H9664" t="s">
        <v>269</v>
      </c>
      <c r="I9664">
        <v>532</v>
      </c>
      <c r="J9664">
        <v>289</v>
      </c>
      <c r="K9664">
        <v>2112</v>
      </c>
      <c r="L9664" t="s">
        <v>471</v>
      </c>
      <c r="M9664" s="2">
        <f>+Table3[[#This Row],[CHW]]/Table3[[#This Row],[Count of Airbill Number]]</f>
        <v>1.8408304498269896</v>
      </c>
    </row>
    <row r="9665" spans="2:13">
      <c r="B9665" t="s">
        <v>20</v>
      </c>
      <c r="C9665" t="s">
        <v>21</v>
      </c>
      <c r="D9665" t="s">
        <v>22</v>
      </c>
      <c r="E9665" t="s">
        <v>778</v>
      </c>
      <c r="F9665" t="s">
        <v>778</v>
      </c>
      <c r="G9665" t="s">
        <v>51</v>
      </c>
      <c r="H9665" t="s">
        <v>194</v>
      </c>
      <c r="I9665">
        <v>531.5</v>
      </c>
      <c r="J9665">
        <v>12</v>
      </c>
      <c r="K9665">
        <v>2113</v>
      </c>
      <c r="L9665" t="s">
        <v>471</v>
      </c>
      <c r="M9665" s="2">
        <f>+Table3[[#This Row],[CHW]]/Table3[[#This Row],[Count of Airbill Number]]</f>
        <v>44.291666666666664</v>
      </c>
    </row>
    <row r="9666" spans="2:13">
      <c r="B9666" t="s">
        <v>20</v>
      </c>
      <c r="C9666" t="s">
        <v>472</v>
      </c>
      <c r="D9666" t="s">
        <v>22</v>
      </c>
      <c r="E9666" t="s">
        <v>777</v>
      </c>
      <c r="F9666" t="s">
        <v>777</v>
      </c>
      <c r="G9666" t="s">
        <v>542</v>
      </c>
      <c r="H9666" t="s">
        <v>274</v>
      </c>
      <c r="I9666">
        <v>531</v>
      </c>
      <c r="J9666">
        <v>56</v>
      </c>
      <c r="K9666">
        <v>2114</v>
      </c>
      <c r="L9666" t="s">
        <v>471</v>
      </c>
      <c r="M9666" s="2">
        <f>+Table3[[#This Row],[CHW]]/Table3[[#This Row],[Count of Airbill Number]]</f>
        <v>9.4821428571428577</v>
      </c>
    </row>
    <row r="9667" spans="2:13">
      <c r="B9667" t="s">
        <v>20</v>
      </c>
      <c r="C9667" t="s">
        <v>21</v>
      </c>
      <c r="D9667" t="s">
        <v>22</v>
      </c>
      <c r="E9667" t="s">
        <v>776</v>
      </c>
      <c r="F9667" t="s">
        <v>778</v>
      </c>
      <c r="G9667" t="s">
        <v>122</v>
      </c>
      <c r="H9667" t="s">
        <v>112</v>
      </c>
      <c r="I9667">
        <v>529.67130959999929</v>
      </c>
      <c r="J9667">
        <v>189</v>
      </c>
      <c r="K9667">
        <v>2115</v>
      </c>
      <c r="L9667" t="s">
        <v>471</v>
      </c>
      <c r="M9667" s="2">
        <f>+Table3[[#This Row],[CHW]]/Table3[[#This Row],[Count of Airbill Number]]</f>
        <v>2.8024937015872977</v>
      </c>
    </row>
    <row r="9668" spans="2:13">
      <c r="B9668" t="s">
        <v>20</v>
      </c>
      <c r="C9668" t="s">
        <v>21</v>
      </c>
      <c r="D9668" t="s">
        <v>22</v>
      </c>
      <c r="E9668" t="s">
        <v>777</v>
      </c>
      <c r="F9668" t="s">
        <v>777</v>
      </c>
      <c r="G9668" t="s">
        <v>374</v>
      </c>
      <c r="H9668" t="s">
        <v>540</v>
      </c>
      <c r="I9668">
        <v>529.51</v>
      </c>
      <c r="J9668">
        <v>40</v>
      </c>
      <c r="K9668">
        <v>2116</v>
      </c>
      <c r="L9668" t="s">
        <v>471</v>
      </c>
      <c r="M9668" s="2">
        <f>+Table3[[#This Row],[CHW]]/Table3[[#This Row],[Count of Airbill Number]]</f>
        <v>13.23775</v>
      </c>
    </row>
    <row r="9669" spans="2:13">
      <c r="B9669" t="s">
        <v>20</v>
      </c>
      <c r="C9669" t="s">
        <v>472</v>
      </c>
      <c r="D9669" t="s">
        <v>22</v>
      </c>
      <c r="E9669" t="s">
        <v>778</v>
      </c>
      <c r="F9669" t="s">
        <v>778</v>
      </c>
      <c r="G9669" t="s">
        <v>86</v>
      </c>
      <c r="H9669" t="s">
        <v>135</v>
      </c>
      <c r="I9669">
        <v>528.20000000000005</v>
      </c>
      <c r="J9669">
        <v>8</v>
      </c>
      <c r="K9669">
        <v>2117</v>
      </c>
      <c r="L9669" t="s">
        <v>471</v>
      </c>
      <c r="M9669" s="2">
        <f>+Table3[[#This Row],[CHW]]/Table3[[#This Row],[Count of Airbill Number]]</f>
        <v>66.025000000000006</v>
      </c>
    </row>
    <row r="9670" spans="2:13">
      <c r="B9670" t="s">
        <v>35</v>
      </c>
      <c r="C9670" t="s">
        <v>472</v>
      </c>
      <c r="D9670" t="s">
        <v>36</v>
      </c>
      <c r="E9670" t="s">
        <v>778</v>
      </c>
      <c r="F9670" t="s">
        <v>776</v>
      </c>
      <c r="G9670" t="s">
        <v>86</v>
      </c>
      <c r="H9670" t="s">
        <v>85</v>
      </c>
      <c r="I9670">
        <v>528</v>
      </c>
      <c r="J9670">
        <v>2</v>
      </c>
      <c r="K9670">
        <v>2118</v>
      </c>
      <c r="L9670" t="s">
        <v>471</v>
      </c>
      <c r="M9670" s="2">
        <f>+Table3[[#This Row],[CHW]]/Table3[[#This Row],[Count of Airbill Number]]</f>
        <v>264</v>
      </c>
    </row>
    <row r="9671" spans="2:13">
      <c r="B9671" t="s">
        <v>20</v>
      </c>
      <c r="C9671" t="s">
        <v>472</v>
      </c>
      <c r="D9671" t="s">
        <v>22</v>
      </c>
      <c r="E9671" t="s">
        <v>776</v>
      </c>
      <c r="F9671" t="s">
        <v>776</v>
      </c>
      <c r="G9671" t="s">
        <v>191</v>
      </c>
      <c r="H9671" t="s">
        <v>103</v>
      </c>
      <c r="I9671">
        <v>528</v>
      </c>
      <c r="J9671">
        <v>14</v>
      </c>
      <c r="K9671">
        <v>2119</v>
      </c>
      <c r="L9671" t="s">
        <v>471</v>
      </c>
      <c r="M9671" s="2">
        <f>+Table3[[#This Row],[CHW]]/Table3[[#This Row],[Count of Airbill Number]]</f>
        <v>37.714285714285715</v>
      </c>
    </row>
    <row r="9672" spans="2:13">
      <c r="B9672" t="s">
        <v>20</v>
      </c>
      <c r="C9672" t="s">
        <v>472</v>
      </c>
      <c r="D9672" t="s">
        <v>22</v>
      </c>
      <c r="E9672" t="s">
        <v>776</v>
      </c>
      <c r="F9672" t="s">
        <v>776</v>
      </c>
      <c r="G9672" t="s">
        <v>312</v>
      </c>
      <c r="H9672" t="s">
        <v>123</v>
      </c>
      <c r="I9672">
        <v>527.1</v>
      </c>
      <c r="J9672">
        <v>24</v>
      </c>
      <c r="K9672">
        <v>2120</v>
      </c>
      <c r="L9672" t="s">
        <v>471</v>
      </c>
      <c r="M9672" s="2">
        <f>+Table3[[#This Row],[CHW]]/Table3[[#This Row],[Count of Airbill Number]]</f>
        <v>21.962500000000002</v>
      </c>
    </row>
    <row r="9673" spans="2:13">
      <c r="B9673" t="s">
        <v>20</v>
      </c>
      <c r="C9673" t="s">
        <v>472</v>
      </c>
      <c r="D9673" t="s">
        <v>22</v>
      </c>
      <c r="E9673" t="s">
        <v>776</v>
      </c>
      <c r="F9673" t="s">
        <v>776</v>
      </c>
      <c r="G9673" t="s">
        <v>66</v>
      </c>
      <c r="H9673" t="s">
        <v>193</v>
      </c>
      <c r="I9673">
        <v>527.01</v>
      </c>
      <c r="J9673">
        <v>13</v>
      </c>
      <c r="K9673">
        <v>2121</v>
      </c>
      <c r="L9673" t="s">
        <v>471</v>
      </c>
      <c r="M9673" s="2">
        <f>+Table3[[#This Row],[CHW]]/Table3[[#This Row],[Count of Airbill Number]]</f>
        <v>40.53923076923077</v>
      </c>
    </row>
    <row r="9674" spans="2:13">
      <c r="B9674" t="s">
        <v>20</v>
      </c>
      <c r="C9674" t="s">
        <v>472</v>
      </c>
      <c r="D9674" t="s">
        <v>22</v>
      </c>
      <c r="E9674" t="s">
        <v>777</v>
      </c>
      <c r="F9674" t="s">
        <v>777</v>
      </c>
      <c r="G9674" t="s">
        <v>190</v>
      </c>
      <c r="H9674" t="s">
        <v>205</v>
      </c>
      <c r="I9674">
        <v>527</v>
      </c>
      <c r="J9674">
        <v>3</v>
      </c>
      <c r="K9674">
        <v>2122</v>
      </c>
      <c r="L9674" t="s">
        <v>471</v>
      </c>
      <c r="M9674" s="2">
        <f>+Table3[[#This Row],[CHW]]/Table3[[#This Row],[Count of Airbill Number]]</f>
        <v>175.66666666666666</v>
      </c>
    </row>
    <row r="9675" spans="2:13">
      <c r="B9675" t="s">
        <v>20</v>
      </c>
      <c r="C9675" t="s">
        <v>472</v>
      </c>
      <c r="D9675" t="s">
        <v>36</v>
      </c>
      <c r="E9675" t="s">
        <v>777</v>
      </c>
      <c r="F9675" t="s">
        <v>778</v>
      </c>
      <c r="G9675" t="s">
        <v>52</v>
      </c>
      <c r="H9675" t="s">
        <v>86</v>
      </c>
      <c r="I9675">
        <v>527</v>
      </c>
      <c r="J9675">
        <v>45</v>
      </c>
      <c r="K9675">
        <v>2123</v>
      </c>
      <c r="L9675" t="s">
        <v>471</v>
      </c>
      <c r="M9675" s="2">
        <f>+Table3[[#This Row],[CHW]]/Table3[[#This Row],[Count of Airbill Number]]</f>
        <v>11.71111111111111</v>
      </c>
    </row>
    <row r="9676" spans="2:13">
      <c r="B9676" t="s">
        <v>20</v>
      </c>
      <c r="C9676" t="s">
        <v>472</v>
      </c>
      <c r="D9676" t="s">
        <v>22</v>
      </c>
      <c r="E9676" t="s">
        <v>776</v>
      </c>
      <c r="F9676" t="s">
        <v>778</v>
      </c>
      <c r="G9676" t="s">
        <v>32</v>
      </c>
      <c r="H9676" t="s">
        <v>283</v>
      </c>
      <c r="I9676">
        <v>526.80999999999995</v>
      </c>
      <c r="J9676">
        <v>10</v>
      </c>
      <c r="K9676">
        <v>2124</v>
      </c>
      <c r="L9676" t="s">
        <v>471</v>
      </c>
      <c r="M9676" s="2">
        <f>+Table3[[#This Row],[CHW]]/Table3[[#This Row],[Count of Airbill Number]]</f>
        <v>52.680999999999997</v>
      </c>
    </row>
    <row r="9677" spans="2:13">
      <c r="B9677" t="s">
        <v>20</v>
      </c>
      <c r="C9677" t="s">
        <v>21</v>
      </c>
      <c r="D9677" t="s">
        <v>22</v>
      </c>
      <c r="E9677" t="s">
        <v>778</v>
      </c>
      <c r="F9677" t="s">
        <v>778</v>
      </c>
      <c r="G9677" t="s">
        <v>51</v>
      </c>
      <c r="H9677" t="s">
        <v>261</v>
      </c>
      <c r="I9677">
        <v>526.79999999999995</v>
      </c>
      <c r="J9677">
        <v>15</v>
      </c>
      <c r="K9677">
        <v>2125</v>
      </c>
      <c r="L9677" t="s">
        <v>471</v>
      </c>
      <c r="M9677" s="2">
        <f>+Table3[[#This Row],[CHW]]/Table3[[#This Row],[Count of Airbill Number]]</f>
        <v>35.119999999999997</v>
      </c>
    </row>
    <row r="9678" spans="2:13">
      <c r="B9678" t="s">
        <v>20</v>
      </c>
      <c r="C9678" t="s">
        <v>21</v>
      </c>
      <c r="D9678" t="s">
        <v>22</v>
      </c>
      <c r="E9678" t="s">
        <v>776</v>
      </c>
      <c r="F9678" t="s">
        <v>778</v>
      </c>
      <c r="G9678" t="s">
        <v>85</v>
      </c>
      <c r="H9678" t="s">
        <v>112</v>
      </c>
      <c r="I9678">
        <v>526.55019579999919</v>
      </c>
      <c r="J9678">
        <v>171</v>
      </c>
      <c r="K9678">
        <v>2126</v>
      </c>
      <c r="L9678" t="s">
        <v>471</v>
      </c>
      <c r="M9678" s="2">
        <f>+Table3[[#This Row],[CHW]]/Table3[[#This Row],[Count of Airbill Number]]</f>
        <v>3.0792409111111065</v>
      </c>
    </row>
    <row r="9679" spans="2:13">
      <c r="B9679" t="s">
        <v>20</v>
      </c>
      <c r="C9679" t="s">
        <v>472</v>
      </c>
      <c r="D9679" t="s">
        <v>22</v>
      </c>
      <c r="E9679" t="s">
        <v>776</v>
      </c>
      <c r="F9679" t="s">
        <v>778</v>
      </c>
      <c r="G9679" t="s">
        <v>24</v>
      </c>
      <c r="H9679" t="s">
        <v>112</v>
      </c>
      <c r="I9679">
        <v>526</v>
      </c>
      <c r="J9679">
        <v>24</v>
      </c>
      <c r="K9679">
        <v>2127</v>
      </c>
      <c r="L9679" t="s">
        <v>471</v>
      </c>
      <c r="M9679" s="2">
        <f>+Table3[[#This Row],[CHW]]/Table3[[#This Row],[Count of Airbill Number]]</f>
        <v>21.916666666666668</v>
      </c>
    </row>
    <row r="9680" spans="2:13">
      <c r="B9680" t="s">
        <v>20</v>
      </c>
      <c r="C9680" t="s">
        <v>472</v>
      </c>
      <c r="D9680" t="s">
        <v>22</v>
      </c>
      <c r="E9680" t="s">
        <v>776</v>
      </c>
      <c r="F9680" t="s">
        <v>776</v>
      </c>
      <c r="G9680" t="s">
        <v>66</v>
      </c>
      <c r="H9680" t="s">
        <v>94</v>
      </c>
      <c r="I9680">
        <v>525.72</v>
      </c>
      <c r="J9680">
        <v>16</v>
      </c>
      <c r="K9680">
        <v>2128</v>
      </c>
      <c r="L9680" t="s">
        <v>471</v>
      </c>
      <c r="M9680" s="2">
        <f>+Table3[[#This Row],[CHW]]/Table3[[#This Row],[Count of Airbill Number]]</f>
        <v>32.857500000000002</v>
      </c>
    </row>
    <row r="9681" spans="2:13">
      <c r="B9681" t="s">
        <v>20</v>
      </c>
      <c r="C9681" t="s">
        <v>21</v>
      </c>
      <c r="D9681" t="s">
        <v>22</v>
      </c>
      <c r="E9681" t="s">
        <v>777</v>
      </c>
      <c r="F9681" t="s">
        <v>777</v>
      </c>
      <c r="G9681" t="s">
        <v>290</v>
      </c>
      <c r="H9681" t="s">
        <v>485</v>
      </c>
      <c r="I9681">
        <v>525.2399999999999</v>
      </c>
      <c r="J9681">
        <v>28</v>
      </c>
      <c r="K9681">
        <v>2129</v>
      </c>
      <c r="L9681" t="s">
        <v>471</v>
      </c>
      <c r="M9681" s="2">
        <f>+Table3[[#This Row],[CHW]]/Table3[[#This Row],[Count of Airbill Number]]</f>
        <v>18.758571428571425</v>
      </c>
    </row>
    <row r="9682" spans="2:13">
      <c r="B9682" t="s">
        <v>20</v>
      </c>
      <c r="C9682" t="s">
        <v>472</v>
      </c>
      <c r="D9682" t="s">
        <v>22</v>
      </c>
      <c r="E9682" t="s">
        <v>777</v>
      </c>
      <c r="F9682" t="s">
        <v>777</v>
      </c>
      <c r="G9682" t="s">
        <v>259</v>
      </c>
      <c r="H9682" t="s">
        <v>489</v>
      </c>
      <c r="I9682">
        <v>525</v>
      </c>
      <c r="J9682">
        <v>15</v>
      </c>
      <c r="K9682">
        <v>2130</v>
      </c>
      <c r="L9682" t="s">
        <v>471</v>
      </c>
      <c r="M9682" s="2">
        <f>+Table3[[#This Row],[CHW]]/Table3[[#This Row],[Count of Airbill Number]]</f>
        <v>35</v>
      </c>
    </row>
    <row r="9683" spans="2:13">
      <c r="B9683" t="s">
        <v>20</v>
      </c>
      <c r="C9683" t="s">
        <v>472</v>
      </c>
      <c r="D9683" t="s">
        <v>22</v>
      </c>
      <c r="E9683" t="s">
        <v>777</v>
      </c>
      <c r="F9683" t="s">
        <v>778</v>
      </c>
      <c r="G9683" t="s">
        <v>162</v>
      </c>
      <c r="H9683" t="s">
        <v>86</v>
      </c>
      <c r="I9683">
        <v>524</v>
      </c>
      <c r="J9683">
        <v>19</v>
      </c>
      <c r="K9683">
        <v>2131</v>
      </c>
      <c r="L9683" t="s">
        <v>471</v>
      </c>
      <c r="M9683" s="2">
        <f>+Table3[[#This Row],[CHW]]/Table3[[#This Row],[Count of Airbill Number]]</f>
        <v>27.578947368421051</v>
      </c>
    </row>
    <row r="9684" spans="2:13">
      <c r="B9684" t="s">
        <v>20</v>
      </c>
      <c r="C9684" t="s">
        <v>472</v>
      </c>
      <c r="D9684" t="s">
        <v>36</v>
      </c>
      <c r="E9684" t="s">
        <v>778</v>
      </c>
      <c r="F9684" t="s">
        <v>778</v>
      </c>
      <c r="G9684" t="s">
        <v>291</v>
      </c>
      <c r="H9684" t="s">
        <v>150</v>
      </c>
      <c r="I9684">
        <v>524</v>
      </c>
      <c r="J9684">
        <v>56</v>
      </c>
      <c r="K9684">
        <v>2132</v>
      </c>
      <c r="L9684" t="s">
        <v>471</v>
      </c>
      <c r="M9684" s="2">
        <f>+Table3[[#This Row],[CHW]]/Table3[[#This Row],[Count of Airbill Number]]</f>
        <v>9.3571428571428577</v>
      </c>
    </row>
    <row r="9685" spans="2:13">
      <c r="B9685" t="s">
        <v>20</v>
      </c>
      <c r="C9685" t="s">
        <v>472</v>
      </c>
      <c r="D9685" t="s">
        <v>22</v>
      </c>
      <c r="E9685" t="s">
        <v>778</v>
      </c>
      <c r="F9685" t="s">
        <v>776</v>
      </c>
      <c r="G9685" t="s">
        <v>269</v>
      </c>
      <c r="H9685" t="s">
        <v>37</v>
      </c>
      <c r="I9685">
        <v>523</v>
      </c>
      <c r="J9685">
        <v>18</v>
      </c>
      <c r="K9685">
        <v>2133</v>
      </c>
      <c r="L9685" t="s">
        <v>471</v>
      </c>
      <c r="M9685" s="2">
        <f>+Table3[[#This Row],[CHW]]/Table3[[#This Row],[Count of Airbill Number]]</f>
        <v>29.055555555555557</v>
      </c>
    </row>
    <row r="9686" spans="2:13">
      <c r="B9686" t="s">
        <v>35</v>
      </c>
      <c r="C9686" t="s">
        <v>472</v>
      </c>
      <c r="D9686" t="s">
        <v>36</v>
      </c>
      <c r="E9686" t="s">
        <v>776</v>
      </c>
      <c r="F9686" t="s">
        <v>776</v>
      </c>
      <c r="G9686" t="s">
        <v>85</v>
      </c>
      <c r="H9686" t="s">
        <v>424</v>
      </c>
      <c r="I9686">
        <v>522.45000000000005</v>
      </c>
      <c r="J9686">
        <v>7</v>
      </c>
      <c r="K9686">
        <v>2134</v>
      </c>
      <c r="L9686" t="s">
        <v>471</v>
      </c>
      <c r="M9686" s="2">
        <f>+Table3[[#This Row],[CHW]]/Table3[[#This Row],[Count of Airbill Number]]</f>
        <v>74.635714285714286</v>
      </c>
    </row>
    <row r="9687" spans="2:13">
      <c r="B9687" t="s">
        <v>35</v>
      </c>
      <c r="C9687" t="s">
        <v>472</v>
      </c>
      <c r="D9687" t="s">
        <v>36</v>
      </c>
      <c r="E9687" t="s">
        <v>777</v>
      </c>
      <c r="F9687" t="s">
        <v>777</v>
      </c>
      <c r="G9687" t="s">
        <v>259</v>
      </c>
      <c r="H9687" t="s">
        <v>551</v>
      </c>
      <c r="I9687">
        <v>522.40000000000009</v>
      </c>
      <c r="J9687">
        <v>12</v>
      </c>
      <c r="K9687">
        <v>2135</v>
      </c>
      <c r="L9687" t="s">
        <v>471</v>
      </c>
      <c r="M9687" s="2">
        <f>+Table3[[#This Row],[CHW]]/Table3[[#This Row],[Count of Airbill Number]]</f>
        <v>43.533333333333339</v>
      </c>
    </row>
    <row r="9688" spans="2:13">
      <c r="B9688" t="s">
        <v>20</v>
      </c>
      <c r="C9688" t="s">
        <v>472</v>
      </c>
      <c r="D9688" t="s">
        <v>22</v>
      </c>
      <c r="E9688" t="s">
        <v>778</v>
      </c>
      <c r="F9688" t="s">
        <v>778</v>
      </c>
      <c r="G9688" t="s">
        <v>99</v>
      </c>
      <c r="H9688" t="s">
        <v>393</v>
      </c>
      <c r="I9688">
        <v>522</v>
      </c>
      <c r="J9688">
        <v>50</v>
      </c>
      <c r="K9688">
        <v>2136</v>
      </c>
      <c r="L9688" t="s">
        <v>471</v>
      </c>
      <c r="M9688" s="2">
        <f>+Table3[[#This Row],[CHW]]/Table3[[#This Row],[Count of Airbill Number]]</f>
        <v>10.44</v>
      </c>
    </row>
    <row r="9689" spans="2:13">
      <c r="B9689" t="s">
        <v>20</v>
      </c>
      <c r="C9689" t="s">
        <v>21</v>
      </c>
      <c r="D9689" t="s">
        <v>22</v>
      </c>
      <c r="E9689" t="s">
        <v>778</v>
      </c>
      <c r="F9689" t="s">
        <v>776</v>
      </c>
      <c r="G9689" t="s">
        <v>113</v>
      </c>
      <c r="H9689" t="s">
        <v>37</v>
      </c>
      <c r="I9689">
        <v>521.70000000000005</v>
      </c>
      <c r="J9689">
        <v>17</v>
      </c>
      <c r="K9689">
        <v>2137</v>
      </c>
      <c r="L9689" t="s">
        <v>471</v>
      </c>
      <c r="M9689" s="2">
        <f>+Table3[[#This Row],[CHW]]/Table3[[#This Row],[Count of Airbill Number]]</f>
        <v>30.68823529411765</v>
      </c>
    </row>
    <row r="9690" spans="2:13">
      <c r="B9690" t="s">
        <v>20</v>
      </c>
      <c r="C9690" t="s">
        <v>21</v>
      </c>
      <c r="D9690" t="s">
        <v>22</v>
      </c>
      <c r="E9690" t="s">
        <v>776</v>
      </c>
      <c r="F9690" t="s">
        <v>776</v>
      </c>
      <c r="G9690" t="s">
        <v>85</v>
      </c>
      <c r="H9690" t="s">
        <v>72</v>
      </c>
      <c r="I9690">
        <v>521.56929999999977</v>
      </c>
      <c r="J9690">
        <v>268</v>
      </c>
      <c r="K9690">
        <v>2138</v>
      </c>
      <c r="L9690" t="s">
        <v>471</v>
      </c>
      <c r="M9690" s="2">
        <f>+Table3[[#This Row],[CHW]]/Table3[[#This Row],[Count of Airbill Number]]</f>
        <v>1.9461541044776112</v>
      </c>
    </row>
    <row r="9691" spans="2:13">
      <c r="B9691" t="s">
        <v>20</v>
      </c>
      <c r="C9691" t="s">
        <v>472</v>
      </c>
      <c r="D9691" t="s">
        <v>22</v>
      </c>
      <c r="E9691" t="s">
        <v>778</v>
      </c>
      <c r="F9691" t="s">
        <v>776</v>
      </c>
      <c r="G9691" t="s">
        <v>112</v>
      </c>
      <c r="H9691" t="s">
        <v>216</v>
      </c>
      <c r="I9691">
        <v>521.42000000000007</v>
      </c>
      <c r="J9691">
        <v>10</v>
      </c>
      <c r="K9691">
        <v>2139</v>
      </c>
      <c r="L9691" t="s">
        <v>471</v>
      </c>
      <c r="M9691" s="2">
        <f>+Table3[[#This Row],[CHW]]/Table3[[#This Row],[Count of Airbill Number]]</f>
        <v>52.14200000000001</v>
      </c>
    </row>
    <row r="9692" spans="2:13">
      <c r="B9692" t="s">
        <v>20</v>
      </c>
      <c r="C9692" t="s">
        <v>21</v>
      </c>
      <c r="D9692" t="s">
        <v>36</v>
      </c>
      <c r="E9692" t="s">
        <v>776</v>
      </c>
      <c r="F9692" t="s">
        <v>776</v>
      </c>
      <c r="G9692" t="s">
        <v>37</v>
      </c>
      <c r="H9692" t="s">
        <v>49</v>
      </c>
      <c r="I9692">
        <v>521</v>
      </c>
      <c r="J9692">
        <v>293</v>
      </c>
      <c r="K9692">
        <v>2140</v>
      </c>
      <c r="L9692" t="s">
        <v>471</v>
      </c>
      <c r="M9692" s="2">
        <f>+Table3[[#This Row],[CHW]]/Table3[[#This Row],[Count of Airbill Number]]</f>
        <v>1.7781569965870307</v>
      </c>
    </row>
    <row r="9693" spans="2:13">
      <c r="B9693" t="s">
        <v>20</v>
      </c>
      <c r="C9693" t="s">
        <v>21</v>
      </c>
      <c r="D9693" t="s">
        <v>22</v>
      </c>
      <c r="E9693" t="s">
        <v>778</v>
      </c>
      <c r="F9693" t="s">
        <v>778</v>
      </c>
      <c r="G9693" t="s">
        <v>51</v>
      </c>
      <c r="H9693" t="s">
        <v>393</v>
      </c>
      <c r="I9693">
        <v>520.4</v>
      </c>
      <c r="J9693">
        <v>6</v>
      </c>
      <c r="K9693">
        <v>2141</v>
      </c>
      <c r="L9693" t="s">
        <v>471</v>
      </c>
      <c r="M9693" s="2">
        <f>+Table3[[#This Row],[CHW]]/Table3[[#This Row],[Count of Airbill Number]]</f>
        <v>86.733333333333334</v>
      </c>
    </row>
    <row r="9694" spans="2:13">
      <c r="B9694" t="s">
        <v>35</v>
      </c>
      <c r="C9694" t="s">
        <v>472</v>
      </c>
      <c r="D9694" t="s">
        <v>36</v>
      </c>
      <c r="E9694" t="s">
        <v>776</v>
      </c>
      <c r="F9694" t="s">
        <v>778</v>
      </c>
      <c r="G9694" t="s">
        <v>37</v>
      </c>
      <c r="H9694" t="s">
        <v>113</v>
      </c>
      <c r="I9694">
        <v>520</v>
      </c>
      <c r="J9694">
        <v>1</v>
      </c>
      <c r="K9694">
        <v>2142</v>
      </c>
      <c r="L9694" t="s">
        <v>471</v>
      </c>
      <c r="M9694" s="2">
        <f>+Table3[[#This Row],[CHW]]/Table3[[#This Row],[Count of Airbill Number]]</f>
        <v>520</v>
      </c>
    </row>
    <row r="9695" spans="2:13">
      <c r="B9695" t="s">
        <v>35</v>
      </c>
      <c r="C9695" t="s">
        <v>472</v>
      </c>
      <c r="D9695" t="s">
        <v>36</v>
      </c>
      <c r="E9695" t="s">
        <v>778</v>
      </c>
      <c r="F9695" t="s">
        <v>777</v>
      </c>
      <c r="G9695" t="s">
        <v>86</v>
      </c>
      <c r="H9695" t="s">
        <v>181</v>
      </c>
      <c r="I9695">
        <v>520</v>
      </c>
      <c r="J9695">
        <v>3</v>
      </c>
      <c r="K9695">
        <v>2143</v>
      </c>
      <c r="L9695" t="s">
        <v>471</v>
      </c>
      <c r="M9695" s="2">
        <f>+Table3[[#This Row],[CHW]]/Table3[[#This Row],[Count of Airbill Number]]</f>
        <v>173.33333333333334</v>
      </c>
    </row>
    <row r="9696" spans="2:13">
      <c r="B9696" t="s">
        <v>20</v>
      </c>
      <c r="C9696" t="s">
        <v>472</v>
      </c>
      <c r="D9696" t="s">
        <v>22</v>
      </c>
      <c r="E9696" t="s">
        <v>776</v>
      </c>
      <c r="F9696" t="s">
        <v>777</v>
      </c>
      <c r="G9696" t="s">
        <v>66</v>
      </c>
      <c r="H9696" t="s">
        <v>324</v>
      </c>
      <c r="I9696">
        <v>520</v>
      </c>
      <c r="J9696">
        <v>4</v>
      </c>
      <c r="K9696">
        <v>2144</v>
      </c>
      <c r="L9696" t="s">
        <v>471</v>
      </c>
      <c r="M9696" s="2">
        <f>+Table3[[#This Row],[CHW]]/Table3[[#This Row],[Count of Airbill Number]]</f>
        <v>130</v>
      </c>
    </row>
    <row r="9697" spans="2:13">
      <c r="B9697" t="s">
        <v>20</v>
      </c>
      <c r="C9697" t="s">
        <v>472</v>
      </c>
      <c r="D9697" t="s">
        <v>22</v>
      </c>
      <c r="E9697" t="s">
        <v>777</v>
      </c>
      <c r="F9697" t="s">
        <v>776</v>
      </c>
      <c r="G9697" t="s">
        <v>162</v>
      </c>
      <c r="H9697" t="s">
        <v>122</v>
      </c>
      <c r="I9697">
        <v>520</v>
      </c>
      <c r="J9697">
        <v>8</v>
      </c>
      <c r="K9697">
        <v>2145</v>
      </c>
      <c r="L9697" t="s">
        <v>471</v>
      </c>
      <c r="M9697" s="2">
        <f>+Table3[[#This Row],[CHW]]/Table3[[#This Row],[Count of Airbill Number]]</f>
        <v>65</v>
      </c>
    </row>
    <row r="9698" spans="2:13">
      <c r="B9698" t="s">
        <v>20</v>
      </c>
      <c r="C9698" t="s">
        <v>472</v>
      </c>
      <c r="D9698" t="s">
        <v>22</v>
      </c>
      <c r="E9698" t="s">
        <v>778</v>
      </c>
      <c r="F9698" t="s">
        <v>776</v>
      </c>
      <c r="G9698" t="s">
        <v>250</v>
      </c>
      <c r="H9698" t="s">
        <v>37</v>
      </c>
      <c r="I9698">
        <v>520</v>
      </c>
      <c r="J9698">
        <v>49</v>
      </c>
      <c r="K9698">
        <v>2146</v>
      </c>
      <c r="L9698" t="s">
        <v>471</v>
      </c>
      <c r="M9698" s="2">
        <f>+Table3[[#This Row],[CHW]]/Table3[[#This Row],[Count of Airbill Number]]</f>
        <v>10.612244897959183</v>
      </c>
    </row>
    <row r="9699" spans="2:13">
      <c r="B9699" t="s">
        <v>20</v>
      </c>
      <c r="C9699" t="s">
        <v>472</v>
      </c>
      <c r="D9699" t="s">
        <v>22</v>
      </c>
      <c r="E9699" t="s">
        <v>778</v>
      </c>
      <c r="F9699" t="s">
        <v>778</v>
      </c>
      <c r="G9699" t="s">
        <v>90</v>
      </c>
      <c r="H9699" t="s">
        <v>267</v>
      </c>
      <c r="I9699">
        <v>519</v>
      </c>
      <c r="J9699">
        <v>15</v>
      </c>
      <c r="K9699">
        <v>2147</v>
      </c>
      <c r="L9699" t="s">
        <v>471</v>
      </c>
      <c r="M9699" s="2">
        <f>+Table3[[#This Row],[CHW]]/Table3[[#This Row],[Count of Airbill Number]]</f>
        <v>34.6</v>
      </c>
    </row>
    <row r="9700" spans="2:13">
      <c r="B9700" t="s">
        <v>20</v>
      </c>
      <c r="C9700" t="s">
        <v>472</v>
      </c>
      <c r="D9700" t="s">
        <v>22</v>
      </c>
      <c r="E9700" t="s">
        <v>778</v>
      </c>
      <c r="F9700" t="s">
        <v>778</v>
      </c>
      <c r="G9700" t="s">
        <v>150</v>
      </c>
      <c r="H9700" t="s">
        <v>173</v>
      </c>
      <c r="I9700">
        <v>518</v>
      </c>
      <c r="J9700">
        <v>24</v>
      </c>
      <c r="K9700">
        <v>2148</v>
      </c>
      <c r="L9700" t="s">
        <v>471</v>
      </c>
      <c r="M9700" s="2">
        <f>+Table3[[#This Row],[CHW]]/Table3[[#This Row],[Count of Airbill Number]]</f>
        <v>21.583333333333332</v>
      </c>
    </row>
    <row r="9701" spans="2:13">
      <c r="B9701" t="s">
        <v>20</v>
      </c>
      <c r="C9701" t="s">
        <v>472</v>
      </c>
      <c r="D9701" t="s">
        <v>22</v>
      </c>
      <c r="E9701" t="s">
        <v>778</v>
      </c>
      <c r="F9701" t="s">
        <v>777</v>
      </c>
      <c r="G9701" t="s">
        <v>86</v>
      </c>
      <c r="H9701" t="s">
        <v>179</v>
      </c>
      <c r="I9701">
        <v>518</v>
      </c>
      <c r="J9701">
        <v>47</v>
      </c>
      <c r="K9701">
        <v>2149</v>
      </c>
      <c r="L9701" t="s">
        <v>471</v>
      </c>
      <c r="M9701" s="2">
        <f>+Table3[[#This Row],[CHW]]/Table3[[#This Row],[Count of Airbill Number]]</f>
        <v>11.021276595744681</v>
      </c>
    </row>
    <row r="9702" spans="2:13">
      <c r="B9702" t="s">
        <v>20</v>
      </c>
      <c r="C9702" t="s">
        <v>472</v>
      </c>
      <c r="D9702" t="s">
        <v>22</v>
      </c>
      <c r="E9702" t="s">
        <v>777</v>
      </c>
      <c r="F9702" t="s">
        <v>777</v>
      </c>
      <c r="G9702" t="s">
        <v>571</v>
      </c>
      <c r="H9702" t="s">
        <v>274</v>
      </c>
      <c r="I9702">
        <v>518</v>
      </c>
      <c r="J9702">
        <v>31</v>
      </c>
      <c r="K9702">
        <v>2150</v>
      </c>
      <c r="L9702" t="s">
        <v>471</v>
      </c>
      <c r="M9702" s="2">
        <f>+Table3[[#This Row],[CHW]]/Table3[[#This Row],[Count of Airbill Number]]</f>
        <v>16.70967741935484</v>
      </c>
    </row>
    <row r="9703" spans="2:13">
      <c r="B9703" t="s">
        <v>20</v>
      </c>
      <c r="C9703" t="s">
        <v>472</v>
      </c>
      <c r="D9703" t="s">
        <v>22</v>
      </c>
      <c r="E9703" t="s">
        <v>776</v>
      </c>
      <c r="F9703" t="s">
        <v>778</v>
      </c>
      <c r="G9703" t="s">
        <v>216</v>
      </c>
      <c r="H9703" t="s">
        <v>112</v>
      </c>
      <c r="I9703">
        <v>517.9</v>
      </c>
      <c r="J9703">
        <v>28</v>
      </c>
      <c r="K9703">
        <v>2151</v>
      </c>
      <c r="L9703" t="s">
        <v>471</v>
      </c>
      <c r="M9703" s="2">
        <f>+Table3[[#This Row],[CHW]]/Table3[[#This Row],[Count of Airbill Number]]</f>
        <v>18.49642857142857</v>
      </c>
    </row>
    <row r="9704" spans="2:13">
      <c r="B9704" t="s">
        <v>20</v>
      </c>
      <c r="C9704" t="s">
        <v>472</v>
      </c>
      <c r="D9704" t="s">
        <v>22</v>
      </c>
      <c r="E9704" t="s">
        <v>777</v>
      </c>
      <c r="F9704" t="s">
        <v>777</v>
      </c>
      <c r="G9704" t="s">
        <v>157</v>
      </c>
      <c r="H9704" t="s">
        <v>190</v>
      </c>
      <c r="I9704">
        <v>517.5</v>
      </c>
      <c r="J9704">
        <v>8</v>
      </c>
      <c r="K9704">
        <v>2152</v>
      </c>
      <c r="L9704" t="s">
        <v>471</v>
      </c>
      <c r="M9704" s="2">
        <f>+Table3[[#This Row],[CHW]]/Table3[[#This Row],[Count of Airbill Number]]</f>
        <v>64.6875</v>
      </c>
    </row>
    <row r="9705" spans="2:13">
      <c r="B9705" t="s">
        <v>20</v>
      </c>
      <c r="C9705" t="s">
        <v>472</v>
      </c>
      <c r="D9705" t="s">
        <v>22</v>
      </c>
      <c r="E9705" t="s">
        <v>777</v>
      </c>
      <c r="F9705" t="s">
        <v>777</v>
      </c>
      <c r="G9705" t="s">
        <v>97</v>
      </c>
      <c r="H9705" t="s">
        <v>601</v>
      </c>
      <c r="I9705">
        <v>517.08000000000004</v>
      </c>
      <c r="J9705">
        <v>14</v>
      </c>
      <c r="K9705">
        <v>2153</v>
      </c>
      <c r="L9705" t="s">
        <v>471</v>
      </c>
      <c r="M9705" s="2">
        <f>+Table3[[#This Row],[CHW]]/Table3[[#This Row],[Count of Airbill Number]]</f>
        <v>36.934285714285714</v>
      </c>
    </row>
    <row r="9706" spans="2:13">
      <c r="B9706" t="s">
        <v>20</v>
      </c>
      <c r="C9706" t="s">
        <v>472</v>
      </c>
      <c r="D9706" t="s">
        <v>22</v>
      </c>
      <c r="E9706" t="s">
        <v>778</v>
      </c>
      <c r="F9706" t="s">
        <v>776</v>
      </c>
      <c r="G9706" t="s">
        <v>113</v>
      </c>
      <c r="H9706" t="s">
        <v>404</v>
      </c>
      <c r="I9706">
        <v>517</v>
      </c>
      <c r="J9706">
        <v>4</v>
      </c>
      <c r="K9706">
        <v>2154</v>
      </c>
      <c r="L9706" t="s">
        <v>471</v>
      </c>
      <c r="M9706" s="2">
        <f>+Table3[[#This Row],[CHW]]/Table3[[#This Row],[Count of Airbill Number]]</f>
        <v>129.25</v>
      </c>
    </row>
    <row r="9707" spans="2:13">
      <c r="B9707" t="s">
        <v>20</v>
      </c>
      <c r="C9707" t="s">
        <v>21</v>
      </c>
      <c r="D9707" t="s">
        <v>22</v>
      </c>
      <c r="E9707" t="s">
        <v>778</v>
      </c>
      <c r="F9707" t="s">
        <v>778</v>
      </c>
      <c r="G9707" t="s">
        <v>113</v>
      </c>
      <c r="H9707" t="s">
        <v>135</v>
      </c>
      <c r="I9707">
        <v>515.75999999999954</v>
      </c>
      <c r="J9707">
        <v>63</v>
      </c>
      <c r="K9707">
        <v>2155</v>
      </c>
      <c r="L9707" t="s">
        <v>471</v>
      </c>
      <c r="M9707" s="2">
        <f>+Table3[[#This Row],[CHW]]/Table3[[#This Row],[Count of Airbill Number]]</f>
        <v>8.1866666666666585</v>
      </c>
    </row>
    <row r="9708" spans="2:13">
      <c r="B9708" t="s">
        <v>20</v>
      </c>
      <c r="C9708" t="s">
        <v>472</v>
      </c>
      <c r="D9708" t="s">
        <v>22</v>
      </c>
      <c r="E9708" t="s">
        <v>777</v>
      </c>
      <c r="F9708" t="s">
        <v>777</v>
      </c>
      <c r="G9708" t="s">
        <v>29</v>
      </c>
      <c r="H9708" t="s">
        <v>290</v>
      </c>
      <c r="I9708">
        <v>514</v>
      </c>
      <c r="J9708">
        <v>20</v>
      </c>
      <c r="K9708">
        <v>2156</v>
      </c>
      <c r="L9708" t="s">
        <v>471</v>
      </c>
      <c r="M9708" s="2">
        <f>+Table3[[#This Row],[CHW]]/Table3[[#This Row],[Count of Airbill Number]]</f>
        <v>25.7</v>
      </c>
    </row>
    <row r="9709" spans="2:13">
      <c r="B9709" t="s">
        <v>20</v>
      </c>
      <c r="C9709" t="s">
        <v>472</v>
      </c>
      <c r="D9709" t="s">
        <v>22</v>
      </c>
      <c r="E9709" t="s">
        <v>776</v>
      </c>
      <c r="F9709" t="s">
        <v>776</v>
      </c>
      <c r="G9709" t="s">
        <v>89</v>
      </c>
      <c r="H9709" t="s">
        <v>49</v>
      </c>
      <c r="I9709">
        <v>513.31847999999991</v>
      </c>
      <c r="J9709">
        <v>34</v>
      </c>
      <c r="K9709">
        <v>2157</v>
      </c>
      <c r="L9709" t="s">
        <v>471</v>
      </c>
      <c r="M9709" s="2">
        <f>+Table3[[#This Row],[CHW]]/Table3[[#This Row],[Count of Airbill Number]]</f>
        <v>15.097602352941173</v>
      </c>
    </row>
    <row r="9710" spans="2:13">
      <c r="B9710" t="s">
        <v>20</v>
      </c>
      <c r="C9710" t="s">
        <v>472</v>
      </c>
      <c r="D9710" t="s">
        <v>22</v>
      </c>
      <c r="E9710" t="s">
        <v>777</v>
      </c>
      <c r="F9710" t="s">
        <v>778</v>
      </c>
      <c r="G9710" t="s">
        <v>97</v>
      </c>
      <c r="H9710" t="s">
        <v>155</v>
      </c>
      <c r="I9710">
        <v>513.28</v>
      </c>
      <c r="J9710">
        <v>33</v>
      </c>
      <c r="K9710">
        <v>2158</v>
      </c>
      <c r="L9710" t="s">
        <v>471</v>
      </c>
      <c r="M9710" s="2">
        <f>+Table3[[#This Row],[CHW]]/Table3[[#This Row],[Count of Airbill Number]]</f>
        <v>15.553939393939393</v>
      </c>
    </row>
    <row r="9711" spans="2:13">
      <c r="B9711" t="s">
        <v>35</v>
      </c>
      <c r="C9711" t="s">
        <v>21</v>
      </c>
      <c r="D9711" t="s">
        <v>36</v>
      </c>
      <c r="E9711" t="s">
        <v>778</v>
      </c>
      <c r="F9711" t="s">
        <v>778</v>
      </c>
      <c r="G9711" t="s">
        <v>325</v>
      </c>
      <c r="H9711" t="s">
        <v>171</v>
      </c>
      <c r="I9711">
        <v>513</v>
      </c>
      <c r="J9711">
        <v>1</v>
      </c>
      <c r="K9711">
        <v>2159</v>
      </c>
      <c r="L9711" t="s">
        <v>471</v>
      </c>
      <c r="M9711" s="2">
        <f>+Table3[[#This Row],[CHW]]/Table3[[#This Row],[Count of Airbill Number]]</f>
        <v>513</v>
      </c>
    </row>
    <row r="9712" spans="2:13">
      <c r="B9712" t="s">
        <v>20</v>
      </c>
      <c r="C9712" t="s">
        <v>472</v>
      </c>
      <c r="D9712" t="s">
        <v>22</v>
      </c>
      <c r="E9712" t="s">
        <v>776</v>
      </c>
      <c r="F9712" t="s">
        <v>776</v>
      </c>
      <c r="G9712" t="s">
        <v>37</v>
      </c>
      <c r="H9712" t="s">
        <v>555</v>
      </c>
      <c r="I9712">
        <v>512</v>
      </c>
      <c r="J9712">
        <v>45</v>
      </c>
      <c r="K9712">
        <v>2160</v>
      </c>
      <c r="L9712" t="s">
        <v>471</v>
      </c>
      <c r="M9712" s="2">
        <f>+Table3[[#This Row],[CHW]]/Table3[[#This Row],[Count of Airbill Number]]</f>
        <v>11.377777777777778</v>
      </c>
    </row>
    <row r="9713" spans="2:13">
      <c r="B9713" t="s">
        <v>20</v>
      </c>
      <c r="C9713" t="s">
        <v>21</v>
      </c>
      <c r="D9713" t="s">
        <v>22</v>
      </c>
      <c r="E9713" t="s">
        <v>778</v>
      </c>
      <c r="F9713" t="s">
        <v>777</v>
      </c>
      <c r="G9713" t="s">
        <v>86</v>
      </c>
      <c r="H9713" t="s">
        <v>274</v>
      </c>
      <c r="I9713">
        <v>511.20000000000005</v>
      </c>
      <c r="J9713">
        <v>53</v>
      </c>
      <c r="K9713">
        <v>2161</v>
      </c>
      <c r="L9713" t="s">
        <v>471</v>
      </c>
      <c r="M9713" s="2">
        <f>+Table3[[#This Row],[CHW]]/Table3[[#This Row],[Count of Airbill Number]]</f>
        <v>9.6452830188679251</v>
      </c>
    </row>
    <row r="9714" spans="2:13">
      <c r="B9714" t="s">
        <v>20</v>
      </c>
      <c r="C9714" t="s">
        <v>472</v>
      </c>
      <c r="D9714" t="s">
        <v>22</v>
      </c>
      <c r="E9714" t="s">
        <v>776</v>
      </c>
      <c r="F9714" t="s">
        <v>777</v>
      </c>
      <c r="G9714" t="s">
        <v>57</v>
      </c>
      <c r="H9714" t="s">
        <v>44</v>
      </c>
      <c r="I9714">
        <v>510</v>
      </c>
      <c r="J9714">
        <v>15</v>
      </c>
      <c r="K9714">
        <v>2162</v>
      </c>
      <c r="L9714" t="s">
        <v>471</v>
      </c>
      <c r="M9714" s="2">
        <f>+Table3[[#This Row],[CHW]]/Table3[[#This Row],[Count of Airbill Number]]</f>
        <v>34</v>
      </c>
    </row>
    <row r="9715" spans="2:13">
      <c r="B9715" t="s">
        <v>20</v>
      </c>
      <c r="C9715" t="s">
        <v>472</v>
      </c>
      <c r="D9715" t="s">
        <v>22</v>
      </c>
      <c r="E9715" t="s">
        <v>776</v>
      </c>
      <c r="F9715" t="s">
        <v>776</v>
      </c>
      <c r="G9715" t="s">
        <v>40</v>
      </c>
      <c r="H9715" t="s">
        <v>32</v>
      </c>
      <c r="I9715">
        <v>509.5</v>
      </c>
      <c r="J9715">
        <v>25</v>
      </c>
      <c r="K9715">
        <v>2163</v>
      </c>
      <c r="L9715" t="s">
        <v>471</v>
      </c>
      <c r="M9715" s="2">
        <f>+Table3[[#This Row],[CHW]]/Table3[[#This Row],[Count of Airbill Number]]</f>
        <v>20.38</v>
      </c>
    </row>
    <row r="9716" spans="2:13">
      <c r="B9716" t="s">
        <v>20</v>
      </c>
      <c r="C9716" t="s">
        <v>472</v>
      </c>
      <c r="D9716" t="s">
        <v>22</v>
      </c>
      <c r="E9716" t="s">
        <v>778</v>
      </c>
      <c r="F9716" t="s">
        <v>777</v>
      </c>
      <c r="G9716" t="s">
        <v>86</v>
      </c>
      <c r="H9716" t="s">
        <v>274</v>
      </c>
      <c r="I9716">
        <v>509.11999999999995</v>
      </c>
      <c r="J9716">
        <v>27</v>
      </c>
      <c r="K9716">
        <v>2164</v>
      </c>
      <c r="L9716" t="s">
        <v>471</v>
      </c>
      <c r="M9716" s="2">
        <f>+Table3[[#This Row],[CHW]]/Table3[[#This Row],[Count of Airbill Number]]</f>
        <v>18.856296296296293</v>
      </c>
    </row>
    <row r="9717" spans="2:13">
      <c r="B9717" t="s">
        <v>35</v>
      </c>
      <c r="C9717" t="s">
        <v>472</v>
      </c>
      <c r="D9717" t="s">
        <v>36</v>
      </c>
      <c r="E9717" t="s">
        <v>777</v>
      </c>
      <c r="F9717" t="s">
        <v>777</v>
      </c>
      <c r="G9717" t="s">
        <v>29</v>
      </c>
      <c r="H9717" t="s">
        <v>162</v>
      </c>
      <c r="I9717">
        <v>509</v>
      </c>
      <c r="J9717">
        <v>1</v>
      </c>
      <c r="K9717">
        <v>2165</v>
      </c>
      <c r="L9717" t="s">
        <v>471</v>
      </c>
      <c r="M9717" s="2">
        <f>+Table3[[#This Row],[CHW]]/Table3[[#This Row],[Count of Airbill Number]]</f>
        <v>509</v>
      </c>
    </row>
    <row r="9718" spans="2:13">
      <c r="B9718" t="s">
        <v>20</v>
      </c>
      <c r="C9718" t="s">
        <v>472</v>
      </c>
      <c r="D9718" t="s">
        <v>22</v>
      </c>
      <c r="E9718" t="s">
        <v>778</v>
      </c>
      <c r="F9718" t="s">
        <v>778</v>
      </c>
      <c r="G9718" t="s">
        <v>135</v>
      </c>
      <c r="H9718" t="s">
        <v>507</v>
      </c>
      <c r="I9718">
        <v>508.5</v>
      </c>
      <c r="J9718">
        <v>24</v>
      </c>
      <c r="K9718">
        <v>2166</v>
      </c>
      <c r="L9718" t="s">
        <v>471</v>
      </c>
      <c r="M9718" s="2">
        <f>+Table3[[#This Row],[CHW]]/Table3[[#This Row],[Count of Airbill Number]]</f>
        <v>21.1875</v>
      </c>
    </row>
    <row r="9719" spans="2:13">
      <c r="B9719" t="s">
        <v>20</v>
      </c>
      <c r="C9719" t="s">
        <v>21</v>
      </c>
      <c r="D9719" t="s">
        <v>22</v>
      </c>
      <c r="E9719" t="s">
        <v>776</v>
      </c>
      <c r="F9719" t="s">
        <v>776</v>
      </c>
      <c r="G9719" t="s">
        <v>518</v>
      </c>
      <c r="H9719" t="s">
        <v>116</v>
      </c>
      <c r="I9719">
        <v>508.32780999999954</v>
      </c>
      <c r="J9719">
        <v>129</v>
      </c>
      <c r="K9719">
        <v>2167</v>
      </c>
      <c r="L9719" t="s">
        <v>471</v>
      </c>
      <c r="M9719" s="2">
        <f>+Table3[[#This Row],[CHW]]/Table3[[#This Row],[Count of Airbill Number]]</f>
        <v>3.9405256589147251</v>
      </c>
    </row>
    <row r="9720" spans="2:13">
      <c r="B9720" t="s">
        <v>20</v>
      </c>
      <c r="C9720" t="s">
        <v>472</v>
      </c>
      <c r="D9720" t="s">
        <v>22</v>
      </c>
      <c r="E9720" t="s">
        <v>777</v>
      </c>
      <c r="F9720" t="s">
        <v>778</v>
      </c>
      <c r="G9720" t="s">
        <v>549</v>
      </c>
      <c r="H9720" t="s">
        <v>269</v>
      </c>
      <c r="I9720">
        <v>507</v>
      </c>
      <c r="J9720">
        <v>51</v>
      </c>
      <c r="K9720">
        <v>2168</v>
      </c>
      <c r="L9720" t="s">
        <v>471</v>
      </c>
      <c r="M9720" s="2">
        <f>+Table3[[#This Row],[CHW]]/Table3[[#This Row],[Count of Airbill Number]]</f>
        <v>9.9411764705882355</v>
      </c>
    </row>
    <row r="9721" spans="2:13">
      <c r="B9721" t="s">
        <v>20</v>
      </c>
      <c r="C9721" t="s">
        <v>21</v>
      </c>
      <c r="D9721" t="s">
        <v>22</v>
      </c>
      <c r="E9721" t="s">
        <v>777</v>
      </c>
      <c r="F9721" t="s">
        <v>777</v>
      </c>
      <c r="G9721" t="s">
        <v>290</v>
      </c>
      <c r="H9721" t="s">
        <v>499</v>
      </c>
      <c r="I9721">
        <v>506.86</v>
      </c>
      <c r="J9721">
        <v>69</v>
      </c>
      <c r="K9721">
        <v>2169</v>
      </c>
      <c r="L9721" t="s">
        <v>471</v>
      </c>
      <c r="M9721" s="2">
        <f>+Table3[[#This Row],[CHW]]/Table3[[#This Row],[Count of Airbill Number]]</f>
        <v>7.3457971014492758</v>
      </c>
    </row>
    <row r="9722" spans="2:13">
      <c r="B9722" t="s">
        <v>20</v>
      </c>
      <c r="C9722" t="s">
        <v>472</v>
      </c>
      <c r="D9722" t="s">
        <v>22</v>
      </c>
      <c r="E9722" t="s">
        <v>778</v>
      </c>
      <c r="F9722" t="s">
        <v>778</v>
      </c>
      <c r="G9722" t="s">
        <v>304</v>
      </c>
      <c r="H9722" t="s">
        <v>51</v>
      </c>
      <c r="I9722">
        <v>505.84999999999997</v>
      </c>
      <c r="J9722">
        <v>16</v>
      </c>
      <c r="K9722">
        <v>2170</v>
      </c>
      <c r="L9722" t="s">
        <v>471</v>
      </c>
      <c r="M9722" s="2">
        <f>+Table3[[#This Row],[CHW]]/Table3[[#This Row],[Count of Airbill Number]]</f>
        <v>31.615624999999998</v>
      </c>
    </row>
    <row r="9723" spans="2:13">
      <c r="B9723" t="s">
        <v>20</v>
      </c>
      <c r="C9723" t="s">
        <v>472</v>
      </c>
      <c r="D9723" t="s">
        <v>22</v>
      </c>
      <c r="E9723" t="s">
        <v>777</v>
      </c>
      <c r="F9723" t="s">
        <v>778</v>
      </c>
      <c r="G9723" t="s">
        <v>190</v>
      </c>
      <c r="H9723" t="s">
        <v>173</v>
      </c>
      <c r="I9723">
        <v>505</v>
      </c>
      <c r="J9723">
        <v>14</v>
      </c>
      <c r="K9723">
        <v>2171</v>
      </c>
      <c r="L9723" t="s">
        <v>471</v>
      </c>
      <c r="M9723" s="2">
        <f>+Table3[[#This Row],[CHW]]/Table3[[#This Row],[Count of Airbill Number]]</f>
        <v>36.071428571428569</v>
      </c>
    </row>
    <row r="9724" spans="2:13">
      <c r="B9724" t="s">
        <v>20</v>
      </c>
      <c r="C9724" t="s">
        <v>21</v>
      </c>
      <c r="D9724" t="s">
        <v>22</v>
      </c>
      <c r="E9724" t="s">
        <v>778</v>
      </c>
      <c r="F9724" t="s">
        <v>778</v>
      </c>
      <c r="G9724" t="s">
        <v>112</v>
      </c>
      <c r="H9724" t="s">
        <v>606</v>
      </c>
      <c r="I9724">
        <v>504.9</v>
      </c>
      <c r="J9724">
        <v>11</v>
      </c>
      <c r="K9724">
        <v>2172</v>
      </c>
      <c r="L9724" t="s">
        <v>471</v>
      </c>
      <c r="M9724" s="2">
        <f>+Table3[[#This Row],[CHW]]/Table3[[#This Row],[Count of Airbill Number]]</f>
        <v>45.9</v>
      </c>
    </row>
    <row r="9725" spans="2:13">
      <c r="B9725" t="s">
        <v>20</v>
      </c>
      <c r="C9725" t="s">
        <v>472</v>
      </c>
      <c r="D9725" t="s">
        <v>22</v>
      </c>
      <c r="E9725" t="s">
        <v>777</v>
      </c>
      <c r="F9725" t="s">
        <v>777</v>
      </c>
      <c r="G9725" t="s">
        <v>274</v>
      </c>
      <c r="H9725" t="s">
        <v>506</v>
      </c>
      <c r="I9725">
        <v>504.2</v>
      </c>
      <c r="J9725">
        <v>11</v>
      </c>
      <c r="K9725">
        <v>2173</v>
      </c>
      <c r="L9725" t="s">
        <v>471</v>
      </c>
      <c r="M9725" s="2">
        <f>+Table3[[#This Row],[CHW]]/Table3[[#This Row],[Count of Airbill Number]]</f>
        <v>45.836363636363636</v>
      </c>
    </row>
    <row r="9726" spans="2:13">
      <c r="B9726" t="s">
        <v>20</v>
      </c>
      <c r="C9726" t="s">
        <v>472</v>
      </c>
      <c r="D9726" t="s">
        <v>36</v>
      </c>
      <c r="E9726" t="s">
        <v>776</v>
      </c>
      <c r="F9726" t="s">
        <v>776</v>
      </c>
      <c r="G9726" t="s">
        <v>37</v>
      </c>
      <c r="H9726" t="s">
        <v>89</v>
      </c>
      <c r="I9726">
        <v>504</v>
      </c>
      <c r="J9726">
        <v>35</v>
      </c>
      <c r="K9726">
        <v>2174</v>
      </c>
      <c r="L9726" t="s">
        <v>471</v>
      </c>
      <c r="M9726" s="2">
        <f>+Table3[[#This Row],[CHW]]/Table3[[#This Row],[Count of Airbill Number]]</f>
        <v>14.4</v>
      </c>
    </row>
    <row r="9727" spans="2:13">
      <c r="B9727" t="s">
        <v>20</v>
      </c>
      <c r="C9727" t="s">
        <v>472</v>
      </c>
      <c r="D9727" t="s">
        <v>22</v>
      </c>
      <c r="E9727" t="s">
        <v>777</v>
      </c>
      <c r="F9727" t="s">
        <v>777</v>
      </c>
      <c r="G9727" t="s">
        <v>274</v>
      </c>
      <c r="H9727" t="s">
        <v>571</v>
      </c>
      <c r="I9727">
        <v>503.8</v>
      </c>
      <c r="J9727">
        <v>19</v>
      </c>
      <c r="K9727">
        <v>2175</v>
      </c>
      <c r="L9727" t="s">
        <v>471</v>
      </c>
      <c r="M9727" s="2">
        <f>+Table3[[#This Row],[CHW]]/Table3[[#This Row],[Count of Airbill Number]]</f>
        <v>26.515789473684212</v>
      </c>
    </row>
    <row r="9728" spans="2:13">
      <c r="B9728" t="s">
        <v>20</v>
      </c>
      <c r="C9728" t="s">
        <v>472</v>
      </c>
      <c r="D9728" t="s">
        <v>22</v>
      </c>
      <c r="E9728" t="s">
        <v>778</v>
      </c>
      <c r="F9728" t="s">
        <v>777</v>
      </c>
      <c r="G9728" t="s">
        <v>171</v>
      </c>
      <c r="H9728" t="s">
        <v>29</v>
      </c>
      <c r="I9728">
        <v>502.5</v>
      </c>
      <c r="J9728">
        <v>8</v>
      </c>
      <c r="K9728">
        <v>2176</v>
      </c>
      <c r="L9728" t="s">
        <v>471</v>
      </c>
      <c r="M9728" s="2">
        <f>+Table3[[#This Row],[CHW]]/Table3[[#This Row],[Count of Airbill Number]]</f>
        <v>62.8125</v>
      </c>
    </row>
    <row r="9729" spans="2:13">
      <c r="B9729" t="s">
        <v>35</v>
      </c>
      <c r="C9729" t="s">
        <v>472</v>
      </c>
      <c r="D9729" t="s">
        <v>36</v>
      </c>
      <c r="E9729" t="s">
        <v>776</v>
      </c>
      <c r="F9729" t="s">
        <v>776</v>
      </c>
      <c r="G9729" t="s">
        <v>116</v>
      </c>
      <c r="H9729" t="s">
        <v>480</v>
      </c>
      <c r="I9729">
        <v>502</v>
      </c>
      <c r="J9729">
        <v>27</v>
      </c>
      <c r="K9729">
        <v>2177</v>
      </c>
      <c r="L9729" t="s">
        <v>471</v>
      </c>
      <c r="M9729" s="2">
        <f>+Table3[[#This Row],[CHW]]/Table3[[#This Row],[Count of Airbill Number]]</f>
        <v>18.592592592592592</v>
      </c>
    </row>
    <row r="9730" spans="2:13">
      <c r="B9730" t="s">
        <v>20</v>
      </c>
      <c r="C9730" t="s">
        <v>472</v>
      </c>
      <c r="D9730" t="s">
        <v>22</v>
      </c>
      <c r="E9730" t="s">
        <v>776</v>
      </c>
      <c r="F9730" t="s">
        <v>776</v>
      </c>
      <c r="G9730" t="s">
        <v>63</v>
      </c>
      <c r="H9730" t="s">
        <v>72</v>
      </c>
      <c r="I9730">
        <v>502</v>
      </c>
      <c r="J9730">
        <v>6</v>
      </c>
      <c r="K9730">
        <v>2178</v>
      </c>
      <c r="L9730" t="s">
        <v>471</v>
      </c>
      <c r="M9730" s="2">
        <f>+Table3[[#This Row],[CHW]]/Table3[[#This Row],[Count of Airbill Number]]</f>
        <v>83.666666666666671</v>
      </c>
    </row>
    <row r="9731" spans="2:13">
      <c r="B9731" t="s">
        <v>20</v>
      </c>
      <c r="C9731" t="s">
        <v>472</v>
      </c>
      <c r="D9731" t="s">
        <v>22</v>
      </c>
      <c r="E9731" t="s">
        <v>776</v>
      </c>
      <c r="F9731" t="s">
        <v>776</v>
      </c>
      <c r="G9731" t="s">
        <v>53</v>
      </c>
      <c r="H9731" t="s">
        <v>66</v>
      </c>
      <c r="I9731">
        <v>502</v>
      </c>
      <c r="J9731">
        <v>13</v>
      </c>
      <c r="K9731">
        <v>2179</v>
      </c>
      <c r="L9731" t="s">
        <v>471</v>
      </c>
      <c r="M9731" s="2">
        <f>+Table3[[#This Row],[CHW]]/Table3[[#This Row],[Count of Airbill Number]]</f>
        <v>38.615384615384613</v>
      </c>
    </row>
    <row r="9732" spans="2:13">
      <c r="B9732" t="s">
        <v>20</v>
      </c>
      <c r="C9732" t="s">
        <v>472</v>
      </c>
      <c r="D9732" t="s">
        <v>22</v>
      </c>
      <c r="E9732" t="s">
        <v>777</v>
      </c>
      <c r="F9732" t="s">
        <v>777</v>
      </c>
      <c r="G9732" t="s">
        <v>29</v>
      </c>
      <c r="H9732" t="s">
        <v>481</v>
      </c>
      <c r="I9732">
        <v>502</v>
      </c>
      <c r="J9732">
        <v>19</v>
      </c>
      <c r="K9732">
        <v>2180</v>
      </c>
      <c r="L9732" t="s">
        <v>471</v>
      </c>
      <c r="M9732" s="2">
        <f>+Table3[[#This Row],[CHW]]/Table3[[#This Row],[Count of Airbill Number]]</f>
        <v>26.421052631578949</v>
      </c>
    </row>
    <row r="9733" spans="2:13">
      <c r="B9733" t="s">
        <v>20</v>
      </c>
      <c r="C9733" t="s">
        <v>472</v>
      </c>
      <c r="D9733" t="s">
        <v>36</v>
      </c>
      <c r="E9733" t="s">
        <v>777</v>
      </c>
      <c r="F9733" t="s">
        <v>777</v>
      </c>
      <c r="G9733" t="s">
        <v>205</v>
      </c>
      <c r="H9733" t="s">
        <v>29</v>
      </c>
      <c r="I9733">
        <v>502</v>
      </c>
      <c r="J9733">
        <v>41</v>
      </c>
      <c r="K9733">
        <v>2181</v>
      </c>
      <c r="L9733" t="s">
        <v>471</v>
      </c>
      <c r="M9733" s="2">
        <f>+Table3[[#This Row],[CHW]]/Table3[[#This Row],[Count of Airbill Number]]</f>
        <v>12.24390243902439</v>
      </c>
    </row>
    <row r="9734" spans="2:13">
      <c r="B9734" t="s">
        <v>20</v>
      </c>
      <c r="C9734" t="s">
        <v>472</v>
      </c>
      <c r="D9734" t="s">
        <v>22</v>
      </c>
      <c r="E9734" t="s">
        <v>776</v>
      </c>
      <c r="F9734" t="s">
        <v>776</v>
      </c>
      <c r="G9734" t="s">
        <v>165</v>
      </c>
      <c r="H9734" t="s">
        <v>66</v>
      </c>
      <c r="I9734">
        <v>501.86522000000014</v>
      </c>
      <c r="J9734">
        <v>2</v>
      </c>
      <c r="K9734">
        <v>2182</v>
      </c>
      <c r="L9734" t="s">
        <v>471</v>
      </c>
      <c r="M9734" s="2">
        <f>+Table3[[#This Row],[CHW]]/Table3[[#This Row],[Count of Airbill Number]]</f>
        <v>250.93261000000007</v>
      </c>
    </row>
    <row r="9735" spans="2:13">
      <c r="B9735" t="s">
        <v>20</v>
      </c>
      <c r="C9735" t="s">
        <v>472</v>
      </c>
      <c r="D9735" t="s">
        <v>22</v>
      </c>
      <c r="E9735" t="s">
        <v>776</v>
      </c>
      <c r="F9735" t="s">
        <v>777</v>
      </c>
      <c r="G9735" t="s">
        <v>32</v>
      </c>
      <c r="H9735" t="s">
        <v>484</v>
      </c>
      <c r="I9735">
        <v>501.73</v>
      </c>
      <c r="J9735">
        <v>45</v>
      </c>
      <c r="K9735">
        <v>2183</v>
      </c>
      <c r="L9735" t="s">
        <v>471</v>
      </c>
      <c r="M9735" s="2">
        <f>+Table3[[#This Row],[CHW]]/Table3[[#This Row],[Count of Airbill Number]]</f>
        <v>11.149555555555557</v>
      </c>
    </row>
    <row r="9736" spans="2:13">
      <c r="B9736" t="s">
        <v>20</v>
      </c>
      <c r="C9736" t="s">
        <v>472</v>
      </c>
      <c r="D9736" t="s">
        <v>22</v>
      </c>
      <c r="E9736" t="s">
        <v>778</v>
      </c>
      <c r="F9736" t="s">
        <v>776</v>
      </c>
      <c r="G9736" t="s">
        <v>135</v>
      </c>
      <c r="H9736" t="s">
        <v>32</v>
      </c>
      <c r="I9736">
        <v>501.5</v>
      </c>
      <c r="J9736">
        <v>10</v>
      </c>
      <c r="K9736">
        <v>2184</v>
      </c>
      <c r="L9736" t="s">
        <v>471</v>
      </c>
      <c r="M9736" s="2">
        <f>+Table3[[#This Row],[CHW]]/Table3[[#This Row],[Count of Airbill Number]]</f>
        <v>50.15</v>
      </c>
    </row>
    <row r="9737" spans="2:13">
      <c r="B9737" t="s">
        <v>20</v>
      </c>
      <c r="C9737" t="s">
        <v>472</v>
      </c>
      <c r="D9737" t="s">
        <v>22</v>
      </c>
      <c r="E9737" t="s">
        <v>776</v>
      </c>
      <c r="F9737" t="s">
        <v>776</v>
      </c>
      <c r="G9737" t="s">
        <v>85</v>
      </c>
      <c r="H9737" t="s">
        <v>199</v>
      </c>
      <c r="I9737">
        <v>501.4</v>
      </c>
      <c r="J9737">
        <v>49</v>
      </c>
      <c r="K9737">
        <v>2185</v>
      </c>
      <c r="L9737" t="s">
        <v>471</v>
      </c>
      <c r="M9737" s="2">
        <f>+Table3[[#This Row],[CHW]]/Table3[[#This Row],[Count of Airbill Number]]</f>
        <v>10.232653061224489</v>
      </c>
    </row>
    <row r="9738" spans="2:13">
      <c r="B9738" t="s">
        <v>35</v>
      </c>
      <c r="C9738" t="s">
        <v>21</v>
      </c>
      <c r="D9738" t="s">
        <v>36</v>
      </c>
      <c r="E9738" t="s">
        <v>777</v>
      </c>
      <c r="F9738" t="s">
        <v>777</v>
      </c>
      <c r="G9738" t="s">
        <v>429</v>
      </c>
      <c r="H9738" t="s">
        <v>181</v>
      </c>
      <c r="I9738">
        <v>500</v>
      </c>
      <c r="J9738">
        <v>1</v>
      </c>
      <c r="K9738">
        <v>2186</v>
      </c>
      <c r="L9738" t="s">
        <v>471</v>
      </c>
      <c r="M9738" s="2">
        <f>+Table3[[#This Row],[CHW]]/Table3[[#This Row],[Count of Airbill Number]]</f>
        <v>500</v>
      </c>
    </row>
    <row r="9739" spans="2:13">
      <c r="B9739" t="s">
        <v>35</v>
      </c>
      <c r="C9739" t="s">
        <v>21</v>
      </c>
      <c r="D9739" t="s">
        <v>36</v>
      </c>
      <c r="E9739" t="s">
        <v>778</v>
      </c>
      <c r="F9739" t="s">
        <v>778</v>
      </c>
      <c r="G9739" t="s">
        <v>51</v>
      </c>
      <c r="H9739" t="s">
        <v>393</v>
      </c>
      <c r="I9739">
        <v>500</v>
      </c>
      <c r="J9739">
        <v>1</v>
      </c>
      <c r="K9739">
        <v>2187</v>
      </c>
      <c r="L9739" t="s">
        <v>471</v>
      </c>
      <c r="M9739" s="2">
        <f>+Table3[[#This Row],[CHW]]/Table3[[#This Row],[Count of Airbill Number]]</f>
        <v>500</v>
      </c>
    </row>
    <row r="9740" spans="2:13">
      <c r="B9740" t="s">
        <v>35</v>
      </c>
      <c r="C9740" t="s">
        <v>472</v>
      </c>
      <c r="D9740" t="s">
        <v>36</v>
      </c>
      <c r="E9740" t="s">
        <v>776</v>
      </c>
      <c r="F9740" t="s">
        <v>776</v>
      </c>
      <c r="G9740" t="s">
        <v>107</v>
      </c>
      <c r="H9740" t="s">
        <v>37</v>
      </c>
      <c r="I9740">
        <v>500</v>
      </c>
      <c r="J9740">
        <v>9</v>
      </c>
      <c r="K9740">
        <v>2188</v>
      </c>
      <c r="L9740" t="s">
        <v>471</v>
      </c>
      <c r="M9740" s="2">
        <f>+Table3[[#This Row],[CHW]]/Table3[[#This Row],[Count of Airbill Number]]</f>
        <v>55.555555555555557</v>
      </c>
    </row>
    <row r="9741" spans="2:13">
      <c r="B9741" t="s">
        <v>20</v>
      </c>
      <c r="C9741" t="s">
        <v>472</v>
      </c>
      <c r="D9741" t="s">
        <v>22</v>
      </c>
      <c r="E9741" t="s">
        <v>777</v>
      </c>
      <c r="F9741" t="s">
        <v>777</v>
      </c>
      <c r="G9741" t="s">
        <v>38</v>
      </c>
      <c r="H9741" t="s">
        <v>44</v>
      </c>
      <c r="I9741">
        <v>500</v>
      </c>
      <c r="J9741">
        <v>7</v>
      </c>
      <c r="K9741">
        <v>2189</v>
      </c>
      <c r="L9741" t="s">
        <v>471</v>
      </c>
      <c r="M9741" s="2">
        <f>+Table3[[#This Row],[CHW]]/Table3[[#This Row],[Count of Airbill Number]]</f>
        <v>71.428571428571431</v>
      </c>
    </row>
    <row r="9742" spans="2:13">
      <c r="B9742" t="s">
        <v>20</v>
      </c>
      <c r="C9742" t="s">
        <v>472</v>
      </c>
      <c r="D9742" t="s">
        <v>22</v>
      </c>
      <c r="E9742" t="s">
        <v>776</v>
      </c>
      <c r="F9742" t="s">
        <v>776</v>
      </c>
      <c r="G9742" t="s">
        <v>37</v>
      </c>
      <c r="H9742" t="s">
        <v>70</v>
      </c>
      <c r="I9742">
        <v>499.86</v>
      </c>
      <c r="J9742">
        <v>25</v>
      </c>
      <c r="K9742">
        <v>2190</v>
      </c>
      <c r="L9742" t="s">
        <v>471</v>
      </c>
      <c r="M9742" s="2">
        <f>+Table3[[#This Row],[CHW]]/Table3[[#This Row],[Count of Airbill Number]]</f>
        <v>19.994399999999999</v>
      </c>
    </row>
    <row r="9743" spans="2:13">
      <c r="B9743" t="s">
        <v>20</v>
      </c>
      <c r="C9743" t="s">
        <v>472</v>
      </c>
      <c r="D9743" t="s">
        <v>22</v>
      </c>
      <c r="E9743" t="s">
        <v>778</v>
      </c>
      <c r="F9743" t="s">
        <v>778</v>
      </c>
      <c r="G9743" t="s">
        <v>112</v>
      </c>
      <c r="H9743" t="s">
        <v>283</v>
      </c>
      <c r="I9743">
        <v>499.13000000000005</v>
      </c>
      <c r="J9743">
        <v>30</v>
      </c>
      <c r="K9743">
        <v>2191</v>
      </c>
      <c r="L9743" t="s">
        <v>471</v>
      </c>
      <c r="M9743" s="2">
        <f>+Table3[[#This Row],[CHW]]/Table3[[#This Row],[Count of Airbill Number]]</f>
        <v>16.637666666666668</v>
      </c>
    </row>
    <row r="9744" spans="2:13">
      <c r="B9744" t="s">
        <v>20</v>
      </c>
      <c r="C9744" t="s">
        <v>472</v>
      </c>
      <c r="D9744" t="s">
        <v>22</v>
      </c>
      <c r="E9744" t="s">
        <v>778</v>
      </c>
      <c r="F9744" t="s">
        <v>778</v>
      </c>
      <c r="G9744" t="s">
        <v>405</v>
      </c>
      <c r="H9744" t="s">
        <v>86</v>
      </c>
      <c r="I9744">
        <v>499</v>
      </c>
      <c r="J9744">
        <v>30</v>
      </c>
      <c r="K9744">
        <v>2192</v>
      </c>
      <c r="L9744" t="s">
        <v>471</v>
      </c>
      <c r="M9744" s="2">
        <f>+Table3[[#This Row],[CHW]]/Table3[[#This Row],[Count of Airbill Number]]</f>
        <v>16.633333333333333</v>
      </c>
    </row>
    <row r="9745" spans="2:13">
      <c r="B9745" t="s">
        <v>20</v>
      </c>
      <c r="C9745" t="s">
        <v>472</v>
      </c>
      <c r="D9745" t="s">
        <v>22</v>
      </c>
      <c r="E9745" t="s">
        <v>776</v>
      </c>
      <c r="F9745" t="s">
        <v>778</v>
      </c>
      <c r="G9745" t="s">
        <v>37</v>
      </c>
      <c r="H9745" t="s">
        <v>260</v>
      </c>
      <c r="I9745">
        <v>498.84999999999997</v>
      </c>
      <c r="J9745">
        <v>32</v>
      </c>
      <c r="K9745">
        <v>2193</v>
      </c>
      <c r="L9745" t="s">
        <v>471</v>
      </c>
      <c r="M9745" s="2">
        <f>+Table3[[#This Row],[CHW]]/Table3[[#This Row],[Count of Airbill Number]]</f>
        <v>15.589062499999999</v>
      </c>
    </row>
    <row r="9746" spans="2:13">
      <c r="B9746" t="s">
        <v>20</v>
      </c>
      <c r="C9746" t="s">
        <v>472</v>
      </c>
      <c r="D9746" t="s">
        <v>22</v>
      </c>
      <c r="E9746" t="s">
        <v>776</v>
      </c>
      <c r="F9746" t="s">
        <v>778</v>
      </c>
      <c r="G9746" t="s">
        <v>39</v>
      </c>
      <c r="H9746" t="s">
        <v>81</v>
      </c>
      <c r="I9746">
        <v>496</v>
      </c>
      <c r="J9746">
        <v>15</v>
      </c>
      <c r="K9746">
        <v>2194</v>
      </c>
      <c r="L9746" t="s">
        <v>471</v>
      </c>
      <c r="M9746" s="2">
        <f>+Table3[[#This Row],[CHW]]/Table3[[#This Row],[Count of Airbill Number]]</f>
        <v>33.06666666666667</v>
      </c>
    </row>
    <row r="9747" spans="2:13">
      <c r="B9747" t="s">
        <v>20</v>
      </c>
      <c r="C9747" t="s">
        <v>21</v>
      </c>
      <c r="D9747" t="s">
        <v>22</v>
      </c>
      <c r="E9747" t="s">
        <v>777</v>
      </c>
      <c r="F9747" t="s">
        <v>777</v>
      </c>
      <c r="G9747" t="s">
        <v>374</v>
      </c>
      <c r="H9747" t="s">
        <v>499</v>
      </c>
      <c r="I9747">
        <v>495.31</v>
      </c>
      <c r="J9747">
        <v>26</v>
      </c>
      <c r="K9747">
        <v>2195</v>
      </c>
      <c r="L9747" t="s">
        <v>471</v>
      </c>
      <c r="M9747" s="2">
        <f>+Table3[[#This Row],[CHW]]/Table3[[#This Row],[Count of Airbill Number]]</f>
        <v>19.050384615384615</v>
      </c>
    </row>
    <row r="9748" spans="2:13">
      <c r="B9748" t="s">
        <v>20</v>
      </c>
      <c r="C9748" t="s">
        <v>472</v>
      </c>
      <c r="D9748" t="s">
        <v>22</v>
      </c>
      <c r="E9748" t="s">
        <v>778</v>
      </c>
      <c r="F9748" t="s">
        <v>777</v>
      </c>
      <c r="G9748" t="s">
        <v>150</v>
      </c>
      <c r="H9748" t="s">
        <v>179</v>
      </c>
      <c r="I9748">
        <v>495</v>
      </c>
      <c r="J9748">
        <v>4</v>
      </c>
      <c r="K9748">
        <v>2196</v>
      </c>
      <c r="L9748" t="s">
        <v>471</v>
      </c>
      <c r="M9748" s="2">
        <f>+Table3[[#This Row],[CHW]]/Table3[[#This Row],[Count of Airbill Number]]</f>
        <v>123.75</v>
      </c>
    </row>
    <row r="9749" spans="2:13">
      <c r="B9749" t="s">
        <v>20</v>
      </c>
      <c r="C9749" t="s">
        <v>472</v>
      </c>
      <c r="D9749" t="s">
        <v>22</v>
      </c>
      <c r="E9749" t="s">
        <v>777</v>
      </c>
      <c r="F9749" t="s">
        <v>777</v>
      </c>
      <c r="G9749" t="s">
        <v>259</v>
      </c>
      <c r="H9749" t="s">
        <v>181</v>
      </c>
      <c r="I9749">
        <v>495</v>
      </c>
      <c r="J9749">
        <v>9</v>
      </c>
      <c r="K9749">
        <v>2197</v>
      </c>
      <c r="L9749" t="s">
        <v>471</v>
      </c>
      <c r="M9749" s="2">
        <f>+Table3[[#This Row],[CHW]]/Table3[[#This Row],[Count of Airbill Number]]</f>
        <v>55</v>
      </c>
    </row>
    <row r="9750" spans="2:13">
      <c r="B9750" t="s">
        <v>20</v>
      </c>
      <c r="C9750" t="s">
        <v>21</v>
      </c>
      <c r="D9750" t="s">
        <v>22</v>
      </c>
      <c r="E9750" t="s">
        <v>776</v>
      </c>
      <c r="F9750" t="s">
        <v>778</v>
      </c>
      <c r="G9750" t="s">
        <v>66</v>
      </c>
      <c r="H9750" t="s">
        <v>260</v>
      </c>
      <c r="I9750">
        <v>494.40000000000003</v>
      </c>
      <c r="J9750">
        <v>49</v>
      </c>
      <c r="K9750">
        <v>2198</v>
      </c>
      <c r="L9750" t="s">
        <v>471</v>
      </c>
      <c r="M9750" s="2">
        <f>+Table3[[#This Row],[CHW]]/Table3[[#This Row],[Count of Airbill Number]]</f>
        <v>10.089795918367347</v>
      </c>
    </row>
    <row r="9751" spans="2:13">
      <c r="B9751" t="s">
        <v>20</v>
      </c>
      <c r="C9751" t="s">
        <v>472</v>
      </c>
      <c r="D9751" t="s">
        <v>22</v>
      </c>
      <c r="E9751" t="s">
        <v>778</v>
      </c>
      <c r="F9751" t="s">
        <v>776</v>
      </c>
      <c r="G9751" t="s">
        <v>267</v>
      </c>
      <c r="H9751" t="s">
        <v>123</v>
      </c>
      <c r="I9751">
        <v>494</v>
      </c>
      <c r="J9751">
        <v>14</v>
      </c>
      <c r="K9751">
        <v>2199</v>
      </c>
      <c r="L9751" t="s">
        <v>471</v>
      </c>
      <c r="M9751" s="2">
        <f>+Table3[[#This Row],[CHW]]/Table3[[#This Row],[Count of Airbill Number]]</f>
        <v>35.285714285714285</v>
      </c>
    </row>
    <row r="9752" spans="2:13">
      <c r="B9752" t="s">
        <v>20</v>
      </c>
      <c r="C9752" t="s">
        <v>472</v>
      </c>
      <c r="D9752" t="s">
        <v>22</v>
      </c>
      <c r="E9752" t="s">
        <v>776</v>
      </c>
      <c r="F9752" t="s">
        <v>776</v>
      </c>
      <c r="G9752" t="s">
        <v>85</v>
      </c>
      <c r="H9752" t="s">
        <v>59</v>
      </c>
      <c r="I9752">
        <v>493.70000000000005</v>
      </c>
      <c r="J9752">
        <v>25</v>
      </c>
      <c r="K9752">
        <v>2200</v>
      </c>
      <c r="L9752" t="s">
        <v>471</v>
      </c>
      <c r="M9752" s="2">
        <f>+Table3[[#This Row],[CHW]]/Table3[[#This Row],[Count of Airbill Number]]</f>
        <v>19.748000000000001</v>
      </c>
    </row>
    <row r="9753" spans="2:13">
      <c r="B9753" t="s">
        <v>20</v>
      </c>
      <c r="C9753" t="s">
        <v>472</v>
      </c>
      <c r="D9753" t="s">
        <v>36</v>
      </c>
      <c r="E9753" t="s">
        <v>778</v>
      </c>
      <c r="F9753" t="s">
        <v>778</v>
      </c>
      <c r="G9753" t="s">
        <v>473</v>
      </c>
      <c r="H9753" t="s">
        <v>86</v>
      </c>
      <c r="I9753">
        <v>493</v>
      </c>
      <c r="J9753">
        <v>70</v>
      </c>
      <c r="K9753">
        <v>2201</v>
      </c>
      <c r="L9753" t="s">
        <v>471</v>
      </c>
      <c r="M9753" s="2">
        <f>+Table3[[#This Row],[CHW]]/Table3[[#This Row],[Count of Airbill Number]]</f>
        <v>7.0428571428571427</v>
      </c>
    </row>
    <row r="9754" spans="2:13">
      <c r="B9754" t="s">
        <v>20</v>
      </c>
      <c r="C9754" t="s">
        <v>472</v>
      </c>
      <c r="D9754" t="s">
        <v>22</v>
      </c>
      <c r="E9754" t="s">
        <v>776</v>
      </c>
      <c r="F9754" t="s">
        <v>776</v>
      </c>
      <c r="G9754" t="s">
        <v>37</v>
      </c>
      <c r="H9754" t="s">
        <v>158</v>
      </c>
      <c r="I9754">
        <v>492.71</v>
      </c>
      <c r="J9754">
        <v>37</v>
      </c>
      <c r="K9754">
        <v>2202</v>
      </c>
      <c r="L9754" t="s">
        <v>471</v>
      </c>
      <c r="M9754" s="2">
        <f>+Table3[[#This Row],[CHW]]/Table3[[#This Row],[Count of Airbill Number]]</f>
        <v>13.316486486486486</v>
      </c>
    </row>
    <row r="9755" spans="2:13">
      <c r="B9755" t="s">
        <v>20</v>
      </c>
      <c r="C9755" t="s">
        <v>472</v>
      </c>
      <c r="D9755" t="s">
        <v>22</v>
      </c>
      <c r="E9755" t="s">
        <v>778</v>
      </c>
      <c r="F9755" t="s">
        <v>778</v>
      </c>
      <c r="G9755" t="s">
        <v>174</v>
      </c>
      <c r="H9755" t="s">
        <v>521</v>
      </c>
      <c r="I9755">
        <v>491</v>
      </c>
      <c r="J9755">
        <v>7</v>
      </c>
      <c r="K9755">
        <v>2203</v>
      </c>
      <c r="L9755" t="s">
        <v>471</v>
      </c>
      <c r="M9755" s="2">
        <f>+Table3[[#This Row],[CHW]]/Table3[[#This Row],[Count of Airbill Number]]</f>
        <v>70.142857142857139</v>
      </c>
    </row>
    <row r="9756" spans="2:13">
      <c r="B9756" t="s">
        <v>20</v>
      </c>
      <c r="C9756" t="s">
        <v>472</v>
      </c>
      <c r="D9756" t="s">
        <v>22</v>
      </c>
      <c r="E9756" t="s">
        <v>776</v>
      </c>
      <c r="F9756" t="s">
        <v>777</v>
      </c>
      <c r="G9756" t="s">
        <v>165</v>
      </c>
      <c r="H9756" t="s">
        <v>290</v>
      </c>
      <c r="I9756">
        <v>490</v>
      </c>
      <c r="J9756">
        <v>1</v>
      </c>
      <c r="K9756">
        <v>2204</v>
      </c>
      <c r="L9756" t="s">
        <v>471</v>
      </c>
      <c r="M9756" s="2">
        <f>+Table3[[#This Row],[CHW]]/Table3[[#This Row],[Count of Airbill Number]]</f>
        <v>490</v>
      </c>
    </row>
    <row r="9757" spans="2:13">
      <c r="B9757" t="s">
        <v>20</v>
      </c>
      <c r="C9757" t="s">
        <v>472</v>
      </c>
      <c r="D9757" t="s">
        <v>22</v>
      </c>
      <c r="E9757" t="s">
        <v>776</v>
      </c>
      <c r="F9757" t="s">
        <v>776</v>
      </c>
      <c r="G9757" t="s">
        <v>39</v>
      </c>
      <c r="H9757" t="s">
        <v>216</v>
      </c>
      <c r="I9757">
        <v>490</v>
      </c>
      <c r="J9757">
        <v>19</v>
      </c>
      <c r="K9757">
        <v>2205</v>
      </c>
      <c r="L9757" t="s">
        <v>471</v>
      </c>
      <c r="M9757" s="2">
        <f>+Table3[[#This Row],[CHW]]/Table3[[#This Row],[Count of Airbill Number]]</f>
        <v>25.789473684210527</v>
      </c>
    </row>
    <row r="9758" spans="2:13">
      <c r="B9758" t="s">
        <v>20</v>
      </c>
      <c r="C9758" t="s">
        <v>472</v>
      </c>
      <c r="D9758" t="s">
        <v>22</v>
      </c>
      <c r="E9758" t="s">
        <v>776</v>
      </c>
      <c r="F9758" t="s">
        <v>778</v>
      </c>
      <c r="G9758" t="s">
        <v>57</v>
      </c>
      <c r="H9758" t="s">
        <v>51</v>
      </c>
      <c r="I9758">
        <v>490</v>
      </c>
      <c r="J9758">
        <v>16</v>
      </c>
      <c r="K9758">
        <v>2206</v>
      </c>
      <c r="L9758" t="s">
        <v>471</v>
      </c>
      <c r="M9758" s="2">
        <f>+Table3[[#This Row],[CHW]]/Table3[[#This Row],[Count of Airbill Number]]</f>
        <v>30.625</v>
      </c>
    </row>
    <row r="9759" spans="2:13">
      <c r="B9759" t="s">
        <v>20</v>
      </c>
      <c r="C9759" t="s">
        <v>472</v>
      </c>
      <c r="D9759" t="s">
        <v>22</v>
      </c>
      <c r="E9759" t="s">
        <v>778</v>
      </c>
      <c r="F9759" t="s">
        <v>776</v>
      </c>
      <c r="G9759" t="s">
        <v>99</v>
      </c>
      <c r="H9759" t="s">
        <v>116</v>
      </c>
      <c r="I9759">
        <v>490</v>
      </c>
      <c r="J9759">
        <v>2</v>
      </c>
      <c r="K9759">
        <v>2207</v>
      </c>
      <c r="L9759" t="s">
        <v>471</v>
      </c>
      <c r="M9759" s="2">
        <f>+Table3[[#This Row],[CHW]]/Table3[[#This Row],[Count of Airbill Number]]</f>
        <v>245</v>
      </c>
    </row>
    <row r="9760" spans="2:13">
      <c r="B9760" t="s">
        <v>20</v>
      </c>
      <c r="C9760" t="s">
        <v>472</v>
      </c>
      <c r="D9760" t="s">
        <v>22</v>
      </c>
      <c r="E9760" t="s">
        <v>777</v>
      </c>
      <c r="F9760" t="s">
        <v>777</v>
      </c>
      <c r="G9760" t="s">
        <v>162</v>
      </c>
      <c r="H9760" t="s">
        <v>259</v>
      </c>
      <c r="I9760">
        <v>488</v>
      </c>
      <c r="J9760">
        <v>32</v>
      </c>
      <c r="K9760">
        <v>2208</v>
      </c>
      <c r="L9760" t="s">
        <v>471</v>
      </c>
      <c r="M9760" s="2">
        <f>+Table3[[#This Row],[CHW]]/Table3[[#This Row],[Count of Airbill Number]]</f>
        <v>15.25</v>
      </c>
    </row>
    <row r="9761" spans="2:13">
      <c r="B9761" t="s">
        <v>20</v>
      </c>
      <c r="C9761" t="s">
        <v>472</v>
      </c>
      <c r="D9761" t="s">
        <v>22</v>
      </c>
      <c r="E9761" t="s">
        <v>776</v>
      </c>
      <c r="F9761" t="s">
        <v>776</v>
      </c>
      <c r="G9761" t="s">
        <v>37</v>
      </c>
      <c r="H9761" t="s">
        <v>116</v>
      </c>
      <c r="I9761">
        <v>487.78</v>
      </c>
      <c r="J9761">
        <v>21</v>
      </c>
      <c r="K9761">
        <v>2209</v>
      </c>
      <c r="L9761" t="s">
        <v>471</v>
      </c>
      <c r="M9761" s="2">
        <f>+Table3[[#This Row],[CHW]]/Table3[[#This Row],[Count of Airbill Number]]</f>
        <v>23.227619047619047</v>
      </c>
    </row>
    <row r="9762" spans="2:13">
      <c r="B9762" t="s">
        <v>20</v>
      </c>
      <c r="C9762" t="s">
        <v>472</v>
      </c>
      <c r="D9762" t="s">
        <v>22</v>
      </c>
      <c r="E9762" t="s">
        <v>777</v>
      </c>
      <c r="F9762" t="s">
        <v>777</v>
      </c>
      <c r="G9762" t="s">
        <v>227</v>
      </c>
      <c r="H9762" t="s">
        <v>429</v>
      </c>
      <c r="I9762">
        <v>487.5</v>
      </c>
      <c r="J9762">
        <v>19</v>
      </c>
      <c r="K9762">
        <v>2210</v>
      </c>
      <c r="L9762" t="s">
        <v>471</v>
      </c>
      <c r="M9762" s="2">
        <f>+Table3[[#This Row],[CHW]]/Table3[[#This Row],[Count of Airbill Number]]</f>
        <v>25.657894736842106</v>
      </c>
    </row>
    <row r="9763" spans="2:13">
      <c r="B9763" t="s">
        <v>20</v>
      </c>
      <c r="C9763" t="s">
        <v>472</v>
      </c>
      <c r="D9763" t="s">
        <v>22</v>
      </c>
      <c r="E9763" t="s">
        <v>776</v>
      </c>
      <c r="F9763" t="s">
        <v>777</v>
      </c>
      <c r="G9763" t="s">
        <v>66</v>
      </c>
      <c r="H9763" t="s">
        <v>97</v>
      </c>
      <c r="I9763">
        <v>487.2299999999999</v>
      </c>
      <c r="J9763">
        <v>5</v>
      </c>
      <c r="K9763">
        <v>2211</v>
      </c>
      <c r="L9763" t="s">
        <v>471</v>
      </c>
      <c r="M9763" s="2">
        <f>+Table3[[#This Row],[CHW]]/Table3[[#This Row],[Count of Airbill Number]]</f>
        <v>97.445999999999984</v>
      </c>
    </row>
    <row r="9764" spans="2:13">
      <c r="B9764" t="s">
        <v>20</v>
      </c>
      <c r="C9764" t="s">
        <v>472</v>
      </c>
      <c r="D9764" t="s">
        <v>22</v>
      </c>
      <c r="E9764" t="s">
        <v>778</v>
      </c>
      <c r="F9764" t="s">
        <v>778</v>
      </c>
      <c r="G9764" t="s">
        <v>490</v>
      </c>
      <c r="H9764" t="s">
        <v>86</v>
      </c>
      <c r="I9764">
        <v>487</v>
      </c>
      <c r="J9764">
        <v>38</v>
      </c>
      <c r="K9764">
        <v>2212</v>
      </c>
      <c r="L9764" t="s">
        <v>471</v>
      </c>
      <c r="M9764" s="2">
        <f>+Table3[[#This Row],[CHW]]/Table3[[#This Row],[Count of Airbill Number]]</f>
        <v>12.815789473684211</v>
      </c>
    </row>
    <row r="9765" spans="2:13">
      <c r="B9765" t="s">
        <v>20</v>
      </c>
      <c r="C9765" t="s">
        <v>21</v>
      </c>
      <c r="D9765" t="s">
        <v>22</v>
      </c>
      <c r="E9765" t="s">
        <v>776</v>
      </c>
      <c r="F9765" t="s">
        <v>777</v>
      </c>
      <c r="G9765" t="s">
        <v>66</v>
      </c>
      <c r="H9765" t="s">
        <v>27</v>
      </c>
      <c r="I9765">
        <v>485.83000000000004</v>
      </c>
      <c r="J9765">
        <v>34</v>
      </c>
      <c r="K9765">
        <v>2213</v>
      </c>
      <c r="L9765" t="s">
        <v>471</v>
      </c>
      <c r="M9765" s="2">
        <f>+Table3[[#This Row],[CHW]]/Table3[[#This Row],[Count of Airbill Number]]</f>
        <v>14.289117647058825</v>
      </c>
    </row>
    <row r="9766" spans="2:13">
      <c r="B9766" t="s">
        <v>20</v>
      </c>
      <c r="C9766" t="s">
        <v>21</v>
      </c>
      <c r="D9766" t="s">
        <v>22</v>
      </c>
      <c r="E9766" t="s">
        <v>778</v>
      </c>
      <c r="F9766" t="s">
        <v>777</v>
      </c>
      <c r="G9766" t="s">
        <v>86</v>
      </c>
      <c r="H9766" t="s">
        <v>360</v>
      </c>
      <c r="I9766">
        <v>485.05</v>
      </c>
      <c r="J9766">
        <v>62</v>
      </c>
      <c r="K9766">
        <v>2214</v>
      </c>
      <c r="L9766" t="s">
        <v>471</v>
      </c>
      <c r="M9766" s="2">
        <f>+Table3[[#This Row],[CHW]]/Table3[[#This Row],[Count of Airbill Number]]</f>
        <v>7.8233870967741934</v>
      </c>
    </row>
    <row r="9767" spans="2:13">
      <c r="B9767" t="s">
        <v>20</v>
      </c>
      <c r="C9767" t="s">
        <v>21</v>
      </c>
      <c r="D9767" t="s">
        <v>22</v>
      </c>
      <c r="E9767" t="s">
        <v>777</v>
      </c>
      <c r="F9767" t="s">
        <v>778</v>
      </c>
      <c r="G9767" t="s">
        <v>360</v>
      </c>
      <c r="H9767" t="s">
        <v>86</v>
      </c>
      <c r="I9767">
        <v>485</v>
      </c>
      <c r="J9767">
        <v>147</v>
      </c>
      <c r="K9767">
        <v>2215</v>
      </c>
      <c r="L9767" t="s">
        <v>471</v>
      </c>
      <c r="M9767" s="2">
        <f>+Table3[[#This Row],[CHW]]/Table3[[#This Row],[Count of Airbill Number]]</f>
        <v>3.2993197278911564</v>
      </c>
    </row>
    <row r="9768" spans="2:13">
      <c r="B9768" t="s">
        <v>20</v>
      </c>
      <c r="C9768" t="s">
        <v>472</v>
      </c>
      <c r="D9768" t="s">
        <v>22</v>
      </c>
      <c r="E9768" t="s">
        <v>778</v>
      </c>
      <c r="F9768" t="s">
        <v>778</v>
      </c>
      <c r="G9768" t="s">
        <v>124</v>
      </c>
      <c r="H9768" t="s">
        <v>568</v>
      </c>
      <c r="I9768">
        <v>484.8</v>
      </c>
      <c r="J9768">
        <v>7</v>
      </c>
      <c r="K9768">
        <v>2216</v>
      </c>
      <c r="L9768" t="s">
        <v>471</v>
      </c>
      <c r="M9768" s="2">
        <f>+Table3[[#This Row],[CHW]]/Table3[[#This Row],[Count of Airbill Number]]</f>
        <v>69.257142857142853</v>
      </c>
    </row>
    <row r="9769" spans="2:13">
      <c r="B9769" t="s">
        <v>20</v>
      </c>
      <c r="C9769" t="s">
        <v>21</v>
      </c>
      <c r="D9769" t="s">
        <v>22</v>
      </c>
      <c r="E9769" t="s">
        <v>776</v>
      </c>
      <c r="F9769" t="s">
        <v>776</v>
      </c>
      <c r="G9769" t="s">
        <v>63</v>
      </c>
      <c r="H9769" t="s">
        <v>85</v>
      </c>
      <c r="I9769">
        <v>484.67649660000012</v>
      </c>
      <c r="J9769">
        <v>101</v>
      </c>
      <c r="K9769">
        <v>2217</v>
      </c>
      <c r="L9769" t="s">
        <v>471</v>
      </c>
      <c r="M9769" s="2">
        <f>+Table3[[#This Row],[CHW]]/Table3[[#This Row],[Count of Airbill Number]]</f>
        <v>4.7987771940594071</v>
      </c>
    </row>
    <row r="9770" spans="2:13">
      <c r="B9770" t="s">
        <v>20</v>
      </c>
      <c r="C9770" t="s">
        <v>472</v>
      </c>
      <c r="D9770" t="s">
        <v>22</v>
      </c>
      <c r="E9770" t="s">
        <v>777</v>
      </c>
      <c r="F9770" t="s">
        <v>777</v>
      </c>
      <c r="G9770" t="s">
        <v>274</v>
      </c>
      <c r="H9770" t="s">
        <v>499</v>
      </c>
      <c r="I9770">
        <v>484.66</v>
      </c>
      <c r="J9770">
        <v>25</v>
      </c>
      <c r="K9770">
        <v>2218</v>
      </c>
      <c r="L9770" t="s">
        <v>471</v>
      </c>
      <c r="M9770" s="2">
        <f>+Table3[[#This Row],[CHW]]/Table3[[#This Row],[Count of Airbill Number]]</f>
        <v>19.386400000000002</v>
      </c>
    </row>
    <row r="9771" spans="2:13">
      <c r="B9771" t="s">
        <v>20</v>
      </c>
      <c r="C9771" t="s">
        <v>472</v>
      </c>
      <c r="D9771" t="s">
        <v>22</v>
      </c>
      <c r="E9771" t="s">
        <v>777</v>
      </c>
      <c r="F9771" t="s">
        <v>778</v>
      </c>
      <c r="G9771" t="s">
        <v>181</v>
      </c>
      <c r="H9771" t="s">
        <v>51</v>
      </c>
      <c r="I9771">
        <v>483.56</v>
      </c>
      <c r="J9771">
        <v>26</v>
      </c>
      <c r="K9771">
        <v>2219</v>
      </c>
      <c r="L9771" t="s">
        <v>471</v>
      </c>
      <c r="M9771" s="2">
        <f>+Table3[[#This Row],[CHW]]/Table3[[#This Row],[Count of Airbill Number]]</f>
        <v>18.598461538461539</v>
      </c>
    </row>
    <row r="9772" spans="2:13">
      <c r="B9772" t="s">
        <v>20</v>
      </c>
      <c r="C9772" t="s">
        <v>472</v>
      </c>
      <c r="D9772" t="s">
        <v>22</v>
      </c>
      <c r="E9772" t="s">
        <v>776</v>
      </c>
      <c r="F9772" t="s">
        <v>778</v>
      </c>
      <c r="G9772" t="s">
        <v>122</v>
      </c>
      <c r="H9772" t="s">
        <v>124</v>
      </c>
      <c r="I9772">
        <v>483.28</v>
      </c>
      <c r="J9772">
        <v>19</v>
      </c>
      <c r="K9772">
        <v>2220</v>
      </c>
      <c r="L9772" t="s">
        <v>471</v>
      </c>
      <c r="M9772" s="2">
        <f>+Table3[[#This Row],[CHW]]/Table3[[#This Row],[Count of Airbill Number]]</f>
        <v>25.43578947368421</v>
      </c>
    </row>
    <row r="9773" spans="2:13">
      <c r="B9773" t="s">
        <v>35</v>
      </c>
      <c r="C9773" t="s">
        <v>472</v>
      </c>
      <c r="D9773" t="s">
        <v>36</v>
      </c>
      <c r="E9773" t="s">
        <v>777</v>
      </c>
      <c r="F9773" t="s">
        <v>777</v>
      </c>
      <c r="G9773" t="s">
        <v>106</v>
      </c>
      <c r="H9773" t="s">
        <v>429</v>
      </c>
      <c r="I9773">
        <v>482.79999999999995</v>
      </c>
      <c r="J9773">
        <v>9</v>
      </c>
      <c r="K9773">
        <v>2221</v>
      </c>
      <c r="L9773" t="s">
        <v>471</v>
      </c>
      <c r="M9773" s="2">
        <f>+Table3[[#This Row],[CHW]]/Table3[[#This Row],[Count of Airbill Number]]</f>
        <v>53.644444444444439</v>
      </c>
    </row>
    <row r="9774" spans="2:13">
      <c r="B9774" t="s">
        <v>35</v>
      </c>
      <c r="C9774" t="s">
        <v>472</v>
      </c>
      <c r="D9774" t="s">
        <v>36</v>
      </c>
      <c r="E9774" t="s">
        <v>778</v>
      </c>
      <c r="F9774" t="s">
        <v>778</v>
      </c>
      <c r="G9774" t="s">
        <v>51</v>
      </c>
      <c r="H9774" t="s">
        <v>250</v>
      </c>
      <c r="I9774">
        <v>481.90000000000003</v>
      </c>
      <c r="J9774">
        <v>8</v>
      </c>
      <c r="K9774">
        <v>2222</v>
      </c>
      <c r="L9774" t="s">
        <v>471</v>
      </c>
      <c r="M9774" s="2">
        <f>+Table3[[#This Row],[CHW]]/Table3[[#This Row],[Count of Airbill Number]]</f>
        <v>60.237500000000004</v>
      </c>
    </row>
    <row r="9775" spans="2:13">
      <c r="B9775" t="s">
        <v>35</v>
      </c>
      <c r="C9775" t="s">
        <v>21</v>
      </c>
      <c r="D9775" t="s">
        <v>36</v>
      </c>
      <c r="E9775" t="s">
        <v>778</v>
      </c>
      <c r="F9775" t="s">
        <v>777</v>
      </c>
      <c r="G9775" t="s">
        <v>51</v>
      </c>
      <c r="H9775" t="s">
        <v>44</v>
      </c>
      <c r="I9775">
        <v>480</v>
      </c>
      <c r="J9775">
        <v>1</v>
      </c>
      <c r="K9775">
        <v>2223</v>
      </c>
      <c r="L9775" t="s">
        <v>471</v>
      </c>
      <c r="M9775" s="2">
        <f>+Table3[[#This Row],[CHW]]/Table3[[#This Row],[Count of Airbill Number]]</f>
        <v>480</v>
      </c>
    </row>
    <row r="9776" spans="2:13">
      <c r="B9776" t="s">
        <v>20</v>
      </c>
      <c r="C9776" t="s">
        <v>472</v>
      </c>
      <c r="D9776" t="s">
        <v>22</v>
      </c>
      <c r="E9776" t="s">
        <v>778</v>
      </c>
      <c r="F9776" t="s">
        <v>778</v>
      </c>
      <c r="G9776" t="s">
        <v>568</v>
      </c>
      <c r="H9776" t="s">
        <v>171</v>
      </c>
      <c r="I9776">
        <v>480</v>
      </c>
      <c r="J9776">
        <v>32</v>
      </c>
      <c r="K9776">
        <v>2224</v>
      </c>
      <c r="L9776" t="s">
        <v>471</v>
      </c>
      <c r="M9776" s="2">
        <f>+Table3[[#This Row],[CHW]]/Table3[[#This Row],[Count of Airbill Number]]</f>
        <v>15</v>
      </c>
    </row>
    <row r="9777" spans="2:13">
      <c r="B9777" t="s">
        <v>20</v>
      </c>
      <c r="C9777" t="s">
        <v>472</v>
      </c>
      <c r="D9777" t="s">
        <v>22</v>
      </c>
      <c r="E9777" t="s">
        <v>778</v>
      </c>
      <c r="F9777" t="s">
        <v>778</v>
      </c>
      <c r="G9777" t="s">
        <v>269</v>
      </c>
      <c r="H9777" t="s">
        <v>81</v>
      </c>
      <c r="I9777">
        <v>480</v>
      </c>
      <c r="J9777">
        <v>31</v>
      </c>
      <c r="K9777">
        <v>2225</v>
      </c>
      <c r="L9777" t="s">
        <v>471</v>
      </c>
      <c r="M9777" s="2">
        <f>+Table3[[#This Row],[CHW]]/Table3[[#This Row],[Count of Airbill Number]]</f>
        <v>15.483870967741936</v>
      </c>
    </row>
    <row r="9778" spans="2:13">
      <c r="B9778" t="s">
        <v>20</v>
      </c>
      <c r="C9778" t="s">
        <v>472</v>
      </c>
      <c r="D9778" t="s">
        <v>22</v>
      </c>
      <c r="E9778" t="s">
        <v>777</v>
      </c>
      <c r="F9778" t="s">
        <v>777</v>
      </c>
      <c r="G9778" t="s">
        <v>181</v>
      </c>
      <c r="H9778" t="s">
        <v>259</v>
      </c>
      <c r="I9778">
        <v>480</v>
      </c>
      <c r="J9778">
        <v>20</v>
      </c>
      <c r="K9778">
        <v>2226</v>
      </c>
      <c r="L9778" t="s">
        <v>471</v>
      </c>
      <c r="M9778" s="2">
        <f>+Table3[[#This Row],[CHW]]/Table3[[#This Row],[Count of Airbill Number]]</f>
        <v>24</v>
      </c>
    </row>
    <row r="9779" spans="2:13">
      <c r="B9779" t="s">
        <v>20</v>
      </c>
      <c r="C9779" t="s">
        <v>472</v>
      </c>
      <c r="D9779" t="s">
        <v>36</v>
      </c>
      <c r="E9779" t="s">
        <v>778</v>
      </c>
      <c r="F9779" t="s">
        <v>778</v>
      </c>
      <c r="G9779" t="s">
        <v>90</v>
      </c>
      <c r="H9779" t="s">
        <v>150</v>
      </c>
      <c r="I9779">
        <v>480</v>
      </c>
      <c r="J9779">
        <v>32</v>
      </c>
      <c r="K9779">
        <v>2227</v>
      </c>
      <c r="L9779" t="s">
        <v>471</v>
      </c>
      <c r="M9779" s="2">
        <f>+Table3[[#This Row],[CHW]]/Table3[[#This Row],[Count of Airbill Number]]</f>
        <v>15</v>
      </c>
    </row>
    <row r="9780" spans="2:13">
      <c r="B9780" t="s">
        <v>20</v>
      </c>
      <c r="C9780" t="s">
        <v>472</v>
      </c>
      <c r="D9780" t="s">
        <v>22</v>
      </c>
      <c r="E9780" t="s">
        <v>777</v>
      </c>
      <c r="F9780" t="s">
        <v>777</v>
      </c>
      <c r="G9780" t="s">
        <v>38</v>
      </c>
      <c r="H9780" t="s">
        <v>515</v>
      </c>
      <c r="I9780">
        <v>479.52</v>
      </c>
      <c r="J9780">
        <v>26</v>
      </c>
      <c r="K9780">
        <v>2228</v>
      </c>
      <c r="L9780" t="s">
        <v>471</v>
      </c>
      <c r="M9780" s="2">
        <f>+Table3[[#This Row],[CHW]]/Table3[[#This Row],[Count of Airbill Number]]</f>
        <v>18.443076923076923</v>
      </c>
    </row>
    <row r="9781" spans="2:13">
      <c r="B9781" t="s">
        <v>20</v>
      </c>
      <c r="C9781" t="s">
        <v>472</v>
      </c>
      <c r="D9781" t="s">
        <v>22</v>
      </c>
      <c r="E9781" t="s">
        <v>776</v>
      </c>
      <c r="F9781" t="s">
        <v>778</v>
      </c>
      <c r="G9781" t="s">
        <v>39</v>
      </c>
      <c r="H9781" t="s">
        <v>86</v>
      </c>
      <c r="I9781">
        <v>479.16000000000088</v>
      </c>
      <c r="J9781">
        <v>94</v>
      </c>
      <c r="K9781">
        <v>2229</v>
      </c>
      <c r="L9781" t="s">
        <v>471</v>
      </c>
      <c r="M9781" s="2">
        <f>+Table3[[#This Row],[CHW]]/Table3[[#This Row],[Count of Airbill Number]]</f>
        <v>5.0974468085106475</v>
      </c>
    </row>
    <row r="9782" spans="2:13">
      <c r="B9782" t="s">
        <v>20</v>
      </c>
      <c r="C9782" t="s">
        <v>472</v>
      </c>
      <c r="D9782" t="s">
        <v>22</v>
      </c>
      <c r="E9782" t="s">
        <v>777</v>
      </c>
      <c r="F9782" t="s">
        <v>776</v>
      </c>
      <c r="G9782" t="s">
        <v>324</v>
      </c>
      <c r="H9782" t="s">
        <v>32</v>
      </c>
      <c r="I9782">
        <v>479</v>
      </c>
      <c r="J9782">
        <v>11</v>
      </c>
      <c r="K9782">
        <v>2230</v>
      </c>
      <c r="L9782" t="s">
        <v>471</v>
      </c>
      <c r="M9782" s="2">
        <f>+Table3[[#This Row],[CHW]]/Table3[[#This Row],[Count of Airbill Number]]</f>
        <v>43.545454545454547</v>
      </c>
    </row>
    <row r="9783" spans="2:13">
      <c r="B9783" t="s">
        <v>20</v>
      </c>
      <c r="C9783" t="s">
        <v>472</v>
      </c>
      <c r="D9783" t="s">
        <v>22</v>
      </c>
      <c r="E9783" t="s">
        <v>777</v>
      </c>
      <c r="F9783" t="s">
        <v>776</v>
      </c>
      <c r="G9783" t="s">
        <v>110</v>
      </c>
      <c r="H9783" t="s">
        <v>597</v>
      </c>
      <c r="I9783">
        <v>479</v>
      </c>
      <c r="J9783">
        <v>3</v>
      </c>
      <c r="K9783">
        <v>2231</v>
      </c>
      <c r="L9783" t="s">
        <v>471</v>
      </c>
      <c r="M9783" s="2">
        <f>+Table3[[#This Row],[CHW]]/Table3[[#This Row],[Count of Airbill Number]]</f>
        <v>159.66666666666666</v>
      </c>
    </row>
    <row r="9784" spans="2:13">
      <c r="B9784" t="s">
        <v>20</v>
      </c>
      <c r="C9784" t="s">
        <v>472</v>
      </c>
      <c r="D9784" t="s">
        <v>22</v>
      </c>
      <c r="E9784" t="s">
        <v>776</v>
      </c>
      <c r="F9784" t="s">
        <v>776</v>
      </c>
      <c r="G9784" t="s">
        <v>66</v>
      </c>
      <c r="H9784" t="s">
        <v>64</v>
      </c>
      <c r="I9784">
        <v>479</v>
      </c>
      <c r="J9784">
        <v>17</v>
      </c>
      <c r="K9784">
        <v>2232</v>
      </c>
      <c r="L9784" t="s">
        <v>471</v>
      </c>
      <c r="M9784" s="2">
        <f>+Table3[[#This Row],[CHW]]/Table3[[#This Row],[Count of Airbill Number]]</f>
        <v>28.176470588235293</v>
      </c>
    </row>
    <row r="9785" spans="2:13">
      <c r="B9785" t="s">
        <v>20</v>
      </c>
      <c r="C9785" t="s">
        <v>472</v>
      </c>
      <c r="D9785" t="s">
        <v>22</v>
      </c>
      <c r="E9785" t="s">
        <v>778</v>
      </c>
      <c r="F9785" t="s">
        <v>778</v>
      </c>
      <c r="G9785" t="s">
        <v>325</v>
      </c>
      <c r="H9785" t="s">
        <v>90</v>
      </c>
      <c r="I9785">
        <v>479</v>
      </c>
      <c r="J9785">
        <v>19</v>
      </c>
      <c r="K9785">
        <v>2233</v>
      </c>
      <c r="L9785" t="s">
        <v>471</v>
      </c>
      <c r="M9785" s="2">
        <f>+Table3[[#This Row],[CHW]]/Table3[[#This Row],[Count of Airbill Number]]</f>
        <v>25.210526315789473</v>
      </c>
    </row>
    <row r="9786" spans="2:13">
      <c r="B9786" t="s">
        <v>20</v>
      </c>
      <c r="C9786" t="s">
        <v>472</v>
      </c>
      <c r="D9786" t="s">
        <v>22</v>
      </c>
      <c r="E9786" t="s">
        <v>778</v>
      </c>
      <c r="F9786" t="s">
        <v>778</v>
      </c>
      <c r="G9786" t="s">
        <v>86</v>
      </c>
      <c r="H9786" t="s">
        <v>423</v>
      </c>
      <c r="I9786">
        <v>479</v>
      </c>
      <c r="J9786">
        <v>1</v>
      </c>
      <c r="K9786">
        <v>2234</v>
      </c>
      <c r="L9786" t="s">
        <v>471</v>
      </c>
      <c r="M9786" s="2">
        <f>+Table3[[#This Row],[CHW]]/Table3[[#This Row],[Count of Airbill Number]]</f>
        <v>479</v>
      </c>
    </row>
    <row r="9787" spans="2:13">
      <c r="B9787" t="s">
        <v>20</v>
      </c>
      <c r="C9787" t="s">
        <v>472</v>
      </c>
      <c r="D9787" t="s">
        <v>22</v>
      </c>
      <c r="E9787" t="s">
        <v>776</v>
      </c>
      <c r="F9787" t="s">
        <v>776</v>
      </c>
      <c r="G9787" t="s">
        <v>45</v>
      </c>
      <c r="H9787" t="s">
        <v>123</v>
      </c>
      <c r="I9787">
        <v>478.08000000000004</v>
      </c>
      <c r="J9787">
        <v>3</v>
      </c>
      <c r="K9787">
        <v>2235</v>
      </c>
      <c r="L9787" t="s">
        <v>471</v>
      </c>
      <c r="M9787" s="2">
        <f>+Table3[[#This Row],[CHW]]/Table3[[#This Row],[Count of Airbill Number]]</f>
        <v>159.36000000000001</v>
      </c>
    </row>
    <row r="9788" spans="2:13">
      <c r="B9788" t="s">
        <v>35</v>
      </c>
      <c r="C9788" t="s">
        <v>472</v>
      </c>
      <c r="D9788" t="s">
        <v>36</v>
      </c>
      <c r="E9788" t="s">
        <v>777</v>
      </c>
      <c r="F9788" t="s">
        <v>777</v>
      </c>
      <c r="G9788" t="s">
        <v>259</v>
      </c>
      <c r="H9788" t="s">
        <v>517</v>
      </c>
      <c r="I9788">
        <v>478</v>
      </c>
      <c r="J9788">
        <v>4</v>
      </c>
      <c r="K9788">
        <v>2236</v>
      </c>
      <c r="L9788" t="s">
        <v>471</v>
      </c>
      <c r="M9788" s="2">
        <f>+Table3[[#This Row],[CHW]]/Table3[[#This Row],[Count of Airbill Number]]</f>
        <v>119.5</v>
      </c>
    </row>
    <row r="9789" spans="2:13">
      <c r="B9789" t="s">
        <v>35</v>
      </c>
      <c r="C9789" t="s">
        <v>472</v>
      </c>
      <c r="D9789" t="s">
        <v>36</v>
      </c>
      <c r="E9789" t="s">
        <v>777</v>
      </c>
      <c r="F9789" t="s">
        <v>777</v>
      </c>
      <c r="G9789" t="s">
        <v>27</v>
      </c>
      <c r="H9789" t="s">
        <v>290</v>
      </c>
      <c r="I9789">
        <v>478</v>
      </c>
      <c r="J9789">
        <v>2</v>
      </c>
      <c r="K9789">
        <v>2237</v>
      </c>
      <c r="L9789" t="s">
        <v>471</v>
      </c>
      <c r="M9789" s="2">
        <f>+Table3[[#This Row],[CHW]]/Table3[[#This Row],[Count of Airbill Number]]</f>
        <v>239</v>
      </c>
    </row>
    <row r="9790" spans="2:13">
      <c r="B9790" t="s">
        <v>20</v>
      </c>
      <c r="C9790" t="s">
        <v>472</v>
      </c>
      <c r="D9790" t="s">
        <v>22</v>
      </c>
      <c r="E9790" t="s">
        <v>778</v>
      </c>
      <c r="F9790" t="s">
        <v>778</v>
      </c>
      <c r="G9790" t="s">
        <v>153</v>
      </c>
      <c r="H9790" t="s">
        <v>51</v>
      </c>
      <c r="I9790">
        <v>478</v>
      </c>
      <c r="J9790">
        <v>28</v>
      </c>
      <c r="K9790">
        <v>2238</v>
      </c>
      <c r="L9790" t="s">
        <v>471</v>
      </c>
      <c r="M9790" s="2">
        <f>+Table3[[#This Row],[CHW]]/Table3[[#This Row],[Count of Airbill Number]]</f>
        <v>17.071428571428573</v>
      </c>
    </row>
    <row r="9791" spans="2:13">
      <c r="B9791" t="s">
        <v>20</v>
      </c>
      <c r="C9791" t="s">
        <v>472</v>
      </c>
      <c r="D9791" t="s">
        <v>22</v>
      </c>
      <c r="E9791" t="s">
        <v>778</v>
      </c>
      <c r="F9791" t="s">
        <v>778</v>
      </c>
      <c r="G9791" t="s">
        <v>584</v>
      </c>
      <c r="H9791" t="s">
        <v>283</v>
      </c>
      <c r="I9791">
        <v>478</v>
      </c>
      <c r="J9791">
        <v>21</v>
      </c>
      <c r="K9791">
        <v>2239</v>
      </c>
      <c r="L9791" t="s">
        <v>471</v>
      </c>
      <c r="M9791" s="2">
        <f>+Table3[[#This Row],[CHW]]/Table3[[#This Row],[Count of Airbill Number]]</f>
        <v>22.761904761904763</v>
      </c>
    </row>
    <row r="9792" spans="2:13">
      <c r="B9792" t="s">
        <v>35</v>
      </c>
      <c r="C9792" t="s">
        <v>472</v>
      </c>
      <c r="D9792" t="s">
        <v>36</v>
      </c>
      <c r="E9792" t="s">
        <v>777</v>
      </c>
      <c r="F9792" t="s">
        <v>777</v>
      </c>
      <c r="G9792" t="s">
        <v>481</v>
      </c>
      <c r="H9792" t="s">
        <v>274</v>
      </c>
      <c r="I9792">
        <v>477</v>
      </c>
      <c r="J9792">
        <v>3</v>
      </c>
      <c r="K9792">
        <v>2240</v>
      </c>
      <c r="L9792" t="s">
        <v>471</v>
      </c>
      <c r="M9792" s="2">
        <f>+Table3[[#This Row],[CHW]]/Table3[[#This Row],[Count of Airbill Number]]</f>
        <v>159</v>
      </c>
    </row>
    <row r="9793" spans="2:13">
      <c r="B9793" t="s">
        <v>20</v>
      </c>
      <c r="C9793" t="s">
        <v>21</v>
      </c>
      <c r="D9793" t="s">
        <v>22</v>
      </c>
      <c r="E9793" t="s">
        <v>777</v>
      </c>
      <c r="F9793" t="s">
        <v>778</v>
      </c>
      <c r="G9793" t="s">
        <v>27</v>
      </c>
      <c r="H9793" t="s">
        <v>86</v>
      </c>
      <c r="I9793">
        <v>477</v>
      </c>
      <c r="J9793">
        <v>58</v>
      </c>
      <c r="K9793">
        <v>2241</v>
      </c>
      <c r="L9793" t="s">
        <v>471</v>
      </c>
      <c r="M9793" s="2">
        <f>+Table3[[#This Row],[CHW]]/Table3[[#This Row],[Count of Airbill Number]]</f>
        <v>8.2241379310344822</v>
      </c>
    </row>
    <row r="9794" spans="2:13">
      <c r="B9794" t="s">
        <v>20</v>
      </c>
      <c r="C9794" t="s">
        <v>472</v>
      </c>
      <c r="D9794" t="s">
        <v>22</v>
      </c>
      <c r="E9794" t="s">
        <v>778</v>
      </c>
      <c r="F9794" t="s">
        <v>778</v>
      </c>
      <c r="G9794" t="s">
        <v>173</v>
      </c>
      <c r="H9794" t="s">
        <v>269</v>
      </c>
      <c r="I9794">
        <v>476</v>
      </c>
      <c r="J9794">
        <v>57</v>
      </c>
      <c r="K9794">
        <v>2242</v>
      </c>
      <c r="L9794" t="s">
        <v>471</v>
      </c>
      <c r="M9794" s="2">
        <f>+Table3[[#This Row],[CHW]]/Table3[[#This Row],[Count of Airbill Number]]</f>
        <v>8.3508771929824555</v>
      </c>
    </row>
    <row r="9795" spans="2:13">
      <c r="B9795" t="s">
        <v>20</v>
      </c>
      <c r="C9795" t="s">
        <v>21</v>
      </c>
      <c r="D9795" t="s">
        <v>22</v>
      </c>
      <c r="E9795" t="s">
        <v>776</v>
      </c>
      <c r="F9795" t="s">
        <v>777</v>
      </c>
      <c r="G9795" t="s">
        <v>85</v>
      </c>
      <c r="H9795" t="s">
        <v>190</v>
      </c>
      <c r="I9795">
        <v>475.95</v>
      </c>
      <c r="J9795">
        <v>3</v>
      </c>
      <c r="K9795">
        <v>2243</v>
      </c>
      <c r="L9795" t="s">
        <v>471</v>
      </c>
      <c r="M9795" s="2">
        <f>+Table3[[#This Row],[CHW]]/Table3[[#This Row],[Count of Airbill Number]]</f>
        <v>158.65</v>
      </c>
    </row>
    <row r="9796" spans="2:13">
      <c r="B9796" t="s">
        <v>20</v>
      </c>
      <c r="C9796" t="s">
        <v>21</v>
      </c>
      <c r="D9796" t="s">
        <v>22</v>
      </c>
      <c r="E9796" t="s">
        <v>778</v>
      </c>
      <c r="F9796" t="s">
        <v>778</v>
      </c>
      <c r="G9796" t="s">
        <v>150</v>
      </c>
      <c r="H9796" t="s">
        <v>124</v>
      </c>
      <c r="I9796">
        <v>475.11</v>
      </c>
      <c r="J9796">
        <v>24</v>
      </c>
      <c r="K9796">
        <v>2244</v>
      </c>
      <c r="L9796" t="s">
        <v>471</v>
      </c>
      <c r="M9796" s="2">
        <f>+Table3[[#This Row],[CHW]]/Table3[[#This Row],[Count of Airbill Number]]</f>
        <v>19.796250000000001</v>
      </c>
    </row>
    <row r="9797" spans="2:13">
      <c r="B9797" t="s">
        <v>20</v>
      </c>
      <c r="C9797" t="s">
        <v>472</v>
      </c>
      <c r="D9797" t="s">
        <v>22</v>
      </c>
      <c r="E9797" t="s">
        <v>778</v>
      </c>
      <c r="F9797" t="s">
        <v>777</v>
      </c>
      <c r="G9797" t="s">
        <v>171</v>
      </c>
      <c r="H9797" t="s">
        <v>44</v>
      </c>
      <c r="I9797">
        <v>474.5</v>
      </c>
      <c r="J9797">
        <v>32</v>
      </c>
      <c r="K9797">
        <v>2245</v>
      </c>
      <c r="L9797" t="s">
        <v>471</v>
      </c>
      <c r="M9797" s="2">
        <f>+Table3[[#This Row],[CHW]]/Table3[[#This Row],[Count of Airbill Number]]</f>
        <v>14.828125</v>
      </c>
    </row>
    <row r="9798" spans="2:13">
      <c r="B9798" t="s">
        <v>20</v>
      </c>
      <c r="C9798" t="s">
        <v>21</v>
      </c>
      <c r="D9798" t="s">
        <v>22</v>
      </c>
      <c r="E9798" t="s">
        <v>777</v>
      </c>
      <c r="F9798" t="s">
        <v>778</v>
      </c>
      <c r="G9798" t="s">
        <v>181</v>
      </c>
      <c r="H9798" t="s">
        <v>113</v>
      </c>
      <c r="I9798">
        <v>474.4</v>
      </c>
      <c r="J9798">
        <v>3</v>
      </c>
      <c r="K9798">
        <v>2246</v>
      </c>
      <c r="L9798" t="s">
        <v>471</v>
      </c>
      <c r="M9798" s="2">
        <f>+Table3[[#This Row],[CHW]]/Table3[[#This Row],[Count of Airbill Number]]</f>
        <v>158.13333333333333</v>
      </c>
    </row>
    <row r="9799" spans="2:13">
      <c r="B9799" t="s">
        <v>20</v>
      </c>
      <c r="C9799" t="s">
        <v>472</v>
      </c>
      <c r="D9799" t="s">
        <v>22</v>
      </c>
      <c r="E9799" t="s">
        <v>776</v>
      </c>
      <c r="F9799" t="s">
        <v>777</v>
      </c>
      <c r="G9799" t="s">
        <v>49</v>
      </c>
      <c r="H9799" t="s">
        <v>190</v>
      </c>
      <c r="I9799">
        <v>474.35</v>
      </c>
      <c r="J9799">
        <v>19</v>
      </c>
      <c r="K9799">
        <v>2247</v>
      </c>
      <c r="L9799" t="s">
        <v>471</v>
      </c>
      <c r="M9799" s="2">
        <f>+Table3[[#This Row],[CHW]]/Table3[[#This Row],[Count of Airbill Number]]</f>
        <v>24.965789473684211</v>
      </c>
    </row>
    <row r="9800" spans="2:13">
      <c r="B9800" t="s">
        <v>20</v>
      </c>
      <c r="C9800" t="s">
        <v>472</v>
      </c>
      <c r="D9800" t="s">
        <v>22</v>
      </c>
      <c r="E9800" t="s">
        <v>776</v>
      </c>
      <c r="F9800" t="s">
        <v>776</v>
      </c>
      <c r="G9800" t="s">
        <v>49</v>
      </c>
      <c r="H9800" t="s">
        <v>149</v>
      </c>
      <c r="I9800">
        <v>474.25</v>
      </c>
      <c r="J9800">
        <v>8</v>
      </c>
      <c r="K9800">
        <v>2248</v>
      </c>
      <c r="L9800" t="s">
        <v>471</v>
      </c>
      <c r="M9800" s="2">
        <f>+Table3[[#This Row],[CHW]]/Table3[[#This Row],[Count of Airbill Number]]</f>
        <v>59.28125</v>
      </c>
    </row>
    <row r="9801" spans="2:13">
      <c r="B9801" t="s">
        <v>20</v>
      </c>
      <c r="C9801" t="s">
        <v>21</v>
      </c>
      <c r="D9801" t="s">
        <v>22</v>
      </c>
      <c r="E9801" t="s">
        <v>778</v>
      </c>
      <c r="F9801" t="s">
        <v>777</v>
      </c>
      <c r="G9801" t="s">
        <v>150</v>
      </c>
      <c r="H9801" t="s">
        <v>110</v>
      </c>
      <c r="I9801">
        <v>474</v>
      </c>
      <c r="J9801">
        <v>9</v>
      </c>
      <c r="K9801">
        <v>2249</v>
      </c>
      <c r="L9801" t="s">
        <v>471</v>
      </c>
      <c r="M9801" s="2">
        <f>+Table3[[#This Row],[CHW]]/Table3[[#This Row],[Count of Airbill Number]]</f>
        <v>52.666666666666664</v>
      </c>
    </row>
    <row r="9802" spans="2:13">
      <c r="B9802" t="s">
        <v>20</v>
      </c>
      <c r="C9802" t="s">
        <v>472</v>
      </c>
      <c r="D9802" t="s">
        <v>22</v>
      </c>
      <c r="E9802" t="s">
        <v>777</v>
      </c>
      <c r="F9802" t="s">
        <v>776</v>
      </c>
      <c r="G9802" t="s">
        <v>360</v>
      </c>
      <c r="H9802" t="s">
        <v>37</v>
      </c>
      <c r="I9802">
        <v>474</v>
      </c>
      <c r="J9802">
        <v>48</v>
      </c>
      <c r="K9802">
        <v>2250</v>
      </c>
      <c r="L9802" t="s">
        <v>471</v>
      </c>
      <c r="M9802" s="2">
        <f>+Table3[[#This Row],[CHW]]/Table3[[#This Row],[Count of Airbill Number]]</f>
        <v>9.875</v>
      </c>
    </row>
    <row r="9803" spans="2:13">
      <c r="B9803" t="s">
        <v>20</v>
      </c>
      <c r="C9803" t="s">
        <v>472</v>
      </c>
      <c r="D9803" t="s">
        <v>22</v>
      </c>
      <c r="E9803" t="s">
        <v>777</v>
      </c>
      <c r="F9803" t="s">
        <v>776</v>
      </c>
      <c r="G9803" t="s">
        <v>110</v>
      </c>
      <c r="H9803" t="s">
        <v>416</v>
      </c>
      <c r="I9803">
        <v>473</v>
      </c>
      <c r="J9803">
        <v>1</v>
      </c>
      <c r="K9803">
        <v>2251</v>
      </c>
      <c r="L9803" t="s">
        <v>471</v>
      </c>
      <c r="M9803" s="2">
        <f>+Table3[[#This Row],[CHW]]/Table3[[#This Row],[Count of Airbill Number]]</f>
        <v>473</v>
      </c>
    </row>
    <row r="9804" spans="2:13">
      <c r="B9804" t="s">
        <v>20</v>
      </c>
      <c r="C9804" t="s">
        <v>472</v>
      </c>
      <c r="D9804" t="s">
        <v>22</v>
      </c>
      <c r="E9804" t="s">
        <v>778</v>
      </c>
      <c r="F9804" t="s">
        <v>777</v>
      </c>
      <c r="G9804" t="s">
        <v>250</v>
      </c>
      <c r="H9804" t="s">
        <v>44</v>
      </c>
      <c r="I9804">
        <v>473</v>
      </c>
      <c r="J9804">
        <v>19</v>
      </c>
      <c r="K9804">
        <v>2252</v>
      </c>
      <c r="L9804" t="s">
        <v>471</v>
      </c>
      <c r="M9804" s="2">
        <f>+Table3[[#This Row],[CHW]]/Table3[[#This Row],[Count of Airbill Number]]</f>
        <v>24.894736842105264</v>
      </c>
    </row>
    <row r="9805" spans="2:13">
      <c r="B9805" t="s">
        <v>20</v>
      </c>
      <c r="C9805" t="s">
        <v>21</v>
      </c>
      <c r="D9805" t="s">
        <v>22</v>
      </c>
      <c r="E9805" t="s">
        <v>776</v>
      </c>
      <c r="F9805" t="s">
        <v>777</v>
      </c>
      <c r="G9805" t="s">
        <v>37</v>
      </c>
      <c r="H9805" t="s">
        <v>55</v>
      </c>
      <c r="I9805">
        <v>472.96999999999963</v>
      </c>
      <c r="J9805">
        <v>61</v>
      </c>
      <c r="K9805">
        <v>2253</v>
      </c>
      <c r="L9805" t="s">
        <v>471</v>
      </c>
      <c r="M9805" s="2">
        <f>+Table3[[#This Row],[CHW]]/Table3[[#This Row],[Count of Airbill Number]]</f>
        <v>7.7536065573770427</v>
      </c>
    </row>
    <row r="9806" spans="2:13">
      <c r="B9806" t="s">
        <v>20</v>
      </c>
      <c r="C9806" t="s">
        <v>472</v>
      </c>
      <c r="D9806" t="s">
        <v>22</v>
      </c>
      <c r="E9806" t="s">
        <v>778</v>
      </c>
      <c r="F9806" t="s">
        <v>777</v>
      </c>
      <c r="G9806" t="s">
        <v>206</v>
      </c>
      <c r="H9806" t="s">
        <v>26</v>
      </c>
      <c r="I9806">
        <v>472</v>
      </c>
      <c r="J9806">
        <v>1</v>
      </c>
      <c r="K9806">
        <v>2254</v>
      </c>
      <c r="L9806" t="s">
        <v>471</v>
      </c>
      <c r="M9806" s="2">
        <f>+Table3[[#This Row],[CHW]]/Table3[[#This Row],[Count of Airbill Number]]</f>
        <v>472</v>
      </c>
    </row>
    <row r="9807" spans="2:13">
      <c r="B9807" t="s">
        <v>20</v>
      </c>
      <c r="C9807" t="s">
        <v>472</v>
      </c>
      <c r="D9807" t="s">
        <v>22</v>
      </c>
      <c r="E9807" t="s">
        <v>778</v>
      </c>
      <c r="F9807" t="s">
        <v>777</v>
      </c>
      <c r="G9807" t="s">
        <v>81</v>
      </c>
      <c r="H9807" t="s">
        <v>26</v>
      </c>
      <c r="I9807">
        <v>472</v>
      </c>
      <c r="J9807">
        <v>1</v>
      </c>
      <c r="K9807">
        <v>2255</v>
      </c>
      <c r="L9807" t="s">
        <v>471</v>
      </c>
      <c r="M9807" s="2">
        <f>+Table3[[#This Row],[CHW]]/Table3[[#This Row],[Count of Airbill Number]]</f>
        <v>472</v>
      </c>
    </row>
    <row r="9808" spans="2:13">
      <c r="B9808" t="s">
        <v>20</v>
      </c>
      <c r="C9808" t="s">
        <v>472</v>
      </c>
      <c r="D9808" t="s">
        <v>22</v>
      </c>
      <c r="E9808" t="s">
        <v>778</v>
      </c>
      <c r="F9808" t="s">
        <v>776</v>
      </c>
      <c r="G9808" t="s">
        <v>113</v>
      </c>
      <c r="H9808" t="s">
        <v>416</v>
      </c>
      <c r="I9808">
        <v>471.7</v>
      </c>
      <c r="J9808">
        <v>5</v>
      </c>
      <c r="K9808">
        <v>2256</v>
      </c>
      <c r="L9808" t="s">
        <v>471</v>
      </c>
      <c r="M9808" s="2">
        <f>+Table3[[#This Row],[CHW]]/Table3[[#This Row],[Count of Airbill Number]]</f>
        <v>94.34</v>
      </c>
    </row>
    <row r="9809" spans="2:13">
      <c r="B9809" t="s">
        <v>20</v>
      </c>
      <c r="C9809" t="s">
        <v>21</v>
      </c>
      <c r="D9809" t="s">
        <v>22</v>
      </c>
      <c r="E9809" t="s">
        <v>777</v>
      </c>
      <c r="F9809" t="s">
        <v>777</v>
      </c>
      <c r="G9809" t="s">
        <v>482</v>
      </c>
      <c r="H9809" t="s">
        <v>290</v>
      </c>
      <c r="I9809">
        <v>471</v>
      </c>
      <c r="J9809">
        <v>199</v>
      </c>
      <c r="K9809">
        <v>2257</v>
      </c>
      <c r="L9809" t="s">
        <v>471</v>
      </c>
      <c r="M9809" s="2">
        <f>+Table3[[#This Row],[CHW]]/Table3[[#This Row],[Count of Airbill Number]]</f>
        <v>2.3668341708542715</v>
      </c>
    </row>
    <row r="9810" spans="2:13">
      <c r="B9810" t="s">
        <v>20</v>
      </c>
      <c r="C9810" t="s">
        <v>472</v>
      </c>
      <c r="D9810" t="s">
        <v>22</v>
      </c>
      <c r="E9810" t="s">
        <v>777</v>
      </c>
      <c r="F9810" t="s">
        <v>776</v>
      </c>
      <c r="G9810" t="s">
        <v>106</v>
      </c>
      <c r="H9810" t="s">
        <v>123</v>
      </c>
      <c r="I9810">
        <v>471</v>
      </c>
      <c r="J9810">
        <v>9</v>
      </c>
      <c r="K9810">
        <v>2258</v>
      </c>
      <c r="L9810" t="s">
        <v>471</v>
      </c>
      <c r="M9810" s="2">
        <f>+Table3[[#This Row],[CHW]]/Table3[[#This Row],[Count of Airbill Number]]</f>
        <v>52.333333333333336</v>
      </c>
    </row>
    <row r="9811" spans="2:13">
      <c r="B9811" t="s">
        <v>20</v>
      </c>
      <c r="C9811" t="s">
        <v>472</v>
      </c>
      <c r="D9811" t="s">
        <v>22</v>
      </c>
      <c r="E9811" t="s">
        <v>776</v>
      </c>
      <c r="F9811" t="s">
        <v>776</v>
      </c>
      <c r="G9811" t="s">
        <v>45</v>
      </c>
      <c r="H9811" t="s">
        <v>57</v>
      </c>
      <c r="I9811">
        <v>470</v>
      </c>
      <c r="J9811">
        <v>1</v>
      </c>
      <c r="K9811">
        <v>2259</v>
      </c>
      <c r="L9811" t="s">
        <v>471</v>
      </c>
      <c r="M9811" s="2">
        <f>+Table3[[#This Row],[CHW]]/Table3[[#This Row],[Count of Airbill Number]]</f>
        <v>470</v>
      </c>
    </row>
    <row r="9812" spans="2:13">
      <c r="B9812" t="s">
        <v>20</v>
      </c>
      <c r="C9812" t="s">
        <v>472</v>
      </c>
      <c r="D9812" t="s">
        <v>22</v>
      </c>
      <c r="E9812" t="s">
        <v>778</v>
      </c>
      <c r="F9812" t="s">
        <v>778</v>
      </c>
      <c r="G9812" t="s">
        <v>153</v>
      </c>
      <c r="H9812" t="s">
        <v>250</v>
      </c>
      <c r="I9812">
        <v>470</v>
      </c>
      <c r="J9812">
        <v>28</v>
      </c>
      <c r="K9812">
        <v>2260</v>
      </c>
      <c r="L9812" t="s">
        <v>471</v>
      </c>
      <c r="M9812" s="2">
        <f>+Table3[[#This Row],[CHW]]/Table3[[#This Row],[Count of Airbill Number]]</f>
        <v>16.785714285714285</v>
      </c>
    </row>
    <row r="9813" spans="2:13">
      <c r="B9813" t="s">
        <v>20</v>
      </c>
      <c r="C9813" t="s">
        <v>472</v>
      </c>
      <c r="D9813" t="s">
        <v>36</v>
      </c>
      <c r="E9813" t="s">
        <v>777</v>
      </c>
      <c r="F9813" t="s">
        <v>777</v>
      </c>
      <c r="G9813" t="s">
        <v>38</v>
      </c>
      <c r="H9813" t="s">
        <v>44</v>
      </c>
      <c r="I9813">
        <v>470</v>
      </c>
      <c r="J9813">
        <v>24</v>
      </c>
      <c r="K9813">
        <v>2261</v>
      </c>
      <c r="L9813" t="s">
        <v>471</v>
      </c>
      <c r="M9813" s="2">
        <f>+Table3[[#This Row],[CHW]]/Table3[[#This Row],[Count of Airbill Number]]</f>
        <v>19.583333333333332</v>
      </c>
    </row>
    <row r="9814" spans="2:13">
      <c r="B9814" t="s">
        <v>20</v>
      </c>
      <c r="C9814" t="s">
        <v>21</v>
      </c>
      <c r="D9814" t="s">
        <v>22</v>
      </c>
      <c r="E9814" t="s">
        <v>776</v>
      </c>
      <c r="F9814" t="s">
        <v>776</v>
      </c>
      <c r="G9814" t="s">
        <v>37</v>
      </c>
      <c r="H9814" t="s">
        <v>63</v>
      </c>
      <c r="I9814">
        <v>469.03860000000009</v>
      </c>
      <c r="J9814">
        <v>265</v>
      </c>
      <c r="K9814">
        <v>2262</v>
      </c>
      <c r="L9814" t="s">
        <v>471</v>
      </c>
      <c r="M9814" s="2">
        <f>+Table3[[#This Row],[CHW]]/Table3[[#This Row],[Count of Airbill Number]]</f>
        <v>1.7699569811320759</v>
      </c>
    </row>
    <row r="9815" spans="2:13">
      <c r="B9815" t="s">
        <v>20</v>
      </c>
      <c r="C9815" t="s">
        <v>472</v>
      </c>
      <c r="D9815" t="s">
        <v>22</v>
      </c>
      <c r="E9815" t="s">
        <v>778</v>
      </c>
      <c r="F9815" t="s">
        <v>778</v>
      </c>
      <c r="G9815" t="s">
        <v>261</v>
      </c>
      <c r="H9815" t="s">
        <v>51</v>
      </c>
      <c r="I9815">
        <v>469</v>
      </c>
      <c r="J9815">
        <v>11</v>
      </c>
      <c r="K9815">
        <v>2263</v>
      </c>
      <c r="L9815" t="s">
        <v>471</v>
      </c>
      <c r="M9815" s="2">
        <f>+Table3[[#This Row],[CHW]]/Table3[[#This Row],[Count of Airbill Number]]</f>
        <v>42.636363636363633</v>
      </c>
    </row>
    <row r="9816" spans="2:13">
      <c r="B9816" t="s">
        <v>20</v>
      </c>
      <c r="C9816" t="s">
        <v>472</v>
      </c>
      <c r="D9816" t="s">
        <v>22</v>
      </c>
      <c r="E9816" t="s">
        <v>776</v>
      </c>
      <c r="F9816" t="s">
        <v>776</v>
      </c>
      <c r="G9816" t="s">
        <v>63</v>
      </c>
      <c r="H9816" t="s">
        <v>32</v>
      </c>
      <c r="I9816">
        <v>469</v>
      </c>
      <c r="J9816">
        <v>8</v>
      </c>
      <c r="K9816">
        <v>2264</v>
      </c>
      <c r="L9816" t="s">
        <v>471</v>
      </c>
      <c r="M9816" s="2">
        <f>+Table3[[#This Row],[CHW]]/Table3[[#This Row],[Count of Airbill Number]]</f>
        <v>58.625</v>
      </c>
    </row>
    <row r="9817" spans="2:13">
      <c r="B9817" t="s">
        <v>20</v>
      </c>
      <c r="C9817" t="s">
        <v>472</v>
      </c>
      <c r="D9817" t="s">
        <v>22</v>
      </c>
      <c r="E9817" t="s">
        <v>776</v>
      </c>
      <c r="F9817" t="s">
        <v>776</v>
      </c>
      <c r="G9817" t="s">
        <v>103</v>
      </c>
      <c r="H9817" t="s">
        <v>31</v>
      </c>
      <c r="I9817">
        <v>468.3</v>
      </c>
      <c r="J9817">
        <v>7</v>
      </c>
      <c r="K9817">
        <v>2265</v>
      </c>
      <c r="L9817" t="s">
        <v>471</v>
      </c>
      <c r="M9817" s="2">
        <f>+Table3[[#This Row],[CHW]]/Table3[[#This Row],[Count of Airbill Number]]</f>
        <v>66.900000000000006</v>
      </c>
    </row>
    <row r="9818" spans="2:13">
      <c r="B9818" t="s">
        <v>20</v>
      </c>
      <c r="C9818" t="s">
        <v>472</v>
      </c>
      <c r="D9818" t="s">
        <v>22</v>
      </c>
      <c r="E9818" t="s">
        <v>777</v>
      </c>
      <c r="F9818" t="s">
        <v>778</v>
      </c>
      <c r="G9818" t="s">
        <v>290</v>
      </c>
      <c r="H9818" t="s">
        <v>99</v>
      </c>
      <c r="I9818">
        <v>468</v>
      </c>
      <c r="J9818">
        <v>5</v>
      </c>
      <c r="K9818">
        <v>2266</v>
      </c>
      <c r="L9818" t="s">
        <v>471</v>
      </c>
      <c r="M9818" s="2">
        <f>+Table3[[#This Row],[CHW]]/Table3[[#This Row],[Count of Airbill Number]]</f>
        <v>93.6</v>
      </c>
    </row>
    <row r="9819" spans="2:13">
      <c r="B9819" t="s">
        <v>20</v>
      </c>
      <c r="C9819" t="s">
        <v>472</v>
      </c>
      <c r="D9819" t="s">
        <v>22</v>
      </c>
      <c r="E9819" t="s">
        <v>778</v>
      </c>
      <c r="F9819" t="s">
        <v>778</v>
      </c>
      <c r="G9819" t="s">
        <v>124</v>
      </c>
      <c r="H9819" t="s">
        <v>475</v>
      </c>
      <c r="I9819">
        <v>467.71000000000009</v>
      </c>
      <c r="J9819">
        <v>23</v>
      </c>
      <c r="K9819">
        <v>2267</v>
      </c>
      <c r="L9819" t="s">
        <v>471</v>
      </c>
      <c r="M9819" s="2">
        <f>+Table3[[#This Row],[CHW]]/Table3[[#This Row],[Count of Airbill Number]]</f>
        <v>20.335217391304351</v>
      </c>
    </row>
    <row r="9820" spans="2:13">
      <c r="B9820" t="s">
        <v>20</v>
      </c>
      <c r="C9820" t="s">
        <v>21</v>
      </c>
      <c r="D9820" t="s">
        <v>22</v>
      </c>
      <c r="E9820" t="s">
        <v>778</v>
      </c>
      <c r="F9820" t="s">
        <v>778</v>
      </c>
      <c r="G9820" t="s">
        <v>109</v>
      </c>
      <c r="H9820" t="s">
        <v>476</v>
      </c>
      <c r="I9820">
        <v>467.5</v>
      </c>
      <c r="J9820">
        <v>1</v>
      </c>
      <c r="K9820">
        <v>2268</v>
      </c>
      <c r="L9820" t="s">
        <v>471</v>
      </c>
      <c r="M9820" s="2">
        <f>+Table3[[#This Row],[CHW]]/Table3[[#This Row],[Count of Airbill Number]]</f>
        <v>467.5</v>
      </c>
    </row>
    <row r="9821" spans="2:13">
      <c r="B9821" t="s">
        <v>20</v>
      </c>
      <c r="C9821" t="s">
        <v>472</v>
      </c>
      <c r="D9821" t="s">
        <v>22</v>
      </c>
      <c r="E9821" t="s">
        <v>776</v>
      </c>
      <c r="F9821" t="s">
        <v>778</v>
      </c>
      <c r="G9821" t="s">
        <v>175</v>
      </c>
      <c r="H9821" t="s">
        <v>135</v>
      </c>
      <c r="I9821">
        <v>467</v>
      </c>
      <c r="J9821">
        <v>4</v>
      </c>
      <c r="K9821">
        <v>2269</v>
      </c>
      <c r="L9821" t="s">
        <v>471</v>
      </c>
      <c r="M9821" s="2">
        <f>+Table3[[#This Row],[CHW]]/Table3[[#This Row],[Count of Airbill Number]]</f>
        <v>116.75</v>
      </c>
    </row>
    <row r="9822" spans="2:13">
      <c r="B9822" t="s">
        <v>20</v>
      </c>
      <c r="C9822" t="s">
        <v>472</v>
      </c>
      <c r="D9822" t="s">
        <v>22</v>
      </c>
      <c r="E9822" t="s">
        <v>776</v>
      </c>
      <c r="F9822" t="s">
        <v>778</v>
      </c>
      <c r="G9822" t="s">
        <v>39</v>
      </c>
      <c r="H9822" t="s">
        <v>171</v>
      </c>
      <c r="I9822">
        <v>466.34</v>
      </c>
      <c r="J9822">
        <v>16</v>
      </c>
      <c r="K9822">
        <v>2270</v>
      </c>
      <c r="L9822" t="s">
        <v>471</v>
      </c>
      <c r="M9822" s="2">
        <f>+Table3[[#This Row],[CHW]]/Table3[[#This Row],[Count of Airbill Number]]</f>
        <v>29.146249999999998</v>
      </c>
    </row>
    <row r="9823" spans="2:13">
      <c r="B9823" t="s">
        <v>35</v>
      </c>
      <c r="C9823" t="s">
        <v>472</v>
      </c>
      <c r="D9823" t="s">
        <v>36</v>
      </c>
      <c r="E9823" t="s">
        <v>778</v>
      </c>
      <c r="F9823" t="s">
        <v>778</v>
      </c>
      <c r="G9823" t="s">
        <v>51</v>
      </c>
      <c r="H9823" t="s">
        <v>267</v>
      </c>
      <c r="I9823">
        <v>466</v>
      </c>
      <c r="J9823">
        <v>8</v>
      </c>
      <c r="K9823">
        <v>2271</v>
      </c>
      <c r="L9823" t="s">
        <v>471</v>
      </c>
      <c r="M9823" s="2">
        <f>+Table3[[#This Row],[CHW]]/Table3[[#This Row],[Count of Airbill Number]]</f>
        <v>58.25</v>
      </c>
    </row>
    <row r="9824" spans="2:13">
      <c r="B9824" t="s">
        <v>20</v>
      </c>
      <c r="C9824" t="s">
        <v>472</v>
      </c>
      <c r="D9824" t="s">
        <v>22</v>
      </c>
      <c r="E9824" t="s">
        <v>777</v>
      </c>
      <c r="F9824" t="s">
        <v>778</v>
      </c>
      <c r="G9824" t="s">
        <v>249</v>
      </c>
      <c r="H9824" t="s">
        <v>269</v>
      </c>
      <c r="I9824">
        <v>465.5</v>
      </c>
      <c r="J9824">
        <v>54</v>
      </c>
      <c r="K9824">
        <v>2272</v>
      </c>
      <c r="L9824" t="s">
        <v>471</v>
      </c>
      <c r="M9824" s="2">
        <f>+Table3[[#This Row],[CHW]]/Table3[[#This Row],[Count of Airbill Number]]</f>
        <v>8.6203703703703702</v>
      </c>
    </row>
    <row r="9825" spans="2:13">
      <c r="B9825" t="s">
        <v>35</v>
      </c>
      <c r="C9825" t="s">
        <v>21</v>
      </c>
      <c r="D9825" t="s">
        <v>36</v>
      </c>
      <c r="E9825" t="s">
        <v>776</v>
      </c>
      <c r="F9825" t="s">
        <v>776</v>
      </c>
      <c r="G9825" t="s">
        <v>116</v>
      </c>
      <c r="H9825" t="s">
        <v>479</v>
      </c>
      <c r="I9825">
        <v>465</v>
      </c>
      <c r="J9825">
        <v>26</v>
      </c>
      <c r="K9825">
        <v>2273</v>
      </c>
      <c r="L9825" t="s">
        <v>471</v>
      </c>
      <c r="M9825" s="2">
        <f>+Table3[[#This Row],[CHW]]/Table3[[#This Row],[Count of Airbill Number]]</f>
        <v>17.884615384615383</v>
      </c>
    </row>
    <row r="9826" spans="2:13">
      <c r="B9826" t="s">
        <v>35</v>
      </c>
      <c r="C9826" t="s">
        <v>472</v>
      </c>
      <c r="D9826" t="s">
        <v>36</v>
      </c>
      <c r="E9826" t="s">
        <v>778</v>
      </c>
      <c r="F9826" t="s">
        <v>778</v>
      </c>
      <c r="G9826" t="s">
        <v>173</v>
      </c>
      <c r="H9826" t="s">
        <v>233</v>
      </c>
      <c r="I9826">
        <v>464.57</v>
      </c>
      <c r="J9826">
        <v>2</v>
      </c>
      <c r="K9826">
        <v>2274</v>
      </c>
      <c r="L9826" t="s">
        <v>471</v>
      </c>
      <c r="M9826" s="2">
        <f>+Table3[[#This Row],[CHW]]/Table3[[#This Row],[Count of Airbill Number]]</f>
        <v>232.285</v>
      </c>
    </row>
    <row r="9827" spans="2:13">
      <c r="B9827" t="s">
        <v>20</v>
      </c>
      <c r="C9827" t="s">
        <v>472</v>
      </c>
      <c r="D9827" t="s">
        <v>22</v>
      </c>
      <c r="E9827" t="s">
        <v>776</v>
      </c>
      <c r="F9827" t="s">
        <v>776</v>
      </c>
      <c r="G9827" t="s">
        <v>59</v>
      </c>
      <c r="H9827" t="s">
        <v>32</v>
      </c>
      <c r="I9827">
        <v>464.19</v>
      </c>
      <c r="J9827">
        <v>22</v>
      </c>
      <c r="K9827">
        <v>2275</v>
      </c>
      <c r="L9827" t="s">
        <v>471</v>
      </c>
      <c r="M9827" s="2">
        <f>+Table3[[#This Row],[CHW]]/Table3[[#This Row],[Count of Airbill Number]]</f>
        <v>21.099545454545453</v>
      </c>
    </row>
    <row r="9828" spans="2:13">
      <c r="B9828" t="s">
        <v>20</v>
      </c>
      <c r="C9828" t="s">
        <v>21</v>
      </c>
      <c r="D9828" t="s">
        <v>22</v>
      </c>
      <c r="E9828" t="s">
        <v>776</v>
      </c>
      <c r="F9828" t="s">
        <v>777</v>
      </c>
      <c r="G9828" t="s">
        <v>66</v>
      </c>
      <c r="H9828" t="s">
        <v>374</v>
      </c>
      <c r="I9828">
        <v>463.96000000000004</v>
      </c>
      <c r="J9828">
        <v>60</v>
      </c>
      <c r="K9828">
        <v>2276</v>
      </c>
      <c r="L9828" t="s">
        <v>471</v>
      </c>
      <c r="M9828" s="2">
        <f>+Table3[[#This Row],[CHW]]/Table3[[#This Row],[Count of Airbill Number]]</f>
        <v>7.7326666666666677</v>
      </c>
    </row>
    <row r="9829" spans="2:13">
      <c r="B9829" t="s">
        <v>20</v>
      </c>
      <c r="C9829" t="s">
        <v>472</v>
      </c>
      <c r="D9829" t="s">
        <v>22</v>
      </c>
      <c r="E9829" t="s">
        <v>777</v>
      </c>
      <c r="F9829" t="s">
        <v>777</v>
      </c>
      <c r="G9829" t="s">
        <v>374</v>
      </c>
      <c r="H9829" t="s">
        <v>559</v>
      </c>
      <c r="I9829">
        <v>463.8</v>
      </c>
      <c r="J9829">
        <v>28</v>
      </c>
      <c r="K9829">
        <v>2277</v>
      </c>
      <c r="L9829" t="s">
        <v>471</v>
      </c>
      <c r="M9829" s="2">
        <f>+Table3[[#This Row],[CHW]]/Table3[[#This Row],[Count of Airbill Number]]</f>
        <v>16.564285714285713</v>
      </c>
    </row>
    <row r="9830" spans="2:13">
      <c r="B9830" t="s">
        <v>20</v>
      </c>
      <c r="C9830" t="s">
        <v>472</v>
      </c>
      <c r="D9830" t="s">
        <v>22</v>
      </c>
      <c r="E9830" t="s">
        <v>777</v>
      </c>
      <c r="F9830" t="s">
        <v>777</v>
      </c>
      <c r="G9830" t="s">
        <v>44</v>
      </c>
      <c r="H9830" t="s">
        <v>491</v>
      </c>
      <c r="I9830">
        <v>463.3</v>
      </c>
      <c r="J9830">
        <v>28</v>
      </c>
      <c r="K9830">
        <v>2278</v>
      </c>
      <c r="L9830" t="s">
        <v>471</v>
      </c>
      <c r="M9830" s="2">
        <f>+Table3[[#This Row],[CHW]]/Table3[[#This Row],[Count of Airbill Number]]</f>
        <v>16.546428571428571</v>
      </c>
    </row>
    <row r="9831" spans="2:13">
      <c r="B9831" t="s">
        <v>20</v>
      </c>
      <c r="C9831" t="s">
        <v>472</v>
      </c>
      <c r="D9831" t="s">
        <v>22</v>
      </c>
      <c r="E9831" t="s">
        <v>776</v>
      </c>
      <c r="F9831" t="s">
        <v>776</v>
      </c>
      <c r="G9831" t="s">
        <v>32</v>
      </c>
      <c r="H9831" t="s">
        <v>175</v>
      </c>
      <c r="I9831">
        <v>462.32</v>
      </c>
      <c r="J9831">
        <v>10</v>
      </c>
      <c r="K9831">
        <v>2279</v>
      </c>
      <c r="L9831" t="s">
        <v>471</v>
      </c>
      <c r="M9831" s="2">
        <f>+Table3[[#This Row],[CHW]]/Table3[[#This Row],[Count of Airbill Number]]</f>
        <v>46.231999999999999</v>
      </c>
    </row>
    <row r="9832" spans="2:13">
      <c r="B9832" t="s">
        <v>20</v>
      </c>
      <c r="C9832" t="s">
        <v>472</v>
      </c>
      <c r="D9832" t="s">
        <v>22</v>
      </c>
      <c r="E9832" t="s">
        <v>778</v>
      </c>
      <c r="F9832" t="s">
        <v>777</v>
      </c>
      <c r="G9832" t="s">
        <v>267</v>
      </c>
      <c r="H9832" t="s">
        <v>190</v>
      </c>
      <c r="I9832">
        <v>462</v>
      </c>
      <c r="J9832">
        <v>3</v>
      </c>
      <c r="K9832">
        <v>2280</v>
      </c>
      <c r="L9832" t="s">
        <v>471</v>
      </c>
      <c r="M9832" s="2">
        <f>+Table3[[#This Row],[CHW]]/Table3[[#This Row],[Count of Airbill Number]]</f>
        <v>154</v>
      </c>
    </row>
    <row r="9833" spans="2:13">
      <c r="B9833" t="s">
        <v>20</v>
      </c>
      <c r="C9833" t="s">
        <v>472</v>
      </c>
      <c r="D9833" t="s">
        <v>22</v>
      </c>
      <c r="E9833" t="s">
        <v>776</v>
      </c>
      <c r="F9833" t="s">
        <v>776</v>
      </c>
      <c r="G9833" t="s">
        <v>31</v>
      </c>
      <c r="H9833" t="s">
        <v>152</v>
      </c>
      <c r="I9833">
        <v>461.93</v>
      </c>
      <c r="J9833">
        <v>4</v>
      </c>
      <c r="K9833">
        <v>2281</v>
      </c>
      <c r="L9833" t="s">
        <v>471</v>
      </c>
      <c r="M9833" s="2">
        <f>+Table3[[#This Row],[CHW]]/Table3[[#This Row],[Count of Airbill Number]]</f>
        <v>115.4825</v>
      </c>
    </row>
    <row r="9834" spans="2:13">
      <c r="B9834" t="s">
        <v>20</v>
      </c>
      <c r="C9834" t="s">
        <v>472</v>
      </c>
      <c r="D9834" t="s">
        <v>22</v>
      </c>
      <c r="E9834" t="s">
        <v>776</v>
      </c>
      <c r="F9834" t="s">
        <v>776</v>
      </c>
      <c r="G9834" t="s">
        <v>37</v>
      </c>
      <c r="H9834" t="s">
        <v>43</v>
      </c>
      <c r="I9834">
        <v>461.2</v>
      </c>
      <c r="J9834">
        <v>21</v>
      </c>
      <c r="K9834">
        <v>2282</v>
      </c>
      <c r="L9834" t="s">
        <v>471</v>
      </c>
      <c r="M9834" s="2">
        <f>+Table3[[#This Row],[CHW]]/Table3[[#This Row],[Count of Airbill Number]]</f>
        <v>21.961904761904762</v>
      </c>
    </row>
    <row r="9835" spans="2:13">
      <c r="B9835" t="s">
        <v>20</v>
      </c>
      <c r="C9835" t="s">
        <v>472</v>
      </c>
      <c r="D9835" t="s">
        <v>22</v>
      </c>
      <c r="E9835" t="s">
        <v>778</v>
      </c>
      <c r="F9835" t="s">
        <v>778</v>
      </c>
      <c r="G9835" t="s">
        <v>135</v>
      </c>
      <c r="H9835" t="s">
        <v>86</v>
      </c>
      <c r="I9835">
        <v>461</v>
      </c>
      <c r="J9835">
        <v>37</v>
      </c>
      <c r="K9835">
        <v>2283</v>
      </c>
      <c r="L9835" t="s">
        <v>471</v>
      </c>
      <c r="M9835" s="2">
        <f>+Table3[[#This Row],[CHW]]/Table3[[#This Row],[Count of Airbill Number]]</f>
        <v>12.45945945945946</v>
      </c>
    </row>
    <row r="9836" spans="2:13">
      <c r="B9836" t="s">
        <v>35</v>
      </c>
      <c r="C9836" t="s">
        <v>21</v>
      </c>
      <c r="D9836" t="s">
        <v>36</v>
      </c>
      <c r="E9836" t="s">
        <v>778</v>
      </c>
      <c r="F9836" t="s">
        <v>778</v>
      </c>
      <c r="G9836" t="s">
        <v>51</v>
      </c>
      <c r="H9836" t="s">
        <v>330</v>
      </c>
      <c r="I9836">
        <v>460</v>
      </c>
      <c r="J9836">
        <v>2</v>
      </c>
      <c r="K9836">
        <v>2284</v>
      </c>
      <c r="L9836" t="s">
        <v>471</v>
      </c>
      <c r="M9836" s="2">
        <f>+Table3[[#This Row],[CHW]]/Table3[[#This Row],[Count of Airbill Number]]</f>
        <v>230</v>
      </c>
    </row>
    <row r="9837" spans="2:13">
      <c r="B9837" t="s">
        <v>20</v>
      </c>
      <c r="C9837" t="s">
        <v>472</v>
      </c>
      <c r="D9837" t="s">
        <v>22</v>
      </c>
      <c r="E9837" t="s">
        <v>776</v>
      </c>
      <c r="F9837" t="s">
        <v>778</v>
      </c>
      <c r="G9837" t="s">
        <v>63</v>
      </c>
      <c r="H9837" t="s">
        <v>112</v>
      </c>
      <c r="I9837">
        <v>460</v>
      </c>
      <c r="J9837">
        <v>25</v>
      </c>
      <c r="K9837">
        <v>2285</v>
      </c>
      <c r="L9837" t="s">
        <v>471</v>
      </c>
      <c r="M9837" s="2">
        <f>+Table3[[#This Row],[CHW]]/Table3[[#This Row],[Count of Airbill Number]]</f>
        <v>18.399999999999999</v>
      </c>
    </row>
    <row r="9838" spans="2:13">
      <c r="B9838" t="s">
        <v>20</v>
      </c>
      <c r="C9838" t="s">
        <v>472</v>
      </c>
      <c r="D9838" t="s">
        <v>22</v>
      </c>
      <c r="E9838" t="s">
        <v>778</v>
      </c>
      <c r="F9838" t="s">
        <v>777</v>
      </c>
      <c r="G9838" t="s">
        <v>283</v>
      </c>
      <c r="H9838" t="s">
        <v>290</v>
      </c>
      <c r="I9838">
        <v>460</v>
      </c>
      <c r="J9838">
        <v>16</v>
      </c>
      <c r="K9838">
        <v>2286</v>
      </c>
      <c r="L9838" t="s">
        <v>471</v>
      </c>
      <c r="M9838" s="2">
        <f>+Table3[[#This Row],[CHW]]/Table3[[#This Row],[Count of Airbill Number]]</f>
        <v>28.75</v>
      </c>
    </row>
    <row r="9839" spans="2:13">
      <c r="B9839" t="s">
        <v>20</v>
      </c>
      <c r="C9839" t="s">
        <v>472</v>
      </c>
      <c r="D9839" t="s">
        <v>22</v>
      </c>
      <c r="E9839" t="s">
        <v>778</v>
      </c>
      <c r="F9839" t="s">
        <v>776</v>
      </c>
      <c r="G9839" t="s">
        <v>546</v>
      </c>
      <c r="H9839" t="s">
        <v>66</v>
      </c>
      <c r="I9839">
        <v>460</v>
      </c>
      <c r="J9839">
        <v>38</v>
      </c>
      <c r="K9839">
        <v>2287</v>
      </c>
      <c r="L9839" t="s">
        <v>471</v>
      </c>
      <c r="M9839" s="2">
        <f>+Table3[[#This Row],[CHW]]/Table3[[#This Row],[Count of Airbill Number]]</f>
        <v>12.105263157894736</v>
      </c>
    </row>
    <row r="9840" spans="2:13">
      <c r="B9840" t="s">
        <v>20</v>
      </c>
      <c r="C9840" t="s">
        <v>472</v>
      </c>
      <c r="D9840" t="s">
        <v>22</v>
      </c>
      <c r="E9840" t="s">
        <v>776</v>
      </c>
      <c r="F9840" t="s">
        <v>778</v>
      </c>
      <c r="G9840" t="s">
        <v>32</v>
      </c>
      <c r="H9840" t="s">
        <v>90</v>
      </c>
      <c r="I9840">
        <v>459.85</v>
      </c>
      <c r="J9840">
        <v>23</v>
      </c>
      <c r="K9840">
        <v>2288</v>
      </c>
      <c r="L9840" t="s">
        <v>471</v>
      </c>
      <c r="M9840" s="2">
        <f>+Table3[[#This Row],[CHW]]/Table3[[#This Row],[Count of Airbill Number]]</f>
        <v>19.993478260869566</v>
      </c>
    </row>
    <row r="9841" spans="2:13">
      <c r="B9841" t="s">
        <v>20</v>
      </c>
      <c r="C9841" t="s">
        <v>472</v>
      </c>
      <c r="D9841" t="s">
        <v>22</v>
      </c>
      <c r="E9841" t="s">
        <v>778</v>
      </c>
      <c r="F9841" t="s">
        <v>778</v>
      </c>
      <c r="G9841" t="s">
        <v>150</v>
      </c>
      <c r="H9841" t="s">
        <v>233</v>
      </c>
      <c r="I9841">
        <v>459.3</v>
      </c>
      <c r="J9841">
        <v>26</v>
      </c>
      <c r="K9841">
        <v>2289</v>
      </c>
      <c r="L9841" t="s">
        <v>471</v>
      </c>
      <c r="M9841" s="2">
        <f>+Table3[[#This Row],[CHW]]/Table3[[#This Row],[Count of Airbill Number]]</f>
        <v>17.665384615384617</v>
      </c>
    </row>
    <row r="9842" spans="2:13">
      <c r="B9842" t="s">
        <v>20</v>
      </c>
      <c r="C9842" t="s">
        <v>472</v>
      </c>
      <c r="D9842" t="s">
        <v>22</v>
      </c>
      <c r="E9842" t="s">
        <v>778</v>
      </c>
      <c r="F9842" t="s">
        <v>777</v>
      </c>
      <c r="G9842" t="s">
        <v>124</v>
      </c>
      <c r="H9842" t="s">
        <v>162</v>
      </c>
      <c r="I9842">
        <v>459.15</v>
      </c>
      <c r="J9842">
        <v>8</v>
      </c>
      <c r="K9842">
        <v>2290</v>
      </c>
      <c r="L9842" t="s">
        <v>471</v>
      </c>
      <c r="M9842" s="2">
        <f>+Table3[[#This Row],[CHW]]/Table3[[#This Row],[Count of Airbill Number]]</f>
        <v>57.393749999999997</v>
      </c>
    </row>
    <row r="9843" spans="2:13">
      <c r="B9843" t="s">
        <v>20</v>
      </c>
      <c r="C9843" t="s">
        <v>472</v>
      </c>
      <c r="D9843" t="s">
        <v>22</v>
      </c>
      <c r="E9843" t="s">
        <v>778</v>
      </c>
      <c r="F9843" t="s">
        <v>778</v>
      </c>
      <c r="G9843" t="s">
        <v>99</v>
      </c>
      <c r="H9843" t="s">
        <v>51</v>
      </c>
      <c r="I9843">
        <v>458.2</v>
      </c>
      <c r="J9843">
        <v>20</v>
      </c>
      <c r="K9843">
        <v>2291</v>
      </c>
      <c r="L9843" t="s">
        <v>471</v>
      </c>
      <c r="M9843" s="2">
        <f>+Table3[[#This Row],[CHW]]/Table3[[#This Row],[Count of Airbill Number]]</f>
        <v>22.91</v>
      </c>
    </row>
    <row r="9844" spans="2:13">
      <c r="B9844" t="s">
        <v>20</v>
      </c>
      <c r="C9844" t="s">
        <v>472</v>
      </c>
      <c r="D9844" t="s">
        <v>22</v>
      </c>
      <c r="E9844" t="s">
        <v>777</v>
      </c>
      <c r="F9844" t="s">
        <v>778</v>
      </c>
      <c r="G9844" t="s">
        <v>374</v>
      </c>
      <c r="H9844" t="s">
        <v>434</v>
      </c>
      <c r="I9844">
        <v>457</v>
      </c>
      <c r="J9844">
        <v>1</v>
      </c>
      <c r="K9844">
        <v>2292</v>
      </c>
      <c r="L9844" t="s">
        <v>471</v>
      </c>
      <c r="M9844" s="2">
        <f>+Table3[[#This Row],[CHW]]/Table3[[#This Row],[Count of Airbill Number]]</f>
        <v>457</v>
      </c>
    </row>
    <row r="9845" spans="2:13">
      <c r="B9845" t="s">
        <v>20</v>
      </c>
      <c r="C9845" t="s">
        <v>472</v>
      </c>
      <c r="D9845" t="s">
        <v>22</v>
      </c>
      <c r="E9845" t="s">
        <v>778</v>
      </c>
      <c r="F9845" t="s">
        <v>778</v>
      </c>
      <c r="G9845" t="s">
        <v>185</v>
      </c>
      <c r="H9845" t="s">
        <v>171</v>
      </c>
      <c r="I9845">
        <v>457</v>
      </c>
      <c r="J9845">
        <v>36</v>
      </c>
      <c r="K9845">
        <v>2293</v>
      </c>
      <c r="L9845" t="s">
        <v>471</v>
      </c>
      <c r="M9845" s="2">
        <f>+Table3[[#This Row],[CHW]]/Table3[[#This Row],[Count of Airbill Number]]</f>
        <v>12.694444444444445</v>
      </c>
    </row>
    <row r="9846" spans="2:13">
      <c r="B9846" t="s">
        <v>20</v>
      </c>
      <c r="C9846" t="s">
        <v>472</v>
      </c>
      <c r="D9846" t="s">
        <v>22</v>
      </c>
      <c r="E9846" t="s">
        <v>777</v>
      </c>
      <c r="F9846" t="s">
        <v>778</v>
      </c>
      <c r="G9846" t="s">
        <v>190</v>
      </c>
      <c r="H9846" t="s">
        <v>393</v>
      </c>
      <c r="I9846">
        <v>457</v>
      </c>
      <c r="J9846">
        <v>5</v>
      </c>
      <c r="K9846">
        <v>2294</v>
      </c>
      <c r="L9846" t="s">
        <v>471</v>
      </c>
      <c r="M9846" s="2">
        <f>+Table3[[#This Row],[CHW]]/Table3[[#This Row],[Count of Airbill Number]]</f>
        <v>91.4</v>
      </c>
    </row>
    <row r="9847" spans="2:13">
      <c r="B9847" t="s">
        <v>20</v>
      </c>
      <c r="C9847" t="s">
        <v>21</v>
      </c>
      <c r="D9847" t="s">
        <v>22</v>
      </c>
      <c r="E9847" t="s">
        <v>778</v>
      </c>
      <c r="F9847" t="s">
        <v>777</v>
      </c>
      <c r="G9847" t="s">
        <v>86</v>
      </c>
      <c r="H9847" t="s">
        <v>106</v>
      </c>
      <c r="I9847">
        <v>456.68999999999988</v>
      </c>
      <c r="J9847">
        <v>23</v>
      </c>
      <c r="K9847">
        <v>2295</v>
      </c>
      <c r="L9847" t="s">
        <v>471</v>
      </c>
      <c r="M9847" s="2">
        <f>+Table3[[#This Row],[CHW]]/Table3[[#This Row],[Count of Airbill Number]]</f>
        <v>19.856086956521732</v>
      </c>
    </row>
    <row r="9848" spans="2:13">
      <c r="B9848" t="s">
        <v>20</v>
      </c>
      <c r="C9848" t="s">
        <v>472</v>
      </c>
      <c r="D9848" t="s">
        <v>22</v>
      </c>
      <c r="E9848" t="s">
        <v>778</v>
      </c>
      <c r="F9848" t="s">
        <v>778</v>
      </c>
      <c r="G9848" t="s">
        <v>99</v>
      </c>
      <c r="H9848" t="s">
        <v>112</v>
      </c>
      <c r="I9848">
        <v>456.5</v>
      </c>
      <c r="J9848">
        <v>48</v>
      </c>
      <c r="K9848">
        <v>2296</v>
      </c>
      <c r="L9848" t="s">
        <v>471</v>
      </c>
      <c r="M9848" s="2">
        <f>+Table3[[#This Row],[CHW]]/Table3[[#This Row],[Count of Airbill Number]]</f>
        <v>9.5104166666666661</v>
      </c>
    </row>
    <row r="9849" spans="2:13">
      <c r="B9849" t="s">
        <v>20</v>
      </c>
      <c r="C9849" t="s">
        <v>21</v>
      </c>
      <c r="D9849" t="s">
        <v>22</v>
      </c>
      <c r="E9849" t="s">
        <v>776</v>
      </c>
      <c r="F9849" t="s">
        <v>776</v>
      </c>
      <c r="G9849" t="s">
        <v>130</v>
      </c>
      <c r="H9849" t="s">
        <v>24</v>
      </c>
      <c r="I9849">
        <v>456.49</v>
      </c>
      <c r="J9849">
        <v>46</v>
      </c>
      <c r="K9849">
        <v>2297</v>
      </c>
      <c r="L9849" t="s">
        <v>471</v>
      </c>
      <c r="M9849" s="2">
        <f>+Table3[[#This Row],[CHW]]/Table3[[#This Row],[Count of Airbill Number]]</f>
        <v>9.9236956521739135</v>
      </c>
    </row>
    <row r="9850" spans="2:13">
      <c r="B9850" t="s">
        <v>20</v>
      </c>
      <c r="C9850" t="s">
        <v>472</v>
      </c>
      <c r="D9850" t="s">
        <v>22</v>
      </c>
      <c r="E9850" t="s">
        <v>776</v>
      </c>
      <c r="F9850" t="s">
        <v>776</v>
      </c>
      <c r="G9850" t="s">
        <v>123</v>
      </c>
      <c r="H9850" t="s">
        <v>92</v>
      </c>
      <c r="I9850">
        <v>456</v>
      </c>
      <c r="J9850">
        <v>14</v>
      </c>
      <c r="K9850">
        <v>2298</v>
      </c>
      <c r="L9850" t="s">
        <v>471</v>
      </c>
      <c r="M9850" s="2">
        <f>+Table3[[#This Row],[CHW]]/Table3[[#This Row],[Count of Airbill Number]]</f>
        <v>32.571428571428569</v>
      </c>
    </row>
    <row r="9851" spans="2:13">
      <c r="B9851" t="s">
        <v>20</v>
      </c>
      <c r="C9851" t="s">
        <v>472</v>
      </c>
      <c r="D9851" t="s">
        <v>22</v>
      </c>
      <c r="E9851" t="s">
        <v>776</v>
      </c>
      <c r="F9851" t="s">
        <v>776</v>
      </c>
      <c r="G9851" t="s">
        <v>37</v>
      </c>
      <c r="H9851" t="s">
        <v>175</v>
      </c>
      <c r="I9851">
        <v>455.41</v>
      </c>
      <c r="J9851">
        <v>24</v>
      </c>
      <c r="K9851">
        <v>2299</v>
      </c>
      <c r="L9851" t="s">
        <v>471</v>
      </c>
      <c r="M9851" s="2">
        <f>+Table3[[#This Row],[CHW]]/Table3[[#This Row],[Count of Airbill Number]]</f>
        <v>18.975416666666668</v>
      </c>
    </row>
    <row r="9852" spans="2:13">
      <c r="B9852" t="s">
        <v>20</v>
      </c>
      <c r="C9852" t="s">
        <v>472</v>
      </c>
      <c r="D9852" t="s">
        <v>22</v>
      </c>
      <c r="E9852" t="s">
        <v>776</v>
      </c>
      <c r="F9852" t="s">
        <v>776</v>
      </c>
      <c r="G9852" t="s">
        <v>24</v>
      </c>
      <c r="H9852" t="s">
        <v>103</v>
      </c>
      <c r="I9852">
        <v>455</v>
      </c>
      <c r="J9852">
        <v>12</v>
      </c>
      <c r="K9852">
        <v>2300</v>
      </c>
      <c r="L9852" t="s">
        <v>471</v>
      </c>
      <c r="M9852" s="2">
        <f>+Table3[[#This Row],[CHW]]/Table3[[#This Row],[Count of Airbill Number]]</f>
        <v>37.916666666666664</v>
      </c>
    </row>
    <row r="9853" spans="2:13">
      <c r="B9853" t="s">
        <v>20</v>
      </c>
      <c r="C9853" t="s">
        <v>472</v>
      </c>
      <c r="D9853" t="s">
        <v>22</v>
      </c>
      <c r="E9853" t="s">
        <v>778</v>
      </c>
      <c r="F9853" t="s">
        <v>776</v>
      </c>
      <c r="G9853" t="s">
        <v>250</v>
      </c>
      <c r="H9853" t="s">
        <v>216</v>
      </c>
      <c r="I9853">
        <v>455</v>
      </c>
      <c r="J9853">
        <v>2</v>
      </c>
      <c r="K9853">
        <v>2301</v>
      </c>
      <c r="L9853" t="s">
        <v>471</v>
      </c>
      <c r="M9853" s="2">
        <f>+Table3[[#This Row],[CHW]]/Table3[[#This Row],[Count of Airbill Number]]</f>
        <v>227.5</v>
      </c>
    </row>
    <row r="9854" spans="2:13">
      <c r="B9854" t="s">
        <v>20</v>
      </c>
      <c r="C9854" t="s">
        <v>472</v>
      </c>
      <c r="D9854" t="s">
        <v>22</v>
      </c>
      <c r="E9854" t="s">
        <v>776</v>
      </c>
      <c r="F9854" t="s">
        <v>778</v>
      </c>
      <c r="G9854" t="s">
        <v>31</v>
      </c>
      <c r="H9854" t="s">
        <v>135</v>
      </c>
      <c r="I9854">
        <v>454.76</v>
      </c>
      <c r="J9854">
        <v>20</v>
      </c>
      <c r="K9854">
        <v>2302</v>
      </c>
      <c r="L9854" t="s">
        <v>471</v>
      </c>
      <c r="M9854" s="2">
        <f>+Table3[[#This Row],[CHW]]/Table3[[#This Row],[Count of Airbill Number]]</f>
        <v>22.738</v>
      </c>
    </row>
    <row r="9855" spans="2:13">
      <c r="B9855" t="s">
        <v>20</v>
      </c>
      <c r="C9855" t="s">
        <v>472</v>
      </c>
      <c r="D9855" t="s">
        <v>22</v>
      </c>
      <c r="E9855" t="s">
        <v>778</v>
      </c>
      <c r="F9855" t="s">
        <v>777</v>
      </c>
      <c r="G9855" t="s">
        <v>113</v>
      </c>
      <c r="H9855" t="s">
        <v>259</v>
      </c>
      <c r="I9855">
        <v>454</v>
      </c>
      <c r="J9855">
        <v>8</v>
      </c>
      <c r="K9855">
        <v>2303</v>
      </c>
      <c r="L9855" t="s">
        <v>471</v>
      </c>
      <c r="M9855" s="2">
        <f>+Table3[[#This Row],[CHW]]/Table3[[#This Row],[Count of Airbill Number]]</f>
        <v>56.75</v>
      </c>
    </row>
    <row r="9856" spans="2:13">
      <c r="B9856" t="s">
        <v>20</v>
      </c>
      <c r="C9856" t="s">
        <v>472</v>
      </c>
      <c r="D9856" t="s">
        <v>36</v>
      </c>
      <c r="E9856" t="s">
        <v>776</v>
      </c>
      <c r="F9856" t="s">
        <v>776</v>
      </c>
      <c r="G9856" t="s">
        <v>37</v>
      </c>
      <c r="H9856" t="s">
        <v>24</v>
      </c>
      <c r="I9856">
        <v>454</v>
      </c>
      <c r="J9856">
        <v>25</v>
      </c>
      <c r="K9856">
        <v>2304</v>
      </c>
      <c r="L9856" t="s">
        <v>471</v>
      </c>
      <c r="M9856" s="2">
        <f>+Table3[[#This Row],[CHW]]/Table3[[#This Row],[Count of Airbill Number]]</f>
        <v>18.16</v>
      </c>
    </row>
    <row r="9857" spans="2:13">
      <c r="B9857" t="s">
        <v>20</v>
      </c>
      <c r="C9857" t="s">
        <v>472</v>
      </c>
      <c r="D9857" t="s">
        <v>22</v>
      </c>
      <c r="E9857" t="s">
        <v>776</v>
      </c>
      <c r="F9857" t="s">
        <v>777</v>
      </c>
      <c r="G9857" t="s">
        <v>85</v>
      </c>
      <c r="H9857" t="s">
        <v>106</v>
      </c>
      <c r="I9857">
        <v>453.56000000000006</v>
      </c>
      <c r="J9857">
        <v>18</v>
      </c>
      <c r="K9857">
        <v>2305</v>
      </c>
      <c r="L9857" t="s">
        <v>471</v>
      </c>
      <c r="M9857" s="2">
        <f>+Table3[[#This Row],[CHW]]/Table3[[#This Row],[Count of Airbill Number]]</f>
        <v>25.19777777777778</v>
      </c>
    </row>
    <row r="9858" spans="2:13">
      <c r="B9858" t="s">
        <v>20</v>
      </c>
      <c r="C9858" t="s">
        <v>472</v>
      </c>
      <c r="D9858" t="s">
        <v>22</v>
      </c>
      <c r="E9858" t="s">
        <v>778</v>
      </c>
      <c r="F9858" t="s">
        <v>778</v>
      </c>
      <c r="G9858" t="s">
        <v>90</v>
      </c>
      <c r="H9858" t="s">
        <v>358</v>
      </c>
      <c r="I9858">
        <v>453</v>
      </c>
      <c r="J9858">
        <v>16</v>
      </c>
      <c r="K9858">
        <v>2306</v>
      </c>
      <c r="L9858" t="s">
        <v>471</v>
      </c>
      <c r="M9858" s="2">
        <f>+Table3[[#This Row],[CHW]]/Table3[[#This Row],[Count of Airbill Number]]</f>
        <v>28.3125</v>
      </c>
    </row>
    <row r="9859" spans="2:13">
      <c r="B9859" t="s">
        <v>20</v>
      </c>
      <c r="C9859" t="s">
        <v>472</v>
      </c>
      <c r="D9859" t="s">
        <v>22</v>
      </c>
      <c r="E9859" t="s">
        <v>776</v>
      </c>
      <c r="F9859" t="s">
        <v>776</v>
      </c>
      <c r="G9859" t="s">
        <v>85</v>
      </c>
      <c r="H9859" t="s">
        <v>158</v>
      </c>
      <c r="I9859">
        <v>452.70000000000005</v>
      </c>
      <c r="J9859">
        <v>43</v>
      </c>
      <c r="K9859">
        <v>2307</v>
      </c>
      <c r="L9859" t="s">
        <v>471</v>
      </c>
      <c r="M9859" s="2">
        <f>+Table3[[#This Row],[CHW]]/Table3[[#This Row],[Count of Airbill Number]]</f>
        <v>10.527906976744188</v>
      </c>
    </row>
    <row r="9860" spans="2:13">
      <c r="B9860" t="s">
        <v>20</v>
      </c>
      <c r="C9860" t="s">
        <v>472</v>
      </c>
      <c r="D9860" t="s">
        <v>22</v>
      </c>
      <c r="E9860" t="s">
        <v>776</v>
      </c>
      <c r="F9860" t="s">
        <v>776</v>
      </c>
      <c r="G9860" t="s">
        <v>24</v>
      </c>
      <c r="H9860" t="s">
        <v>102</v>
      </c>
      <c r="I9860">
        <v>452.06</v>
      </c>
      <c r="J9860">
        <v>10</v>
      </c>
      <c r="K9860">
        <v>2308</v>
      </c>
      <c r="L9860" t="s">
        <v>471</v>
      </c>
      <c r="M9860" s="2">
        <f>+Table3[[#This Row],[CHW]]/Table3[[#This Row],[Count of Airbill Number]]</f>
        <v>45.206000000000003</v>
      </c>
    </row>
    <row r="9861" spans="2:13">
      <c r="B9861" t="s">
        <v>20</v>
      </c>
      <c r="C9861" t="s">
        <v>472</v>
      </c>
      <c r="D9861" t="s">
        <v>22</v>
      </c>
      <c r="E9861" t="s">
        <v>776</v>
      </c>
      <c r="F9861" t="s">
        <v>776</v>
      </c>
      <c r="G9861" t="s">
        <v>33</v>
      </c>
      <c r="H9861" t="s">
        <v>72</v>
      </c>
      <c r="I9861">
        <v>452</v>
      </c>
      <c r="J9861">
        <v>12</v>
      </c>
      <c r="K9861">
        <v>2309</v>
      </c>
      <c r="L9861" t="s">
        <v>471</v>
      </c>
      <c r="M9861" s="2">
        <f>+Table3[[#This Row],[CHW]]/Table3[[#This Row],[Count of Airbill Number]]</f>
        <v>37.666666666666664</v>
      </c>
    </row>
    <row r="9862" spans="2:13">
      <c r="B9862" t="s">
        <v>20</v>
      </c>
      <c r="C9862" t="s">
        <v>21</v>
      </c>
      <c r="D9862" t="s">
        <v>22</v>
      </c>
      <c r="E9862" t="s">
        <v>778</v>
      </c>
      <c r="F9862" t="s">
        <v>778</v>
      </c>
      <c r="G9862" t="s">
        <v>51</v>
      </c>
      <c r="H9862" t="s">
        <v>81</v>
      </c>
      <c r="I9862">
        <v>451.78000000000003</v>
      </c>
      <c r="J9862">
        <v>24</v>
      </c>
      <c r="K9862">
        <v>2310</v>
      </c>
      <c r="L9862" t="s">
        <v>471</v>
      </c>
      <c r="M9862" s="2">
        <f>+Table3[[#This Row],[CHW]]/Table3[[#This Row],[Count of Airbill Number]]</f>
        <v>18.824166666666667</v>
      </c>
    </row>
    <row r="9863" spans="2:13">
      <c r="B9863" t="s">
        <v>35</v>
      </c>
      <c r="C9863" t="s">
        <v>21</v>
      </c>
      <c r="D9863" t="s">
        <v>36</v>
      </c>
      <c r="E9863" t="s">
        <v>777</v>
      </c>
      <c r="F9863" t="s">
        <v>777</v>
      </c>
      <c r="G9863" t="s">
        <v>27</v>
      </c>
      <c r="H9863" t="s">
        <v>44</v>
      </c>
      <c r="I9863">
        <v>451</v>
      </c>
      <c r="J9863">
        <v>4</v>
      </c>
      <c r="K9863">
        <v>2311</v>
      </c>
      <c r="L9863" t="s">
        <v>471</v>
      </c>
      <c r="M9863" s="2">
        <f>+Table3[[#This Row],[CHW]]/Table3[[#This Row],[Count of Airbill Number]]</f>
        <v>112.75</v>
      </c>
    </row>
    <row r="9864" spans="2:13">
      <c r="B9864" t="s">
        <v>20</v>
      </c>
      <c r="C9864" t="s">
        <v>21</v>
      </c>
      <c r="D9864" t="s">
        <v>36</v>
      </c>
      <c r="E9864" t="s">
        <v>777</v>
      </c>
      <c r="F9864" t="s">
        <v>776</v>
      </c>
      <c r="G9864" t="s">
        <v>44</v>
      </c>
      <c r="H9864" t="s">
        <v>37</v>
      </c>
      <c r="I9864">
        <v>451</v>
      </c>
      <c r="J9864">
        <v>162</v>
      </c>
      <c r="K9864">
        <v>2312</v>
      </c>
      <c r="L9864" t="s">
        <v>471</v>
      </c>
      <c r="M9864" s="2">
        <f>+Table3[[#This Row],[CHW]]/Table3[[#This Row],[Count of Airbill Number]]</f>
        <v>2.7839506172839505</v>
      </c>
    </row>
    <row r="9865" spans="2:13">
      <c r="B9865" t="s">
        <v>20</v>
      </c>
      <c r="C9865" t="s">
        <v>472</v>
      </c>
      <c r="D9865" t="s">
        <v>22</v>
      </c>
      <c r="E9865" t="s">
        <v>778</v>
      </c>
      <c r="F9865" t="s">
        <v>776</v>
      </c>
      <c r="G9865" t="s">
        <v>171</v>
      </c>
      <c r="H9865" t="s">
        <v>49</v>
      </c>
      <c r="I9865">
        <v>451</v>
      </c>
      <c r="J9865">
        <v>22</v>
      </c>
      <c r="K9865">
        <v>2313</v>
      </c>
      <c r="L9865" t="s">
        <v>471</v>
      </c>
      <c r="M9865" s="2">
        <f>+Table3[[#This Row],[CHW]]/Table3[[#This Row],[Count of Airbill Number]]</f>
        <v>20.5</v>
      </c>
    </row>
    <row r="9866" spans="2:13">
      <c r="B9866" t="s">
        <v>20</v>
      </c>
      <c r="C9866" t="s">
        <v>472</v>
      </c>
      <c r="D9866" t="s">
        <v>22</v>
      </c>
      <c r="E9866" t="s">
        <v>778</v>
      </c>
      <c r="F9866" t="s">
        <v>778</v>
      </c>
      <c r="G9866" t="s">
        <v>150</v>
      </c>
      <c r="H9866" t="s">
        <v>282</v>
      </c>
      <c r="I9866">
        <v>450.73</v>
      </c>
      <c r="J9866">
        <v>2</v>
      </c>
      <c r="K9866">
        <v>2314</v>
      </c>
      <c r="L9866" t="s">
        <v>471</v>
      </c>
      <c r="M9866" s="2">
        <f>+Table3[[#This Row],[CHW]]/Table3[[#This Row],[Count of Airbill Number]]</f>
        <v>225.36500000000001</v>
      </c>
    </row>
    <row r="9867" spans="2:13">
      <c r="B9867" t="s">
        <v>20</v>
      </c>
      <c r="C9867" t="s">
        <v>472</v>
      </c>
      <c r="D9867" t="s">
        <v>22</v>
      </c>
      <c r="E9867" t="s">
        <v>776</v>
      </c>
      <c r="F9867" t="s">
        <v>776</v>
      </c>
      <c r="G9867" t="s">
        <v>158</v>
      </c>
      <c r="H9867" t="s">
        <v>39</v>
      </c>
      <c r="I9867">
        <v>450</v>
      </c>
      <c r="J9867">
        <v>10</v>
      </c>
      <c r="K9867">
        <v>2315</v>
      </c>
      <c r="L9867" t="s">
        <v>471</v>
      </c>
      <c r="M9867" s="2">
        <f>+Table3[[#This Row],[CHW]]/Table3[[#This Row],[Count of Airbill Number]]</f>
        <v>45</v>
      </c>
    </row>
    <row r="9868" spans="2:13">
      <c r="B9868" t="s">
        <v>20</v>
      </c>
      <c r="C9868" t="s">
        <v>472</v>
      </c>
      <c r="D9868" t="s">
        <v>36</v>
      </c>
      <c r="E9868" t="s">
        <v>777</v>
      </c>
      <c r="F9868" t="s">
        <v>777</v>
      </c>
      <c r="G9868" t="s">
        <v>110</v>
      </c>
      <c r="H9868" t="s">
        <v>429</v>
      </c>
      <c r="I9868">
        <v>450</v>
      </c>
      <c r="J9868">
        <v>42</v>
      </c>
      <c r="K9868">
        <v>2316</v>
      </c>
      <c r="L9868" t="s">
        <v>471</v>
      </c>
      <c r="M9868" s="2">
        <f>+Table3[[#This Row],[CHW]]/Table3[[#This Row],[Count of Airbill Number]]</f>
        <v>10.714285714285714</v>
      </c>
    </row>
    <row r="9869" spans="2:13">
      <c r="B9869" t="s">
        <v>20</v>
      </c>
      <c r="C9869" t="s">
        <v>21</v>
      </c>
      <c r="D9869" t="s">
        <v>22</v>
      </c>
      <c r="E9869" t="s">
        <v>776</v>
      </c>
      <c r="F9869" t="s">
        <v>776</v>
      </c>
      <c r="G9869" t="s">
        <v>502</v>
      </c>
      <c r="H9869" t="s">
        <v>116</v>
      </c>
      <c r="I9869">
        <v>447.88671000000005</v>
      </c>
      <c r="J9869">
        <v>180</v>
      </c>
      <c r="K9869">
        <v>2317</v>
      </c>
      <c r="L9869" t="s">
        <v>471</v>
      </c>
      <c r="M9869" s="2">
        <f>+Table3[[#This Row],[CHW]]/Table3[[#This Row],[Count of Airbill Number]]</f>
        <v>2.4882595000000003</v>
      </c>
    </row>
    <row r="9870" spans="2:13">
      <c r="B9870" t="s">
        <v>20</v>
      </c>
      <c r="C9870" t="s">
        <v>472</v>
      </c>
      <c r="D9870" t="s">
        <v>22</v>
      </c>
      <c r="E9870" t="s">
        <v>778</v>
      </c>
      <c r="F9870" t="s">
        <v>778</v>
      </c>
      <c r="G9870" t="s">
        <v>124</v>
      </c>
      <c r="H9870" t="s">
        <v>283</v>
      </c>
      <c r="I9870">
        <v>447.70000000000005</v>
      </c>
      <c r="J9870">
        <v>24</v>
      </c>
      <c r="K9870">
        <v>2318</v>
      </c>
      <c r="L9870" t="s">
        <v>471</v>
      </c>
      <c r="M9870" s="2">
        <f>+Table3[[#This Row],[CHW]]/Table3[[#This Row],[Count of Airbill Number]]</f>
        <v>18.654166666666669</v>
      </c>
    </row>
    <row r="9871" spans="2:13">
      <c r="B9871" t="s">
        <v>35</v>
      </c>
      <c r="C9871" t="s">
        <v>472</v>
      </c>
      <c r="D9871" t="s">
        <v>36</v>
      </c>
      <c r="E9871" t="s">
        <v>776</v>
      </c>
      <c r="F9871" t="s">
        <v>776</v>
      </c>
      <c r="G9871" t="s">
        <v>152</v>
      </c>
      <c r="H9871" t="s">
        <v>123</v>
      </c>
      <c r="I9871">
        <v>447</v>
      </c>
      <c r="J9871">
        <v>2</v>
      </c>
      <c r="K9871">
        <v>2319</v>
      </c>
      <c r="L9871" t="s">
        <v>471</v>
      </c>
      <c r="M9871" s="2">
        <f>+Table3[[#This Row],[CHW]]/Table3[[#This Row],[Count of Airbill Number]]</f>
        <v>223.5</v>
      </c>
    </row>
    <row r="9872" spans="2:13">
      <c r="B9872" t="s">
        <v>20</v>
      </c>
      <c r="C9872" t="s">
        <v>21</v>
      </c>
      <c r="D9872" t="s">
        <v>22</v>
      </c>
      <c r="E9872" t="s">
        <v>778</v>
      </c>
      <c r="F9872" t="s">
        <v>778</v>
      </c>
      <c r="G9872" t="s">
        <v>206</v>
      </c>
      <c r="H9872" t="s">
        <v>86</v>
      </c>
      <c r="I9872">
        <v>447</v>
      </c>
      <c r="J9872">
        <v>125</v>
      </c>
      <c r="K9872">
        <v>2320</v>
      </c>
      <c r="L9872" t="s">
        <v>471</v>
      </c>
      <c r="M9872" s="2">
        <f>+Table3[[#This Row],[CHW]]/Table3[[#This Row],[Count of Airbill Number]]</f>
        <v>3.5760000000000001</v>
      </c>
    </row>
    <row r="9873" spans="2:13">
      <c r="B9873" t="s">
        <v>20</v>
      </c>
      <c r="C9873" t="s">
        <v>472</v>
      </c>
      <c r="D9873" t="s">
        <v>22</v>
      </c>
      <c r="E9873" t="s">
        <v>778</v>
      </c>
      <c r="F9873" t="s">
        <v>777</v>
      </c>
      <c r="G9873" t="s">
        <v>171</v>
      </c>
      <c r="H9873" t="s">
        <v>374</v>
      </c>
      <c r="I9873">
        <v>447</v>
      </c>
      <c r="J9873">
        <v>32</v>
      </c>
      <c r="K9873">
        <v>2321</v>
      </c>
      <c r="L9873" t="s">
        <v>471</v>
      </c>
      <c r="M9873" s="2">
        <f>+Table3[[#This Row],[CHW]]/Table3[[#This Row],[Count of Airbill Number]]</f>
        <v>13.96875</v>
      </c>
    </row>
    <row r="9874" spans="2:13">
      <c r="B9874" t="s">
        <v>20</v>
      </c>
      <c r="C9874" t="s">
        <v>472</v>
      </c>
      <c r="D9874" t="s">
        <v>22</v>
      </c>
      <c r="E9874" t="s">
        <v>776</v>
      </c>
      <c r="F9874" t="s">
        <v>777</v>
      </c>
      <c r="G9874" t="s">
        <v>32</v>
      </c>
      <c r="H9874" t="s">
        <v>205</v>
      </c>
      <c r="I9874">
        <v>445.09000000000003</v>
      </c>
      <c r="J9874">
        <v>2</v>
      </c>
      <c r="K9874">
        <v>2322</v>
      </c>
      <c r="L9874" t="s">
        <v>471</v>
      </c>
      <c r="M9874" s="2">
        <f>+Table3[[#This Row],[CHW]]/Table3[[#This Row],[Count of Airbill Number]]</f>
        <v>222.54500000000002</v>
      </c>
    </row>
    <row r="9875" spans="2:13">
      <c r="B9875" t="s">
        <v>20</v>
      </c>
      <c r="C9875" t="s">
        <v>472</v>
      </c>
      <c r="D9875" t="s">
        <v>22</v>
      </c>
      <c r="E9875" t="s">
        <v>778</v>
      </c>
      <c r="F9875" t="s">
        <v>778</v>
      </c>
      <c r="G9875" t="s">
        <v>150</v>
      </c>
      <c r="H9875" t="s">
        <v>101</v>
      </c>
      <c r="I9875">
        <v>444</v>
      </c>
      <c r="J9875">
        <v>12</v>
      </c>
      <c r="K9875">
        <v>2323</v>
      </c>
      <c r="L9875" t="s">
        <v>471</v>
      </c>
      <c r="M9875" s="2">
        <f>+Table3[[#This Row],[CHW]]/Table3[[#This Row],[Count of Airbill Number]]</f>
        <v>37</v>
      </c>
    </row>
    <row r="9876" spans="2:13">
      <c r="B9876" t="s">
        <v>20</v>
      </c>
      <c r="C9876" t="s">
        <v>472</v>
      </c>
      <c r="D9876" t="s">
        <v>22</v>
      </c>
      <c r="E9876" t="s">
        <v>776</v>
      </c>
      <c r="F9876" t="s">
        <v>777</v>
      </c>
      <c r="G9876" t="s">
        <v>31</v>
      </c>
      <c r="H9876" t="s">
        <v>110</v>
      </c>
      <c r="I9876">
        <v>443.89999999999986</v>
      </c>
      <c r="J9876">
        <v>16</v>
      </c>
      <c r="K9876">
        <v>2324</v>
      </c>
      <c r="L9876" t="s">
        <v>471</v>
      </c>
      <c r="M9876" s="2">
        <f>+Table3[[#This Row],[CHW]]/Table3[[#This Row],[Count of Airbill Number]]</f>
        <v>27.743749999999991</v>
      </c>
    </row>
    <row r="9877" spans="2:13">
      <c r="B9877" t="s">
        <v>20</v>
      </c>
      <c r="C9877" t="s">
        <v>472</v>
      </c>
      <c r="D9877" t="s">
        <v>22</v>
      </c>
      <c r="E9877" t="s">
        <v>776</v>
      </c>
      <c r="F9877" t="s">
        <v>776</v>
      </c>
      <c r="G9877" t="s">
        <v>37</v>
      </c>
      <c r="H9877" t="s">
        <v>67</v>
      </c>
      <c r="I9877">
        <v>443.3</v>
      </c>
      <c r="J9877">
        <v>15</v>
      </c>
      <c r="K9877">
        <v>2325</v>
      </c>
      <c r="L9877" t="s">
        <v>471</v>
      </c>
      <c r="M9877" s="2">
        <f>+Table3[[#This Row],[CHW]]/Table3[[#This Row],[Count of Airbill Number]]</f>
        <v>29.553333333333335</v>
      </c>
    </row>
    <row r="9878" spans="2:13">
      <c r="B9878" t="s">
        <v>20</v>
      </c>
      <c r="C9878" t="s">
        <v>472</v>
      </c>
      <c r="D9878" t="s">
        <v>36</v>
      </c>
      <c r="E9878" t="s">
        <v>777</v>
      </c>
      <c r="F9878" t="s">
        <v>777</v>
      </c>
      <c r="G9878" t="s">
        <v>38</v>
      </c>
      <c r="H9878" t="s">
        <v>374</v>
      </c>
      <c r="I9878">
        <v>443</v>
      </c>
      <c r="J9878">
        <v>18</v>
      </c>
      <c r="K9878">
        <v>2326</v>
      </c>
      <c r="L9878" t="s">
        <v>471</v>
      </c>
      <c r="M9878" s="2">
        <f>+Table3[[#This Row],[CHW]]/Table3[[#This Row],[Count of Airbill Number]]</f>
        <v>24.611111111111111</v>
      </c>
    </row>
    <row r="9879" spans="2:13">
      <c r="B9879" t="s">
        <v>20</v>
      </c>
      <c r="C9879" t="s">
        <v>472</v>
      </c>
      <c r="D9879" t="s">
        <v>22</v>
      </c>
      <c r="E9879" t="s">
        <v>776</v>
      </c>
      <c r="F9879" t="s">
        <v>776</v>
      </c>
      <c r="G9879" t="s">
        <v>85</v>
      </c>
      <c r="H9879" t="s">
        <v>668</v>
      </c>
      <c r="I9879">
        <v>442.40999999999997</v>
      </c>
      <c r="J9879">
        <v>2</v>
      </c>
      <c r="K9879">
        <v>2327</v>
      </c>
      <c r="L9879" t="s">
        <v>471</v>
      </c>
      <c r="M9879" s="2">
        <f>+Table3[[#This Row],[CHW]]/Table3[[#This Row],[Count of Airbill Number]]</f>
        <v>221.20499999999998</v>
      </c>
    </row>
    <row r="9880" spans="2:13">
      <c r="B9880" t="s">
        <v>20</v>
      </c>
      <c r="C9880" t="s">
        <v>472</v>
      </c>
      <c r="D9880" t="s">
        <v>22</v>
      </c>
      <c r="E9880" t="s">
        <v>778</v>
      </c>
      <c r="F9880" t="s">
        <v>778</v>
      </c>
      <c r="G9880" t="s">
        <v>171</v>
      </c>
      <c r="H9880" t="s">
        <v>495</v>
      </c>
      <c r="I9880">
        <v>442</v>
      </c>
      <c r="J9880">
        <v>36</v>
      </c>
      <c r="K9880">
        <v>2328</v>
      </c>
      <c r="L9880" t="s">
        <v>471</v>
      </c>
      <c r="M9880" s="2">
        <f>+Table3[[#This Row],[CHW]]/Table3[[#This Row],[Count of Airbill Number]]</f>
        <v>12.277777777777779</v>
      </c>
    </row>
    <row r="9881" spans="2:13">
      <c r="B9881" t="s">
        <v>20</v>
      </c>
      <c r="C9881" t="s">
        <v>472</v>
      </c>
      <c r="D9881" t="s">
        <v>22</v>
      </c>
      <c r="E9881" t="s">
        <v>777</v>
      </c>
      <c r="F9881" t="s">
        <v>777</v>
      </c>
      <c r="G9881" t="s">
        <v>290</v>
      </c>
      <c r="H9881" t="s">
        <v>499</v>
      </c>
      <c r="I9881">
        <v>441.66999999999996</v>
      </c>
      <c r="J9881">
        <v>18</v>
      </c>
      <c r="K9881">
        <v>2329</v>
      </c>
      <c r="L9881" t="s">
        <v>471</v>
      </c>
      <c r="M9881" s="2">
        <f>+Table3[[#This Row],[CHW]]/Table3[[#This Row],[Count of Airbill Number]]</f>
        <v>24.537222222222219</v>
      </c>
    </row>
    <row r="9882" spans="2:13">
      <c r="B9882" t="s">
        <v>20</v>
      </c>
      <c r="C9882" t="s">
        <v>472</v>
      </c>
      <c r="D9882" t="s">
        <v>22</v>
      </c>
      <c r="E9882" t="s">
        <v>776</v>
      </c>
      <c r="F9882" t="s">
        <v>777</v>
      </c>
      <c r="G9882" t="s">
        <v>32</v>
      </c>
      <c r="H9882" t="s">
        <v>481</v>
      </c>
      <c r="I9882">
        <v>441.3</v>
      </c>
      <c r="J9882">
        <v>18</v>
      </c>
      <c r="K9882">
        <v>2330</v>
      </c>
      <c r="L9882" t="s">
        <v>471</v>
      </c>
      <c r="M9882" s="2">
        <f>+Table3[[#This Row],[CHW]]/Table3[[#This Row],[Count of Airbill Number]]</f>
        <v>24.516666666666666</v>
      </c>
    </row>
    <row r="9883" spans="2:13">
      <c r="B9883" t="s">
        <v>20</v>
      </c>
      <c r="C9883" t="s">
        <v>472</v>
      </c>
      <c r="D9883" t="s">
        <v>22</v>
      </c>
      <c r="E9883" t="s">
        <v>776</v>
      </c>
      <c r="F9883" t="s">
        <v>776</v>
      </c>
      <c r="G9883" t="s">
        <v>39</v>
      </c>
      <c r="H9883" t="s">
        <v>64</v>
      </c>
      <c r="I9883">
        <v>440.19</v>
      </c>
      <c r="J9883">
        <v>16</v>
      </c>
      <c r="K9883">
        <v>2331</v>
      </c>
      <c r="L9883" t="s">
        <v>471</v>
      </c>
      <c r="M9883" s="2">
        <f>+Table3[[#This Row],[CHW]]/Table3[[#This Row],[Count of Airbill Number]]</f>
        <v>27.511875</v>
      </c>
    </row>
    <row r="9884" spans="2:13">
      <c r="B9884" t="s">
        <v>35</v>
      </c>
      <c r="C9884" t="s">
        <v>472</v>
      </c>
      <c r="D9884" t="s">
        <v>36</v>
      </c>
      <c r="E9884" t="s">
        <v>778</v>
      </c>
      <c r="F9884" t="s">
        <v>777</v>
      </c>
      <c r="G9884" t="s">
        <v>51</v>
      </c>
      <c r="H9884" t="s">
        <v>360</v>
      </c>
      <c r="I9884">
        <v>440</v>
      </c>
      <c r="J9884">
        <v>2</v>
      </c>
      <c r="K9884">
        <v>2332</v>
      </c>
      <c r="L9884" t="s">
        <v>471</v>
      </c>
      <c r="M9884" s="2">
        <f>+Table3[[#This Row],[CHW]]/Table3[[#This Row],[Count of Airbill Number]]</f>
        <v>220</v>
      </c>
    </row>
    <row r="9885" spans="2:13">
      <c r="B9885" t="s">
        <v>20</v>
      </c>
      <c r="C9885" t="s">
        <v>472</v>
      </c>
      <c r="D9885" t="s">
        <v>22</v>
      </c>
      <c r="E9885" t="s">
        <v>776</v>
      </c>
      <c r="F9885" t="s">
        <v>776</v>
      </c>
      <c r="G9885" t="s">
        <v>144</v>
      </c>
      <c r="H9885" t="s">
        <v>103</v>
      </c>
      <c r="I9885">
        <v>440</v>
      </c>
      <c r="J9885">
        <v>12</v>
      </c>
      <c r="K9885">
        <v>2333</v>
      </c>
      <c r="L9885" t="s">
        <v>471</v>
      </c>
      <c r="M9885" s="2">
        <f>+Table3[[#This Row],[CHW]]/Table3[[#This Row],[Count of Airbill Number]]</f>
        <v>36.666666666666664</v>
      </c>
    </row>
    <row r="9886" spans="2:13">
      <c r="B9886" t="s">
        <v>20</v>
      </c>
      <c r="C9886" t="s">
        <v>472</v>
      </c>
      <c r="D9886" t="s">
        <v>22</v>
      </c>
      <c r="E9886" t="s">
        <v>778</v>
      </c>
      <c r="F9886" t="s">
        <v>778</v>
      </c>
      <c r="G9886" t="s">
        <v>99</v>
      </c>
      <c r="H9886" t="s">
        <v>269</v>
      </c>
      <c r="I9886">
        <v>440</v>
      </c>
      <c r="J9886">
        <v>34</v>
      </c>
      <c r="K9886">
        <v>2334</v>
      </c>
      <c r="L9886" t="s">
        <v>471</v>
      </c>
      <c r="M9886" s="2">
        <f>+Table3[[#This Row],[CHW]]/Table3[[#This Row],[Count of Airbill Number]]</f>
        <v>12.941176470588236</v>
      </c>
    </row>
    <row r="9887" spans="2:13">
      <c r="B9887" t="s">
        <v>20</v>
      </c>
      <c r="C9887" t="s">
        <v>472</v>
      </c>
      <c r="D9887" t="s">
        <v>22</v>
      </c>
      <c r="E9887" t="s">
        <v>778</v>
      </c>
      <c r="F9887" t="s">
        <v>777</v>
      </c>
      <c r="G9887" t="s">
        <v>86</v>
      </c>
      <c r="H9887" t="s">
        <v>227</v>
      </c>
      <c r="I9887">
        <v>439.21999999999997</v>
      </c>
      <c r="J9887">
        <v>13</v>
      </c>
      <c r="K9887">
        <v>2335</v>
      </c>
      <c r="L9887" t="s">
        <v>471</v>
      </c>
      <c r="M9887" s="2">
        <f>+Table3[[#This Row],[CHW]]/Table3[[#This Row],[Count of Airbill Number]]</f>
        <v>33.786153846153844</v>
      </c>
    </row>
    <row r="9888" spans="2:13">
      <c r="B9888" t="s">
        <v>20</v>
      </c>
      <c r="C9888" t="s">
        <v>472</v>
      </c>
      <c r="D9888" t="s">
        <v>22</v>
      </c>
      <c r="E9888" t="s">
        <v>777</v>
      </c>
      <c r="F9888" t="s">
        <v>778</v>
      </c>
      <c r="G9888" t="s">
        <v>29</v>
      </c>
      <c r="H9888" t="s">
        <v>171</v>
      </c>
      <c r="I9888">
        <v>439</v>
      </c>
      <c r="J9888">
        <v>6</v>
      </c>
      <c r="K9888">
        <v>2336</v>
      </c>
      <c r="L9888" t="s">
        <v>471</v>
      </c>
      <c r="M9888" s="2">
        <f>+Table3[[#This Row],[CHW]]/Table3[[#This Row],[Count of Airbill Number]]</f>
        <v>73.166666666666671</v>
      </c>
    </row>
    <row r="9889" spans="2:13">
      <c r="B9889" t="s">
        <v>20</v>
      </c>
      <c r="C9889" t="s">
        <v>21</v>
      </c>
      <c r="D9889" t="s">
        <v>22</v>
      </c>
      <c r="E9889" t="s">
        <v>777</v>
      </c>
      <c r="F9889" t="s">
        <v>776</v>
      </c>
      <c r="G9889" t="s">
        <v>290</v>
      </c>
      <c r="H9889" t="s">
        <v>37</v>
      </c>
      <c r="I9889">
        <v>438</v>
      </c>
      <c r="J9889">
        <v>222</v>
      </c>
      <c r="K9889">
        <v>2337</v>
      </c>
      <c r="L9889" t="s">
        <v>471</v>
      </c>
      <c r="M9889" s="2">
        <f>+Table3[[#This Row],[CHW]]/Table3[[#This Row],[Count of Airbill Number]]</f>
        <v>1.972972972972973</v>
      </c>
    </row>
    <row r="9890" spans="2:13">
      <c r="B9890" t="s">
        <v>20</v>
      </c>
      <c r="C9890" t="s">
        <v>472</v>
      </c>
      <c r="D9890" t="s">
        <v>22</v>
      </c>
      <c r="E9890" t="s">
        <v>778</v>
      </c>
      <c r="F9890" t="s">
        <v>776</v>
      </c>
      <c r="G9890" t="s">
        <v>171</v>
      </c>
      <c r="H9890" t="s">
        <v>216</v>
      </c>
      <c r="I9890">
        <v>437.4</v>
      </c>
      <c r="J9890">
        <v>27</v>
      </c>
      <c r="K9890">
        <v>2338</v>
      </c>
      <c r="L9890" t="s">
        <v>471</v>
      </c>
      <c r="M9890" s="2">
        <f>+Table3[[#This Row],[CHW]]/Table3[[#This Row],[Count of Airbill Number]]</f>
        <v>16.2</v>
      </c>
    </row>
    <row r="9891" spans="2:13">
      <c r="B9891" t="s">
        <v>20</v>
      </c>
      <c r="C9891" t="s">
        <v>472</v>
      </c>
      <c r="D9891" t="s">
        <v>22</v>
      </c>
      <c r="E9891" t="s">
        <v>776</v>
      </c>
      <c r="F9891" t="s">
        <v>776</v>
      </c>
      <c r="G9891" t="s">
        <v>37</v>
      </c>
      <c r="H9891" t="s">
        <v>23</v>
      </c>
      <c r="I9891">
        <v>437.4</v>
      </c>
      <c r="J9891">
        <v>16</v>
      </c>
      <c r="K9891">
        <v>2339</v>
      </c>
      <c r="L9891" t="s">
        <v>471</v>
      </c>
      <c r="M9891" s="2">
        <f>+Table3[[#This Row],[CHW]]/Table3[[#This Row],[Count of Airbill Number]]</f>
        <v>27.337499999999999</v>
      </c>
    </row>
    <row r="9892" spans="2:13">
      <c r="B9892" t="s">
        <v>20</v>
      </c>
      <c r="C9892" t="s">
        <v>472</v>
      </c>
      <c r="D9892" t="s">
        <v>22</v>
      </c>
      <c r="E9892" t="s">
        <v>776</v>
      </c>
      <c r="F9892" t="s">
        <v>777</v>
      </c>
      <c r="G9892" t="s">
        <v>39</v>
      </c>
      <c r="H9892" t="s">
        <v>110</v>
      </c>
      <c r="I9892">
        <v>437</v>
      </c>
      <c r="J9892">
        <v>13</v>
      </c>
      <c r="K9892">
        <v>2340</v>
      </c>
      <c r="L9892" t="s">
        <v>471</v>
      </c>
      <c r="M9892" s="2">
        <f>+Table3[[#This Row],[CHW]]/Table3[[#This Row],[Count of Airbill Number]]</f>
        <v>33.615384615384613</v>
      </c>
    </row>
    <row r="9893" spans="2:13">
      <c r="B9893" t="s">
        <v>20</v>
      </c>
      <c r="C9893" t="s">
        <v>472</v>
      </c>
      <c r="D9893" t="s">
        <v>22</v>
      </c>
      <c r="E9893" t="s">
        <v>777</v>
      </c>
      <c r="F9893" t="s">
        <v>777</v>
      </c>
      <c r="G9893" t="s">
        <v>290</v>
      </c>
      <c r="H9893" t="s">
        <v>482</v>
      </c>
      <c r="I9893">
        <v>436.4</v>
      </c>
      <c r="J9893">
        <v>20</v>
      </c>
      <c r="K9893">
        <v>2341</v>
      </c>
      <c r="L9893" t="s">
        <v>471</v>
      </c>
      <c r="M9893" s="2">
        <f>+Table3[[#This Row],[CHW]]/Table3[[#This Row],[Count of Airbill Number]]</f>
        <v>21.82</v>
      </c>
    </row>
    <row r="9894" spans="2:13">
      <c r="B9894" t="s">
        <v>20</v>
      </c>
      <c r="C9894" t="s">
        <v>21</v>
      </c>
      <c r="D9894" t="s">
        <v>22</v>
      </c>
      <c r="E9894" t="s">
        <v>777</v>
      </c>
      <c r="F9894" t="s">
        <v>776</v>
      </c>
      <c r="G9894" t="s">
        <v>44</v>
      </c>
      <c r="H9894" t="s">
        <v>37</v>
      </c>
      <c r="I9894">
        <v>436.32</v>
      </c>
      <c r="J9894">
        <v>148</v>
      </c>
      <c r="K9894">
        <v>2342</v>
      </c>
      <c r="L9894" t="s">
        <v>471</v>
      </c>
      <c r="M9894" s="2">
        <f>+Table3[[#This Row],[CHW]]/Table3[[#This Row],[Count of Airbill Number]]</f>
        <v>2.9481081081081082</v>
      </c>
    </row>
    <row r="9895" spans="2:13">
      <c r="B9895" t="s">
        <v>20</v>
      </c>
      <c r="C9895" t="s">
        <v>472</v>
      </c>
      <c r="D9895" t="s">
        <v>22</v>
      </c>
      <c r="E9895" t="s">
        <v>776</v>
      </c>
      <c r="F9895" t="s">
        <v>776</v>
      </c>
      <c r="G9895" t="s">
        <v>32</v>
      </c>
      <c r="H9895" t="s">
        <v>88</v>
      </c>
      <c r="I9895">
        <v>436.13</v>
      </c>
      <c r="J9895">
        <v>33</v>
      </c>
      <c r="K9895">
        <v>2343</v>
      </c>
      <c r="L9895" t="s">
        <v>471</v>
      </c>
      <c r="M9895" s="2">
        <f>+Table3[[#This Row],[CHW]]/Table3[[#This Row],[Count of Airbill Number]]</f>
        <v>13.216060606060607</v>
      </c>
    </row>
    <row r="9896" spans="2:13">
      <c r="B9896" t="s">
        <v>20</v>
      </c>
      <c r="C9896" t="s">
        <v>472</v>
      </c>
      <c r="D9896" t="s">
        <v>22</v>
      </c>
      <c r="E9896" t="s">
        <v>777</v>
      </c>
      <c r="F9896" t="s">
        <v>777</v>
      </c>
      <c r="G9896" t="s">
        <v>517</v>
      </c>
      <c r="H9896" t="s">
        <v>499</v>
      </c>
      <c r="I9896">
        <v>436</v>
      </c>
      <c r="J9896">
        <v>16</v>
      </c>
      <c r="K9896">
        <v>2344</v>
      </c>
      <c r="L9896" t="s">
        <v>471</v>
      </c>
      <c r="M9896" s="2">
        <f>+Table3[[#This Row],[CHW]]/Table3[[#This Row],[Count of Airbill Number]]</f>
        <v>27.25</v>
      </c>
    </row>
    <row r="9897" spans="2:13">
      <c r="B9897" t="s">
        <v>20</v>
      </c>
      <c r="C9897" t="s">
        <v>472</v>
      </c>
      <c r="D9897" t="s">
        <v>22</v>
      </c>
      <c r="E9897" t="s">
        <v>776</v>
      </c>
      <c r="F9897" t="s">
        <v>776</v>
      </c>
      <c r="G9897" t="s">
        <v>49</v>
      </c>
      <c r="H9897" t="s">
        <v>59</v>
      </c>
      <c r="I9897">
        <v>435.1</v>
      </c>
      <c r="J9897">
        <v>15</v>
      </c>
      <c r="K9897">
        <v>2345</v>
      </c>
      <c r="L9897" t="s">
        <v>471</v>
      </c>
      <c r="M9897" s="2">
        <f>+Table3[[#This Row],[CHW]]/Table3[[#This Row],[Count of Airbill Number]]</f>
        <v>29.006666666666668</v>
      </c>
    </row>
    <row r="9898" spans="2:13">
      <c r="B9898" t="s">
        <v>20</v>
      </c>
      <c r="C9898" t="s">
        <v>21</v>
      </c>
      <c r="D9898" t="s">
        <v>22</v>
      </c>
      <c r="E9898" t="s">
        <v>776</v>
      </c>
      <c r="F9898" t="s">
        <v>776</v>
      </c>
      <c r="G9898" t="s">
        <v>508</v>
      </c>
      <c r="H9898" t="s">
        <v>116</v>
      </c>
      <c r="I9898">
        <v>434.85293999999959</v>
      </c>
      <c r="J9898">
        <v>156</v>
      </c>
      <c r="K9898">
        <v>2346</v>
      </c>
      <c r="L9898" t="s">
        <v>471</v>
      </c>
      <c r="M9898" s="2">
        <f>+Table3[[#This Row],[CHW]]/Table3[[#This Row],[Count of Airbill Number]]</f>
        <v>2.7875188461538434</v>
      </c>
    </row>
    <row r="9899" spans="2:13">
      <c r="B9899" t="s">
        <v>20</v>
      </c>
      <c r="C9899" t="s">
        <v>472</v>
      </c>
      <c r="D9899" t="s">
        <v>22</v>
      </c>
      <c r="E9899" t="s">
        <v>778</v>
      </c>
      <c r="F9899" t="s">
        <v>778</v>
      </c>
      <c r="G9899" t="s">
        <v>112</v>
      </c>
      <c r="H9899" t="s">
        <v>580</v>
      </c>
      <c r="I9899">
        <v>434.2</v>
      </c>
      <c r="J9899">
        <v>19</v>
      </c>
      <c r="K9899">
        <v>2347</v>
      </c>
      <c r="L9899" t="s">
        <v>471</v>
      </c>
      <c r="M9899" s="2">
        <f>+Table3[[#This Row],[CHW]]/Table3[[#This Row],[Count of Airbill Number]]</f>
        <v>22.852631578947367</v>
      </c>
    </row>
    <row r="9900" spans="2:13">
      <c r="B9900" t="s">
        <v>35</v>
      </c>
      <c r="C9900" t="s">
        <v>21</v>
      </c>
      <c r="D9900" t="s">
        <v>36</v>
      </c>
      <c r="E9900" t="s">
        <v>776</v>
      </c>
      <c r="F9900" t="s">
        <v>776</v>
      </c>
      <c r="G9900" t="s">
        <v>37</v>
      </c>
      <c r="H9900" t="s">
        <v>533</v>
      </c>
      <c r="I9900">
        <v>434</v>
      </c>
      <c r="J9900">
        <v>1</v>
      </c>
      <c r="K9900">
        <v>2348</v>
      </c>
      <c r="L9900" t="s">
        <v>471</v>
      </c>
      <c r="M9900" s="2">
        <f>+Table3[[#This Row],[CHW]]/Table3[[#This Row],[Count of Airbill Number]]</f>
        <v>434</v>
      </c>
    </row>
    <row r="9901" spans="2:13">
      <c r="B9901" t="s">
        <v>20</v>
      </c>
      <c r="C9901" t="s">
        <v>472</v>
      </c>
      <c r="D9901" t="s">
        <v>22</v>
      </c>
      <c r="E9901" t="s">
        <v>776</v>
      </c>
      <c r="F9901" t="s">
        <v>776</v>
      </c>
      <c r="G9901" t="s">
        <v>39</v>
      </c>
      <c r="H9901" t="s">
        <v>122</v>
      </c>
      <c r="I9901">
        <v>434</v>
      </c>
      <c r="J9901">
        <v>13</v>
      </c>
      <c r="K9901">
        <v>2349</v>
      </c>
      <c r="L9901" t="s">
        <v>471</v>
      </c>
      <c r="M9901" s="2">
        <f>+Table3[[#This Row],[CHW]]/Table3[[#This Row],[Count of Airbill Number]]</f>
        <v>33.384615384615387</v>
      </c>
    </row>
    <row r="9902" spans="2:13">
      <c r="B9902" t="s">
        <v>20</v>
      </c>
      <c r="C9902" t="s">
        <v>472</v>
      </c>
      <c r="D9902" t="s">
        <v>22</v>
      </c>
      <c r="E9902" t="s">
        <v>776</v>
      </c>
      <c r="F9902" t="s">
        <v>777</v>
      </c>
      <c r="G9902" t="s">
        <v>39</v>
      </c>
      <c r="H9902" t="s">
        <v>29</v>
      </c>
      <c r="I9902">
        <v>434</v>
      </c>
      <c r="J9902">
        <v>14</v>
      </c>
      <c r="K9902">
        <v>2350</v>
      </c>
      <c r="L9902" t="s">
        <v>471</v>
      </c>
      <c r="M9902" s="2">
        <f>+Table3[[#This Row],[CHW]]/Table3[[#This Row],[Count of Airbill Number]]</f>
        <v>31</v>
      </c>
    </row>
    <row r="9903" spans="2:13">
      <c r="B9903" t="s">
        <v>20</v>
      </c>
      <c r="C9903" t="s">
        <v>472</v>
      </c>
      <c r="D9903" t="s">
        <v>22</v>
      </c>
      <c r="E9903" t="s">
        <v>778</v>
      </c>
      <c r="F9903" t="s">
        <v>778</v>
      </c>
      <c r="G9903" t="s">
        <v>109</v>
      </c>
      <c r="H9903" t="s">
        <v>171</v>
      </c>
      <c r="I9903">
        <v>434</v>
      </c>
      <c r="J9903">
        <v>48</v>
      </c>
      <c r="K9903">
        <v>2351</v>
      </c>
      <c r="L9903" t="s">
        <v>471</v>
      </c>
      <c r="M9903" s="2">
        <f>+Table3[[#This Row],[CHW]]/Table3[[#This Row],[Count of Airbill Number]]</f>
        <v>9.0416666666666661</v>
      </c>
    </row>
    <row r="9904" spans="2:13">
      <c r="B9904" t="s">
        <v>20</v>
      </c>
      <c r="C9904" t="s">
        <v>472</v>
      </c>
      <c r="D9904" t="s">
        <v>22</v>
      </c>
      <c r="E9904" t="s">
        <v>776</v>
      </c>
      <c r="F9904" t="s">
        <v>777</v>
      </c>
      <c r="G9904" t="s">
        <v>49</v>
      </c>
      <c r="H9904" t="s">
        <v>110</v>
      </c>
      <c r="I9904">
        <v>433.83</v>
      </c>
      <c r="J9904">
        <v>17</v>
      </c>
      <c r="K9904">
        <v>2352</v>
      </c>
      <c r="L9904" t="s">
        <v>471</v>
      </c>
      <c r="M9904" s="2">
        <f>+Table3[[#This Row],[CHW]]/Table3[[#This Row],[Count of Airbill Number]]</f>
        <v>25.519411764705882</v>
      </c>
    </row>
    <row r="9905" spans="2:13">
      <c r="B9905" t="s">
        <v>20</v>
      </c>
      <c r="C9905" t="s">
        <v>472</v>
      </c>
      <c r="D9905" t="s">
        <v>22</v>
      </c>
      <c r="E9905" t="s">
        <v>778</v>
      </c>
      <c r="F9905" t="s">
        <v>778</v>
      </c>
      <c r="G9905" t="s">
        <v>86</v>
      </c>
      <c r="H9905" t="s">
        <v>233</v>
      </c>
      <c r="I9905">
        <v>433</v>
      </c>
      <c r="J9905">
        <v>20</v>
      </c>
      <c r="K9905">
        <v>2353</v>
      </c>
      <c r="L9905" t="s">
        <v>471</v>
      </c>
      <c r="M9905" s="2">
        <f>+Table3[[#This Row],[CHW]]/Table3[[#This Row],[Count of Airbill Number]]</f>
        <v>21.65</v>
      </c>
    </row>
    <row r="9906" spans="2:13">
      <c r="B9906" t="s">
        <v>20</v>
      </c>
      <c r="C9906" t="s">
        <v>472</v>
      </c>
      <c r="D9906" t="s">
        <v>22</v>
      </c>
      <c r="E9906" t="s">
        <v>776</v>
      </c>
      <c r="F9906" t="s">
        <v>778</v>
      </c>
      <c r="G9906" t="s">
        <v>66</v>
      </c>
      <c r="H9906" t="s">
        <v>135</v>
      </c>
      <c r="I9906">
        <v>432.66</v>
      </c>
      <c r="J9906">
        <v>15</v>
      </c>
      <c r="K9906">
        <v>2354</v>
      </c>
      <c r="L9906" t="s">
        <v>471</v>
      </c>
      <c r="M9906" s="2">
        <f>+Table3[[#This Row],[CHW]]/Table3[[#This Row],[Count of Airbill Number]]</f>
        <v>28.844000000000001</v>
      </c>
    </row>
    <row r="9907" spans="2:13">
      <c r="B9907" t="s">
        <v>20</v>
      </c>
      <c r="C9907" t="s">
        <v>21</v>
      </c>
      <c r="D9907" t="s">
        <v>22</v>
      </c>
      <c r="E9907" t="s">
        <v>778</v>
      </c>
      <c r="F9907" t="s">
        <v>778</v>
      </c>
      <c r="G9907" t="s">
        <v>86</v>
      </c>
      <c r="H9907" t="s">
        <v>269</v>
      </c>
      <c r="I9907">
        <v>432.5</v>
      </c>
      <c r="J9907">
        <v>220</v>
      </c>
      <c r="K9907">
        <v>2355</v>
      </c>
      <c r="L9907" t="s">
        <v>471</v>
      </c>
      <c r="M9907" s="2">
        <f>+Table3[[#This Row],[CHW]]/Table3[[#This Row],[Count of Airbill Number]]</f>
        <v>1.9659090909090908</v>
      </c>
    </row>
    <row r="9908" spans="2:13">
      <c r="B9908" t="s">
        <v>20</v>
      </c>
      <c r="C9908" t="s">
        <v>472</v>
      </c>
      <c r="D9908" t="s">
        <v>22</v>
      </c>
      <c r="E9908" t="s">
        <v>778</v>
      </c>
      <c r="F9908" t="s">
        <v>776</v>
      </c>
      <c r="G9908" t="s">
        <v>171</v>
      </c>
      <c r="H9908" t="s">
        <v>397</v>
      </c>
      <c r="I9908">
        <v>432</v>
      </c>
      <c r="J9908">
        <v>31</v>
      </c>
      <c r="K9908">
        <v>2356</v>
      </c>
      <c r="L9908" t="s">
        <v>471</v>
      </c>
      <c r="M9908" s="2">
        <f>+Table3[[#This Row],[CHW]]/Table3[[#This Row],[Count of Airbill Number]]</f>
        <v>13.935483870967742</v>
      </c>
    </row>
    <row r="9909" spans="2:13">
      <c r="B9909" t="s">
        <v>20</v>
      </c>
      <c r="C9909" t="s">
        <v>472</v>
      </c>
      <c r="D9909" t="s">
        <v>22</v>
      </c>
      <c r="E9909" t="s">
        <v>778</v>
      </c>
      <c r="F9909" t="s">
        <v>778</v>
      </c>
      <c r="G9909" t="s">
        <v>206</v>
      </c>
      <c r="H9909" t="s">
        <v>260</v>
      </c>
      <c r="I9909">
        <v>432</v>
      </c>
      <c r="J9909">
        <v>34</v>
      </c>
      <c r="K9909">
        <v>2357</v>
      </c>
      <c r="L9909" t="s">
        <v>471</v>
      </c>
      <c r="M9909" s="2">
        <f>+Table3[[#This Row],[CHW]]/Table3[[#This Row],[Count of Airbill Number]]</f>
        <v>12.705882352941176</v>
      </c>
    </row>
    <row r="9910" spans="2:13">
      <c r="B9910" t="s">
        <v>20</v>
      </c>
      <c r="C9910" t="s">
        <v>472</v>
      </c>
      <c r="D9910" t="s">
        <v>22</v>
      </c>
      <c r="E9910" t="s">
        <v>776</v>
      </c>
      <c r="F9910" t="s">
        <v>776</v>
      </c>
      <c r="G9910" t="s">
        <v>53</v>
      </c>
      <c r="H9910" t="s">
        <v>77</v>
      </c>
      <c r="I9910">
        <v>432</v>
      </c>
      <c r="J9910">
        <v>17</v>
      </c>
      <c r="K9910">
        <v>2358</v>
      </c>
      <c r="L9910" t="s">
        <v>471</v>
      </c>
      <c r="M9910" s="2">
        <f>+Table3[[#This Row],[CHW]]/Table3[[#This Row],[Count of Airbill Number]]</f>
        <v>25.411764705882351</v>
      </c>
    </row>
    <row r="9911" spans="2:13">
      <c r="B9911" t="s">
        <v>35</v>
      </c>
      <c r="C9911" t="s">
        <v>472</v>
      </c>
      <c r="D9911" t="s">
        <v>36</v>
      </c>
      <c r="E9911" t="s">
        <v>778</v>
      </c>
      <c r="F9911" t="s">
        <v>776</v>
      </c>
      <c r="G9911" t="s">
        <v>153</v>
      </c>
      <c r="H9911" t="s">
        <v>597</v>
      </c>
      <c r="I9911">
        <v>431.6</v>
      </c>
      <c r="J9911">
        <v>3</v>
      </c>
      <c r="K9911">
        <v>2359</v>
      </c>
      <c r="L9911" t="s">
        <v>471</v>
      </c>
      <c r="M9911" s="2">
        <f>+Table3[[#This Row],[CHW]]/Table3[[#This Row],[Count of Airbill Number]]</f>
        <v>143.86666666666667</v>
      </c>
    </row>
    <row r="9912" spans="2:13">
      <c r="B9912" t="s">
        <v>20</v>
      </c>
      <c r="C9912" t="s">
        <v>472</v>
      </c>
      <c r="D9912" t="s">
        <v>22</v>
      </c>
      <c r="E9912" t="s">
        <v>776</v>
      </c>
      <c r="F9912" t="s">
        <v>776</v>
      </c>
      <c r="G9912" t="s">
        <v>165</v>
      </c>
      <c r="H9912" t="s">
        <v>123</v>
      </c>
      <c r="I9912">
        <v>431.15999999999997</v>
      </c>
      <c r="J9912">
        <v>3</v>
      </c>
      <c r="K9912">
        <v>2360</v>
      </c>
      <c r="L9912" t="s">
        <v>471</v>
      </c>
      <c r="M9912" s="2">
        <f>+Table3[[#This Row],[CHW]]/Table3[[#This Row],[Count of Airbill Number]]</f>
        <v>143.72</v>
      </c>
    </row>
    <row r="9913" spans="2:13">
      <c r="B9913" t="s">
        <v>20</v>
      </c>
      <c r="C9913" t="s">
        <v>472</v>
      </c>
      <c r="D9913" t="s">
        <v>22</v>
      </c>
      <c r="E9913" t="s">
        <v>776</v>
      </c>
      <c r="F9913" t="s">
        <v>778</v>
      </c>
      <c r="G9913" t="s">
        <v>123</v>
      </c>
      <c r="H9913" t="s">
        <v>210</v>
      </c>
      <c r="I9913">
        <v>431</v>
      </c>
      <c r="J9913">
        <v>2</v>
      </c>
      <c r="K9913">
        <v>2361</v>
      </c>
      <c r="L9913" t="s">
        <v>471</v>
      </c>
      <c r="M9913" s="2">
        <f>+Table3[[#This Row],[CHW]]/Table3[[#This Row],[Count of Airbill Number]]</f>
        <v>215.5</v>
      </c>
    </row>
    <row r="9914" spans="2:13">
      <c r="B9914" t="s">
        <v>20</v>
      </c>
      <c r="C9914" t="s">
        <v>472</v>
      </c>
      <c r="D9914" t="s">
        <v>36</v>
      </c>
      <c r="E9914" t="s">
        <v>777</v>
      </c>
      <c r="F9914" t="s">
        <v>777</v>
      </c>
      <c r="G9914" t="s">
        <v>38</v>
      </c>
      <c r="H9914" t="s">
        <v>487</v>
      </c>
      <c r="I9914">
        <v>431</v>
      </c>
      <c r="J9914">
        <v>19</v>
      </c>
      <c r="K9914">
        <v>2362</v>
      </c>
      <c r="L9914" t="s">
        <v>471</v>
      </c>
      <c r="M9914" s="2">
        <f>+Table3[[#This Row],[CHW]]/Table3[[#This Row],[Count of Airbill Number]]</f>
        <v>22.684210526315791</v>
      </c>
    </row>
    <row r="9915" spans="2:13">
      <c r="B9915" t="s">
        <v>20</v>
      </c>
      <c r="C9915" t="s">
        <v>472</v>
      </c>
      <c r="D9915" t="s">
        <v>22</v>
      </c>
      <c r="E9915" t="s">
        <v>776</v>
      </c>
      <c r="F9915" t="s">
        <v>777</v>
      </c>
      <c r="G9915" t="s">
        <v>85</v>
      </c>
      <c r="H9915" t="s">
        <v>489</v>
      </c>
      <c r="I9915">
        <v>430.6</v>
      </c>
      <c r="J9915">
        <v>7</v>
      </c>
      <c r="K9915">
        <v>2363</v>
      </c>
      <c r="L9915" t="s">
        <v>471</v>
      </c>
      <c r="M9915" s="2">
        <f>+Table3[[#This Row],[CHW]]/Table3[[#This Row],[Count of Airbill Number]]</f>
        <v>61.51428571428572</v>
      </c>
    </row>
    <row r="9916" spans="2:13">
      <c r="B9916" t="s">
        <v>20</v>
      </c>
      <c r="C9916" t="s">
        <v>472</v>
      </c>
      <c r="D9916" t="s">
        <v>22</v>
      </c>
      <c r="E9916" t="s">
        <v>778</v>
      </c>
      <c r="F9916" t="s">
        <v>777</v>
      </c>
      <c r="G9916" t="s">
        <v>233</v>
      </c>
      <c r="H9916" t="s">
        <v>162</v>
      </c>
      <c r="I9916">
        <v>430.4</v>
      </c>
      <c r="J9916">
        <v>1</v>
      </c>
      <c r="K9916">
        <v>2364</v>
      </c>
      <c r="L9916" t="s">
        <v>471</v>
      </c>
      <c r="M9916" s="2">
        <f>+Table3[[#This Row],[CHW]]/Table3[[#This Row],[Count of Airbill Number]]</f>
        <v>430.4</v>
      </c>
    </row>
    <row r="9917" spans="2:13">
      <c r="B9917" t="s">
        <v>20</v>
      </c>
      <c r="C9917" t="s">
        <v>472</v>
      </c>
      <c r="D9917" t="s">
        <v>22</v>
      </c>
      <c r="E9917" t="s">
        <v>777</v>
      </c>
      <c r="F9917" t="s">
        <v>777</v>
      </c>
      <c r="G9917" t="s">
        <v>514</v>
      </c>
      <c r="H9917" t="s">
        <v>179</v>
      </c>
      <c r="I9917">
        <v>429</v>
      </c>
      <c r="J9917">
        <v>37</v>
      </c>
      <c r="K9917">
        <v>2365</v>
      </c>
      <c r="L9917" t="s">
        <v>471</v>
      </c>
      <c r="M9917" s="2">
        <f>+Table3[[#This Row],[CHW]]/Table3[[#This Row],[Count of Airbill Number]]</f>
        <v>11.594594594594595</v>
      </c>
    </row>
    <row r="9918" spans="2:13">
      <c r="B9918" t="s">
        <v>20</v>
      </c>
      <c r="C9918" t="s">
        <v>472</v>
      </c>
      <c r="D9918" t="s">
        <v>22</v>
      </c>
      <c r="E9918" t="s">
        <v>777</v>
      </c>
      <c r="F9918" t="s">
        <v>778</v>
      </c>
      <c r="G9918" t="s">
        <v>106</v>
      </c>
      <c r="H9918" t="s">
        <v>261</v>
      </c>
      <c r="I9918">
        <v>429</v>
      </c>
      <c r="J9918">
        <v>3</v>
      </c>
      <c r="K9918">
        <v>2366</v>
      </c>
      <c r="L9918" t="s">
        <v>471</v>
      </c>
      <c r="M9918" s="2">
        <f>+Table3[[#This Row],[CHW]]/Table3[[#This Row],[Count of Airbill Number]]</f>
        <v>143</v>
      </c>
    </row>
    <row r="9919" spans="2:13">
      <c r="B9919" t="s">
        <v>20</v>
      </c>
      <c r="C9919" t="s">
        <v>21</v>
      </c>
      <c r="D9919" t="s">
        <v>22</v>
      </c>
      <c r="E9919" t="s">
        <v>778</v>
      </c>
      <c r="F9919" t="s">
        <v>776</v>
      </c>
      <c r="G9919" t="s">
        <v>124</v>
      </c>
      <c r="H9919" t="s">
        <v>66</v>
      </c>
      <c r="I9919">
        <v>428.3</v>
      </c>
      <c r="J9919">
        <v>27</v>
      </c>
      <c r="K9919">
        <v>2367</v>
      </c>
      <c r="L9919" t="s">
        <v>471</v>
      </c>
      <c r="M9919" s="2">
        <f>+Table3[[#This Row],[CHW]]/Table3[[#This Row],[Count of Airbill Number]]</f>
        <v>15.862962962962964</v>
      </c>
    </row>
    <row r="9920" spans="2:13">
      <c r="B9920" t="s">
        <v>20</v>
      </c>
      <c r="C9920" t="s">
        <v>472</v>
      </c>
      <c r="D9920" t="s">
        <v>22</v>
      </c>
      <c r="E9920" t="s">
        <v>777</v>
      </c>
      <c r="F9920" t="s">
        <v>777</v>
      </c>
      <c r="G9920" t="s">
        <v>481</v>
      </c>
      <c r="H9920" t="s">
        <v>485</v>
      </c>
      <c r="I9920">
        <v>428</v>
      </c>
      <c r="J9920">
        <v>16</v>
      </c>
      <c r="K9920">
        <v>2368</v>
      </c>
      <c r="L9920" t="s">
        <v>471</v>
      </c>
      <c r="M9920" s="2">
        <f>+Table3[[#This Row],[CHW]]/Table3[[#This Row],[Count of Airbill Number]]</f>
        <v>26.75</v>
      </c>
    </row>
    <row r="9921" spans="2:13">
      <c r="B9921" t="s">
        <v>20</v>
      </c>
      <c r="C9921" t="s">
        <v>472</v>
      </c>
      <c r="D9921" t="s">
        <v>22</v>
      </c>
      <c r="E9921" t="s">
        <v>776</v>
      </c>
      <c r="F9921" t="s">
        <v>777</v>
      </c>
      <c r="G9921" t="s">
        <v>211</v>
      </c>
      <c r="H9921" t="s">
        <v>29</v>
      </c>
      <c r="I9921">
        <v>428</v>
      </c>
      <c r="J9921">
        <v>20</v>
      </c>
      <c r="K9921">
        <v>2369</v>
      </c>
      <c r="L9921" t="s">
        <v>471</v>
      </c>
      <c r="M9921" s="2">
        <f>+Table3[[#This Row],[CHW]]/Table3[[#This Row],[Count of Airbill Number]]</f>
        <v>21.4</v>
      </c>
    </row>
    <row r="9922" spans="2:13">
      <c r="B9922" t="s">
        <v>20</v>
      </c>
      <c r="C9922" t="s">
        <v>472</v>
      </c>
      <c r="D9922" t="s">
        <v>22</v>
      </c>
      <c r="E9922" t="s">
        <v>777</v>
      </c>
      <c r="F9922" t="s">
        <v>777</v>
      </c>
      <c r="G9922" t="s">
        <v>274</v>
      </c>
      <c r="H9922" t="s">
        <v>485</v>
      </c>
      <c r="I9922">
        <v>427.9</v>
      </c>
      <c r="J9922">
        <v>11</v>
      </c>
      <c r="K9922">
        <v>2370</v>
      </c>
      <c r="L9922" t="s">
        <v>471</v>
      </c>
      <c r="M9922" s="2">
        <f>+Table3[[#This Row],[CHW]]/Table3[[#This Row],[Count of Airbill Number]]</f>
        <v>38.9</v>
      </c>
    </row>
    <row r="9923" spans="2:13">
      <c r="B9923" t="s">
        <v>20</v>
      </c>
      <c r="C9923" t="s">
        <v>472</v>
      </c>
      <c r="D9923" t="s">
        <v>22</v>
      </c>
      <c r="E9923" t="s">
        <v>776</v>
      </c>
      <c r="F9923" t="s">
        <v>776</v>
      </c>
      <c r="G9923" t="s">
        <v>24</v>
      </c>
      <c r="H9923" t="s">
        <v>32</v>
      </c>
      <c r="I9923">
        <v>427.4</v>
      </c>
      <c r="J9923">
        <v>19</v>
      </c>
      <c r="K9923">
        <v>2371</v>
      </c>
      <c r="L9923" t="s">
        <v>471</v>
      </c>
      <c r="M9923" s="2">
        <f>+Table3[[#This Row],[CHW]]/Table3[[#This Row],[Count of Airbill Number]]</f>
        <v>22.494736842105262</v>
      </c>
    </row>
    <row r="9924" spans="2:13">
      <c r="B9924" t="s">
        <v>20</v>
      </c>
      <c r="C9924" t="s">
        <v>472</v>
      </c>
      <c r="D9924" t="s">
        <v>22</v>
      </c>
      <c r="E9924" t="s">
        <v>778</v>
      </c>
      <c r="F9924" t="s">
        <v>778</v>
      </c>
      <c r="G9924" t="s">
        <v>582</v>
      </c>
      <c r="H9924" t="s">
        <v>283</v>
      </c>
      <c r="I9924">
        <v>427.3</v>
      </c>
      <c r="J9924">
        <v>21</v>
      </c>
      <c r="K9924">
        <v>2372</v>
      </c>
      <c r="L9924" t="s">
        <v>471</v>
      </c>
      <c r="M9924" s="2">
        <f>+Table3[[#This Row],[CHW]]/Table3[[#This Row],[Count of Airbill Number]]</f>
        <v>20.347619047619048</v>
      </c>
    </row>
    <row r="9925" spans="2:13">
      <c r="B9925" t="s">
        <v>20</v>
      </c>
      <c r="C9925" t="s">
        <v>21</v>
      </c>
      <c r="D9925" t="s">
        <v>22</v>
      </c>
      <c r="E9925" t="s">
        <v>778</v>
      </c>
      <c r="F9925" t="s">
        <v>776</v>
      </c>
      <c r="G9925" t="s">
        <v>86</v>
      </c>
      <c r="H9925" t="s">
        <v>85</v>
      </c>
      <c r="I9925">
        <v>426.1</v>
      </c>
      <c r="J9925">
        <v>12</v>
      </c>
      <c r="K9925">
        <v>2373</v>
      </c>
      <c r="L9925" t="s">
        <v>471</v>
      </c>
      <c r="M9925" s="2">
        <f>+Table3[[#This Row],[CHW]]/Table3[[#This Row],[Count of Airbill Number]]</f>
        <v>35.508333333333333</v>
      </c>
    </row>
    <row r="9926" spans="2:13">
      <c r="B9926" t="s">
        <v>20</v>
      </c>
      <c r="C9926" t="s">
        <v>472</v>
      </c>
      <c r="D9926" t="s">
        <v>22</v>
      </c>
      <c r="E9926" t="s">
        <v>778</v>
      </c>
      <c r="F9926" t="s">
        <v>778</v>
      </c>
      <c r="G9926" t="s">
        <v>135</v>
      </c>
      <c r="H9926" t="s">
        <v>433</v>
      </c>
      <c r="I9926">
        <v>425</v>
      </c>
      <c r="J9926">
        <v>17</v>
      </c>
      <c r="K9926">
        <v>2374</v>
      </c>
      <c r="L9926" t="s">
        <v>471</v>
      </c>
      <c r="M9926" s="2">
        <f>+Table3[[#This Row],[CHW]]/Table3[[#This Row],[Count of Airbill Number]]</f>
        <v>25</v>
      </c>
    </row>
    <row r="9927" spans="2:13">
      <c r="B9927" t="s">
        <v>20</v>
      </c>
      <c r="C9927" t="s">
        <v>472</v>
      </c>
      <c r="D9927" t="s">
        <v>22</v>
      </c>
      <c r="E9927" t="s">
        <v>778</v>
      </c>
      <c r="F9927" t="s">
        <v>778</v>
      </c>
      <c r="G9927" t="s">
        <v>113</v>
      </c>
      <c r="H9927" t="s">
        <v>173</v>
      </c>
      <c r="I9927">
        <v>424.93999999999994</v>
      </c>
      <c r="J9927">
        <v>17</v>
      </c>
      <c r="K9927">
        <v>2375</v>
      </c>
      <c r="L9927" t="s">
        <v>471</v>
      </c>
      <c r="M9927" s="2">
        <f>+Table3[[#This Row],[CHW]]/Table3[[#This Row],[Count of Airbill Number]]</f>
        <v>24.99647058823529</v>
      </c>
    </row>
    <row r="9928" spans="2:13">
      <c r="B9928" t="s">
        <v>20</v>
      </c>
      <c r="C9928" t="s">
        <v>472</v>
      </c>
      <c r="D9928" t="s">
        <v>22</v>
      </c>
      <c r="E9928" t="s">
        <v>778</v>
      </c>
      <c r="F9928" t="s">
        <v>776</v>
      </c>
      <c r="G9928" t="s">
        <v>153</v>
      </c>
      <c r="H9928" t="s">
        <v>122</v>
      </c>
      <c r="I9928">
        <v>424.90000000000003</v>
      </c>
      <c r="J9928">
        <v>9</v>
      </c>
      <c r="K9928">
        <v>2376</v>
      </c>
      <c r="L9928" t="s">
        <v>471</v>
      </c>
      <c r="M9928" s="2">
        <f>+Table3[[#This Row],[CHW]]/Table3[[#This Row],[Count of Airbill Number]]</f>
        <v>47.211111111111116</v>
      </c>
    </row>
    <row r="9929" spans="2:13">
      <c r="B9929" t="s">
        <v>20</v>
      </c>
      <c r="C9929" t="s">
        <v>21</v>
      </c>
      <c r="D9929" t="s">
        <v>22</v>
      </c>
      <c r="E9929" t="s">
        <v>777</v>
      </c>
      <c r="F9929" t="s">
        <v>777</v>
      </c>
      <c r="G9929" t="s">
        <v>230</v>
      </c>
      <c r="H9929" t="s">
        <v>300</v>
      </c>
      <c r="I9929">
        <v>424</v>
      </c>
      <c r="J9929">
        <v>1</v>
      </c>
      <c r="K9929">
        <v>2377</v>
      </c>
      <c r="L9929" t="s">
        <v>471</v>
      </c>
      <c r="M9929" s="2">
        <f>+Table3[[#This Row],[CHW]]/Table3[[#This Row],[Count of Airbill Number]]</f>
        <v>424</v>
      </c>
    </row>
    <row r="9930" spans="2:13">
      <c r="B9930" t="s">
        <v>20</v>
      </c>
      <c r="C9930" t="s">
        <v>472</v>
      </c>
      <c r="D9930" t="s">
        <v>22</v>
      </c>
      <c r="E9930" t="s">
        <v>776</v>
      </c>
      <c r="F9930" t="s">
        <v>778</v>
      </c>
      <c r="G9930" t="s">
        <v>37</v>
      </c>
      <c r="H9930" t="s">
        <v>353</v>
      </c>
      <c r="I9930">
        <v>424</v>
      </c>
      <c r="J9930">
        <v>5</v>
      </c>
      <c r="K9930">
        <v>2378</v>
      </c>
      <c r="L9930" t="s">
        <v>471</v>
      </c>
      <c r="M9930" s="2">
        <f>+Table3[[#This Row],[CHW]]/Table3[[#This Row],[Count of Airbill Number]]</f>
        <v>84.8</v>
      </c>
    </row>
    <row r="9931" spans="2:13">
      <c r="B9931" t="s">
        <v>20</v>
      </c>
      <c r="C9931" t="s">
        <v>472</v>
      </c>
      <c r="D9931" t="s">
        <v>22</v>
      </c>
      <c r="E9931" t="s">
        <v>778</v>
      </c>
      <c r="F9931" t="s">
        <v>778</v>
      </c>
      <c r="G9931" t="s">
        <v>405</v>
      </c>
      <c r="H9931" t="s">
        <v>150</v>
      </c>
      <c r="I9931">
        <v>424</v>
      </c>
      <c r="J9931">
        <v>52</v>
      </c>
      <c r="K9931">
        <v>2379</v>
      </c>
      <c r="L9931" t="s">
        <v>471</v>
      </c>
      <c r="M9931" s="2">
        <f>+Table3[[#This Row],[CHW]]/Table3[[#This Row],[Count of Airbill Number]]</f>
        <v>8.1538461538461533</v>
      </c>
    </row>
    <row r="9932" spans="2:13">
      <c r="B9932" t="s">
        <v>20</v>
      </c>
      <c r="C9932" t="s">
        <v>472</v>
      </c>
      <c r="D9932" t="s">
        <v>22</v>
      </c>
      <c r="E9932" t="s">
        <v>776</v>
      </c>
      <c r="F9932" t="s">
        <v>776</v>
      </c>
      <c r="G9932" t="s">
        <v>119</v>
      </c>
      <c r="H9932" t="s">
        <v>32</v>
      </c>
      <c r="I9932">
        <v>423.66</v>
      </c>
      <c r="J9932">
        <v>19</v>
      </c>
      <c r="K9932">
        <v>2380</v>
      </c>
      <c r="L9932" t="s">
        <v>471</v>
      </c>
      <c r="M9932" s="2">
        <f>+Table3[[#This Row],[CHW]]/Table3[[#This Row],[Count of Airbill Number]]</f>
        <v>22.297894736842107</v>
      </c>
    </row>
    <row r="9933" spans="2:13">
      <c r="B9933" t="s">
        <v>20</v>
      </c>
      <c r="C9933" t="s">
        <v>472</v>
      </c>
      <c r="D9933" t="s">
        <v>22</v>
      </c>
      <c r="E9933" t="s">
        <v>776</v>
      </c>
      <c r="F9933" t="s">
        <v>776</v>
      </c>
      <c r="G9933" t="s">
        <v>57</v>
      </c>
      <c r="H9933" t="s">
        <v>132</v>
      </c>
      <c r="I9933">
        <v>422.95</v>
      </c>
      <c r="J9933">
        <v>10</v>
      </c>
      <c r="K9933">
        <v>2381</v>
      </c>
      <c r="L9933" t="s">
        <v>471</v>
      </c>
      <c r="M9933" s="2">
        <f>+Table3[[#This Row],[CHW]]/Table3[[#This Row],[Count of Airbill Number]]</f>
        <v>42.295000000000002</v>
      </c>
    </row>
    <row r="9934" spans="2:13">
      <c r="B9934" t="s">
        <v>20</v>
      </c>
      <c r="C9934" t="s">
        <v>21</v>
      </c>
      <c r="D9934" t="s">
        <v>22</v>
      </c>
      <c r="E9934" t="s">
        <v>778</v>
      </c>
      <c r="F9934" t="s">
        <v>778</v>
      </c>
      <c r="G9934" t="s">
        <v>173</v>
      </c>
      <c r="H9934" t="s">
        <v>86</v>
      </c>
      <c r="I9934">
        <v>422</v>
      </c>
      <c r="J9934">
        <v>16</v>
      </c>
      <c r="K9934">
        <v>2382</v>
      </c>
      <c r="L9934" t="s">
        <v>471</v>
      </c>
      <c r="M9934" s="2">
        <f>+Table3[[#This Row],[CHW]]/Table3[[#This Row],[Count of Airbill Number]]</f>
        <v>26.375</v>
      </c>
    </row>
    <row r="9935" spans="2:13">
      <c r="B9935" t="s">
        <v>35</v>
      </c>
      <c r="C9935" t="s">
        <v>472</v>
      </c>
      <c r="D9935" t="s">
        <v>36</v>
      </c>
      <c r="E9935" t="s">
        <v>778</v>
      </c>
      <c r="F9935" t="s">
        <v>778</v>
      </c>
      <c r="G9935" t="s">
        <v>173</v>
      </c>
      <c r="H9935" t="s">
        <v>521</v>
      </c>
      <c r="I9935">
        <v>421</v>
      </c>
      <c r="J9935">
        <v>4</v>
      </c>
      <c r="K9935">
        <v>2383</v>
      </c>
      <c r="L9935" t="s">
        <v>471</v>
      </c>
      <c r="M9935" s="2">
        <f>+Table3[[#This Row],[CHW]]/Table3[[#This Row],[Count of Airbill Number]]</f>
        <v>105.25</v>
      </c>
    </row>
    <row r="9936" spans="2:13">
      <c r="B9936" t="s">
        <v>20</v>
      </c>
      <c r="C9936" t="s">
        <v>21</v>
      </c>
      <c r="D9936" t="s">
        <v>22</v>
      </c>
      <c r="E9936" t="s">
        <v>776</v>
      </c>
      <c r="F9936" t="s">
        <v>776</v>
      </c>
      <c r="G9936" t="s">
        <v>45</v>
      </c>
      <c r="H9936" t="s">
        <v>24</v>
      </c>
      <c r="I9936">
        <v>421</v>
      </c>
      <c r="J9936">
        <v>14</v>
      </c>
      <c r="K9936">
        <v>2384</v>
      </c>
      <c r="L9936" t="s">
        <v>471</v>
      </c>
      <c r="M9936" s="2">
        <f>+Table3[[#This Row],[CHW]]/Table3[[#This Row],[Count of Airbill Number]]</f>
        <v>30.071428571428573</v>
      </c>
    </row>
    <row r="9937" spans="2:13">
      <c r="B9937" t="s">
        <v>20</v>
      </c>
      <c r="C9937" t="s">
        <v>472</v>
      </c>
      <c r="D9937" t="s">
        <v>22</v>
      </c>
      <c r="E9937" t="s">
        <v>777</v>
      </c>
      <c r="F9937" t="s">
        <v>777</v>
      </c>
      <c r="G9937" t="s">
        <v>259</v>
      </c>
      <c r="H9937" t="s">
        <v>481</v>
      </c>
      <c r="I9937">
        <v>420</v>
      </c>
      <c r="J9937">
        <v>17</v>
      </c>
      <c r="K9937">
        <v>2385</v>
      </c>
      <c r="L9937" t="s">
        <v>471</v>
      </c>
      <c r="M9937" s="2">
        <f>+Table3[[#This Row],[CHW]]/Table3[[#This Row],[Count of Airbill Number]]</f>
        <v>24.705882352941178</v>
      </c>
    </row>
    <row r="9938" spans="2:13">
      <c r="B9938" t="s">
        <v>20</v>
      </c>
      <c r="C9938" t="s">
        <v>472</v>
      </c>
      <c r="D9938" t="s">
        <v>22</v>
      </c>
      <c r="E9938" t="s">
        <v>776</v>
      </c>
      <c r="F9938" t="s">
        <v>776</v>
      </c>
      <c r="G9938" t="s">
        <v>32</v>
      </c>
      <c r="H9938" t="s">
        <v>132</v>
      </c>
      <c r="I9938">
        <v>420</v>
      </c>
      <c r="J9938">
        <v>22</v>
      </c>
      <c r="K9938">
        <v>2386</v>
      </c>
      <c r="L9938" t="s">
        <v>471</v>
      </c>
      <c r="M9938" s="2">
        <f>+Table3[[#This Row],[CHW]]/Table3[[#This Row],[Count of Airbill Number]]</f>
        <v>19.09090909090909</v>
      </c>
    </row>
    <row r="9939" spans="2:13">
      <c r="B9939" t="s">
        <v>20</v>
      </c>
      <c r="C9939" t="s">
        <v>472</v>
      </c>
      <c r="D9939" t="s">
        <v>22</v>
      </c>
      <c r="E9939" t="s">
        <v>777</v>
      </c>
      <c r="F9939" t="s">
        <v>777</v>
      </c>
      <c r="G9939" t="s">
        <v>581</v>
      </c>
      <c r="H9939" t="s">
        <v>97</v>
      </c>
      <c r="I9939">
        <v>419.88000000000011</v>
      </c>
      <c r="J9939">
        <v>24</v>
      </c>
      <c r="K9939">
        <v>2387</v>
      </c>
      <c r="L9939" t="s">
        <v>471</v>
      </c>
      <c r="M9939" s="2">
        <f>+Table3[[#This Row],[CHW]]/Table3[[#This Row],[Count of Airbill Number]]</f>
        <v>17.495000000000005</v>
      </c>
    </row>
    <row r="9940" spans="2:13">
      <c r="B9940" t="s">
        <v>20</v>
      </c>
      <c r="C9940" t="s">
        <v>21</v>
      </c>
      <c r="D9940" t="s">
        <v>22</v>
      </c>
      <c r="E9940" t="s">
        <v>778</v>
      </c>
      <c r="F9940" t="s">
        <v>778</v>
      </c>
      <c r="G9940" t="s">
        <v>86</v>
      </c>
      <c r="H9940" t="s">
        <v>90</v>
      </c>
      <c r="I9940">
        <v>419.57000000000005</v>
      </c>
      <c r="J9940">
        <v>119</v>
      </c>
      <c r="K9940">
        <v>2388</v>
      </c>
      <c r="L9940" t="s">
        <v>471</v>
      </c>
      <c r="M9940" s="2">
        <f>+Table3[[#This Row],[CHW]]/Table3[[#This Row],[Count of Airbill Number]]</f>
        <v>3.5257983193277314</v>
      </c>
    </row>
    <row r="9941" spans="2:13">
      <c r="B9941" t="s">
        <v>35</v>
      </c>
      <c r="C9941" t="s">
        <v>472</v>
      </c>
      <c r="D9941" t="s">
        <v>36</v>
      </c>
      <c r="E9941" t="s">
        <v>776</v>
      </c>
      <c r="F9941" t="s">
        <v>776</v>
      </c>
      <c r="G9941" t="s">
        <v>49</v>
      </c>
      <c r="H9941" t="s">
        <v>31</v>
      </c>
      <c r="I9941">
        <v>419.57</v>
      </c>
      <c r="J9941">
        <v>2</v>
      </c>
      <c r="K9941">
        <v>2389</v>
      </c>
      <c r="L9941" t="s">
        <v>471</v>
      </c>
      <c r="M9941" s="2">
        <f>+Table3[[#This Row],[CHW]]/Table3[[#This Row],[Count of Airbill Number]]</f>
        <v>209.785</v>
      </c>
    </row>
    <row r="9942" spans="2:13">
      <c r="B9942" t="s">
        <v>20</v>
      </c>
      <c r="C9942" t="s">
        <v>472</v>
      </c>
      <c r="D9942" t="s">
        <v>22</v>
      </c>
      <c r="E9942" t="s">
        <v>777</v>
      </c>
      <c r="F9942" t="s">
        <v>776</v>
      </c>
      <c r="G9942" t="s">
        <v>259</v>
      </c>
      <c r="H9942" t="s">
        <v>312</v>
      </c>
      <c r="I9942">
        <v>419</v>
      </c>
      <c r="J9942">
        <v>19</v>
      </c>
      <c r="K9942">
        <v>2390</v>
      </c>
      <c r="L9942" t="s">
        <v>471</v>
      </c>
      <c r="M9942" s="2">
        <f>+Table3[[#This Row],[CHW]]/Table3[[#This Row],[Count of Airbill Number]]</f>
        <v>22.05263157894737</v>
      </c>
    </row>
    <row r="9943" spans="2:13">
      <c r="B9943" t="s">
        <v>20</v>
      </c>
      <c r="C9943" t="s">
        <v>472</v>
      </c>
      <c r="D9943" t="s">
        <v>22</v>
      </c>
      <c r="E9943" t="s">
        <v>778</v>
      </c>
      <c r="F9943" t="s">
        <v>778</v>
      </c>
      <c r="G9943" t="s">
        <v>90</v>
      </c>
      <c r="H9943" t="s">
        <v>155</v>
      </c>
      <c r="I9943">
        <v>419</v>
      </c>
      <c r="J9943">
        <v>34</v>
      </c>
      <c r="K9943">
        <v>2391</v>
      </c>
      <c r="L9943" t="s">
        <v>471</v>
      </c>
      <c r="M9943" s="2">
        <f>+Table3[[#This Row],[CHW]]/Table3[[#This Row],[Count of Airbill Number]]</f>
        <v>12.323529411764707</v>
      </c>
    </row>
    <row r="9944" spans="2:13">
      <c r="B9944" t="s">
        <v>20</v>
      </c>
      <c r="C9944" t="s">
        <v>472</v>
      </c>
      <c r="D9944" t="s">
        <v>36</v>
      </c>
      <c r="E9944" t="s">
        <v>778</v>
      </c>
      <c r="F9944" t="s">
        <v>778</v>
      </c>
      <c r="G9944" t="s">
        <v>358</v>
      </c>
      <c r="H9944" t="s">
        <v>547</v>
      </c>
      <c r="I9944">
        <v>419</v>
      </c>
      <c r="J9944">
        <v>28</v>
      </c>
      <c r="K9944">
        <v>2392</v>
      </c>
      <c r="L9944" t="s">
        <v>471</v>
      </c>
      <c r="M9944" s="2">
        <f>+Table3[[#This Row],[CHW]]/Table3[[#This Row],[Count of Airbill Number]]</f>
        <v>14.964285714285714</v>
      </c>
    </row>
    <row r="9945" spans="2:13">
      <c r="B9945" t="s">
        <v>35</v>
      </c>
      <c r="C9945" t="s">
        <v>472</v>
      </c>
      <c r="D9945" t="s">
        <v>36</v>
      </c>
      <c r="E9945" t="s">
        <v>777</v>
      </c>
      <c r="F9945" t="s">
        <v>777</v>
      </c>
      <c r="G9945" t="s">
        <v>106</v>
      </c>
      <c r="H9945" t="s">
        <v>491</v>
      </c>
      <c r="I9945">
        <v>418</v>
      </c>
      <c r="J9945">
        <v>18</v>
      </c>
      <c r="K9945">
        <v>2393</v>
      </c>
      <c r="L9945" t="s">
        <v>471</v>
      </c>
      <c r="M9945" s="2">
        <f>+Table3[[#This Row],[CHW]]/Table3[[#This Row],[Count of Airbill Number]]</f>
        <v>23.222222222222221</v>
      </c>
    </row>
    <row r="9946" spans="2:13">
      <c r="B9946" t="s">
        <v>20</v>
      </c>
      <c r="C9946" t="s">
        <v>472</v>
      </c>
      <c r="D9946" t="s">
        <v>22</v>
      </c>
      <c r="E9946" t="s">
        <v>777</v>
      </c>
      <c r="F9946" t="s">
        <v>777</v>
      </c>
      <c r="G9946" t="s">
        <v>430</v>
      </c>
      <c r="H9946" t="s">
        <v>55</v>
      </c>
      <c r="I9946">
        <v>418</v>
      </c>
      <c r="J9946">
        <v>33</v>
      </c>
      <c r="K9946">
        <v>2394</v>
      </c>
      <c r="L9946" t="s">
        <v>471</v>
      </c>
      <c r="M9946" s="2">
        <f>+Table3[[#This Row],[CHW]]/Table3[[#This Row],[Count of Airbill Number]]</f>
        <v>12.666666666666666</v>
      </c>
    </row>
    <row r="9947" spans="2:13">
      <c r="B9947" t="s">
        <v>20</v>
      </c>
      <c r="C9947" t="s">
        <v>472</v>
      </c>
      <c r="D9947" t="s">
        <v>22</v>
      </c>
      <c r="E9947" t="s">
        <v>778</v>
      </c>
      <c r="F9947" t="s">
        <v>778</v>
      </c>
      <c r="G9947" t="s">
        <v>457</v>
      </c>
      <c r="H9947" t="s">
        <v>269</v>
      </c>
      <c r="I9947">
        <v>418</v>
      </c>
      <c r="J9947">
        <v>84</v>
      </c>
      <c r="K9947">
        <v>2395</v>
      </c>
      <c r="L9947" t="s">
        <v>471</v>
      </c>
      <c r="M9947" s="2">
        <f>+Table3[[#This Row],[CHW]]/Table3[[#This Row],[Count of Airbill Number]]</f>
        <v>4.9761904761904763</v>
      </c>
    </row>
    <row r="9948" spans="2:13">
      <c r="B9948" t="s">
        <v>20</v>
      </c>
      <c r="C9948" t="s">
        <v>472</v>
      </c>
      <c r="D9948" t="s">
        <v>22</v>
      </c>
      <c r="E9948" t="s">
        <v>776</v>
      </c>
      <c r="F9948" t="s">
        <v>776</v>
      </c>
      <c r="G9948" t="s">
        <v>312</v>
      </c>
      <c r="H9948" t="s">
        <v>31</v>
      </c>
      <c r="I9948">
        <v>418</v>
      </c>
      <c r="J9948">
        <v>9</v>
      </c>
      <c r="K9948">
        <v>2396</v>
      </c>
      <c r="L9948" t="s">
        <v>471</v>
      </c>
      <c r="M9948" s="2">
        <f>+Table3[[#This Row],[CHW]]/Table3[[#This Row],[Count of Airbill Number]]</f>
        <v>46.444444444444443</v>
      </c>
    </row>
    <row r="9949" spans="2:13">
      <c r="B9949" t="s">
        <v>20</v>
      </c>
      <c r="C9949" t="s">
        <v>472</v>
      </c>
      <c r="D9949" t="s">
        <v>22</v>
      </c>
      <c r="E9949" t="s">
        <v>776</v>
      </c>
      <c r="F9949" t="s">
        <v>777</v>
      </c>
      <c r="G9949" t="s">
        <v>66</v>
      </c>
      <c r="H9949" t="s">
        <v>489</v>
      </c>
      <c r="I9949">
        <v>416</v>
      </c>
      <c r="J9949">
        <v>14</v>
      </c>
      <c r="K9949">
        <v>2397</v>
      </c>
      <c r="L9949" t="s">
        <v>471</v>
      </c>
      <c r="M9949" s="2">
        <f>+Table3[[#This Row],[CHW]]/Table3[[#This Row],[Count of Airbill Number]]</f>
        <v>29.714285714285715</v>
      </c>
    </row>
    <row r="9950" spans="2:13">
      <c r="B9950" t="s">
        <v>20</v>
      </c>
      <c r="C9950" t="s">
        <v>472</v>
      </c>
      <c r="D9950" t="s">
        <v>22</v>
      </c>
      <c r="E9950" t="s">
        <v>776</v>
      </c>
      <c r="F9950" t="s">
        <v>776</v>
      </c>
      <c r="G9950" t="s">
        <v>89</v>
      </c>
      <c r="H9950" t="s">
        <v>57</v>
      </c>
      <c r="I9950">
        <v>416</v>
      </c>
      <c r="J9950">
        <v>12</v>
      </c>
      <c r="K9950">
        <v>2398</v>
      </c>
      <c r="L9950" t="s">
        <v>471</v>
      </c>
      <c r="M9950" s="2">
        <f>+Table3[[#This Row],[CHW]]/Table3[[#This Row],[Count of Airbill Number]]</f>
        <v>34.666666666666664</v>
      </c>
    </row>
    <row r="9951" spans="2:13">
      <c r="B9951" t="s">
        <v>20</v>
      </c>
      <c r="C9951" t="s">
        <v>472</v>
      </c>
      <c r="D9951" t="s">
        <v>22</v>
      </c>
      <c r="E9951" t="s">
        <v>777</v>
      </c>
      <c r="F9951" t="s">
        <v>777</v>
      </c>
      <c r="G9951" t="s">
        <v>162</v>
      </c>
      <c r="H9951" t="s">
        <v>29</v>
      </c>
      <c r="I9951">
        <v>415</v>
      </c>
      <c r="J9951">
        <v>22</v>
      </c>
      <c r="K9951">
        <v>2399</v>
      </c>
      <c r="L9951" t="s">
        <v>471</v>
      </c>
      <c r="M9951" s="2">
        <f>+Table3[[#This Row],[CHW]]/Table3[[#This Row],[Count of Airbill Number]]</f>
        <v>18.863636363636363</v>
      </c>
    </row>
    <row r="9952" spans="2:13">
      <c r="B9952" t="s">
        <v>20</v>
      </c>
      <c r="C9952" t="s">
        <v>472</v>
      </c>
      <c r="D9952" t="s">
        <v>22</v>
      </c>
      <c r="E9952" t="s">
        <v>777</v>
      </c>
      <c r="F9952" t="s">
        <v>778</v>
      </c>
      <c r="G9952" t="s">
        <v>27</v>
      </c>
      <c r="H9952" t="s">
        <v>283</v>
      </c>
      <c r="I9952">
        <v>415</v>
      </c>
      <c r="J9952">
        <v>18</v>
      </c>
      <c r="K9952">
        <v>2400</v>
      </c>
      <c r="L9952" t="s">
        <v>471</v>
      </c>
      <c r="M9952" s="2">
        <f>+Table3[[#This Row],[CHW]]/Table3[[#This Row],[Count of Airbill Number]]</f>
        <v>23.055555555555557</v>
      </c>
    </row>
    <row r="9953" spans="2:13">
      <c r="B9953" t="s">
        <v>20</v>
      </c>
      <c r="C9953" t="s">
        <v>472</v>
      </c>
      <c r="D9953" t="s">
        <v>22</v>
      </c>
      <c r="E9953" t="s">
        <v>778</v>
      </c>
      <c r="F9953" t="s">
        <v>778</v>
      </c>
      <c r="G9953" t="s">
        <v>210</v>
      </c>
      <c r="H9953" t="s">
        <v>171</v>
      </c>
      <c r="I9953">
        <v>414.5</v>
      </c>
      <c r="J9953">
        <v>23</v>
      </c>
      <c r="K9953">
        <v>2401</v>
      </c>
      <c r="L9953" t="s">
        <v>471</v>
      </c>
      <c r="M9953" s="2">
        <f>+Table3[[#This Row],[CHW]]/Table3[[#This Row],[Count of Airbill Number]]</f>
        <v>18.021739130434781</v>
      </c>
    </row>
    <row r="9954" spans="2:13">
      <c r="B9954" t="s">
        <v>20</v>
      </c>
      <c r="C9954" t="s">
        <v>472</v>
      </c>
      <c r="D9954" t="s">
        <v>22</v>
      </c>
      <c r="E9954" t="s">
        <v>776</v>
      </c>
      <c r="F9954" t="s">
        <v>776</v>
      </c>
      <c r="G9954" t="s">
        <v>116</v>
      </c>
      <c r="H9954" t="s">
        <v>503</v>
      </c>
      <c r="I9954">
        <v>414.48209499999984</v>
      </c>
      <c r="J9954">
        <v>50</v>
      </c>
      <c r="K9954">
        <v>2402</v>
      </c>
      <c r="L9954" t="s">
        <v>471</v>
      </c>
      <c r="M9954" s="2">
        <f>+Table3[[#This Row],[CHW]]/Table3[[#This Row],[Count of Airbill Number]]</f>
        <v>8.2896418999999977</v>
      </c>
    </row>
    <row r="9955" spans="2:13">
      <c r="B9955" t="s">
        <v>20</v>
      </c>
      <c r="C9955" t="s">
        <v>472</v>
      </c>
      <c r="D9955" t="s">
        <v>22</v>
      </c>
      <c r="E9955" t="s">
        <v>776</v>
      </c>
      <c r="F9955" t="s">
        <v>776</v>
      </c>
      <c r="G9955" t="s">
        <v>85</v>
      </c>
      <c r="H9955" t="s">
        <v>53</v>
      </c>
      <c r="I9955">
        <v>414</v>
      </c>
      <c r="J9955">
        <v>13</v>
      </c>
      <c r="K9955">
        <v>2403</v>
      </c>
      <c r="L9955" t="s">
        <v>471</v>
      </c>
      <c r="M9955" s="2">
        <f>+Table3[[#This Row],[CHW]]/Table3[[#This Row],[Count of Airbill Number]]</f>
        <v>31.846153846153847</v>
      </c>
    </row>
    <row r="9956" spans="2:13">
      <c r="B9956" t="s">
        <v>20</v>
      </c>
      <c r="C9956" t="s">
        <v>472</v>
      </c>
      <c r="D9956" t="s">
        <v>22</v>
      </c>
      <c r="E9956" t="s">
        <v>776</v>
      </c>
      <c r="F9956" t="s">
        <v>776</v>
      </c>
      <c r="G9956" t="s">
        <v>84</v>
      </c>
      <c r="H9956" t="s">
        <v>66</v>
      </c>
      <c r="I9956">
        <v>413.15</v>
      </c>
      <c r="J9956">
        <v>11</v>
      </c>
      <c r="K9956">
        <v>2404</v>
      </c>
      <c r="L9956" t="s">
        <v>471</v>
      </c>
      <c r="M9956" s="2">
        <f>+Table3[[#This Row],[CHW]]/Table3[[#This Row],[Count of Airbill Number]]</f>
        <v>37.559090909090905</v>
      </c>
    </row>
    <row r="9957" spans="2:13">
      <c r="B9957" t="s">
        <v>20</v>
      </c>
      <c r="C9957" t="s">
        <v>472</v>
      </c>
      <c r="D9957" t="s">
        <v>22</v>
      </c>
      <c r="E9957" t="s">
        <v>776</v>
      </c>
      <c r="F9957" t="s">
        <v>778</v>
      </c>
      <c r="G9957" t="s">
        <v>32</v>
      </c>
      <c r="H9957" t="s">
        <v>248</v>
      </c>
      <c r="I9957">
        <v>413.06999999999994</v>
      </c>
      <c r="J9957">
        <v>11</v>
      </c>
      <c r="K9957">
        <v>2405</v>
      </c>
      <c r="L9957" t="s">
        <v>471</v>
      </c>
      <c r="M9957" s="2">
        <f>+Table3[[#This Row],[CHW]]/Table3[[#This Row],[Count of Airbill Number]]</f>
        <v>37.551818181818177</v>
      </c>
    </row>
    <row r="9958" spans="2:13">
      <c r="B9958" t="s">
        <v>20</v>
      </c>
      <c r="C9958" t="s">
        <v>21</v>
      </c>
      <c r="D9958" t="s">
        <v>36</v>
      </c>
      <c r="E9958" t="s">
        <v>778</v>
      </c>
      <c r="F9958" t="s">
        <v>778</v>
      </c>
      <c r="G9958" t="s">
        <v>306</v>
      </c>
      <c r="H9958" t="s">
        <v>86</v>
      </c>
      <c r="I9958">
        <v>413</v>
      </c>
      <c r="J9958">
        <v>198</v>
      </c>
      <c r="K9958">
        <v>2406</v>
      </c>
      <c r="L9958" t="s">
        <v>471</v>
      </c>
      <c r="M9958" s="2">
        <f>+Table3[[#This Row],[CHW]]/Table3[[#This Row],[Count of Airbill Number]]</f>
        <v>2.0858585858585861</v>
      </c>
    </row>
    <row r="9959" spans="2:13">
      <c r="B9959" t="s">
        <v>20</v>
      </c>
      <c r="C9959" t="s">
        <v>472</v>
      </c>
      <c r="D9959" t="s">
        <v>22</v>
      </c>
      <c r="E9959" t="s">
        <v>776</v>
      </c>
      <c r="F9959" t="s">
        <v>776</v>
      </c>
      <c r="G9959" t="s">
        <v>85</v>
      </c>
      <c r="H9959" t="s">
        <v>404</v>
      </c>
      <c r="I9959">
        <v>412.5</v>
      </c>
      <c r="J9959">
        <v>2</v>
      </c>
      <c r="K9959">
        <v>2407</v>
      </c>
      <c r="L9959" t="s">
        <v>471</v>
      </c>
      <c r="M9959" s="2">
        <f>+Table3[[#This Row],[CHW]]/Table3[[#This Row],[Count of Airbill Number]]</f>
        <v>206.25</v>
      </c>
    </row>
    <row r="9960" spans="2:13">
      <c r="B9960" t="s">
        <v>20</v>
      </c>
      <c r="C9960" t="s">
        <v>472</v>
      </c>
      <c r="D9960" t="s">
        <v>22</v>
      </c>
      <c r="E9960" t="s">
        <v>778</v>
      </c>
      <c r="F9960" t="s">
        <v>776</v>
      </c>
      <c r="G9960" t="s">
        <v>267</v>
      </c>
      <c r="H9960" t="s">
        <v>39</v>
      </c>
      <c r="I9960">
        <v>412.4</v>
      </c>
      <c r="J9960">
        <v>18</v>
      </c>
      <c r="K9960">
        <v>2408</v>
      </c>
      <c r="L9960" t="s">
        <v>471</v>
      </c>
      <c r="M9960" s="2">
        <f>+Table3[[#This Row],[CHW]]/Table3[[#This Row],[Count of Airbill Number]]</f>
        <v>22.911111111111111</v>
      </c>
    </row>
    <row r="9961" spans="2:13">
      <c r="B9961" t="s">
        <v>20</v>
      </c>
      <c r="C9961" t="s">
        <v>472</v>
      </c>
      <c r="D9961" t="s">
        <v>22</v>
      </c>
      <c r="E9961" t="s">
        <v>777</v>
      </c>
      <c r="F9961" t="s">
        <v>777</v>
      </c>
      <c r="G9961" t="s">
        <v>437</v>
      </c>
      <c r="H9961" t="s">
        <v>27</v>
      </c>
      <c r="I9961">
        <v>412</v>
      </c>
      <c r="J9961">
        <v>42</v>
      </c>
      <c r="K9961">
        <v>2409</v>
      </c>
      <c r="L9961" t="s">
        <v>471</v>
      </c>
      <c r="M9961" s="2">
        <f>+Table3[[#This Row],[CHW]]/Table3[[#This Row],[Count of Airbill Number]]</f>
        <v>9.8095238095238102</v>
      </c>
    </row>
    <row r="9962" spans="2:13">
      <c r="B9962" t="s">
        <v>20</v>
      </c>
      <c r="C9962" t="s">
        <v>472</v>
      </c>
      <c r="D9962" t="s">
        <v>22</v>
      </c>
      <c r="E9962" t="s">
        <v>778</v>
      </c>
      <c r="F9962" t="s">
        <v>778</v>
      </c>
      <c r="G9962" t="s">
        <v>86</v>
      </c>
      <c r="H9962" t="s">
        <v>565</v>
      </c>
      <c r="I9962">
        <v>411.42</v>
      </c>
      <c r="J9962">
        <v>10</v>
      </c>
      <c r="K9962">
        <v>2410</v>
      </c>
      <c r="L9962" t="s">
        <v>471</v>
      </c>
      <c r="M9962" s="2">
        <f>+Table3[[#This Row],[CHW]]/Table3[[#This Row],[Count of Airbill Number]]</f>
        <v>41.142000000000003</v>
      </c>
    </row>
    <row r="9963" spans="2:13">
      <c r="B9963" t="s">
        <v>20</v>
      </c>
      <c r="C9963" t="s">
        <v>472</v>
      </c>
      <c r="D9963" t="s">
        <v>36</v>
      </c>
      <c r="E9963" t="s">
        <v>777</v>
      </c>
      <c r="F9963" t="s">
        <v>777</v>
      </c>
      <c r="G9963" t="s">
        <v>556</v>
      </c>
      <c r="H9963" t="s">
        <v>106</v>
      </c>
      <c r="I9963">
        <v>411</v>
      </c>
      <c r="J9963">
        <v>45</v>
      </c>
      <c r="K9963">
        <v>2411</v>
      </c>
      <c r="L9963" t="s">
        <v>471</v>
      </c>
      <c r="M9963" s="2">
        <f>+Table3[[#This Row],[CHW]]/Table3[[#This Row],[Count of Airbill Number]]</f>
        <v>9.1333333333333329</v>
      </c>
    </row>
    <row r="9964" spans="2:13">
      <c r="B9964" t="s">
        <v>20</v>
      </c>
      <c r="C9964" t="s">
        <v>21</v>
      </c>
      <c r="D9964" t="s">
        <v>22</v>
      </c>
      <c r="E9964" t="s">
        <v>776</v>
      </c>
      <c r="F9964" t="s">
        <v>778</v>
      </c>
      <c r="G9964" t="s">
        <v>37</v>
      </c>
      <c r="H9964" t="s">
        <v>150</v>
      </c>
      <c r="I9964">
        <v>410.96000000000009</v>
      </c>
      <c r="J9964">
        <v>108</v>
      </c>
      <c r="K9964">
        <v>2412</v>
      </c>
      <c r="L9964" t="s">
        <v>471</v>
      </c>
      <c r="M9964" s="2">
        <f>+Table3[[#This Row],[CHW]]/Table3[[#This Row],[Count of Airbill Number]]</f>
        <v>3.8051851851851861</v>
      </c>
    </row>
    <row r="9965" spans="2:13">
      <c r="B9965" t="s">
        <v>35</v>
      </c>
      <c r="C9965" t="s">
        <v>472</v>
      </c>
      <c r="D9965" t="s">
        <v>36</v>
      </c>
      <c r="E9965" t="s">
        <v>777</v>
      </c>
      <c r="F9965" t="s">
        <v>777</v>
      </c>
      <c r="G9965" t="s">
        <v>205</v>
      </c>
      <c r="H9965" t="s">
        <v>27</v>
      </c>
      <c r="I9965">
        <v>410.4</v>
      </c>
      <c r="J9965">
        <v>1</v>
      </c>
      <c r="K9965">
        <v>2413</v>
      </c>
      <c r="L9965" t="s">
        <v>471</v>
      </c>
      <c r="M9965" s="2">
        <f>+Table3[[#This Row],[CHW]]/Table3[[#This Row],[Count of Airbill Number]]</f>
        <v>410.4</v>
      </c>
    </row>
    <row r="9966" spans="2:13">
      <c r="B9966" t="s">
        <v>20</v>
      </c>
      <c r="C9966" t="s">
        <v>21</v>
      </c>
      <c r="D9966" t="s">
        <v>22</v>
      </c>
      <c r="E9966" t="s">
        <v>776</v>
      </c>
      <c r="F9966" t="s">
        <v>776</v>
      </c>
      <c r="G9966" t="s">
        <v>33</v>
      </c>
      <c r="H9966" t="s">
        <v>24</v>
      </c>
      <c r="I9966">
        <v>410</v>
      </c>
      <c r="J9966">
        <v>14</v>
      </c>
      <c r="K9966">
        <v>2414</v>
      </c>
      <c r="L9966" t="s">
        <v>471</v>
      </c>
      <c r="M9966" s="2">
        <f>+Table3[[#This Row],[CHW]]/Table3[[#This Row],[Count of Airbill Number]]</f>
        <v>29.285714285714285</v>
      </c>
    </row>
    <row r="9967" spans="2:13">
      <c r="B9967" t="s">
        <v>20</v>
      </c>
      <c r="C9967" t="s">
        <v>472</v>
      </c>
      <c r="D9967" t="s">
        <v>22</v>
      </c>
      <c r="E9967" t="s">
        <v>778</v>
      </c>
      <c r="F9967" t="s">
        <v>776</v>
      </c>
      <c r="G9967" t="s">
        <v>267</v>
      </c>
      <c r="H9967" t="s">
        <v>31</v>
      </c>
      <c r="I9967">
        <v>410</v>
      </c>
      <c r="J9967">
        <v>8</v>
      </c>
      <c r="K9967">
        <v>2415</v>
      </c>
      <c r="L9967" t="s">
        <v>471</v>
      </c>
      <c r="M9967" s="2">
        <f>+Table3[[#This Row],[CHW]]/Table3[[#This Row],[Count of Airbill Number]]</f>
        <v>51.25</v>
      </c>
    </row>
    <row r="9968" spans="2:13">
      <c r="B9968" t="s">
        <v>20</v>
      </c>
      <c r="C9968" t="s">
        <v>21</v>
      </c>
      <c r="D9968" t="s">
        <v>22</v>
      </c>
      <c r="E9968" t="s">
        <v>777</v>
      </c>
      <c r="F9968" t="s">
        <v>777</v>
      </c>
      <c r="G9968" t="s">
        <v>44</v>
      </c>
      <c r="H9968" t="s">
        <v>55</v>
      </c>
      <c r="I9968">
        <v>408.71</v>
      </c>
      <c r="J9968">
        <v>98</v>
      </c>
      <c r="K9968">
        <v>2416</v>
      </c>
      <c r="L9968" t="s">
        <v>471</v>
      </c>
      <c r="M9968" s="2">
        <f>+Table3[[#This Row],[CHW]]/Table3[[#This Row],[Count of Airbill Number]]</f>
        <v>4.1705102040816326</v>
      </c>
    </row>
    <row r="9969" spans="2:13">
      <c r="B9969" t="s">
        <v>20</v>
      </c>
      <c r="C9969" t="s">
        <v>472</v>
      </c>
      <c r="D9969" t="s">
        <v>22</v>
      </c>
      <c r="E9969" t="s">
        <v>778</v>
      </c>
      <c r="F9969" t="s">
        <v>778</v>
      </c>
      <c r="G9969" t="s">
        <v>113</v>
      </c>
      <c r="H9969" t="s">
        <v>409</v>
      </c>
      <c r="I9969">
        <v>408.58</v>
      </c>
      <c r="J9969">
        <v>8</v>
      </c>
      <c r="K9969">
        <v>2417</v>
      </c>
      <c r="L9969" t="s">
        <v>471</v>
      </c>
      <c r="M9969" s="2">
        <f>+Table3[[#This Row],[CHW]]/Table3[[#This Row],[Count of Airbill Number]]</f>
        <v>51.072499999999998</v>
      </c>
    </row>
    <row r="9970" spans="2:13">
      <c r="B9970" t="s">
        <v>20</v>
      </c>
      <c r="C9970" t="s">
        <v>21</v>
      </c>
      <c r="D9970" t="s">
        <v>36</v>
      </c>
      <c r="E9970" t="s">
        <v>777</v>
      </c>
      <c r="F9970" t="s">
        <v>777</v>
      </c>
      <c r="G9970" t="s">
        <v>227</v>
      </c>
      <c r="H9970" t="s">
        <v>106</v>
      </c>
      <c r="I9970">
        <v>408</v>
      </c>
      <c r="J9970">
        <v>186</v>
      </c>
      <c r="K9970">
        <v>2418</v>
      </c>
      <c r="L9970" t="s">
        <v>471</v>
      </c>
      <c r="M9970" s="2">
        <f>+Table3[[#This Row],[CHW]]/Table3[[#This Row],[Count of Airbill Number]]</f>
        <v>2.193548387096774</v>
      </c>
    </row>
    <row r="9971" spans="2:13">
      <c r="B9971" t="s">
        <v>20</v>
      </c>
      <c r="C9971" t="s">
        <v>472</v>
      </c>
      <c r="D9971" t="s">
        <v>22</v>
      </c>
      <c r="E9971" t="s">
        <v>776</v>
      </c>
      <c r="F9971" t="s">
        <v>776</v>
      </c>
      <c r="G9971" t="s">
        <v>148</v>
      </c>
      <c r="H9971" t="s">
        <v>85</v>
      </c>
      <c r="I9971">
        <v>408</v>
      </c>
      <c r="J9971">
        <v>5</v>
      </c>
      <c r="K9971">
        <v>2419</v>
      </c>
      <c r="L9971" t="s">
        <v>471</v>
      </c>
      <c r="M9971" s="2">
        <f>+Table3[[#This Row],[CHW]]/Table3[[#This Row],[Count of Airbill Number]]</f>
        <v>81.599999999999994</v>
      </c>
    </row>
    <row r="9972" spans="2:13">
      <c r="B9972" t="s">
        <v>20</v>
      </c>
      <c r="C9972" t="s">
        <v>472</v>
      </c>
      <c r="D9972" t="s">
        <v>22</v>
      </c>
      <c r="E9972" t="s">
        <v>777</v>
      </c>
      <c r="F9972" t="s">
        <v>777</v>
      </c>
      <c r="G9972" t="s">
        <v>27</v>
      </c>
      <c r="H9972" t="s">
        <v>436</v>
      </c>
      <c r="I9972">
        <v>408</v>
      </c>
      <c r="J9972">
        <v>26</v>
      </c>
      <c r="K9972">
        <v>2420</v>
      </c>
      <c r="L9972" t="s">
        <v>471</v>
      </c>
      <c r="M9972" s="2">
        <f>+Table3[[#This Row],[CHW]]/Table3[[#This Row],[Count of Airbill Number]]</f>
        <v>15.692307692307692</v>
      </c>
    </row>
    <row r="9973" spans="2:13">
      <c r="B9973" t="s">
        <v>20</v>
      </c>
      <c r="C9973" t="s">
        <v>472</v>
      </c>
      <c r="D9973" t="s">
        <v>22</v>
      </c>
      <c r="E9973" t="s">
        <v>776</v>
      </c>
      <c r="F9973" t="s">
        <v>776</v>
      </c>
      <c r="G9973" t="s">
        <v>397</v>
      </c>
      <c r="H9973" t="s">
        <v>31</v>
      </c>
      <c r="I9973">
        <v>408</v>
      </c>
      <c r="J9973">
        <v>8</v>
      </c>
      <c r="K9973">
        <v>2421</v>
      </c>
      <c r="L9973" t="s">
        <v>471</v>
      </c>
      <c r="M9973" s="2">
        <f>+Table3[[#This Row],[CHW]]/Table3[[#This Row],[Count of Airbill Number]]</f>
        <v>51</v>
      </c>
    </row>
    <row r="9974" spans="2:13">
      <c r="B9974" t="s">
        <v>20</v>
      </c>
      <c r="C9974" t="s">
        <v>472</v>
      </c>
      <c r="D9974" t="s">
        <v>22</v>
      </c>
      <c r="E9974" t="s">
        <v>776</v>
      </c>
      <c r="F9974" t="s">
        <v>776</v>
      </c>
      <c r="G9974" t="s">
        <v>404</v>
      </c>
      <c r="H9974" t="s">
        <v>85</v>
      </c>
      <c r="I9974">
        <v>407.66770879999996</v>
      </c>
      <c r="J9974">
        <v>32</v>
      </c>
      <c r="K9974">
        <v>2422</v>
      </c>
      <c r="L9974" t="s">
        <v>471</v>
      </c>
      <c r="M9974" s="2">
        <f>+Table3[[#This Row],[CHW]]/Table3[[#This Row],[Count of Airbill Number]]</f>
        <v>12.739615899999999</v>
      </c>
    </row>
    <row r="9975" spans="2:13">
      <c r="B9975" t="s">
        <v>20</v>
      </c>
      <c r="C9975" t="s">
        <v>21</v>
      </c>
      <c r="D9975" t="s">
        <v>22</v>
      </c>
      <c r="E9975" t="s">
        <v>778</v>
      </c>
      <c r="F9975" t="s">
        <v>778</v>
      </c>
      <c r="G9975" t="s">
        <v>51</v>
      </c>
      <c r="H9975" t="s">
        <v>135</v>
      </c>
      <c r="I9975">
        <v>407</v>
      </c>
      <c r="J9975">
        <v>3</v>
      </c>
      <c r="K9975">
        <v>2423</v>
      </c>
      <c r="L9975" t="s">
        <v>471</v>
      </c>
      <c r="M9975" s="2">
        <f>+Table3[[#This Row],[CHW]]/Table3[[#This Row],[Count of Airbill Number]]</f>
        <v>135.66666666666666</v>
      </c>
    </row>
    <row r="9976" spans="2:13">
      <c r="B9976" t="s">
        <v>20</v>
      </c>
      <c r="C9976" t="s">
        <v>21</v>
      </c>
      <c r="D9976" t="s">
        <v>22</v>
      </c>
      <c r="E9976" t="s">
        <v>777</v>
      </c>
      <c r="F9976" t="s">
        <v>778</v>
      </c>
      <c r="G9976" t="s">
        <v>190</v>
      </c>
      <c r="H9976" t="s">
        <v>51</v>
      </c>
      <c r="I9976">
        <v>407</v>
      </c>
      <c r="J9976">
        <v>6</v>
      </c>
      <c r="K9976">
        <v>2424</v>
      </c>
      <c r="L9976" t="s">
        <v>471</v>
      </c>
      <c r="M9976" s="2">
        <f>+Table3[[#This Row],[CHW]]/Table3[[#This Row],[Count of Airbill Number]]</f>
        <v>67.833333333333329</v>
      </c>
    </row>
    <row r="9977" spans="2:13">
      <c r="B9977" t="s">
        <v>20</v>
      </c>
      <c r="C9977" t="s">
        <v>472</v>
      </c>
      <c r="D9977" t="s">
        <v>22</v>
      </c>
      <c r="E9977" t="s">
        <v>776</v>
      </c>
      <c r="F9977" t="s">
        <v>776</v>
      </c>
      <c r="G9977" t="s">
        <v>32</v>
      </c>
      <c r="H9977" t="s">
        <v>72</v>
      </c>
      <c r="I9977">
        <v>407</v>
      </c>
      <c r="J9977">
        <v>16</v>
      </c>
      <c r="K9977">
        <v>2425</v>
      </c>
      <c r="L9977" t="s">
        <v>471</v>
      </c>
      <c r="M9977" s="2">
        <f>+Table3[[#This Row],[CHW]]/Table3[[#This Row],[Count of Airbill Number]]</f>
        <v>25.4375</v>
      </c>
    </row>
    <row r="9978" spans="2:13">
      <c r="B9978" t="s">
        <v>20</v>
      </c>
      <c r="C9978" t="s">
        <v>472</v>
      </c>
      <c r="D9978" t="s">
        <v>22</v>
      </c>
      <c r="E9978" t="s">
        <v>777</v>
      </c>
      <c r="F9978" t="s">
        <v>778</v>
      </c>
      <c r="G9978" t="s">
        <v>27</v>
      </c>
      <c r="H9978" t="s">
        <v>173</v>
      </c>
      <c r="I9978">
        <v>405</v>
      </c>
      <c r="J9978">
        <v>26</v>
      </c>
      <c r="K9978">
        <v>2426</v>
      </c>
      <c r="L9978" t="s">
        <v>471</v>
      </c>
      <c r="M9978" s="2">
        <f>+Table3[[#This Row],[CHW]]/Table3[[#This Row],[Count of Airbill Number]]</f>
        <v>15.576923076923077</v>
      </c>
    </row>
    <row r="9979" spans="2:13">
      <c r="B9979" t="s">
        <v>20</v>
      </c>
      <c r="C9979" t="s">
        <v>472</v>
      </c>
      <c r="D9979" t="s">
        <v>22</v>
      </c>
      <c r="E9979" t="s">
        <v>776</v>
      </c>
      <c r="F9979" t="s">
        <v>776</v>
      </c>
      <c r="G9979" t="s">
        <v>158</v>
      </c>
      <c r="H9979" t="s">
        <v>102</v>
      </c>
      <c r="I9979">
        <v>405</v>
      </c>
      <c r="J9979">
        <v>7</v>
      </c>
      <c r="K9979">
        <v>2427</v>
      </c>
      <c r="L9979" t="s">
        <v>471</v>
      </c>
      <c r="M9979" s="2">
        <f>+Table3[[#This Row],[CHW]]/Table3[[#This Row],[Count of Airbill Number]]</f>
        <v>57.857142857142854</v>
      </c>
    </row>
    <row r="9980" spans="2:13">
      <c r="B9980" t="s">
        <v>20</v>
      </c>
      <c r="C9980" t="s">
        <v>472</v>
      </c>
      <c r="D9980" t="s">
        <v>22</v>
      </c>
      <c r="E9980" t="s">
        <v>778</v>
      </c>
      <c r="F9980" t="s">
        <v>776</v>
      </c>
      <c r="G9980" t="s">
        <v>113</v>
      </c>
      <c r="H9980" t="s">
        <v>312</v>
      </c>
      <c r="I9980">
        <v>404.53</v>
      </c>
      <c r="J9980">
        <v>13</v>
      </c>
      <c r="K9980">
        <v>2428</v>
      </c>
      <c r="L9980" t="s">
        <v>471</v>
      </c>
      <c r="M9980" s="2">
        <f>+Table3[[#This Row],[CHW]]/Table3[[#This Row],[Count of Airbill Number]]</f>
        <v>31.117692307692305</v>
      </c>
    </row>
    <row r="9981" spans="2:13">
      <c r="B9981" t="s">
        <v>20</v>
      </c>
      <c r="C9981" t="s">
        <v>472</v>
      </c>
      <c r="D9981" t="s">
        <v>22</v>
      </c>
      <c r="E9981" t="s">
        <v>778</v>
      </c>
      <c r="F9981" t="s">
        <v>778</v>
      </c>
      <c r="G9981" t="s">
        <v>412</v>
      </c>
      <c r="H9981" t="s">
        <v>90</v>
      </c>
      <c r="I9981">
        <v>404</v>
      </c>
      <c r="J9981">
        <v>6</v>
      </c>
      <c r="K9981">
        <v>2429</v>
      </c>
      <c r="L9981" t="s">
        <v>471</v>
      </c>
      <c r="M9981" s="2">
        <f>+Table3[[#This Row],[CHW]]/Table3[[#This Row],[Count of Airbill Number]]</f>
        <v>67.333333333333329</v>
      </c>
    </row>
    <row r="9982" spans="2:13">
      <c r="B9982" t="s">
        <v>20</v>
      </c>
      <c r="C9982" t="s">
        <v>472</v>
      </c>
      <c r="D9982" t="s">
        <v>22</v>
      </c>
      <c r="E9982" t="s">
        <v>777</v>
      </c>
      <c r="F9982" t="s">
        <v>778</v>
      </c>
      <c r="G9982" t="s">
        <v>162</v>
      </c>
      <c r="H9982" t="s">
        <v>210</v>
      </c>
      <c r="I9982">
        <v>404</v>
      </c>
      <c r="J9982">
        <v>5</v>
      </c>
      <c r="K9982">
        <v>2430</v>
      </c>
      <c r="L9982" t="s">
        <v>471</v>
      </c>
      <c r="M9982" s="2">
        <f>+Table3[[#This Row],[CHW]]/Table3[[#This Row],[Count of Airbill Number]]</f>
        <v>80.8</v>
      </c>
    </row>
    <row r="9983" spans="2:13">
      <c r="B9983" t="s">
        <v>20</v>
      </c>
      <c r="C9983" t="s">
        <v>472</v>
      </c>
      <c r="D9983" t="s">
        <v>22</v>
      </c>
      <c r="E9983" t="s">
        <v>777</v>
      </c>
      <c r="F9983" t="s">
        <v>777</v>
      </c>
      <c r="G9983" t="s">
        <v>517</v>
      </c>
      <c r="H9983" t="s">
        <v>489</v>
      </c>
      <c r="I9983">
        <v>404</v>
      </c>
      <c r="J9983">
        <v>19</v>
      </c>
      <c r="K9983">
        <v>2431</v>
      </c>
      <c r="L9983" t="s">
        <v>471</v>
      </c>
      <c r="M9983" s="2">
        <f>+Table3[[#This Row],[CHW]]/Table3[[#This Row],[Count of Airbill Number]]</f>
        <v>21.263157894736842</v>
      </c>
    </row>
    <row r="9984" spans="2:13">
      <c r="B9984" t="s">
        <v>20</v>
      </c>
      <c r="C9984" t="s">
        <v>21</v>
      </c>
      <c r="D9984" t="s">
        <v>22</v>
      </c>
      <c r="E9984" t="s">
        <v>777</v>
      </c>
      <c r="F9984" t="s">
        <v>777</v>
      </c>
      <c r="G9984" t="s">
        <v>162</v>
      </c>
      <c r="H9984" t="s">
        <v>274</v>
      </c>
      <c r="I9984">
        <v>403.6</v>
      </c>
      <c r="J9984">
        <v>18</v>
      </c>
      <c r="K9984">
        <v>2432</v>
      </c>
      <c r="L9984" t="s">
        <v>471</v>
      </c>
      <c r="M9984" s="2">
        <f>+Table3[[#This Row],[CHW]]/Table3[[#This Row],[Count of Airbill Number]]</f>
        <v>22.422222222222224</v>
      </c>
    </row>
    <row r="9985" spans="2:13">
      <c r="B9985" t="s">
        <v>20</v>
      </c>
      <c r="C9985" t="s">
        <v>472</v>
      </c>
      <c r="D9985" t="s">
        <v>22</v>
      </c>
      <c r="E9985" t="s">
        <v>777</v>
      </c>
      <c r="F9985" t="s">
        <v>777</v>
      </c>
      <c r="G9985" t="s">
        <v>97</v>
      </c>
      <c r="H9985" t="s">
        <v>612</v>
      </c>
      <c r="I9985">
        <v>403.29</v>
      </c>
      <c r="J9985">
        <v>7</v>
      </c>
      <c r="K9985">
        <v>2433</v>
      </c>
      <c r="L9985" t="s">
        <v>471</v>
      </c>
      <c r="M9985" s="2">
        <f>+Table3[[#This Row],[CHW]]/Table3[[#This Row],[Count of Airbill Number]]</f>
        <v>57.612857142857145</v>
      </c>
    </row>
    <row r="9986" spans="2:13">
      <c r="B9986" t="s">
        <v>20</v>
      </c>
      <c r="C9986" t="s">
        <v>472</v>
      </c>
      <c r="D9986" t="s">
        <v>36</v>
      </c>
      <c r="E9986" t="s">
        <v>778</v>
      </c>
      <c r="F9986" t="s">
        <v>778</v>
      </c>
      <c r="G9986" t="s">
        <v>327</v>
      </c>
      <c r="H9986" t="s">
        <v>112</v>
      </c>
      <c r="I9986">
        <v>402.5</v>
      </c>
      <c r="J9986">
        <v>24</v>
      </c>
      <c r="K9986">
        <v>2434</v>
      </c>
      <c r="L9986" t="s">
        <v>471</v>
      </c>
      <c r="M9986" s="2">
        <f>+Table3[[#This Row],[CHW]]/Table3[[#This Row],[Count of Airbill Number]]</f>
        <v>16.770833333333332</v>
      </c>
    </row>
    <row r="9987" spans="2:13">
      <c r="B9987" t="s">
        <v>20</v>
      </c>
      <c r="C9987" t="s">
        <v>472</v>
      </c>
      <c r="D9987" t="s">
        <v>22</v>
      </c>
      <c r="E9987" t="s">
        <v>776</v>
      </c>
      <c r="F9987" t="s">
        <v>778</v>
      </c>
      <c r="G9987" t="s">
        <v>37</v>
      </c>
      <c r="H9987" t="s">
        <v>306</v>
      </c>
      <c r="I9987">
        <v>402.23000000000008</v>
      </c>
      <c r="J9987">
        <v>23</v>
      </c>
      <c r="K9987">
        <v>2435</v>
      </c>
      <c r="L9987" t="s">
        <v>471</v>
      </c>
      <c r="M9987" s="2">
        <f>+Table3[[#This Row],[CHW]]/Table3[[#This Row],[Count of Airbill Number]]</f>
        <v>17.48826086956522</v>
      </c>
    </row>
    <row r="9988" spans="2:13">
      <c r="B9988" t="s">
        <v>20</v>
      </c>
      <c r="C9988" t="s">
        <v>472</v>
      </c>
      <c r="D9988" t="s">
        <v>22</v>
      </c>
      <c r="E9988" t="s">
        <v>776</v>
      </c>
      <c r="F9988" t="s">
        <v>777</v>
      </c>
      <c r="G9988" t="s">
        <v>39</v>
      </c>
      <c r="H9988" t="s">
        <v>44</v>
      </c>
      <c r="I9988">
        <v>402</v>
      </c>
      <c r="J9988">
        <v>13</v>
      </c>
      <c r="K9988">
        <v>2436</v>
      </c>
      <c r="L9988" t="s">
        <v>471</v>
      </c>
      <c r="M9988" s="2">
        <f>+Table3[[#This Row],[CHW]]/Table3[[#This Row],[Count of Airbill Number]]</f>
        <v>30.923076923076923</v>
      </c>
    </row>
    <row r="9989" spans="2:13">
      <c r="B9989" t="s">
        <v>20</v>
      </c>
      <c r="C9989" t="s">
        <v>472</v>
      </c>
      <c r="D9989" t="s">
        <v>36</v>
      </c>
      <c r="E9989" t="s">
        <v>777</v>
      </c>
      <c r="F9989" t="s">
        <v>777</v>
      </c>
      <c r="G9989" t="s">
        <v>419</v>
      </c>
      <c r="H9989" t="s">
        <v>55</v>
      </c>
      <c r="I9989">
        <v>402</v>
      </c>
      <c r="J9989">
        <v>68</v>
      </c>
      <c r="K9989">
        <v>2437</v>
      </c>
      <c r="L9989" t="s">
        <v>471</v>
      </c>
      <c r="M9989" s="2">
        <f>+Table3[[#This Row],[CHW]]/Table3[[#This Row],[Count of Airbill Number]]</f>
        <v>5.9117647058823533</v>
      </c>
    </row>
    <row r="9990" spans="2:13">
      <c r="B9990" t="s">
        <v>20</v>
      </c>
      <c r="C9990" t="s">
        <v>472</v>
      </c>
      <c r="D9990" t="s">
        <v>22</v>
      </c>
      <c r="E9990" t="s">
        <v>776</v>
      </c>
      <c r="F9990" t="s">
        <v>778</v>
      </c>
      <c r="G9990" t="s">
        <v>66</v>
      </c>
      <c r="H9990" t="s">
        <v>521</v>
      </c>
      <c r="I9990">
        <v>401.6</v>
      </c>
      <c r="J9990">
        <v>7</v>
      </c>
      <c r="K9990">
        <v>2438</v>
      </c>
      <c r="L9990" t="s">
        <v>471</v>
      </c>
      <c r="M9990" s="2">
        <f>+Table3[[#This Row],[CHW]]/Table3[[#This Row],[Count of Airbill Number]]</f>
        <v>57.371428571428574</v>
      </c>
    </row>
    <row r="9991" spans="2:13">
      <c r="B9991" t="s">
        <v>20</v>
      </c>
      <c r="C9991" t="s">
        <v>21</v>
      </c>
      <c r="D9991" t="s">
        <v>22</v>
      </c>
      <c r="E9991" t="s">
        <v>778</v>
      </c>
      <c r="F9991" t="s">
        <v>778</v>
      </c>
      <c r="G9991" t="s">
        <v>51</v>
      </c>
      <c r="H9991" t="s">
        <v>474</v>
      </c>
      <c r="I9991">
        <v>401.09999999999997</v>
      </c>
      <c r="J9991">
        <v>19</v>
      </c>
      <c r="K9991">
        <v>2439</v>
      </c>
      <c r="L9991" t="s">
        <v>471</v>
      </c>
      <c r="M9991" s="2">
        <f>+Table3[[#This Row],[CHW]]/Table3[[#This Row],[Count of Airbill Number]]</f>
        <v>21.110526315789471</v>
      </c>
    </row>
    <row r="9992" spans="2:13">
      <c r="B9992" t="s">
        <v>20</v>
      </c>
      <c r="C9992" t="s">
        <v>472</v>
      </c>
      <c r="D9992" t="s">
        <v>36</v>
      </c>
      <c r="E9992" t="s">
        <v>777</v>
      </c>
      <c r="F9992" t="s">
        <v>777</v>
      </c>
      <c r="G9992" t="s">
        <v>179</v>
      </c>
      <c r="H9992" t="s">
        <v>29</v>
      </c>
      <c r="I9992">
        <v>401</v>
      </c>
      <c r="J9992">
        <v>35</v>
      </c>
      <c r="K9992">
        <v>2440</v>
      </c>
      <c r="L9992" t="s">
        <v>471</v>
      </c>
      <c r="M9992" s="2">
        <f>+Table3[[#This Row],[CHW]]/Table3[[#This Row],[Count of Airbill Number]]</f>
        <v>11.457142857142857</v>
      </c>
    </row>
    <row r="9993" spans="2:13">
      <c r="B9993" t="s">
        <v>20</v>
      </c>
      <c r="C9993" t="s">
        <v>472</v>
      </c>
      <c r="D9993" t="s">
        <v>22</v>
      </c>
      <c r="E9993" t="s">
        <v>776</v>
      </c>
      <c r="F9993" t="s">
        <v>778</v>
      </c>
      <c r="G9993" t="s">
        <v>32</v>
      </c>
      <c r="H9993" t="s">
        <v>528</v>
      </c>
      <c r="I9993">
        <v>400.52</v>
      </c>
      <c r="J9993">
        <v>4</v>
      </c>
      <c r="K9993">
        <v>2441</v>
      </c>
      <c r="L9993" t="s">
        <v>471</v>
      </c>
      <c r="M9993" s="2">
        <f>+Table3[[#This Row],[CHW]]/Table3[[#This Row],[Count of Airbill Number]]</f>
        <v>100.13</v>
      </c>
    </row>
    <row r="9994" spans="2:13">
      <c r="B9994" t="s">
        <v>35</v>
      </c>
      <c r="C9994" t="s">
        <v>472</v>
      </c>
      <c r="D9994" t="s">
        <v>36</v>
      </c>
      <c r="E9994" t="s">
        <v>777</v>
      </c>
      <c r="F9994" t="s">
        <v>778</v>
      </c>
      <c r="G9994" t="s">
        <v>549</v>
      </c>
      <c r="H9994" t="s">
        <v>51</v>
      </c>
      <c r="I9994">
        <v>400</v>
      </c>
      <c r="J9994">
        <v>1</v>
      </c>
      <c r="K9994">
        <v>2442</v>
      </c>
      <c r="L9994" t="s">
        <v>471</v>
      </c>
      <c r="M9994" s="2">
        <f>+Table3[[#This Row],[CHW]]/Table3[[#This Row],[Count of Airbill Number]]</f>
        <v>400</v>
      </c>
    </row>
    <row r="9995" spans="2:13">
      <c r="B9995" t="s">
        <v>35</v>
      </c>
      <c r="C9995" t="s">
        <v>472</v>
      </c>
      <c r="D9995" t="s">
        <v>36</v>
      </c>
      <c r="E9995" t="s">
        <v>776</v>
      </c>
      <c r="F9995" t="s">
        <v>776</v>
      </c>
      <c r="G9995" t="s">
        <v>152</v>
      </c>
      <c r="H9995" t="s">
        <v>85</v>
      </c>
      <c r="I9995">
        <v>400</v>
      </c>
      <c r="J9995">
        <v>4</v>
      </c>
      <c r="K9995">
        <v>2443</v>
      </c>
      <c r="L9995" t="s">
        <v>471</v>
      </c>
      <c r="M9995" s="2">
        <f>+Table3[[#This Row],[CHW]]/Table3[[#This Row],[Count of Airbill Number]]</f>
        <v>100</v>
      </c>
    </row>
    <row r="9996" spans="2:13">
      <c r="B9996" t="s">
        <v>20</v>
      </c>
      <c r="C9996" t="s">
        <v>21</v>
      </c>
      <c r="D9996" t="s">
        <v>22</v>
      </c>
      <c r="E9996" t="s">
        <v>778</v>
      </c>
      <c r="F9996" t="s">
        <v>778</v>
      </c>
      <c r="G9996" t="s">
        <v>150</v>
      </c>
      <c r="H9996" t="s">
        <v>174</v>
      </c>
      <c r="I9996">
        <v>400</v>
      </c>
      <c r="J9996">
        <v>2</v>
      </c>
      <c r="K9996">
        <v>2444</v>
      </c>
      <c r="L9996" t="s">
        <v>471</v>
      </c>
      <c r="M9996" s="2">
        <f>+Table3[[#This Row],[CHW]]/Table3[[#This Row],[Count of Airbill Number]]</f>
        <v>200</v>
      </c>
    </row>
    <row r="9997" spans="2:13">
      <c r="B9997" t="s">
        <v>20</v>
      </c>
      <c r="C9997" t="s">
        <v>21</v>
      </c>
      <c r="D9997" t="s">
        <v>22</v>
      </c>
      <c r="E9997" t="s">
        <v>777</v>
      </c>
      <c r="F9997" t="s">
        <v>777</v>
      </c>
      <c r="G9997" t="s">
        <v>514</v>
      </c>
      <c r="H9997" t="s">
        <v>179</v>
      </c>
      <c r="I9997">
        <v>400</v>
      </c>
      <c r="J9997">
        <v>141</v>
      </c>
      <c r="K9997">
        <v>2445</v>
      </c>
      <c r="L9997" t="s">
        <v>471</v>
      </c>
      <c r="M9997" s="2">
        <f>+Table3[[#This Row],[CHW]]/Table3[[#This Row],[Count of Airbill Number]]</f>
        <v>2.8368794326241136</v>
      </c>
    </row>
    <row r="9998" spans="2:13">
      <c r="B9998" t="s">
        <v>20</v>
      </c>
      <c r="C9998" t="s">
        <v>472</v>
      </c>
      <c r="D9998" t="s">
        <v>22</v>
      </c>
      <c r="E9998" t="s">
        <v>778</v>
      </c>
      <c r="F9998" t="s">
        <v>777</v>
      </c>
      <c r="G9998" t="s">
        <v>51</v>
      </c>
      <c r="H9998" t="s">
        <v>97</v>
      </c>
      <c r="I9998">
        <v>400</v>
      </c>
      <c r="J9998">
        <v>10</v>
      </c>
      <c r="K9998">
        <v>2446</v>
      </c>
      <c r="L9998" t="s">
        <v>471</v>
      </c>
      <c r="M9998" s="2">
        <f>+Table3[[#This Row],[CHW]]/Table3[[#This Row],[Count of Airbill Number]]</f>
        <v>40</v>
      </c>
    </row>
    <row r="9999" spans="2:13">
      <c r="B9999" t="s">
        <v>20</v>
      </c>
      <c r="C9999" t="s">
        <v>472</v>
      </c>
      <c r="D9999" t="s">
        <v>22</v>
      </c>
      <c r="E9999" t="s">
        <v>777</v>
      </c>
      <c r="F9999" t="s">
        <v>777</v>
      </c>
      <c r="G9999" t="s">
        <v>97</v>
      </c>
      <c r="H9999" t="s">
        <v>259</v>
      </c>
      <c r="I9999">
        <v>400</v>
      </c>
      <c r="J9999">
        <v>8</v>
      </c>
      <c r="K9999">
        <v>2447</v>
      </c>
      <c r="L9999" t="s">
        <v>471</v>
      </c>
      <c r="M9999" s="2">
        <f>+Table3[[#This Row],[CHW]]/Table3[[#This Row],[Count of Airbill Number]]</f>
        <v>50</v>
      </c>
    </row>
    <row r="10000" spans="2:13">
      <c r="B10000" t="s">
        <v>20</v>
      </c>
      <c r="C10000" t="s">
        <v>472</v>
      </c>
      <c r="D10000" t="s">
        <v>22</v>
      </c>
      <c r="E10000" t="s">
        <v>777</v>
      </c>
      <c r="F10000" t="s">
        <v>778</v>
      </c>
      <c r="G10000" t="s">
        <v>259</v>
      </c>
      <c r="H10000" t="s">
        <v>260</v>
      </c>
      <c r="I10000">
        <v>400</v>
      </c>
      <c r="J10000">
        <v>7</v>
      </c>
      <c r="K10000">
        <v>2448</v>
      </c>
      <c r="L10000" t="s">
        <v>471</v>
      </c>
      <c r="M10000" s="2">
        <f>+Table3[[#This Row],[CHW]]/Table3[[#This Row],[Count of Airbill Number]]</f>
        <v>57.142857142857146</v>
      </c>
    </row>
    <row r="10001" spans="2:13">
      <c r="B10001" t="s">
        <v>20</v>
      </c>
      <c r="C10001" t="s">
        <v>472</v>
      </c>
      <c r="D10001" t="s">
        <v>22</v>
      </c>
      <c r="E10001" t="s">
        <v>778</v>
      </c>
      <c r="F10001" t="s">
        <v>778</v>
      </c>
      <c r="G10001" t="s">
        <v>283</v>
      </c>
      <c r="H10001" t="s">
        <v>475</v>
      </c>
      <c r="I10001">
        <v>400</v>
      </c>
      <c r="J10001">
        <v>1</v>
      </c>
      <c r="K10001">
        <v>2449</v>
      </c>
      <c r="L10001" t="s">
        <v>471</v>
      </c>
      <c r="M10001" s="2">
        <f>+Table3[[#This Row],[CHW]]/Table3[[#This Row],[Count of Airbill Number]]</f>
        <v>400</v>
      </c>
    </row>
    <row r="10002" spans="2:13">
      <c r="B10002" t="s">
        <v>20</v>
      </c>
      <c r="C10002" t="s">
        <v>472</v>
      </c>
      <c r="D10002" t="s">
        <v>22</v>
      </c>
      <c r="E10002" t="s">
        <v>777</v>
      </c>
      <c r="F10002" t="s">
        <v>778</v>
      </c>
      <c r="G10002" t="s">
        <v>227</v>
      </c>
      <c r="H10002" t="s">
        <v>260</v>
      </c>
      <c r="I10002">
        <v>400</v>
      </c>
      <c r="J10002">
        <v>1</v>
      </c>
      <c r="K10002">
        <v>2450</v>
      </c>
      <c r="L10002" t="s">
        <v>471</v>
      </c>
      <c r="M10002" s="2">
        <f>+Table3[[#This Row],[CHW]]/Table3[[#This Row],[Count of Airbill Number]]</f>
        <v>400</v>
      </c>
    </row>
    <row r="10003" spans="2:13">
      <c r="B10003" t="s">
        <v>20</v>
      </c>
      <c r="C10003" t="s">
        <v>472</v>
      </c>
      <c r="D10003" t="s">
        <v>22</v>
      </c>
      <c r="E10003" t="s">
        <v>778</v>
      </c>
      <c r="F10003" t="s">
        <v>778</v>
      </c>
      <c r="G10003" t="s">
        <v>171</v>
      </c>
      <c r="H10003" t="s">
        <v>194</v>
      </c>
      <c r="I10003">
        <v>399.84</v>
      </c>
      <c r="J10003">
        <v>38</v>
      </c>
      <c r="K10003">
        <v>2451</v>
      </c>
      <c r="L10003" t="s">
        <v>471</v>
      </c>
      <c r="M10003" s="2">
        <f>+Table3[[#This Row],[CHW]]/Table3[[#This Row],[Count of Airbill Number]]</f>
        <v>10.522105263157894</v>
      </c>
    </row>
    <row r="10004" spans="2:13">
      <c r="B10004" t="s">
        <v>20</v>
      </c>
      <c r="C10004" t="s">
        <v>472</v>
      </c>
      <c r="D10004" t="s">
        <v>22</v>
      </c>
      <c r="E10004" t="s">
        <v>776</v>
      </c>
      <c r="F10004" t="s">
        <v>776</v>
      </c>
      <c r="G10004" t="s">
        <v>117</v>
      </c>
      <c r="H10004" t="s">
        <v>85</v>
      </c>
      <c r="I10004">
        <v>399</v>
      </c>
      <c r="J10004">
        <v>11</v>
      </c>
      <c r="K10004">
        <v>2452</v>
      </c>
      <c r="L10004" t="s">
        <v>471</v>
      </c>
      <c r="M10004" s="2">
        <f>+Table3[[#This Row],[CHW]]/Table3[[#This Row],[Count of Airbill Number]]</f>
        <v>36.272727272727273</v>
      </c>
    </row>
    <row r="10005" spans="2:13">
      <c r="B10005" t="s">
        <v>20</v>
      </c>
      <c r="C10005" t="s">
        <v>472</v>
      </c>
      <c r="D10005" t="s">
        <v>22</v>
      </c>
      <c r="E10005" t="s">
        <v>777</v>
      </c>
      <c r="F10005" t="s">
        <v>778</v>
      </c>
      <c r="G10005" t="s">
        <v>162</v>
      </c>
      <c r="H10005" t="s">
        <v>113</v>
      </c>
      <c r="I10005">
        <v>399</v>
      </c>
      <c r="J10005">
        <v>4</v>
      </c>
      <c r="K10005">
        <v>2453</v>
      </c>
      <c r="L10005" t="s">
        <v>471</v>
      </c>
      <c r="M10005" s="2">
        <f>+Table3[[#This Row],[CHW]]/Table3[[#This Row],[Count of Airbill Number]]</f>
        <v>99.75</v>
      </c>
    </row>
    <row r="10006" spans="2:13">
      <c r="B10006" t="s">
        <v>20</v>
      </c>
      <c r="C10006" t="s">
        <v>472</v>
      </c>
      <c r="D10006" t="s">
        <v>22</v>
      </c>
      <c r="E10006" t="s">
        <v>778</v>
      </c>
      <c r="F10006" t="s">
        <v>778</v>
      </c>
      <c r="G10006" t="s">
        <v>498</v>
      </c>
      <c r="H10006" t="s">
        <v>86</v>
      </c>
      <c r="I10006">
        <v>399</v>
      </c>
      <c r="J10006">
        <v>11</v>
      </c>
      <c r="K10006">
        <v>2454</v>
      </c>
      <c r="L10006" t="s">
        <v>471</v>
      </c>
      <c r="M10006" s="2">
        <f>+Table3[[#This Row],[CHW]]/Table3[[#This Row],[Count of Airbill Number]]</f>
        <v>36.272727272727273</v>
      </c>
    </row>
    <row r="10007" spans="2:13">
      <c r="B10007" t="s">
        <v>20</v>
      </c>
      <c r="C10007" t="s">
        <v>21</v>
      </c>
      <c r="D10007" t="s">
        <v>22</v>
      </c>
      <c r="E10007" t="s">
        <v>776</v>
      </c>
      <c r="F10007" t="s">
        <v>776</v>
      </c>
      <c r="G10007" t="s">
        <v>66</v>
      </c>
      <c r="H10007" t="s">
        <v>165</v>
      </c>
      <c r="I10007">
        <v>398.91999999999996</v>
      </c>
      <c r="J10007">
        <v>10</v>
      </c>
      <c r="K10007">
        <v>2455</v>
      </c>
      <c r="L10007" t="s">
        <v>471</v>
      </c>
      <c r="M10007" s="2">
        <f>+Table3[[#This Row],[CHW]]/Table3[[#This Row],[Count of Airbill Number]]</f>
        <v>39.891999999999996</v>
      </c>
    </row>
    <row r="10008" spans="2:13">
      <c r="B10008" t="s">
        <v>20</v>
      </c>
      <c r="C10008" t="s">
        <v>472</v>
      </c>
      <c r="D10008" t="s">
        <v>22</v>
      </c>
      <c r="E10008" t="s">
        <v>776</v>
      </c>
      <c r="F10008" t="s">
        <v>778</v>
      </c>
      <c r="G10008" t="s">
        <v>37</v>
      </c>
      <c r="H10008" t="s">
        <v>161</v>
      </c>
      <c r="I10008">
        <v>398.83</v>
      </c>
      <c r="J10008">
        <v>14</v>
      </c>
      <c r="K10008">
        <v>2456</v>
      </c>
      <c r="L10008" t="s">
        <v>471</v>
      </c>
      <c r="M10008" s="2">
        <f>+Table3[[#This Row],[CHW]]/Table3[[#This Row],[Count of Airbill Number]]</f>
        <v>28.487857142857141</v>
      </c>
    </row>
    <row r="10009" spans="2:13">
      <c r="B10009" t="s">
        <v>20</v>
      </c>
      <c r="C10009" t="s">
        <v>472</v>
      </c>
      <c r="D10009" t="s">
        <v>22</v>
      </c>
      <c r="E10009" t="s">
        <v>777</v>
      </c>
      <c r="F10009" t="s">
        <v>776</v>
      </c>
      <c r="G10009" t="s">
        <v>110</v>
      </c>
      <c r="H10009" t="s">
        <v>85</v>
      </c>
      <c r="I10009">
        <v>398</v>
      </c>
      <c r="J10009">
        <v>10</v>
      </c>
      <c r="K10009">
        <v>2457</v>
      </c>
      <c r="L10009" t="s">
        <v>471</v>
      </c>
      <c r="M10009" s="2">
        <f>+Table3[[#This Row],[CHW]]/Table3[[#This Row],[Count of Airbill Number]]</f>
        <v>39.799999999999997</v>
      </c>
    </row>
    <row r="10010" spans="2:13">
      <c r="B10010" t="s">
        <v>20</v>
      </c>
      <c r="C10010" t="s">
        <v>472</v>
      </c>
      <c r="D10010" t="s">
        <v>22</v>
      </c>
      <c r="E10010" t="s">
        <v>778</v>
      </c>
      <c r="F10010" t="s">
        <v>778</v>
      </c>
      <c r="G10010" t="s">
        <v>498</v>
      </c>
      <c r="H10010" t="s">
        <v>51</v>
      </c>
      <c r="I10010">
        <v>398</v>
      </c>
      <c r="J10010">
        <v>58</v>
      </c>
      <c r="K10010">
        <v>2458</v>
      </c>
      <c r="L10010" t="s">
        <v>471</v>
      </c>
      <c r="M10010" s="2">
        <f>+Table3[[#This Row],[CHW]]/Table3[[#This Row],[Count of Airbill Number]]</f>
        <v>6.8620689655172411</v>
      </c>
    </row>
    <row r="10011" spans="2:13">
      <c r="B10011" t="s">
        <v>20</v>
      </c>
      <c r="C10011" t="s">
        <v>21</v>
      </c>
      <c r="D10011" t="s">
        <v>22</v>
      </c>
      <c r="E10011" t="s">
        <v>776</v>
      </c>
      <c r="F10011" t="s">
        <v>777</v>
      </c>
      <c r="G10011" t="s">
        <v>85</v>
      </c>
      <c r="H10011" t="s">
        <v>181</v>
      </c>
      <c r="I10011">
        <v>397.71999999999997</v>
      </c>
      <c r="J10011">
        <v>32</v>
      </c>
      <c r="K10011">
        <v>2459</v>
      </c>
      <c r="L10011" t="s">
        <v>471</v>
      </c>
      <c r="M10011" s="2">
        <f>+Table3[[#This Row],[CHW]]/Table3[[#This Row],[Count of Airbill Number]]</f>
        <v>12.428749999999999</v>
      </c>
    </row>
    <row r="10012" spans="2:13">
      <c r="B10012" t="s">
        <v>20</v>
      </c>
      <c r="C10012" t="s">
        <v>472</v>
      </c>
      <c r="D10012" t="s">
        <v>22</v>
      </c>
      <c r="E10012" t="s">
        <v>778</v>
      </c>
      <c r="F10012" t="s">
        <v>778</v>
      </c>
      <c r="G10012" t="s">
        <v>174</v>
      </c>
      <c r="H10012" t="s">
        <v>306</v>
      </c>
      <c r="I10012">
        <v>397.53</v>
      </c>
      <c r="J10012">
        <v>1</v>
      </c>
      <c r="K10012">
        <v>2460</v>
      </c>
      <c r="L10012" t="s">
        <v>471</v>
      </c>
      <c r="M10012" s="2">
        <f>+Table3[[#This Row],[CHW]]/Table3[[#This Row],[Count of Airbill Number]]</f>
        <v>397.53</v>
      </c>
    </row>
    <row r="10013" spans="2:13">
      <c r="B10013" t="s">
        <v>20</v>
      </c>
      <c r="C10013" t="s">
        <v>472</v>
      </c>
      <c r="D10013" t="s">
        <v>22</v>
      </c>
      <c r="E10013" t="s">
        <v>778</v>
      </c>
      <c r="F10013" t="s">
        <v>777</v>
      </c>
      <c r="G10013" t="s">
        <v>51</v>
      </c>
      <c r="H10013" t="s">
        <v>114</v>
      </c>
      <c r="I10013">
        <v>397.2</v>
      </c>
      <c r="J10013">
        <v>5</v>
      </c>
      <c r="K10013">
        <v>2461</v>
      </c>
      <c r="L10013" t="s">
        <v>471</v>
      </c>
      <c r="M10013" s="2">
        <f>+Table3[[#This Row],[CHW]]/Table3[[#This Row],[Count of Airbill Number]]</f>
        <v>79.44</v>
      </c>
    </row>
    <row r="10014" spans="2:13">
      <c r="B10014" t="s">
        <v>20</v>
      </c>
      <c r="C10014" t="s">
        <v>472</v>
      </c>
      <c r="D10014" t="s">
        <v>22</v>
      </c>
      <c r="E10014" t="s">
        <v>777</v>
      </c>
      <c r="F10014" t="s">
        <v>777</v>
      </c>
      <c r="G10014" t="s">
        <v>97</v>
      </c>
      <c r="H10014" t="s">
        <v>581</v>
      </c>
      <c r="I10014">
        <v>397.14000000000004</v>
      </c>
      <c r="J10014">
        <v>10</v>
      </c>
      <c r="K10014">
        <v>2462</v>
      </c>
      <c r="L10014" t="s">
        <v>471</v>
      </c>
      <c r="M10014" s="2">
        <f>+Table3[[#This Row],[CHW]]/Table3[[#This Row],[Count of Airbill Number]]</f>
        <v>39.714000000000006</v>
      </c>
    </row>
    <row r="10015" spans="2:13">
      <c r="B10015" t="s">
        <v>20</v>
      </c>
      <c r="C10015" t="s">
        <v>472</v>
      </c>
      <c r="D10015" t="s">
        <v>22</v>
      </c>
      <c r="E10015" t="s">
        <v>778</v>
      </c>
      <c r="F10015" t="s">
        <v>778</v>
      </c>
      <c r="G10015" t="s">
        <v>135</v>
      </c>
      <c r="H10015" t="s">
        <v>490</v>
      </c>
      <c r="I10015">
        <v>397</v>
      </c>
      <c r="J10015">
        <v>23</v>
      </c>
      <c r="K10015">
        <v>2463</v>
      </c>
      <c r="L10015" t="s">
        <v>471</v>
      </c>
      <c r="M10015" s="2">
        <f>+Table3[[#This Row],[CHW]]/Table3[[#This Row],[Count of Airbill Number]]</f>
        <v>17.260869565217391</v>
      </c>
    </row>
    <row r="10016" spans="2:13">
      <c r="B10016" t="s">
        <v>20</v>
      </c>
      <c r="C10016" t="s">
        <v>472</v>
      </c>
      <c r="D10016" t="s">
        <v>22</v>
      </c>
      <c r="E10016" t="s">
        <v>777</v>
      </c>
      <c r="F10016" t="s">
        <v>777</v>
      </c>
      <c r="G10016" t="s">
        <v>290</v>
      </c>
      <c r="H10016" t="s">
        <v>513</v>
      </c>
      <c r="I10016">
        <v>396.85999999999996</v>
      </c>
      <c r="J10016">
        <v>12</v>
      </c>
      <c r="K10016">
        <v>2464</v>
      </c>
      <c r="L10016" t="s">
        <v>471</v>
      </c>
      <c r="M10016" s="2">
        <f>+Table3[[#This Row],[CHW]]/Table3[[#This Row],[Count of Airbill Number]]</f>
        <v>33.071666666666665</v>
      </c>
    </row>
    <row r="10017" spans="2:13">
      <c r="B10017" t="s">
        <v>20</v>
      </c>
      <c r="C10017" t="s">
        <v>21</v>
      </c>
      <c r="D10017" t="s">
        <v>22</v>
      </c>
      <c r="E10017" t="s">
        <v>777</v>
      </c>
      <c r="F10017" t="s">
        <v>777</v>
      </c>
      <c r="G10017" t="s">
        <v>259</v>
      </c>
      <c r="H10017" t="s">
        <v>290</v>
      </c>
      <c r="I10017">
        <v>395.3</v>
      </c>
      <c r="J10017">
        <v>152</v>
      </c>
      <c r="K10017">
        <v>2465</v>
      </c>
      <c r="L10017" t="s">
        <v>471</v>
      </c>
      <c r="M10017" s="2">
        <f>+Table3[[#This Row],[CHW]]/Table3[[#This Row],[Count of Airbill Number]]</f>
        <v>2.6006578947368424</v>
      </c>
    </row>
    <row r="10018" spans="2:13">
      <c r="B10018" t="s">
        <v>20</v>
      </c>
      <c r="C10018" t="s">
        <v>472</v>
      </c>
      <c r="D10018" t="s">
        <v>22</v>
      </c>
      <c r="E10018" t="s">
        <v>776</v>
      </c>
      <c r="F10018" t="s">
        <v>776</v>
      </c>
      <c r="G10018" t="s">
        <v>116</v>
      </c>
      <c r="H10018" t="s">
        <v>518</v>
      </c>
      <c r="I10018">
        <v>395.24999999999994</v>
      </c>
      <c r="J10018">
        <v>27</v>
      </c>
      <c r="K10018">
        <v>2466</v>
      </c>
      <c r="L10018" t="s">
        <v>471</v>
      </c>
      <c r="M10018" s="2">
        <f>+Table3[[#This Row],[CHW]]/Table3[[#This Row],[Count of Airbill Number]]</f>
        <v>14.638888888888888</v>
      </c>
    </row>
    <row r="10019" spans="2:13">
      <c r="B10019" t="s">
        <v>35</v>
      </c>
      <c r="C10019" t="s">
        <v>472</v>
      </c>
      <c r="D10019" t="s">
        <v>36</v>
      </c>
      <c r="E10019" t="s">
        <v>776</v>
      </c>
      <c r="F10019" t="s">
        <v>777</v>
      </c>
      <c r="G10019" t="s">
        <v>37</v>
      </c>
      <c r="H10019" t="s">
        <v>44</v>
      </c>
      <c r="I10019">
        <v>395.12</v>
      </c>
      <c r="J10019">
        <v>6</v>
      </c>
      <c r="K10019">
        <v>2467</v>
      </c>
      <c r="L10019" t="s">
        <v>471</v>
      </c>
      <c r="M10019" s="2">
        <f>+Table3[[#This Row],[CHW]]/Table3[[#This Row],[Count of Airbill Number]]</f>
        <v>65.853333333333339</v>
      </c>
    </row>
    <row r="10020" spans="2:13">
      <c r="B10020" t="s">
        <v>20</v>
      </c>
      <c r="C10020" t="s">
        <v>21</v>
      </c>
      <c r="D10020" t="s">
        <v>22</v>
      </c>
      <c r="E10020" t="s">
        <v>778</v>
      </c>
      <c r="F10020" t="s">
        <v>778</v>
      </c>
      <c r="G10020" t="s">
        <v>113</v>
      </c>
      <c r="H10020" t="s">
        <v>260</v>
      </c>
      <c r="I10020">
        <v>395.10999999999973</v>
      </c>
      <c r="J10020">
        <v>47</v>
      </c>
      <c r="K10020">
        <v>2468</v>
      </c>
      <c r="L10020" t="s">
        <v>471</v>
      </c>
      <c r="M10020" s="2">
        <f>+Table3[[#This Row],[CHW]]/Table3[[#This Row],[Count of Airbill Number]]</f>
        <v>8.4065957446808461</v>
      </c>
    </row>
    <row r="10021" spans="2:13">
      <c r="B10021" t="s">
        <v>20</v>
      </c>
      <c r="C10021" t="s">
        <v>472</v>
      </c>
      <c r="D10021" t="s">
        <v>22</v>
      </c>
      <c r="E10021" t="s">
        <v>778</v>
      </c>
      <c r="F10021" t="s">
        <v>776</v>
      </c>
      <c r="G10021" t="s">
        <v>99</v>
      </c>
      <c r="H10021" t="s">
        <v>66</v>
      </c>
      <c r="I10021">
        <v>393.3</v>
      </c>
      <c r="J10021">
        <v>22</v>
      </c>
      <c r="K10021">
        <v>2469</v>
      </c>
      <c r="L10021" t="s">
        <v>471</v>
      </c>
      <c r="M10021" s="2">
        <f>+Table3[[#This Row],[CHW]]/Table3[[#This Row],[Count of Airbill Number]]</f>
        <v>17.877272727272729</v>
      </c>
    </row>
    <row r="10022" spans="2:13">
      <c r="B10022" t="s">
        <v>20</v>
      </c>
      <c r="C10022" t="s">
        <v>472</v>
      </c>
      <c r="D10022" t="s">
        <v>22</v>
      </c>
      <c r="E10022" t="s">
        <v>778</v>
      </c>
      <c r="F10022" t="s">
        <v>777</v>
      </c>
      <c r="G10022" t="s">
        <v>86</v>
      </c>
      <c r="H10022" t="s">
        <v>55</v>
      </c>
      <c r="I10022">
        <v>393.2</v>
      </c>
      <c r="J10022">
        <v>21</v>
      </c>
      <c r="K10022">
        <v>2470</v>
      </c>
      <c r="L10022" t="s">
        <v>471</v>
      </c>
      <c r="M10022" s="2">
        <f>+Table3[[#This Row],[CHW]]/Table3[[#This Row],[Count of Airbill Number]]</f>
        <v>18.723809523809525</v>
      </c>
    </row>
    <row r="10023" spans="2:13">
      <c r="B10023" t="s">
        <v>20</v>
      </c>
      <c r="C10023" t="s">
        <v>472</v>
      </c>
      <c r="D10023" t="s">
        <v>22</v>
      </c>
      <c r="E10023" t="s">
        <v>778</v>
      </c>
      <c r="F10023" t="s">
        <v>778</v>
      </c>
      <c r="G10023" t="s">
        <v>113</v>
      </c>
      <c r="H10023" t="s">
        <v>233</v>
      </c>
      <c r="I10023">
        <v>392.28</v>
      </c>
      <c r="J10023">
        <v>7</v>
      </c>
      <c r="K10023">
        <v>2471</v>
      </c>
      <c r="L10023" t="s">
        <v>471</v>
      </c>
      <c r="M10023" s="2">
        <f>+Table3[[#This Row],[CHW]]/Table3[[#This Row],[Count of Airbill Number]]</f>
        <v>56.04</v>
      </c>
    </row>
    <row r="10024" spans="2:13">
      <c r="B10024" t="s">
        <v>35</v>
      </c>
      <c r="C10024" t="s">
        <v>472</v>
      </c>
      <c r="D10024" t="s">
        <v>36</v>
      </c>
      <c r="E10024" t="s">
        <v>777</v>
      </c>
      <c r="F10024" t="s">
        <v>777</v>
      </c>
      <c r="G10024" t="s">
        <v>481</v>
      </c>
      <c r="H10024" t="s">
        <v>259</v>
      </c>
      <c r="I10024">
        <v>392</v>
      </c>
      <c r="J10024">
        <v>6</v>
      </c>
      <c r="K10024">
        <v>2472</v>
      </c>
      <c r="L10024" t="s">
        <v>471</v>
      </c>
      <c r="M10024" s="2">
        <f>+Table3[[#This Row],[CHW]]/Table3[[#This Row],[Count of Airbill Number]]</f>
        <v>65.333333333333329</v>
      </c>
    </row>
    <row r="10025" spans="2:13">
      <c r="B10025" t="s">
        <v>20</v>
      </c>
      <c r="C10025" t="s">
        <v>472</v>
      </c>
      <c r="D10025" t="s">
        <v>22</v>
      </c>
      <c r="E10025" t="s">
        <v>777</v>
      </c>
      <c r="F10025" t="s">
        <v>778</v>
      </c>
      <c r="G10025" t="s">
        <v>55</v>
      </c>
      <c r="H10025" t="s">
        <v>51</v>
      </c>
      <c r="I10025">
        <v>392</v>
      </c>
      <c r="J10025">
        <v>19</v>
      </c>
      <c r="K10025">
        <v>2473</v>
      </c>
      <c r="L10025" t="s">
        <v>471</v>
      </c>
      <c r="M10025" s="2">
        <f>+Table3[[#This Row],[CHW]]/Table3[[#This Row],[Count of Airbill Number]]</f>
        <v>20.631578947368421</v>
      </c>
    </row>
    <row r="10026" spans="2:13">
      <c r="B10026" t="s">
        <v>20</v>
      </c>
      <c r="C10026" t="s">
        <v>21</v>
      </c>
      <c r="D10026" t="s">
        <v>22</v>
      </c>
      <c r="E10026" t="s">
        <v>777</v>
      </c>
      <c r="F10026" t="s">
        <v>777</v>
      </c>
      <c r="G10026" t="s">
        <v>274</v>
      </c>
      <c r="H10026" t="s">
        <v>489</v>
      </c>
      <c r="I10026">
        <v>391.8</v>
      </c>
      <c r="J10026">
        <v>25</v>
      </c>
      <c r="K10026">
        <v>2474</v>
      </c>
      <c r="L10026" t="s">
        <v>471</v>
      </c>
      <c r="M10026" s="2">
        <f>+Table3[[#This Row],[CHW]]/Table3[[#This Row],[Count of Airbill Number]]</f>
        <v>15.672000000000001</v>
      </c>
    </row>
    <row r="10027" spans="2:13">
      <c r="B10027" t="s">
        <v>20</v>
      </c>
      <c r="C10027" t="s">
        <v>472</v>
      </c>
      <c r="D10027" t="s">
        <v>22</v>
      </c>
      <c r="E10027" t="s">
        <v>778</v>
      </c>
      <c r="F10027" t="s">
        <v>778</v>
      </c>
      <c r="G10027" t="s">
        <v>51</v>
      </c>
      <c r="H10027" t="s">
        <v>204</v>
      </c>
      <c r="I10027">
        <v>391.5</v>
      </c>
      <c r="J10027">
        <v>2</v>
      </c>
      <c r="K10027">
        <v>2475</v>
      </c>
      <c r="L10027" t="s">
        <v>471</v>
      </c>
      <c r="M10027" s="2">
        <f>+Table3[[#This Row],[CHW]]/Table3[[#This Row],[Count of Airbill Number]]</f>
        <v>195.75</v>
      </c>
    </row>
    <row r="10028" spans="2:13">
      <c r="B10028" t="s">
        <v>20</v>
      </c>
      <c r="C10028" t="s">
        <v>472</v>
      </c>
      <c r="D10028" t="s">
        <v>22</v>
      </c>
      <c r="E10028" t="s">
        <v>776</v>
      </c>
      <c r="F10028" t="s">
        <v>776</v>
      </c>
      <c r="G10028" t="s">
        <v>37</v>
      </c>
      <c r="H10028" t="s">
        <v>41</v>
      </c>
      <c r="I10028">
        <v>390.9</v>
      </c>
      <c r="J10028">
        <v>9</v>
      </c>
      <c r="K10028">
        <v>2476</v>
      </c>
      <c r="L10028" t="s">
        <v>471</v>
      </c>
      <c r="M10028" s="2">
        <f>+Table3[[#This Row],[CHW]]/Table3[[#This Row],[Count of Airbill Number]]</f>
        <v>43.43333333333333</v>
      </c>
    </row>
    <row r="10029" spans="2:13">
      <c r="B10029" t="s">
        <v>20</v>
      </c>
      <c r="C10029" t="s">
        <v>21</v>
      </c>
      <c r="D10029" t="s">
        <v>22</v>
      </c>
      <c r="E10029" t="s">
        <v>778</v>
      </c>
      <c r="F10029" t="s">
        <v>778</v>
      </c>
      <c r="G10029" t="s">
        <v>51</v>
      </c>
      <c r="H10029" t="s">
        <v>353</v>
      </c>
      <c r="I10029">
        <v>390.8</v>
      </c>
      <c r="J10029">
        <v>9</v>
      </c>
      <c r="K10029">
        <v>2477</v>
      </c>
      <c r="L10029" t="s">
        <v>471</v>
      </c>
      <c r="M10029" s="2">
        <f>+Table3[[#This Row],[CHW]]/Table3[[#This Row],[Count of Airbill Number]]</f>
        <v>43.422222222222224</v>
      </c>
    </row>
    <row r="10030" spans="2:13">
      <c r="B10030" t="s">
        <v>20</v>
      </c>
      <c r="C10030" t="s">
        <v>21</v>
      </c>
      <c r="D10030" t="s">
        <v>22</v>
      </c>
      <c r="E10030" t="s">
        <v>777</v>
      </c>
      <c r="F10030" t="s">
        <v>777</v>
      </c>
      <c r="G10030" t="s">
        <v>27</v>
      </c>
      <c r="H10030" t="s">
        <v>179</v>
      </c>
      <c r="I10030">
        <v>390.5</v>
      </c>
      <c r="J10030">
        <v>84</v>
      </c>
      <c r="K10030">
        <v>2478</v>
      </c>
      <c r="L10030" t="s">
        <v>471</v>
      </c>
      <c r="M10030" s="2">
        <f>+Table3[[#This Row],[CHW]]/Table3[[#This Row],[Count of Airbill Number]]</f>
        <v>4.6488095238095237</v>
      </c>
    </row>
    <row r="10031" spans="2:13">
      <c r="B10031" t="s">
        <v>20</v>
      </c>
      <c r="C10031" t="s">
        <v>472</v>
      </c>
      <c r="D10031" t="s">
        <v>22</v>
      </c>
      <c r="E10031" t="s">
        <v>777</v>
      </c>
      <c r="F10031" t="s">
        <v>778</v>
      </c>
      <c r="G10031" t="s">
        <v>26</v>
      </c>
      <c r="H10031" t="s">
        <v>112</v>
      </c>
      <c r="I10031">
        <v>390</v>
      </c>
      <c r="J10031">
        <v>36</v>
      </c>
      <c r="K10031">
        <v>2479</v>
      </c>
      <c r="L10031" t="s">
        <v>471</v>
      </c>
      <c r="M10031" s="2">
        <f>+Table3[[#This Row],[CHW]]/Table3[[#This Row],[Count of Airbill Number]]</f>
        <v>10.833333333333334</v>
      </c>
    </row>
    <row r="10032" spans="2:13">
      <c r="B10032" t="s">
        <v>20</v>
      </c>
      <c r="C10032" t="s">
        <v>472</v>
      </c>
      <c r="D10032" t="s">
        <v>22</v>
      </c>
      <c r="E10032" t="s">
        <v>777</v>
      </c>
      <c r="F10032" t="s">
        <v>778</v>
      </c>
      <c r="G10032" t="s">
        <v>249</v>
      </c>
      <c r="H10032" t="s">
        <v>86</v>
      </c>
      <c r="I10032">
        <v>390</v>
      </c>
      <c r="J10032">
        <v>32</v>
      </c>
      <c r="K10032">
        <v>2480</v>
      </c>
      <c r="L10032" t="s">
        <v>471</v>
      </c>
      <c r="M10032" s="2">
        <f>+Table3[[#This Row],[CHW]]/Table3[[#This Row],[Count of Airbill Number]]</f>
        <v>12.1875</v>
      </c>
    </row>
    <row r="10033" spans="2:13">
      <c r="B10033" t="s">
        <v>20</v>
      </c>
      <c r="C10033" t="s">
        <v>472</v>
      </c>
      <c r="D10033" t="s">
        <v>22</v>
      </c>
      <c r="E10033" t="s">
        <v>776</v>
      </c>
      <c r="F10033" t="s">
        <v>778</v>
      </c>
      <c r="G10033" t="s">
        <v>89</v>
      </c>
      <c r="H10033" t="s">
        <v>99</v>
      </c>
      <c r="I10033">
        <v>390</v>
      </c>
      <c r="J10033">
        <v>7</v>
      </c>
      <c r="K10033">
        <v>2481</v>
      </c>
      <c r="L10033" t="s">
        <v>471</v>
      </c>
      <c r="M10033" s="2">
        <f>+Table3[[#This Row],[CHW]]/Table3[[#This Row],[Count of Airbill Number]]</f>
        <v>55.714285714285715</v>
      </c>
    </row>
    <row r="10034" spans="2:13">
      <c r="B10034" t="s">
        <v>20</v>
      </c>
      <c r="C10034" t="s">
        <v>472</v>
      </c>
      <c r="D10034" t="s">
        <v>22</v>
      </c>
      <c r="E10034" t="s">
        <v>778</v>
      </c>
      <c r="F10034" t="s">
        <v>778</v>
      </c>
      <c r="G10034" t="s">
        <v>498</v>
      </c>
      <c r="H10034" t="s">
        <v>171</v>
      </c>
      <c r="I10034">
        <v>390</v>
      </c>
      <c r="J10034">
        <v>25</v>
      </c>
      <c r="K10034">
        <v>2482</v>
      </c>
      <c r="L10034" t="s">
        <v>471</v>
      </c>
      <c r="M10034" s="2">
        <f>+Table3[[#This Row],[CHW]]/Table3[[#This Row],[Count of Airbill Number]]</f>
        <v>15.6</v>
      </c>
    </row>
    <row r="10035" spans="2:13">
      <c r="B10035" t="s">
        <v>20</v>
      </c>
      <c r="C10035" t="s">
        <v>472</v>
      </c>
      <c r="D10035" t="s">
        <v>36</v>
      </c>
      <c r="E10035" t="s">
        <v>778</v>
      </c>
      <c r="F10035" t="s">
        <v>776</v>
      </c>
      <c r="G10035" t="s">
        <v>210</v>
      </c>
      <c r="H10035" t="s">
        <v>37</v>
      </c>
      <c r="I10035">
        <v>390</v>
      </c>
      <c r="J10035">
        <v>34</v>
      </c>
      <c r="K10035">
        <v>2483</v>
      </c>
      <c r="L10035" t="s">
        <v>471</v>
      </c>
      <c r="M10035" s="2">
        <f>+Table3[[#This Row],[CHW]]/Table3[[#This Row],[Count of Airbill Number]]</f>
        <v>11.470588235294118</v>
      </c>
    </row>
    <row r="10036" spans="2:13">
      <c r="B10036" t="s">
        <v>20</v>
      </c>
      <c r="C10036" t="s">
        <v>472</v>
      </c>
      <c r="D10036" t="s">
        <v>22</v>
      </c>
      <c r="E10036" t="s">
        <v>776</v>
      </c>
      <c r="F10036" t="s">
        <v>776</v>
      </c>
      <c r="G10036" t="s">
        <v>37</v>
      </c>
      <c r="H10036" t="s">
        <v>558</v>
      </c>
      <c r="I10036">
        <v>389.68999999999994</v>
      </c>
      <c r="J10036">
        <v>11</v>
      </c>
      <c r="K10036">
        <v>2484</v>
      </c>
      <c r="L10036" t="s">
        <v>471</v>
      </c>
      <c r="M10036" s="2">
        <f>+Table3[[#This Row],[CHW]]/Table3[[#This Row],[Count of Airbill Number]]</f>
        <v>35.426363636363632</v>
      </c>
    </row>
    <row r="10037" spans="2:13">
      <c r="B10037" t="s">
        <v>20</v>
      </c>
      <c r="C10037" t="s">
        <v>472</v>
      </c>
      <c r="D10037" t="s">
        <v>22</v>
      </c>
      <c r="E10037" t="s">
        <v>776</v>
      </c>
      <c r="F10037" t="s">
        <v>776</v>
      </c>
      <c r="G10037" t="s">
        <v>39</v>
      </c>
      <c r="H10037" t="s">
        <v>102</v>
      </c>
      <c r="I10037">
        <v>389.63</v>
      </c>
      <c r="J10037">
        <v>12</v>
      </c>
      <c r="K10037">
        <v>2485</v>
      </c>
      <c r="L10037" t="s">
        <v>471</v>
      </c>
      <c r="M10037" s="2">
        <f>+Table3[[#This Row],[CHW]]/Table3[[#This Row],[Count of Airbill Number]]</f>
        <v>32.469166666666666</v>
      </c>
    </row>
    <row r="10038" spans="2:13">
      <c r="B10038" t="s">
        <v>20</v>
      </c>
      <c r="C10038" t="s">
        <v>472</v>
      </c>
      <c r="D10038" t="s">
        <v>22</v>
      </c>
      <c r="E10038" t="s">
        <v>776</v>
      </c>
      <c r="F10038" t="s">
        <v>776</v>
      </c>
      <c r="G10038" t="s">
        <v>85</v>
      </c>
      <c r="H10038" t="s">
        <v>93</v>
      </c>
      <c r="I10038">
        <v>389.6</v>
      </c>
      <c r="J10038">
        <v>24</v>
      </c>
      <c r="K10038">
        <v>2486</v>
      </c>
      <c r="L10038" t="s">
        <v>471</v>
      </c>
      <c r="M10038" s="2">
        <f>+Table3[[#This Row],[CHW]]/Table3[[#This Row],[Count of Airbill Number]]</f>
        <v>16.233333333333334</v>
      </c>
    </row>
    <row r="10039" spans="2:13">
      <c r="B10039" t="s">
        <v>35</v>
      </c>
      <c r="C10039" t="s">
        <v>472</v>
      </c>
      <c r="D10039" t="s">
        <v>36</v>
      </c>
      <c r="E10039" t="s">
        <v>777</v>
      </c>
      <c r="F10039" t="s">
        <v>777</v>
      </c>
      <c r="G10039" t="s">
        <v>27</v>
      </c>
      <c r="H10039" t="s">
        <v>29</v>
      </c>
      <c r="I10039">
        <v>389</v>
      </c>
      <c r="J10039">
        <v>2</v>
      </c>
      <c r="K10039">
        <v>2487</v>
      </c>
      <c r="L10039" t="s">
        <v>471</v>
      </c>
      <c r="M10039" s="2">
        <f>+Table3[[#This Row],[CHW]]/Table3[[#This Row],[Count of Airbill Number]]</f>
        <v>194.5</v>
      </c>
    </row>
    <row r="10040" spans="2:13">
      <c r="B10040" t="s">
        <v>20</v>
      </c>
      <c r="C10040" t="s">
        <v>21</v>
      </c>
      <c r="D10040" t="s">
        <v>22</v>
      </c>
      <c r="E10040" t="s">
        <v>776</v>
      </c>
      <c r="F10040" t="s">
        <v>776</v>
      </c>
      <c r="G10040" t="s">
        <v>66</v>
      </c>
      <c r="H10040" t="s">
        <v>24</v>
      </c>
      <c r="I10040">
        <v>389</v>
      </c>
      <c r="J10040">
        <v>33</v>
      </c>
      <c r="K10040">
        <v>2488</v>
      </c>
      <c r="L10040" t="s">
        <v>471</v>
      </c>
      <c r="M10040" s="2">
        <f>+Table3[[#This Row],[CHW]]/Table3[[#This Row],[Count of Airbill Number]]</f>
        <v>11.787878787878787</v>
      </c>
    </row>
    <row r="10041" spans="2:13">
      <c r="B10041" t="s">
        <v>20</v>
      </c>
      <c r="C10041" t="s">
        <v>472</v>
      </c>
      <c r="D10041" t="s">
        <v>22</v>
      </c>
      <c r="E10041" t="s">
        <v>777</v>
      </c>
      <c r="F10041" t="s">
        <v>777</v>
      </c>
      <c r="G10041" t="s">
        <v>162</v>
      </c>
      <c r="H10041" t="s">
        <v>157</v>
      </c>
      <c r="I10041">
        <v>389</v>
      </c>
      <c r="J10041">
        <v>11</v>
      </c>
      <c r="K10041">
        <v>2489</v>
      </c>
      <c r="L10041" t="s">
        <v>471</v>
      </c>
      <c r="M10041" s="2">
        <f>+Table3[[#This Row],[CHW]]/Table3[[#This Row],[Count of Airbill Number]]</f>
        <v>35.363636363636367</v>
      </c>
    </row>
    <row r="10042" spans="2:13">
      <c r="B10042" t="s">
        <v>20</v>
      </c>
      <c r="C10042" t="s">
        <v>472</v>
      </c>
      <c r="D10042" t="s">
        <v>22</v>
      </c>
      <c r="E10042" t="s">
        <v>778</v>
      </c>
      <c r="F10042" t="s">
        <v>777</v>
      </c>
      <c r="G10042" t="s">
        <v>124</v>
      </c>
      <c r="H10042" t="s">
        <v>374</v>
      </c>
      <c r="I10042">
        <v>388.77</v>
      </c>
      <c r="J10042">
        <v>19</v>
      </c>
      <c r="K10042">
        <v>2490</v>
      </c>
      <c r="L10042" t="s">
        <v>471</v>
      </c>
      <c r="M10042" s="2">
        <f>+Table3[[#This Row],[CHW]]/Table3[[#This Row],[Count of Airbill Number]]</f>
        <v>20.46157894736842</v>
      </c>
    </row>
    <row r="10043" spans="2:13">
      <c r="B10043" t="s">
        <v>20</v>
      </c>
      <c r="C10043" t="s">
        <v>21</v>
      </c>
      <c r="D10043" t="s">
        <v>22</v>
      </c>
      <c r="E10043" t="s">
        <v>776</v>
      </c>
      <c r="F10043" t="s">
        <v>778</v>
      </c>
      <c r="G10043" t="s">
        <v>116</v>
      </c>
      <c r="H10043" t="s">
        <v>112</v>
      </c>
      <c r="I10043">
        <v>388.60836740000036</v>
      </c>
      <c r="J10043">
        <v>81</v>
      </c>
      <c r="K10043">
        <v>2491</v>
      </c>
      <c r="L10043" t="s">
        <v>471</v>
      </c>
      <c r="M10043" s="2">
        <f>+Table3[[#This Row],[CHW]]/Table3[[#This Row],[Count of Airbill Number]]</f>
        <v>4.7976341654321031</v>
      </c>
    </row>
    <row r="10044" spans="2:13">
      <c r="B10044" t="s">
        <v>35</v>
      </c>
      <c r="C10044" t="s">
        <v>472</v>
      </c>
      <c r="D10044" t="s">
        <v>36</v>
      </c>
      <c r="E10044" t="s">
        <v>777</v>
      </c>
      <c r="F10044" t="s">
        <v>777</v>
      </c>
      <c r="G10044" t="s">
        <v>106</v>
      </c>
      <c r="H10044" t="s">
        <v>162</v>
      </c>
      <c r="I10044">
        <v>388</v>
      </c>
      <c r="J10044">
        <v>1</v>
      </c>
      <c r="K10044">
        <v>2492</v>
      </c>
      <c r="L10044" t="s">
        <v>471</v>
      </c>
      <c r="M10044" s="2">
        <f>+Table3[[#This Row],[CHW]]/Table3[[#This Row],[Count of Airbill Number]]</f>
        <v>388</v>
      </c>
    </row>
    <row r="10045" spans="2:13">
      <c r="B10045" t="s">
        <v>20</v>
      </c>
      <c r="C10045" t="s">
        <v>472</v>
      </c>
      <c r="D10045" t="s">
        <v>22</v>
      </c>
      <c r="E10045" t="s">
        <v>778</v>
      </c>
      <c r="F10045" t="s">
        <v>778</v>
      </c>
      <c r="G10045" t="s">
        <v>155</v>
      </c>
      <c r="H10045" t="s">
        <v>90</v>
      </c>
      <c r="I10045">
        <v>388</v>
      </c>
      <c r="J10045">
        <v>9</v>
      </c>
      <c r="K10045">
        <v>2493</v>
      </c>
      <c r="L10045" t="s">
        <v>471</v>
      </c>
      <c r="M10045" s="2">
        <f>+Table3[[#This Row],[CHW]]/Table3[[#This Row],[Count of Airbill Number]]</f>
        <v>43.111111111111114</v>
      </c>
    </row>
    <row r="10046" spans="2:13">
      <c r="B10046" t="s">
        <v>20</v>
      </c>
      <c r="C10046" t="s">
        <v>21</v>
      </c>
      <c r="D10046" t="s">
        <v>22</v>
      </c>
      <c r="E10046" t="s">
        <v>777</v>
      </c>
      <c r="F10046" t="s">
        <v>777</v>
      </c>
      <c r="G10046" t="s">
        <v>27</v>
      </c>
      <c r="H10046" t="s">
        <v>157</v>
      </c>
      <c r="I10046">
        <v>387</v>
      </c>
      <c r="J10046">
        <v>1</v>
      </c>
      <c r="K10046">
        <v>2494</v>
      </c>
      <c r="L10046" t="s">
        <v>471</v>
      </c>
      <c r="M10046" s="2">
        <f>+Table3[[#This Row],[CHW]]/Table3[[#This Row],[Count of Airbill Number]]</f>
        <v>387</v>
      </c>
    </row>
    <row r="10047" spans="2:13">
      <c r="B10047" t="s">
        <v>20</v>
      </c>
      <c r="C10047" t="s">
        <v>472</v>
      </c>
      <c r="D10047" t="s">
        <v>22</v>
      </c>
      <c r="E10047" t="s">
        <v>778</v>
      </c>
      <c r="F10047" t="s">
        <v>778</v>
      </c>
      <c r="G10047" t="s">
        <v>113</v>
      </c>
      <c r="H10047" t="s">
        <v>457</v>
      </c>
      <c r="I10047">
        <v>387</v>
      </c>
      <c r="J10047">
        <v>2</v>
      </c>
      <c r="K10047">
        <v>2495</v>
      </c>
      <c r="L10047" t="s">
        <v>471</v>
      </c>
      <c r="M10047" s="2">
        <f>+Table3[[#This Row],[CHW]]/Table3[[#This Row],[Count of Airbill Number]]</f>
        <v>193.5</v>
      </c>
    </row>
    <row r="10048" spans="2:13">
      <c r="B10048" t="s">
        <v>20</v>
      </c>
      <c r="C10048" t="s">
        <v>472</v>
      </c>
      <c r="D10048" t="s">
        <v>22</v>
      </c>
      <c r="E10048" t="s">
        <v>776</v>
      </c>
      <c r="F10048" t="s">
        <v>778</v>
      </c>
      <c r="G10048" t="s">
        <v>85</v>
      </c>
      <c r="H10048" t="s">
        <v>393</v>
      </c>
      <c r="I10048">
        <v>387</v>
      </c>
      <c r="J10048">
        <v>18</v>
      </c>
      <c r="K10048">
        <v>2496</v>
      </c>
      <c r="L10048" t="s">
        <v>471</v>
      </c>
      <c r="M10048" s="2">
        <f>+Table3[[#This Row],[CHW]]/Table3[[#This Row],[Count of Airbill Number]]</f>
        <v>21.5</v>
      </c>
    </row>
    <row r="10049" spans="2:13">
      <c r="B10049" t="s">
        <v>20</v>
      </c>
      <c r="C10049" t="s">
        <v>472</v>
      </c>
      <c r="D10049" t="s">
        <v>22</v>
      </c>
      <c r="E10049" t="s">
        <v>778</v>
      </c>
      <c r="F10049" t="s">
        <v>777</v>
      </c>
      <c r="G10049" t="s">
        <v>112</v>
      </c>
      <c r="H10049" t="s">
        <v>429</v>
      </c>
      <c r="I10049">
        <v>386.5</v>
      </c>
      <c r="J10049">
        <v>18</v>
      </c>
      <c r="K10049">
        <v>2497</v>
      </c>
      <c r="L10049" t="s">
        <v>471</v>
      </c>
      <c r="M10049" s="2">
        <f>+Table3[[#This Row],[CHW]]/Table3[[#This Row],[Count of Airbill Number]]</f>
        <v>21.472222222222221</v>
      </c>
    </row>
    <row r="10050" spans="2:13">
      <c r="B10050" t="s">
        <v>20</v>
      </c>
      <c r="C10050" t="s">
        <v>472</v>
      </c>
      <c r="D10050" t="s">
        <v>22</v>
      </c>
      <c r="E10050" t="s">
        <v>776</v>
      </c>
      <c r="F10050" t="s">
        <v>778</v>
      </c>
      <c r="G10050" t="s">
        <v>37</v>
      </c>
      <c r="H10050" t="s">
        <v>669</v>
      </c>
      <c r="I10050">
        <v>386</v>
      </c>
      <c r="J10050">
        <v>1</v>
      </c>
      <c r="K10050">
        <v>2498</v>
      </c>
      <c r="L10050" t="s">
        <v>471</v>
      </c>
      <c r="M10050" s="2">
        <f>+Table3[[#This Row],[CHW]]/Table3[[#This Row],[Count of Airbill Number]]</f>
        <v>386</v>
      </c>
    </row>
    <row r="10051" spans="2:13">
      <c r="B10051" t="s">
        <v>20</v>
      </c>
      <c r="C10051" t="s">
        <v>472</v>
      </c>
      <c r="D10051" t="s">
        <v>36</v>
      </c>
      <c r="E10051" t="s">
        <v>778</v>
      </c>
      <c r="F10051" t="s">
        <v>778</v>
      </c>
      <c r="G10051" t="s">
        <v>327</v>
      </c>
      <c r="H10051" t="s">
        <v>86</v>
      </c>
      <c r="I10051">
        <v>386</v>
      </c>
      <c r="J10051">
        <v>16</v>
      </c>
      <c r="K10051">
        <v>2499</v>
      </c>
      <c r="L10051" t="s">
        <v>471</v>
      </c>
      <c r="M10051" s="2">
        <f>+Table3[[#This Row],[CHW]]/Table3[[#This Row],[Count of Airbill Number]]</f>
        <v>24.125</v>
      </c>
    </row>
    <row r="10052" spans="2:13">
      <c r="B10052" t="s">
        <v>20</v>
      </c>
      <c r="C10052" t="s">
        <v>472</v>
      </c>
      <c r="D10052" t="s">
        <v>22</v>
      </c>
      <c r="E10052" t="s">
        <v>776</v>
      </c>
      <c r="F10052" t="s">
        <v>776</v>
      </c>
      <c r="G10052" t="s">
        <v>152</v>
      </c>
      <c r="H10052" t="s">
        <v>66</v>
      </c>
      <c r="I10052">
        <v>385.73409999999996</v>
      </c>
      <c r="J10052">
        <v>2</v>
      </c>
      <c r="K10052">
        <v>2500</v>
      </c>
      <c r="L10052" t="s">
        <v>471</v>
      </c>
      <c r="M10052" s="2">
        <f>+Table3[[#This Row],[CHW]]/Table3[[#This Row],[Count of Airbill Number]]</f>
        <v>192.86704999999998</v>
      </c>
    </row>
    <row r="10053" spans="2:13">
      <c r="B10053" t="s">
        <v>20</v>
      </c>
      <c r="C10053" t="s">
        <v>472</v>
      </c>
      <c r="D10053" t="s">
        <v>22</v>
      </c>
      <c r="E10053" t="s">
        <v>778</v>
      </c>
      <c r="F10053" t="s">
        <v>778</v>
      </c>
      <c r="G10053" t="s">
        <v>250</v>
      </c>
      <c r="H10053" t="s">
        <v>260</v>
      </c>
      <c r="I10053">
        <v>385.52</v>
      </c>
      <c r="J10053">
        <v>19</v>
      </c>
      <c r="K10053">
        <v>2501</v>
      </c>
      <c r="L10053" t="s">
        <v>471</v>
      </c>
      <c r="M10053" s="2">
        <f>+Table3[[#This Row],[CHW]]/Table3[[#This Row],[Count of Airbill Number]]</f>
        <v>20.290526315789474</v>
      </c>
    </row>
    <row r="10054" spans="2:13">
      <c r="B10054" t="s">
        <v>20</v>
      </c>
      <c r="C10054" t="s">
        <v>472</v>
      </c>
      <c r="D10054" t="s">
        <v>22</v>
      </c>
      <c r="E10054" t="s">
        <v>778</v>
      </c>
      <c r="F10054" t="s">
        <v>776</v>
      </c>
      <c r="G10054" t="s">
        <v>99</v>
      </c>
      <c r="H10054" t="s">
        <v>85</v>
      </c>
      <c r="I10054">
        <v>385.5</v>
      </c>
      <c r="J10054">
        <v>10</v>
      </c>
      <c r="K10054">
        <v>2502</v>
      </c>
      <c r="L10054" t="s">
        <v>471</v>
      </c>
      <c r="M10054" s="2">
        <f>+Table3[[#This Row],[CHW]]/Table3[[#This Row],[Count of Airbill Number]]</f>
        <v>38.549999999999997</v>
      </c>
    </row>
    <row r="10055" spans="2:13">
      <c r="B10055" t="s">
        <v>20</v>
      </c>
      <c r="C10055" t="s">
        <v>472</v>
      </c>
      <c r="D10055" t="s">
        <v>22</v>
      </c>
      <c r="E10055" t="s">
        <v>778</v>
      </c>
      <c r="F10055" t="s">
        <v>778</v>
      </c>
      <c r="G10055" t="s">
        <v>565</v>
      </c>
      <c r="H10055" t="s">
        <v>86</v>
      </c>
      <c r="I10055">
        <v>385</v>
      </c>
      <c r="J10055">
        <v>21</v>
      </c>
      <c r="K10055">
        <v>2503</v>
      </c>
      <c r="L10055" t="s">
        <v>471</v>
      </c>
      <c r="M10055" s="2">
        <f>+Table3[[#This Row],[CHW]]/Table3[[#This Row],[Count of Airbill Number]]</f>
        <v>18.333333333333332</v>
      </c>
    </row>
    <row r="10056" spans="2:13">
      <c r="B10056" t="s">
        <v>20</v>
      </c>
      <c r="C10056" t="s">
        <v>472</v>
      </c>
      <c r="D10056" t="s">
        <v>22</v>
      </c>
      <c r="E10056" t="s">
        <v>776</v>
      </c>
      <c r="F10056" t="s">
        <v>776</v>
      </c>
      <c r="G10056" t="s">
        <v>144</v>
      </c>
      <c r="H10056" t="s">
        <v>24</v>
      </c>
      <c r="I10056">
        <v>385</v>
      </c>
      <c r="J10056">
        <v>11</v>
      </c>
      <c r="K10056">
        <v>2504</v>
      </c>
      <c r="L10056" t="s">
        <v>471</v>
      </c>
      <c r="M10056" s="2">
        <f>+Table3[[#This Row],[CHW]]/Table3[[#This Row],[Count of Airbill Number]]</f>
        <v>35</v>
      </c>
    </row>
    <row r="10057" spans="2:13">
      <c r="B10057" t="s">
        <v>20</v>
      </c>
      <c r="C10057" t="s">
        <v>472</v>
      </c>
      <c r="D10057" t="s">
        <v>22</v>
      </c>
      <c r="E10057" t="s">
        <v>778</v>
      </c>
      <c r="F10057" t="s">
        <v>778</v>
      </c>
      <c r="G10057" t="s">
        <v>457</v>
      </c>
      <c r="H10057" t="s">
        <v>112</v>
      </c>
      <c r="I10057">
        <v>385</v>
      </c>
      <c r="J10057">
        <v>41</v>
      </c>
      <c r="K10057">
        <v>2505</v>
      </c>
      <c r="L10057" t="s">
        <v>471</v>
      </c>
      <c r="M10057" s="2">
        <f>+Table3[[#This Row],[CHW]]/Table3[[#This Row],[Count of Airbill Number]]</f>
        <v>9.3902439024390247</v>
      </c>
    </row>
    <row r="10058" spans="2:13">
      <c r="B10058" t="s">
        <v>20</v>
      </c>
      <c r="C10058" t="s">
        <v>472</v>
      </c>
      <c r="D10058" t="s">
        <v>22</v>
      </c>
      <c r="E10058" t="s">
        <v>777</v>
      </c>
      <c r="F10058" t="s">
        <v>776</v>
      </c>
      <c r="G10058" t="s">
        <v>190</v>
      </c>
      <c r="H10058" t="s">
        <v>39</v>
      </c>
      <c r="I10058">
        <v>385</v>
      </c>
      <c r="J10058">
        <v>4</v>
      </c>
      <c r="K10058">
        <v>2506</v>
      </c>
      <c r="L10058" t="s">
        <v>471</v>
      </c>
      <c r="M10058" s="2">
        <f>+Table3[[#This Row],[CHW]]/Table3[[#This Row],[Count of Airbill Number]]</f>
        <v>96.25</v>
      </c>
    </row>
    <row r="10059" spans="2:13">
      <c r="B10059" t="s">
        <v>20</v>
      </c>
      <c r="C10059" t="s">
        <v>472</v>
      </c>
      <c r="D10059" t="s">
        <v>22</v>
      </c>
      <c r="E10059" t="s">
        <v>777</v>
      </c>
      <c r="F10059" t="s">
        <v>778</v>
      </c>
      <c r="G10059" t="s">
        <v>106</v>
      </c>
      <c r="H10059" t="s">
        <v>171</v>
      </c>
      <c r="I10059">
        <v>385</v>
      </c>
      <c r="J10059">
        <v>4</v>
      </c>
      <c r="K10059">
        <v>2507</v>
      </c>
      <c r="L10059" t="s">
        <v>471</v>
      </c>
      <c r="M10059" s="2">
        <f>+Table3[[#This Row],[CHW]]/Table3[[#This Row],[Count of Airbill Number]]</f>
        <v>96.25</v>
      </c>
    </row>
    <row r="10060" spans="2:13">
      <c r="B10060" t="s">
        <v>20</v>
      </c>
      <c r="C10060" t="s">
        <v>472</v>
      </c>
      <c r="D10060" t="s">
        <v>22</v>
      </c>
      <c r="E10060" t="s">
        <v>778</v>
      </c>
      <c r="F10060" t="s">
        <v>778</v>
      </c>
      <c r="G10060" t="s">
        <v>124</v>
      </c>
      <c r="H10060" t="s">
        <v>474</v>
      </c>
      <c r="I10060">
        <v>384.91</v>
      </c>
      <c r="J10060">
        <v>18</v>
      </c>
      <c r="K10060">
        <v>2508</v>
      </c>
      <c r="L10060" t="s">
        <v>471</v>
      </c>
      <c r="M10060" s="2">
        <f>+Table3[[#This Row],[CHW]]/Table3[[#This Row],[Count of Airbill Number]]</f>
        <v>21.38388888888889</v>
      </c>
    </row>
    <row r="10061" spans="2:13">
      <c r="B10061" t="s">
        <v>20</v>
      </c>
      <c r="C10061" t="s">
        <v>21</v>
      </c>
      <c r="D10061" t="s">
        <v>22</v>
      </c>
      <c r="E10061" t="s">
        <v>777</v>
      </c>
      <c r="F10061" t="s">
        <v>777</v>
      </c>
      <c r="G10061" t="s">
        <v>106</v>
      </c>
      <c r="H10061" t="s">
        <v>227</v>
      </c>
      <c r="I10061">
        <v>384.85999999999996</v>
      </c>
      <c r="J10061">
        <v>72</v>
      </c>
      <c r="K10061">
        <v>2509</v>
      </c>
      <c r="L10061" t="s">
        <v>471</v>
      </c>
      <c r="M10061" s="2">
        <f>+Table3[[#This Row],[CHW]]/Table3[[#This Row],[Count of Airbill Number]]</f>
        <v>5.3452777777777776</v>
      </c>
    </row>
    <row r="10062" spans="2:13">
      <c r="B10062" t="s">
        <v>20</v>
      </c>
      <c r="C10062" t="s">
        <v>472</v>
      </c>
      <c r="D10062" t="s">
        <v>22</v>
      </c>
      <c r="E10062" t="s">
        <v>778</v>
      </c>
      <c r="F10062" t="s">
        <v>778</v>
      </c>
      <c r="G10062" t="s">
        <v>99</v>
      </c>
      <c r="H10062" t="s">
        <v>657</v>
      </c>
      <c r="I10062">
        <v>384.6</v>
      </c>
      <c r="J10062">
        <v>1</v>
      </c>
      <c r="K10062">
        <v>2510</v>
      </c>
      <c r="L10062" t="s">
        <v>471</v>
      </c>
      <c r="M10062" s="2">
        <f>+Table3[[#This Row],[CHW]]/Table3[[#This Row],[Count of Airbill Number]]</f>
        <v>384.6</v>
      </c>
    </row>
    <row r="10063" spans="2:13">
      <c r="B10063" t="s">
        <v>20</v>
      </c>
      <c r="C10063" t="s">
        <v>472</v>
      </c>
      <c r="D10063" t="s">
        <v>22</v>
      </c>
      <c r="E10063" t="s">
        <v>777</v>
      </c>
      <c r="F10063" t="s">
        <v>777</v>
      </c>
      <c r="G10063" t="s">
        <v>484</v>
      </c>
      <c r="H10063" t="s">
        <v>496</v>
      </c>
      <c r="I10063">
        <v>384.57</v>
      </c>
      <c r="J10063">
        <v>21</v>
      </c>
      <c r="K10063">
        <v>2511</v>
      </c>
      <c r="L10063" t="s">
        <v>471</v>
      </c>
      <c r="M10063" s="2">
        <f>+Table3[[#This Row],[CHW]]/Table3[[#This Row],[Count of Airbill Number]]</f>
        <v>18.312857142857144</v>
      </c>
    </row>
    <row r="10064" spans="2:13">
      <c r="B10064" t="s">
        <v>20</v>
      </c>
      <c r="C10064" t="s">
        <v>21</v>
      </c>
      <c r="D10064" t="s">
        <v>22</v>
      </c>
      <c r="E10064" t="s">
        <v>777</v>
      </c>
      <c r="F10064" t="s">
        <v>777</v>
      </c>
      <c r="G10064" t="s">
        <v>290</v>
      </c>
      <c r="H10064" t="s">
        <v>540</v>
      </c>
      <c r="I10064">
        <v>383.03999999999991</v>
      </c>
      <c r="J10064">
        <v>47</v>
      </c>
      <c r="K10064">
        <v>2512</v>
      </c>
      <c r="L10064" t="s">
        <v>471</v>
      </c>
      <c r="M10064" s="2">
        <f>+Table3[[#This Row],[CHW]]/Table3[[#This Row],[Count of Airbill Number]]</f>
        <v>8.1497872340425506</v>
      </c>
    </row>
    <row r="10065" spans="2:13">
      <c r="B10065" t="s">
        <v>20</v>
      </c>
      <c r="C10065" t="s">
        <v>472</v>
      </c>
      <c r="D10065" t="s">
        <v>22</v>
      </c>
      <c r="E10065" t="s">
        <v>777</v>
      </c>
      <c r="F10065" t="s">
        <v>778</v>
      </c>
      <c r="G10065" t="s">
        <v>249</v>
      </c>
      <c r="H10065" t="s">
        <v>171</v>
      </c>
      <c r="I10065">
        <v>383</v>
      </c>
      <c r="J10065">
        <v>29</v>
      </c>
      <c r="K10065">
        <v>2513</v>
      </c>
      <c r="L10065" t="s">
        <v>471</v>
      </c>
      <c r="M10065" s="2">
        <f>+Table3[[#This Row],[CHW]]/Table3[[#This Row],[Count of Airbill Number]]</f>
        <v>13.206896551724139</v>
      </c>
    </row>
    <row r="10066" spans="2:13">
      <c r="B10066" t="s">
        <v>20</v>
      </c>
      <c r="C10066" t="s">
        <v>472</v>
      </c>
      <c r="D10066" t="s">
        <v>22</v>
      </c>
      <c r="E10066" t="s">
        <v>776</v>
      </c>
      <c r="F10066" t="s">
        <v>776</v>
      </c>
      <c r="G10066" t="s">
        <v>57</v>
      </c>
      <c r="H10066" t="s">
        <v>32</v>
      </c>
      <c r="I10066">
        <v>382.3</v>
      </c>
      <c r="J10066">
        <v>10</v>
      </c>
      <c r="K10066">
        <v>2514</v>
      </c>
      <c r="L10066" t="s">
        <v>471</v>
      </c>
      <c r="M10066" s="2">
        <f>+Table3[[#This Row],[CHW]]/Table3[[#This Row],[Count of Airbill Number]]</f>
        <v>38.230000000000004</v>
      </c>
    </row>
    <row r="10067" spans="2:13">
      <c r="B10067" t="s">
        <v>20</v>
      </c>
      <c r="C10067" t="s">
        <v>472</v>
      </c>
      <c r="D10067" t="s">
        <v>22</v>
      </c>
      <c r="E10067" t="s">
        <v>778</v>
      </c>
      <c r="F10067" t="s">
        <v>776</v>
      </c>
      <c r="G10067" t="s">
        <v>113</v>
      </c>
      <c r="H10067" t="s">
        <v>597</v>
      </c>
      <c r="I10067">
        <v>381.57000000000005</v>
      </c>
      <c r="J10067">
        <v>15</v>
      </c>
      <c r="K10067">
        <v>2515</v>
      </c>
      <c r="L10067" t="s">
        <v>471</v>
      </c>
      <c r="M10067" s="2">
        <f>+Table3[[#This Row],[CHW]]/Table3[[#This Row],[Count of Airbill Number]]</f>
        <v>25.438000000000002</v>
      </c>
    </row>
    <row r="10068" spans="2:13">
      <c r="B10068" t="s">
        <v>20</v>
      </c>
      <c r="C10068" t="s">
        <v>472</v>
      </c>
      <c r="D10068" t="s">
        <v>22</v>
      </c>
      <c r="E10068" t="s">
        <v>776</v>
      </c>
      <c r="F10068" t="s">
        <v>777</v>
      </c>
      <c r="G10068" t="s">
        <v>32</v>
      </c>
      <c r="H10068" t="s">
        <v>489</v>
      </c>
      <c r="I10068">
        <v>381.25</v>
      </c>
      <c r="J10068">
        <v>13</v>
      </c>
      <c r="K10068">
        <v>2516</v>
      </c>
      <c r="L10068" t="s">
        <v>471</v>
      </c>
      <c r="M10068" s="2">
        <f>+Table3[[#This Row],[CHW]]/Table3[[#This Row],[Count of Airbill Number]]</f>
        <v>29.326923076923077</v>
      </c>
    </row>
    <row r="10069" spans="2:13">
      <c r="B10069" t="s">
        <v>20</v>
      </c>
      <c r="C10069" t="s">
        <v>472</v>
      </c>
      <c r="D10069" t="s">
        <v>22</v>
      </c>
      <c r="E10069" t="s">
        <v>778</v>
      </c>
      <c r="F10069" t="s">
        <v>777</v>
      </c>
      <c r="G10069" t="s">
        <v>283</v>
      </c>
      <c r="H10069" t="s">
        <v>110</v>
      </c>
      <c r="I10069">
        <v>381</v>
      </c>
      <c r="J10069">
        <v>3</v>
      </c>
      <c r="K10069">
        <v>2517</v>
      </c>
      <c r="L10069" t="s">
        <v>471</v>
      </c>
      <c r="M10069" s="2">
        <f>+Table3[[#This Row],[CHW]]/Table3[[#This Row],[Count of Airbill Number]]</f>
        <v>127</v>
      </c>
    </row>
    <row r="10070" spans="2:13">
      <c r="B10070" t="s">
        <v>20</v>
      </c>
      <c r="C10070" t="s">
        <v>472</v>
      </c>
      <c r="D10070" t="s">
        <v>22</v>
      </c>
      <c r="E10070" t="s">
        <v>776</v>
      </c>
      <c r="F10070" t="s">
        <v>777</v>
      </c>
      <c r="G10070" t="s">
        <v>45</v>
      </c>
      <c r="H10070" t="s">
        <v>259</v>
      </c>
      <c r="I10070">
        <v>380</v>
      </c>
      <c r="J10070">
        <v>21</v>
      </c>
      <c r="K10070">
        <v>2518</v>
      </c>
      <c r="L10070" t="s">
        <v>471</v>
      </c>
      <c r="M10070" s="2">
        <f>+Table3[[#This Row],[CHW]]/Table3[[#This Row],[Count of Airbill Number]]</f>
        <v>18.095238095238095</v>
      </c>
    </row>
    <row r="10071" spans="2:13">
      <c r="B10071" t="s">
        <v>20</v>
      </c>
      <c r="C10071" t="s">
        <v>472</v>
      </c>
      <c r="D10071" t="s">
        <v>22</v>
      </c>
      <c r="E10071" t="s">
        <v>778</v>
      </c>
      <c r="F10071" t="s">
        <v>778</v>
      </c>
      <c r="G10071" t="s">
        <v>171</v>
      </c>
      <c r="H10071" t="s">
        <v>173</v>
      </c>
      <c r="I10071">
        <v>380</v>
      </c>
      <c r="J10071">
        <v>11</v>
      </c>
      <c r="K10071">
        <v>2519</v>
      </c>
      <c r="L10071" t="s">
        <v>471</v>
      </c>
      <c r="M10071" s="2">
        <f>+Table3[[#This Row],[CHW]]/Table3[[#This Row],[Count of Airbill Number]]</f>
        <v>34.545454545454547</v>
      </c>
    </row>
    <row r="10072" spans="2:13">
      <c r="B10072" t="s">
        <v>20</v>
      </c>
      <c r="C10072" t="s">
        <v>472</v>
      </c>
      <c r="D10072" t="s">
        <v>22</v>
      </c>
      <c r="E10072" t="s">
        <v>776</v>
      </c>
      <c r="F10072" t="s">
        <v>776</v>
      </c>
      <c r="G10072" t="s">
        <v>31</v>
      </c>
      <c r="H10072" t="s">
        <v>94</v>
      </c>
      <c r="I10072">
        <v>380</v>
      </c>
      <c r="J10072">
        <v>10</v>
      </c>
      <c r="K10072">
        <v>2520</v>
      </c>
      <c r="L10072" t="s">
        <v>471</v>
      </c>
      <c r="M10072" s="2">
        <f>+Table3[[#This Row],[CHW]]/Table3[[#This Row],[Count of Airbill Number]]</f>
        <v>38</v>
      </c>
    </row>
    <row r="10073" spans="2:13">
      <c r="B10073" t="s">
        <v>20</v>
      </c>
      <c r="C10073" t="s">
        <v>472</v>
      </c>
      <c r="D10073" t="s">
        <v>22</v>
      </c>
      <c r="E10073" t="s">
        <v>778</v>
      </c>
      <c r="F10073" t="s">
        <v>778</v>
      </c>
      <c r="G10073" t="s">
        <v>250</v>
      </c>
      <c r="H10073" t="s">
        <v>267</v>
      </c>
      <c r="I10073">
        <v>380</v>
      </c>
      <c r="J10073">
        <v>77</v>
      </c>
      <c r="K10073">
        <v>2521</v>
      </c>
      <c r="L10073" t="s">
        <v>471</v>
      </c>
      <c r="M10073" s="2">
        <f>+Table3[[#This Row],[CHW]]/Table3[[#This Row],[Count of Airbill Number]]</f>
        <v>4.9350649350649354</v>
      </c>
    </row>
    <row r="10074" spans="2:13">
      <c r="B10074" t="s">
        <v>20</v>
      </c>
      <c r="C10074" t="s">
        <v>472</v>
      </c>
      <c r="D10074" t="s">
        <v>22</v>
      </c>
      <c r="E10074" t="s">
        <v>776</v>
      </c>
      <c r="F10074" t="s">
        <v>778</v>
      </c>
      <c r="G10074" t="s">
        <v>175</v>
      </c>
      <c r="H10074" t="s">
        <v>86</v>
      </c>
      <c r="I10074">
        <v>380</v>
      </c>
      <c r="J10074">
        <v>174</v>
      </c>
      <c r="K10074">
        <v>2522</v>
      </c>
      <c r="L10074" t="s">
        <v>471</v>
      </c>
      <c r="M10074" s="2">
        <f>+Table3[[#This Row],[CHW]]/Table3[[#This Row],[Count of Airbill Number]]</f>
        <v>2.1839080459770117</v>
      </c>
    </row>
    <row r="10075" spans="2:13">
      <c r="B10075" t="s">
        <v>20</v>
      </c>
      <c r="C10075" t="s">
        <v>472</v>
      </c>
      <c r="D10075" t="s">
        <v>22</v>
      </c>
      <c r="E10075" t="s">
        <v>777</v>
      </c>
      <c r="F10075" t="s">
        <v>777</v>
      </c>
      <c r="G10075" t="s">
        <v>106</v>
      </c>
      <c r="H10075" t="s">
        <v>417</v>
      </c>
      <c r="I10075">
        <v>379.9</v>
      </c>
      <c r="J10075">
        <v>26</v>
      </c>
      <c r="K10075">
        <v>2523</v>
      </c>
      <c r="L10075" t="s">
        <v>471</v>
      </c>
      <c r="M10075" s="2">
        <f>+Table3[[#This Row],[CHW]]/Table3[[#This Row],[Count of Airbill Number]]</f>
        <v>14.61153846153846</v>
      </c>
    </row>
    <row r="10076" spans="2:13">
      <c r="B10076" t="s">
        <v>20</v>
      </c>
      <c r="C10076" t="s">
        <v>472</v>
      </c>
      <c r="D10076" t="s">
        <v>22</v>
      </c>
      <c r="E10076" t="s">
        <v>778</v>
      </c>
      <c r="F10076" t="s">
        <v>778</v>
      </c>
      <c r="G10076" t="s">
        <v>124</v>
      </c>
      <c r="H10076" t="s">
        <v>657</v>
      </c>
      <c r="I10076">
        <v>379.35</v>
      </c>
      <c r="J10076">
        <v>1</v>
      </c>
      <c r="K10076">
        <v>2524</v>
      </c>
      <c r="L10076" t="s">
        <v>471</v>
      </c>
      <c r="M10076" s="2">
        <f>+Table3[[#This Row],[CHW]]/Table3[[#This Row],[Count of Airbill Number]]</f>
        <v>379.35</v>
      </c>
    </row>
    <row r="10077" spans="2:13">
      <c r="B10077" t="s">
        <v>35</v>
      </c>
      <c r="C10077" t="s">
        <v>472</v>
      </c>
      <c r="D10077" t="s">
        <v>36</v>
      </c>
      <c r="E10077" t="s">
        <v>776</v>
      </c>
      <c r="F10077" t="s">
        <v>776</v>
      </c>
      <c r="G10077" t="s">
        <v>122</v>
      </c>
      <c r="H10077" t="s">
        <v>32</v>
      </c>
      <c r="I10077">
        <v>379</v>
      </c>
      <c r="J10077">
        <v>1</v>
      </c>
      <c r="K10077">
        <v>2525</v>
      </c>
      <c r="L10077" t="s">
        <v>471</v>
      </c>
      <c r="M10077" s="2">
        <f>+Table3[[#This Row],[CHW]]/Table3[[#This Row],[Count of Airbill Number]]</f>
        <v>379</v>
      </c>
    </row>
    <row r="10078" spans="2:13">
      <c r="B10078" t="s">
        <v>35</v>
      </c>
      <c r="C10078" t="s">
        <v>472</v>
      </c>
      <c r="D10078" t="s">
        <v>36</v>
      </c>
      <c r="E10078" t="s">
        <v>778</v>
      </c>
      <c r="F10078" t="s">
        <v>778</v>
      </c>
      <c r="G10078" t="s">
        <v>283</v>
      </c>
      <c r="H10078" t="s">
        <v>51</v>
      </c>
      <c r="I10078">
        <v>379</v>
      </c>
      <c r="J10078">
        <v>1</v>
      </c>
      <c r="K10078">
        <v>2526</v>
      </c>
      <c r="L10078" t="s">
        <v>471</v>
      </c>
      <c r="M10078" s="2">
        <f>+Table3[[#This Row],[CHW]]/Table3[[#This Row],[Count of Airbill Number]]</f>
        <v>379</v>
      </c>
    </row>
    <row r="10079" spans="2:13">
      <c r="B10079" t="s">
        <v>35</v>
      </c>
      <c r="C10079" t="s">
        <v>472</v>
      </c>
      <c r="D10079" t="s">
        <v>36</v>
      </c>
      <c r="E10079" t="s">
        <v>776</v>
      </c>
      <c r="F10079" t="s">
        <v>776</v>
      </c>
      <c r="G10079" t="s">
        <v>120</v>
      </c>
      <c r="H10079" t="s">
        <v>32</v>
      </c>
      <c r="I10079">
        <v>379</v>
      </c>
      <c r="J10079">
        <v>1</v>
      </c>
      <c r="K10079">
        <v>2527</v>
      </c>
      <c r="L10079" t="s">
        <v>471</v>
      </c>
      <c r="M10079" s="2">
        <f>+Table3[[#This Row],[CHW]]/Table3[[#This Row],[Count of Airbill Number]]</f>
        <v>379</v>
      </c>
    </row>
    <row r="10080" spans="2:13">
      <c r="B10080" t="s">
        <v>35</v>
      </c>
      <c r="C10080" t="s">
        <v>472</v>
      </c>
      <c r="D10080" t="s">
        <v>36</v>
      </c>
      <c r="E10080" t="s">
        <v>777</v>
      </c>
      <c r="F10080" t="s">
        <v>777</v>
      </c>
      <c r="G10080" t="s">
        <v>181</v>
      </c>
      <c r="H10080" t="s">
        <v>190</v>
      </c>
      <c r="I10080">
        <v>379</v>
      </c>
      <c r="J10080">
        <v>1</v>
      </c>
      <c r="K10080">
        <v>2528</v>
      </c>
      <c r="L10080" t="s">
        <v>471</v>
      </c>
      <c r="M10080" s="2">
        <f>+Table3[[#This Row],[CHW]]/Table3[[#This Row],[Count of Airbill Number]]</f>
        <v>379</v>
      </c>
    </row>
    <row r="10081" spans="2:13">
      <c r="B10081" t="s">
        <v>35</v>
      </c>
      <c r="C10081" t="s">
        <v>472</v>
      </c>
      <c r="D10081" t="s">
        <v>36</v>
      </c>
      <c r="E10081" t="s">
        <v>776</v>
      </c>
      <c r="F10081" t="s">
        <v>776</v>
      </c>
      <c r="G10081" t="s">
        <v>152</v>
      </c>
      <c r="H10081" t="s">
        <v>32</v>
      </c>
      <c r="I10081">
        <v>379</v>
      </c>
      <c r="J10081">
        <v>1</v>
      </c>
      <c r="K10081">
        <v>2529</v>
      </c>
      <c r="L10081" t="s">
        <v>471</v>
      </c>
      <c r="M10081" s="2">
        <f>+Table3[[#This Row],[CHW]]/Table3[[#This Row],[Count of Airbill Number]]</f>
        <v>379</v>
      </c>
    </row>
    <row r="10082" spans="2:13">
      <c r="B10082" t="s">
        <v>35</v>
      </c>
      <c r="C10082" t="s">
        <v>472</v>
      </c>
      <c r="D10082" t="s">
        <v>36</v>
      </c>
      <c r="E10082" t="s">
        <v>777</v>
      </c>
      <c r="F10082" t="s">
        <v>777</v>
      </c>
      <c r="G10082" t="s">
        <v>27</v>
      </c>
      <c r="H10082" t="s">
        <v>162</v>
      </c>
      <c r="I10082">
        <v>379</v>
      </c>
      <c r="J10082">
        <v>1</v>
      </c>
      <c r="K10082">
        <v>2530</v>
      </c>
      <c r="L10082" t="s">
        <v>471</v>
      </c>
      <c r="M10082" s="2">
        <f>+Table3[[#This Row],[CHW]]/Table3[[#This Row],[Count of Airbill Number]]</f>
        <v>379</v>
      </c>
    </row>
    <row r="10083" spans="2:13">
      <c r="B10083" t="s">
        <v>35</v>
      </c>
      <c r="C10083" t="s">
        <v>472</v>
      </c>
      <c r="D10083" t="s">
        <v>36</v>
      </c>
      <c r="E10083" t="s">
        <v>777</v>
      </c>
      <c r="F10083" t="s">
        <v>778</v>
      </c>
      <c r="G10083" t="s">
        <v>106</v>
      </c>
      <c r="H10083" t="s">
        <v>124</v>
      </c>
      <c r="I10083">
        <v>379</v>
      </c>
      <c r="J10083">
        <v>1</v>
      </c>
      <c r="K10083">
        <v>2531</v>
      </c>
      <c r="L10083" t="s">
        <v>471</v>
      </c>
      <c r="M10083" s="2">
        <f>+Table3[[#This Row],[CHW]]/Table3[[#This Row],[Count of Airbill Number]]</f>
        <v>379</v>
      </c>
    </row>
    <row r="10084" spans="2:13">
      <c r="B10084" t="s">
        <v>20</v>
      </c>
      <c r="C10084" t="s">
        <v>472</v>
      </c>
      <c r="D10084" t="s">
        <v>22</v>
      </c>
      <c r="E10084" t="s">
        <v>776</v>
      </c>
      <c r="F10084" t="s">
        <v>776</v>
      </c>
      <c r="G10084" t="s">
        <v>152</v>
      </c>
      <c r="H10084" t="s">
        <v>123</v>
      </c>
      <c r="I10084">
        <v>379</v>
      </c>
      <c r="J10084">
        <v>1</v>
      </c>
      <c r="K10084">
        <v>2532</v>
      </c>
      <c r="L10084" t="s">
        <v>471</v>
      </c>
      <c r="M10084" s="2">
        <f>+Table3[[#This Row],[CHW]]/Table3[[#This Row],[Count of Airbill Number]]</f>
        <v>379</v>
      </c>
    </row>
    <row r="10085" spans="2:13">
      <c r="B10085" t="s">
        <v>20</v>
      </c>
      <c r="C10085" t="s">
        <v>472</v>
      </c>
      <c r="D10085" t="s">
        <v>22</v>
      </c>
      <c r="E10085" t="s">
        <v>777</v>
      </c>
      <c r="F10085" t="s">
        <v>778</v>
      </c>
      <c r="G10085" t="s">
        <v>29</v>
      </c>
      <c r="H10085" t="s">
        <v>112</v>
      </c>
      <c r="I10085">
        <v>379</v>
      </c>
      <c r="J10085">
        <v>7</v>
      </c>
      <c r="K10085">
        <v>2533</v>
      </c>
      <c r="L10085" t="s">
        <v>471</v>
      </c>
      <c r="M10085" s="2">
        <f>+Table3[[#This Row],[CHW]]/Table3[[#This Row],[Count of Airbill Number]]</f>
        <v>54.142857142857146</v>
      </c>
    </row>
    <row r="10086" spans="2:13">
      <c r="B10086" t="s">
        <v>20</v>
      </c>
      <c r="C10086" t="s">
        <v>472</v>
      </c>
      <c r="D10086" t="s">
        <v>22</v>
      </c>
      <c r="E10086" t="s">
        <v>776</v>
      </c>
      <c r="F10086" t="s">
        <v>776</v>
      </c>
      <c r="G10086" t="s">
        <v>31</v>
      </c>
      <c r="H10086" t="s">
        <v>92</v>
      </c>
      <c r="I10086">
        <v>378.28999999999996</v>
      </c>
      <c r="J10086">
        <v>10</v>
      </c>
      <c r="K10086">
        <v>2534</v>
      </c>
      <c r="L10086" t="s">
        <v>471</v>
      </c>
      <c r="M10086" s="2">
        <f>+Table3[[#This Row],[CHW]]/Table3[[#This Row],[Count of Airbill Number]]</f>
        <v>37.828999999999994</v>
      </c>
    </row>
    <row r="10087" spans="2:13">
      <c r="B10087" t="s">
        <v>20</v>
      </c>
      <c r="C10087" t="s">
        <v>472</v>
      </c>
      <c r="D10087" t="s">
        <v>22</v>
      </c>
      <c r="E10087" t="s">
        <v>778</v>
      </c>
      <c r="F10087" t="s">
        <v>778</v>
      </c>
      <c r="G10087" t="s">
        <v>124</v>
      </c>
      <c r="H10087" t="s">
        <v>233</v>
      </c>
      <c r="I10087">
        <v>378.2</v>
      </c>
      <c r="J10087">
        <v>18</v>
      </c>
      <c r="K10087">
        <v>2535</v>
      </c>
      <c r="L10087" t="s">
        <v>471</v>
      </c>
      <c r="M10087" s="2">
        <f>+Table3[[#This Row],[CHW]]/Table3[[#This Row],[Count of Airbill Number]]</f>
        <v>21.011111111111109</v>
      </c>
    </row>
    <row r="10088" spans="2:13">
      <c r="B10088" t="s">
        <v>35</v>
      </c>
      <c r="C10088" t="s">
        <v>21</v>
      </c>
      <c r="D10088" t="s">
        <v>36</v>
      </c>
      <c r="E10088" t="s">
        <v>777</v>
      </c>
      <c r="F10088" t="s">
        <v>777</v>
      </c>
      <c r="G10088" t="s">
        <v>484</v>
      </c>
      <c r="H10088" t="s">
        <v>205</v>
      </c>
      <c r="I10088">
        <v>378</v>
      </c>
      <c r="J10088">
        <v>1</v>
      </c>
      <c r="K10088">
        <v>2536</v>
      </c>
      <c r="L10088" t="s">
        <v>471</v>
      </c>
      <c r="M10088" s="2">
        <f>+Table3[[#This Row],[CHW]]/Table3[[#This Row],[Count of Airbill Number]]</f>
        <v>378</v>
      </c>
    </row>
    <row r="10089" spans="2:13">
      <c r="B10089" t="s">
        <v>20</v>
      </c>
      <c r="C10089" t="s">
        <v>472</v>
      </c>
      <c r="D10089" t="s">
        <v>22</v>
      </c>
      <c r="E10089" t="s">
        <v>777</v>
      </c>
      <c r="F10089" t="s">
        <v>777</v>
      </c>
      <c r="G10089" t="s">
        <v>324</v>
      </c>
      <c r="H10089" t="s">
        <v>290</v>
      </c>
      <c r="I10089">
        <v>378</v>
      </c>
      <c r="J10089">
        <v>7</v>
      </c>
      <c r="K10089">
        <v>2537</v>
      </c>
      <c r="L10089" t="s">
        <v>471</v>
      </c>
      <c r="M10089" s="2">
        <f>+Table3[[#This Row],[CHW]]/Table3[[#This Row],[Count of Airbill Number]]</f>
        <v>54</v>
      </c>
    </row>
    <row r="10090" spans="2:13">
      <c r="B10090" t="s">
        <v>20</v>
      </c>
      <c r="C10090" t="s">
        <v>472</v>
      </c>
      <c r="D10090" t="s">
        <v>22</v>
      </c>
      <c r="E10090" t="s">
        <v>777</v>
      </c>
      <c r="F10090" t="s">
        <v>777</v>
      </c>
      <c r="G10090" t="s">
        <v>417</v>
      </c>
      <c r="H10090" t="s">
        <v>55</v>
      </c>
      <c r="I10090">
        <v>377.79999999999995</v>
      </c>
      <c r="J10090">
        <v>36</v>
      </c>
      <c r="K10090">
        <v>2538</v>
      </c>
      <c r="L10090" t="s">
        <v>471</v>
      </c>
      <c r="M10090" s="2">
        <f>+Table3[[#This Row],[CHW]]/Table3[[#This Row],[Count of Airbill Number]]</f>
        <v>10.494444444444444</v>
      </c>
    </row>
    <row r="10091" spans="2:13">
      <c r="B10091" t="s">
        <v>20</v>
      </c>
      <c r="C10091" t="s">
        <v>472</v>
      </c>
      <c r="D10091" t="s">
        <v>22</v>
      </c>
      <c r="E10091" t="s">
        <v>776</v>
      </c>
      <c r="F10091" t="s">
        <v>776</v>
      </c>
      <c r="G10091" t="s">
        <v>85</v>
      </c>
      <c r="H10091" t="s">
        <v>88</v>
      </c>
      <c r="I10091">
        <v>377.25306699999993</v>
      </c>
      <c r="J10091">
        <v>21</v>
      </c>
      <c r="K10091">
        <v>2539</v>
      </c>
      <c r="L10091" t="s">
        <v>471</v>
      </c>
      <c r="M10091" s="2">
        <f>+Table3[[#This Row],[CHW]]/Table3[[#This Row],[Count of Airbill Number]]</f>
        <v>17.964431761904759</v>
      </c>
    </row>
    <row r="10092" spans="2:13">
      <c r="B10092" t="s">
        <v>20</v>
      </c>
      <c r="C10092" t="s">
        <v>472</v>
      </c>
      <c r="D10092" t="s">
        <v>22</v>
      </c>
      <c r="E10092" t="s">
        <v>776</v>
      </c>
      <c r="F10092" t="s">
        <v>778</v>
      </c>
      <c r="G10092" t="s">
        <v>85</v>
      </c>
      <c r="H10092" t="s">
        <v>99</v>
      </c>
      <c r="I10092">
        <v>377.03000000000003</v>
      </c>
      <c r="J10092">
        <v>21</v>
      </c>
      <c r="K10092">
        <v>2540</v>
      </c>
      <c r="L10092" t="s">
        <v>471</v>
      </c>
      <c r="M10092" s="2">
        <f>+Table3[[#This Row],[CHW]]/Table3[[#This Row],[Count of Airbill Number]]</f>
        <v>17.953809523809525</v>
      </c>
    </row>
    <row r="10093" spans="2:13">
      <c r="B10093" t="s">
        <v>20</v>
      </c>
      <c r="C10093" t="s">
        <v>472</v>
      </c>
      <c r="D10093" t="s">
        <v>22</v>
      </c>
      <c r="E10093" t="s">
        <v>777</v>
      </c>
      <c r="F10093" t="s">
        <v>777</v>
      </c>
      <c r="G10093" t="s">
        <v>38</v>
      </c>
      <c r="H10093" t="s">
        <v>106</v>
      </c>
      <c r="I10093">
        <v>377</v>
      </c>
      <c r="J10093">
        <v>24</v>
      </c>
      <c r="K10093">
        <v>2541</v>
      </c>
      <c r="L10093" t="s">
        <v>471</v>
      </c>
      <c r="M10093" s="2">
        <f>+Table3[[#This Row],[CHW]]/Table3[[#This Row],[Count of Airbill Number]]</f>
        <v>15.708333333333334</v>
      </c>
    </row>
    <row r="10094" spans="2:13">
      <c r="B10094" t="s">
        <v>20</v>
      </c>
      <c r="C10094" t="s">
        <v>472</v>
      </c>
      <c r="D10094" t="s">
        <v>22</v>
      </c>
      <c r="E10094" t="s">
        <v>776</v>
      </c>
      <c r="F10094" t="s">
        <v>778</v>
      </c>
      <c r="G10094" t="s">
        <v>31</v>
      </c>
      <c r="H10094" t="s">
        <v>161</v>
      </c>
      <c r="I10094">
        <v>377</v>
      </c>
      <c r="J10094">
        <v>22</v>
      </c>
      <c r="K10094">
        <v>2542</v>
      </c>
      <c r="L10094" t="s">
        <v>471</v>
      </c>
      <c r="M10094" s="2">
        <f>+Table3[[#This Row],[CHW]]/Table3[[#This Row],[Count of Airbill Number]]</f>
        <v>17.136363636363637</v>
      </c>
    </row>
    <row r="10095" spans="2:13">
      <c r="B10095" t="s">
        <v>20</v>
      </c>
      <c r="C10095" t="s">
        <v>472</v>
      </c>
      <c r="D10095" t="s">
        <v>22</v>
      </c>
      <c r="E10095" t="s">
        <v>778</v>
      </c>
      <c r="F10095" t="s">
        <v>778</v>
      </c>
      <c r="G10095" t="s">
        <v>521</v>
      </c>
      <c r="H10095" t="s">
        <v>233</v>
      </c>
      <c r="I10095">
        <v>377</v>
      </c>
      <c r="J10095">
        <v>12</v>
      </c>
      <c r="K10095">
        <v>2543</v>
      </c>
      <c r="L10095" t="s">
        <v>471</v>
      </c>
      <c r="M10095" s="2">
        <f>+Table3[[#This Row],[CHW]]/Table3[[#This Row],[Count of Airbill Number]]</f>
        <v>31.416666666666668</v>
      </c>
    </row>
    <row r="10096" spans="2:13">
      <c r="B10096" t="s">
        <v>20</v>
      </c>
      <c r="C10096" t="s">
        <v>472</v>
      </c>
      <c r="D10096" t="s">
        <v>22</v>
      </c>
      <c r="E10096" t="s">
        <v>776</v>
      </c>
      <c r="F10096" t="s">
        <v>776</v>
      </c>
      <c r="G10096" t="s">
        <v>31</v>
      </c>
      <c r="H10096" t="s">
        <v>424</v>
      </c>
      <c r="I10096">
        <v>376.77</v>
      </c>
      <c r="J10096">
        <v>11</v>
      </c>
      <c r="K10096">
        <v>2544</v>
      </c>
      <c r="L10096" t="s">
        <v>471</v>
      </c>
      <c r="M10096" s="2">
        <f>+Table3[[#This Row],[CHW]]/Table3[[#This Row],[Count of Airbill Number]]</f>
        <v>34.25181818181818</v>
      </c>
    </row>
    <row r="10097" spans="2:13">
      <c r="B10097" t="s">
        <v>20</v>
      </c>
      <c r="C10097" t="s">
        <v>21</v>
      </c>
      <c r="D10097" t="s">
        <v>22</v>
      </c>
      <c r="E10097" t="s">
        <v>776</v>
      </c>
      <c r="F10097" t="s">
        <v>776</v>
      </c>
      <c r="G10097" t="s">
        <v>66</v>
      </c>
      <c r="H10097" t="s">
        <v>63</v>
      </c>
      <c r="I10097">
        <v>376.0231</v>
      </c>
      <c r="J10097">
        <v>160</v>
      </c>
      <c r="K10097">
        <v>2545</v>
      </c>
      <c r="L10097" t="s">
        <v>471</v>
      </c>
      <c r="M10097" s="2">
        <f>+Table3[[#This Row],[CHW]]/Table3[[#This Row],[Count of Airbill Number]]</f>
        <v>2.3501443750000002</v>
      </c>
    </row>
    <row r="10098" spans="2:13">
      <c r="B10098" t="s">
        <v>20</v>
      </c>
      <c r="C10098" t="s">
        <v>472</v>
      </c>
      <c r="D10098" t="s">
        <v>36</v>
      </c>
      <c r="E10098" t="s">
        <v>777</v>
      </c>
      <c r="F10098" t="s">
        <v>778</v>
      </c>
      <c r="G10098" t="s">
        <v>55</v>
      </c>
      <c r="H10098" t="s">
        <v>112</v>
      </c>
      <c r="I10098">
        <v>376</v>
      </c>
      <c r="J10098">
        <v>30</v>
      </c>
      <c r="K10098">
        <v>2546</v>
      </c>
      <c r="L10098" t="s">
        <v>471</v>
      </c>
      <c r="M10098" s="2">
        <f>+Table3[[#This Row],[CHW]]/Table3[[#This Row],[Count of Airbill Number]]</f>
        <v>12.533333333333333</v>
      </c>
    </row>
    <row r="10099" spans="2:13">
      <c r="B10099" t="s">
        <v>20</v>
      </c>
      <c r="C10099" t="s">
        <v>472</v>
      </c>
      <c r="D10099" t="s">
        <v>22</v>
      </c>
      <c r="E10099" t="s">
        <v>778</v>
      </c>
      <c r="F10099" t="s">
        <v>778</v>
      </c>
      <c r="G10099" t="s">
        <v>112</v>
      </c>
      <c r="H10099" t="s">
        <v>560</v>
      </c>
      <c r="I10099">
        <v>375.79999999999995</v>
      </c>
      <c r="J10099">
        <v>18</v>
      </c>
      <c r="K10099">
        <v>2547</v>
      </c>
      <c r="L10099" t="s">
        <v>471</v>
      </c>
      <c r="M10099" s="2">
        <f>+Table3[[#This Row],[CHW]]/Table3[[#This Row],[Count of Airbill Number]]</f>
        <v>20.877777777777776</v>
      </c>
    </row>
    <row r="10100" spans="2:13">
      <c r="B10100" t="s">
        <v>20</v>
      </c>
      <c r="C10100" t="s">
        <v>21</v>
      </c>
      <c r="D10100" t="s">
        <v>22</v>
      </c>
      <c r="E10100" t="s">
        <v>778</v>
      </c>
      <c r="F10100" t="s">
        <v>777</v>
      </c>
      <c r="G10100" t="s">
        <v>51</v>
      </c>
      <c r="H10100" t="s">
        <v>162</v>
      </c>
      <c r="I10100">
        <v>375.7</v>
      </c>
      <c r="J10100">
        <v>11</v>
      </c>
      <c r="K10100">
        <v>2548</v>
      </c>
      <c r="L10100" t="s">
        <v>471</v>
      </c>
      <c r="M10100" s="2">
        <f>+Table3[[#This Row],[CHW]]/Table3[[#This Row],[Count of Airbill Number]]</f>
        <v>34.154545454545456</v>
      </c>
    </row>
    <row r="10101" spans="2:13">
      <c r="B10101" t="s">
        <v>20</v>
      </c>
      <c r="C10101" t="s">
        <v>472</v>
      </c>
      <c r="D10101" t="s">
        <v>22</v>
      </c>
      <c r="E10101" t="s">
        <v>776</v>
      </c>
      <c r="F10101" t="s">
        <v>777</v>
      </c>
      <c r="G10101" t="s">
        <v>122</v>
      </c>
      <c r="H10101" t="s">
        <v>481</v>
      </c>
      <c r="I10101">
        <v>375.42</v>
      </c>
      <c r="J10101">
        <v>31</v>
      </c>
      <c r="K10101">
        <v>2549</v>
      </c>
      <c r="L10101" t="s">
        <v>471</v>
      </c>
      <c r="M10101" s="2">
        <f>+Table3[[#This Row],[CHW]]/Table3[[#This Row],[Count of Airbill Number]]</f>
        <v>12.110322580645162</v>
      </c>
    </row>
    <row r="10102" spans="2:13">
      <c r="B10102" t="s">
        <v>20</v>
      </c>
      <c r="C10102" t="s">
        <v>21</v>
      </c>
      <c r="D10102" t="s">
        <v>22</v>
      </c>
      <c r="E10102" t="s">
        <v>778</v>
      </c>
      <c r="F10102" t="s">
        <v>777</v>
      </c>
      <c r="G10102" t="s">
        <v>51</v>
      </c>
      <c r="H10102" t="s">
        <v>360</v>
      </c>
      <c r="I10102">
        <v>375.25000000000006</v>
      </c>
      <c r="J10102">
        <v>18</v>
      </c>
      <c r="K10102">
        <v>2550</v>
      </c>
      <c r="L10102" t="s">
        <v>471</v>
      </c>
      <c r="M10102" s="2">
        <f>+Table3[[#This Row],[CHW]]/Table3[[#This Row],[Count of Airbill Number]]</f>
        <v>20.847222222222225</v>
      </c>
    </row>
    <row r="10103" spans="2:13">
      <c r="B10103" t="s">
        <v>35</v>
      </c>
      <c r="C10103" t="s">
        <v>472</v>
      </c>
      <c r="D10103" t="s">
        <v>36</v>
      </c>
      <c r="E10103" t="s">
        <v>777</v>
      </c>
      <c r="F10103" t="s">
        <v>777</v>
      </c>
      <c r="G10103" t="s">
        <v>27</v>
      </c>
      <c r="H10103" t="s">
        <v>205</v>
      </c>
      <c r="I10103">
        <v>375</v>
      </c>
      <c r="J10103">
        <v>1</v>
      </c>
      <c r="K10103">
        <v>2551</v>
      </c>
      <c r="L10103" t="s">
        <v>471</v>
      </c>
      <c r="M10103" s="2">
        <f>+Table3[[#This Row],[CHW]]/Table3[[#This Row],[Count of Airbill Number]]</f>
        <v>375</v>
      </c>
    </row>
    <row r="10104" spans="2:13">
      <c r="B10104" t="s">
        <v>20</v>
      </c>
      <c r="C10104" t="s">
        <v>472</v>
      </c>
      <c r="D10104" t="s">
        <v>22</v>
      </c>
      <c r="E10104" t="s">
        <v>777</v>
      </c>
      <c r="F10104" t="s">
        <v>778</v>
      </c>
      <c r="G10104" t="s">
        <v>290</v>
      </c>
      <c r="H10104" t="s">
        <v>173</v>
      </c>
      <c r="I10104">
        <v>375</v>
      </c>
      <c r="J10104">
        <v>13</v>
      </c>
      <c r="K10104">
        <v>2552</v>
      </c>
      <c r="L10104" t="s">
        <v>471</v>
      </c>
      <c r="M10104" s="2">
        <f>+Table3[[#This Row],[CHW]]/Table3[[#This Row],[Count of Airbill Number]]</f>
        <v>28.846153846153847</v>
      </c>
    </row>
    <row r="10105" spans="2:13">
      <c r="B10105" t="s">
        <v>20</v>
      </c>
      <c r="C10105" t="s">
        <v>472</v>
      </c>
      <c r="D10105" t="s">
        <v>22</v>
      </c>
      <c r="E10105" t="s">
        <v>778</v>
      </c>
      <c r="F10105" t="s">
        <v>778</v>
      </c>
      <c r="G10105" t="s">
        <v>171</v>
      </c>
      <c r="H10105" t="s">
        <v>304</v>
      </c>
      <c r="I10105">
        <v>375</v>
      </c>
      <c r="J10105">
        <v>21</v>
      </c>
      <c r="K10105">
        <v>2553</v>
      </c>
      <c r="L10105" t="s">
        <v>471</v>
      </c>
      <c r="M10105" s="2">
        <f>+Table3[[#This Row],[CHW]]/Table3[[#This Row],[Count of Airbill Number]]</f>
        <v>17.857142857142858</v>
      </c>
    </row>
    <row r="10106" spans="2:13">
      <c r="B10106" t="s">
        <v>20</v>
      </c>
      <c r="C10106" t="s">
        <v>472</v>
      </c>
      <c r="D10106" t="s">
        <v>22</v>
      </c>
      <c r="E10106" t="s">
        <v>778</v>
      </c>
      <c r="F10106" t="s">
        <v>778</v>
      </c>
      <c r="G10106" t="s">
        <v>333</v>
      </c>
      <c r="H10106" t="s">
        <v>171</v>
      </c>
      <c r="I10106">
        <v>375</v>
      </c>
      <c r="J10106">
        <v>53</v>
      </c>
      <c r="K10106">
        <v>2554</v>
      </c>
      <c r="L10106" t="s">
        <v>471</v>
      </c>
      <c r="M10106" s="2">
        <f>+Table3[[#This Row],[CHW]]/Table3[[#This Row],[Count of Airbill Number]]</f>
        <v>7.0754716981132075</v>
      </c>
    </row>
    <row r="10107" spans="2:13">
      <c r="B10107" t="s">
        <v>20</v>
      </c>
      <c r="C10107" t="s">
        <v>472</v>
      </c>
      <c r="D10107" t="s">
        <v>22</v>
      </c>
      <c r="E10107" t="s">
        <v>776</v>
      </c>
      <c r="F10107" t="s">
        <v>777</v>
      </c>
      <c r="G10107" t="s">
        <v>211</v>
      </c>
      <c r="H10107" t="s">
        <v>190</v>
      </c>
      <c r="I10107">
        <v>375</v>
      </c>
      <c r="J10107">
        <v>1</v>
      </c>
      <c r="K10107">
        <v>2555</v>
      </c>
      <c r="L10107" t="s">
        <v>471</v>
      </c>
      <c r="M10107" s="2">
        <f>+Table3[[#This Row],[CHW]]/Table3[[#This Row],[Count of Airbill Number]]</f>
        <v>375</v>
      </c>
    </row>
    <row r="10108" spans="2:13">
      <c r="B10108" t="s">
        <v>20</v>
      </c>
      <c r="C10108" t="s">
        <v>472</v>
      </c>
      <c r="D10108" t="s">
        <v>22</v>
      </c>
      <c r="E10108" t="s">
        <v>777</v>
      </c>
      <c r="F10108" t="s">
        <v>777</v>
      </c>
      <c r="G10108" t="s">
        <v>505</v>
      </c>
      <c r="H10108" t="s">
        <v>38</v>
      </c>
      <c r="I10108">
        <v>374.5</v>
      </c>
      <c r="J10108">
        <v>38</v>
      </c>
      <c r="K10108">
        <v>2556</v>
      </c>
      <c r="L10108" t="s">
        <v>471</v>
      </c>
      <c r="M10108" s="2">
        <f>+Table3[[#This Row],[CHW]]/Table3[[#This Row],[Count of Airbill Number]]</f>
        <v>9.8552631578947363</v>
      </c>
    </row>
    <row r="10109" spans="2:13">
      <c r="B10109" t="s">
        <v>20</v>
      </c>
      <c r="C10109" t="s">
        <v>472</v>
      </c>
      <c r="D10109" t="s">
        <v>22</v>
      </c>
      <c r="E10109" t="s">
        <v>776</v>
      </c>
      <c r="F10109" t="s">
        <v>776</v>
      </c>
      <c r="G10109" t="s">
        <v>69</v>
      </c>
      <c r="H10109" t="s">
        <v>66</v>
      </c>
      <c r="I10109">
        <v>374</v>
      </c>
      <c r="J10109">
        <v>12</v>
      </c>
      <c r="K10109">
        <v>2557</v>
      </c>
      <c r="L10109" t="s">
        <v>471</v>
      </c>
      <c r="M10109" s="2">
        <f>+Table3[[#This Row],[CHW]]/Table3[[#This Row],[Count of Airbill Number]]</f>
        <v>31.166666666666668</v>
      </c>
    </row>
    <row r="10110" spans="2:13">
      <c r="B10110" t="s">
        <v>20</v>
      </c>
      <c r="C10110" t="s">
        <v>472</v>
      </c>
      <c r="D10110" t="s">
        <v>22</v>
      </c>
      <c r="E10110" t="s">
        <v>777</v>
      </c>
      <c r="F10110" t="s">
        <v>777</v>
      </c>
      <c r="G10110" t="s">
        <v>29</v>
      </c>
      <c r="H10110" t="s">
        <v>205</v>
      </c>
      <c r="I10110">
        <v>374</v>
      </c>
      <c r="J10110">
        <v>2</v>
      </c>
      <c r="K10110">
        <v>2558</v>
      </c>
      <c r="L10110" t="s">
        <v>471</v>
      </c>
      <c r="M10110" s="2">
        <f>+Table3[[#This Row],[CHW]]/Table3[[#This Row],[Count of Airbill Number]]</f>
        <v>187</v>
      </c>
    </row>
    <row r="10111" spans="2:13">
      <c r="B10111" t="s">
        <v>20</v>
      </c>
      <c r="C10111" t="s">
        <v>472</v>
      </c>
      <c r="D10111" t="s">
        <v>22</v>
      </c>
      <c r="E10111" t="s">
        <v>777</v>
      </c>
      <c r="F10111" t="s">
        <v>777</v>
      </c>
      <c r="G10111" t="s">
        <v>551</v>
      </c>
      <c r="H10111" t="s">
        <v>274</v>
      </c>
      <c r="I10111">
        <v>374</v>
      </c>
      <c r="J10111">
        <v>49</v>
      </c>
      <c r="K10111">
        <v>2559</v>
      </c>
      <c r="L10111" t="s">
        <v>471</v>
      </c>
      <c r="M10111" s="2">
        <f>+Table3[[#This Row],[CHW]]/Table3[[#This Row],[Count of Airbill Number]]</f>
        <v>7.6326530612244898</v>
      </c>
    </row>
    <row r="10112" spans="2:13">
      <c r="B10112" t="s">
        <v>20</v>
      </c>
      <c r="C10112" t="s">
        <v>472</v>
      </c>
      <c r="D10112" t="s">
        <v>36</v>
      </c>
      <c r="E10112" t="s">
        <v>776</v>
      </c>
      <c r="F10112" t="s">
        <v>776</v>
      </c>
      <c r="G10112" t="s">
        <v>37</v>
      </c>
      <c r="H10112" t="s">
        <v>39</v>
      </c>
      <c r="I10112">
        <v>374</v>
      </c>
      <c r="J10112">
        <v>27</v>
      </c>
      <c r="K10112">
        <v>2560</v>
      </c>
      <c r="L10112" t="s">
        <v>471</v>
      </c>
      <c r="M10112" s="2">
        <f>+Table3[[#This Row],[CHW]]/Table3[[#This Row],[Count of Airbill Number]]</f>
        <v>13.851851851851851</v>
      </c>
    </row>
    <row r="10113" spans="2:13">
      <c r="B10113" t="s">
        <v>20</v>
      </c>
      <c r="C10113" t="s">
        <v>21</v>
      </c>
      <c r="D10113" t="s">
        <v>22</v>
      </c>
      <c r="E10113" t="s">
        <v>777</v>
      </c>
      <c r="F10113" t="s">
        <v>777</v>
      </c>
      <c r="G10113" t="s">
        <v>374</v>
      </c>
      <c r="H10113" t="s">
        <v>485</v>
      </c>
      <c r="I10113">
        <v>373.91999999999996</v>
      </c>
      <c r="J10113">
        <v>18</v>
      </c>
      <c r="K10113">
        <v>2561</v>
      </c>
      <c r="L10113" t="s">
        <v>471</v>
      </c>
      <c r="M10113" s="2">
        <f>+Table3[[#This Row],[CHW]]/Table3[[#This Row],[Count of Airbill Number]]</f>
        <v>20.77333333333333</v>
      </c>
    </row>
    <row r="10114" spans="2:13">
      <c r="B10114" t="s">
        <v>20</v>
      </c>
      <c r="C10114" t="s">
        <v>21</v>
      </c>
      <c r="D10114" t="s">
        <v>22</v>
      </c>
      <c r="E10114" t="s">
        <v>776</v>
      </c>
      <c r="F10114" t="s">
        <v>776</v>
      </c>
      <c r="G10114" t="s">
        <v>37</v>
      </c>
      <c r="H10114" t="s">
        <v>122</v>
      </c>
      <c r="I10114">
        <v>373.24000000000007</v>
      </c>
      <c r="J10114">
        <v>159</v>
      </c>
      <c r="K10114">
        <v>2562</v>
      </c>
      <c r="L10114" t="s">
        <v>471</v>
      </c>
      <c r="M10114" s="2">
        <f>+Table3[[#This Row],[CHW]]/Table3[[#This Row],[Count of Airbill Number]]</f>
        <v>2.3474213836477991</v>
      </c>
    </row>
    <row r="10115" spans="2:13">
      <c r="B10115" t="s">
        <v>20</v>
      </c>
      <c r="C10115" t="s">
        <v>472</v>
      </c>
      <c r="D10115" t="s">
        <v>22</v>
      </c>
      <c r="E10115" t="s">
        <v>777</v>
      </c>
      <c r="F10115" t="s">
        <v>778</v>
      </c>
      <c r="G10115" t="s">
        <v>38</v>
      </c>
      <c r="H10115" t="s">
        <v>86</v>
      </c>
      <c r="I10115">
        <v>373</v>
      </c>
      <c r="J10115">
        <v>33</v>
      </c>
      <c r="K10115">
        <v>2563</v>
      </c>
      <c r="L10115" t="s">
        <v>471</v>
      </c>
      <c r="M10115" s="2">
        <f>+Table3[[#This Row],[CHW]]/Table3[[#This Row],[Count of Airbill Number]]</f>
        <v>11.303030303030303</v>
      </c>
    </row>
    <row r="10116" spans="2:13">
      <c r="B10116" t="s">
        <v>20</v>
      </c>
      <c r="C10116" t="s">
        <v>472</v>
      </c>
      <c r="D10116" t="s">
        <v>22</v>
      </c>
      <c r="E10116" t="s">
        <v>778</v>
      </c>
      <c r="F10116" t="s">
        <v>777</v>
      </c>
      <c r="G10116" t="s">
        <v>51</v>
      </c>
      <c r="H10116" t="s">
        <v>481</v>
      </c>
      <c r="I10116">
        <v>373</v>
      </c>
      <c r="J10116">
        <v>14</v>
      </c>
      <c r="K10116">
        <v>2564</v>
      </c>
      <c r="L10116" t="s">
        <v>471</v>
      </c>
      <c r="M10116" s="2">
        <f>+Table3[[#This Row],[CHW]]/Table3[[#This Row],[Count of Airbill Number]]</f>
        <v>26.642857142857142</v>
      </c>
    </row>
    <row r="10117" spans="2:13">
      <c r="B10117" t="s">
        <v>20</v>
      </c>
      <c r="C10117" t="s">
        <v>472</v>
      </c>
      <c r="D10117" t="s">
        <v>22</v>
      </c>
      <c r="E10117" t="s">
        <v>776</v>
      </c>
      <c r="F10117" t="s">
        <v>776</v>
      </c>
      <c r="G10117" t="s">
        <v>39</v>
      </c>
      <c r="H10117" t="s">
        <v>165</v>
      </c>
      <c r="I10117">
        <v>372</v>
      </c>
      <c r="J10117">
        <v>12</v>
      </c>
      <c r="K10117">
        <v>2565</v>
      </c>
      <c r="L10117" t="s">
        <v>471</v>
      </c>
      <c r="M10117" s="2">
        <f>+Table3[[#This Row],[CHW]]/Table3[[#This Row],[Count of Airbill Number]]</f>
        <v>31</v>
      </c>
    </row>
    <row r="10118" spans="2:13">
      <c r="B10118" t="s">
        <v>20</v>
      </c>
      <c r="C10118" t="s">
        <v>472</v>
      </c>
      <c r="D10118" t="s">
        <v>22</v>
      </c>
      <c r="E10118" t="s">
        <v>778</v>
      </c>
      <c r="F10118" t="s">
        <v>778</v>
      </c>
      <c r="G10118" t="s">
        <v>112</v>
      </c>
      <c r="H10118" t="s">
        <v>575</v>
      </c>
      <c r="I10118">
        <v>370.59999999999991</v>
      </c>
      <c r="J10118">
        <v>12</v>
      </c>
      <c r="K10118">
        <v>2566</v>
      </c>
      <c r="L10118" t="s">
        <v>471</v>
      </c>
      <c r="M10118" s="2">
        <f>+Table3[[#This Row],[CHW]]/Table3[[#This Row],[Count of Airbill Number]]</f>
        <v>30.883333333333326</v>
      </c>
    </row>
    <row r="10119" spans="2:13">
      <c r="B10119" t="s">
        <v>35</v>
      </c>
      <c r="C10119" t="s">
        <v>472</v>
      </c>
      <c r="D10119" t="s">
        <v>36</v>
      </c>
      <c r="E10119" t="s">
        <v>777</v>
      </c>
      <c r="F10119" t="s">
        <v>777</v>
      </c>
      <c r="G10119" t="s">
        <v>97</v>
      </c>
      <c r="H10119" t="s">
        <v>190</v>
      </c>
      <c r="I10119">
        <v>370</v>
      </c>
      <c r="J10119">
        <v>1</v>
      </c>
      <c r="K10119">
        <v>2567</v>
      </c>
      <c r="L10119" t="s">
        <v>471</v>
      </c>
      <c r="M10119" s="2">
        <f>+Table3[[#This Row],[CHW]]/Table3[[#This Row],[Count of Airbill Number]]</f>
        <v>370</v>
      </c>
    </row>
    <row r="10120" spans="2:13">
      <c r="B10120" t="s">
        <v>20</v>
      </c>
      <c r="C10120" t="s">
        <v>472</v>
      </c>
      <c r="D10120" t="s">
        <v>22</v>
      </c>
      <c r="E10120" t="s">
        <v>778</v>
      </c>
      <c r="F10120" t="s">
        <v>778</v>
      </c>
      <c r="G10120" t="s">
        <v>150</v>
      </c>
      <c r="H10120" t="s">
        <v>474</v>
      </c>
      <c r="I10120">
        <v>370</v>
      </c>
      <c r="J10120">
        <v>2</v>
      </c>
      <c r="K10120">
        <v>2568</v>
      </c>
      <c r="L10120" t="s">
        <v>471</v>
      </c>
      <c r="M10120" s="2">
        <f>+Table3[[#This Row],[CHW]]/Table3[[#This Row],[Count of Airbill Number]]</f>
        <v>185</v>
      </c>
    </row>
    <row r="10121" spans="2:13">
      <c r="B10121" t="s">
        <v>20</v>
      </c>
      <c r="C10121" t="s">
        <v>472</v>
      </c>
      <c r="D10121" t="s">
        <v>22</v>
      </c>
      <c r="E10121" t="s">
        <v>776</v>
      </c>
      <c r="F10121" t="s">
        <v>776</v>
      </c>
      <c r="G10121" t="s">
        <v>84</v>
      </c>
      <c r="H10121" t="s">
        <v>312</v>
      </c>
      <c r="I10121">
        <v>370</v>
      </c>
      <c r="J10121">
        <v>7</v>
      </c>
      <c r="K10121">
        <v>2569</v>
      </c>
      <c r="L10121" t="s">
        <v>471</v>
      </c>
      <c r="M10121" s="2">
        <f>+Table3[[#This Row],[CHW]]/Table3[[#This Row],[Count of Airbill Number]]</f>
        <v>52.857142857142854</v>
      </c>
    </row>
    <row r="10122" spans="2:13">
      <c r="B10122" t="s">
        <v>20</v>
      </c>
      <c r="C10122" t="s">
        <v>472</v>
      </c>
      <c r="D10122" t="s">
        <v>22</v>
      </c>
      <c r="E10122" t="s">
        <v>776</v>
      </c>
      <c r="F10122" t="s">
        <v>776</v>
      </c>
      <c r="G10122" t="s">
        <v>312</v>
      </c>
      <c r="H10122" t="s">
        <v>85</v>
      </c>
      <c r="I10122">
        <v>369.72935999999999</v>
      </c>
      <c r="J10122">
        <v>19</v>
      </c>
      <c r="K10122">
        <v>2570</v>
      </c>
      <c r="L10122" t="s">
        <v>471</v>
      </c>
      <c r="M10122" s="2">
        <f>+Table3[[#This Row],[CHW]]/Table3[[#This Row],[Count of Airbill Number]]</f>
        <v>19.459440000000001</v>
      </c>
    </row>
    <row r="10123" spans="2:13">
      <c r="B10123" t="s">
        <v>20</v>
      </c>
      <c r="C10123" t="s">
        <v>472</v>
      </c>
      <c r="D10123" t="s">
        <v>22</v>
      </c>
      <c r="E10123" t="s">
        <v>778</v>
      </c>
      <c r="F10123" t="s">
        <v>778</v>
      </c>
      <c r="G10123" t="s">
        <v>405</v>
      </c>
      <c r="H10123" t="s">
        <v>112</v>
      </c>
      <c r="I10123">
        <v>369</v>
      </c>
      <c r="J10123">
        <v>42</v>
      </c>
      <c r="K10123">
        <v>2571</v>
      </c>
      <c r="L10123" t="s">
        <v>471</v>
      </c>
      <c r="M10123" s="2">
        <f>+Table3[[#This Row],[CHW]]/Table3[[#This Row],[Count of Airbill Number]]</f>
        <v>8.7857142857142865</v>
      </c>
    </row>
    <row r="10124" spans="2:13">
      <c r="B10124" t="s">
        <v>20</v>
      </c>
      <c r="C10124" t="s">
        <v>472</v>
      </c>
      <c r="D10124" t="s">
        <v>22</v>
      </c>
      <c r="E10124" t="s">
        <v>778</v>
      </c>
      <c r="F10124" t="s">
        <v>776</v>
      </c>
      <c r="G10124" t="s">
        <v>310</v>
      </c>
      <c r="H10124" t="s">
        <v>216</v>
      </c>
      <c r="I10124">
        <v>368</v>
      </c>
      <c r="J10124">
        <v>15</v>
      </c>
      <c r="K10124">
        <v>2572</v>
      </c>
      <c r="L10124" t="s">
        <v>471</v>
      </c>
      <c r="M10124" s="2">
        <f>+Table3[[#This Row],[CHW]]/Table3[[#This Row],[Count of Airbill Number]]</f>
        <v>24.533333333333335</v>
      </c>
    </row>
    <row r="10125" spans="2:13">
      <c r="B10125" t="s">
        <v>20</v>
      </c>
      <c r="C10125" t="s">
        <v>472</v>
      </c>
      <c r="D10125" t="s">
        <v>22</v>
      </c>
      <c r="E10125" t="s">
        <v>778</v>
      </c>
      <c r="F10125" t="s">
        <v>778</v>
      </c>
      <c r="G10125" t="s">
        <v>210</v>
      </c>
      <c r="H10125" t="s">
        <v>206</v>
      </c>
      <c r="I10125">
        <v>368</v>
      </c>
      <c r="J10125">
        <v>3</v>
      </c>
      <c r="K10125">
        <v>2573</v>
      </c>
      <c r="L10125" t="s">
        <v>471</v>
      </c>
      <c r="M10125" s="2">
        <f>+Table3[[#This Row],[CHW]]/Table3[[#This Row],[Count of Airbill Number]]</f>
        <v>122.66666666666667</v>
      </c>
    </row>
    <row r="10126" spans="2:13">
      <c r="B10126" t="s">
        <v>20</v>
      </c>
      <c r="C10126" t="s">
        <v>472</v>
      </c>
      <c r="D10126" t="s">
        <v>22</v>
      </c>
      <c r="E10126" t="s">
        <v>778</v>
      </c>
      <c r="F10126" t="s">
        <v>776</v>
      </c>
      <c r="G10126" t="s">
        <v>150</v>
      </c>
      <c r="H10126" t="s">
        <v>404</v>
      </c>
      <c r="I10126">
        <v>368</v>
      </c>
      <c r="J10126">
        <v>5</v>
      </c>
      <c r="K10126">
        <v>2574</v>
      </c>
      <c r="L10126" t="s">
        <v>471</v>
      </c>
      <c r="M10126" s="2">
        <f>+Table3[[#This Row],[CHW]]/Table3[[#This Row],[Count of Airbill Number]]</f>
        <v>73.599999999999994</v>
      </c>
    </row>
    <row r="10127" spans="2:13">
      <c r="B10127" t="s">
        <v>20</v>
      </c>
      <c r="C10127" t="s">
        <v>472</v>
      </c>
      <c r="D10127" t="s">
        <v>22</v>
      </c>
      <c r="E10127" t="s">
        <v>777</v>
      </c>
      <c r="F10127" t="s">
        <v>777</v>
      </c>
      <c r="G10127" t="s">
        <v>205</v>
      </c>
      <c r="H10127" t="s">
        <v>230</v>
      </c>
      <c r="I10127">
        <v>368</v>
      </c>
      <c r="J10127">
        <v>3</v>
      </c>
      <c r="K10127">
        <v>2575</v>
      </c>
      <c r="L10127" t="s">
        <v>471</v>
      </c>
      <c r="M10127" s="2">
        <f>+Table3[[#This Row],[CHW]]/Table3[[#This Row],[Count of Airbill Number]]</f>
        <v>122.66666666666667</v>
      </c>
    </row>
    <row r="10128" spans="2:13">
      <c r="B10128" t="s">
        <v>20</v>
      </c>
      <c r="C10128" t="s">
        <v>21</v>
      </c>
      <c r="D10128" t="s">
        <v>22</v>
      </c>
      <c r="E10128" t="s">
        <v>777</v>
      </c>
      <c r="F10128" t="s">
        <v>777</v>
      </c>
      <c r="G10128" t="s">
        <v>290</v>
      </c>
      <c r="H10128" t="s">
        <v>512</v>
      </c>
      <c r="I10128">
        <v>367.99999999999994</v>
      </c>
      <c r="J10128">
        <v>16</v>
      </c>
      <c r="K10128">
        <v>2576</v>
      </c>
      <c r="L10128" t="s">
        <v>471</v>
      </c>
      <c r="M10128" s="2">
        <f>+Table3[[#This Row],[CHW]]/Table3[[#This Row],[Count of Airbill Number]]</f>
        <v>22.999999999999996</v>
      </c>
    </row>
    <row r="10129" spans="2:13">
      <c r="B10129" t="s">
        <v>20</v>
      </c>
      <c r="C10129" t="s">
        <v>472</v>
      </c>
      <c r="D10129" t="s">
        <v>22</v>
      </c>
      <c r="E10129" t="s">
        <v>778</v>
      </c>
      <c r="F10129" t="s">
        <v>778</v>
      </c>
      <c r="G10129" t="s">
        <v>113</v>
      </c>
      <c r="H10129" t="s">
        <v>51</v>
      </c>
      <c r="I10129">
        <v>367.99999999999994</v>
      </c>
      <c r="J10129">
        <v>13</v>
      </c>
      <c r="K10129">
        <v>2577</v>
      </c>
      <c r="L10129" t="s">
        <v>471</v>
      </c>
      <c r="M10129" s="2">
        <f>+Table3[[#This Row],[CHW]]/Table3[[#This Row],[Count of Airbill Number]]</f>
        <v>28.307692307692303</v>
      </c>
    </row>
    <row r="10130" spans="2:13">
      <c r="B10130" t="s">
        <v>20</v>
      </c>
      <c r="C10130" t="s">
        <v>21</v>
      </c>
      <c r="D10130" t="s">
        <v>22</v>
      </c>
      <c r="E10130" t="s">
        <v>776</v>
      </c>
      <c r="F10130" t="s">
        <v>776</v>
      </c>
      <c r="G10130" t="s">
        <v>504</v>
      </c>
      <c r="H10130" t="s">
        <v>116</v>
      </c>
      <c r="I10130">
        <v>367.32591999999903</v>
      </c>
      <c r="J10130">
        <v>163</v>
      </c>
      <c r="K10130">
        <v>2578</v>
      </c>
      <c r="L10130" t="s">
        <v>471</v>
      </c>
      <c r="M10130" s="2">
        <f>+Table3[[#This Row],[CHW]]/Table3[[#This Row],[Count of Airbill Number]]</f>
        <v>2.2535332515337365</v>
      </c>
    </row>
    <row r="10131" spans="2:13">
      <c r="B10131" t="s">
        <v>20</v>
      </c>
      <c r="C10131" t="s">
        <v>21</v>
      </c>
      <c r="D10131" t="s">
        <v>22</v>
      </c>
      <c r="E10131" t="s">
        <v>777</v>
      </c>
      <c r="F10131" t="s">
        <v>777</v>
      </c>
      <c r="G10131" t="s">
        <v>97</v>
      </c>
      <c r="H10131" t="s">
        <v>557</v>
      </c>
      <c r="I10131">
        <v>367.09999999999985</v>
      </c>
      <c r="J10131">
        <v>39</v>
      </c>
      <c r="K10131">
        <v>2579</v>
      </c>
      <c r="L10131" t="s">
        <v>471</v>
      </c>
      <c r="M10131" s="2">
        <f>+Table3[[#This Row],[CHW]]/Table3[[#This Row],[Count of Airbill Number]]</f>
        <v>9.4128205128205096</v>
      </c>
    </row>
    <row r="10132" spans="2:13">
      <c r="B10132" t="s">
        <v>20</v>
      </c>
      <c r="C10132" t="s">
        <v>472</v>
      </c>
      <c r="D10132" t="s">
        <v>36</v>
      </c>
      <c r="E10132" t="s">
        <v>777</v>
      </c>
      <c r="F10132" t="s">
        <v>776</v>
      </c>
      <c r="G10132" t="s">
        <v>29</v>
      </c>
      <c r="H10132" t="s">
        <v>37</v>
      </c>
      <c r="I10132">
        <v>367</v>
      </c>
      <c r="J10132">
        <v>36</v>
      </c>
      <c r="K10132">
        <v>2580</v>
      </c>
      <c r="L10132" t="s">
        <v>471</v>
      </c>
      <c r="M10132" s="2">
        <f>+Table3[[#This Row],[CHW]]/Table3[[#This Row],[Count of Airbill Number]]</f>
        <v>10.194444444444445</v>
      </c>
    </row>
    <row r="10133" spans="2:13">
      <c r="B10133" t="s">
        <v>20</v>
      </c>
      <c r="C10133" t="s">
        <v>21</v>
      </c>
      <c r="D10133" t="s">
        <v>22</v>
      </c>
      <c r="E10133" t="s">
        <v>776</v>
      </c>
      <c r="F10133" t="s">
        <v>778</v>
      </c>
      <c r="G10133" t="s">
        <v>66</v>
      </c>
      <c r="H10133" t="s">
        <v>153</v>
      </c>
      <c r="I10133">
        <v>366.72</v>
      </c>
      <c r="J10133">
        <v>31</v>
      </c>
      <c r="K10133">
        <v>2581</v>
      </c>
      <c r="L10133" t="s">
        <v>471</v>
      </c>
      <c r="M10133" s="2">
        <f>+Table3[[#This Row],[CHW]]/Table3[[#This Row],[Count of Airbill Number]]</f>
        <v>11.829677419354839</v>
      </c>
    </row>
    <row r="10134" spans="2:13">
      <c r="B10134" t="s">
        <v>20</v>
      </c>
      <c r="C10134" t="s">
        <v>472</v>
      </c>
      <c r="D10134" t="s">
        <v>22</v>
      </c>
      <c r="E10134" t="s">
        <v>777</v>
      </c>
      <c r="F10134" t="s">
        <v>778</v>
      </c>
      <c r="G10134" t="s">
        <v>29</v>
      </c>
      <c r="H10134" t="s">
        <v>267</v>
      </c>
      <c r="I10134">
        <v>366</v>
      </c>
      <c r="J10134">
        <v>9</v>
      </c>
      <c r="K10134">
        <v>2582</v>
      </c>
      <c r="L10134" t="s">
        <v>471</v>
      </c>
      <c r="M10134" s="2">
        <f>+Table3[[#This Row],[CHW]]/Table3[[#This Row],[Count of Airbill Number]]</f>
        <v>40.666666666666664</v>
      </c>
    </row>
    <row r="10135" spans="2:13">
      <c r="B10135" t="s">
        <v>20</v>
      </c>
      <c r="C10135" t="s">
        <v>472</v>
      </c>
      <c r="D10135" t="s">
        <v>22</v>
      </c>
      <c r="E10135" t="s">
        <v>778</v>
      </c>
      <c r="F10135" t="s">
        <v>777</v>
      </c>
      <c r="G10135" t="s">
        <v>112</v>
      </c>
      <c r="H10135" t="s">
        <v>205</v>
      </c>
      <c r="I10135">
        <v>365.5</v>
      </c>
      <c r="J10135">
        <v>24</v>
      </c>
      <c r="K10135">
        <v>2583</v>
      </c>
      <c r="L10135" t="s">
        <v>471</v>
      </c>
      <c r="M10135" s="2">
        <f>+Table3[[#This Row],[CHW]]/Table3[[#This Row],[Count of Airbill Number]]</f>
        <v>15.229166666666666</v>
      </c>
    </row>
    <row r="10136" spans="2:13">
      <c r="B10136" t="s">
        <v>20</v>
      </c>
      <c r="C10136" t="s">
        <v>472</v>
      </c>
      <c r="D10136" t="s">
        <v>22</v>
      </c>
      <c r="E10136" t="s">
        <v>777</v>
      </c>
      <c r="F10136" t="s">
        <v>777</v>
      </c>
      <c r="G10136" t="s">
        <v>374</v>
      </c>
      <c r="H10136" t="s">
        <v>579</v>
      </c>
      <c r="I10136">
        <v>365.38</v>
      </c>
      <c r="J10136">
        <v>12</v>
      </c>
      <c r="K10136">
        <v>2584</v>
      </c>
      <c r="L10136" t="s">
        <v>471</v>
      </c>
      <c r="M10136" s="2">
        <f>+Table3[[#This Row],[CHW]]/Table3[[#This Row],[Count of Airbill Number]]</f>
        <v>30.448333333333334</v>
      </c>
    </row>
    <row r="10137" spans="2:13">
      <c r="B10137" t="s">
        <v>20</v>
      </c>
      <c r="C10137" t="s">
        <v>21</v>
      </c>
      <c r="D10137" t="s">
        <v>22</v>
      </c>
      <c r="E10137" t="s">
        <v>776</v>
      </c>
      <c r="F10137" t="s">
        <v>778</v>
      </c>
      <c r="G10137" t="s">
        <v>123</v>
      </c>
      <c r="H10137" t="s">
        <v>113</v>
      </c>
      <c r="I10137">
        <v>365.17999999999995</v>
      </c>
      <c r="J10137">
        <v>56</v>
      </c>
      <c r="K10137">
        <v>2585</v>
      </c>
      <c r="L10137" t="s">
        <v>471</v>
      </c>
      <c r="M10137" s="2">
        <f>+Table3[[#This Row],[CHW]]/Table3[[#This Row],[Count of Airbill Number]]</f>
        <v>6.5210714285714273</v>
      </c>
    </row>
    <row r="10138" spans="2:13">
      <c r="B10138" t="s">
        <v>20</v>
      </c>
      <c r="C10138" t="s">
        <v>472</v>
      </c>
      <c r="D10138" t="s">
        <v>22</v>
      </c>
      <c r="E10138" t="s">
        <v>777</v>
      </c>
      <c r="F10138" t="s">
        <v>776</v>
      </c>
      <c r="G10138" t="s">
        <v>259</v>
      </c>
      <c r="H10138" t="s">
        <v>216</v>
      </c>
      <c r="I10138">
        <v>365</v>
      </c>
      <c r="J10138">
        <v>21</v>
      </c>
      <c r="K10138">
        <v>2586</v>
      </c>
      <c r="L10138" t="s">
        <v>471</v>
      </c>
      <c r="M10138" s="2">
        <f>+Table3[[#This Row],[CHW]]/Table3[[#This Row],[Count of Airbill Number]]</f>
        <v>17.38095238095238</v>
      </c>
    </row>
    <row r="10139" spans="2:13">
      <c r="B10139" t="s">
        <v>20</v>
      </c>
      <c r="C10139" t="s">
        <v>472</v>
      </c>
      <c r="D10139" t="s">
        <v>22</v>
      </c>
      <c r="E10139" t="s">
        <v>776</v>
      </c>
      <c r="F10139" t="s">
        <v>778</v>
      </c>
      <c r="G10139" t="s">
        <v>89</v>
      </c>
      <c r="H10139" t="s">
        <v>51</v>
      </c>
      <c r="I10139">
        <v>365</v>
      </c>
      <c r="J10139">
        <v>11</v>
      </c>
      <c r="K10139">
        <v>2587</v>
      </c>
      <c r="L10139" t="s">
        <v>471</v>
      </c>
      <c r="M10139" s="2">
        <f>+Table3[[#This Row],[CHW]]/Table3[[#This Row],[Count of Airbill Number]]</f>
        <v>33.18181818181818</v>
      </c>
    </row>
    <row r="10140" spans="2:13">
      <c r="B10140" t="s">
        <v>20</v>
      </c>
      <c r="C10140" t="s">
        <v>472</v>
      </c>
      <c r="D10140" t="s">
        <v>36</v>
      </c>
      <c r="E10140" t="s">
        <v>777</v>
      </c>
      <c r="F10140" t="s">
        <v>777</v>
      </c>
      <c r="G10140" t="s">
        <v>429</v>
      </c>
      <c r="H10140" t="s">
        <v>227</v>
      </c>
      <c r="I10140">
        <v>365</v>
      </c>
      <c r="J10140">
        <v>18</v>
      </c>
      <c r="K10140">
        <v>2588</v>
      </c>
      <c r="L10140" t="s">
        <v>471</v>
      </c>
      <c r="M10140" s="2">
        <f>+Table3[[#This Row],[CHW]]/Table3[[#This Row],[Count of Airbill Number]]</f>
        <v>20.277777777777779</v>
      </c>
    </row>
    <row r="10141" spans="2:13">
      <c r="B10141" t="s">
        <v>20</v>
      </c>
      <c r="C10141" t="s">
        <v>21</v>
      </c>
      <c r="D10141" t="s">
        <v>22</v>
      </c>
      <c r="E10141" t="s">
        <v>778</v>
      </c>
      <c r="F10141" t="s">
        <v>778</v>
      </c>
      <c r="G10141" t="s">
        <v>86</v>
      </c>
      <c r="H10141" t="s">
        <v>109</v>
      </c>
      <c r="I10141">
        <v>364.95</v>
      </c>
      <c r="J10141">
        <v>13</v>
      </c>
      <c r="K10141">
        <v>2589</v>
      </c>
      <c r="L10141" t="s">
        <v>471</v>
      </c>
      <c r="M10141" s="2">
        <f>+Table3[[#This Row],[CHW]]/Table3[[#This Row],[Count of Airbill Number]]</f>
        <v>28.073076923076922</v>
      </c>
    </row>
    <row r="10142" spans="2:13">
      <c r="B10142" t="s">
        <v>20</v>
      </c>
      <c r="C10142" t="s">
        <v>21</v>
      </c>
      <c r="D10142" t="s">
        <v>22</v>
      </c>
      <c r="E10142" t="s">
        <v>778</v>
      </c>
      <c r="F10142" t="s">
        <v>778</v>
      </c>
      <c r="G10142" t="s">
        <v>113</v>
      </c>
      <c r="H10142" t="s">
        <v>150</v>
      </c>
      <c r="I10142">
        <v>364.94999999999982</v>
      </c>
      <c r="J10142">
        <v>47</v>
      </c>
      <c r="K10142">
        <v>2590</v>
      </c>
      <c r="L10142" t="s">
        <v>471</v>
      </c>
      <c r="M10142" s="2">
        <f>+Table3[[#This Row],[CHW]]/Table3[[#This Row],[Count of Airbill Number]]</f>
        <v>7.764893617021273</v>
      </c>
    </row>
    <row r="10143" spans="2:13">
      <c r="B10143" t="s">
        <v>20</v>
      </c>
      <c r="C10143" t="s">
        <v>472</v>
      </c>
      <c r="D10143" t="s">
        <v>22</v>
      </c>
      <c r="E10143" t="s">
        <v>776</v>
      </c>
      <c r="F10143" t="s">
        <v>776</v>
      </c>
      <c r="G10143" t="s">
        <v>66</v>
      </c>
      <c r="H10143" t="s">
        <v>318</v>
      </c>
      <c r="I10143">
        <v>364.59</v>
      </c>
      <c r="J10143">
        <v>24</v>
      </c>
      <c r="K10143">
        <v>2591</v>
      </c>
      <c r="L10143" t="s">
        <v>471</v>
      </c>
      <c r="M10143" s="2">
        <f>+Table3[[#This Row],[CHW]]/Table3[[#This Row],[Count of Airbill Number]]</f>
        <v>15.191249999999998</v>
      </c>
    </row>
    <row r="10144" spans="2:13">
      <c r="B10144" t="s">
        <v>20</v>
      </c>
      <c r="C10144" t="s">
        <v>472</v>
      </c>
      <c r="D10144" t="s">
        <v>22</v>
      </c>
      <c r="E10144" t="s">
        <v>778</v>
      </c>
      <c r="F10144" t="s">
        <v>778</v>
      </c>
      <c r="G10144" t="s">
        <v>86</v>
      </c>
      <c r="H10144" t="s">
        <v>210</v>
      </c>
      <c r="I10144">
        <v>364</v>
      </c>
      <c r="J10144">
        <v>24</v>
      </c>
      <c r="K10144">
        <v>2592</v>
      </c>
      <c r="L10144" t="s">
        <v>471</v>
      </c>
      <c r="M10144" s="2">
        <f>+Table3[[#This Row],[CHW]]/Table3[[#This Row],[Count of Airbill Number]]</f>
        <v>15.166666666666666</v>
      </c>
    </row>
    <row r="10145" spans="2:13">
      <c r="B10145" t="s">
        <v>20</v>
      </c>
      <c r="C10145" t="s">
        <v>21</v>
      </c>
      <c r="D10145" t="s">
        <v>22</v>
      </c>
      <c r="E10145" t="s">
        <v>776</v>
      </c>
      <c r="F10145" t="s">
        <v>776</v>
      </c>
      <c r="G10145" t="s">
        <v>116</v>
      </c>
      <c r="H10145" t="s">
        <v>488</v>
      </c>
      <c r="I10145">
        <v>363.79995800000006</v>
      </c>
      <c r="J10145">
        <v>26</v>
      </c>
      <c r="K10145">
        <v>2593</v>
      </c>
      <c r="L10145" t="s">
        <v>471</v>
      </c>
      <c r="M10145" s="2">
        <f>+Table3[[#This Row],[CHW]]/Table3[[#This Row],[Count of Airbill Number]]</f>
        <v>13.992306076923079</v>
      </c>
    </row>
    <row r="10146" spans="2:13">
      <c r="B10146" t="s">
        <v>20</v>
      </c>
      <c r="C10146" t="s">
        <v>21</v>
      </c>
      <c r="D10146" t="s">
        <v>22</v>
      </c>
      <c r="E10146" t="s">
        <v>777</v>
      </c>
      <c r="F10146" t="s">
        <v>777</v>
      </c>
      <c r="G10146" t="s">
        <v>27</v>
      </c>
      <c r="H10146" t="s">
        <v>205</v>
      </c>
      <c r="I10146">
        <v>363.7</v>
      </c>
      <c r="J10146">
        <v>8</v>
      </c>
      <c r="K10146">
        <v>2594</v>
      </c>
      <c r="L10146" t="s">
        <v>471</v>
      </c>
      <c r="M10146" s="2">
        <f>+Table3[[#This Row],[CHW]]/Table3[[#This Row],[Count of Airbill Number]]</f>
        <v>45.462499999999999</v>
      </c>
    </row>
    <row r="10147" spans="2:13">
      <c r="B10147" t="s">
        <v>20</v>
      </c>
      <c r="C10147" t="s">
        <v>21</v>
      </c>
      <c r="D10147" t="s">
        <v>36</v>
      </c>
      <c r="E10147" t="s">
        <v>777</v>
      </c>
      <c r="F10147" t="s">
        <v>777</v>
      </c>
      <c r="G10147" t="s">
        <v>110</v>
      </c>
      <c r="H10147" t="s">
        <v>429</v>
      </c>
      <c r="I10147">
        <v>363</v>
      </c>
      <c r="J10147">
        <v>34</v>
      </c>
      <c r="K10147">
        <v>2595</v>
      </c>
      <c r="L10147" t="s">
        <v>471</v>
      </c>
      <c r="M10147" s="2">
        <f>+Table3[[#This Row],[CHW]]/Table3[[#This Row],[Count of Airbill Number]]</f>
        <v>10.676470588235293</v>
      </c>
    </row>
    <row r="10148" spans="2:13">
      <c r="B10148" t="s">
        <v>20</v>
      </c>
      <c r="C10148" t="s">
        <v>472</v>
      </c>
      <c r="D10148" t="s">
        <v>22</v>
      </c>
      <c r="E10148" t="s">
        <v>776</v>
      </c>
      <c r="F10148" t="s">
        <v>776</v>
      </c>
      <c r="G10148" t="s">
        <v>43</v>
      </c>
      <c r="H10148" t="s">
        <v>66</v>
      </c>
      <c r="I10148">
        <v>363</v>
      </c>
      <c r="J10148">
        <v>10</v>
      </c>
      <c r="K10148">
        <v>2596</v>
      </c>
      <c r="L10148" t="s">
        <v>471</v>
      </c>
      <c r="M10148" s="2">
        <f>+Table3[[#This Row],[CHW]]/Table3[[#This Row],[Count of Airbill Number]]</f>
        <v>36.299999999999997</v>
      </c>
    </row>
    <row r="10149" spans="2:13">
      <c r="B10149" t="s">
        <v>20</v>
      </c>
      <c r="C10149" t="s">
        <v>472</v>
      </c>
      <c r="D10149" t="s">
        <v>22</v>
      </c>
      <c r="E10149" t="s">
        <v>776</v>
      </c>
      <c r="F10149" t="s">
        <v>776</v>
      </c>
      <c r="G10149" t="s">
        <v>85</v>
      </c>
      <c r="H10149" t="s">
        <v>148</v>
      </c>
      <c r="I10149">
        <v>362.5</v>
      </c>
      <c r="J10149">
        <v>8</v>
      </c>
      <c r="K10149">
        <v>2597</v>
      </c>
      <c r="L10149" t="s">
        <v>471</v>
      </c>
      <c r="M10149" s="2">
        <f>+Table3[[#This Row],[CHW]]/Table3[[#This Row],[Count of Airbill Number]]</f>
        <v>45.3125</v>
      </c>
    </row>
    <row r="10150" spans="2:13">
      <c r="B10150" t="s">
        <v>20</v>
      </c>
      <c r="C10150" t="s">
        <v>472</v>
      </c>
      <c r="D10150" t="s">
        <v>22</v>
      </c>
      <c r="E10150" t="s">
        <v>777</v>
      </c>
      <c r="F10150" t="s">
        <v>777</v>
      </c>
      <c r="G10150" t="s">
        <v>481</v>
      </c>
      <c r="H10150" t="s">
        <v>559</v>
      </c>
      <c r="I10150">
        <v>362</v>
      </c>
      <c r="J10150">
        <v>8</v>
      </c>
      <c r="K10150">
        <v>2598</v>
      </c>
      <c r="L10150" t="s">
        <v>471</v>
      </c>
      <c r="M10150" s="2">
        <f>+Table3[[#This Row],[CHW]]/Table3[[#This Row],[Count of Airbill Number]]</f>
        <v>45.25</v>
      </c>
    </row>
    <row r="10151" spans="2:13">
      <c r="B10151" t="s">
        <v>20</v>
      </c>
      <c r="C10151" t="s">
        <v>472</v>
      </c>
      <c r="D10151" t="s">
        <v>22</v>
      </c>
      <c r="E10151" t="s">
        <v>778</v>
      </c>
      <c r="F10151" t="s">
        <v>778</v>
      </c>
      <c r="G10151" t="s">
        <v>150</v>
      </c>
      <c r="H10151" t="s">
        <v>353</v>
      </c>
      <c r="I10151">
        <v>361.65</v>
      </c>
      <c r="J10151">
        <v>21</v>
      </c>
      <c r="K10151">
        <v>2599</v>
      </c>
      <c r="L10151" t="s">
        <v>471</v>
      </c>
      <c r="M10151" s="2">
        <f>+Table3[[#This Row],[CHW]]/Table3[[#This Row],[Count of Airbill Number]]</f>
        <v>17.221428571428572</v>
      </c>
    </row>
    <row r="10152" spans="2:13">
      <c r="B10152" t="s">
        <v>35</v>
      </c>
      <c r="C10152" t="s">
        <v>21</v>
      </c>
      <c r="D10152" t="s">
        <v>36</v>
      </c>
      <c r="E10152" t="s">
        <v>776</v>
      </c>
      <c r="F10152" t="s">
        <v>778</v>
      </c>
      <c r="G10152" t="s">
        <v>37</v>
      </c>
      <c r="H10152" t="s">
        <v>113</v>
      </c>
      <c r="I10152">
        <v>361</v>
      </c>
      <c r="J10152">
        <v>2</v>
      </c>
      <c r="K10152">
        <v>2600</v>
      </c>
      <c r="L10152" t="s">
        <v>471</v>
      </c>
      <c r="M10152" s="2">
        <f>+Table3[[#This Row],[CHW]]/Table3[[#This Row],[Count of Airbill Number]]</f>
        <v>180.5</v>
      </c>
    </row>
    <row r="10153" spans="2:13">
      <c r="B10153" t="s">
        <v>20</v>
      </c>
      <c r="C10153" t="s">
        <v>21</v>
      </c>
      <c r="D10153" t="s">
        <v>22</v>
      </c>
      <c r="E10153" t="s">
        <v>778</v>
      </c>
      <c r="F10153" t="s">
        <v>778</v>
      </c>
      <c r="G10153" t="s">
        <v>473</v>
      </c>
      <c r="H10153" t="s">
        <v>86</v>
      </c>
      <c r="I10153">
        <v>361</v>
      </c>
      <c r="J10153">
        <v>199</v>
      </c>
      <c r="K10153">
        <v>2601</v>
      </c>
      <c r="L10153" t="s">
        <v>471</v>
      </c>
      <c r="M10153" s="2">
        <f>+Table3[[#This Row],[CHW]]/Table3[[#This Row],[Count of Airbill Number]]</f>
        <v>1.8140703517587939</v>
      </c>
    </row>
    <row r="10154" spans="2:13">
      <c r="B10154" t="s">
        <v>20</v>
      </c>
      <c r="C10154" t="s">
        <v>21</v>
      </c>
      <c r="D10154" t="s">
        <v>36</v>
      </c>
      <c r="E10154" t="s">
        <v>777</v>
      </c>
      <c r="F10154" t="s">
        <v>777</v>
      </c>
      <c r="G10154" t="s">
        <v>487</v>
      </c>
      <c r="H10154" t="s">
        <v>38</v>
      </c>
      <c r="I10154">
        <v>360</v>
      </c>
      <c r="J10154">
        <v>193</v>
      </c>
      <c r="K10154">
        <v>2602</v>
      </c>
      <c r="L10154" t="s">
        <v>471</v>
      </c>
      <c r="M10154" s="2">
        <f>+Table3[[#This Row],[CHW]]/Table3[[#This Row],[Count of Airbill Number]]</f>
        <v>1.8652849740932642</v>
      </c>
    </row>
    <row r="10155" spans="2:13">
      <c r="B10155" t="s">
        <v>20</v>
      </c>
      <c r="C10155" t="s">
        <v>472</v>
      </c>
      <c r="D10155" t="s">
        <v>22</v>
      </c>
      <c r="E10155" t="s">
        <v>776</v>
      </c>
      <c r="F10155" t="s">
        <v>778</v>
      </c>
      <c r="G10155" t="s">
        <v>39</v>
      </c>
      <c r="H10155" t="s">
        <v>109</v>
      </c>
      <c r="I10155">
        <v>360</v>
      </c>
      <c r="J10155">
        <v>11</v>
      </c>
      <c r="K10155">
        <v>2603</v>
      </c>
      <c r="L10155" t="s">
        <v>471</v>
      </c>
      <c r="M10155" s="2">
        <f>+Table3[[#This Row],[CHW]]/Table3[[#This Row],[Count of Airbill Number]]</f>
        <v>32.727272727272727</v>
      </c>
    </row>
    <row r="10156" spans="2:13">
      <c r="B10156" t="s">
        <v>20</v>
      </c>
      <c r="C10156" t="s">
        <v>472</v>
      </c>
      <c r="D10156" t="s">
        <v>22</v>
      </c>
      <c r="E10156" t="s">
        <v>776</v>
      </c>
      <c r="F10156" t="s">
        <v>776</v>
      </c>
      <c r="G10156" t="s">
        <v>39</v>
      </c>
      <c r="H10156" t="s">
        <v>92</v>
      </c>
      <c r="I10156">
        <v>360</v>
      </c>
      <c r="J10156">
        <v>13</v>
      </c>
      <c r="K10156">
        <v>2604</v>
      </c>
      <c r="L10156" t="s">
        <v>471</v>
      </c>
      <c r="M10156" s="2">
        <f>+Table3[[#This Row],[CHW]]/Table3[[#This Row],[Count of Airbill Number]]</f>
        <v>27.692307692307693</v>
      </c>
    </row>
    <row r="10157" spans="2:13">
      <c r="B10157" t="s">
        <v>20</v>
      </c>
      <c r="C10157" t="s">
        <v>472</v>
      </c>
      <c r="D10157" t="s">
        <v>22</v>
      </c>
      <c r="E10157" t="s">
        <v>778</v>
      </c>
      <c r="F10157" t="s">
        <v>778</v>
      </c>
      <c r="G10157" t="s">
        <v>171</v>
      </c>
      <c r="H10157" t="s">
        <v>493</v>
      </c>
      <c r="I10157">
        <v>360</v>
      </c>
      <c r="J10157">
        <v>31</v>
      </c>
      <c r="K10157">
        <v>2605</v>
      </c>
      <c r="L10157" t="s">
        <v>471</v>
      </c>
      <c r="M10157" s="2">
        <f>+Table3[[#This Row],[CHW]]/Table3[[#This Row],[Count of Airbill Number]]</f>
        <v>11.612903225806452</v>
      </c>
    </row>
    <row r="10158" spans="2:13">
      <c r="B10158" t="s">
        <v>20</v>
      </c>
      <c r="C10158" t="s">
        <v>472</v>
      </c>
      <c r="D10158" t="s">
        <v>22</v>
      </c>
      <c r="E10158" t="s">
        <v>776</v>
      </c>
      <c r="F10158" t="s">
        <v>776</v>
      </c>
      <c r="G10158" t="s">
        <v>103</v>
      </c>
      <c r="H10158" t="s">
        <v>64</v>
      </c>
      <c r="I10158">
        <v>360</v>
      </c>
      <c r="J10158">
        <v>9</v>
      </c>
      <c r="K10158">
        <v>2606</v>
      </c>
      <c r="L10158" t="s">
        <v>471</v>
      </c>
      <c r="M10158" s="2">
        <f>+Table3[[#This Row],[CHW]]/Table3[[#This Row],[Count of Airbill Number]]</f>
        <v>40</v>
      </c>
    </row>
    <row r="10159" spans="2:13">
      <c r="B10159" t="s">
        <v>20</v>
      </c>
      <c r="C10159" t="s">
        <v>472</v>
      </c>
      <c r="D10159" t="s">
        <v>22</v>
      </c>
      <c r="E10159" t="s">
        <v>776</v>
      </c>
      <c r="F10159" t="s">
        <v>776</v>
      </c>
      <c r="G10159" t="s">
        <v>103</v>
      </c>
      <c r="H10159" t="s">
        <v>236</v>
      </c>
      <c r="I10159">
        <v>360</v>
      </c>
      <c r="J10159">
        <v>9</v>
      </c>
      <c r="K10159">
        <v>2607</v>
      </c>
      <c r="L10159" t="s">
        <v>471</v>
      </c>
      <c r="M10159" s="2">
        <f>+Table3[[#This Row],[CHW]]/Table3[[#This Row],[Count of Airbill Number]]</f>
        <v>40</v>
      </c>
    </row>
    <row r="10160" spans="2:13">
      <c r="B10160" t="s">
        <v>20</v>
      </c>
      <c r="C10160" t="s">
        <v>472</v>
      </c>
      <c r="D10160" t="s">
        <v>22</v>
      </c>
      <c r="E10160" t="s">
        <v>776</v>
      </c>
      <c r="F10160" t="s">
        <v>776</v>
      </c>
      <c r="G10160" t="s">
        <v>170</v>
      </c>
      <c r="H10160" t="s">
        <v>72</v>
      </c>
      <c r="I10160">
        <v>360</v>
      </c>
      <c r="J10160">
        <v>9</v>
      </c>
      <c r="K10160">
        <v>2608</v>
      </c>
      <c r="L10160" t="s">
        <v>471</v>
      </c>
      <c r="M10160" s="2">
        <f>+Table3[[#This Row],[CHW]]/Table3[[#This Row],[Count of Airbill Number]]</f>
        <v>40</v>
      </c>
    </row>
    <row r="10161" spans="2:13">
      <c r="B10161" t="s">
        <v>20</v>
      </c>
      <c r="C10161" t="s">
        <v>472</v>
      </c>
      <c r="D10161" t="s">
        <v>22</v>
      </c>
      <c r="E10161" t="s">
        <v>777</v>
      </c>
      <c r="F10161" t="s">
        <v>778</v>
      </c>
      <c r="G10161" t="s">
        <v>190</v>
      </c>
      <c r="H10161" t="s">
        <v>400</v>
      </c>
      <c r="I10161">
        <v>360</v>
      </c>
      <c r="J10161">
        <v>4</v>
      </c>
      <c r="K10161">
        <v>2609</v>
      </c>
      <c r="L10161" t="s">
        <v>471</v>
      </c>
      <c r="M10161" s="2">
        <f>+Table3[[#This Row],[CHW]]/Table3[[#This Row],[Count of Airbill Number]]</f>
        <v>90</v>
      </c>
    </row>
    <row r="10162" spans="2:13">
      <c r="B10162" t="s">
        <v>20</v>
      </c>
      <c r="C10162" t="s">
        <v>21</v>
      </c>
      <c r="D10162" t="s">
        <v>22</v>
      </c>
      <c r="E10162" t="s">
        <v>777</v>
      </c>
      <c r="F10162" t="s">
        <v>777</v>
      </c>
      <c r="G10162" t="s">
        <v>274</v>
      </c>
      <c r="H10162" t="s">
        <v>485</v>
      </c>
      <c r="I10162">
        <v>359.7</v>
      </c>
      <c r="J10162">
        <v>15</v>
      </c>
      <c r="K10162">
        <v>2610</v>
      </c>
      <c r="L10162" t="s">
        <v>471</v>
      </c>
      <c r="M10162" s="2">
        <f>+Table3[[#This Row],[CHW]]/Table3[[#This Row],[Count of Airbill Number]]</f>
        <v>23.98</v>
      </c>
    </row>
    <row r="10163" spans="2:13">
      <c r="B10163" t="s">
        <v>20</v>
      </c>
      <c r="C10163" t="s">
        <v>472</v>
      </c>
      <c r="D10163" t="s">
        <v>22</v>
      </c>
      <c r="E10163" t="s">
        <v>776</v>
      </c>
      <c r="F10163" t="s">
        <v>776</v>
      </c>
      <c r="G10163" t="s">
        <v>170</v>
      </c>
      <c r="H10163" t="s">
        <v>85</v>
      </c>
      <c r="I10163">
        <v>359.18</v>
      </c>
      <c r="J10163">
        <v>15</v>
      </c>
      <c r="K10163">
        <v>2611</v>
      </c>
      <c r="L10163" t="s">
        <v>471</v>
      </c>
      <c r="M10163" s="2">
        <f>+Table3[[#This Row],[CHW]]/Table3[[#This Row],[Count of Airbill Number]]</f>
        <v>23.945333333333334</v>
      </c>
    </row>
    <row r="10164" spans="2:13">
      <c r="B10164" t="s">
        <v>20</v>
      </c>
      <c r="C10164" t="s">
        <v>472</v>
      </c>
      <c r="D10164" t="s">
        <v>22</v>
      </c>
      <c r="E10164" t="s">
        <v>776</v>
      </c>
      <c r="F10164" t="s">
        <v>777</v>
      </c>
      <c r="G10164" t="s">
        <v>37</v>
      </c>
      <c r="H10164" t="s">
        <v>259</v>
      </c>
      <c r="I10164">
        <v>359.14</v>
      </c>
      <c r="J10164">
        <v>6</v>
      </c>
      <c r="K10164">
        <v>2612</v>
      </c>
      <c r="L10164" t="s">
        <v>471</v>
      </c>
      <c r="M10164" s="2">
        <f>+Table3[[#This Row],[CHW]]/Table3[[#This Row],[Count of Airbill Number]]</f>
        <v>59.856666666666662</v>
      </c>
    </row>
    <row r="10165" spans="2:13">
      <c r="B10165" t="s">
        <v>20</v>
      </c>
      <c r="C10165" t="s">
        <v>472</v>
      </c>
      <c r="D10165" t="s">
        <v>22</v>
      </c>
      <c r="E10165" t="s">
        <v>778</v>
      </c>
      <c r="F10165" t="s">
        <v>778</v>
      </c>
      <c r="G10165" t="s">
        <v>490</v>
      </c>
      <c r="H10165" t="s">
        <v>369</v>
      </c>
      <c r="I10165">
        <v>359</v>
      </c>
      <c r="J10165">
        <v>31</v>
      </c>
      <c r="K10165">
        <v>2613</v>
      </c>
      <c r="L10165" t="s">
        <v>471</v>
      </c>
      <c r="M10165" s="2">
        <f>+Table3[[#This Row],[CHW]]/Table3[[#This Row],[Count of Airbill Number]]</f>
        <v>11.580645161290322</v>
      </c>
    </row>
    <row r="10166" spans="2:13">
      <c r="B10166" t="s">
        <v>20</v>
      </c>
      <c r="C10166" t="s">
        <v>472</v>
      </c>
      <c r="D10166" t="s">
        <v>22</v>
      </c>
      <c r="E10166" t="s">
        <v>777</v>
      </c>
      <c r="F10166" t="s">
        <v>777</v>
      </c>
      <c r="G10166" t="s">
        <v>324</v>
      </c>
      <c r="H10166" t="s">
        <v>617</v>
      </c>
      <c r="I10166">
        <v>359</v>
      </c>
      <c r="J10166">
        <v>8</v>
      </c>
      <c r="K10166">
        <v>2614</v>
      </c>
      <c r="L10166" t="s">
        <v>471</v>
      </c>
      <c r="M10166" s="2">
        <f>+Table3[[#This Row],[CHW]]/Table3[[#This Row],[Count of Airbill Number]]</f>
        <v>44.875</v>
      </c>
    </row>
    <row r="10167" spans="2:13">
      <c r="B10167" t="s">
        <v>20</v>
      </c>
      <c r="C10167" t="s">
        <v>21</v>
      </c>
      <c r="D10167" t="s">
        <v>22</v>
      </c>
      <c r="E10167" t="s">
        <v>778</v>
      </c>
      <c r="F10167" t="s">
        <v>778</v>
      </c>
      <c r="G10167" t="s">
        <v>51</v>
      </c>
      <c r="H10167" t="s">
        <v>283</v>
      </c>
      <c r="I10167">
        <v>358.7</v>
      </c>
      <c r="J10167">
        <v>46</v>
      </c>
      <c r="K10167">
        <v>2615</v>
      </c>
      <c r="L10167" t="s">
        <v>471</v>
      </c>
      <c r="M10167" s="2">
        <f>+Table3[[#This Row],[CHW]]/Table3[[#This Row],[Count of Airbill Number]]</f>
        <v>7.7978260869565217</v>
      </c>
    </row>
    <row r="10168" spans="2:13">
      <c r="B10168" t="s">
        <v>20</v>
      </c>
      <c r="C10168" t="s">
        <v>472</v>
      </c>
      <c r="D10168" t="s">
        <v>22</v>
      </c>
      <c r="E10168" t="s">
        <v>776</v>
      </c>
      <c r="F10168" t="s">
        <v>778</v>
      </c>
      <c r="G10168" t="s">
        <v>32</v>
      </c>
      <c r="H10168" t="s">
        <v>568</v>
      </c>
      <c r="I10168">
        <v>358</v>
      </c>
      <c r="J10168">
        <v>1</v>
      </c>
      <c r="K10168">
        <v>2616</v>
      </c>
      <c r="L10168" t="s">
        <v>471</v>
      </c>
      <c r="M10168" s="2">
        <f>+Table3[[#This Row],[CHW]]/Table3[[#This Row],[Count of Airbill Number]]</f>
        <v>358</v>
      </c>
    </row>
    <row r="10169" spans="2:13">
      <c r="B10169" t="s">
        <v>20</v>
      </c>
      <c r="C10169" t="s">
        <v>472</v>
      </c>
      <c r="D10169" t="s">
        <v>22</v>
      </c>
      <c r="E10169" t="s">
        <v>776</v>
      </c>
      <c r="F10169" t="s">
        <v>776</v>
      </c>
      <c r="G10169" t="s">
        <v>69</v>
      </c>
      <c r="H10169" t="s">
        <v>53</v>
      </c>
      <c r="I10169">
        <v>357.19136000000003</v>
      </c>
      <c r="J10169">
        <v>11</v>
      </c>
      <c r="K10169">
        <v>2617</v>
      </c>
      <c r="L10169" t="s">
        <v>471</v>
      </c>
      <c r="M10169" s="2">
        <f>+Table3[[#This Row],[CHW]]/Table3[[#This Row],[Count of Airbill Number]]</f>
        <v>32.471941818181818</v>
      </c>
    </row>
    <row r="10170" spans="2:13">
      <c r="B10170" t="s">
        <v>20</v>
      </c>
      <c r="C10170" t="s">
        <v>472</v>
      </c>
      <c r="D10170" t="s">
        <v>22</v>
      </c>
      <c r="E10170" t="s">
        <v>778</v>
      </c>
      <c r="F10170" t="s">
        <v>776</v>
      </c>
      <c r="G10170" t="s">
        <v>250</v>
      </c>
      <c r="H10170" t="s">
        <v>600</v>
      </c>
      <c r="I10170">
        <v>357.16</v>
      </c>
      <c r="J10170">
        <v>5</v>
      </c>
      <c r="K10170">
        <v>2618</v>
      </c>
      <c r="L10170" t="s">
        <v>471</v>
      </c>
      <c r="M10170" s="2">
        <f>+Table3[[#This Row],[CHW]]/Table3[[#This Row],[Count of Airbill Number]]</f>
        <v>71.432000000000002</v>
      </c>
    </row>
    <row r="10171" spans="2:13">
      <c r="B10171" t="s">
        <v>20</v>
      </c>
      <c r="C10171" t="s">
        <v>472</v>
      </c>
      <c r="D10171" t="s">
        <v>22</v>
      </c>
      <c r="E10171" t="s">
        <v>778</v>
      </c>
      <c r="F10171" t="s">
        <v>778</v>
      </c>
      <c r="G10171" t="s">
        <v>51</v>
      </c>
      <c r="H10171" t="s">
        <v>401</v>
      </c>
      <c r="I10171">
        <v>357</v>
      </c>
      <c r="J10171">
        <v>25</v>
      </c>
      <c r="K10171">
        <v>2619</v>
      </c>
      <c r="L10171" t="s">
        <v>471</v>
      </c>
      <c r="M10171" s="2">
        <f>+Table3[[#This Row],[CHW]]/Table3[[#This Row],[Count of Airbill Number]]</f>
        <v>14.28</v>
      </c>
    </row>
    <row r="10172" spans="2:13">
      <c r="B10172" t="s">
        <v>20</v>
      </c>
      <c r="C10172" t="s">
        <v>472</v>
      </c>
      <c r="D10172" t="s">
        <v>22</v>
      </c>
      <c r="E10172" t="s">
        <v>777</v>
      </c>
      <c r="F10172" t="s">
        <v>777</v>
      </c>
      <c r="G10172" t="s">
        <v>227</v>
      </c>
      <c r="H10172" t="s">
        <v>55</v>
      </c>
      <c r="I10172">
        <v>357</v>
      </c>
      <c r="J10172">
        <v>8</v>
      </c>
      <c r="K10172">
        <v>2620</v>
      </c>
      <c r="L10172" t="s">
        <v>471</v>
      </c>
      <c r="M10172" s="2">
        <f>+Table3[[#This Row],[CHW]]/Table3[[#This Row],[Count of Airbill Number]]</f>
        <v>44.625</v>
      </c>
    </row>
    <row r="10173" spans="2:13">
      <c r="B10173" t="s">
        <v>20</v>
      </c>
      <c r="C10173" t="s">
        <v>472</v>
      </c>
      <c r="D10173" t="s">
        <v>22</v>
      </c>
      <c r="E10173" t="s">
        <v>776</v>
      </c>
      <c r="F10173" t="s">
        <v>776</v>
      </c>
      <c r="G10173" t="s">
        <v>49</v>
      </c>
      <c r="H10173" t="s">
        <v>102</v>
      </c>
      <c r="I10173">
        <v>356.68</v>
      </c>
      <c r="J10173">
        <v>8</v>
      </c>
      <c r="K10173">
        <v>2621</v>
      </c>
      <c r="L10173" t="s">
        <v>471</v>
      </c>
      <c r="M10173" s="2">
        <f>+Table3[[#This Row],[CHW]]/Table3[[#This Row],[Count of Airbill Number]]</f>
        <v>44.585000000000001</v>
      </c>
    </row>
    <row r="10174" spans="2:13">
      <c r="B10174" t="s">
        <v>20</v>
      </c>
      <c r="C10174" t="s">
        <v>472</v>
      </c>
      <c r="D10174" t="s">
        <v>22</v>
      </c>
      <c r="E10174" t="s">
        <v>778</v>
      </c>
      <c r="F10174" t="s">
        <v>776</v>
      </c>
      <c r="G10174" t="s">
        <v>113</v>
      </c>
      <c r="H10174" t="s">
        <v>216</v>
      </c>
      <c r="I10174">
        <v>356.5</v>
      </c>
      <c r="J10174">
        <v>4</v>
      </c>
      <c r="K10174">
        <v>2622</v>
      </c>
      <c r="L10174" t="s">
        <v>471</v>
      </c>
      <c r="M10174" s="2">
        <f>+Table3[[#This Row],[CHW]]/Table3[[#This Row],[Count of Airbill Number]]</f>
        <v>89.125</v>
      </c>
    </row>
    <row r="10175" spans="2:13">
      <c r="B10175" t="s">
        <v>20</v>
      </c>
      <c r="C10175" t="s">
        <v>21</v>
      </c>
      <c r="D10175" t="s">
        <v>22</v>
      </c>
      <c r="E10175" t="s">
        <v>776</v>
      </c>
      <c r="F10175" t="s">
        <v>776</v>
      </c>
      <c r="G10175" t="s">
        <v>37</v>
      </c>
      <c r="H10175" t="s">
        <v>312</v>
      </c>
      <c r="I10175">
        <v>356.07285499999978</v>
      </c>
      <c r="J10175">
        <v>45</v>
      </c>
      <c r="K10175">
        <v>2623</v>
      </c>
      <c r="L10175" t="s">
        <v>471</v>
      </c>
      <c r="M10175" s="2">
        <f>+Table3[[#This Row],[CHW]]/Table3[[#This Row],[Count of Airbill Number]]</f>
        <v>7.9127301111111059</v>
      </c>
    </row>
    <row r="10176" spans="2:13">
      <c r="B10176" t="s">
        <v>20</v>
      </c>
      <c r="C10176" t="s">
        <v>472</v>
      </c>
      <c r="D10176" t="s">
        <v>22</v>
      </c>
      <c r="E10176" t="s">
        <v>778</v>
      </c>
      <c r="F10176" t="s">
        <v>778</v>
      </c>
      <c r="G10176" t="s">
        <v>171</v>
      </c>
      <c r="H10176" t="s">
        <v>260</v>
      </c>
      <c r="I10176">
        <v>356.01000000000005</v>
      </c>
      <c r="J10176">
        <v>31</v>
      </c>
      <c r="K10176">
        <v>2624</v>
      </c>
      <c r="L10176" t="s">
        <v>471</v>
      </c>
      <c r="M10176" s="2">
        <f>+Table3[[#This Row],[CHW]]/Table3[[#This Row],[Count of Airbill Number]]</f>
        <v>11.484193548387099</v>
      </c>
    </row>
    <row r="10177" spans="2:13">
      <c r="B10177" t="s">
        <v>35</v>
      </c>
      <c r="C10177" t="s">
        <v>472</v>
      </c>
      <c r="D10177" t="s">
        <v>36</v>
      </c>
      <c r="E10177" t="s">
        <v>776</v>
      </c>
      <c r="F10177" t="s">
        <v>777</v>
      </c>
      <c r="G10177" t="s">
        <v>85</v>
      </c>
      <c r="H10177" t="s">
        <v>181</v>
      </c>
      <c r="I10177">
        <v>356</v>
      </c>
      <c r="J10177">
        <v>2</v>
      </c>
      <c r="K10177">
        <v>2625</v>
      </c>
      <c r="L10177" t="s">
        <v>471</v>
      </c>
      <c r="M10177" s="2">
        <f>+Table3[[#This Row],[CHW]]/Table3[[#This Row],[Count of Airbill Number]]</f>
        <v>178</v>
      </c>
    </row>
    <row r="10178" spans="2:13">
      <c r="B10178" t="s">
        <v>35</v>
      </c>
      <c r="C10178" t="s">
        <v>21</v>
      </c>
      <c r="D10178" t="s">
        <v>36</v>
      </c>
      <c r="E10178" t="s">
        <v>777</v>
      </c>
      <c r="F10178" t="s">
        <v>777</v>
      </c>
      <c r="G10178" t="s">
        <v>106</v>
      </c>
      <c r="H10178" t="s">
        <v>484</v>
      </c>
      <c r="I10178">
        <v>355</v>
      </c>
      <c r="J10178">
        <v>2</v>
      </c>
      <c r="K10178">
        <v>2626</v>
      </c>
      <c r="L10178" t="s">
        <v>471</v>
      </c>
      <c r="M10178" s="2">
        <f>+Table3[[#This Row],[CHW]]/Table3[[#This Row],[Count of Airbill Number]]</f>
        <v>177.5</v>
      </c>
    </row>
    <row r="10179" spans="2:13">
      <c r="B10179" t="s">
        <v>20</v>
      </c>
      <c r="C10179" t="s">
        <v>472</v>
      </c>
      <c r="D10179" t="s">
        <v>22</v>
      </c>
      <c r="E10179" t="s">
        <v>777</v>
      </c>
      <c r="F10179" t="s">
        <v>778</v>
      </c>
      <c r="G10179" t="s">
        <v>259</v>
      </c>
      <c r="H10179" t="s">
        <v>155</v>
      </c>
      <c r="I10179">
        <v>355</v>
      </c>
      <c r="J10179">
        <v>7</v>
      </c>
      <c r="K10179">
        <v>2627</v>
      </c>
      <c r="L10179" t="s">
        <v>471</v>
      </c>
      <c r="M10179" s="2">
        <f>+Table3[[#This Row],[CHW]]/Table3[[#This Row],[Count of Airbill Number]]</f>
        <v>50.714285714285715</v>
      </c>
    </row>
    <row r="10180" spans="2:13">
      <c r="B10180" t="s">
        <v>20</v>
      </c>
      <c r="C10180" t="s">
        <v>472</v>
      </c>
      <c r="D10180" t="s">
        <v>22</v>
      </c>
      <c r="E10180" t="s">
        <v>778</v>
      </c>
      <c r="F10180" t="s">
        <v>777</v>
      </c>
      <c r="G10180" t="s">
        <v>250</v>
      </c>
      <c r="H10180" t="s">
        <v>106</v>
      </c>
      <c r="I10180">
        <v>355</v>
      </c>
      <c r="J10180">
        <v>14</v>
      </c>
      <c r="K10180">
        <v>2628</v>
      </c>
      <c r="L10180" t="s">
        <v>471</v>
      </c>
      <c r="M10180" s="2">
        <f>+Table3[[#This Row],[CHW]]/Table3[[#This Row],[Count of Airbill Number]]</f>
        <v>25.357142857142858</v>
      </c>
    </row>
    <row r="10181" spans="2:13">
      <c r="B10181" t="s">
        <v>20</v>
      </c>
      <c r="C10181" t="s">
        <v>21</v>
      </c>
      <c r="D10181" t="s">
        <v>22</v>
      </c>
      <c r="E10181" t="s">
        <v>776</v>
      </c>
      <c r="F10181" t="s">
        <v>778</v>
      </c>
      <c r="G10181" t="s">
        <v>66</v>
      </c>
      <c r="H10181" t="s">
        <v>528</v>
      </c>
      <c r="I10181">
        <v>354.84999999999997</v>
      </c>
      <c r="J10181">
        <v>18</v>
      </c>
      <c r="K10181">
        <v>2629</v>
      </c>
      <c r="L10181" t="s">
        <v>471</v>
      </c>
      <c r="M10181" s="2">
        <f>+Table3[[#This Row],[CHW]]/Table3[[#This Row],[Count of Airbill Number]]</f>
        <v>19.713888888888889</v>
      </c>
    </row>
    <row r="10182" spans="2:13">
      <c r="B10182" t="s">
        <v>20</v>
      </c>
      <c r="C10182" t="s">
        <v>472</v>
      </c>
      <c r="D10182" t="s">
        <v>22</v>
      </c>
      <c r="E10182" t="s">
        <v>776</v>
      </c>
      <c r="F10182" t="s">
        <v>776</v>
      </c>
      <c r="G10182" t="s">
        <v>47</v>
      </c>
      <c r="H10182" t="s">
        <v>37</v>
      </c>
      <c r="I10182">
        <v>353.92601360000003</v>
      </c>
      <c r="J10182">
        <v>16</v>
      </c>
      <c r="K10182">
        <v>2630</v>
      </c>
      <c r="L10182" t="s">
        <v>471</v>
      </c>
      <c r="M10182" s="2">
        <f>+Table3[[#This Row],[CHW]]/Table3[[#This Row],[Count of Airbill Number]]</f>
        <v>22.120375850000002</v>
      </c>
    </row>
    <row r="10183" spans="2:13">
      <c r="B10183" t="s">
        <v>20</v>
      </c>
      <c r="C10183" t="s">
        <v>21</v>
      </c>
      <c r="D10183" t="s">
        <v>22</v>
      </c>
      <c r="E10183" t="s">
        <v>778</v>
      </c>
      <c r="F10183" t="s">
        <v>776</v>
      </c>
      <c r="G10183" t="s">
        <v>150</v>
      </c>
      <c r="H10183" t="s">
        <v>66</v>
      </c>
      <c r="I10183">
        <v>353.61385999999999</v>
      </c>
      <c r="J10183">
        <v>107</v>
      </c>
      <c r="K10183">
        <v>2631</v>
      </c>
      <c r="L10183" t="s">
        <v>471</v>
      </c>
      <c r="M10183" s="2">
        <f>+Table3[[#This Row],[CHW]]/Table3[[#This Row],[Count of Airbill Number]]</f>
        <v>3.3048024299065419</v>
      </c>
    </row>
    <row r="10184" spans="2:13">
      <c r="B10184" t="s">
        <v>20</v>
      </c>
      <c r="C10184" t="s">
        <v>472</v>
      </c>
      <c r="D10184" t="s">
        <v>22</v>
      </c>
      <c r="E10184" t="s">
        <v>777</v>
      </c>
      <c r="F10184" t="s">
        <v>777</v>
      </c>
      <c r="G10184" t="s">
        <v>290</v>
      </c>
      <c r="H10184" t="s">
        <v>106</v>
      </c>
      <c r="I10184">
        <v>353</v>
      </c>
      <c r="J10184">
        <v>6</v>
      </c>
      <c r="K10184">
        <v>2632</v>
      </c>
      <c r="L10184" t="s">
        <v>471</v>
      </c>
      <c r="M10184" s="2">
        <f>+Table3[[#This Row],[CHW]]/Table3[[#This Row],[Count of Airbill Number]]</f>
        <v>58.833333333333336</v>
      </c>
    </row>
    <row r="10185" spans="2:13">
      <c r="B10185" t="s">
        <v>20</v>
      </c>
      <c r="C10185" t="s">
        <v>472</v>
      </c>
      <c r="D10185" t="s">
        <v>22</v>
      </c>
      <c r="E10185" t="s">
        <v>776</v>
      </c>
      <c r="F10185" t="s">
        <v>778</v>
      </c>
      <c r="G10185" t="s">
        <v>66</v>
      </c>
      <c r="H10185" t="s">
        <v>101</v>
      </c>
      <c r="I10185">
        <v>353</v>
      </c>
      <c r="J10185">
        <v>16</v>
      </c>
      <c r="K10185">
        <v>2633</v>
      </c>
      <c r="L10185" t="s">
        <v>471</v>
      </c>
      <c r="M10185" s="2">
        <f>+Table3[[#This Row],[CHW]]/Table3[[#This Row],[Count of Airbill Number]]</f>
        <v>22.0625</v>
      </c>
    </row>
    <row r="10186" spans="2:13">
      <c r="B10186" t="s">
        <v>20</v>
      </c>
      <c r="C10186" t="s">
        <v>21</v>
      </c>
      <c r="D10186" t="s">
        <v>22</v>
      </c>
      <c r="E10186" t="s">
        <v>777</v>
      </c>
      <c r="F10186" t="s">
        <v>777</v>
      </c>
      <c r="G10186" t="s">
        <v>523</v>
      </c>
      <c r="H10186" t="s">
        <v>179</v>
      </c>
      <c r="I10186">
        <v>352</v>
      </c>
      <c r="J10186">
        <v>112</v>
      </c>
      <c r="K10186">
        <v>2634</v>
      </c>
      <c r="L10186" t="s">
        <v>471</v>
      </c>
      <c r="M10186" s="2">
        <f>+Table3[[#This Row],[CHW]]/Table3[[#This Row],[Count of Airbill Number]]</f>
        <v>3.1428571428571428</v>
      </c>
    </row>
    <row r="10187" spans="2:13">
      <c r="B10187" t="s">
        <v>20</v>
      </c>
      <c r="C10187" t="s">
        <v>472</v>
      </c>
      <c r="D10187" t="s">
        <v>22</v>
      </c>
      <c r="E10187" t="s">
        <v>776</v>
      </c>
      <c r="F10187" t="s">
        <v>776</v>
      </c>
      <c r="G10187" t="s">
        <v>63</v>
      </c>
      <c r="H10187" t="s">
        <v>123</v>
      </c>
      <c r="I10187">
        <v>352</v>
      </c>
      <c r="J10187">
        <v>15</v>
      </c>
      <c r="K10187">
        <v>2635</v>
      </c>
      <c r="L10187" t="s">
        <v>471</v>
      </c>
      <c r="M10187" s="2">
        <f>+Table3[[#This Row],[CHW]]/Table3[[#This Row],[Count of Airbill Number]]</f>
        <v>23.466666666666665</v>
      </c>
    </row>
    <row r="10188" spans="2:13">
      <c r="B10188" t="s">
        <v>20</v>
      </c>
      <c r="C10188" t="s">
        <v>472</v>
      </c>
      <c r="D10188" t="s">
        <v>22</v>
      </c>
      <c r="E10188" t="s">
        <v>776</v>
      </c>
      <c r="F10188" t="s">
        <v>776</v>
      </c>
      <c r="G10188" t="s">
        <v>84</v>
      </c>
      <c r="H10188" t="s">
        <v>72</v>
      </c>
      <c r="I10188">
        <v>352</v>
      </c>
      <c r="J10188">
        <v>8</v>
      </c>
      <c r="K10188">
        <v>2636</v>
      </c>
      <c r="L10188" t="s">
        <v>471</v>
      </c>
      <c r="M10188" s="2">
        <f>+Table3[[#This Row],[CHW]]/Table3[[#This Row],[Count of Airbill Number]]</f>
        <v>44</v>
      </c>
    </row>
    <row r="10189" spans="2:13">
      <c r="B10189" t="s">
        <v>20</v>
      </c>
      <c r="C10189" t="s">
        <v>472</v>
      </c>
      <c r="D10189" t="s">
        <v>22</v>
      </c>
      <c r="E10189" t="s">
        <v>776</v>
      </c>
      <c r="F10189" t="s">
        <v>776</v>
      </c>
      <c r="G10189" t="s">
        <v>85</v>
      </c>
      <c r="H10189" t="s">
        <v>41</v>
      </c>
      <c r="I10189">
        <v>352</v>
      </c>
      <c r="J10189">
        <v>12</v>
      </c>
      <c r="K10189">
        <v>2637</v>
      </c>
      <c r="L10189" t="s">
        <v>471</v>
      </c>
      <c r="M10189" s="2">
        <f>+Table3[[#This Row],[CHW]]/Table3[[#This Row],[Count of Airbill Number]]</f>
        <v>29.333333333333332</v>
      </c>
    </row>
    <row r="10190" spans="2:13">
      <c r="B10190" t="s">
        <v>20</v>
      </c>
      <c r="C10190" t="s">
        <v>472</v>
      </c>
      <c r="D10190" t="s">
        <v>22</v>
      </c>
      <c r="E10190" t="s">
        <v>778</v>
      </c>
      <c r="F10190" t="s">
        <v>776</v>
      </c>
      <c r="G10190" t="s">
        <v>353</v>
      </c>
      <c r="H10190" t="s">
        <v>37</v>
      </c>
      <c r="I10190">
        <v>352</v>
      </c>
      <c r="J10190">
        <v>31</v>
      </c>
      <c r="K10190">
        <v>2638</v>
      </c>
      <c r="L10190" t="s">
        <v>471</v>
      </c>
      <c r="M10190" s="2">
        <f>+Table3[[#This Row],[CHW]]/Table3[[#This Row],[Count of Airbill Number]]</f>
        <v>11.35483870967742</v>
      </c>
    </row>
    <row r="10191" spans="2:13">
      <c r="B10191" t="s">
        <v>35</v>
      </c>
      <c r="C10191" t="s">
        <v>472</v>
      </c>
      <c r="D10191" t="s">
        <v>36</v>
      </c>
      <c r="E10191" t="s">
        <v>776</v>
      </c>
      <c r="F10191" t="s">
        <v>776</v>
      </c>
      <c r="G10191" t="s">
        <v>85</v>
      </c>
      <c r="H10191" t="s">
        <v>45</v>
      </c>
      <c r="I10191">
        <v>351.91</v>
      </c>
      <c r="J10191">
        <v>12</v>
      </c>
      <c r="K10191">
        <v>2639</v>
      </c>
      <c r="L10191" t="s">
        <v>471</v>
      </c>
      <c r="M10191" s="2">
        <f>+Table3[[#This Row],[CHW]]/Table3[[#This Row],[Count of Airbill Number]]</f>
        <v>29.325833333333335</v>
      </c>
    </row>
    <row r="10192" spans="2:13">
      <c r="B10192" t="s">
        <v>20</v>
      </c>
      <c r="C10192" t="s">
        <v>21</v>
      </c>
      <c r="D10192" t="s">
        <v>22</v>
      </c>
      <c r="E10192" t="s">
        <v>776</v>
      </c>
      <c r="F10192" t="s">
        <v>776</v>
      </c>
      <c r="G10192" t="s">
        <v>66</v>
      </c>
      <c r="H10192" t="s">
        <v>84</v>
      </c>
      <c r="I10192">
        <v>351.45</v>
      </c>
      <c r="J10192">
        <v>45</v>
      </c>
      <c r="K10192">
        <v>2640</v>
      </c>
      <c r="L10192" t="s">
        <v>471</v>
      </c>
      <c r="M10192" s="2">
        <f>+Table3[[#This Row],[CHW]]/Table3[[#This Row],[Count of Airbill Number]]</f>
        <v>7.81</v>
      </c>
    </row>
    <row r="10193" spans="2:13">
      <c r="B10193" t="s">
        <v>20</v>
      </c>
      <c r="C10193" t="s">
        <v>472</v>
      </c>
      <c r="D10193" t="s">
        <v>22</v>
      </c>
      <c r="E10193" t="s">
        <v>776</v>
      </c>
      <c r="F10193" t="s">
        <v>776</v>
      </c>
      <c r="G10193" t="s">
        <v>49</v>
      </c>
      <c r="H10193" t="s">
        <v>89</v>
      </c>
      <c r="I10193">
        <v>351.4</v>
      </c>
      <c r="J10193">
        <v>6</v>
      </c>
      <c r="K10193">
        <v>2641</v>
      </c>
      <c r="L10193" t="s">
        <v>471</v>
      </c>
      <c r="M10193" s="2">
        <f>+Table3[[#This Row],[CHW]]/Table3[[#This Row],[Count of Airbill Number]]</f>
        <v>58.566666666666663</v>
      </c>
    </row>
    <row r="10194" spans="2:13">
      <c r="B10194" t="s">
        <v>20</v>
      </c>
      <c r="C10194" t="s">
        <v>472</v>
      </c>
      <c r="D10194" t="s">
        <v>22</v>
      </c>
      <c r="E10194" t="s">
        <v>776</v>
      </c>
      <c r="F10194" t="s">
        <v>776</v>
      </c>
      <c r="G10194" t="s">
        <v>32</v>
      </c>
      <c r="H10194" t="s">
        <v>69</v>
      </c>
      <c r="I10194">
        <v>351.14</v>
      </c>
      <c r="J10194">
        <v>21</v>
      </c>
      <c r="K10194">
        <v>2642</v>
      </c>
      <c r="L10194" t="s">
        <v>471</v>
      </c>
      <c r="M10194" s="2">
        <f>+Table3[[#This Row],[CHW]]/Table3[[#This Row],[Count of Airbill Number]]</f>
        <v>16.720952380952379</v>
      </c>
    </row>
    <row r="10195" spans="2:13">
      <c r="B10195" t="s">
        <v>20</v>
      </c>
      <c r="C10195" t="s">
        <v>472</v>
      </c>
      <c r="D10195" t="s">
        <v>22</v>
      </c>
      <c r="E10195" t="s">
        <v>778</v>
      </c>
      <c r="F10195" t="s">
        <v>778</v>
      </c>
      <c r="G10195" t="s">
        <v>173</v>
      </c>
      <c r="H10195" t="s">
        <v>592</v>
      </c>
      <c r="I10195">
        <v>351</v>
      </c>
      <c r="J10195">
        <v>16</v>
      </c>
      <c r="K10195">
        <v>2643</v>
      </c>
      <c r="L10195" t="s">
        <v>471</v>
      </c>
      <c r="M10195" s="2">
        <f>+Table3[[#This Row],[CHW]]/Table3[[#This Row],[Count of Airbill Number]]</f>
        <v>21.9375</v>
      </c>
    </row>
    <row r="10196" spans="2:13">
      <c r="B10196" t="s">
        <v>20</v>
      </c>
      <c r="C10196" t="s">
        <v>472</v>
      </c>
      <c r="D10196" t="s">
        <v>22</v>
      </c>
      <c r="E10196" t="s">
        <v>776</v>
      </c>
      <c r="F10196" t="s">
        <v>776</v>
      </c>
      <c r="G10196" t="s">
        <v>23</v>
      </c>
      <c r="H10196" t="s">
        <v>123</v>
      </c>
      <c r="I10196">
        <v>350.15</v>
      </c>
      <c r="J10196">
        <v>10</v>
      </c>
      <c r="K10196">
        <v>2644</v>
      </c>
      <c r="L10196" t="s">
        <v>471</v>
      </c>
      <c r="M10196" s="2">
        <f>+Table3[[#This Row],[CHW]]/Table3[[#This Row],[Count of Airbill Number]]</f>
        <v>35.015000000000001</v>
      </c>
    </row>
    <row r="10197" spans="2:13">
      <c r="B10197" t="s">
        <v>35</v>
      </c>
      <c r="C10197" t="s">
        <v>472</v>
      </c>
      <c r="D10197" t="s">
        <v>36</v>
      </c>
      <c r="E10197" t="s">
        <v>776</v>
      </c>
      <c r="F10197" t="s">
        <v>776</v>
      </c>
      <c r="G10197" t="s">
        <v>24</v>
      </c>
      <c r="H10197" t="s">
        <v>37</v>
      </c>
      <c r="I10197">
        <v>350</v>
      </c>
      <c r="J10197">
        <v>7</v>
      </c>
      <c r="K10197">
        <v>2645</v>
      </c>
      <c r="L10197" t="s">
        <v>471</v>
      </c>
      <c r="M10197" s="2">
        <f>+Table3[[#This Row],[CHW]]/Table3[[#This Row],[Count of Airbill Number]]</f>
        <v>50</v>
      </c>
    </row>
    <row r="10198" spans="2:13">
      <c r="B10198" t="s">
        <v>20</v>
      </c>
      <c r="C10198" t="s">
        <v>472</v>
      </c>
      <c r="D10198" t="s">
        <v>22</v>
      </c>
      <c r="E10198" t="s">
        <v>777</v>
      </c>
      <c r="F10198" t="s">
        <v>776</v>
      </c>
      <c r="G10198" t="s">
        <v>374</v>
      </c>
      <c r="H10198" t="s">
        <v>600</v>
      </c>
      <c r="I10198">
        <v>350</v>
      </c>
      <c r="J10198">
        <v>5</v>
      </c>
      <c r="K10198">
        <v>2646</v>
      </c>
      <c r="L10198" t="s">
        <v>471</v>
      </c>
      <c r="M10198" s="2">
        <f>+Table3[[#This Row],[CHW]]/Table3[[#This Row],[Count of Airbill Number]]</f>
        <v>70</v>
      </c>
    </row>
    <row r="10199" spans="2:13">
      <c r="B10199" t="s">
        <v>20</v>
      </c>
      <c r="C10199" t="s">
        <v>472</v>
      </c>
      <c r="D10199" t="s">
        <v>22</v>
      </c>
      <c r="E10199" t="s">
        <v>778</v>
      </c>
      <c r="F10199" t="s">
        <v>776</v>
      </c>
      <c r="G10199" t="s">
        <v>124</v>
      </c>
      <c r="H10199" t="s">
        <v>312</v>
      </c>
      <c r="I10199">
        <v>349.14000000000004</v>
      </c>
      <c r="J10199">
        <v>26</v>
      </c>
      <c r="K10199">
        <v>2647</v>
      </c>
      <c r="L10199" t="s">
        <v>471</v>
      </c>
      <c r="M10199" s="2">
        <f>+Table3[[#This Row],[CHW]]/Table3[[#This Row],[Count of Airbill Number]]</f>
        <v>13.428461538461541</v>
      </c>
    </row>
    <row r="10200" spans="2:13">
      <c r="B10200" t="s">
        <v>20</v>
      </c>
      <c r="C10200" t="s">
        <v>472</v>
      </c>
      <c r="D10200" t="s">
        <v>22</v>
      </c>
      <c r="E10200" t="s">
        <v>776</v>
      </c>
      <c r="F10200" t="s">
        <v>778</v>
      </c>
      <c r="G10200" t="s">
        <v>89</v>
      </c>
      <c r="H10200" t="s">
        <v>171</v>
      </c>
      <c r="I10200">
        <v>349.11</v>
      </c>
      <c r="J10200">
        <v>11</v>
      </c>
      <c r="K10200">
        <v>2648</v>
      </c>
      <c r="L10200" t="s">
        <v>471</v>
      </c>
      <c r="M10200" s="2">
        <f>+Table3[[#This Row],[CHW]]/Table3[[#This Row],[Count of Airbill Number]]</f>
        <v>31.737272727272728</v>
      </c>
    </row>
    <row r="10201" spans="2:13">
      <c r="B10201" t="s">
        <v>20</v>
      </c>
      <c r="C10201" t="s">
        <v>472</v>
      </c>
      <c r="D10201" t="s">
        <v>22</v>
      </c>
      <c r="E10201" t="s">
        <v>777</v>
      </c>
      <c r="F10201" t="s">
        <v>777</v>
      </c>
      <c r="G10201" t="s">
        <v>553</v>
      </c>
      <c r="H10201" t="s">
        <v>259</v>
      </c>
      <c r="I10201">
        <v>349</v>
      </c>
      <c r="J10201">
        <v>8</v>
      </c>
      <c r="K10201">
        <v>2649</v>
      </c>
      <c r="L10201" t="s">
        <v>471</v>
      </c>
      <c r="M10201" s="2">
        <f>+Table3[[#This Row],[CHW]]/Table3[[#This Row],[Count of Airbill Number]]</f>
        <v>43.625</v>
      </c>
    </row>
    <row r="10202" spans="2:13">
      <c r="B10202" t="s">
        <v>20</v>
      </c>
      <c r="C10202" t="s">
        <v>472</v>
      </c>
      <c r="D10202" t="s">
        <v>22</v>
      </c>
      <c r="E10202" t="s">
        <v>777</v>
      </c>
      <c r="F10202" t="s">
        <v>778</v>
      </c>
      <c r="G10202" t="s">
        <v>230</v>
      </c>
      <c r="H10202" t="s">
        <v>112</v>
      </c>
      <c r="I10202">
        <v>349</v>
      </c>
      <c r="J10202">
        <v>21</v>
      </c>
      <c r="K10202">
        <v>2650</v>
      </c>
      <c r="L10202" t="s">
        <v>471</v>
      </c>
      <c r="M10202" s="2">
        <f>+Table3[[#This Row],[CHW]]/Table3[[#This Row],[Count of Airbill Number]]</f>
        <v>16.61904761904762</v>
      </c>
    </row>
    <row r="10203" spans="2:13">
      <c r="B10203" t="s">
        <v>20</v>
      </c>
      <c r="C10203" t="s">
        <v>472</v>
      </c>
      <c r="D10203" t="s">
        <v>22</v>
      </c>
      <c r="E10203" t="s">
        <v>776</v>
      </c>
      <c r="F10203" t="s">
        <v>776</v>
      </c>
      <c r="G10203" t="s">
        <v>71</v>
      </c>
      <c r="H10203" t="s">
        <v>37</v>
      </c>
      <c r="I10203">
        <v>348.95</v>
      </c>
      <c r="J10203">
        <v>26</v>
      </c>
      <c r="K10203">
        <v>2651</v>
      </c>
      <c r="L10203" t="s">
        <v>471</v>
      </c>
      <c r="M10203" s="2">
        <f>+Table3[[#This Row],[CHW]]/Table3[[#This Row],[Count of Airbill Number]]</f>
        <v>13.421153846153846</v>
      </c>
    </row>
    <row r="10204" spans="2:13">
      <c r="B10204" t="s">
        <v>20</v>
      </c>
      <c r="C10204" t="s">
        <v>472</v>
      </c>
      <c r="D10204" t="s">
        <v>22</v>
      </c>
      <c r="E10204" t="s">
        <v>776</v>
      </c>
      <c r="F10204" t="s">
        <v>776</v>
      </c>
      <c r="G10204" t="s">
        <v>538</v>
      </c>
      <c r="H10204" t="s">
        <v>116</v>
      </c>
      <c r="I10204">
        <v>348.88170000000002</v>
      </c>
      <c r="J10204">
        <v>40</v>
      </c>
      <c r="K10204">
        <v>2652</v>
      </c>
      <c r="L10204" t="s">
        <v>471</v>
      </c>
      <c r="M10204" s="2">
        <f>+Table3[[#This Row],[CHW]]/Table3[[#This Row],[Count of Airbill Number]]</f>
        <v>8.7220425000000006</v>
      </c>
    </row>
    <row r="10205" spans="2:13">
      <c r="B10205" t="s">
        <v>35</v>
      </c>
      <c r="C10205" t="s">
        <v>472</v>
      </c>
      <c r="D10205" t="s">
        <v>36</v>
      </c>
      <c r="E10205" t="s">
        <v>777</v>
      </c>
      <c r="F10205" t="s">
        <v>777</v>
      </c>
      <c r="G10205" t="s">
        <v>230</v>
      </c>
      <c r="H10205" t="s">
        <v>29</v>
      </c>
      <c r="I10205">
        <v>348</v>
      </c>
      <c r="J10205">
        <v>1</v>
      </c>
      <c r="K10205">
        <v>2653</v>
      </c>
      <c r="L10205" t="s">
        <v>471</v>
      </c>
      <c r="M10205" s="2">
        <f>+Table3[[#This Row],[CHW]]/Table3[[#This Row],[Count of Airbill Number]]</f>
        <v>348</v>
      </c>
    </row>
    <row r="10206" spans="2:13">
      <c r="B10206" t="s">
        <v>20</v>
      </c>
      <c r="C10206" t="s">
        <v>472</v>
      </c>
      <c r="D10206" t="s">
        <v>22</v>
      </c>
      <c r="E10206" t="s">
        <v>776</v>
      </c>
      <c r="F10206" t="s">
        <v>776</v>
      </c>
      <c r="G10206" t="s">
        <v>122</v>
      </c>
      <c r="H10206" t="s">
        <v>23</v>
      </c>
      <c r="I10206">
        <v>347.62</v>
      </c>
      <c r="J10206">
        <v>1</v>
      </c>
      <c r="K10206">
        <v>2654</v>
      </c>
      <c r="L10206" t="s">
        <v>471</v>
      </c>
      <c r="M10206" s="2">
        <f>+Table3[[#This Row],[CHW]]/Table3[[#This Row],[Count of Airbill Number]]</f>
        <v>347.62</v>
      </c>
    </row>
    <row r="10207" spans="2:13">
      <c r="B10207" t="s">
        <v>20</v>
      </c>
      <c r="C10207" t="s">
        <v>472</v>
      </c>
      <c r="D10207" t="s">
        <v>22</v>
      </c>
      <c r="E10207" t="s">
        <v>777</v>
      </c>
      <c r="F10207" t="s">
        <v>778</v>
      </c>
      <c r="G10207" t="s">
        <v>29</v>
      </c>
      <c r="H10207" t="s">
        <v>260</v>
      </c>
      <c r="I10207">
        <v>347</v>
      </c>
      <c r="J10207">
        <v>6</v>
      </c>
      <c r="K10207">
        <v>2655</v>
      </c>
      <c r="L10207" t="s">
        <v>471</v>
      </c>
      <c r="M10207" s="2">
        <f>+Table3[[#This Row],[CHW]]/Table3[[#This Row],[Count of Airbill Number]]</f>
        <v>57.833333333333336</v>
      </c>
    </row>
    <row r="10208" spans="2:13">
      <c r="B10208" t="s">
        <v>20</v>
      </c>
      <c r="C10208" t="s">
        <v>21</v>
      </c>
      <c r="D10208" t="s">
        <v>22</v>
      </c>
      <c r="E10208" t="s">
        <v>777</v>
      </c>
      <c r="F10208" t="s">
        <v>777</v>
      </c>
      <c r="G10208" t="s">
        <v>44</v>
      </c>
      <c r="H10208" t="s">
        <v>227</v>
      </c>
      <c r="I10208">
        <v>346.36</v>
      </c>
      <c r="J10208">
        <v>79</v>
      </c>
      <c r="K10208">
        <v>2656</v>
      </c>
      <c r="L10208" t="s">
        <v>471</v>
      </c>
      <c r="M10208" s="2">
        <f>+Table3[[#This Row],[CHW]]/Table3[[#This Row],[Count of Airbill Number]]</f>
        <v>4.3843037974683545</v>
      </c>
    </row>
    <row r="10209" spans="2:13">
      <c r="B10209" t="s">
        <v>20</v>
      </c>
      <c r="C10209" t="s">
        <v>472</v>
      </c>
      <c r="D10209" t="s">
        <v>22</v>
      </c>
      <c r="E10209" t="s">
        <v>777</v>
      </c>
      <c r="F10209" t="s">
        <v>777</v>
      </c>
      <c r="G10209" t="s">
        <v>274</v>
      </c>
      <c r="H10209" t="s">
        <v>593</v>
      </c>
      <c r="I10209">
        <v>346</v>
      </c>
      <c r="J10209">
        <v>14</v>
      </c>
      <c r="K10209">
        <v>2657</v>
      </c>
      <c r="L10209" t="s">
        <v>471</v>
      </c>
      <c r="M10209" s="2">
        <f>+Table3[[#This Row],[CHW]]/Table3[[#This Row],[Count of Airbill Number]]</f>
        <v>24.714285714285715</v>
      </c>
    </row>
    <row r="10210" spans="2:13">
      <c r="B10210" t="s">
        <v>20</v>
      </c>
      <c r="C10210" t="s">
        <v>472</v>
      </c>
      <c r="D10210" t="s">
        <v>22</v>
      </c>
      <c r="E10210" t="s">
        <v>778</v>
      </c>
      <c r="F10210" t="s">
        <v>778</v>
      </c>
      <c r="G10210" t="s">
        <v>493</v>
      </c>
      <c r="H10210" t="s">
        <v>86</v>
      </c>
      <c r="I10210">
        <v>346</v>
      </c>
      <c r="J10210">
        <v>27</v>
      </c>
      <c r="K10210">
        <v>2658</v>
      </c>
      <c r="L10210" t="s">
        <v>471</v>
      </c>
      <c r="M10210" s="2">
        <f>+Table3[[#This Row],[CHW]]/Table3[[#This Row],[Count of Airbill Number]]</f>
        <v>12.814814814814815</v>
      </c>
    </row>
    <row r="10211" spans="2:13">
      <c r="B10211" t="s">
        <v>35</v>
      </c>
      <c r="C10211" t="s">
        <v>21</v>
      </c>
      <c r="D10211" t="s">
        <v>36</v>
      </c>
      <c r="E10211" t="s">
        <v>777</v>
      </c>
      <c r="F10211" t="s">
        <v>777</v>
      </c>
      <c r="G10211" t="s">
        <v>27</v>
      </c>
      <c r="H10211" t="s">
        <v>157</v>
      </c>
      <c r="I10211">
        <v>345.5</v>
      </c>
      <c r="J10211">
        <v>3</v>
      </c>
      <c r="K10211">
        <v>2659</v>
      </c>
      <c r="L10211" t="s">
        <v>471</v>
      </c>
      <c r="M10211" s="2">
        <f>+Table3[[#This Row],[CHW]]/Table3[[#This Row],[Count of Airbill Number]]</f>
        <v>115.16666666666667</v>
      </c>
    </row>
    <row r="10212" spans="2:13">
      <c r="B10212" t="s">
        <v>20</v>
      </c>
      <c r="C10212" t="s">
        <v>472</v>
      </c>
      <c r="D10212" t="s">
        <v>22</v>
      </c>
      <c r="E10212" t="s">
        <v>776</v>
      </c>
      <c r="F10212" t="s">
        <v>776</v>
      </c>
      <c r="G10212" t="s">
        <v>66</v>
      </c>
      <c r="H10212" t="s">
        <v>50</v>
      </c>
      <c r="I10212">
        <v>344.7</v>
      </c>
      <c r="J10212">
        <v>8</v>
      </c>
      <c r="K10212">
        <v>2660</v>
      </c>
      <c r="L10212" t="s">
        <v>471</v>
      </c>
      <c r="M10212" s="2">
        <f>+Table3[[#This Row],[CHW]]/Table3[[#This Row],[Count of Airbill Number]]</f>
        <v>43.087499999999999</v>
      </c>
    </row>
    <row r="10213" spans="2:13">
      <c r="B10213" t="s">
        <v>20</v>
      </c>
      <c r="C10213" t="s">
        <v>472</v>
      </c>
      <c r="D10213" t="s">
        <v>22</v>
      </c>
      <c r="E10213" t="s">
        <v>777</v>
      </c>
      <c r="F10213" t="s">
        <v>777</v>
      </c>
      <c r="G10213" t="s">
        <v>374</v>
      </c>
      <c r="H10213" t="s">
        <v>499</v>
      </c>
      <c r="I10213">
        <v>344.41999999999996</v>
      </c>
      <c r="J10213">
        <v>14</v>
      </c>
      <c r="K10213">
        <v>2661</v>
      </c>
      <c r="L10213" t="s">
        <v>471</v>
      </c>
      <c r="M10213" s="2">
        <f>+Table3[[#This Row],[CHW]]/Table3[[#This Row],[Count of Airbill Number]]</f>
        <v>24.601428571428567</v>
      </c>
    </row>
    <row r="10214" spans="2:13">
      <c r="B10214" t="s">
        <v>35</v>
      </c>
      <c r="C10214" t="s">
        <v>472</v>
      </c>
      <c r="D10214" t="s">
        <v>36</v>
      </c>
      <c r="E10214" t="s">
        <v>778</v>
      </c>
      <c r="F10214" t="s">
        <v>778</v>
      </c>
      <c r="G10214" t="s">
        <v>282</v>
      </c>
      <c r="H10214" t="s">
        <v>51</v>
      </c>
      <c r="I10214">
        <v>344</v>
      </c>
      <c r="J10214">
        <v>2</v>
      </c>
      <c r="K10214">
        <v>2662</v>
      </c>
      <c r="L10214" t="s">
        <v>471</v>
      </c>
      <c r="M10214" s="2">
        <f>+Table3[[#This Row],[CHW]]/Table3[[#This Row],[Count of Airbill Number]]</f>
        <v>172</v>
      </c>
    </row>
    <row r="10215" spans="2:13">
      <c r="B10215" t="s">
        <v>20</v>
      </c>
      <c r="C10215" t="s">
        <v>472</v>
      </c>
      <c r="D10215" t="s">
        <v>22</v>
      </c>
      <c r="E10215" t="s">
        <v>778</v>
      </c>
      <c r="F10215" t="s">
        <v>776</v>
      </c>
      <c r="G10215" t="s">
        <v>112</v>
      </c>
      <c r="H10215" t="s">
        <v>152</v>
      </c>
      <c r="I10215">
        <v>344</v>
      </c>
      <c r="J10215">
        <v>1</v>
      </c>
      <c r="K10215">
        <v>2663</v>
      </c>
      <c r="L10215" t="s">
        <v>471</v>
      </c>
      <c r="M10215" s="2">
        <f>+Table3[[#This Row],[CHW]]/Table3[[#This Row],[Count of Airbill Number]]</f>
        <v>344</v>
      </c>
    </row>
    <row r="10216" spans="2:13">
      <c r="B10216" t="s">
        <v>20</v>
      </c>
      <c r="C10216" t="s">
        <v>472</v>
      </c>
      <c r="D10216" t="s">
        <v>22</v>
      </c>
      <c r="E10216" t="s">
        <v>776</v>
      </c>
      <c r="F10216" t="s">
        <v>778</v>
      </c>
      <c r="G10216" t="s">
        <v>31</v>
      </c>
      <c r="H10216" t="s">
        <v>153</v>
      </c>
      <c r="I10216">
        <v>343.45</v>
      </c>
      <c r="J10216">
        <v>8</v>
      </c>
      <c r="K10216">
        <v>2664</v>
      </c>
      <c r="L10216" t="s">
        <v>471</v>
      </c>
      <c r="M10216" s="2">
        <f>+Table3[[#This Row],[CHW]]/Table3[[#This Row],[Count of Airbill Number]]</f>
        <v>42.931249999999999</v>
      </c>
    </row>
    <row r="10217" spans="2:13">
      <c r="B10217" t="s">
        <v>20</v>
      </c>
      <c r="C10217" t="s">
        <v>472</v>
      </c>
      <c r="D10217" t="s">
        <v>22</v>
      </c>
      <c r="E10217" t="s">
        <v>776</v>
      </c>
      <c r="F10217" t="s">
        <v>776</v>
      </c>
      <c r="G10217" t="s">
        <v>40</v>
      </c>
      <c r="H10217" t="s">
        <v>37</v>
      </c>
      <c r="I10217">
        <v>343.17999999999995</v>
      </c>
      <c r="J10217">
        <v>15</v>
      </c>
      <c r="K10217">
        <v>2665</v>
      </c>
      <c r="L10217" t="s">
        <v>471</v>
      </c>
      <c r="M10217" s="2">
        <f>+Table3[[#This Row],[CHW]]/Table3[[#This Row],[Count of Airbill Number]]</f>
        <v>22.878666666666664</v>
      </c>
    </row>
    <row r="10218" spans="2:13">
      <c r="B10218" t="s">
        <v>20</v>
      </c>
      <c r="C10218" t="s">
        <v>21</v>
      </c>
      <c r="D10218" t="s">
        <v>22</v>
      </c>
      <c r="E10218" t="s">
        <v>778</v>
      </c>
      <c r="F10218" t="s">
        <v>778</v>
      </c>
      <c r="G10218" t="s">
        <v>62</v>
      </c>
      <c r="H10218" t="s">
        <v>51</v>
      </c>
      <c r="I10218">
        <v>342.80000000000007</v>
      </c>
      <c r="J10218">
        <v>15</v>
      </c>
      <c r="K10218">
        <v>2666</v>
      </c>
      <c r="L10218" t="s">
        <v>471</v>
      </c>
      <c r="M10218" s="2">
        <f>+Table3[[#This Row],[CHW]]/Table3[[#This Row],[Count of Airbill Number]]</f>
        <v>22.853333333333339</v>
      </c>
    </row>
    <row r="10219" spans="2:13">
      <c r="B10219" t="s">
        <v>35</v>
      </c>
      <c r="C10219" t="s">
        <v>472</v>
      </c>
      <c r="D10219" t="s">
        <v>36</v>
      </c>
      <c r="E10219" t="s">
        <v>778</v>
      </c>
      <c r="F10219" t="s">
        <v>778</v>
      </c>
      <c r="G10219" t="s">
        <v>261</v>
      </c>
      <c r="H10219" t="s">
        <v>171</v>
      </c>
      <c r="I10219">
        <v>342</v>
      </c>
      <c r="J10219">
        <v>2</v>
      </c>
      <c r="K10219">
        <v>2667</v>
      </c>
      <c r="L10219" t="s">
        <v>471</v>
      </c>
      <c r="M10219" s="2">
        <f>+Table3[[#This Row],[CHW]]/Table3[[#This Row],[Count of Airbill Number]]</f>
        <v>171</v>
      </c>
    </row>
    <row r="10220" spans="2:13">
      <c r="B10220" t="s">
        <v>20</v>
      </c>
      <c r="C10220" t="s">
        <v>472</v>
      </c>
      <c r="D10220" t="s">
        <v>22</v>
      </c>
      <c r="E10220" t="s">
        <v>777</v>
      </c>
      <c r="F10220" t="s">
        <v>778</v>
      </c>
      <c r="G10220" t="s">
        <v>374</v>
      </c>
      <c r="H10220" t="s">
        <v>51</v>
      </c>
      <c r="I10220">
        <v>342</v>
      </c>
      <c r="J10220">
        <v>9</v>
      </c>
      <c r="K10220">
        <v>2668</v>
      </c>
      <c r="L10220" t="s">
        <v>471</v>
      </c>
      <c r="M10220" s="2">
        <f>+Table3[[#This Row],[CHW]]/Table3[[#This Row],[Count of Airbill Number]]</f>
        <v>38</v>
      </c>
    </row>
    <row r="10221" spans="2:13">
      <c r="B10221" t="s">
        <v>20</v>
      </c>
      <c r="C10221" t="s">
        <v>472</v>
      </c>
      <c r="D10221" t="s">
        <v>22</v>
      </c>
      <c r="E10221" t="s">
        <v>776</v>
      </c>
      <c r="F10221" t="s">
        <v>776</v>
      </c>
      <c r="G10221" t="s">
        <v>31</v>
      </c>
      <c r="H10221" t="s">
        <v>57</v>
      </c>
      <c r="I10221">
        <v>342</v>
      </c>
      <c r="J10221">
        <v>9</v>
      </c>
      <c r="K10221">
        <v>2669</v>
      </c>
      <c r="L10221" t="s">
        <v>471</v>
      </c>
      <c r="M10221" s="2">
        <f>+Table3[[#This Row],[CHW]]/Table3[[#This Row],[Count of Airbill Number]]</f>
        <v>38</v>
      </c>
    </row>
    <row r="10222" spans="2:13">
      <c r="B10222" t="s">
        <v>20</v>
      </c>
      <c r="C10222" t="s">
        <v>472</v>
      </c>
      <c r="D10222" t="s">
        <v>22</v>
      </c>
      <c r="E10222" t="s">
        <v>776</v>
      </c>
      <c r="F10222" t="s">
        <v>776</v>
      </c>
      <c r="G10222" t="s">
        <v>37</v>
      </c>
      <c r="H10222" t="s">
        <v>387</v>
      </c>
      <c r="I10222">
        <v>341.5</v>
      </c>
      <c r="J10222">
        <v>13</v>
      </c>
      <c r="K10222">
        <v>2670</v>
      </c>
      <c r="L10222" t="s">
        <v>471</v>
      </c>
      <c r="M10222" s="2">
        <f>+Table3[[#This Row],[CHW]]/Table3[[#This Row],[Count of Airbill Number]]</f>
        <v>26.26923076923077</v>
      </c>
    </row>
    <row r="10223" spans="2:13">
      <c r="B10223" t="s">
        <v>20</v>
      </c>
      <c r="C10223" t="s">
        <v>21</v>
      </c>
      <c r="D10223" t="s">
        <v>22</v>
      </c>
      <c r="E10223" t="s">
        <v>776</v>
      </c>
      <c r="F10223" t="s">
        <v>776</v>
      </c>
      <c r="G10223" t="s">
        <v>66</v>
      </c>
      <c r="H10223" t="s">
        <v>89</v>
      </c>
      <c r="I10223">
        <v>341.11000000000007</v>
      </c>
      <c r="J10223">
        <v>97</v>
      </c>
      <c r="K10223">
        <v>2671</v>
      </c>
      <c r="L10223" t="s">
        <v>471</v>
      </c>
      <c r="M10223" s="2">
        <f>+Table3[[#This Row],[CHW]]/Table3[[#This Row],[Count of Airbill Number]]</f>
        <v>3.5165979381443306</v>
      </c>
    </row>
    <row r="10224" spans="2:13">
      <c r="B10224" t="s">
        <v>20</v>
      </c>
      <c r="C10224" t="s">
        <v>472</v>
      </c>
      <c r="D10224" t="s">
        <v>22</v>
      </c>
      <c r="E10224" t="s">
        <v>776</v>
      </c>
      <c r="F10224" t="s">
        <v>776</v>
      </c>
      <c r="G10224" t="s">
        <v>39</v>
      </c>
      <c r="H10224" t="s">
        <v>43</v>
      </c>
      <c r="I10224">
        <v>341</v>
      </c>
      <c r="J10224">
        <v>16</v>
      </c>
      <c r="K10224">
        <v>2672</v>
      </c>
      <c r="L10224" t="s">
        <v>471</v>
      </c>
      <c r="M10224" s="2">
        <f>+Table3[[#This Row],[CHW]]/Table3[[#This Row],[Count of Airbill Number]]</f>
        <v>21.3125</v>
      </c>
    </row>
    <row r="10225" spans="2:13">
      <c r="B10225" t="s">
        <v>20</v>
      </c>
      <c r="C10225" t="s">
        <v>472</v>
      </c>
      <c r="D10225" t="s">
        <v>22</v>
      </c>
      <c r="E10225" t="s">
        <v>777</v>
      </c>
      <c r="F10225" t="s">
        <v>776</v>
      </c>
      <c r="G10225" t="s">
        <v>162</v>
      </c>
      <c r="H10225" t="s">
        <v>39</v>
      </c>
      <c r="I10225">
        <v>341</v>
      </c>
      <c r="J10225">
        <v>23</v>
      </c>
      <c r="K10225">
        <v>2673</v>
      </c>
      <c r="L10225" t="s">
        <v>471</v>
      </c>
      <c r="M10225" s="2">
        <f>+Table3[[#This Row],[CHW]]/Table3[[#This Row],[Count of Airbill Number]]</f>
        <v>14.826086956521738</v>
      </c>
    </row>
    <row r="10226" spans="2:13">
      <c r="B10226" t="s">
        <v>20</v>
      </c>
      <c r="C10226" t="s">
        <v>472</v>
      </c>
      <c r="D10226" t="s">
        <v>36</v>
      </c>
      <c r="E10226" t="s">
        <v>778</v>
      </c>
      <c r="F10226" t="s">
        <v>778</v>
      </c>
      <c r="G10226" t="s">
        <v>358</v>
      </c>
      <c r="H10226" t="s">
        <v>86</v>
      </c>
      <c r="I10226">
        <v>341</v>
      </c>
      <c r="J10226">
        <v>13</v>
      </c>
      <c r="K10226">
        <v>2674</v>
      </c>
      <c r="L10226" t="s">
        <v>471</v>
      </c>
      <c r="M10226" s="2">
        <f>+Table3[[#This Row],[CHW]]/Table3[[#This Row],[Count of Airbill Number]]</f>
        <v>26.23076923076923</v>
      </c>
    </row>
    <row r="10227" spans="2:13">
      <c r="B10227" t="s">
        <v>20</v>
      </c>
      <c r="C10227" t="s">
        <v>472</v>
      </c>
      <c r="D10227" t="s">
        <v>36</v>
      </c>
      <c r="E10227" t="s">
        <v>777</v>
      </c>
      <c r="F10227" t="s">
        <v>778</v>
      </c>
      <c r="G10227" t="s">
        <v>29</v>
      </c>
      <c r="H10227" t="s">
        <v>112</v>
      </c>
      <c r="I10227">
        <v>341</v>
      </c>
      <c r="J10227">
        <v>33</v>
      </c>
      <c r="K10227">
        <v>2675</v>
      </c>
      <c r="L10227" t="s">
        <v>471</v>
      </c>
      <c r="M10227" s="2">
        <f>+Table3[[#This Row],[CHW]]/Table3[[#This Row],[Count of Airbill Number]]</f>
        <v>10.333333333333334</v>
      </c>
    </row>
    <row r="10228" spans="2:13">
      <c r="B10228" t="s">
        <v>20</v>
      </c>
      <c r="C10228" t="s">
        <v>472</v>
      </c>
      <c r="D10228" t="s">
        <v>22</v>
      </c>
      <c r="E10228" t="s">
        <v>778</v>
      </c>
      <c r="F10228" t="s">
        <v>778</v>
      </c>
      <c r="G10228" t="s">
        <v>112</v>
      </c>
      <c r="H10228" t="s">
        <v>261</v>
      </c>
      <c r="I10228">
        <v>340.06</v>
      </c>
      <c r="J10228">
        <v>32</v>
      </c>
      <c r="K10228">
        <v>2676</v>
      </c>
      <c r="L10228" t="s">
        <v>471</v>
      </c>
      <c r="M10228" s="2">
        <f>+Table3[[#This Row],[CHW]]/Table3[[#This Row],[Count of Airbill Number]]</f>
        <v>10.626875</v>
      </c>
    </row>
    <row r="10229" spans="2:13">
      <c r="B10229" t="s">
        <v>20</v>
      </c>
      <c r="C10229" t="s">
        <v>472</v>
      </c>
      <c r="D10229" t="s">
        <v>22</v>
      </c>
      <c r="E10229" t="s">
        <v>777</v>
      </c>
      <c r="F10229" t="s">
        <v>777</v>
      </c>
      <c r="G10229" t="s">
        <v>290</v>
      </c>
      <c r="H10229" t="s">
        <v>110</v>
      </c>
      <c r="I10229">
        <v>340</v>
      </c>
      <c r="J10229">
        <v>3</v>
      </c>
      <c r="K10229">
        <v>2677</v>
      </c>
      <c r="L10229" t="s">
        <v>471</v>
      </c>
      <c r="M10229" s="2">
        <f>+Table3[[#This Row],[CHW]]/Table3[[#This Row],[Count of Airbill Number]]</f>
        <v>113.33333333333333</v>
      </c>
    </row>
    <row r="10230" spans="2:13">
      <c r="B10230" t="s">
        <v>20</v>
      </c>
      <c r="C10230" t="s">
        <v>472</v>
      </c>
      <c r="D10230" t="s">
        <v>22</v>
      </c>
      <c r="E10230" t="s">
        <v>777</v>
      </c>
      <c r="F10230" t="s">
        <v>778</v>
      </c>
      <c r="G10230" t="s">
        <v>26</v>
      </c>
      <c r="H10230" t="s">
        <v>86</v>
      </c>
      <c r="I10230">
        <v>340</v>
      </c>
      <c r="J10230">
        <v>34</v>
      </c>
      <c r="K10230">
        <v>2678</v>
      </c>
      <c r="L10230" t="s">
        <v>471</v>
      </c>
      <c r="M10230" s="2">
        <f>+Table3[[#This Row],[CHW]]/Table3[[#This Row],[Count of Airbill Number]]</f>
        <v>10</v>
      </c>
    </row>
    <row r="10231" spans="2:13">
      <c r="B10231" t="s">
        <v>20</v>
      </c>
      <c r="C10231" t="s">
        <v>472</v>
      </c>
      <c r="D10231" t="s">
        <v>22</v>
      </c>
      <c r="E10231" t="s">
        <v>777</v>
      </c>
      <c r="F10231" t="s">
        <v>777</v>
      </c>
      <c r="G10231" t="s">
        <v>205</v>
      </c>
      <c r="H10231" t="s">
        <v>550</v>
      </c>
      <c r="I10231">
        <v>340</v>
      </c>
      <c r="J10231">
        <v>7</v>
      </c>
      <c r="K10231">
        <v>2679</v>
      </c>
      <c r="L10231" t="s">
        <v>471</v>
      </c>
      <c r="M10231" s="2">
        <f>+Table3[[#This Row],[CHW]]/Table3[[#This Row],[Count of Airbill Number]]</f>
        <v>48.571428571428569</v>
      </c>
    </row>
    <row r="10232" spans="2:13">
      <c r="B10232" t="s">
        <v>20</v>
      </c>
      <c r="C10232" t="s">
        <v>472</v>
      </c>
      <c r="D10232" t="s">
        <v>22</v>
      </c>
      <c r="E10232" t="s">
        <v>776</v>
      </c>
      <c r="F10232" t="s">
        <v>776</v>
      </c>
      <c r="G10232" t="s">
        <v>83</v>
      </c>
      <c r="H10232" t="s">
        <v>103</v>
      </c>
      <c r="I10232">
        <v>340</v>
      </c>
      <c r="J10232">
        <v>3</v>
      </c>
      <c r="K10232">
        <v>2680</v>
      </c>
      <c r="L10232" t="s">
        <v>471</v>
      </c>
      <c r="M10232" s="2">
        <f>+Table3[[#This Row],[CHW]]/Table3[[#This Row],[Count of Airbill Number]]</f>
        <v>113.33333333333333</v>
      </c>
    </row>
    <row r="10233" spans="2:13">
      <c r="B10233" t="s">
        <v>20</v>
      </c>
      <c r="C10233" t="s">
        <v>472</v>
      </c>
      <c r="D10233" t="s">
        <v>22</v>
      </c>
      <c r="E10233" t="s">
        <v>778</v>
      </c>
      <c r="F10233" t="s">
        <v>778</v>
      </c>
      <c r="G10233" t="s">
        <v>51</v>
      </c>
      <c r="H10233" t="s">
        <v>495</v>
      </c>
      <c r="I10233">
        <v>339.74</v>
      </c>
      <c r="J10233">
        <v>15</v>
      </c>
      <c r="K10233">
        <v>2681</v>
      </c>
      <c r="L10233" t="s">
        <v>471</v>
      </c>
      <c r="M10233" s="2">
        <f>+Table3[[#This Row],[CHW]]/Table3[[#This Row],[Count of Airbill Number]]</f>
        <v>22.649333333333335</v>
      </c>
    </row>
    <row r="10234" spans="2:13">
      <c r="B10234" t="s">
        <v>20</v>
      </c>
      <c r="C10234" t="s">
        <v>472</v>
      </c>
      <c r="D10234" t="s">
        <v>22</v>
      </c>
      <c r="E10234" t="s">
        <v>778</v>
      </c>
      <c r="F10234" t="s">
        <v>776</v>
      </c>
      <c r="G10234" t="s">
        <v>521</v>
      </c>
      <c r="H10234" t="s">
        <v>31</v>
      </c>
      <c r="I10234">
        <v>339.6</v>
      </c>
      <c r="J10234">
        <v>17</v>
      </c>
      <c r="K10234">
        <v>2682</v>
      </c>
      <c r="L10234" t="s">
        <v>471</v>
      </c>
      <c r="M10234" s="2">
        <f>+Table3[[#This Row],[CHW]]/Table3[[#This Row],[Count of Airbill Number]]</f>
        <v>19.976470588235294</v>
      </c>
    </row>
    <row r="10235" spans="2:13">
      <c r="B10235" t="s">
        <v>20</v>
      </c>
      <c r="C10235" t="s">
        <v>21</v>
      </c>
      <c r="D10235" t="s">
        <v>22</v>
      </c>
      <c r="E10235" t="s">
        <v>777</v>
      </c>
      <c r="F10235" t="s">
        <v>777</v>
      </c>
      <c r="G10235" t="s">
        <v>259</v>
      </c>
      <c r="H10235" t="s">
        <v>274</v>
      </c>
      <c r="I10235">
        <v>339</v>
      </c>
      <c r="J10235">
        <v>154</v>
      </c>
      <c r="K10235">
        <v>2683</v>
      </c>
      <c r="L10235" t="s">
        <v>471</v>
      </c>
      <c r="M10235" s="2">
        <f>+Table3[[#This Row],[CHW]]/Table3[[#This Row],[Count of Airbill Number]]</f>
        <v>2.2012987012987013</v>
      </c>
    </row>
    <row r="10236" spans="2:13">
      <c r="B10236" t="s">
        <v>20</v>
      </c>
      <c r="C10236" t="s">
        <v>21</v>
      </c>
      <c r="D10236" t="s">
        <v>22</v>
      </c>
      <c r="E10236" t="s">
        <v>778</v>
      </c>
      <c r="F10236" t="s">
        <v>778</v>
      </c>
      <c r="G10236" t="s">
        <v>86</v>
      </c>
      <c r="H10236" t="s">
        <v>267</v>
      </c>
      <c r="I10236">
        <v>339</v>
      </c>
      <c r="J10236">
        <v>31</v>
      </c>
      <c r="K10236">
        <v>2684</v>
      </c>
      <c r="L10236" t="s">
        <v>471</v>
      </c>
      <c r="M10236" s="2">
        <f>+Table3[[#This Row],[CHW]]/Table3[[#This Row],[Count of Airbill Number]]</f>
        <v>10.935483870967742</v>
      </c>
    </row>
    <row r="10237" spans="2:13">
      <c r="B10237" t="s">
        <v>20</v>
      </c>
      <c r="C10237" t="s">
        <v>472</v>
      </c>
      <c r="D10237" t="s">
        <v>22</v>
      </c>
      <c r="E10237" t="s">
        <v>776</v>
      </c>
      <c r="F10237" t="s">
        <v>777</v>
      </c>
      <c r="G10237" t="s">
        <v>66</v>
      </c>
      <c r="H10237" t="s">
        <v>52</v>
      </c>
      <c r="I10237">
        <v>338.95999999999992</v>
      </c>
      <c r="J10237">
        <v>11</v>
      </c>
      <c r="K10237">
        <v>2685</v>
      </c>
      <c r="L10237" t="s">
        <v>471</v>
      </c>
      <c r="M10237" s="2">
        <f>+Table3[[#This Row],[CHW]]/Table3[[#This Row],[Count of Airbill Number]]</f>
        <v>30.814545454545449</v>
      </c>
    </row>
    <row r="10238" spans="2:13">
      <c r="B10238" t="s">
        <v>20</v>
      </c>
      <c r="C10238" t="s">
        <v>472</v>
      </c>
      <c r="D10238" t="s">
        <v>22</v>
      </c>
      <c r="E10238" t="s">
        <v>777</v>
      </c>
      <c r="F10238" t="s">
        <v>777</v>
      </c>
      <c r="G10238" t="s">
        <v>374</v>
      </c>
      <c r="H10238" t="s">
        <v>590</v>
      </c>
      <c r="I10238">
        <v>338.79999999999995</v>
      </c>
      <c r="J10238">
        <v>17</v>
      </c>
      <c r="K10238">
        <v>2686</v>
      </c>
      <c r="L10238" t="s">
        <v>471</v>
      </c>
      <c r="M10238" s="2">
        <f>+Table3[[#This Row],[CHW]]/Table3[[#This Row],[Count of Airbill Number]]</f>
        <v>19.929411764705879</v>
      </c>
    </row>
    <row r="10239" spans="2:13">
      <c r="B10239" t="s">
        <v>20</v>
      </c>
      <c r="C10239" t="s">
        <v>472</v>
      </c>
      <c r="D10239" t="s">
        <v>22</v>
      </c>
      <c r="E10239" t="s">
        <v>776</v>
      </c>
      <c r="F10239" t="s">
        <v>776</v>
      </c>
      <c r="G10239" t="s">
        <v>85</v>
      </c>
      <c r="H10239" t="s">
        <v>132</v>
      </c>
      <c r="I10239">
        <v>337.85999999999996</v>
      </c>
      <c r="J10239">
        <v>28</v>
      </c>
      <c r="K10239">
        <v>2687</v>
      </c>
      <c r="L10239" t="s">
        <v>471</v>
      </c>
      <c r="M10239" s="2">
        <f>+Table3[[#This Row],[CHW]]/Table3[[#This Row],[Count of Airbill Number]]</f>
        <v>12.06642857142857</v>
      </c>
    </row>
    <row r="10240" spans="2:13">
      <c r="B10240" t="s">
        <v>20</v>
      </c>
      <c r="C10240" t="s">
        <v>21</v>
      </c>
      <c r="D10240" t="s">
        <v>22</v>
      </c>
      <c r="E10240" t="s">
        <v>777</v>
      </c>
      <c r="F10240" t="s">
        <v>777</v>
      </c>
      <c r="G10240" t="s">
        <v>205</v>
      </c>
      <c r="H10240" t="s">
        <v>27</v>
      </c>
      <c r="I10240">
        <v>337</v>
      </c>
      <c r="J10240">
        <v>262</v>
      </c>
      <c r="K10240">
        <v>2688</v>
      </c>
      <c r="L10240" t="s">
        <v>471</v>
      </c>
      <c r="M10240" s="2">
        <f>+Table3[[#This Row],[CHW]]/Table3[[#This Row],[Count of Airbill Number]]</f>
        <v>1.2862595419847329</v>
      </c>
    </row>
    <row r="10241" spans="2:13">
      <c r="B10241" t="s">
        <v>20</v>
      </c>
      <c r="C10241" t="s">
        <v>472</v>
      </c>
      <c r="D10241" t="s">
        <v>22</v>
      </c>
      <c r="E10241" t="s">
        <v>777</v>
      </c>
      <c r="F10241" t="s">
        <v>778</v>
      </c>
      <c r="G10241" t="s">
        <v>481</v>
      </c>
      <c r="H10241" t="s">
        <v>86</v>
      </c>
      <c r="I10241">
        <v>337</v>
      </c>
      <c r="J10241">
        <v>14</v>
      </c>
      <c r="K10241">
        <v>2689</v>
      </c>
      <c r="L10241" t="s">
        <v>471</v>
      </c>
      <c r="M10241" s="2">
        <f>+Table3[[#This Row],[CHW]]/Table3[[#This Row],[Count of Airbill Number]]</f>
        <v>24.071428571428573</v>
      </c>
    </row>
    <row r="10242" spans="2:13">
      <c r="B10242" t="s">
        <v>20</v>
      </c>
      <c r="C10242" t="s">
        <v>472</v>
      </c>
      <c r="D10242" t="s">
        <v>22</v>
      </c>
      <c r="E10242" t="s">
        <v>776</v>
      </c>
      <c r="F10242" t="s">
        <v>776</v>
      </c>
      <c r="G10242" t="s">
        <v>39</v>
      </c>
      <c r="H10242" t="s">
        <v>72</v>
      </c>
      <c r="I10242">
        <v>337</v>
      </c>
      <c r="J10242">
        <v>11</v>
      </c>
      <c r="K10242">
        <v>2690</v>
      </c>
      <c r="L10242" t="s">
        <v>471</v>
      </c>
      <c r="M10242" s="2">
        <f>+Table3[[#This Row],[CHW]]/Table3[[#This Row],[Count of Airbill Number]]</f>
        <v>30.636363636363637</v>
      </c>
    </row>
    <row r="10243" spans="2:13">
      <c r="B10243" t="s">
        <v>20</v>
      </c>
      <c r="C10243" t="s">
        <v>472</v>
      </c>
      <c r="D10243" t="s">
        <v>22</v>
      </c>
      <c r="E10243" t="s">
        <v>778</v>
      </c>
      <c r="F10243" t="s">
        <v>778</v>
      </c>
      <c r="G10243" t="s">
        <v>547</v>
      </c>
      <c r="H10243" t="s">
        <v>358</v>
      </c>
      <c r="I10243">
        <v>337</v>
      </c>
      <c r="J10243">
        <v>24</v>
      </c>
      <c r="K10243">
        <v>2691</v>
      </c>
      <c r="L10243" t="s">
        <v>471</v>
      </c>
      <c r="M10243" s="2">
        <f>+Table3[[#This Row],[CHW]]/Table3[[#This Row],[Count of Airbill Number]]</f>
        <v>14.041666666666666</v>
      </c>
    </row>
    <row r="10244" spans="2:13">
      <c r="B10244" t="s">
        <v>20</v>
      </c>
      <c r="C10244" t="s">
        <v>21</v>
      </c>
      <c r="D10244" t="s">
        <v>22</v>
      </c>
      <c r="E10244" t="s">
        <v>778</v>
      </c>
      <c r="F10244" t="s">
        <v>777</v>
      </c>
      <c r="G10244" t="s">
        <v>51</v>
      </c>
      <c r="H10244" t="s">
        <v>27</v>
      </c>
      <c r="I10244">
        <v>336.36</v>
      </c>
      <c r="J10244">
        <v>11</v>
      </c>
      <c r="K10244">
        <v>2692</v>
      </c>
      <c r="L10244" t="s">
        <v>471</v>
      </c>
      <c r="M10244" s="2">
        <f>+Table3[[#This Row],[CHW]]/Table3[[#This Row],[Count of Airbill Number]]</f>
        <v>30.578181818181818</v>
      </c>
    </row>
    <row r="10245" spans="2:13">
      <c r="B10245" t="s">
        <v>20</v>
      </c>
      <c r="C10245" t="s">
        <v>472</v>
      </c>
      <c r="D10245" t="s">
        <v>22</v>
      </c>
      <c r="E10245" t="s">
        <v>776</v>
      </c>
      <c r="F10245" t="s">
        <v>776</v>
      </c>
      <c r="G10245" t="s">
        <v>48</v>
      </c>
      <c r="H10245" t="s">
        <v>85</v>
      </c>
      <c r="I10245">
        <v>336</v>
      </c>
      <c r="J10245">
        <v>22</v>
      </c>
      <c r="K10245">
        <v>2693</v>
      </c>
      <c r="L10245" t="s">
        <v>471</v>
      </c>
      <c r="M10245" s="2">
        <f>+Table3[[#This Row],[CHW]]/Table3[[#This Row],[Count of Airbill Number]]</f>
        <v>15.272727272727273</v>
      </c>
    </row>
    <row r="10246" spans="2:13">
      <c r="B10246" t="s">
        <v>20</v>
      </c>
      <c r="C10246" t="s">
        <v>472</v>
      </c>
      <c r="D10246" t="s">
        <v>22</v>
      </c>
      <c r="E10246" t="s">
        <v>777</v>
      </c>
      <c r="F10246" t="s">
        <v>777</v>
      </c>
      <c r="G10246" t="s">
        <v>517</v>
      </c>
      <c r="H10246" t="s">
        <v>540</v>
      </c>
      <c r="I10246">
        <v>336</v>
      </c>
      <c r="J10246">
        <v>18</v>
      </c>
      <c r="K10246">
        <v>2694</v>
      </c>
      <c r="L10246" t="s">
        <v>471</v>
      </c>
      <c r="M10246" s="2">
        <f>+Table3[[#This Row],[CHW]]/Table3[[#This Row],[Count of Airbill Number]]</f>
        <v>18.666666666666668</v>
      </c>
    </row>
    <row r="10247" spans="2:13">
      <c r="B10247" t="s">
        <v>20</v>
      </c>
      <c r="C10247" t="s">
        <v>472</v>
      </c>
      <c r="D10247" t="s">
        <v>22</v>
      </c>
      <c r="E10247" t="s">
        <v>776</v>
      </c>
      <c r="F10247" t="s">
        <v>778</v>
      </c>
      <c r="G10247" t="s">
        <v>32</v>
      </c>
      <c r="H10247" t="s">
        <v>474</v>
      </c>
      <c r="I10247">
        <v>335.99</v>
      </c>
      <c r="J10247">
        <v>7</v>
      </c>
      <c r="K10247">
        <v>2695</v>
      </c>
      <c r="L10247" t="s">
        <v>471</v>
      </c>
      <c r="M10247" s="2">
        <f>+Table3[[#This Row],[CHW]]/Table3[[#This Row],[Count of Airbill Number]]</f>
        <v>47.998571428571431</v>
      </c>
    </row>
    <row r="10248" spans="2:13">
      <c r="B10248" t="s">
        <v>20</v>
      </c>
      <c r="C10248" t="s">
        <v>21</v>
      </c>
      <c r="D10248" t="s">
        <v>22</v>
      </c>
      <c r="E10248" t="s">
        <v>778</v>
      </c>
      <c r="F10248" t="s">
        <v>776</v>
      </c>
      <c r="G10248" t="s">
        <v>171</v>
      </c>
      <c r="H10248" t="s">
        <v>49</v>
      </c>
      <c r="I10248">
        <v>335.35</v>
      </c>
      <c r="J10248">
        <v>2</v>
      </c>
      <c r="K10248">
        <v>2696</v>
      </c>
      <c r="L10248" t="s">
        <v>471</v>
      </c>
      <c r="M10248" s="2">
        <f>+Table3[[#This Row],[CHW]]/Table3[[#This Row],[Count of Airbill Number]]</f>
        <v>167.67500000000001</v>
      </c>
    </row>
    <row r="10249" spans="2:13">
      <c r="B10249" t="s">
        <v>20</v>
      </c>
      <c r="C10249" t="s">
        <v>21</v>
      </c>
      <c r="D10249" t="s">
        <v>22</v>
      </c>
      <c r="E10249" t="s">
        <v>778</v>
      </c>
      <c r="F10249" t="s">
        <v>778</v>
      </c>
      <c r="G10249" t="s">
        <v>171</v>
      </c>
      <c r="H10249" t="s">
        <v>81</v>
      </c>
      <c r="I10249">
        <v>334.78</v>
      </c>
      <c r="J10249">
        <v>34</v>
      </c>
      <c r="K10249">
        <v>2697</v>
      </c>
      <c r="L10249" t="s">
        <v>471</v>
      </c>
      <c r="M10249" s="2">
        <f>+Table3[[#This Row],[CHW]]/Table3[[#This Row],[Count of Airbill Number]]</f>
        <v>9.8464705882352934</v>
      </c>
    </row>
    <row r="10250" spans="2:13">
      <c r="B10250" t="s">
        <v>20</v>
      </c>
      <c r="C10250" t="s">
        <v>472</v>
      </c>
      <c r="D10250" t="s">
        <v>22</v>
      </c>
      <c r="E10250" t="s">
        <v>778</v>
      </c>
      <c r="F10250" t="s">
        <v>777</v>
      </c>
      <c r="G10250" t="s">
        <v>171</v>
      </c>
      <c r="H10250" t="s">
        <v>52</v>
      </c>
      <c r="I10250">
        <v>334.5</v>
      </c>
      <c r="J10250">
        <v>3</v>
      </c>
      <c r="K10250">
        <v>2698</v>
      </c>
      <c r="L10250" t="s">
        <v>471</v>
      </c>
      <c r="M10250" s="2">
        <f>+Table3[[#This Row],[CHW]]/Table3[[#This Row],[Count of Airbill Number]]</f>
        <v>111.5</v>
      </c>
    </row>
    <row r="10251" spans="2:13">
      <c r="B10251" t="s">
        <v>20</v>
      </c>
      <c r="C10251" t="s">
        <v>472</v>
      </c>
      <c r="D10251" t="s">
        <v>22</v>
      </c>
      <c r="E10251" t="s">
        <v>777</v>
      </c>
      <c r="F10251" t="s">
        <v>777</v>
      </c>
      <c r="G10251" t="s">
        <v>162</v>
      </c>
      <c r="H10251" t="s">
        <v>332</v>
      </c>
      <c r="I10251">
        <v>334</v>
      </c>
      <c r="J10251">
        <v>2</v>
      </c>
      <c r="K10251">
        <v>2699</v>
      </c>
      <c r="L10251" t="s">
        <v>471</v>
      </c>
      <c r="M10251" s="2">
        <f>+Table3[[#This Row],[CHW]]/Table3[[#This Row],[Count of Airbill Number]]</f>
        <v>167</v>
      </c>
    </row>
    <row r="10252" spans="2:13">
      <c r="B10252" t="s">
        <v>20</v>
      </c>
      <c r="C10252" t="s">
        <v>472</v>
      </c>
      <c r="D10252" t="s">
        <v>22</v>
      </c>
      <c r="E10252" t="s">
        <v>776</v>
      </c>
      <c r="F10252" t="s">
        <v>776</v>
      </c>
      <c r="G10252" t="s">
        <v>69</v>
      </c>
      <c r="H10252" t="s">
        <v>37</v>
      </c>
      <c r="I10252">
        <v>333.82000000000005</v>
      </c>
      <c r="J10252">
        <v>27</v>
      </c>
      <c r="K10252">
        <v>2700</v>
      </c>
      <c r="L10252" t="s">
        <v>471</v>
      </c>
      <c r="M10252" s="2">
        <f>+Table3[[#This Row],[CHW]]/Table3[[#This Row],[Count of Airbill Number]]</f>
        <v>12.363703703703706</v>
      </c>
    </row>
    <row r="10253" spans="2:13">
      <c r="B10253" t="s">
        <v>20</v>
      </c>
      <c r="C10253" t="s">
        <v>472</v>
      </c>
      <c r="D10253" t="s">
        <v>22</v>
      </c>
      <c r="E10253" t="s">
        <v>777</v>
      </c>
      <c r="F10253" t="s">
        <v>777</v>
      </c>
      <c r="G10253" t="s">
        <v>274</v>
      </c>
      <c r="H10253" t="s">
        <v>551</v>
      </c>
      <c r="I10253">
        <v>333.21</v>
      </c>
      <c r="J10253">
        <v>19</v>
      </c>
      <c r="K10253">
        <v>2701</v>
      </c>
      <c r="L10253" t="s">
        <v>471</v>
      </c>
      <c r="M10253" s="2">
        <f>+Table3[[#This Row],[CHW]]/Table3[[#This Row],[Count of Airbill Number]]</f>
        <v>17.53736842105263</v>
      </c>
    </row>
    <row r="10254" spans="2:13">
      <c r="B10254" t="s">
        <v>20</v>
      </c>
      <c r="C10254" t="s">
        <v>472</v>
      </c>
      <c r="D10254" t="s">
        <v>22</v>
      </c>
      <c r="E10254" t="s">
        <v>777</v>
      </c>
      <c r="F10254" t="s">
        <v>777</v>
      </c>
      <c r="G10254" t="s">
        <v>106</v>
      </c>
      <c r="H10254" t="s">
        <v>26</v>
      </c>
      <c r="I10254">
        <v>333</v>
      </c>
      <c r="J10254">
        <v>14</v>
      </c>
      <c r="K10254">
        <v>2702</v>
      </c>
      <c r="L10254" t="s">
        <v>471</v>
      </c>
      <c r="M10254" s="2">
        <f>+Table3[[#This Row],[CHW]]/Table3[[#This Row],[Count of Airbill Number]]</f>
        <v>23.785714285714285</v>
      </c>
    </row>
    <row r="10255" spans="2:13">
      <c r="B10255" t="s">
        <v>20</v>
      </c>
      <c r="C10255" t="s">
        <v>472</v>
      </c>
      <c r="D10255" t="s">
        <v>22</v>
      </c>
      <c r="E10255" t="s">
        <v>778</v>
      </c>
      <c r="F10255" t="s">
        <v>776</v>
      </c>
      <c r="G10255" t="s">
        <v>86</v>
      </c>
      <c r="H10255" t="s">
        <v>533</v>
      </c>
      <c r="I10255">
        <v>332.2</v>
      </c>
      <c r="J10255">
        <v>84</v>
      </c>
      <c r="K10255">
        <v>2703</v>
      </c>
      <c r="L10255" t="s">
        <v>471</v>
      </c>
      <c r="M10255" s="2">
        <f>+Table3[[#This Row],[CHW]]/Table3[[#This Row],[Count of Airbill Number]]</f>
        <v>3.9547619047619045</v>
      </c>
    </row>
    <row r="10256" spans="2:13">
      <c r="B10256" t="s">
        <v>20</v>
      </c>
      <c r="C10256" t="s">
        <v>472</v>
      </c>
      <c r="D10256" t="s">
        <v>22</v>
      </c>
      <c r="E10256" t="s">
        <v>777</v>
      </c>
      <c r="F10256" t="s">
        <v>777</v>
      </c>
      <c r="G10256" t="s">
        <v>38</v>
      </c>
      <c r="H10256" t="s">
        <v>496</v>
      </c>
      <c r="I10256">
        <v>331.88</v>
      </c>
      <c r="J10256">
        <v>20</v>
      </c>
      <c r="K10256">
        <v>2704</v>
      </c>
      <c r="L10256" t="s">
        <v>471</v>
      </c>
      <c r="M10256" s="2">
        <f>+Table3[[#This Row],[CHW]]/Table3[[#This Row],[Count of Airbill Number]]</f>
        <v>16.594000000000001</v>
      </c>
    </row>
    <row r="10257" spans="2:13">
      <c r="B10257" t="s">
        <v>35</v>
      </c>
      <c r="C10257" t="s">
        <v>472</v>
      </c>
      <c r="D10257" t="s">
        <v>36</v>
      </c>
      <c r="E10257" t="s">
        <v>776</v>
      </c>
      <c r="F10257" t="s">
        <v>776</v>
      </c>
      <c r="G10257" t="s">
        <v>85</v>
      </c>
      <c r="H10257" t="s">
        <v>39</v>
      </c>
      <c r="I10257">
        <v>331.09999999999997</v>
      </c>
      <c r="J10257">
        <v>16</v>
      </c>
      <c r="K10257">
        <v>2705</v>
      </c>
      <c r="L10257" t="s">
        <v>471</v>
      </c>
      <c r="M10257" s="2">
        <f>+Table3[[#This Row],[CHW]]/Table3[[#This Row],[Count of Airbill Number]]</f>
        <v>20.693749999999998</v>
      </c>
    </row>
    <row r="10258" spans="2:13">
      <c r="B10258" t="s">
        <v>20</v>
      </c>
      <c r="C10258" t="s">
        <v>21</v>
      </c>
      <c r="D10258" t="s">
        <v>22</v>
      </c>
      <c r="E10258" t="s">
        <v>778</v>
      </c>
      <c r="F10258" t="s">
        <v>776</v>
      </c>
      <c r="G10258" t="s">
        <v>267</v>
      </c>
      <c r="H10258" t="s">
        <v>37</v>
      </c>
      <c r="I10258">
        <v>331</v>
      </c>
      <c r="J10258">
        <v>160</v>
      </c>
      <c r="K10258">
        <v>2706</v>
      </c>
      <c r="L10258" t="s">
        <v>471</v>
      </c>
      <c r="M10258" s="2">
        <f>+Table3[[#This Row],[CHW]]/Table3[[#This Row],[Count of Airbill Number]]</f>
        <v>2.0687500000000001</v>
      </c>
    </row>
    <row r="10259" spans="2:13">
      <c r="B10259" t="s">
        <v>20</v>
      </c>
      <c r="C10259" t="s">
        <v>472</v>
      </c>
      <c r="D10259" t="s">
        <v>22</v>
      </c>
      <c r="E10259" t="s">
        <v>778</v>
      </c>
      <c r="F10259" t="s">
        <v>778</v>
      </c>
      <c r="G10259" t="s">
        <v>112</v>
      </c>
      <c r="H10259" t="s">
        <v>353</v>
      </c>
      <c r="I10259">
        <v>331</v>
      </c>
      <c r="J10259">
        <v>27</v>
      </c>
      <c r="K10259">
        <v>2707</v>
      </c>
      <c r="L10259" t="s">
        <v>471</v>
      </c>
      <c r="M10259" s="2">
        <f>+Table3[[#This Row],[CHW]]/Table3[[#This Row],[Count of Airbill Number]]</f>
        <v>12.25925925925926</v>
      </c>
    </row>
    <row r="10260" spans="2:13">
      <c r="B10260" t="s">
        <v>20</v>
      </c>
      <c r="C10260" t="s">
        <v>472</v>
      </c>
      <c r="D10260" t="s">
        <v>22</v>
      </c>
      <c r="E10260" t="s">
        <v>778</v>
      </c>
      <c r="F10260" t="s">
        <v>776</v>
      </c>
      <c r="G10260" t="s">
        <v>173</v>
      </c>
      <c r="H10260" t="s">
        <v>123</v>
      </c>
      <c r="I10260">
        <v>331</v>
      </c>
      <c r="J10260">
        <v>5</v>
      </c>
      <c r="K10260">
        <v>2708</v>
      </c>
      <c r="L10260" t="s">
        <v>471</v>
      </c>
      <c r="M10260" s="2">
        <f>+Table3[[#This Row],[CHW]]/Table3[[#This Row],[Count of Airbill Number]]</f>
        <v>66.2</v>
      </c>
    </row>
    <row r="10261" spans="2:13">
      <c r="B10261" t="s">
        <v>20</v>
      </c>
      <c r="C10261" t="s">
        <v>472</v>
      </c>
      <c r="D10261" t="s">
        <v>22</v>
      </c>
      <c r="E10261" t="s">
        <v>777</v>
      </c>
      <c r="F10261" t="s">
        <v>777</v>
      </c>
      <c r="G10261" t="s">
        <v>44</v>
      </c>
      <c r="H10261" t="s">
        <v>26</v>
      </c>
      <c r="I10261">
        <v>331</v>
      </c>
      <c r="J10261">
        <v>15</v>
      </c>
      <c r="K10261">
        <v>2709</v>
      </c>
      <c r="L10261" t="s">
        <v>471</v>
      </c>
      <c r="M10261" s="2">
        <f>+Table3[[#This Row],[CHW]]/Table3[[#This Row],[Count of Airbill Number]]</f>
        <v>22.066666666666666</v>
      </c>
    </row>
    <row r="10262" spans="2:13">
      <c r="B10262" t="s">
        <v>20</v>
      </c>
      <c r="C10262" t="s">
        <v>472</v>
      </c>
      <c r="D10262" t="s">
        <v>22</v>
      </c>
      <c r="E10262" t="s">
        <v>778</v>
      </c>
      <c r="F10262" t="s">
        <v>777</v>
      </c>
      <c r="G10262" t="s">
        <v>250</v>
      </c>
      <c r="H10262" t="s">
        <v>274</v>
      </c>
      <c r="I10262">
        <v>330.71999999999997</v>
      </c>
      <c r="J10262">
        <v>8</v>
      </c>
      <c r="K10262">
        <v>2710</v>
      </c>
      <c r="L10262" t="s">
        <v>471</v>
      </c>
      <c r="M10262" s="2">
        <f>+Table3[[#This Row],[CHW]]/Table3[[#This Row],[Count of Airbill Number]]</f>
        <v>41.339999999999996</v>
      </c>
    </row>
    <row r="10263" spans="2:13">
      <c r="B10263" t="s">
        <v>20</v>
      </c>
      <c r="C10263" t="s">
        <v>472</v>
      </c>
      <c r="D10263" t="s">
        <v>22</v>
      </c>
      <c r="E10263" t="s">
        <v>777</v>
      </c>
      <c r="F10263" t="s">
        <v>777</v>
      </c>
      <c r="G10263" t="s">
        <v>374</v>
      </c>
      <c r="H10263" t="s">
        <v>485</v>
      </c>
      <c r="I10263">
        <v>330.5</v>
      </c>
      <c r="J10263">
        <v>16</v>
      </c>
      <c r="K10263">
        <v>2711</v>
      </c>
      <c r="L10263" t="s">
        <v>471</v>
      </c>
      <c r="M10263" s="2">
        <f>+Table3[[#This Row],[CHW]]/Table3[[#This Row],[Count of Airbill Number]]</f>
        <v>20.65625</v>
      </c>
    </row>
    <row r="10264" spans="2:13">
      <c r="B10264" t="s">
        <v>35</v>
      </c>
      <c r="C10264" t="s">
        <v>472</v>
      </c>
      <c r="D10264" t="s">
        <v>36</v>
      </c>
      <c r="E10264" t="s">
        <v>778</v>
      </c>
      <c r="F10264" t="s">
        <v>778</v>
      </c>
      <c r="G10264" t="s">
        <v>86</v>
      </c>
      <c r="H10264" t="s">
        <v>150</v>
      </c>
      <c r="I10264">
        <v>330</v>
      </c>
      <c r="J10264">
        <v>1</v>
      </c>
      <c r="K10264">
        <v>2712</v>
      </c>
      <c r="L10264" t="s">
        <v>471</v>
      </c>
      <c r="M10264" s="2">
        <f>+Table3[[#This Row],[CHW]]/Table3[[#This Row],[Count of Airbill Number]]</f>
        <v>330</v>
      </c>
    </row>
    <row r="10265" spans="2:13">
      <c r="B10265" t="s">
        <v>20</v>
      </c>
      <c r="C10265" t="s">
        <v>472</v>
      </c>
      <c r="D10265" t="s">
        <v>22</v>
      </c>
      <c r="E10265" t="s">
        <v>776</v>
      </c>
      <c r="F10265" t="s">
        <v>776</v>
      </c>
      <c r="G10265" t="s">
        <v>89</v>
      </c>
      <c r="H10265" t="s">
        <v>31</v>
      </c>
      <c r="I10265">
        <v>330</v>
      </c>
      <c r="J10265">
        <v>8</v>
      </c>
      <c r="K10265">
        <v>2713</v>
      </c>
      <c r="L10265" t="s">
        <v>471</v>
      </c>
      <c r="M10265" s="2">
        <f>+Table3[[#This Row],[CHW]]/Table3[[#This Row],[Count of Airbill Number]]</f>
        <v>41.25</v>
      </c>
    </row>
    <row r="10266" spans="2:13">
      <c r="B10266" t="s">
        <v>20</v>
      </c>
      <c r="C10266" t="s">
        <v>472</v>
      </c>
      <c r="D10266" t="s">
        <v>36</v>
      </c>
      <c r="E10266" t="s">
        <v>777</v>
      </c>
      <c r="F10266" t="s">
        <v>777</v>
      </c>
      <c r="G10266" t="s">
        <v>484</v>
      </c>
      <c r="H10266" t="s">
        <v>429</v>
      </c>
      <c r="I10266">
        <v>330</v>
      </c>
      <c r="J10266">
        <v>10</v>
      </c>
      <c r="K10266">
        <v>2714</v>
      </c>
      <c r="L10266" t="s">
        <v>471</v>
      </c>
      <c r="M10266" s="2">
        <f>+Table3[[#This Row],[CHW]]/Table3[[#This Row],[Count of Airbill Number]]</f>
        <v>33</v>
      </c>
    </row>
    <row r="10267" spans="2:13">
      <c r="B10267" t="s">
        <v>20</v>
      </c>
      <c r="C10267" t="s">
        <v>472</v>
      </c>
      <c r="D10267" t="s">
        <v>22</v>
      </c>
      <c r="E10267" t="s">
        <v>777</v>
      </c>
      <c r="F10267" t="s">
        <v>777</v>
      </c>
      <c r="G10267" t="s">
        <v>44</v>
      </c>
      <c r="H10267" t="s">
        <v>532</v>
      </c>
      <c r="I10267">
        <v>329.90000000000003</v>
      </c>
      <c r="J10267">
        <v>22</v>
      </c>
      <c r="K10267">
        <v>2715</v>
      </c>
      <c r="L10267" t="s">
        <v>471</v>
      </c>
      <c r="M10267" s="2">
        <f>+Table3[[#This Row],[CHW]]/Table3[[#This Row],[Count of Airbill Number]]</f>
        <v>14.995454545454548</v>
      </c>
    </row>
    <row r="10268" spans="2:13">
      <c r="B10268" t="s">
        <v>20</v>
      </c>
      <c r="C10268" t="s">
        <v>472</v>
      </c>
      <c r="D10268" t="s">
        <v>22</v>
      </c>
      <c r="E10268" t="s">
        <v>777</v>
      </c>
      <c r="F10268" t="s">
        <v>777</v>
      </c>
      <c r="G10268" t="s">
        <v>44</v>
      </c>
      <c r="H10268" t="s">
        <v>179</v>
      </c>
      <c r="I10268">
        <v>329.3</v>
      </c>
      <c r="J10268">
        <v>22</v>
      </c>
      <c r="K10268">
        <v>2716</v>
      </c>
      <c r="L10268" t="s">
        <v>471</v>
      </c>
      <c r="M10268" s="2">
        <f>+Table3[[#This Row],[CHW]]/Table3[[#This Row],[Count of Airbill Number]]</f>
        <v>14.968181818181819</v>
      </c>
    </row>
    <row r="10269" spans="2:13">
      <c r="B10269" t="s">
        <v>20</v>
      </c>
      <c r="C10269" t="s">
        <v>472</v>
      </c>
      <c r="D10269" t="s">
        <v>22</v>
      </c>
      <c r="E10269" t="s">
        <v>776</v>
      </c>
      <c r="F10269" t="s">
        <v>778</v>
      </c>
      <c r="G10269" t="s">
        <v>32</v>
      </c>
      <c r="H10269" t="s">
        <v>173</v>
      </c>
      <c r="I10269">
        <v>328.4</v>
      </c>
      <c r="J10269">
        <v>11</v>
      </c>
      <c r="K10269">
        <v>2717</v>
      </c>
      <c r="L10269" t="s">
        <v>471</v>
      </c>
      <c r="M10269" s="2">
        <f>+Table3[[#This Row],[CHW]]/Table3[[#This Row],[Count of Airbill Number]]</f>
        <v>29.854545454545452</v>
      </c>
    </row>
    <row r="10270" spans="2:13">
      <c r="B10270" t="s">
        <v>20</v>
      </c>
      <c r="C10270" t="s">
        <v>472</v>
      </c>
      <c r="D10270" t="s">
        <v>22</v>
      </c>
      <c r="E10270" t="s">
        <v>777</v>
      </c>
      <c r="F10270" t="s">
        <v>778</v>
      </c>
      <c r="G10270" t="s">
        <v>259</v>
      </c>
      <c r="H10270" t="s">
        <v>434</v>
      </c>
      <c r="I10270">
        <v>328</v>
      </c>
      <c r="J10270">
        <v>5</v>
      </c>
      <c r="K10270">
        <v>2718</v>
      </c>
      <c r="L10270" t="s">
        <v>471</v>
      </c>
      <c r="M10270" s="2">
        <f>+Table3[[#This Row],[CHW]]/Table3[[#This Row],[Count of Airbill Number]]</f>
        <v>65.599999999999994</v>
      </c>
    </row>
    <row r="10271" spans="2:13">
      <c r="B10271" t="s">
        <v>20</v>
      </c>
      <c r="C10271" t="s">
        <v>472</v>
      </c>
      <c r="D10271" t="s">
        <v>22</v>
      </c>
      <c r="E10271" t="s">
        <v>777</v>
      </c>
      <c r="F10271" t="s">
        <v>777</v>
      </c>
      <c r="G10271" t="s">
        <v>162</v>
      </c>
      <c r="H10271" t="s">
        <v>154</v>
      </c>
      <c r="I10271">
        <v>328</v>
      </c>
      <c r="J10271">
        <v>3</v>
      </c>
      <c r="K10271">
        <v>2719</v>
      </c>
      <c r="L10271" t="s">
        <v>471</v>
      </c>
      <c r="M10271" s="2">
        <f>+Table3[[#This Row],[CHW]]/Table3[[#This Row],[Count of Airbill Number]]</f>
        <v>109.33333333333333</v>
      </c>
    </row>
    <row r="10272" spans="2:13">
      <c r="B10272" t="s">
        <v>20</v>
      </c>
      <c r="C10272" t="s">
        <v>472</v>
      </c>
      <c r="D10272" t="s">
        <v>36</v>
      </c>
      <c r="E10272" t="s">
        <v>777</v>
      </c>
      <c r="F10272" t="s">
        <v>776</v>
      </c>
      <c r="G10272" t="s">
        <v>110</v>
      </c>
      <c r="H10272" t="s">
        <v>37</v>
      </c>
      <c r="I10272">
        <v>328</v>
      </c>
      <c r="J10272">
        <v>26</v>
      </c>
      <c r="K10272">
        <v>2720</v>
      </c>
      <c r="L10272" t="s">
        <v>471</v>
      </c>
      <c r="M10272" s="2">
        <f>+Table3[[#This Row],[CHW]]/Table3[[#This Row],[Count of Airbill Number]]</f>
        <v>12.615384615384615</v>
      </c>
    </row>
    <row r="10273" spans="2:13">
      <c r="B10273" t="s">
        <v>20</v>
      </c>
      <c r="C10273" t="s">
        <v>472</v>
      </c>
      <c r="D10273" t="s">
        <v>22</v>
      </c>
      <c r="E10273" t="s">
        <v>778</v>
      </c>
      <c r="F10273" t="s">
        <v>778</v>
      </c>
      <c r="G10273" t="s">
        <v>174</v>
      </c>
      <c r="H10273" t="s">
        <v>86</v>
      </c>
      <c r="I10273">
        <v>327.3</v>
      </c>
      <c r="J10273">
        <v>5</v>
      </c>
      <c r="K10273">
        <v>2721</v>
      </c>
      <c r="L10273" t="s">
        <v>471</v>
      </c>
      <c r="M10273" s="2">
        <f>+Table3[[#This Row],[CHW]]/Table3[[#This Row],[Count of Airbill Number]]</f>
        <v>65.460000000000008</v>
      </c>
    </row>
    <row r="10274" spans="2:13">
      <c r="B10274" t="s">
        <v>20</v>
      </c>
      <c r="C10274" t="s">
        <v>21</v>
      </c>
      <c r="D10274" t="s">
        <v>22</v>
      </c>
      <c r="E10274" t="s">
        <v>778</v>
      </c>
      <c r="F10274" t="s">
        <v>778</v>
      </c>
      <c r="G10274" t="s">
        <v>86</v>
      </c>
      <c r="H10274" t="s">
        <v>113</v>
      </c>
      <c r="I10274">
        <v>326.13</v>
      </c>
      <c r="J10274">
        <v>123</v>
      </c>
      <c r="K10274">
        <v>2722</v>
      </c>
      <c r="L10274" t="s">
        <v>471</v>
      </c>
      <c r="M10274" s="2">
        <f>+Table3[[#This Row],[CHW]]/Table3[[#This Row],[Count of Airbill Number]]</f>
        <v>2.6514634146341463</v>
      </c>
    </row>
    <row r="10275" spans="2:13">
      <c r="B10275" t="s">
        <v>20</v>
      </c>
      <c r="C10275" t="s">
        <v>472</v>
      </c>
      <c r="D10275" t="s">
        <v>22</v>
      </c>
      <c r="E10275" t="s">
        <v>777</v>
      </c>
      <c r="F10275" t="s">
        <v>778</v>
      </c>
      <c r="G10275" t="s">
        <v>259</v>
      </c>
      <c r="H10275" t="s">
        <v>291</v>
      </c>
      <c r="I10275">
        <v>326</v>
      </c>
      <c r="J10275">
        <v>7</v>
      </c>
      <c r="K10275">
        <v>2723</v>
      </c>
      <c r="L10275" t="s">
        <v>471</v>
      </c>
      <c r="M10275" s="2">
        <f>+Table3[[#This Row],[CHW]]/Table3[[#This Row],[Count of Airbill Number]]</f>
        <v>46.571428571428569</v>
      </c>
    </row>
    <row r="10276" spans="2:13">
      <c r="B10276" t="s">
        <v>20</v>
      </c>
      <c r="C10276" t="s">
        <v>472</v>
      </c>
      <c r="D10276" t="s">
        <v>22</v>
      </c>
      <c r="E10276" t="s">
        <v>776</v>
      </c>
      <c r="F10276" t="s">
        <v>778</v>
      </c>
      <c r="G10276" t="s">
        <v>32</v>
      </c>
      <c r="H10276" t="s">
        <v>282</v>
      </c>
      <c r="I10276">
        <v>325.45</v>
      </c>
      <c r="J10276">
        <v>2</v>
      </c>
      <c r="K10276">
        <v>2724</v>
      </c>
      <c r="L10276" t="s">
        <v>471</v>
      </c>
      <c r="M10276" s="2">
        <f>+Table3[[#This Row],[CHW]]/Table3[[#This Row],[Count of Airbill Number]]</f>
        <v>162.72499999999999</v>
      </c>
    </row>
    <row r="10277" spans="2:13">
      <c r="B10277" t="s">
        <v>20</v>
      </c>
      <c r="C10277" t="s">
        <v>21</v>
      </c>
      <c r="D10277" t="s">
        <v>22</v>
      </c>
      <c r="E10277" t="s">
        <v>777</v>
      </c>
      <c r="F10277" t="s">
        <v>777</v>
      </c>
      <c r="G10277" t="s">
        <v>374</v>
      </c>
      <c r="H10277" t="s">
        <v>482</v>
      </c>
      <c r="I10277">
        <v>325.23</v>
      </c>
      <c r="J10277">
        <v>32</v>
      </c>
      <c r="K10277">
        <v>2725</v>
      </c>
      <c r="L10277" t="s">
        <v>471</v>
      </c>
      <c r="M10277" s="2">
        <f>+Table3[[#This Row],[CHW]]/Table3[[#This Row],[Count of Airbill Number]]</f>
        <v>10.163437500000001</v>
      </c>
    </row>
    <row r="10278" spans="2:13">
      <c r="B10278" t="s">
        <v>20</v>
      </c>
      <c r="C10278" t="s">
        <v>472</v>
      </c>
      <c r="D10278" t="s">
        <v>22</v>
      </c>
      <c r="E10278" t="s">
        <v>777</v>
      </c>
      <c r="F10278" t="s">
        <v>776</v>
      </c>
      <c r="G10278" t="s">
        <v>27</v>
      </c>
      <c r="H10278" t="s">
        <v>123</v>
      </c>
      <c r="I10278">
        <v>325</v>
      </c>
      <c r="J10278">
        <v>15</v>
      </c>
      <c r="K10278">
        <v>2726</v>
      </c>
      <c r="L10278" t="s">
        <v>471</v>
      </c>
      <c r="M10278" s="2">
        <f>+Table3[[#This Row],[CHW]]/Table3[[#This Row],[Count of Airbill Number]]</f>
        <v>21.666666666666668</v>
      </c>
    </row>
    <row r="10279" spans="2:13">
      <c r="B10279" t="s">
        <v>20</v>
      </c>
      <c r="C10279" t="s">
        <v>472</v>
      </c>
      <c r="D10279" t="s">
        <v>22</v>
      </c>
      <c r="E10279" t="s">
        <v>776</v>
      </c>
      <c r="F10279" t="s">
        <v>776</v>
      </c>
      <c r="G10279" t="s">
        <v>432</v>
      </c>
      <c r="H10279" t="s">
        <v>488</v>
      </c>
      <c r="I10279">
        <v>324.70000000000005</v>
      </c>
      <c r="J10279">
        <v>26</v>
      </c>
      <c r="K10279">
        <v>2727</v>
      </c>
      <c r="L10279" t="s">
        <v>471</v>
      </c>
      <c r="M10279" s="2">
        <f>+Table3[[#This Row],[CHW]]/Table3[[#This Row],[Count of Airbill Number]]</f>
        <v>12.488461538461539</v>
      </c>
    </row>
    <row r="10280" spans="2:13">
      <c r="B10280" t="s">
        <v>20</v>
      </c>
      <c r="C10280" t="s">
        <v>472</v>
      </c>
      <c r="D10280" t="s">
        <v>22</v>
      </c>
      <c r="E10280" t="s">
        <v>778</v>
      </c>
      <c r="F10280" t="s">
        <v>777</v>
      </c>
      <c r="G10280" t="s">
        <v>124</v>
      </c>
      <c r="H10280" t="s">
        <v>429</v>
      </c>
      <c r="I10280">
        <v>324.5</v>
      </c>
      <c r="J10280">
        <v>2</v>
      </c>
      <c r="K10280">
        <v>2728</v>
      </c>
      <c r="L10280" t="s">
        <v>471</v>
      </c>
      <c r="M10280" s="2">
        <f>+Table3[[#This Row],[CHW]]/Table3[[#This Row],[Count of Airbill Number]]</f>
        <v>162.25</v>
      </c>
    </row>
    <row r="10281" spans="2:13">
      <c r="B10281" t="s">
        <v>35</v>
      </c>
      <c r="C10281" t="s">
        <v>472</v>
      </c>
      <c r="D10281" t="s">
        <v>36</v>
      </c>
      <c r="E10281" t="s">
        <v>777</v>
      </c>
      <c r="F10281" t="s">
        <v>777</v>
      </c>
      <c r="G10281" t="s">
        <v>259</v>
      </c>
      <c r="H10281" t="s">
        <v>274</v>
      </c>
      <c r="I10281">
        <v>324</v>
      </c>
      <c r="J10281">
        <v>8</v>
      </c>
      <c r="K10281">
        <v>2729</v>
      </c>
      <c r="L10281" t="s">
        <v>471</v>
      </c>
      <c r="M10281" s="2">
        <f>+Table3[[#This Row],[CHW]]/Table3[[#This Row],[Count of Airbill Number]]</f>
        <v>40.5</v>
      </c>
    </row>
    <row r="10282" spans="2:13">
      <c r="B10282" t="s">
        <v>20</v>
      </c>
      <c r="C10282" t="s">
        <v>472</v>
      </c>
      <c r="D10282" t="s">
        <v>36</v>
      </c>
      <c r="E10282" t="s">
        <v>778</v>
      </c>
      <c r="F10282" t="s">
        <v>778</v>
      </c>
      <c r="G10282" t="s">
        <v>358</v>
      </c>
      <c r="H10282" t="s">
        <v>490</v>
      </c>
      <c r="I10282">
        <v>324</v>
      </c>
      <c r="J10282">
        <v>27</v>
      </c>
      <c r="K10282">
        <v>2730</v>
      </c>
      <c r="L10282" t="s">
        <v>471</v>
      </c>
      <c r="M10282" s="2">
        <f>+Table3[[#This Row],[CHW]]/Table3[[#This Row],[Count of Airbill Number]]</f>
        <v>12</v>
      </c>
    </row>
    <row r="10283" spans="2:13">
      <c r="B10283" t="s">
        <v>20</v>
      </c>
      <c r="C10283" t="s">
        <v>472</v>
      </c>
      <c r="D10283" t="s">
        <v>22</v>
      </c>
      <c r="E10283" t="s">
        <v>778</v>
      </c>
      <c r="F10283" t="s">
        <v>778</v>
      </c>
      <c r="G10283" t="s">
        <v>124</v>
      </c>
      <c r="H10283" t="s">
        <v>174</v>
      </c>
      <c r="I10283">
        <v>323.8</v>
      </c>
      <c r="J10283">
        <v>13</v>
      </c>
      <c r="K10283">
        <v>2731</v>
      </c>
      <c r="L10283" t="s">
        <v>471</v>
      </c>
      <c r="M10283" s="2">
        <f>+Table3[[#This Row],[CHW]]/Table3[[#This Row],[Count of Airbill Number]]</f>
        <v>24.907692307692308</v>
      </c>
    </row>
    <row r="10284" spans="2:13">
      <c r="B10284" t="s">
        <v>20</v>
      </c>
      <c r="C10284" t="s">
        <v>472</v>
      </c>
      <c r="D10284" t="s">
        <v>22</v>
      </c>
      <c r="E10284" t="s">
        <v>776</v>
      </c>
      <c r="F10284" t="s">
        <v>776</v>
      </c>
      <c r="G10284" t="s">
        <v>59</v>
      </c>
      <c r="H10284" t="s">
        <v>39</v>
      </c>
      <c r="I10284">
        <v>323.49</v>
      </c>
      <c r="J10284">
        <v>13</v>
      </c>
      <c r="K10284">
        <v>2732</v>
      </c>
      <c r="L10284" t="s">
        <v>471</v>
      </c>
      <c r="M10284" s="2">
        <f>+Table3[[#This Row],[CHW]]/Table3[[#This Row],[Count of Airbill Number]]</f>
        <v>24.883846153846154</v>
      </c>
    </row>
    <row r="10285" spans="2:13">
      <c r="B10285" t="s">
        <v>20</v>
      </c>
      <c r="C10285" t="s">
        <v>21</v>
      </c>
      <c r="D10285" t="s">
        <v>22</v>
      </c>
      <c r="E10285" t="s">
        <v>778</v>
      </c>
      <c r="F10285" t="s">
        <v>776</v>
      </c>
      <c r="G10285" t="s">
        <v>233</v>
      </c>
      <c r="H10285" t="s">
        <v>122</v>
      </c>
      <c r="I10285">
        <v>323.3</v>
      </c>
      <c r="J10285">
        <v>7</v>
      </c>
      <c r="K10285">
        <v>2733</v>
      </c>
      <c r="L10285" t="s">
        <v>471</v>
      </c>
      <c r="M10285" s="2">
        <f>+Table3[[#This Row],[CHW]]/Table3[[#This Row],[Count of Airbill Number]]</f>
        <v>46.18571428571429</v>
      </c>
    </row>
    <row r="10286" spans="2:13">
      <c r="B10286" t="s">
        <v>20</v>
      </c>
      <c r="C10286" t="s">
        <v>472</v>
      </c>
      <c r="D10286" t="s">
        <v>22</v>
      </c>
      <c r="E10286" t="s">
        <v>776</v>
      </c>
      <c r="F10286" t="s">
        <v>776</v>
      </c>
      <c r="G10286" t="s">
        <v>69</v>
      </c>
      <c r="H10286" t="s">
        <v>49</v>
      </c>
      <c r="I10286">
        <v>322.56795999999991</v>
      </c>
      <c r="J10286">
        <v>24</v>
      </c>
      <c r="K10286">
        <v>2734</v>
      </c>
      <c r="L10286" t="s">
        <v>471</v>
      </c>
      <c r="M10286" s="2">
        <f>+Table3[[#This Row],[CHW]]/Table3[[#This Row],[Count of Airbill Number]]</f>
        <v>13.440331666666664</v>
      </c>
    </row>
    <row r="10287" spans="2:13">
      <c r="B10287" t="s">
        <v>20</v>
      </c>
      <c r="C10287" t="s">
        <v>21</v>
      </c>
      <c r="D10287" t="s">
        <v>22</v>
      </c>
      <c r="E10287" t="s">
        <v>776</v>
      </c>
      <c r="F10287" t="s">
        <v>778</v>
      </c>
      <c r="G10287" t="s">
        <v>85</v>
      </c>
      <c r="H10287" t="s">
        <v>269</v>
      </c>
      <c r="I10287">
        <v>322.52567520000002</v>
      </c>
      <c r="J10287">
        <v>5</v>
      </c>
      <c r="K10287">
        <v>2735</v>
      </c>
      <c r="L10287" t="s">
        <v>471</v>
      </c>
      <c r="M10287" s="2">
        <f>+Table3[[#This Row],[CHW]]/Table3[[#This Row],[Count of Airbill Number]]</f>
        <v>64.505135039999999</v>
      </c>
    </row>
    <row r="10288" spans="2:13">
      <c r="B10288" t="s">
        <v>20</v>
      </c>
      <c r="C10288" t="s">
        <v>21</v>
      </c>
      <c r="D10288" t="s">
        <v>22</v>
      </c>
      <c r="E10288" t="s">
        <v>777</v>
      </c>
      <c r="F10288" t="s">
        <v>778</v>
      </c>
      <c r="G10288" t="s">
        <v>181</v>
      </c>
      <c r="H10288" t="s">
        <v>112</v>
      </c>
      <c r="I10288">
        <v>322.5</v>
      </c>
      <c r="J10288">
        <v>128</v>
      </c>
      <c r="K10288">
        <v>2736</v>
      </c>
      <c r="L10288" t="s">
        <v>471</v>
      </c>
      <c r="M10288" s="2">
        <f>+Table3[[#This Row],[CHW]]/Table3[[#This Row],[Count of Airbill Number]]</f>
        <v>2.51953125</v>
      </c>
    </row>
    <row r="10289" spans="2:13">
      <c r="B10289" t="s">
        <v>20</v>
      </c>
      <c r="C10289" t="s">
        <v>21</v>
      </c>
      <c r="D10289" t="s">
        <v>22</v>
      </c>
      <c r="E10289" t="s">
        <v>776</v>
      </c>
      <c r="F10289" t="s">
        <v>776</v>
      </c>
      <c r="G10289" t="s">
        <v>31</v>
      </c>
      <c r="H10289" t="s">
        <v>49</v>
      </c>
      <c r="I10289">
        <v>322</v>
      </c>
      <c r="J10289">
        <v>3</v>
      </c>
      <c r="K10289">
        <v>2737</v>
      </c>
      <c r="L10289" t="s">
        <v>471</v>
      </c>
      <c r="M10289" s="2">
        <f>+Table3[[#This Row],[CHW]]/Table3[[#This Row],[Count of Airbill Number]]</f>
        <v>107.33333333333333</v>
      </c>
    </row>
    <row r="10290" spans="2:13">
      <c r="B10290" t="s">
        <v>20</v>
      </c>
      <c r="C10290" t="s">
        <v>21</v>
      </c>
      <c r="D10290" t="s">
        <v>36</v>
      </c>
      <c r="E10290" t="s">
        <v>777</v>
      </c>
      <c r="F10290" t="s">
        <v>777</v>
      </c>
      <c r="G10290" t="s">
        <v>38</v>
      </c>
      <c r="H10290" t="s">
        <v>106</v>
      </c>
      <c r="I10290">
        <v>322</v>
      </c>
      <c r="J10290">
        <v>191</v>
      </c>
      <c r="K10290">
        <v>2738</v>
      </c>
      <c r="L10290" t="s">
        <v>471</v>
      </c>
      <c r="M10290" s="2">
        <f>+Table3[[#This Row],[CHW]]/Table3[[#This Row],[Count of Airbill Number]]</f>
        <v>1.6858638743455496</v>
      </c>
    </row>
    <row r="10291" spans="2:13">
      <c r="B10291" t="s">
        <v>20</v>
      </c>
      <c r="C10291" t="s">
        <v>472</v>
      </c>
      <c r="D10291" t="s">
        <v>22</v>
      </c>
      <c r="E10291" t="s">
        <v>777</v>
      </c>
      <c r="F10291" t="s">
        <v>776</v>
      </c>
      <c r="G10291" t="s">
        <v>274</v>
      </c>
      <c r="H10291" t="s">
        <v>66</v>
      </c>
      <c r="I10291">
        <v>322</v>
      </c>
      <c r="J10291">
        <v>23</v>
      </c>
      <c r="K10291">
        <v>2739</v>
      </c>
      <c r="L10291" t="s">
        <v>471</v>
      </c>
      <c r="M10291" s="2">
        <f>+Table3[[#This Row],[CHW]]/Table3[[#This Row],[Count of Airbill Number]]</f>
        <v>14</v>
      </c>
    </row>
    <row r="10292" spans="2:13">
      <c r="B10292" t="s">
        <v>20</v>
      </c>
      <c r="C10292" t="s">
        <v>472</v>
      </c>
      <c r="D10292" t="s">
        <v>22</v>
      </c>
      <c r="E10292" t="s">
        <v>778</v>
      </c>
      <c r="F10292" t="s">
        <v>778</v>
      </c>
      <c r="G10292" t="s">
        <v>113</v>
      </c>
      <c r="H10292" t="s">
        <v>395</v>
      </c>
      <c r="I10292">
        <v>321.49</v>
      </c>
      <c r="J10292">
        <v>9</v>
      </c>
      <c r="K10292">
        <v>2740</v>
      </c>
      <c r="L10292" t="s">
        <v>471</v>
      </c>
      <c r="M10292" s="2">
        <f>+Table3[[#This Row],[CHW]]/Table3[[#This Row],[Count of Airbill Number]]</f>
        <v>35.721111111111114</v>
      </c>
    </row>
    <row r="10293" spans="2:13">
      <c r="B10293" t="s">
        <v>20</v>
      </c>
      <c r="C10293" t="s">
        <v>472</v>
      </c>
      <c r="D10293" t="s">
        <v>22</v>
      </c>
      <c r="E10293" t="s">
        <v>776</v>
      </c>
      <c r="F10293" t="s">
        <v>776</v>
      </c>
      <c r="G10293" t="s">
        <v>23</v>
      </c>
      <c r="H10293" t="s">
        <v>103</v>
      </c>
      <c r="I10293">
        <v>321.14999999999998</v>
      </c>
      <c r="J10293">
        <v>18</v>
      </c>
      <c r="K10293">
        <v>2741</v>
      </c>
      <c r="L10293" t="s">
        <v>471</v>
      </c>
      <c r="M10293" s="2">
        <f>+Table3[[#This Row],[CHW]]/Table3[[#This Row],[Count of Airbill Number]]</f>
        <v>17.841666666666665</v>
      </c>
    </row>
    <row r="10294" spans="2:13">
      <c r="B10294" t="s">
        <v>20</v>
      </c>
      <c r="C10294" t="s">
        <v>472</v>
      </c>
      <c r="D10294" t="s">
        <v>22</v>
      </c>
      <c r="E10294" t="s">
        <v>777</v>
      </c>
      <c r="F10294" t="s">
        <v>777</v>
      </c>
      <c r="G10294" t="s">
        <v>290</v>
      </c>
      <c r="H10294" t="s">
        <v>553</v>
      </c>
      <c r="I10294">
        <v>321.08</v>
      </c>
      <c r="J10294">
        <v>13</v>
      </c>
      <c r="K10294">
        <v>2742</v>
      </c>
      <c r="L10294" t="s">
        <v>471</v>
      </c>
      <c r="M10294" s="2">
        <f>+Table3[[#This Row],[CHW]]/Table3[[#This Row],[Count of Airbill Number]]</f>
        <v>24.698461538461537</v>
      </c>
    </row>
    <row r="10295" spans="2:13">
      <c r="B10295" t="s">
        <v>20</v>
      </c>
      <c r="C10295" t="s">
        <v>21</v>
      </c>
      <c r="D10295" t="s">
        <v>22</v>
      </c>
      <c r="E10295" t="s">
        <v>777</v>
      </c>
      <c r="F10295" t="s">
        <v>777</v>
      </c>
      <c r="G10295" t="s">
        <v>290</v>
      </c>
      <c r="H10295" t="s">
        <v>29</v>
      </c>
      <c r="I10295">
        <v>321</v>
      </c>
      <c r="J10295">
        <v>3</v>
      </c>
      <c r="K10295">
        <v>2743</v>
      </c>
      <c r="L10295" t="s">
        <v>471</v>
      </c>
      <c r="M10295" s="2">
        <f>+Table3[[#This Row],[CHW]]/Table3[[#This Row],[Count of Airbill Number]]</f>
        <v>107</v>
      </c>
    </row>
    <row r="10296" spans="2:13">
      <c r="B10296" t="s">
        <v>20</v>
      </c>
      <c r="C10296" t="s">
        <v>472</v>
      </c>
      <c r="D10296" t="s">
        <v>22</v>
      </c>
      <c r="E10296" t="s">
        <v>777</v>
      </c>
      <c r="F10296" t="s">
        <v>777</v>
      </c>
      <c r="G10296" t="s">
        <v>324</v>
      </c>
      <c r="H10296" t="s">
        <v>374</v>
      </c>
      <c r="I10296">
        <v>321</v>
      </c>
      <c r="J10296">
        <v>4</v>
      </c>
      <c r="K10296">
        <v>2744</v>
      </c>
      <c r="L10296" t="s">
        <v>471</v>
      </c>
      <c r="M10296" s="2">
        <f>+Table3[[#This Row],[CHW]]/Table3[[#This Row],[Count of Airbill Number]]</f>
        <v>80.25</v>
      </c>
    </row>
    <row r="10297" spans="2:13">
      <c r="B10297" t="s">
        <v>20</v>
      </c>
      <c r="C10297" t="s">
        <v>472</v>
      </c>
      <c r="D10297" t="s">
        <v>22</v>
      </c>
      <c r="E10297" t="s">
        <v>778</v>
      </c>
      <c r="F10297" t="s">
        <v>778</v>
      </c>
      <c r="G10297" t="s">
        <v>124</v>
      </c>
      <c r="H10297" t="s">
        <v>99</v>
      </c>
      <c r="I10297">
        <v>320.39999999999998</v>
      </c>
      <c r="J10297">
        <v>14</v>
      </c>
      <c r="K10297">
        <v>2745</v>
      </c>
      <c r="L10297" t="s">
        <v>471</v>
      </c>
      <c r="M10297" s="2">
        <f>+Table3[[#This Row],[CHW]]/Table3[[#This Row],[Count of Airbill Number]]</f>
        <v>22.885714285714283</v>
      </c>
    </row>
    <row r="10298" spans="2:13">
      <c r="B10298" t="s">
        <v>35</v>
      </c>
      <c r="C10298" t="s">
        <v>21</v>
      </c>
      <c r="D10298" t="s">
        <v>36</v>
      </c>
      <c r="E10298" t="s">
        <v>776</v>
      </c>
      <c r="F10298" t="s">
        <v>778</v>
      </c>
      <c r="G10298" t="s">
        <v>66</v>
      </c>
      <c r="H10298" t="s">
        <v>86</v>
      </c>
      <c r="I10298">
        <v>320</v>
      </c>
      <c r="J10298">
        <v>1</v>
      </c>
      <c r="K10298">
        <v>2746</v>
      </c>
      <c r="L10298" t="s">
        <v>471</v>
      </c>
      <c r="M10298" s="2">
        <f>+Table3[[#This Row],[CHW]]/Table3[[#This Row],[Count of Airbill Number]]</f>
        <v>320</v>
      </c>
    </row>
    <row r="10299" spans="2:13">
      <c r="B10299" t="s">
        <v>20</v>
      </c>
      <c r="C10299" t="s">
        <v>21</v>
      </c>
      <c r="D10299" t="s">
        <v>22</v>
      </c>
      <c r="E10299" t="s">
        <v>778</v>
      </c>
      <c r="F10299" t="s">
        <v>776</v>
      </c>
      <c r="G10299" t="s">
        <v>474</v>
      </c>
      <c r="H10299" t="s">
        <v>66</v>
      </c>
      <c r="I10299">
        <v>320</v>
      </c>
      <c r="J10299">
        <v>4</v>
      </c>
      <c r="K10299">
        <v>2747</v>
      </c>
      <c r="L10299" t="s">
        <v>471</v>
      </c>
      <c r="M10299" s="2">
        <f>+Table3[[#This Row],[CHW]]/Table3[[#This Row],[Count of Airbill Number]]</f>
        <v>80</v>
      </c>
    </row>
    <row r="10300" spans="2:13">
      <c r="B10300" t="s">
        <v>20</v>
      </c>
      <c r="C10300" t="s">
        <v>472</v>
      </c>
      <c r="D10300" t="s">
        <v>22</v>
      </c>
      <c r="E10300" t="s">
        <v>778</v>
      </c>
      <c r="F10300" t="s">
        <v>778</v>
      </c>
      <c r="G10300" t="s">
        <v>282</v>
      </c>
      <c r="H10300" t="s">
        <v>173</v>
      </c>
      <c r="I10300">
        <v>320</v>
      </c>
      <c r="J10300">
        <v>28</v>
      </c>
      <c r="K10300">
        <v>2748</v>
      </c>
      <c r="L10300" t="s">
        <v>471</v>
      </c>
      <c r="M10300" s="2">
        <f>+Table3[[#This Row],[CHW]]/Table3[[#This Row],[Count of Airbill Number]]</f>
        <v>11.428571428571429</v>
      </c>
    </row>
    <row r="10301" spans="2:13">
      <c r="B10301" t="s">
        <v>20</v>
      </c>
      <c r="C10301" t="s">
        <v>472</v>
      </c>
      <c r="D10301" t="s">
        <v>22</v>
      </c>
      <c r="E10301" t="s">
        <v>778</v>
      </c>
      <c r="F10301" t="s">
        <v>778</v>
      </c>
      <c r="G10301" t="s">
        <v>51</v>
      </c>
      <c r="H10301" t="s">
        <v>474</v>
      </c>
      <c r="I10301">
        <v>319.5</v>
      </c>
      <c r="J10301">
        <v>6</v>
      </c>
      <c r="K10301">
        <v>2749</v>
      </c>
      <c r="L10301" t="s">
        <v>471</v>
      </c>
      <c r="M10301" s="2">
        <f>+Table3[[#This Row],[CHW]]/Table3[[#This Row],[Count of Airbill Number]]</f>
        <v>53.25</v>
      </c>
    </row>
    <row r="10302" spans="2:13">
      <c r="B10302" t="s">
        <v>20</v>
      </c>
      <c r="C10302" t="s">
        <v>472</v>
      </c>
      <c r="D10302" t="s">
        <v>22</v>
      </c>
      <c r="E10302" t="s">
        <v>777</v>
      </c>
      <c r="F10302" t="s">
        <v>777</v>
      </c>
      <c r="G10302" t="s">
        <v>481</v>
      </c>
      <c r="H10302" t="s">
        <v>506</v>
      </c>
      <c r="I10302">
        <v>319</v>
      </c>
      <c r="J10302">
        <v>19</v>
      </c>
      <c r="K10302">
        <v>2750</v>
      </c>
      <c r="L10302" t="s">
        <v>471</v>
      </c>
      <c r="M10302" s="2">
        <f>+Table3[[#This Row],[CHW]]/Table3[[#This Row],[Count of Airbill Number]]</f>
        <v>16.789473684210527</v>
      </c>
    </row>
    <row r="10303" spans="2:13">
      <c r="B10303" t="s">
        <v>20</v>
      </c>
      <c r="C10303" t="s">
        <v>472</v>
      </c>
      <c r="D10303" t="s">
        <v>22</v>
      </c>
      <c r="E10303" t="s">
        <v>778</v>
      </c>
      <c r="F10303" t="s">
        <v>778</v>
      </c>
      <c r="G10303" t="s">
        <v>261</v>
      </c>
      <c r="H10303" t="s">
        <v>269</v>
      </c>
      <c r="I10303">
        <v>319</v>
      </c>
      <c r="J10303">
        <v>53</v>
      </c>
      <c r="K10303">
        <v>2751</v>
      </c>
      <c r="L10303" t="s">
        <v>471</v>
      </c>
      <c r="M10303" s="2">
        <f>+Table3[[#This Row],[CHW]]/Table3[[#This Row],[Count of Airbill Number]]</f>
        <v>6.0188679245283021</v>
      </c>
    </row>
    <row r="10304" spans="2:13">
      <c r="B10304" t="s">
        <v>20</v>
      </c>
      <c r="C10304" t="s">
        <v>472</v>
      </c>
      <c r="D10304" t="s">
        <v>22</v>
      </c>
      <c r="E10304" t="s">
        <v>776</v>
      </c>
      <c r="F10304" t="s">
        <v>776</v>
      </c>
      <c r="G10304" t="s">
        <v>45</v>
      </c>
      <c r="H10304" t="s">
        <v>39</v>
      </c>
      <c r="I10304">
        <v>319</v>
      </c>
      <c r="J10304">
        <v>7</v>
      </c>
      <c r="K10304">
        <v>2752</v>
      </c>
      <c r="L10304" t="s">
        <v>471</v>
      </c>
      <c r="M10304" s="2">
        <f>+Table3[[#This Row],[CHW]]/Table3[[#This Row],[Count of Airbill Number]]</f>
        <v>45.571428571428569</v>
      </c>
    </row>
    <row r="10305" spans="2:13">
      <c r="B10305" t="s">
        <v>20</v>
      </c>
      <c r="C10305" t="s">
        <v>472</v>
      </c>
      <c r="D10305" t="s">
        <v>22</v>
      </c>
      <c r="E10305" t="s">
        <v>778</v>
      </c>
      <c r="F10305" t="s">
        <v>778</v>
      </c>
      <c r="G10305" t="s">
        <v>493</v>
      </c>
      <c r="H10305" t="s">
        <v>171</v>
      </c>
      <c r="I10305">
        <v>319</v>
      </c>
      <c r="J10305">
        <v>20</v>
      </c>
      <c r="K10305">
        <v>2753</v>
      </c>
      <c r="L10305" t="s">
        <v>471</v>
      </c>
      <c r="M10305" s="2">
        <f>+Table3[[#This Row],[CHW]]/Table3[[#This Row],[Count of Airbill Number]]</f>
        <v>15.95</v>
      </c>
    </row>
    <row r="10306" spans="2:13">
      <c r="B10306" t="s">
        <v>35</v>
      </c>
      <c r="C10306" t="s">
        <v>472</v>
      </c>
      <c r="D10306" t="s">
        <v>36</v>
      </c>
      <c r="E10306" t="s">
        <v>777</v>
      </c>
      <c r="F10306" t="s">
        <v>777</v>
      </c>
      <c r="G10306" t="s">
        <v>110</v>
      </c>
      <c r="H10306" t="s">
        <v>576</v>
      </c>
      <c r="I10306">
        <v>318.2000000000001</v>
      </c>
      <c r="J10306">
        <v>16</v>
      </c>
      <c r="K10306">
        <v>2754</v>
      </c>
      <c r="L10306" t="s">
        <v>471</v>
      </c>
      <c r="M10306" s="2">
        <f>+Table3[[#This Row],[CHW]]/Table3[[#This Row],[Count of Airbill Number]]</f>
        <v>19.887500000000006</v>
      </c>
    </row>
    <row r="10307" spans="2:13">
      <c r="B10307" t="s">
        <v>20</v>
      </c>
      <c r="C10307" t="s">
        <v>21</v>
      </c>
      <c r="D10307" t="s">
        <v>22</v>
      </c>
      <c r="E10307" t="s">
        <v>778</v>
      </c>
      <c r="F10307" t="s">
        <v>776</v>
      </c>
      <c r="G10307" t="s">
        <v>90</v>
      </c>
      <c r="H10307" t="s">
        <v>66</v>
      </c>
      <c r="I10307">
        <v>318</v>
      </c>
      <c r="J10307">
        <v>214</v>
      </c>
      <c r="K10307">
        <v>2755</v>
      </c>
      <c r="L10307" t="s">
        <v>471</v>
      </c>
      <c r="M10307" s="2">
        <f>+Table3[[#This Row],[CHW]]/Table3[[#This Row],[Count of Airbill Number]]</f>
        <v>1.485981308411215</v>
      </c>
    </row>
    <row r="10308" spans="2:13">
      <c r="B10308" t="s">
        <v>20</v>
      </c>
      <c r="C10308" t="s">
        <v>21</v>
      </c>
      <c r="D10308" t="s">
        <v>36</v>
      </c>
      <c r="E10308" t="s">
        <v>776</v>
      </c>
      <c r="F10308" t="s">
        <v>776</v>
      </c>
      <c r="G10308" t="s">
        <v>37</v>
      </c>
      <c r="H10308" t="s">
        <v>39</v>
      </c>
      <c r="I10308">
        <v>318</v>
      </c>
      <c r="J10308">
        <v>230</v>
      </c>
      <c r="K10308">
        <v>2756</v>
      </c>
      <c r="L10308" t="s">
        <v>471</v>
      </c>
      <c r="M10308" s="2">
        <f>+Table3[[#This Row],[CHW]]/Table3[[#This Row],[Count of Airbill Number]]</f>
        <v>1.3826086956521739</v>
      </c>
    </row>
    <row r="10309" spans="2:13">
      <c r="B10309" t="s">
        <v>20</v>
      </c>
      <c r="C10309" t="s">
        <v>472</v>
      </c>
      <c r="D10309" t="s">
        <v>22</v>
      </c>
      <c r="E10309" t="s">
        <v>777</v>
      </c>
      <c r="F10309" t="s">
        <v>777</v>
      </c>
      <c r="G10309" t="s">
        <v>517</v>
      </c>
      <c r="H10309" t="s">
        <v>590</v>
      </c>
      <c r="I10309">
        <v>318</v>
      </c>
      <c r="J10309">
        <v>14</v>
      </c>
      <c r="K10309">
        <v>2757</v>
      </c>
      <c r="L10309" t="s">
        <v>471</v>
      </c>
      <c r="M10309" s="2">
        <f>+Table3[[#This Row],[CHW]]/Table3[[#This Row],[Count of Airbill Number]]</f>
        <v>22.714285714285715</v>
      </c>
    </row>
    <row r="10310" spans="2:13">
      <c r="B10310" t="s">
        <v>20</v>
      </c>
      <c r="C10310" t="s">
        <v>21</v>
      </c>
      <c r="D10310" t="s">
        <v>22</v>
      </c>
      <c r="E10310" t="s">
        <v>778</v>
      </c>
      <c r="F10310" t="s">
        <v>778</v>
      </c>
      <c r="G10310" t="s">
        <v>476</v>
      </c>
      <c r="H10310" t="s">
        <v>86</v>
      </c>
      <c r="I10310">
        <v>317</v>
      </c>
      <c r="J10310">
        <v>216</v>
      </c>
      <c r="K10310">
        <v>2758</v>
      </c>
      <c r="L10310" t="s">
        <v>471</v>
      </c>
      <c r="M10310" s="2">
        <f>+Table3[[#This Row],[CHW]]/Table3[[#This Row],[Count of Airbill Number]]</f>
        <v>1.4675925925925926</v>
      </c>
    </row>
    <row r="10311" spans="2:13">
      <c r="B10311" t="s">
        <v>20</v>
      </c>
      <c r="C10311" t="s">
        <v>472</v>
      </c>
      <c r="D10311" t="s">
        <v>22</v>
      </c>
      <c r="E10311" t="s">
        <v>777</v>
      </c>
      <c r="F10311" t="s">
        <v>777</v>
      </c>
      <c r="G10311" t="s">
        <v>38</v>
      </c>
      <c r="H10311" t="s">
        <v>29</v>
      </c>
      <c r="I10311">
        <v>317</v>
      </c>
      <c r="J10311">
        <v>20</v>
      </c>
      <c r="K10311">
        <v>2759</v>
      </c>
      <c r="L10311" t="s">
        <v>471</v>
      </c>
      <c r="M10311" s="2">
        <f>+Table3[[#This Row],[CHW]]/Table3[[#This Row],[Count of Airbill Number]]</f>
        <v>15.85</v>
      </c>
    </row>
    <row r="10312" spans="2:13">
      <c r="B10312" t="s">
        <v>20</v>
      </c>
      <c r="C10312" t="s">
        <v>472</v>
      </c>
      <c r="D10312" t="s">
        <v>22</v>
      </c>
      <c r="E10312" t="s">
        <v>777</v>
      </c>
      <c r="F10312" t="s">
        <v>777</v>
      </c>
      <c r="G10312" t="s">
        <v>484</v>
      </c>
      <c r="H10312" t="s">
        <v>487</v>
      </c>
      <c r="I10312">
        <v>316.12</v>
      </c>
      <c r="J10312">
        <v>23</v>
      </c>
      <c r="K10312">
        <v>2760</v>
      </c>
      <c r="L10312" t="s">
        <v>471</v>
      </c>
      <c r="M10312" s="2">
        <f>+Table3[[#This Row],[CHW]]/Table3[[#This Row],[Count of Airbill Number]]</f>
        <v>13.744347826086956</v>
      </c>
    </row>
    <row r="10313" spans="2:13">
      <c r="B10313" t="s">
        <v>20</v>
      </c>
      <c r="C10313" t="s">
        <v>21</v>
      </c>
      <c r="D10313" t="s">
        <v>22</v>
      </c>
      <c r="E10313" t="s">
        <v>777</v>
      </c>
      <c r="F10313" t="s">
        <v>778</v>
      </c>
      <c r="G10313" t="s">
        <v>29</v>
      </c>
      <c r="H10313" t="s">
        <v>150</v>
      </c>
      <c r="I10313">
        <v>316</v>
      </c>
      <c r="J10313">
        <v>255</v>
      </c>
      <c r="K10313">
        <v>2761</v>
      </c>
      <c r="L10313" t="s">
        <v>471</v>
      </c>
      <c r="M10313" s="2">
        <f>+Table3[[#This Row],[CHW]]/Table3[[#This Row],[Count of Airbill Number]]</f>
        <v>1.2392156862745098</v>
      </c>
    </row>
    <row r="10314" spans="2:13">
      <c r="B10314" t="s">
        <v>20</v>
      </c>
      <c r="C10314" t="s">
        <v>472</v>
      </c>
      <c r="D10314" t="s">
        <v>36</v>
      </c>
      <c r="E10314" t="s">
        <v>778</v>
      </c>
      <c r="F10314" t="s">
        <v>778</v>
      </c>
      <c r="G10314" t="s">
        <v>210</v>
      </c>
      <c r="H10314" t="s">
        <v>86</v>
      </c>
      <c r="I10314">
        <v>316</v>
      </c>
      <c r="J10314">
        <v>27</v>
      </c>
      <c r="K10314">
        <v>2762</v>
      </c>
      <c r="L10314" t="s">
        <v>471</v>
      </c>
      <c r="M10314" s="2">
        <f>+Table3[[#This Row],[CHW]]/Table3[[#This Row],[Count of Airbill Number]]</f>
        <v>11.703703703703704</v>
      </c>
    </row>
    <row r="10315" spans="2:13">
      <c r="B10315" t="s">
        <v>20</v>
      </c>
      <c r="C10315" t="s">
        <v>472</v>
      </c>
      <c r="D10315" t="s">
        <v>36</v>
      </c>
      <c r="E10315" t="s">
        <v>776</v>
      </c>
      <c r="F10315" t="s">
        <v>776</v>
      </c>
      <c r="G10315" t="s">
        <v>37</v>
      </c>
      <c r="H10315" t="s">
        <v>199</v>
      </c>
      <c r="I10315">
        <v>316</v>
      </c>
      <c r="J10315">
        <v>11</v>
      </c>
      <c r="K10315">
        <v>2763</v>
      </c>
      <c r="L10315" t="s">
        <v>471</v>
      </c>
      <c r="M10315" s="2">
        <f>+Table3[[#This Row],[CHW]]/Table3[[#This Row],[Count of Airbill Number]]</f>
        <v>28.727272727272727</v>
      </c>
    </row>
    <row r="10316" spans="2:13">
      <c r="B10316" t="s">
        <v>20</v>
      </c>
      <c r="C10316" t="s">
        <v>472</v>
      </c>
      <c r="D10316" t="s">
        <v>22</v>
      </c>
      <c r="E10316" t="s">
        <v>778</v>
      </c>
      <c r="F10316" t="s">
        <v>778</v>
      </c>
      <c r="G10316" t="s">
        <v>171</v>
      </c>
      <c r="H10316" t="s">
        <v>269</v>
      </c>
      <c r="I10316">
        <v>315.5</v>
      </c>
      <c r="J10316">
        <v>29</v>
      </c>
      <c r="K10316">
        <v>2764</v>
      </c>
      <c r="L10316" t="s">
        <v>471</v>
      </c>
      <c r="M10316" s="2">
        <f>+Table3[[#This Row],[CHW]]/Table3[[#This Row],[Count of Airbill Number]]</f>
        <v>10.879310344827585</v>
      </c>
    </row>
    <row r="10317" spans="2:13">
      <c r="B10317" t="s">
        <v>35</v>
      </c>
      <c r="C10317" t="s">
        <v>21</v>
      </c>
      <c r="D10317" t="s">
        <v>36</v>
      </c>
      <c r="E10317" t="s">
        <v>776</v>
      </c>
      <c r="F10317" t="s">
        <v>778</v>
      </c>
      <c r="G10317" t="s">
        <v>31</v>
      </c>
      <c r="H10317" t="s">
        <v>150</v>
      </c>
      <c r="I10317">
        <v>315</v>
      </c>
      <c r="J10317">
        <v>1</v>
      </c>
      <c r="K10317">
        <v>2765</v>
      </c>
      <c r="L10317" t="s">
        <v>471</v>
      </c>
      <c r="M10317" s="2">
        <f>+Table3[[#This Row],[CHW]]/Table3[[#This Row],[Count of Airbill Number]]</f>
        <v>315</v>
      </c>
    </row>
    <row r="10318" spans="2:13">
      <c r="B10318" t="s">
        <v>35</v>
      </c>
      <c r="C10318" t="s">
        <v>472</v>
      </c>
      <c r="D10318" t="s">
        <v>36</v>
      </c>
      <c r="E10318" t="s">
        <v>776</v>
      </c>
      <c r="F10318" t="s">
        <v>776</v>
      </c>
      <c r="G10318" t="s">
        <v>37</v>
      </c>
      <c r="H10318" t="s">
        <v>211</v>
      </c>
      <c r="I10318">
        <v>315</v>
      </c>
      <c r="J10318">
        <v>2</v>
      </c>
      <c r="K10318">
        <v>2766</v>
      </c>
      <c r="L10318" t="s">
        <v>471</v>
      </c>
      <c r="M10318" s="2">
        <f>+Table3[[#This Row],[CHW]]/Table3[[#This Row],[Count of Airbill Number]]</f>
        <v>157.5</v>
      </c>
    </row>
    <row r="10319" spans="2:13">
      <c r="B10319" t="s">
        <v>20</v>
      </c>
      <c r="C10319" t="s">
        <v>21</v>
      </c>
      <c r="D10319" t="s">
        <v>22</v>
      </c>
      <c r="E10319" t="s">
        <v>778</v>
      </c>
      <c r="F10319" t="s">
        <v>777</v>
      </c>
      <c r="G10319" t="s">
        <v>113</v>
      </c>
      <c r="H10319" t="s">
        <v>374</v>
      </c>
      <c r="I10319">
        <v>314.60000000000002</v>
      </c>
      <c r="J10319">
        <v>12</v>
      </c>
      <c r="K10319">
        <v>2767</v>
      </c>
      <c r="L10319" t="s">
        <v>471</v>
      </c>
      <c r="M10319" s="2">
        <f>+Table3[[#This Row],[CHW]]/Table3[[#This Row],[Count of Airbill Number]]</f>
        <v>26.216666666666669</v>
      </c>
    </row>
    <row r="10320" spans="2:13">
      <c r="B10320" t="s">
        <v>20</v>
      </c>
      <c r="C10320" t="s">
        <v>472</v>
      </c>
      <c r="D10320" t="s">
        <v>22</v>
      </c>
      <c r="E10320" t="s">
        <v>778</v>
      </c>
      <c r="F10320" t="s">
        <v>778</v>
      </c>
      <c r="G10320" t="s">
        <v>99</v>
      </c>
      <c r="H10320" t="s">
        <v>327</v>
      </c>
      <c r="I10320">
        <v>314</v>
      </c>
      <c r="J10320">
        <v>5</v>
      </c>
      <c r="K10320">
        <v>2768</v>
      </c>
      <c r="L10320" t="s">
        <v>471</v>
      </c>
      <c r="M10320" s="2">
        <f>+Table3[[#This Row],[CHW]]/Table3[[#This Row],[Count of Airbill Number]]</f>
        <v>62.8</v>
      </c>
    </row>
    <row r="10321" spans="2:13">
      <c r="B10321" t="s">
        <v>35</v>
      </c>
      <c r="C10321" t="s">
        <v>472</v>
      </c>
      <c r="D10321" t="s">
        <v>36</v>
      </c>
      <c r="E10321" t="s">
        <v>776</v>
      </c>
      <c r="F10321" t="s">
        <v>776</v>
      </c>
      <c r="G10321" t="s">
        <v>123</v>
      </c>
      <c r="H10321" t="s">
        <v>39</v>
      </c>
      <c r="I10321">
        <v>313.83</v>
      </c>
      <c r="J10321">
        <v>7</v>
      </c>
      <c r="K10321">
        <v>2769</v>
      </c>
      <c r="L10321" t="s">
        <v>471</v>
      </c>
      <c r="M10321" s="2">
        <f>+Table3[[#This Row],[CHW]]/Table3[[#This Row],[Count of Airbill Number]]</f>
        <v>44.832857142857144</v>
      </c>
    </row>
    <row r="10322" spans="2:13">
      <c r="B10322" t="s">
        <v>20</v>
      </c>
      <c r="C10322" t="s">
        <v>472</v>
      </c>
      <c r="D10322" t="s">
        <v>22</v>
      </c>
      <c r="E10322" t="s">
        <v>776</v>
      </c>
      <c r="F10322" t="s">
        <v>776</v>
      </c>
      <c r="G10322" t="s">
        <v>70</v>
      </c>
      <c r="H10322" t="s">
        <v>85</v>
      </c>
      <c r="I10322">
        <v>313.80704579999997</v>
      </c>
      <c r="J10322">
        <v>11</v>
      </c>
      <c r="K10322">
        <v>2770</v>
      </c>
      <c r="L10322" t="s">
        <v>471</v>
      </c>
      <c r="M10322" s="2">
        <f>+Table3[[#This Row],[CHW]]/Table3[[#This Row],[Count of Airbill Number]]</f>
        <v>28.527913254545453</v>
      </c>
    </row>
    <row r="10323" spans="2:13">
      <c r="B10323" t="s">
        <v>20</v>
      </c>
      <c r="C10323" t="s">
        <v>472</v>
      </c>
      <c r="D10323" t="s">
        <v>22</v>
      </c>
      <c r="E10323" t="s">
        <v>778</v>
      </c>
      <c r="F10323" t="s">
        <v>778</v>
      </c>
      <c r="G10323" t="s">
        <v>412</v>
      </c>
      <c r="H10323" t="s">
        <v>510</v>
      </c>
      <c r="I10323">
        <v>313.73</v>
      </c>
      <c r="J10323">
        <v>2</v>
      </c>
      <c r="K10323">
        <v>2771</v>
      </c>
      <c r="L10323" t="s">
        <v>471</v>
      </c>
      <c r="M10323" s="2">
        <f>+Table3[[#This Row],[CHW]]/Table3[[#This Row],[Count of Airbill Number]]</f>
        <v>156.86500000000001</v>
      </c>
    </row>
    <row r="10324" spans="2:13">
      <c r="B10324" t="s">
        <v>20</v>
      </c>
      <c r="C10324" t="s">
        <v>472</v>
      </c>
      <c r="D10324" t="s">
        <v>22</v>
      </c>
      <c r="E10324" t="s">
        <v>778</v>
      </c>
      <c r="F10324" t="s">
        <v>776</v>
      </c>
      <c r="G10324" t="s">
        <v>150</v>
      </c>
      <c r="H10324" t="s">
        <v>602</v>
      </c>
      <c r="I10324">
        <v>313.44</v>
      </c>
      <c r="J10324">
        <v>14</v>
      </c>
      <c r="K10324">
        <v>2772</v>
      </c>
      <c r="L10324" t="s">
        <v>471</v>
      </c>
      <c r="M10324" s="2">
        <f>+Table3[[#This Row],[CHW]]/Table3[[#This Row],[Count of Airbill Number]]</f>
        <v>22.388571428571428</v>
      </c>
    </row>
    <row r="10325" spans="2:13">
      <c r="B10325" t="s">
        <v>20</v>
      </c>
      <c r="C10325" t="s">
        <v>472</v>
      </c>
      <c r="D10325" t="s">
        <v>22</v>
      </c>
      <c r="E10325" t="s">
        <v>776</v>
      </c>
      <c r="F10325" t="s">
        <v>776</v>
      </c>
      <c r="G10325" t="s">
        <v>32</v>
      </c>
      <c r="H10325" t="s">
        <v>177</v>
      </c>
      <c r="I10325">
        <v>313</v>
      </c>
      <c r="J10325">
        <v>29</v>
      </c>
      <c r="K10325">
        <v>2773</v>
      </c>
      <c r="L10325" t="s">
        <v>471</v>
      </c>
      <c r="M10325" s="2">
        <f>+Table3[[#This Row],[CHW]]/Table3[[#This Row],[Count of Airbill Number]]</f>
        <v>10.793103448275861</v>
      </c>
    </row>
    <row r="10326" spans="2:13">
      <c r="B10326" t="s">
        <v>20</v>
      </c>
      <c r="C10326" t="s">
        <v>472</v>
      </c>
      <c r="D10326" t="s">
        <v>22</v>
      </c>
      <c r="E10326" t="s">
        <v>776</v>
      </c>
      <c r="F10326" t="s">
        <v>776</v>
      </c>
      <c r="G10326" t="s">
        <v>85</v>
      </c>
      <c r="H10326" t="s">
        <v>424</v>
      </c>
      <c r="I10326">
        <v>312.54999999999995</v>
      </c>
      <c r="J10326">
        <v>12</v>
      </c>
      <c r="K10326">
        <v>2774</v>
      </c>
      <c r="L10326" t="s">
        <v>471</v>
      </c>
      <c r="M10326" s="2">
        <f>+Table3[[#This Row],[CHW]]/Table3[[#This Row],[Count of Airbill Number]]</f>
        <v>26.045833333333331</v>
      </c>
    </row>
    <row r="10327" spans="2:13">
      <c r="B10327" t="s">
        <v>20</v>
      </c>
      <c r="C10327" t="s">
        <v>472</v>
      </c>
      <c r="D10327" t="s">
        <v>22</v>
      </c>
      <c r="E10327" t="s">
        <v>778</v>
      </c>
      <c r="F10327" t="s">
        <v>778</v>
      </c>
      <c r="G10327" t="s">
        <v>113</v>
      </c>
      <c r="H10327" t="s">
        <v>161</v>
      </c>
      <c r="I10327">
        <v>312.38</v>
      </c>
      <c r="J10327">
        <v>19</v>
      </c>
      <c r="K10327">
        <v>2775</v>
      </c>
      <c r="L10327" t="s">
        <v>471</v>
      </c>
      <c r="M10327" s="2">
        <f>+Table3[[#This Row],[CHW]]/Table3[[#This Row],[Count of Airbill Number]]</f>
        <v>16.441052631578948</v>
      </c>
    </row>
    <row r="10328" spans="2:13">
      <c r="B10328" t="s">
        <v>20</v>
      </c>
      <c r="C10328" t="s">
        <v>472</v>
      </c>
      <c r="D10328" t="s">
        <v>22</v>
      </c>
      <c r="E10328" t="s">
        <v>777</v>
      </c>
      <c r="F10328" t="s">
        <v>777</v>
      </c>
      <c r="G10328" t="s">
        <v>570</v>
      </c>
      <c r="H10328" t="s">
        <v>274</v>
      </c>
      <c r="I10328">
        <v>312</v>
      </c>
      <c r="J10328">
        <v>25</v>
      </c>
      <c r="K10328">
        <v>2776</v>
      </c>
      <c r="L10328" t="s">
        <v>471</v>
      </c>
      <c r="M10328" s="2">
        <f>+Table3[[#This Row],[CHW]]/Table3[[#This Row],[Count of Airbill Number]]</f>
        <v>12.48</v>
      </c>
    </row>
    <row r="10329" spans="2:13">
      <c r="B10329" t="s">
        <v>20</v>
      </c>
      <c r="C10329" t="s">
        <v>472</v>
      </c>
      <c r="D10329" t="s">
        <v>22</v>
      </c>
      <c r="E10329" t="s">
        <v>776</v>
      </c>
      <c r="F10329" t="s">
        <v>778</v>
      </c>
      <c r="G10329" t="s">
        <v>32</v>
      </c>
      <c r="H10329" t="s">
        <v>269</v>
      </c>
      <c r="I10329">
        <v>312</v>
      </c>
      <c r="J10329">
        <v>7</v>
      </c>
      <c r="K10329">
        <v>2777</v>
      </c>
      <c r="L10329" t="s">
        <v>471</v>
      </c>
      <c r="M10329" s="2">
        <f>+Table3[[#This Row],[CHW]]/Table3[[#This Row],[Count of Airbill Number]]</f>
        <v>44.571428571428569</v>
      </c>
    </row>
    <row r="10330" spans="2:13">
      <c r="B10330" t="s">
        <v>20</v>
      </c>
      <c r="C10330" t="s">
        <v>472</v>
      </c>
      <c r="D10330" t="s">
        <v>22</v>
      </c>
      <c r="E10330" t="s">
        <v>776</v>
      </c>
      <c r="F10330" t="s">
        <v>778</v>
      </c>
      <c r="G10330" t="s">
        <v>31</v>
      </c>
      <c r="H10330" t="s">
        <v>90</v>
      </c>
      <c r="I10330">
        <v>311.8</v>
      </c>
      <c r="J10330">
        <v>2</v>
      </c>
      <c r="K10330">
        <v>2778</v>
      </c>
      <c r="L10330" t="s">
        <v>471</v>
      </c>
      <c r="M10330" s="2">
        <f>+Table3[[#This Row],[CHW]]/Table3[[#This Row],[Count of Airbill Number]]</f>
        <v>155.9</v>
      </c>
    </row>
    <row r="10331" spans="2:13">
      <c r="B10331" t="s">
        <v>20</v>
      </c>
      <c r="C10331" t="s">
        <v>472</v>
      </c>
      <c r="D10331" t="s">
        <v>22</v>
      </c>
      <c r="E10331" t="s">
        <v>776</v>
      </c>
      <c r="F10331" t="s">
        <v>776</v>
      </c>
      <c r="G10331" t="s">
        <v>37</v>
      </c>
      <c r="H10331" t="s">
        <v>95</v>
      </c>
      <c r="I10331">
        <v>311.2</v>
      </c>
      <c r="J10331">
        <v>18</v>
      </c>
      <c r="K10331">
        <v>2779</v>
      </c>
      <c r="L10331" t="s">
        <v>471</v>
      </c>
      <c r="M10331" s="2">
        <f>+Table3[[#This Row],[CHW]]/Table3[[#This Row],[Count of Airbill Number]]</f>
        <v>17.288888888888888</v>
      </c>
    </row>
    <row r="10332" spans="2:13">
      <c r="B10332" t="s">
        <v>20</v>
      </c>
      <c r="C10332" t="s">
        <v>21</v>
      </c>
      <c r="D10332" t="s">
        <v>22</v>
      </c>
      <c r="E10332" t="s">
        <v>776</v>
      </c>
      <c r="F10332" t="s">
        <v>777</v>
      </c>
      <c r="G10332" t="s">
        <v>66</v>
      </c>
      <c r="H10332" t="s">
        <v>181</v>
      </c>
      <c r="I10332">
        <v>311.10000000000002</v>
      </c>
      <c r="J10332">
        <v>42</v>
      </c>
      <c r="K10332">
        <v>2780</v>
      </c>
      <c r="L10332" t="s">
        <v>471</v>
      </c>
      <c r="M10332" s="2">
        <f>+Table3[[#This Row],[CHW]]/Table3[[#This Row],[Count of Airbill Number]]</f>
        <v>7.4071428571428575</v>
      </c>
    </row>
    <row r="10333" spans="2:13">
      <c r="B10333" t="s">
        <v>20</v>
      </c>
      <c r="C10333" t="s">
        <v>472</v>
      </c>
      <c r="D10333" t="s">
        <v>22</v>
      </c>
      <c r="E10333" t="s">
        <v>778</v>
      </c>
      <c r="F10333" t="s">
        <v>778</v>
      </c>
      <c r="G10333" t="s">
        <v>536</v>
      </c>
      <c r="H10333" t="s">
        <v>86</v>
      </c>
      <c r="I10333">
        <v>311</v>
      </c>
      <c r="J10333">
        <v>77</v>
      </c>
      <c r="K10333">
        <v>2781</v>
      </c>
      <c r="L10333" t="s">
        <v>471</v>
      </c>
      <c r="M10333" s="2">
        <f>+Table3[[#This Row],[CHW]]/Table3[[#This Row],[Count of Airbill Number]]</f>
        <v>4.0389610389610393</v>
      </c>
    </row>
    <row r="10334" spans="2:13">
      <c r="B10334" t="s">
        <v>35</v>
      </c>
      <c r="C10334" t="s">
        <v>21</v>
      </c>
      <c r="D10334" t="s">
        <v>36</v>
      </c>
      <c r="E10334" t="s">
        <v>776</v>
      </c>
      <c r="F10334" t="s">
        <v>776</v>
      </c>
      <c r="G10334" t="s">
        <v>85</v>
      </c>
      <c r="H10334" t="s">
        <v>192</v>
      </c>
      <c r="I10334">
        <v>310.60000000000002</v>
      </c>
      <c r="J10334">
        <v>2</v>
      </c>
      <c r="K10334">
        <v>2782</v>
      </c>
      <c r="L10334" t="s">
        <v>471</v>
      </c>
      <c r="M10334" s="2">
        <f>+Table3[[#This Row],[CHW]]/Table3[[#This Row],[Count of Airbill Number]]</f>
        <v>155.30000000000001</v>
      </c>
    </row>
    <row r="10335" spans="2:13">
      <c r="B10335" t="s">
        <v>35</v>
      </c>
      <c r="C10335" t="s">
        <v>21</v>
      </c>
      <c r="D10335" t="s">
        <v>36</v>
      </c>
      <c r="E10335" t="s">
        <v>776</v>
      </c>
      <c r="F10335" t="s">
        <v>778</v>
      </c>
      <c r="G10335" t="s">
        <v>85</v>
      </c>
      <c r="H10335" t="s">
        <v>171</v>
      </c>
      <c r="I10335">
        <v>310</v>
      </c>
      <c r="J10335">
        <v>1</v>
      </c>
      <c r="K10335">
        <v>2783</v>
      </c>
      <c r="L10335" t="s">
        <v>471</v>
      </c>
      <c r="M10335" s="2">
        <f>+Table3[[#This Row],[CHW]]/Table3[[#This Row],[Count of Airbill Number]]</f>
        <v>310</v>
      </c>
    </row>
    <row r="10336" spans="2:13">
      <c r="B10336" t="s">
        <v>20</v>
      </c>
      <c r="C10336" t="s">
        <v>472</v>
      </c>
      <c r="D10336" t="s">
        <v>22</v>
      </c>
      <c r="E10336" t="s">
        <v>778</v>
      </c>
      <c r="F10336" t="s">
        <v>778</v>
      </c>
      <c r="G10336" t="s">
        <v>393</v>
      </c>
      <c r="H10336" t="s">
        <v>174</v>
      </c>
      <c r="I10336">
        <v>310</v>
      </c>
      <c r="J10336">
        <v>10</v>
      </c>
      <c r="K10336">
        <v>2784</v>
      </c>
      <c r="L10336" t="s">
        <v>471</v>
      </c>
      <c r="M10336" s="2">
        <f>+Table3[[#This Row],[CHW]]/Table3[[#This Row],[Count of Airbill Number]]</f>
        <v>31</v>
      </c>
    </row>
    <row r="10337" spans="2:13">
      <c r="B10337" t="s">
        <v>20</v>
      </c>
      <c r="C10337" t="s">
        <v>472</v>
      </c>
      <c r="D10337" t="s">
        <v>22</v>
      </c>
      <c r="E10337" t="s">
        <v>778</v>
      </c>
      <c r="F10337" t="s">
        <v>778</v>
      </c>
      <c r="G10337" t="s">
        <v>112</v>
      </c>
      <c r="H10337" t="s">
        <v>269</v>
      </c>
      <c r="I10337">
        <v>310</v>
      </c>
      <c r="J10337">
        <v>13</v>
      </c>
      <c r="K10337">
        <v>2785</v>
      </c>
      <c r="L10337" t="s">
        <v>471</v>
      </c>
      <c r="M10337" s="2">
        <f>+Table3[[#This Row],[CHW]]/Table3[[#This Row],[Count of Airbill Number]]</f>
        <v>23.846153846153847</v>
      </c>
    </row>
    <row r="10338" spans="2:13">
      <c r="B10338" t="s">
        <v>20</v>
      </c>
      <c r="C10338" t="s">
        <v>472</v>
      </c>
      <c r="D10338" t="s">
        <v>22</v>
      </c>
      <c r="E10338" t="s">
        <v>778</v>
      </c>
      <c r="F10338" t="s">
        <v>778</v>
      </c>
      <c r="G10338" t="s">
        <v>412</v>
      </c>
      <c r="H10338" t="s">
        <v>465</v>
      </c>
      <c r="I10338">
        <v>309.60000000000002</v>
      </c>
      <c r="J10338">
        <v>2</v>
      </c>
      <c r="K10338">
        <v>2786</v>
      </c>
      <c r="L10338" t="s">
        <v>471</v>
      </c>
      <c r="M10338" s="2">
        <f>+Table3[[#This Row],[CHW]]/Table3[[#This Row],[Count of Airbill Number]]</f>
        <v>154.80000000000001</v>
      </c>
    </row>
    <row r="10339" spans="2:13">
      <c r="B10339" t="s">
        <v>20</v>
      </c>
      <c r="C10339" t="s">
        <v>472</v>
      </c>
      <c r="D10339" t="s">
        <v>22</v>
      </c>
      <c r="E10339" t="s">
        <v>777</v>
      </c>
      <c r="F10339" t="s">
        <v>776</v>
      </c>
      <c r="G10339" t="s">
        <v>106</v>
      </c>
      <c r="H10339" t="s">
        <v>66</v>
      </c>
      <c r="I10339">
        <v>309</v>
      </c>
      <c r="J10339">
        <v>19</v>
      </c>
      <c r="K10339">
        <v>2787</v>
      </c>
      <c r="L10339" t="s">
        <v>471</v>
      </c>
      <c r="M10339" s="2">
        <f>+Table3[[#This Row],[CHW]]/Table3[[#This Row],[Count of Airbill Number]]</f>
        <v>16.263157894736842</v>
      </c>
    </row>
    <row r="10340" spans="2:13">
      <c r="B10340" t="s">
        <v>20</v>
      </c>
      <c r="C10340" t="s">
        <v>21</v>
      </c>
      <c r="D10340" t="s">
        <v>22</v>
      </c>
      <c r="E10340" t="s">
        <v>778</v>
      </c>
      <c r="F10340" t="s">
        <v>776</v>
      </c>
      <c r="G10340" t="s">
        <v>113</v>
      </c>
      <c r="H10340" t="s">
        <v>66</v>
      </c>
      <c r="I10340">
        <v>308</v>
      </c>
      <c r="J10340">
        <v>13</v>
      </c>
      <c r="K10340">
        <v>2788</v>
      </c>
      <c r="L10340" t="s">
        <v>471</v>
      </c>
      <c r="M10340" s="2">
        <f>+Table3[[#This Row],[CHW]]/Table3[[#This Row],[Count of Airbill Number]]</f>
        <v>23.692307692307693</v>
      </c>
    </row>
    <row r="10341" spans="2:13">
      <c r="B10341" t="s">
        <v>20</v>
      </c>
      <c r="C10341" t="s">
        <v>21</v>
      </c>
      <c r="D10341" t="s">
        <v>22</v>
      </c>
      <c r="E10341" t="s">
        <v>777</v>
      </c>
      <c r="F10341" t="s">
        <v>777</v>
      </c>
      <c r="G10341" t="s">
        <v>181</v>
      </c>
      <c r="H10341" t="s">
        <v>110</v>
      </c>
      <c r="I10341">
        <v>308</v>
      </c>
      <c r="J10341">
        <v>2</v>
      </c>
      <c r="K10341">
        <v>2789</v>
      </c>
      <c r="L10341" t="s">
        <v>471</v>
      </c>
      <c r="M10341" s="2">
        <f>+Table3[[#This Row],[CHW]]/Table3[[#This Row],[Count of Airbill Number]]</f>
        <v>154</v>
      </c>
    </row>
    <row r="10342" spans="2:13">
      <c r="B10342" t="s">
        <v>20</v>
      </c>
      <c r="C10342" t="s">
        <v>472</v>
      </c>
      <c r="D10342" t="s">
        <v>22</v>
      </c>
      <c r="E10342" t="s">
        <v>778</v>
      </c>
      <c r="F10342" t="s">
        <v>778</v>
      </c>
      <c r="G10342" t="s">
        <v>150</v>
      </c>
      <c r="H10342" t="s">
        <v>607</v>
      </c>
      <c r="I10342">
        <v>308</v>
      </c>
      <c r="J10342">
        <v>7</v>
      </c>
      <c r="K10342">
        <v>2790</v>
      </c>
      <c r="L10342" t="s">
        <v>471</v>
      </c>
      <c r="M10342" s="2">
        <f>+Table3[[#This Row],[CHW]]/Table3[[#This Row],[Count of Airbill Number]]</f>
        <v>44</v>
      </c>
    </row>
    <row r="10343" spans="2:13">
      <c r="B10343" t="s">
        <v>20</v>
      </c>
      <c r="C10343" t="s">
        <v>472</v>
      </c>
      <c r="D10343" t="s">
        <v>22</v>
      </c>
      <c r="E10343" t="s">
        <v>778</v>
      </c>
      <c r="F10343" t="s">
        <v>776</v>
      </c>
      <c r="G10343" t="s">
        <v>99</v>
      </c>
      <c r="H10343" t="s">
        <v>37</v>
      </c>
      <c r="I10343">
        <v>308</v>
      </c>
      <c r="J10343">
        <v>25</v>
      </c>
      <c r="K10343">
        <v>2791</v>
      </c>
      <c r="L10343" t="s">
        <v>471</v>
      </c>
      <c r="M10343" s="2">
        <f>+Table3[[#This Row],[CHW]]/Table3[[#This Row],[Count of Airbill Number]]</f>
        <v>12.32</v>
      </c>
    </row>
    <row r="10344" spans="2:13">
      <c r="B10344" t="s">
        <v>20</v>
      </c>
      <c r="C10344" t="s">
        <v>21</v>
      </c>
      <c r="D10344" t="s">
        <v>22</v>
      </c>
      <c r="E10344" t="s">
        <v>777</v>
      </c>
      <c r="F10344" t="s">
        <v>777</v>
      </c>
      <c r="G10344" t="s">
        <v>274</v>
      </c>
      <c r="H10344" t="s">
        <v>499</v>
      </c>
      <c r="I10344">
        <v>307.89999999999998</v>
      </c>
      <c r="J10344">
        <v>7</v>
      </c>
      <c r="K10344">
        <v>2792</v>
      </c>
      <c r="L10344" t="s">
        <v>471</v>
      </c>
      <c r="M10344" s="2">
        <f>+Table3[[#This Row],[CHW]]/Table3[[#This Row],[Count of Airbill Number]]</f>
        <v>43.98571428571428</v>
      </c>
    </row>
    <row r="10345" spans="2:13">
      <c r="B10345" t="s">
        <v>20</v>
      </c>
      <c r="C10345" t="s">
        <v>472</v>
      </c>
      <c r="D10345" t="s">
        <v>22</v>
      </c>
      <c r="E10345" t="s">
        <v>776</v>
      </c>
      <c r="F10345" t="s">
        <v>776</v>
      </c>
      <c r="G10345" t="s">
        <v>100</v>
      </c>
      <c r="H10345" t="s">
        <v>24</v>
      </c>
      <c r="I10345">
        <v>307.89999999999998</v>
      </c>
      <c r="J10345">
        <v>6</v>
      </c>
      <c r="K10345">
        <v>2793</v>
      </c>
      <c r="L10345" t="s">
        <v>471</v>
      </c>
      <c r="M10345" s="2">
        <f>+Table3[[#This Row],[CHW]]/Table3[[#This Row],[Count of Airbill Number]]</f>
        <v>51.316666666666663</v>
      </c>
    </row>
    <row r="10346" spans="2:13">
      <c r="B10346" t="s">
        <v>20</v>
      </c>
      <c r="C10346" t="s">
        <v>21</v>
      </c>
      <c r="D10346" t="s">
        <v>22</v>
      </c>
      <c r="E10346" t="s">
        <v>776</v>
      </c>
      <c r="F10346" t="s">
        <v>776</v>
      </c>
      <c r="G10346" t="s">
        <v>23</v>
      </c>
      <c r="H10346" t="s">
        <v>37</v>
      </c>
      <c r="I10346">
        <v>307.83999999999997</v>
      </c>
      <c r="J10346">
        <v>57</v>
      </c>
      <c r="K10346">
        <v>2794</v>
      </c>
      <c r="L10346" t="s">
        <v>471</v>
      </c>
      <c r="M10346" s="2">
        <f>+Table3[[#This Row],[CHW]]/Table3[[#This Row],[Count of Airbill Number]]</f>
        <v>5.4007017543859641</v>
      </c>
    </row>
    <row r="10347" spans="2:13">
      <c r="B10347" t="s">
        <v>20</v>
      </c>
      <c r="C10347" t="s">
        <v>21</v>
      </c>
      <c r="D10347" t="s">
        <v>22</v>
      </c>
      <c r="E10347" t="s">
        <v>778</v>
      </c>
      <c r="F10347" t="s">
        <v>776</v>
      </c>
      <c r="G10347" t="s">
        <v>112</v>
      </c>
      <c r="H10347" t="s">
        <v>66</v>
      </c>
      <c r="I10347">
        <v>307.5</v>
      </c>
      <c r="J10347">
        <v>69</v>
      </c>
      <c r="K10347">
        <v>2795</v>
      </c>
      <c r="L10347" t="s">
        <v>471</v>
      </c>
      <c r="M10347" s="2">
        <f>+Table3[[#This Row],[CHW]]/Table3[[#This Row],[Count of Airbill Number]]</f>
        <v>4.4565217391304346</v>
      </c>
    </row>
    <row r="10348" spans="2:13">
      <c r="B10348" t="s">
        <v>20</v>
      </c>
      <c r="C10348" t="s">
        <v>21</v>
      </c>
      <c r="D10348" t="s">
        <v>22</v>
      </c>
      <c r="E10348" t="s">
        <v>778</v>
      </c>
      <c r="F10348" t="s">
        <v>776</v>
      </c>
      <c r="G10348" t="s">
        <v>233</v>
      </c>
      <c r="H10348" t="s">
        <v>566</v>
      </c>
      <c r="I10348">
        <v>307.11</v>
      </c>
      <c r="J10348">
        <v>5</v>
      </c>
      <c r="K10348">
        <v>2796</v>
      </c>
      <c r="L10348" t="s">
        <v>471</v>
      </c>
      <c r="M10348" s="2">
        <f>+Table3[[#This Row],[CHW]]/Table3[[#This Row],[Count of Airbill Number]]</f>
        <v>61.422000000000004</v>
      </c>
    </row>
    <row r="10349" spans="2:13">
      <c r="B10349" t="s">
        <v>20</v>
      </c>
      <c r="C10349" t="s">
        <v>472</v>
      </c>
      <c r="D10349" t="s">
        <v>22</v>
      </c>
      <c r="E10349" t="s">
        <v>777</v>
      </c>
      <c r="F10349" t="s">
        <v>778</v>
      </c>
      <c r="G10349" t="s">
        <v>259</v>
      </c>
      <c r="H10349" t="s">
        <v>171</v>
      </c>
      <c r="I10349">
        <v>307</v>
      </c>
      <c r="J10349">
        <v>5</v>
      </c>
      <c r="K10349">
        <v>2797</v>
      </c>
      <c r="L10349" t="s">
        <v>471</v>
      </c>
      <c r="M10349" s="2">
        <f>+Table3[[#This Row],[CHW]]/Table3[[#This Row],[Count of Airbill Number]]</f>
        <v>61.4</v>
      </c>
    </row>
    <row r="10350" spans="2:13">
      <c r="B10350" t="s">
        <v>35</v>
      </c>
      <c r="C10350" t="s">
        <v>472</v>
      </c>
      <c r="D10350" t="s">
        <v>36</v>
      </c>
      <c r="E10350" t="s">
        <v>777</v>
      </c>
      <c r="F10350" t="s">
        <v>777</v>
      </c>
      <c r="G10350" t="s">
        <v>484</v>
      </c>
      <c r="H10350" t="s">
        <v>487</v>
      </c>
      <c r="I10350">
        <v>306.39999999999998</v>
      </c>
      <c r="J10350">
        <v>8</v>
      </c>
      <c r="K10350">
        <v>2798</v>
      </c>
      <c r="L10350" t="s">
        <v>471</v>
      </c>
      <c r="M10350" s="2">
        <f>+Table3[[#This Row],[CHW]]/Table3[[#This Row],[Count of Airbill Number]]</f>
        <v>38.299999999999997</v>
      </c>
    </row>
    <row r="10351" spans="2:13">
      <c r="B10351" t="s">
        <v>20</v>
      </c>
      <c r="C10351" t="s">
        <v>472</v>
      </c>
      <c r="D10351" t="s">
        <v>22</v>
      </c>
      <c r="E10351" t="s">
        <v>777</v>
      </c>
      <c r="F10351" t="s">
        <v>777</v>
      </c>
      <c r="G10351" t="s">
        <v>247</v>
      </c>
      <c r="H10351" t="s">
        <v>27</v>
      </c>
      <c r="I10351">
        <v>306</v>
      </c>
      <c r="J10351">
        <v>5</v>
      </c>
      <c r="K10351">
        <v>2799</v>
      </c>
      <c r="L10351" t="s">
        <v>471</v>
      </c>
      <c r="M10351" s="2">
        <f>+Table3[[#This Row],[CHW]]/Table3[[#This Row],[Count of Airbill Number]]</f>
        <v>61.2</v>
      </c>
    </row>
    <row r="10352" spans="2:13">
      <c r="B10352" t="s">
        <v>20</v>
      </c>
      <c r="C10352" t="s">
        <v>472</v>
      </c>
      <c r="D10352" t="s">
        <v>22</v>
      </c>
      <c r="E10352" t="s">
        <v>776</v>
      </c>
      <c r="F10352" t="s">
        <v>776</v>
      </c>
      <c r="G10352" t="s">
        <v>85</v>
      </c>
      <c r="H10352" t="s">
        <v>189</v>
      </c>
      <c r="I10352">
        <v>306</v>
      </c>
      <c r="J10352">
        <v>41</v>
      </c>
      <c r="K10352">
        <v>2800</v>
      </c>
      <c r="L10352" t="s">
        <v>471</v>
      </c>
      <c r="M10352" s="2">
        <f>+Table3[[#This Row],[CHW]]/Table3[[#This Row],[Count of Airbill Number]]</f>
        <v>7.4634146341463419</v>
      </c>
    </row>
    <row r="10353" spans="2:13">
      <c r="B10353" t="s">
        <v>20</v>
      </c>
      <c r="C10353" t="s">
        <v>472</v>
      </c>
      <c r="D10353" t="s">
        <v>22</v>
      </c>
      <c r="E10353" t="s">
        <v>777</v>
      </c>
      <c r="F10353" t="s">
        <v>777</v>
      </c>
      <c r="G10353" t="s">
        <v>190</v>
      </c>
      <c r="H10353" t="s">
        <v>26</v>
      </c>
      <c r="I10353">
        <v>306</v>
      </c>
      <c r="J10353">
        <v>9</v>
      </c>
      <c r="K10353">
        <v>2801</v>
      </c>
      <c r="L10353" t="s">
        <v>471</v>
      </c>
      <c r="M10353" s="2">
        <f>+Table3[[#This Row],[CHW]]/Table3[[#This Row],[Count of Airbill Number]]</f>
        <v>34</v>
      </c>
    </row>
    <row r="10354" spans="2:13">
      <c r="B10354" t="s">
        <v>20</v>
      </c>
      <c r="C10354" t="s">
        <v>472</v>
      </c>
      <c r="D10354" t="s">
        <v>22</v>
      </c>
      <c r="E10354" t="s">
        <v>776</v>
      </c>
      <c r="F10354" t="s">
        <v>776</v>
      </c>
      <c r="G10354" t="s">
        <v>488</v>
      </c>
      <c r="H10354" t="s">
        <v>432</v>
      </c>
      <c r="I10354">
        <v>306</v>
      </c>
      <c r="J10354">
        <v>20</v>
      </c>
      <c r="K10354">
        <v>2802</v>
      </c>
      <c r="L10354" t="s">
        <v>471</v>
      </c>
      <c r="M10354" s="2">
        <f>+Table3[[#This Row],[CHW]]/Table3[[#This Row],[Count of Airbill Number]]</f>
        <v>15.3</v>
      </c>
    </row>
    <row r="10355" spans="2:13">
      <c r="B10355" t="s">
        <v>35</v>
      </c>
      <c r="C10355" t="s">
        <v>472</v>
      </c>
      <c r="D10355" t="s">
        <v>36</v>
      </c>
      <c r="E10355" t="s">
        <v>778</v>
      </c>
      <c r="F10355" t="s">
        <v>778</v>
      </c>
      <c r="G10355" t="s">
        <v>248</v>
      </c>
      <c r="H10355" t="s">
        <v>536</v>
      </c>
      <c r="I10355">
        <v>305</v>
      </c>
      <c r="J10355">
        <v>4</v>
      </c>
      <c r="K10355">
        <v>2803</v>
      </c>
      <c r="L10355" t="s">
        <v>471</v>
      </c>
      <c r="M10355" s="2">
        <f>+Table3[[#This Row],[CHW]]/Table3[[#This Row],[Count of Airbill Number]]</f>
        <v>76.25</v>
      </c>
    </row>
    <row r="10356" spans="2:13">
      <c r="B10356" t="s">
        <v>20</v>
      </c>
      <c r="C10356" t="s">
        <v>21</v>
      </c>
      <c r="D10356" t="s">
        <v>22</v>
      </c>
      <c r="E10356" t="s">
        <v>778</v>
      </c>
      <c r="F10356" t="s">
        <v>778</v>
      </c>
      <c r="G10356" t="s">
        <v>476</v>
      </c>
      <c r="H10356" t="s">
        <v>171</v>
      </c>
      <c r="I10356">
        <v>305</v>
      </c>
      <c r="J10356">
        <v>146</v>
      </c>
      <c r="K10356">
        <v>2804</v>
      </c>
      <c r="L10356" t="s">
        <v>471</v>
      </c>
      <c r="M10356" s="2">
        <f>+Table3[[#This Row],[CHW]]/Table3[[#This Row],[Count of Airbill Number]]</f>
        <v>2.0890410958904111</v>
      </c>
    </row>
    <row r="10357" spans="2:13">
      <c r="B10357" t="s">
        <v>20</v>
      </c>
      <c r="C10357" t="s">
        <v>472</v>
      </c>
      <c r="D10357" t="s">
        <v>22</v>
      </c>
      <c r="E10357" t="s">
        <v>777</v>
      </c>
      <c r="F10357" t="s">
        <v>778</v>
      </c>
      <c r="G10357" t="s">
        <v>55</v>
      </c>
      <c r="H10357" t="s">
        <v>204</v>
      </c>
      <c r="I10357">
        <v>305</v>
      </c>
      <c r="J10357">
        <v>17</v>
      </c>
      <c r="K10357">
        <v>2805</v>
      </c>
      <c r="L10357" t="s">
        <v>471</v>
      </c>
      <c r="M10357" s="2">
        <f>+Table3[[#This Row],[CHW]]/Table3[[#This Row],[Count of Airbill Number]]</f>
        <v>17.941176470588236</v>
      </c>
    </row>
    <row r="10358" spans="2:13">
      <c r="B10358" t="s">
        <v>20</v>
      </c>
      <c r="C10358" t="s">
        <v>21</v>
      </c>
      <c r="D10358" t="s">
        <v>22</v>
      </c>
      <c r="E10358" t="s">
        <v>776</v>
      </c>
      <c r="F10358" t="s">
        <v>776</v>
      </c>
      <c r="G10358" t="s">
        <v>123</v>
      </c>
      <c r="H10358" t="s">
        <v>85</v>
      </c>
      <c r="I10358">
        <v>304.7</v>
      </c>
      <c r="J10358">
        <v>11</v>
      </c>
      <c r="K10358">
        <v>2806</v>
      </c>
      <c r="L10358" t="s">
        <v>471</v>
      </c>
      <c r="M10358" s="2">
        <f>+Table3[[#This Row],[CHW]]/Table3[[#This Row],[Count of Airbill Number]]</f>
        <v>27.7</v>
      </c>
    </row>
    <row r="10359" spans="2:13">
      <c r="B10359" t="s">
        <v>20</v>
      </c>
      <c r="C10359" t="s">
        <v>21</v>
      </c>
      <c r="D10359" t="s">
        <v>22</v>
      </c>
      <c r="E10359" t="s">
        <v>776</v>
      </c>
      <c r="F10359" t="s">
        <v>776</v>
      </c>
      <c r="G10359" t="s">
        <v>103</v>
      </c>
      <c r="H10359" t="s">
        <v>85</v>
      </c>
      <c r="I10359">
        <v>304.03000000000014</v>
      </c>
      <c r="J10359">
        <v>116</v>
      </c>
      <c r="K10359">
        <v>2807</v>
      </c>
      <c r="L10359" t="s">
        <v>471</v>
      </c>
      <c r="M10359" s="2">
        <f>+Table3[[#This Row],[CHW]]/Table3[[#This Row],[Count of Airbill Number]]</f>
        <v>2.6209482758620704</v>
      </c>
    </row>
    <row r="10360" spans="2:13">
      <c r="B10360" t="s">
        <v>35</v>
      </c>
      <c r="C10360" t="s">
        <v>472</v>
      </c>
      <c r="D10360" t="s">
        <v>36</v>
      </c>
      <c r="E10360" t="s">
        <v>777</v>
      </c>
      <c r="F10360" t="s">
        <v>777</v>
      </c>
      <c r="G10360" t="s">
        <v>259</v>
      </c>
      <c r="H10360" t="s">
        <v>374</v>
      </c>
      <c r="I10360">
        <v>304</v>
      </c>
      <c r="J10360">
        <v>7</v>
      </c>
      <c r="K10360">
        <v>2808</v>
      </c>
      <c r="L10360" t="s">
        <v>471</v>
      </c>
      <c r="M10360" s="2">
        <f>+Table3[[#This Row],[CHW]]/Table3[[#This Row],[Count of Airbill Number]]</f>
        <v>43.428571428571431</v>
      </c>
    </row>
    <row r="10361" spans="2:13">
      <c r="B10361" t="s">
        <v>20</v>
      </c>
      <c r="C10361" t="s">
        <v>472</v>
      </c>
      <c r="D10361" t="s">
        <v>22</v>
      </c>
      <c r="E10361" t="s">
        <v>778</v>
      </c>
      <c r="F10361" t="s">
        <v>776</v>
      </c>
      <c r="G10361" t="s">
        <v>113</v>
      </c>
      <c r="H10361" t="s">
        <v>57</v>
      </c>
      <c r="I10361">
        <v>303.98</v>
      </c>
      <c r="J10361">
        <v>4</v>
      </c>
      <c r="K10361">
        <v>2809</v>
      </c>
      <c r="L10361" t="s">
        <v>471</v>
      </c>
      <c r="M10361" s="2">
        <f>+Table3[[#This Row],[CHW]]/Table3[[#This Row],[Count of Airbill Number]]</f>
        <v>75.995000000000005</v>
      </c>
    </row>
    <row r="10362" spans="2:13">
      <c r="B10362" t="s">
        <v>20</v>
      </c>
      <c r="C10362" t="s">
        <v>472</v>
      </c>
      <c r="D10362" t="s">
        <v>22</v>
      </c>
      <c r="E10362" t="s">
        <v>777</v>
      </c>
      <c r="F10362" t="s">
        <v>777</v>
      </c>
      <c r="G10362" t="s">
        <v>38</v>
      </c>
      <c r="H10362" t="s">
        <v>497</v>
      </c>
      <c r="I10362">
        <v>302.95</v>
      </c>
      <c r="J10362">
        <v>25</v>
      </c>
      <c r="K10362">
        <v>2810</v>
      </c>
      <c r="L10362" t="s">
        <v>471</v>
      </c>
      <c r="M10362" s="2">
        <f>+Table3[[#This Row],[CHW]]/Table3[[#This Row],[Count of Airbill Number]]</f>
        <v>12.118</v>
      </c>
    </row>
    <row r="10363" spans="2:13">
      <c r="B10363" t="s">
        <v>20</v>
      </c>
      <c r="C10363" t="s">
        <v>472</v>
      </c>
      <c r="D10363" t="s">
        <v>22</v>
      </c>
      <c r="E10363" t="s">
        <v>778</v>
      </c>
      <c r="F10363" t="s">
        <v>777</v>
      </c>
      <c r="G10363" t="s">
        <v>173</v>
      </c>
      <c r="H10363" t="s">
        <v>190</v>
      </c>
      <c r="I10363">
        <v>302.8</v>
      </c>
      <c r="J10363">
        <v>3</v>
      </c>
      <c r="K10363">
        <v>2811</v>
      </c>
      <c r="L10363" t="s">
        <v>471</v>
      </c>
      <c r="M10363" s="2">
        <f>+Table3[[#This Row],[CHW]]/Table3[[#This Row],[Count of Airbill Number]]</f>
        <v>100.93333333333334</v>
      </c>
    </row>
    <row r="10364" spans="2:13">
      <c r="B10364" t="s">
        <v>20</v>
      </c>
      <c r="C10364" t="s">
        <v>472</v>
      </c>
      <c r="D10364" t="s">
        <v>22</v>
      </c>
      <c r="E10364" t="s">
        <v>777</v>
      </c>
      <c r="F10364" t="s">
        <v>777</v>
      </c>
      <c r="G10364" t="s">
        <v>374</v>
      </c>
      <c r="H10364" t="s">
        <v>506</v>
      </c>
      <c r="I10364">
        <v>302.05</v>
      </c>
      <c r="J10364">
        <v>18</v>
      </c>
      <c r="K10364">
        <v>2812</v>
      </c>
      <c r="L10364" t="s">
        <v>471</v>
      </c>
      <c r="M10364" s="2">
        <f>+Table3[[#This Row],[CHW]]/Table3[[#This Row],[Count of Airbill Number]]</f>
        <v>16.780555555555555</v>
      </c>
    </row>
    <row r="10365" spans="2:13">
      <c r="B10365" t="s">
        <v>20</v>
      </c>
      <c r="C10365" t="s">
        <v>21</v>
      </c>
      <c r="D10365" t="s">
        <v>22</v>
      </c>
      <c r="E10365" t="s">
        <v>777</v>
      </c>
      <c r="F10365" t="s">
        <v>777</v>
      </c>
      <c r="G10365" t="s">
        <v>27</v>
      </c>
      <c r="H10365" t="s">
        <v>106</v>
      </c>
      <c r="I10365">
        <v>302</v>
      </c>
      <c r="J10365">
        <v>83</v>
      </c>
      <c r="K10365">
        <v>2813</v>
      </c>
      <c r="L10365" t="s">
        <v>471</v>
      </c>
      <c r="M10365" s="2">
        <f>+Table3[[#This Row],[CHW]]/Table3[[#This Row],[Count of Airbill Number]]</f>
        <v>3.6385542168674698</v>
      </c>
    </row>
    <row r="10366" spans="2:13">
      <c r="B10366" t="s">
        <v>20</v>
      </c>
      <c r="C10366" t="s">
        <v>21</v>
      </c>
      <c r="D10366" t="s">
        <v>22</v>
      </c>
      <c r="E10366" t="s">
        <v>777</v>
      </c>
      <c r="F10366" t="s">
        <v>777</v>
      </c>
      <c r="G10366" t="s">
        <v>487</v>
      </c>
      <c r="H10366" t="s">
        <v>38</v>
      </c>
      <c r="I10366">
        <v>302</v>
      </c>
      <c r="J10366">
        <v>155</v>
      </c>
      <c r="K10366">
        <v>2814</v>
      </c>
      <c r="L10366" t="s">
        <v>471</v>
      </c>
      <c r="M10366" s="2">
        <f>+Table3[[#This Row],[CHW]]/Table3[[#This Row],[Count of Airbill Number]]</f>
        <v>1.9483870967741936</v>
      </c>
    </row>
    <row r="10367" spans="2:13">
      <c r="B10367" t="s">
        <v>20</v>
      </c>
      <c r="C10367" t="s">
        <v>472</v>
      </c>
      <c r="D10367" t="s">
        <v>22</v>
      </c>
      <c r="E10367" t="s">
        <v>777</v>
      </c>
      <c r="F10367" t="s">
        <v>777</v>
      </c>
      <c r="G10367" t="s">
        <v>29</v>
      </c>
      <c r="H10367" t="s">
        <v>44</v>
      </c>
      <c r="I10367">
        <v>302</v>
      </c>
      <c r="J10367">
        <v>15</v>
      </c>
      <c r="K10367">
        <v>2815</v>
      </c>
      <c r="L10367" t="s">
        <v>471</v>
      </c>
      <c r="M10367" s="2">
        <f>+Table3[[#This Row],[CHW]]/Table3[[#This Row],[Count of Airbill Number]]</f>
        <v>20.133333333333333</v>
      </c>
    </row>
    <row r="10368" spans="2:13">
      <c r="B10368" t="s">
        <v>20</v>
      </c>
      <c r="C10368" t="s">
        <v>472</v>
      </c>
      <c r="D10368" t="s">
        <v>22</v>
      </c>
      <c r="E10368" t="s">
        <v>776</v>
      </c>
      <c r="F10368" t="s">
        <v>778</v>
      </c>
      <c r="G10368" t="s">
        <v>66</v>
      </c>
      <c r="H10368" t="s">
        <v>405</v>
      </c>
      <c r="I10368">
        <v>301</v>
      </c>
      <c r="J10368">
        <v>9</v>
      </c>
      <c r="K10368">
        <v>2816</v>
      </c>
      <c r="L10368" t="s">
        <v>471</v>
      </c>
      <c r="M10368" s="2">
        <f>+Table3[[#This Row],[CHW]]/Table3[[#This Row],[Count of Airbill Number]]</f>
        <v>33.444444444444443</v>
      </c>
    </row>
    <row r="10369" spans="2:13">
      <c r="B10369" t="s">
        <v>20</v>
      </c>
      <c r="C10369" t="s">
        <v>472</v>
      </c>
      <c r="D10369" t="s">
        <v>22</v>
      </c>
      <c r="E10369" t="s">
        <v>776</v>
      </c>
      <c r="F10369" t="s">
        <v>776</v>
      </c>
      <c r="G10369" t="s">
        <v>102</v>
      </c>
      <c r="H10369" t="s">
        <v>66</v>
      </c>
      <c r="I10369">
        <v>300.3</v>
      </c>
      <c r="J10369">
        <v>11</v>
      </c>
      <c r="K10369">
        <v>2817</v>
      </c>
      <c r="L10369" t="s">
        <v>471</v>
      </c>
      <c r="M10369" s="2">
        <f>+Table3[[#This Row],[CHW]]/Table3[[#This Row],[Count of Airbill Number]]</f>
        <v>27.3</v>
      </c>
    </row>
    <row r="10370" spans="2:13">
      <c r="B10370" t="s">
        <v>35</v>
      </c>
      <c r="C10370" t="s">
        <v>472</v>
      </c>
      <c r="D10370" t="s">
        <v>36</v>
      </c>
      <c r="E10370" t="s">
        <v>776</v>
      </c>
      <c r="F10370" t="s">
        <v>778</v>
      </c>
      <c r="G10370" t="s">
        <v>312</v>
      </c>
      <c r="H10370" t="s">
        <v>51</v>
      </c>
      <c r="I10370">
        <v>300</v>
      </c>
      <c r="J10370">
        <v>1</v>
      </c>
      <c r="K10370">
        <v>2818</v>
      </c>
      <c r="L10370" t="s">
        <v>471</v>
      </c>
      <c r="M10370" s="2">
        <f>+Table3[[#This Row],[CHW]]/Table3[[#This Row],[Count of Airbill Number]]</f>
        <v>300</v>
      </c>
    </row>
    <row r="10371" spans="2:13">
      <c r="B10371" t="s">
        <v>20</v>
      </c>
      <c r="C10371" t="s">
        <v>472</v>
      </c>
      <c r="D10371" t="s">
        <v>22</v>
      </c>
      <c r="E10371" t="s">
        <v>776</v>
      </c>
      <c r="F10371" t="s">
        <v>778</v>
      </c>
      <c r="G10371" t="s">
        <v>57</v>
      </c>
      <c r="H10371" t="s">
        <v>109</v>
      </c>
      <c r="I10371">
        <v>300</v>
      </c>
      <c r="J10371">
        <v>10</v>
      </c>
      <c r="K10371">
        <v>2819</v>
      </c>
      <c r="L10371" t="s">
        <v>471</v>
      </c>
      <c r="M10371" s="2">
        <f>+Table3[[#This Row],[CHW]]/Table3[[#This Row],[Count of Airbill Number]]</f>
        <v>30</v>
      </c>
    </row>
    <row r="10372" spans="2:13">
      <c r="B10372" t="s">
        <v>20</v>
      </c>
      <c r="C10372" t="s">
        <v>472</v>
      </c>
      <c r="D10372" t="s">
        <v>22</v>
      </c>
      <c r="E10372" t="s">
        <v>778</v>
      </c>
      <c r="F10372" t="s">
        <v>778</v>
      </c>
      <c r="G10372" t="s">
        <v>51</v>
      </c>
      <c r="H10372" t="s">
        <v>109</v>
      </c>
      <c r="I10372">
        <v>299.85000000000002</v>
      </c>
      <c r="J10372">
        <v>11</v>
      </c>
      <c r="K10372">
        <v>2820</v>
      </c>
      <c r="L10372" t="s">
        <v>471</v>
      </c>
      <c r="M10372" s="2">
        <f>+Table3[[#This Row],[CHW]]/Table3[[#This Row],[Count of Airbill Number]]</f>
        <v>27.259090909090911</v>
      </c>
    </row>
    <row r="10373" spans="2:13">
      <c r="B10373" t="s">
        <v>35</v>
      </c>
      <c r="C10373" t="s">
        <v>472</v>
      </c>
      <c r="D10373" t="s">
        <v>36</v>
      </c>
      <c r="E10373" t="s">
        <v>776</v>
      </c>
      <c r="F10373" t="s">
        <v>776</v>
      </c>
      <c r="G10373" t="s">
        <v>116</v>
      </c>
      <c r="H10373" t="s">
        <v>503</v>
      </c>
      <c r="I10373">
        <v>299.59999999999997</v>
      </c>
      <c r="J10373">
        <v>47</v>
      </c>
      <c r="K10373">
        <v>2821</v>
      </c>
      <c r="L10373" t="s">
        <v>471</v>
      </c>
      <c r="M10373" s="2">
        <f>+Table3[[#This Row],[CHW]]/Table3[[#This Row],[Count of Airbill Number]]</f>
        <v>6.3744680851063826</v>
      </c>
    </row>
    <row r="10374" spans="2:13">
      <c r="B10374" t="s">
        <v>20</v>
      </c>
      <c r="C10374" t="s">
        <v>472</v>
      </c>
      <c r="D10374" t="s">
        <v>22</v>
      </c>
      <c r="E10374" t="s">
        <v>778</v>
      </c>
      <c r="F10374" t="s">
        <v>778</v>
      </c>
      <c r="G10374" t="s">
        <v>51</v>
      </c>
      <c r="H10374" t="s">
        <v>313</v>
      </c>
      <c r="I10374">
        <v>299.5</v>
      </c>
      <c r="J10374">
        <v>7</v>
      </c>
      <c r="K10374">
        <v>2822</v>
      </c>
      <c r="L10374" t="s">
        <v>471</v>
      </c>
      <c r="M10374" s="2">
        <f>+Table3[[#This Row],[CHW]]/Table3[[#This Row],[Count of Airbill Number]]</f>
        <v>42.785714285714285</v>
      </c>
    </row>
    <row r="10375" spans="2:13">
      <c r="B10375" t="s">
        <v>35</v>
      </c>
      <c r="C10375" t="s">
        <v>472</v>
      </c>
      <c r="D10375" t="s">
        <v>36</v>
      </c>
      <c r="E10375" t="s">
        <v>776</v>
      </c>
      <c r="F10375" t="s">
        <v>778</v>
      </c>
      <c r="G10375" t="s">
        <v>66</v>
      </c>
      <c r="H10375" t="s">
        <v>269</v>
      </c>
      <c r="I10375">
        <v>299</v>
      </c>
      <c r="J10375">
        <v>1</v>
      </c>
      <c r="K10375">
        <v>2823</v>
      </c>
      <c r="L10375" t="s">
        <v>471</v>
      </c>
      <c r="M10375" s="2">
        <f>+Table3[[#This Row],[CHW]]/Table3[[#This Row],[Count of Airbill Number]]</f>
        <v>299</v>
      </c>
    </row>
    <row r="10376" spans="2:13">
      <c r="B10376" t="s">
        <v>20</v>
      </c>
      <c r="C10376" t="s">
        <v>472</v>
      </c>
      <c r="D10376" t="s">
        <v>22</v>
      </c>
      <c r="E10376" t="s">
        <v>776</v>
      </c>
      <c r="F10376" t="s">
        <v>778</v>
      </c>
      <c r="G10376" t="s">
        <v>175</v>
      </c>
      <c r="H10376" t="s">
        <v>51</v>
      </c>
      <c r="I10376">
        <v>298</v>
      </c>
      <c r="J10376">
        <v>1</v>
      </c>
      <c r="K10376">
        <v>2824</v>
      </c>
      <c r="L10376" t="s">
        <v>471</v>
      </c>
      <c r="M10376" s="2">
        <f>+Table3[[#This Row],[CHW]]/Table3[[#This Row],[Count of Airbill Number]]</f>
        <v>298</v>
      </c>
    </row>
    <row r="10377" spans="2:13">
      <c r="B10377" t="s">
        <v>35</v>
      </c>
      <c r="C10377" t="s">
        <v>472</v>
      </c>
      <c r="D10377" t="s">
        <v>36</v>
      </c>
      <c r="E10377" t="s">
        <v>777</v>
      </c>
      <c r="F10377" t="s">
        <v>777</v>
      </c>
      <c r="G10377" t="s">
        <v>27</v>
      </c>
      <c r="H10377" t="s">
        <v>190</v>
      </c>
      <c r="I10377">
        <v>296</v>
      </c>
      <c r="J10377">
        <v>1</v>
      </c>
      <c r="K10377">
        <v>2825</v>
      </c>
      <c r="L10377" t="s">
        <v>471</v>
      </c>
      <c r="M10377" s="2">
        <f>+Table3[[#This Row],[CHW]]/Table3[[#This Row],[Count of Airbill Number]]</f>
        <v>296</v>
      </c>
    </row>
    <row r="10378" spans="2:13">
      <c r="B10378" t="s">
        <v>20</v>
      </c>
      <c r="C10378" t="s">
        <v>21</v>
      </c>
      <c r="D10378" t="s">
        <v>22</v>
      </c>
      <c r="E10378" t="s">
        <v>778</v>
      </c>
      <c r="F10378" t="s">
        <v>776</v>
      </c>
      <c r="G10378" t="s">
        <v>306</v>
      </c>
      <c r="H10378" t="s">
        <v>123</v>
      </c>
      <c r="I10378">
        <v>296</v>
      </c>
      <c r="J10378">
        <v>3</v>
      </c>
      <c r="K10378">
        <v>2826</v>
      </c>
      <c r="L10378" t="s">
        <v>471</v>
      </c>
      <c r="M10378" s="2">
        <f>+Table3[[#This Row],[CHW]]/Table3[[#This Row],[Count of Airbill Number]]</f>
        <v>98.666666666666671</v>
      </c>
    </row>
    <row r="10379" spans="2:13">
      <c r="B10379" t="s">
        <v>20</v>
      </c>
      <c r="C10379" t="s">
        <v>472</v>
      </c>
      <c r="D10379" t="s">
        <v>22</v>
      </c>
      <c r="E10379" t="s">
        <v>777</v>
      </c>
      <c r="F10379" t="s">
        <v>778</v>
      </c>
      <c r="G10379" t="s">
        <v>110</v>
      </c>
      <c r="H10379" t="s">
        <v>101</v>
      </c>
      <c r="I10379">
        <v>296</v>
      </c>
      <c r="J10379">
        <v>5</v>
      </c>
      <c r="K10379">
        <v>2827</v>
      </c>
      <c r="L10379" t="s">
        <v>471</v>
      </c>
      <c r="M10379" s="2">
        <f>+Table3[[#This Row],[CHW]]/Table3[[#This Row],[Count of Airbill Number]]</f>
        <v>59.2</v>
      </c>
    </row>
    <row r="10380" spans="2:13">
      <c r="B10380" t="s">
        <v>20</v>
      </c>
      <c r="C10380" t="s">
        <v>472</v>
      </c>
      <c r="D10380" t="s">
        <v>22</v>
      </c>
      <c r="E10380" t="s">
        <v>776</v>
      </c>
      <c r="F10380" t="s">
        <v>776</v>
      </c>
      <c r="G10380" t="s">
        <v>77</v>
      </c>
      <c r="H10380" t="s">
        <v>102</v>
      </c>
      <c r="I10380">
        <v>296</v>
      </c>
      <c r="J10380">
        <v>5</v>
      </c>
      <c r="K10380">
        <v>2828</v>
      </c>
      <c r="L10380" t="s">
        <v>471</v>
      </c>
      <c r="M10380" s="2">
        <f>+Table3[[#This Row],[CHW]]/Table3[[#This Row],[Count of Airbill Number]]</f>
        <v>59.2</v>
      </c>
    </row>
    <row r="10381" spans="2:13">
      <c r="B10381" t="s">
        <v>35</v>
      </c>
      <c r="C10381" t="s">
        <v>472</v>
      </c>
      <c r="D10381" t="s">
        <v>36</v>
      </c>
      <c r="E10381" t="s">
        <v>778</v>
      </c>
      <c r="F10381" t="s">
        <v>778</v>
      </c>
      <c r="G10381" t="s">
        <v>51</v>
      </c>
      <c r="H10381" t="s">
        <v>393</v>
      </c>
      <c r="I10381">
        <v>295.10000000000002</v>
      </c>
      <c r="J10381">
        <v>8</v>
      </c>
      <c r="K10381">
        <v>2829</v>
      </c>
      <c r="L10381" t="s">
        <v>471</v>
      </c>
      <c r="M10381" s="2">
        <f>+Table3[[#This Row],[CHW]]/Table3[[#This Row],[Count of Airbill Number]]</f>
        <v>36.887500000000003</v>
      </c>
    </row>
    <row r="10382" spans="2:13">
      <c r="B10382" t="s">
        <v>35</v>
      </c>
      <c r="C10382" t="s">
        <v>21</v>
      </c>
      <c r="D10382" t="s">
        <v>36</v>
      </c>
      <c r="E10382" t="s">
        <v>776</v>
      </c>
      <c r="F10382" t="s">
        <v>777</v>
      </c>
      <c r="G10382" t="s">
        <v>32</v>
      </c>
      <c r="H10382" t="s">
        <v>110</v>
      </c>
      <c r="I10382">
        <v>295</v>
      </c>
      <c r="J10382">
        <v>1</v>
      </c>
      <c r="K10382">
        <v>2830</v>
      </c>
      <c r="L10382" t="s">
        <v>471</v>
      </c>
      <c r="M10382" s="2">
        <f>+Table3[[#This Row],[CHW]]/Table3[[#This Row],[Count of Airbill Number]]</f>
        <v>295</v>
      </c>
    </row>
    <row r="10383" spans="2:13">
      <c r="B10383" t="s">
        <v>20</v>
      </c>
      <c r="C10383" t="s">
        <v>472</v>
      </c>
      <c r="D10383" t="s">
        <v>22</v>
      </c>
      <c r="E10383" t="s">
        <v>776</v>
      </c>
      <c r="F10383" t="s">
        <v>778</v>
      </c>
      <c r="G10383" t="s">
        <v>45</v>
      </c>
      <c r="H10383" t="s">
        <v>112</v>
      </c>
      <c r="I10383">
        <v>295</v>
      </c>
      <c r="J10383">
        <v>17</v>
      </c>
      <c r="K10383">
        <v>2831</v>
      </c>
      <c r="L10383" t="s">
        <v>471</v>
      </c>
      <c r="M10383" s="2">
        <f>+Table3[[#This Row],[CHW]]/Table3[[#This Row],[Count of Airbill Number]]</f>
        <v>17.352941176470587</v>
      </c>
    </row>
    <row r="10384" spans="2:13">
      <c r="B10384" t="s">
        <v>20</v>
      </c>
      <c r="C10384" t="s">
        <v>472</v>
      </c>
      <c r="D10384" t="s">
        <v>22</v>
      </c>
      <c r="E10384" t="s">
        <v>778</v>
      </c>
      <c r="F10384" t="s">
        <v>777</v>
      </c>
      <c r="G10384" t="s">
        <v>81</v>
      </c>
      <c r="H10384" t="s">
        <v>360</v>
      </c>
      <c r="I10384">
        <v>294.81</v>
      </c>
      <c r="J10384">
        <v>11</v>
      </c>
      <c r="K10384">
        <v>2832</v>
      </c>
      <c r="L10384" t="s">
        <v>471</v>
      </c>
      <c r="M10384" s="2">
        <f>+Table3[[#This Row],[CHW]]/Table3[[#This Row],[Count of Airbill Number]]</f>
        <v>26.800909090909091</v>
      </c>
    </row>
    <row r="10385" spans="2:13">
      <c r="B10385" t="s">
        <v>35</v>
      </c>
      <c r="C10385" t="s">
        <v>472</v>
      </c>
      <c r="D10385" t="s">
        <v>36</v>
      </c>
      <c r="E10385" t="s">
        <v>777</v>
      </c>
      <c r="F10385" t="s">
        <v>777</v>
      </c>
      <c r="G10385" t="s">
        <v>38</v>
      </c>
      <c r="H10385" t="s">
        <v>484</v>
      </c>
      <c r="I10385">
        <v>294.57</v>
      </c>
      <c r="J10385">
        <v>2</v>
      </c>
      <c r="K10385">
        <v>2833</v>
      </c>
      <c r="L10385" t="s">
        <v>471</v>
      </c>
      <c r="M10385" s="2">
        <f>+Table3[[#This Row],[CHW]]/Table3[[#This Row],[Count of Airbill Number]]</f>
        <v>147.285</v>
      </c>
    </row>
    <row r="10386" spans="2:13">
      <c r="B10386" t="s">
        <v>20</v>
      </c>
      <c r="C10386" t="s">
        <v>472</v>
      </c>
      <c r="D10386" t="s">
        <v>22</v>
      </c>
      <c r="E10386" t="s">
        <v>776</v>
      </c>
      <c r="F10386" t="s">
        <v>776</v>
      </c>
      <c r="G10386" t="s">
        <v>66</v>
      </c>
      <c r="H10386" t="s">
        <v>71</v>
      </c>
      <c r="I10386">
        <v>294.5</v>
      </c>
      <c r="J10386">
        <v>3</v>
      </c>
      <c r="K10386">
        <v>2834</v>
      </c>
      <c r="L10386" t="s">
        <v>471</v>
      </c>
      <c r="M10386" s="2">
        <f>+Table3[[#This Row],[CHW]]/Table3[[#This Row],[Count of Airbill Number]]</f>
        <v>98.166666666666671</v>
      </c>
    </row>
    <row r="10387" spans="2:13">
      <c r="B10387" t="s">
        <v>20</v>
      </c>
      <c r="C10387" t="s">
        <v>472</v>
      </c>
      <c r="D10387" t="s">
        <v>22</v>
      </c>
      <c r="E10387" t="s">
        <v>778</v>
      </c>
      <c r="F10387" t="s">
        <v>777</v>
      </c>
      <c r="G10387" t="s">
        <v>109</v>
      </c>
      <c r="H10387" t="s">
        <v>190</v>
      </c>
      <c r="I10387">
        <v>294</v>
      </c>
      <c r="J10387">
        <v>2</v>
      </c>
      <c r="K10387">
        <v>2835</v>
      </c>
      <c r="L10387" t="s">
        <v>471</v>
      </c>
      <c r="M10387" s="2">
        <f>+Table3[[#This Row],[CHW]]/Table3[[#This Row],[Count of Airbill Number]]</f>
        <v>147</v>
      </c>
    </row>
    <row r="10388" spans="2:13">
      <c r="B10388" t="s">
        <v>20</v>
      </c>
      <c r="C10388" t="s">
        <v>21</v>
      </c>
      <c r="D10388" t="s">
        <v>22</v>
      </c>
      <c r="E10388" t="s">
        <v>778</v>
      </c>
      <c r="F10388" t="s">
        <v>778</v>
      </c>
      <c r="G10388" t="s">
        <v>495</v>
      </c>
      <c r="H10388" t="s">
        <v>171</v>
      </c>
      <c r="I10388">
        <v>293</v>
      </c>
      <c r="J10388">
        <v>155</v>
      </c>
      <c r="K10388">
        <v>2836</v>
      </c>
      <c r="L10388" t="s">
        <v>471</v>
      </c>
      <c r="M10388" s="2">
        <f>+Table3[[#This Row],[CHW]]/Table3[[#This Row],[Count of Airbill Number]]</f>
        <v>1.8903225806451613</v>
      </c>
    </row>
    <row r="10389" spans="2:13">
      <c r="B10389" t="s">
        <v>20</v>
      </c>
      <c r="C10389" t="s">
        <v>472</v>
      </c>
      <c r="D10389" t="s">
        <v>22</v>
      </c>
      <c r="E10389" t="s">
        <v>778</v>
      </c>
      <c r="F10389" t="s">
        <v>777</v>
      </c>
      <c r="G10389" t="s">
        <v>150</v>
      </c>
      <c r="H10389" t="s">
        <v>274</v>
      </c>
      <c r="I10389">
        <v>292.39999999999998</v>
      </c>
      <c r="J10389">
        <v>8</v>
      </c>
      <c r="K10389">
        <v>2837</v>
      </c>
      <c r="L10389" t="s">
        <v>471</v>
      </c>
      <c r="M10389" s="2">
        <f>+Table3[[#This Row],[CHW]]/Table3[[#This Row],[Count of Airbill Number]]</f>
        <v>36.549999999999997</v>
      </c>
    </row>
    <row r="10390" spans="2:13">
      <c r="B10390" t="s">
        <v>20</v>
      </c>
      <c r="C10390" t="s">
        <v>472</v>
      </c>
      <c r="D10390" t="s">
        <v>22</v>
      </c>
      <c r="E10390" t="s">
        <v>777</v>
      </c>
      <c r="F10390" t="s">
        <v>777</v>
      </c>
      <c r="G10390" t="s">
        <v>290</v>
      </c>
      <c r="H10390" t="s">
        <v>509</v>
      </c>
      <c r="I10390">
        <v>292.06</v>
      </c>
      <c r="J10390">
        <v>15</v>
      </c>
      <c r="K10390">
        <v>2838</v>
      </c>
      <c r="L10390" t="s">
        <v>471</v>
      </c>
      <c r="M10390" s="2">
        <f>+Table3[[#This Row],[CHW]]/Table3[[#This Row],[Count of Airbill Number]]</f>
        <v>19.470666666666666</v>
      </c>
    </row>
    <row r="10391" spans="2:13">
      <c r="B10391" t="s">
        <v>35</v>
      </c>
      <c r="C10391" t="s">
        <v>21</v>
      </c>
      <c r="D10391" t="s">
        <v>36</v>
      </c>
      <c r="E10391" t="s">
        <v>777</v>
      </c>
      <c r="F10391" t="s">
        <v>777</v>
      </c>
      <c r="G10391" t="s">
        <v>27</v>
      </c>
      <c r="H10391" t="s">
        <v>179</v>
      </c>
      <c r="I10391">
        <v>292</v>
      </c>
      <c r="J10391">
        <v>6</v>
      </c>
      <c r="K10391">
        <v>2839</v>
      </c>
      <c r="L10391" t="s">
        <v>471</v>
      </c>
      <c r="M10391" s="2">
        <f>+Table3[[#This Row],[CHW]]/Table3[[#This Row],[Count of Airbill Number]]</f>
        <v>48.666666666666664</v>
      </c>
    </row>
    <row r="10392" spans="2:13">
      <c r="B10392" t="s">
        <v>35</v>
      </c>
      <c r="C10392" t="s">
        <v>472</v>
      </c>
      <c r="D10392" t="s">
        <v>36</v>
      </c>
      <c r="E10392" t="s">
        <v>776</v>
      </c>
      <c r="F10392" t="s">
        <v>777</v>
      </c>
      <c r="G10392" t="s">
        <v>37</v>
      </c>
      <c r="H10392" t="s">
        <v>38</v>
      </c>
      <c r="I10392">
        <v>292</v>
      </c>
      <c r="J10392">
        <v>3</v>
      </c>
      <c r="K10392">
        <v>2840</v>
      </c>
      <c r="L10392" t="s">
        <v>471</v>
      </c>
      <c r="M10392" s="2">
        <f>+Table3[[#This Row],[CHW]]/Table3[[#This Row],[Count of Airbill Number]]</f>
        <v>97.333333333333329</v>
      </c>
    </row>
    <row r="10393" spans="2:13">
      <c r="B10393" t="s">
        <v>20</v>
      </c>
      <c r="C10393" t="s">
        <v>472</v>
      </c>
      <c r="D10393" t="s">
        <v>22</v>
      </c>
      <c r="E10393" t="s">
        <v>777</v>
      </c>
      <c r="F10393" t="s">
        <v>777</v>
      </c>
      <c r="G10393" t="s">
        <v>633</v>
      </c>
      <c r="H10393" t="s">
        <v>106</v>
      </c>
      <c r="I10393">
        <v>292</v>
      </c>
      <c r="J10393">
        <v>6</v>
      </c>
      <c r="K10393">
        <v>2841</v>
      </c>
      <c r="L10393" t="s">
        <v>471</v>
      </c>
      <c r="M10393" s="2">
        <f>+Table3[[#This Row],[CHW]]/Table3[[#This Row],[Count of Airbill Number]]</f>
        <v>48.666666666666664</v>
      </c>
    </row>
    <row r="10394" spans="2:13">
      <c r="B10394" t="s">
        <v>20</v>
      </c>
      <c r="C10394" t="s">
        <v>472</v>
      </c>
      <c r="D10394" t="s">
        <v>22</v>
      </c>
      <c r="E10394" t="s">
        <v>778</v>
      </c>
      <c r="F10394" t="s">
        <v>777</v>
      </c>
      <c r="G10394" t="s">
        <v>112</v>
      </c>
      <c r="H10394" t="s">
        <v>179</v>
      </c>
      <c r="I10394">
        <v>292</v>
      </c>
      <c r="J10394">
        <v>25</v>
      </c>
      <c r="K10394">
        <v>2842</v>
      </c>
      <c r="L10394" t="s">
        <v>471</v>
      </c>
      <c r="M10394" s="2">
        <f>+Table3[[#This Row],[CHW]]/Table3[[#This Row],[Count of Airbill Number]]</f>
        <v>11.68</v>
      </c>
    </row>
    <row r="10395" spans="2:13">
      <c r="B10395" t="s">
        <v>20</v>
      </c>
      <c r="C10395" t="s">
        <v>21</v>
      </c>
      <c r="D10395" t="s">
        <v>22</v>
      </c>
      <c r="E10395" t="s">
        <v>777</v>
      </c>
      <c r="F10395" t="s">
        <v>776</v>
      </c>
      <c r="G10395" t="s">
        <v>29</v>
      </c>
      <c r="H10395" t="s">
        <v>32</v>
      </c>
      <c r="I10395">
        <v>291</v>
      </c>
      <c r="J10395">
        <v>23</v>
      </c>
      <c r="K10395">
        <v>2843</v>
      </c>
      <c r="L10395" t="s">
        <v>471</v>
      </c>
      <c r="M10395" s="2">
        <f>+Table3[[#This Row],[CHW]]/Table3[[#This Row],[Count of Airbill Number]]</f>
        <v>12.652173913043478</v>
      </c>
    </row>
    <row r="10396" spans="2:13">
      <c r="B10396" t="s">
        <v>20</v>
      </c>
      <c r="C10396" t="s">
        <v>472</v>
      </c>
      <c r="D10396" t="s">
        <v>22</v>
      </c>
      <c r="E10396" t="s">
        <v>778</v>
      </c>
      <c r="F10396" t="s">
        <v>778</v>
      </c>
      <c r="G10396" t="s">
        <v>548</v>
      </c>
      <c r="H10396" t="s">
        <v>269</v>
      </c>
      <c r="I10396">
        <v>291</v>
      </c>
      <c r="J10396">
        <v>34</v>
      </c>
      <c r="K10396">
        <v>2844</v>
      </c>
      <c r="L10396" t="s">
        <v>471</v>
      </c>
      <c r="M10396" s="2">
        <f>+Table3[[#This Row],[CHW]]/Table3[[#This Row],[Count of Airbill Number]]</f>
        <v>8.5588235294117645</v>
      </c>
    </row>
    <row r="10397" spans="2:13">
      <c r="B10397" t="s">
        <v>20</v>
      </c>
      <c r="C10397" t="s">
        <v>472</v>
      </c>
      <c r="D10397" t="s">
        <v>22</v>
      </c>
      <c r="E10397" t="s">
        <v>777</v>
      </c>
      <c r="F10397" t="s">
        <v>778</v>
      </c>
      <c r="G10397" t="s">
        <v>190</v>
      </c>
      <c r="H10397" t="s">
        <v>155</v>
      </c>
      <c r="I10397">
        <v>291</v>
      </c>
      <c r="J10397">
        <v>4</v>
      </c>
      <c r="K10397">
        <v>2845</v>
      </c>
      <c r="L10397" t="s">
        <v>471</v>
      </c>
      <c r="M10397" s="2">
        <f>+Table3[[#This Row],[CHW]]/Table3[[#This Row],[Count of Airbill Number]]</f>
        <v>72.75</v>
      </c>
    </row>
    <row r="10398" spans="2:13">
      <c r="B10398" t="s">
        <v>20</v>
      </c>
      <c r="C10398" t="s">
        <v>21</v>
      </c>
      <c r="D10398" t="s">
        <v>22</v>
      </c>
      <c r="E10398" t="s">
        <v>777</v>
      </c>
      <c r="F10398" t="s">
        <v>777</v>
      </c>
      <c r="G10398" t="s">
        <v>55</v>
      </c>
      <c r="H10398" t="s">
        <v>27</v>
      </c>
      <c r="I10398">
        <v>290</v>
      </c>
      <c r="J10398">
        <v>145</v>
      </c>
      <c r="K10398">
        <v>2846</v>
      </c>
      <c r="L10398" t="s">
        <v>471</v>
      </c>
      <c r="M10398" s="2">
        <f>+Table3[[#This Row],[CHW]]/Table3[[#This Row],[Count of Airbill Number]]</f>
        <v>2</v>
      </c>
    </row>
    <row r="10399" spans="2:13">
      <c r="B10399" t="s">
        <v>20</v>
      </c>
      <c r="C10399" t="s">
        <v>472</v>
      </c>
      <c r="D10399" t="s">
        <v>22</v>
      </c>
      <c r="E10399" t="s">
        <v>777</v>
      </c>
      <c r="F10399" t="s">
        <v>778</v>
      </c>
      <c r="G10399" t="s">
        <v>55</v>
      </c>
      <c r="H10399" t="s">
        <v>86</v>
      </c>
      <c r="I10399">
        <v>290</v>
      </c>
      <c r="J10399">
        <v>17</v>
      </c>
      <c r="K10399">
        <v>2847</v>
      </c>
      <c r="L10399" t="s">
        <v>471</v>
      </c>
      <c r="M10399" s="2">
        <f>+Table3[[#This Row],[CHW]]/Table3[[#This Row],[Count of Airbill Number]]</f>
        <v>17.058823529411764</v>
      </c>
    </row>
    <row r="10400" spans="2:13">
      <c r="B10400" t="s">
        <v>20</v>
      </c>
      <c r="C10400" t="s">
        <v>472</v>
      </c>
      <c r="D10400" t="s">
        <v>22</v>
      </c>
      <c r="E10400" t="s">
        <v>778</v>
      </c>
      <c r="F10400" t="s">
        <v>776</v>
      </c>
      <c r="G10400" t="s">
        <v>112</v>
      </c>
      <c r="H10400" t="s">
        <v>85</v>
      </c>
      <c r="I10400">
        <v>290</v>
      </c>
      <c r="J10400">
        <v>16</v>
      </c>
      <c r="K10400">
        <v>2848</v>
      </c>
      <c r="L10400" t="s">
        <v>471</v>
      </c>
      <c r="M10400" s="2">
        <f>+Table3[[#This Row],[CHW]]/Table3[[#This Row],[Count of Airbill Number]]</f>
        <v>18.125</v>
      </c>
    </row>
    <row r="10401" spans="2:13">
      <c r="B10401" t="s">
        <v>20</v>
      </c>
      <c r="C10401" t="s">
        <v>472</v>
      </c>
      <c r="D10401" t="s">
        <v>22</v>
      </c>
      <c r="E10401" t="s">
        <v>778</v>
      </c>
      <c r="F10401" t="s">
        <v>778</v>
      </c>
      <c r="G10401" t="s">
        <v>109</v>
      </c>
      <c r="H10401" t="s">
        <v>269</v>
      </c>
      <c r="I10401">
        <v>290</v>
      </c>
      <c r="J10401">
        <v>31</v>
      </c>
      <c r="K10401">
        <v>2849</v>
      </c>
      <c r="L10401" t="s">
        <v>471</v>
      </c>
      <c r="M10401" s="2">
        <f>+Table3[[#This Row],[CHW]]/Table3[[#This Row],[Count of Airbill Number]]</f>
        <v>9.3548387096774199</v>
      </c>
    </row>
    <row r="10402" spans="2:13">
      <c r="B10402" t="s">
        <v>20</v>
      </c>
      <c r="C10402" t="s">
        <v>472</v>
      </c>
      <c r="D10402" t="s">
        <v>22</v>
      </c>
      <c r="E10402" t="s">
        <v>776</v>
      </c>
      <c r="F10402" t="s">
        <v>777</v>
      </c>
      <c r="G10402" t="s">
        <v>85</v>
      </c>
      <c r="H10402" t="s">
        <v>26</v>
      </c>
      <c r="I10402">
        <v>290</v>
      </c>
      <c r="J10402">
        <v>7</v>
      </c>
      <c r="K10402">
        <v>2850</v>
      </c>
      <c r="L10402" t="s">
        <v>471</v>
      </c>
      <c r="M10402" s="2">
        <f>+Table3[[#This Row],[CHW]]/Table3[[#This Row],[Count of Airbill Number]]</f>
        <v>41.428571428571431</v>
      </c>
    </row>
    <row r="10403" spans="2:13">
      <c r="B10403" t="s">
        <v>20</v>
      </c>
      <c r="C10403" t="s">
        <v>21</v>
      </c>
      <c r="D10403" t="s">
        <v>22</v>
      </c>
      <c r="E10403" t="s">
        <v>776</v>
      </c>
      <c r="F10403" t="s">
        <v>776</v>
      </c>
      <c r="G10403" t="s">
        <v>453</v>
      </c>
      <c r="H10403" t="s">
        <v>71</v>
      </c>
      <c r="I10403">
        <v>289.79729900000001</v>
      </c>
      <c r="J10403">
        <v>1</v>
      </c>
      <c r="K10403">
        <v>2851</v>
      </c>
      <c r="L10403" t="s">
        <v>471</v>
      </c>
      <c r="M10403" s="2">
        <f>+Table3[[#This Row],[CHW]]/Table3[[#This Row],[Count of Airbill Number]]</f>
        <v>289.79729900000001</v>
      </c>
    </row>
    <row r="10404" spans="2:13">
      <c r="B10404" t="s">
        <v>20</v>
      </c>
      <c r="C10404" t="s">
        <v>472</v>
      </c>
      <c r="D10404" t="s">
        <v>22</v>
      </c>
      <c r="E10404" t="s">
        <v>777</v>
      </c>
      <c r="F10404" t="s">
        <v>777</v>
      </c>
      <c r="G10404" t="s">
        <v>290</v>
      </c>
      <c r="H10404" t="s">
        <v>579</v>
      </c>
      <c r="I10404">
        <v>289.7</v>
      </c>
      <c r="J10404">
        <v>13</v>
      </c>
      <c r="K10404">
        <v>2852</v>
      </c>
      <c r="L10404" t="s">
        <v>471</v>
      </c>
      <c r="M10404" s="2">
        <f>+Table3[[#This Row],[CHW]]/Table3[[#This Row],[Count of Airbill Number]]</f>
        <v>22.284615384615385</v>
      </c>
    </row>
    <row r="10405" spans="2:13">
      <c r="B10405" t="s">
        <v>20</v>
      </c>
      <c r="C10405" t="s">
        <v>472</v>
      </c>
      <c r="D10405" t="s">
        <v>22</v>
      </c>
      <c r="E10405" t="s">
        <v>776</v>
      </c>
      <c r="F10405" t="s">
        <v>776</v>
      </c>
      <c r="G10405" t="s">
        <v>116</v>
      </c>
      <c r="H10405" t="s">
        <v>529</v>
      </c>
      <c r="I10405">
        <v>289.15616580000005</v>
      </c>
      <c r="J10405">
        <v>42</v>
      </c>
      <c r="K10405">
        <v>2853</v>
      </c>
      <c r="L10405" t="s">
        <v>471</v>
      </c>
      <c r="M10405" s="2">
        <f>+Table3[[#This Row],[CHW]]/Table3[[#This Row],[Count of Airbill Number]]</f>
        <v>6.8846706142857155</v>
      </c>
    </row>
    <row r="10406" spans="2:13">
      <c r="B10406" t="s">
        <v>20</v>
      </c>
      <c r="C10406" t="s">
        <v>472</v>
      </c>
      <c r="D10406" t="s">
        <v>22</v>
      </c>
      <c r="E10406" t="s">
        <v>778</v>
      </c>
      <c r="F10406" t="s">
        <v>776</v>
      </c>
      <c r="G10406" t="s">
        <v>124</v>
      </c>
      <c r="H10406" t="s">
        <v>216</v>
      </c>
      <c r="I10406">
        <v>289.05</v>
      </c>
      <c r="J10406">
        <v>18</v>
      </c>
      <c r="K10406">
        <v>2854</v>
      </c>
      <c r="L10406" t="s">
        <v>471</v>
      </c>
      <c r="M10406" s="2">
        <f>+Table3[[#This Row],[CHW]]/Table3[[#This Row],[Count of Airbill Number]]</f>
        <v>16.058333333333334</v>
      </c>
    </row>
    <row r="10407" spans="2:13">
      <c r="B10407" t="s">
        <v>20</v>
      </c>
      <c r="C10407" t="s">
        <v>472</v>
      </c>
      <c r="D10407" t="s">
        <v>22</v>
      </c>
      <c r="E10407" t="s">
        <v>777</v>
      </c>
      <c r="F10407" t="s">
        <v>776</v>
      </c>
      <c r="G10407" t="s">
        <v>205</v>
      </c>
      <c r="H10407" t="s">
        <v>32</v>
      </c>
      <c r="I10407">
        <v>289</v>
      </c>
      <c r="J10407">
        <v>12</v>
      </c>
      <c r="K10407">
        <v>2855</v>
      </c>
      <c r="L10407" t="s">
        <v>471</v>
      </c>
      <c r="M10407" s="2">
        <f>+Table3[[#This Row],[CHW]]/Table3[[#This Row],[Count of Airbill Number]]</f>
        <v>24.083333333333332</v>
      </c>
    </row>
    <row r="10408" spans="2:13">
      <c r="B10408" t="s">
        <v>20</v>
      </c>
      <c r="C10408" t="s">
        <v>472</v>
      </c>
      <c r="D10408" t="s">
        <v>36</v>
      </c>
      <c r="E10408" t="s">
        <v>776</v>
      </c>
      <c r="F10408" t="s">
        <v>776</v>
      </c>
      <c r="G10408" t="s">
        <v>63</v>
      </c>
      <c r="H10408" t="s">
        <v>85</v>
      </c>
      <c r="I10408">
        <v>289</v>
      </c>
      <c r="J10408">
        <v>9</v>
      </c>
      <c r="K10408">
        <v>2856</v>
      </c>
      <c r="L10408" t="s">
        <v>471</v>
      </c>
      <c r="M10408" s="2">
        <f>+Table3[[#This Row],[CHW]]/Table3[[#This Row],[Count of Airbill Number]]</f>
        <v>32.111111111111114</v>
      </c>
    </row>
    <row r="10409" spans="2:13">
      <c r="B10409" t="s">
        <v>20</v>
      </c>
      <c r="C10409" t="s">
        <v>472</v>
      </c>
      <c r="D10409" t="s">
        <v>22</v>
      </c>
      <c r="E10409" t="s">
        <v>778</v>
      </c>
      <c r="F10409" t="s">
        <v>776</v>
      </c>
      <c r="G10409" t="s">
        <v>86</v>
      </c>
      <c r="H10409" t="s">
        <v>424</v>
      </c>
      <c r="I10409">
        <v>288.99999999999994</v>
      </c>
      <c r="J10409">
        <v>11</v>
      </c>
      <c r="K10409">
        <v>2857</v>
      </c>
      <c r="L10409" t="s">
        <v>471</v>
      </c>
      <c r="M10409" s="2">
        <f>+Table3[[#This Row],[CHW]]/Table3[[#This Row],[Count of Airbill Number]]</f>
        <v>26.272727272727266</v>
      </c>
    </row>
    <row r="10410" spans="2:13">
      <c r="B10410" t="s">
        <v>20</v>
      </c>
      <c r="C10410" t="s">
        <v>472</v>
      </c>
      <c r="D10410" t="s">
        <v>22</v>
      </c>
      <c r="E10410" t="s">
        <v>776</v>
      </c>
      <c r="F10410" t="s">
        <v>778</v>
      </c>
      <c r="G10410" t="s">
        <v>31</v>
      </c>
      <c r="H10410" t="s">
        <v>174</v>
      </c>
      <c r="I10410">
        <v>288.73</v>
      </c>
      <c r="J10410">
        <v>2</v>
      </c>
      <c r="K10410">
        <v>2858</v>
      </c>
      <c r="L10410" t="s">
        <v>471</v>
      </c>
      <c r="M10410" s="2">
        <f>+Table3[[#This Row],[CHW]]/Table3[[#This Row],[Count of Airbill Number]]</f>
        <v>144.36500000000001</v>
      </c>
    </row>
    <row r="10411" spans="2:13">
      <c r="B10411" t="s">
        <v>35</v>
      </c>
      <c r="C10411" t="s">
        <v>21</v>
      </c>
      <c r="D10411" t="s">
        <v>36</v>
      </c>
      <c r="E10411" t="s">
        <v>777</v>
      </c>
      <c r="F10411" t="s">
        <v>777</v>
      </c>
      <c r="G10411" t="s">
        <v>110</v>
      </c>
      <c r="H10411" t="s">
        <v>27</v>
      </c>
      <c r="I10411">
        <v>288</v>
      </c>
      <c r="J10411">
        <v>1</v>
      </c>
      <c r="K10411">
        <v>2859</v>
      </c>
      <c r="L10411" t="s">
        <v>471</v>
      </c>
      <c r="M10411" s="2">
        <f>+Table3[[#This Row],[CHW]]/Table3[[#This Row],[Count of Airbill Number]]</f>
        <v>288</v>
      </c>
    </row>
    <row r="10412" spans="2:13">
      <c r="B10412" t="s">
        <v>35</v>
      </c>
      <c r="C10412" t="s">
        <v>21</v>
      </c>
      <c r="D10412" t="s">
        <v>36</v>
      </c>
      <c r="E10412" t="s">
        <v>777</v>
      </c>
      <c r="F10412" t="s">
        <v>777</v>
      </c>
      <c r="G10412" t="s">
        <v>29</v>
      </c>
      <c r="H10412" t="s">
        <v>27</v>
      </c>
      <c r="I10412">
        <v>288</v>
      </c>
      <c r="J10412">
        <v>1</v>
      </c>
      <c r="K10412">
        <v>2860</v>
      </c>
      <c r="L10412" t="s">
        <v>471</v>
      </c>
      <c r="M10412" s="2">
        <f>+Table3[[#This Row],[CHW]]/Table3[[#This Row],[Count of Airbill Number]]</f>
        <v>288</v>
      </c>
    </row>
    <row r="10413" spans="2:13">
      <c r="B10413" t="s">
        <v>35</v>
      </c>
      <c r="C10413" t="s">
        <v>472</v>
      </c>
      <c r="D10413" t="s">
        <v>36</v>
      </c>
      <c r="E10413" t="s">
        <v>777</v>
      </c>
      <c r="F10413" t="s">
        <v>777</v>
      </c>
      <c r="G10413" t="s">
        <v>290</v>
      </c>
      <c r="H10413" t="s">
        <v>274</v>
      </c>
      <c r="I10413">
        <v>288</v>
      </c>
      <c r="J10413">
        <v>4</v>
      </c>
      <c r="K10413">
        <v>2861</v>
      </c>
      <c r="L10413" t="s">
        <v>471</v>
      </c>
      <c r="M10413" s="2">
        <f>+Table3[[#This Row],[CHW]]/Table3[[#This Row],[Count of Airbill Number]]</f>
        <v>72</v>
      </c>
    </row>
    <row r="10414" spans="2:13">
      <c r="B10414" t="s">
        <v>20</v>
      </c>
      <c r="C10414" t="s">
        <v>21</v>
      </c>
      <c r="D10414" t="s">
        <v>22</v>
      </c>
      <c r="E10414" t="s">
        <v>777</v>
      </c>
      <c r="F10414" t="s">
        <v>777</v>
      </c>
      <c r="G10414" t="s">
        <v>106</v>
      </c>
      <c r="H10414" t="s">
        <v>205</v>
      </c>
      <c r="I10414">
        <v>288</v>
      </c>
      <c r="J10414">
        <v>10</v>
      </c>
      <c r="K10414">
        <v>2862</v>
      </c>
      <c r="L10414" t="s">
        <v>471</v>
      </c>
      <c r="M10414" s="2">
        <f>+Table3[[#This Row],[CHW]]/Table3[[#This Row],[Count of Airbill Number]]</f>
        <v>28.8</v>
      </c>
    </row>
    <row r="10415" spans="2:13">
      <c r="B10415" t="s">
        <v>20</v>
      </c>
      <c r="C10415" t="s">
        <v>472</v>
      </c>
      <c r="D10415" t="s">
        <v>22</v>
      </c>
      <c r="E10415" t="s">
        <v>778</v>
      </c>
      <c r="F10415" t="s">
        <v>778</v>
      </c>
      <c r="G10415" t="s">
        <v>498</v>
      </c>
      <c r="H10415" t="s">
        <v>150</v>
      </c>
      <c r="I10415">
        <v>288</v>
      </c>
      <c r="J10415">
        <v>38</v>
      </c>
      <c r="K10415">
        <v>2863</v>
      </c>
      <c r="L10415" t="s">
        <v>471</v>
      </c>
      <c r="M10415" s="2">
        <f>+Table3[[#This Row],[CHW]]/Table3[[#This Row],[Count of Airbill Number]]</f>
        <v>7.5789473684210522</v>
      </c>
    </row>
    <row r="10416" spans="2:13">
      <c r="B10416" t="s">
        <v>20</v>
      </c>
      <c r="C10416" t="s">
        <v>21</v>
      </c>
      <c r="D10416" t="s">
        <v>22</v>
      </c>
      <c r="E10416" t="s">
        <v>777</v>
      </c>
      <c r="F10416" t="s">
        <v>777</v>
      </c>
      <c r="G10416" t="s">
        <v>374</v>
      </c>
      <c r="H10416" t="s">
        <v>579</v>
      </c>
      <c r="I10416">
        <v>287.43</v>
      </c>
      <c r="J10416">
        <v>22</v>
      </c>
      <c r="K10416">
        <v>2864</v>
      </c>
      <c r="L10416" t="s">
        <v>471</v>
      </c>
      <c r="M10416" s="2">
        <f>+Table3[[#This Row],[CHW]]/Table3[[#This Row],[Count of Airbill Number]]</f>
        <v>13.065</v>
      </c>
    </row>
    <row r="10417" spans="2:13">
      <c r="B10417" t="s">
        <v>20</v>
      </c>
      <c r="C10417" t="s">
        <v>472</v>
      </c>
      <c r="D10417" t="s">
        <v>22</v>
      </c>
      <c r="E10417" t="s">
        <v>777</v>
      </c>
      <c r="F10417" t="s">
        <v>778</v>
      </c>
      <c r="G10417" t="s">
        <v>259</v>
      </c>
      <c r="H10417" t="s">
        <v>90</v>
      </c>
      <c r="I10417">
        <v>287</v>
      </c>
      <c r="J10417">
        <v>11</v>
      </c>
      <c r="K10417">
        <v>2865</v>
      </c>
      <c r="L10417" t="s">
        <v>471</v>
      </c>
      <c r="M10417" s="2">
        <f>+Table3[[#This Row],[CHW]]/Table3[[#This Row],[Count of Airbill Number]]</f>
        <v>26.09090909090909</v>
      </c>
    </row>
    <row r="10418" spans="2:13">
      <c r="B10418" t="s">
        <v>20</v>
      </c>
      <c r="C10418" t="s">
        <v>472</v>
      </c>
      <c r="D10418" t="s">
        <v>22</v>
      </c>
      <c r="E10418" t="s">
        <v>776</v>
      </c>
      <c r="F10418" t="s">
        <v>776</v>
      </c>
      <c r="G10418" t="s">
        <v>123</v>
      </c>
      <c r="H10418" t="s">
        <v>83</v>
      </c>
      <c r="I10418">
        <v>287</v>
      </c>
      <c r="J10418">
        <v>2</v>
      </c>
      <c r="K10418">
        <v>2866</v>
      </c>
      <c r="L10418" t="s">
        <v>471</v>
      </c>
      <c r="M10418" s="2">
        <f>+Table3[[#This Row],[CHW]]/Table3[[#This Row],[Count of Airbill Number]]</f>
        <v>143.5</v>
      </c>
    </row>
    <row r="10419" spans="2:13">
      <c r="B10419" t="s">
        <v>20</v>
      </c>
      <c r="C10419" t="s">
        <v>21</v>
      </c>
      <c r="D10419" t="s">
        <v>22</v>
      </c>
      <c r="E10419" t="s">
        <v>778</v>
      </c>
      <c r="F10419" t="s">
        <v>778</v>
      </c>
      <c r="G10419" t="s">
        <v>112</v>
      </c>
      <c r="H10419" t="s">
        <v>185</v>
      </c>
      <c r="I10419">
        <v>286.99999999999994</v>
      </c>
      <c r="J10419">
        <v>35</v>
      </c>
      <c r="K10419">
        <v>2867</v>
      </c>
      <c r="L10419" t="s">
        <v>471</v>
      </c>
      <c r="M10419" s="2">
        <f>+Table3[[#This Row],[CHW]]/Table3[[#This Row],[Count of Airbill Number]]</f>
        <v>8.1999999999999975</v>
      </c>
    </row>
    <row r="10420" spans="2:13">
      <c r="B10420" t="s">
        <v>35</v>
      </c>
      <c r="C10420" t="s">
        <v>472</v>
      </c>
      <c r="D10420" t="s">
        <v>36</v>
      </c>
      <c r="E10420" t="s">
        <v>776</v>
      </c>
      <c r="F10420" t="s">
        <v>776</v>
      </c>
      <c r="G10420" t="s">
        <v>122</v>
      </c>
      <c r="H10420" t="s">
        <v>85</v>
      </c>
      <c r="I10420">
        <v>286.44</v>
      </c>
      <c r="J10420">
        <v>1</v>
      </c>
      <c r="K10420">
        <v>2868</v>
      </c>
      <c r="L10420" t="s">
        <v>471</v>
      </c>
      <c r="M10420" s="2">
        <f>+Table3[[#This Row],[CHW]]/Table3[[#This Row],[Count of Airbill Number]]</f>
        <v>286.44</v>
      </c>
    </row>
    <row r="10421" spans="2:13">
      <c r="B10421" t="s">
        <v>35</v>
      </c>
      <c r="C10421" t="s">
        <v>472</v>
      </c>
      <c r="D10421" t="s">
        <v>36</v>
      </c>
      <c r="E10421" t="s">
        <v>778</v>
      </c>
      <c r="F10421" t="s">
        <v>778</v>
      </c>
      <c r="G10421" t="s">
        <v>269</v>
      </c>
      <c r="H10421" t="s">
        <v>51</v>
      </c>
      <c r="I10421">
        <v>286</v>
      </c>
      <c r="J10421">
        <v>2</v>
      </c>
      <c r="K10421">
        <v>2869</v>
      </c>
      <c r="L10421" t="s">
        <v>471</v>
      </c>
      <c r="M10421" s="2">
        <f>+Table3[[#This Row],[CHW]]/Table3[[#This Row],[Count of Airbill Number]]</f>
        <v>143</v>
      </c>
    </row>
    <row r="10422" spans="2:13">
      <c r="B10422" t="s">
        <v>20</v>
      </c>
      <c r="C10422" t="s">
        <v>472</v>
      </c>
      <c r="D10422" t="s">
        <v>22</v>
      </c>
      <c r="E10422" t="s">
        <v>777</v>
      </c>
      <c r="F10422" t="s">
        <v>776</v>
      </c>
      <c r="G10422" t="s">
        <v>290</v>
      </c>
      <c r="H10422" t="s">
        <v>39</v>
      </c>
      <c r="I10422">
        <v>286</v>
      </c>
      <c r="J10422">
        <v>9</v>
      </c>
      <c r="K10422">
        <v>2870</v>
      </c>
      <c r="L10422" t="s">
        <v>471</v>
      </c>
      <c r="M10422" s="2">
        <f>+Table3[[#This Row],[CHW]]/Table3[[#This Row],[Count of Airbill Number]]</f>
        <v>31.777777777777779</v>
      </c>
    </row>
    <row r="10423" spans="2:13">
      <c r="B10423" t="s">
        <v>20</v>
      </c>
      <c r="C10423" t="s">
        <v>472</v>
      </c>
      <c r="D10423" t="s">
        <v>36</v>
      </c>
      <c r="E10423" t="s">
        <v>777</v>
      </c>
      <c r="F10423" t="s">
        <v>777</v>
      </c>
      <c r="G10423" t="s">
        <v>537</v>
      </c>
      <c r="H10423" t="s">
        <v>106</v>
      </c>
      <c r="I10423">
        <v>286</v>
      </c>
      <c r="J10423">
        <v>42</v>
      </c>
      <c r="K10423">
        <v>2871</v>
      </c>
      <c r="L10423" t="s">
        <v>471</v>
      </c>
      <c r="M10423" s="2">
        <f>+Table3[[#This Row],[CHW]]/Table3[[#This Row],[Count of Airbill Number]]</f>
        <v>6.8095238095238093</v>
      </c>
    </row>
    <row r="10424" spans="2:13">
      <c r="B10424" t="s">
        <v>20</v>
      </c>
      <c r="C10424" t="s">
        <v>21</v>
      </c>
      <c r="D10424" t="s">
        <v>22</v>
      </c>
      <c r="E10424" t="s">
        <v>776</v>
      </c>
      <c r="F10424" t="s">
        <v>776</v>
      </c>
      <c r="G10424" t="s">
        <v>63</v>
      </c>
      <c r="H10424" t="s">
        <v>24</v>
      </c>
      <c r="I10424">
        <v>285</v>
      </c>
      <c r="J10424">
        <v>8</v>
      </c>
      <c r="K10424">
        <v>2872</v>
      </c>
      <c r="L10424" t="s">
        <v>471</v>
      </c>
      <c r="M10424" s="2">
        <f>+Table3[[#This Row],[CHW]]/Table3[[#This Row],[Count of Airbill Number]]</f>
        <v>35.625</v>
      </c>
    </row>
    <row r="10425" spans="2:13">
      <c r="B10425" t="s">
        <v>20</v>
      </c>
      <c r="C10425" t="s">
        <v>472</v>
      </c>
      <c r="D10425" t="s">
        <v>22</v>
      </c>
      <c r="E10425" t="s">
        <v>778</v>
      </c>
      <c r="F10425" t="s">
        <v>778</v>
      </c>
      <c r="G10425" t="s">
        <v>174</v>
      </c>
      <c r="H10425" t="s">
        <v>124</v>
      </c>
      <c r="I10425">
        <v>285</v>
      </c>
      <c r="J10425">
        <v>1</v>
      </c>
      <c r="K10425">
        <v>2873</v>
      </c>
      <c r="L10425" t="s">
        <v>471</v>
      </c>
      <c r="M10425" s="2">
        <f>+Table3[[#This Row],[CHW]]/Table3[[#This Row],[Count of Airbill Number]]</f>
        <v>285</v>
      </c>
    </row>
    <row r="10426" spans="2:13">
      <c r="B10426" t="s">
        <v>20</v>
      </c>
      <c r="C10426" t="s">
        <v>472</v>
      </c>
      <c r="D10426" t="s">
        <v>22</v>
      </c>
      <c r="E10426" t="s">
        <v>776</v>
      </c>
      <c r="F10426" t="s">
        <v>778</v>
      </c>
      <c r="G10426" t="s">
        <v>216</v>
      </c>
      <c r="H10426" t="s">
        <v>124</v>
      </c>
      <c r="I10426">
        <v>285</v>
      </c>
      <c r="J10426">
        <v>1</v>
      </c>
      <c r="K10426">
        <v>2874</v>
      </c>
      <c r="L10426" t="s">
        <v>471</v>
      </c>
      <c r="M10426" s="2">
        <f>+Table3[[#This Row],[CHW]]/Table3[[#This Row],[Count of Airbill Number]]</f>
        <v>285</v>
      </c>
    </row>
    <row r="10427" spans="2:13">
      <c r="B10427" t="s">
        <v>20</v>
      </c>
      <c r="C10427" t="s">
        <v>21</v>
      </c>
      <c r="D10427" t="s">
        <v>22</v>
      </c>
      <c r="E10427" t="s">
        <v>777</v>
      </c>
      <c r="F10427" t="s">
        <v>777</v>
      </c>
      <c r="G10427" t="s">
        <v>97</v>
      </c>
      <c r="H10427" t="s">
        <v>541</v>
      </c>
      <c r="I10427">
        <v>284.81</v>
      </c>
      <c r="J10427">
        <v>31</v>
      </c>
      <c r="K10427">
        <v>2875</v>
      </c>
      <c r="L10427" t="s">
        <v>471</v>
      </c>
      <c r="M10427" s="2">
        <f>+Table3[[#This Row],[CHW]]/Table3[[#This Row],[Count of Airbill Number]]</f>
        <v>9.1874193548387098</v>
      </c>
    </row>
    <row r="10428" spans="2:13">
      <c r="B10428" t="s">
        <v>20</v>
      </c>
      <c r="C10428" t="s">
        <v>472</v>
      </c>
      <c r="D10428" t="s">
        <v>22</v>
      </c>
      <c r="E10428" t="s">
        <v>777</v>
      </c>
      <c r="F10428" t="s">
        <v>777</v>
      </c>
      <c r="G10428" t="s">
        <v>601</v>
      </c>
      <c r="H10428" t="s">
        <v>97</v>
      </c>
      <c r="I10428">
        <v>284.42</v>
      </c>
      <c r="J10428">
        <v>8</v>
      </c>
      <c r="K10428">
        <v>2876</v>
      </c>
      <c r="L10428" t="s">
        <v>471</v>
      </c>
      <c r="M10428" s="2">
        <f>+Table3[[#This Row],[CHW]]/Table3[[#This Row],[Count of Airbill Number]]</f>
        <v>35.552500000000002</v>
      </c>
    </row>
    <row r="10429" spans="2:13">
      <c r="B10429" t="s">
        <v>35</v>
      </c>
      <c r="C10429" t="s">
        <v>21</v>
      </c>
      <c r="D10429" t="s">
        <v>36</v>
      </c>
      <c r="E10429" t="s">
        <v>776</v>
      </c>
      <c r="F10429" t="s">
        <v>778</v>
      </c>
      <c r="G10429" t="s">
        <v>85</v>
      </c>
      <c r="H10429" t="s">
        <v>51</v>
      </c>
      <c r="I10429">
        <v>284.3</v>
      </c>
      <c r="J10429">
        <v>2</v>
      </c>
      <c r="K10429">
        <v>2877</v>
      </c>
      <c r="L10429" t="s">
        <v>471</v>
      </c>
      <c r="M10429" s="2">
        <f>+Table3[[#This Row],[CHW]]/Table3[[#This Row],[Count of Airbill Number]]</f>
        <v>142.15</v>
      </c>
    </row>
    <row r="10430" spans="2:13">
      <c r="B10430" t="s">
        <v>20</v>
      </c>
      <c r="C10430" t="s">
        <v>472</v>
      </c>
      <c r="D10430" t="s">
        <v>22</v>
      </c>
      <c r="E10430" t="s">
        <v>778</v>
      </c>
      <c r="F10430" t="s">
        <v>778</v>
      </c>
      <c r="G10430" t="s">
        <v>150</v>
      </c>
      <c r="H10430" t="s">
        <v>99</v>
      </c>
      <c r="I10430">
        <v>284</v>
      </c>
      <c r="J10430">
        <v>19</v>
      </c>
      <c r="K10430">
        <v>2878</v>
      </c>
      <c r="L10430" t="s">
        <v>471</v>
      </c>
      <c r="M10430" s="2">
        <f>+Table3[[#This Row],[CHW]]/Table3[[#This Row],[Count of Airbill Number]]</f>
        <v>14.947368421052632</v>
      </c>
    </row>
    <row r="10431" spans="2:13">
      <c r="B10431" t="s">
        <v>20</v>
      </c>
      <c r="C10431" t="s">
        <v>472</v>
      </c>
      <c r="D10431" t="s">
        <v>36</v>
      </c>
      <c r="E10431" t="s">
        <v>776</v>
      </c>
      <c r="F10431" t="s">
        <v>777</v>
      </c>
      <c r="G10431" t="s">
        <v>37</v>
      </c>
      <c r="H10431" t="s">
        <v>106</v>
      </c>
      <c r="I10431">
        <v>283.83999999999997</v>
      </c>
      <c r="J10431">
        <v>19</v>
      </c>
      <c r="K10431">
        <v>2879</v>
      </c>
      <c r="L10431" t="s">
        <v>471</v>
      </c>
      <c r="M10431" s="2">
        <f>+Table3[[#This Row],[CHW]]/Table3[[#This Row],[Count of Airbill Number]]</f>
        <v>14.938947368421051</v>
      </c>
    </row>
    <row r="10432" spans="2:13">
      <c r="B10432" t="s">
        <v>20</v>
      </c>
      <c r="C10432" t="s">
        <v>472</v>
      </c>
      <c r="D10432" t="s">
        <v>22</v>
      </c>
      <c r="E10432" t="s">
        <v>778</v>
      </c>
      <c r="F10432" t="s">
        <v>778</v>
      </c>
      <c r="G10432" t="s">
        <v>171</v>
      </c>
      <c r="H10432" t="s">
        <v>521</v>
      </c>
      <c r="I10432">
        <v>283.77</v>
      </c>
      <c r="J10432">
        <v>4</v>
      </c>
      <c r="K10432">
        <v>2880</v>
      </c>
      <c r="L10432" t="s">
        <v>471</v>
      </c>
      <c r="M10432" s="2">
        <f>+Table3[[#This Row],[CHW]]/Table3[[#This Row],[Count of Airbill Number]]</f>
        <v>70.942499999999995</v>
      </c>
    </row>
    <row r="10433" spans="2:13">
      <c r="B10433" t="s">
        <v>20</v>
      </c>
      <c r="C10433" t="s">
        <v>472</v>
      </c>
      <c r="D10433" t="s">
        <v>22</v>
      </c>
      <c r="E10433" t="s">
        <v>778</v>
      </c>
      <c r="F10433" t="s">
        <v>776</v>
      </c>
      <c r="G10433" t="s">
        <v>521</v>
      </c>
      <c r="H10433" t="s">
        <v>32</v>
      </c>
      <c r="I10433">
        <v>283.7</v>
      </c>
      <c r="J10433">
        <v>7</v>
      </c>
      <c r="K10433">
        <v>2881</v>
      </c>
      <c r="L10433" t="s">
        <v>471</v>
      </c>
      <c r="M10433" s="2">
        <f>+Table3[[#This Row],[CHW]]/Table3[[#This Row],[Count of Airbill Number]]</f>
        <v>40.528571428571425</v>
      </c>
    </row>
    <row r="10434" spans="2:13">
      <c r="B10434" t="s">
        <v>20</v>
      </c>
      <c r="C10434" t="s">
        <v>472</v>
      </c>
      <c r="D10434" t="s">
        <v>22</v>
      </c>
      <c r="E10434" t="s">
        <v>778</v>
      </c>
      <c r="F10434" t="s">
        <v>778</v>
      </c>
      <c r="G10434" t="s">
        <v>112</v>
      </c>
      <c r="H10434" t="s">
        <v>282</v>
      </c>
      <c r="I10434">
        <v>283.5</v>
      </c>
      <c r="J10434">
        <v>17</v>
      </c>
      <c r="K10434">
        <v>2882</v>
      </c>
      <c r="L10434" t="s">
        <v>471</v>
      </c>
      <c r="M10434" s="2">
        <f>+Table3[[#This Row],[CHW]]/Table3[[#This Row],[Count of Airbill Number]]</f>
        <v>16.676470588235293</v>
      </c>
    </row>
    <row r="10435" spans="2:13">
      <c r="B10435" t="s">
        <v>20</v>
      </c>
      <c r="C10435" t="s">
        <v>472</v>
      </c>
      <c r="D10435" t="s">
        <v>22</v>
      </c>
      <c r="E10435" t="s">
        <v>776</v>
      </c>
      <c r="F10435" t="s">
        <v>776</v>
      </c>
      <c r="G10435" t="s">
        <v>59</v>
      </c>
      <c r="H10435" t="s">
        <v>66</v>
      </c>
      <c r="I10435">
        <v>283</v>
      </c>
      <c r="J10435">
        <v>8</v>
      </c>
      <c r="K10435">
        <v>2883</v>
      </c>
      <c r="L10435" t="s">
        <v>471</v>
      </c>
      <c r="M10435" s="2">
        <f>+Table3[[#This Row],[CHW]]/Table3[[#This Row],[Count of Airbill Number]]</f>
        <v>35.375</v>
      </c>
    </row>
    <row r="10436" spans="2:13">
      <c r="B10436" t="s">
        <v>20</v>
      </c>
      <c r="C10436" t="s">
        <v>21</v>
      </c>
      <c r="D10436" t="s">
        <v>22</v>
      </c>
      <c r="E10436" t="s">
        <v>776</v>
      </c>
      <c r="F10436" t="s">
        <v>778</v>
      </c>
      <c r="G10436" t="s">
        <v>31</v>
      </c>
      <c r="H10436" t="s">
        <v>112</v>
      </c>
      <c r="I10436">
        <v>282.56</v>
      </c>
      <c r="J10436">
        <v>12</v>
      </c>
      <c r="K10436">
        <v>2884</v>
      </c>
      <c r="L10436" t="s">
        <v>471</v>
      </c>
      <c r="M10436" s="2">
        <f>+Table3[[#This Row],[CHW]]/Table3[[#This Row],[Count of Airbill Number]]</f>
        <v>23.546666666666667</v>
      </c>
    </row>
    <row r="10437" spans="2:13">
      <c r="B10437" t="s">
        <v>35</v>
      </c>
      <c r="C10437" t="s">
        <v>472</v>
      </c>
      <c r="D10437" t="s">
        <v>36</v>
      </c>
      <c r="E10437" t="s">
        <v>776</v>
      </c>
      <c r="F10437" t="s">
        <v>776</v>
      </c>
      <c r="G10437" t="s">
        <v>116</v>
      </c>
      <c r="H10437" t="s">
        <v>478</v>
      </c>
      <c r="I10437">
        <v>282.39999999999998</v>
      </c>
      <c r="J10437">
        <v>9</v>
      </c>
      <c r="K10437">
        <v>2885</v>
      </c>
      <c r="L10437" t="s">
        <v>471</v>
      </c>
      <c r="M10437" s="2">
        <f>+Table3[[#This Row],[CHW]]/Table3[[#This Row],[Count of Airbill Number]]</f>
        <v>31.377777777777776</v>
      </c>
    </row>
    <row r="10438" spans="2:13">
      <c r="B10438" t="s">
        <v>35</v>
      </c>
      <c r="C10438" t="s">
        <v>472</v>
      </c>
      <c r="D10438" t="s">
        <v>36</v>
      </c>
      <c r="E10438" t="s">
        <v>778</v>
      </c>
      <c r="F10438" t="s">
        <v>778</v>
      </c>
      <c r="G10438" t="s">
        <v>433</v>
      </c>
      <c r="H10438" t="s">
        <v>135</v>
      </c>
      <c r="I10438">
        <v>282</v>
      </c>
      <c r="J10438">
        <v>6</v>
      </c>
      <c r="K10438">
        <v>2886</v>
      </c>
      <c r="L10438" t="s">
        <v>471</v>
      </c>
      <c r="M10438" s="2">
        <f>+Table3[[#This Row],[CHW]]/Table3[[#This Row],[Count of Airbill Number]]</f>
        <v>47</v>
      </c>
    </row>
    <row r="10439" spans="2:13">
      <c r="B10439" t="s">
        <v>20</v>
      </c>
      <c r="C10439" t="s">
        <v>472</v>
      </c>
      <c r="D10439" t="s">
        <v>22</v>
      </c>
      <c r="E10439" t="s">
        <v>776</v>
      </c>
      <c r="F10439" t="s">
        <v>778</v>
      </c>
      <c r="G10439" t="s">
        <v>49</v>
      </c>
      <c r="H10439" t="s">
        <v>51</v>
      </c>
      <c r="I10439">
        <v>282</v>
      </c>
      <c r="J10439">
        <v>8</v>
      </c>
      <c r="K10439">
        <v>2887</v>
      </c>
      <c r="L10439" t="s">
        <v>471</v>
      </c>
      <c r="M10439" s="2">
        <f>+Table3[[#This Row],[CHW]]/Table3[[#This Row],[Count of Airbill Number]]</f>
        <v>35.25</v>
      </c>
    </row>
    <row r="10440" spans="2:13">
      <c r="B10440" t="s">
        <v>20</v>
      </c>
      <c r="C10440" t="s">
        <v>472</v>
      </c>
      <c r="D10440" t="s">
        <v>22</v>
      </c>
      <c r="E10440" t="s">
        <v>778</v>
      </c>
      <c r="F10440" t="s">
        <v>776</v>
      </c>
      <c r="G10440" t="s">
        <v>86</v>
      </c>
      <c r="H10440" t="s">
        <v>397</v>
      </c>
      <c r="I10440">
        <v>281.89999999999998</v>
      </c>
      <c r="J10440">
        <v>36</v>
      </c>
      <c r="K10440">
        <v>2888</v>
      </c>
      <c r="L10440" t="s">
        <v>471</v>
      </c>
      <c r="M10440" s="2">
        <f>+Table3[[#This Row],[CHW]]/Table3[[#This Row],[Count of Airbill Number]]</f>
        <v>7.8305555555555548</v>
      </c>
    </row>
    <row r="10441" spans="2:13">
      <c r="B10441" t="s">
        <v>20</v>
      </c>
      <c r="C10441" t="s">
        <v>21</v>
      </c>
      <c r="D10441" t="s">
        <v>22</v>
      </c>
      <c r="E10441" t="s">
        <v>776</v>
      </c>
      <c r="F10441" t="s">
        <v>778</v>
      </c>
      <c r="G10441" t="s">
        <v>116</v>
      </c>
      <c r="H10441" t="s">
        <v>51</v>
      </c>
      <c r="I10441">
        <v>281.71292480000011</v>
      </c>
      <c r="J10441">
        <v>24</v>
      </c>
      <c r="K10441">
        <v>2889</v>
      </c>
      <c r="L10441" t="s">
        <v>471</v>
      </c>
      <c r="M10441" s="2">
        <f>+Table3[[#This Row],[CHW]]/Table3[[#This Row],[Count of Airbill Number]]</f>
        <v>11.738038533333338</v>
      </c>
    </row>
    <row r="10442" spans="2:13">
      <c r="B10442" t="s">
        <v>20</v>
      </c>
      <c r="C10442" t="s">
        <v>472</v>
      </c>
      <c r="D10442" t="s">
        <v>22</v>
      </c>
      <c r="E10442" t="s">
        <v>777</v>
      </c>
      <c r="F10442" t="s">
        <v>778</v>
      </c>
      <c r="G10442" t="s">
        <v>179</v>
      </c>
      <c r="H10442" t="s">
        <v>124</v>
      </c>
      <c r="I10442">
        <v>281</v>
      </c>
      <c r="J10442">
        <v>28</v>
      </c>
      <c r="K10442">
        <v>2890</v>
      </c>
      <c r="L10442" t="s">
        <v>471</v>
      </c>
      <c r="M10442" s="2">
        <f>+Table3[[#This Row],[CHW]]/Table3[[#This Row],[Count of Airbill Number]]</f>
        <v>10.035714285714286</v>
      </c>
    </row>
    <row r="10443" spans="2:13">
      <c r="B10443" t="s">
        <v>20</v>
      </c>
      <c r="C10443" t="s">
        <v>472</v>
      </c>
      <c r="D10443" t="s">
        <v>22</v>
      </c>
      <c r="E10443" t="s">
        <v>776</v>
      </c>
      <c r="F10443" t="s">
        <v>776</v>
      </c>
      <c r="G10443" t="s">
        <v>116</v>
      </c>
      <c r="H10443" t="s">
        <v>577</v>
      </c>
      <c r="I10443">
        <v>280.95082000000002</v>
      </c>
      <c r="J10443">
        <v>26</v>
      </c>
      <c r="K10443">
        <v>2891</v>
      </c>
      <c r="L10443" t="s">
        <v>471</v>
      </c>
      <c r="M10443" s="2">
        <f>+Table3[[#This Row],[CHW]]/Table3[[#This Row],[Count of Airbill Number]]</f>
        <v>10.805800769230769</v>
      </c>
    </row>
    <row r="10444" spans="2:13">
      <c r="B10444" t="s">
        <v>20</v>
      </c>
      <c r="C10444" t="s">
        <v>21</v>
      </c>
      <c r="D10444" t="s">
        <v>22</v>
      </c>
      <c r="E10444" t="s">
        <v>776</v>
      </c>
      <c r="F10444" t="s">
        <v>776</v>
      </c>
      <c r="G10444" t="s">
        <v>32</v>
      </c>
      <c r="H10444" t="s">
        <v>24</v>
      </c>
      <c r="I10444">
        <v>280</v>
      </c>
      <c r="J10444">
        <v>6</v>
      </c>
      <c r="K10444">
        <v>2892</v>
      </c>
      <c r="L10444" t="s">
        <v>471</v>
      </c>
      <c r="M10444" s="2">
        <f>+Table3[[#This Row],[CHW]]/Table3[[#This Row],[Count of Airbill Number]]</f>
        <v>46.666666666666664</v>
      </c>
    </row>
    <row r="10445" spans="2:13">
      <c r="B10445" t="s">
        <v>20</v>
      </c>
      <c r="C10445" t="s">
        <v>472</v>
      </c>
      <c r="D10445" t="s">
        <v>22</v>
      </c>
      <c r="E10445" t="s">
        <v>778</v>
      </c>
      <c r="F10445" t="s">
        <v>777</v>
      </c>
      <c r="G10445" t="s">
        <v>112</v>
      </c>
      <c r="H10445" t="s">
        <v>97</v>
      </c>
      <c r="I10445">
        <v>280</v>
      </c>
      <c r="J10445">
        <v>1</v>
      </c>
      <c r="K10445">
        <v>2893</v>
      </c>
      <c r="L10445" t="s">
        <v>471</v>
      </c>
      <c r="M10445" s="2">
        <f>+Table3[[#This Row],[CHW]]/Table3[[#This Row],[Count of Airbill Number]]</f>
        <v>280</v>
      </c>
    </row>
    <row r="10446" spans="2:13">
      <c r="B10446" t="s">
        <v>20</v>
      </c>
      <c r="C10446" t="s">
        <v>472</v>
      </c>
      <c r="D10446" t="s">
        <v>22</v>
      </c>
      <c r="E10446" t="s">
        <v>776</v>
      </c>
      <c r="F10446" t="s">
        <v>776</v>
      </c>
      <c r="G10446" t="s">
        <v>24</v>
      </c>
      <c r="H10446" t="s">
        <v>64</v>
      </c>
      <c r="I10446">
        <v>280</v>
      </c>
      <c r="J10446">
        <v>7</v>
      </c>
      <c r="K10446">
        <v>2894</v>
      </c>
      <c r="L10446" t="s">
        <v>471</v>
      </c>
      <c r="M10446" s="2">
        <f>+Table3[[#This Row],[CHW]]/Table3[[#This Row],[Count of Airbill Number]]</f>
        <v>40</v>
      </c>
    </row>
    <row r="10447" spans="2:13">
      <c r="B10447" t="s">
        <v>20</v>
      </c>
      <c r="C10447" t="s">
        <v>472</v>
      </c>
      <c r="D10447" t="s">
        <v>22</v>
      </c>
      <c r="E10447" t="s">
        <v>778</v>
      </c>
      <c r="F10447" t="s">
        <v>776</v>
      </c>
      <c r="G10447" t="s">
        <v>81</v>
      </c>
      <c r="H10447" t="s">
        <v>116</v>
      </c>
      <c r="I10447">
        <v>280</v>
      </c>
      <c r="J10447">
        <v>1</v>
      </c>
      <c r="K10447">
        <v>2895</v>
      </c>
      <c r="L10447" t="s">
        <v>471</v>
      </c>
      <c r="M10447" s="2">
        <f>+Table3[[#This Row],[CHW]]/Table3[[#This Row],[Count of Airbill Number]]</f>
        <v>280</v>
      </c>
    </row>
    <row r="10448" spans="2:13">
      <c r="B10448" t="s">
        <v>20</v>
      </c>
      <c r="C10448" t="s">
        <v>472</v>
      </c>
      <c r="D10448" t="s">
        <v>22</v>
      </c>
      <c r="E10448" t="s">
        <v>777</v>
      </c>
      <c r="F10448" t="s">
        <v>777</v>
      </c>
      <c r="G10448" t="s">
        <v>520</v>
      </c>
      <c r="H10448" t="s">
        <v>110</v>
      </c>
      <c r="I10448">
        <v>280</v>
      </c>
      <c r="J10448">
        <v>6</v>
      </c>
      <c r="K10448">
        <v>2896</v>
      </c>
      <c r="L10448" t="s">
        <v>471</v>
      </c>
      <c r="M10448" s="2">
        <f>+Table3[[#This Row],[CHW]]/Table3[[#This Row],[Count of Airbill Number]]</f>
        <v>46.666666666666664</v>
      </c>
    </row>
    <row r="10449" spans="2:13">
      <c r="B10449" t="s">
        <v>20</v>
      </c>
      <c r="C10449" t="s">
        <v>472</v>
      </c>
      <c r="D10449" t="s">
        <v>22</v>
      </c>
      <c r="E10449" t="s">
        <v>778</v>
      </c>
      <c r="F10449" t="s">
        <v>778</v>
      </c>
      <c r="G10449" t="s">
        <v>607</v>
      </c>
      <c r="H10449" t="s">
        <v>269</v>
      </c>
      <c r="I10449">
        <v>280</v>
      </c>
      <c r="J10449">
        <v>8</v>
      </c>
      <c r="K10449">
        <v>2897</v>
      </c>
      <c r="L10449" t="s">
        <v>471</v>
      </c>
      <c r="M10449" s="2">
        <f>+Table3[[#This Row],[CHW]]/Table3[[#This Row],[Count of Airbill Number]]</f>
        <v>35</v>
      </c>
    </row>
    <row r="10450" spans="2:13">
      <c r="B10450" t="s">
        <v>20</v>
      </c>
      <c r="C10450" t="s">
        <v>472</v>
      </c>
      <c r="D10450" t="s">
        <v>22</v>
      </c>
      <c r="E10450" t="s">
        <v>778</v>
      </c>
      <c r="F10450" t="s">
        <v>776</v>
      </c>
      <c r="G10450" t="s">
        <v>86</v>
      </c>
      <c r="H10450" t="s">
        <v>211</v>
      </c>
      <c r="I10450">
        <v>280</v>
      </c>
      <c r="J10450">
        <v>55</v>
      </c>
      <c r="K10450">
        <v>2898</v>
      </c>
      <c r="L10450" t="s">
        <v>471</v>
      </c>
      <c r="M10450" s="2">
        <f>+Table3[[#This Row],[CHW]]/Table3[[#This Row],[Count of Airbill Number]]</f>
        <v>5.0909090909090908</v>
      </c>
    </row>
    <row r="10451" spans="2:13">
      <c r="B10451" t="s">
        <v>20</v>
      </c>
      <c r="C10451" t="s">
        <v>472</v>
      </c>
      <c r="D10451" t="s">
        <v>22</v>
      </c>
      <c r="E10451" t="s">
        <v>778</v>
      </c>
      <c r="F10451" t="s">
        <v>777</v>
      </c>
      <c r="G10451" t="s">
        <v>267</v>
      </c>
      <c r="H10451" t="s">
        <v>259</v>
      </c>
      <c r="I10451">
        <v>280</v>
      </c>
      <c r="J10451">
        <v>1</v>
      </c>
      <c r="K10451">
        <v>2899</v>
      </c>
      <c r="L10451" t="s">
        <v>471</v>
      </c>
      <c r="M10451" s="2">
        <f>+Table3[[#This Row],[CHW]]/Table3[[#This Row],[Count of Airbill Number]]</f>
        <v>280</v>
      </c>
    </row>
    <row r="10452" spans="2:13">
      <c r="B10452" t="s">
        <v>20</v>
      </c>
      <c r="C10452" t="s">
        <v>472</v>
      </c>
      <c r="D10452" t="s">
        <v>22</v>
      </c>
      <c r="E10452" t="s">
        <v>776</v>
      </c>
      <c r="F10452" t="s">
        <v>776</v>
      </c>
      <c r="G10452" t="s">
        <v>37</v>
      </c>
      <c r="H10452" t="s">
        <v>85</v>
      </c>
      <c r="I10452">
        <v>279.75</v>
      </c>
      <c r="J10452">
        <v>12</v>
      </c>
      <c r="K10452">
        <v>2900</v>
      </c>
      <c r="L10452" t="s">
        <v>471</v>
      </c>
      <c r="M10452" s="2">
        <f>+Table3[[#This Row],[CHW]]/Table3[[#This Row],[Count of Airbill Number]]</f>
        <v>23.3125</v>
      </c>
    </row>
    <row r="10453" spans="2:13">
      <c r="B10453" t="s">
        <v>20</v>
      </c>
      <c r="C10453" t="s">
        <v>472</v>
      </c>
      <c r="D10453" t="s">
        <v>22</v>
      </c>
      <c r="E10453" t="s">
        <v>777</v>
      </c>
      <c r="F10453" t="s">
        <v>777</v>
      </c>
      <c r="G10453" t="s">
        <v>274</v>
      </c>
      <c r="H10453" t="s">
        <v>542</v>
      </c>
      <c r="I10453">
        <v>279.24</v>
      </c>
      <c r="J10453">
        <v>14</v>
      </c>
      <c r="K10453">
        <v>2901</v>
      </c>
      <c r="L10453" t="s">
        <v>471</v>
      </c>
      <c r="M10453" s="2">
        <f>+Table3[[#This Row],[CHW]]/Table3[[#This Row],[Count of Airbill Number]]</f>
        <v>19.945714285714285</v>
      </c>
    </row>
    <row r="10454" spans="2:13">
      <c r="B10454" t="s">
        <v>35</v>
      </c>
      <c r="C10454" t="s">
        <v>472</v>
      </c>
      <c r="D10454" t="s">
        <v>36</v>
      </c>
      <c r="E10454" t="s">
        <v>776</v>
      </c>
      <c r="F10454" t="s">
        <v>776</v>
      </c>
      <c r="G10454" t="s">
        <v>85</v>
      </c>
      <c r="H10454" t="s">
        <v>525</v>
      </c>
      <c r="I10454">
        <v>279</v>
      </c>
      <c r="J10454">
        <v>2</v>
      </c>
      <c r="K10454">
        <v>2902</v>
      </c>
      <c r="L10454" t="s">
        <v>471</v>
      </c>
      <c r="M10454" s="2">
        <f>+Table3[[#This Row],[CHW]]/Table3[[#This Row],[Count of Airbill Number]]</f>
        <v>139.5</v>
      </c>
    </row>
    <row r="10455" spans="2:13">
      <c r="B10455" t="s">
        <v>20</v>
      </c>
      <c r="C10455" t="s">
        <v>21</v>
      </c>
      <c r="D10455" t="s">
        <v>22</v>
      </c>
      <c r="E10455" t="s">
        <v>777</v>
      </c>
      <c r="F10455" t="s">
        <v>778</v>
      </c>
      <c r="G10455" t="s">
        <v>360</v>
      </c>
      <c r="H10455" t="s">
        <v>267</v>
      </c>
      <c r="I10455">
        <v>279</v>
      </c>
      <c r="J10455">
        <v>118</v>
      </c>
      <c r="K10455">
        <v>2903</v>
      </c>
      <c r="L10455" t="s">
        <v>471</v>
      </c>
      <c r="M10455" s="2">
        <f>+Table3[[#This Row],[CHW]]/Table3[[#This Row],[Count of Airbill Number]]</f>
        <v>2.3644067796610169</v>
      </c>
    </row>
    <row r="10456" spans="2:13">
      <c r="B10456" t="s">
        <v>20</v>
      </c>
      <c r="C10456" t="s">
        <v>472</v>
      </c>
      <c r="D10456" t="s">
        <v>22</v>
      </c>
      <c r="E10456" t="s">
        <v>777</v>
      </c>
      <c r="F10456" t="s">
        <v>778</v>
      </c>
      <c r="G10456" t="s">
        <v>205</v>
      </c>
      <c r="H10456" t="s">
        <v>86</v>
      </c>
      <c r="I10456">
        <v>279</v>
      </c>
      <c r="J10456">
        <v>28</v>
      </c>
      <c r="K10456">
        <v>2904</v>
      </c>
      <c r="L10456" t="s">
        <v>471</v>
      </c>
      <c r="M10456" s="2">
        <f>+Table3[[#This Row],[CHW]]/Table3[[#This Row],[Count of Airbill Number]]</f>
        <v>9.9642857142857135</v>
      </c>
    </row>
    <row r="10457" spans="2:13">
      <c r="B10457" t="s">
        <v>20</v>
      </c>
      <c r="C10457" t="s">
        <v>472</v>
      </c>
      <c r="D10457" t="s">
        <v>22</v>
      </c>
      <c r="E10457" t="s">
        <v>776</v>
      </c>
      <c r="F10457" t="s">
        <v>776</v>
      </c>
      <c r="G10457" t="s">
        <v>89</v>
      </c>
      <c r="H10457" t="s">
        <v>77</v>
      </c>
      <c r="I10457">
        <v>279</v>
      </c>
      <c r="J10457">
        <v>9</v>
      </c>
      <c r="K10457">
        <v>2905</v>
      </c>
      <c r="L10457" t="s">
        <v>471</v>
      </c>
      <c r="M10457" s="2">
        <f>+Table3[[#This Row],[CHW]]/Table3[[#This Row],[Count of Airbill Number]]</f>
        <v>31</v>
      </c>
    </row>
    <row r="10458" spans="2:13">
      <c r="B10458" t="s">
        <v>20</v>
      </c>
      <c r="C10458" t="s">
        <v>21</v>
      </c>
      <c r="D10458" t="s">
        <v>22</v>
      </c>
      <c r="E10458" t="s">
        <v>777</v>
      </c>
      <c r="F10458" t="s">
        <v>776</v>
      </c>
      <c r="G10458" t="s">
        <v>190</v>
      </c>
      <c r="H10458" t="s">
        <v>37</v>
      </c>
      <c r="I10458">
        <v>278</v>
      </c>
      <c r="J10458">
        <v>10</v>
      </c>
      <c r="K10458">
        <v>2906</v>
      </c>
      <c r="L10458" t="s">
        <v>471</v>
      </c>
      <c r="M10458" s="2">
        <f>+Table3[[#This Row],[CHW]]/Table3[[#This Row],[Count of Airbill Number]]</f>
        <v>27.8</v>
      </c>
    </row>
    <row r="10459" spans="2:13">
      <c r="B10459" t="s">
        <v>20</v>
      </c>
      <c r="C10459" t="s">
        <v>472</v>
      </c>
      <c r="D10459" t="s">
        <v>22</v>
      </c>
      <c r="E10459" t="s">
        <v>777</v>
      </c>
      <c r="F10459" t="s">
        <v>777</v>
      </c>
      <c r="G10459" t="s">
        <v>26</v>
      </c>
      <c r="H10459" t="s">
        <v>110</v>
      </c>
      <c r="I10459">
        <v>278</v>
      </c>
      <c r="J10459">
        <v>3</v>
      </c>
      <c r="K10459">
        <v>2907</v>
      </c>
      <c r="L10459" t="s">
        <v>471</v>
      </c>
      <c r="M10459" s="2">
        <f>+Table3[[#This Row],[CHW]]/Table3[[#This Row],[Count of Airbill Number]]</f>
        <v>92.666666666666671</v>
      </c>
    </row>
    <row r="10460" spans="2:13">
      <c r="B10460" t="s">
        <v>20</v>
      </c>
      <c r="C10460" t="s">
        <v>21</v>
      </c>
      <c r="D10460" t="s">
        <v>22</v>
      </c>
      <c r="E10460" t="s">
        <v>776</v>
      </c>
      <c r="F10460" t="s">
        <v>776</v>
      </c>
      <c r="G10460" t="s">
        <v>116</v>
      </c>
      <c r="H10460" t="s">
        <v>504</v>
      </c>
      <c r="I10460">
        <v>277.01514399999996</v>
      </c>
      <c r="J10460">
        <v>26</v>
      </c>
      <c r="K10460">
        <v>2908</v>
      </c>
      <c r="L10460" t="s">
        <v>471</v>
      </c>
      <c r="M10460" s="2">
        <f>+Table3[[#This Row],[CHW]]/Table3[[#This Row],[Count of Airbill Number]]</f>
        <v>10.654428615384614</v>
      </c>
    </row>
    <row r="10461" spans="2:13">
      <c r="B10461" t="s">
        <v>20</v>
      </c>
      <c r="C10461" t="s">
        <v>472</v>
      </c>
      <c r="D10461" t="s">
        <v>22</v>
      </c>
      <c r="E10461" t="s">
        <v>776</v>
      </c>
      <c r="F10461" t="s">
        <v>778</v>
      </c>
      <c r="G10461" t="s">
        <v>432</v>
      </c>
      <c r="H10461" t="s">
        <v>62</v>
      </c>
      <c r="I10461">
        <v>277</v>
      </c>
      <c r="J10461">
        <v>1</v>
      </c>
      <c r="K10461">
        <v>2909</v>
      </c>
      <c r="L10461" t="s">
        <v>471</v>
      </c>
      <c r="M10461" s="2">
        <f>+Table3[[#This Row],[CHW]]/Table3[[#This Row],[Count of Airbill Number]]</f>
        <v>277</v>
      </c>
    </row>
    <row r="10462" spans="2:13">
      <c r="B10462" t="s">
        <v>20</v>
      </c>
      <c r="C10462" t="s">
        <v>472</v>
      </c>
      <c r="D10462" t="s">
        <v>22</v>
      </c>
      <c r="E10462" t="s">
        <v>776</v>
      </c>
      <c r="F10462" t="s">
        <v>776</v>
      </c>
      <c r="G10462" t="s">
        <v>85</v>
      </c>
      <c r="H10462" t="s">
        <v>47</v>
      </c>
      <c r="I10462">
        <v>276.90000000000003</v>
      </c>
      <c r="J10462">
        <v>9</v>
      </c>
      <c r="K10462">
        <v>2910</v>
      </c>
      <c r="L10462" t="s">
        <v>471</v>
      </c>
      <c r="M10462" s="2">
        <f>+Table3[[#This Row],[CHW]]/Table3[[#This Row],[Count of Airbill Number]]</f>
        <v>30.766666666666669</v>
      </c>
    </row>
    <row r="10463" spans="2:13">
      <c r="B10463" t="s">
        <v>20</v>
      </c>
      <c r="C10463" t="s">
        <v>21</v>
      </c>
      <c r="D10463" t="s">
        <v>22</v>
      </c>
      <c r="E10463" t="s">
        <v>776</v>
      </c>
      <c r="F10463" t="s">
        <v>778</v>
      </c>
      <c r="G10463" t="s">
        <v>85</v>
      </c>
      <c r="H10463" t="s">
        <v>51</v>
      </c>
      <c r="I10463">
        <v>276.40286759999998</v>
      </c>
      <c r="J10463">
        <v>67</v>
      </c>
      <c r="K10463">
        <v>2911</v>
      </c>
      <c r="L10463" t="s">
        <v>471</v>
      </c>
      <c r="M10463" s="2">
        <f>+Table3[[#This Row],[CHW]]/Table3[[#This Row],[Count of Airbill Number]]</f>
        <v>4.1254159343283581</v>
      </c>
    </row>
    <row r="10464" spans="2:13">
      <c r="B10464" t="s">
        <v>20</v>
      </c>
      <c r="C10464" t="s">
        <v>21</v>
      </c>
      <c r="D10464" t="s">
        <v>22</v>
      </c>
      <c r="E10464" t="s">
        <v>777</v>
      </c>
      <c r="F10464" t="s">
        <v>776</v>
      </c>
      <c r="G10464" t="s">
        <v>190</v>
      </c>
      <c r="H10464" t="s">
        <v>216</v>
      </c>
      <c r="I10464">
        <v>276</v>
      </c>
      <c r="J10464">
        <v>1</v>
      </c>
      <c r="K10464">
        <v>2912</v>
      </c>
      <c r="L10464" t="s">
        <v>471</v>
      </c>
      <c r="M10464" s="2">
        <f>+Table3[[#This Row],[CHW]]/Table3[[#This Row],[Count of Airbill Number]]</f>
        <v>276</v>
      </c>
    </row>
    <row r="10465" spans="2:13">
      <c r="B10465" t="s">
        <v>20</v>
      </c>
      <c r="C10465" t="s">
        <v>21</v>
      </c>
      <c r="D10465" t="s">
        <v>22</v>
      </c>
      <c r="E10465" t="s">
        <v>778</v>
      </c>
      <c r="F10465" t="s">
        <v>778</v>
      </c>
      <c r="G10465" t="s">
        <v>585</v>
      </c>
      <c r="H10465" t="s">
        <v>51</v>
      </c>
      <c r="I10465">
        <v>276</v>
      </c>
      <c r="J10465">
        <v>1</v>
      </c>
      <c r="K10465">
        <v>2913</v>
      </c>
      <c r="L10465" t="s">
        <v>471</v>
      </c>
      <c r="M10465" s="2">
        <f>+Table3[[#This Row],[CHW]]/Table3[[#This Row],[Count of Airbill Number]]</f>
        <v>276</v>
      </c>
    </row>
    <row r="10466" spans="2:13">
      <c r="B10466" t="s">
        <v>20</v>
      </c>
      <c r="C10466" t="s">
        <v>472</v>
      </c>
      <c r="D10466" t="s">
        <v>22</v>
      </c>
      <c r="E10466" t="s">
        <v>777</v>
      </c>
      <c r="F10466" t="s">
        <v>778</v>
      </c>
      <c r="G10466" t="s">
        <v>55</v>
      </c>
      <c r="H10466" t="s">
        <v>171</v>
      </c>
      <c r="I10466">
        <v>276</v>
      </c>
      <c r="J10466">
        <v>5</v>
      </c>
      <c r="K10466">
        <v>2914</v>
      </c>
      <c r="L10466" t="s">
        <v>471</v>
      </c>
      <c r="M10466" s="2">
        <f>+Table3[[#This Row],[CHW]]/Table3[[#This Row],[Count of Airbill Number]]</f>
        <v>55.2</v>
      </c>
    </row>
    <row r="10467" spans="2:13">
      <c r="B10467" t="s">
        <v>20</v>
      </c>
      <c r="C10467" t="s">
        <v>472</v>
      </c>
      <c r="D10467" t="s">
        <v>22</v>
      </c>
      <c r="E10467" t="s">
        <v>777</v>
      </c>
      <c r="F10467" t="s">
        <v>778</v>
      </c>
      <c r="G10467" t="s">
        <v>106</v>
      </c>
      <c r="H10467" t="s">
        <v>51</v>
      </c>
      <c r="I10467">
        <v>276</v>
      </c>
      <c r="J10467">
        <v>19</v>
      </c>
      <c r="K10467">
        <v>2915</v>
      </c>
      <c r="L10467" t="s">
        <v>471</v>
      </c>
      <c r="M10467" s="2">
        <f>+Table3[[#This Row],[CHW]]/Table3[[#This Row],[Count of Airbill Number]]</f>
        <v>14.526315789473685</v>
      </c>
    </row>
    <row r="10468" spans="2:13">
      <c r="B10468" t="s">
        <v>20</v>
      </c>
      <c r="C10468" t="s">
        <v>472</v>
      </c>
      <c r="D10468" t="s">
        <v>22</v>
      </c>
      <c r="E10468" t="s">
        <v>777</v>
      </c>
      <c r="F10468" t="s">
        <v>777</v>
      </c>
      <c r="G10468" t="s">
        <v>604</v>
      </c>
      <c r="H10468" t="s">
        <v>97</v>
      </c>
      <c r="I10468">
        <v>275.35000000000002</v>
      </c>
      <c r="J10468">
        <v>12</v>
      </c>
      <c r="K10468">
        <v>2916</v>
      </c>
      <c r="L10468" t="s">
        <v>471</v>
      </c>
      <c r="M10468" s="2">
        <f>+Table3[[#This Row],[CHW]]/Table3[[#This Row],[Count of Airbill Number]]</f>
        <v>22.945833333333336</v>
      </c>
    </row>
    <row r="10469" spans="2:13">
      <c r="B10469" t="s">
        <v>35</v>
      </c>
      <c r="C10469" t="s">
        <v>472</v>
      </c>
      <c r="D10469" t="s">
        <v>36</v>
      </c>
      <c r="E10469" t="s">
        <v>776</v>
      </c>
      <c r="F10469" t="s">
        <v>778</v>
      </c>
      <c r="G10469" t="s">
        <v>66</v>
      </c>
      <c r="H10469" t="s">
        <v>124</v>
      </c>
      <c r="I10469">
        <v>275</v>
      </c>
      <c r="J10469">
        <v>1</v>
      </c>
      <c r="K10469">
        <v>2917</v>
      </c>
      <c r="L10469" t="s">
        <v>471</v>
      </c>
      <c r="M10469" s="2">
        <f>+Table3[[#This Row],[CHW]]/Table3[[#This Row],[Count of Airbill Number]]</f>
        <v>275</v>
      </c>
    </row>
    <row r="10470" spans="2:13">
      <c r="B10470" t="s">
        <v>20</v>
      </c>
      <c r="C10470" t="s">
        <v>21</v>
      </c>
      <c r="D10470" t="s">
        <v>22</v>
      </c>
      <c r="E10470" t="s">
        <v>777</v>
      </c>
      <c r="F10470" t="s">
        <v>777</v>
      </c>
      <c r="G10470" t="s">
        <v>517</v>
      </c>
      <c r="H10470" t="s">
        <v>274</v>
      </c>
      <c r="I10470">
        <v>275</v>
      </c>
      <c r="J10470">
        <v>26</v>
      </c>
      <c r="K10470">
        <v>2918</v>
      </c>
      <c r="L10470" t="s">
        <v>471</v>
      </c>
      <c r="M10470" s="2">
        <f>+Table3[[#This Row],[CHW]]/Table3[[#This Row],[Count of Airbill Number]]</f>
        <v>10.576923076923077</v>
      </c>
    </row>
    <row r="10471" spans="2:13">
      <c r="B10471" t="s">
        <v>20</v>
      </c>
      <c r="C10471" t="s">
        <v>472</v>
      </c>
      <c r="D10471" t="s">
        <v>22</v>
      </c>
      <c r="E10471" t="s">
        <v>778</v>
      </c>
      <c r="F10471" t="s">
        <v>778</v>
      </c>
      <c r="G10471" t="s">
        <v>150</v>
      </c>
      <c r="H10471" t="s">
        <v>575</v>
      </c>
      <c r="I10471">
        <v>275</v>
      </c>
      <c r="J10471">
        <v>1</v>
      </c>
      <c r="K10471">
        <v>2919</v>
      </c>
      <c r="L10471" t="s">
        <v>471</v>
      </c>
      <c r="M10471" s="2">
        <f>+Table3[[#This Row],[CHW]]/Table3[[#This Row],[Count of Airbill Number]]</f>
        <v>275</v>
      </c>
    </row>
    <row r="10472" spans="2:13">
      <c r="B10472" t="s">
        <v>20</v>
      </c>
      <c r="C10472" t="s">
        <v>472</v>
      </c>
      <c r="D10472" t="s">
        <v>22</v>
      </c>
      <c r="E10472" t="s">
        <v>778</v>
      </c>
      <c r="F10472" t="s">
        <v>778</v>
      </c>
      <c r="G10472" t="s">
        <v>135</v>
      </c>
      <c r="H10472" t="s">
        <v>124</v>
      </c>
      <c r="I10472">
        <v>275</v>
      </c>
      <c r="J10472">
        <v>6</v>
      </c>
      <c r="K10472">
        <v>2920</v>
      </c>
      <c r="L10472" t="s">
        <v>471</v>
      </c>
      <c r="M10472" s="2">
        <f>+Table3[[#This Row],[CHW]]/Table3[[#This Row],[Count of Airbill Number]]</f>
        <v>45.833333333333336</v>
      </c>
    </row>
    <row r="10473" spans="2:13">
      <c r="B10473" t="s">
        <v>20</v>
      </c>
      <c r="C10473" t="s">
        <v>472</v>
      </c>
      <c r="D10473" t="s">
        <v>22</v>
      </c>
      <c r="E10473" t="s">
        <v>776</v>
      </c>
      <c r="F10473" t="s">
        <v>776</v>
      </c>
      <c r="G10473" t="s">
        <v>432</v>
      </c>
      <c r="H10473" t="s">
        <v>479</v>
      </c>
      <c r="I10473">
        <v>275</v>
      </c>
      <c r="J10473">
        <v>19</v>
      </c>
      <c r="K10473">
        <v>2921</v>
      </c>
      <c r="L10473" t="s">
        <v>471</v>
      </c>
      <c r="M10473" s="2">
        <f>+Table3[[#This Row],[CHW]]/Table3[[#This Row],[Count of Airbill Number]]</f>
        <v>14.473684210526315</v>
      </c>
    </row>
    <row r="10474" spans="2:13">
      <c r="B10474" t="s">
        <v>20</v>
      </c>
      <c r="C10474" t="s">
        <v>472</v>
      </c>
      <c r="D10474" t="s">
        <v>22</v>
      </c>
      <c r="E10474" t="s">
        <v>777</v>
      </c>
      <c r="F10474" t="s">
        <v>778</v>
      </c>
      <c r="G10474" t="s">
        <v>227</v>
      </c>
      <c r="H10474" t="s">
        <v>174</v>
      </c>
      <c r="I10474">
        <v>275</v>
      </c>
      <c r="J10474">
        <v>1</v>
      </c>
      <c r="K10474">
        <v>2922</v>
      </c>
      <c r="L10474" t="s">
        <v>471</v>
      </c>
      <c r="M10474" s="2">
        <f>+Table3[[#This Row],[CHW]]/Table3[[#This Row],[Count of Airbill Number]]</f>
        <v>275</v>
      </c>
    </row>
    <row r="10475" spans="2:13">
      <c r="B10475" t="s">
        <v>20</v>
      </c>
      <c r="C10475" t="s">
        <v>472</v>
      </c>
      <c r="D10475" t="s">
        <v>22</v>
      </c>
      <c r="E10475" t="s">
        <v>776</v>
      </c>
      <c r="F10475" t="s">
        <v>778</v>
      </c>
      <c r="G10475" t="s">
        <v>59</v>
      </c>
      <c r="H10475" t="s">
        <v>112</v>
      </c>
      <c r="I10475">
        <v>275</v>
      </c>
      <c r="J10475">
        <v>15</v>
      </c>
      <c r="K10475">
        <v>2923</v>
      </c>
      <c r="L10475" t="s">
        <v>471</v>
      </c>
      <c r="M10475" s="2">
        <f>+Table3[[#This Row],[CHW]]/Table3[[#This Row],[Count of Airbill Number]]</f>
        <v>18.333333333333332</v>
      </c>
    </row>
    <row r="10476" spans="2:13">
      <c r="B10476" t="s">
        <v>20</v>
      </c>
      <c r="C10476" t="s">
        <v>472</v>
      </c>
      <c r="D10476" t="s">
        <v>36</v>
      </c>
      <c r="E10476" t="s">
        <v>776</v>
      </c>
      <c r="F10476" t="s">
        <v>776</v>
      </c>
      <c r="G10476" t="s">
        <v>37</v>
      </c>
      <c r="H10476" t="s">
        <v>48</v>
      </c>
      <c r="I10476">
        <v>275</v>
      </c>
      <c r="J10476">
        <v>19</v>
      </c>
      <c r="K10476">
        <v>2924</v>
      </c>
      <c r="L10476" t="s">
        <v>471</v>
      </c>
      <c r="M10476" s="2">
        <f>+Table3[[#This Row],[CHW]]/Table3[[#This Row],[Count of Airbill Number]]</f>
        <v>14.473684210526315</v>
      </c>
    </row>
    <row r="10477" spans="2:13">
      <c r="B10477" t="s">
        <v>20</v>
      </c>
      <c r="C10477" t="s">
        <v>472</v>
      </c>
      <c r="D10477" t="s">
        <v>22</v>
      </c>
      <c r="E10477" t="s">
        <v>778</v>
      </c>
      <c r="F10477" t="s">
        <v>778</v>
      </c>
      <c r="G10477" t="s">
        <v>150</v>
      </c>
      <c r="H10477" t="s">
        <v>90</v>
      </c>
      <c r="I10477">
        <v>273.89</v>
      </c>
      <c r="J10477">
        <v>12</v>
      </c>
      <c r="K10477">
        <v>2925</v>
      </c>
      <c r="L10477" t="s">
        <v>471</v>
      </c>
      <c r="M10477" s="2">
        <f>+Table3[[#This Row],[CHW]]/Table3[[#This Row],[Count of Airbill Number]]</f>
        <v>22.824166666666667</v>
      </c>
    </row>
    <row r="10478" spans="2:13">
      <c r="B10478" t="s">
        <v>20</v>
      </c>
      <c r="C10478" t="s">
        <v>472</v>
      </c>
      <c r="D10478" t="s">
        <v>22</v>
      </c>
      <c r="E10478" t="s">
        <v>778</v>
      </c>
      <c r="F10478" t="s">
        <v>777</v>
      </c>
      <c r="G10478" t="s">
        <v>113</v>
      </c>
      <c r="H10478" t="s">
        <v>625</v>
      </c>
      <c r="I10478">
        <v>273.60000000000002</v>
      </c>
      <c r="J10478">
        <v>7</v>
      </c>
      <c r="K10478">
        <v>2926</v>
      </c>
      <c r="L10478" t="s">
        <v>471</v>
      </c>
      <c r="M10478" s="2">
        <f>+Table3[[#This Row],[CHW]]/Table3[[#This Row],[Count of Airbill Number]]</f>
        <v>39.085714285714289</v>
      </c>
    </row>
    <row r="10479" spans="2:13">
      <c r="B10479" t="s">
        <v>20</v>
      </c>
      <c r="C10479" t="s">
        <v>472</v>
      </c>
      <c r="D10479" t="s">
        <v>22</v>
      </c>
      <c r="E10479" t="s">
        <v>776</v>
      </c>
      <c r="F10479" t="s">
        <v>776</v>
      </c>
      <c r="G10479" t="s">
        <v>72</v>
      </c>
      <c r="H10479" t="s">
        <v>37</v>
      </c>
      <c r="I10479">
        <v>273.5</v>
      </c>
      <c r="J10479">
        <v>22</v>
      </c>
      <c r="K10479">
        <v>2927</v>
      </c>
      <c r="L10479" t="s">
        <v>471</v>
      </c>
      <c r="M10479" s="2">
        <f>+Table3[[#This Row],[CHW]]/Table3[[#This Row],[Count of Airbill Number]]</f>
        <v>12.431818181818182</v>
      </c>
    </row>
    <row r="10480" spans="2:13">
      <c r="B10480" t="s">
        <v>20</v>
      </c>
      <c r="C10480" t="s">
        <v>472</v>
      </c>
      <c r="D10480" t="s">
        <v>22</v>
      </c>
      <c r="E10480" t="s">
        <v>778</v>
      </c>
      <c r="F10480" t="s">
        <v>777</v>
      </c>
      <c r="G10480" t="s">
        <v>405</v>
      </c>
      <c r="H10480" t="s">
        <v>374</v>
      </c>
      <c r="I10480">
        <v>273.25</v>
      </c>
      <c r="J10480">
        <v>11</v>
      </c>
      <c r="K10480">
        <v>2928</v>
      </c>
      <c r="L10480" t="s">
        <v>471</v>
      </c>
      <c r="M10480" s="2">
        <f>+Table3[[#This Row],[CHW]]/Table3[[#This Row],[Count of Airbill Number]]</f>
        <v>24.84090909090909</v>
      </c>
    </row>
    <row r="10481" spans="2:13">
      <c r="B10481" t="s">
        <v>20</v>
      </c>
      <c r="C10481" t="s">
        <v>472</v>
      </c>
      <c r="D10481" t="s">
        <v>22</v>
      </c>
      <c r="E10481" t="s">
        <v>778</v>
      </c>
      <c r="F10481" t="s">
        <v>778</v>
      </c>
      <c r="G10481" t="s">
        <v>124</v>
      </c>
      <c r="H10481" t="s">
        <v>395</v>
      </c>
      <c r="I10481">
        <v>273.21000000000004</v>
      </c>
      <c r="J10481">
        <v>4</v>
      </c>
      <c r="K10481">
        <v>2929</v>
      </c>
      <c r="L10481" t="s">
        <v>471</v>
      </c>
      <c r="M10481" s="2">
        <f>+Table3[[#This Row],[CHW]]/Table3[[#This Row],[Count of Airbill Number]]</f>
        <v>68.302500000000009</v>
      </c>
    </row>
    <row r="10482" spans="2:13">
      <c r="B10482" t="s">
        <v>20</v>
      </c>
      <c r="C10482" t="s">
        <v>21</v>
      </c>
      <c r="D10482" t="s">
        <v>22</v>
      </c>
      <c r="E10482" t="s">
        <v>776</v>
      </c>
      <c r="F10482" t="s">
        <v>777</v>
      </c>
      <c r="G10482" t="s">
        <v>31</v>
      </c>
      <c r="H10482" t="s">
        <v>181</v>
      </c>
      <c r="I10482">
        <v>273.00000000000006</v>
      </c>
      <c r="J10482">
        <v>27</v>
      </c>
      <c r="K10482">
        <v>2930</v>
      </c>
      <c r="L10482" t="s">
        <v>471</v>
      </c>
      <c r="M10482" s="2">
        <f>+Table3[[#This Row],[CHW]]/Table3[[#This Row],[Count of Airbill Number]]</f>
        <v>10.111111111111112</v>
      </c>
    </row>
    <row r="10483" spans="2:13">
      <c r="B10483" t="s">
        <v>20</v>
      </c>
      <c r="C10483" t="s">
        <v>472</v>
      </c>
      <c r="D10483" t="s">
        <v>22</v>
      </c>
      <c r="E10483" t="s">
        <v>778</v>
      </c>
      <c r="F10483" t="s">
        <v>778</v>
      </c>
      <c r="G10483" t="s">
        <v>173</v>
      </c>
      <c r="H10483" t="s">
        <v>304</v>
      </c>
      <c r="I10483">
        <v>273</v>
      </c>
      <c r="J10483">
        <v>11</v>
      </c>
      <c r="K10483">
        <v>2931</v>
      </c>
      <c r="L10483" t="s">
        <v>471</v>
      </c>
      <c r="M10483" s="2">
        <f>+Table3[[#This Row],[CHW]]/Table3[[#This Row],[Count of Airbill Number]]</f>
        <v>24.818181818181817</v>
      </c>
    </row>
    <row r="10484" spans="2:13">
      <c r="B10484" t="s">
        <v>20</v>
      </c>
      <c r="C10484" t="s">
        <v>472</v>
      </c>
      <c r="D10484" t="s">
        <v>22</v>
      </c>
      <c r="E10484" t="s">
        <v>776</v>
      </c>
      <c r="F10484" t="s">
        <v>778</v>
      </c>
      <c r="G10484" t="s">
        <v>85</v>
      </c>
      <c r="H10484" t="s">
        <v>161</v>
      </c>
      <c r="I10484">
        <v>273</v>
      </c>
      <c r="J10484">
        <v>15</v>
      </c>
      <c r="K10484">
        <v>2932</v>
      </c>
      <c r="L10484" t="s">
        <v>471</v>
      </c>
      <c r="M10484" s="2">
        <f>+Table3[[#This Row],[CHW]]/Table3[[#This Row],[Count of Airbill Number]]</f>
        <v>18.2</v>
      </c>
    </row>
    <row r="10485" spans="2:13">
      <c r="B10485" t="s">
        <v>35</v>
      </c>
      <c r="C10485" t="s">
        <v>21</v>
      </c>
      <c r="D10485" t="s">
        <v>36</v>
      </c>
      <c r="E10485" t="s">
        <v>778</v>
      </c>
      <c r="F10485" t="s">
        <v>776</v>
      </c>
      <c r="G10485" t="s">
        <v>150</v>
      </c>
      <c r="H10485" t="s">
        <v>66</v>
      </c>
      <c r="I10485">
        <v>272</v>
      </c>
      <c r="J10485">
        <v>1</v>
      </c>
      <c r="K10485">
        <v>2933</v>
      </c>
      <c r="L10485" t="s">
        <v>471</v>
      </c>
      <c r="M10485" s="2">
        <f>+Table3[[#This Row],[CHW]]/Table3[[#This Row],[Count of Airbill Number]]</f>
        <v>272</v>
      </c>
    </row>
    <row r="10486" spans="2:13">
      <c r="B10486" t="s">
        <v>35</v>
      </c>
      <c r="C10486" t="s">
        <v>21</v>
      </c>
      <c r="D10486" t="s">
        <v>36</v>
      </c>
      <c r="E10486" t="s">
        <v>778</v>
      </c>
      <c r="F10486" t="s">
        <v>778</v>
      </c>
      <c r="G10486" t="s">
        <v>516</v>
      </c>
      <c r="H10486" t="s">
        <v>698</v>
      </c>
      <c r="I10486">
        <v>272</v>
      </c>
      <c r="J10486">
        <v>1</v>
      </c>
      <c r="K10486">
        <v>2934</v>
      </c>
      <c r="L10486" t="s">
        <v>471</v>
      </c>
      <c r="M10486" s="2">
        <f>+Table3[[#This Row],[CHW]]/Table3[[#This Row],[Count of Airbill Number]]</f>
        <v>272</v>
      </c>
    </row>
    <row r="10487" spans="2:13">
      <c r="B10487" t="s">
        <v>35</v>
      </c>
      <c r="C10487" t="s">
        <v>472</v>
      </c>
      <c r="D10487" t="s">
        <v>36</v>
      </c>
      <c r="E10487" t="s">
        <v>777</v>
      </c>
      <c r="F10487" t="s">
        <v>777</v>
      </c>
      <c r="G10487" t="s">
        <v>27</v>
      </c>
      <c r="H10487" t="s">
        <v>300</v>
      </c>
      <c r="I10487">
        <v>272</v>
      </c>
      <c r="J10487">
        <v>1</v>
      </c>
      <c r="K10487">
        <v>2935</v>
      </c>
      <c r="L10487" t="s">
        <v>471</v>
      </c>
      <c r="M10487" s="2">
        <f>+Table3[[#This Row],[CHW]]/Table3[[#This Row],[Count of Airbill Number]]</f>
        <v>272</v>
      </c>
    </row>
    <row r="10488" spans="2:13">
      <c r="B10488" t="s">
        <v>20</v>
      </c>
      <c r="C10488" t="s">
        <v>21</v>
      </c>
      <c r="D10488" t="s">
        <v>22</v>
      </c>
      <c r="E10488" t="s">
        <v>778</v>
      </c>
      <c r="F10488" t="s">
        <v>776</v>
      </c>
      <c r="G10488" t="s">
        <v>150</v>
      </c>
      <c r="H10488" t="s">
        <v>37</v>
      </c>
      <c r="I10488">
        <v>272</v>
      </c>
      <c r="J10488">
        <v>175</v>
      </c>
      <c r="K10488">
        <v>2936</v>
      </c>
      <c r="L10488" t="s">
        <v>471</v>
      </c>
      <c r="M10488" s="2">
        <f>+Table3[[#This Row],[CHW]]/Table3[[#This Row],[Count of Airbill Number]]</f>
        <v>1.5542857142857143</v>
      </c>
    </row>
    <row r="10489" spans="2:13">
      <c r="B10489" t="s">
        <v>20</v>
      </c>
      <c r="C10489" t="s">
        <v>472</v>
      </c>
      <c r="D10489" t="s">
        <v>22</v>
      </c>
      <c r="E10489" t="s">
        <v>777</v>
      </c>
      <c r="F10489" t="s">
        <v>776</v>
      </c>
      <c r="G10489" t="s">
        <v>190</v>
      </c>
      <c r="H10489" t="s">
        <v>85</v>
      </c>
      <c r="I10489">
        <v>272</v>
      </c>
      <c r="J10489">
        <v>7</v>
      </c>
      <c r="K10489">
        <v>2937</v>
      </c>
      <c r="L10489" t="s">
        <v>471</v>
      </c>
      <c r="M10489" s="2">
        <f>+Table3[[#This Row],[CHW]]/Table3[[#This Row],[Count of Airbill Number]]</f>
        <v>38.857142857142854</v>
      </c>
    </row>
    <row r="10490" spans="2:13">
      <c r="B10490" t="s">
        <v>20</v>
      </c>
      <c r="C10490" t="s">
        <v>472</v>
      </c>
      <c r="D10490" t="s">
        <v>22</v>
      </c>
      <c r="E10490" t="s">
        <v>776</v>
      </c>
      <c r="F10490" t="s">
        <v>776</v>
      </c>
      <c r="G10490" t="s">
        <v>533</v>
      </c>
      <c r="H10490" t="s">
        <v>37</v>
      </c>
      <c r="I10490">
        <v>271.32</v>
      </c>
      <c r="J10490">
        <v>10</v>
      </c>
      <c r="K10490">
        <v>2938</v>
      </c>
      <c r="L10490" t="s">
        <v>471</v>
      </c>
      <c r="M10490" s="2">
        <f>+Table3[[#This Row],[CHW]]/Table3[[#This Row],[Count of Airbill Number]]</f>
        <v>27.131999999999998</v>
      </c>
    </row>
    <row r="10491" spans="2:13">
      <c r="B10491" t="s">
        <v>20</v>
      </c>
      <c r="C10491" t="s">
        <v>472</v>
      </c>
      <c r="D10491" t="s">
        <v>22</v>
      </c>
      <c r="E10491" t="s">
        <v>778</v>
      </c>
      <c r="F10491" t="s">
        <v>777</v>
      </c>
      <c r="G10491" t="s">
        <v>112</v>
      </c>
      <c r="H10491" t="s">
        <v>154</v>
      </c>
      <c r="I10491">
        <v>271.31</v>
      </c>
      <c r="J10491">
        <v>3</v>
      </c>
      <c r="K10491">
        <v>2939</v>
      </c>
      <c r="L10491" t="s">
        <v>471</v>
      </c>
      <c r="M10491" s="2">
        <f>+Table3[[#This Row],[CHW]]/Table3[[#This Row],[Count of Airbill Number]]</f>
        <v>90.436666666666667</v>
      </c>
    </row>
    <row r="10492" spans="2:13">
      <c r="B10492" t="s">
        <v>20</v>
      </c>
      <c r="C10492" t="s">
        <v>21</v>
      </c>
      <c r="D10492" t="s">
        <v>22</v>
      </c>
      <c r="E10492" t="s">
        <v>777</v>
      </c>
      <c r="F10492" t="s">
        <v>777</v>
      </c>
      <c r="G10492" t="s">
        <v>481</v>
      </c>
      <c r="H10492" t="s">
        <v>274</v>
      </c>
      <c r="I10492">
        <v>271</v>
      </c>
      <c r="J10492">
        <v>120</v>
      </c>
      <c r="K10492">
        <v>2940</v>
      </c>
      <c r="L10492" t="s">
        <v>471</v>
      </c>
      <c r="M10492" s="2">
        <f>+Table3[[#This Row],[CHW]]/Table3[[#This Row],[Count of Airbill Number]]</f>
        <v>2.2583333333333333</v>
      </c>
    </row>
    <row r="10493" spans="2:13">
      <c r="B10493" t="s">
        <v>20</v>
      </c>
      <c r="C10493" t="s">
        <v>472</v>
      </c>
      <c r="D10493" t="s">
        <v>22</v>
      </c>
      <c r="E10493" t="s">
        <v>776</v>
      </c>
      <c r="F10493" t="s">
        <v>776</v>
      </c>
      <c r="G10493" t="s">
        <v>39</v>
      </c>
      <c r="H10493" t="s">
        <v>132</v>
      </c>
      <c r="I10493">
        <v>271</v>
      </c>
      <c r="J10493">
        <v>14</v>
      </c>
      <c r="K10493">
        <v>2941</v>
      </c>
      <c r="L10493" t="s">
        <v>471</v>
      </c>
      <c r="M10493" s="2">
        <f>+Table3[[#This Row],[CHW]]/Table3[[#This Row],[Count of Airbill Number]]</f>
        <v>19.357142857142858</v>
      </c>
    </row>
    <row r="10494" spans="2:13">
      <c r="B10494" t="s">
        <v>20</v>
      </c>
      <c r="C10494" t="s">
        <v>472</v>
      </c>
      <c r="D10494" t="s">
        <v>22</v>
      </c>
      <c r="E10494" t="s">
        <v>777</v>
      </c>
      <c r="F10494" t="s">
        <v>777</v>
      </c>
      <c r="G10494" t="s">
        <v>110</v>
      </c>
      <c r="H10494" t="s">
        <v>55</v>
      </c>
      <c r="I10494">
        <v>271</v>
      </c>
      <c r="J10494">
        <v>51</v>
      </c>
      <c r="K10494">
        <v>2942</v>
      </c>
      <c r="L10494" t="s">
        <v>471</v>
      </c>
      <c r="M10494" s="2">
        <f>+Table3[[#This Row],[CHW]]/Table3[[#This Row],[Count of Airbill Number]]</f>
        <v>5.3137254901960782</v>
      </c>
    </row>
    <row r="10495" spans="2:13">
      <c r="B10495" t="s">
        <v>20</v>
      </c>
      <c r="C10495" t="s">
        <v>472</v>
      </c>
      <c r="D10495" t="s">
        <v>22</v>
      </c>
      <c r="E10495" t="s">
        <v>777</v>
      </c>
      <c r="F10495" t="s">
        <v>778</v>
      </c>
      <c r="G10495" t="s">
        <v>27</v>
      </c>
      <c r="H10495" t="s">
        <v>233</v>
      </c>
      <c r="I10495">
        <v>271</v>
      </c>
      <c r="J10495">
        <v>15</v>
      </c>
      <c r="K10495">
        <v>2943</v>
      </c>
      <c r="L10495" t="s">
        <v>471</v>
      </c>
      <c r="M10495" s="2">
        <f>+Table3[[#This Row],[CHW]]/Table3[[#This Row],[Count of Airbill Number]]</f>
        <v>18.066666666666666</v>
      </c>
    </row>
    <row r="10496" spans="2:13">
      <c r="B10496" t="s">
        <v>20</v>
      </c>
      <c r="C10496" t="s">
        <v>472</v>
      </c>
      <c r="D10496" t="s">
        <v>22</v>
      </c>
      <c r="E10496" t="s">
        <v>776</v>
      </c>
      <c r="F10496" t="s">
        <v>776</v>
      </c>
      <c r="G10496" t="s">
        <v>562</v>
      </c>
      <c r="H10496" t="s">
        <v>116</v>
      </c>
      <c r="I10496">
        <v>270.39999999999998</v>
      </c>
      <c r="J10496">
        <v>35</v>
      </c>
      <c r="K10496">
        <v>2944</v>
      </c>
      <c r="L10496" t="s">
        <v>471</v>
      </c>
      <c r="M10496" s="2">
        <f>+Table3[[#This Row],[CHW]]/Table3[[#This Row],[Count of Airbill Number]]</f>
        <v>7.7257142857142851</v>
      </c>
    </row>
    <row r="10497" spans="2:13">
      <c r="B10497" t="s">
        <v>20</v>
      </c>
      <c r="C10497" t="s">
        <v>21</v>
      </c>
      <c r="D10497" t="s">
        <v>22</v>
      </c>
      <c r="E10497" t="s">
        <v>778</v>
      </c>
      <c r="F10497" t="s">
        <v>776</v>
      </c>
      <c r="G10497" t="s">
        <v>86</v>
      </c>
      <c r="H10497" t="s">
        <v>122</v>
      </c>
      <c r="I10497">
        <v>270.14999999999998</v>
      </c>
      <c r="J10497">
        <v>30</v>
      </c>
      <c r="K10497">
        <v>2945</v>
      </c>
      <c r="L10497" t="s">
        <v>471</v>
      </c>
      <c r="M10497" s="2">
        <f>+Table3[[#This Row],[CHW]]/Table3[[#This Row],[Count of Airbill Number]]</f>
        <v>9.004999999999999</v>
      </c>
    </row>
    <row r="10498" spans="2:13">
      <c r="B10498" t="s">
        <v>35</v>
      </c>
      <c r="C10498" t="s">
        <v>21</v>
      </c>
      <c r="D10498" t="s">
        <v>36</v>
      </c>
      <c r="E10498" t="s">
        <v>777</v>
      </c>
      <c r="F10498" t="s">
        <v>777</v>
      </c>
      <c r="G10498" t="s">
        <v>290</v>
      </c>
      <c r="H10498" t="s">
        <v>489</v>
      </c>
      <c r="I10498">
        <v>270</v>
      </c>
      <c r="J10498">
        <v>14</v>
      </c>
      <c r="K10498">
        <v>2946</v>
      </c>
      <c r="L10498" t="s">
        <v>471</v>
      </c>
      <c r="M10498" s="2">
        <f>+Table3[[#This Row],[CHW]]/Table3[[#This Row],[Count of Airbill Number]]</f>
        <v>19.285714285714285</v>
      </c>
    </row>
    <row r="10499" spans="2:13">
      <c r="B10499" t="s">
        <v>35</v>
      </c>
      <c r="C10499" t="s">
        <v>472</v>
      </c>
      <c r="D10499" t="s">
        <v>36</v>
      </c>
      <c r="E10499" t="s">
        <v>778</v>
      </c>
      <c r="F10499" t="s">
        <v>778</v>
      </c>
      <c r="G10499" t="s">
        <v>358</v>
      </c>
      <c r="H10499" t="s">
        <v>433</v>
      </c>
      <c r="I10499">
        <v>270</v>
      </c>
      <c r="J10499">
        <v>11</v>
      </c>
      <c r="K10499">
        <v>2947</v>
      </c>
      <c r="L10499" t="s">
        <v>471</v>
      </c>
      <c r="M10499" s="2">
        <f>+Table3[[#This Row],[CHW]]/Table3[[#This Row],[Count of Airbill Number]]</f>
        <v>24.545454545454547</v>
      </c>
    </row>
    <row r="10500" spans="2:13">
      <c r="B10500" t="s">
        <v>20</v>
      </c>
      <c r="C10500" t="s">
        <v>21</v>
      </c>
      <c r="D10500" t="s">
        <v>22</v>
      </c>
      <c r="E10500" t="s">
        <v>777</v>
      </c>
      <c r="F10500" t="s">
        <v>777</v>
      </c>
      <c r="G10500" t="s">
        <v>162</v>
      </c>
      <c r="H10500" t="s">
        <v>110</v>
      </c>
      <c r="I10500">
        <v>270</v>
      </c>
      <c r="J10500">
        <v>33</v>
      </c>
      <c r="K10500">
        <v>2948</v>
      </c>
      <c r="L10500" t="s">
        <v>471</v>
      </c>
      <c r="M10500" s="2">
        <f>+Table3[[#This Row],[CHW]]/Table3[[#This Row],[Count of Airbill Number]]</f>
        <v>8.1818181818181817</v>
      </c>
    </row>
    <row r="10501" spans="2:13">
      <c r="B10501" t="s">
        <v>20</v>
      </c>
      <c r="C10501" t="s">
        <v>472</v>
      </c>
      <c r="D10501" t="s">
        <v>22</v>
      </c>
      <c r="E10501" t="s">
        <v>778</v>
      </c>
      <c r="F10501" t="s">
        <v>776</v>
      </c>
      <c r="G10501" t="s">
        <v>206</v>
      </c>
      <c r="H10501" t="s">
        <v>85</v>
      </c>
      <c r="I10501">
        <v>270</v>
      </c>
      <c r="J10501">
        <v>7</v>
      </c>
      <c r="K10501">
        <v>2949</v>
      </c>
      <c r="L10501" t="s">
        <v>471</v>
      </c>
      <c r="M10501" s="2">
        <f>+Table3[[#This Row],[CHW]]/Table3[[#This Row],[Count of Airbill Number]]</f>
        <v>38.571428571428569</v>
      </c>
    </row>
    <row r="10502" spans="2:13">
      <c r="B10502" t="s">
        <v>20</v>
      </c>
      <c r="C10502" t="s">
        <v>472</v>
      </c>
      <c r="D10502" t="s">
        <v>22</v>
      </c>
      <c r="E10502" t="s">
        <v>777</v>
      </c>
      <c r="F10502" t="s">
        <v>777</v>
      </c>
      <c r="G10502" t="s">
        <v>230</v>
      </c>
      <c r="H10502" t="s">
        <v>29</v>
      </c>
      <c r="I10502">
        <v>270</v>
      </c>
      <c r="J10502">
        <v>12</v>
      </c>
      <c r="K10502">
        <v>2950</v>
      </c>
      <c r="L10502" t="s">
        <v>471</v>
      </c>
      <c r="M10502" s="2">
        <f>+Table3[[#This Row],[CHW]]/Table3[[#This Row],[Count of Airbill Number]]</f>
        <v>22.5</v>
      </c>
    </row>
    <row r="10503" spans="2:13">
      <c r="B10503" t="s">
        <v>20</v>
      </c>
      <c r="C10503" t="s">
        <v>472</v>
      </c>
      <c r="D10503" t="s">
        <v>22</v>
      </c>
      <c r="E10503" t="s">
        <v>777</v>
      </c>
      <c r="F10503" t="s">
        <v>778</v>
      </c>
      <c r="G10503" t="s">
        <v>27</v>
      </c>
      <c r="H10503" t="s">
        <v>101</v>
      </c>
      <c r="I10503">
        <v>270</v>
      </c>
      <c r="J10503">
        <v>19</v>
      </c>
      <c r="K10503">
        <v>2951</v>
      </c>
      <c r="L10503" t="s">
        <v>471</v>
      </c>
      <c r="M10503" s="2">
        <f>+Table3[[#This Row],[CHW]]/Table3[[#This Row],[Count of Airbill Number]]</f>
        <v>14.210526315789474</v>
      </c>
    </row>
    <row r="10504" spans="2:13">
      <c r="B10504" t="s">
        <v>20</v>
      </c>
      <c r="C10504" t="s">
        <v>472</v>
      </c>
      <c r="D10504" t="s">
        <v>22</v>
      </c>
      <c r="E10504" t="s">
        <v>777</v>
      </c>
      <c r="F10504" t="s">
        <v>776</v>
      </c>
      <c r="G10504" t="s">
        <v>106</v>
      </c>
      <c r="H10504" t="s">
        <v>597</v>
      </c>
      <c r="I10504">
        <v>270</v>
      </c>
      <c r="J10504">
        <v>2</v>
      </c>
      <c r="K10504">
        <v>2952</v>
      </c>
      <c r="L10504" t="s">
        <v>471</v>
      </c>
      <c r="M10504" s="2">
        <f>+Table3[[#This Row],[CHW]]/Table3[[#This Row],[Count of Airbill Number]]</f>
        <v>135</v>
      </c>
    </row>
    <row r="10505" spans="2:13">
      <c r="B10505" t="s">
        <v>20</v>
      </c>
      <c r="C10505" t="s">
        <v>472</v>
      </c>
      <c r="D10505" t="s">
        <v>36</v>
      </c>
      <c r="E10505" t="s">
        <v>776</v>
      </c>
      <c r="F10505" t="s">
        <v>776</v>
      </c>
      <c r="G10505" t="s">
        <v>37</v>
      </c>
      <c r="H10505" t="s">
        <v>63</v>
      </c>
      <c r="I10505">
        <v>270</v>
      </c>
      <c r="J10505">
        <v>20</v>
      </c>
      <c r="K10505">
        <v>2953</v>
      </c>
      <c r="L10505" t="s">
        <v>471</v>
      </c>
      <c r="M10505" s="2">
        <f>+Table3[[#This Row],[CHW]]/Table3[[#This Row],[Count of Airbill Number]]</f>
        <v>13.5</v>
      </c>
    </row>
    <row r="10506" spans="2:13">
      <c r="B10506" t="s">
        <v>20</v>
      </c>
      <c r="C10506" t="s">
        <v>472</v>
      </c>
      <c r="D10506" t="s">
        <v>22</v>
      </c>
      <c r="E10506" t="s">
        <v>778</v>
      </c>
      <c r="F10506" t="s">
        <v>778</v>
      </c>
      <c r="G10506" t="s">
        <v>124</v>
      </c>
      <c r="H10506" t="s">
        <v>171</v>
      </c>
      <c r="I10506">
        <v>269.7</v>
      </c>
      <c r="J10506">
        <v>8</v>
      </c>
      <c r="K10506">
        <v>2954</v>
      </c>
      <c r="L10506" t="s">
        <v>471</v>
      </c>
      <c r="M10506" s="2">
        <f>+Table3[[#This Row],[CHW]]/Table3[[#This Row],[Count of Airbill Number]]</f>
        <v>33.712499999999999</v>
      </c>
    </row>
    <row r="10507" spans="2:13">
      <c r="B10507" t="s">
        <v>20</v>
      </c>
      <c r="C10507" t="s">
        <v>21</v>
      </c>
      <c r="D10507" t="s">
        <v>22</v>
      </c>
      <c r="E10507" t="s">
        <v>776</v>
      </c>
      <c r="F10507" t="s">
        <v>776</v>
      </c>
      <c r="G10507" t="s">
        <v>37</v>
      </c>
      <c r="H10507" t="s">
        <v>48</v>
      </c>
      <c r="I10507">
        <v>269.26</v>
      </c>
      <c r="J10507">
        <v>101</v>
      </c>
      <c r="K10507">
        <v>2955</v>
      </c>
      <c r="L10507" t="s">
        <v>471</v>
      </c>
      <c r="M10507" s="2">
        <f>+Table3[[#This Row],[CHW]]/Table3[[#This Row],[Count of Airbill Number]]</f>
        <v>2.6659405940594056</v>
      </c>
    </row>
    <row r="10508" spans="2:13">
      <c r="B10508" t="s">
        <v>35</v>
      </c>
      <c r="C10508" t="s">
        <v>472</v>
      </c>
      <c r="D10508" t="s">
        <v>36</v>
      </c>
      <c r="E10508" t="s">
        <v>778</v>
      </c>
      <c r="F10508" t="s">
        <v>778</v>
      </c>
      <c r="G10508" t="s">
        <v>51</v>
      </c>
      <c r="H10508" t="s">
        <v>99</v>
      </c>
      <c r="I10508">
        <v>269</v>
      </c>
      <c r="J10508">
        <v>4</v>
      </c>
      <c r="K10508">
        <v>2956</v>
      </c>
      <c r="L10508" t="s">
        <v>471</v>
      </c>
      <c r="M10508" s="2">
        <f>+Table3[[#This Row],[CHW]]/Table3[[#This Row],[Count of Airbill Number]]</f>
        <v>67.25</v>
      </c>
    </row>
    <row r="10509" spans="2:13">
      <c r="B10509" t="s">
        <v>20</v>
      </c>
      <c r="C10509" t="s">
        <v>472</v>
      </c>
      <c r="D10509" t="s">
        <v>22</v>
      </c>
      <c r="E10509" t="s">
        <v>776</v>
      </c>
      <c r="F10509" t="s">
        <v>776</v>
      </c>
      <c r="G10509" t="s">
        <v>31</v>
      </c>
      <c r="H10509" t="s">
        <v>33</v>
      </c>
      <c r="I10509">
        <v>268.57</v>
      </c>
      <c r="J10509">
        <v>1</v>
      </c>
      <c r="K10509">
        <v>2957</v>
      </c>
      <c r="L10509" t="s">
        <v>471</v>
      </c>
      <c r="M10509" s="2">
        <f>+Table3[[#This Row],[CHW]]/Table3[[#This Row],[Count of Airbill Number]]</f>
        <v>268.57</v>
      </c>
    </row>
    <row r="10510" spans="2:13">
      <c r="B10510" t="s">
        <v>20</v>
      </c>
      <c r="C10510" t="s">
        <v>472</v>
      </c>
      <c r="D10510" t="s">
        <v>22</v>
      </c>
      <c r="E10510" t="s">
        <v>776</v>
      </c>
      <c r="F10510" t="s">
        <v>776</v>
      </c>
      <c r="G10510" t="s">
        <v>39</v>
      </c>
      <c r="H10510" t="s">
        <v>45</v>
      </c>
      <c r="I10510">
        <v>268.5</v>
      </c>
      <c r="J10510">
        <v>11</v>
      </c>
      <c r="K10510">
        <v>2958</v>
      </c>
      <c r="L10510" t="s">
        <v>471</v>
      </c>
      <c r="M10510" s="2">
        <f>+Table3[[#This Row],[CHW]]/Table3[[#This Row],[Count of Airbill Number]]</f>
        <v>24.40909090909091</v>
      </c>
    </row>
    <row r="10511" spans="2:13">
      <c r="B10511" t="s">
        <v>20</v>
      </c>
      <c r="C10511" t="s">
        <v>21</v>
      </c>
      <c r="D10511" t="s">
        <v>22</v>
      </c>
      <c r="E10511" t="s">
        <v>778</v>
      </c>
      <c r="F10511" t="s">
        <v>778</v>
      </c>
      <c r="G10511" t="s">
        <v>86</v>
      </c>
      <c r="H10511" t="s">
        <v>150</v>
      </c>
      <c r="I10511">
        <v>268.2</v>
      </c>
      <c r="J10511">
        <v>110</v>
      </c>
      <c r="K10511">
        <v>2959</v>
      </c>
      <c r="L10511" t="s">
        <v>471</v>
      </c>
      <c r="M10511" s="2">
        <f>+Table3[[#This Row],[CHW]]/Table3[[#This Row],[Count of Airbill Number]]</f>
        <v>2.438181818181818</v>
      </c>
    </row>
    <row r="10512" spans="2:13">
      <c r="B10512" t="s">
        <v>35</v>
      </c>
      <c r="C10512" t="s">
        <v>472</v>
      </c>
      <c r="D10512" t="s">
        <v>36</v>
      </c>
      <c r="E10512" t="s">
        <v>777</v>
      </c>
      <c r="F10512" t="s">
        <v>777</v>
      </c>
      <c r="G10512" t="s">
        <v>481</v>
      </c>
      <c r="H10512" t="s">
        <v>290</v>
      </c>
      <c r="I10512">
        <v>268</v>
      </c>
      <c r="J10512">
        <v>6</v>
      </c>
      <c r="K10512">
        <v>2960</v>
      </c>
      <c r="L10512" t="s">
        <v>471</v>
      </c>
      <c r="M10512" s="2">
        <f>+Table3[[#This Row],[CHW]]/Table3[[#This Row],[Count of Airbill Number]]</f>
        <v>44.666666666666664</v>
      </c>
    </row>
    <row r="10513" spans="2:13">
      <c r="B10513" t="s">
        <v>20</v>
      </c>
      <c r="C10513" t="s">
        <v>472</v>
      </c>
      <c r="D10513" t="s">
        <v>22</v>
      </c>
      <c r="E10513" t="s">
        <v>776</v>
      </c>
      <c r="F10513" t="s">
        <v>776</v>
      </c>
      <c r="G10513" t="s">
        <v>123</v>
      </c>
      <c r="H10513" t="s">
        <v>165</v>
      </c>
      <c r="I10513">
        <v>267.87</v>
      </c>
      <c r="J10513">
        <v>16</v>
      </c>
      <c r="K10513">
        <v>2961</v>
      </c>
      <c r="L10513" t="s">
        <v>471</v>
      </c>
      <c r="M10513" s="2">
        <f>+Table3[[#This Row],[CHW]]/Table3[[#This Row],[Count of Airbill Number]]</f>
        <v>16.741875</v>
      </c>
    </row>
    <row r="10514" spans="2:13">
      <c r="B10514" t="s">
        <v>20</v>
      </c>
      <c r="C10514" t="s">
        <v>472</v>
      </c>
      <c r="D10514" t="s">
        <v>22</v>
      </c>
      <c r="E10514" t="s">
        <v>778</v>
      </c>
      <c r="F10514" t="s">
        <v>778</v>
      </c>
      <c r="G10514" t="s">
        <v>124</v>
      </c>
      <c r="H10514" t="s">
        <v>494</v>
      </c>
      <c r="I10514">
        <v>267.86</v>
      </c>
      <c r="J10514">
        <v>13</v>
      </c>
      <c r="K10514">
        <v>2962</v>
      </c>
      <c r="L10514" t="s">
        <v>471</v>
      </c>
      <c r="M10514" s="2">
        <f>+Table3[[#This Row],[CHW]]/Table3[[#This Row],[Count of Airbill Number]]</f>
        <v>20.604615384615386</v>
      </c>
    </row>
    <row r="10515" spans="2:13">
      <c r="B10515" t="s">
        <v>20</v>
      </c>
      <c r="C10515" t="s">
        <v>21</v>
      </c>
      <c r="D10515" t="s">
        <v>22</v>
      </c>
      <c r="E10515" t="s">
        <v>777</v>
      </c>
      <c r="F10515" t="s">
        <v>777</v>
      </c>
      <c r="G10515" t="s">
        <v>429</v>
      </c>
      <c r="H10515" t="s">
        <v>27</v>
      </c>
      <c r="I10515">
        <v>267.60000000000002</v>
      </c>
      <c r="J10515">
        <v>106</v>
      </c>
      <c r="K10515">
        <v>2963</v>
      </c>
      <c r="L10515" t="s">
        <v>471</v>
      </c>
      <c r="M10515" s="2">
        <f>+Table3[[#This Row],[CHW]]/Table3[[#This Row],[Count of Airbill Number]]</f>
        <v>2.5245283018867926</v>
      </c>
    </row>
    <row r="10516" spans="2:13">
      <c r="B10516" t="s">
        <v>20</v>
      </c>
      <c r="C10516" t="s">
        <v>472</v>
      </c>
      <c r="D10516" t="s">
        <v>22</v>
      </c>
      <c r="E10516" t="s">
        <v>776</v>
      </c>
      <c r="F10516" t="s">
        <v>776</v>
      </c>
      <c r="G10516" t="s">
        <v>39</v>
      </c>
      <c r="H10516" t="s">
        <v>103</v>
      </c>
      <c r="I10516">
        <v>267.32011999999997</v>
      </c>
      <c r="J10516">
        <v>12</v>
      </c>
      <c r="K10516">
        <v>2964</v>
      </c>
      <c r="L10516" t="s">
        <v>471</v>
      </c>
      <c r="M10516" s="2">
        <f>+Table3[[#This Row],[CHW]]/Table3[[#This Row],[Count of Airbill Number]]</f>
        <v>22.276676666666663</v>
      </c>
    </row>
    <row r="10517" spans="2:13">
      <c r="B10517" t="s">
        <v>35</v>
      </c>
      <c r="C10517" t="s">
        <v>21</v>
      </c>
      <c r="D10517" t="s">
        <v>36</v>
      </c>
      <c r="E10517" t="s">
        <v>778</v>
      </c>
      <c r="F10517" t="s">
        <v>778</v>
      </c>
      <c r="G10517" t="s">
        <v>153</v>
      </c>
      <c r="H10517" t="s">
        <v>150</v>
      </c>
      <c r="I10517">
        <v>267</v>
      </c>
      <c r="J10517">
        <v>1</v>
      </c>
      <c r="K10517">
        <v>2965</v>
      </c>
      <c r="L10517" t="s">
        <v>471</v>
      </c>
      <c r="M10517" s="2">
        <f>+Table3[[#This Row],[CHW]]/Table3[[#This Row],[Count of Airbill Number]]</f>
        <v>267</v>
      </c>
    </row>
    <row r="10518" spans="2:13">
      <c r="B10518" t="s">
        <v>20</v>
      </c>
      <c r="C10518" t="s">
        <v>21</v>
      </c>
      <c r="D10518" t="s">
        <v>36</v>
      </c>
      <c r="E10518" t="s">
        <v>777</v>
      </c>
      <c r="F10518" t="s">
        <v>777</v>
      </c>
      <c r="G10518" t="s">
        <v>55</v>
      </c>
      <c r="H10518" t="s">
        <v>106</v>
      </c>
      <c r="I10518">
        <v>267</v>
      </c>
      <c r="J10518">
        <v>159</v>
      </c>
      <c r="K10518">
        <v>2966</v>
      </c>
      <c r="L10518" t="s">
        <v>471</v>
      </c>
      <c r="M10518" s="2">
        <f>+Table3[[#This Row],[CHW]]/Table3[[#This Row],[Count of Airbill Number]]</f>
        <v>1.679245283018868</v>
      </c>
    </row>
    <row r="10519" spans="2:13">
      <c r="B10519" t="s">
        <v>20</v>
      </c>
      <c r="C10519" t="s">
        <v>472</v>
      </c>
      <c r="D10519" t="s">
        <v>22</v>
      </c>
      <c r="E10519" t="s">
        <v>776</v>
      </c>
      <c r="F10519" t="s">
        <v>776</v>
      </c>
      <c r="G10519" t="s">
        <v>66</v>
      </c>
      <c r="H10519" t="s">
        <v>119</v>
      </c>
      <c r="I10519">
        <v>266.5</v>
      </c>
      <c r="J10519">
        <v>7</v>
      </c>
      <c r="K10519">
        <v>2967</v>
      </c>
      <c r="L10519" t="s">
        <v>471</v>
      </c>
      <c r="M10519" s="2">
        <f>+Table3[[#This Row],[CHW]]/Table3[[#This Row],[Count of Airbill Number]]</f>
        <v>38.071428571428569</v>
      </c>
    </row>
    <row r="10520" spans="2:13">
      <c r="B10520" t="s">
        <v>20</v>
      </c>
      <c r="C10520" t="s">
        <v>21</v>
      </c>
      <c r="D10520" t="s">
        <v>22</v>
      </c>
      <c r="E10520" t="s">
        <v>778</v>
      </c>
      <c r="F10520" t="s">
        <v>776</v>
      </c>
      <c r="G10520" t="s">
        <v>476</v>
      </c>
      <c r="H10520" t="s">
        <v>32</v>
      </c>
      <c r="I10520">
        <v>266</v>
      </c>
      <c r="J10520">
        <v>1</v>
      </c>
      <c r="K10520">
        <v>2968</v>
      </c>
      <c r="L10520" t="s">
        <v>471</v>
      </c>
      <c r="M10520" s="2">
        <f>+Table3[[#This Row],[CHW]]/Table3[[#This Row],[Count of Airbill Number]]</f>
        <v>266</v>
      </c>
    </row>
    <row r="10521" spans="2:13">
      <c r="B10521" t="s">
        <v>20</v>
      </c>
      <c r="C10521" t="s">
        <v>472</v>
      </c>
      <c r="D10521" t="s">
        <v>22</v>
      </c>
      <c r="E10521" t="s">
        <v>778</v>
      </c>
      <c r="F10521" t="s">
        <v>778</v>
      </c>
      <c r="G10521" t="s">
        <v>310</v>
      </c>
      <c r="H10521" t="s">
        <v>150</v>
      </c>
      <c r="I10521">
        <v>266</v>
      </c>
      <c r="J10521">
        <v>24</v>
      </c>
      <c r="K10521">
        <v>2969</v>
      </c>
      <c r="L10521" t="s">
        <v>471</v>
      </c>
      <c r="M10521" s="2">
        <f>+Table3[[#This Row],[CHW]]/Table3[[#This Row],[Count of Airbill Number]]</f>
        <v>11.083333333333334</v>
      </c>
    </row>
    <row r="10522" spans="2:13">
      <c r="B10522" t="s">
        <v>20</v>
      </c>
      <c r="C10522" t="s">
        <v>472</v>
      </c>
      <c r="D10522" t="s">
        <v>22</v>
      </c>
      <c r="E10522" t="s">
        <v>776</v>
      </c>
      <c r="F10522" t="s">
        <v>776</v>
      </c>
      <c r="G10522" t="s">
        <v>41</v>
      </c>
      <c r="H10522" t="s">
        <v>49</v>
      </c>
      <c r="I10522">
        <v>265.84157999999996</v>
      </c>
      <c r="J10522">
        <v>6</v>
      </c>
      <c r="K10522">
        <v>2970</v>
      </c>
      <c r="L10522" t="s">
        <v>471</v>
      </c>
      <c r="M10522" s="2">
        <f>+Table3[[#This Row],[CHW]]/Table3[[#This Row],[Count of Airbill Number]]</f>
        <v>44.306929999999994</v>
      </c>
    </row>
    <row r="10523" spans="2:13">
      <c r="B10523" t="s">
        <v>20</v>
      </c>
      <c r="C10523" t="s">
        <v>472</v>
      </c>
      <c r="D10523" t="s">
        <v>22</v>
      </c>
      <c r="E10523" t="s">
        <v>778</v>
      </c>
      <c r="F10523" t="s">
        <v>776</v>
      </c>
      <c r="G10523" t="s">
        <v>99</v>
      </c>
      <c r="H10523" t="s">
        <v>123</v>
      </c>
      <c r="I10523">
        <v>265.5</v>
      </c>
      <c r="J10523">
        <v>11</v>
      </c>
      <c r="K10523">
        <v>2971</v>
      </c>
      <c r="L10523" t="s">
        <v>471</v>
      </c>
      <c r="M10523" s="2">
        <f>+Table3[[#This Row],[CHW]]/Table3[[#This Row],[Count of Airbill Number]]</f>
        <v>24.136363636363637</v>
      </c>
    </row>
    <row r="10524" spans="2:13">
      <c r="B10524" t="s">
        <v>35</v>
      </c>
      <c r="C10524" t="s">
        <v>472</v>
      </c>
      <c r="D10524" t="s">
        <v>36</v>
      </c>
      <c r="E10524" t="s">
        <v>776</v>
      </c>
      <c r="F10524" t="s">
        <v>777</v>
      </c>
      <c r="G10524" t="s">
        <v>66</v>
      </c>
      <c r="H10524" t="s">
        <v>290</v>
      </c>
      <c r="I10524">
        <v>265</v>
      </c>
      <c r="J10524">
        <v>1</v>
      </c>
      <c r="K10524">
        <v>2972</v>
      </c>
      <c r="L10524" t="s">
        <v>471</v>
      </c>
      <c r="M10524" s="2">
        <f>+Table3[[#This Row],[CHW]]/Table3[[#This Row],[Count of Airbill Number]]</f>
        <v>265</v>
      </c>
    </row>
    <row r="10525" spans="2:13">
      <c r="B10525" t="s">
        <v>20</v>
      </c>
      <c r="C10525" t="s">
        <v>472</v>
      </c>
      <c r="D10525" t="s">
        <v>22</v>
      </c>
      <c r="E10525" t="s">
        <v>778</v>
      </c>
      <c r="F10525" t="s">
        <v>778</v>
      </c>
      <c r="G10525" t="s">
        <v>580</v>
      </c>
      <c r="H10525" t="s">
        <v>269</v>
      </c>
      <c r="I10525">
        <v>265</v>
      </c>
      <c r="J10525">
        <v>12</v>
      </c>
      <c r="K10525">
        <v>2973</v>
      </c>
      <c r="L10525" t="s">
        <v>471</v>
      </c>
      <c r="M10525" s="2">
        <f>+Table3[[#This Row],[CHW]]/Table3[[#This Row],[Count of Airbill Number]]</f>
        <v>22.083333333333332</v>
      </c>
    </row>
    <row r="10526" spans="2:13">
      <c r="B10526" t="s">
        <v>20</v>
      </c>
      <c r="C10526" t="s">
        <v>472</v>
      </c>
      <c r="D10526" t="s">
        <v>22</v>
      </c>
      <c r="E10526" t="s">
        <v>776</v>
      </c>
      <c r="F10526" t="s">
        <v>776</v>
      </c>
      <c r="G10526" t="s">
        <v>49</v>
      </c>
      <c r="H10526" t="s">
        <v>33</v>
      </c>
      <c r="I10526">
        <v>265</v>
      </c>
      <c r="J10526">
        <v>6</v>
      </c>
      <c r="K10526">
        <v>2974</v>
      </c>
      <c r="L10526" t="s">
        <v>471</v>
      </c>
      <c r="M10526" s="2">
        <f>+Table3[[#This Row],[CHW]]/Table3[[#This Row],[Count of Airbill Number]]</f>
        <v>44.166666666666664</v>
      </c>
    </row>
    <row r="10527" spans="2:13">
      <c r="B10527" t="s">
        <v>20</v>
      </c>
      <c r="C10527" t="s">
        <v>472</v>
      </c>
      <c r="D10527" t="s">
        <v>36</v>
      </c>
      <c r="E10527" t="s">
        <v>777</v>
      </c>
      <c r="F10527" t="s">
        <v>777</v>
      </c>
      <c r="G10527" t="s">
        <v>38</v>
      </c>
      <c r="H10527" t="s">
        <v>484</v>
      </c>
      <c r="I10527">
        <v>265</v>
      </c>
      <c r="J10527">
        <v>14</v>
      </c>
      <c r="K10527">
        <v>2975</v>
      </c>
      <c r="L10527" t="s">
        <v>471</v>
      </c>
      <c r="M10527" s="2">
        <f>+Table3[[#This Row],[CHW]]/Table3[[#This Row],[Count of Airbill Number]]</f>
        <v>18.928571428571427</v>
      </c>
    </row>
    <row r="10528" spans="2:13">
      <c r="B10528" t="s">
        <v>20</v>
      </c>
      <c r="C10528" t="s">
        <v>472</v>
      </c>
      <c r="D10528" t="s">
        <v>22</v>
      </c>
      <c r="E10528" t="s">
        <v>776</v>
      </c>
      <c r="F10528" t="s">
        <v>776</v>
      </c>
      <c r="G10528" t="s">
        <v>85</v>
      </c>
      <c r="H10528" t="s">
        <v>175</v>
      </c>
      <c r="I10528">
        <v>264.8</v>
      </c>
      <c r="J10528">
        <v>1</v>
      </c>
      <c r="K10528">
        <v>2976</v>
      </c>
      <c r="L10528" t="s">
        <v>471</v>
      </c>
      <c r="M10528" s="2">
        <f>+Table3[[#This Row],[CHW]]/Table3[[#This Row],[Count of Airbill Number]]</f>
        <v>264.8</v>
      </c>
    </row>
    <row r="10529" spans="2:13">
      <c r="B10529" t="s">
        <v>20</v>
      </c>
      <c r="C10529" t="s">
        <v>472</v>
      </c>
      <c r="D10529" t="s">
        <v>22</v>
      </c>
      <c r="E10529" t="s">
        <v>778</v>
      </c>
      <c r="F10529" t="s">
        <v>778</v>
      </c>
      <c r="G10529" t="s">
        <v>171</v>
      </c>
      <c r="H10529" t="s">
        <v>393</v>
      </c>
      <c r="I10529">
        <v>264.5</v>
      </c>
      <c r="J10529">
        <v>17</v>
      </c>
      <c r="K10529">
        <v>2977</v>
      </c>
      <c r="L10529" t="s">
        <v>471</v>
      </c>
      <c r="M10529" s="2">
        <f>+Table3[[#This Row],[CHW]]/Table3[[#This Row],[Count of Airbill Number]]</f>
        <v>15.558823529411764</v>
      </c>
    </row>
    <row r="10530" spans="2:13">
      <c r="B10530" t="s">
        <v>20</v>
      </c>
      <c r="C10530" t="s">
        <v>21</v>
      </c>
      <c r="D10530" t="s">
        <v>22</v>
      </c>
      <c r="E10530" t="s">
        <v>777</v>
      </c>
      <c r="F10530" t="s">
        <v>777</v>
      </c>
      <c r="G10530" t="s">
        <v>106</v>
      </c>
      <c r="H10530" t="s">
        <v>55</v>
      </c>
      <c r="I10530">
        <v>264.26</v>
      </c>
      <c r="J10530">
        <v>84</v>
      </c>
      <c r="K10530">
        <v>2978</v>
      </c>
      <c r="L10530" t="s">
        <v>471</v>
      </c>
      <c r="M10530" s="2">
        <f>+Table3[[#This Row],[CHW]]/Table3[[#This Row],[Count of Airbill Number]]</f>
        <v>3.1459523809523811</v>
      </c>
    </row>
    <row r="10531" spans="2:13">
      <c r="B10531" t="s">
        <v>20</v>
      </c>
      <c r="C10531" t="s">
        <v>472</v>
      </c>
      <c r="D10531" t="s">
        <v>22</v>
      </c>
      <c r="E10531" t="s">
        <v>776</v>
      </c>
      <c r="F10531" t="s">
        <v>776</v>
      </c>
      <c r="G10531" t="s">
        <v>578</v>
      </c>
      <c r="H10531" t="s">
        <v>37</v>
      </c>
      <c r="I10531">
        <v>264</v>
      </c>
      <c r="J10531">
        <v>25</v>
      </c>
      <c r="K10531">
        <v>2979</v>
      </c>
      <c r="L10531" t="s">
        <v>471</v>
      </c>
      <c r="M10531" s="2">
        <f>+Table3[[#This Row],[CHW]]/Table3[[#This Row],[Count of Airbill Number]]</f>
        <v>10.56</v>
      </c>
    </row>
    <row r="10532" spans="2:13">
      <c r="B10532" t="s">
        <v>20</v>
      </c>
      <c r="C10532" t="s">
        <v>472</v>
      </c>
      <c r="D10532" t="s">
        <v>36</v>
      </c>
      <c r="E10532" t="s">
        <v>776</v>
      </c>
      <c r="F10532" t="s">
        <v>776</v>
      </c>
      <c r="G10532" t="s">
        <v>37</v>
      </c>
      <c r="H10532" t="s">
        <v>177</v>
      </c>
      <c r="I10532">
        <v>264</v>
      </c>
      <c r="J10532">
        <v>25</v>
      </c>
      <c r="K10532">
        <v>2980</v>
      </c>
      <c r="L10532" t="s">
        <v>471</v>
      </c>
      <c r="M10532" s="2">
        <f>+Table3[[#This Row],[CHW]]/Table3[[#This Row],[Count of Airbill Number]]</f>
        <v>10.56</v>
      </c>
    </row>
    <row r="10533" spans="2:13">
      <c r="B10533" t="s">
        <v>20</v>
      </c>
      <c r="C10533" t="s">
        <v>21</v>
      </c>
      <c r="D10533" t="s">
        <v>22</v>
      </c>
      <c r="E10533" t="s">
        <v>776</v>
      </c>
      <c r="F10533" t="s">
        <v>778</v>
      </c>
      <c r="G10533" t="s">
        <v>66</v>
      </c>
      <c r="H10533" t="s">
        <v>51</v>
      </c>
      <c r="I10533">
        <v>263.95999999999992</v>
      </c>
      <c r="J10533">
        <v>31</v>
      </c>
      <c r="K10533">
        <v>2981</v>
      </c>
      <c r="L10533" t="s">
        <v>471</v>
      </c>
      <c r="M10533" s="2">
        <f>+Table3[[#This Row],[CHW]]/Table3[[#This Row],[Count of Airbill Number]]</f>
        <v>8.5148387096774165</v>
      </c>
    </row>
    <row r="10534" spans="2:13">
      <c r="B10534" t="s">
        <v>35</v>
      </c>
      <c r="C10534" t="s">
        <v>472</v>
      </c>
      <c r="D10534" t="s">
        <v>36</v>
      </c>
      <c r="E10534" t="s">
        <v>776</v>
      </c>
      <c r="F10534" t="s">
        <v>777</v>
      </c>
      <c r="G10534" t="s">
        <v>85</v>
      </c>
      <c r="H10534" t="s">
        <v>44</v>
      </c>
      <c r="I10534">
        <v>263.52</v>
      </c>
      <c r="J10534">
        <v>2</v>
      </c>
      <c r="K10534">
        <v>2982</v>
      </c>
      <c r="L10534" t="s">
        <v>471</v>
      </c>
      <c r="M10534" s="2">
        <f>+Table3[[#This Row],[CHW]]/Table3[[#This Row],[Count of Airbill Number]]</f>
        <v>131.76</v>
      </c>
    </row>
    <row r="10535" spans="2:13">
      <c r="B10535" t="s">
        <v>20</v>
      </c>
      <c r="C10535" t="s">
        <v>472</v>
      </c>
      <c r="D10535" t="s">
        <v>22</v>
      </c>
      <c r="E10535" t="s">
        <v>776</v>
      </c>
      <c r="F10535" t="s">
        <v>776</v>
      </c>
      <c r="G10535" t="s">
        <v>39</v>
      </c>
      <c r="H10535" t="s">
        <v>66</v>
      </c>
      <c r="I10535">
        <v>263.10000000000002</v>
      </c>
      <c r="J10535">
        <v>10</v>
      </c>
      <c r="K10535">
        <v>2983</v>
      </c>
      <c r="L10535" t="s">
        <v>471</v>
      </c>
      <c r="M10535" s="2">
        <f>+Table3[[#This Row],[CHW]]/Table3[[#This Row],[Count of Airbill Number]]</f>
        <v>26.310000000000002</v>
      </c>
    </row>
    <row r="10536" spans="2:13">
      <c r="B10536" t="s">
        <v>20</v>
      </c>
      <c r="C10536" t="s">
        <v>472</v>
      </c>
      <c r="D10536" t="s">
        <v>22</v>
      </c>
      <c r="E10536" t="s">
        <v>778</v>
      </c>
      <c r="F10536" t="s">
        <v>776</v>
      </c>
      <c r="G10536" t="s">
        <v>51</v>
      </c>
      <c r="H10536" t="s">
        <v>57</v>
      </c>
      <c r="I10536">
        <v>263.02999999999997</v>
      </c>
      <c r="J10536">
        <v>11</v>
      </c>
      <c r="K10536">
        <v>2984</v>
      </c>
      <c r="L10536" t="s">
        <v>471</v>
      </c>
      <c r="M10536" s="2">
        <f>+Table3[[#This Row],[CHW]]/Table3[[#This Row],[Count of Airbill Number]]</f>
        <v>23.91181818181818</v>
      </c>
    </row>
    <row r="10537" spans="2:13">
      <c r="B10537" t="s">
        <v>35</v>
      </c>
      <c r="C10537" t="s">
        <v>472</v>
      </c>
      <c r="D10537" t="s">
        <v>36</v>
      </c>
      <c r="E10537" t="s">
        <v>778</v>
      </c>
      <c r="F10537" t="s">
        <v>777</v>
      </c>
      <c r="G10537" t="s">
        <v>51</v>
      </c>
      <c r="H10537" t="s">
        <v>324</v>
      </c>
      <c r="I10537">
        <v>263</v>
      </c>
      <c r="J10537">
        <v>1</v>
      </c>
      <c r="K10537">
        <v>2985</v>
      </c>
      <c r="L10537" t="s">
        <v>471</v>
      </c>
      <c r="M10537" s="2">
        <f>+Table3[[#This Row],[CHW]]/Table3[[#This Row],[Count of Airbill Number]]</f>
        <v>263</v>
      </c>
    </row>
    <row r="10538" spans="2:13">
      <c r="B10538" t="s">
        <v>20</v>
      </c>
      <c r="C10538" t="s">
        <v>472</v>
      </c>
      <c r="D10538" t="s">
        <v>22</v>
      </c>
      <c r="E10538" t="s">
        <v>776</v>
      </c>
      <c r="F10538" t="s">
        <v>778</v>
      </c>
      <c r="G10538" t="s">
        <v>122</v>
      </c>
      <c r="H10538" t="s">
        <v>112</v>
      </c>
      <c r="I10538">
        <v>263</v>
      </c>
      <c r="J10538">
        <v>15</v>
      </c>
      <c r="K10538">
        <v>2986</v>
      </c>
      <c r="L10538" t="s">
        <v>471</v>
      </c>
      <c r="M10538" s="2">
        <f>+Table3[[#This Row],[CHW]]/Table3[[#This Row],[Count of Airbill Number]]</f>
        <v>17.533333333333335</v>
      </c>
    </row>
    <row r="10539" spans="2:13">
      <c r="B10539" t="s">
        <v>20</v>
      </c>
      <c r="C10539" t="s">
        <v>472</v>
      </c>
      <c r="D10539" t="s">
        <v>22</v>
      </c>
      <c r="E10539" t="s">
        <v>777</v>
      </c>
      <c r="F10539" t="s">
        <v>778</v>
      </c>
      <c r="G10539" t="s">
        <v>110</v>
      </c>
      <c r="H10539" t="s">
        <v>233</v>
      </c>
      <c r="I10539">
        <v>262.65999999999997</v>
      </c>
      <c r="J10539">
        <v>5</v>
      </c>
      <c r="K10539">
        <v>2987</v>
      </c>
      <c r="L10539" t="s">
        <v>471</v>
      </c>
      <c r="M10539" s="2">
        <f>+Table3[[#This Row],[CHW]]/Table3[[#This Row],[Count of Airbill Number]]</f>
        <v>52.531999999999996</v>
      </c>
    </row>
    <row r="10540" spans="2:13">
      <c r="B10540" t="s">
        <v>20</v>
      </c>
      <c r="C10540" t="s">
        <v>472</v>
      </c>
      <c r="D10540" t="s">
        <v>22</v>
      </c>
      <c r="E10540" t="s">
        <v>776</v>
      </c>
      <c r="F10540" t="s">
        <v>776</v>
      </c>
      <c r="G10540" t="s">
        <v>49</v>
      </c>
      <c r="H10540" t="s">
        <v>41</v>
      </c>
      <c r="I10540">
        <v>262.10000000000002</v>
      </c>
      <c r="J10540">
        <v>12</v>
      </c>
      <c r="K10540">
        <v>2988</v>
      </c>
      <c r="L10540" t="s">
        <v>471</v>
      </c>
      <c r="M10540" s="2">
        <f>+Table3[[#This Row],[CHW]]/Table3[[#This Row],[Count of Airbill Number]]</f>
        <v>21.841666666666669</v>
      </c>
    </row>
    <row r="10541" spans="2:13">
      <c r="B10541" t="s">
        <v>20</v>
      </c>
      <c r="C10541" t="s">
        <v>21</v>
      </c>
      <c r="D10541" t="s">
        <v>22</v>
      </c>
      <c r="E10541" t="s">
        <v>778</v>
      </c>
      <c r="F10541" t="s">
        <v>778</v>
      </c>
      <c r="G10541" t="s">
        <v>457</v>
      </c>
      <c r="H10541" t="s">
        <v>369</v>
      </c>
      <c r="I10541">
        <v>262</v>
      </c>
      <c r="J10541">
        <v>109</v>
      </c>
      <c r="K10541">
        <v>2989</v>
      </c>
      <c r="L10541" t="s">
        <v>471</v>
      </c>
      <c r="M10541" s="2">
        <f>+Table3[[#This Row],[CHW]]/Table3[[#This Row],[Count of Airbill Number]]</f>
        <v>2.403669724770642</v>
      </c>
    </row>
    <row r="10542" spans="2:13">
      <c r="B10542" t="s">
        <v>20</v>
      </c>
      <c r="C10542" t="s">
        <v>472</v>
      </c>
      <c r="D10542" t="s">
        <v>22</v>
      </c>
      <c r="E10542" t="s">
        <v>777</v>
      </c>
      <c r="F10542" t="s">
        <v>778</v>
      </c>
      <c r="G10542" t="s">
        <v>399</v>
      </c>
      <c r="H10542" t="s">
        <v>173</v>
      </c>
      <c r="I10542">
        <v>262</v>
      </c>
      <c r="J10542">
        <v>30</v>
      </c>
      <c r="K10542">
        <v>2990</v>
      </c>
      <c r="L10542" t="s">
        <v>471</v>
      </c>
      <c r="M10542" s="2">
        <f>+Table3[[#This Row],[CHW]]/Table3[[#This Row],[Count of Airbill Number]]</f>
        <v>8.7333333333333325</v>
      </c>
    </row>
    <row r="10543" spans="2:13">
      <c r="B10543" t="s">
        <v>20</v>
      </c>
      <c r="C10543" t="s">
        <v>472</v>
      </c>
      <c r="D10543" t="s">
        <v>22</v>
      </c>
      <c r="E10543" t="s">
        <v>776</v>
      </c>
      <c r="F10543" t="s">
        <v>778</v>
      </c>
      <c r="G10543" t="s">
        <v>66</v>
      </c>
      <c r="H10543" t="s">
        <v>591</v>
      </c>
      <c r="I10543">
        <v>262</v>
      </c>
      <c r="J10543">
        <v>1</v>
      </c>
      <c r="K10543">
        <v>2991</v>
      </c>
      <c r="L10543" t="s">
        <v>471</v>
      </c>
      <c r="M10543" s="2">
        <f>+Table3[[#This Row],[CHW]]/Table3[[#This Row],[Count of Airbill Number]]</f>
        <v>262</v>
      </c>
    </row>
    <row r="10544" spans="2:13">
      <c r="B10544" t="s">
        <v>20</v>
      </c>
      <c r="C10544" t="s">
        <v>472</v>
      </c>
      <c r="D10544" t="s">
        <v>22</v>
      </c>
      <c r="E10544" t="s">
        <v>778</v>
      </c>
      <c r="F10544" t="s">
        <v>778</v>
      </c>
      <c r="G10544" t="s">
        <v>171</v>
      </c>
      <c r="H10544" t="s">
        <v>155</v>
      </c>
      <c r="I10544">
        <v>261.05999999999995</v>
      </c>
      <c r="J10544">
        <v>24</v>
      </c>
      <c r="K10544">
        <v>2992</v>
      </c>
      <c r="L10544" t="s">
        <v>471</v>
      </c>
      <c r="M10544" s="2">
        <f>+Table3[[#This Row],[CHW]]/Table3[[#This Row],[Count of Airbill Number]]</f>
        <v>10.877499999999998</v>
      </c>
    </row>
    <row r="10545" spans="2:13">
      <c r="B10545" t="s">
        <v>35</v>
      </c>
      <c r="C10545" t="s">
        <v>472</v>
      </c>
      <c r="D10545" t="s">
        <v>36</v>
      </c>
      <c r="E10545" t="s">
        <v>776</v>
      </c>
      <c r="F10545" t="s">
        <v>777</v>
      </c>
      <c r="G10545" t="s">
        <v>37</v>
      </c>
      <c r="H10545" t="s">
        <v>110</v>
      </c>
      <c r="I10545">
        <v>261</v>
      </c>
      <c r="J10545">
        <v>3</v>
      </c>
      <c r="K10545">
        <v>2993</v>
      </c>
      <c r="L10545" t="s">
        <v>471</v>
      </c>
      <c r="M10545" s="2">
        <f>+Table3[[#This Row],[CHW]]/Table3[[#This Row],[Count of Airbill Number]]</f>
        <v>87</v>
      </c>
    </row>
    <row r="10546" spans="2:13">
      <c r="B10546" t="s">
        <v>20</v>
      </c>
      <c r="C10546" t="s">
        <v>472</v>
      </c>
      <c r="D10546" t="s">
        <v>22</v>
      </c>
      <c r="E10546" t="s">
        <v>778</v>
      </c>
      <c r="F10546" t="s">
        <v>777</v>
      </c>
      <c r="G10546" t="s">
        <v>112</v>
      </c>
      <c r="H10546" t="s">
        <v>227</v>
      </c>
      <c r="I10546">
        <v>261</v>
      </c>
      <c r="J10546">
        <v>17</v>
      </c>
      <c r="K10546">
        <v>2994</v>
      </c>
      <c r="L10546" t="s">
        <v>471</v>
      </c>
      <c r="M10546" s="2">
        <f>+Table3[[#This Row],[CHW]]/Table3[[#This Row],[Count of Airbill Number]]</f>
        <v>15.352941176470589</v>
      </c>
    </row>
    <row r="10547" spans="2:13">
      <c r="B10547" t="s">
        <v>20</v>
      </c>
      <c r="C10547" t="s">
        <v>472</v>
      </c>
      <c r="D10547" t="s">
        <v>22</v>
      </c>
      <c r="E10547" t="s">
        <v>776</v>
      </c>
      <c r="F10547" t="s">
        <v>776</v>
      </c>
      <c r="G10547" t="s">
        <v>123</v>
      </c>
      <c r="H10547" t="s">
        <v>43</v>
      </c>
      <c r="I10547">
        <v>261</v>
      </c>
      <c r="J10547">
        <v>3</v>
      </c>
      <c r="K10547">
        <v>2995</v>
      </c>
      <c r="L10547" t="s">
        <v>471</v>
      </c>
      <c r="M10547" s="2">
        <f>+Table3[[#This Row],[CHW]]/Table3[[#This Row],[Count of Airbill Number]]</f>
        <v>87</v>
      </c>
    </row>
    <row r="10548" spans="2:13">
      <c r="B10548" t="s">
        <v>35</v>
      </c>
      <c r="C10548" t="s">
        <v>21</v>
      </c>
      <c r="D10548" t="s">
        <v>36</v>
      </c>
      <c r="E10548" t="s">
        <v>776</v>
      </c>
      <c r="F10548" t="s">
        <v>776</v>
      </c>
      <c r="G10548" t="s">
        <v>85</v>
      </c>
      <c r="H10548" t="s">
        <v>525</v>
      </c>
      <c r="I10548">
        <v>260</v>
      </c>
      <c r="J10548">
        <v>3</v>
      </c>
      <c r="K10548">
        <v>2996</v>
      </c>
      <c r="L10548" t="s">
        <v>471</v>
      </c>
      <c r="M10548" s="2">
        <f>+Table3[[#This Row],[CHW]]/Table3[[#This Row],[Count of Airbill Number]]</f>
        <v>86.666666666666671</v>
      </c>
    </row>
    <row r="10549" spans="2:13">
      <c r="B10549" t="s">
        <v>35</v>
      </c>
      <c r="C10549" t="s">
        <v>472</v>
      </c>
      <c r="D10549" t="s">
        <v>36</v>
      </c>
      <c r="E10549" t="s">
        <v>777</v>
      </c>
      <c r="F10549" t="s">
        <v>777</v>
      </c>
      <c r="G10549" t="s">
        <v>44</v>
      </c>
      <c r="H10549" t="s">
        <v>27</v>
      </c>
      <c r="I10549">
        <v>260</v>
      </c>
      <c r="J10549">
        <v>2</v>
      </c>
      <c r="K10549">
        <v>2997</v>
      </c>
      <c r="L10549" t="s">
        <v>471</v>
      </c>
      <c r="M10549" s="2">
        <f>+Table3[[#This Row],[CHW]]/Table3[[#This Row],[Count of Airbill Number]]</f>
        <v>130</v>
      </c>
    </row>
    <row r="10550" spans="2:13">
      <c r="B10550" t="s">
        <v>20</v>
      </c>
      <c r="C10550" t="s">
        <v>21</v>
      </c>
      <c r="D10550" t="s">
        <v>22</v>
      </c>
      <c r="E10550" t="s">
        <v>776</v>
      </c>
      <c r="F10550" t="s">
        <v>776</v>
      </c>
      <c r="G10550" t="s">
        <v>525</v>
      </c>
      <c r="H10550" t="s">
        <v>85</v>
      </c>
      <c r="I10550">
        <v>260</v>
      </c>
      <c r="J10550">
        <v>59</v>
      </c>
      <c r="K10550">
        <v>2998</v>
      </c>
      <c r="L10550" t="s">
        <v>471</v>
      </c>
      <c r="M10550" s="2">
        <f>+Table3[[#This Row],[CHW]]/Table3[[#This Row],[Count of Airbill Number]]</f>
        <v>4.406779661016949</v>
      </c>
    </row>
    <row r="10551" spans="2:13">
      <c r="B10551" t="s">
        <v>20</v>
      </c>
      <c r="C10551" t="s">
        <v>472</v>
      </c>
      <c r="D10551" t="s">
        <v>22</v>
      </c>
      <c r="E10551" t="s">
        <v>776</v>
      </c>
      <c r="F10551" t="s">
        <v>778</v>
      </c>
      <c r="G10551" t="s">
        <v>23</v>
      </c>
      <c r="H10551" t="s">
        <v>150</v>
      </c>
      <c r="I10551">
        <v>260</v>
      </c>
      <c r="J10551">
        <v>4</v>
      </c>
      <c r="K10551">
        <v>2999</v>
      </c>
      <c r="L10551" t="s">
        <v>471</v>
      </c>
      <c r="M10551" s="2">
        <f>+Table3[[#This Row],[CHW]]/Table3[[#This Row],[Count of Airbill Number]]</f>
        <v>65</v>
      </c>
    </row>
    <row r="10552" spans="2:13">
      <c r="B10552" t="s">
        <v>20</v>
      </c>
      <c r="C10552" t="s">
        <v>472</v>
      </c>
      <c r="D10552" t="s">
        <v>22</v>
      </c>
      <c r="E10552" t="s">
        <v>777</v>
      </c>
      <c r="F10552" t="s">
        <v>777</v>
      </c>
      <c r="G10552" t="s">
        <v>26</v>
      </c>
      <c r="H10552" t="s">
        <v>181</v>
      </c>
      <c r="I10552">
        <v>260</v>
      </c>
      <c r="J10552">
        <v>16</v>
      </c>
      <c r="K10552">
        <v>3000</v>
      </c>
      <c r="L10552" t="s">
        <v>471</v>
      </c>
      <c r="M10552" s="2">
        <f>+Table3[[#This Row],[CHW]]/Table3[[#This Row],[Count of Airbill Number]]</f>
        <v>16.25</v>
      </c>
    </row>
    <row r="10553" spans="2:13">
      <c r="B10553" t="s">
        <v>20</v>
      </c>
      <c r="C10553" t="s">
        <v>472</v>
      </c>
      <c r="D10553" t="s">
        <v>22</v>
      </c>
      <c r="E10553" t="s">
        <v>778</v>
      </c>
      <c r="F10553" t="s">
        <v>776</v>
      </c>
      <c r="G10553" t="s">
        <v>457</v>
      </c>
      <c r="H10553" t="s">
        <v>37</v>
      </c>
      <c r="I10553">
        <v>260</v>
      </c>
      <c r="J10553">
        <v>16</v>
      </c>
      <c r="K10553">
        <v>3001</v>
      </c>
      <c r="L10553" t="s">
        <v>471</v>
      </c>
      <c r="M10553" s="2">
        <f>+Table3[[#This Row],[CHW]]/Table3[[#This Row],[Count of Airbill Number]]</f>
        <v>16.25</v>
      </c>
    </row>
    <row r="10554" spans="2:13">
      <c r="B10554" t="s">
        <v>20</v>
      </c>
      <c r="C10554" t="s">
        <v>472</v>
      </c>
      <c r="D10554" t="s">
        <v>22</v>
      </c>
      <c r="E10554" t="s">
        <v>777</v>
      </c>
      <c r="F10554" t="s">
        <v>777</v>
      </c>
      <c r="G10554" t="s">
        <v>517</v>
      </c>
      <c r="H10554" t="s">
        <v>482</v>
      </c>
      <c r="I10554">
        <v>260</v>
      </c>
      <c r="J10554">
        <v>18</v>
      </c>
      <c r="K10554">
        <v>3002</v>
      </c>
      <c r="L10554" t="s">
        <v>471</v>
      </c>
      <c r="M10554" s="2">
        <f>+Table3[[#This Row],[CHW]]/Table3[[#This Row],[Count of Airbill Number]]</f>
        <v>14.444444444444445</v>
      </c>
    </row>
    <row r="10555" spans="2:13">
      <c r="B10555" t="s">
        <v>20</v>
      </c>
      <c r="C10555" t="s">
        <v>472</v>
      </c>
      <c r="D10555" t="s">
        <v>36</v>
      </c>
      <c r="E10555" t="s">
        <v>777</v>
      </c>
      <c r="F10555" t="s">
        <v>776</v>
      </c>
      <c r="G10555" t="s">
        <v>106</v>
      </c>
      <c r="H10555" t="s">
        <v>312</v>
      </c>
      <c r="I10555">
        <v>260</v>
      </c>
      <c r="J10555">
        <v>14</v>
      </c>
      <c r="K10555">
        <v>3003</v>
      </c>
      <c r="L10555" t="s">
        <v>471</v>
      </c>
      <c r="M10555" s="2">
        <f>+Table3[[#This Row],[CHW]]/Table3[[#This Row],[Count of Airbill Number]]</f>
        <v>18.571428571428573</v>
      </c>
    </row>
    <row r="10556" spans="2:13">
      <c r="B10556" t="s">
        <v>20</v>
      </c>
      <c r="C10556" t="s">
        <v>472</v>
      </c>
      <c r="D10556" t="s">
        <v>22</v>
      </c>
      <c r="E10556" t="s">
        <v>776</v>
      </c>
      <c r="F10556" t="s">
        <v>776</v>
      </c>
      <c r="G10556" t="s">
        <v>102</v>
      </c>
      <c r="H10556" t="s">
        <v>49</v>
      </c>
      <c r="I10556">
        <v>259.80771999999996</v>
      </c>
      <c r="J10556">
        <v>8</v>
      </c>
      <c r="K10556">
        <v>3004</v>
      </c>
      <c r="L10556" t="s">
        <v>471</v>
      </c>
      <c r="M10556" s="2">
        <f>+Table3[[#This Row],[CHW]]/Table3[[#This Row],[Count of Airbill Number]]</f>
        <v>32.475964999999995</v>
      </c>
    </row>
    <row r="10557" spans="2:13">
      <c r="B10557" t="s">
        <v>20</v>
      </c>
      <c r="C10557" t="s">
        <v>472</v>
      </c>
      <c r="D10557" t="s">
        <v>22</v>
      </c>
      <c r="E10557" t="s">
        <v>778</v>
      </c>
      <c r="F10557" t="s">
        <v>776</v>
      </c>
      <c r="G10557" t="s">
        <v>171</v>
      </c>
      <c r="H10557" t="s">
        <v>165</v>
      </c>
      <c r="I10557">
        <v>259.2</v>
      </c>
      <c r="J10557">
        <v>9</v>
      </c>
      <c r="K10557">
        <v>3005</v>
      </c>
      <c r="L10557" t="s">
        <v>471</v>
      </c>
      <c r="M10557" s="2">
        <f>+Table3[[#This Row],[CHW]]/Table3[[#This Row],[Count of Airbill Number]]</f>
        <v>28.799999999999997</v>
      </c>
    </row>
    <row r="10558" spans="2:13">
      <c r="B10558" t="s">
        <v>20</v>
      </c>
      <c r="C10558" t="s">
        <v>472</v>
      </c>
      <c r="D10558" t="s">
        <v>22</v>
      </c>
      <c r="E10558" t="s">
        <v>776</v>
      </c>
      <c r="F10558" t="s">
        <v>776</v>
      </c>
      <c r="G10558" t="s">
        <v>23</v>
      </c>
      <c r="H10558" t="s">
        <v>77</v>
      </c>
      <c r="I10558">
        <v>259</v>
      </c>
      <c r="J10558">
        <v>17</v>
      </c>
      <c r="K10558">
        <v>3006</v>
      </c>
      <c r="L10558" t="s">
        <v>471</v>
      </c>
      <c r="M10558" s="2">
        <f>+Table3[[#This Row],[CHW]]/Table3[[#This Row],[Count of Airbill Number]]</f>
        <v>15.235294117647058</v>
      </c>
    </row>
    <row r="10559" spans="2:13">
      <c r="B10559" t="s">
        <v>20</v>
      </c>
      <c r="C10559" t="s">
        <v>472</v>
      </c>
      <c r="D10559" t="s">
        <v>22</v>
      </c>
      <c r="E10559" t="s">
        <v>776</v>
      </c>
      <c r="F10559" t="s">
        <v>778</v>
      </c>
      <c r="G10559" t="s">
        <v>54</v>
      </c>
      <c r="H10559" t="s">
        <v>112</v>
      </c>
      <c r="I10559">
        <v>259</v>
      </c>
      <c r="J10559">
        <v>7</v>
      </c>
      <c r="K10559">
        <v>3007</v>
      </c>
      <c r="L10559" t="s">
        <v>471</v>
      </c>
      <c r="M10559" s="2">
        <f>+Table3[[#This Row],[CHW]]/Table3[[#This Row],[Count of Airbill Number]]</f>
        <v>37</v>
      </c>
    </row>
    <row r="10560" spans="2:13">
      <c r="B10560" t="s">
        <v>20</v>
      </c>
      <c r="C10560" t="s">
        <v>472</v>
      </c>
      <c r="D10560" t="s">
        <v>22</v>
      </c>
      <c r="E10560" t="s">
        <v>778</v>
      </c>
      <c r="F10560" t="s">
        <v>778</v>
      </c>
      <c r="G10560" t="s">
        <v>135</v>
      </c>
      <c r="H10560" t="s">
        <v>250</v>
      </c>
      <c r="I10560">
        <v>259</v>
      </c>
      <c r="J10560">
        <v>9</v>
      </c>
      <c r="K10560">
        <v>3008</v>
      </c>
      <c r="L10560" t="s">
        <v>471</v>
      </c>
      <c r="M10560" s="2">
        <f>+Table3[[#This Row],[CHW]]/Table3[[#This Row],[Count of Airbill Number]]</f>
        <v>28.777777777777779</v>
      </c>
    </row>
    <row r="10561" spans="2:13">
      <c r="B10561" t="s">
        <v>20</v>
      </c>
      <c r="C10561" t="s">
        <v>472</v>
      </c>
      <c r="D10561" t="s">
        <v>22</v>
      </c>
      <c r="E10561" t="s">
        <v>777</v>
      </c>
      <c r="F10561" t="s">
        <v>777</v>
      </c>
      <c r="G10561" t="s">
        <v>44</v>
      </c>
      <c r="H10561" t="s">
        <v>259</v>
      </c>
      <c r="I10561">
        <v>259</v>
      </c>
      <c r="J10561">
        <v>14</v>
      </c>
      <c r="K10561">
        <v>3009</v>
      </c>
      <c r="L10561" t="s">
        <v>471</v>
      </c>
      <c r="M10561" s="2">
        <f>+Table3[[#This Row],[CHW]]/Table3[[#This Row],[Count of Airbill Number]]</f>
        <v>18.5</v>
      </c>
    </row>
    <row r="10562" spans="2:13">
      <c r="B10562" t="s">
        <v>20</v>
      </c>
      <c r="C10562" t="s">
        <v>472</v>
      </c>
      <c r="D10562" t="s">
        <v>22</v>
      </c>
      <c r="E10562" t="s">
        <v>777</v>
      </c>
      <c r="F10562" t="s">
        <v>778</v>
      </c>
      <c r="G10562" t="s">
        <v>190</v>
      </c>
      <c r="H10562" t="s">
        <v>81</v>
      </c>
      <c r="I10562">
        <v>259</v>
      </c>
      <c r="J10562">
        <v>6</v>
      </c>
      <c r="K10562">
        <v>3010</v>
      </c>
      <c r="L10562" t="s">
        <v>471</v>
      </c>
      <c r="M10562" s="2">
        <f>+Table3[[#This Row],[CHW]]/Table3[[#This Row],[Count of Airbill Number]]</f>
        <v>43.166666666666664</v>
      </c>
    </row>
    <row r="10563" spans="2:13">
      <c r="B10563" t="s">
        <v>20</v>
      </c>
      <c r="C10563" t="s">
        <v>472</v>
      </c>
      <c r="D10563" t="s">
        <v>22</v>
      </c>
      <c r="E10563" t="s">
        <v>778</v>
      </c>
      <c r="F10563" t="s">
        <v>778</v>
      </c>
      <c r="G10563" t="s">
        <v>495</v>
      </c>
      <c r="H10563" t="s">
        <v>171</v>
      </c>
      <c r="I10563">
        <v>259</v>
      </c>
      <c r="J10563">
        <v>35</v>
      </c>
      <c r="K10563">
        <v>3011</v>
      </c>
      <c r="L10563" t="s">
        <v>471</v>
      </c>
      <c r="M10563" s="2">
        <f>+Table3[[#This Row],[CHW]]/Table3[[#This Row],[Count of Airbill Number]]</f>
        <v>7.4</v>
      </c>
    </row>
    <row r="10564" spans="2:13">
      <c r="B10564" t="s">
        <v>20</v>
      </c>
      <c r="C10564" t="s">
        <v>472</v>
      </c>
      <c r="D10564" t="s">
        <v>36</v>
      </c>
      <c r="E10564" t="s">
        <v>777</v>
      </c>
      <c r="F10564" t="s">
        <v>777</v>
      </c>
      <c r="G10564" t="s">
        <v>227</v>
      </c>
      <c r="H10564" t="s">
        <v>190</v>
      </c>
      <c r="I10564">
        <v>259</v>
      </c>
      <c r="J10564">
        <v>7</v>
      </c>
      <c r="K10564">
        <v>3012</v>
      </c>
      <c r="L10564" t="s">
        <v>471</v>
      </c>
      <c r="M10564" s="2">
        <f>+Table3[[#This Row],[CHW]]/Table3[[#This Row],[Count of Airbill Number]]</f>
        <v>37</v>
      </c>
    </row>
    <row r="10565" spans="2:13">
      <c r="B10565" t="s">
        <v>35</v>
      </c>
      <c r="C10565" t="s">
        <v>472</v>
      </c>
      <c r="D10565" t="s">
        <v>36</v>
      </c>
      <c r="E10565" t="s">
        <v>776</v>
      </c>
      <c r="F10565" t="s">
        <v>776</v>
      </c>
      <c r="G10565" t="s">
        <v>486</v>
      </c>
      <c r="H10565" t="s">
        <v>116</v>
      </c>
      <c r="I10565">
        <v>258.10000000000002</v>
      </c>
      <c r="J10565">
        <v>20</v>
      </c>
      <c r="K10565">
        <v>3013</v>
      </c>
      <c r="L10565" t="s">
        <v>471</v>
      </c>
      <c r="M10565" s="2">
        <f>+Table3[[#This Row],[CHW]]/Table3[[#This Row],[Count of Airbill Number]]</f>
        <v>12.905000000000001</v>
      </c>
    </row>
    <row r="10566" spans="2:13">
      <c r="B10566" t="s">
        <v>20</v>
      </c>
      <c r="C10566" t="s">
        <v>21</v>
      </c>
      <c r="D10566" t="s">
        <v>22</v>
      </c>
      <c r="E10566" t="s">
        <v>777</v>
      </c>
      <c r="F10566" t="s">
        <v>776</v>
      </c>
      <c r="G10566" t="s">
        <v>162</v>
      </c>
      <c r="H10566" t="s">
        <v>37</v>
      </c>
      <c r="I10566">
        <v>258</v>
      </c>
      <c r="J10566">
        <v>1</v>
      </c>
      <c r="K10566">
        <v>3014</v>
      </c>
      <c r="L10566" t="s">
        <v>471</v>
      </c>
      <c r="M10566" s="2">
        <f>+Table3[[#This Row],[CHW]]/Table3[[#This Row],[Count of Airbill Number]]</f>
        <v>258</v>
      </c>
    </row>
    <row r="10567" spans="2:13">
      <c r="B10567" t="s">
        <v>20</v>
      </c>
      <c r="C10567" t="s">
        <v>21</v>
      </c>
      <c r="D10567" t="s">
        <v>36</v>
      </c>
      <c r="E10567" t="s">
        <v>777</v>
      </c>
      <c r="F10567" t="s">
        <v>777</v>
      </c>
      <c r="G10567" t="s">
        <v>497</v>
      </c>
      <c r="H10567" t="s">
        <v>38</v>
      </c>
      <c r="I10567">
        <v>258</v>
      </c>
      <c r="J10567">
        <v>164</v>
      </c>
      <c r="K10567">
        <v>3015</v>
      </c>
      <c r="L10567" t="s">
        <v>471</v>
      </c>
      <c r="M10567" s="2">
        <f>+Table3[[#This Row],[CHW]]/Table3[[#This Row],[Count of Airbill Number]]</f>
        <v>1.5731707317073171</v>
      </c>
    </row>
    <row r="10568" spans="2:13">
      <c r="B10568" t="s">
        <v>20</v>
      </c>
      <c r="C10568" t="s">
        <v>472</v>
      </c>
      <c r="D10568" t="s">
        <v>22</v>
      </c>
      <c r="E10568" t="s">
        <v>777</v>
      </c>
      <c r="F10568" t="s">
        <v>776</v>
      </c>
      <c r="G10568" t="s">
        <v>44</v>
      </c>
      <c r="H10568" t="s">
        <v>32</v>
      </c>
      <c r="I10568">
        <v>258</v>
      </c>
      <c r="J10568">
        <v>13</v>
      </c>
      <c r="K10568">
        <v>3016</v>
      </c>
      <c r="L10568" t="s">
        <v>471</v>
      </c>
      <c r="M10568" s="2">
        <f>+Table3[[#This Row],[CHW]]/Table3[[#This Row],[Count of Airbill Number]]</f>
        <v>19.846153846153847</v>
      </c>
    </row>
    <row r="10569" spans="2:13">
      <c r="B10569" t="s">
        <v>20</v>
      </c>
      <c r="C10569" t="s">
        <v>472</v>
      </c>
      <c r="D10569" t="s">
        <v>22</v>
      </c>
      <c r="E10569" t="s">
        <v>777</v>
      </c>
      <c r="F10569" t="s">
        <v>777</v>
      </c>
      <c r="G10569" t="s">
        <v>506</v>
      </c>
      <c r="H10569" t="s">
        <v>259</v>
      </c>
      <c r="I10569">
        <v>258</v>
      </c>
      <c r="J10569">
        <v>8</v>
      </c>
      <c r="K10569">
        <v>3017</v>
      </c>
      <c r="L10569" t="s">
        <v>471</v>
      </c>
      <c r="M10569" s="2">
        <f>+Table3[[#This Row],[CHW]]/Table3[[#This Row],[Count of Airbill Number]]</f>
        <v>32.25</v>
      </c>
    </row>
    <row r="10570" spans="2:13">
      <c r="B10570" t="s">
        <v>20</v>
      </c>
      <c r="C10570" t="s">
        <v>472</v>
      </c>
      <c r="D10570" t="s">
        <v>22</v>
      </c>
      <c r="E10570" t="s">
        <v>777</v>
      </c>
      <c r="F10570" t="s">
        <v>777</v>
      </c>
      <c r="G10570" t="s">
        <v>97</v>
      </c>
      <c r="H10570" t="s">
        <v>604</v>
      </c>
      <c r="I10570">
        <v>257.52</v>
      </c>
      <c r="J10570">
        <v>7</v>
      </c>
      <c r="K10570">
        <v>3018</v>
      </c>
      <c r="L10570" t="s">
        <v>471</v>
      </c>
      <c r="M10570" s="2">
        <f>+Table3[[#This Row],[CHW]]/Table3[[#This Row],[Count of Airbill Number]]</f>
        <v>36.788571428571423</v>
      </c>
    </row>
    <row r="10571" spans="2:13">
      <c r="B10571" t="s">
        <v>20</v>
      </c>
      <c r="C10571" t="s">
        <v>472</v>
      </c>
      <c r="D10571" t="s">
        <v>22</v>
      </c>
      <c r="E10571" t="s">
        <v>776</v>
      </c>
      <c r="F10571" t="s">
        <v>776</v>
      </c>
      <c r="G10571" t="s">
        <v>102</v>
      </c>
      <c r="H10571" t="s">
        <v>85</v>
      </c>
      <c r="I10571">
        <v>257.23999999999995</v>
      </c>
      <c r="J10571">
        <v>11</v>
      </c>
      <c r="K10571">
        <v>3019</v>
      </c>
      <c r="L10571" t="s">
        <v>471</v>
      </c>
      <c r="M10571" s="2">
        <f>+Table3[[#This Row],[CHW]]/Table3[[#This Row],[Count of Airbill Number]]</f>
        <v>23.385454545454539</v>
      </c>
    </row>
    <row r="10572" spans="2:13">
      <c r="B10572" t="s">
        <v>20</v>
      </c>
      <c r="C10572" t="s">
        <v>472</v>
      </c>
      <c r="D10572" t="s">
        <v>22</v>
      </c>
      <c r="E10572" t="s">
        <v>776</v>
      </c>
      <c r="F10572" t="s">
        <v>776</v>
      </c>
      <c r="G10572" t="s">
        <v>63</v>
      </c>
      <c r="H10572" t="s">
        <v>103</v>
      </c>
      <c r="I10572">
        <v>257.16498000000001</v>
      </c>
      <c r="J10572">
        <v>9</v>
      </c>
      <c r="K10572">
        <v>3020</v>
      </c>
      <c r="L10572" t="s">
        <v>471</v>
      </c>
      <c r="M10572" s="2">
        <f>+Table3[[#This Row],[CHW]]/Table3[[#This Row],[Count of Airbill Number]]</f>
        <v>28.573886666666667</v>
      </c>
    </row>
    <row r="10573" spans="2:13">
      <c r="B10573" t="s">
        <v>20</v>
      </c>
      <c r="C10573" t="s">
        <v>472</v>
      </c>
      <c r="D10573" t="s">
        <v>22</v>
      </c>
      <c r="E10573" t="s">
        <v>778</v>
      </c>
      <c r="F10573" t="s">
        <v>776</v>
      </c>
      <c r="G10573" t="s">
        <v>51</v>
      </c>
      <c r="H10573" t="s">
        <v>558</v>
      </c>
      <c r="I10573">
        <v>257</v>
      </c>
      <c r="J10573">
        <v>16</v>
      </c>
      <c r="K10573">
        <v>3021</v>
      </c>
      <c r="L10573" t="s">
        <v>471</v>
      </c>
      <c r="M10573" s="2">
        <f>+Table3[[#This Row],[CHW]]/Table3[[#This Row],[Count of Airbill Number]]</f>
        <v>16.0625</v>
      </c>
    </row>
    <row r="10574" spans="2:13">
      <c r="B10574" t="s">
        <v>20</v>
      </c>
      <c r="C10574" t="s">
        <v>21</v>
      </c>
      <c r="D10574" t="s">
        <v>22</v>
      </c>
      <c r="E10574" t="s">
        <v>776</v>
      </c>
      <c r="F10574" t="s">
        <v>776</v>
      </c>
      <c r="G10574" t="s">
        <v>85</v>
      </c>
      <c r="H10574" t="s">
        <v>177</v>
      </c>
      <c r="I10574">
        <v>256.74520820000026</v>
      </c>
      <c r="J10574">
        <v>112</v>
      </c>
      <c r="K10574">
        <v>3022</v>
      </c>
      <c r="L10574" t="s">
        <v>471</v>
      </c>
      <c r="M10574" s="2">
        <f>+Table3[[#This Row],[CHW]]/Table3[[#This Row],[Count of Airbill Number]]</f>
        <v>2.2923679303571451</v>
      </c>
    </row>
    <row r="10575" spans="2:13">
      <c r="B10575" t="s">
        <v>20</v>
      </c>
      <c r="C10575" t="s">
        <v>21</v>
      </c>
      <c r="D10575" t="s">
        <v>22</v>
      </c>
      <c r="E10575" t="s">
        <v>778</v>
      </c>
      <c r="F10575" t="s">
        <v>778</v>
      </c>
      <c r="G10575" t="s">
        <v>109</v>
      </c>
      <c r="H10575" t="s">
        <v>112</v>
      </c>
      <c r="I10575">
        <v>256</v>
      </c>
      <c r="J10575">
        <v>104</v>
      </c>
      <c r="K10575">
        <v>3023</v>
      </c>
      <c r="L10575" t="s">
        <v>471</v>
      </c>
      <c r="M10575" s="2">
        <f>+Table3[[#This Row],[CHW]]/Table3[[#This Row],[Count of Airbill Number]]</f>
        <v>2.4615384615384617</v>
      </c>
    </row>
    <row r="10576" spans="2:13">
      <c r="B10576" t="s">
        <v>20</v>
      </c>
      <c r="C10576" t="s">
        <v>21</v>
      </c>
      <c r="D10576" t="s">
        <v>22</v>
      </c>
      <c r="E10576" t="s">
        <v>777</v>
      </c>
      <c r="F10576" t="s">
        <v>777</v>
      </c>
      <c r="G10576" t="s">
        <v>227</v>
      </c>
      <c r="H10576" t="s">
        <v>27</v>
      </c>
      <c r="I10576">
        <v>256</v>
      </c>
      <c r="J10576">
        <v>141</v>
      </c>
      <c r="K10576">
        <v>3024</v>
      </c>
      <c r="L10576" t="s">
        <v>471</v>
      </c>
      <c r="M10576" s="2">
        <f>+Table3[[#This Row],[CHW]]/Table3[[#This Row],[Count of Airbill Number]]</f>
        <v>1.8156028368794326</v>
      </c>
    </row>
    <row r="10577" spans="2:13">
      <c r="B10577" t="s">
        <v>20</v>
      </c>
      <c r="C10577" t="s">
        <v>472</v>
      </c>
      <c r="D10577" t="s">
        <v>22</v>
      </c>
      <c r="E10577" t="s">
        <v>776</v>
      </c>
      <c r="F10577" t="s">
        <v>778</v>
      </c>
      <c r="G10577" t="s">
        <v>47</v>
      </c>
      <c r="H10577" t="s">
        <v>112</v>
      </c>
      <c r="I10577">
        <v>256</v>
      </c>
      <c r="J10577">
        <v>15</v>
      </c>
      <c r="K10577">
        <v>3025</v>
      </c>
      <c r="L10577" t="s">
        <v>471</v>
      </c>
      <c r="M10577" s="2">
        <f>+Table3[[#This Row],[CHW]]/Table3[[#This Row],[Count of Airbill Number]]</f>
        <v>17.066666666666666</v>
      </c>
    </row>
    <row r="10578" spans="2:13">
      <c r="B10578" t="s">
        <v>20</v>
      </c>
      <c r="C10578" t="s">
        <v>472</v>
      </c>
      <c r="D10578" t="s">
        <v>22</v>
      </c>
      <c r="E10578" t="s">
        <v>777</v>
      </c>
      <c r="F10578" t="s">
        <v>777</v>
      </c>
      <c r="G10578" t="s">
        <v>55</v>
      </c>
      <c r="H10578" t="s">
        <v>227</v>
      </c>
      <c r="I10578">
        <v>256</v>
      </c>
      <c r="J10578">
        <v>10</v>
      </c>
      <c r="K10578">
        <v>3026</v>
      </c>
      <c r="L10578" t="s">
        <v>471</v>
      </c>
      <c r="M10578" s="2">
        <f>+Table3[[#This Row],[CHW]]/Table3[[#This Row],[Count of Airbill Number]]</f>
        <v>25.6</v>
      </c>
    </row>
    <row r="10579" spans="2:13">
      <c r="B10579" t="s">
        <v>20</v>
      </c>
      <c r="C10579" t="s">
        <v>472</v>
      </c>
      <c r="D10579" t="s">
        <v>22</v>
      </c>
      <c r="E10579" t="s">
        <v>778</v>
      </c>
      <c r="F10579" t="s">
        <v>778</v>
      </c>
      <c r="G10579" t="s">
        <v>457</v>
      </c>
      <c r="H10579" t="s">
        <v>171</v>
      </c>
      <c r="I10579">
        <v>256</v>
      </c>
      <c r="J10579">
        <v>20</v>
      </c>
      <c r="K10579">
        <v>3027</v>
      </c>
      <c r="L10579" t="s">
        <v>471</v>
      </c>
      <c r="M10579" s="2">
        <f>+Table3[[#This Row],[CHW]]/Table3[[#This Row],[Count of Airbill Number]]</f>
        <v>12.8</v>
      </c>
    </row>
    <row r="10580" spans="2:13">
      <c r="B10580" t="s">
        <v>20</v>
      </c>
      <c r="C10580" t="s">
        <v>472</v>
      </c>
      <c r="D10580" t="s">
        <v>22</v>
      </c>
      <c r="E10580" t="s">
        <v>776</v>
      </c>
      <c r="F10580" t="s">
        <v>776</v>
      </c>
      <c r="G10580" t="s">
        <v>312</v>
      </c>
      <c r="H10580" t="s">
        <v>32</v>
      </c>
      <c r="I10580">
        <v>255.25082</v>
      </c>
      <c r="J10580">
        <v>16</v>
      </c>
      <c r="K10580">
        <v>3028</v>
      </c>
      <c r="L10580" t="s">
        <v>471</v>
      </c>
      <c r="M10580" s="2">
        <f>+Table3[[#This Row],[CHW]]/Table3[[#This Row],[Count of Airbill Number]]</f>
        <v>15.95317625</v>
      </c>
    </row>
    <row r="10581" spans="2:13">
      <c r="B10581" t="s">
        <v>20</v>
      </c>
      <c r="C10581" t="s">
        <v>472</v>
      </c>
      <c r="D10581" t="s">
        <v>22</v>
      </c>
      <c r="E10581" t="s">
        <v>776</v>
      </c>
      <c r="F10581" t="s">
        <v>776</v>
      </c>
      <c r="G10581" t="s">
        <v>34</v>
      </c>
      <c r="H10581" t="s">
        <v>525</v>
      </c>
      <c r="I10581">
        <v>255.2</v>
      </c>
      <c r="J10581">
        <v>3</v>
      </c>
      <c r="K10581">
        <v>3029</v>
      </c>
      <c r="L10581" t="s">
        <v>471</v>
      </c>
      <c r="M10581" s="2">
        <f>+Table3[[#This Row],[CHW]]/Table3[[#This Row],[Count of Airbill Number]]</f>
        <v>85.066666666666663</v>
      </c>
    </row>
    <row r="10582" spans="2:13">
      <c r="B10582" t="s">
        <v>20</v>
      </c>
      <c r="C10582" t="s">
        <v>472</v>
      </c>
      <c r="D10582" t="s">
        <v>22</v>
      </c>
      <c r="E10582" t="s">
        <v>778</v>
      </c>
      <c r="F10582" t="s">
        <v>778</v>
      </c>
      <c r="G10582" t="s">
        <v>609</v>
      </c>
      <c r="H10582" t="s">
        <v>610</v>
      </c>
      <c r="I10582">
        <v>255.0462</v>
      </c>
      <c r="J10582">
        <v>10</v>
      </c>
      <c r="K10582">
        <v>3030</v>
      </c>
      <c r="L10582" t="s">
        <v>471</v>
      </c>
      <c r="M10582" s="2">
        <f>+Table3[[#This Row],[CHW]]/Table3[[#This Row],[Count of Airbill Number]]</f>
        <v>25.504619999999999</v>
      </c>
    </row>
    <row r="10583" spans="2:13">
      <c r="B10583" t="s">
        <v>20</v>
      </c>
      <c r="C10583" t="s">
        <v>472</v>
      </c>
      <c r="D10583" t="s">
        <v>22</v>
      </c>
      <c r="E10583" t="s">
        <v>777</v>
      </c>
      <c r="F10583" t="s">
        <v>776</v>
      </c>
      <c r="G10583" t="s">
        <v>38</v>
      </c>
      <c r="H10583" t="s">
        <v>211</v>
      </c>
      <c r="I10583">
        <v>255</v>
      </c>
      <c r="J10583">
        <v>8</v>
      </c>
      <c r="K10583">
        <v>3031</v>
      </c>
      <c r="L10583" t="s">
        <v>471</v>
      </c>
      <c r="M10583" s="2">
        <f>+Table3[[#This Row],[CHW]]/Table3[[#This Row],[Count of Airbill Number]]</f>
        <v>31.875</v>
      </c>
    </row>
    <row r="10584" spans="2:13">
      <c r="B10584" t="s">
        <v>20</v>
      </c>
      <c r="C10584" t="s">
        <v>472</v>
      </c>
      <c r="D10584" t="s">
        <v>22</v>
      </c>
      <c r="E10584" t="s">
        <v>778</v>
      </c>
      <c r="F10584" t="s">
        <v>778</v>
      </c>
      <c r="G10584" t="s">
        <v>669</v>
      </c>
      <c r="H10584" t="s">
        <v>267</v>
      </c>
      <c r="I10584">
        <v>255</v>
      </c>
      <c r="J10584">
        <v>2</v>
      </c>
      <c r="K10584">
        <v>3032</v>
      </c>
      <c r="L10584" t="s">
        <v>471</v>
      </c>
      <c r="M10584" s="2">
        <f>+Table3[[#This Row],[CHW]]/Table3[[#This Row],[Count of Airbill Number]]</f>
        <v>127.5</v>
      </c>
    </row>
    <row r="10585" spans="2:13">
      <c r="B10585" t="s">
        <v>20</v>
      </c>
      <c r="C10585" t="s">
        <v>472</v>
      </c>
      <c r="D10585" t="s">
        <v>22</v>
      </c>
      <c r="E10585" t="s">
        <v>778</v>
      </c>
      <c r="F10585" t="s">
        <v>778</v>
      </c>
      <c r="G10585" t="s">
        <v>124</v>
      </c>
      <c r="H10585" t="s">
        <v>393</v>
      </c>
      <c r="I10585">
        <v>255</v>
      </c>
      <c r="J10585">
        <v>23</v>
      </c>
      <c r="K10585">
        <v>3033</v>
      </c>
      <c r="L10585" t="s">
        <v>471</v>
      </c>
      <c r="M10585" s="2">
        <f>+Table3[[#This Row],[CHW]]/Table3[[#This Row],[Count of Airbill Number]]</f>
        <v>11.086956521739131</v>
      </c>
    </row>
    <row r="10586" spans="2:13">
      <c r="B10586" t="s">
        <v>20</v>
      </c>
      <c r="C10586" t="s">
        <v>472</v>
      </c>
      <c r="D10586" t="s">
        <v>22</v>
      </c>
      <c r="E10586" t="s">
        <v>776</v>
      </c>
      <c r="F10586" t="s">
        <v>776</v>
      </c>
      <c r="G10586" t="s">
        <v>37</v>
      </c>
      <c r="H10586" t="s">
        <v>397</v>
      </c>
      <c r="I10586">
        <v>254.87</v>
      </c>
      <c r="J10586">
        <v>3</v>
      </c>
      <c r="K10586">
        <v>3034</v>
      </c>
      <c r="L10586" t="s">
        <v>471</v>
      </c>
      <c r="M10586" s="2">
        <f>+Table3[[#This Row],[CHW]]/Table3[[#This Row],[Count of Airbill Number]]</f>
        <v>84.956666666666663</v>
      </c>
    </row>
    <row r="10587" spans="2:13">
      <c r="B10587" t="s">
        <v>20</v>
      </c>
      <c r="C10587" t="s">
        <v>472</v>
      </c>
      <c r="D10587" t="s">
        <v>22</v>
      </c>
      <c r="E10587" t="s">
        <v>777</v>
      </c>
      <c r="F10587" t="s">
        <v>777</v>
      </c>
      <c r="G10587" t="s">
        <v>618</v>
      </c>
      <c r="H10587" t="s">
        <v>97</v>
      </c>
      <c r="I10587">
        <v>254.71</v>
      </c>
      <c r="J10587">
        <v>8</v>
      </c>
      <c r="K10587">
        <v>3035</v>
      </c>
      <c r="L10587" t="s">
        <v>471</v>
      </c>
      <c r="M10587" s="2">
        <f>+Table3[[#This Row],[CHW]]/Table3[[#This Row],[Count of Airbill Number]]</f>
        <v>31.838750000000001</v>
      </c>
    </row>
    <row r="10588" spans="2:13">
      <c r="B10588" t="s">
        <v>20</v>
      </c>
      <c r="C10588" t="s">
        <v>472</v>
      </c>
      <c r="D10588" t="s">
        <v>22</v>
      </c>
      <c r="E10588" t="s">
        <v>777</v>
      </c>
      <c r="F10588" t="s">
        <v>777</v>
      </c>
      <c r="G10588" t="s">
        <v>485</v>
      </c>
      <c r="H10588" t="s">
        <v>374</v>
      </c>
      <c r="I10588">
        <v>254</v>
      </c>
      <c r="J10588">
        <v>12</v>
      </c>
      <c r="K10588">
        <v>3036</v>
      </c>
      <c r="L10588" t="s">
        <v>471</v>
      </c>
      <c r="M10588" s="2">
        <f>+Table3[[#This Row],[CHW]]/Table3[[#This Row],[Count of Airbill Number]]</f>
        <v>21.166666666666668</v>
      </c>
    </row>
    <row r="10589" spans="2:13">
      <c r="B10589" t="s">
        <v>20</v>
      </c>
      <c r="C10589" t="s">
        <v>472</v>
      </c>
      <c r="D10589" t="s">
        <v>36</v>
      </c>
      <c r="E10589" t="s">
        <v>778</v>
      </c>
      <c r="F10589" t="s">
        <v>778</v>
      </c>
      <c r="G10589" t="s">
        <v>112</v>
      </c>
      <c r="H10589" t="s">
        <v>86</v>
      </c>
      <c r="I10589">
        <v>254</v>
      </c>
      <c r="J10589">
        <v>23</v>
      </c>
      <c r="K10589">
        <v>3037</v>
      </c>
      <c r="L10589" t="s">
        <v>471</v>
      </c>
      <c r="M10589" s="2">
        <f>+Table3[[#This Row],[CHW]]/Table3[[#This Row],[Count of Airbill Number]]</f>
        <v>11.043478260869565</v>
      </c>
    </row>
    <row r="10590" spans="2:13">
      <c r="B10590" t="s">
        <v>20</v>
      </c>
      <c r="C10590" t="s">
        <v>472</v>
      </c>
      <c r="D10590" t="s">
        <v>22</v>
      </c>
      <c r="E10590" t="s">
        <v>778</v>
      </c>
      <c r="F10590" t="s">
        <v>778</v>
      </c>
      <c r="G10590" t="s">
        <v>171</v>
      </c>
      <c r="H10590" t="s">
        <v>267</v>
      </c>
      <c r="I10590">
        <v>253.5</v>
      </c>
      <c r="J10590">
        <v>12</v>
      </c>
      <c r="K10590">
        <v>3038</v>
      </c>
      <c r="L10590" t="s">
        <v>471</v>
      </c>
      <c r="M10590" s="2">
        <f>+Table3[[#This Row],[CHW]]/Table3[[#This Row],[Count of Airbill Number]]</f>
        <v>21.125</v>
      </c>
    </row>
    <row r="10591" spans="2:13">
      <c r="B10591" t="s">
        <v>20</v>
      </c>
      <c r="C10591" t="s">
        <v>472</v>
      </c>
      <c r="D10591" t="s">
        <v>22</v>
      </c>
      <c r="E10591" t="s">
        <v>777</v>
      </c>
      <c r="F10591" t="s">
        <v>777</v>
      </c>
      <c r="G10591" t="s">
        <v>29</v>
      </c>
      <c r="H10591" t="s">
        <v>230</v>
      </c>
      <c r="I10591">
        <v>253</v>
      </c>
      <c r="J10591">
        <v>4</v>
      </c>
      <c r="K10591">
        <v>3039</v>
      </c>
      <c r="L10591" t="s">
        <v>471</v>
      </c>
      <c r="M10591" s="2">
        <f>+Table3[[#This Row],[CHW]]/Table3[[#This Row],[Count of Airbill Number]]</f>
        <v>63.25</v>
      </c>
    </row>
    <row r="10592" spans="2:13">
      <c r="B10592" t="s">
        <v>20</v>
      </c>
      <c r="C10592" t="s">
        <v>472</v>
      </c>
      <c r="D10592" t="s">
        <v>22</v>
      </c>
      <c r="E10592" t="s">
        <v>778</v>
      </c>
      <c r="F10592" t="s">
        <v>778</v>
      </c>
      <c r="G10592" t="s">
        <v>260</v>
      </c>
      <c r="H10592" t="s">
        <v>150</v>
      </c>
      <c r="I10592">
        <v>253</v>
      </c>
      <c r="J10592">
        <v>23</v>
      </c>
      <c r="K10592">
        <v>3040</v>
      </c>
      <c r="L10592" t="s">
        <v>471</v>
      </c>
      <c r="M10592" s="2">
        <f>+Table3[[#This Row],[CHW]]/Table3[[#This Row],[Count of Airbill Number]]</f>
        <v>11</v>
      </c>
    </row>
    <row r="10593" spans="2:13">
      <c r="B10593" t="s">
        <v>20</v>
      </c>
      <c r="C10593" t="s">
        <v>472</v>
      </c>
      <c r="D10593" t="s">
        <v>36</v>
      </c>
      <c r="E10593" t="s">
        <v>776</v>
      </c>
      <c r="F10593" t="s">
        <v>778</v>
      </c>
      <c r="G10593" t="s">
        <v>32</v>
      </c>
      <c r="H10593" t="s">
        <v>150</v>
      </c>
      <c r="I10593">
        <v>253</v>
      </c>
      <c r="J10593">
        <v>14</v>
      </c>
      <c r="K10593">
        <v>3041</v>
      </c>
      <c r="L10593" t="s">
        <v>471</v>
      </c>
      <c r="M10593" s="2">
        <f>+Table3[[#This Row],[CHW]]/Table3[[#This Row],[Count of Airbill Number]]</f>
        <v>18.071428571428573</v>
      </c>
    </row>
    <row r="10594" spans="2:13">
      <c r="B10594" t="s">
        <v>20</v>
      </c>
      <c r="C10594" t="s">
        <v>472</v>
      </c>
      <c r="D10594" t="s">
        <v>22</v>
      </c>
      <c r="E10594" t="s">
        <v>776</v>
      </c>
      <c r="F10594" t="s">
        <v>776</v>
      </c>
      <c r="G10594" t="s">
        <v>85</v>
      </c>
      <c r="H10594" t="s">
        <v>54</v>
      </c>
      <c r="I10594">
        <v>252.1</v>
      </c>
      <c r="J10594">
        <v>12</v>
      </c>
      <c r="K10594">
        <v>3042</v>
      </c>
      <c r="L10594" t="s">
        <v>471</v>
      </c>
      <c r="M10594" s="2">
        <f>+Table3[[#This Row],[CHW]]/Table3[[#This Row],[Count of Airbill Number]]</f>
        <v>21.008333333333333</v>
      </c>
    </row>
    <row r="10595" spans="2:13">
      <c r="B10595" t="s">
        <v>35</v>
      </c>
      <c r="C10595" t="s">
        <v>21</v>
      </c>
      <c r="D10595" t="s">
        <v>36</v>
      </c>
      <c r="E10595" t="s">
        <v>777</v>
      </c>
      <c r="F10595" t="s">
        <v>777</v>
      </c>
      <c r="G10595" t="s">
        <v>290</v>
      </c>
      <c r="H10595" t="s">
        <v>534</v>
      </c>
      <c r="I10595">
        <v>252</v>
      </c>
      <c r="J10595">
        <v>9</v>
      </c>
      <c r="K10595">
        <v>3043</v>
      </c>
      <c r="L10595" t="s">
        <v>471</v>
      </c>
      <c r="M10595" s="2">
        <f>+Table3[[#This Row],[CHW]]/Table3[[#This Row],[Count of Airbill Number]]</f>
        <v>28</v>
      </c>
    </row>
    <row r="10596" spans="2:13">
      <c r="B10596" t="s">
        <v>20</v>
      </c>
      <c r="C10596" t="s">
        <v>21</v>
      </c>
      <c r="D10596" t="s">
        <v>22</v>
      </c>
      <c r="E10596" t="s">
        <v>777</v>
      </c>
      <c r="F10596" t="s">
        <v>777</v>
      </c>
      <c r="G10596" t="s">
        <v>205</v>
      </c>
      <c r="H10596" t="s">
        <v>179</v>
      </c>
      <c r="I10596">
        <v>252</v>
      </c>
      <c r="J10596">
        <v>2</v>
      </c>
      <c r="K10596">
        <v>3044</v>
      </c>
      <c r="L10596" t="s">
        <v>471</v>
      </c>
      <c r="M10596" s="2">
        <f>+Table3[[#This Row],[CHW]]/Table3[[#This Row],[Count of Airbill Number]]</f>
        <v>126</v>
      </c>
    </row>
    <row r="10597" spans="2:13">
      <c r="B10597" t="s">
        <v>20</v>
      </c>
      <c r="C10597" t="s">
        <v>21</v>
      </c>
      <c r="D10597" t="s">
        <v>22</v>
      </c>
      <c r="E10597" t="s">
        <v>777</v>
      </c>
      <c r="F10597" t="s">
        <v>777</v>
      </c>
      <c r="G10597" t="s">
        <v>227</v>
      </c>
      <c r="H10597" t="s">
        <v>106</v>
      </c>
      <c r="I10597">
        <v>252</v>
      </c>
      <c r="J10597">
        <v>73</v>
      </c>
      <c r="K10597">
        <v>3045</v>
      </c>
      <c r="L10597" t="s">
        <v>471</v>
      </c>
      <c r="M10597" s="2">
        <f>+Table3[[#This Row],[CHW]]/Table3[[#This Row],[Count of Airbill Number]]</f>
        <v>3.452054794520548</v>
      </c>
    </row>
    <row r="10598" spans="2:13">
      <c r="B10598" t="s">
        <v>20</v>
      </c>
      <c r="C10598" t="s">
        <v>21</v>
      </c>
      <c r="D10598" t="s">
        <v>22</v>
      </c>
      <c r="E10598" t="s">
        <v>778</v>
      </c>
      <c r="F10598" t="s">
        <v>777</v>
      </c>
      <c r="G10598" t="s">
        <v>124</v>
      </c>
      <c r="H10598" t="s">
        <v>29</v>
      </c>
      <c r="I10598">
        <v>252</v>
      </c>
      <c r="J10598">
        <v>2</v>
      </c>
      <c r="K10598">
        <v>3046</v>
      </c>
      <c r="L10598" t="s">
        <v>471</v>
      </c>
      <c r="M10598" s="2">
        <f>+Table3[[#This Row],[CHW]]/Table3[[#This Row],[Count of Airbill Number]]</f>
        <v>126</v>
      </c>
    </row>
    <row r="10599" spans="2:13">
      <c r="B10599" t="s">
        <v>35</v>
      </c>
      <c r="C10599" t="s">
        <v>21</v>
      </c>
      <c r="D10599" t="s">
        <v>36</v>
      </c>
      <c r="E10599" t="s">
        <v>776</v>
      </c>
      <c r="F10599" t="s">
        <v>776</v>
      </c>
      <c r="G10599" t="s">
        <v>424</v>
      </c>
      <c r="H10599" t="s">
        <v>85</v>
      </c>
      <c r="I10599">
        <v>251.4</v>
      </c>
      <c r="J10599">
        <v>1</v>
      </c>
      <c r="K10599">
        <v>3047</v>
      </c>
      <c r="L10599" t="s">
        <v>471</v>
      </c>
      <c r="M10599" s="2">
        <f>+Table3[[#This Row],[CHW]]/Table3[[#This Row],[Count of Airbill Number]]</f>
        <v>251.4</v>
      </c>
    </row>
    <row r="10600" spans="2:13">
      <c r="B10600" t="s">
        <v>20</v>
      </c>
      <c r="C10600" t="s">
        <v>472</v>
      </c>
      <c r="D10600" t="s">
        <v>22</v>
      </c>
      <c r="E10600" t="s">
        <v>777</v>
      </c>
      <c r="F10600" t="s">
        <v>777</v>
      </c>
      <c r="G10600" t="s">
        <v>97</v>
      </c>
      <c r="H10600" t="s">
        <v>622</v>
      </c>
      <c r="I10600">
        <v>251.36</v>
      </c>
      <c r="J10600">
        <v>7</v>
      </c>
      <c r="K10600">
        <v>3048</v>
      </c>
      <c r="L10600" t="s">
        <v>471</v>
      </c>
      <c r="M10600" s="2">
        <f>+Table3[[#This Row],[CHW]]/Table3[[#This Row],[Count of Airbill Number]]</f>
        <v>35.908571428571427</v>
      </c>
    </row>
    <row r="10601" spans="2:13">
      <c r="B10601" t="s">
        <v>20</v>
      </c>
      <c r="C10601" t="s">
        <v>472</v>
      </c>
      <c r="D10601" t="s">
        <v>22</v>
      </c>
      <c r="E10601" t="s">
        <v>778</v>
      </c>
      <c r="F10601" t="s">
        <v>778</v>
      </c>
      <c r="G10601" t="s">
        <v>135</v>
      </c>
      <c r="H10601" t="s">
        <v>325</v>
      </c>
      <c r="I10601">
        <v>251</v>
      </c>
      <c r="J10601">
        <v>3</v>
      </c>
      <c r="K10601">
        <v>3049</v>
      </c>
      <c r="L10601" t="s">
        <v>471</v>
      </c>
      <c r="M10601" s="2">
        <f>+Table3[[#This Row],[CHW]]/Table3[[#This Row],[Count of Airbill Number]]</f>
        <v>83.666666666666671</v>
      </c>
    </row>
    <row r="10602" spans="2:13">
      <c r="B10602" t="s">
        <v>20</v>
      </c>
      <c r="C10602" t="s">
        <v>472</v>
      </c>
      <c r="D10602" t="s">
        <v>22</v>
      </c>
      <c r="E10602" t="s">
        <v>777</v>
      </c>
      <c r="F10602" t="s">
        <v>777</v>
      </c>
      <c r="G10602" t="s">
        <v>259</v>
      </c>
      <c r="H10602" t="s">
        <v>517</v>
      </c>
      <c r="I10602">
        <v>251</v>
      </c>
      <c r="J10602">
        <v>13</v>
      </c>
      <c r="K10602">
        <v>3050</v>
      </c>
      <c r="L10602" t="s">
        <v>471</v>
      </c>
      <c r="M10602" s="2">
        <f>+Table3[[#This Row],[CHW]]/Table3[[#This Row],[Count of Airbill Number]]</f>
        <v>19.307692307692307</v>
      </c>
    </row>
    <row r="10603" spans="2:13">
      <c r="B10603" t="s">
        <v>20</v>
      </c>
      <c r="C10603" t="s">
        <v>472</v>
      </c>
      <c r="D10603" t="s">
        <v>22</v>
      </c>
      <c r="E10603" t="s">
        <v>776</v>
      </c>
      <c r="F10603" t="s">
        <v>777</v>
      </c>
      <c r="G10603" t="s">
        <v>57</v>
      </c>
      <c r="H10603" t="s">
        <v>227</v>
      </c>
      <c r="I10603">
        <v>250.95</v>
      </c>
      <c r="J10603">
        <v>7</v>
      </c>
      <c r="K10603">
        <v>3051</v>
      </c>
      <c r="L10603" t="s">
        <v>471</v>
      </c>
      <c r="M10603" s="2">
        <f>+Table3[[#This Row],[CHW]]/Table3[[#This Row],[Count of Airbill Number]]</f>
        <v>35.85</v>
      </c>
    </row>
    <row r="10604" spans="2:13">
      <c r="B10604" t="s">
        <v>20</v>
      </c>
      <c r="C10604" t="s">
        <v>472</v>
      </c>
      <c r="D10604" t="s">
        <v>22</v>
      </c>
      <c r="E10604" t="s">
        <v>776</v>
      </c>
      <c r="F10604" t="s">
        <v>776</v>
      </c>
      <c r="G10604" t="s">
        <v>116</v>
      </c>
      <c r="H10604" t="s">
        <v>192</v>
      </c>
      <c r="I10604">
        <v>250.57</v>
      </c>
      <c r="J10604">
        <v>10</v>
      </c>
      <c r="K10604">
        <v>3052</v>
      </c>
      <c r="L10604" t="s">
        <v>471</v>
      </c>
      <c r="M10604" s="2">
        <f>+Table3[[#This Row],[CHW]]/Table3[[#This Row],[Count of Airbill Number]]</f>
        <v>25.056999999999999</v>
      </c>
    </row>
    <row r="10605" spans="2:13">
      <c r="B10605" t="s">
        <v>20</v>
      </c>
      <c r="C10605" t="s">
        <v>21</v>
      </c>
      <c r="D10605" t="s">
        <v>22</v>
      </c>
      <c r="E10605" t="s">
        <v>776</v>
      </c>
      <c r="F10605" t="s">
        <v>776</v>
      </c>
      <c r="G10605" t="s">
        <v>312</v>
      </c>
      <c r="H10605" t="s">
        <v>37</v>
      </c>
      <c r="I10605">
        <v>250.37642959999999</v>
      </c>
      <c r="J10605">
        <v>36</v>
      </c>
      <c r="K10605">
        <v>3053</v>
      </c>
      <c r="L10605" t="s">
        <v>471</v>
      </c>
      <c r="M10605" s="2">
        <f>+Table3[[#This Row],[CHW]]/Table3[[#This Row],[Count of Airbill Number]]</f>
        <v>6.9549008222222222</v>
      </c>
    </row>
    <row r="10606" spans="2:13">
      <c r="B10606" t="s">
        <v>35</v>
      </c>
      <c r="C10606" t="s">
        <v>21</v>
      </c>
      <c r="D10606" t="s">
        <v>36</v>
      </c>
      <c r="E10606" t="s">
        <v>777</v>
      </c>
      <c r="F10606" t="s">
        <v>777</v>
      </c>
      <c r="G10606" t="s">
        <v>484</v>
      </c>
      <c r="H10606" t="s">
        <v>181</v>
      </c>
      <c r="I10606">
        <v>250</v>
      </c>
      <c r="J10606">
        <v>1</v>
      </c>
      <c r="K10606">
        <v>3054</v>
      </c>
      <c r="L10606" t="s">
        <v>471</v>
      </c>
      <c r="M10606" s="2">
        <f>+Table3[[#This Row],[CHW]]/Table3[[#This Row],[Count of Airbill Number]]</f>
        <v>250</v>
      </c>
    </row>
    <row r="10607" spans="2:13">
      <c r="B10607" t="s">
        <v>35</v>
      </c>
      <c r="C10607" t="s">
        <v>472</v>
      </c>
      <c r="D10607" t="s">
        <v>36</v>
      </c>
      <c r="E10607" t="s">
        <v>778</v>
      </c>
      <c r="F10607" t="s">
        <v>778</v>
      </c>
      <c r="G10607" t="s">
        <v>150</v>
      </c>
      <c r="H10607" t="s">
        <v>401</v>
      </c>
      <c r="I10607">
        <v>250</v>
      </c>
      <c r="J10607">
        <v>1</v>
      </c>
      <c r="K10607">
        <v>3055</v>
      </c>
      <c r="L10607" t="s">
        <v>471</v>
      </c>
      <c r="M10607" s="2">
        <f>+Table3[[#This Row],[CHW]]/Table3[[#This Row],[Count of Airbill Number]]</f>
        <v>250</v>
      </c>
    </row>
    <row r="10608" spans="2:13">
      <c r="B10608" t="s">
        <v>35</v>
      </c>
      <c r="C10608" t="s">
        <v>472</v>
      </c>
      <c r="D10608" t="s">
        <v>36</v>
      </c>
      <c r="E10608" t="s">
        <v>776</v>
      </c>
      <c r="F10608" t="s">
        <v>776</v>
      </c>
      <c r="G10608" t="s">
        <v>83</v>
      </c>
      <c r="H10608" t="s">
        <v>123</v>
      </c>
      <c r="I10608">
        <v>250</v>
      </c>
      <c r="J10608">
        <v>1</v>
      </c>
      <c r="K10608">
        <v>3056</v>
      </c>
      <c r="L10608" t="s">
        <v>471</v>
      </c>
      <c r="M10608" s="2">
        <f>+Table3[[#This Row],[CHW]]/Table3[[#This Row],[Count of Airbill Number]]</f>
        <v>250</v>
      </c>
    </row>
    <row r="10609" spans="2:13">
      <c r="B10609" t="s">
        <v>20</v>
      </c>
      <c r="C10609" t="s">
        <v>21</v>
      </c>
      <c r="D10609" t="s">
        <v>22</v>
      </c>
      <c r="E10609" t="s">
        <v>777</v>
      </c>
      <c r="F10609" t="s">
        <v>777</v>
      </c>
      <c r="G10609" t="s">
        <v>157</v>
      </c>
      <c r="H10609" t="s">
        <v>326</v>
      </c>
      <c r="I10609">
        <v>250</v>
      </c>
      <c r="J10609">
        <v>1</v>
      </c>
      <c r="K10609">
        <v>3057</v>
      </c>
      <c r="L10609" t="s">
        <v>471</v>
      </c>
      <c r="M10609" s="2">
        <f>+Table3[[#This Row],[CHW]]/Table3[[#This Row],[Count of Airbill Number]]</f>
        <v>250</v>
      </c>
    </row>
    <row r="10610" spans="2:13">
      <c r="B10610" t="s">
        <v>20</v>
      </c>
      <c r="C10610" t="s">
        <v>21</v>
      </c>
      <c r="D10610" t="s">
        <v>36</v>
      </c>
      <c r="E10610" t="s">
        <v>777</v>
      </c>
      <c r="F10610" t="s">
        <v>777</v>
      </c>
      <c r="G10610" t="s">
        <v>55</v>
      </c>
      <c r="H10610" t="s">
        <v>429</v>
      </c>
      <c r="I10610">
        <v>250</v>
      </c>
      <c r="J10610">
        <v>83</v>
      </c>
      <c r="K10610">
        <v>3058</v>
      </c>
      <c r="L10610" t="s">
        <v>471</v>
      </c>
      <c r="M10610" s="2">
        <f>+Table3[[#This Row],[CHW]]/Table3[[#This Row],[Count of Airbill Number]]</f>
        <v>3.0120481927710845</v>
      </c>
    </row>
    <row r="10611" spans="2:13">
      <c r="B10611" t="s">
        <v>20</v>
      </c>
      <c r="C10611" t="s">
        <v>472</v>
      </c>
      <c r="D10611" t="s">
        <v>22</v>
      </c>
      <c r="E10611" t="s">
        <v>778</v>
      </c>
      <c r="F10611" t="s">
        <v>778</v>
      </c>
      <c r="G10611" t="s">
        <v>304</v>
      </c>
      <c r="H10611" t="s">
        <v>507</v>
      </c>
      <c r="I10611">
        <v>250</v>
      </c>
      <c r="J10611">
        <v>5</v>
      </c>
      <c r="K10611">
        <v>3059</v>
      </c>
      <c r="L10611" t="s">
        <v>471</v>
      </c>
      <c r="M10611" s="2">
        <f>+Table3[[#This Row],[CHW]]/Table3[[#This Row],[Count of Airbill Number]]</f>
        <v>50</v>
      </c>
    </row>
    <row r="10612" spans="2:13">
      <c r="B10612" t="s">
        <v>20</v>
      </c>
      <c r="C10612" t="s">
        <v>472</v>
      </c>
      <c r="D10612" t="s">
        <v>22</v>
      </c>
      <c r="E10612" t="s">
        <v>778</v>
      </c>
      <c r="F10612" t="s">
        <v>778</v>
      </c>
      <c r="G10612" t="s">
        <v>161</v>
      </c>
      <c r="H10612" t="s">
        <v>393</v>
      </c>
      <c r="I10612">
        <v>250</v>
      </c>
      <c r="J10612">
        <v>25</v>
      </c>
      <c r="K10612">
        <v>3060</v>
      </c>
      <c r="L10612" t="s">
        <v>471</v>
      </c>
      <c r="M10612" s="2">
        <f>+Table3[[#This Row],[CHW]]/Table3[[#This Row],[Count of Airbill Number]]</f>
        <v>10</v>
      </c>
    </row>
    <row r="10613" spans="2:13">
      <c r="B10613" t="s">
        <v>20</v>
      </c>
      <c r="C10613" t="s">
        <v>472</v>
      </c>
      <c r="D10613" t="s">
        <v>22</v>
      </c>
      <c r="E10613" t="s">
        <v>776</v>
      </c>
      <c r="F10613" t="s">
        <v>776</v>
      </c>
      <c r="G10613" t="s">
        <v>192</v>
      </c>
      <c r="H10613" t="s">
        <v>165</v>
      </c>
      <c r="I10613">
        <v>250</v>
      </c>
      <c r="J10613">
        <v>1</v>
      </c>
      <c r="K10613">
        <v>3061</v>
      </c>
      <c r="L10613" t="s">
        <v>471</v>
      </c>
      <c r="M10613" s="2">
        <f>+Table3[[#This Row],[CHW]]/Table3[[#This Row],[Count of Airbill Number]]</f>
        <v>250</v>
      </c>
    </row>
    <row r="10614" spans="2:13">
      <c r="B10614" t="s">
        <v>20</v>
      </c>
      <c r="C10614" t="s">
        <v>472</v>
      </c>
      <c r="D10614" t="s">
        <v>22</v>
      </c>
      <c r="E10614" t="s">
        <v>776</v>
      </c>
      <c r="F10614" t="s">
        <v>777</v>
      </c>
      <c r="G10614" t="s">
        <v>120</v>
      </c>
      <c r="H10614" t="s">
        <v>106</v>
      </c>
      <c r="I10614">
        <v>250</v>
      </c>
      <c r="J10614">
        <v>1</v>
      </c>
      <c r="K10614">
        <v>3062</v>
      </c>
      <c r="L10614" t="s">
        <v>471</v>
      </c>
      <c r="M10614" s="2">
        <f>+Table3[[#This Row],[CHW]]/Table3[[#This Row],[Count of Airbill Number]]</f>
        <v>250</v>
      </c>
    </row>
    <row r="10615" spans="2:13">
      <c r="B10615" t="s">
        <v>20</v>
      </c>
      <c r="C10615" t="s">
        <v>472</v>
      </c>
      <c r="D10615" t="s">
        <v>22</v>
      </c>
      <c r="E10615" t="s">
        <v>776</v>
      </c>
      <c r="F10615" t="s">
        <v>778</v>
      </c>
      <c r="G10615" t="s">
        <v>57</v>
      </c>
      <c r="H10615" t="s">
        <v>474</v>
      </c>
      <c r="I10615">
        <v>249.66000000000003</v>
      </c>
      <c r="J10615">
        <v>9</v>
      </c>
      <c r="K10615">
        <v>3063</v>
      </c>
      <c r="L10615" t="s">
        <v>471</v>
      </c>
      <c r="M10615" s="2">
        <f>+Table3[[#This Row],[CHW]]/Table3[[#This Row],[Count of Airbill Number]]</f>
        <v>27.740000000000002</v>
      </c>
    </row>
    <row r="10616" spans="2:13">
      <c r="B10616" t="s">
        <v>35</v>
      </c>
      <c r="C10616" t="s">
        <v>472</v>
      </c>
      <c r="D10616" t="s">
        <v>36</v>
      </c>
      <c r="E10616" t="s">
        <v>778</v>
      </c>
      <c r="F10616" t="s">
        <v>778</v>
      </c>
      <c r="G10616" t="s">
        <v>619</v>
      </c>
      <c r="H10616" t="s">
        <v>112</v>
      </c>
      <c r="I10616">
        <v>249.48</v>
      </c>
      <c r="J10616">
        <v>1</v>
      </c>
      <c r="K10616">
        <v>3064</v>
      </c>
      <c r="L10616" t="s">
        <v>471</v>
      </c>
      <c r="M10616" s="2">
        <f>+Table3[[#This Row],[CHW]]/Table3[[#This Row],[Count of Airbill Number]]</f>
        <v>249.48</v>
      </c>
    </row>
    <row r="10617" spans="2:13">
      <c r="B10617" t="s">
        <v>20</v>
      </c>
      <c r="C10617" t="s">
        <v>472</v>
      </c>
      <c r="D10617" t="s">
        <v>22</v>
      </c>
      <c r="E10617" t="s">
        <v>776</v>
      </c>
      <c r="F10617" t="s">
        <v>777</v>
      </c>
      <c r="G10617" t="s">
        <v>32</v>
      </c>
      <c r="H10617" t="s">
        <v>249</v>
      </c>
      <c r="I10617">
        <v>249.43</v>
      </c>
      <c r="J10617">
        <v>3</v>
      </c>
      <c r="K10617">
        <v>3065</v>
      </c>
      <c r="L10617" t="s">
        <v>471</v>
      </c>
      <c r="M10617" s="2">
        <f>+Table3[[#This Row],[CHW]]/Table3[[#This Row],[Count of Airbill Number]]</f>
        <v>83.143333333333331</v>
      </c>
    </row>
    <row r="10618" spans="2:13">
      <c r="B10618" t="s">
        <v>20</v>
      </c>
      <c r="C10618" t="s">
        <v>472</v>
      </c>
      <c r="D10618" t="s">
        <v>22</v>
      </c>
      <c r="E10618" t="s">
        <v>777</v>
      </c>
      <c r="F10618" t="s">
        <v>777</v>
      </c>
      <c r="G10618" t="s">
        <v>374</v>
      </c>
      <c r="H10618" t="s">
        <v>513</v>
      </c>
      <c r="I10618">
        <v>249</v>
      </c>
      <c r="J10618">
        <v>11</v>
      </c>
      <c r="K10618">
        <v>3066</v>
      </c>
      <c r="L10618" t="s">
        <v>471</v>
      </c>
      <c r="M10618" s="2">
        <f>+Table3[[#This Row],[CHW]]/Table3[[#This Row],[Count of Airbill Number]]</f>
        <v>22.636363636363637</v>
      </c>
    </row>
    <row r="10619" spans="2:13">
      <c r="B10619" t="s">
        <v>20</v>
      </c>
      <c r="C10619" t="s">
        <v>472</v>
      </c>
      <c r="D10619" t="s">
        <v>22</v>
      </c>
      <c r="E10619" t="s">
        <v>777</v>
      </c>
      <c r="F10619" t="s">
        <v>777</v>
      </c>
      <c r="G10619" t="s">
        <v>97</v>
      </c>
      <c r="H10619" t="s">
        <v>290</v>
      </c>
      <c r="I10619">
        <v>249</v>
      </c>
      <c r="J10619">
        <v>5</v>
      </c>
      <c r="K10619">
        <v>3067</v>
      </c>
      <c r="L10619" t="s">
        <v>471</v>
      </c>
      <c r="M10619" s="2">
        <f>+Table3[[#This Row],[CHW]]/Table3[[#This Row],[Count of Airbill Number]]</f>
        <v>49.8</v>
      </c>
    </row>
    <row r="10620" spans="2:13">
      <c r="B10620" t="s">
        <v>20</v>
      </c>
      <c r="C10620" t="s">
        <v>472</v>
      </c>
      <c r="D10620" t="s">
        <v>22</v>
      </c>
      <c r="E10620" t="s">
        <v>776</v>
      </c>
      <c r="F10620" t="s">
        <v>776</v>
      </c>
      <c r="G10620" t="s">
        <v>66</v>
      </c>
      <c r="H10620" t="s">
        <v>75</v>
      </c>
      <c r="I10620">
        <v>249</v>
      </c>
      <c r="J10620">
        <v>20</v>
      </c>
      <c r="K10620">
        <v>3068</v>
      </c>
      <c r="L10620" t="s">
        <v>471</v>
      </c>
      <c r="M10620" s="2">
        <f>+Table3[[#This Row],[CHW]]/Table3[[#This Row],[Count of Airbill Number]]</f>
        <v>12.45</v>
      </c>
    </row>
    <row r="10621" spans="2:13">
      <c r="B10621" t="s">
        <v>20</v>
      </c>
      <c r="C10621" t="s">
        <v>472</v>
      </c>
      <c r="D10621" t="s">
        <v>36</v>
      </c>
      <c r="E10621" t="s">
        <v>776</v>
      </c>
      <c r="F10621" t="s">
        <v>778</v>
      </c>
      <c r="G10621" t="s">
        <v>37</v>
      </c>
      <c r="H10621" t="s">
        <v>150</v>
      </c>
      <c r="I10621">
        <v>249</v>
      </c>
      <c r="J10621">
        <v>12</v>
      </c>
      <c r="K10621">
        <v>3069</v>
      </c>
      <c r="L10621" t="s">
        <v>471</v>
      </c>
      <c r="M10621" s="2">
        <f>+Table3[[#This Row],[CHW]]/Table3[[#This Row],[Count of Airbill Number]]</f>
        <v>20.75</v>
      </c>
    </row>
    <row r="10622" spans="2:13">
      <c r="B10622" t="s">
        <v>20</v>
      </c>
      <c r="C10622" t="s">
        <v>472</v>
      </c>
      <c r="D10622" t="s">
        <v>22</v>
      </c>
      <c r="E10622" t="s">
        <v>778</v>
      </c>
      <c r="F10622" t="s">
        <v>778</v>
      </c>
      <c r="G10622" t="s">
        <v>210</v>
      </c>
      <c r="H10622" t="s">
        <v>124</v>
      </c>
      <c r="I10622">
        <v>248.8</v>
      </c>
      <c r="J10622">
        <v>16</v>
      </c>
      <c r="K10622">
        <v>3070</v>
      </c>
      <c r="L10622" t="s">
        <v>471</v>
      </c>
      <c r="M10622" s="2">
        <f>+Table3[[#This Row],[CHW]]/Table3[[#This Row],[Count of Airbill Number]]</f>
        <v>15.55</v>
      </c>
    </row>
    <row r="10623" spans="2:13">
      <c r="B10623" t="s">
        <v>20</v>
      </c>
      <c r="C10623" t="s">
        <v>472</v>
      </c>
      <c r="D10623" t="s">
        <v>22</v>
      </c>
      <c r="E10623" t="s">
        <v>778</v>
      </c>
      <c r="F10623" t="s">
        <v>778</v>
      </c>
      <c r="G10623" t="s">
        <v>358</v>
      </c>
      <c r="H10623" t="s">
        <v>425</v>
      </c>
      <c r="I10623">
        <v>248.65</v>
      </c>
      <c r="J10623">
        <v>17</v>
      </c>
      <c r="K10623">
        <v>3071</v>
      </c>
      <c r="L10623" t="s">
        <v>471</v>
      </c>
      <c r="M10623" s="2">
        <f>+Table3[[#This Row],[CHW]]/Table3[[#This Row],[Count of Airbill Number]]</f>
        <v>14.626470588235295</v>
      </c>
    </row>
    <row r="10624" spans="2:13">
      <c r="B10624" t="s">
        <v>35</v>
      </c>
      <c r="C10624" t="s">
        <v>472</v>
      </c>
      <c r="D10624" t="s">
        <v>36</v>
      </c>
      <c r="E10624" t="s">
        <v>776</v>
      </c>
      <c r="F10624" t="s">
        <v>776</v>
      </c>
      <c r="G10624" t="s">
        <v>66</v>
      </c>
      <c r="H10624" t="s">
        <v>533</v>
      </c>
      <c r="I10624">
        <v>248.57</v>
      </c>
      <c r="J10624">
        <v>1</v>
      </c>
      <c r="K10624">
        <v>3072</v>
      </c>
      <c r="L10624" t="s">
        <v>471</v>
      </c>
      <c r="M10624" s="2">
        <f>+Table3[[#This Row],[CHW]]/Table3[[#This Row],[Count of Airbill Number]]</f>
        <v>248.57</v>
      </c>
    </row>
    <row r="10625" spans="2:13">
      <c r="B10625" t="s">
        <v>20</v>
      </c>
      <c r="C10625" t="s">
        <v>21</v>
      </c>
      <c r="D10625" t="s">
        <v>22</v>
      </c>
      <c r="E10625" t="s">
        <v>778</v>
      </c>
      <c r="F10625" t="s">
        <v>778</v>
      </c>
      <c r="G10625" t="s">
        <v>210</v>
      </c>
      <c r="H10625" t="s">
        <v>124</v>
      </c>
      <c r="I10625">
        <v>248.4</v>
      </c>
      <c r="J10625">
        <v>5</v>
      </c>
      <c r="K10625">
        <v>3073</v>
      </c>
      <c r="L10625" t="s">
        <v>471</v>
      </c>
      <c r="M10625" s="2">
        <f>+Table3[[#This Row],[CHW]]/Table3[[#This Row],[Count of Airbill Number]]</f>
        <v>49.68</v>
      </c>
    </row>
    <row r="10626" spans="2:13">
      <c r="B10626" t="s">
        <v>20</v>
      </c>
      <c r="C10626" t="s">
        <v>472</v>
      </c>
      <c r="D10626" t="s">
        <v>22</v>
      </c>
      <c r="E10626" t="s">
        <v>777</v>
      </c>
      <c r="F10626" t="s">
        <v>778</v>
      </c>
      <c r="G10626" t="s">
        <v>290</v>
      </c>
      <c r="H10626" t="s">
        <v>161</v>
      </c>
      <c r="I10626">
        <v>248</v>
      </c>
      <c r="J10626">
        <v>17</v>
      </c>
      <c r="K10626">
        <v>3074</v>
      </c>
      <c r="L10626" t="s">
        <v>471</v>
      </c>
      <c r="M10626" s="2">
        <f>+Table3[[#This Row],[CHW]]/Table3[[#This Row],[Count of Airbill Number]]</f>
        <v>14.588235294117647</v>
      </c>
    </row>
    <row r="10627" spans="2:13">
      <c r="B10627" t="s">
        <v>20</v>
      </c>
      <c r="C10627" t="s">
        <v>472</v>
      </c>
      <c r="D10627" t="s">
        <v>22</v>
      </c>
      <c r="E10627" t="s">
        <v>776</v>
      </c>
      <c r="F10627" t="s">
        <v>776</v>
      </c>
      <c r="G10627" t="s">
        <v>39</v>
      </c>
      <c r="H10627" t="s">
        <v>152</v>
      </c>
      <c r="I10627">
        <v>248</v>
      </c>
      <c r="J10627">
        <v>8</v>
      </c>
      <c r="K10627">
        <v>3075</v>
      </c>
      <c r="L10627" t="s">
        <v>471</v>
      </c>
      <c r="M10627" s="2">
        <f>+Table3[[#This Row],[CHW]]/Table3[[#This Row],[Count of Airbill Number]]</f>
        <v>31</v>
      </c>
    </row>
    <row r="10628" spans="2:13">
      <c r="B10628" t="s">
        <v>20</v>
      </c>
      <c r="C10628" t="s">
        <v>472</v>
      </c>
      <c r="D10628" t="s">
        <v>22</v>
      </c>
      <c r="E10628" t="s">
        <v>776</v>
      </c>
      <c r="F10628" t="s">
        <v>776</v>
      </c>
      <c r="G10628" t="s">
        <v>477</v>
      </c>
      <c r="H10628" t="s">
        <v>432</v>
      </c>
      <c r="I10628">
        <v>247.895038</v>
      </c>
      <c r="J10628">
        <v>9</v>
      </c>
      <c r="K10628">
        <v>3076</v>
      </c>
      <c r="L10628" t="s">
        <v>471</v>
      </c>
      <c r="M10628" s="2">
        <f>+Table3[[#This Row],[CHW]]/Table3[[#This Row],[Count of Airbill Number]]</f>
        <v>27.54389311111111</v>
      </c>
    </row>
    <row r="10629" spans="2:13">
      <c r="B10629" t="s">
        <v>20</v>
      </c>
      <c r="C10629" t="s">
        <v>472</v>
      </c>
      <c r="D10629" t="s">
        <v>22</v>
      </c>
      <c r="E10629" t="s">
        <v>778</v>
      </c>
      <c r="F10629" t="s">
        <v>778</v>
      </c>
      <c r="G10629" t="s">
        <v>112</v>
      </c>
      <c r="H10629" t="s">
        <v>109</v>
      </c>
      <c r="I10629">
        <v>247.82000000000002</v>
      </c>
      <c r="J10629">
        <v>15</v>
      </c>
      <c r="K10629">
        <v>3077</v>
      </c>
      <c r="L10629" t="s">
        <v>471</v>
      </c>
      <c r="M10629" s="2">
        <f>+Table3[[#This Row],[CHW]]/Table3[[#This Row],[Count of Airbill Number]]</f>
        <v>16.521333333333335</v>
      </c>
    </row>
    <row r="10630" spans="2:13">
      <c r="B10630" t="s">
        <v>20</v>
      </c>
      <c r="C10630" t="s">
        <v>472</v>
      </c>
      <c r="D10630" t="s">
        <v>22</v>
      </c>
      <c r="E10630" t="s">
        <v>776</v>
      </c>
      <c r="F10630" t="s">
        <v>776</v>
      </c>
      <c r="G10630" t="s">
        <v>522</v>
      </c>
      <c r="H10630" t="s">
        <v>37</v>
      </c>
      <c r="I10630">
        <v>247.08</v>
      </c>
      <c r="J10630">
        <v>16</v>
      </c>
      <c r="K10630">
        <v>3078</v>
      </c>
      <c r="L10630" t="s">
        <v>471</v>
      </c>
      <c r="M10630" s="2">
        <f>+Table3[[#This Row],[CHW]]/Table3[[#This Row],[Count of Airbill Number]]</f>
        <v>15.442500000000001</v>
      </c>
    </row>
    <row r="10631" spans="2:13">
      <c r="B10631" t="s">
        <v>20</v>
      </c>
      <c r="C10631" t="s">
        <v>472</v>
      </c>
      <c r="D10631" t="s">
        <v>22</v>
      </c>
      <c r="E10631" t="s">
        <v>777</v>
      </c>
      <c r="F10631" t="s">
        <v>777</v>
      </c>
      <c r="G10631" t="s">
        <v>551</v>
      </c>
      <c r="H10631" t="s">
        <v>290</v>
      </c>
      <c r="I10631">
        <v>247</v>
      </c>
      <c r="J10631">
        <v>22</v>
      </c>
      <c r="K10631">
        <v>3079</v>
      </c>
      <c r="L10631" t="s">
        <v>471</v>
      </c>
      <c r="M10631" s="2">
        <f>+Table3[[#This Row],[CHW]]/Table3[[#This Row],[Count of Airbill Number]]</f>
        <v>11.227272727272727</v>
      </c>
    </row>
    <row r="10632" spans="2:13">
      <c r="B10632" t="s">
        <v>20</v>
      </c>
      <c r="C10632" t="s">
        <v>472</v>
      </c>
      <c r="D10632" t="s">
        <v>22</v>
      </c>
      <c r="E10632" t="s">
        <v>776</v>
      </c>
      <c r="F10632" t="s">
        <v>776</v>
      </c>
      <c r="G10632" t="s">
        <v>69</v>
      </c>
      <c r="H10632" t="s">
        <v>131</v>
      </c>
      <c r="I10632">
        <v>246.84814</v>
      </c>
      <c r="J10632">
        <v>6</v>
      </c>
      <c r="K10632">
        <v>3080</v>
      </c>
      <c r="L10632" t="s">
        <v>471</v>
      </c>
      <c r="M10632" s="2">
        <f>+Table3[[#This Row],[CHW]]/Table3[[#This Row],[Count of Airbill Number]]</f>
        <v>41.141356666666667</v>
      </c>
    </row>
    <row r="10633" spans="2:13">
      <c r="B10633" t="s">
        <v>20</v>
      </c>
      <c r="C10633" t="s">
        <v>472</v>
      </c>
      <c r="D10633" t="s">
        <v>22</v>
      </c>
      <c r="E10633" t="s">
        <v>778</v>
      </c>
      <c r="F10633" t="s">
        <v>778</v>
      </c>
      <c r="G10633" t="s">
        <v>634</v>
      </c>
      <c r="H10633" t="s">
        <v>635</v>
      </c>
      <c r="I10633">
        <v>246.5462</v>
      </c>
      <c r="J10633">
        <v>6</v>
      </c>
      <c r="K10633">
        <v>3081</v>
      </c>
      <c r="L10633" t="s">
        <v>471</v>
      </c>
      <c r="M10633" s="2">
        <f>+Table3[[#This Row],[CHW]]/Table3[[#This Row],[Count of Airbill Number]]</f>
        <v>41.091033333333336</v>
      </c>
    </row>
    <row r="10634" spans="2:13">
      <c r="B10634" t="s">
        <v>20</v>
      </c>
      <c r="C10634" t="s">
        <v>21</v>
      </c>
      <c r="D10634" t="s">
        <v>22</v>
      </c>
      <c r="E10634" t="s">
        <v>776</v>
      </c>
      <c r="F10634" t="s">
        <v>776</v>
      </c>
      <c r="G10634" t="s">
        <v>216</v>
      </c>
      <c r="H10634" t="s">
        <v>123</v>
      </c>
      <c r="I10634">
        <v>246.5</v>
      </c>
      <c r="J10634">
        <v>25</v>
      </c>
      <c r="K10634">
        <v>3082</v>
      </c>
      <c r="L10634" t="s">
        <v>471</v>
      </c>
      <c r="M10634" s="2">
        <f>+Table3[[#This Row],[CHW]]/Table3[[#This Row],[Count of Airbill Number]]</f>
        <v>9.86</v>
      </c>
    </row>
    <row r="10635" spans="2:13">
      <c r="B10635" t="s">
        <v>20</v>
      </c>
      <c r="C10635" t="s">
        <v>472</v>
      </c>
      <c r="D10635" t="s">
        <v>22</v>
      </c>
      <c r="E10635" t="s">
        <v>778</v>
      </c>
      <c r="F10635" t="s">
        <v>778</v>
      </c>
      <c r="G10635" t="s">
        <v>112</v>
      </c>
      <c r="H10635" t="s">
        <v>99</v>
      </c>
      <c r="I10635">
        <v>246.5</v>
      </c>
      <c r="J10635">
        <v>22</v>
      </c>
      <c r="K10635">
        <v>3083</v>
      </c>
      <c r="L10635" t="s">
        <v>471</v>
      </c>
      <c r="M10635" s="2">
        <f>+Table3[[#This Row],[CHW]]/Table3[[#This Row],[Count of Airbill Number]]</f>
        <v>11.204545454545455</v>
      </c>
    </row>
    <row r="10636" spans="2:13">
      <c r="B10636" t="s">
        <v>20</v>
      </c>
      <c r="C10636" t="s">
        <v>21</v>
      </c>
      <c r="D10636" t="s">
        <v>22</v>
      </c>
      <c r="E10636" t="s">
        <v>778</v>
      </c>
      <c r="F10636" t="s">
        <v>778</v>
      </c>
      <c r="G10636" t="s">
        <v>112</v>
      </c>
      <c r="H10636" t="s">
        <v>81</v>
      </c>
      <c r="I10636">
        <v>246.29999999999998</v>
      </c>
      <c r="J10636">
        <v>166</v>
      </c>
      <c r="K10636">
        <v>3084</v>
      </c>
      <c r="L10636" t="s">
        <v>471</v>
      </c>
      <c r="M10636" s="2">
        <f>+Table3[[#This Row],[CHW]]/Table3[[#This Row],[Count of Airbill Number]]</f>
        <v>1.483734939759036</v>
      </c>
    </row>
    <row r="10637" spans="2:13">
      <c r="B10637" t="s">
        <v>35</v>
      </c>
      <c r="C10637" t="s">
        <v>472</v>
      </c>
      <c r="D10637" t="s">
        <v>36</v>
      </c>
      <c r="E10637" t="s">
        <v>776</v>
      </c>
      <c r="F10637" t="s">
        <v>778</v>
      </c>
      <c r="G10637" t="s">
        <v>57</v>
      </c>
      <c r="H10637" t="s">
        <v>86</v>
      </c>
      <c r="I10637">
        <v>246.20000000000002</v>
      </c>
      <c r="J10637">
        <v>5</v>
      </c>
      <c r="K10637">
        <v>3085</v>
      </c>
      <c r="L10637" t="s">
        <v>471</v>
      </c>
      <c r="M10637" s="2">
        <f>+Table3[[#This Row],[CHW]]/Table3[[#This Row],[Count of Airbill Number]]</f>
        <v>49.24</v>
      </c>
    </row>
    <row r="10638" spans="2:13">
      <c r="B10638" t="s">
        <v>35</v>
      </c>
      <c r="C10638" t="s">
        <v>472</v>
      </c>
      <c r="D10638" t="s">
        <v>36</v>
      </c>
      <c r="E10638" t="s">
        <v>777</v>
      </c>
      <c r="F10638" t="s">
        <v>777</v>
      </c>
      <c r="G10638" t="s">
        <v>374</v>
      </c>
      <c r="H10638" t="s">
        <v>517</v>
      </c>
      <c r="I10638">
        <v>246</v>
      </c>
      <c r="J10638">
        <v>8</v>
      </c>
      <c r="K10638">
        <v>3086</v>
      </c>
      <c r="L10638" t="s">
        <v>471</v>
      </c>
      <c r="M10638" s="2">
        <f>+Table3[[#This Row],[CHW]]/Table3[[#This Row],[Count of Airbill Number]]</f>
        <v>30.75</v>
      </c>
    </row>
    <row r="10639" spans="2:13">
      <c r="B10639" t="s">
        <v>35</v>
      </c>
      <c r="C10639" t="s">
        <v>472</v>
      </c>
      <c r="D10639" t="s">
        <v>36</v>
      </c>
      <c r="E10639" t="s">
        <v>778</v>
      </c>
      <c r="F10639" t="s">
        <v>776</v>
      </c>
      <c r="G10639" t="s">
        <v>150</v>
      </c>
      <c r="H10639" t="s">
        <v>32</v>
      </c>
      <c r="I10639">
        <v>246</v>
      </c>
      <c r="J10639">
        <v>1</v>
      </c>
      <c r="K10639">
        <v>3087</v>
      </c>
      <c r="L10639" t="s">
        <v>471</v>
      </c>
      <c r="M10639" s="2">
        <f>+Table3[[#This Row],[CHW]]/Table3[[#This Row],[Count of Airbill Number]]</f>
        <v>246</v>
      </c>
    </row>
    <row r="10640" spans="2:13">
      <c r="B10640" t="s">
        <v>20</v>
      </c>
      <c r="C10640" t="s">
        <v>472</v>
      </c>
      <c r="D10640" t="s">
        <v>22</v>
      </c>
      <c r="E10640" t="s">
        <v>778</v>
      </c>
      <c r="F10640" t="s">
        <v>778</v>
      </c>
      <c r="G10640" t="s">
        <v>171</v>
      </c>
      <c r="H10640" t="s">
        <v>283</v>
      </c>
      <c r="I10640">
        <v>246</v>
      </c>
      <c r="J10640">
        <v>4</v>
      </c>
      <c r="K10640">
        <v>3088</v>
      </c>
      <c r="L10640" t="s">
        <v>471</v>
      </c>
      <c r="M10640" s="2">
        <f>+Table3[[#This Row],[CHW]]/Table3[[#This Row],[Count of Airbill Number]]</f>
        <v>61.5</v>
      </c>
    </row>
    <row r="10641" spans="2:13">
      <c r="B10641" t="s">
        <v>20</v>
      </c>
      <c r="C10641" t="s">
        <v>472</v>
      </c>
      <c r="D10641" t="s">
        <v>22</v>
      </c>
      <c r="E10641" t="s">
        <v>776</v>
      </c>
      <c r="F10641" t="s">
        <v>778</v>
      </c>
      <c r="G10641" t="s">
        <v>33</v>
      </c>
      <c r="H10641" t="s">
        <v>112</v>
      </c>
      <c r="I10641">
        <v>246</v>
      </c>
      <c r="J10641">
        <v>14</v>
      </c>
      <c r="K10641">
        <v>3089</v>
      </c>
      <c r="L10641" t="s">
        <v>471</v>
      </c>
      <c r="M10641" s="2">
        <f>+Table3[[#This Row],[CHW]]/Table3[[#This Row],[Count of Airbill Number]]</f>
        <v>17.571428571428573</v>
      </c>
    </row>
    <row r="10642" spans="2:13">
      <c r="B10642" t="s">
        <v>20</v>
      </c>
      <c r="C10642" t="s">
        <v>472</v>
      </c>
      <c r="D10642" t="s">
        <v>22</v>
      </c>
      <c r="E10642" t="s">
        <v>776</v>
      </c>
      <c r="F10642" t="s">
        <v>776</v>
      </c>
      <c r="G10642" t="s">
        <v>416</v>
      </c>
      <c r="H10642" t="s">
        <v>85</v>
      </c>
      <c r="I10642">
        <v>245.0231</v>
      </c>
      <c r="J10642">
        <v>46</v>
      </c>
      <c r="K10642">
        <v>3090</v>
      </c>
      <c r="L10642" t="s">
        <v>471</v>
      </c>
      <c r="M10642" s="2">
        <f>+Table3[[#This Row],[CHW]]/Table3[[#This Row],[Count of Airbill Number]]</f>
        <v>5.3265891304347823</v>
      </c>
    </row>
    <row r="10643" spans="2:13">
      <c r="B10643" t="s">
        <v>20</v>
      </c>
      <c r="C10643" t="s">
        <v>21</v>
      </c>
      <c r="D10643" t="s">
        <v>36</v>
      </c>
      <c r="E10643" t="s">
        <v>777</v>
      </c>
      <c r="F10643" t="s">
        <v>776</v>
      </c>
      <c r="G10643" t="s">
        <v>38</v>
      </c>
      <c r="H10643" t="s">
        <v>37</v>
      </c>
      <c r="I10643">
        <v>245</v>
      </c>
      <c r="J10643">
        <v>107</v>
      </c>
      <c r="K10643">
        <v>3091</v>
      </c>
      <c r="L10643" t="s">
        <v>471</v>
      </c>
      <c r="M10643" s="2">
        <f>+Table3[[#This Row],[CHW]]/Table3[[#This Row],[Count of Airbill Number]]</f>
        <v>2.2897196261682242</v>
      </c>
    </row>
    <row r="10644" spans="2:13">
      <c r="B10644" t="s">
        <v>20</v>
      </c>
      <c r="C10644" t="s">
        <v>472</v>
      </c>
      <c r="D10644" t="s">
        <v>22</v>
      </c>
      <c r="E10644" t="s">
        <v>777</v>
      </c>
      <c r="F10644" t="s">
        <v>777</v>
      </c>
      <c r="G10644" t="s">
        <v>38</v>
      </c>
      <c r="H10644" t="s">
        <v>531</v>
      </c>
      <c r="I10644">
        <v>245</v>
      </c>
      <c r="J10644">
        <v>15</v>
      </c>
      <c r="K10644">
        <v>3092</v>
      </c>
      <c r="L10644" t="s">
        <v>471</v>
      </c>
      <c r="M10644" s="2">
        <f>+Table3[[#This Row],[CHW]]/Table3[[#This Row],[Count of Airbill Number]]</f>
        <v>16.333333333333332</v>
      </c>
    </row>
    <row r="10645" spans="2:13">
      <c r="B10645" t="s">
        <v>20</v>
      </c>
      <c r="C10645" t="s">
        <v>472</v>
      </c>
      <c r="D10645" t="s">
        <v>22</v>
      </c>
      <c r="E10645" t="s">
        <v>776</v>
      </c>
      <c r="F10645" t="s">
        <v>778</v>
      </c>
      <c r="G10645" t="s">
        <v>39</v>
      </c>
      <c r="H10645" t="s">
        <v>90</v>
      </c>
      <c r="I10645">
        <v>245</v>
      </c>
      <c r="J10645">
        <v>15</v>
      </c>
      <c r="K10645">
        <v>3093</v>
      </c>
      <c r="L10645" t="s">
        <v>471</v>
      </c>
      <c r="M10645" s="2">
        <f>+Table3[[#This Row],[CHW]]/Table3[[#This Row],[Count of Airbill Number]]</f>
        <v>16.333333333333332</v>
      </c>
    </row>
    <row r="10646" spans="2:13">
      <c r="B10646" t="s">
        <v>20</v>
      </c>
      <c r="C10646" t="s">
        <v>472</v>
      </c>
      <c r="D10646" t="s">
        <v>36</v>
      </c>
      <c r="E10646" t="s">
        <v>777</v>
      </c>
      <c r="F10646" t="s">
        <v>777</v>
      </c>
      <c r="G10646" t="s">
        <v>227</v>
      </c>
      <c r="H10646" t="s">
        <v>29</v>
      </c>
      <c r="I10646">
        <v>245</v>
      </c>
      <c r="J10646">
        <v>7</v>
      </c>
      <c r="K10646">
        <v>3094</v>
      </c>
      <c r="L10646" t="s">
        <v>471</v>
      </c>
      <c r="M10646" s="2">
        <f>+Table3[[#This Row],[CHW]]/Table3[[#This Row],[Count of Airbill Number]]</f>
        <v>35</v>
      </c>
    </row>
    <row r="10647" spans="2:13">
      <c r="B10647" t="s">
        <v>20</v>
      </c>
      <c r="C10647" t="s">
        <v>21</v>
      </c>
      <c r="D10647" t="s">
        <v>22</v>
      </c>
      <c r="E10647" t="s">
        <v>776</v>
      </c>
      <c r="F10647" t="s">
        <v>776</v>
      </c>
      <c r="G10647" t="s">
        <v>116</v>
      </c>
      <c r="H10647" t="s">
        <v>483</v>
      </c>
      <c r="I10647">
        <v>244.97936700000002</v>
      </c>
      <c r="J10647">
        <v>12</v>
      </c>
      <c r="K10647">
        <v>3095</v>
      </c>
      <c r="L10647" t="s">
        <v>471</v>
      </c>
      <c r="M10647" s="2">
        <f>+Table3[[#This Row],[CHW]]/Table3[[#This Row],[Count of Airbill Number]]</f>
        <v>20.414947250000001</v>
      </c>
    </row>
    <row r="10648" spans="2:13">
      <c r="B10648" t="s">
        <v>20</v>
      </c>
      <c r="C10648" t="s">
        <v>472</v>
      </c>
      <c r="D10648" t="s">
        <v>22</v>
      </c>
      <c r="E10648" t="s">
        <v>777</v>
      </c>
      <c r="F10648" t="s">
        <v>777</v>
      </c>
      <c r="G10648" t="s">
        <v>44</v>
      </c>
      <c r="H10648" t="s">
        <v>230</v>
      </c>
      <c r="I10648">
        <v>244.89999999999998</v>
      </c>
      <c r="J10648">
        <v>21</v>
      </c>
      <c r="K10648">
        <v>3096</v>
      </c>
      <c r="L10648" t="s">
        <v>471</v>
      </c>
      <c r="M10648" s="2">
        <f>+Table3[[#This Row],[CHW]]/Table3[[#This Row],[Count of Airbill Number]]</f>
        <v>11.661904761904761</v>
      </c>
    </row>
    <row r="10649" spans="2:13">
      <c r="B10649" t="s">
        <v>20</v>
      </c>
      <c r="C10649" t="s">
        <v>472</v>
      </c>
      <c r="D10649" t="s">
        <v>22</v>
      </c>
      <c r="E10649" t="s">
        <v>776</v>
      </c>
      <c r="F10649" t="s">
        <v>776</v>
      </c>
      <c r="G10649" t="s">
        <v>123</v>
      </c>
      <c r="H10649" t="s">
        <v>33</v>
      </c>
      <c r="I10649">
        <v>244.8</v>
      </c>
      <c r="J10649">
        <v>7</v>
      </c>
      <c r="K10649">
        <v>3097</v>
      </c>
      <c r="L10649" t="s">
        <v>471</v>
      </c>
      <c r="M10649" s="2">
        <f>+Table3[[#This Row],[CHW]]/Table3[[#This Row],[Count of Airbill Number]]</f>
        <v>34.971428571428575</v>
      </c>
    </row>
    <row r="10650" spans="2:13">
      <c r="B10650" t="s">
        <v>35</v>
      </c>
      <c r="C10650" t="s">
        <v>472</v>
      </c>
      <c r="D10650" t="s">
        <v>36</v>
      </c>
      <c r="E10650" t="s">
        <v>776</v>
      </c>
      <c r="F10650" t="s">
        <v>776</v>
      </c>
      <c r="G10650" t="s">
        <v>116</v>
      </c>
      <c r="H10650" t="s">
        <v>527</v>
      </c>
      <c r="I10650">
        <v>244.40000000000009</v>
      </c>
      <c r="J10650">
        <v>28</v>
      </c>
      <c r="K10650">
        <v>3098</v>
      </c>
      <c r="L10650" t="s">
        <v>471</v>
      </c>
      <c r="M10650" s="2">
        <f>+Table3[[#This Row],[CHW]]/Table3[[#This Row],[Count of Airbill Number]]</f>
        <v>8.7285714285714313</v>
      </c>
    </row>
    <row r="10651" spans="2:13">
      <c r="B10651" t="s">
        <v>20</v>
      </c>
      <c r="C10651" t="s">
        <v>21</v>
      </c>
      <c r="D10651" t="s">
        <v>22</v>
      </c>
      <c r="E10651" t="s">
        <v>776</v>
      </c>
      <c r="F10651" t="s">
        <v>776</v>
      </c>
      <c r="G10651" t="s">
        <v>216</v>
      </c>
      <c r="H10651" t="s">
        <v>37</v>
      </c>
      <c r="I10651">
        <v>244.11999999999998</v>
      </c>
      <c r="J10651">
        <v>49</v>
      </c>
      <c r="K10651">
        <v>3099</v>
      </c>
      <c r="L10651" t="s">
        <v>471</v>
      </c>
      <c r="M10651" s="2">
        <f>+Table3[[#This Row],[CHW]]/Table3[[#This Row],[Count of Airbill Number]]</f>
        <v>4.9820408163265304</v>
      </c>
    </row>
    <row r="10652" spans="2:13">
      <c r="B10652" t="s">
        <v>20</v>
      </c>
      <c r="C10652" t="s">
        <v>21</v>
      </c>
      <c r="D10652" t="s">
        <v>22</v>
      </c>
      <c r="E10652" t="s">
        <v>778</v>
      </c>
      <c r="F10652" t="s">
        <v>778</v>
      </c>
      <c r="G10652" t="s">
        <v>269</v>
      </c>
      <c r="H10652" t="s">
        <v>81</v>
      </c>
      <c r="I10652">
        <v>244</v>
      </c>
      <c r="J10652">
        <v>235</v>
      </c>
      <c r="K10652">
        <v>3100</v>
      </c>
      <c r="L10652" t="s">
        <v>471</v>
      </c>
      <c r="M10652" s="2">
        <f>+Table3[[#This Row],[CHW]]/Table3[[#This Row],[Count of Airbill Number]]</f>
        <v>1.0382978723404255</v>
      </c>
    </row>
    <row r="10653" spans="2:13">
      <c r="B10653" t="s">
        <v>20</v>
      </c>
      <c r="C10653" t="s">
        <v>472</v>
      </c>
      <c r="D10653" t="s">
        <v>22</v>
      </c>
      <c r="E10653" t="s">
        <v>776</v>
      </c>
      <c r="F10653" t="s">
        <v>776</v>
      </c>
      <c r="G10653" t="s">
        <v>23</v>
      </c>
      <c r="H10653" t="s">
        <v>39</v>
      </c>
      <c r="I10653">
        <v>244</v>
      </c>
      <c r="J10653">
        <v>6</v>
      </c>
      <c r="K10653">
        <v>3101</v>
      </c>
      <c r="L10653" t="s">
        <v>471</v>
      </c>
      <c r="M10653" s="2">
        <f>+Table3[[#This Row],[CHW]]/Table3[[#This Row],[Count of Airbill Number]]</f>
        <v>40.666666666666664</v>
      </c>
    </row>
    <row r="10654" spans="2:13">
      <c r="B10654" t="s">
        <v>20</v>
      </c>
      <c r="C10654" t="s">
        <v>472</v>
      </c>
      <c r="D10654" t="s">
        <v>36</v>
      </c>
      <c r="E10654" t="s">
        <v>776</v>
      </c>
      <c r="F10654" t="s">
        <v>778</v>
      </c>
      <c r="G10654" t="s">
        <v>85</v>
      </c>
      <c r="H10654" t="s">
        <v>150</v>
      </c>
      <c r="I10654">
        <v>244</v>
      </c>
      <c r="J10654">
        <v>7</v>
      </c>
      <c r="K10654">
        <v>3102</v>
      </c>
      <c r="L10654" t="s">
        <v>471</v>
      </c>
      <c r="M10654" s="2">
        <f>+Table3[[#This Row],[CHW]]/Table3[[#This Row],[Count of Airbill Number]]</f>
        <v>34.857142857142854</v>
      </c>
    </row>
    <row r="10655" spans="2:13">
      <c r="B10655" t="s">
        <v>20</v>
      </c>
      <c r="C10655" t="s">
        <v>21</v>
      </c>
      <c r="D10655" t="s">
        <v>22</v>
      </c>
      <c r="E10655" t="s">
        <v>778</v>
      </c>
      <c r="F10655" t="s">
        <v>778</v>
      </c>
      <c r="G10655" t="s">
        <v>86</v>
      </c>
      <c r="H10655" t="s">
        <v>298</v>
      </c>
      <c r="I10655">
        <v>243.8</v>
      </c>
      <c r="J10655">
        <v>26</v>
      </c>
      <c r="K10655">
        <v>3103</v>
      </c>
      <c r="L10655" t="s">
        <v>471</v>
      </c>
      <c r="M10655" s="2">
        <f>+Table3[[#This Row],[CHW]]/Table3[[#This Row],[Count of Airbill Number]]</f>
        <v>9.3769230769230774</v>
      </c>
    </row>
    <row r="10656" spans="2:13">
      <c r="B10656" t="s">
        <v>35</v>
      </c>
      <c r="C10656" t="s">
        <v>472</v>
      </c>
      <c r="D10656" t="s">
        <v>36</v>
      </c>
      <c r="E10656" t="s">
        <v>778</v>
      </c>
      <c r="F10656" t="s">
        <v>778</v>
      </c>
      <c r="G10656" t="s">
        <v>150</v>
      </c>
      <c r="H10656" t="s">
        <v>174</v>
      </c>
      <c r="I10656">
        <v>243.6</v>
      </c>
      <c r="J10656">
        <v>2</v>
      </c>
      <c r="K10656">
        <v>3104</v>
      </c>
      <c r="L10656" t="s">
        <v>471</v>
      </c>
      <c r="M10656" s="2">
        <f>+Table3[[#This Row],[CHW]]/Table3[[#This Row],[Count of Airbill Number]]</f>
        <v>121.8</v>
      </c>
    </row>
    <row r="10657" spans="2:13">
      <c r="B10657" t="s">
        <v>20</v>
      </c>
      <c r="C10657" t="s">
        <v>21</v>
      </c>
      <c r="D10657" t="s">
        <v>22</v>
      </c>
      <c r="E10657" t="s">
        <v>778</v>
      </c>
      <c r="F10657" t="s">
        <v>776</v>
      </c>
      <c r="G10657" t="s">
        <v>51</v>
      </c>
      <c r="H10657" t="s">
        <v>566</v>
      </c>
      <c r="I10657">
        <v>243</v>
      </c>
      <c r="J10657">
        <v>1</v>
      </c>
      <c r="K10657">
        <v>3105</v>
      </c>
      <c r="L10657" t="s">
        <v>471</v>
      </c>
      <c r="M10657" s="2">
        <f>+Table3[[#This Row],[CHW]]/Table3[[#This Row],[Count of Airbill Number]]</f>
        <v>243</v>
      </c>
    </row>
    <row r="10658" spans="2:13">
      <c r="B10658" t="s">
        <v>20</v>
      </c>
      <c r="C10658" t="s">
        <v>21</v>
      </c>
      <c r="D10658" t="s">
        <v>22</v>
      </c>
      <c r="E10658" t="s">
        <v>778</v>
      </c>
      <c r="F10658" t="s">
        <v>778</v>
      </c>
      <c r="G10658" t="s">
        <v>124</v>
      </c>
      <c r="H10658" t="s">
        <v>90</v>
      </c>
      <c r="I10658">
        <v>243</v>
      </c>
      <c r="J10658">
        <v>7</v>
      </c>
      <c r="K10658">
        <v>3106</v>
      </c>
      <c r="L10658" t="s">
        <v>471</v>
      </c>
      <c r="M10658" s="2">
        <f>+Table3[[#This Row],[CHW]]/Table3[[#This Row],[Count of Airbill Number]]</f>
        <v>34.714285714285715</v>
      </c>
    </row>
    <row r="10659" spans="2:13">
      <c r="B10659" t="s">
        <v>20</v>
      </c>
      <c r="C10659" t="s">
        <v>21</v>
      </c>
      <c r="D10659" t="s">
        <v>22</v>
      </c>
      <c r="E10659" t="s">
        <v>776</v>
      </c>
      <c r="F10659" t="s">
        <v>778</v>
      </c>
      <c r="G10659" t="s">
        <v>66</v>
      </c>
      <c r="H10659" t="s">
        <v>112</v>
      </c>
      <c r="I10659">
        <v>242.79079000000002</v>
      </c>
      <c r="J10659">
        <v>50</v>
      </c>
      <c r="K10659">
        <v>3107</v>
      </c>
      <c r="L10659" t="s">
        <v>471</v>
      </c>
      <c r="M10659" s="2">
        <f>+Table3[[#This Row],[CHW]]/Table3[[#This Row],[Count of Airbill Number]]</f>
        <v>4.8558158000000002</v>
      </c>
    </row>
    <row r="10660" spans="2:13">
      <c r="B10660" t="s">
        <v>20</v>
      </c>
      <c r="C10660" t="s">
        <v>21</v>
      </c>
      <c r="D10660" t="s">
        <v>22</v>
      </c>
      <c r="E10660" t="s">
        <v>776</v>
      </c>
      <c r="F10660" t="s">
        <v>776</v>
      </c>
      <c r="G10660" t="s">
        <v>37</v>
      </c>
      <c r="H10660" t="s">
        <v>103</v>
      </c>
      <c r="I10660">
        <v>242.60462000000001</v>
      </c>
      <c r="J10660">
        <v>123</v>
      </c>
      <c r="K10660">
        <v>3108</v>
      </c>
      <c r="L10660" t="s">
        <v>471</v>
      </c>
      <c r="M10660" s="2">
        <f>+Table3[[#This Row],[CHW]]/Table3[[#This Row],[Count of Airbill Number]]</f>
        <v>1.9723952845528456</v>
      </c>
    </row>
    <row r="10661" spans="2:13">
      <c r="B10661" t="s">
        <v>20</v>
      </c>
      <c r="C10661" t="s">
        <v>21</v>
      </c>
      <c r="D10661" t="s">
        <v>22</v>
      </c>
      <c r="E10661" t="s">
        <v>777</v>
      </c>
      <c r="F10661" t="s">
        <v>777</v>
      </c>
      <c r="G10661" t="s">
        <v>55</v>
      </c>
      <c r="H10661" t="s">
        <v>44</v>
      </c>
      <c r="I10661">
        <v>242.45</v>
      </c>
      <c r="J10661">
        <v>116</v>
      </c>
      <c r="K10661">
        <v>3109</v>
      </c>
      <c r="L10661" t="s">
        <v>471</v>
      </c>
      <c r="M10661" s="2">
        <f>+Table3[[#This Row],[CHW]]/Table3[[#This Row],[Count of Airbill Number]]</f>
        <v>2.0900862068965518</v>
      </c>
    </row>
    <row r="10662" spans="2:13">
      <c r="B10662" t="s">
        <v>35</v>
      </c>
      <c r="C10662" t="s">
        <v>472</v>
      </c>
      <c r="D10662" t="s">
        <v>36</v>
      </c>
      <c r="E10662" t="s">
        <v>776</v>
      </c>
      <c r="F10662" t="s">
        <v>776</v>
      </c>
      <c r="G10662" t="s">
        <v>85</v>
      </c>
      <c r="H10662" t="s">
        <v>48</v>
      </c>
      <c r="I10662">
        <v>242.3</v>
      </c>
      <c r="J10662">
        <v>18</v>
      </c>
      <c r="K10662">
        <v>3110</v>
      </c>
      <c r="L10662" t="s">
        <v>471</v>
      </c>
      <c r="M10662" s="2">
        <f>+Table3[[#This Row],[CHW]]/Table3[[#This Row],[Count of Airbill Number]]</f>
        <v>13.461111111111112</v>
      </c>
    </row>
    <row r="10663" spans="2:13">
      <c r="B10663" t="s">
        <v>20</v>
      </c>
      <c r="C10663" t="s">
        <v>472</v>
      </c>
      <c r="D10663" t="s">
        <v>22</v>
      </c>
      <c r="E10663" t="s">
        <v>778</v>
      </c>
      <c r="F10663" t="s">
        <v>776</v>
      </c>
      <c r="G10663" t="s">
        <v>636</v>
      </c>
      <c r="H10663" t="s">
        <v>66</v>
      </c>
      <c r="I10663">
        <v>242.10000000000002</v>
      </c>
      <c r="J10663">
        <v>6</v>
      </c>
      <c r="K10663">
        <v>3111</v>
      </c>
      <c r="L10663" t="s">
        <v>471</v>
      </c>
      <c r="M10663" s="2">
        <f>+Table3[[#This Row],[CHW]]/Table3[[#This Row],[Count of Airbill Number]]</f>
        <v>40.35</v>
      </c>
    </row>
    <row r="10664" spans="2:13">
      <c r="B10664" t="s">
        <v>20</v>
      </c>
      <c r="C10664" t="s">
        <v>472</v>
      </c>
      <c r="D10664" t="s">
        <v>22</v>
      </c>
      <c r="E10664" t="s">
        <v>778</v>
      </c>
      <c r="F10664" t="s">
        <v>778</v>
      </c>
      <c r="G10664" t="s">
        <v>113</v>
      </c>
      <c r="H10664" t="s">
        <v>476</v>
      </c>
      <c r="I10664">
        <v>242</v>
      </c>
      <c r="J10664">
        <v>7</v>
      </c>
      <c r="K10664">
        <v>3112</v>
      </c>
      <c r="L10664" t="s">
        <v>471</v>
      </c>
      <c r="M10664" s="2">
        <f>+Table3[[#This Row],[CHW]]/Table3[[#This Row],[Count of Airbill Number]]</f>
        <v>34.571428571428569</v>
      </c>
    </row>
    <row r="10665" spans="2:13">
      <c r="B10665" t="s">
        <v>20</v>
      </c>
      <c r="C10665" t="s">
        <v>472</v>
      </c>
      <c r="D10665" t="s">
        <v>36</v>
      </c>
      <c r="E10665" t="s">
        <v>777</v>
      </c>
      <c r="F10665" t="s">
        <v>777</v>
      </c>
      <c r="G10665" t="s">
        <v>44</v>
      </c>
      <c r="H10665" t="s">
        <v>55</v>
      </c>
      <c r="I10665">
        <v>242</v>
      </c>
      <c r="J10665">
        <v>29</v>
      </c>
      <c r="K10665">
        <v>3113</v>
      </c>
      <c r="L10665" t="s">
        <v>471</v>
      </c>
      <c r="M10665" s="2">
        <f>+Table3[[#This Row],[CHW]]/Table3[[#This Row],[Count of Airbill Number]]</f>
        <v>8.3448275862068968</v>
      </c>
    </row>
    <row r="10666" spans="2:13">
      <c r="B10666" t="s">
        <v>20</v>
      </c>
      <c r="C10666" t="s">
        <v>472</v>
      </c>
      <c r="D10666" t="s">
        <v>22</v>
      </c>
      <c r="E10666" t="s">
        <v>778</v>
      </c>
      <c r="F10666" t="s">
        <v>778</v>
      </c>
      <c r="G10666" t="s">
        <v>150</v>
      </c>
      <c r="H10666" t="s">
        <v>475</v>
      </c>
      <c r="I10666">
        <v>241</v>
      </c>
      <c r="J10666">
        <v>2</v>
      </c>
      <c r="K10666">
        <v>3114</v>
      </c>
      <c r="L10666" t="s">
        <v>471</v>
      </c>
      <c r="M10666" s="2">
        <f>+Table3[[#This Row],[CHW]]/Table3[[#This Row],[Count of Airbill Number]]</f>
        <v>120.5</v>
      </c>
    </row>
    <row r="10667" spans="2:13">
      <c r="B10667" t="s">
        <v>20</v>
      </c>
      <c r="C10667" t="s">
        <v>472</v>
      </c>
      <c r="D10667" t="s">
        <v>22</v>
      </c>
      <c r="E10667" t="s">
        <v>776</v>
      </c>
      <c r="F10667" t="s">
        <v>776</v>
      </c>
      <c r="G10667" t="s">
        <v>31</v>
      </c>
      <c r="H10667" t="s">
        <v>578</v>
      </c>
      <c r="I10667">
        <v>240.93</v>
      </c>
      <c r="J10667">
        <v>21</v>
      </c>
      <c r="K10667">
        <v>3115</v>
      </c>
      <c r="L10667" t="s">
        <v>471</v>
      </c>
      <c r="M10667" s="2">
        <f>+Table3[[#This Row],[CHW]]/Table3[[#This Row],[Count of Airbill Number]]</f>
        <v>11.472857142857142</v>
      </c>
    </row>
    <row r="10668" spans="2:13">
      <c r="B10668" t="s">
        <v>20</v>
      </c>
      <c r="C10668" t="s">
        <v>472</v>
      </c>
      <c r="D10668" t="s">
        <v>22</v>
      </c>
      <c r="E10668" t="s">
        <v>776</v>
      </c>
      <c r="F10668" t="s">
        <v>778</v>
      </c>
      <c r="G10668" t="s">
        <v>39</v>
      </c>
      <c r="H10668" t="s">
        <v>150</v>
      </c>
      <c r="I10668">
        <v>240.82999999999998</v>
      </c>
      <c r="J10668">
        <v>4</v>
      </c>
      <c r="K10668">
        <v>3116</v>
      </c>
      <c r="L10668" t="s">
        <v>471</v>
      </c>
      <c r="M10668" s="2">
        <f>+Table3[[#This Row],[CHW]]/Table3[[#This Row],[Count of Airbill Number]]</f>
        <v>60.207499999999996</v>
      </c>
    </row>
    <row r="10669" spans="2:13">
      <c r="B10669" t="s">
        <v>20</v>
      </c>
      <c r="C10669" t="s">
        <v>21</v>
      </c>
      <c r="D10669" t="s">
        <v>22</v>
      </c>
      <c r="E10669" t="s">
        <v>778</v>
      </c>
      <c r="F10669" t="s">
        <v>778</v>
      </c>
      <c r="G10669" t="s">
        <v>86</v>
      </c>
      <c r="H10669" t="s">
        <v>306</v>
      </c>
      <c r="I10669">
        <v>240.70000000000002</v>
      </c>
      <c r="J10669">
        <v>37</v>
      </c>
      <c r="K10669">
        <v>3117</v>
      </c>
      <c r="L10669" t="s">
        <v>471</v>
      </c>
      <c r="M10669" s="2">
        <f>+Table3[[#This Row],[CHW]]/Table3[[#This Row],[Count of Airbill Number]]</f>
        <v>6.5054054054054058</v>
      </c>
    </row>
    <row r="10670" spans="2:13">
      <c r="B10670" t="s">
        <v>20</v>
      </c>
      <c r="C10670" t="s">
        <v>21</v>
      </c>
      <c r="D10670" t="s">
        <v>22</v>
      </c>
      <c r="E10670" t="s">
        <v>776</v>
      </c>
      <c r="F10670" t="s">
        <v>776</v>
      </c>
      <c r="G10670" t="s">
        <v>77</v>
      </c>
      <c r="H10670" t="s">
        <v>32</v>
      </c>
      <c r="I10670">
        <v>240.27</v>
      </c>
      <c r="J10670">
        <v>8</v>
      </c>
      <c r="K10670">
        <v>3118</v>
      </c>
      <c r="L10670" t="s">
        <v>471</v>
      </c>
      <c r="M10670" s="2">
        <f>+Table3[[#This Row],[CHW]]/Table3[[#This Row],[Count of Airbill Number]]</f>
        <v>30.033750000000001</v>
      </c>
    </row>
    <row r="10671" spans="2:13">
      <c r="B10671" t="s">
        <v>20</v>
      </c>
      <c r="C10671" t="s">
        <v>21</v>
      </c>
      <c r="D10671" t="s">
        <v>36</v>
      </c>
      <c r="E10671" t="s">
        <v>777</v>
      </c>
      <c r="F10671" t="s">
        <v>777</v>
      </c>
      <c r="G10671" t="s">
        <v>205</v>
      </c>
      <c r="H10671" t="s">
        <v>106</v>
      </c>
      <c r="I10671">
        <v>240</v>
      </c>
      <c r="J10671">
        <v>2</v>
      </c>
      <c r="K10671">
        <v>3119</v>
      </c>
      <c r="L10671" t="s">
        <v>471</v>
      </c>
      <c r="M10671" s="2">
        <f>+Table3[[#This Row],[CHW]]/Table3[[#This Row],[Count of Airbill Number]]</f>
        <v>120</v>
      </c>
    </row>
    <row r="10672" spans="2:13">
      <c r="B10672" t="s">
        <v>20</v>
      </c>
      <c r="C10672" t="s">
        <v>472</v>
      </c>
      <c r="D10672" t="s">
        <v>22</v>
      </c>
      <c r="E10672" t="s">
        <v>777</v>
      </c>
      <c r="F10672" t="s">
        <v>778</v>
      </c>
      <c r="G10672" t="s">
        <v>429</v>
      </c>
      <c r="H10672" t="s">
        <v>155</v>
      </c>
      <c r="I10672">
        <v>240</v>
      </c>
      <c r="J10672">
        <v>1</v>
      </c>
      <c r="K10672">
        <v>3120</v>
      </c>
      <c r="L10672" t="s">
        <v>471</v>
      </c>
      <c r="M10672" s="2">
        <f>+Table3[[#This Row],[CHW]]/Table3[[#This Row],[Count of Airbill Number]]</f>
        <v>240</v>
      </c>
    </row>
    <row r="10673" spans="2:13">
      <c r="B10673" t="s">
        <v>20</v>
      </c>
      <c r="C10673" t="s">
        <v>472</v>
      </c>
      <c r="D10673" t="s">
        <v>22</v>
      </c>
      <c r="E10673" t="s">
        <v>777</v>
      </c>
      <c r="F10673" t="s">
        <v>777</v>
      </c>
      <c r="G10673" t="s">
        <v>540</v>
      </c>
      <c r="H10673" t="s">
        <v>290</v>
      </c>
      <c r="I10673">
        <v>240</v>
      </c>
      <c r="J10673">
        <v>21</v>
      </c>
      <c r="K10673">
        <v>3121</v>
      </c>
      <c r="L10673" t="s">
        <v>471</v>
      </c>
      <c r="M10673" s="2">
        <f>+Table3[[#This Row],[CHW]]/Table3[[#This Row],[Count of Airbill Number]]</f>
        <v>11.428571428571429</v>
      </c>
    </row>
    <row r="10674" spans="2:13">
      <c r="B10674" t="s">
        <v>20</v>
      </c>
      <c r="C10674" t="s">
        <v>472</v>
      </c>
      <c r="D10674" t="s">
        <v>22</v>
      </c>
      <c r="E10674" t="s">
        <v>776</v>
      </c>
      <c r="F10674" t="s">
        <v>778</v>
      </c>
      <c r="G10674" t="s">
        <v>71</v>
      </c>
      <c r="H10674" t="s">
        <v>51</v>
      </c>
      <c r="I10674">
        <v>240</v>
      </c>
      <c r="J10674">
        <v>4</v>
      </c>
      <c r="K10674">
        <v>3122</v>
      </c>
      <c r="L10674" t="s">
        <v>471</v>
      </c>
      <c r="M10674" s="2">
        <f>+Table3[[#This Row],[CHW]]/Table3[[#This Row],[Count of Airbill Number]]</f>
        <v>60</v>
      </c>
    </row>
    <row r="10675" spans="2:13">
      <c r="B10675" t="s">
        <v>20</v>
      </c>
      <c r="C10675" t="s">
        <v>472</v>
      </c>
      <c r="D10675" t="s">
        <v>22</v>
      </c>
      <c r="E10675" t="s">
        <v>777</v>
      </c>
      <c r="F10675" t="s">
        <v>778</v>
      </c>
      <c r="G10675" t="s">
        <v>259</v>
      </c>
      <c r="H10675" t="s">
        <v>73</v>
      </c>
      <c r="I10675">
        <v>240</v>
      </c>
      <c r="J10675">
        <v>14</v>
      </c>
      <c r="K10675">
        <v>3123</v>
      </c>
      <c r="L10675" t="s">
        <v>471</v>
      </c>
      <c r="M10675" s="2">
        <f>+Table3[[#This Row],[CHW]]/Table3[[#This Row],[Count of Airbill Number]]</f>
        <v>17.142857142857142</v>
      </c>
    </row>
    <row r="10676" spans="2:13">
      <c r="B10676" t="s">
        <v>20</v>
      </c>
      <c r="C10676" t="s">
        <v>472</v>
      </c>
      <c r="D10676" t="s">
        <v>22</v>
      </c>
      <c r="E10676" t="s">
        <v>776</v>
      </c>
      <c r="F10676" t="s">
        <v>776</v>
      </c>
      <c r="G10676" t="s">
        <v>33</v>
      </c>
      <c r="H10676" t="s">
        <v>66</v>
      </c>
      <c r="I10676">
        <v>240</v>
      </c>
      <c r="J10676">
        <v>6</v>
      </c>
      <c r="K10676">
        <v>3124</v>
      </c>
      <c r="L10676" t="s">
        <v>471</v>
      </c>
      <c r="M10676" s="2">
        <f>+Table3[[#This Row],[CHW]]/Table3[[#This Row],[Count of Airbill Number]]</f>
        <v>40</v>
      </c>
    </row>
    <row r="10677" spans="2:13">
      <c r="B10677" t="s">
        <v>20</v>
      </c>
      <c r="C10677" t="s">
        <v>472</v>
      </c>
      <c r="D10677" t="s">
        <v>22</v>
      </c>
      <c r="E10677" t="s">
        <v>776</v>
      </c>
      <c r="F10677" t="s">
        <v>776</v>
      </c>
      <c r="G10677" t="s">
        <v>103</v>
      </c>
      <c r="H10677" t="s">
        <v>83</v>
      </c>
      <c r="I10677">
        <v>240</v>
      </c>
      <c r="J10677">
        <v>6</v>
      </c>
      <c r="K10677">
        <v>3125</v>
      </c>
      <c r="L10677" t="s">
        <v>471</v>
      </c>
      <c r="M10677" s="2">
        <f>+Table3[[#This Row],[CHW]]/Table3[[#This Row],[Count of Airbill Number]]</f>
        <v>40</v>
      </c>
    </row>
    <row r="10678" spans="2:13">
      <c r="B10678" t="s">
        <v>20</v>
      </c>
      <c r="C10678" t="s">
        <v>472</v>
      </c>
      <c r="D10678" t="s">
        <v>22</v>
      </c>
      <c r="E10678" t="s">
        <v>776</v>
      </c>
      <c r="F10678" t="s">
        <v>776</v>
      </c>
      <c r="G10678" t="s">
        <v>77</v>
      </c>
      <c r="H10678" t="s">
        <v>72</v>
      </c>
      <c r="I10678">
        <v>240</v>
      </c>
      <c r="J10678">
        <v>6</v>
      </c>
      <c r="K10678">
        <v>3126</v>
      </c>
      <c r="L10678" t="s">
        <v>471</v>
      </c>
      <c r="M10678" s="2">
        <f>+Table3[[#This Row],[CHW]]/Table3[[#This Row],[Count of Airbill Number]]</f>
        <v>40</v>
      </c>
    </row>
    <row r="10679" spans="2:13">
      <c r="B10679" t="s">
        <v>20</v>
      </c>
      <c r="C10679" t="s">
        <v>472</v>
      </c>
      <c r="D10679" t="s">
        <v>22</v>
      </c>
      <c r="E10679" t="s">
        <v>776</v>
      </c>
      <c r="F10679" t="s">
        <v>776</v>
      </c>
      <c r="G10679" t="s">
        <v>123</v>
      </c>
      <c r="H10679" t="s">
        <v>50</v>
      </c>
      <c r="I10679">
        <v>240</v>
      </c>
      <c r="J10679">
        <v>3</v>
      </c>
      <c r="K10679">
        <v>3127</v>
      </c>
      <c r="L10679" t="s">
        <v>471</v>
      </c>
      <c r="M10679" s="2">
        <f>+Table3[[#This Row],[CHW]]/Table3[[#This Row],[Count of Airbill Number]]</f>
        <v>80</v>
      </c>
    </row>
    <row r="10680" spans="2:13">
      <c r="B10680" t="s">
        <v>20</v>
      </c>
      <c r="C10680" t="s">
        <v>472</v>
      </c>
      <c r="D10680" t="s">
        <v>22</v>
      </c>
      <c r="E10680" t="s">
        <v>776</v>
      </c>
      <c r="F10680" t="s">
        <v>778</v>
      </c>
      <c r="G10680" t="s">
        <v>216</v>
      </c>
      <c r="H10680" t="s">
        <v>171</v>
      </c>
      <c r="I10680">
        <v>240</v>
      </c>
      <c r="J10680">
        <v>5</v>
      </c>
      <c r="K10680">
        <v>3128</v>
      </c>
      <c r="L10680" t="s">
        <v>471</v>
      </c>
      <c r="M10680" s="2">
        <f>+Table3[[#This Row],[CHW]]/Table3[[#This Row],[Count of Airbill Number]]</f>
        <v>48</v>
      </c>
    </row>
    <row r="10681" spans="2:13">
      <c r="B10681" t="s">
        <v>20</v>
      </c>
      <c r="C10681" t="s">
        <v>472</v>
      </c>
      <c r="D10681" t="s">
        <v>36</v>
      </c>
      <c r="E10681" t="s">
        <v>778</v>
      </c>
      <c r="F10681" t="s">
        <v>777</v>
      </c>
      <c r="G10681" t="s">
        <v>86</v>
      </c>
      <c r="H10681" t="s">
        <v>26</v>
      </c>
      <c r="I10681">
        <v>240</v>
      </c>
      <c r="J10681">
        <v>3</v>
      </c>
      <c r="K10681">
        <v>3129</v>
      </c>
      <c r="L10681" t="s">
        <v>471</v>
      </c>
      <c r="M10681" s="2">
        <f>+Table3[[#This Row],[CHW]]/Table3[[#This Row],[Count of Airbill Number]]</f>
        <v>80</v>
      </c>
    </row>
    <row r="10682" spans="2:13">
      <c r="B10682" t="s">
        <v>20</v>
      </c>
      <c r="C10682" t="s">
        <v>472</v>
      </c>
      <c r="D10682" t="s">
        <v>22</v>
      </c>
      <c r="E10682" t="s">
        <v>778</v>
      </c>
      <c r="F10682" t="s">
        <v>778</v>
      </c>
      <c r="G10682" t="s">
        <v>539</v>
      </c>
      <c r="H10682" t="s">
        <v>358</v>
      </c>
      <c r="I10682">
        <v>239.93</v>
      </c>
      <c r="J10682">
        <v>28</v>
      </c>
      <c r="K10682">
        <v>3130</v>
      </c>
      <c r="L10682" t="s">
        <v>471</v>
      </c>
      <c r="M10682" s="2">
        <f>+Table3[[#This Row],[CHW]]/Table3[[#This Row],[Count of Airbill Number]]</f>
        <v>8.5689285714285717</v>
      </c>
    </row>
    <row r="10683" spans="2:13">
      <c r="B10683" t="s">
        <v>20</v>
      </c>
      <c r="C10683" t="s">
        <v>472</v>
      </c>
      <c r="D10683" t="s">
        <v>22</v>
      </c>
      <c r="E10683" t="s">
        <v>778</v>
      </c>
      <c r="F10683" t="s">
        <v>778</v>
      </c>
      <c r="G10683" t="s">
        <v>112</v>
      </c>
      <c r="H10683" t="s">
        <v>474</v>
      </c>
      <c r="I10683">
        <v>239.69999999999996</v>
      </c>
      <c r="J10683">
        <v>16</v>
      </c>
      <c r="K10683">
        <v>3131</v>
      </c>
      <c r="L10683" t="s">
        <v>471</v>
      </c>
      <c r="M10683" s="2">
        <f>+Table3[[#This Row],[CHW]]/Table3[[#This Row],[Count of Airbill Number]]</f>
        <v>14.981249999999998</v>
      </c>
    </row>
    <row r="10684" spans="2:13">
      <c r="B10684" t="s">
        <v>20</v>
      </c>
      <c r="C10684" t="s">
        <v>472</v>
      </c>
      <c r="D10684" t="s">
        <v>22</v>
      </c>
      <c r="E10684" t="s">
        <v>776</v>
      </c>
      <c r="F10684" t="s">
        <v>776</v>
      </c>
      <c r="G10684" t="s">
        <v>48</v>
      </c>
      <c r="H10684" t="s">
        <v>31</v>
      </c>
      <c r="I10684">
        <v>239.10000000000002</v>
      </c>
      <c r="J10684">
        <v>40</v>
      </c>
      <c r="K10684">
        <v>3132</v>
      </c>
      <c r="L10684" t="s">
        <v>471</v>
      </c>
      <c r="M10684" s="2">
        <f>+Table3[[#This Row],[CHW]]/Table3[[#This Row],[Count of Airbill Number]]</f>
        <v>5.9775000000000009</v>
      </c>
    </row>
    <row r="10685" spans="2:13">
      <c r="B10685" t="s">
        <v>20</v>
      </c>
      <c r="C10685" t="s">
        <v>472</v>
      </c>
      <c r="D10685" t="s">
        <v>22</v>
      </c>
      <c r="E10685" t="s">
        <v>776</v>
      </c>
      <c r="F10685" t="s">
        <v>776</v>
      </c>
      <c r="G10685" t="s">
        <v>63</v>
      </c>
      <c r="H10685" t="s">
        <v>66</v>
      </c>
      <c r="I10685">
        <v>239</v>
      </c>
      <c r="J10685">
        <v>10</v>
      </c>
      <c r="K10685">
        <v>3133</v>
      </c>
      <c r="L10685" t="s">
        <v>471</v>
      </c>
      <c r="M10685" s="2">
        <f>+Table3[[#This Row],[CHW]]/Table3[[#This Row],[Count of Airbill Number]]</f>
        <v>23.9</v>
      </c>
    </row>
    <row r="10686" spans="2:13">
      <c r="B10686" t="s">
        <v>20</v>
      </c>
      <c r="C10686" t="s">
        <v>472</v>
      </c>
      <c r="D10686" t="s">
        <v>22</v>
      </c>
      <c r="E10686" t="s">
        <v>777</v>
      </c>
      <c r="F10686" t="s">
        <v>777</v>
      </c>
      <c r="G10686" t="s">
        <v>55</v>
      </c>
      <c r="H10686" t="s">
        <v>430</v>
      </c>
      <c r="I10686">
        <v>239</v>
      </c>
      <c r="J10686">
        <v>8</v>
      </c>
      <c r="K10686">
        <v>3134</v>
      </c>
      <c r="L10686" t="s">
        <v>471</v>
      </c>
      <c r="M10686" s="2">
        <f>+Table3[[#This Row],[CHW]]/Table3[[#This Row],[Count of Airbill Number]]</f>
        <v>29.875</v>
      </c>
    </row>
    <row r="10687" spans="2:13">
      <c r="B10687" t="s">
        <v>20</v>
      </c>
      <c r="C10687" t="s">
        <v>472</v>
      </c>
      <c r="D10687" t="s">
        <v>36</v>
      </c>
      <c r="E10687" t="s">
        <v>777</v>
      </c>
      <c r="F10687" t="s">
        <v>777</v>
      </c>
      <c r="G10687" t="s">
        <v>556</v>
      </c>
      <c r="H10687" t="s">
        <v>44</v>
      </c>
      <c r="I10687">
        <v>239</v>
      </c>
      <c r="J10687">
        <v>4</v>
      </c>
      <c r="K10687">
        <v>3135</v>
      </c>
      <c r="L10687" t="s">
        <v>471</v>
      </c>
      <c r="M10687" s="2">
        <f>+Table3[[#This Row],[CHW]]/Table3[[#This Row],[Count of Airbill Number]]</f>
        <v>59.75</v>
      </c>
    </row>
    <row r="10688" spans="2:13">
      <c r="B10688" t="s">
        <v>20</v>
      </c>
      <c r="C10688" t="s">
        <v>472</v>
      </c>
      <c r="D10688" t="s">
        <v>22</v>
      </c>
      <c r="E10688" t="s">
        <v>776</v>
      </c>
      <c r="F10688" t="s">
        <v>776</v>
      </c>
      <c r="G10688" t="s">
        <v>152</v>
      </c>
      <c r="H10688" t="s">
        <v>312</v>
      </c>
      <c r="I10688">
        <v>238.09895999999995</v>
      </c>
      <c r="J10688">
        <v>12</v>
      </c>
      <c r="K10688">
        <v>3136</v>
      </c>
      <c r="L10688" t="s">
        <v>471</v>
      </c>
      <c r="M10688" s="2">
        <f>+Table3[[#This Row],[CHW]]/Table3[[#This Row],[Count of Airbill Number]]</f>
        <v>19.841579999999997</v>
      </c>
    </row>
    <row r="10689" spans="2:13">
      <c r="B10689" t="s">
        <v>20</v>
      </c>
      <c r="C10689" t="s">
        <v>472</v>
      </c>
      <c r="D10689" t="s">
        <v>22</v>
      </c>
      <c r="E10689" t="s">
        <v>777</v>
      </c>
      <c r="F10689" t="s">
        <v>776</v>
      </c>
      <c r="G10689" t="s">
        <v>290</v>
      </c>
      <c r="H10689" t="s">
        <v>597</v>
      </c>
      <c r="I10689">
        <v>238</v>
      </c>
      <c r="J10689">
        <v>1</v>
      </c>
      <c r="K10689">
        <v>3137</v>
      </c>
      <c r="L10689" t="s">
        <v>471</v>
      </c>
      <c r="M10689" s="2">
        <f>+Table3[[#This Row],[CHW]]/Table3[[#This Row],[Count of Airbill Number]]</f>
        <v>238</v>
      </c>
    </row>
    <row r="10690" spans="2:13">
      <c r="B10690" t="s">
        <v>20</v>
      </c>
      <c r="C10690" t="s">
        <v>472</v>
      </c>
      <c r="D10690" t="s">
        <v>22</v>
      </c>
      <c r="E10690" t="s">
        <v>777</v>
      </c>
      <c r="F10690" t="s">
        <v>777</v>
      </c>
      <c r="G10690" t="s">
        <v>115</v>
      </c>
      <c r="H10690" t="s">
        <v>227</v>
      </c>
      <c r="I10690">
        <v>238</v>
      </c>
      <c r="J10690">
        <v>3</v>
      </c>
      <c r="K10690">
        <v>3138</v>
      </c>
      <c r="L10690" t="s">
        <v>471</v>
      </c>
      <c r="M10690" s="2">
        <f>+Table3[[#This Row],[CHW]]/Table3[[#This Row],[Count of Airbill Number]]</f>
        <v>79.333333333333329</v>
      </c>
    </row>
    <row r="10691" spans="2:13">
      <c r="B10691" t="s">
        <v>20</v>
      </c>
      <c r="C10691" t="s">
        <v>472</v>
      </c>
      <c r="D10691" t="s">
        <v>22</v>
      </c>
      <c r="E10691" t="s">
        <v>776</v>
      </c>
      <c r="F10691" t="s">
        <v>778</v>
      </c>
      <c r="G10691" t="s">
        <v>47</v>
      </c>
      <c r="H10691" t="s">
        <v>86</v>
      </c>
      <c r="I10691">
        <v>237.38</v>
      </c>
      <c r="J10691">
        <v>8</v>
      </c>
      <c r="K10691">
        <v>3139</v>
      </c>
      <c r="L10691" t="s">
        <v>471</v>
      </c>
      <c r="M10691" s="2">
        <f>+Table3[[#This Row],[CHW]]/Table3[[#This Row],[Count of Airbill Number]]</f>
        <v>29.672499999999999</v>
      </c>
    </row>
    <row r="10692" spans="2:13">
      <c r="B10692" t="s">
        <v>20</v>
      </c>
      <c r="C10692" t="s">
        <v>472</v>
      </c>
      <c r="D10692" t="s">
        <v>22</v>
      </c>
      <c r="E10692" t="s">
        <v>776</v>
      </c>
      <c r="F10692" t="s">
        <v>776</v>
      </c>
      <c r="G10692" t="s">
        <v>85</v>
      </c>
      <c r="H10692" t="s">
        <v>416</v>
      </c>
      <c r="I10692">
        <v>237.1</v>
      </c>
      <c r="J10692">
        <v>10</v>
      </c>
      <c r="K10692">
        <v>3140</v>
      </c>
      <c r="L10692" t="s">
        <v>471</v>
      </c>
      <c r="M10692" s="2">
        <f>+Table3[[#This Row],[CHW]]/Table3[[#This Row],[Count of Airbill Number]]</f>
        <v>23.71</v>
      </c>
    </row>
    <row r="10693" spans="2:13">
      <c r="B10693" t="s">
        <v>35</v>
      </c>
      <c r="C10693" t="s">
        <v>472</v>
      </c>
      <c r="D10693" t="s">
        <v>36</v>
      </c>
      <c r="E10693" t="s">
        <v>777</v>
      </c>
      <c r="F10693" t="s">
        <v>777</v>
      </c>
      <c r="G10693" t="s">
        <v>27</v>
      </c>
      <c r="H10693" t="s">
        <v>181</v>
      </c>
      <c r="I10693">
        <v>237</v>
      </c>
      <c r="J10693">
        <v>6</v>
      </c>
      <c r="K10693">
        <v>3141</v>
      </c>
      <c r="L10693" t="s">
        <v>471</v>
      </c>
      <c r="M10693" s="2">
        <f>+Table3[[#This Row],[CHW]]/Table3[[#This Row],[Count of Airbill Number]]</f>
        <v>39.5</v>
      </c>
    </row>
    <row r="10694" spans="2:13">
      <c r="B10694" t="s">
        <v>20</v>
      </c>
      <c r="C10694" t="s">
        <v>21</v>
      </c>
      <c r="D10694" t="s">
        <v>36</v>
      </c>
      <c r="E10694" t="s">
        <v>777</v>
      </c>
      <c r="F10694" t="s">
        <v>777</v>
      </c>
      <c r="G10694" t="s">
        <v>205</v>
      </c>
      <c r="H10694" t="s">
        <v>29</v>
      </c>
      <c r="I10694">
        <v>237</v>
      </c>
      <c r="J10694">
        <v>96</v>
      </c>
      <c r="K10694">
        <v>3142</v>
      </c>
      <c r="L10694" t="s">
        <v>471</v>
      </c>
      <c r="M10694" s="2">
        <f>+Table3[[#This Row],[CHW]]/Table3[[#This Row],[Count of Airbill Number]]</f>
        <v>2.46875</v>
      </c>
    </row>
    <row r="10695" spans="2:13">
      <c r="B10695" t="s">
        <v>20</v>
      </c>
      <c r="C10695" t="s">
        <v>472</v>
      </c>
      <c r="D10695" t="s">
        <v>22</v>
      </c>
      <c r="E10695" t="s">
        <v>776</v>
      </c>
      <c r="F10695" t="s">
        <v>776</v>
      </c>
      <c r="G10695" t="s">
        <v>37</v>
      </c>
      <c r="H10695" t="s">
        <v>75</v>
      </c>
      <c r="I10695">
        <v>237</v>
      </c>
      <c r="J10695">
        <v>12</v>
      </c>
      <c r="K10695">
        <v>3143</v>
      </c>
      <c r="L10695" t="s">
        <v>471</v>
      </c>
      <c r="M10695" s="2">
        <f>+Table3[[#This Row],[CHW]]/Table3[[#This Row],[Count of Airbill Number]]</f>
        <v>19.75</v>
      </c>
    </row>
    <row r="10696" spans="2:13">
      <c r="B10696" t="s">
        <v>20</v>
      </c>
      <c r="C10696" t="s">
        <v>21</v>
      </c>
      <c r="D10696" t="s">
        <v>22</v>
      </c>
      <c r="E10696" t="s">
        <v>777</v>
      </c>
      <c r="F10696" t="s">
        <v>777</v>
      </c>
      <c r="G10696" t="s">
        <v>29</v>
      </c>
      <c r="H10696" t="s">
        <v>55</v>
      </c>
      <c r="I10696">
        <v>236</v>
      </c>
      <c r="J10696">
        <v>155</v>
      </c>
      <c r="K10696">
        <v>3144</v>
      </c>
      <c r="L10696" t="s">
        <v>471</v>
      </c>
      <c r="M10696" s="2">
        <f>+Table3[[#This Row],[CHW]]/Table3[[#This Row],[Count of Airbill Number]]</f>
        <v>1.5225806451612902</v>
      </c>
    </row>
    <row r="10697" spans="2:13">
      <c r="B10697" t="s">
        <v>20</v>
      </c>
      <c r="C10697" t="s">
        <v>472</v>
      </c>
      <c r="D10697" t="s">
        <v>22</v>
      </c>
      <c r="E10697" t="s">
        <v>776</v>
      </c>
      <c r="F10697" t="s">
        <v>776</v>
      </c>
      <c r="G10697" t="s">
        <v>50</v>
      </c>
      <c r="H10697" t="s">
        <v>103</v>
      </c>
      <c r="I10697">
        <v>236</v>
      </c>
      <c r="J10697">
        <v>16</v>
      </c>
      <c r="K10697">
        <v>3145</v>
      </c>
      <c r="L10697" t="s">
        <v>471</v>
      </c>
      <c r="M10697" s="2">
        <f>+Table3[[#This Row],[CHW]]/Table3[[#This Row],[Count of Airbill Number]]</f>
        <v>14.75</v>
      </c>
    </row>
    <row r="10698" spans="2:13">
      <c r="B10698" t="s">
        <v>20</v>
      </c>
      <c r="C10698" t="s">
        <v>472</v>
      </c>
      <c r="D10698" t="s">
        <v>22</v>
      </c>
      <c r="E10698" t="s">
        <v>776</v>
      </c>
      <c r="F10698" t="s">
        <v>778</v>
      </c>
      <c r="G10698" t="s">
        <v>39</v>
      </c>
      <c r="H10698" t="s">
        <v>124</v>
      </c>
      <c r="I10698">
        <v>235.84</v>
      </c>
      <c r="J10698">
        <v>9</v>
      </c>
      <c r="K10698">
        <v>3146</v>
      </c>
      <c r="L10698" t="s">
        <v>471</v>
      </c>
      <c r="M10698" s="2">
        <f>+Table3[[#This Row],[CHW]]/Table3[[#This Row],[Count of Airbill Number]]</f>
        <v>26.204444444444444</v>
      </c>
    </row>
    <row r="10699" spans="2:13">
      <c r="B10699" t="s">
        <v>20</v>
      </c>
      <c r="C10699" t="s">
        <v>472</v>
      </c>
      <c r="D10699" t="s">
        <v>22</v>
      </c>
      <c r="E10699" t="s">
        <v>778</v>
      </c>
      <c r="F10699" t="s">
        <v>776</v>
      </c>
      <c r="G10699" t="s">
        <v>135</v>
      </c>
      <c r="H10699" t="s">
        <v>39</v>
      </c>
      <c r="I10699">
        <v>235.5</v>
      </c>
      <c r="J10699">
        <v>7</v>
      </c>
      <c r="K10699">
        <v>3147</v>
      </c>
      <c r="L10699" t="s">
        <v>471</v>
      </c>
      <c r="M10699" s="2">
        <f>+Table3[[#This Row],[CHW]]/Table3[[#This Row],[Count of Airbill Number]]</f>
        <v>33.642857142857146</v>
      </c>
    </row>
    <row r="10700" spans="2:13">
      <c r="B10700" t="s">
        <v>20</v>
      </c>
      <c r="C10700" t="s">
        <v>472</v>
      </c>
      <c r="D10700" t="s">
        <v>22</v>
      </c>
      <c r="E10700" t="s">
        <v>777</v>
      </c>
      <c r="F10700" t="s">
        <v>777</v>
      </c>
      <c r="G10700" t="s">
        <v>332</v>
      </c>
      <c r="H10700" t="s">
        <v>290</v>
      </c>
      <c r="I10700">
        <v>235</v>
      </c>
      <c r="J10700">
        <v>22</v>
      </c>
      <c r="K10700">
        <v>3148</v>
      </c>
      <c r="L10700" t="s">
        <v>471</v>
      </c>
      <c r="M10700" s="2">
        <f>+Table3[[#This Row],[CHW]]/Table3[[#This Row],[Count of Airbill Number]]</f>
        <v>10.681818181818182</v>
      </c>
    </row>
    <row r="10701" spans="2:13">
      <c r="B10701" t="s">
        <v>20</v>
      </c>
      <c r="C10701" t="s">
        <v>472</v>
      </c>
      <c r="D10701" t="s">
        <v>22</v>
      </c>
      <c r="E10701" t="s">
        <v>777</v>
      </c>
      <c r="F10701" t="s">
        <v>777</v>
      </c>
      <c r="G10701" t="s">
        <v>205</v>
      </c>
      <c r="H10701" t="s">
        <v>106</v>
      </c>
      <c r="I10701">
        <v>235</v>
      </c>
      <c r="J10701">
        <v>3</v>
      </c>
      <c r="K10701">
        <v>3149</v>
      </c>
      <c r="L10701" t="s">
        <v>471</v>
      </c>
      <c r="M10701" s="2">
        <f>+Table3[[#This Row],[CHW]]/Table3[[#This Row],[Count of Airbill Number]]</f>
        <v>78.333333333333329</v>
      </c>
    </row>
    <row r="10702" spans="2:13">
      <c r="B10702" t="s">
        <v>35</v>
      </c>
      <c r="C10702" t="s">
        <v>472</v>
      </c>
      <c r="D10702" t="s">
        <v>36</v>
      </c>
      <c r="E10702" t="s">
        <v>778</v>
      </c>
      <c r="F10702" t="s">
        <v>778</v>
      </c>
      <c r="G10702" t="s">
        <v>51</v>
      </c>
      <c r="H10702" t="s">
        <v>358</v>
      </c>
      <c r="I10702">
        <v>234.5</v>
      </c>
      <c r="J10702">
        <v>2</v>
      </c>
      <c r="K10702">
        <v>3150</v>
      </c>
      <c r="L10702" t="s">
        <v>471</v>
      </c>
      <c r="M10702" s="2">
        <f>+Table3[[#This Row],[CHW]]/Table3[[#This Row],[Count of Airbill Number]]</f>
        <v>117.25</v>
      </c>
    </row>
    <row r="10703" spans="2:13">
      <c r="B10703" t="s">
        <v>20</v>
      </c>
      <c r="C10703" t="s">
        <v>21</v>
      </c>
      <c r="D10703" t="s">
        <v>22</v>
      </c>
      <c r="E10703" t="s">
        <v>776</v>
      </c>
      <c r="F10703" t="s">
        <v>778</v>
      </c>
      <c r="G10703" t="s">
        <v>66</v>
      </c>
      <c r="H10703" t="s">
        <v>306</v>
      </c>
      <c r="I10703">
        <v>234.35</v>
      </c>
      <c r="J10703">
        <v>30</v>
      </c>
      <c r="K10703">
        <v>3151</v>
      </c>
      <c r="L10703" t="s">
        <v>471</v>
      </c>
      <c r="M10703" s="2">
        <f>+Table3[[#This Row],[CHW]]/Table3[[#This Row],[Count of Airbill Number]]</f>
        <v>7.8116666666666665</v>
      </c>
    </row>
    <row r="10704" spans="2:13">
      <c r="B10704" t="s">
        <v>20</v>
      </c>
      <c r="C10704" t="s">
        <v>472</v>
      </c>
      <c r="D10704" t="s">
        <v>22</v>
      </c>
      <c r="E10704" t="s">
        <v>776</v>
      </c>
      <c r="F10704" t="s">
        <v>776</v>
      </c>
      <c r="G10704" t="s">
        <v>158</v>
      </c>
      <c r="H10704" t="s">
        <v>37</v>
      </c>
      <c r="I10704">
        <v>234.24</v>
      </c>
      <c r="J10704">
        <v>10</v>
      </c>
      <c r="K10704">
        <v>3152</v>
      </c>
      <c r="L10704" t="s">
        <v>471</v>
      </c>
      <c r="M10704" s="2">
        <f>+Table3[[#This Row],[CHW]]/Table3[[#This Row],[Count of Airbill Number]]</f>
        <v>23.423999999999999</v>
      </c>
    </row>
    <row r="10705" spans="2:13">
      <c r="B10705" t="s">
        <v>35</v>
      </c>
      <c r="C10705" t="s">
        <v>472</v>
      </c>
      <c r="D10705" t="s">
        <v>36</v>
      </c>
      <c r="E10705" t="s">
        <v>776</v>
      </c>
      <c r="F10705" t="s">
        <v>776</v>
      </c>
      <c r="G10705" t="s">
        <v>32</v>
      </c>
      <c r="H10705" t="s">
        <v>66</v>
      </c>
      <c r="I10705">
        <v>234.06</v>
      </c>
      <c r="J10705">
        <v>1</v>
      </c>
      <c r="K10705">
        <v>3153</v>
      </c>
      <c r="L10705" t="s">
        <v>471</v>
      </c>
      <c r="M10705" s="2">
        <f>+Table3[[#This Row],[CHW]]/Table3[[#This Row],[Count of Airbill Number]]</f>
        <v>234.06</v>
      </c>
    </row>
    <row r="10706" spans="2:13">
      <c r="B10706" t="s">
        <v>20</v>
      </c>
      <c r="C10706" t="s">
        <v>472</v>
      </c>
      <c r="D10706" t="s">
        <v>22</v>
      </c>
      <c r="E10706" t="s">
        <v>776</v>
      </c>
      <c r="F10706" t="s">
        <v>776</v>
      </c>
      <c r="G10706" t="s">
        <v>116</v>
      </c>
      <c r="H10706" t="s">
        <v>502</v>
      </c>
      <c r="I10706">
        <v>234.00049200000004</v>
      </c>
      <c r="J10706">
        <v>32</v>
      </c>
      <c r="K10706">
        <v>3154</v>
      </c>
      <c r="L10706" t="s">
        <v>471</v>
      </c>
      <c r="M10706" s="2">
        <f>+Table3[[#This Row],[CHW]]/Table3[[#This Row],[Count of Airbill Number]]</f>
        <v>7.3125153750000011</v>
      </c>
    </row>
    <row r="10707" spans="2:13">
      <c r="B10707" t="s">
        <v>35</v>
      </c>
      <c r="C10707" t="s">
        <v>21</v>
      </c>
      <c r="D10707" t="s">
        <v>36</v>
      </c>
      <c r="E10707" t="s">
        <v>777</v>
      </c>
      <c r="F10707" t="s">
        <v>777</v>
      </c>
      <c r="G10707" t="s">
        <v>290</v>
      </c>
      <c r="H10707" t="s">
        <v>27</v>
      </c>
      <c r="I10707">
        <v>234</v>
      </c>
      <c r="J10707">
        <v>2</v>
      </c>
      <c r="K10707">
        <v>3155</v>
      </c>
      <c r="L10707" t="s">
        <v>471</v>
      </c>
      <c r="M10707" s="2">
        <f>+Table3[[#This Row],[CHW]]/Table3[[#This Row],[Count of Airbill Number]]</f>
        <v>117</v>
      </c>
    </row>
    <row r="10708" spans="2:13">
      <c r="B10708" t="s">
        <v>20</v>
      </c>
      <c r="C10708" t="s">
        <v>472</v>
      </c>
      <c r="D10708" t="s">
        <v>22</v>
      </c>
      <c r="E10708" t="s">
        <v>776</v>
      </c>
      <c r="F10708" t="s">
        <v>776</v>
      </c>
      <c r="G10708" t="s">
        <v>70</v>
      </c>
      <c r="H10708" t="s">
        <v>66</v>
      </c>
      <c r="I10708">
        <v>234</v>
      </c>
      <c r="J10708">
        <v>8</v>
      </c>
      <c r="K10708">
        <v>3156</v>
      </c>
      <c r="L10708" t="s">
        <v>471</v>
      </c>
      <c r="M10708" s="2">
        <f>+Table3[[#This Row],[CHW]]/Table3[[#This Row],[Count of Airbill Number]]</f>
        <v>29.25</v>
      </c>
    </row>
    <row r="10709" spans="2:13">
      <c r="B10709" t="s">
        <v>20</v>
      </c>
      <c r="C10709" t="s">
        <v>472</v>
      </c>
      <c r="D10709" t="s">
        <v>22</v>
      </c>
      <c r="E10709" t="s">
        <v>777</v>
      </c>
      <c r="F10709" t="s">
        <v>778</v>
      </c>
      <c r="G10709" t="s">
        <v>290</v>
      </c>
      <c r="H10709" t="s">
        <v>613</v>
      </c>
      <c r="I10709">
        <v>234</v>
      </c>
      <c r="J10709">
        <v>9</v>
      </c>
      <c r="K10709">
        <v>3157</v>
      </c>
      <c r="L10709" t="s">
        <v>471</v>
      </c>
      <c r="M10709" s="2">
        <f>+Table3[[#This Row],[CHW]]/Table3[[#This Row],[Count of Airbill Number]]</f>
        <v>26</v>
      </c>
    </row>
    <row r="10710" spans="2:13">
      <c r="B10710" t="s">
        <v>20</v>
      </c>
      <c r="C10710" t="s">
        <v>472</v>
      </c>
      <c r="D10710" t="s">
        <v>22</v>
      </c>
      <c r="E10710" t="s">
        <v>778</v>
      </c>
      <c r="F10710" t="s">
        <v>778</v>
      </c>
      <c r="G10710" t="s">
        <v>297</v>
      </c>
      <c r="H10710" t="s">
        <v>86</v>
      </c>
      <c r="I10710">
        <v>234</v>
      </c>
      <c r="J10710">
        <v>9</v>
      </c>
      <c r="K10710">
        <v>3158</v>
      </c>
      <c r="L10710" t="s">
        <v>471</v>
      </c>
      <c r="M10710" s="2">
        <f>+Table3[[#This Row],[CHW]]/Table3[[#This Row],[Count of Airbill Number]]</f>
        <v>26</v>
      </c>
    </row>
    <row r="10711" spans="2:13">
      <c r="B10711" t="s">
        <v>20</v>
      </c>
      <c r="C10711" t="s">
        <v>472</v>
      </c>
      <c r="D10711" t="s">
        <v>22</v>
      </c>
      <c r="E10711" t="s">
        <v>777</v>
      </c>
      <c r="F10711" t="s">
        <v>777</v>
      </c>
      <c r="G10711" t="s">
        <v>29</v>
      </c>
      <c r="H10711" t="s">
        <v>324</v>
      </c>
      <c r="I10711">
        <v>234</v>
      </c>
      <c r="J10711">
        <v>6</v>
      </c>
      <c r="K10711">
        <v>3159</v>
      </c>
      <c r="L10711" t="s">
        <v>471</v>
      </c>
      <c r="M10711" s="2">
        <f>+Table3[[#This Row],[CHW]]/Table3[[#This Row],[Count of Airbill Number]]</f>
        <v>39</v>
      </c>
    </row>
    <row r="10712" spans="2:13">
      <c r="B10712" t="s">
        <v>20</v>
      </c>
      <c r="C10712" t="s">
        <v>472</v>
      </c>
      <c r="D10712" t="s">
        <v>22</v>
      </c>
      <c r="E10712" t="s">
        <v>776</v>
      </c>
      <c r="F10712" t="s">
        <v>776</v>
      </c>
      <c r="G10712" t="s">
        <v>102</v>
      </c>
      <c r="H10712" t="s">
        <v>132</v>
      </c>
      <c r="I10712">
        <v>233.87000000000003</v>
      </c>
      <c r="J10712">
        <v>7</v>
      </c>
      <c r="K10712">
        <v>3160</v>
      </c>
      <c r="L10712" t="s">
        <v>471</v>
      </c>
      <c r="M10712" s="2">
        <f>+Table3[[#This Row],[CHW]]/Table3[[#This Row],[Count of Airbill Number]]</f>
        <v>33.410000000000004</v>
      </c>
    </row>
    <row r="10713" spans="2:13">
      <c r="B10713" t="s">
        <v>20</v>
      </c>
      <c r="C10713" t="s">
        <v>472</v>
      </c>
      <c r="D10713" t="s">
        <v>22</v>
      </c>
      <c r="E10713" t="s">
        <v>776</v>
      </c>
      <c r="F10713" t="s">
        <v>776</v>
      </c>
      <c r="G10713" t="s">
        <v>123</v>
      </c>
      <c r="H10713" t="s">
        <v>71</v>
      </c>
      <c r="I10713">
        <v>233.8</v>
      </c>
      <c r="J10713">
        <v>5</v>
      </c>
      <c r="K10713">
        <v>3161</v>
      </c>
      <c r="L10713" t="s">
        <v>471</v>
      </c>
      <c r="M10713" s="2">
        <f>+Table3[[#This Row],[CHW]]/Table3[[#This Row],[Count of Airbill Number]]</f>
        <v>46.760000000000005</v>
      </c>
    </row>
    <row r="10714" spans="2:13">
      <c r="B10714" t="s">
        <v>20</v>
      </c>
      <c r="C10714" t="s">
        <v>21</v>
      </c>
      <c r="D10714" t="s">
        <v>22</v>
      </c>
      <c r="E10714" t="s">
        <v>778</v>
      </c>
      <c r="F10714" t="s">
        <v>778</v>
      </c>
      <c r="G10714" t="s">
        <v>495</v>
      </c>
      <c r="H10714" t="s">
        <v>269</v>
      </c>
      <c r="I10714">
        <v>233</v>
      </c>
      <c r="J10714">
        <v>152</v>
      </c>
      <c r="K10714">
        <v>3162</v>
      </c>
      <c r="L10714" t="s">
        <v>471</v>
      </c>
      <c r="M10714" s="2">
        <f>+Table3[[#This Row],[CHW]]/Table3[[#This Row],[Count of Airbill Number]]</f>
        <v>1.5328947368421053</v>
      </c>
    </row>
    <row r="10715" spans="2:13">
      <c r="B10715" t="s">
        <v>35</v>
      </c>
      <c r="C10715" t="s">
        <v>472</v>
      </c>
      <c r="D10715" t="s">
        <v>36</v>
      </c>
      <c r="E10715" t="s">
        <v>776</v>
      </c>
      <c r="F10715" t="s">
        <v>776</v>
      </c>
      <c r="G10715" t="s">
        <v>37</v>
      </c>
      <c r="H10715" t="s">
        <v>24</v>
      </c>
      <c r="I10715">
        <v>232.78</v>
      </c>
      <c r="J10715">
        <v>10</v>
      </c>
      <c r="K10715">
        <v>3163</v>
      </c>
      <c r="L10715" t="s">
        <v>471</v>
      </c>
      <c r="M10715" s="2">
        <f>+Table3[[#This Row],[CHW]]/Table3[[#This Row],[Count of Airbill Number]]</f>
        <v>23.277999999999999</v>
      </c>
    </row>
    <row r="10716" spans="2:13">
      <c r="B10716" t="s">
        <v>35</v>
      </c>
      <c r="C10716" t="s">
        <v>472</v>
      </c>
      <c r="D10716" t="s">
        <v>36</v>
      </c>
      <c r="E10716" t="s">
        <v>777</v>
      </c>
      <c r="F10716" t="s">
        <v>777</v>
      </c>
      <c r="G10716" t="s">
        <v>290</v>
      </c>
      <c r="H10716" t="s">
        <v>259</v>
      </c>
      <c r="I10716">
        <v>232</v>
      </c>
      <c r="J10716">
        <v>2</v>
      </c>
      <c r="K10716">
        <v>3164</v>
      </c>
      <c r="L10716" t="s">
        <v>471</v>
      </c>
      <c r="M10716" s="2">
        <f>+Table3[[#This Row],[CHW]]/Table3[[#This Row],[Count of Airbill Number]]</f>
        <v>116</v>
      </c>
    </row>
    <row r="10717" spans="2:13">
      <c r="B10717" t="s">
        <v>20</v>
      </c>
      <c r="C10717" t="s">
        <v>472</v>
      </c>
      <c r="D10717" t="s">
        <v>22</v>
      </c>
      <c r="E10717" t="s">
        <v>777</v>
      </c>
      <c r="F10717" t="s">
        <v>777</v>
      </c>
      <c r="G10717" t="s">
        <v>481</v>
      </c>
      <c r="H10717" t="s">
        <v>534</v>
      </c>
      <c r="I10717">
        <v>232</v>
      </c>
      <c r="J10717">
        <v>13</v>
      </c>
      <c r="K10717">
        <v>3165</v>
      </c>
      <c r="L10717" t="s">
        <v>471</v>
      </c>
      <c r="M10717" s="2">
        <f>+Table3[[#This Row],[CHW]]/Table3[[#This Row],[Count of Airbill Number]]</f>
        <v>17.846153846153847</v>
      </c>
    </row>
    <row r="10718" spans="2:13">
      <c r="B10718" t="s">
        <v>20</v>
      </c>
      <c r="C10718" t="s">
        <v>472</v>
      </c>
      <c r="D10718" t="s">
        <v>22</v>
      </c>
      <c r="E10718" t="s">
        <v>777</v>
      </c>
      <c r="F10718" t="s">
        <v>776</v>
      </c>
      <c r="G10718" t="s">
        <v>44</v>
      </c>
      <c r="H10718" t="s">
        <v>66</v>
      </c>
      <c r="I10718">
        <v>232</v>
      </c>
      <c r="J10718">
        <v>10</v>
      </c>
      <c r="K10718">
        <v>3166</v>
      </c>
      <c r="L10718" t="s">
        <v>471</v>
      </c>
      <c r="M10718" s="2">
        <f>+Table3[[#This Row],[CHW]]/Table3[[#This Row],[Count of Airbill Number]]</f>
        <v>23.2</v>
      </c>
    </row>
    <row r="10719" spans="2:13">
      <c r="B10719" t="s">
        <v>20</v>
      </c>
      <c r="C10719" t="s">
        <v>472</v>
      </c>
      <c r="D10719" t="s">
        <v>22</v>
      </c>
      <c r="E10719" t="s">
        <v>777</v>
      </c>
      <c r="F10719" t="s">
        <v>776</v>
      </c>
      <c r="G10719" t="s">
        <v>44</v>
      </c>
      <c r="H10719" t="s">
        <v>123</v>
      </c>
      <c r="I10719">
        <v>232</v>
      </c>
      <c r="J10719">
        <v>8</v>
      </c>
      <c r="K10719">
        <v>3167</v>
      </c>
      <c r="L10719" t="s">
        <v>471</v>
      </c>
      <c r="M10719" s="2">
        <f>+Table3[[#This Row],[CHW]]/Table3[[#This Row],[Count of Airbill Number]]</f>
        <v>29</v>
      </c>
    </row>
    <row r="10720" spans="2:13">
      <c r="B10720" t="s">
        <v>20</v>
      </c>
      <c r="C10720" t="s">
        <v>472</v>
      </c>
      <c r="D10720" t="s">
        <v>22</v>
      </c>
      <c r="E10720" t="s">
        <v>777</v>
      </c>
      <c r="F10720" t="s">
        <v>777</v>
      </c>
      <c r="G10720" t="s">
        <v>181</v>
      </c>
      <c r="H10720" t="s">
        <v>436</v>
      </c>
      <c r="I10720">
        <v>232</v>
      </c>
      <c r="J10720">
        <v>4</v>
      </c>
      <c r="K10720">
        <v>3168</v>
      </c>
      <c r="L10720" t="s">
        <v>471</v>
      </c>
      <c r="M10720" s="2">
        <f>+Table3[[#This Row],[CHW]]/Table3[[#This Row],[Count of Airbill Number]]</f>
        <v>58</v>
      </c>
    </row>
    <row r="10721" spans="2:13">
      <c r="B10721" t="s">
        <v>20</v>
      </c>
      <c r="C10721" t="s">
        <v>21</v>
      </c>
      <c r="D10721" t="s">
        <v>22</v>
      </c>
      <c r="E10721" t="s">
        <v>778</v>
      </c>
      <c r="F10721" t="s">
        <v>778</v>
      </c>
      <c r="G10721" t="s">
        <v>124</v>
      </c>
      <c r="H10721" t="s">
        <v>267</v>
      </c>
      <c r="I10721">
        <v>231.56</v>
      </c>
      <c r="J10721">
        <v>19</v>
      </c>
      <c r="K10721">
        <v>3169</v>
      </c>
      <c r="L10721" t="s">
        <v>471</v>
      </c>
      <c r="M10721" s="2">
        <f>+Table3[[#This Row],[CHW]]/Table3[[#This Row],[Count of Airbill Number]]</f>
        <v>12.187368421052632</v>
      </c>
    </row>
    <row r="10722" spans="2:13">
      <c r="B10722" t="s">
        <v>20</v>
      </c>
      <c r="C10722" t="s">
        <v>21</v>
      </c>
      <c r="D10722" t="s">
        <v>22</v>
      </c>
      <c r="E10722" t="s">
        <v>776</v>
      </c>
      <c r="F10722" t="s">
        <v>776</v>
      </c>
      <c r="G10722" t="s">
        <v>37</v>
      </c>
      <c r="H10722" t="s">
        <v>132</v>
      </c>
      <c r="I10722">
        <v>231.20000000000002</v>
      </c>
      <c r="J10722">
        <v>29</v>
      </c>
      <c r="K10722">
        <v>3170</v>
      </c>
      <c r="L10722" t="s">
        <v>471</v>
      </c>
      <c r="M10722" s="2">
        <f>+Table3[[#This Row],[CHW]]/Table3[[#This Row],[Count of Airbill Number]]</f>
        <v>7.9724137931034491</v>
      </c>
    </row>
    <row r="10723" spans="2:13">
      <c r="B10723" t="s">
        <v>20</v>
      </c>
      <c r="C10723" t="s">
        <v>21</v>
      </c>
      <c r="D10723" t="s">
        <v>36</v>
      </c>
      <c r="E10723" t="s">
        <v>777</v>
      </c>
      <c r="F10723" t="s">
        <v>777</v>
      </c>
      <c r="G10723" t="s">
        <v>496</v>
      </c>
      <c r="H10723" t="s">
        <v>38</v>
      </c>
      <c r="I10723">
        <v>231</v>
      </c>
      <c r="J10723">
        <v>136</v>
      </c>
      <c r="K10723">
        <v>3171</v>
      </c>
      <c r="L10723" t="s">
        <v>471</v>
      </c>
      <c r="M10723" s="2">
        <f>+Table3[[#This Row],[CHW]]/Table3[[#This Row],[Count of Airbill Number]]</f>
        <v>1.6985294117647058</v>
      </c>
    </row>
    <row r="10724" spans="2:13">
      <c r="B10724" t="s">
        <v>20</v>
      </c>
      <c r="C10724" t="s">
        <v>472</v>
      </c>
      <c r="D10724" t="s">
        <v>22</v>
      </c>
      <c r="E10724" t="s">
        <v>776</v>
      </c>
      <c r="F10724" t="s">
        <v>778</v>
      </c>
      <c r="G10724" t="s">
        <v>85</v>
      </c>
      <c r="H10724" t="s">
        <v>210</v>
      </c>
      <c r="I10724">
        <v>231</v>
      </c>
      <c r="J10724">
        <v>12</v>
      </c>
      <c r="K10724">
        <v>3172</v>
      </c>
      <c r="L10724" t="s">
        <v>471</v>
      </c>
      <c r="M10724" s="2">
        <f>+Table3[[#This Row],[CHW]]/Table3[[#This Row],[Count of Airbill Number]]</f>
        <v>19.25</v>
      </c>
    </row>
    <row r="10725" spans="2:13">
      <c r="B10725" t="s">
        <v>20</v>
      </c>
      <c r="C10725" t="s">
        <v>472</v>
      </c>
      <c r="D10725" t="s">
        <v>36</v>
      </c>
      <c r="E10725" t="s">
        <v>777</v>
      </c>
      <c r="F10725" t="s">
        <v>777</v>
      </c>
      <c r="G10725" t="s">
        <v>531</v>
      </c>
      <c r="H10725" t="s">
        <v>38</v>
      </c>
      <c r="I10725">
        <v>231</v>
      </c>
      <c r="J10725">
        <v>41</v>
      </c>
      <c r="K10725">
        <v>3173</v>
      </c>
      <c r="L10725" t="s">
        <v>471</v>
      </c>
      <c r="M10725" s="2">
        <f>+Table3[[#This Row],[CHW]]/Table3[[#This Row],[Count of Airbill Number]]</f>
        <v>5.6341463414634143</v>
      </c>
    </row>
    <row r="10726" spans="2:13">
      <c r="B10726" t="s">
        <v>20</v>
      </c>
      <c r="C10726" t="s">
        <v>472</v>
      </c>
      <c r="D10726" t="s">
        <v>22</v>
      </c>
      <c r="E10726" t="s">
        <v>776</v>
      </c>
      <c r="F10726" t="s">
        <v>777</v>
      </c>
      <c r="G10726" t="s">
        <v>216</v>
      </c>
      <c r="H10726" t="s">
        <v>29</v>
      </c>
      <c r="I10726">
        <v>230.5</v>
      </c>
      <c r="J10726">
        <v>16</v>
      </c>
      <c r="K10726">
        <v>3174</v>
      </c>
      <c r="L10726" t="s">
        <v>471</v>
      </c>
      <c r="M10726" s="2">
        <f>+Table3[[#This Row],[CHW]]/Table3[[#This Row],[Count of Airbill Number]]</f>
        <v>14.40625</v>
      </c>
    </row>
    <row r="10727" spans="2:13">
      <c r="B10727" t="s">
        <v>35</v>
      </c>
      <c r="C10727" t="s">
        <v>472</v>
      </c>
      <c r="D10727" t="s">
        <v>36</v>
      </c>
      <c r="E10727" t="s">
        <v>778</v>
      </c>
      <c r="F10727" t="s">
        <v>778</v>
      </c>
      <c r="G10727" t="s">
        <v>51</v>
      </c>
      <c r="H10727" t="s">
        <v>283</v>
      </c>
      <c r="I10727">
        <v>230</v>
      </c>
      <c r="J10727">
        <v>4</v>
      </c>
      <c r="K10727">
        <v>3175</v>
      </c>
      <c r="L10727" t="s">
        <v>471</v>
      </c>
      <c r="M10727" s="2">
        <f>+Table3[[#This Row],[CHW]]/Table3[[#This Row],[Count of Airbill Number]]</f>
        <v>57.5</v>
      </c>
    </row>
    <row r="10728" spans="2:13">
      <c r="B10728" t="s">
        <v>20</v>
      </c>
      <c r="C10728" t="s">
        <v>472</v>
      </c>
      <c r="D10728" t="s">
        <v>22</v>
      </c>
      <c r="E10728" t="s">
        <v>777</v>
      </c>
      <c r="F10728" t="s">
        <v>776</v>
      </c>
      <c r="G10728" t="s">
        <v>374</v>
      </c>
      <c r="H10728" t="s">
        <v>39</v>
      </c>
      <c r="I10728">
        <v>230</v>
      </c>
      <c r="J10728">
        <v>10</v>
      </c>
      <c r="K10728">
        <v>3176</v>
      </c>
      <c r="L10728" t="s">
        <v>471</v>
      </c>
      <c r="M10728" s="2">
        <f>+Table3[[#This Row],[CHW]]/Table3[[#This Row],[Count of Airbill Number]]</f>
        <v>23</v>
      </c>
    </row>
    <row r="10729" spans="2:13">
      <c r="B10729" t="s">
        <v>20</v>
      </c>
      <c r="C10729" t="s">
        <v>472</v>
      </c>
      <c r="D10729" t="s">
        <v>22</v>
      </c>
      <c r="E10729" t="s">
        <v>778</v>
      </c>
      <c r="F10729" t="s">
        <v>778</v>
      </c>
      <c r="G10729" t="s">
        <v>646</v>
      </c>
      <c r="H10729" t="s">
        <v>610</v>
      </c>
      <c r="I10729">
        <v>230</v>
      </c>
      <c r="J10729">
        <v>5</v>
      </c>
      <c r="K10729">
        <v>3177</v>
      </c>
      <c r="L10729" t="s">
        <v>471</v>
      </c>
      <c r="M10729" s="2">
        <f>+Table3[[#This Row],[CHW]]/Table3[[#This Row],[Count of Airbill Number]]</f>
        <v>46</v>
      </c>
    </row>
    <row r="10730" spans="2:13">
      <c r="B10730" t="s">
        <v>20</v>
      </c>
      <c r="C10730" t="s">
        <v>472</v>
      </c>
      <c r="D10730" t="s">
        <v>22</v>
      </c>
      <c r="E10730" t="s">
        <v>776</v>
      </c>
      <c r="F10730" t="s">
        <v>776</v>
      </c>
      <c r="G10730" t="s">
        <v>302</v>
      </c>
      <c r="H10730" t="s">
        <v>37</v>
      </c>
      <c r="I10730">
        <v>229.20999999999998</v>
      </c>
      <c r="J10730">
        <v>6</v>
      </c>
      <c r="K10730">
        <v>3178</v>
      </c>
      <c r="L10730" t="s">
        <v>471</v>
      </c>
      <c r="M10730" s="2">
        <f>+Table3[[#This Row],[CHW]]/Table3[[#This Row],[Count of Airbill Number]]</f>
        <v>38.201666666666661</v>
      </c>
    </row>
    <row r="10731" spans="2:13">
      <c r="B10731" t="s">
        <v>35</v>
      </c>
      <c r="C10731" t="s">
        <v>472</v>
      </c>
      <c r="D10731" t="s">
        <v>36</v>
      </c>
      <c r="E10731" t="s">
        <v>776</v>
      </c>
      <c r="F10731" t="s">
        <v>776</v>
      </c>
      <c r="G10731" t="s">
        <v>37</v>
      </c>
      <c r="H10731" t="s">
        <v>132</v>
      </c>
      <c r="I10731">
        <v>229.1</v>
      </c>
      <c r="J10731">
        <v>5</v>
      </c>
      <c r="K10731">
        <v>3179</v>
      </c>
      <c r="L10731" t="s">
        <v>471</v>
      </c>
      <c r="M10731" s="2">
        <f>+Table3[[#This Row],[CHW]]/Table3[[#This Row],[Count of Airbill Number]]</f>
        <v>45.82</v>
      </c>
    </row>
    <row r="10732" spans="2:13">
      <c r="B10732" t="s">
        <v>20</v>
      </c>
      <c r="C10732" t="s">
        <v>472</v>
      </c>
      <c r="D10732" t="s">
        <v>22</v>
      </c>
      <c r="E10732" t="s">
        <v>778</v>
      </c>
      <c r="F10732" t="s">
        <v>776</v>
      </c>
      <c r="G10732" t="s">
        <v>124</v>
      </c>
      <c r="H10732" t="s">
        <v>122</v>
      </c>
      <c r="I10732">
        <v>229</v>
      </c>
      <c r="J10732">
        <v>2</v>
      </c>
      <c r="K10732">
        <v>3180</v>
      </c>
      <c r="L10732" t="s">
        <v>471</v>
      </c>
      <c r="M10732" s="2">
        <f>+Table3[[#This Row],[CHW]]/Table3[[#This Row],[Count of Airbill Number]]</f>
        <v>114.5</v>
      </c>
    </row>
    <row r="10733" spans="2:13">
      <c r="B10733" t="s">
        <v>20</v>
      </c>
      <c r="C10733" t="s">
        <v>472</v>
      </c>
      <c r="D10733" t="s">
        <v>36</v>
      </c>
      <c r="E10733" t="s">
        <v>777</v>
      </c>
      <c r="F10733" t="s">
        <v>777</v>
      </c>
      <c r="G10733" t="s">
        <v>38</v>
      </c>
      <c r="H10733" t="s">
        <v>531</v>
      </c>
      <c r="I10733">
        <v>229</v>
      </c>
      <c r="J10733">
        <v>40</v>
      </c>
      <c r="K10733">
        <v>3181</v>
      </c>
      <c r="L10733" t="s">
        <v>471</v>
      </c>
      <c r="M10733" s="2">
        <f>+Table3[[#This Row],[CHW]]/Table3[[#This Row],[Count of Airbill Number]]</f>
        <v>5.7249999999999996</v>
      </c>
    </row>
    <row r="10734" spans="2:13">
      <c r="B10734" t="s">
        <v>20</v>
      </c>
      <c r="C10734" t="s">
        <v>472</v>
      </c>
      <c r="D10734" t="s">
        <v>22</v>
      </c>
      <c r="E10734" t="s">
        <v>776</v>
      </c>
      <c r="F10734" t="s">
        <v>778</v>
      </c>
      <c r="G10734" t="s">
        <v>37</v>
      </c>
      <c r="H10734" t="s">
        <v>565</v>
      </c>
      <c r="I10734">
        <v>228.53</v>
      </c>
      <c r="J10734">
        <v>5</v>
      </c>
      <c r="K10734">
        <v>3182</v>
      </c>
      <c r="L10734" t="s">
        <v>471</v>
      </c>
      <c r="M10734" s="2">
        <f>+Table3[[#This Row],[CHW]]/Table3[[#This Row],[Count of Airbill Number]]</f>
        <v>45.706000000000003</v>
      </c>
    </row>
    <row r="10735" spans="2:13">
      <c r="B10735" t="s">
        <v>20</v>
      </c>
      <c r="C10735" t="s">
        <v>472</v>
      </c>
      <c r="D10735" t="s">
        <v>22</v>
      </c>
      <c r="E10735" t="s">
        <v>776</v>
      </c>
      <c r="F10735" t="s">
        <v>776</v>
      </c>
      <c r="G10735" t="s">
        <v>33</v>
      </c>
      <c r="H10735" t="s">
        <v>57</v>
      </c>
      <c r="I10735">
        <v>228.07999999999998</v>
      </c>
      <c r="J10735">
        <v>6</v>
      </c>
      <c r="K10735">
        <v>3183</v>
      </c>
      <c r="L10735" t="s">
        <v>471</v>
      </c>
      <c r="M10735" s="2">
        <f>+Table3[[#This Row],[CHW]]/Table3[[#This Row],[Count of Airbill Number]]</f>
        <v>38.013333333333328</v>
      </c>
    </row>
    <row r="10736" spans="2:13">
      <c r="B10736" t="s">
        <v>20</v>
      </c>
      <c r="C10736" t="s">
        <v>472</v>
      </c>
      <c r="D10736" t="s">
        <v>22</v>
      </c>
      <c r="E10736" t="s">
        <v>776</v>
      </c>
      <c r="F10736" t="s">
        <v>776</v>
      </c>
      <c r="G10736" t="s">
        <v>31</v>
      </c>
      <c r="H10736" t="s">
        <v>53</v>
      </c>
      <c r="I10736">
        <v>228</v>
      </c>
      <c r="J10736">
        <v>6</v>
      </c>
      <c r="K10736">
        <v>3184</v>
      </c>
      <c r="L10736" t="s">
        <v>471</v>
      </c>
      <c r="M10736" s="2">
        <f>+Table3[[#This Row],[CHW]]/Table3[[#This Row],[Count of Airbill Number]]</f>
        <v>38</v>
      </c>
    </row>
    <row r="10737" spans="2:13">
      <c r="B10737" t="s">
        <v>20</v>
      </c>
      <c r="C10737" t="s">
        <v>472</v>
      </c>
      <c r="D10737" t="s">
        <v>22</v>
      </c>
      <c r="E10737" t="s">
        <v>776</v>
      </c>
      <c r="F10737" t="s">
        <v>778</v>
      </c>
      <c r="G10737" t="s">
        <v>123</v>
      </c>
      <c r="H10737" t="s">
        <v>135</v>
      </c>
      <c r="I10737">
        <v>228</v>
      </c>
      <c r="J10737">
        <v>1</v>
      </c>
      <c r="K10737">
        <v>3185</v>
      </c>
      <c r="L10737" t="s">
        <v>471</v>
      </c>
      <c r="M10737" s="2">
        <f>+Table3[[#This Row],[CHW]]/Table3[[#This Row],[Count of Airbill Number]]</f>
        <v>228</v>
      </c>
    </row>
    <row r="10738" spans="2:13">
      <c r="B10738" t="s">
        <v>20</v>
      </c>
      <c r="C10738" t="s">
        <v>21</v>
      </c>
      <c r="D10738" t="s">
        <v>22</v>
      </c>
      <c r="E10738" t="s">
        <v>778</v>
      </c>
      <c r="F10738" t="s">
        <v>777</v>
      </c>
      <c r="G10738" t="s">
        <v>51</v>
      </c>
      <c r="H10738" t="s">
        <v>374</v>
      </c>
      <c r="I10738">
        <v>227.50000000000014</v>
      </c>
      <c r="J10738">
        <v>19</v>
      </c>
      <c r="K10738">
        <v>3186</v>
      </c>
      <c r="L10738" t="s">
        <v>471</v>
      </c>
      <c r="M10738" s="2">
        <f>+Table3[[#This Row],[CHW]]/Table3[[#This Row],[Count of Airbill Number]]</f>
        <v>11.973684210526324</v>
      </c>
    </row>
    <row r="10739" spans="2:13">
      <c r="B10739" t="s">
        <v>20</v>
      </c>
      <c r="C10739" t="s">
        <v>472</v>
      </c>
      <c r="D10739" t="s">
        <v>22</v>
      </c>
      <c r="E10739" t="s">
        <v>778</v>
      </c>
      <c r="F10739" t="s">
        <v>777</v>
      </c>
      <c r="G10739" t="s">
        <v>150</v>
      </c>
      <c r="H10739" t="s">
        <v>230</v>
      </c>
      <c r="I10739">
        <v>227.25</v>
      </c>
      <c r="J10739">
        <v>1</v>
      </c>
      <c r="K10739">
        <v>3187</v>
      </c>
      <c r="L10739" t="s">
        <v>471</v>
      </c>
      <c r="M10739" s="2">
        <f>+Table3[[#This Row],[CHW]]/Table3[[#This Row],[Count of Airbill Number]]</f>
        <v>227.25</v>
      </c>
    </row>
    <row r="10740" spans="2:13">
      <c r="B10740" t="s">
        <v>20</v>
      </c>
      <c r="C10740" t="s">
        <v>472</v>
      </c>
      <c r="D10740" t="s">
        <v>22</v>
      </c>
      <c r="E10740" t="s">
        <v>776</v>
      </c>
      <c r="F10740" t="s">
        <v>776</v>
      </c>
      <c r="G10740" t="s">
        <v>170</v>
      </c>
      <c r="H10740" t="s">
        <v>37</v>
      </c>
      <c r="I10740">
        <v>227.2</v>
      </c>
      <c r="J10740">
        <v>13</v>
      </c>
      <c r="K10740">
        <v>3188</v>
      </c>
      <c r="L10740" t="s">
        <v>471</v>
      </c>
      <c r="M10740" s="2">
        <f>+Table3[[#This Row],[CHW]]/Table3[[#This Row],[Count of Airbill Number]]</f>
        <v>17.476923076923075</v>
      </c>
    </row>
    <row r="10741" spans="2:13">
      <c r="B10741" t="s">
        <v>35</v>
      </c>
      <c r="C10741" t="s">
        <v>472</v>
      </c>
      <c r="D10741" t="s">
        <v>36</v>
      </c>
      <c r="E10741" t="s">
        <v>776</v>
      </c>
      <c r="F10741" t="s">
        <v>776</v>
      </c>
      <c r="G10741" t="s">
        <v>37</v>
      </c>
      <c r="H10741" t="s">
        <v>77</v>
      </c>
      <c r="I10741">
        <v>227.1</v>
      </c>
      <c r="J10741">
        <v>16</v>
      </c>
      <c r="K10741">
        <v>3189</v>
      </c>
      <c r="L10741" t="s">
        <v>471</v>
      </c>
      <c r="M10741" s="2">
        <f>+Table3[[#This Row],[CHW]]/Table3[[#This Row],[Count of Airbill Number]]</f>
        <v>14.19375</v>
      </c>
    </row>
    <row r="10742" spans="2:13">
      <c r="B10742" t="s">
        <v>20</v>
      </c>
      <c r="C10742" t="s">
        <v>472</v>
      </c>
      <c r="D10742" t="s">
        <v>22</v>
      </c>
      <c r="E10742" t="s">
        <v>778</v>
      </c>
      <c r="F10742" t="s">
        <v>778</v>
      </c>
      <c r="G10742" t="s">
        <v>113</v>
      </c>
      <c r="H10742" t="s">
        <v>493</v>
      </c>
      <c r="I10742">
        <v>227</v>
      </c>
      <c r="J10742">
        <v>15</v>
      </c>
      <c r="K10742">
        <v>3190</v>
      </c>
      <c r="L10742" t="s">
        <v>471</v>
      </c>
      <c r="M10742" s="2">
        <f>+Table3[[#This Row],[CHW]]/Table3[[#This Row],[Count of Airbill Number]]</f>
        <v>15.133333333333333</v>
      </c>
    </row>
    <row r="10743" spans="2:13">
      <c r="B10743" t="s">
        <v>20</v>
      </c>
      <c r="C10743" t="s">
        <v>472</v>
      </c>
      <c r="D10743" t="s">
        <v>22</v>
      </c>
      <c r="E10743" t="s">
        <v>778</v>
      </c>
      <c r="F10743" t="s">
        <v>778</v>
      </c>
      <c r="G10743" t="s">
        <v>150</v>
      </c>
      <c r="H10743" t="s">
        <v>109</v>
      </c>
      <c r="I10743">
        <v>227</v>
      </c>
      <c r="J10743">
        <v>13</v>
      </c>
      <c r="K10743">
        <v>3191</v>
      </c>
      <c r="L10743" t="s">
        <v>471</v>
      </c>
      <c r="M10743" s="2">
        <f>+Table3[[#This Row],[CHW]]/Table3[[#This Row],[Count of Airbill Number]]</f>
        <v>17.46153846153846</v>
      </c>
    </row>
    <row r="10744" spans="2:13">
      <c r="B10744" t="s">
        <v>20</v>
      </c>
      <c r="C10744" t="s">
        <v>472</v>
      </c>
      <c r="D10744" t="s">
        <v>22</v>
      </c>
      <c r="E10744" t="s">
        <v>778</v>
      </c>
      <c r="F10744" t="s">
        <v>778</v>
      </c>
      <c r="G10744" t="s">
        <v>260</v>
      </c>
      <c r="H10744" t="s">
        <v>62</v>
      </c>
      <c r="I10744">
        <v>227</v>
      </c>
      <c r="J10744">
        <v>22</v>
      </c>
      <c r="K10744">
        <v>3192</v>
      </c>
      <c r="L10744" t="s">
        <v>471</v>
      </c>
      <c r="M10744" s="2">
        <f>+Table3[[#This Row],[CHW]]/Table3[[#This Row],[Count of Airbill Number]]</f>
        <v>10.318181818181818</v>
      </c>
    </row>
    <row r="10745" spans="2:13">
      <c r="B10745" t="s">
        <v>20</v>
      </c>
      <c r="C10745" t="s">
        <v>21</v>
      </c>
      <c r="D10745" t="s">
        <v>22</v>
      </c>
      <c r="E10745" t="s">
        <v>777</v>
      </c>
      <c r="F10745" t="s">
        <v>776</v>
      </c>
      <c r="G10745" t="s">
        <v>274</v>
      </c>
      <c r="H10745" t="s">
        <v>37</v>
      </c>
      <c r="I10745">
        <v>226.5</v>
      </c>
      <c r="J10745">
        <v>190</v>
      </c>
      <c r="K10745">
        <v>3193</v>
      </c>
      <c r="L10745" t="s">
        <v>471</v>
      </c>
      <c r="M10745" s="2">
        <f>+Table3[[#This Row],[CHW]]/Table3[[#This Row],[Count of Airbill Number]]</f>
        <v>1.1921052631578948</v>
      </c>
    </row>
    <row r="10746" spans="2:13">
      <c r="B10746" t="s">
        <v>20</v>
      </c>
      <c r="C10746" t="s">
        <v>472</v>
      </c>
      <c r="D10746" t="s">
        <v>22</v>
      </c>
      <c r="E10746" t="s">
        <v>776</v>
      </c>
      <c r="F10746" t="s">
        <v>776</v>
      </c>
      <c r="G10746" t="s">
        <v>45</v>
      </c>
      <c r="H10746" t="s">
        <v>66</v>
      </c>
      <c r="I10746">
        <v>226.5</v>
      </c>
      <c r="J10746">
        <v>7</v>
      </c>
      <c r="K10746">
        <v>3194</v>
      </c>
      <c r="L10746" t="s">
        <v>471</v>
      </c>
      <c r="M10746" s="2">
        <f>+Table3[[#This Row],[CHW]]/Table3[[#This Row],[Count of Airbill Number]]</f>
        <v>32.357142857142854</v>
      </c>
    </row>
    <row r="10747" spans="2:13">
      <c r="B10747" t="s">
        <v>35</v>
      </c>
      <c r="C10747" t="s">
        <v>472</v>
      </c>
      <c r="D10747" t="s">
        <v>36</v>
      </c>
      <c r="E10747" t="s">
        <v>776</v>
      </c>
      <c r="F10747" t="s">
        <v>776</v>
      </c>
      <c r="G10747" t="s">
        <v>85</v>
      </c>
      <c r="H10747" t="s">
        <v>43</v>
      </c>
      <c r="I10747">
        <v>226.10000000000002</v>
      </c>
      <c r="J10747">
        <v>10</v>
      </c>
      <c r="K10747">
        <v>3195</v>
      </c>
      <c r="L10747" t="s">
        <v>471</v>
      </c>
      <c r="M10747" s="2">
        <f>+Table3[[#This Row],[CHW]]/Table3[[#This Row],[Count of Airbill Number]]</f>
        <v>22.610000000000003</v>
      </c>
    </row>
    <row r="10748" spans="2:13">
      <c r="B10748" t="s">
        <v>35</v>
      </c>
      <c r="C10748" t="s">
        <v>21</v>
      </c>
      <c r="D10748" t="s">
        <v>36</v>
      </c>
      <c r="E10748" t="s">
        <v>778</v>
      </c>
      <c r="F10748" t="s">
        <v>778</v>
      </c>
      <c r="G10748" t="s">
        <v>51</v>
      </c>
      <c r="H10748" t="s">
        <v>113</v>
      </c>
      <c r="I10748">
        <v>226</v>
      </c>
      <c r="J10748">
        <v>2</v>
      </c>
      <c r="K10748">
        <v>3196</v>
      </c>
      <c r="L10748" t="s">
        <v>471</v>
      </c>
      <c r="M10748" s="2">
        <f>+Table3[[#This Row],[CHW]]/Table3[[#This Row],[Count of Airbill Number]]</f>
        <v>113</v>
      </c>
    </row>
    <row r="10749" spans="2:13">
      <c r="B10749" t="s">
        <v>20</v>
      </c>
      <c r="C10749" t="s">
        <v>21</v>
      </c>
      <c r="D10749" t="s">
        <v>22</v>
      </c>
      <c r="E10749" t="s">
        <v>778</v>
      </c>
      <c r="F10749" t="s">
        <v>778</v>
      </c>
      <c r="G10749" t="s">
        <v>210</v>
      </c>
      <c r="H10749" t="s">
        <v>86</v>
      </c>
      <c r="I10749">
        <v>226</v>
      </c>
      <c r="J10749">
        <v>151</v>
      </c>
      <c r="K10749">
        <v>3197</v>
      </c>
      <c r="L10749" t="s">
        <v>471</v>
      </c>
      <c r="M10749" s="2">
        <f>+Table3[[#This Row],[CHW]]/Table3[[#This Row],[Count of Airbill Number]]</f>
        <v>1.4966887417218544</v>
      </c>
    </row>
    <row r="10750" spans="2:13">
      <c r="B10750" t="s">
        <v>20</v>
      </c>
      <c r="C10750" t="s">
        <v>21</v>
      </c>
      <c r="D10750" t="s">
        <v>22</v>
      </c>
      <c r="E10750" t="s">
        <v>778</v>
      </c>
      <c r="F10750" t="s">
        <v>778</v>
      </c>
      <c r="G10750" t="s">
        <v>298</v>
      </c>
      <c r="H10750" t="s">
        <v>516</v>
      </c>
      <c r="I10750">
        <v>226</v>
      </c>
      <c r="J10750">
        <v>134</v>
      </c>
      <c r="K10750">
        <v>3198</v>
      </c>
      <c r="L10750" t="s">
        <v>471</v>
      </c>
      <c r="M10750" s="2">
        <f>+Table3[[#This Row],[CHW]]/Table3[[#This Row],[Count of Airbill Number]]</f>
        <v>1.6865671641791045</v>
      </c>
    </row>
    <row r="10751" spans="2:13">
      <c r="B10751" t="s">
        <v>20</v>
      </c>
      <c r="C10751" t="s">
        <v>472</v>
      </c>
      <c r="D10751" t="s">
        <v>22</v>
      </c>
      <c r="E10751" t="s">
        <v>778</v>
      </c>
      <c r="F10751" t="s">
        <v>778</v>
      </c>
      <c r="G10751" t="s">
        <v>51</v>
      </c>
      <c r="H10751" t="s">
        <v>585</v>
      </c>
      <c r="I10751">
        <v>226</v>
      </c>
      <c r="J10751">
        <v>2</v>
      </c>
      <c r="K10751">
        <v>3199</v>
      </c>
      <c r="L10751" t="s">
        <v>471</v>
      </c>
      <c r="M10751" s="2">
        <f>+Table3[[#This Row],[CHW]]/Table3[[#This Row],[Count of Airbill Number]]</f>
        <v>113</v>
      </c>
    </row>
    <row r="10752" spans="2:13">
      <c r="B10752" t="s">
        <v>20</v>
      </c>
      <c r="C10752" t="s">
        <v>472</v>
      </c>
      <c r="D10752" t="s">
        <v>36</v>
      </c>
      <c r="E10752" t="s">
        <v>777</v>
      </c>
      <c r="F10752" t="s">
        <v>778</v>
      </c>
      <c r="G10752" t="s">
        <v>106</v>
      </c>
      <c r="H10752" t="s">
        <v>51</v>
      </c>
      <c r="I10752">
        <v>226</v>
      </c>
      <c r="J10752">
        <v>10</v>
      </c>
      <c r="K10752">
        <v>3200</v>
      </c>
      <c r="L10752" t="s">
        <v>471</v>
      </c>
      <c r="M10752" s="2">
        <f>+Table3[[#This Row],[CHW]]/Table3[[#This Row],[Count of Airbill Number]]</f>
        <v>22.6</v>
      </c>
    </row>
    <row r="10753" spans="2:13">
      <c r="B10753" t="s">
        <v>20</v>
      </c>
      <c r="C10753" t="s">
        <v>21</v>
      </c>
      <c r="D10753" t="s">
        <v>22</v>
      </c>
      <c r="E10753" t="s">
        <v>776</v>
      </c>
      <c r="F10753" t="s">
        <v>776</v>
      </c>
      <c r="G10753" t="s">
        <v>23</v>
      </c>
      <c r="H10753" t="s">
        <v>66</v>
      </c>
      <c r="I10753">
        <v>225.4</v>
      </c>
      <c r="J10753">
        <v>4</v>
      </c>
      <c r="K10753">
        <v>3201</v>
      </c>
      <c r="L10753" t="s">
        <v>471</v>
      </c>
      <c r="M10753" s="2">
        <f>+Table3[[#This Row],[CHW]]/Table3[[#This Row],[Count of Airbill Number]]</f>
        <v>56.35</v>
      </c>
    </row>
    <row r="10754" spans="2:13">
      <c r="B10754" t="s">
        <v>20</v>
      </c>
      <c r="C10754" t="s">
        <v>21</v>
      </c>
      <c r="D10754" t="s">
        <v>22</v>
      </c>
      <c r="E10754" t="s">
        <v>776</v>
      </c>
      <c r="F10754" t="s">
        <v>776</v>
      </c>
      <c r="G10754" t="s">
        <v>116</v>
      </c>
      <c r="H10754" t="s">
        <v>503</v>
      </c>
      <c r="I10754">
        <v>225.23775199999997</v>
      </c>
      <c r="J10754">
        <v>17</v>
      </c>
      <c r="K10754">
        <v>3202</v>
      </c>
      <c r="L10754" t="s">
        <v>471</v>
      </c>
      <c r="M10754" s="2">
        <f>+Table3[[#This Row],[CHW]]/Table3[[#This Row],[Count of Airbill Number]]</f>
        <v>13.249279529411764</v>
      </c>
    </row>
    <row r="10755" spans="2:13">
      <c r="B10755" t="s">
        <v>20</v>
      </c>
      <c r="C10755" t="s">
        <v>472</v>
      </c>
      <c r="D10755" t="s">
        <v>22</v>
      </c>
      <c r="E10755" t="s">
        <v>778</v>
      </c>
      <c r="F10755" t="s">
        <v>778</v>
      </c>
      <c r="G10755" t="s">
        <v>606</v>
      </c>
      <c r="H10755" t="s">
        <v>269</v>
      </c>
      <c r="I10755">
        <v>225</v>
      </c>
      <c r="J10755">
        <v>7</v>
      </c>
      <c r="K10755">
        <v>3203</v>
      </c>
      <c r="L10755" t="s">
        <v>471</v>
      </c>
      <c r="M10755" s="2">
        <f>+Table3[[#This Row],[CHW]]/Table3[[#This Row],[Count of Airbill Number]]</f>
        <v>32.142857142857146</v>
      </c>
    </row>
    <row r="10756" spans="2:13">
      <c r="B10756" t="s">
        <v>20</v>
      </c>
      <c r="C10756" t="s">
        <v>472</v>
      </c>
      <c r="D10756" t="s">
        <v>22</v>
      </c>
      <c r="E10756" t="s">
        <v>778</v>
      </c>
      <c r="F10756" t="s">
        <v>778</v>
      </c>
      <c r="G10756" t="s">
        <v>112</v>
      </c>
      <c r="H10756" t="s">
        <v>233</v>
      </c>
      <c r="I10756">
        <v>225</v>
      </c>
      <c r="J10756">
        <v>12</v>
      </c>
      <c r="K10756">
        <v>3204</v>
      </c>
      <c r="L10756" t="s">
        <v>471</v>
      </c>
      <c r="M10756" s="2">
        <f>+Table3[[#This Row],[CHW]]/Table3[[#This Row],[Count of Airbill Number]]</f>
        <v>18.75</v>
      </c>
    </row>
    <row r="10757" spans="2:13">
      <c r="B10757" t="s">
        <v>20</v>
      </c>
      <c r="C10757" t="s">
        <v>472</v>
      </c>
      <c r="D10757" t="s">
        <v>22</v>
      </c>
      <c r="E10757" t="s">
        <v>777</v>
      </c>
      <c r="F10757" t="s">
        <v>777</v>
      </c>
      <c r="G10757" t="s">
        <v>332</v>
      </c>
      <c r="H10757" t="s">
        <v>110</v>
      </c>
      <c r="I10757">
        <v>225</v>
      </c>
      <c r="J10757">
        <v>5</v>
      </c>
      <c r="K10757">
        <v>3205</v>
      </c>
      <c r="L10757" t="s">
        <v>471</v>
      </c>
      <c r="M10757" s="2">
        <f>+Table3[[#This Row],[CHW]]/Table3[[#This Row],[Count of Airbill Number]]</f>
        <v>45</v>
      </c>
    </row>
    <row r="10758" spans="2:13">
      <c r="B10758" t="s">
        <v>20</v>
      </c>
      <c r="C10758" t="s">
        <v>472</v>
      </c>
      <c r="D10758" t="s">
        <v>22</v>
      </c>
      <c r="E10758" t="s">
        <v>777</v>
      </c>
      <c r="F10758" t="s">
        <v>778</v>
      </c>
      <c r="G10758" t="s">
        <v>259</v>
      </c>
      <c r="H10758" t="s">
        <v>250</v>
      </c>
      <c r="I10758">
        <v>225</v>
      </c>
      <c r="J10758">
        <v>18</v>
      </c>
      <c r="K10758">
        <v>3206</v>
      </c>
      <c r="L10758" t="s">
        <v>471</v>
      </c>
      <c r="M10758" s="2">
        <f>+Table3[[#This Row],[CHW]]/Table3[[#This Row],[Count of Airbill Number]]</f>
        <v>12.5</v>
      </c>
    </row>
    <row r="10759" spans="2:13">
      <c r="B10759" t="s">
        <v>20</v>
      </c>
      <c r="C10759" t="s">
        <v>472</v>
      </c>
      <c r="D10759" t="s">
        <v>22</v>
      </c>
      <c r="E10759" t="s">
        <v>778</v>
      </c>
      <c r="F10759" t="s">
        <v>776</v>
      </c>
      <c r="G10759" t="s">
        <v>174</v>
      </c>
      <c r="H10759" t="s">
        <v>39</v>
      </c>
      <c r="I10759">
        <v>225</v>
      </c>
      <c r="J10759">
        <v>4</v>
      </c>
      <c r="K10759">
        <v>3207</v>
      </c>
      <c r="L10759" t="s">
        <v>471</v>
      </c>
      <c r="M10759" s="2">
        <f>+Table3[[#This Row],[CHW]]/Table3[[#This Row],[Count of Airbill Number]]</f>
        <v>56.25</v>
      </c>
    </row>
    <row r="10760" spans="2:13">
      <c r="B10760" t="s">
        <v>20</v>
      </c>
      <c r="C10760" t="s">
        <v>472</v>
      </c>
      <c r="D10760" t="s">
        <v>22</v>
      </c>
      <c r="E10760" t="s">
        <v>776</v>
      </c>
      <c r="F10760" t="s">
        <v>776</v>
      </c>
      <c r="G10760" t="s">
        <v>69</v>
      </c>
      <c r="H10760" t="s">
        <v>32</v>
      </c>
      <c r="I10760">
        <v>225</v>
      </c>
      <c r="J10760">
        <v>15</v>
      </c>
      <c r="K10760">
        <v>3208</v>
      </c>
      <c r="L10760" t="s">
        <v>471</v>
      </c>
      <c r="M10760" s="2">
        <f>+Table3[[#This Row],[CHW]]/Table3[[#This Row],[Count of Airbill Number]]</f>
        <v>15</v>
      </c>
    </row>
    <row r="10761" spans="2:13">
      <c r="B10761" t="s">
        <v>20</v>
      </c>
      <c r="C10761" t="s">
        <v>472</v>
      </c>
      <c r="D10761" t="s">
        <v>22</v>
      </c>
      <c r="E10761" t="s">
        <v>778</v>
      </c>
      <c r="F10761" t="s">
        <v>777</v>
      </c>
      <c r="G10761" t="s">
        <v>250</v>
      </c>
      <c r="H10761" t="s">
        <v>55</v>
      </c>
      <c r="I10761">
        <v>225</v>
      </c>
      <c r="J10761">
        <v>8</v>
      </c>
      <c r="K10761">
        <v>3209</v>
      </c>
      <c r="L10761" t="s">
        <v>471</v>
      </c>
      <c r="M10761" s="2">
        <f>+Table3[[#This Row],[CHW]]/Table3[[#This Row],[Count of Airbill Number]]</f>
        <v>28.125</v>
      </c>
    </row>
    <row r="10762" spans="2:13">
      <c r="B10762" t="s">
        <v>20</v>
      </c>
      <c r="C10762" t="s">
        <v>472</v>
      </c>
      <c r="D10762" t="s">
        <v>22</v>
      </c>
      <c r="E10762" t="s">
        <v>778</v>
      </c>
      <c r="F10762" t="s">
        <v>777</v>
      </c>
      <c r="G10762" t="s">
        <v>250</v>
      </c>
      <c r="H10762" t="s">
        <v>227</v>
      </c>
      <c r="I10762">
        <v>225</v>
      </c>
      <c r="J10762">
        <v>9</v>
      </c>
      <c r="K10762">
        <v>3210</v>
      </c>
      <c r="L10762" t="s">
        <v>471</v>
      </c>
      <c r="M10762" s="2">
        <f>+Table3[[#This Row],[CHW]]/Table3[[#This Row],[Count of Airbill Number]]</f>
        <v>25</v>
      </c>
    </row>
    <row r="10763" spans="2:13">
      <c r="B10763" t="s">
        <v>20</v>
      </c>
      <c r="C10763" t="s">
        <v>472</v>
      </c>
      <c r="D10763" t="s">
        <v>36</v>
      </c>
      <c r="E10763" t="s">
        <v>776</v>
      </c>
      <c r="F10763" t="s">
        <v>776</v>
      </c>
      <c r="G10763" t="s">
        <v>37</v>
      </c>
      <c r="H10763" t="s">
        <v>75</v>
      </c>
      <c r="I10763">
        <v>225</v>
      </c>
      <c r="J10763">
        <v>21</v>
      </c>
      <c r="K10763">
        <v>3211</v>
      </c>
      <c r="L10763" t="s">
        <v>471</v>
      </c>
      <c r="M10763" s="2">
        <f>+Table3[[#This Row],[CHW]]/Table3[[#This Row],[Count of Airbill Number]]</f>
        <v>10.714285714285714</v>
      </c>
    </row>
    <row r="10764" spans="2:13">
      <c r="B10764" t="s">
        <v>20</v>
      </c>
      <c r="C10764" t="s">
        <v>472</v>
      </c>
      <c r="D10764" t="s">
        <v>36</v>
      </c>
      <c r="E10764" t="s">
        <v>776</v>
      </c>
      <c r="F10764" t="s">
        <v>776</v>
      </c>
      <c r="G10764" t="s">
        <v>59</v>
      </c>
      <c r="H10764" t="s">
        <v>37</v>
      </c>
      <c r="I10764">
        <v>224.48000000000002</v>
      </c>
      <c r="J10764">
        <v>12</v>
      </c>
      <c r="K10764">
        <v>3212</v>
      </c>
      <c r="L10764" t="s">
        <v>471</v>
      </c>
      <c r="M10764" s="2">
        <f>+Table3[[#This Row],[CHW]]/Table3[[#This Row],[Count of Airbill Number]]</f>
        <v>18.706666666666667</v>
      </c>
    </row>
    <row r="10765" spans="2:13">
      <c r="B10765" t="s">
        <v>20</v>
      </c>
      <c r="C10765" t="s">
        <v>21</v>
      </c>
      <c r="D10765" t="s">
        <v>22</v>
      </c>
      <c r="E10765" t="s">
        <v>778</v>
      </c>
      <c r="F10765" t="s">
        <v>778</v>
      </c>
      <c r="G10765" t="s">
        <v>113</v>
      </c>
      <c r="H10765" t="s">
        <v>433</v>
      </c>
      <c r="I10765">
        <v>224.46000000000006</v>
      </c>
      <c r="J10765">
        <v>28</v>
      </c>
      <c r="K10765">
        <v>3213</v>
      </c>
      <c r="L10765" t="s">
        <v>471</v>
      </c>
      <c r="M10765" s="2">
        <f>+Table3[[#This Row],[CHW]]/Table3[[#This Row],[Count of Airbill Number]]</f>
        <v>8.0164285714285732</v>
      </c>
    </row>
    <row r="10766" spans="2:13">
      <c r="B10766" t="s">
        <v>20</v>
      </c>
      <c r="C10766" t="s">
        <v>472</v>
      </c>
      <c r="D10766" t="s">
        <v>22</v>
      </c>
      <c r="E10766" t="s">
        <v>776</v>
      </c>
      <c r="F10766" t="s">
        <v>777</v>
      </c>
      <c r="G10766" t="s">
        <v>32</v>
      </c>
      <c r="H10766" t="s">
        <v>154</v>
      </c>
      <c r="I10766">
        <v>224.27999999999997</v>
      </c>
      <c r="J10766">
        <v>10</v>
      </c>
      <c r="K10766">
        <v>3214</v>
      </c>
      <c r="L10766" t="s">
        <v>471</v>
      </c>
      <c r="M10766" s="2">
        <f>+Table3[[#This Row],[CHW]]/Table3[[#This Row],[Count of Airbill Number]]</f>
        <v>22.427999999999997</v>
      </c>
    </row>
    <row r="10767" spans="2:13">
      <c r="B10767" t="s">
        <v>20</v>
      </c>
      <c r="C10767" t="s">
        <v>472</v>
      </c>
      <c r="D10767" t="s">
        <v>22</v>
      </c>
      <c r="E10767" t="s">
        <v>777</v>
      </c>
      <c r="F10767" t="s">
        <v>777</v>
      </c>
      <c r="G10767" t="s">
        <v>569</v>
      </c>
      <c r="H10767" t="s">
        <v>205</v>
      </c>
      <c r="I10767">
        <v>224</v>
      </c>
      <c r="J10767">
        <v>21</v>
      </c>
      <c r="K10767">
        <v>3215</v>
      </c>
      <c r="L10767" t="s">
        <v>471</v>
      </c>
      <c r="M10767" s="2">
        <f>+Table3[[#This Row],[CHW]]/Table3[[#This Row],[Count of Airbill Number]]</f>
        <v>10.666666666666666</v>
      </c>
    </row>
    <row r="10768" spans="2:13">
      <c r="B10768" t="s">
        <v>20</v>
      </c>
      <c r="C10768" t="s">
        <v>472</v>
      </c>
      <c r="D10768" t="s">
        <v>22</v>
      </c>
      <c r="E10768" t="s">
        <v>776</v>
      </c>
      <c r="F10768" t="s">
        <v>776</v>
      </c>
      <c r="G10768" t="s">
        <v>32</v>
      </c>
      <c r="H10768" t="s">
        <v>64</v>
      </c>
      <c r="I10768">
        <v>224</v>
      </c>
      <c r="J10768">
        <v>8</v>
      </c>
      <c r="K10768">
        <v>3216</v>
      </c>
      <c r="L10768" t="s">
        <v>471</v>
      </c>
      <c r="M10768" s="2">
        <f>+Table3[[#This Row],[CHW]]/Table3[[#This Row],[Count of Airbill Number]]</f>
        <v>28</v>
      </c>
    </row>
    <row r="10769" spans="2:13">
      <c r="B10769" t="s">
        <v>20</v>
      </c>
      <c r="C10769" t="s">
        <v>472</v>
      </c>
      <c r="D10769" t="s">
        <v>22</v>
      </c>
      <c r="E10769" t="s">
        <v>778</v>
      </c>
      <c r="F10769" t="s">
        <v>777</v>
      </c>
      <c r="G10769" t="s">
        <v>124</v>
      </c>
      <c r="H10769" t="s">
        <v>106</v>
      </c>
      <c r="I10769">
        <v>223.24</v>
      </c>
      <c r="J10769">
        <v>6</v>
      </c>
      <c r="K10769">
        <v>3217</v>
      </c>
      <c r="L10769" t="s">
        <v>471</v>
      </c>
      <c r="M10769" s="2">
        <f>+Table3[[#This Row],[CHW]]/Table3[[#This Row],[Count of Airbill Number]]</f>
        <v>37.206666666666671</v>
      </c>
    </row>
    <row r="10770" spans="2:13">
      <c r="B10770" t="s">
        <v>20</v>
      </c>
      <c r="C10770" t="s">
        <v>472</v>
      </c>
      <c r="D10770" t="s">
        <v>22</v>
      </c>
      <c r="E10770" t="s">
        <v>776</v>
      </c>
      <c r="F10770" t="s">
        <v>776</v>
      </c>
      <c r="G10770" t="s">
        <v>89</v>
      </c>
      <c r="H10770" t="s">
        <v>33</v>
      </c>
      <c r="I10770">
        <v>223</v>
      </c>
      <c r="J10770">
        <v>11</v>
      </c>
      <c r="K10770">
        <v>3218</v>
      </c>
      <c r="L10770" t="s">
        <v>471</v>
      </c>
      <c r="M10770" s="2">
        <f>+Table3[[#This Row],[CHW]]/Table3[[#This Row],[Count of Airbill Number]]</f>
        <v>20.272727272727273</v>
      </c>
    </row>
    <row r="10771" spans="2:13">
      <c r="B10771" t="s">
        <v>20</v>
      </c>
      <c r="C10771" t="s">
        <v>472</v>
      </c>
      <c r="D10771" t="s">
        <v>22</v>
      </c>
      <c r="E10771" t="s">
        <v>776</v>
      </c>
      <c r="F10771" t="s">
        <v>777</v>
      </c>
      <c r="G10771" t="s">
        <v>312</v>
      </c>
      <c r="H10771" t="s">
        <v>162</v>
      </c>
      <c r="I10771">
        <v>223</v>
      </c>
      <c r="J10771">
        <v>8</v>
      </c>
      <c r="K10771">
        <v>3219</v>
      </c>
      <c r="L10771" t="s">
        <v>471</v>
      </c>
      <c r="M10771" s="2">
        <f>+Table3[[#This Row],[CHW]]/Table3[[#This Row],[Count of Airbill Number]]</f>
        <v>27.875</v>
      </c>
    </row>
    <row r="10772" spans="2:13">
      <c r="B10772" t="s">
        <v>20</v>
      </c>
      <c r="C10772" t="s">
        <v>472</v>
      </c>
      <c r="D10772" t="s">
        <v>22</v>
      </c>
      <c r="E10772" t="s">
        <v>776</v>
      </c>
      <c r="F10772" t="s">
        <v>776</v>
      </c>
      <c r="G10772" t="s">
        <v>572</v>
      </c>
      <c r="H10772" t="s">
        <v>116</v>
      </c>
      <c r="I10772">
        <v>222.7</v>
      </c>
      <c r="J10772">
        <v>29</v>
      </c>
      <c r="K10772">
        <v>3220</v>
      </c>
      <c r="L10772" t="s">
        <v>471</v>
      </c>
      <c r="M10772" s="2">
        <f>+Table3[[#This Row],[CHW]]/Table3[[#This Row],[Count of Airbill Number]]</f>
        <v>7.6793103448275861</v>
      </c>
    </row>
    <row r="10773" spans="2:13">
      <c r="B10773" t="s">
        <v>20</v>
      </c>
      <c r="C10773" t="s">
        <v>21</v>
      </c>
      <c r="D10773" t="s">
        <v>22</v>
      </c>
      <c r="E10773" t="s">
        <v>776</v>
      </c>
      <c r="F10773" t="s">
        <v>776</v>
      </c>
      <c r="G10773" t="s">
        <v>37</v>
      </c>
      <c r="H10773" t="s">
        <v>45</v>
      </c>
      <c r="I10773">
        <v>222.68</v>
      </c>
      <c r="J10773">
        <v>35</v>
      </c>
      <c r="K10773">
        <v>3221</v>
      </c>
      <c r="L10773" t="s">
        <v>471</v>
      </c>
      <c r="M10773" s="2">
        <f>+Table3[[#This Row],[CHW]]/Table3[[#This Row],[Count of Airbill Number]]</f>
        <v>6.3622857142857141</v>
      </c>
    </row>
    <row r="10774" spans="2:13">
      <c r="B10774" t="s">
        <v>20</v>
      </c>
      <c r="C10774" t="s">
        <v>472</v>
      </c>
      <c r="D10774" t="s">
        <v>22</v>
      </c>
      <c r="E10774" t="s">
        <v>778</v>
      </c>
      <c r="F10774" t="s">
        <v>777</v>
      </c>
      <c r="G10774" t="s">
        <v>113</v>
      </c>
      <c r="H10774" t="s">
        <v>38</v>
      </c>
      <c r="I10774">
        <v>222.6</v>
      </c>
      <c r="J10774">
        <v>6</v>
      </c>
      <c r="K10774">
        <v>3222</v>
      </c>
      <c r="L10774" t="s">
        <v>471</v>
      </c>
      <c r="M10774" s="2">
        <f>+Table3[[#This Row],[CHW]]/Table3[[#This Row],[Count of Airbill Number]]</f>
        <v>37.1</v>
      </c>
    </row>
    <row r="10775" spans="2:13">
      <c r="B10775" t="s">
        <v>20</v>
      </c>
      <c r="C10775" t="s">
        <v>472</v>
      </c>
      <c r="D10775" t="s">
        <v>22</v>
      </c>
      <c r="E10775" t="s">
        <v>776</v>
      </c>
      <c r="F10775" t="s">
        <v>776</v>
      </c>
      <c r="G10775" t="s">
        <v>216</v>
      </c>
      <c r="H10775" t="s">
        <v>85</v>
      </c>
      <c r="I10775">
        <v>222.53</v>
      </c>
      <c r="J10775">
        <v>18</v>
      </c>
      <c r="K10775">
        <v>3223</v>
      </c>
      <c r="L10775" t="s">
        <v>471</v>
      </c>
      <c r="M10775" s="2">
        <f>+Table3[[#This Row],[CHW]]/Table3[[#This Row],[Count of Airbill Number]]</f>
        <v>12.362777777777778</v>
      </c>
    </row>
    <row r="10776" spans="2:13">
      <c r="B10776" t="s">
        <v>35</v>
      </c>
      <c r="C10776" t="s">
        <v>472</v>
      </c>
      <c r="D10776" t="s">
        <v>36</v>
      </c>
      <c r="E10776" t="s">
        <v>778</v>
      </c>
      <c r="F10776" t="s">
        <v>776</v>
      </c>
      <c r="G10776" t="s">
        <v>155</v>
      </c>
      <c r="H10776" t="s">
        <v>66</v>
      </c>
      <c r="I10776">
        <v>222</v>
      </c>
      <c r="J10776">
        <v>1</v>
      </c>
      <c r="K10776">
        <v>3224</v>
      </c>
      <c r="L10776" t="s">
        <v>471</v>
      </c>
      <c r="M10776" s="2">
        <f>+Table3[[#This Row],[CHW]]/Table3[[#This Row],[Count of Airbill Number]]</f>
        <v>222</v>
      </c>
    </row>
    <row r="10777" spans="2:13">
      <c r="B10777" t="s">
        <v>20</v>
      </c>
      <c r="C10777" t="s">
        <v>21</v>
      </c>
      <c r="D10777" t="s">
        <v>22</v>
      </c>
      <c r="E10777" t="s">
        <v>776</v>
      </c>
      <c r="F10777" t="s">
        <v>776</v>
      </c>
      <c r="G10777" t="s">
        <v>66</v>
      </c>
      <c r="H10777" t="s">
        <v>312</v>
      </c>
      <c r="I10777">
        <v>222</v>
      </c>
      <c r="J10777">
        <v>3</v>
      </c>
      <c r="K10777">
        <v>3225</v>
      </c>
      <c r="L10777" t="s">
        <v>471</v>
      </c>
      <c r="M10777" s="2">
        <f>+Table3[[#This Row],[CHW]]/Table3[[#This Row],[Count of Airbill Number]]</f>
        <v>74</v>
      </c>
    </row>
    <row r="10778" spans="2:13">
      <c r="B10778" t="s">
        <v>20</v>
      </c>
      <c r="C10778" t="s">
        <v>21</v>
      </c>
      <c r="D10778" t="s">
        <v>22</v>
      </c>
      <c r="E10778" t="s">
        <v>778</v>
      </c>
      <c r="F10778" t="s">
        <v>778</v>
      </c>
      <c r="G10778" t="s">
        <v>113</v>
      </c>
      <c r="H10778" t="s">
        <v>171</v>
      </c>
      <c r="I10778">
        <v>221.75000000000006</v>
      </c>
      <c r="J10778">
        <v>34</v>
      </c>
      <c r="K10778">
        <v>3226</v>
      </c>
      <c r="L10778" t="s">
        <v>471</v>
      </c>
      <c r="M10778" s="2">
        <f>+Table3[[#This Row],[CHW]]/Table3[[#This Row],[Count of Airbill Number]]</f>
        <v>6.522058823529413</v>
      </c>
    </row>
    <row r="10779" spans="2:13">
      <c r="B10779" t="s">
        <v>20</v>
      </c>
      <c r="C10779" t="s">
        <v>21</v>
      </c>
      <c r="D10779" t="s">
        <v>22</v>
      </c>
      <c r="E10779" t="s">
        <v>776</v>
      </c>
      <c r="F10779" t="s">
        <v>778</v>
      </c>
      <c r="G10779" t="s">
        <v>32</v>
      </c>
      <c r="H10779" t="s">
        <v>51</v>
      </c>
      <c r="I10779">
        <v>221.5</v>
      </c>
      <c r="J10779">
        <v>10</v>
      </c>
      <c r="K10779">
        <v>3227</v>
      </c>
      <c r="L10779" t="s">
        <v>471</v>
      </c>
      <c r="M10779" s="2">
        <f>+Table3[[#This Row],[CHW]]/Table3[[#This Row],[Count of Airbill Number]]</f>
        <v>22.15</v>
      </c>
    </row>
    <row r="10780" spans="2:13">
      <c r="B10780" t="s">
        <v>35</v>
      </c>
      <c r="C10780" t="s">
        <v>21</v>
      </c>
      <c r="D10780" t="s">
        <v>36</v>
      </c>
      <c r="E10780" t="s">
        <v>777</v>
      </c>
      <c r="F10780" t="s">
        <v>777</v>
      </c>
      <c r="G10780" t="s">
        <v>290</v>
      </c>
      <c r="H10780" t="s">
        <v>485</v>
      </c>
      <c r="I10780">
        <v>221</v>
      </c>
      <c r="J10780">
        <v>12</v>
      </c>
      <c r="K10780">
        <v>3228</v>
      </c>
      <c r="L10780" t="s">
        <v>471</v>
      </c>
      <c r="M10780" s="2">
        <f>+Table3[[#This Row],[CHW]]/Table3[[#This Row],[Count of Airbill Number]]</f>
        <v>18.416666666666668</v>
      </c>
    </row>
    <row r="10781" spans="2:13">
      <c r="B10781" t="s">
        <v>20</v>
      </c>
      <c r="C10781" t="s">
        <v>21</v>
      </c>
      <c r="D10781" t="s">
        <v>22</v>
      </c>
      <c r="E10781" t="s">
        <v>777</v>
      </c>
      <c r="F10781" t="s">
        <v>777</v>
      </c>
      <c r="G10781" t="s">
        <v>55</v>
      </c>
      <c r="H10781" t="s">
        <v>106</v>
      </c>
      <c r="I10781">
        <v>221</v>
      </c>
      <c r="J10781">
        <v>132</v>
      </c>
      <c r="K10781">
        <v>3229</v>
      </c>
      <c r="L10781" t="s">
        <v>471</v>
      </c>
      <c r="M10781" s="2">
        <f>+Table3[[#This Row],[CHW]]/Table3[[#This Row],[Count of Airbill Number]]</f>
        <v>1.6742424242424243</v>
      </c>
    </row>
    <row r="10782" spans="2:13">
      <c r="B10782" t="s">
        <v>20</v>
      </c>
      <c r="C10782" t="s">
        <v>472</v>
      </c>
      <c r="D10782" t="s">
        <v>22</v>
      </c>
      <c r="E10782" t="s">
        <v>776</v>
      </c>
      <c r="F10782" t="s">
        <v>776</v>
      </c>
      <c r="G10782" t="s">
        <v>88</v>
      </c>
      <c r="H10782" t="s">
        <v>89</v>
      </c>
      <c r="I10782">
        <v>220.5</v>
      </c>
      <c r="J10782">
        <v>1</v>
      </c>
      <c r="K10782">
        <v>3230</v>
      </c>
      <c r="L10782" t="s">
        <v>471</v>
      </c>
      <c r="M10782" s="2">
        <f>+Table3[[#This Row],[CHW]]/Table3[[#This Row],[Count of Airbill Number]]</f>
        <v>220.5</v>
      </c>
    </row>
    <row r="10783" spans="2:13">
      <c r="B10783" t="s">
        <v>20</v>
      </c>
      <c r="C10783" t="s">
        <v>21</v>
      </c>
      <c r="D10783" t="s">
        <v>22</v>
      </c>
      <c r="E10783" t="s">
        <v>776</v>
      </c>
      <c r="F10783" t="s">
        <v>778</v>
      </c>
      <c r="G10783" t="s">
        <v>37</v>
      </c>
      <c r="H10783" t="s">
        <v>155</v>
      </c>
      <c r="I10783">
        <v>220.48</v>
      </c>
      <c r="J10783">
        <v>3</v>
      </c>
      <c r="K10783">
        <v>3231</v>
      </c>
      <c r="L10783" t="s">
        <v>471</v>
      </c>
      <c r="M10783" s="2">
        <f>+Table3[[#This Row],[CHW]]/Table3[[#This Row],[Count of Airbill Number]]</f>
        <v>73.493333333333325</v>
      </c>
    </row>
    <row r="10784" spans="2:13">
      <c r="B10784" t="s">
        <v>20</v>
      </c>
      <c r="C10784" t="s">
        <v>472</v>
      </c>
      <c r="D10784" t="s">
        <v>22</v>
      </c>
      <c r="E10784" t="s">
        <v>776</v>
      </c>
      <c r="F10784" t="s">
        <v>776</v>
      </c>
      <c r="G10784" t="s">
        <v>116</v>
      </c>
      <c r="H10784" t="s">
        <v>407</v>
      </c>
      <c r="I10784">
        <v>220.42000000000002</v>
      </c>
      <c r="J10784">
        <v>24</v>
      </c>
      <c r="K10784">
        <v>3232</v>
      </c>
      <c r="L10784" t="s">
        <v>471</v>
      </c>
      <c r="M10784" s="2">
        <f>+Table3[[#This Row],[CHW]]/Table3[[#This Row],[Count of Airbill Number]]</f>
        <v>9.1841666666666679</v>
      </c>
    </row>
    <row r="10785" spans="2:13">
      <c r="B10785" t="s">
        <v>35</v>
      </c>
      <c r="C10785" t="s">
        <v>472</v>
      </c>
      <c r="D10785" t="s">
        <v>36</v>
      </c>
      <c r="E10785" t="s">
        <v>778</v>
      </c>
      <c r="F10785" t="s">
        <v>778</v>
      </c>
      <c r="G10785" t="s">
        <v>150</v>
      </c>
      <c r="H10785" t="s">
        <v>171</v>
      </c>
      <c r="I10785">
        <v>220</v>
      </c>
      <c r="J10785">
        <v>1</v>
      </c>
      <c r="K10785">
        <v>3233</v>
      </c>
      <c r="L10785" t="s">
        <v>471</v>
      </c>
      <c r="M10785" s="2">
        <f>+Table3[[#This Row],[CHW]]/Table3[[#This Row],[Count of Airbill Number]]</f>
        <v>220</v>
      </c>
    </row>
    <row r="10786" spans="2:13">
      <c r="B10786" t="s">
        <v>20</v>
      </c>
      <c r="C10786" t="s">
        <v>21</v>
      </c>
      <c r="D10786" t="s">
        <v>22</v>
      </c>
      <c r="E10786" t="s">
        <v>778</v>
      </c>
      <c r="F10786" t="s">
        <v>776</v>
      </c>
      <c r="G10786" t="s">
        <v>267</v>
      </c>
      <c r="H10786" t="s">
        <v>66</v>
      </c>
      <c r="I10786">
        <v>220</v>
      </c>
      <c r="J10786">
        <v>120</v>
      </c>
      <c r="K10786">
        <v>3234</v>
      </c>
      <c r="L10786" t="s">
        <v>471</v>
      </c>
      <c r="M10786" s="2">
        <f>+Table3[[#This Row],[CHW]]/Table3[[#This Row],[Count of Airbill Number]]</f>
        <v>1.8333333333333333</v>
      </c>
    </row>
    <row r="10787" spans="2:13">
      <c r="B10787" t="s">
        <v>20</v>
      </c>
      <c r="C10787" t="s">
        <v>472</v>
      </c>
      <c r="D10787" t="s">
        <v>22</v>
      </c>
      <c r="E10787" t="s">
        <v>778</v>
      </c>
      <c r="F10787" t="s">
        <v>778</v>
      </c>
      <c r="G10787" t="s">
        <v>90</v>
      </c>
      <c r="H10787" t="s">
        <v>325</v>
      </c>
      <c r="I10787">
        <v>220</v>
      </c>
      <c r="J10787">
        <v>1</v>
      </c>
      <c r="K10787">
        <v>3235</v>
      </c>
      <c r="L10787" t="s">
        <v>471</v>
      </c>
      <c r="M10787" s="2">
        <f>+Table3[[#This Row],[CHW]]/Table3[[#This Row],[Count of Airbill Number]]</f>
        <v>220</v>
      </c>
    </row>
    <row r="10788" spans="2:13">
      <c r="B10788" t="s">
        <v>20</v>
      </c>
      <c r="C10788" t="s">
        <v>472</v>
      </c>
      <c r="D10788" t="s">
        <v>22</v>
      </c>
      <c r="E10788" t="s">
        <v>777</v>
      </c>
      <c r="F10788" t="s">
        <v>778</v>
      </c>
      <c r="G10788" t="s">
        <v>181</v>
      </c>
      <c r="H10788" t="s">
        <v>267</v>
      </c>
      <c r="I10788">
        <v>220</v>
      </c>
      <c r="J10788">
        <v>7</v>
      </c>
      <c r="K10788">
        <v>3236</v>
      </c>
      <c r="L10788" t="s">
        <v>471</v>
      </c>
      <c r="M10788" s="2">
        <f>+Table3[[#This Row],[CHW]]/Table3[[#This Row],[Count of Airbill Number]]</f>
        <v>31.428571428571427</v>
      </c>
    </row>
    <row r="10789" spans="2:13">
      <c r="B10789" t="s">
        <v>20</v>
      </c>
      <c r="C10789" t="s">
        <v>472</v>
      </c>
      <c r="D10789" t="s">
        <v>22</v>
      </c>
      <c r="E10789" t="s">
        <v>776</v>
      </c>
      <c r="F10789" t="s">
        <v>778</v>
      </c>
      <c r="G10789" t="s">
        <v>53</v>
      </c>
      <c r="H10789" t="s">
        <v>112</v>
      </c>
      <c r="I10789">
        <v>220</v>
      </c>
      <c r="J10789">
        <v>13</v>
      </c>
      <c r="K10789">
        <v>3237</v>
      </c>
      <c r="L10789" t="s">
        <v>471</v>
      </c>
      <c r="M10789" s="2">
        <f>+Table3[[#This Row],[CHW]]/Table3[[#This Row],[Count of Airbill Number]]</f>
        <v>16.923076923076923</v>
      </c>
    </row>
    <row r="10790" spans="2:13">
      <c r="B10790" t="s">
        <v>20</v>
      </c>
      <c r="C10790" t="s">
        <v>21</v>
      </c>
      <c r="D10790" t="s">
        <v>22</v>
      </c>
      <c r="E10790" t="s">
        <v>778</v>
      </c>
      <c r="F10790" t="s">
        <v>777</v>
      </c>
      <c r="G10790" t="s">
        <v>233</v>
      </c>
      <c r="H10790" t="s">
        <v>290</v>
      </c>
      <c r="I10790">
        <v>219.54</v>
      </c>
      <c r="J10790">
        <v>14</v>
      </c>
      <c r="K10790">
        <v>3238</v>
      </c>
      <c r="L10790" t="s">
        <v>471</v>
      </c>
      <c r="M10790" s="2">
        <f>+Table3[[#This Row],[CHW]]/Table3[[#This Row],[Count of Airbill Number]]</f>
        <v>15.681428571428571</v>
      </c>
    </row>
    <row r="10791" spans="2:13">
      <c r="B10791" t="s">
        <v>20</v>
      </c>
      <c r="C10791" t="s">
        <v>472</v>
      </c>
      <c r="D10791" t="s">
        <v>22</v>
      </c>
      <c r="E10791" t="s">
        <v>778</v>
      </c>
      <c r="F10791" t="s">
        <v>778</v>
      </c>
      <c r="G10791" t="s">
        <v>99</v>
      </c>
      <c r="H10791" t="s">
        <v>113</v>
      </c>
      <c r="I10791">
        <v>219.44999999999996</v>
      </c>
      <c r="J10791">
        <v>16</v>
      </c>
      <c r="K10791">
        <v>3239</v>
      </c>
      <c r="L10791" t="s">
        <v>471</v>
      </c>
      <c r="M10791" s="2">
        <f>+Table3[[#This Row],[CHW]]/Table3[[#This Row],[Count of Airbill Number]]</f>
        <v>13.715624999999998</v>
      </c>
    </row>
    <row r="10792" spans="2:13">
      <c r="B10792" t="s">
        <v>20</v>
      </c>
      <c r="C10792" t="s">
        <v>472</v>
      </c>
      <c r="D10792" t="s">
        <v>22</v>
      </c>
      <c r="E10792" t="s">
        <v>778</v>
      </c>
      <c r="F10792" t="s">
        <v>778</v>
      </c>
      <c r="G10792" t="s">
        <v>124</v>
      </c>
      <c r="H10792" t="s">
        <v>250</v>
      </c>
      <c r="I10792">
        <v>219.44</v>
      </c>
      <c r="J10792">
        <v>6</v>
      </c>
      <c r="K10792">
        <v>3240</v>
      </c>
      <c r="L10792" t="s">
        <v>471</v>
      </c>
      <c r="M10792" s="2">
        <f>+Table3[[#This Row],[CHW]]/Table3[[#This Row],[Count of Airbill Number]]</f>
        <v>36.573333333333331</v>
      </c>
    </row>
    <row r="10793" spans="2:13">
      <c r="B10793" t="s">
        <v>20</v>
      </c>
      <c r="C10793" t="s">
        <v>21</v>
      </c>
      <c r="D10793" t="s">
        <v>36</v>
      </c>
      <c r="E10793" t="s">
        <v>776</v>
      </c>
      <c r="F10793" t="s">
        <v>776</v>
      </c>
      <c r="G10793" t="s">
        <v>37</v>
      </c>
      <c r="H10793" t="s">
        <v>66</v>
      </c>
      <c r="I10793">
        <v>219</v>
      </c>
      <c r="J10793">
        <v>152</v>
      </c>
      <c r="K10793">
        <v>3241</v>
      </c>
      <c r="L10793" t="s">
        <v>471</v>
      </c>
      <c r="M10793" s="2">
        <f>+Table3[[#This Row],[CHW]]/Table3[[#This Row],[Count of Airbill Number]]</f>
        <v>1.4407894736842106</v>
      </c>
    </row>
    <row r="10794" spans="2:13">
      <c r="B10794" t="s">
        <v>20</v>
      </c>
      <c r="C10794" t="s">
        <v>472</v>
      </c>
      <c r="D10794" t="s">
        <v>22</v>
      </c>
      <c r="E10794" t="s">
        <v>776</v>
      </c>
      <c r="F10794" t="s">
        <v>776</v>
      </c>
      <c r="G10794" t="s">
        <v>33</v>
      </c>
      <c r="H10794" t="s">
        <v>24</v>
      </c>
      <c r="I10794">
        <v>219</v>
      </c>
      <c r="J10794">
        <v>9</v>
      </c>
      <c r="K10794">
        <v>3242</v>
      </c>
      <c r="L10794" t="s">
        <v>471</v>
      </c>
      <c r="M10794" s="2">
        <f>+Table3[[#This Row],[CHW]]/Table3[[#This Row],[Count of Airbill Number]]</f>
        <v>24.333333333333332</v>
      </c>
    </row>
    <row r="10795" spans="2:13">
      <c r="B10795" t="s">
        <v>20</v>
      </c>
      <c r="C10795" t="s">
        <v>472</v>
      </c>
      <c r="D10795" t="s">
        <v>22</v>
      </c>
      <c r="E10795" t="s">
        <v>776</v>
      </c>
      <c r="F10795" t="s">
        <v>776</v>
      </c>
      <c r="G10795" t="s">
        <v>24</v>
      </c>
      <c r="H10795" t="s">
        <v>89</v>
      </c>
      <c r="I10795">
        <v>218.59</v>
      </c>
      <c r="J10795">
        <v>3</v>
      </c>
      <c r="K10795">
        <v>3243</v>
      </c>
      <c r="L10795" t="s">
        <v>471</v>
      </c>
      <c r="M10795" s="2">
        <f>+Table3[[#This Row],[CHW]]/Table3[[#This Row],[Count of Airbill Number]]</f>
        <v>72.86333333333333</v>
      </c>
    </row>
    <row r="10796" spans="2:13">
      <c r="B10796" t="s">
        <v>20</v>
      </c>
      <c r="C10796" t="s">
        <v>472</v>
      </c>
      <c r="D10796" t="s">
        <v>22</v>
      </c>
      <c r="E10796" t="s">
        <v>776</v>
      </c>
      <c r="F10796" t="s">
        <v>776</v>
      </c>
      <c r="G10796" t="s">
        <v>116</v>
      </c>
      <c r="H10796" t="s">
        <v>527</v>
      </c>
      <c r="I10796">
        <v>218.46314600000002</v>
      </c>
      <c r="J10796">
        <v>22</v>
      </c>
      <c r="K10796">
        <v>3244</v>
      </c>
      <c r="L10796" t="s">
        <v>471</v>
      </c>
      <c r="M10796" s="2">
        <f>+Table3[[#This Row],[CHW]]/Table3[[#This Row],[Count of Airbill Number]]</f>
        <v>9.9301430000000011</v>
      </c>
    </row>
    <row r="10797" spans="2:13">
      <c r="B10797" t="s">
        <v>20</v>
      </c>
      <c r="C10797" t="s">
        <v>21</v>
      </c>
      <c r="D10797" t="s">
        <v>22</v>
      </c>
      <c r="E10797" t="s">
        <v>776</v>
      </c>
      <c r="F10797" t="s">
        <v>776</v>
      </c>
      <c r="G10797" t="s">
        <v>85</v>
      </c>
      <c r="H10797" t="s">
        <v>63</v>
      </c>
      <c r="I10797">
        <v>218.19018760000023</v>
      </c>
      <c r="J10797">
        <v>79</v>
      </c>
      <c r="K10797">
        <v>3245</v>
      </c>
      <c r="L10797" t="s">
        <v>471</v>
      </c>
      <c r="M10797" s="2">
        <f>+Table3[[#This Row],[CHW]]/Table3[[#This Row],[Count of Airbill Number]]</f>
        <v>2.7619011088607626</v>
      </c>
    </row>
    <row r="10798" spans="2:13">
      <c r="B10798" t="s">
        <v>20</v>
      </c>
      <c r="C10798" t="s">
        <v>21</v>
      </c>
      <c r="D10798" t="s">
        <v>22</v>
      </c>
      <c r="E10798" t="s">
        <v>777</v>
      </c>
      <c r="F10798" t="s">
        <v>778</v>
      </c>
      <c r="G10798" t="s">
        <v>274</v>
      </c>
      <c r="H10798" t="s">
        <v>112</v>
      </c>
      <c r="I10798">
        <v>218</v>
      </c>
      <c r="J10798">
        <v>74</v>
      </c>
      <c r="K10798">
        <v>3246</v>
      </c>
      <c r="L10798" t="s">
        <v>471</v>
      </c>
      <c r="M10798" s="2">
        <f>+Table3[[#This Row],[CHW]]/Table3[[#This Row],[Count of Airbill Number]]</f>
        <v>2.9459459459459461</v>
      </c>
    </row>
    <row r="10799" spans="2:13">
      <c r="B10799" t="s">
        <v>20</v>
      </c>
      <c r="C10799" t="s">
        <v>472</v>
      </c>
      <c r="D10799" t="s">
        <v>22</v>
      </c>
      <c r="E10799" t="s">
        <v>776</v>
      </c>
      <c r="F10799" t="s">
        <v>776</v>
      </c>
      <c r="G10799" t="s">
        <v>71</v>
      </c>
      <c r="H10799" t="s">
        <v>123</v>
      </c>
      <c r="I10799">
        <v>218</v>
      </c>
      <c r="J10799">
        <v>6</v>
      </c>
      <c r="K10799">
        <v>3247</v>
      </c>
      <c r="L10799" t="s">
        <v>471</v>
      </c>
      <c r="M10799" s="2">
        <f>+Table3[[#This Row],[CHW]]/Table3[[#This Row],[Count of Airbill Number]]</f>
        <v>36.333333333333336</v>
      </c>
    </row>
    <row r="10800" spans="2:13">
      <c r="B10800" t="s">
        <v>35</v>
      </c>
      <c r="C10800" t="s">
        <v>472</v>
      </c>
      <c r="D10800" t="s">
        <v>36</v>
      </c>
      <c r="E10800" t="s">
        <v>777</v>
      </c>
      <c r="F10800" t="s">
        <v>777</v>
      </c>
      <c r="G10800" t="s">
        <v>564</v>
      </c>
      <c r="H10800" t="s">
        <v>97</v>
      </c>
      <c r="I10800">
        <v>217.74</v>
      </c>
      <c r="J10800">
        <v>6</v>
      </c>
      <c r="K10800">
        <v>3248</v>
      </c>
      <c r="L10800" t="s">
        <v>471</v>
      </c>
      <c r="M10800" s="2">
        <f>+Table3[[#This Row],[CHW]]/Table3[[#This Row],[Count of Airbill Number]]</f>
        <v>36.29</v>
      </c>
    </row>
    <row r="10801" spans="2:13">
      <c r="B10801" t="s">
        <v>20</v>
      </c>
      <c r="C10801" t="s">
        <v>21</v>
      </c>
      <c r="D10801" t="s">
        <v>22</v>
      </c>
      <c r="E10801" t="s">
        <v>776</v>
      </c>
      <c r="F10801" t="s">
        <v>776</v>
      </c>
      <c r="G10801" t="s">
        <v>177</v>
      </c>
      <c r="H10801" t="s">
        <v>37</v>
      </c>
      <c r="I10801">
        <v>217.56</v>
      </c>
      <c r="J10801">
        <v>42</v>
      </c>
      <c r="K10801">
        <v>3249</v>
      </c>
      <c r="L10801" t="s">
        <v>471</v>
      </c>
      <c r="M10801" s="2">
        <f>+Table3[[#This Row],[CHW]]/Table3[[#This Row],[Count of Airbill Number]]</f>
        <v>5.18</v>
      </c>
    </row>
    <row r="10802" spans="2:13">
      <c r="B10802" t="s">
        <v>20</v>
      </c>
      <c r="C10802" t="s">
        <v>21</v>
      </c>
      <c r="D10802" t="s">
        <v>22</v>
      </c>
      <c r="E10802" t="s">
        <v>778</v>
      </c>
      <c r="F10802" t="s">
        <v>778</v>
      </c>
      <c r="G10802" t="s">
        <v>86</v>
      </c>
      <c r="H10802" t="s">
        <v>248</v>
      </c>
      <c r="I10802">
        <v>217.5</v>
      </c>
      <c r="J10802">
        <v>2</v>
      </c>
      <c r="K10802">
        <v>3250</v>
      </c>
      <c r="L10802" t="s">
        <v>471</v>
      </c>
      <c r="M10802" s="2">
        <f>+Table3[[#This Row],[CHW]]/Table3[[#This Row],[Count of Airbill Number]]</f>
        <v>108.75</v>
      </c>
    </row>
    <row r="10803" spans="2:13">
      <c r="B10803" t="s">
        <v>35</v>
      </c>
      <c r="C10803" t="s">
        <v>472</v>
      </c>
      <c r="D10803" t="s">
        <v>36</v>
      </c>
      <c r="E10803" t="s">
        <v>776</v>
      </c>
      <c r="F10803" t="s">
        <v>776</v>
      </c>
      <c r="G10803" t="s">
        <v>37</v>
      </c>
      <c r="H10803" t="s">
        <v>43</v>
      </c>
      <c r="I10803">
        <v>217.3</v>
      </c>
      <c r="J10803">
        <v>5</v>
      </c>
      <c r="K10803">
        <v>3251</v>
      </c>
      <c r="L10803" t="s">
        <v>471</v>
      </c>
      <c r="M10803" s="2">
        <f>+Table3[[#This Row],[CHW]]/Table3[[#This Row],[Count of Airbill Number]]</f>
        <v>43.46</v>
      </c>
    </row>
    <row r="10804" spans="2:13">
      <c r="B10804" t="s">
        <v>20</v>
      </c>
      <c r="C10804" t="s">
        <v>21</v>
      </c>
      <c r="D10804" t="s">
        <v>22</v>
      </c>
      <c r="E10804" t="s">
        <v>776</v>
      </c>
      <c r="F10804" t="s">
        <v>776</v>
      </c>
      <c r="G10804" t="s">
        <v>100</v>
      </c>
      <c r="H10804" t="s">
        <v>85</v>
      </c>
      <c r="I10804">
        <v>217.1</v>
      </c>
      <c r="J10804">
        <v>26</v>
      </c>
      <c r="K10804">
        <v>3252</v>
      </c>
      <c r="L10804" t="s">
        <v>471</v>
      </c>
      <c r="M10804" s="2">
        <f>+Table3[[#This Row],[CHW]]/Table3[[#This Row],[Count of Airbill Number]]</f>
        <v>8.35</v>
      </c>
    </row>
    <row r="10805" spans="2:13">
      <c r="B10805" t="s">
        <v>20</v>
      </c>
      <c r="C10805" t="s">
        <v>21</v>
      </c>
      <c r="D10805" t="s">
        <v>22</v>
      </c>
      <c r="E10805" t="s">
        <v>777</v>
      </c>
      <c r="F10805" t="s">
        <v>777</v>
      </c>
      <c r="G10805" t="s">
        <v>484</v>
      </c>
      <c r="H10805" t="s">
        <v>38</v>
      </c>
      <c r="I10805">
        <v>217</v>
      </c>
      <c r="J10805">
        <v>148</v>
      </c>
      <c r="K10805">
        <v>3253</v>
      </c>
      <c r="L10805" t="s">
        <v>471</v>
      </c>
      <c r="M10805" s="2">
        <f>+Table3[[#This Row],[CHW]]/Table3[[#This Row],[Count of Airbill Number]]</f>
        <v>1.4662162162162162</v>
      </c>
    </row>
    <row r="10806" spans="2:13">
      <c r="B10806" t="s">
        <v>20</v>
      </c>
      <c r="C10806" t="s">
        <v>472</v>
      </c>
      <c r="D10806" t="s">
        <v>36</v>
      </c>
      <c r="E10806" t="s">
        <v>777</v>
      </c>
      <c r="F10806" t="s">
        <v>778</v>
      </c>
      <c r="G10806" t="s">
        <v>44</v>
      </c>
      <c r="H10806" t="s">
        <v>269</v>
      </c>
      <c r="I10806">
        <v>217</v>
      </c>
      <c r="J10806">
        <v>16</v>
      </c>
      <c r="K10806">
        <v>3254</v>
      </c>
      <c r="L10806" t="s">
        <v>471</v>
      </c>
      <c r="M10806" s="2">
        <f>+Table3[[#This Row],[CHW]]/Table3[[#This Row],[Count of Airbill Number]]</f>
        <v>13.5625</v>
      </c>
    </row>
    <row r="10807" spans="2:13">
      <c r="B10807" t="s">
        <v>20</v>
      </c>
      <c r="C10807" t="s">
        <v>472</v>
      </c>
      <c r="D10807" t="s">
        <v>22</v>
      </c>
      <c r="E10807" t="s">
        <v>776</v>
      </c>
      <c r="F10807" t="s">
        <v>776</v>
      </c>
      <c r="G10807" t="s">
        <v>39</v>
      </c>
      <c r="H10807" t="s">
        <v>191</v>
      </c>
      <c r="I10807">
        <v>216.84</v>
      </c>
      <c r="J10807">
        <v>7</v>
      </c>
      <c r="K10807">
        <v>3255</v>
      </c>
      <c r="L10807" t="s">
        <v>471</v>
      </c>
      <c r="M10807" s="2">
        <f>+Table3[[#This Row],[CHW]]/Table3[[#This Row],[Count of Airbill Number]]</f>
        <v>30.977142857142859</v>
      </c>
    </row>
    <row r="10808" spans="2:13">
      <c r="B10808" t="s">
        <v>20</v>
      </c>
      <c r="C10808" t="s">
        <v>472</v>
      </c>
      <c r="D10808" t="s">
        <v>22</v>
      </c>
      <c r="E10808" t="s">
        <v>778</v>
      </c>
      <c r="F10808" t="s">
        <v>777</v>
      </c>
      <c r="G10808" t="s">
        <v>124</v>
      </c>
      <c r="H10808" t="s">
        <v>114</v>
      </c>
      <c r="I10808">
        <v>216.79</v>
      </c>
      <c r="J10808">
        <v>10</v>
      </c>
      <c r="K10808">
        <v>3256</v>
      </c>
      <c r="L10808" t="s">
        <v>471</v>
      </c>
      <c r="M10808" s="2">
        <f>+Table3[[#This Row],[CHW]]/Table3[[#This Row],[Count of Airbill Number]]</f>
        <v>21.678999999999998</v>
      </c>
    </row>
    <row r="10809" spans="2:13">
      <c r="B10809" t="s">
        <v>20</v>
      </c>
      <c r="C10809" t="s">
        <v>472</v>
      </c>
      <c r="D10809" t="s">
        <v>22</v>
      </c>
      <c r="E10809" t="s">
        <v>777</v>
      </c>
      <c r="F10809" t="s">
        <v>777</v>
      </c>
      <c r="G10809" t="s">
        <v>227</v>
      </c>
      <c r="H10809" t="s">
        <v>190</v>
      </c>
      <c r="I10809">
        <v>216.5</v>
      </c>
      <c r="J10809">
        <v>5</v>
      </c>
      <c r="K10809">
        <v>3257</v>
      </c>
      <c r="L10809" t="s">
        <v>471</v>
      </c>
      <c r="M10809" s="2">
        <f>+Table3[[#This Row],[CHW]]/Table3[[#This Row],[Count of Airbill Number]]</f>
        <v>43.3</v>
      </c>
    </row>
    <row r="10810" spans="2:13">
      <c r="B10810" t="s">
        <v>35</v>
      </c>
      <c r="C10810" t="s">
        <v>472</v>
      </c>
      <c r="D10810" t="s">
        <v>36</v>
      </c>
      <c r="E10810" t="s">
        <v>776</v>
      </c>
      <c r="F10810" t="s">
        <v>776</v>
      </c>
      <c r="G10810" t="s">
        <v>85</v>
      </c>
      <c r="H10810" t="s">
        <v>47</v>
      </c>
      <c r="I10810">
        <v>216.3</v>
      </c>
      <c r="J10810">
        <v>2</v>
      </c>
      <c r="K10810">
        <v>3258</v>
      </c>
      <c r="L10810" t="s">
        <v>471</v>
      </c>
      <c r="M10810" s="2">
        <f>+Table3[[#This Row],[CHW]]/Table3[[#This Row],[Count of Airbill Number]]</f>
        <v>108.15</v>
      </c>
    </row>
    <row r="10811" spans="2:13">
      <c r="B10811" t="s">
        <v>20</v>
      </c>
      <c r="C10811" t="s">
        <v>21</v>
      </c>
      <c r="D10811" t="s">
        <v>22</v>
      </c>
      <c r="E10811" t="s">
        <v>778</v>
      </c>
      <c r="F10811" t="s">
        <v>778</v>
      </c>
      <c r="G10811" t="s">
        <v>51</v>
      </c>
      <c r="H10811" t="s">
        <v>528</v>
      </c>
      <c r="I10811">
        <v>216.2</v>
      </c>
      <c r="J10811">
        <v>3</v>
      </c>
      <c r="K10811">
        <v>3259</v>
      </c>
      <c r="L10811" t="s">
        <v>471</v>
      </c>
      <c r="M10811" s="2">
        <f>+Table3[[#This Row],[CHW]]/Table3[[#This Row],[Count of Airbill Number]]</f>
        <v>72.066666666666663</v>
      </c>
    </row>
    <row r="10812" spans="2:13">
      <c r="B10812" t="s">
        <v>20</v>
      </c>
      <c r="C10812" t="s">
        <v>21</v>
      </c>
      <c r="D10812" t="s">
        <v>22</v>
      </c>
      <c r="E10812" t="s">
        <v>778</v>
      </c>
      <c r="F10812" t="s">
        <v>778</v>
      </c>
      <c r="G10812" t="s">
        <v>185</v>
      </c>
      <c r="H10812" t="s">
        <v>86</v>
      </c>
      <c r="I10812">
        <v>216</v>
      </c>
      <c r="J10812">
        <v>78</v>
      </c>
      <c r="K10812">
        <v>3260</v>
      </c>
      <c r="L10812" t="s">
        <v>471</v>
      </c>
      <c r="M10812" s="2">
        <f>+Table3[[#This Row],[CHW]]/Table3[[#This Row],[Count of Airbill Number]]</f>
        <v>2.7692307692307692</v>
      </c>
    </row>
    <row r="10813" spans="2:13">
      <c r="B10813" t="s">
        <v>20</v>
      </c>
      <c r="C10813" t="s">
        <v>472</v>
      </c>
      <c r="D10813" t="s">
        <v>22</v>
      </c>
      <c r="E10813" t="s">
        <v>777</v>
      </c>
      <c r="F10813" t="s">
        <v>776</v>
      </c>
      <c r="G10813" t="s">
        <v>290</v>
      </c>
      <c r="H10813" t="s">
        <v>122</v>
      </c>
      <c r="I10813">
        <v>216</v>
      </c>
      <c r="J10813">
        <v>8</v>
      </c>
      <c r="K10813">
        <v>3261</v>
      </c>
      <c r="L10813" t="s">
        <v>471</v>
      </c>
      <c r="M10813" s="2">
        <f>+Table3[[#This Row],[CHW]]/Table3[[#This Row],[Count of Airbill Number]]</f>
        <v>27</v>
      </c>
    </row>
    <row r="10814" spans="2:13">
      <c r="B10814" t="s">
        <v>20</v>
      </c>
      <c r="C10814" t="s">
        <v>472</v>
      </c>
      <c r="D10814" t="s">
        <v>22</v>
      </c>
      <c r="E10814" t="s">
        <v>776</v>
      </c>
      <c r="F10814" t="s">
        <v>776</v>
      </c>
      <c r="G10814" t="s">
        <v>57</v>
      </c>
      <c r="H10814" t="s">
        <v>33</v>
      </c>
      <c r="I10814">
        <v>216</v>
      </c>
      <c r="J10814">
        <v>6</v>
      </c>
      <c r="K10814">
        <v>3262</v>
      </c>
      <c r="L10814" t="s">
        <v>471</v>
      </c>
      <c r="M10814" s="2">
        <f>+Table3[[#This Row],[CHW]]/Table3[[#This Row],[Count of Airbill Number]]</f>
        <v>36</v>
      </c>
    </row>
    <row r="10815" spans="2:13">
      <c r="B10815" t="s">
        <v>20</v>
      </c>
      <c r="C10815" t="s">
        <v>472</v>
      </c>
      <c r="D10815" t="s">
        <v>22</v>
      </c>
      <c r="E10815" t="s">
        <v>776</v>
      </c>
      <c r="F10815" t="s">
        <v>776</v>
      </c>
      <c r="G10815" t="s">
        <v>66</v>
      </c>
      <c r="H10815" t="s">
        <v>156</v>
      </c>
      <c r="I10815">
        <v>216</v>
      </c>
      <c r="J10815">
        <v>22</v>
      </c>
      <c r="K10815">
        <v>3263</v>
      </c>
      <c r="L10815" t="s">
        <v>471</v>
      </c>
      <c r="M10815" s="2">
        <f>+Table3[[#This Row],[CHW]]/Table3[[#This Row],[Count of Airbill Number]]</f>
        <v>9.8181818181818183</v>
      </c>
    </row>
    <row r="10816" spans="2:13">
      <c r="B10816" t="s">
        <v>20</v>
      </c>
      <c r="C10816" t="s">
        <v>472</v>
      </c>
      <c r="D10816" t="s">
        <v>22</v>
      </c>
      <c r="E10816" t="s">
        <v>777</v>
      </c>
      <c r="F10816" t="s">
        <v>777</v>
      </c>
      <c r="G10816" t="s">
        <v>556</v>
      </c>
      <c r="H10816" t="s">
        <v>55</v>
      </c>
      <c r="I10816">
        <v>216</v>
      </c>
      <c r="J10816">
        <v>2</v>
      </c>
      <c r="K10816">
        <v>3264</v>
      </c>
      <c r="L10816" t="s">
        <v>471</v>
      </c>
      <c r="M10816" s="2">
        <f>+Table3[[#This Row],[CHW]]/Table3[[#This Row],[Count of Airbill Number]]</f>
        <v>108</v>
      </c>
    </row>
    <row r="10817" spans="2:13">
      <c r="B10817" t="s">
        <v>20</v>
      </c>
      <c r="C10817" t="s">
        <v>472</v>
      </c>
      <c r="D10817" t="s">
        <v>22</v>
      </c>
      <c r="E10817" t="s">
        <v>776</v>
      </c>
      <c r="F10817" t="s">
        <v>776</v>
      </c>
      <c r="G10817" t="s">
        <v>85</v>
      </c>
      <c r="H10817" t="s">
        <v>144</v>
      </c>
      <c r="I10817">
        <v>216</v>
      </c>
      <c r="J10817">
        <v>6</v>
      </c>
      <c r="K10817">
        <v>3265</v>
      </c>
      <c r="L10817" t="s">
        <v>471</v>
      </c>
      <c r="M10817" s="2">
        <f>+Table3[[#This Row],[CHW]]/Table3[[#This Row],[Count of Airbill Number]]</f>
        <v>36</v>
      </c>
    </row>
    <row r="10818" spans="2:13">
      <c r="B10818" t="s">
        <v>20</v>
      </c>
      <c r="C10818" t="s">
        <v>472</v>
      </c>
      <c r="D10818" t="s">
        <v>36</v>
      </c>
      <c r="E10818" t="s">
        <v>778</v>
      </c>
      <c r="F10818" t="s">
        <v>777</v>
      </c>
      <c r="G10818" t="s">
        <v>283</v>
      </c>
      <c r="H10818" t="s">
        <v>44</v>
      </c>
      <c r="I10818">
        <v>216</v>
      </c>
      <c r="J10818">
        <v>13</v>
      </c>
      <c r="K10818">
        <v>3266</v>
      </c>
      <c r="L10818" t="s">
        <v>471</v>
      </c>
      <c r="M10818" s="2">
        <f>+Table3[[#This Row],[CHW]]/Table3[[#This Row],[Count of Airbill Number]]</f>
        <v>16.615384615384617</v>
      </c>
    </row>
    <row r="10819" spans="2:13">
      <c r="B10819" t="s">
        <v>20</v>
      </c>
      <c r="C10819" t="s">
        <v>472</v>
      </c>
      <c r="D10819" t="s">
        <v>22</v>
      </c>
      <c r="E10819" t="s">
        <v>776</v>
      </c>
      <c r="F10819" t="s">
        <v>776</v>
      </c>
      <c r="G10819" t="s">
        <v>32</v>
      </c>
      <c r="H10819" t="s">
        <v>318</v>
      </c>
      <c r="I10819">
        <v>215.67999999999998</v>
      </c>
      <c r="J10819">
        <v>15</v>
      </c>
      <c r="K10819">
        <v>3267</v>
      </c>
      <c r="L10819" t="s">
        <v>471</v>
      </c>
      <c r="M10819" s="2">
        <f>+Table3[[#This Row],[CHW]]/Table3[[#This Row],[Count of Airbill Number]]</f>
        <v>14.378666666666666</v>
      </c>
    </row>
    <row r="10820" spans="2:13">
      <c r="B10820" t="s">
        <v>20</v>
      </c>
      <c r="C10820" t="s">
        <v>21</v>
      </c>
      <c r="D10820" t="s">
        <v>22</v>
      </c>
      <c r="E10820" t="s">
        <v>776</v>
      </c>
      <c r="F10820" t="s">
        <v>776</v>
      </c>
      <c r="G10820" t="s">
        <v>37</v>
      </c>
      <c r="H10820" t="s">
        <v>33</v>
      </c>
      <c r="I10820">
        <v>215.24</v>
      </c>
      <c r="J10820">
        <v>85</v>
      </c>
      <c r="K10820">
        <v>3268</v>
      </c>
      <c r="L10820" t="s">
        <v>471</v>
      </c>
      <c r="M10820" s="2">
        <f>+Table3[[#This Row],[CHW]]/Table3[[#This Row],[Count of Airbill Number]]</f>
        <v>2.5322352941176471</v>
      </c>
    </row>
    <row r="10821" spans="2:13">
      <c r="B10821" t="s">
        <v>35</v>
      </c>
      <c r="C10821" t="s">
        <v>472</v>
      </c>
      <c r="D10821" t="s">
        <v>36</v>
      </c>
      <c r="E10821" t="s">
        <v>776</v>
      </c>
      <c r="F10821" t="s">
        <v>776</v>
      </c>
      <c r="G10821" t="s">
        <v>32</v>
      </c>
      <c r="H10821" t="s">
        <v>69</v>
      </c>
      <c r="I10821">
        <v>215.10000000000002</v>
      </c>
      <c r="J10821">
        <v>19</v>
      </c>
      <c r="K10821">
        <v>3269</v>
      </c>
      <c r="L10821" t="s">
        <v>471</v>
      </c>
      <c r="M10821" s="2">
        <f>+Table3[[#This Row],[CHW]]/Table3[[#This Row],[Count of Airbill Number]]</f>
        <v>11.321052631578949</v>
      </c>
    </row>
    <row r="10822" spans="2:13">
      <c r="B10822" t="s">
        <v>20</v>
      </c>
      <c r="C10822" t="s">
        <v>21</v>
      </c>
      <c r="D10822" t="s">
        <v>22</v>
      </c>
      <c r="E10822" t="s">
        <v>777</v>
      </c>
      <c r="F10822" t="s">
        <v>777</v>
      </c>
      <c r="G10822" t="s">
        <v>274</v>
      </c>
      <c r="H10822" t="s">
        <v>593</v>
      </c>
      <c r="I10822">
        <v>215</v>
      </c>
      <c r="J10822">
        <v>16</v>
      </c>
      <c r="K10822">
        <v>3270</v>
      </c>
      <c r="L10822" t="s">
        <v>471</v>
      </c>
      <c r="M10822" s="2">
        <f>+Table3[[#This Row],[CHW]]/Table3[[#This Row],[Count of Airbill Number]]</f>
        <v>13.4375</v>
      </c>
    </row>
    <row r="10823" spans="2:13">
      <c r="B10823" t="s">
        <v>20</v>
      </c>
      <c r="C10823" t="s">
        <v>21</v>
      </c>
      <c r="D10823" t="s">
        <v>22</v>
      </c>
      <c r="E10823" t="s">
        <v>778</v>
      </c>
      <c r="F10823" t="s">
        <v>777</v>
      </c>
      <c r="G10823" t="s">
        <v>86</v>
      </c>
      <c r="H10823" t="s">
        <v>190</v>
      </c>
      <c r="I10823">
        <v>214.55</v>
      </c>
      <c r="J10823">
        <v>11</v>
      </c>
      <c r="K10823">
        <v>3271</v>
      </c>
      <c r="L10823" t="s">
        <v>471</v>
      </c>
      <c r="M10823" s="2">
        <f>+Table3[[#This Row],[CHW]]/Table3[[#This Row],[Count of Airbill Number]]</f>
        <v>19.504545454545454</v>
      </c>
    </row>
    <row r="10824" spans="2:13">
      <c r="B10824" t="s">
        <v>20</v>
      </c>
      <c r="C10824" t="s">
        <v>21</v>
      </c>
      <c r="D10824" t="s">
        <v>22</v>
      </c>
      <c r="E10824" t="s">
        <v>777</v>
      </c>
      <c r="F10824" t="s">
        <v>776</v>
      </c>
      <c r="G10824" t="s">
        <v>162</v>
      </c>
      <c r="H10824" t="s">
        <v>123</v>
      </c>
      <c r="I10824">
        <v>214.5</v>
      </c>
      <c r="J10824">
        <v>1</v>
      </c>
      <c r="K10824">
        <v>3272</v>
      </c>
      <c r="L10824" t="s">
        <v>471</v>
      </c>
      <c r="M10824" s="2">
        <f>+Table3[[#This Row],[CHW]]/Table3[[#This Row],[Count of Airbill Number]]</f>
        <v>214.5</v>
      </c>
    </row>
    <row r="10825" spans="2:13">
      <c r="B10825" t="s">
        <v>20</v>
      </c>
      <c r="C10825" t="s">
        <v>21</v>
      </c>
      <c r="D10825" t="s">
        <v>22</v>
      </c>
      <c r="E10825" t="s">
        <v>777</v>
      </c>
      <c r="F10825" t="s">
        <v>777</v>
      </c>
      <c r="G10825" t="s">
        <v>540</v>
      </c>
      <c r="H10825" t="s">
        <v>274</v>
      </c>
      <c r="I10825">
        <v>214</v>
      </c>
      <c r="J10825">
        <v>31</v>
      </c>
      <c r="K10825">
        <v>3273</v>
      </c>
      <c r="L10825" t="s">
        <v>471</v>
      </c>
      <c r="M10825" s="2">
        <f>+Table3[[#This Row],[CHW]]/Table3[[#This Row],[Count of Airbill Number]]</f>
        <v>6.903225806451613</v>
      </c>
    </row>
    <row r="10826" spans="2:13">
      <c r="B10826" t="s">
        <v>20</v>
      </c>
      <c r="C10826" t="s">
        <v>472</v>
      </c>
      <c r="D10826" t="s">
        <v>22</v>
      </c>
      <c r="E10826" t="s">
        <v>776</v>
      </c>
      <c r="F10826" t="s">
        <v>777</v>
      </c>
      <c r="G10826" t="s">
        <v>31</v>
      </c>
      <c r="H10826" t="s">
        <v>55</v>
      </c>
      <c r="I10826">
        <v>214</v>
      </c>
      <c r="J10826">
        <v>12</v>
      </c>
      <c r="K10826">
        <v>3274</v>
      </c>
      <c r="L10826" t="s">
        <v>471</v>
      </c>
      <c r="M10826" s="2">
        <f>+Table3[[#This Row],[CHW]]/Table3[[#This Row],[Count of Airbill Number]]</f>
        <v>17.833333333333332</v>
      </c>
    </row>
    <row r="10827" spans="2:13">
      <c r="B10827" t="s">
        <v>20</v>
      </c>
      <c r="C10827" t="s">
        <v>472</v>
      </c>
      <c r="D10827" t="s">
        <v>22</v>
      </c>
      <c r="E10827" t="s">
        <v>778</v>
      </c>
      <c r="F10827" t="s">
        <v>778</v>
      </c>
      <c r="G10827" t="s">
        <v>298</v>
      </c>
      <c r="H10827" t="s">
        <v>516</v>
      </c>
      <c r="I10827">
        <v>214</v>
      </c>
      <c r="J10827">
        <v>22</v>
      </c>
      <c r="K10827">
        <v>3275</v>
      </c>
      <c r="L10827" t="s">
        <v>471</v>
      </c>
      <c r="M10827" s="2">
        <f>+Table3[[#This Row],[CHW]]/Table3[[#This Row],[Count of Airbill Number]]</f>
        <v>9.7272727272727266</v>
      </c>
    </row>
    <row r="10828" spans="2:13">
      <c r="B10828" t="s">
        <v>20</v>
      </c>
      <c r="C10828" t="s">
        <v>21</v>
      </c>
      <c r="D10828" t="s">
        <v>22</v>
      </c>
      <c r="E10828" t="s">
        <v>776</v>
      </c>
      <c r="F10828" t="s">
        <v>776</v>
      </c>
      <c r="G10828" t="s">
        <v>503</v>
      </c>
      <c r="H10828" t="s">
        <v>116</v>
      </c>
      <c r="I10828">
        <v>213.84198819999992</v>
      </c>
      <c r="J10828">
        <v>139</v>
      </c>
      <c r="K10828">
        <v>3276</v>
      </c>
      <c r="L10828" t="s">
        <v>471</v>
      </c>
      <c r="M10828" s="2">
        <f>+Table3[[#This Row],[CHW]]/Table3[[#This Row],[Count of Airbill Number]]</f>
        <v>1.5384315697841722</v>
      </c>
    </row>
    <row r="10829" spans="2:13">
      <c r="B10829" t="s">
        <v>20</v>
      </c>
      <c r="C10829" t="s">
        <v>472</v>
      </c>
      <c r="D10829" t="s">
        <v>22</v>
      </c>
      <c r="E10829" t="s">
        <v>778</v>
      </c>
      <c r="F10829" t="s">
        <v>778</v>
      </c>
      <c r="G10829" t="s">
        <v>267</v>
      </c>
      <c r="H10829" t="s">
        <v>124</v>
      </c>
      <c r="I10829">
        <v>213.60000000000002</v>
      </c>
      <c r="J10829">
        <v>10</v>
      </c>
      <c r="K10829">
        <v>3277</v>
      </c>
      <c r="L10829" t="s">
        <v>471</v>
      </c>
      <c r="M10829" s="2">
        <f>+Table3[[#This Row],[CHW]]/Table3[[#This Row],[Count of Airbill Number]]</f>
        <v>21.360000000000003</v>
      </c>
    </row>
    <row r="10830" spans="2:13">
      <c r="B10830" t="s">
        <v>20</v>
      </c>
      <c r="C10830" t="s">
        <v>472</v>
      </c>
      <c r="D10830" t="s">
        <v>36</v>
      </c>
      <c r="E10830" t="s">
        <v>777</v>
      </c>
      <c r="F10830" t="s">
        <v>777</v>
      </c>
      <c r="G10830" t="s">
        <v>44</v>
      </c>
      <c r="H10830" t="s">
        <v>556</v>
      </c>
      <c r="I10830">
        <v>213.2</v>
      </c>
      <c r="J10830">
        <v>7</v>
      </c>
      <c r="K10830">
        <v>3278</v>
      </c>
      <c r="L10830" t="s">
        <v>471</v>
      </c>
      <c r="M10830" s="2">
        <f>+Table3[[#This Row],[CHW]]/Table3[[#This Row],[Count of Airbill Number]]</f>
        <v>30.457142857142856</v>
      </c>
    </row>
    <row r="10831" spans="2:13">
      <c r="B10831" t="s">
        <v>20</v>
      </c>
      <c r="C10831" t="s">
        <v>21</v>
      </c>
      <c r="D10831" t="s">
        <v>22</v>
      </c>
      <c r="E10831" t="s">
        <v>777</v>
      </c>
      <c r="F10831" t="s">
        <v>777</v>
      </c>
      <c r="G10831" t="s">
        <v>497</v>
      </c>
      <c r="H10831" t="s">
        <v>38</v>
      </c>
      <c r="I10831">
        <v>213</v>
      </c>
      <c r="J10831">
        <v>199</v>
      </c>
      <c r="K10831">
        <v>3279</v>
      </c>
      <c r="L10831" t="s">
        <v>471</v>
      </c>
      <c r="M10831" s="2">
        <f>+Table3[[#This Row],[CHW]]/Table3[[#This Row],[Count of Airbill Number]]</f>
        <v>1.0703517587939699</v>
      </c>
    </row>
    <row r="10832" spans="2:13">
      <c r="B10832" t="s">
        <v>20</v>
      </c>
      <c r="C10832" t="s">
        <v>472</v>
      </c>
      <c r="D10832" t="s">
        <v>22</v>
      </c>
      <c r="E10832" t="s">
        <v>777</v>
      </c>
      <c r="F10832" t="s">
        <v>777</v>
      </c>
      <c r="G10832" t="s">
        <v>259</v>
      </c>
      <c r="H10832" t="s">
        <v>106</v>
      </c>
      <c r="I10832">
        <v>213</v>
      </c>
      <c r="J10832">
        <v>2</v>
      </c>
      <c r="K10832">
        <v>3280</v>
      </c>
      <c r="L10832" t="s">
        <v>471</v>
      </c>
      <c r="M10832" s="2">
        <f>+Table3[[#This Row],[CHW]]/Table3[[#This Row],[Count of Airbill Number]]</f>
        <v>106.5</v>
      </c>
    </row>
    <row r="10833" spans="2:13">
      <c r="B10833" t="s">
        <v>20</v>
      </c>
      <c r="C10833" t="s">
        <v>21</v>
      </c>
      <c r="D10833" t="s">
        <v>22</v>
      </c>
      <c r="E10833" t="s">
        <v>778</v>
      </c>
      <c r="F10833" t="s">
        <v>778</v>
      </c>
      <c r="G10833" t="s">
        <v>233</v>
      </c>
      <c r="H10833" t="s">
        <v>86</v>
      </c>
      <c r="I10833">
        <v>212</v>
      </c>
      <c r="J10833">
        <v>4</v>
      </c>
      <c r="K10833">
        <v>3281</v>
      </c>
      <c r="L10833" t="s">
        <v>471</v>
      </c>
      <c r="M10833" s="2">
        <f>+Table3[[#This Row],[CHW]]/Table3[[#This Row],[Count of Airbill Number]]</f>
        <v>53</v>
      </c>
    </row>
    <row r="10834" spans="2:13">
      <c r="B10834" t="s">
        <v>20</v>
      </c>
      <c r="C10834" t="s">
        <v>472</v>
      </c>
      <c r="D10834" t="s">
        <v>22</v>
      </c>
      <c r="E10834" t="s">
        <v>778</v>
      </c>
      <c r="F10834" t="s">
        <v>777</v>
      </c>
      <c r="G10834" t="s">
        <v>112</v>
      </c>
      <c r="H10834" t="s">
        <v>360</v>
      </c>
      <c r="I10834">
        <v>212</v>
      </c>
      <c r="J10834">
        <v>18</v>
      </c>
      <c r="K10834">
        <v>3282</v>
      </c>
      <c r="L10834" t="s">
        <v>471</v>
      </c>
      <c r="M10834" s="2">
        <f>+Table3[[#This Row],[CHW]]/Table3[[#This Row],[Count of Airbill Number]]</f>
        <v>11.777777777777779</v>
      </c>
    </row>
    <row r="10835" spans="2:13">
      <c r="B10835" t="s">
        <v>20</v>
      </c>
      <c r="C10835" t="s">
        <v>472</v>
      </c>
      <c r="D10835" t="s">
        <v>22</v>
      </c>
      <c r="E10835" t="s">
        <v>778</v>
      </c>
      <c r="F10835" t="s">
        <v>777</v>
      </c>
      <c r="G10835" t="s">
        <v>109</v>
      </c>
      <c r="H10835" t="s">
        <v>162</v>
      </c>
      <c r="I10835">
        <v>212</v>
      </c>
      <c r="J10835">
        <v>2</v>
      </c>
      <c r="K10835">
        <v>3283</v>
      </c>
      <c r="L10835" t="s">
        <v>471</v>
      </c>
      <c r="M10835" s="2">
        <f>+Table3[[#This Row],[CHW]]/Table3[[#This Row],[Count of Airbill Number]]</f>
        <v>106</v>
      </c>
    </row>
    <row r="10836" spans="2:13">
      <c r="B10836" t="s">
        <v>20</v>
      </c>
      <c r="C10836" t="s">
        <v>472</v>
      </c>
      <c r="D10836" t="s">
        <v>22</v>
      </c>
      <c r="E10836" t="s">
        <v>777</v>
      </c>
      <c r="F10836" t="s">
        <v>778</v>
      </c>
      <c r="G10836" t="s">
        <v>27</v>
      </c>
      <c r="H10836" t="s">
        <v>282</v>
      </c>
      <c r="I10836">
        <v>212</v>
      </c>
      <c r="J10836">
        <v>1</v>
      </c>
      <c r="K10836">
        <v>3284</v>
      </c>
      <c r="L10836" t="s">
        <v>471</v>
      </c>
      <c r="M10836" s="2">
        <f>+Table3[[#This Row],[CHW]]/Table3[[#This Row],[Count of Airbill Number]]</f>
        <v>212</v>
      </c>
    </row>
    <row r="10837" spans="2:13">
      <c r="B10837" t="s">
        <v>20</v>
      </c>
      <c r="C10837" t="s">
        <v>472</v>
      </c>
      <c r="D10837" t="s">
        <v>22</v>
      </c>
      <c r="E10837" t="s">
        <v>776</v>
      </c>
      <c r="F10837" t="s">
        <v>778</v>
      </c>
      <c r="G10837" t="s">
        <v>85</v>
      </c>
      <c r="H10837" t="s">
        <v>327</v>
      </c>
      <c r="I10837">
        <v>211.97999999999993</v>
      </c>
      <c r="J10837">
        <v>33</v>
      </c>
      <c r="K10837">
        <v>3285</v>
      </c>
      <c r="L10837" t="s">
        <v>471</v>
      </c>
      <c r="M10837" s="2">
        <f>+Table3[[#This Row],[CHW]]/Table3[[#This Row],[Count of Airbill Number]]</f>
        <v>6.423636363636362</v>
      </c>
    </row>
    <row r="10838" spans="2:13">
      <c r="B10838" t="s">
        <v>20</v>
      </c>
      <c r="C10838" t="s">
        <v>21</v>
      </c>
      <c r="D10838" t="s">
        <v>22</v>
      </c>
      <c r="E10838" t="s">
        <v>776</v>
      </c>
      <c r="F10838" t="s">
        <v>776</v>
      </c>
      <c r="G10838" t="s">
        <v>407</v>
      </c>
      <c r="H10838" t="s">
        <v>116</v>
      </c>
      <c r="I10838">
        <v>211.86</v>
      </c>
      <c r="J10838">
        <v>61</v>
      </c>
      <c r="K10838">
        <v>3286</v>
      </c>
      <c r="L10838" t="s">
        <v>471</v>
      </c>
      <c r="M10838" s="2">
        <f>+Table3[[#This Row],[CHW]]/Table3[[#This Row],[Count of Airbill Number]]</f>
        <v>3.4731147540983609</v>
      </c>
    </row>
    <row r="10839" spans="2:13">
      <c r="B10839" t="s">
        <v>35</v>
      </c>
      <c r="C10839" t="s">
        <v>21</v>
      </c>
      <c r="D10839" t="s">
        <v>36</v>
      </c>
      <c r="E10839" t="s">
        <v>777</v>
      </c>
      <c r="F10839" t="s">
        <v>777</v>
      </c>
      <c r="G10839" t="s">
        <v>162</v>
      </c>
      <c r="H10839" t="s">
        <v>27</v>
      </c>
      <c r="I10839">
        <v>211.5</v>
      </c>
      <c r="J10839">
        <v>2</v>
      </c>
      <c r="K10839">
        <v>3287</v>
      </c>
      <c r="L10839" t="s">
        <v>471</v>
      </c>
      <c r="M10839" s="2">
        <f>+Table3[[#This Row],[CHW]]/Table3[[#This Row],[Count of Airbill Number]]</f>
        <v>105.75</v>
      </c>
    </row>
    <row r="10840" spans="2:13">
      <c r="B10840" t="s">
        <v>20</v>
      </c>
      <c r="C10840" t="s">
        <v>472</v>
      </c>
      <c r="D10840" t="s">
        <v>22</v>
      </c>
      <c r="E10840" t="s">
        <v>776</v>
      </c>
      <c r="F10840" t="s">
        <v>776</v>
      </c>
      <c r="G10840" t="s">
        <v>116</v>
      </c>
      <c r="H10840" t="s">
        <v>562</v>
      </c>
      <c r="I10840">
        <v>211.26000000000005</v>
      </c>
      <c r="J10840">
        <v>27</v>
      </c>
      <c r="K10840">
        <v>3288</v>
      </c>
      <c r="L10840" t="s">
        <v>471</v>
      </c>
      <c r="M10840" s="2">
        <f>+Table3[[#This Row],[CHW]]/Table3[[#This Row],[Count of Airbill Number]]</f>
        <v>7.8244444444444463</v>
      </c>
    </row>
    <row r="10841" spans="2:13">
      <c r="B10841" t="s">
        <v>20</v>
      </c>
      <c r="C10841" t="s">
        <v>21</v>
      </c>
      <c r="D10841" t="s">
        <v>22</v>
      </c>
      <c r="E10841" t="s">
        <v>776</v>
      </c>
      <c r="F10841" t="s">
        <v>776</v>
      </c>
      <c r="G10841" t="s">
        <v>31</v>
      </c>
      <c r="H10841" t="s">
        <v>165</v>
      </c>
      <c r="I10841">
        <v>211.22000000000011</v>
      </c>
      <c r="J10841">
        <v>39</v>
      </c>
      <c r="K10841">
        <v>3289</v>
      </c>
      <c r="L10841" t="s">
        <v>471</v>
      </c>
      <c r="M10841" s="2">
        <f>+Table3[[#This Row],[CHW]]/Table3[[#This Row],[Count of Airbill Number]]</f>
        <v>5.4158974358974392</v>
      </c>
    </row>
    <row r="10842" spans="2:13">
      <c r="B10842" t="s">
        <v>20</v>
      </c>
      <c r="C10842" t="s">
        <v>472</v>
      </c>
      <c r="D10842" t="s">
        <v>22</v>
      </c>
      <c r="E10842" t="s">
        <v>776</v>
      </c>
      <c r="F10842" t="s">
        <v>778</v>
      </c>
      <c r="G10842" t="s">
        <v>32</v>
      </c>
      <c r="H10842" t="s">
        <v>304</v>
      </c>
      <c r="I10842">
        <v>211.2</v>
      </c>
      <c r="J10842">
        <v>3</v>
      </c>
      <c r="K10842">
        <v>3290</v>
      </c>
      <c r="L10842" t="s">
        <v>471</v>
      </c>
      <c r="M10842" s="2">
        <f>+Table3[[#This Row],[CHW]]/Table3[[#This Row],[Count of Airbill Number]]</f>
        <v>70.399999999999991</v>
      </c>
    </row>
    <row r="10843" spans="2:13">
      <c r="B10843" t="s">
        <v>20</v>
      </c>
      <c r="C10843" t="s">
        <v>472</v>
      </c>
      <c r="D10843" t="s">
        <v>22</v>
      </c>
      <c r="E10843" t="s">
        <v>777</v>
      </c>
      <c r="F10843" t="s">
        <v>777</v>
      </c>
      <c r="G10843" t="s">
        <v>274</v>
      </c>
      <c r="H10843" t="s">
        <v>553</v>
      </c>
      <c r="I10843">
        <v>211.1</v>
      </c>
      <c r="J10843">
        <v>7</v>
      </c>
      <c r="K10843">
        <v>3291</v>
      </c>
      <c r="L10843" t="s">
        <v>471</v>
      </c>
      <c r="M10843" s="2">
        <f>+Table3[[#This Row],[CHW]]/Table3[[#This Row],[Count of Airbill Number]]</f>
        <v>30.157142857142855</v>
      </c>
    </row>
    <row r="10844" spans="2:13">
      <c r="B10844" t="s">
        <v>35</v>
      </c>
      <c r="C10844" t="s">
        <v>472</v>
      </c>
      <c r="D10844" t="s">
        <v>36</v>
      </c>
      <c r="E10844" t="s">
        <v>778</v>
      </c>
      <c r="F10844" t="s">
        <v>778</v>
      </c>
      <c r="G10844" t="s">
        <v>51</v>
      </c>
      <c r="H10844" t="s">
        <v>161</v>
      </c>
      <c r="I10844">
        <v>211</v>
      </c>
      <c r="J10844">
        <v>3</v>
      </c>
      <c r="K10844">
        <v>3292</v>
      </c>
      <c r="L10844" t="s">
        <v>471</v>
      </c>
      <c r="M10844" s="2">
        <f>+Table3[[#This Row],[CHW]]/Table3[[#This Row],[Count of Airbill Number]]</f>
        <v>70.333333333333329</v>
      </c>
    </row>
    <row r="10845" spans="2:13">
      <c r="B10845" t="s">
        <v>20</v>
      </c>
      <c r="C10845" t="s">
        <v>21</v>
      </c>
      <c r="D10845" t="s">
        <v>22</v>
      </c>
      <c r="E10845" t="s">
        <v>778</v>
      </c>
      <c r="F10845" t="s">
        <v>778</v>
      </c>
      <c r="G10845" t="s">
        <v>457</v>
      </c>
      <c r="H10845" t="s">
        <v>283</v>
      </c>
      <c r="I10845">
        <v>211</v>
      </c>
      <c r="J10845">
        <v>87</v>
      </c>
      <c r="K10845">
        <v>3293</v>
      </c>
      <c r="L10845" t="s">
        <v>471</v>
      </c>
      <c r="M10845" s="2">
        <f>+Table3[[#This Row],[CHW]]/Table3[[#This Row],[Count of Airbill Number]]</f>
        <v>2.4252873563218391</v>
      </c>
    </row>
    <row r="10846" spans="2:13">
      <c r="B10846" t="s">
        <v>20</v>
      </c>
      <c r="C10846" t="s">
        <v>472</v>
      </c>
      <c r="D10846" t="s">
        <v>22</v>
      </c>
      <c r="E10846" t="s">
        <v>778</v>
      </c>
      <c r="F10846" t="s">
        <v>777</v>
      </c>
      <c r="G10846" t="s">
        <v>233</v>
      </c>
      <c r="H10846" t="s">
        <v>29</v>
      </c>
      <c r="I10846">
        <v>211</v>
      </c>
      <c r="J10846">
        <v>16</v>
      </c>
      <c r="K10846">
        <v>3294</v>
      </c>
      <c r="L10846" t="s">
        <v>471</v>
      </c>
      <c r="M10846" s="2">
        <f>+Table3[[#This Row],[CHW]]/Table3[[#This Row],[Count of Airbill Number]]</f>
        <v>13.1875</v>
      </c>
    </row>
    <row r="10847" spans="2:13">
      <c r="B10847" t="s">
        <v>20</v>
      </c>
      <c r="C10847" t="s">
        <v>472</v>
      </c>
      <c r="D10847" t="s">
        <v>22</v>
      </c>
      <c r="E10847" t="s">
        <v>778</v>
      </c>
      <c r="F10847" t="s">
        <v>778</v>
      </c>
      <c r="G10847" t="s">
        <v>250</v>
      </c>
      <c r="H10847" t="s">
        <v>112</v>
      </c>
      <c r="I10847">
        <v>211</v>
      </c>
      <c r="J10847">
        <v>28</v>
      </c>
      <c r="K10847">
        <v>3295</v>
      </c>
      <c r="L10847" t="s">
        <v>471</v>
      </c>
      <c r="M10847" s="2">
        <f>+Table3[[#This Row],[CHW]]/Table3[[#This Row],[Count of Airbill Number]]</f>
        <v>7.5357142857142856</v>
      </c>
    </row>
    <row r="10848" spans="2:13">
      <c r="B10848" t="s">
        <v>20</v>
      </c>
      <c r="C10848" t="s">
        <v>472</v>
      </c>
      <c r="D10848" t="s">
        <v>36</v>
      </c>
      <c r="E10848" t="s">
        <v>778</v>
      </c>
      <c r="F10848" t="s">
        <v>776</v>
      </c>
      <c r="G10848" t="s">
        <v>112</v>
      </c>
      <c r="H10848" t="s">
        <v>37</v>
      </c>
      <c r="I10848">
        <v>211</v>
      </c>
      <c r="J10848">
        <v>19</v>
      </c>
      <c r="K10848">
        <v>3296</v>
      </c>
      <c r="L10848" t="s">
        <v>471</v>
      </c>
      <c r="M10848" s="2">
        <f>+Table3[[#This Row],[CHW]]/Table3[[#This Row],[Count of Airbill Number]]</f>
        <v>11.105263157894736</v>
      </c>
    </row>
    <row r="10849" spans="2:13">
      <c r="B10849" t="s">
        <v>20</v>
      </c>
      <c r="C10849" t="s">
        <v>472</v>
      </c>
      <c r="D10849" t="s">
        <v>22</v>
      </c>
      <c r="E10849" t="s">
        <v>778</v>
      </c>
      <c r="F10849" t="s">
        <v>778</v>
      </c>
      <c r="G10849" t="s">
        <v>124</v>
      </c>
      <c r="H10849" t="s">
        <v>248</v>
      </c>
      <c r="I10849">
        <v>210.59</v>
      </c>
      <c r="J10849">
        <v>6</v>
      </c>
      <c r="K10849">
        <v>3297</v>
      </c>
      <c r="L10849" t="s">
        <v>471</v>
      </c>
      <c r="M10849" s="2">
        <f>+Table3[[#This Row],[CHW]]/Table3[[#This Row],[Count of Airbill Number]]</f>
        <v>35.098333333333336</v>
      </c>
    </row>
    <row r="10850" spans="2:13">
      <c r="B10850" t="s">
        <v>20</v>
      </c>
      <c r="C10850" t="s">
        <v>21</v>
      </c>
      <c r="D10850" t="s">
        <v>22</v>
      </c>
      <c r="E10850" t="s">
        <v>776</v>
      </c>
      <c r="F10850" t="s">
        <v>778</v>
      </c>
      <c r="G10850" t="s">
        <v>116</v>
      </c>
      <c r="H10850" t="s">
        <v>150</v>
      </c>
      <c r="I10850">
        <v>210</v>
      </c>
      <c r="J10850">
        <v>1</v>
      </c>
      <c r="K10850">
        <v>3298</v>
      </c>
      <c r="L10850" t="s">
        <v>471</v>
      </c>
      <c r="M10850" s="2">
        <f>+Table3[[#This Row],[CHW]]/Table3[[#This Row],[Count of Airbill Number]]</f>
        <v>210</v>
      </c>
    </row>
    <row r="10851" spans="2:13">
      <c r="B10851" t="s">
        <v>20</v>
      </c>
      <c r="C10851" t="s">
        <v>21</v>
      </c>
      <c r="D10851" t="s">
        <v>22</v>
      </c>
      <c r="E10851" t="s">
        <v>776</v>
      </c>
      <c r="F10851" t="s">
        <v>776</v>
      </c>
      <c r="G10851" t="s">
        <v>107</v>
      </c>
      <c r="H10851" t="s">
        <v>24</v>
      </c>
      <c r="I10851">
        <v>210</v>
      </c>
      <c r="J10851">
        <v>5</v>
      </c>
      <c r="K10851">
        <v>3299</v>
      </c>
      <c r="L10851" t="s">
        <v>471</v>
      </c>
      <c r="M10851" s="2">
        <f>+Table3[[#This Row],[CHW]]/Table3[[#This Row],[Count of Airbill Number]]</f>
        <v>42</v>
      </c>
    </row>
    <row r="10852" spans="2:13">
      <c r="B10852" t="s">
        <v>20</v>
      </c>
      <c r="C10852" t="s">
        <v>472</v>
      </c>
      <c r="D10852" t="s">
        <v>22</v>
      </c>
      <c r="E10852" t="s">
        <v>777</v>
      </c>
      <c r="F10852" t="s">
        <v>776</v>
      </c>
      <c r="G10852" t="s">
        <v>481</v>
      </c>
      <c r="H10852" t="s">
        <v>32</v>
      </c>
      <c r="I10852">
        <v>210</v>
      </c>
      <c r="J10852">
        <v>7</v>
      </c>
      <c r="K10852">
        <v>3300</v>
      </c>
      <c r="L10852" t="s">
        <v>471</v>
      </c>
      <c r="M10852" s="2">
        <f>+Table3[[#This Row],[CHW]]/Table3[[#This Row],[Count of Airbill Number]]</f>
        <v>30</v>
      </c>
    </row>
    <row r="10853" spans="2:13">
      <c r="B10853" t="s">
        <v>20</v>
      </c>
      <c r="C10853" t="s">
        <v>472</v>
      </c>
      <c r="D10853" t="s">
        <v>22</v>
      </c>
      <c r="E10853" t="s">
        <v>777</v>
      </c>
      <c r="F10853" t="s">
        <v>776</v>
      </c>
      <c r="G10853" t="s">
        <v>274</v>
      </c>
      <c r="H10853" t="s">
        <v>122</v>
      </c>
      <c r="I10853">
        <v>210</v>
      </c>
      <c r="J10853">
        <v>5</v>
      </c>
      <c r="K10853">
        <v>3301</v>
      </c>
      <c r="L10853" t="s">
        <v>471</v>
      </c>
      <c r="M10853" s="2">
        <f>+Table3[[#This Row],[CHW]]/Table3[[#This Row],[Count of Airbill Number]]</f>
        <v>42</v>
      </c>
    </row>
    <row r="10854" spans="2:13">
      <c r="B10854" t="s">
        <v>20</v>
      </c>
      <c r="C10854" t="s">
        <v>472</v>
      </c>
      <c r="D10854" t="s">
        <v>22</v>
      </c>
      <c r="E10854" t="s">
        <v>777</v>
      </c>
      <c r="F10854" t="s">
        <v>778</v>
      </c>
      <c r="G10854" t="s">
        <v>114</v>
      </c>
      <c r="H10854" t="s">
        <v>86</v>
      </c>
      <c r="I10854">
        <v>210</v>
      </c>
      <c r="J10854">
        <v>19</v>
      </c>
      <c r="K10854">
        <v>3302</v>
      </c>
      <c r="L10854" t="s">
        <v>471</v>
      </c>
      <c r="M10854" s="2">
        <f>+Table3[[#This Row],[CHW]]/Table3[[#This Row],[Count of Airbill Number]]</f>
        <v>11.052631578947368</v>
      </c>
    </row>
    <row r="10855" spans="2:13">
      <c r="B10855" t="s">
        <v>20</v>
      </c>
      <c r="C10855" t="s">
        <v>472</v>
      </c>
      <c r="D10855" t="s">
        <v>22</v>
      </c>
      <c r="E10855" t="s">
        <v>778</v>
      </c>
      <c r="F10855" t="s">
        <v>778</v>
      </c>
      <c r="G10855" t="s">
        <v>546</v>
      </c>
      <c r="H10855" t="s">
        <v>86</v>
      </c>
      <c r="I10855">
        <v>210</v>
      </c>
      <c r="J10855">
        <v>16</v>
      </c>
      <c r="K10855">
        <v>3303</v>
      </c>
      <c r="L10855" t="s">
        <v>471</v>
      </c>
      <c r="M10855" s="2">
        <f>+Table3[[#This Row],[CHW]]/Table3[[#This Row],[Count of Airbill Number]]</f>
        <v>13.125</v>
      </c>
    </row>
    <row r="10856" spans="2:13">
      <c r="B10856" t="s">
        <v>20</v>
      </c>
      <c r="C10856" t="s">
        <v>21</v>
      </c>
      <c r="D10856" t="s">
        <v>22</v>
      </c>
      <c r="E10856" t="s">
        <v>776</v>
      </c>
      <c r="F10856" t="s">
        <v>776</v>
      </c>
      <c r="G10856" t="s">
        <v>538</v>
      </c>
      <c r="H10856" t="s">
        <v>116</v>
      </c>
      <c r="I10856">
        <v>209.89310000000003</v>
      </c>
      <c r="J10856">
        <v>70</v>
      </c>
      <c r="K10856">
        <v>3304</v>
      </c>
      <c r="L10856" t="s">
        <v>471</v>
      </c>
      <c r="M10856" s="2">
        <f>+Table3[[#This Row],[CHW]]/Table3[[#This Row],[Count of Airbill Number]]</f>
        <v>2.9984728571428576</v>
      </c>
    </row>
    <row r="10857" spans="2:13">
      <c r="B10857" t="s">
        <v>20</v>
      </c>
      <c r="C10857" t="s">
        <v>472</v>
      </c>
      <c r="D10857" t="s">
        <v>22</v>
      </c>
      <c r="E10857" t="s">
        <v>776</v>
      </c>
      <c r="F10857" t="s">
        <v>777</v>
      </c>
      <c r="G10857" t="s">
        <v>122</v>
      </c>
      <c r="H10857" t="s">
        <v>374</v>
      </c>
      <c r="I10857">
        <v>209</v>
      </c>
      <c r="J10857">
        <v>13</v>
      </c>
      <c r="K10857">
        <v>3305</v>
      </c>
      <c r="L10857" t="s">
        <v>471</v>
      </c>
      <c r="M10857" s="2">
        <f>+Table3[[#This Row],[CHW]]/Table3[[#This Row],[Count of Airbill Number]]</f>
        <v>16.076923076923077</v>
      </c>
    </row>
    <row r="10858" spans="2:13">
      <c r="B10858" t="s">
        <v>20</v>
      </c>
      <c r="C10858" t="s">
        <v>472</v>
      </c>
      <c r="D10858" t="s">
        <v>22</v>
      </c>
      <c r="E10858" t="s">
        <v>778</v>
      </c>
      <c r="F10858" t="s">
        <v>778</v>
      </c>
      <c r="G10858" t="s">
        <v>124</v>
      </c>
      <c r="H10858" t="s">
        <v>607</v>
      </c>
      <c r="I10858">
        <v>208.99999999999997</v>
      </c>
      <c r="J10858">
        <v>9</v>
      </c>
      <c r="K10858">
        <v>3306</v>
      </c>
      <c r="L10858" t="s">
        <v>471</v>
      </c>
      <c r="M10858" s="2">
        <f>+Table3[[#This Row],[CHW]]/Table3[[#This Row],[Count of Airbill Number]]</f>
        <v>23.222222222222218</v>
      </c>
    </row>
    <row r="10859" spans="2:13">
      <c r="B10859" t="s">
        <v>20</v>
      </c>
      <c r="C10859" t="s">
        <v>472</v>
      </c>
      <c r="D10859" t="s">
        <v>22</v>
      </c>
      <c r="E10859" t="s">
        <v>776</v>
      </c>
      <c r="F10859" t="s">
        <v>778</v>
      </c>
      <c r="G10859" t="s">
        <v>85</v>
      </c>
      <c r="H10859" t="s">
        <v>306</v>
      </c>
      <c r="I10859">
        <v>208.96000000000004</v>
      </c>
      <c r="J10859">
        <v>25</v>
      </c>
      <c r="K10859">
        <v>3307</v>
      </c>
      <c r="L10859" t="s">
        <v>471</v>
      </c>
      <c r="M10859" s="2">
        <f>+Table3[[#This Row],[CHW]]/Table3[[#This Row],[Count of Airbill Number]]</f>
        <v>8.3584000000000014</v>
      </c>
    </row>
    <row r="10860" spans="2:13">
      <c r="B10860" t="s">
        <v>20</v>
      </c>
      <c r="C10860" t="s">
        <v>21</v>
      </c>
      <c r="D10860" t="s">
        <v>22</v>
      </c>
      <c r="E10860" t="s">
        <v>776</v>
      </c>
      <c r="F10860" t="s">
        <v>778</v>
      </c>
      <c r="G10860" t="s">
        <v>85</v>
      </c>
      <c r="H10860" t="s">
        <v>282</v>
      </c>
      <c r="I10860">
        <v>208.03</v>
      </c>
      <c r="J10860">
        <v>31</v>
      </c>
      <c r="K10860">
        <v>3308</v>
      </c>
      <c r="L10860" t="s">
        <v>471</v>
      </c>
      <c r="M10860" s="2">
        <f>+Table3[[#This Row],[CHW]]/Table3[[#This Row],[Count of Airbill Number]]</f>
        <v>6.7106451612903228</v>
      </c>
    </row>
    <row r="10861" spans="2:13">
      <c r="B10861" t="s">
        <v>20</v>
      </c>
      <c r="C10861" t="s">
        <v>21</v>
      </c>
      <c r="D10861" t="s">
        <v>22</v>
      </c>
      <c r="E10861" t="s">
        <v>777</v>
      </c>
      <c r="F10861" t="s">
        <v>776</v>
      </c>
      <c r="G10861" t="s">
        <v>290</v>
      </c>
      <c r="H10861" t="s">
        <v>123</v>
      </c>
      <c r="I10861">
        <v>208</v>
      </c>
      <c r="J10861">
        <v>2</v>
      </c>
      <c r="K10861">
        <v>3309</v>
      </c>
      <c r="L10861" t="s">
        <v>471</v>
      </c>
      <c r="M10861" s="2">
        <f>+Table3[[#This Row],[CHW]]/Table3[[#This Row],[Count of Airbill Number]]</f>
        <v>104</v>
      </c>
    </row>
    <row r="10862" spans="2:13">
      <c r="B10862" t="s">
        <v>20</v>
      </c>
      <c r="C10862" t="s">
        <v>472</v>
      </c>
      <c r="D10862" t="s">
        <v>22</v>
      </c>
      <c r="E10862" t="s">
        <v>777</v>
      </c>
      <c r="F10862" t="s">
        <v>777</v>
      </c>
      <c r="G10862" t="s">
        <v>481</v>
      </c>
      <c r="H10862" t="s">
        <v>499</v>
      </c>
      <c r="I10862">
        <v>208</v>
      </c>
      <c r="J10862">
        <v>8</v>
      </c>
      <c r="K10862">
        <v>3310</v>
      </c>
      <c r="L10862" t="s">
        <v>471</v>
      </c>
      <c r="M10862" s="2">
        <f>+Table3[[#This Row],[CHW]]/Table3[[#This Row],[Count of Airbill Number]]</f>
        <v>26</v>
      </c>
    </row>
    <row r="10863" spans="2:13">
      <c r="B10863" t="s">
        <v>20</v>
      </c>
      <c r="C10863" t="s">
        <v>472</v>
      </c>
      <c r="D10863" t="s">
        <v>22</v>
      </c>
      <c r="E10863" t="s">
        <v>777</v>
      </c>
      <c r="F10863" t="s">
        <v>777</v>
      </c>
      <c r="G10863" t="s">
        <v>324</v>
      </c>
      <c r="H10863" t="s">
        <v>44</v>
      </c>
      <c r="I10863">
        <v>208</v>
      </c>
      <c r="J10863">
        <v>5</v>
      </c>
      <c r="K10863">
        <v>3311</v>
      </c>
      <c r="L10863" t="s">
        <v>471</v>
      </c>
      <c r="M10863" s="2">
        <f>+Table3[[#This Row],[CHW]]/Table3[[#This Row],[Count of Airbill Number]]</f>
        <v>41.6</v>
      </c>
    </row>
    <row r="10864" spans="2:13">
      <c r="B10864" t="s">
        <v>20</v>
      </c>
      <c r="C10864" t="s">
        <v>472</v>
      </c>
      <c r="D10864" t="s">
        <v>22</v>
      </c>
      <c r="E10864" t="s">
        <v>776</v>
      </c>
      <c r="F10864" t="s">
        <v>776</v>
      </c>
      <c r="G10864" t="s">
        <v>45</v>
      </c>
      <c r="H10864" t="s">
        <v>31</v>
      </c>
      <c r="I10864">
        <v>208</v>
      </c>
      <c r="J10864">
        <v>27</v>
      </c>
      <c r="K10864">
        <v>3312</v>
      </c>
      <c r="L10864" t="s">
        <v>471</v>
      </c>
      <c r="M10864" s="2">
        <f>+Table3[[#This Row],[CHW]]/Table3[[#This Row],[Count of Airbill Number]]</f>
        <v>7.7037037037037033</v>
      </c>
    </row>
    <row r="10865" spans="2:13">
      <c r="B10865" t="s">
        <v>20</v>
      </c>
      <c r="C10865" t="s">
        <v>21</v>
      </c>
      <c r="D10865" t="s">
        <v>22</v>
      </c>
      <c r="E10865" t="s">
        <v>777</v>
      </c>
      <c r="F10865" t="s">
        <v>777</v>
      </c>
      <c r="G10865" t="s">
        <v>290</v>
      </c>
      <c r="H10865" t="s">
        <v>559</v>
      </c>
      <c r="I10865">
        <v>207.5</v>
      </c>
      <c r="J10865">
        <v>23</v>
      </c>
      <c r="K10865">
        <v>3313</v>
      </c>
      <c r="L10865" t="s">
        <v>471</v>
      </c>
      <c r="M10865" s="2">
        <f>+Table3[[#This Row],[CHW]]/Table3[[#This Row],[Count of Airbill Number]]</f>
        <v>9.0217391304347831</v>
      </c>
    </row>
    <row r="10866" spans="2:13">
      <c r="B10866" t="s">
        <v>20</v>
      </c>
      <c r="C10866" t="s">
        <v>472</v>
      </c>
      <c r="D10866" t="s">
        <v>22</v>
      </c>
      <c r="E10866" t="s">
        <v>778</v>
      </c>
      <c r="F10866" t="s">
        <v>776</v>
      </c>
      <c r="G10866" t="s">
        <v>109</v>
      </c>
      <c r="H10866" t="s">
        <v>37</v>
      </c>
      <c r="I10866">
        <v>207.5</v>
      </c>
      <c r="J10866">
        <v>17</v>
      </c>
      <c r="K10866">
        <v>3314</v>
      </c>
      <c r="L10866" t="s">
        <v>471</v>
      </c>
      <c r="M10866" s="2">
        <f>+Table3[[#This Row],[CHW]]/Table3[[#This Row],[Count of Airbill Number]]</f>
        <v>12.205882352941176</v>
      </c>
    </row>
    <row r="10867" spans="2:13">
      <c r="B10867" t="s">
        <v>20</v>
      </c>
      <c r="C10867" t="s">
        <v>472</v>
      </c>
      <c r="D10867" t="s">
        <v>22</v>
      </c>
      <c r="E10867" t="s">
        <v>776</v>
      </c>
      <c r="F10867" t="s">
        <v>776</v>
      </c>
      <c r="G10867" t="s">
        <v>49</v>
      </c>
      <c r="H10867" t="s">
        <v>199</v>
      </c>
      <c r="I10867">
        <v>207.5</v>
      </c>
      <c r="J10867">
        <v>15</v>
      </c>
      <c r="K10867">
        <v>3315</v>
      </c>
      <c r="L10867" t="s">
        <v>471</v>
      </c>
      <c r="M10867" s="2">
        <f>+Table3[[#This Row],[CHW]]/Table3[[#This Row],[Count of Airbill Number]]</f>
        <v>13.833333333333334</v>
      </c>
    </row>
    <row r="10868" spans="2:13">
      <c r="B10868" t="s">
        <v>20</v>
      </c>
      <c r="C10868" t="s">
        <v>21</v>
      </c>
      <c r="D10868" t="s">
        <v>22</v>
      </c>
      <c r="E10868" t="s">
        <v>777</v>
      </c>
      <c r="F10868" t="s">
        <v>777</v>
      </c>
      <c r="G10868" t="s">
        <v>499</v>
      </c>
      <c r="H10868" t="s">
        <v>274</v>
      </c>
      <c r="I10868">
        <v>207</v>
      </c>
      <c r="J10868">
        <v>126</v>
      </c>
      <c r="K10868">
        <v>3316</v>
      </c>
      <c r="L10868" t="s">
        <v>471</v>
      </c>
      <c r="M10868" s="2">
        <f>+Table3[[#This Row],[CHW]]/Table3[[#This Row],[Count of Airbill Number]]</f>
        <v>1.6428571428571428</v>
      </c>
    </row>
    <row r="10869" spans="2:13">
      <c r="B10869" t="s">
        <v>20</v>
      </c>
      <c r="C10869" t="s">
        <v>21</v>
      </c>
      <c r="D10869" t="s">
        <v>22</v>
      </c>
      <c r="E10869" t="s">
        <v>776</v>
      </c>
      <c r="F10869" t="s">
        <v>777</v>
      </c>
      <c r="G10869" t="s">
        <v>85</v>
      </c>
      <c r="H10869" t="s">
        <v>162</v>
      </c>
      <c r="I10869">
        <v>207</v>
      </c>
      <c r="J10869">
        <v>36</v>
      </c>
      <c r="K10869">
        <v>3317</v>
      </c>
      <c r="L10869" t="s">
        <v>471</v>
      </c>
      <c r="M10869" s="2">
        <f>+Table3[[#This Row],[CHW]]/Table3[[#This Row],[Count of Airbill Number]]</f>
        <v>5.75</v>
      </c>
    </row>
    <row r="10870" spans="2:13">
      <c r="B10870" t="s">
        <v>20</v>
      </c>
      <c r="C10870" t="s">
        <v>21</v>
      </c>
      <c r="D10870" t="s">
        <v>22</v>
      </c>
      <c r="E10870" t="s">
        <v>777</v>
      </c>
      <c r="F10870" t="s">
        <v>777</v>
      </c>
      <c r="G10870" t="s">
        <v>274</v>
      </c>
      <c r="H10870" t="s">
        <v>590</v>
      </c>
      <c r="I10870">
        <v>206.9</v>
      </c>
      <c r="J10870">
        <v>4</v>
      </c>
      <c r="K10870">
        <v>3318</v>
      </c>
      <c r="L10870" t="s">
        <v>471</v>
      </c>
      <c r="M10870" s="2">
        <f>+Table3[[#This Row],[CHW]]/Table3[[#This Row],[Count of Airbill Number]]</f>
        <v>51.725000000000001</v>
      </c>
    </row>
    <row r="10871" spans="2:13">
      <c r="B10871" t="s">
        <v>35</v>
      </c>
      <c r="C10871" t="s">
        <v>472</v>
      </c>
      <c r="D10871" t="s">
        <v>36</v>
      </c>
      <c r="E10871" t="s">
        <v>776</v>
      </c>
      <c r="F10871" t="s">
        <v>776</v>
      </c>
      <c r="G10871" t="s">
        <v>37</v>
      </c>
      <c r="H10871" t="s">
        <v>66</v>
      </c>
      <c r="I10871">
        <v>206.5</v>
      </c>
      <c r="J10871">
        <v>6</v>
      </c>
      <c r="K10871">
        <v>3319</v>
      </c>
      <c r="L10871" t="s">
        <v>471</v>
      </c>
      <c r="M10871" s="2">
        <f>+Table3[[#This Row],[CHW]]/Table3[[#This Row],[Count of Airbill Number]]</f>
        <v>34.416666666666664</v>
      </c>
    </row>
    <row r="10872" spans="2:13">
      <c r="B10872" t="s">
        <v>20</v>
      </c>
      <c r="C10872" t="s">
        <v>472</v>
      </c>
      <c r="D10872" t="s">
        <v>22</v>
      </c>
      <c r="E10872" t="s">
        <v>778</v>
      </c>
      <c r="F10872" t="s">
        <v>778</v>
      </c>
      <c r="G10872" t="s">
        <v>51</v>
      </c>
      <c r="H10872" t="s">
        <v>325</v>
      </c>
      <c r="I10872">
        <v>206.5</v>
      </c>
      <c r="J10872">
        <v>16</v>
      </c>
      <c r="K10872">
        <v>3320</v>
      </c>
      <c r="L10872" t="s">
        <v>471</v>
      </c>
      <c r="M10872" s="2">
        <f>+Table3[[#This Row],[CHW]]/Table3[[#This Row],[Count of Airbill Number]]</f>
        <v>12.90625</v>
      </c>
    </row>
    <row r="10873" spans="2:13">
      <c r="B10873" t="s">
        <v>20</v>
      </c>
      <c r="C10873" t="s">
        <v>21</v>
      </c>
      <c r="D10873" t="s">
        <v>22</v>
      </c>
      <c r="E10873" t="s">
        <v>776</v>
      </c>
      <c r="F10873" t="s">
        <v>777</v>
      </c>
      <c r="G10873" t="s">
        <v>85</v>
      </c>
      <c r="H10873" t="s">
        <v>179</v>
      </c>
      <c r="I10873">
        <v>206.27999999999997</v>
      </c>
      <c r="J10873">
        <v>37</v>
      </c>
      <c r="K10873">
        <v>3321</v>
      </c>
      <c r="L10873" t="s">
        <v>471</v>
      </c>
      <c r="M10873" s="2">
        <f>+Table3[[#This Row],[CHW]]/Table3[[#This Row],[Count of Airbill Number]]</f>
        <v>5.5751351351351346</v>
      </c>
    </row>
    <row r="10874" spans="2:13">
      <c r="B10874" t="s">
        <v>20</v>
      </c>
      <c r="C10874" t="s">
        <v>472</v>
      </c>
      <c r="D10874" t="s">
        <v>22</v>
      </c>
      <c r="E10874" t="s">
        <v>778</v>
      </c>
      <c r="F10874" t="s">
        <v>778</v>
      </c>
      <c r="G10874" t="s">
        <v>619</v>
      </c>
      <c r="H10874" t="s">
        <v>86</v>
      </c>
      <c r="I10874">
        <v>206</v>
      </c>
      <c r="J10874">
        <v>8</v>
      </c>
      <c r="K10874">
        <v>3322</v>
      </c>
      <c r="L10874" t="s">
        <v>471</v>
      </c>
      <c r="M10874" s="2">
        <f>+Table3[[#This Row],[CHW]]/Table3[[#This Row],[Count of Airbill Number]]</f>
        <v>25.75</v>
      </c>
    </row>
    <row r="10875" spans="2:13">
      <c r="B10875" t="s">
        <v>20</v>
      </c>
      <c r="C10875" t="s">
        <v>472</v>
      </c>
      <c r="D10875" t="s">
        <v>22</v>
      </c>
      <c r="E10875" t="s">
        <v>776</v>
      </c>
      <c r="F10875" t="s">
        <v>777</v>
      </c>
      <c r="G10875" t="s">
        <v>103</v>
      </c>
      <c r="H10875" t="s">
        <v>190</v>
      </c>
      <c r="I10875">
        <v>206</v>
      </c>
      <c r="J10875">
        <v>11</v>
      </c>
      <c r="K10875">
        <v>3323</v>
      </c>
      <c r="L10875" t="s">
        <v>471</v>
      </c>
      <c r="M10875" s="2">
        <f>+Table3[[#This Row],[CHW]]/Table3[[#This Row],[Count of Airbill Number]]</f>
        <v>18.727272727272727</v>
      </c>
    </row>
    <row r="10876" spans="2:13">
      <c r="B10876" t="s">
        <v>20</v>
      </c>
      <c r="C10876" t="s">
        <v>472</v>
      </c>
      <c r="D10876" t="s">
        <v>22</v>
      </c>
      <c r="E10876" t="s">
        <v>776</v>
      </c>
      <c r="F10876" t="s">
        <v>777</v>
      </c>
      <c r="G10876" t="s">
        <v>66</v>
      </c>
      <c r="H10876" t="s">
        <v>300</v>
      </c>
      <c r="I10876">
        <v>206</v>
      </c>
      <c r="J10876">
        <v>1</v>
      </c>
      <c r="K10876">
        <v>3324</v>
      </c>
      <c r="L10876" t="s">
        <v>471</v>
      </c>
      <c r="M10876" s="2">
        <f>+Table3[[#This Row],[CHW]]/Table3[[#This Row],[Count of Airbill Number]]</f>
        <v>206</v>
      </c>
    </row>
    <row r="10877" spans="2:13">
      <c r="B10877" t="s">
        <v>20</v>
      </c>
      <c r="C10877" t="s">
        <v>21</v>
      </c>
      <c r="D10877" t="s">
        <v>22</v>
      </c>
      <c r="E10877" t="s">
        <v>776</v>
      </c>
      <c r="F10877" t="s">
        <v>777</v>
      </c>
      <c r="G10877" t="s">
        <v>31</v>
      </c>
      <c r="H10877" t="s">
        <v>27</v>
      </c>
      <c r="I10877">
        <v>205.99</v>
      </c>
      <c r="J10877">
        <v>12</v>
      </c>
      <c r="K10877">
        <v>3325</v>
      </c>
      <c r="L10877" t="s">
        <v>471</v>
      </c>
      <c r="M10877" s="2">
        <f>+Table3[[#This Row],[CHW]]/Table3[[#This Row],[Count of Airbill Number]]</f>
        <v>17.165833333333335</v>
      </c>
    </row>
    <row r="10878" spans="2:13">
      <c r="B10878" t="s">
        <v>20</v>
      </c>
      <c r="C10878" t="s">
        <v>472</v>
      </c>
      <c r="D10878" t="s">
        <v>22</v>
      </c>
      <c r="E10878" t="s">
        <v>776</v>
      </c>
      <c r="F10878" t="s">
        <v>778</v>
      </c>
      <c r="G10878" t="s">
        <v>31</v>
      </c>
      <c r="H10878" t="s">
        <v>269</v>
      </c>
      <c r="I10878">
        <v>205.5</v>
      </c>
      <c r="J10878">
        <v>7</v>
      </c>
      <c r="K10878">
        <v>3326</v>
      </c>
      <c r="L10878" t="s">
        <v>471</v>
      </c>
      <c r="M10878" s="2">
        <f>+Table3[[#This Row],[CHW]]/Table3[[#This Row],[Count of Airbill Number]]</f>
        <v>29.357142857142858</v>
      </c>
    </row>
    <row r="10879" spans="2:13">
      <c r="B10879" t="s">
        <v>20</v>
      </c>
      <c r="C10879" t="s">
        <v>472</v>
      </c>
      <c r="D10879" t="s">
        <v>22</v>
      </c>
      <c r="E10879" t="s">
        <v>778</v>
      </c>
      <c r="F10879" t="s">
        <v>778</v>
      </c>
      <c r="G10879" t="s">
        <v>124</v>
      </c>
      <c r="H10879" t="s">
        <v>109</v>
      </c>
      <c r="I10879">
        <v>205.29</v>
      </c>
      <c r="J10879">
        <v>10</v>
      </c>
      <c r="K10879">
        <v>3327</v>
      </c>
      <c r="L10879" t="s">
        <v>471</v>
      </c>
      <c r="M10879" s="2">
        <f>+Table3[[#This Row],[CHW]]/Table3[[#This Row],[Count of Airbill Number]]</f>
        <v>20.529</v>
      </c>
    </row>
    <row r="10880" spans="2:13">
      <c r="B10880" t="s">
        <v>20</v>
      </c>
      <c r="C10880" t="s">
        <v>21</v>
      </c>
      <c r="D10880" t="s">
        <v>22</v>
      </c>
      <c r="E10880" t="s">
        <v>776</v>
      </c>
      <c r="F10880" t="s">
        <v>776</v>
      </c>
      <c r="G10880" t="s">
        <v>66</v>
      </c>
      <c r="H10880" t="s">
        <v>177</v>
      </c>
      <c r="I10880">
        <v>205.20462000000001</v>
      </c>
      <c r="J10880">
        <v>84</v>
      </c>
      <c r="K10880">
        <v>3328</v>
      </c>
      <c r="L10880" t="s">
        <v>471</v>
      </c>
      <c r="M10880" s="2">
        <f>+Table3[[#This Row],[CHW]]/Table3[[#This Row],[Count of Airbill Number]]</f>
        <v>2.4429121428571428</v>
      </c>
    </row>
    <row r="10881" spans="2:13">
      <c r="B10881" t="s">
        <v>20</v>
      </c>
      <c r="C10881" t="s">
        <v>472</v>
      </c>
      <c r="D10881" t="s">
        <v>22</v>
      </c>
      <c r="E10881" t="s">
        <v>776</v>
      </c>
      <c r="F10881" t="s">
        <v>776</v>
      </c>
      <c r="G10881" t="s">
        <v>43</v>
      </c>
      <c r="H10881" t="s">
        <v>102</v>
      </c>
      <c r="I10881">
        <v>205.18807999999999</v>
      </c>
      <c r="J10881">
        <v>9</v>
      </c>
      <c r="K10881">
        <v>3329</v>
      </c>
      <c r="L10881" t="s">
        <v>471</v>
      </c>
      <c r="M10881" s="2">
        <f>+Table3[[#This Row],[CHW]]/Table3[[#This Row],[Count of Airbill Number]]</f>
        <v>22.798675555555555</v>
      </c>
    </row>
    <row r="10882" spans="2:13">
      <c r="B10882" t="s">
        <v>20</v>
      </c>
      <c r="C10882" t="s">
        <v>21</v>
      </c>
      <c r="D10882" t="s">
        <v>22</v>
      </c>
      <c r="E10882" t="s">
        <v>777</v>
      </c>
      <c r="F10882" t="s">
        <v>778</v>
      </c>
      <c r="G10882" t="s">
        <v>181</v>
      </c>
      <c r="H10882" t="s">
        <v>269</v>
      </c>
      <c r="I10882">
        <v>205</v>
      </c>
      <c r="J10882">
        <v>110</v>
      </c>
      <c r="K10882">
        <v>3330</v>
      </c>
      <c r="L10882" t="s">
        <v>471</v>
      </c>
      <c r="M10882" s="2">
        <f>+Table3[[#This Row],[CHW]]/Table3[[#This Row],[Count of Airbill Number]]</f>
        <v>1.8636363636363635</v>
      </c>
    </row>
    <row r="10883" spans="2:13">
      <c r="B10883" t="s">
        <v>20</v>
      </c>
      <c r="C10883" t="s">
        <v>21</v>
      </c>
      <c r="D10883" t="s">
        <v>22</v>
      </c>
      <c r="E10883" t="s">
        <v>777</v>
      </c>
      <c r="F10883" t="s">
        <v>776</v>
      </c>
      <c r="G10883" t="s">
        <v>326</v>
      </c>
      <c r="H10883" t="s">
        <v>37</v>
      </c>
      <c r="I10883">
        <v>205</v>
      </c>
      <c r="J10883">
        <v>114</v>
      </c>
      <c r="K10883">
        <v>3331</v>
      </c>
      <c r="L10883" t="s">
        <v>471</v>
      </c>
      <c r="M10883" s="2">
        <f>+Table3[[#This Row],[CHW]]/Table3[[#This Row],[Count of Airbill Number]]</f>
        <v>1.7982456140350878</v>
      </c>
    </row>
    <row r="10884" spans="2:13">
      <c r="B10884" t="s">
        <v>20</v>
      </c>
      <c r="C10884" t="s">
        <v>21</v>
      </c>
      <c r="D10884" t="s">
        <v>36</v>
      </c>
      <c r="E10884" t="s">
        <v>777</v>
      </c>
      <c r="F10884" t="s">
        <v>777</v>
      </c>
      <c r="G10884" t="s">
        <v>505</v>
      </c>
      <c r="H10884" t="s">
        <v>38</v>
      </c>
      <c r="I10884">
        <v>205</v>
      </c>
      <c r="J10884">
        <v>134</v>
      </c>
      <c r="K10884">
        <v>3332</v>
      </c>
      <c r="L10884" t="s">
        <v>471</v>
      </c>
      <c r="M10884" s="2">
        <f>+Table3[[#This Row],[CHW]]/Table3[[#This Row],[Count of Airbill Number]]</f>
        <v>1.5298507462686568</v>
      </c>
    </row>
    <row r="10885" spans="2:13">
      <c r="B10885" t="s">
        <v>20</v>
      </c>
      <c r="C10885" t="s">
        <v>21</v>
      </c>
      <c r="D10885" t="s">
        <v>36</v>
      </c>
      <c r="E10885" t="s">
        <v>777</v>
      </c>
      <c r="F10885" t="s">
        <v>777</v>
      </c>
      <c r="G10885" t="s">
        <v>417</v>
      </c>
      <c r="H10885" t="s">
        <v>55</v>
      </c>
      <c r="I10885">
        <v>205</v>
      </c>
      <c r="J10885">
        <v>124</v>
      </c>
      <c r="K10885">
        <v>3333</v>
      </c>
      <c r="L10885" t="s">
        <v>471</v>
      </c>
      <c r="M10885" s="2">
        <f>+Table3[[#This Row],[CHW]]/Table3[[#This Row],[Count of Airbill Number]]</f>
        <v>1.653225806451613</v>
      </c>
    </row>
    <row r="10886" spans="2:13">
      <c r="B10886" t="s">
        <v>20</v>
      </c>
      <c r="C10886" t="s">
        <v>472</v>
      </c>
      <c r="D10886" t="s">
        <v>22</v>
      </c>
      <c r="E10886" t="s">
        <v>776</v>
      </c>
      <c r="F10886" t="s">
        <v>777</v>
      </c>
      <c r="G10886" t="s">
        <v>23</v>
      </c>
      <c r="H10886" t="s">
        <v>181</v>
      </c>
      <c r="I10886">
        <v>205</v>
      </c>
      <c r="J10886">
        <v>1</v>
      </c>
      <c r="K10886">
        <v>3334</v>
      </c>
      <c r="L10886" t="s">
        <v>471</v>
      </c>
      <c r="M10886" s="2">
        <f>+Table3[[#This Row],[CHW]]/Table3[[#This Row],[Count of Airbill Number]]</f>
        <v>205</v>
      </c>
    </row>
    <row r="10887" spans="2:13">
      <c r="B10887" t="s">
        <v>20</v>
      </c>
      <c r="C10887" t="s">
        <v>472</v>
      </c>
      <c r="D10887" t="s">
        <v>22</v>
      </c>
      <c r="E10887" t="s">
        <v>777</v>
      </c>
      <c r="F10887" t="s">
        <v>777</v>
      </c>
      <c r="G10887" t="s">
        <v>290</v>
      </c>
      <c r="H10887" t="s">
        <v>181</v>
      </c>
      <c r="I10887">
        <v>205</v>
      </c>
      <c r="J10887">
        <v>2</v>
      </c>
      <c r="K10887">
        <v>3335</v>
      </c>
      <c r="L10887" t="s">
        <v>471</v>
      </c>
      <c r="M10887" s="2">
        <f>+Table3[[#This Row],[CHW]]/Table3[[#This Row],[Count of Airbill Number]]</f>
        <v>102.5</v>
      </c>
    </row>
    <row r="10888" spans="2:13">
      <c r="B10888" t="s">
        <v>20</v>
      </c>
      <c r="C10888" t="s">
        <v>472</v>
      </c>
      <c r="D10888" t="s">
        <v>22</v>
      </c>
      <c r="E10888" t="s">
        <v>778</v>
      </c>
      <c r="F10888" t="s">
        <v>778</v>
      </c>
      <c r="G10888" t="s">
        <v>283</v>
      </c>
      <c r="H10888" t="s">
        <v>150</v>
      </c>
      <c r="I10888">
        <v>205</v>
      </c>
      <c r="J10888">
        <v>4</v>
      </c>
      <c r="K10888">
        <v>3336</v>
      </c>
      <c r="L10888" t="s">
        <v>471</v>
      </c>
      <c r="M10888" s="2">
        <f>+Table3[[#This Row],[CHW]]/Table3[[#This Row],[Count of Airbill Number]]</f>
        <v>51.25</v>
      </c>
    </row>
    <row r="10889" spans="2:13">
      <c r="B10889" t="s">
        <v>20</v>
      </c>
      <c r="C10889" t="s">
        <v>472</v>
      </c>
      <c r="D10889" t="s">
        <v>22</v>
      </c>
      <c r="E10889" t="s">
        <v>778</v>
      </c>
      <c r="F10889" t="s">
        <v>778</v>
      </c>
      <c r="G10889" t="s">
        <v>248</v>
      </c>
      <c r="H10889" t="s">
        <v>267</v>
      </c>
      <c r="I10889">
        <v>205</v>
      </c>
      <c r="J10889">
        <v>4</v>
      </c>
      <c r="K10889">
        <v>3337</v>
      </c>
      <c r="L10889" t="s">
        <v>471</v>
      </c>
      <c r="M10889" s="2">
        <f>+Table3[[#This Row],[CHW]]/Table3[[#This Row],[Count of Airbill Number]]</f>
        <v>51.25</v>
      </c>
    </row>
    <row r="10890" spans="2:13">
      <c r="B10890" t="s">
        <v>20</v>
      </c>
      <c r="C10890" t="s">
        <v>472</v>
      </c>
      <c r="D10890" t="s">
        <v>22</v>
      </c>
      <c r="E10890" t="s">
        <v>778</v>
      </c>
      <c r="F10890" t="s">
        <v>778</v>
      </c>
      <c r="G10890" t="s">
        <v>51</v>
      </c>
      <c r="H10890" t="s">
        <v>391</v>
      </c>
      <c r="I10890">
        <v>204.8</v>
      </c>
      <c r="J10890">
        <v>11</v>
      </c>
      <c r="K10890">
        <v>3338</v>
      </c>
      <c r="L10890" t="s">
        <v>471</v>
      </c>
      <c r="M10890" s="2">
        <f>+Table3[[#This Row],[CHW]]/Table3[[#This Row],[Count of Airbill Number]]</f>
        <v>18.618181818181821</v>
      </c>
    </row>
    <row r="10891" spans="2:13">
      <c r="B10891" t="s">
        <v>20</v>
      </c>
      <c r="C10891" t="s">
        <v>472</v>
      </c>
      <c r="D10891" t="s">
        <v>22</v>
      </c>
      <c r="E10891" t="s">
        <v>777</v>
      </c>
      <c r="F10891" t="s">
        <v>777</v>
      </c>
      <c r="G10891" t="s">
        <v>374</v>
      </c>
      <c r="H10891" t="s">
        <v>540</v>
      </c>
      <c r="I10891">
        <v>204.5</v>
      </c>
      <c r="J10891">
        <v>16</v>
      </c>
      <c r="K10891">
        <v>3339</v>
      </c>
      <c r="L10891" t="s">
        <v>471</v>
      </c>
      <c r="M10891" s="2">
        <f>+Table3[[#This Row],[CHW]]/Table3[[#This Row],[Count of Airbill Number]]</f>
        <v>12.78125</v>
      </c>
    </row>
    <row r="10892" spans="2:13">
      <c r="B10892" t="s">
        <v>20</v>
      </c>
      <c r="C10892" t="s">
        <v>472</v>
      </c>
      <c r="D10892" t="s">
        <v>22</v>
      </c>
      <c r="E10892" t="s">
        <v>778</v>
      </c>
      <c r="F10892" t="s">
        <v>778</v>
      </c>
      <c r="G10892" t="s">
        <v>521</v>
      </c>
      <c r="H10892" t="s">
        <v>173</v>
      </c>
      <c r="I10892">
        <v>204.4</v>
      </c>
      <c r="J10892">
        <v>5</v>
      </c>
      <c r="K10892">
        <v>3340</v>
      </c>
      <c r="L10892" t="s">
        <v>471</v>
      </c>
      <c r="M10892" s="2">
        <f>+Table3[[#This Row],[CHW]]/Table3[[#This Row],[Count of Airbill Number]]</f>
        <v>40.880000000000003</v>
      </c>
    </row>
    <row r="10893" spans="2:13">
      <c r="B10893" t="s">
        <v>20</v>
      </c>
      <c r="C10893" t="s">
        <v>472</v>
      </c>
      <c r="D10893" t="s">
        <v>22</v>
      </c>
      <c r="E10893" t="s">
        <v>778</v>
      </c>
      <c r="F10893" t="s">
        <v>778</v>
      </c>
      <c r="G10893" t="s">
        <v>155</v>
      </c>
      <c r="H10893" t="s">
        <v>51</v>
      </c>
      <c r="I10893">
        <v>204.0462</v>
      </c>
      <c r="J10893">
        <v>9</v>
      </c>
      <c r="K10893">
        <v>3341</v>
      </c>
      <c r="L10893" t="s">
        <v>471</v>
      </c>
      <c r="M10893" s="2">
        <f>+Table3[[#This Row],[CHW]]/Table3[[#This Row],[Count of Airbill Number]]</f>
        <v>22.671800000000001</v>
      </c>
    </row>
    <row r="10894" spans="2:13">
      <c r="B10894" t="s">
        <v>20</v>
      </c>
      <c r="C10894" t="s">
        <v>472</v>
      </c>
      <c r="D10894" t="s">
        <v>22</v>
      </c>
      <c r="E10894" t="s">
        <v>776</v>
      </c>
      <c r="F10894" t="s">
        <v>776</v>
      </c>
      <c r="G10894" t="s">
        <v>424</v>
      </c>
      <c r="H10894" t="s">
        <v>123</v>
      </c>
      <c r="I10894">
        <v>204</v>
      </c>
      <c r="J10894">
        <v>3</v>
      </c>
      <c r="K10894">
        <v>3342</v>
      </c>
      <c r="L10894" t="s">
        <v>471</v>
      </c>
      <c r="M10894" s="2">
        <f>+Table3[[#This Row],[CHW]]/Table3[[#This Row],[Count of Airbill Number]]</f>
        <v>68</v>
      </c>
    </row>
    <row r="10895" spans="2:13">
      <c r="B10895" t="s">
        <v>20</v>
      </c>
      <c r="C10895" t="s">
        <v>472</v>
      </c>
      <c r="D10895" t="s">
        <v>22</v>
      </c>
      <c r="E10895" t="s">
        <v>777</v>
      </c>
      <c r="F10895" t="s">
        <v>778</v>
      </c>
      <c r="G10895" t="s">
        <v>190</v>
      </c>
      <c r="H10895" t="s">
        <v>267</v>
      </c>
      <c r="I10895">
        <v>204</v>
      </c>
      <c r="J10895">
        <v>8</v>
      </c>
      <c r="K10895">
        <v>3343</v>
      </c>
      <c r="L10895" t="s">
        <v>471</v>
      </c>
      <c r="M10895" s="2">
        <f>+Table3[[#This Row],[CHW]]/Table3[[#This Row],[Count of Airbill Number]]</f>
        <v>25.5</v>
      </c>
    </row>
    <row r="10896" spans="2:13">
      <c r="B10896" t="s">
        <v>20</v>
      </c>
      <c r="C10896" t="s">
        <v>472</v>
      </c>
      <c r="D10896" t="s">
        <v>22</v>
      </c>
      <c r="E10896" t="s">
        <v>778</v>
      </c>
      <c r="F10896" t="s">
        <v>778</v>
      </c>
      <c r="G10896" t="s">
        <v>401</v>
      </c>
      <c r="H10896" t="s">
        <v>112</v>
      </c>
      <c r="I10896">
        <v>204</v>
      </c>
      <c r="J10896">
        <v>13</v>
      </c>
      <c r="K10896">
        <v>3344</v>
      </c>
      <c r="L10896" t="s">
        <v>471</v>
      </c>
      <c r="M10896" s="2">
        <f>+Table3[[#This Row],[CHW]]/Table3[[#This Row],[Count of Airbill Number]]</f>
        <v>15.692307692307692</v>
      </c>
    </row>
    <row r="10897" spans="2:13">
      <c r="B10897" t="s">
        <v>20</v>
      </c>
      <c r="C10897" t="s">
        <v>472</v>
      </c>
      <c r="D10897" t="s">
        <v>22</v>
      </c>
      <c r="E10897" t="s">
        <v>776</v>
      </c>
      <c r="F10897" t="s">
        <v>776</v>
      </c>
      <c r="G10897" t="s">
        <v>32</v>
      </c>
      <c r="H10897" t="s">
        <v>397</v>
      </c>
      <c r="I10897">
        <v>203.81</v>
      </c>
      <c r="J10897">
        <v>7</v>
      </c>
      <c r="K10897">
        <v>3345</v>
      </c>
      <c r="L10897" t="s">
        <v>471</v>
      </c>
      <c r="M10897" s="2">
        <f>+Table3[[#This Row],[CHW]]/Table3[[#This Row],[Count of Airbill Number]]</f>
        <v>29.115714285714287</v>
      </c>
    </row>
    <row r="10898" spans="2:13">
      <c r="B10898" t="s">
        <v>35</v>
      </c>
      <c r="C10898" t="s">
        <v>472</v>
      </c>
      <c r="D10898" t="s">
        <v>36</v>
      </c>
      <c r="E10898" t="s">
        <v>778</v>
      </c>
      <c r="F10898" t="s">
        <v>778</v>
      </c>
      <c r="G10898" t="s">
        <v>86</v>
      </c>
      <c r="H10898" t="s">
        <v>260</v>
      </c>
      <c r="I10898">
        <v>203.8</v>
      </c>
      <c r="J10898">
        <v>2</v>
      </c>
      <c r="K10898">
        <v>3346</v>
      </c>
      <c r="L10898" t="s">
        <v>471</v>
      </c>
      <c r="M10898" s="2">
        <f>+Table3[[#This Row],[CHW]]/Table3[[#This Row],[Count of Airbill Number]]</f>
        <v>101.9</v>
      </c>
    </row>
    <row r="10899" spans="2:13">
      <c r="B10899" t="s">
        <v>20</v>
      </c>
      <c r="C10899" t="s">
        <v>472</v>
      </c>
      <c r="D10899" t="s">
        <v>22</v>
      </c>
      <c r="E10899" t="s">
        <v>776</v>
      </c>
      <c r="F10899" t="s">
        <v>777</v>
      </c>
      <c r="G10899" t="s">
        <v>85</v>
      </c>
      <c r="H10899" t="s">
        <v>230</v>
      </c>
      <c r="I10899">
        <v>203.7</v>
      </c>
      <c r="J10899">
        <v>15</v>
      </c>
      <c r="K10899">
        <v>3347</v>
      </c>
      <c r="L10899" t="s">
        <v>471</v>
      </c>
      <c r="M10899" s="2">
        <f>+Table3[[#This Row],[CHW]]/Table3[[#This Row],[Count of Airbill Number]]</f>
        <v>13.58</v>
      </c>
    </row>
    <row r="10900" spans="2:13">
      <c r="B10900" t="s">
        <v>20</v>
      </c>
      <c r="C10900" t="s">
        <v>472</v>
      </c>
      <c r="D10900" t="s">
        <v>22</v>
      </c>
      <c r="E10900" t="s">
        <v>778</v>
      </c>
      <c r="F10900" t="s">
        <v>778</v>
      </c>
      <c r="G10900" t="s">
        <v>112</v>
      </c>
      <c r="H10900" t="s">
        <v>607</v>
      </c>
      <c r="I10900">
        <v>203.1</v>
      </c>
      <c r="J10900">
        <v>11</v>
      </c>
      <c r="K10900">
        <v>3348</v>
      </c>
      <c r="L10900" t="s">
        <v>471</v>
      </c>
      <c r="M10900" s="2">
        <f>+Table3[[#This Row],[CHW]]/Table3[[#This Row],[Count of Airbill Number]]</f>
        <v>18.463636363636365</v>
      </c>
    </row>
    <row r="10901" spans="2:13">
      <c r="B10901" t="s">
        <v>35</v>
      </c>
      <c r="C10901" t="s">
        <v>472</v>
      </c>
      <c r="D10901" t="s">
        <v>36</v>
      </c>
      <c r="E10901" t="s">
        <v>776</v>
      </c>
      <c r="F10901" t="s">
        <v>777</v>
      </c>
      <c r="G10901" t="s">
        <v>66</v>
      </c>
      <c r="H10901" t="s">
        <v>110</v>
      </c>
      <c r="I10901">
        <v>203</v>
      </c>
      <c r="J10901">
        <v>3</v>
      </c>
      <c r="K10901">
        <v>3349</v>
      </c>
      <c r="L10901" t="s">
        <v>471</v>
      </c>
      <c r="M10901" s="2">
        <f>+Table3[[#This Row],[CHW]]/Table3[[#This Row],[Count of Airbill Number]]</f>
        <v>67.666666666666671</v>
      </c>
    </row>
    <row r="10902" spans="2:13">
      <c r="B10902" t="s">
        <v>20</v>
      </c>
      <c r="C10902" t="s">
        <v>21</v>
      </c>
      <c r="D10902" t="s">
        <v>22</v>
      </c>
      <c r="E10902" t="s">
        <v>777</v>
      </c>
      <c r="F10902" t="s">
        <v>777</v>
      </c>
      <c r="G10902" t="s">
        <v>429</v>
      </c>
      <c r="H10902" t="s">
        <v>44</v>
      </c>
      <c r="I10902">
        <v>203</v>
      </c>
      <c r="J10902">
        <v>116</v>
      </c>
      <c r="K10902">
        <v>3350</v>
      </c>
      <c r="L10902" t="s">
        <v>471</v>
      </c>
      <c r="M10902" s="2">
        <f>+Table3[[#This Row],[CHW]]/Table3[[#This Row],[Count of Airbill Number]]</f>
        <v>1.75</v>
      </c>
    </row>
    <row r="10903" spans="2:13">
      <c r="B10903" t="s">
        <v>20</v>
      </c>
      <c r="C10903" t="s">
        <v>472</v>
      </c>
      <c r="D10903" t="s">
        <v>22</v>
      </c>
      <c r="E10903" t="s">
        <v>776</v>
      </c>
      <c r="F10903" t="s">
        <v>776</v>
      </c>
      <c r="G10903" t="s">
        <v>50</v>
      </c>
      <c r="H10903" t="s">
        <v>24</v>
      </c>
      <c r="I10903">
        <v>203</v>
      </c>
      <c r="J10903">
        <v>8</v>
      </c>
      <c r="K10903">
        <v>3351</v>
      </c>
      <c r="L10903" t="s">
        <v>471</v>
      </c>
      <c r="M10903" s="2">
        <f>+Table3[[#This Row],[CHW]]/Table3[[#This Row],[Count of Airbill Number]]</f>
        <v>25.375</v>
      </c>
    </row>
    <row r="10904" spans="2:13">
      <c r="B10904" t="s">
        <v>20</v>
      </c>
      <c r="C10904" t="s">
        <v>472</v>
      </c>
      <c r="D10904" t="s">
        <v>22</v>
      </c>
      <c r="E10904" t="s">
        <v>777</v>
      </c>
      <c r="F10904" t="s">
        <v>777</v>
      </c>
      <c r="G10904" t="s">
        <v>106</v>
      </c>
      <c r="H10904" t="s">
        <v>374</v>
      </c>
      <c r="I10904">
        <v>203</v>
      </c>
      <c r="J10904">
        <v>3</v>
      </c>
      <c r="K10904">
        <v>3352</v>
      </c>
      <c r="L10904" t="s">
        <v>471</v>
      </c>
      <c r="M10904" s="2">
        <f>+Table3[[#This Row],[CHW]]/Table3[[#This Row],[Count of Airbill Number]]</f>
        <v>67.666666666666671</v>
      </c>
    </row>
    <row r="10905" spans="2:13">
      <c r="B10905" t="s">
        <v>20</v>
      </c>
      <c r="C10905" t="s">
        <v>472</v>
      </c>
      <c r="D10905" t="s">
        <v>22</v>
      </c>
      <c r="E10905" t="s">
        <v>776</v>
      </c>
      <c r="F10905" t="s">
        <v>776</v>
      </c>
      <c r="G10905" t="s">
        <v>85</v>
      </c>
      <c r="H10905" t="s">
        <v>211</v>
      </c>
      <c r="I10905">
        <v>202.68</v>
      </c>
      <c r="J10905">
        <v>12</v>
      </c>
      <c r="K10905">
        <v>3353</v>
      </c>
      <c r="L10905" t="s">
        <v>471</v>
      </c>
      <c r="M10905" s="2">
        <f>+Table3[[#This Row],[CHW]]/Table3[[#This Row],[Count of Airbill Number]]</f>
        <v>16.89</v>
      </c>
    </row>
    <row r="10906" spans="2:13">
      <c r="B10906" t="s">
        <v>20</v>
      </c>
      <c r="C10906" t="s">
        <v>472</v>
      </c>
      <c r="D10906" t="s">
        <v>22</v>
      </c>
      <c r="E10906" t="s">
        <v>778</v>
      </c>
      <c r="F10906" t="s">
        <v>778</v>
      </c>
      <c r="G10906" t="s">
        <v>124</v>
      </c>
      <c r="H10906" t="s">
        <v>498</v>
      </c>
      <c r="I10906">
        <v>202.60999999999996</v>
      </c>
      <c r="J10906">
        <v>12</v>
      </c>
      <c r="K10906">
        <v>3354</v>
      </c>
      <c r="L10906" t="s">
        <v>471</v>
      </c>
      <c r="M10906" s="2">
        <f>+Table3[[#This Row],[CHW]]/Table3[[#This Row],[Count of Airbill Number]]</f>
        <v>16.884166666666662</v>
      </c>
    </row>
    <row r="10907" spans="2:13">
      <c r="B10907" t="s">
        <v>20</v>
      </c>
      <c r="C10907" t="s">
        <v>472</v>
      </c>
      <c r="D10907" t="s">
        <v>22</v>
      </c>
      <c r="E10907" t="s">
        <v>778</v>
      </c>
      <c r="F10907" t="s">
        <v>778</v>
      </c>
      <c r="G10907" t="s">
        <v>109</v>
      </c>
      <c r="H10907" t="s">
        <v>86</v>
      </c>
      <c r="I10907">
        <v>202.5</v>
      </c>
      <c r="J10907">
        <v>14</v>
      </c>
      <c r="K10907">
        <v>3355</v>
      </c>
      <c r="L10907" t="s">
        <v>471</v>
      </c>
      <c r="M10907" s="2">
        <f>+Table3[[#This Row],[CHW]]/Table3[[#This Row],[Count of Airbill Number]]</f>
        <v>14.464285714285714</v>
      </c>
    </row>
    <row r="10908" spans="2:13">
      <c r="B10908" t="s">
        <v>20</v>
      </c>
      <c r="C10908" t="s">
        <v>21</v>
      </c>
      <c r="D10908" t="s">
        <v>22</v>
      </c>
      <c r="E10908" t="s">
        <v>777</v>
      </c>
      <c r="F10908" t="s">
        <v>777</v>
      </c>
      <c r="G10908" t="s">
        <v>290</v>
      </c>
      <c r="H10908" t="s">
        <v>482</v>
      </c>
      <c r="I10908">
        <v>202.43</v>
      </c>
      <c r="J10908">
        <v>18</v>
      </c>
      <c r="K10908">
        <v>3356</v>
      </c>
      <c r="L10908" t="s">
        <v>471</v>
      </c>
      <c r="M10908" s="2">
        <f>+Table3[[#This Row],[CHW]]/Table3[[#This Row],[Count of Airbill Number]]</f>
        <v>11.246111111111112</v>
      </c>
    </row>
    <row r="10909" spans="2:13">
      <c r="B10909" t="s">
        <v>35</v>
      </c>
      <c r="C10909" t="s">
        <v>21</v>
      </c>
      <c r="D10909" t="s">
        <v>36</v>
      </c>
      <c r="E10909" t="s">
        <v>778</v>
      </c>
      <c r="F10909" t="s">
        <v>778</v>
      </c>
      <c r="G10909" t="s">
        <v>150</v>
      </c>
      <c r="H10909" t="s">
        <v>457</v>
      </c>
      <c r="I10909">
        <v>202</v>
      </c>
      <c r="J10909">
        <v>1</v>
      </c>
      <c r="K10909">
        <v>3357</v>
      </c>
      <c r="L10909" t="s">
        <v>471</v>
      </c>
      <c r="M10909" s="2">
        <f>+Table3[[#This Row],[CHW]]/Table3[[#This Row],[Count of Airbill Number]]</f>
        <v>202</v>
      </c>
    </row>
    <row r="10910" spans="2:13">
      <c r="B10910" t="s">
        <v>35</v>
      </c>
      <c r="C10910" t="s">
        <v>472</v>
      </c>
      <c r="D10910" t="s">
        <v>36</v>
      </c>
      <c r="E10910" t="s">
        <v>778</v>
      </c>
      <c r="F10910" t="s">
        <v>778</v>
      </c>
      <c r="G10910" t="s">
        <v>51</v>
      </c>
      <c r="H10910" t="s">
        <v>333</v>
      </c>
      <c r="I10910">
        <v>202</v>
      </c>
      <c r="J10910">
        <v>10</v>
      </c>
      <c r="K10910">
        <v>3358</v>
      </c>
      <c r="L10910" t="s">
        <v>471</v>
      </c>
      <c r="M10910" s="2">
        <f>+Table3[[#This Row],[CHW]]/Table3[[#This Row],[Count of Airbill Number]]</f>
        <v>20.2</v>
      </c>
    </row>
    <row r="10911" spans="2:13">
      <c r="B10911" t="s">
        <v>35</v>
      </c>
      <c r="C10911" t="s">
        <v>472</v>
      </c>
      <c r="D10911" t="s">
        <v>36</v>
      </c>
      <c r="E10911" t="s">
        <v>776</v>
      </c>
      <c r="F10911" t="s">
        <v>776</v>
      </c>
      <c r="G10911" t="s">
        <v>116</v>
      </c>
      <c r="H10911" t="s">
        <v>518</v>
      </c>
      <c r="I10911">
        <v>202</v>
      </c>
      <c r="J10911">
        <v>15</v>
      </c>
      <c r="K10911">
        <v>3359</v>
      </c>
      <c r="L10911" t="s">
        <v>471</v>
      </c>
      <c r="M10911" s="2">
        <f>+Table3[[#This Row],[CHW]]/Table3[[#This Row],[Count of Airbill Number]]</f>
        <v>13.466666666666667</v>
      </c>
    </row>
    <row r="10912" spans="2:13">
      <c r="B10912" t="s">
        <v>20</v>
      </c>
      <c r="C10912" t="s">
        <v>472</v>
      </c>
      <c r="D10912" t="s">
        <v>22</v>
      </c>
      <c r="E10912" t="s">
        <v>778</v>
      </c>
      <c r="F10912" t="s">
        <v>776</v>
      </c>
      <c r="G10912" t="s">
        <v>113</v>
      </c>
      <c r="H10912" t="s">
        <v>85</v>
      </c>
      <c r="I10912">
        <v>202</v>
      </c>
      <c r="J10912">
        <v>4</v>
      </c>
      <c r="K10912">
        <v>3360</v>
      </c>
      <c r="L10912" t="s">
        <v>471</v>
      </c>
      <c r="M10912" s="2">
        <f>+Table3[[#This Row],[CHW]]/Table3[[#This Row],[Count of Airbill Number]]</f>
        <v>50.5</v>
      </c>
    </row>
    <row r="10913" spans="2:13">
      <c r="B10913" t="s">
        <v>20</v>
      </c>
      <c r="C10913" t="s">
        <v>472</v>
      </c>
      <c r="D10913" t="s">
        <v>22</v>
      </c>
      <c r="E10913" t="s">
        <v>776</v>
      </c>
      <c r="F10913" t="s">
        <v>777</v>
      </c>
      <c r="G10913" t="s">
        <v>122</v>
      </c>
      <c r="H10913" t="s">
        <v>227</v>
      </c>
      <c r="I10913">
        <v>202</v>
      </c>
      <c r="J10913">
        <v>3</v>
      </c>
      <c r="K10913">
        <v>3361</v>
      </c>
      <c r="L10913" t="s">
        <v>471</v>
      </c>
      <c r="M10913" s="2">
        <f>+Table3[[#This Row],[CHW]]/Table3[[#This Row],[Count of Airbill Number]]</f>
        <v>67.333333333333329</v>
      </c>
    </row>
    <row r="10914" spans="2:13">
      <c r="B10914" t="s">
        <v>20</v>
      </c>
      <c r="C10914" t="s">
        <v>472</v>
      </c>
      <c r="D10914" t="s">
        <v>22</v>
      </c>
      <c r="E10914" t="s">
        <v>776</v>
      </c>
      <c r="F10914" t="s">
        <v>778</v>
      </c>
      <c r="G10914" t="s">
        <v>116</v>
      </c>
      <c r="H10914" t="s">
        <v>86</v>
      </c>
      <c r="I10914">
        <v>202</v>
      </c>
      <c r="J10914">
        <v>3</v>
      </c>
      <c r="K10914">
        <v>3362</v>
      </c>
      <c r="L10914" t="s">
        <v>471</v>
      </c>
      <c r="M10914" s="2">
        <f>+Table3[[#This Row],[CHW]]/Table3[[#This Row],[Count of Airbill Number]]</f>
        <v>67.333333333333329</v>
      </c>
    </row>
    <row r="10915" spans="2:13">
      <c r="B10915" t="s">
        <v>20</v>
      </c>
      <c r="C10915" t="s">
        <v>472</v>
      </c>
      <c r="D10915" t="s">
        <v>22</v>
      </c>
      <c r="E10915" t="s">
        <v>778</v>
      </c>
      <c r="F10915" t="s">
        <v>778</v>
      </c>
      <c r="G10915" t="s">
        <v>457</v>
      </c>
      <c r="H10915" t="s">
        <v>283</v>
      </c>
      <c r="I10915">
        <v>202</v>
      </c>
      <c r="J10915">
        <v>17</v>
      </c>
      <c r="K10915">
        <v>3363</v>
      </c>
      <c r="L10915" t="s">
        <v>471</v>
      </c>
      <c r="M10915" s="2">
        <f>+Table3[[#This Row],[CHW]]/Table3[[#This Row],[Count of Airbill Number]]</f>
        <v>11.882352941176471</v>
      </c>
    </row>
    <row r="10916" spans="2:13">
      <c r="B10916" t="s">
        <v>20</v>
      </c>
      <c r="C10916" t="s">
        <v>472</v>
      </c>
      <c r="D10916" t="s">
        <v>22</v>
      </c>
      <c r="E10916" t="s">
        <v>778</v>
      </c>
      <c r="F10916" t="s">
        <v>778</v>
      </c>
      <c r="G10916" t="s">
        <v>297</v>
      </c>
      <c r="H10916" t="s">
        <v>261</v>
      </c>
      <c r="I10916">
        <v>202</v>
      </c>
      <c r="J10916">
        <v>3</v>
      </c>
      <c r="K10916">
        <v>3364</v>
      </c>
      <c r="L10916" t="s">
        <v>471</v>
      </c>
      <c r="M10916" s="2">
        <f>+Table3[[#This Row],[CHW]]/Table3[[#This Row],[Count of Airbill Number]]</f>
        <v>67.333333333333329</v>
      </c>
    </row>
    <row r="10917" spans="2:13">
      <c r="B10917" t="s">
        <v>20</v>
      </c>
      <c r="C10917" t="s">
        <v>472</v>
      </c>
      <c r="D10917" t="s">
        <v>22</v>
      </c>
      <c r="E10917" t="s">
        <v>778</v>
      </c>
      <c r="F10917" t="s">
        <v>778</v>
      </c>
      <c r="G10917" t="s">
        <v>585</v>
      </c>
      <c r="H10917" t="s">
        <v>112</v>
      </c>
      <c r="I10917">
        <v>202</v>
      </c>
      <c r="J10917">
        <v>20</v>
      </c>
      <c r="K10917">
        <v>3365</v>
      </c>
      <c r="L10917" t="s">
        <v>471</v>
      </c>
      <c r="M10917" s="2">
        <f>+Table3[[#This Row],[CHW]]/Table3[[#This Row],[Count of Airbill Number]]</f>
        <v>10.1</v>
      </c>
    </row>
    <row r="10918" spans="2:13">
      <c r="B10918" t="s">
        <v>20</v>
      </c>
      <c r="C10918" t="s">
        <v>21</v>
      </c>
      <c r="D10918" t="s">
        <v>22</v>
      </c>
      <c r="E10918" t="s">
        <v>776</v>
      </c>
      <c r="F10918" t="s">
        <v>776</v>
      </c>
      <c r="G10918" t="s">
        <v>66</v>
      </c>
      <c r="H10918" t="s">
        <v>192</v>
      </c>
      <c r="I10918">
        <v>201.22</v>
      </c>
      <c r="J10918">
        <v>4</v>
      </c>
      <c r="K10918">
        <v>3366</v>
      </c>
      <c r="L10918" t="s">
        <v>471</v>
      </c>
      <c r="M10918" s="2">
        <f>+Table3[[#This Row],[CHW]]/Table3[[#This Row],[Count of Airbill Number]]</f>
        <v>50.305</v>
      </c>
    </row>
    <row r="10919" spans="2:13">
      <c r="B10919" t="s">
        <v>20</v>
      </c>
      <c r="C10919" t="s">
        <v>21</v>
      </c>
      <c r="D10919" t="s">
        <v>22</v>
      </c>
      <c r="E10919" t="s">
        <v>778</v>
      </c>
      <c r="F10919" t="s">
        <v>776</v>
      </c>
      <c r="G10919" t="s">
        <v>51</v>
      </c>
      <c r="H10919" t="s">
        <v>116</v>
      </c>
      <c r="I10919">
        <v>201.1</v>
      </c>
      <c r="J10919">
        <v>18</v>
      </c>
      <c r="K10919">
        <v>3367</v>
      </c>
      <c r="L10919" t="s">
        <v>471</v>
      </c>
      <c r="M10919" s="2">
        <f>+Table3[[#This Row],[CHW]]/Table3[[#This Row],[Count of Airbill Number]]</f>
        <v>11.172222222222222</v>
      </c>
    </row>
    <row r="10920" spans="2:13">
      <c r="B10920" t="s">
        <v>20</v>
      </c>
      <c r="C10920" t="s">
        <v>21</v>
      </c>
      <c r="D10920" t="s">
        <v>22</v>
      </c>
      <c r="E10920" t="s">
        <v>777</v>
      </c>
      <c r="F10920" t="s">
        <v>778</v>
      </c>
      <c r="G10920" t="s">
        <v>97</v>
      </c>
      <c r="H10920" t="s">
        <v>150</v>
      </c>
      <c r="I10920">
        <v>201</v>
      </c>
      <c r="J10920">
        <v>102</v>
      </c>
      <c r="K10920">
        <v>3368</v>
      </c>
      <c r="L10920" t="s">
        <v>471</v>
      </c>
      <c r="M10920" s="2">
        <f>+Table3[[#This Row],[CHW]]/Table3[[#This Row],[Count of Airbill Number]]</f>
        <v>1.9705882352941178</v>
      </c>
    </row>
    <row r="10921" spans="2:13">
      <c r="B10921" t="s">
        <v>20</v>
      </c>
      <c r="C10921" t="s">
        <v>472</v>
      </c>
      <c r="D10921" t="s">
        <v>22</v>
      </c>
      <c r="E10921" t="s">
        <v>778</v>
      </c>
      <c r="F10921" t="s">
        <v>777</v>
      </c>
      <c r="G10921" t="s">
        <v>233</v>
      </c>
      <c r="H10921" t="s">
        <v>110</v>
      </c>
      <c r="I10921">
        <v>201</v>
      </c>
      <c r="J10921">
        <v>17</v>
      </c>
      <c r="K10921">
        <v>3369</v>
      </c>
      <c r="L10921" t="s">
        <v>471</v>
      </c>
      <c r="M10921" s="2">
        <f>+Table3[[#This Row],[CHW]]/Table3[[#This Row],[Count of Airbill Number]]</f>
        <v>11.823529411764707</v>
      </c>
    </row>
    <row r="10922" spans="2:13">
      <c r="B10922" t="s">
        <v>20</v>
      </c>
      <c r="C10922" t="s">
        <v>472</v>
      </c>
      <c r="D10922" t="s">
        <v>22</v>
      </c>
      <c r="E10922" t="s">
        <v>776</v>
      </c>
      <c r="F10922" t="s">
        <v>777</v>
      </c>
      <c r="G10922" t="s">
        <v>39</v>
      </c>
      <c r="H10922" t="s">
        <v>190</v>
      </c>
      <c r="I10922">
        <v>201</v>
      </c>
      <c r="J10922">
        <v>12</v>
      </c>
      <c r="K10922">
        <v>3370</v>
      </c>
      <c r="L10922" t="s">
        <v>471</v>
      </c>
      <c r="M10922" s="2">
        <f>+Table3[[#This Row],[CHW]]/Table3[[#This Row],[Count of Airbill Number]]</f>
        <v>16.75</v>
      </c>
    </row>
    <row r="10923" spans="2:13">
      <c r="B10923" t="s">
        <v>20</v>
      </c>
      <c r="C10923" t="s">
        <v>21</v>
      </c>
      <c r="D10923" t="s">
        <v>22</v>
      </c>
      <c r="E10923" t="s">
        <v>778</v>
      </c>
      <c r="F10923" t="s">
        <v>778</v>
      </c>
      <c r="G10923" t="s">
        <v>354</v>
      </c>
      <c r="H10923" t="s">
        <v>150</v>
      </c>
      <c r="I10923">
        <v>200.5</v>
      </c>
      <c r="J10923">
        <v>105</v>
      </c>
      <c r="K10923">
        <v>3371</v>
      </c>
      <c r="L10923" t="s">
        <v>471</v>
      </c>
      <c r="M10923" s="2">
        <f>+Table3[[#This Row],[CHW]]/Table3[[#This Row],[Count of Airbill Number]]</f>
        <v>1.9095238095238096</v>
      </c>
    </row>
    <row r="10924" spans="2:13">
      <c r="B10924" t="s">
        <v>20</v>
      </c>
      <c r="C10924" t="s">
        <v>21</v>
      </c>
      <c r="D10924" t="s">
        <v>22</v>
      </c>
      <c r="E10924" t="s">
        <v>778</v>
      </c>
      <c r="F10924" t="s">
        <v>776</v>
      </c>
      <c r="G10924" t="s">
        <v>112</v>
      </c>
      <c r="H10924" t="s">
        <v>37</v>
      </c>
      <c r="I10924">
        <v>200.45543999999995</v>
      </c>
      <c r="J10924">
        <v>118</v>
      </c>
      <c r="K10924">
        <v>3372</v>
      </c>
      <c r="L10924" t="s">
        <v>471</v>
      </c>
      <c r="M10924" s="2">
        <f>+Table3[[#This Row],[CHW]]/Table3[[#This Row],[Count of Airbill Number]]</f>
        <v>1.6987749152542369</v>
      </c>
    </row>
    <row r="10925" spans="2:13">
      <c r="B10925" t="s">
        <v>20</v>
      </c>
      <c r="C10925" t="s">
        <v>472</v>
      </c>
      <c r="D10925" t="s">
        <v>22</v>
      </c>
      <c r="E10925" t="s">
        <v>778</v>
      </c>
      <c r="F10925" t="s">
        <v>777</v>
      </c>
      <c r="G10925" t="s">
        <v>210</v>
      </c>
      <c r="H10925" t="s">
        <v>181</v>
      </c>
      <c r="I10925">
        <v>200.1</v>
      </c>
      <c r="J10925">
        <v>14</v>
      </c>
      <c r="K10925">
        <v>3373</v>
      </c>
      <c r="L10925" t="s">
        <v>471</v>
      </c>
      <c r="M10925" s="2">
        <f>+Table3[[#This Row],[CHW]]/Table3[[#This Row],[Count of Airbill Number]]</f>
        <v>14.292857142857143</v>
      </c>
    </row>
    <row r="10926" spans="2:13">
      <c r="B10926" t="s">
        <v>35</v>
      </c>
      <c r="C10926" t="s">
        <v>472</v>
      </c>
      <c r="D10926" t="s">
        <v>36</v>
      </c>
      <c r="E10926" t="s">
        <v>778</v>
      </c>
      <c r="F10926" t="s">
        <v>776</v>
      </c>
      <c r="G10926" t="s">
        <v>150</v>
      </c>
      <c r="H10926" t="s">
        <v>23</v>
      </c>
      <c r="I10926">
        <v>200</v>
      </c>
      <c r="J10926">
        <v>1</v>
      </c>
      <c r="K10926">
        <v>3374</v>
      </c>
      <c r="L10926" t="s">
        <v>471</v>
      </c>
      <c r="M10926" s="2">
        <f>+Table3[[#This Row],[CHW]]/Table3[[#This Row],[Count of Airbill Number]]</f>
        <v>200</v>
      </c>
    </row>
    <row r="10927" spans="2:13">
      <c r="B10927" t="s">
        <v>35</v>
      </c>
      <c r="C10927" t="s">
        <v>472</v>
      </c>
      <c r="D10927" t="s">
        <v>36</v>
      </c>
      <c r="E10927" t="s">
        <v>776</v>
      </c>
      <c r="F10927" t="s">
        <v>776</v>
      </c>
      <c r="G10927" t="s">
        <v>71</v>
      </c>
      <c r="H10927" t="s">
        <v>37</v>
      </c>
      <c r="I10927">
        <v>200</v>
      </c>
      <c r="J10927">
        <v>4</v>
      </c>
      <c r="K10927">
        <v>3375</v>
      </c>
      <c r="L10927" t="s">
        <v>471</v>
      </c>
      <c r="M10927" s="2">
        <f>+Table3[[#This Row],[CHW]]/Table3[[#This Row],[Count of Airbill Number]]</f>
        <v>50</v>
      </c>
    </row>
    <row r="10928" spans="2:13">
      <c r="B10928" t="s">
        <v>35</v>
      </c>
      <c r="C10928" t="s">
        <v>472</v>
      </c>
      <c r="D10928" t="s">
        <v>36</v>
      </c>
      <c r="E10928" t="s">
        <v>776</v>
      </c>
      <c r="F10928" t="s">
        <v>776</v>
      </c>
      <c r="G10928" t="s">
        <v>103</v>
      </c>
      <c r="H10928" t="s">
        <v>37</v>
      </c>
      <c r="I10928">
        <v>200</v>
      </c>
      <c r="J10928">
        <v>4</v>
      </c>
      <c r="K10928">
        <v>3376</v>
      </c>
      <c r="L10928" t="s">
        <v>471</v>
      </c>
      <c r="M10928" s="2">
        <f>+Table3[[#This Row],[CHW]]/Table3[[#This Row],[Count of Airbill Number]]</f>
        <v>50</v>
      </c>
    </row>
    <row r="10929" spans="2:13">
      <c r="B10929" t="s">
        <v>35</v>
      </c>
      <c r="C10929" t="s">
        <v>472</v>
      </c>
      <c r="D10929" t="s">
        <v>36</v>
      </c>
      <c r="E10929" t="s">
        <v>776</v>
      </c>
      <c r="F10929" t="s">
        <v>778</v>
      </c>
      <c r="G10929" t="s">
        <v>37</v>
      </c>
      <c r="H10929" t="s">
        <v>51</v>
      </c>
      <c r="I10929">
        <v>200</v>
      </c>
      <c r="J10929">
        <v>1</v>
      </c>
      <c r="K10929">
        <v>3377</v>
      </c>
      <c r="L10929" t="s">
        <v>471</v>
      </c>
      <c r="M10929" s="2">
        <f>+Table3[[#This Row],[CHW]]/Table3[[#This Row],[Count of Airbill Number]]</f>
        <v>200</v>
      </c>
    </row>
    <row r="10930" spans="2:13">
      <c r="B10930" t="s">
        <v>20</v>
      </c>
      <c r="C10930" t="s">
        <v>21</v>
      </c>
      <c r="D10930" t="s">
        <v>22</v>
      </c>
      <c r="E10930" t="s">
        <v>776</v>
      </c>
      <c r="F10930" t="s">
        <v>776</v>
      </c>
      <c r="G10930" t="s">
        <v>23</v>
      </c>
      <c r="H10930" t="s">
        <v>24</v>
      </c>
      <c r="I10930">
        <v>200</v>
      </c>
      <c r="J10930">
        <v>5</v>
      </c>
      <c r="K10930">
        <v>3378</v>
      </c>
      <c r="L10930" t="s">
        <v>471</v>
      </c>
      <c r="M10930" s="2">
        <f>+Table3[[#This Row],[CHW]]/Table3[[#This Row],[Count of Airbill Number]]</f>
        <v>40</v>
      </c>
    </row>
    <row r="10931" spans="2:13">
      <c r="B10931" t="s">
        <v>20</v>
      </c>
      <c r="C10931" t="s">
        <v>21</v>
      </c>
      <c r="D10931" t="s">
        <v>22</v>
      </c>
      <c r="E10931" t="s">
        <v>778</v>
      </c>
      <c r="F10931" t="s">
        <v>776</v>
      </c>
      <c r="G10931" t="s">
        <v>210</v>
      </c>
      <c r="H10931" t="s">
        <v>37</v>
      </c>
      <c r="I10931">
        <v>200</v>
      </c>
      <c r="J10931">
        <v>126</v>
      </c>
      <c r="K10931">
        <v>3379</v>
      </c>
      <c r="L10931" t="s">
        <v>471</v>
      </c>
      <c r="M10931" s="2">
        <f>+Table3[[#This Row],[CHW]]/Table3[[#This Row],[Count of Airbill Number]]</f>
        <v>1.5873015873015872</v>
      </c>
    </row>
    <row r="10932" spans="2:13">
      <c r="B10932" t="s">
        <v>20</v>
      </c>
      <c r="C10932" t="s">
        <v>21</v>
      </c>
      <c r="D10932" t="s">
        <v>22</v>
      </c>
      <c r="E10932" t="s">
        <v>778</v>
      </c>
      <c r="F10932" t="s">
        <v>776</v>
      </c>
      <c r="G10932" t="s">
        <v>171</v>
      </c>
      <c r="H10932" t="s">
        <v>216</v>
      </c>
      <c r="I10932">
        <v>200</v>
      </c>
      <c r="J10932">
        <v>1</v>
      </c>
      <c r="K10932">
        <v>3380</v>
      </c>
      <c r="L10932" t="s">
        <v>471</v>
      </c>
      <c r="M10932" s="2">
        <f>+Table3[[#This Row],[CHW]]/Table3[[#This Row],[Count of Airbill Number]]</f>
        <v>200</v>
      </c>
    </row>
    <row r="10933" spans="2:13">
      <c r="B10933" t="s">
        <v>20</v>
      </c>
      <c r="C10933" t="s">
        <v>21</v>
      </c>
      <c r="D10933" t="s">
        <v>22</v>
      </c>
      <c r="E10933" t="s">
        <v>778</v>
      </c>
      <c r="F10933" t="s">
        <v>778</v>
      </c>
      <c r="G10933" t="s">
        <v>405</v>
      </c>
      <c r="H10933" t="s">
        <v>171</v>
      </c>
      <c r="I10933">
        <v>200</v>
      </c>
      <c r="J10933">
        <v>67</v>
      </c>
      <c r="K10933">
        <v>3381</v>
      </c>
      <c r="L10933" t="s">
        <v>471</v>
      </c>
      <c r="M10933" s="2">
        <f>+Table3[[#This Row],[CHW]]/Table3[[#This Row],[Count of Airbill Number]]</f>
        <v>2.9850746268656718</v>
      </c>
    </row>
    <row r="10934" spans="2:13">
      <c r="B10934" t="s">
        <v>20</v>
      </c>
      <c r="C10934" t="s">
        <v>472</v>
      </c>
      <c r="D10934" t="s">
        <v>22</v>
      </c>
      <c r="E10934" t="s">
        <v>777</v>
      </c>
      <c r="F10934" t="s">
        <v>778</v>
      </c>
      <c r="G10934" t="s">
        <v>290</v>
      </c>
      <c r="H10934" t="s">
        <v>250</v>
      </c>
      <c r="I10934">
        <v>200</v>
      </c>
      <c r="J10934">
        <v>11</v>
      </c>
      <c r="K10934">
        <v>3382</v>
      </c>
      <c r="L10934" t="s">
        <v>471</v>
      </c>
      <c r="M10934" s="2">
        <f>+Table3[[#This Row],[CHW]]/Table3[[#This Row],[Count of Airbill Number]]</f>
        <v>18.181818181818183</v>
      </c>
    </row>
    <row r="10935" spans="2:13">
      <c r="B10935" t="s">
        <v>20</v>
      </c>
      <c r="C10935" t="s">
        <v>472</v>
      </c>
      <c r="D10935" t="s">
        <v>22</v>
      </c>
      <c r="E10935" t="s">
        <v>778</v>
      </c>
      <c r="F10935" t="s">
        <v>777</v>
      </c>
      <c r="G10935" t="s">
        <v>135</v>
      </c>
      <c r="H10935" t="s">
        <v>274</v>
      </c>
      <c r="I10935">
        <v>200</v>
      </c>
      <c r="J10935">
        <v>1</v>
      </c>
      <c r="K10935">
        <v>3383</v>
      </c>
      <c r="L10935" t="s">
        <v>471</v>
      </c>
      <c r="M10935" s="2">
        <f>+Table3[[#This Row],[CHW]]/Table3[[#This Row],[Count of Airbill Number]]</f>
        <v>200</v>
      </c>
    </row>
    <row r="10936" spans="2:13">
      <c r="B10936" t="s">
        <v>20</v>
      </c>
      <c r="C10936" t="s">
        <v>472</v>
      </c>
      <c r="D10936" t="s">
        <v>22</v>
      </c>
      <c r="E10936" t="s">
        <v>778</v>
      </c>
      <c r="F10936" t="s">
        <v>776</v>
      </c>
      <c r="G10936" t="s">
        <v>51</v>
      </c>
      <c r="H10936" t="s">
        <v>89</v>
      </c>
      <c r="I10936">
        <v>200</v>
      </c>
      <c r="J10936">
        <v>1</v>
      </c>
      <c r="K10936">
        <v>3384</v>
      </c>
      <c r="L10936" t="s">
        <v>471</v>
      </c>
      <c r="M10936" s="2">
        <f>+Table3[[#This Row],[CHW]]/Table3[[#This Row],[Count of Airbill Number]]</f>
        <v>200</v>
      </c>
    </row>
    <row r="10937" spans="2:13">
      <c r="B10937" t="s">
        <v>20</v>
      </c>
      <c r="C10937" t="s">
        <v>472</v>
      </c>
      <c r="D10937" t="s">
        <v>22</v>
      </c>
      <c r="E10937" t="s">
        <v>777</v>
      </c>
      <c r="F10937" t="s">
        <v>778</v>
      </c>
      <c r="G10937" t="s">
        <v>259</v>
      </c>
      <c r="H10937" t="s">
        <v>261</v>
      </c>
      <c r="I10937">
        <v>200</v>
      </c>
      <c r="J10937">
        <v>10</v>
      </c>
      <c r="K10937">
        <v>3385</v>
      </c>
      <c r="L10937" t="s">
        <v>471</v>
      </c>
      <c r="M10937" s="2">
        <f>+Table3[[#This Row],[CHW]]/Table3[[#This Row],[Count of Airbill Number]]</f>
        <v>20</v>
      </c>
    </row>
    <row r="10938" spans="2:13">
      <c r="B10938" t="s">
        <v>20</v>
      </c>
      <c r="C10938" t="s">
        <v>472</v>
      </c>
      <c r="D10938" t="s">
        <v>22</v>
      </c>
      <c r="E10938" t="s">
        <v>777</v>
      </c>
      <c r="F10938" t="s">
        <v>776</v>
      </c>
      <c r="G10938" t="s">
        <v>110</v>
      </c>
      <c r="H10938" t="s">
        <v>57</v>
      </c>
      <c r="I10938">
        <v>200</v>
      </c>
      <c r="J10938">
        <v>4</v>
      </c>
      <c r="K10938">
        <v>3386</v>
      </c>
      <c r="L10938" t="s">
        <v>471</v>
      </c>
      <c r="M10938" s="2">
        <f>+Table3[[#This Row],[CHW]]/Table3[[#This Row],[Count of Airbill Number]]</f>
        <v>50</v>
      </c>
    </row>
    <row r="10939" spans="2:13">
      <c r="B10939" t="s">
        <v>20</v>
      </c>
      <c r="C10939" t="s">
        <v>472</v>
      </c>
      <c r="D10939" t="s">
        <v>22</v>
      </c>
      <c r="E10939" t="s">
        <v>776</v>
      </c>
      <c r="F10939" t="s">
        <v>776</v>
      </c>
      <c r="G10939" t="s">
        <v>144</v>
      </c>
      <c r="H10939" t="s">
        <v>66</v>
      </c>
      <c r="I10939">
        <v>200</v>
      </c>
      <c r="J10939">
        <v>5</v>
      </c>
      <c r="K10939">
        <v>3387</v>
      </c>
      <c r="L10939" t="s">
        <v>471</v>
      </c>
      <c r="M10939" s="2">
        <f>+Table3[[#This Row],[CHW]]/Table3[[#This Row],[Count of Airbill Number]]</f>
        <v>40</v>
      </c>
    </row>
    <row r="10940" spans="2:13">
      <c r="B10940" t="s">
        <v>20</v>
      </c>
      <c r="C10940" t="s">
        <v>472</v>
      </c>
      <c r="D10940" t="s">
        <v>22</v>
      </c>
      <c r="E10940" t="s">
        <v>776</v>
      </c>
      <c r="F10940" t="s">
        <v>776</v>
      </c>
      <c r="G10940" t="s">
        <v>103</v>
      </c>
      <c r="H10940" t="s">
        <v>48</v>
      </c>
      <c r="I10940">
        <v>200</v>
      </c>
      <c r="J10940">
        <v>5</v>
      </c>
      <c r="K10940">
        <v>3388</v>
      </c>
      <c r="L10940" t="s">
        <v>471</v>
      </c>
      <c r="M10940" s="2">
        <f>+Table3[[#This Row],[CHW]]/Table3[[#This Row],[Count of Airbill Number]]</f>
        <v>40</v>
      </c>
    </row>
    <row r="10941" spans="2:13">
      <c r="B10941" t="s">
        <v>20</v>
      </c>
      <c r="C10941" t="s">
        <v>472</v>
      </c>
      <c r="D10941" t="s">
        <v>22</v>
      </c>
      <c r="E10941" t="s">
        <v>776</v>
      </c>
      <c r="F10941" t="s">
        <v>776</v>
      </c>
      <c r="G10941" t="s">
        <v>103</v>
      </c>
      <c r="H10941" t="s">
        <v>199</v>
      </c>
      <c r="I10941">
        <v>200</v>
      </c>
      <c r="J10941">
        <v>2</v>
      </c>
      <c r="K10941">
        <v>3389</v>
      </c>
      <c r="L10941" t="s">
        <v>471</v>
      </c>
      <c r="M10941" s="2">
        <f>+Table3[[#This Row],[CHW]]/Table3[[#This Row],[Count of Airbill Number]]</f>
        <v>100</v>
      </c>
    </row>
    <row r="10942" spans="2:13">
      <c r="B10942" t="s">
        <v>20</v>
      </c>
      <c r="C10942" t="s">
        <v>472</v>
      </c>
      <c r="D10942" t="s">
        <v>22</v>
      </c>
      <c r="E10942" t="s">
        <v>777</v>
      </c>
      <c r="F10942" t="s">
        <v>777</v>
      </c>
      <c r="G10942" t="s">
        <v>154</v>
      </c>
      <c r="H10942" t="s">
        <v>436</v>
      </c>
      <c r="I10942">
        <v>200</v>
      </c>
      <c r="J10942">
        <v>1</v>
      </c>
      <c r="K10942">
        <v>3390</v>
      </c>
      <c r="L10942" t="s">
        <v>471</v>
      </c>
      <c r="M10942" s="2">
        <f>+Table3[[#This Row],[CHW]]/Table3[[#This Row],[Count of Airbill Number]]</f>
        <v>200</v>
      </c>
    </row>
    <row r="10943" spans="2:13">
      <c r="B10943" t="s">
        <v>20</v>
      </c>
      <c r="C10943" t="s">
        <v>472</v>
      </c>
      <c r="D10943" t="s">
        <v>22</v>
      </c>
      <c r="E10943" t="s">
        <v>777</v>
      </c>
      <c r="F10943" t="s">
        <v>776</v>
      </c>
      <c r="G10943" t="s">
        <v>154</v>
      </c>
      <c r="H10943" t="s">
        <v>66</v>
      </c>
      <c r="I10943">
        <v>200</v>
      </c>
      <c r="J10943">
        <v>1</v>
      </c>
      <c r="K10943">
        <v>3391</v>
      </c>
      <c r="L10943" t="s">
        <v>471</v>
      </c>
      <c r="M10943" s="2">
        <f>+Table3[[#This Row],[CHW]]/Table3[[#This Row],[Count of Airbill Number]]</f>
        <v>200</v>
      </c>
    </row>
    <row r="10944" spans="2:13">
      <c r="B10944" t="s">
        <v>20</v>
      </c>
      <c r="C10944" t="s">
        <v>472</v>
      </c>
      <c r="D10944" t="s">
        <v>22</v>
      </c>
      <c r="E10944" t="s">
        <v>776</v>
      </c>
      <c r="F10944" t="s">
        <v>776</v>
      </c>
      <c r="G10944" t="s">
        <v>67</v>
      </c>
      <c r="H10944" t="s">
        <v>66</v>
      </c>
      <c r="I10944">
        <v>200</v>
      </c>
      <c r="J10944">
        <v>5</v>
      </c>
      <c r="K10944">
        <v>3392</v>
      </c>
      <c r="L10944" t="s">
        <v>471</v>
      </c>
      <c r="M10944" s="2">
        <f>+Table3[[#This Row],[CHW]]/Table3[[#This Row],[Count of Airbill Number]]</f>
        <v>40</v>
      </c>
    </row>
    <row r="10945" spans="2:13">
      <c r="B10945" t="s">
        <v>20</v>
      </c>
      <c r="C10945" t="s">
        <v>472</v>
      </c>
      <c r="D10945" t="s">
        <v>22</v>
      </c>
      <c r="E10945" t="s">
        <v>776</v>
      </c>
      <c r="F10945" t="s">
        <v>776</v>
      </c>
      <c r="G10945" t="s">
        <v>77</v>
      </c>
      <c r="H10945" t="s">
        <v>66</v>
      </c>
      <c r="I10945">
        <v>200</v>
      </c>
      <c r="J10945">
        <v>5</v>
      </c>
      <c r="K10945">
        <v>3393</v>
      </c>
      <c r="L10945" t="s">
        <v>471</v>
      </c>
      <c r="M10945" s="2">
        <f>+Table3[[#This Row],[CHW]]/Table3[[#This Row],[Count of Airbill Number]]</f>
        <v>40</v>
      </c>
    </row>
    <row r="10946" spans="2:13">
      <c r="B10946" t="s">
        <v>20</v>
      </c>
      <c r="C10946" t="s">
        <v>472</v>
      </c>
      <c r="D10946" t="s">
        <v>22</v>
      </c>
      <c r="E10946" t="s">
        <v>776</v>
      </c>
      <c r="F10946" t="s">
        <v>776</v>
      </c>
      <c r="G10946" t="s">
        <v>175</v>
      </c>
      <c r="H10946" t="s">
        <v>66</v>
      </c>
      <c r="I10946">
        <v>200</v>
      </c>
      <c r="J10946">
        <v>24</v>
      </c>
      <c r="K10946">
        <v>3394</v>
      </c>
      <c r="L10946" t="s">
        <v>471</v>
      </c>
      <c r="M10946" s="2">
        <f>+Table3[[#This Row],[CHW]]/Table3[[#This Row],[Count of Airbill Number]]</f>
        <v>8.3333333333333339</v>
      </c>
    </row>
    <row r="10947" spans="2:13">
      <c r="B10947" t="s">
        <v>20</v>
      </c>
      <c r="C10947" t="s">
        <v>472</v>
      </c>
      <c r="D10947" t="s">
        <v>22</v>
      </c>
      <c r="E10947" t="s">
        <v>776</v>
      </c>
      <c r="F10947" t="s">
        <v>776</v>
      </c>
      <c r="G10947" t="s">
        <v>132</v>
      </c>
      <c r="H10947" t="s">
        <v>49</v>
      </c>
      <c r="I10947">
        <v>199.98017999999996</v>
      </c>
      <c r="J10947">
        <v>15</v>
      </c>
      <c r="K10947">
        <v>3395</v>
      </c>
      <c r="L10947" t="s">
        <v>471</v>
      </c>
      <c r="M10947" s="2">
        <f>+Table3[[#This Row],[CHW]]/Table3[[#This Row],[Count of Airbill Number]]</f>
        <v>13.332011999999997</v>
      </c>
    </row>
    <row r="10948" spans="2:13">
      <c r="B10948" t="s">
        <v>35</v>
      </c>
      <c r="C10948" t="s">
        <v>472</v>
      </c>
      <c r="D10948" t="s">
        <v>36</v>
      </c>
      <c r="E10948" t="s">
        <v>776</v>
      </c>
      <c r="F10948" t="s">
        <v>776</v>
      </c>
      <c r="G10948" t="s">
        <v>37</v>
      </c>
      <c r="H10948" t="s">
        <v>107</v>
      </c>
      <c r="I10948">
        <v>199.96</v>
      </c>
      <c r="J10948">
        <v>18</v>
      </c>
      <c r="K10948">
        <v>3396</v>
      </c>
      <c r="L10948" t="s">
        <v>471</v>
      </c>
      <c r="M10948" s="2">
        <f>+Table3[[#This Row],[CHW]]/Table3[[#This Row],[Count of Airbill Number]]</f>
        <v>11.10888888888889</v>
      </c>
    </row>
    <row r="10949" spans="2:13">
      <c r="B10949" t="s">
        <v>20</v>
      </c>
      <c r="C10949" t="s">
        <v>21</v>
      </c>
      <c r="D10949" t="s">
        <v>22</v>
      </c>
      <c r="E10949" t="s">
        <v>778</v>
      </c>
      <c r="F10949" t="s">
        <v>778</v>
      </c>
      <c r="G10949" t="s">
        <v>171</v>
      </c>
      <c r="H10949" t="s">
        <v>358</v>
      </c>
      <c r="I10949">
        <v>199.68999999999997</v>
      </c>
      <c r="J10949">
        <v>89</v>
      </c>
      <c r="K10949">
        <v>3397</v>
      </c>
      <c r="L10949" t="s">
        <v>471</v>
      </c>
      <c r="M10949" s="2">
        <f>+Table3[[#This Row],[CHW]]/Table3[[#This Row],[Count of Airbill Number]]</f>
        <v>2.2437078651685392</v>
      </c>
    </row>
    <row r="10950" spans="2:13">
      <c r="B10950" t="s">
        <v>20</v>
      </c>
      <c r="C10950" t="s">
        <v>472</v>
      </c>
      <c r="D10950" t="s">
        <v>22</v>
      </c>
      <c r="E10950" t="s">
        <v>776</v>
      </c>
      <c r="F10950" t="s">
        <v>778</v>
      </c>
      <c r="G10950" t="s">
        <v>37</v>
      </c>
      <c r="H10950" t="s">
        <v>62</v>
      </c>
      <c r="I10950">
        <v>199.26</v>
      </c>
      <c r="J10950">
        <v>14</v>
      </c>
      <c r="K10950">
        <v>3398</v>
      </c>
      <c r="L10950" t="s">
        <v>471</v>
      </c>
      <c r="M10950" s="2">
        <f>+Table3[[#This Row],[CHW]]/Table3[[#This Row],[Count of Airbill Number]]</f>
        <v>14.232857142857142</v>
      </c>
    </row>
    <row r="10951" spans="2:13">
      <c r="B10951" t="s">
        <v>20</v>
      </c>
      <c r="C10951" t="s">
        <v>472</v>
      </c>
      <c r="D10951" t="s">
        <v>22</v>
      </c>
      <c r="E10951" t="s">
        <v>778</v>
      </c>
      <c r="F10951" t="s">
        <v>777</v>
      </c>
      <c r="G10951" t="s">
        <v>86</v>
      </c>
      <c r="H10951" t="s">
        <v>520</v>
      </c>
      <c r="I10951">
        <v>199</v>
      </c>
      <c r="J10951">
        <v>19</v>
      </c>
      <c r="K10951">
        <v>3399</v>
      </c>
      <c r="L10951" t="s">
        <v>471</v>
      </c>
      <c r="M10951" s="2">
        <f>+Table3[[#This Row],[CHW]]/Table3[[#This Row],[Count of Airbill Number]]</f>
        <v>10.473684210526315</v>
      </c>
    </row>
    <row r="10952" spans="2:13">
      <c r="B10952" t="s">
        <v>20</v>
      </c>
      <c r="C10952" t="s">
        <v>472</v>
      </c>
      <c r="D10952" t="s">
        <v>22</v>
      </c>
      <c r="E10952" t="s">
        <v>776</v>
      </c>
      <c r="F10952" t="s">
        <v>776</v>
      </c>
      <c r="G10952" t="s">
        <v>89</v>
      </c>
      <c r="H10952" t="s">
        <v>83</v>
      </c>
      <c r="I10952">
        <v>199</v>
      </c>
      <c r="J10952">
        <v>9</v>
      </c>
      <c r="K10952">
        <v>3400</v>
      </c>
      <c r="L10952" t="s">
        <v>471</v>
      </c>
      <c r="M10952" s="2">
        <f>+Table3[[#This Row],[CHW]]/Table3[[#This Row],[Count of Airbill Number]]</f>
        <v>22.111111111111111</v>
      </c>
    </row>
    <row r="10953" spans="2:13">
      <c r="B10953" t="s">
        <v>20</v>
      </c>
      <c r="C10953" t="s">
        <v>472</v>
      </c>
      <c r="D10953" t="s">
        <v>22</v>
      </c>
      <c r="E10953" t="s">
        <v>778</v>
      </c>
      <c r="F10953" t="s">
        <v>777</v>
      </c>
      <c r="G10953" t="s">
        <v>99</v>
      </c>
      <c r="H10953" t="s">
        <v>259</v>
      </c>
      <c r="I10953">
        <v>199</v>
      </c>
      <c r="J10953">
        <v>2</v>
      </c>
      <c r="K10953">
        <v>3401</v>
      </c>
      <c r="L10953" t="s">
        <v>471</v>
      </c>
      <c r="M10953" s="2">
        <f>+Table3[[#This Row],[CHW]]/Table3[[#This Row],[Count of Airbill Number]]</f>
        <v>99.5</v>
      </c>
    </row>
    <row r="10954" spans="2:13">
      <c r="B10954" t="s">
        <v>20</v>
      </c>
      <c r="C10954" t="s">
        <v>472</v>
      </c>
      <c r="D10954" t="s">
        <v>22</v>
      </c>
      <c r="E10954" t="s">
        <v>778</v>
      </c>
      <c r="F10954" t="s">
        <v>776</v>
      </c>
      <c r="G10954" t="s">
        <v>51</v>
      </c>
      <c r="H10954" t="s">
        <v>597</v>
      </c>
      <c r="I10954">
        <v>198.96999999999997</v>
      </c>
      <c r="J10954">
        <v>10</v>
      </c>
      <c r="K10954">
        <v>3402</v>
      </c>
      <c r="L10954" t="s">
        <v>471</v>
      </c>
      <c r="M10954" s="2">
        <f>+Table3[[#This Row],[CHW]]/Table3[[#This Row],[Count of Airbill Number]]</f>
        <v>19.896999999999998</v>
      </c>
    </row>
    <row r="10955" spans="2:13">
      <c r="B10955" t="s">
        <v>20</v>
      </c>
      <c r="C10955" t="s">
        <v>472</v>
      </c>
      <c r="D10955" t="s">
        <v>22</v>
      </c>
      <c r="E10955" t="s">
        <v>776</v>
      </c>
      <c r="F10955" t="s">
        <v>777</v>
      </c>
      <c r="G10955" t="s">
        <v>32</v>
      </c>
      <c r="H10955" t="s">
        <v>274</v>
      </c>
      <c r="I10955">
        <v>198.93</v>
      </c>
      <c r="J10955">
        <v>10</v>
      </c>
      <c r="K10955">
        <v>3403</v>
      </c>
      <c r="L10955" t="s">
        <v>471</v>
      </c>
      <c r="M10955" s="2">
        <f>+Table3[[#This Row],[CHW]]/Table3[[#This Row],[Count of Airbill Number]]</f>
        <v>19.893000000000001</v>
      </c>
    </row>
    <row r="10956" spans="2:13">
      <c r="B10956" t="s">
        <v>20</v>
      </c>
      <c r="C10956" t="s">
        <v>21</v>
      </c>
      <c r="D10956" t="s">
        <v>22</v>
      </c>
      <c r="E10956" t="s">
        <v>778</v>
      </c>
      <c r="F10956" t="s">
        <v>778</v>
      </c>
      <c r="G10956" t="s">
        <v>112</v>
      </c>
      <c r="H10956" t="s">
        <v>607</v>
      </c>
      <c r="I10956">
        <v>198.89999999999998</v>
      </c>
      <c r="J10956">
        <v>10</v>
      </c>
      <c r="K10956">
        <v>3404</v>
      </c>
      <c r="L10956" t="s">
        <v>471</v>
      </c>
      <c r="M10956" s="2">
        <f>+Table3[[#This Row],[CHW]]/Table3[[#This Row],[Count of Airbill Number]]</f>
        <v>19.889999999999997</v>
      </c>
    </row>
    <row r="10957" spans="2:13">
      <c r="B10957" t="s">
        <v>20</v>
      </c>
      <c r="C10957" t="s">
        <v>472</v>
      </c>
      <c r="D10957" t="s">
        <v>22</v>
      </c>
      <c r="E10957" t="s">
        <v>776</v>
      </c>
      <c r="F10957" t="s">
        <v>776</v>
      </c>
      <c r="G10957" t="s">
        <v>116</v>
      </c>
      <c r="H10957" t="s">
        <v>32</v>
      </c>
      <c r="I10957">
        <v>198.75</v>
      </c>
      <c r="J10957">
        <v>7</v>
      </c>
      <c r="K10957">
        <v>3405</v>
      </c>
      <c r="L10957" t="s">
        <v>471</v>
      </c>
      <c r="M10957" s="2">
        <f>+Table3[[#This Row],[CHW]]/Table3[[#This Row],[Count of Airbill Number]]</f>
        <v>28.392857142857142</v>
      </c>
    </row>
    <row r="10958" spans="2:13">
      <c r="B10958" t="s">
        <v>20</v>
      </c>
      <c r="C10958" t="s">
        <v>472</v>
      </c>
      <c r="D10958" t="s">
        <v>22</v>
      </c>
      <c r="E10958" t="s">
        <v>778</v>
      </c>
      <c r="F10958" t="s">
        <v>777</v>
      </c>
      <c r="G10958" t="s">
        <v>86</v>
      </c>
      <c r="H10958" t="s">
        <v>114</v>
      </c>
      <c r="I10958">
        <v>198.56</v>
      </c>
      <c r="J10958">
        <v>12</v>
      </c>
      <c r="K10958">
        <v>3406</v>
      </c>
      <c r="L10958" t="s">
        <v>471</v>
      </c>
      <c r="M10958" s="2">
        <f>+Table3[[#This Row],[CHW]]/Table3[[#This Row],[Count of Airbill Number]]</f>
        <v>16.546666666666667</v>
      </c>
    </row>
    <row r="10959" spans="2:13">
      <c r="B10959" t="s">
        <v>35</v>
      </c>
      <c r="C10959" t="s">
        <v>472</v>
      </c>
      <c r="D10959" t="s">
        <v>36</v>
      </c>
      <c r="E10959" t="s">
        <v>776</v>
      </c>
      <c r="F10959" t="s">
        <v>776</v>
      </c>
      <c r="G10959" t="s">
        <v>31</v>
      </c>
      <c r="H10959" t="s">
        <v>216</v>
      </c>
      <c r="I10959">
        <v>198.14</v>
      </c>
      <c r="J10959">
        <v>2</v>
      </c>
      <c r="K10959">
        <v>3407</v>
      </c>
      <c r="L10959" t="s">
        <v>471</v>
      </c>
      <c r="M10959" s="2">
        <f>+Table3[[#This Row],[CHW]]/Table3[[#This Row],[Count of Airbill Number]]</f>
        <v>99.07</v>
      </c>
    </row>
    <row r="10960" spans="2:13">
      <c r="B10960" t="s">
        <v>20</v>
      </c>
      <c r="C10960" t="s">
        <v>21</v>
      </c>
      <c r="D10960" t="s">
        <v>22</v>
      </c>
      <c r="E10960" t="s">
        <v>777</v>
      </c>
      <c r="F10960" t="s">
        <v>777</v>
      </c>
      <c r="G10960" t="s">
        <v>27</v>
      </c>
      <c r="H10960" t="s">
        <v>110</v>
      </c>
      <c r="I10960">
        <v>198.07</v>
      </c>
      <c r="J10960">
        <v>57</v>
      </c>
      <c r="K10960">
        <v>3408</v>
      </c>
      <c r="L10960" t="s">
        <v>471</v>
      </c>
      <c r="M10960" s="2">
        <f>+Table3[[#This Row],[CHW]]/Table3[[#This Row],[Count of Airbill Number]]</f>
        <v>3.4749122807017541</v>
      </c>
    </row>
    <row r="10961" spans="2:13">
      <c r="B10961" t="s">
        <v>20</v>
      </c>
      <c r="C10961" t="s">
        <v>472</v>
      </c>
      <c r="D10961" t="s">
        <v>22</v>
      </c>
      <c r="E10961" t="s">
        <v>778</v>
      </c>
      <c r="F10961" t="s">
        <v>778</v>
      </c>
      <c r="G10961" t="s">
        <v>474</v>
      </c>
      <c r="H10961" t="s">
        <v>171</v>
      </c>
      <c r="I10961">
        <v>198</v>
      </c>
      <c r="J10961">
        <v>13</v>
      </c>
      <c r="K10961">
        <v>3409</v>
      </c>
      <c r="L10961" t="s">
        <v>471</v>
      </c>
      <c r="M10961" s="2">
        <f>+Table3[[#This Row],[CHW]]/Table3[[#This Row],[Count of Airbill Number]]</f>
        <v>15.23076923076923</v>
      </c>
    </row>
    <row r="10962" spans="2:13">
      <c r="B10962" t="s">
        <v>20</v>
      </c>
      <c r="C10962" t="s">
        <v>472</v>
      </c>
      <c r="D10962" t="s">
        <v>22</v>
      </c>
      <c r="E10962" t="s">
        <v>776</v>
      </c>
      <c r="F10962" t="s">
        <v>776</v>
      </c>
      <c r="G10962" t="s">
        <v>39</v>
      </c>
      <c r="H10962" t="s">
        <v>89</v>
      </c>
      <c r="I10962">
        <v>198</v>
      </c>
      <c r="J10962">
        <v>7</v>
      </c>
      <c r="K10962">
        <v>3410</v>
      </c>
      <c r="L10962" t="s">
        <v>471</v>
      </c>
      <c r="M10962" s="2">
        <f>+Table3[[#This Row],[CHW]]/Table3[[#This Row],[Count of Airbill Number]]</f>
        <v>28.285714285714285</v>
      </c>
    </row>
    <row r="10963" spans="2:13">
      <c r="B10963" t="s">
        <v>20</v>
      </c>
      <c r="C10963" t="s">
        <v>472</v>
      </c>
      <c r="D10963" t="s">
        <v>22</v>
      </c>
      <c r="E10963" t="s">
        <v>777</v>
      </c>
      <c r="F10963" t="s">
        <v>777</v>
      </c>
      <c r="G10963" t="s">
        <v>274</v>
      </c>
      <c r="H10963" t="s">
        <v>579</v>
      </c>
      <c r="I10963">
        <v>198</v>
      </c>
      <c r="J10963">
        <v>9</v>
      </c>
      <c r="K10963">
        <v>3411</v>
      </c>
      <c r="L10963" t="s">
        <v>471</v>
      </c>
      <c r="M10963" s="2">
        <f>+Table3[[#This Row],[CHW]]/Table3[[#This Row],[Count of Airbill Number]]</f>
        <v>22</v>
      </c>
    </row>
    <row r="10964" spans="2:13">
      <c r="B10964" t="s">
        <v>20</v>
      </c>
      <c r="C10964" t="s">
        <v>472</v>
      </c>
      <c r="D10964" t="s">
        <v>22</v>
      </c>
      <c r="E10964" t="s">
        <v>776</v>
      </c>
      <c r="F10964" t="s">
        <v>777</v>
      </c>
      <c r="G10964" t="s">
        <v>122</v>
      </c>
      <c r="H10964" t="s">
        <v>27</v>
      </c>
      <c r="I10964">
        <v>198</v>
      </c>
      <c r="J10964">
        <v>11</v>
      </c>
      <c r="K10964">
        <v>3412</v>
      </c>
      <c r="L10964" t="s">
        <v>471</v>
      </c>
      <c r="M10964" s="2">
        <f>+Table3[[#This Row],[CHW]]/Table3[[#This Row],[Count of Airbill Number]]</f>
        <v>18</v>
      </c>
    </row>
    <row r="10965" spans="2:13">
      <c r="B10965" t="s">
        <v>20</v>
      </c>
      <c r="C10965" t="s">
        <v>472</v>
      </c>
      <c r="D10965" t="s">
        <v>22</v>
      </c>
      <c r="E10965" t="s">
        <v>778</v>
      </c>
      <c r="F10965" t="s">
        <v>777</v>
      </c>
      <c r="G10965" t="s">
        <v>86</v>
      </c>
      <c r="H10965" t="s">
        <v>230</v>
      </c>
      <c r="I10965">
        <v>198</v>
      </c>
      <c r="J10965">
        <v>15</v>
      </c>
      <c r="K10965">
        <v>3413</v>
      </c>
      <c r="L10965" t="s">
        <v>471</v>
      </c>
      <c r="M10965" s="2">
        <f>+Table3[[#This Row],[CHW]]/Table3[[#This Row],[Count of Airbill Number]]</f>
        <v>13.2</v>
      </c>
    </row>
    <row r="10966" spans="2:13">
      <c r="B10966" t="s">
        <v>20</v>
      </c>
      <c r="C10966" t="s">
        <v>472</v>
      </c>
      <c r="D10966" t="s">
        <v>22</v>
      </c>
      <c r="E10966" t="s">
        <v>778</v>
      </c>
      <c r="F10966" t="s">
        <v>778</v>
      </c>
      <c r="G10966" t="s">
        <v>73</v>
      </c>
      <c r="H10966" t="s">
        <v>333</v>
      </c>
      <c r="I10966">
        <v>198</v>
      </c>
      <c r="J10966">
        <v>1</v>
      </c>
      <c r="K10966">
        <v>3414</v>
      </c>
      <c r="L10966" t="s">
        <v>471</v>
      </c>
      <c r="M10966" s="2">
        <f>+Table3[[#This Row],[CHW]]/Table3[[#This Row],[Count of Airbill Number]]</f>
        <v>198</v>
      </c>
    </row>
    <row r="10967" spans="2:13">
      <c r="B10967" t="s">
        <v>20</v>
      </c>
      <c r="C10967" t="s">
        <v>472</v>
      </c>
      <c r="D10967" t="s">
        <v>22</v>
      </c>
      <c r="E10967" t="s">
        <v>776</v>
      </c>
      <c r="F10967" t="s">
        <v>777</v>
      </c>
      <c r="G10967" t="s">
        <v>49</v>
      </c>
      <c r="H10967" t="s">
        <v>29</v>
      </c>
      <c r="I10967">
        <v>198</v>
      </c>
      <c r="J10967">
        <v>7</v>
      </c>
      <c r="K10967">
        <v>3415</v>
      </c>
      <c r="L10967" t="s">
        <v>471</v>
      </c>
      <c r="M10967" s="2">
        <f>+Table3[[#This Row],[CHW]]/Table3[[#This Row],[Count of Airbill Number]]</f>
        <v>28.285714285714285</v>
      </c>
    </row>
    <row r="10968" spans="2:13">
      <c r="B10968" t="s">
        <v>20</v>
      </c>
      <c r="C10968" t="s">
        <v>472</v>
      </c>
      <c r="D10968" t="s">
        <v>22</v>
      </c>
      <c r="E10968" t="s">
        <v>776</v>
      </c>
      <c r="F10968" t="s">
        <v>777</v>
      </c>
      <c r="G10968" t="s">
        <v>123</v>
      </c>
      <c r="H10968" t="s">
        <v>114</v>
      </c>
      <c r="I10968">
        <v>197.84000000000003</v>
      </c>
      <c r="J10968">
        <v>6</v>
      </c>
      <c r="K10968">
        <v>3416</v>
      </c>
      <c r="L10968" t="s">
        <v>471</v>
      </c>
      <c r="M10968" s="2">
        <f>+Table3[[#This Row],[CHW]]/Table3[[#This Row],[Count of Airbill Number]]</f>
        <v>32.973333333333336</v>
      </c>
    </row>
    <row r="10969" spans="2:13">
      <c r="B10969" t="s">
        <v>20</v>
      </c>
      <c r="C10969" t="s">
        <v>472</v>
      </c>
      <c r="D10969" t="s">
        <v>22</v>
      </c>
      <c r="E10969" t="s">
        <v>776</v>
      </c>
      <c r="F10969" t="s">
        <v>776</v>
      </c>
      <c r="G10969" t="s">
        <v>107</v>
      </c>
      <c r="H10969" t="s">
        <v>31</v>
      </c>
      <c r="I10969">
        <v>197.3</v>
      </c>
      <c r="J10969">
        <v>21</v>
      </c>
      <c r="K10969">
        <v>3417</v>
      </c>
      <c r="L10969" t="s">
        <v>471</v>
      </c>
      <c r="M10969" s="2">
        <f>+Table3[[#This Row],[CHW]]/Table3[[#This Row],[Count of Airbill Number]]</f>
        <v>9.3952380952380956</v>
      </c>
    </row>
    <row r="10970" spans="2:13">
      <c r="B10970" t="s">
        <v>20</v>
      </c>
      <c r="C10970" t="s">
        <v>21</v>
      </c>
      <c r="D10970" t="s">
        <v>22</v>
      </c>
      <c r="E10970" t="s">
        <v>776</v>
      </c>
      <c r="F10970" t="s">
        <v>776</v>
      </c>
      <c r="G10970" t="s">
        <v>24</v>
      </c>
      <c r="H10970" t="s">
        <v>37</v>
      </c>
      <c r="I10970">
        <v>197.28999999999996</v>
      </c>
      <c r="J10970">
        <v>136</v>
      </c>
      <c r="K10970">
        <v>3418</v>
      </c>
      <c r="L10970" t="s">
        <v>471</v>
      </c>
      <c r="M10970" s="2">
        <f>+Table3[[#This Row],[CHW]]/Table3[[#This Row],[Count of Airbill Number]]</f>
        <v>1.4506617647058822</v>
      </c>
    </row>
    <row r="10971" spans="2:13">
      <c r="B10971" t="s">
        <v>20</v>
      </c>
      <c r="C10971" t="s">
        <v>21</v>
      </c>
      <c r="D10971" t="s">
        <v>22</v>
      </c>
      <c r="E10971" t="s">
        <v>778</v>
      </c>
      <c r="F10971" t="s">
        <v>776</v>
      </c>
      <c r="G10971" t="s">
        <v>171</v>
      </c>
      <c r="H10971" t="s">
        <v>66</v>
      </c>
      <c r="I10971">
        <v>197</v>
      </c>
      <c r="J10971">
        <v>162</v>
      </c>
      <c r="K10971">
        <v>3419</v>
      </c>
      <c r="L10971" t="s">
        <v>471</v>
      </c>
      <c r="M10971" s="2">
        <f>+Table3[[#This Row],[CHW]]/Table3[[#This Row],[Count of Airbill Number]]</f>
        <v>1.2160493827160495</v>
      </c>
    </row>
    <row r="10972" spans="2:13">
      <c r="B10972" t="s">
        <v>20</v>
      </c>
      <c r="C10972" t="s">
        <v>21</v>
      </c>
      <c r="D10972" t="s">
        <v>22</v>
      </c>
      <c r="E10972" t="s">
        <v>776</v>
      </c>
      <c r="F10972" t="s">
        <v>776</v>
      </c>
      <c r="G10972" t="s">
        <v>123</v>
      </c>
      <c r="H10972" t="s">
        <v>33</v>
      </c>
      <c r="I10972">
        <v>197</v>
      </c>
      <c r="J10972">
        <v>3</v>
      </c>
      <c r="K10972">
        <v>3420</v>
      </c>
      <c r="L10972" t="s">
        <v>471</v>
      </c>
      <c r="M10972" s="2">
        <f>+Table3[[#This Row],[CHW]]/Table3[[#This Row],[Count of Airbill Number]]</f>
        <v>65.666666666666671</v>
      </c>
    </row>
    <row r="10973" spans="2:13">
      <c r="B10973" t="s">
        <v>20</v>
      </c>
      <c r="C10973" t="s">
        <v>472</v>
      </c>
      <c r="D10973" t="s">
        <v>22</v>
      </c>
      <c r="E10973" t="s">
        <v>778</v>
      </c>
      <c r="F10973" t="s">
        <v>778</v>
      </c>
      <c r="G10973" t="s">
        <v>269</v>
      </c>
      <c r="H10973" t="s">
        <v>171</v>
      </c>
      <c r="I10973">
        <v>197</v>
      </c>
      <c r="J10973">
        <v>10</v>
      </c>
      <c r="K10973">
        <v>3421</v>
      </c>
      <c r="L10973" t="s">
        <v>471</v>
      </c>
      <c r="M10973" s="2">
        <f>+Table3[[#This Row],[CHW]]/Table3[[#This Row],[Count of Airbill Number]]</f>
        <v>19.7</v>
      </c>
    </row>
    <row r="10974" spans="2:13">
      <c r="B10974" t="s">
        <v>20</v>
      </c>
      <c r="C10974" t="s">
        <v>472</v>
      </c>
      <c r="D10974" t="s">
        <v>22</v>
      </c>
      <c r="E10974" t="s">
        <v>776</v>
      </c>
      <c r="F10974" t="s">
        <v>776</v>
      </c>
      <c r="G10974" t="s">
        <v>89</v>
      </c>
      <c r="H10974" t="s">
        <v>59</v>
      </c>
      <c r="I10974">
        <v>197</v>
      </c>
      <c r="J10974">
        <v>10</v>
      </c>
      <c r="K10974">
        <v>3422</v>
      </c>
      <c r="L10974" t="s">
        <v>471</v>
      </c>
      <c r="M10974" s="2">
        <f>+Table3[[#This Row],[CHW]]/Table3[[#This Row],[Count of Airbill Number]]</f>
        <v>19.7</v>
      </c>
    </row>
    <row r="10975" spans="2:13">
      <c r="B10975" t="s">
        <v>20</v>
      </c>
      <c r="C10975" t="s">
        <v>472</v>
      </c>
      <c r="D10975" t="s">
        <v>22</v>
      </c>
      <c r="E10975" t="s">
        <v>777</v>
      </c>
      <c r="F10975" t="s">
        <v>778</v>
      </c>
      <c r="G10975" t="s">
        <v>29</v>
      </c>
      <c r="H10975" t="s">
        <v>99</v>
      </c>
      <c r="I10975">
        <v>197</v>
      </c>
      <c r="J10975">
        <v>5</v>
      </c>
      <c r="K10975">
        <v>3423</v>
      </c>
      <c r="L10975" t="s">
        <v>471</v>
      </c>
      <c r="M10975" s="2">
        <f>+Table3[[#This Row],[CHW]]/Table3[[#This Row],[Count of Airbill Number]]</f>
        <v>39.4</v>
      </c>
    </row>
    <row r="10976" spans="2:13">
      <c r="B10976" t="s">
        <v>20</v>
      </c>
      <c r="C10976" t="s">
        <v>472</v>
      </c>
      <c r="D10976" t="s">
        <v>22</v>
      </c>
      <c r="E10976" t="s">
        <v>778</v>
      </c>
      <c r="F10976" t="s">
        <v>777</v>
      </c>
      <c r="G10976" t="s">
        <v>112</v>
      </c>
      <c r="H10976" t="s">
        <v>52</v>
      </c>
      <c r="I10976">
        <v>196.98999999999998</v>
      </c>
      <c r="J10976">
        <v>13</v>
      </c>
      <c r="K10976">
        <v>3424</v>
      </c>
      <c r="L10976" t="s">
        <v>471</v>
      </c>
      <c r="M10976" s="2">
        <f>+Table3[[#This Row],[CHW]]/Table3[[#This Row],[Count of Airbill Number]]</f>
        <v>15.153076923076922</v>
      </c>
    </row>
    <row r="10977" spans="2:13">
      <c r="B10977" t="s">
        <v>20</v>
      </c>
      <c r="C10977" t="s">
        <v>472</v>
      </c>
      <c r="D10977" t="s">
        <v>22</v>
      </c>
      <c r="E10977" t="s">
        <v>778</v>
      </c>
      <c r="F10977" t="s">
        <v>777</v>
      </c>
      <c r="G10977" t="s">
        <v>51</v>
      </c>
      <c r="H10977" t="s">
        <v>205</v>
      </c>
      <c r="I10977">
        <v>196.7</v>
      </c>
      <c r="J10977">
        <v>3</v>
      </c>
      <c r="K10977">
        <v>3425</v>
      </c>
      <c r="L10977" t="s">
        <v>471</v>
      </c>
      <c r="M10977" s="2">
        <f>+Table3[[#This Row],[CHW]]/Table3[[#This Row],[Count of Airbill Number]]</f>
        <v>65.566666666666663</v>
      </c>
    </row>
    <row r="10978" spans="2:13">
      <c r="B10978" t="s">
        <v>35</v>
      </c>
      <c r="C10978" t="s">
        <v>472</v>
      </c>
      <c r="D10978" t="s">
        <v>36</v>
      </c>
      <c r="E10978" t="s">
        <v>776</v>
      </c>
      <c r="F10978" t="s">
        <v>776</v>
      </c>
      <c r="G10978" t="s">
        <v>504</v>
      </c>
      <c r="H10978" t="s">
        <v>116</v>
      </c>
      <c r="I10978">
        <v>196.40000000000003</v>
      </c>
      <c r="J10978">
        <v>12</v>
      </c>
      <c r="K10978">
        <v>3426</v>
      </c>
      <c r="L10978" t="s">
        <v>471</v>
      </c>
      <c r="M10978" s="2">
        <f>+Table3[[#This Row],[CHW]]/Table3[[#This Row],[Count of Airbill Number]]</f>
        <v>16.366666666666671</v>
      </c>
    </row>
    <row r="10979" spans="2:13">
      <c r="B10979" t="s">
        <v>20</v>
      </c>
      <c r="C10979" t="s">
        <v>21</v>
      </c>
      <c r="D10979" t="s">
        <v>22</v>
      </c>
      <c r="E10979" t="s">
        <v>778</v>
      </c>
      <c r="F10979" t="s">
        <v>777</v>
      </c>
      <c r="G10979" t="s">
        <v>86</v>
      </c>
      <c r="H10979" t="s">
        <v>374</v>
      </c>
      <c r="I10979">
        <v>196.25</v>
      </c>
      <c r="J10979">
        <v>130</v>
      </c>
      <c r="K10979">
        <v>3427</v>
      </c>
      <c r="L10979" t="s">
        <v>471</v>
      </c>
      <c r="M10979" s="2">
        <f>+Table3[[#This Row],[CHW]]/Table3[[#This Row],[Count of Airbill Number]]</f>
        <v>1.5096153846153846</v>
      </c>
    </row>
    <row r="10980" spans="2:13">
      <c r="B10980" t="s">
        <v>35</v>
      </c>
      <c r="C10980" t="s">
        <v>472</v>
      </c>
      <c r="D10980" t="s">
        <v>36</v>
      </c>
      <c r="E10980" t="s">
        <v>776</v>
      </c>
      <c r="F10980" t="s">
        <v>776</v>
      </c>
      <c r="G10980" t="s">
        <v>85</v>
      </c>
      <c r="H10980" t="s">
        <v>116</v>
      </c>
      <c r="I10980">
        <v>196.15</v>
      </c>
      <c r="J10980">
        <v>2</v>
      </c>
      <c r="K10980">
        <v>3428</v>
      </c>
      <c r="L10980" t="s">
        <v>471</v>
      </c>
      <c r="M10980" s="2">
        <f>+Table3[[#This Row],[CHW]]/Table3[[#This Row],[Count of Airbill Number]]</f>
        <v>98.075000000000003</v>
      </c>
    </row>
    <row r="10981" spans="2:13">
      <c r="B10981" t="s">
        <v>20</v>
      </c>
      <c r="C10981" t="s">
        <v>472</v>
      </c>
      <c r="D10981" t="s">
        <v>22</v>
      </c>
      <c r="E10981" t="s">
        <v>778</v>
      </c>
      <c r="F10981" t="s">
        <v>778</v>
      </c>
      <c r="G10981" t="s">
        <v>51</v>
      </c>
      <c r="H10981" t="s">
        <v>594</v>
      </c>
      <c r="I10981">
        <v>196</v>
      </c>
      <c r="J10981">
        <v>16</v>
      </c>
      <c r="K10981">
        <v>3429</v>
      </c>
      <c r="L10981" t="s">
        <v>471</v>
      </c>
      <c r="M10981" s="2">
        <f>+Table3[[#This Row],[CHW]]/Table3[[#This Row],[Count of Airbill Number]]</f>
        <v>12.25</v>
      </c>
    </row>
    <row r="10982" spans="2:13">
      <c r="B10982" t="s">
        <v>20</v>
      </c>
      <c r="C10982" t="s">
        <v>472</v>
      </c>
      <c r="D10982" t="s">
        <v>22</v>
      </c>
      <c r="E10982" t="s">
        <v>778</v>
      </c>
      <c r="F10982" t="s">
        <v>778</v>
      </c>
      <c r="G10982" t="s">
        <v>124</v>
      </c>
      <c r="H10982" t="s">
        <v>575</v>
      </c>
      <c r="I10982">
        <v>195.4</v>
      </c>
      <c r="J10982">
        <v>9</v>
      </c>
      <c r="K10982">
        <v>3430</v>
      </c>
      <c r="L10982" t="s">
        <v>471</v>
      </c>
      <c r="M10982" s="2">
        <f>+Table3[[#This Row],[CHW]]/Table3[[#This Row],[Count of Airbill Number]]</f>
        <v>21.711111111111112</v>
      </c>
    </row>
    <row r="10983" spans="2:13">
      <c r="B10983" t="s">
        <v>20</v>
      </c>
      <c r="C10983" t="s">
        <v>21</v>
      </c>
      <c r="D10983" t="s">
        <v>22</v>
      </c>
      <c r="E10983" t="s">
        <v>776</v>
      </c>
      <c r="F10983" t="s">
        <v>778</v>
      </c>
      <c r="G10983" t="s">
        <v>32</v>
      </c>
      <c r="H10983" t="s">
        <v>153</v>
      </c>
      <c r="I10983">
        <v>195</v>
      </c>
      <c r="J10983">
        <v>23</v>
      </c>
      <c r="K10983">
        <v>3431</v>
      </c>
      <c r="L10983" t="s">
        <v>471</v>
      </c>
      <c r="M10983" s="2">
        <f>+Table3[[#This Row],[CHW]]/Table3[[#This Row],[Count of Airbill Number]]</f>
        <v>8.4782608695652169</v>
      </c>
    </row>
    <row r="10984" spans="2:13">
      <c r="B10984" t="s">
        <v>20</v>
      </c>
      <c r="C10984" t="s">
        <v>472</v>
      </c>
      <c r="D10984" t="s">
        <v>22</v>
      </c>
      <c r="E10984" t="s">
        <v>776</v>
      </c>
      <c r="F10984" t="s">
        <v>776</v>
      </c>
      <c r="G10984" t="s">
        <v>116</v>
      </c>
      <c r="H10984" t="s">
        <v>312</v>
      </c>
      <c r="I10984">
        <v>195</v>
      </c>
      <c r="J10984">
        <v>13</v>
      </c>
      <c r="K10984">
        <v>3432</v>
      </c>
      <c r="L10984" t="s">
        <v>471</v>
      </c>
      <c r="M10984" s="2">
        <f>+Table3[[#This Row],[CHW]]/Table3[[#This Row],[Count of Airbill Number]]</f>
        <v>15</v>
      </c>
    </row>
    <row r="10985" spans="2:13">
      <c r="B10985" t="s">
        <v>20</v>
      </c>
      <c r="C10985" t="s">
        <v>472</v>
      </c>
      <c r="D10985" t="s">
        <v>22</v>
      </c>
      <c r="E10985" t="s">
        <v>776</v>
      </c>
      <c r="F10985" t="s">
        <v>778</v>
      </c>
      <c r="G10985" t="s">
        <v>85</v>
      </c>
      <c r="H10985" t="s">
        <v>405</v>
      </c>
      <c r="I10985">
        <v>195</v>
      </c>
      <c r="J10985">
        <v>23</v>
      </c>
      <c r="K10985">
        <v>3433</v>
      </c>
      <c r="L10985" t="s">
        <v>471</v>
      </c>
      <c r="M10985" s="2">
        <f>+Table3[[#This Row],[CHW]]/Table3[[#This Row],[Count of Airbill Number]]</f>
        <v>8.4782608695652169</v>
      </c>
    </row>
    <row r="10986" spans="2:13">
      <c r="B10986" t="s">
        <v>20</v>
      </c>
      <c r="C10986" t="s">
        <v>472</v>
      </c>
      <c r="D10986" t="s">
        <v>22</v>
      </c>
      <c r="E10986" t="s">
        <v>778</v>
      </c>
      <c r="F10986" t="s">
        <v>778</v>
      </c>
      <c r="G10986" t="s">
        <v>636</v>
      </c>
      <c r="H10986" t="s">
        <v>171</v>
      </c>
      <c r="I10986">
        <v>195</v>
      </c>
      <c r="J10986">
        <v>2</v>
      </c>
      <c r="K10986">
        <v>3434</v>
      </c>
      <c r="L10986" t="s">
        <v>471</v>
      </c>
      <c r="M10986" s="2">
        <f>+Table3[[#This Row],[CHW]]/Table3[[#This Row],[Count of Airbill Number]]</f>
        <v>97.5</v>
      </c>
    </row>
    <row r="10987" spans="2:13">
      <c r="B10987" t="s">
        <v>20</v>
      </c>
      <c r="C10987" t="s">
        <v>472</v>
      </c>
      <c r="D10987" t="s">
        <v>22</v>
      </c>
      <c r="E10987" t="s">
        <v>777</v>
      </c>
      <c r="F10987" t="s">
        <v>778</v>
      </c>
      <c r="G10987" t="s">
        <v>181</v>
      </c>
      <c r="H10987" t="s">
        <v>150</v>
      </c>
      <c r="I10987">
        <v>195</v>
      </c>
      <c r="J10987">
        <v>13</v>
      </c>
      <c r="K10987">
        <v>3435</v>
      </c>
      <c r="L10987" t="s">
        <v>471</v>
      </c>
      <c r="M10987" s="2">
        <f>+Table3[[#This Row],[CHW]]/Table3[[#This Row],[Count of Airbill Number]]</f>
        <v>15</v>
      </c>
    </row>
    <row r="10988" spans="2:13">
      <c r="B10988" t="s">
        <v>20</v>
      </c>
      <c r="C10988" t="s">
        <v>472</v>
      </c>
      <c r="D10988" t="s">
        <v>22</v>
      </c>
      <c r="E10988" t="s">
        <v>777</v>
      </c>
      <c r="F10988" t="s">
        <v>776</v>
      </c>
      <c r="G10988" t="s">
        <v>162</v>
      </c>
      <c r="H10988" t="s">
        <v>312</v>
      </c>
      <c r="I10988">
        <v>195</v>
      </c>
      <c r="J10988">
        <v>6</v>
      </c>
      <c r="K10988">
        <v>3436</v>
      </c>
      <c r="L10988" t="s">
        <v>471</v>
      </c>
      <c r="M10988" s="2">
        <f>+Table3[[#This Row],[CHW]]/Table3[[#This Row],[Count of Airbill Number]]</f>
        <v>32.5</v>
      </c>
    </row>
    <row r="10989" spans="2:13">
      <c r="B10989" t="s">
        <v>20</v>
      </c>
      <c r="C10989" t="s">
        <v>472</v>
      </c>
      <c r="D10989" t="s">
        <v>36</v>
      </c>
      <c r="E10989" t="s">
        <v>777</v>
      </c>
      <c r="F10989" t="s">
        <v>777</v>
      </c>
      <c r="G10989" t="s">
        <v>501</v>
      </c>
      <c r="H10989" t="s">
        <v>179</v>
      </c>
      <c r="I10989">
        <v>195</v>
      </c>
      <c r="J10989">
        <v>17</v>
      </c>
      <c r="K10989">
        <v>3437</v>
      </c>
      <c r="L10989" t="s">
        <v>471</v>
      </c>
      <c r="M10989" s="2">
        <f>+Table3[[#This Row],[CHW]]/Table3[[#This Row],[Count of Airbill Number]]</f>
        <v>11.470588235294118</v>
      </c>
    </row>
    <row r="10990" spans="2:13">
      <c r="B10990" t="s">
        <v>20</v>
      </c>
      <c r="C10990" t="s">
        <v>472</v>
      </c>
      <c r="D10990" t="s">
        <v>36</v>
      </c>
      <c r="E10990" t="s">
        <v>778</v>
      </c>
      <c r="F10990" t="s">
        <v>778</v>
      </c>
      <c r="G10990" t="s">
        <v>291</v>
      </c>
      <c r="H10990" t="s">
        <v>86</v>
      </c>
      <c r="I10990">
        <v>195</v>
      </c>
      <c r="J10990">
        <v>26</v>
      </c>
      <c r="K10990">
        <v>3438</v>
      </c>
      <c r="L10990" t="s">
        <v>471</v>
      </c>
      <c r="M10990" s="2">
        <f>+Table3[[#This Row],[CHW]]/Table3[[#This Row],[Count of Airbill Number]]</f>
        <v>7.5</v>
      </c>
    </row>
    <row r="10991" spans="2:13">
      <c r="B10991" t="s">
        <v>20</v>
      </c>
      <c r="C10991" t="s">
        <v>472</v>
      </c>
      <c r="D10991" t="s">
        <v>22</v>
      </c>
      <c r="E10991" t="s">
        <v>776</v>
      </c>
      <c r="F10991" t="s">
        <v>776</v>
      </c>
      <c r="G10991" t="s">
        <v>40</v>
      </c>
      <c r="H10991" t="s">
        <v>39</v>
      </c>
      <c r="I10991">
        <v>194.61</v>
      </c>
      <c r="J10991">
        <v>1</v>
      </c>
      <c r="K10991">
        <v>3439</v>
      </c>
      <c r="L10991" t="s">
        <v>471</v>
      </c>
      <c r="M10991" s="2">
        <f>+Table3[[#This Row],[CHW]]/Table3[[#This Row],[Count of Airbill Number]]</f>
        <v>194.61</v>
      </c>
    </row>
    <row r="10992" spans="2:13">
      <c r="B10992" t="s">
        <v>20</v>
      </c>
      <c r="C10992" t="s">
        <v>472</v>
      </c>
      <c r="D10992" t="s">
        <v>22</v>
      </c>
      <c r="E10992" t="s">
        <v>776</v>
      </c>
      <c r="F10992" t="s">
        <v>778</v>
      </c>
      <c r="G10992" t="s">
        <v>31</v>
      </c>
      <c r="H10992" t="s">
        <v>250</v>
      </c>
      <c r="I10992">
        <v>194.09</v>
      </c>
      <c r="J10992">
        <v>3</v>
      </c>
      <c r="K10992">
        <v>3440</v>
      </c>
      <c r="L10992" t="s">
        <v>471</v>
      </c>
      <c r="M10992" s="2">
        <f>+Table3[[#This Row],[CHW]]/Table3[[#This Row],[Count of Airbill Number]]</f>
        <v>64.696666666666673</v>
      </c>
    </row>
    <row r="10993" spans="2:13">
      <c r="B10993" t="s">
        <v>20</v>
      </c>
      <c r="C10993" t="s">
        <v>21</v>
      </c>
      <c r="D10993" t="s">
        <v>22</v>
      </c>
      <c r="E10993" t="s">
        <v>778</v>
      </c>
      <c r="F10993" t="s">
        <v>778</v>
      </c>
      <c r="G10993" t="s">
        <v>210</v>
      </c>
      <c r="H10993" t="s">
        <v>269</v>
      </c>
      <c r="I10993">
        <v>194</v>
      </c>
      <c r="J10993">
        <v>78</v>
      </c>
      <c r="K10993">
        <v>3441</v>
      </c>
      <c r="L10993" t="s">
        <v>471</v>
      </c>
      <c r="M10993" s="2">
        <f>+Table3[[#This Row],[CHW]]/Table3[[#This Row],[Count of Airbill Number]]</f>
        <v>2.4871794871794872</v>
      </c>
    </row>
    <row r="10994" spans="2:13">
      <c r="B10994" t="s">
        <v>20</v>
      </c>
      <c r="C10994" t="s">
        <v>21</v>
      </c>
      <c r="D10994" t="s">
        <v>22</v>
      </c>
      <c r="E10994" t="s">
        <v>778</v>
      </c>
      <c r="F10994" t="s">
        <v>778</v>
      </c>
      <c r="G10994" t="s">
        <v>171</v>
      </c>
      <c r="H10994" t="s">
        <v>51</v>
      </c>
      <c r="I10994">
        <v>194</v>
      </c>
      <c r="J10994">
        <v>13</v>
      </c>
      <c r="K10994">
        <v>3442</v>
      </c>
      <c r="L10994" t="s">
        <v>471</v>
      </c>
      <c r="M10994" s="2">
        <f>+Table3[[#This Row],[CHW]]/Table3[[#This Row],[Count of Airbill Number]]</f>
        <v>14.923076923076923</v>
      </c>
    </row>
    <row r="10995" spans="2:13">
      <c r="B10995" t="s">
        <v>20</v>
      </c>
      <c r="C10995" t="s">
        <v>21</v>
      </c>
      <c r="D10995" t="s">
        <v>22</v>
      </c>
      <c r="E10995" t="s">
        <v>778</v>
      </c>
      <c r="F10995" t="s">
        <v>776</v>
      </c>
      <c r="G10995" t="s">
        <v>267</v>
      </c>
      <c r="H10995" t="s">
        <v>32</v>
      </c>
      <c r="I10995">
        <v>194</v>
      </c>
      <c r="J10995">
        <v>3</v>
      </c>
      <c r="K10995">
        <v>3443</v>
      </c>
      <c r="L10995" t="s">
        <v>471</v>
      </c>
      <c r="M10995" s="2">
        <f>+Table3[[#This Row],[CHW]]/Table3[[#This Row],[Count of Airbill Number]]</f>
        <v>64.666666666666671</v>
      </c>
    </row>
    <row r="10996" spans="2:13">
      <c r="B10996" t="s">
        <v>20</v>
      </c>
      <c r="C10996" t="s">
        <v>472</v>
      </c>
      <c r="D10996" t="s">
        <v>22</v>
      </c>
      <c r="E10996" t="s">
        <v>777</v>
      </c>
      <c r="F10996" t="s">
        <v>777</v>
      </c>
      <c r="G10996" t="s">
        <v>374</v>
      </c>
      <c r="H10996" t="s">
        <v>27</v>
      </c>
      <c r="I10996">
        <v>194</v>
      </c>
      <c r="J10996">
        <v>7</v>
      </c>
      <c r="K10996">
        <v>3444</v>
      </c>
      <c r="L10996" t="s">
        <v>471</v>
      </c>
      <c r="M10996" s="2">
        <f>+Table3[[#This Row],[CHW]]/Table3[[#This Row],[Count of Airbill Number]]</f>
        <v>27.714285714285715</v>
      </c>
    </row>
    <row r="10997" spans="2:13">
      <c r="B10997" t="s">
        <v>20</v>
      </c>
      <c r="C10997" t="s">
        <v>472</v>
      </c>
      <c r="D10997" t="s">
        <v>22</v>
      </c>
      <c r="E10997" t="s">
        <v>776</v>
      </c>
      <c r="F10997" t="s">
        <v>778</v>
      </c>
      <c r="G10997" t="s">
        <v>24</v>
      </c>
      <c r="H10997" t="s">
        <v>124</v>
      </c>
      <c r="I10997">
        <v>194</v>
      </c>
      <c r="J10997">
        <v>3</v>
      </c>
      <c r="K10997">
        <v>3445</v>
      </c>
      <c r="L10997" t="s">
        <v>471</v>
      </c>
      <c r="M10997" s="2">
        <f>+Table3[[#This Row],[CHW]]/Table3[[#This Row],[Count of Airbill Number]]</f>
        <v>64.666666666666671</v>
      </c>
    </row>
    <row r="10998" spans="2:13">
      <c r="B10998" t="s">
        <v>20</v>
      </c>
      <c r="C10998" t="s">
        <v>472</v>
      </c>
      <c r="D10998" t="s">
        <v>22</v>
      </c>
      <c r="E10998" t="s">
        <v>776</v>
      </c>
      <c r="F10998" t="s">
        <v>776</v>
      </c>
      <c r="G10998" t="s">
        <v>103</v>
      </c>
      <c r="H10998" t="s">
        <v>59</v>
      </c>
      <c r="I10998">
        <v>194</v>
      </c>
      <c r="J10998">
        <v>5</v>
      </c>
      <c r="K10998">
        <v>3446</v>
      </c>
      <c r="L10998" t="s">
        <v>471</v>
      </c>
      <c r="M10998" s="2">
        <f>+Table3[[#This Row],[CHW]]/Table3[[#This Row],[Count of Airbill Number]]</f>
        <v>38.799999999999997</v>
      </c>
    </row>
    <row r="10999" spans="2:13">
      <c r="B10999" t="s">
        <v>20</v>
      </c>
      <c r="C10999" t="s">
        <v>472</v>
      </c>
      <c r="D10999" t="s">
        <v>22</v>
      </c>
      <c r="E10999" t="s">
        <v>776</v>
      </c>
      <c r="F10999" t="s">
        <v>776</v>
      </c>
      <c r="G10999" t="s">
        <v>170</v>
      </c>
      <c r="H10999" t="s">
        <v>24</v>
      </c>
      <c r="I10999">
        <v>194</v>
      </c>
      <c r="J10999">
        <v>9</v>
      </c>
      <c r="K10999">
        <v>3447</v>
      </c>
      <c r="L10999" t="s">
        <v>471</v>
      </c>
      <c r="M10999" s="2">
        <f>+Table3[[#This Row],[CHW]]/Table3[[#This Row],[Count of Airbill Number]]</f>
        <v>21.555555555555557</v>
      </c>
    </row>
    <row r="11000" spans="2:13">
      <c r="B11000" t="s">
        <v>20</v>
      </c>
      <c r="C11000" t="s">
        <v>472</v>
      </c>
      <c r="D11000" t="s">
        <v>22</v>
      </c>
      <c r="E11000" t="s">
        <v>776</v>
      </c>
      <c r="F11000" t="s">
        <v>778</v>
      </c>
      <c r="G11000" t="s">
        <v>216</v>
      </c>
      <c r="H11000" t="s">
        <v>150</v>
      </c>
      <c r="I11000">
        <v>194</v>
      </c>
      <c r="J11000">
        <v>3</v>
      </c>
      <c r="K11000">
        <v>3448</v>
      </c>
      <c r="L11000" t="s">
        <v>471</v>
      </c>
      <c r="M11000" s="2">
        <f>+Table3[[#This Row],[CHW]]/Table3[[#This Row],[Count of Airbill Number]]</f>
        <v>64.666666666666671</v>
      </c>
    </row>
    <row r="11001" spans="2:13">
      <c r="B11001" t="s">
        <v>20</v>
      </c>
      <c r="C11001" t="s">
        <v>472</v>
      </c>
      <c r="D11001" t="s">
        <v>22</v>
      </c>
      <c r="E11001" t="s">
        <v>776</v>
      </c>
      <c r="F11001" t="s">
        <v>778</v>
      </c>
      <c r="G11001" t="s">
        <v>31</v>
      </c>
      <c r="H11001" t="s">
        <v>423</v>
      </c>
      <c r="I11001">
        <v>193.68</v>
      </c>
      <c r="J11001">
        <v>1</v>
      </c>
      <c r="K11001">
        <v>3449</v>
      </c>
      <c r="L11001" t="s">
        <v>471</v>
      </c>
      <c r="M11001" s="2">
        <f>+Table3[[#This Row],[CHW]]/Table3[[#This Row],[Count of Airbill Number]]</f>
        <v>193.68</v>
      </c>
    </row>
    <row r="11002" spans="2:13">
      <c r="B11002" t="s">
        <v>20</v>
      </c>
      <c r="C11002" t="s">
        <v>472</v>
      </c>
      <c r="D11002" t="s">
        <v>22</v>
      </c>
      <c r="E11002" t="s">
        <v>778</v>
      </c>
      <c r="F11002" t="s">
        <v>778</v>
      </c>
      <c r="G11002" t="s">
        <v>124</v>
      </c>
      <c r="H11002" t="s">
        <v>333</v>
      </c>
      <c r="I11002">
        <v>193.67999999999998</v>
      </c>
      <c r="J11002">
        <v>14</v>
      </c>
      <c r="K11002">
        <v>3450</v>
      </c>
      <c r="L11002" t="s">
        <v>471</v>
      </c>
      <c r="M11002" s="2">
        <f>+Table3[[#This Row],[CHW]]/Table3[[#This Row],[Count of Airbill Number]]</f>
        <v>13.834285714285713</v>
      </c>
    </row>
    <row r="11003" spans="2:13">
      <c r="B11003" t="s">
        <v>20</v>
      </c>
      <c r="C11003" t="s">
        <v>472</v>
      </c>
      <c r="D11003" t="s">
        <v>22</v>
      </c>
      <c r="E11003" t="s">
        <v>776</v>
      </c>
      <c r="F11003" t="s">
        <v>776</v>
      </c>
      <c r="G11003" t="s">
        <v>49</v>
      </c>
      <c r="H11003" t="s">
        <v>123</v>
      </c>
      <c r="I11003">
        <v>193.3</v>
      </c>
      <c r="J11003">
        <v>13</v>
      </c>
      <c r="K11003">
        <v>3451</v>
      </c>
      <c r="L11003" t="s">
        <v>471</v>
      </c>
      <c r="M11003" s="2">
        <f>+Table3[[#This Row],[CHW]]/Table3[[#This Row],[Count of Airbill Number]]</f>
        <v>14.86923076923077</v>
      </c>
    </row>
    <row r="11004" spans="2:13">
      <c r="B11004" t="s">
        <v>20</v>
      </c>
      <c r="C11004" t="s">
        <v>472</v>
      </c>
      <c r="D11004" t="s">
        <v>22</v>
      </c>
      <c r="E11004" t="s">
        <v>778</v>
      </c>
      <c r="F11004" t="s">
        <v>778</v>
      </c>
      <c r="G11004" t="s">
        <v>545</v>
      </c>
      <c r="H11004" t="s">
        <v>269</v>
      </c>
      <c r="I11004">
        <v>193.1</v>
      </c>
      <c r="J11004">
        <v>45</v>
      </c>
      <c r="K11004">
        <v>3452</v>
      </c>
      <c r="L11004" t="s">
        <v>471</v>
      </c>
      <c r="M11004" s="2">
        <f>+Table3[[#This Row],[CHW]]/Table3[[#This Row],[Count of Airbill Number]]</f>
        <v>4.2911111111111113</v>
      </c>
    </row>
    <row r="11005" spans="2:13">
      <c r="B11005" t="s">
        <v>35</v>
      </c>
      <c r="C11005" t="s">
        <v>472</v>
      </c>
      <c r="D11005" t="s">
        <v>36</v>
      </c>
      <c r="E11005" t="s">
        <v>777</v>
      </c>
      <c r="F11005" t="s">
        <v>777</v>
      </c>
      <c r="G11005" t="s">
        <v>27</v>
      </c>
      <c r="H11005" t="s">
        <v>332</v>
      </c>
      <c r="I11005">
        <v>193</v>
      </c>
      <c r="J11005">
        <v>2</v>
      </c>
      <c r="K11005">
        <v>3453</v>
      </c>
      <c r="L11005" t="s">
        <v>471</v>
      </c>
      <c r="M11005" s="2">
        <f>+Table3[[#This Row],[CHW]]/Table3[[#This Row],[Count of Airbill Number]]</f>
        <v>96.5</v>
      </c>
    </row>
    <row r="11006" spans="2:13">
      <c r="B11006" t="s">
        <v>20</v>
      </c>
      <c r="C11006" t="s">
        <v>21</v>
      </c>
      <c r="D11006" t="s">
        <v>22</v>
      </c>
      <c r="E11006" t="s">
        <v>777</v>
      </c>
      <c r="F11006" t="s">
        <v>777</v>
      </c>
      <c r="G11006" t="s">
        <v>485</v>
      </c>
      <c r="H11006" t="s">
        <v>290</v>
      </c>
      <c r="I11006">
        <v>193</v>
      </c>
      <c r="J11006">
        <v>112</v>
      </c>
      <c r="K11006">
        <v>3454</v>
      </c>
      <c r="L11006" t="s">
        <v>471</v>
      </c>
      <c r="M11006" s="2">
        <f>+Table3[[#This Row],[CHW]]/Table3[[#This Row],[Count of Airbill Number]]</f>
        <v>1.7232142857142858</v>
      </c>
    </row>
    <row r="11007" spans="2:13">
      <c r="B11007" t="s">
        <v>20</v>
      </c>
      <c r="C11007" t="s">
        <v>21</v>
      </c>
      <c r="D11007" t="s">
        <v>22</v>
      </c>
      <c r="E11007" t="s">
        <v>778</v>
      </c>
      <c r="F11007" t="s">
        <v>776</v>
      </c>
      <c r="G11007" t="s">
        <v>260</v>
      </c>
      <c r="H11007" t="s">
        <v>66</v>
      </c>
      <c r="I11007">
        <v>193</v>
      </c>
      <c r="J11007">
        <v>153</v>
      </c>
      <c r="K11007">
        <v>3455</v>
      </c>
      <c r="L11007" t="s">
        <v>471</v>
      </c>
      <c r="M11007" s="2">
        <f>+Table3[[#This Row],[CHW]]/Table3[[#This Row],[Count of Airbill Number]]</f>
        <v>1.261437908496732</v>
      </c>
    </row>
    <row r="11008" spans="2:13">
      <c r="B11008" t="s">
        <v>20</v>
      </c>
      <c r="C11008" t="s">
        <v>472</v>
      </c>
      <c r="D11008" t="s">
        <v>22</v>
      </c>
      <c r="E11008" t="s">
        <v>778</v>
      </c>
      <c r="F11008" t="s">
        <v>778</v>
      </c>
      <c r="G11008" t="s">
        <v>565</v>
      </c>
      <c r="H11008" t="s">
        <v>112</v>
      </c>
      <c r="I11008">
        <v>193</v>
      </c>
      <c r="J11008">
        <v>11</v>
      </c>
      <c r="K11008">
        <v>3456</v>
      </c>
      <c r="L11008" t="s">
        <v>471</v>
      </c>
      <c r="M11008" s="2">
        <f>+Table3[[#This Row],[CHW]]/Table3[[#This Row],[Count of Airbill Number]]</f>
        <v>17.545454545454547</v>
      </c>
    </row>
    <row r="11009" spans="2:13">
      <c r="B11009" t="s">
        <v>20</v>
      </c>
      <c r="C11009" t="s">
        <v>472</v>
      </c>
      <c r="D11009" t="s">
        <v>22</v>
      </c>
      <c r="E11009" t="s">
        <v>776</v>
      </c>
      <c r="F11009" t="s">
        <v>778</v>
      </c>
      <c r="G11009" t="s">
        <v>50</v>
      </c>
      <c r="H11009" t="s">
        <v>112</v>
      </c>
      <c r="I11009">
        <v>193</v>
      </c>
      <c r="J11009">
        <v>11</v>
      </c>
      <c r="K11009">
        <v>3457</v>
      </c>
      <c r="L11009" t="s">
        <v>471</v>
      </c>
      <c r="M11009" s="2">
        <f>+Table3[[#This Row],[CHW]]/Table3[[#This Row],[Count of Airbill Number]]</f>
        <v>17.545454545454547</v>
      </c>
    </row>
    <row r="11010" spans="2:13">
      <c r="B11010" t="s">
        <v>35</v>
      </c>
      <c r="C11010" t="s">
        <v>472</v>
      </c>
      <c r="D11010" t="s">
        <v>36</v>
      </c>
      <c r="E11010" t="s">
        <v>777</v>
      </c>
      <c r="F11010" t="s">
        <v>777</v>
      </c>
      <c r="G11010" t="s">
        <v>259</v>
      </c>
      <c r="H11010" t="s">
        <v>481</v>
      </c>
      <c r="I11010">
        <v>192.3</v>
      </c>
      <c r="J11010">
        <v>9</v>
      </c>
      <c r="K11010">
        <v>3458</v>
      </c>
      <c r="L11010" t="s">
        <v>471</v>
      </c>
      <c r="M11010" s="2">
        <f>+Table3[[#This Row],[CHW]]/Table3[[#This Row],[Count of Airbill Number]]</f>
        <v>21.366666666666667</v>
      </c>
    </row>
    <row r="11011" spans="2:13">
      <c r="B11011" t="s">
        <v>20</v>
      </c>
      <c r="C11011" t="s">
        <v>21</v>
      </c>
      <c r="D11011" t="s">
        <v>22</v>
      </c>
      <c r="E11011" t="s">
        <v>778</v>
      </c>
      <c r="F11011" t="s">
        <v>778</v>
      </c>
      <c r="G11011" t="s">
        <v>51</v>
      </c>
      <c r="H11011" t="s">
        <v>306</v>
      </c>
      <c r="I11011">
        <v>192.3</v>
      </c>
      <c r="J11011">
        <v>24</v>
      </c>
      <c r="K11011">
        <v>3459</v>
      </c>
      <c r="L11011" t="s">
        <v>471</v>
      </c>
      <c r="M11011" s="2">
        <f>+Table3[[#This Row],[CHW]]/Table3[[#This Row],[Count of Airbill Number]]</f>
        <v>8.0125000000000011</v>
      </c>
    </row>
    <row r="11012" spans="2:13">
      <c r="B11012" t="s">
        <v>20</v>
      </c>
      <c r="C11012" t="s">
        <v>472</v>
      </c>
      <c r="D11012" t="s">
        <v>22</v>
      </c>
      <c r="E11012" t="s">
        <v>776</v>
      </c>
      <c r="F11012" t="s">
        <v>776</v>
      </c>
      <c r="G11012" t="s">
        <v>66</v>
      </c>
      <c r="H11012" t="s">
        <v>102</v>
      </c>
      <c r="I11012">
        <v>192.3</v>
      </c>
      <c r="J11012">
        <v>10</v>
      </c>
      <c r="K11012">
        <v>3460</v>
      </c>
      <c r="L11012" t="s">
        <v>471</v>
      </c>
      <c r="M11012" s="2">
        <f>+Table3[[#This Row],[CHW]]/Table3[[#This Row],[Count of Airbill Number]]</f>
        <v>19.23</v>
      </c>
    </row>
    <row r="11013" spans="2:13">
      <c r="B11013" t="s">
        <v>35</v>
      </c>
      <c r="C11013" t="s">
        <v>472</v>
      </c>
      <c r="D11013" t="s">
        <v>36</v>
      </c>
      <c r="E11013" t="s">
        <v>777</v>
      </c>
      <c r="F11013" t="s">
        <v>777</v>
      </c>
      <c r="G11013" t="s">
        <v>38</v>
      </c>
      <c r="H11013" t="s">
        <v>190</v>
      </c>
      <c r="I11013">
        <v>192</v>
      </c>
      <c r="J11013">
        <v>1</v>
      </c>
      <c r="K11013">
        <v>3461</v>
      </c>
      <c r="L11013" t="s">
        <v>471</v>
      </c>
      <c r="M11013" s="2">
        <f>+Table3[[#This Row],[CHW]]/Table3[[#This Row],[Count of Airbill Number]]</f>
        <v>192</v>
      </c>
    </row>
    <row r="11014" spans="2:13">
      <c r="B11014" t="s">
        <v>35</v>
      </c>
      <c r="C11014" t="s">
        <v>472</v>
      </c>
      <c r="D11014" t="s">
        <v>36</v>
      </c>
      <c r="E11014" t="s">
        <v>777</v>
      </c>
      <c r="F11014" t="s">
        <v>777</v>
      </c>
      <c r="G11014" t="s">
        <v>97</v>
      </c>
      <c r="H11014" t="s">
        <v>110</v>
      </c>
      <c r="I11014">
        <v>192</v>
      </c>
      <c r="J11014">
        <v>1</v>
      </c>
      <c r="K11014">
        <v>3462</v>
      </c>
      <c r="L11014" t="s">
        <v>471</v>
      </c>
      <c r="M11014" s="2">
        <f>+Table3[[#This Row],[CHW]]/Table3[[#This Row],[Count of Airbill Number]]</f>
        <v>192</v>
      </c>
    </row>
    <row r="11015" spans="2:13">
      <c r="B11015" t="s">
        <v>20</v>
      </c>
      <c r="C11015" t="s">
        <v>472</v>
      </c>
      <c r="D11015" t="s">
        <v>22</v>
      </c>
      <c r="E11015" t="s">
        <v>777</v>
      </c>
      <c r="F11015" t="s">
        <v>776</v>
      </c>
      <c r="G11015" t="s">
        <v>259</v>
      </c>
      <c r="H11015" t="s">
        <v>600</v>
      </c>
      <c r="I11015">
        <v>192</v>
      </c>
      <c r="J11015">
        <v>6</v>
      </c>
      <c r="K11015">
        <v>3463</v>
      </c>
      <c r="L11015" t="s">
        <v>471</v>
      </c>
      <c r="M11015" s="2">
        <f>+Table3[[#This Row],[CHW]]/Table3[[#This Row],[Count of Airbill Number]]</f>
        <v>32</v>
      </c>
    </row>
    <row r="11016" spans="2:13">
      <c r="B11016" t="s">
        <v>20</v>
      </c>
      <c r="C11016" t="s">
        <v>472</v>
      </c>
      <c r="D11016" t="s">
        <v>22</v>
      </c>
      <c r="E11016" t="s">
        <v>776</v>
      </c>
      <c r="F11016" t="s">
        <v>776</v>
      </c>
      <c r="G11016" t="s">
        <v>85</v>
      </c>
      <c r="H11016" t="s">
        <v>31</v>
      </c>
      <c r="I11016">
        <v>192</v>
      </c>
      <c r="J11016">
        <v>18</v>
      </c>
      <c r="K11016">
        <v>3464</v>
      </c>
      <c r="L11016" t="s">
        <v>471</v>
      </c>
      <c r="M11016" s="2">
        <f>+Table3[[#This Row],[CHW]]/Table3[[#This Row],[Count of Airbill Number]]</f>
        <v>10.666666666666666</v>
      </c>
    </row>
    <row r="11017" spans="2:13">
      <c r="B11017" t="s">
        <v>20</v>
      </c>
      <c r="C11017" t="s">
        <v>472</v>
      </c>
      <c r="D11017" t="s">
        <v>22</v>
      </c>
      <c r="E11017" t="s">
        <v>777</v>
      </c>
      <c r="F11017" t="s">
        <v>777</v>
      </c>
      <c r="G11017" t="s">
        <v>517</v>
      </c>
      <c r="H11017" t="s">
        <v>559</v>
      </c>
      <c r="I11017">
        <v>192</v>
      </c>
      <c r="J11017">
        <v>8</v>
      </c>
      <c r="K11017">
        <v>3465</v>
      </c>
      <c r="L11017" t="s">
        <v>471</v>
      </c>
      <c r="M11017" s="2">
        <f>+Table3[[#This Row],[CHW]]/Table3[[#This Row],[Count of Airbill Number]]</f>
        <v>24</v>
      </c>
    </row>
    <row r="11018" spans="2:13">
      <c r="B11018" t="s">
        <v>20</v>
      </c>
      <c r="C11018" t="s">
        <v>472</v>
      </c>
      <c r="D11018" t="s">
        <v>22</v>
      </c>
      <c r="E11018" t="s">
        <v>776</v>
      </c>
      <c r="F11018" t="s">
        <v>776</v>
      </c>
      <c r="G11018" t="s">
        <v>49</v>
      </c>
      <c r="H11018" t="s">
        <v>24</v>
      </c>
      <c r="I11018">
        <v>192</v>
      </c>
      <c r="J11018">
        <v>18</v>
      </c>
      <c r="K11018">
        <v>3466</v>
      </c>
      <c r="L11018" t="s">
        <v>471</v>
      </c>
      <c r="M11018" s="2">
        <f>+Table3[[#This Row],[CHW]]/Table3[[#This Row],[Count of Airbill Number]]</f>
        <v>10.666666666666666</v>
      </c>
    </row>
    <row r="11019" spans="2:13">
      <c r="B11019" t="s">
        <v>20</v>
      </c>
      <c r="C11019" t="s">
        <v>472</v>
      </c>
      <c r="D11019" t="s">
        <v>22</v>
      </c>
      <c r="E11019" t="s">
        <v>777</v>
      </c>
      <c r="F11019" t="s">
        <v>778</v>
      </c>
      <c r="G11019" t="s">
        <v>360</v>
      </c>
      <c r="H11019" t="s">
        <v>267</v>
      </c>
      <c r="I11019">
        <v>192</v>
      </c>
      <c r="J11019">
        <v>27</v>
      </c>
      <c r="K11019">
        <v>3467</v>
      </c>
      <c r="L11019" t="s">
        <v>471</v>
      </c>
      <c r="M11019" s="2">
        <f>+Table3[[#This Row],[CHW]]/Table3[[#This Row],[Count of Airbill Number]]</f>
        <v>7.1111111111111107</v>
      </c>
    </row>
    <row r="11020" spans="2:13">
      <c r="B11020" t="s">
        <v>20</v>
      </c>
      <c r="C11020" t="s">
        <v>472</v>
      </c>
      <c r="D11020" t="s">
        <v>22</v>
      </c>
      <c r="E11020" t="s">
        <v>776</v>
      </c>
      <c r="F11020" t="s">
        <v>778</v>
      </c>
      <c r="G11020" t="s">
        <v>31</v>
      </c>
      <c r="H11020" t="s">
        <v>282</v>
      </c>
      <c r="I11020">
        <v>191.98</v>
      </c>
      <c r="J11020">
        <v>1</v>
      </c>
      <c r="K11020">
        <v>3468</v>
      </c>
      <c r="L11020" t="s">
        <v>471</v>
      </c>
      <c r="M11020" s="2">
        <f>+Table3[[#This Row],[CHW]]/Table3[[#This Row],[Count of Airbill Number]]</f>
        <v>191.98</v>
      </c>
    </row>
    <row r="11021" spans="2:13">
      <c r="B11021" t="s">
        <v>20</v>
      </c>
      <c r="C11021" t="s">
        <v>21</v>
      </c>
      <c r="D11021" t="s">
        <v>22</v>
      </c>
      <c r="E11021" t="s">
        <v>776</v>
      </c>
      <c r="F11021" t="s">
        <v>778</v>
      </c>
      <c r="G11021" t="s">
        <v>37</v>
      </c>
      <c r="H11021" t="s">
        <v>173</v>
      </c>
      <c r="I11021">
        <v>191.79999999999998</v>
      </c>
      <c r="J11021">
        <v>7</v>
      </c>
      <c r="K11021">
        <v>3469</v>
      </c>
      <c r="L11021" t="s">
        <v>471</v>
      </c>
      <c r="M11021" s="2">
        <f>+Table3[[#This Row],[CHW]]/Table3[[#This Row],[Count of Airbill Number]]</f>
        <v>27.4</v>
      </c>
    </row>
    <row r="11022" spans="2:13">
      <c r="B11022" t="s">
        <v>35</v>
      </c>
      <c r="C11022" t="s">
        <v>472</v>
      </c>
      <c r="D11022" t="s">
        <v>36</v>
      </c>
      <c r="E11022" t="s">
        <v>776</v>
      </c>
      <c r="F11022" t="s">
        <v>776</v>
      </c>
      <c r="G11022" t="s">
        <v>37</v>
      </c>
      <c r="H11022" t="s">
        <v>39</v>
      </c>
      <c r="I11022">
        <v>191.71</v>
      </c>
      <c r="J11022">
        <v>7</v>
      </c>
      <c r="K11022">
        <v>3470</v>
      </c>
      <c r="L11022" t="s">
        <v>471</v>
      </c>
      <c r="M11022" s="2">
        <f>+Table3[[#This Row],[CHW]]/Table3[[#This Row],[Count of Airbill Number]]</f>
        <v>27.387142857142859</v>
      </c>
    </row>
    <row r="11023" spans="2:13">
      <c r="B11023" t="s">
        <v>20</v>
      </c>
      <c r="C11023" t="s">
        <v>21</v>
      </c>
      <c r="D11023" t="s">
        <v>22</v>
      </c>
      <c r="E11023" t="s">
        <v>777</v>
      </c>
      <c r="F11023" t="s">
        <v>777</v>
      </c>
      <c r="G11023" t="s">
        <v>97</v>
      </c>
      <c r="H11023" t="s">
        <v>564</v>
      </c>
      <c r="I11023">
        <v>191.68</v>
      </c>
      <c r="J11023">
        <v>21</v>
      </c>
      <c r="K11023">
        <v>3471</v>
      </c>
      <c r="L11023" t="s">
        <v>471</v>
      </c>
      <c r="M11023" s="2">
        <f>+Table3[[#This Row],[CHW]]/Table3[[#This Row],[Count of Airbill Number]]</f>
        <v>9.1276190476190475</v>
      </c>
    </row>
    <row r="11024" spans="2:13">
      <c r="B11024" t="s">
        <v>20</v>
      </c>
      <c r="C11024" t="s">
        <v>21</v>
      </c>
      <c r="D11024" t="s">
        <v>22</v>
      </c>
      <c r="E11024" t="s">
        <v>778</v>
      </c>
      <c r="F11024" t="s">
        <v>778</v>
      </c>
      <c r="G11024" t="s">
        <v>150</v>
      </c>
      <c r="H11024" t="s">
        <v>171</v>
      </c>
      <c r="I11024">
        <v>191.55</v>
      </c>
      <c r="J11024">
        <v>10</v>
      </c>
      <c r="K11024">
        <v>3472</v>
      </c>
      <c r="L11024" t="s">
        <v>471</v>
      </c>
      <c r="M11024" s="2">
        <f>+Table3[[#This Row],[CHW]]/Table3[[#This Row],[Count of Airbill Number]]</f>
        <v>19.155000000000001</v>
      </c>
    </row>
    <row r="11025" spans="2:13">
      <c r="B11025" t="s">
        <v>20</v>
      </c>
      <c r="C11025" t="s">
        <v>21</v>
      </c>
      <c r="D11025" t="s">
        <v>22</v>
      </c>
      <c r="E11025" t="s">
        <v>776</v>
      </c>
      <c r="F11025" t="s">
        <v>778</v>
      </c>
      <c r="G11025" t="s">
        <v>123</v>
      </c>
      <c r="H11025" t="s">
        <v>150</v>
      </c>
      <c r="I11025">
        <v>191.18</v>
      </c>
      <c r="J11025">
        <v>5</v>
      </c>
      <c r="K11025">
        <v>3473</v>
      </c>
      <c r="L11025" t="s">
        <v>471</v>
      </c>
      <c r="M11025" s="2">
        <f>+Table3[[#This Row],[CHW]]/Table3[[#This Row],[Count of Airbill Number]]</f>
        <v>38.236000000000004</v>
      </c>
    </row>
    <row r="11026" spans="2:13">
      <c r="B11026" t="s">
        <v>20</v>
      </c>
      <c r="C11026" t="s">
        <v>21</v>
      </c>
      <c r="D11026" t="s">
        <v>22</v>
      </c>
      <c r="E11026" t="s">
        <v>778</v>
      </c>
      <c r="F11026" t="s">
        <v>778</v>
      </c>
      <c r="G11026" t="s">
        <v>530</v>
      </c>
      <c r="H11026" t="s">
        <v>112</v>
      </c>
      <c r="I11026">
        <v>191</v>
      </c>
      <c r="J11026">
        <v>82</v>
      </c>
      <c r="K11026">
        <v>3474</v>
      </c>
      <c r="L11026" t="s">
        <v>471</v>
      </c>
      <c r="M11026" s="2">
        <f>+Table3[[#This Row],[CHW]]/Table3[[#This Row],[Count of Airbill Number]]</f>
        <v>2.3292682926829267</v>
      </c>
    </row>
    <row r="11027" spans="2:13">
      <c r="B11027" t="s">
        <v>20</v>
      </c>
      <c r="C11027" t="s">
        <v>21</v>
      </c>
      <c r="D11027" t="s">
        <v>22</v>
      </c>
      <c r="E11027" t="s">
        <v>778</v>
      </c>
      <c r="F11027" t="s">
        <v>778</v>
      </c>
      <c r="G11027" t="s">
        <v>51</v>
      </c>
      <c r="H11027" t="s">
        <v>101</v>
      </c>
      <c r="I11027">
        <v>191</v>
      </c>
      <c r="J11027">
        <v>4</v>
      </c>
      <c r="K11027">
        <v>3475</v>
      </c>
      <c r="L11027" t="s">
        <v>471</v>
      </c>
      <c r="M11027" s="2">
        <f>+Table3[[#This Row],[CHW]]/Table3[[#This Row],[Count of Airbill Number]]</f>
        <v>47.75</v>
      </c>
    </row>
    <row r="11028" spans="2:13">
      <c r="B11028" t="s">
        <v>20</v>
      </c>
      <c r="C11028" t="s">
        <v>472</v>
      </c>
      <c r="D11028" t="s">
        <v>22</v>
      </c>
      <c r="E11028" t="s">
        <v>776</v>
      </c>
      <c r="F11028" t="s">
        <v>776</v>
      </c>
      <c r="G11028" t="s">
        <v>132</v>
      </c>
      <c r="H11028" t="s">
        <v>66</v>
      </c>
      <c r="I11028">
        <v>191</v>
      </c>
      <c r="J11028">
        <v>5</v>
      </c>
      <c r="K11028">
        <v>3476</v>
      </c>
      <c r="L11028" t="s">
        <v>471</v>
      </c>
      <c r="M11028" s="2">
        <f>+Table3[[#This Row],[CHW]]/Table3[[#This Row],[Count of Airbill Number]]</f>
        <v>38.200000000000003</v>
      </c>
    </row>
    <row r="11029" spans="2:13">
      <c r="B11029" t="s">
        <v>35</v>
      </c>
      <c r="C11029" t="s">
        <v>472</v>
      </c>
      <c r="D11029" t="s">
        <v>36</v>
      </c>
      <c r="E11029" t="s">
        <v>776</v>
      </c>
      <c r="F11029" t="s">
        <v>776</v>
      </c>
      <c r="G11029" t="s">
        <v>37</v>
      </c>
      <c r="H11029" t="s">
        <v>95</v>
      </c>
      <c r="I11029">
        <v>190.5</v>
      </c>
      <c r="J11029">
        <v>6</v>
      </c>
      <c r="K11029">
        <v>3477</v>
      </c>
      <c r="L11029" t="s">
        <v>471</v>
      </c>
      <c r="M11029" s="2">
        <f>+Table3[[#This Row],[CHW]]/Table3[[#This Row],[Count of Airbill Number]]</f>
        <v>31.75</v>
      </c>
    </row>
    <row r="11030" spans="2:13">
      <c r="B11030" t="s">
        <v>20</v>
      </c>
      <c r="C11030" t="s">
        <v>21</v>
      </c>
      <c r="D11030" t="s">
        <v>22</v>
      </c>
      <c r="E11030" t="s">
        <v>778</v>
      </c>
      <c r="F11030" t="s">
        <v>778</v>
      </c>
      <c r="G11030" t="s">
        <v>86</v>
      </c>
      <c r="H11030" t="s">
        <v>173</v>
      </c>
      <c r="I11030">
        <v>190.5</v>
      </c>
      <c r="J11030">
        <v>29</v>
      </c>
      <c r="K11030">
        <v>3478</v>
      </c>
      <c r="L11030" t="s">
        <v>471</v>
      </c>
      <c r="M11030" s="2">
        <f>+Table3[[#This Row],[CHW]]/Table3[[#This Row],[Count of Airbill Number]]</f>
        <v>6.568965517241379</v>
      </c>
    </row>
    <row r="11031" spans="2:13">
      <c r="B11031" t="s">
        <v>20</v>
      </c>
      <c r="C11031" t="s">
        <v>472</v>
      </c>
      <c r="D11031" t="s">
        <v>22</v>
      </c>
      <c r="E11031" t="s">
        <v>777</v>
      </c>
      <c r="F11031" t="s">
        <v>777</v>
      </c>
      <c r="G11031" t="s">
        <v>515</v>
      </c>
      <c r="H11031" t="s">
        <v>38</v>
      </c>
      <c r="I11031">
        <v>190.5</v>
      </c>
      <c r="J11031">
        <v>23</v>
      </c>
      <c r="K11031">
        <v>3479</v>
      </c>
      <c r="L11031" t="s">
        <v>471</v>
      </c>
      <c r="M11031" s="2">
        <f>+Table3[[#This Row],[CHW]]/Table3[[#This Row],[Count of Airbill Number]]</f>
        <v>8.2826086956521738</v>
      </c>
    </row>
    <row r="11032" spans="2:13">
      <c r="B11032" t="s">
        <v>20</v>
      </c>
      <c r="C11032" t="s">
        <v>472</v>
      </c>
      <c r="D11032" t="s">
        <v>22</v>
      </c>
      <c r="E11032" t="s">
        <v>778</v>
      </c>
      <c r="F11032" t="s">
        <v>778</v>
      </c>
      <c r="G11032" t="s">
        <v>124</v>
      </c>
      <c r="H11032" t="s">
        <v>210</v>
      </c>
      <c r="I11032">
        <v>190.5</v>
      </c>
      <c r="J11032">
        <v>13</v>
      </c>
      <c r="K11032">
        <v>3480</v>
      </c>
      <c r="L11032" t="s">
        <v>471</v>
      </c>
      <c r="M11032" s="2">
        <f>+Table3[[#This Row],[CHW]]/Table3[[#This Row],[Count of Airbill Number]]</f>
        <v>14.653846153846153</v>
      </c>
    </row>
    <row r="11033" spans="2:13">
      <c r="B11033" t="s">
        <v>35</v>
      </c>
      <c r="C11033" t="s">
        <v>21</v>
      </c>
      <c r="D11033" t="s">
        <v>36</v>
      </c>
      <c r="E11033" t="s">
        <v>777</v>
      </c>
      <c r="F11033" t="s">
        <v>777</v>
      </c>
      <c r="G11033" t="s">
        <v>497</v>
      </c>
      <c r="H11033" t="s">
        <v>38</v>
      </c>
      <c r="I11033">
        <v>190</v>
      </c>
      <c r="J11033">
        <v>2</v>
      </c>
      <c r="K11033">
        <v>3481</v>
      </c>
      <c r="L11033" t="s">
        <v>471</v>
      </c>
      <c r="M11033" s="2">
        <f>+Table3[[#This Row],[CHW]]/Table3[[#This Row],[Count of Airbill Number]]</f>
        <v>95</v>
      </c>
    </row>
    <row r="11034" spans="2:13">
      <c r="B11034" t="s">
        <v>35</v>
      </c>
      <c r="C11034" t="s">
        <v>472</v>
      </c>
      <c r="D11034" t="s">
        <v>36</v>
      </c>
      <c r="E11034" t="s">
        <v>778</v>
      </c>
      <c r="F11034" t="s">
        <v>778</v>
      </c>
      <c r="G11034" t="s">
        <v>124</v>
      </c>
      <c r="H11034" t="s">
        <v>86</v>
      </c>
      <c r="I11034">
        <v>190</v>
      </c>
      <c r="J11034">
        <v>2</v>
      </c>
      <c r="K11034">
        <v>3482</v>
      </c>
      <c r="L11034" t="s">
        <v>471</v>
      </c>
      <c r="M11034" s="2">
        <f>+Table3[[#This Row],[CHW]]/Table3[[#This Row],[Count of Airbill Number]]</f>
        <v>95</v>
      </c>
    </row>
    <row r="11035" spans="2:13">
      <c r="B11035" t="s">
        <v>20</v>
      </c>
      <c r="C11035" t="s">
        <v>21</v>
      </c>
      <c r="D11035" t="s">
        <v>22</v>
      </c>
      <c r="E11035" t="s">
        <v>778</v>
      </c>
      <c r="F11035" t="s">
        <v>778</v>
      </c>
      <c r="G11035" t="s">
        <v>283</v>
      </c>
      <c r="H11035" t="s">
        <v>475</v>
      </c>
      <c r="I11035">
        <v>190</v>
      </c>
      <c r="J11035">
        <v>2</v>
      </c>
      <c r="K11035">
        <v>3483</v>
      </c>
      <c r="L11035" t="s">
        <v>471</v>
      </c>
      <c r="M11035" s="2">
        <f>+Table3[[#This Row],[CHW]]/Table3[[#This Row],[Count of Airbill Number]]</f>
        <v>95</v>
      </c>
    </row>
    <row r="11036" spans="2:13">
      <c r="B11036" t="s">
        <v>20</v>
      </c>
      <c r="C11036" t="s">
        <v>21</v>
      </c>
      <c r="D11036" t="s">
        <v>22</v>
      </c>
      <c r="E11036" t="s">
        <v>777</v>
      </c>
      <c r="F11036" t="s">
        <v>777</v>
      </c>
      <c r="G11036" t="s">
        <v>106</v>
      </c>
      <c r="H11036" t="s">
        <v>240</v>
      </c>
      <c r="I11036">
        <v>190</v>
      </c>
      <c r="J11036">
        <v>1</v>
      </c>
      <c r="K11036">
        <v>3484</v>
      </c>
      <c r="L11036" t="s">
        <v>471</v>
      </c>
      <c r="M11036" s="2">
        <f>+Table3[[#This Row],[CHW]]/Table3[[#This Row],[Count of Airbill Number]]</f>
        <v>190</v>
      </c>
    </row>
    <row r="11037" spans="2:13">
      <c r="B11037" t="s">
        <v>20</v>
      </c>
      <c r="C11037" t="s">
        <v>472</v>
      </c>
      <c r="D11037" t="s">
        <v>22</v>
      </c>
      <c r="E11037" t="s">
        <v>776</v>
      </c>
      <c r="F11037" t="s">
        <v>776</v>
      </c>
      <c r="G11037" t="s">
        <v>43</v>
      </c>
      <c r="H11037" t="s">
        <v>71</v>
      </c>
      <c r="I11037">
        <v>190</v>
      </c>
      <c r="J11037">
        <v>10</v>
      </c>
      <c r="K11037">
        <v>3485</v>
      </c>
      <c r="L11037" t="s">
        <v>471</v>
      </c>
      <c r="M11037" s="2">
        <f>+Table3[[#This Row],[CHW]]/Table3[[#This Row],[Count of Airbill Number]]</f>
        <v>19</v>
      </c>
    </row>
    <row r="11038" spans="2:13">
      <c r="B11038" t="s">
        <v>20</v>
      </c>
      <c r="C11038" t="s">
        <v>21</v>
      </c>
      <c r="D11038" t="s">
        <v>22</v>
      </c>
      <c r="E11038" t="s">
        <v>776</v>
      </c>
      <c r="F11038" t="s">
        <v>776</v>
      </c>
      <c r="G11038" t="s">
        <v>116</v>
      </c>
      <c r="H11038" t="s">
        <v>538</v>
      </c>
      <c r="I11038">
        <v>189.93282500000001</v>
      </c>
      <c r="J11038">
        <v>20</v>
      </c>
      <c r="K11038">
        <v>3486</v>
      </c>
      <c r="L11038" t="s">
        <v>471</v>
      </c>
      <c r="M11038" s="2">
        <f>+Table3[[#This Row],[CHW]]/Table3[[#This Row],[Count of Airbill Number]]</f>
        <v>9.4966412499999997</v>
      </c>
    </row>
    <row r="11039" spans="2:13">
      <c r="B11039" t="s">
        <v>20</v>
      </c>
      <c r="C11039" t="s">
        <v>472</v>
      </c>
      <c r="D11039" t="s">
        <v>22</v>
      </c>
      <c r="E11039" t="s">
        <v>778</v>
      </c>
      <c r="F11039" t="s">
        <v>778</v>
      </c>
      <c r="G11039" t="s">
        <v>150</v>
      </c>
      <c r="H11039" t="s">
        <v>473</v>
      </c>
      <c r="I11039">
        <v>189.73</v>
      </c>
      <c r="J11039">
        <v>1</v>
      </c>
      <c r="K11039">
        <v>3487</v>
      </c>
      <c r="L11039" t="s">
        <v>471</v>
      </c>
      <c r="M11039" s="2">
        <f>+Table3[[#This Row],[CHW]]/Table3[[#This Row],[Count of Airbill Number]]</f>
        <v>189.73</v>
      </c>
    </row>
    <row r="11040" spans="2:13">
      <c r="B11040" t="s">
        <v>35</v>
      </c>
      <c r="C11040" t="s">
        <v>472</v>
      </c>
      <c r="D11040" t="s">
        <v>36</v>
      </c>
      <c r="E11040" t="s">
        <v>776</v>
      </c>
      <c r="F11040" t="s">
        <v>776</v>
      </c>
      <c r="G11040" t="s">
        <v>477</v>
      </c>
      <c r="H11040" t="s">
        <v>116</v>
      </c>
      <c r="I11040">
        <v>189.70000000000002</v>
      </c>
      <c r="J11040">
        <v>11</v>
      </c>
      <c r="K11040">
        <v>3488</v>
      </c>
      <c r="L11040" t="s">
        <v>471</v>
      </c>
      <c r="M11040" s="2">
        <f>+Table3[[#This Row],[CHW]]/Table3[[#This Row],[Count of Airbill Number]]</f>
        <v>17.245454545454546</v>
      </c>
    </row>
    <row r="11041" spans="2:13">
      <c r="B11041" t="s">
        <v>20</v>
      </c>
      <c r="C11041" t="s">
        <v>472</v>
      </c>
      <c r="D11041" t="s">
        <v>22</v>
      </c>
      <c r="E11041" t="s">
        <v>776</v>
      </c>
      <c r="F11041" t="s">
        <v>776</v>
      </c>
      <c r="G11041" t="s">
        <v>37</v>
      </c>
      <c r="H11041" t="s">
        <v>146</v>
      </c>
      <c r="I11041">
        <v>189.59</v>
      </c>
      <c r="J11041">
        <v>7</v>
      </c>
      <c r="K11041">
        <v>3489</v>
      </c>
      <c r="L11041" t="s">
        <v>471</v>
      </c>
      <c r="M11041" s="2">
        <f>+Table3[[#This Row],[CHW]]/Table3[[#This Row],[Count of Airbill Number]]</f>
        <v>27.084285714285716</v>
      </c>
    </row>
    <row r="11042" spans="2:13">
      <c r="B11042" t="s">
        <v>20</v>
      </c>
      <c r="C11042" t="s">
        <v>21</v>
      </c>
      <c r="D11042" t="s">
        <v>22</v>
      </c>
      <c r="E11042" t="s">
        <v>776</v>
      </c>
      <c r="F11042" t="s">
        <v>776</v>
      </c>
      <c r="G11042" t="s">
        <v>49</v>
      </c>
      <c r="H11042" t="s">
        <v>37</v>
      </c>
      <c r="I11042">
        <v>189.51</v>
      </c>
      <c r="J11042">
        <v>26</v>
      </c>
      <c r="K11042">
        <v>3490</v>
      </c>
      <c r="L11042" t="s">
        <v>471</v>
      </c>
      <c r="M11042" s="2">
        <f>+Table3[[#This Row],[CHW]]/Table3[[#This Row],[Count of Airbill Number]]</f>
        <v>7.2888461538461531</v>
      </c>
    </row>
    <row r="11043" spans="2:13">
      <c r="B11043" t="s">
        <v>35</v>
      </c>
      <c r="C11043" t="s">
        <v>21</v>
      </c>
      <c r="D11043" t="s">
        <v>36</v>
      </c>
      <c r="E11043" t="s">
        <v>777</v>
      </c>
      <c r="F11043" t="s">
        <v>777</v>
      </c>
      <c r="G11043" t="s">
        <v>290</v>
      </c>
      <c r="H11043" t="s">
        <v>482</v>
      </c>
      <c r="I11043">
        <v>189</v>
      </c>
      <c r="J11043">
        <v>10</v>
      </c>
      <c r="K11043">
        <v>3491</v>
      </c>
      <c r="L11043" t="s">
        <v>471</v>
      </c>
      <c r="M11043" s="2">
        <f>+Table3[[#This Row],[CHW]]/Table3[[#This Row],[Count of Airbill Number]]</f>
        <v>18.899999999999999</v>
      </c>
    </row>
    <row r="11044" spans="2:13">
      <c r="B11044" t="s">
        <v>35</v>
      </c>
      <c r="C11044" t="s">
        <v>472</v>
      </c>
      <c r="D11044" t="s">
        <v>36</v>
      </c>
      <c r="E11044" t="s">
        <v>777</v>
      </c>
      <c r="F11044" t="s">
        <v>777</v>
      </c>
      <c r="G11044" t="s">
        <v>374</v>
      </c>
      <c r="H11044" t="s">
        <v>481</v>
      </c>
      <c r="I11044">
        <v>189</v>
      </c>
      <c r="J11044">
        <v>7</v>
      </c>
      <c r="K11044">
        <v>3492</v>
      </c>
      <c r="L11044" t="s">
        <v>471</v>
      </c>
      <c r="M11044" s="2">
        <f>+Table3[[#This Row],[CHW]]/Table3[[#This Row],[Count of Airbill Number]]</f>
        <v>27</v>
      </c>
    </row>
    <row r="11045" spans="2:13">
      <c r="B11045" t="s">
        <v>20</v>
      </c>
      <c r="C11045" t="s">
        <v>21</v>
      </c>
      <c r="D11045" t="s">
        <v>22</v>
      </c>
      <c r="E11045" t="s">
        <v>777</v>
      </c>
      <c r="F11045" t="s">
        <v>777</v>
      </c>
      <c r="G11045" t="s">
        <v>162</v>
      </c>
      <c r="H11045" t="s">
        <v>205</v>
      </c>
      <c r="I11045">
        <v>189</v>
      </c>
      <c r="J11045">
        <v>1</v>
      </c>
      <c r="K11045">
        <v>3493</v>
      </c>
      <c r="L11045" t="s">
        <v>471</v>
      </c>
      <c r="M11045" s="2">
        <f>+Table3[[#This Row],[CHW]]/Table3[[#This Row],[Count of Airbill Number]]</f>
        <v>189</v>
      </c>
    </row>
    <row r="11046" spans="2:13">
      <c r="B11046" t="s">
        <v>20</v>
      </c>
      <c r="C11046" t="s">
        <v>472</v>
      </c>
      <c r="D11046" t="s">
        <v>22</v>
      </c>
      <c r="E11046" t="s">
        <v>778</v>
      </c>
      <c r="F11046" t="s">
        <v>778</v>
      </c>
      <c r="G11046" t="s">
        <v>173</v>
      </c>
      <c r="H11046" t="s">
        <v>161</v>
      </c>
      <c r="I11046">
        <v>189</v>
      </c>
      <c r="J11046">
        <v>11</v>
      </c>
      <c r="K11046">
        <v>3494</v>
      </c>
      <c r="L11046" t="s">
        <v>471</v>
      </c>
      <c r="M11046" s="2">
        <f>+Table3[[#This Row],[CHW]]/Table3[[#This Row],[Count of Airbill Number]]</f>
        <v>17.181818181818183</v>
      </c>
    </row>
    <row r="11047" spans="2:13">
      <c r="B11047" t="s">
        <v>20</v>
      </c>
      <c r="C11047" t="s">
        <v>472</v>
      </c>
      <c r="D11047" t="s">
        <v>22</v>
      </c>
      <c r="E11047" t="s">
        <v>778</v>
      </c>
      <c r="F11047" t="s">
        <v>778</v>
      </c>
      <c r="G11047" t="s">
        <v>644</v>
      </c>
      <c r="H11047" t="s">
        <v>283</v>
      </c>
      <c r="I11047">
        <v>189</v>
      </c>
      <c r="J11047">
        <v>3</v>
      </c>
      <c r="K11047">
        <v>3495</v>
      </c>
      <c r="L11047" t="s">
        <v>471</v>
      </c>
      <c r="M11047" s="2">
        <f>+Table3[[#This Row],[CHW]]/Table3[[#This Row],[Count of Airbill Number]]</f>
        <v>63</v>
      </c>
    </row>
    <row r="11048" spans="2:13">
      <c r="B11048" t="s">
        <v>20</v>
      </c>
      <c r="C11048" t="s">
        <v>472</v>
      </c>
      <c r="D11048" t="s">
        <v>22</v>
      </c>
      <c r="E11048" t="s">
        <v>778</v>
      </c>
      <c r="F11048" t="s">
        <v>778</v>
      </c>
      <c r="G11048" t="s">
        <v>90</v>
      </c>
      <c r="H11048" t="s">
        <v>124</v>
      </c>
      <c r="I11048">
        <v>189</v>
      </c>
      <c r="J11048">
        <v>8</v>
      </c>
      <c r="K11048">
        <v>3496</v>
      </c>
      <c r="L11048" t="s">
        <v>471</v>
      </c>
      <c r="M11048" s="2">
        <f>+Table3[[#This Row],[CHW]]/Table3[[#This Row],[Count of Airbill Number]]</f>
        <v>23.625</v>
      </c>
    </row>
    <row r="11049" spans="2:13">
      <c r="B11049" t="s">
        <v>20</v>
      </c>
      <c r="C11049" t="s">
        <v>472</v>
      </c>
      <c r="D11049" t="s">
        <v>22</v>
      </c>
      <c r="E11049" t="s">
        <v>777</v>
      </c>
      <c r="F11049" t="s">
        <v>777</v>
      </c>
      <c r="G11049" t="s">
        <v>190</v>
      </c>
      <c r="H11049" t="s">
        <v>179</v>
      </c>
      <c r="I11049">
        <v>189</v>
      </c>
      <c r="J11049">
        <v>8</v>
      </c>
      <c r="K11049">
        <v>3497</v>
      </c>
      <c r="L11049" t="s">
        <v>471</v>
      </c>
      <c r="M11049" s="2">
        <f>+Table3[[#This Row],[CHW]]/Table3[[#This Row],[Count of Airbill Number]]</f>
        <v>23.625</v>
      </c>
    </row>
    <row r="11050" spans="2:13">
      <c r="B11050" t="s">
        <v>20</v>
      </c>
      <c r="C11050" t="s">
        <v>472</v>
      </c>
      <c r="D11050" t="s">
        <v>22</v>
      </c>
      <c r="E11050" t="s">
        <v>777</v>
      </c>
      <c r="F11050" t="s">
        <v>777</v>
      </c>
      <c r="G11050" t="s">
        <v>190</v>
      </c>
      <c r="H11050" t="s">
        <v>230</v>
      </c>
      <c r="I11050">
        <v>189</v>
      </c>
      <c r="J11050">
        <v>11</v>
      </c>
      <c r="K11050">
        <v>3498</v>
      </c>
      <c r="L11050" t="s">
        <v>471</v>
      </c>
      <c r="M11050" s="2">
        <f>+Table3[[#This Row],[CHW]]/Table3[[#This Row],[Count of Airbill Number]]</f>
        <v>17.181818181818183</v>
      </c>
    </row>
    <row r="11051" spans="2:13">
      <c r="B11051" t="s">
        <v>20</v>
      </c>
      <c r="C11051" t="s">
        <v>472</v>
      </c>
      <c r="D11051" t="s">
        <v>22</v>
      </c>
      <c r="E11051" t="s">
        <v>778</v>
      </c>
      <c r="F11051" t="s">
        <v>778</v>
      </c>
      <c r="G11051" t="s">
        <v>595</v>
      </c>
      <c r="H11051" t="s">
        <v>86</v>
      </c>
      <c r="I11051">
        <v>189</v>
      </c>
      <c r="J11051">
        <v>16</v>
      </c>
      <c r="K11051">
        <v>3499</v>
      </c>
      <c r="L11051" t="s">
        <v>471</v>
      </c>
      <c r="M11051" s="2">
        <f>+Table3[[#This Row],[CHW]]/Table3[[#This Row],[Count of Airbill Number]]</f>
        <v>11.8125</v>
      </c>
    </row>
    <row r="11052" spans="2:13">
      <c r="B11052" t="s">
        <v>20</v>
      </c>
      <c r="C11052" t="s">
        <v>472</v>
      </c>
      <c r="D11052" t="s">
        <v>36</v>
      </c>
      <c r="E11052" t="s">
        <v>777</v>
      </c>
      <c r="F11052" t="s">
        <v>777</v>
      </c>
      <c r="G11052" t="s">
        <v>106</v>
      </c>
      <c r="H11052" t="s">
        <v>44</v>
      </c>
      <c r="I11052">
        <v>189</v>
      </c>
      <c r="J11052">
        <v>15</v>
      </c>
      <c r="K11052">
        <v>3500</v>
      </c>
      <c r="L11052" t="s">
        <v>471</v>
      </c>
      <c r="M11052" s="2">
        <f>+Table3[[#This Row],[CHW]]/Table3[[#This Row],[Count of Airbill Number]]</f>
        <v>12.6</v>
      </c>
    </row>
    <row r="11053" spans="2:13">
      <c r="B11053" t="s">
        <v>20</v>
      </c>
      <c r="C11053" t="s">
        <v>472</v>
      </c>
      <c r="D11053" t="s">
        <v>36</v>
      </c>
      <c r="E11053" t="s">
        <v>776</v>
      </c>
      <c r="F11053" t="s">
        <v>776</v>
      </c>
      <c r="G11053" t="s">
        <v>94</v>
      </c>
      <c r="H11053" t="s">
        <v>32</v>
      </c>
      <c r="I11053">
        <v>188.1</v>
      </c>
      <c r="J11053">
        <v>7</v>
      </c>
      <c r="K11053">
        <v>3501</v>
      </c>
      <c r="L11053" t="s">
        <v>471</v>
      </c>
      <c r="M11053" s="2">
        <f>+Table3[[#This Row],[CHW]]/Table3[[#This Row],[Count of Airbill Number]]</f>
        <v>26.87142857142857</v>
      </c>
    </row>
    <row r="11054" spans="2:13">
      <c r="B11054" t="s">
        <v>20</v>
      </c>
      <c r="C11054" t="s">
        <v>472</v>
      </c>
      <c r="D11054" t="s">
        <v>22</v>
      </c>
      <c r="E11054" t="s">
        <v>777</v>
      </c>
      <c r="F11054" t="s">
        <v>777</v>
      </c>
      <c r="G11054" t="s">
        <v>110</v>
      </c>
      <c r="H11054" t="s">
        <v>374</v>
      </c>
      <c r="I11054">
        <v>188</v>
      </c>
      <c r="J11054">
        <v>6</v>
      </c>
      <c r="K11054">
        <v>3503</v>
      </c>
      <c r="L11054" t="s">
        <v>471</v>
      </c>
      <c r="M11054" s="2">
        <f>+Table3[[#This Row],[CHW]]/Table3[[#This Row],[Count of Airbill Number]]</f>
        <v>31.333333333333332</v>
      </c>
    </row>
    <row r="11055" spans="2:13">
      <c r="B11055" t="s">
        <v>20</v>
      </c>
      <c r="C11055" t="s">
        <v>472</v>
      </c>
      <c r="D11055" t="s">
        <v>22</v>
      </c>
      <c r="E11055" t="s">
        <v>778</v>
      </c>
      <c r="F11055" t="s">
        <v>777</v>
      </c>
      <c r="G11055" t="s">
        <v>124</v>
      </c>
      <c r="H11055" t="s">
        <v>38</v>
      </c>
      <c r="I11055">
        <v>188</v>
      </c>
      <c r="J11055">
        <v>4</v>
      </c>
      <c r="K11055">
        <v>3504</v>
      </c>
      <c r="L11055" t="s">
        <v>471</v>
      </c>
      <c r="M11055" s="2">
        <f>+Table3[[#This Row],[CHW]]/Table3[[#This Row],[Count of Airbill Number]]</f>
        <v>47</v>
      </c>
    </row>
    <row r="11056" spans="2:13">
      <c r="B11056" t="s">
        <v>20</v>
      </c>
      <c r="C11056" t="s">
        <v>472</v>
      </c>
      <c r="D11056" t="s">
        <v>36</v>
      </c>
      <c r="E11056" t="s">
        <v>777</v>
      </c>
      <c r="F11056" t="s">
        <v>777</v>
      </c>
      <c r="G11056" t="s">
        <v>499</v>
      </c>
      <c r="H11056" t="s">
        <v>274</v>
      </c>
      <c r="I11056">
        <v>188</v>
      </c>
      <c r="J11056">
        <v>26</v>
      </c>
      <c r="K11056">
        <v>3505</v>
      </c>
      <c r="L11056" t="s">
        <v>471</v>
      </c>
      <c r="M11056" s="2">
        <f>+Table3[[#This Row],[CHW]]/Table3[[#This Row],[Count of Airbill Number]]</f>
        <v>7.2307692307692308</v>
      </c>
    </row>
    <row r="11057" spans="2:13">
      <c r="B11057" t="s">
        <v>20</v>
      </c>
      <c r="C11057" t="s">
        <v>472</v>
      </c>
      <c r="D11057" t="s">
        <v>36</v>
      </c>
      <c r="E11057" t="s">
        <v>777</v>
      </c>
      <c r="F11057" t="s">
        <v>777</v>
      </c>
      <c r="G11057" t="s">
        <v>106</v>
      </c>
      <c r="H11057" t="s">
        <v>532</v>
      </c>
      <c r="I11057">
        <v>188</v>
      </c>
      <c r="J11057">
        <v>22</v>
      </c>
      <c r="K11057">
        <v>3506</v>
      </c>
      <c r="L11057" t="s">
        <v>471</v>
      </c>
      <c r="M11057" s="2">
        <f>+Table3[[#This Row],[CHW]]/Table3[[#This Row],[Count of Airbill Number]]</f>
        <v>8.545454545454545</v>
      </c>
    </row>
    <row r="11058" spans="2:13">
      <c r="B11058" t="s">
        <v>20</v>
      </c>
      <c r="C11058" t="s">
        <v>472</v>
      </c>
      <c r="D11058" t="s">
        <v>22</v>
      </c>
      <c r="E11058" t="s">
        <v>778</v>
      </c>
      <c r="F11058" t="s">
        <v>776</v>
      </c>
      <c r="G11058" t="s">
        <v>86</v>
      </c>
      <c r="H11058" t="s">
        <v>192</v>
      </c>
      <c r="I11058">
        <v>187.42000000000002</v>
      </c>
      <c r="J11058">
        <v>8</v>
      </c>
      <c r="K11058">
        <v>3507</v>
      </c>
      <c r="L11058" t="s">
        <v>471</v>
      </c>
      <c r="M11058" s="2">
        <f>+Table3[[#This Row],[CHW]]/Table3[[#This Row],[Count of Airbill Number]]</f>
        <v>23.427500000000002</v>
      </c>
    </row>
    <row r="11059" spans="2:13">
      <c r="B11059" t="s">
        <v>20</v>
      </c>
      <c r="C11059" t="s">
        <v>21</v>
      </c>
      <c r="D11059" t="s">
        <v>22</v>
      </c>
      <c r="E11059" t="s">
        <v>776</v>
      </c>
      <c r="F11059" t="s">
        <v>776</v>
      </c>
      <c r="G11059" t="s">
        <v>66</v>
      </c>
      <c r="H11059" t="s">
        <v>116</v>
      </c>
      <c r="I11059">
        <v>187.00999999999996</v>
      </c>
      <c r="J11059">
        <v>21</v>
      </c>
      <c r="K11059">
        <v>3508</v>
      </c>
      <c r="L11059" t="s">
        <v>471</v>
      </c>
      <c r="M11059" s="2">
        <f>+Table3[[#This Row],[CHW]]/Table3[[#This Row],[Count of Airbill Number]]</f>
        <v>8.9052380952380936</v>
      </c>
    </row>
    <row r="11060" spans="2:13">
      <c r="B11060" t="s">
        <v>20</v>
      </c>
      <c r="C11060" t="s">
        <v>472</v>
      </c>
      <c r="D11060" t="s">
        <v>22</v>
      </c>
      <c r="E11060" t="s">
        <v>778</v>
      </c>
      <c r="F11060" t="s">
        <v>777</v>
      </c>
      <c r="G11060" t="s">
        <v>210</v>
      </c>
      <c r="H11060" t="s">
        <v>481</v>
      </c>
      <c r="I11060">
        <v>187</v>
      </c>
      <c r="J11060">
        <v>1</v>
      </c>
      <c r="K11060">
        <v>3509</v>
      </c>
      <c r="L11060" t="s">
        <v>471</v>
      </c>
      <c r="M11060" s="2">
        <f>+Table3[[#This Row],[CHW]]/Table3[[#This Row],[Count of Airbill Number]]</f>
        <v>187</v>
      </c>
    </row>
    <row r="11061" spans="2:13">
      <c r="B11061" t="s">
        <v>20</v>
      </c>
      <c r="C11061" t="s">
        <v>472</v>
      </c>
      <c r="D11061" t="s">
        <v>22</v>
      </c>
      <c r="E11061" t="s">
        <v>776</v>
      </c>
      <c r="F11061" t="s">
        <v>776</v>
      </c>
      <c r="G11061" t="s">
        <v>49</v>
      </c>
      <c r="H11061" t="s">
        <v>92</v>
      </c>
      <c r="I11061">
        <v>187</v>
      </c>
      <c r="J11061">
        <v>2</v>
      </c>
      <c r="K11061">
        <v>3510</v>
      </c>
      <c r="L11061" t="s">
        <v>471</v>
      </c>
      <c r="M11061" s="2">
        <f>+Table3[[#This Row],[CHW]]/Table3[[#This Row],[Count of Airbill Number]]</f>
        <v>93.5</v>
      </c>
    </row>
    <row r="11062" spans="2:13">
      <c r="B11062" t="s">
        <v>20</v>
      </c>
      <c r="C11062" t="s">
        <v>472</v>
      </c>
      <c r="D11062" t="s">
        <v>22</v>
      </c>
      <c r="E11062" t="s">
        <v>777</v>
      </c>
      <c r="F11062" t="s">
        <v>776</v>
      </c>
      <c r="G11062" t="s">
        <v>29</v>
      </c>
      <c r="H11062" t="s">
        <v>85</v>
      </c>
      <c r="I11062">
        <v>187</v>
      </c>
      <c r="J11062">
        <v>7</v>
      </c>
      <c r="K11062">
        <v>3511</v>
      </c>
      <c r="L11062" t="s">
        <v>471</v>
      </c>
      <c r="M11062" s="2">
        <f>+Table3[[#This Row],[CHW]]/Table3[[#This Row],[Count of Airbill Number]]</f>
        <v>26.714285714285715</v>
      </c>
    </row>
    <row r="11063" spans="2:13">
      <c r="B11063" t="s">
        <v>20</v>
      </c>
      <c r="C11063" t="s">
        <v>472</v>
      </c>
      <c r="D11063" t="s">
        <v>22</v>
      </c>
      <c r="E11063" t="s">
        <v>778</v>
      </c>
      <c r="F11063" t="s">
        <v>778</v>
      </c>
      <c r="G11063" t="s">
        <v>150</v>
      </c>
      <c r="H11063" t="s">
        <v>693</v>
      </c>
      <c r="I11063">
        <v>186.73</v>
      </c>
      <c r="J11063">
        <v>1</v>
      </c>
      <c r="K11063">
        <v>3512</v>
      </c>
      <c r="L11063" t="s">
        <v>471</v>
      </c>
      <c r="M11063" s="2">
        <f>+Table3[[#This Row],[CHW]]/Table3[[#This Row],[Count of Airbill Number]]</f>
        <v>186.73</v>
      </c>
    </row>
    <row r="11064" spans="2:13">
      <c r="B11064" t="s">
        <v>20</v>
      </c>
      <c r="C11064" t="s">
        <v>472</v>
      </c>
      <c r="D11064" t="s">
        <v>22</v>
      </c>
      <c r="E11064" t="s">
        <v>776</v>
      </c>
      <c r="F11064" t="s">
        <v>778</v>
      </c>
      <c r="G11064" t="s">
        <v>66</v>
      </c>
      <c r="H11064" t="s">
        <v>363</v>
      </c>
      <c r="I11064">
        <v>186.5</v>
      </c>
      <c r="J11064">
        <v>1</v>
      </c>
      <c r="K11064">
        <v>3513</v>
      </c>
      <c r="L11064" t="s">
        <v>471</v>
      </c>
      <c r="M11064" s="2">
        <f>+Table3[[#This Row],[CHW]]/Table3[[#This Row],[Count of Airbill Number]]</f>
        <v>186.5</v>
      </c>
    </row>
    <row r="11065" spans="2:13">
      <c r="B11065" t="s">
        <v>35</v>
      </c>
      <c r="C11065" t="s">
        <v>472</v>
      </c>
      <c r="D11065" t="s">
        <v>36</v>
      </c>
      <c r="E11065" t="s">
        <v>778</v>
      </c>
      <c r="F11065" t="s">
        <v>778</v>
      </c>
      <c r="G11065" t="s">
        <v>51</v>
      </c>
      <c r="H11065" t="s">
        <v>408</v>
      </c>
      <c r="I11065">
        <v>186</v>
      </c>
      <c r="J11065">
        <v>2</v>
      </c>
      <c r="K11065">
        <v>3514</v>
      </c>
      <c r="L11065" t="s">
        <v>471</v>
      </c>
      <c r="M11065" s="2">
        <f>+Table3[[#This Row],[CHW]]/Table3[[#This Row],[Count of Airbill Number]]</f>
        <v>93</v>
      </c>
    </row>
    <row r="11066" spans="2:13">
      <c r="B11066" t="s">
        <v>20</v>
      </c>
      <c r="C11066" t="s">
        <v>472</v>
      </c>
      <c r="D11066" t="s">
        <v>22</v>
      </c>
      <c r="E11066" t="s">
        <v>776</v>
      </c>
      <c r="F11066" t="s">
        <v>776</v>
      </c>
      <c r="G11066" t="s">
        <v>39</v>
      </c>
      <c r="H11066" t="s">
        <v>40</v>
      </c>
      <c r="I11066">
        <v>186</v>
      </c>
      <c r="J11066">
        <v>6</v>
      </c>
      <c r="K11066">
        <v>3515</v>
      </c>
      <c r="L11066" t="s">
        <v>471</v>
      </c>
      <c r="M11066" s="2">
        <f>+Table3[[#This Row],[CHW]]/Table3[[#This Row],[Count of Airbill Number]]</f>
        <v>31</v>
      </c>
    </row>
    <row r="11067" spans="2:13">
      <c r="B11067" t="s">
        <v>20</v>
      </c>
      <c r="C11067" t="s">
        <v>472</v>
      </c>
      <c r="D11067" t="s">
        <v>22</v>
      </c>
      <c r="E11067" t="s">
        <v>776</v>
      </c>
      <c r="F11067" t="s">
        <v>776</v>
      </c>
      <c r="G11067" t="s">
        <v>39</v>
      </c>
      <c r="H11067" t="s">
        <v>211</v>
      </c>
      <c r="I11067">
        <v>186</v>
      </c>
      <c r="J11067">
        <v>6</v>
      </c>
      <c r="K11067">
        <v>3516</v>
      </c>
      <c r="L11067" t="s">
        <v>471</v>
      </c>
      <c r="M11067" s="2">
        <f>+Table3[[#This Row],[CHW]]/Table3[[#This Row],[Count of Airbill Number]]</f>
        <v>31</v>
      </c>
    </row>
    <row r="11068" spans="2:13">
      <c r="B11068" t="s">
        <v>20</v>
      </c>
      <c r="C11068" t="s">
        <v>472</v>
      </c>
      <c r="D11068" t="s">
        <v>22</v>
      </c>
      <c r="E11068" t="s">
        <v>776</v>
      </c>
      <c r="F11068" t="s">
        <v>776</v>
      </c>
      <c r="G11068" t="s">
        <v>100</v>
      </c>
      <c r="H11068" t="s">
        <v>77</v>
      </c>
      <c r="I11068">
        <v>186</v>
      </c>
      <c r="J11068">
        <v>2</v>
      </c>
      <c r="K11068">
        <v>3517</v>
      </c>
      <c r="L11068" t="s">
        <v>471</v>
      </c>
      <c r="M11068" s="2">
        <f>+Table3[[#This Row],[CHW]]/Table3[[#This Row],[Count of Airbill Number]]</f>
        <v>93</v>
      </c>
    </row>
    <row r="11069" spans="2:13">
      <c r="B11069" t="s">
        <v>20</v>
      </c>
      <c r="C11069" t="s">
        <v>472</v>
      </c>
      <c r="D11069" t="s">
        <v>22</v>
      </c>
      <c r="E11069" t="s">
        <v>776</v>
      </c>
      <c r="F11069" t="s">
        <v>778</v>
      </c>
      <c r="G11069" t="s">
        <v>116</v>
      </c>
      <c r="H11069" t="s">
        <v>112</v>
      </c>
      <c r="I11069">
        <v>186</v>
      </c>
      <c r="J11069">
        <v>10</v>
      </c>
      <c r="K11069">
        <v>3518</v>
      </c>
      <c r="L11069" t="s">
        <v>471</v>
      </c>
      <c r="M11069" s="2">
        <f>+Table3[[#This Row],[CHW]]/Table3[[#This Row],[Count of Airbill Number]]</f>
        <v>18.600000000000001</v>
      </c>
    </row>
    <row r="11070" spans="2:13">
      <c r="B11070" t="s">
        <v>20</v>
      </c>
      <c r="C11070" t="s">
        <v>472</v>
      </c>
      <c r="D11070" t="s">
        <v>22</v>
      </c>
      <c r="E11070" t="s">
        <v>778</v>
      </c>
      <c r="F11070" t="s">
        <v>778</v>
      </c>
      <c r="G11070" t="s">
        <v>306</v>
      </c>
      <c r="H11070" t="s">
        <v>113</v>
      </c>
      <c r="I11070">
        <v>186</v>
      </c>
      <c r="J11070">
        <v>20</v>
      </c>
      <c r="K11070">
        <v>3519</v>
      </c>
      <c r="L11070" t="s">
        <v>471</v>
      </c>
      <c r="M11070" s="2">
        <f>+Table3[[#This Row],[CHW]]/Table3[[#This Row],[Count of Airbill Number]]</f>
        <v>9.3000000000000007</v>
      </c>
    </row>
    <row r="11071" spans="2:13">
      <c r="B11071" t="s">
        <v>20</v>
      </c>
      <c r="C11071" t="s">
        <v>21</v>
      </c>
      <c r="D11071" t="s">
        <v>22</v>
      </c>
      <c r="E11071" t="s">
        <v>777</v>
      </c>
      <c r="F11071" t="s">
        <v>776</v>
      </c>
      <c r="G11071" t="s">
        <v>29</v>
      </c>
      <c r="H11071" t="s">
        <v>66</v>
      </c>
      <c r="I11071">
        <v>185.9</v>
      </c>
      <c r="J11071">
        <v>20</v>
      </c>
      <c r="K11071">
        <v>3520</v>
      </c>
      <c r="L11071" t="s">
        <v>471</v>
      </c>
      <c r="M11071" s="2">
        <f>+Table3[[#This Row],[CHW]]/Table3[[#This Row],[Count of Airbill Number]]</f>
        <v>9.2949999999999999</v>
      </c>
    </row>
    <row r="11072" spans="2:13">
      <c r="B11072" t="s">
        <v>20</v>
      </c>
      <c r="C11072" t="s">
        <v>21</v>
      </c>
      <c r="D11072" t="s">
        <v>22</v>
      </c>
      <c r="E11072" t="s">
        <v>778</v>
      </c>
      <c r="F11072" t="s">
        <v>778</v>
      </c>
      <c r="G11072" t="s">
        <v>250</v>
      </c>
      <c r="H11072" t="s">
        <v>260</v>
      </c>
      <c r="I11072">
        <v>185.3</v>
      </c>
      <c r="J11072">
        <v>19</v>
      </c>
      <c r="K11072">
        <v>3521</v>
      </c>
      <c r="L11072" t="s">
        <v>471</v>
      </c>
      <c r="M11072" s="2">
        <f>+Table3[[#This Row],[CHW]]/Table3[[#This Row],[Count of Airbill Number]]</f>
        <v>9.7526315789473692</v>
      </c>
    </row>
    <row r="11073" spans="2:13">
      <c r="B11073" t="s">
        <v>35</v>
      </c>
      <c r="C11073" t="s">
        <v>21</v>
      </c>
      <c r="D11073" t="s">
        <v>36</v>
      </c>
      <c r="E11073" t="s">
        <v>776</v>
      </c>
      <c r="F11073" t="s">
        <v>777</v>
      </c>
      <c r="G11073" t="s">
        <v>31</v>
      </c>
      <c r="H11073" t="s">
        <v>29</v>
      </c>
      <c r="I11073">
        <v>185</v>
      </c>
      <c r="J11073">
        <v>1</v>
      </c>
      <c r="K11073">
        <v>3522</v>
      </c>
      <c r="L11073" t="s">
        <v>471</v>
      </c>
      <c r="M11073" s="2">
        <f>+Table3[[#This Row],[CHW]]/Table3[[#This Row],[Count of Airbill Number]]</f>
        <v>185</v>
      </c>
    </row>
    <row r="11074" spans="2:13">
      <c r="B11074" t="s">
        <v>20</v>
      </c>
      <c r="C11074" t="s">
        <v>21</v>
      </c>
      <c r="D11074" t="s">
        <v>36</v>
      </c>
      <c r="E11074" t="s">
        <v>777</v>
      </c>
      <c r="F11074" t="s">
        <v>777</v>
      </c>
      <c r="G11074" t="s">
        <v>227</v>
      </c>
      <c r="H11074" t="s">
        <v>44</v>
      </c>
      <c r="I11074">
        <v>185</v>
      </c>
      <c r="J11074">
        <v>120</v>
      </c>
      <c r="K11074">
        <v>3523</v>
      </c>
      <c r="L11074" t="s">
        <v>471</v>
      </c>
      <c r="M11074" s="2">
        <f>+Table3[[#This Row],[CHW]]/Table3[[#This Row],[Count of Airbill Number]]</f>
        <v>1.5416666666666667</v>
      </c>
    </row>
    <row r="11075" spans="2:13">
      <c r="B11075" t="s">
        <v>20</v>
      </c>
      <c r="C11075" t="s">
        <v>472</v>
      </c>
      <c r="D11075" t="s">
        <v>22</v>
      </c>
      <c r="E11075" t="s">
        <v>778</v>
      </c>
      <c r="F11075" t="s">
        <v>778</v>
      </c>
      <c r="G11075" t="s">
        <v>393</v>
      </c>
      <c r="H11075" t="s">
        <v>150</v>
      </c>
      <c r="I11075">
        <v>185</v>
      </c>
      <c r="J11075">
        <v>6</v>
      </c>
      <c r="K11075">
        <v>3524</v>
      </c>
      <c r="L11075" t="s">
        <v>471</v>
      </c>
      <c r="M11075" s="2">
        <f>+Table3[[#This Row],[CHW]]/Table3[[#This Row],[Count of Airbill Number]]</f>
        <v>30.833333333333332</v>
      </c>
    </row>
    <row r="11076" spans="2:13">
      <c r="B11076" t="s">
        <v>20</v>
      </c>
      <c r="C11076" t="s">
        <v>472</v>
      </c>
      <c r="D11076" t="s">
        <v>22</v>
      </c>
      <c r="E11076" t="s">
        <v>777</v>
      </c>
      <c r="F11076" t="s">
        <v>778</v>
      </c>
      <c r="G11076" t="s">
        <v>106</v>
      </c>
      <c r="H11076" t="s">
        <v>260</v>
      </c>
      <c r="I11076">
        <v>185</v>
      </c>
      <c r="J11076">
        <v>13</v>
      </c>
      <c r="K11076">
        <v>3525</v>
      </c>
      <c r="L11076" t="s">
        <v>471</v>
      </c>
      <c r="M11076" s="2">
        <f>+Table3[[#This Row],[CHW]]/Table3[[#This Row],[Count of Airbill Number]]</f>
        <v>14.23076923076923</v>
      </c>
    </row>
    <row r="11077" spans="2:13">
      <c r="B11077" t="s">
        <v>20</v>
      </c>
      <c r="C11077" t="s">
        <v>472</v>
      </c>
      <c r="D11077" t="s">
        <v>22</v>
      </c>
      <c r="E11077" t="s">
        <v>776</v>
      </c>
      <c r="F11077" t="s">
        <v>776</v>
      </c>
      <c r="G11077" t="s">
        <v>43</v>
      </c>
      <c r="H11077" t="s">
        <v>53</v>
      </c>
      <c r="I11077">
        <v>185</v>
      </c>
      <c r="J11077">
        <v>9</v>
      </c>
      <c r="K11077">
        <v>3526</v>
      </c>
      <c r="L11077" t="s">
        <v>471</v>
      </c>
      <c r="M11077" s="2">
        <f>+Table3[[#This Row],[CHW]]/Table3[[#This Row],[Count of Airbill Number]]</f>
        <v>20.555555555555557</v>
      </c>
    </row>
    <row r="11078" spans="2:13">
      <c r="B11078" t="s">
        <v>20</v>
      </c>
      <c r="C11078" t="s">
        <v>472</v>
      </c>
      <c r="D11078" t="s">
        <v>22</v>
      </c>
      <c r="E11078" t="s">
        <v>777</v>
      </c>
      <c r="F11078" t="s">
        <v>777</v>
      </c>
      <c r="G11078" t="s">
        <v>29</v>
      </c>
      <c r="H11078" t="s">
        <v>106</v>
      </c>
      <c r="I11078">
        <v>185</v>
      </c>
      <c r="J11078">
        <v>8</v>
      </c>
      <c r="K11078">
        <v>3527</v>
      </c>
      <c r="L11078" t="s">
        <v>471</v>
      </c>
      <c r="M11078" s="2">
        <f>+Table3[[#This Row],[CHW]]/Table3[[#This Row],[Count of Airbill Number]]</f>
        <v>23.125</v>
      </c>
    </row>
    <row r="11079" spans="2:13">
      <c r="B11079" t="s">
        <v>20</v>
      </c>
      <c r="C11079" t="s">
        <v>472</v>
      </c>
      <c r="D11079" t="s">
        <v>22</v>
      </c>
      <c r="E11079" t="s">
        <v>778</v>
      </c>
      <c r="F11079" t="s">
        <v>778</v>
      </c>
      <c r="G11079" t="s">
        <v>99</v>
      </c>
      <c r="H11079" t="s">
        <v>173</v>
      </c>
      <c r="I11079">
        <v>185</v>
      </c>
      <c r="J11079">
        <v>3</v>
      </c>
      <c r="K11079">
        <v>3528</v>
      </c>
      <c r="L11079" t="s">
        <v>471</v>
      </c>
      <c r="M11079" s="2">
        <f>+Table3[[#This Row],[CHW]]/Table3[[#This Row],[Count of Airbill Number]]</f>
        <v>61.666666666666664</v>
      </c>
    </row>
    <row r="11080" spans="2:13">
      <c r="B11080" t="s">
        <v>20</v>
      </c>
      <c r="C11080" t="s">
        <v>472</v>
      </c>
      <c r="D11080" t="s">
        <v>22</v>
      </c>
      <c r="E11080" t="s">
        <v>778</v>
      </c>
      <c r="F11080" t="s">
        <v>776</v>
      </c>
      <c r="G11080" t="s">
        <v>333</v>
      </c>
      <c r="H11080" t="s">
        <v>37</v>
      </c>
      <c r="I11080">
        <v>184.84</v>
      </c>
      <c r="J11080">
        <v>23</v>
      </c>
      <c r="K11080">
        <v>3529</v>
      </c>
      <c r="L11080" t="s">
        <v>471</v>
      </c>
      <c r="M11080" s="2">
        <f>+Table3[[#This Row],[CHW]]/Table3[[#This Row],[Count of Airbill Number]]</f>
        <v>8.0365217391304355</v>
      </c>
    </row>
    <row r="11081" spans="2:13">
      <c r="B11081" t="s">
        <v>20</v>
      </c>
      <c r="C11081" t="s">
        <v>21</v>
      </c>
      <c r="D11081" t="s">
        <v>22</v>
      </c>
      <c r="E11081" t="s">
        <v>776</v>
      </c>
      <c r="F11081" t="s">
        <v>776</v>
      </c>
      <c r="G11081" t="s">
        <v>85</v>
      </c>
      <c r="H11081" t="s">
        <v>500</v>
      </c>
      <c r="I11081">
        <v>184.4</v>
      </c>
      <c r="J11081">
        <v>3</v>
      </c>
      <c r="K11081">
        <v>3530</v>
      </c>
      <c r="L11081" t="s">
        <v>471</v>
      </c>
      <c r="M11081" s="2">
        <f>+Table3[[#This Row],[CHW]]/Table3[[#This Row],[Count of Airbill Number]]</f>
        <v>61.466666666666669</v>
      </c>
    </row>
    <row r="11082" spans="2:13">
      <c r="B11082" t="s">
        <v>20</v>
      </c>
      <c r="C11082" t="s">
        <v>472</v>
      </c>
      <c r="D11082" t="s">
        <v>22</v>
      </c>
      <c r="E11082" t="s">
        <v>776</v>
      </c>
      <c r="F11082" t="s">
        <v>778</v>
      </c>
      <c r="G11082" t="s">
        <v>37</v>
      </c>
      <c r="H11082" t="s">
        <v>269</v>
      </c>
      <c r="I11082">
        <v>184.27999999999997</v>
      </c>
      <c r="J11082">
        <v>26</v>
      </c>
      <c r="K11082">
        <v>3531</v>
      </c>
      <c r="L11082" t="s">
        <v>471</v>
      </c>
      <c r="M11082" s="2">
        <f>+Table3[[#This Row],[CHW]]/Table3[[#This Row],[Count of Airbill Number]]</f>
        <v>7.0876923076923068</v>
      </c>
    </row>
    <row r="11083" spans="2:13">
      <c r="B11083" t="s">
        <v>20</v>
      </c>
      <c r="C11083" t="s">
        <v>472</v>
      </c>
      <c r="D11083" t="s">
        <v>22</v>
      </c>
      <c r="E11083" t="s">
        <v>778</v>
      </c>
      <c r="F11083" t="s">
        <v>778</v>
      </c>
      <c r="G11083" t="s">
        <v>113</v>
      </c>
      <c r="H11083" t="s">
        <v>585</v>
      </c>
      <c r="I11083">
        <v>184.2</v>
      </c>
      <c r="J11083">
        <v>4</v>
      </c>
      <c r="K11083">
        <v>3532</v>
      </c>
      <c r="L11083" t="s">
        <v>471</v>
      </c>
      <c r="M11083" s="2">
        <f>+Table3[[#This Row],[CHW]]/Table3[[#This Row],[Count of Airbill Number]]</f>
        <v>46.05</v>
      </c>
    </row>
    <row r="11084" spans="2:13">
      <c r="B11084" t="s">
        <v>20</v>
      </c>
      <c r="C11084" t="s">
        <v>472</v>
      </c>
      <c r="D11084" t="s">
        <v>22</v>
      </c>
      <c r="E11084" t="s">
        <v>776</v>
      </c>
      <c r="F11084" t="s">
        <v>776</v>
      </c>
      <c r="G11084" t="s">
        <v>32</v>
      </c>
      <c r="H11084" t="s">
        <v>94</v>
      </c>
      <c r="I11084">
        <v>184</v>
      </c>
      <c r="J11084">
        <v>6</v>
      </c>
      <c r="K11084">
        <v>3533</v>
      </c>
      <c r="L11084" t="s">
        <v>471</v>
      </c>
      <c r="M11084" s="2">
        <f>+Table3[[#This Row],[CHW]]/Table3[[#This Row],[Count of Airbill Number]]</f>
        <v>30.666666666666668</v>
      </c>
    </row>
    <row r="11085" spans="2:13">
      <c r="B11085" t="s">
        <v>20</v>
      </c>
      <c r="C11085" t="s">
        <v>472</v>
      </c>
      <c r="D11085" t="s">
        <v>22</v>
      </c>
      <c r="E11085" t="s">
        <v>777</v>
      </c>
      <c r="F11085" t="s">
        <v>777</v>
      </c>
      <c r="G11085" t="s">
        <v>162</v>
      </c>
      <c r="H11085" t="s">
        <v>26</v>
      </c>
      <c r="I11085">
        <v>184</v>
      </c>
      <c r="J11085">
        <v>6</v>
      </c>
      <c r="K11085">
        <v>3534</v>
      </c>
      <c r="L11085" t="s">
        <v>471</v>
      </c>
      <c r="M11085" s="2">
        <f>+Table3[[#This Row],[CHW]]/Table3[[#This Row],[Count of Airbill Number]]</f>
        <v>30.666666666666668</v>
      </c>
    </row>
    <row r="11086" spans="2:13">
      <c r="B11086" t="s">
        <v>20</v>
      </c>
      <c r="C11086" t="s">
        <v>472</v>
      </c>
      <c r="D11086" t="s">
        <v>22</v>
      </c>
      <c r="E11086" t="s">
        <v>778</v>
      </c>
      <c r="F11086" t="s">
        <v>778</v>
      </c>
      <c r="G11086" t="s">
        <v>610</v>
      </c>
      <c r="H11086" t="s">
        <v>624</v>
      </c>
      <c r="I11086">
        <v>184</v>
      </c>
      <c r="J11086">
        <v>6</v>
      </c>
      <c r="K11086">
        <v>3535</v>
      </c>
      <c r="L11086" t="s">
        <v>471</v>
      </c>
      <c r="M11086" s="2">
        <f>+Table3[[#This Row],[CHW]]/Table3[[#This Row],[Count of Airbill Number]]</f>
        <v>30.666666666666668</v>
      </c>
    </row>
    <row r="11087" spans="2:13">
      <c r="B11087" t="s">
        <v>20</v>
      </c>
      <c r="C11087" t="s">
        <v>472</v>
      </c>
      <c r="D11087" t="s">
        <v>22</v>
      </c>
      <c r="E11087" t="s">
        <v>777</v>
      </c>
      <c r="F11087" t="s">
        <v>778</v>
      </c>
      <c r="G11087" t="s">
        <v>190</v>
      </c>
      <c r="H11087" t="s">
        <v>306</v>
      </c>
      <c r="I11087">
        <v>184</v>
      </c>
      <c r="J11087">
        <v>1</v>
      </c>
      <c r="K11087">
        <v>3536</v>
      </c>
      <c r="L11087" t="s">
        <v>471</v>
      </c>
      <c r="M11087" s="2">
        <f>+Table3[[#This Row],[CHW]]/Table3[[#This Row],[Count of Airbill Number]]</f>
        <v>184</v>
      </c>
    </row>
    <row r="11088" spans="2:13">
      <c r="B11088" t="s">
        <v>20</v>
      </c>
      <c r="C11088" t="s">
        <v>472</v>
      </c>
      <c r="D11088" t="s">
        <v>22</v>
      </c>
      <c r="E11088" t="s">
        <v>778</v>
      </c>
      <c r="F11088" t="s">
        <v>777</v>
      </c>
      <c r="G11088" t="s">
        <v>150</v>
      </c>
      <c r="H11088" t="s">
        <v>227</v>
      </c>
      <c r="I11088">
        <v>183.5</v>
      </c>
      <c r="J11088">
        <v>5</v>
      </c>
      <c r="K11088">
        <v>3537</v>
      </c>
      <c r="L11088" t="s">
        <v>471</v>
      </c>
      <c r="M11088" s="2">
        <f>+Table3[[#This Row],[CHW]]/Table3[[#This Row],[Count of Airbill Number]]</f>
        <v>36.700000000000003</v>
      </c>
    </row>
    <row r="11089" spans="2:13">
      <c r="B11089" t="s">
        <v>35</v>
      </c>
      <c r="C11089" t="s">
        <v>472</v>
      </c>
      <c r="D11089" t="s">
        <v>36</v>
      </c>
      <c r="E11089" t="s">
        <v>776</v>
      </c>
      <c r="F11089" t="s">
        <v>776</v>
      </c>
      <c r="G11089" t="s">
        <v>49</v>
      </c>
      <c r="H11089" t="s">
        <v>37</v>
      </c>
      <c r="I11089">
        <v>183.3</v>
      </c>
      <c r="J11089">
        <v>5</v>
      </c>
      <c r="K11089">
        <v>3538</v>
      </c>
      <c r="L11089" t="s">
        <v>471</v>
      </c>
      <c r="M11089" s="2">
        <f>+Table3[[#This Row],[CHW]]/Table3[[#This Row],[Count of Airbill Number]]</f>
        <v>36.660000000000004</v>
      </c>
    </row>
    <row r="11090" spans="2:13">
      <c r="B11090" t="s">
        <v>20</v>
      </c>
      <c r="C11090" t="s">
        <v>21</v>
      </c>
      <c r="D11090" t="s">
        <v>22</v>
      </c>
      <c r="E11090" t="s">
        <v>777</v>
      </c>
      <c r="F11090" t="s">
        <v>777</v>
      </c>
      <c r="G11090" t="s">
        <v>489</v>
      </c>
      <c r="H11090" t="s">
        <v>274</v>
      </c>
      <c r="I11090">
        <v>183</v>
      </c>
      <c r="J11090">
        <v>116</v>
      </c>
      <c r="K11090">
        <v>3539</v>
      </c>
      <c r="L11090" t="s">
        <v>471</v>
      </c>
      <c r="M11090" s="2">
        <f>+Table3[[#This Row],[CHW]]/Table3[[#This Row],[Count of Airbill Number]]</f>
        <v>1.5775862068965518</v>
      </c>
    </row>
    <row r="11091" spans="2:13">
      <c r="B11091" t="s">
        <v>20</v>
      </c>
      <c r="C11091" t="s">
        <v>21</v>
      </c>
      <c r="D11091" t="s">
        <v>36</v>
      </c>
      <c r="E11091" t="s">
        <v>777</v>
      </c>
      <c r="F11091" t="s">
        <v>776</v>
      </c>
      <c r="G11091" t="s">
        <v>55</v>
      </c>
      <c r="H11091" t="s">
        <v>37</v>
      </c>
      <c r="I11091">
        <v>183</v>
      </c>
      <c r="J11091">
        <v>129</v>
      </c>
      <c r="K11091">
        <v>3540</v>
      </c>
      <c r="L11091" t="s">
        <v>471</v>
      </c>
      <c r="M11091" s="2">
        <f>+Table3[[#This Row],[CHW]]/Table3[[#This Row],[Count of Airbill Number]]</f>
        <v>1.4186046511627908</v>
      </c>
    </row>
    <row r="11092" spans="2:13">
      <c r="B11092" t="s">
        <v>20</v>
      </c>
      <c r="C11092" t="s">
        <v>472</v>
      </c>
      <c r="D11092" t="s">
        <v>22</v>
      </c>
      <c r="E11092" t="s">
        <v>777</v>
      </c>
      <c r="F11092" t="s">
        <v>777</v>
      </c>
      <c r="G11092" t="s">
        <v>485</v>
      </c>
      <c r="H11092" t="s">
        <v>481</v>
      </c>
      <c r="I11092">
        <v>183</v>
      </c>
      <c r="J11092">
        <v>13</v>
      </c>
      <c r="K11092">
        <v>3541</v>
      </c>
      <c r="L11092" t="s">
        <v>471</v>
      </c>
      <c r="M11092" s="2">
        <f>+Table3[[#This Row],[CHW]]/Table3[[#This Row],[Count of Airbill Number]]</f>
        <v>14.076923076923077</v>
      </c>
    </row>
    <row r="11093" spans="2:13">
      <c r="B11093" t="s">
        <v>20</v>
      </c>
      <c r="C11093" t="s">
        <v>472</v>
      </c>
      <c r="D11093" t="s">
        <v>22</v>
      </c>
      <c r="E11093" t="s">
        <v>778</v>
      </c>
      <c r="F11093" t="s">
        <v>778</v>
      </c>
      <c r="G11093" t="s">
        <v>248</v>
      </c>
      <c r="H11093" t="s">
        <v>536</v>
      </c>
      <c r="I11093">
        <v>183</v>
      </c>
      <c r="J11093">
        <v>4</v>
      </c>
      <c r="K11093">
        <v>3542</v>
      </c>
      <c r="L11093" t="s">
        <v>471</v>
      </c>
      <c r="M11093" s="2">
        <f>+Table3[[#This Row],[CHW]]/Table3[[#This Row],[Count of Airbill Number]]</f>
        <v>45.75</v>
      </c>
    </row>
    <row r="11094" spans="2:13">
      <c r="B11094" t="s">
        <v>20</v>
      </c>
      <c r="C11094" t="s">
        <v>472</v>
      </c>
      <c r="D11094" t="s">
        <v>22</v>
      </c>
      <c r="E11094" t="s">
        <v>778</v>
      </c>
      <c r="F11094" t="s">
        <v>777</v>
      </c>
      <c r="G11094" t="s">
        <v>297</v>
      </c>
      <c r="H11094" t="s">
        <v>110</v>
      </c>
      <c r="I11094">
        <v>183</v>
      </c>
      <c r="J11094">
        <v>13</v>
      </c>
      <c r="K11094">
        <v>3543</v>
      </c>
      <c r="L11094" t="s">
        <v>471</v>
      </c>
      <c r="M11094" s="2">
        <f>+Table3[[#This Row],[CHW]]/Table3[[#This Row],[Count of Airbill Number]]</f>
        <v>14.076923076923077</v>
      </c>
    </row>
    <row r="11095" spans="2:13">
      <c r="B11095" t="s">
        <v>20</v>
      </c>
      <c r="C11095" t="s">
        <v>21</v>
      </c>
      <c r="D11095" t="s">
        <v>22</v>
      </c>
      <c r="E11095" t="s">
        <v>776</v>
      </c>
      <c r="F11095" t="s">
        <v>776</v>
      </c>
      <c r="G11095" t="s">
        <v>85</v>
      </c>
      <c r="H11095" t="s">
        <v>187</v>
      </c>
      <c r="I11095">
        <v>182.95000000000002</v>
      </c>
      <c r="J11095">
        <v>9</v>
      </c>
      <c r="K11095">
        <v>3544</v>
      </c>
      <c r="L11095" t="s">
        <v>471</v>
      </c>
      <c r="M11095" s="2">
        <f>+Table3[[#This Row],[CHW]]/Table3[[#This Row],[Count of Airbill Number]]</f>
        <v>20.327777777777779</v>
      </c>
    </row>
    <row r="11096" spans="2:13">
      <c r="B11096" t="s">
        <v>35</v>
      </c>
      <c r="C11096" t="s">
        <v>472</v>
      </c>
      <c r="D11096" t="s">
        <v>36</v>
      </c>
      <c r="E11096" t="s">
        <v>776</v>
      </c>
      <c r="F11096" t="s">
        <v>776</v>
      </c>
      <c r="G11096" t="s">
        <v>85</v>
      </c>
      <c r="H11096" t="s">
        <v>49</v>
      </c>
      <c r="I11096">
        <v>182.75000000000003</v>
      </c>
      <c r="J11096">
        <v>7</v>
      </c>
      <c r="K11096">
        <v>3545</v>
      </c>
      <c r="L11096" t="s">
        <v>471</v>
      </c>
      <c r="M11096" s="2">
        <f>+Table3[[#This Row],[CHW]]/Table3[[#This Row],[Count of Airbill Number]]</f>
        <v>26.107142857142861</v>
      </c>
    </row>
    <row r="11097" spans="2:13">
      <c r="B11097" t="s">
        <v>20</v>
      </c>
      <c r="C11097" t="s">
        <v>472</v>
      </c>
      <c r="D11097" t="s">
        <v>22</v>
      </c>
      <c r="E11097" t="s">
        <v>776</v>
      </c>
      <c r="F11097" t="s">
        <v>778</v>
      </c>
      <c r="G11097" t="s">
        <v>32</v>
      </c>
      <c r="H11097" t="s">
        <v>333</v>
      </c>
      <c r="I11097">
        <v>182.7</v>
      </c>
      <c r="J11097">
        <v>6</v>
      </c>
      <c r="K11097">
        <v>3546</v>
      </c>
      <c r="L11097" t="s">
        <v>471</v>
      </c>
      <c r="M11097" s="2">
        <f>+Table3[[#This Row],[CHW]]/Table3[[#This Row],[Count of Airbill Number]]</f>
        <v>30.45</v>
      </c>
    </row>
    <row r="11098" spans="2:13">
      <c r="B11098" t="s">
        <v>20</v>
      </c>
      <c r="C11098" t="s">
        <v>21</v>
      </c>
      <c r="D11098" t="s">
        <v>22</v>
      </c>
      <c r="E11098" t="s">
        <v>776</v>
      </c>
      <c r="F11098" t="s">
        <v>776</v>
      </c>
      <c r="G11098" t="s">
        <v>85</v>
      </c>
      <c r="H11098" t="s">
        <v>89</v>
      </c>
      <c r="I11098">
        <v>182.38821260000012</v>
      </c>
      <c r="J11098">
        <v>61</v>
      </c>
      <c r="K11098">
        <v>3547</v>
      </c>
      <c r="L11098" t="s">
        <v>471</v>
      </c>
      <c r="M11098" s="2">
        <f>+Table3[[#This Row],[CHW]]/Table3[[#This Row],[Count of Airbill Number]]</f>
        <v>2.9899706983606578</v>
      </c>
    </row>
    <row r="11099" spans="2:13">
      <c r="B11099" t="s">
        <v>20</v>
      </c>
      <c r="C11099" t="s">
        <v>21</v>
      </c>
      <c r="D11099" t="s">
        <v>22</v>
      </c>
      <c r="E11099" t="s">
        <v>776</v>
      </c>
      <c r="F11099" t="s">
        <v>777</v>
      </c>
      <c r="G11099" t="s">
        <v>32</v>
      </c>
      <c r="H11099" t="s">
        <v>181</v>
      </c>
      <c r="I11099">
        <v>182.37</v>
      </c>
      <c r="J11099">
        <v>9</v>
      </c>
      <c r="K11099">
        <v>3548</v>
      </c>
      <c r="L11099" t="s">
        <v>471</v>
      </c>
      <c r="M11099" s="2">
        <f>+Table3[[#This Row],[CHW]]/Table3[[#This Row],[Count of Airbill Number]]</f>
        <v>20.263333333333335</v>
      </c>
    </row>
    <row r="11100" spans="2:13">
      <c r="B11100" t="s">
        <v>20</v>
      </c>
      <c r="C11100" t="s">
        <v>472</v>
      </c>
      <c r="D11100" t="s">
        <v>22</v>
      </c>
      <c r="E11100" t="s">
        <v>777</v>
      </c>
      <c r="F11100" t="s">
        <v>777</v>
      </c>
      <c r="G11100" t="s">
        <v>38</v>
      </c>
      <c r="H11100" t="s">
        <v>505</v>
      </c>
      <c r="I11100">
        <v>182</v>
      </c>
      <c r="J11100">
        <v>13</v>
      </c>
      <c r="K11100">
        <v>3549</v>
      </c>
      <c r="L11100" t="s">
        <v>471</v>
      </c>
      <c r="M11100" s="2">
        <f>+Table3[[#This Row],[CHW]]/Table3[[#This Row],[Count of Airbill Number]]</f>
        <v>14</v>
      </c>
    </row>
    <row r="11101" spans="2:13">
      <c r="B11101" t="s">
        <v>20</v>
      </c>
      <c r="C11101" t="s">
        <v>472</v>
      </c>
      <c r="D11101" t="s">
        <v>22</v>
      </c>
      <c r="E11101" t="s">
        <v>778</v>
      </c>
      <c r="F11101" t="s">
        <v>776</v>
      </c>
      <c r="G11101" t="s">
        <v>261</v>
      </c>
      <c r="H11101" t="s">
        <v>37</v>
      </c>
      <c r="I11101">
        <v>182</v>
      </c>
      <c r="J11101">
        <v>19</v>
      </c>
      <c r="K11101">
        <v>3550</v>
      </c>
      <c r="L11101" t="s">
        <v>471</v>
      </c>
      <c r="M11101" s="2">
        <f>+Table3[[#This Row],[CHW]]/Table3[[#This Row],[Count of Airbill Number]]</f>
        <v>9.5789473684210531</v>
      </c>
    </row>
    <row r="11102" spans="2:13">
      <c r="B11102" t="s">
        <v>20</v>
      </c>
      <c r="C11102" t="s">
        <v>472</v>
      </c>
      <c r="D11102" t="s">
        <v>22</v>
      </c>
      <c r="E11102" t="s">
        <v>777</v>
      </c>
      <c r="F11102" t="s">
        <v>777</v>
      </c>
      <c r="G11102" t="s">
        <v>374</v>
      </c>
      <c r="H11102" t="s">
        <v>570</v>
      </c>
      <c r="I11102">
        <v>182</v>
      </c>
      <c r="J11102">
        <v>3</v>
      </c>
      <c r="K11102">
        <v>3551</v>
      </c>
      <c r="L11102" t="s">
        <v>471</v>
      </c>
      <c r="M11102" s="2">
        <f>+Table3[[#This Row],[CHW]]/Table3[[#This Row],[Count of Airbill Number]]</f>
        <v>60.666666666666664</v>
      </c>
    </row>
    <row r="11103" spans="2:13">
      <c r="B11103" t="s">
        <v>20</v>
      </c>
      <c r="C11103" t="s">
        <v>472</v>
      </c>
      <c r="D11103" t="s">
        <v>22</v>
      </c>
      <c r="E11103" t="s">
        <v>776</v>
      </c>
      <c r="F11103" t="s">
        <v>776</v>
      </c>
      <c r="G11103" t="s">
        <v>48</v>
      </c>
      <c r="H11103" t="s">
        <v>39</v>
      </c>
      <c r="I11103">
        <v>182</v>
      </c>
      <c r="J11103">
        <v>11</v>
      </c>
      <c r="K11103">
        <v>3552</v>
      </c>
      <c r="L11103" t="s">
        <v>471</v>
      </c>
      <c r="M11103" s="2">
        <f>+Table3[[#This Row],[CHW]]/Table3[[#This Row],[Count of Airbill Number]]</f>
        <v>16.545454545454547</v>
      </c>
    </row>
    <row r="11104" spans="2:13">
      <c r="B11104" t="s">
        <v>20</v>
      </c>
      <c r="C11104" t="s">
        <v>472</v>
      </c>
      <c r="D11104" t="s">
        <v>22</v>
      </c>
      <c r="E11104" t="s">
        <v>778</v>
      </c>
      <c r="F11104" t="s">
        <v>777</v>
      </c>
      <c r="G11104" t="s">
        <v>498</v>
      </c>
      <c r="H11104" t="s">
        <v>29</v>
      </c>
      <c r="I11104">
        <v>182</v>
      </c>
      <c r="J11104">
        <v>18</v>
      </c>
      <c r="K11104">
        <v>3553</v>
      </c>
      <c r="L11104" t="s">
        <v>471</v>
      </c>
      <c r="M11104" s="2">
        <f>+Table3[[#This Row],[CHW]]/Table3[[#This Row],[Count of Airbill Number]]</f>
        <v>10.111111111111111</v>
      </c>
    </row>
    <row r="11105" spans="2:13">
      <c r="B11105" t="s">
        <v>20</v>
      </c>
      <c r="C11105" t="s">
        <v>21</v>
      </c>
      <c r="D11105" t="s">
        <v>22</v>
      </c>
      <c r="E11105" t="s">
        <v>776</v>
      </c>
      <c r="F11105" t="s">
        <v>778</v>
      </c>
      <c r="G11105" t="s">
        <v>66</v>
      </c>
      <c r="H11105" t="s">
        <v>81</v>
      </c>
      <c r="I11105">
        <v>181.81</v>
      </c>
      <c r="J11105">
        <v>53</v>
      </c>
      <c r="K11105">
        <v>3554</v>
      </c>
      <c r="L11105" t="s">
        <v>471</v>
      </c>
      <c r="M11105" s="2">
        <f>+Table3[[#This Row],[CHW]]/Table3[[#This Row],[Count of Airbill Number]]</f>
        <v>3.4303773584905661</v>
      </c>
    </row>
    <row r="11106" spans="2:13">
      <c r="B11106" t="s">
        <v>20</v>
      </c>
      <c r="C11106" t="s">
        <v>472</v>
      </c>
      <c r="D11106" t="s">
        <v>22</v>
      </c>
      <c r="E11106" t="s">
        <v>776</v>
      </c>
      <c r="F11106" t="s">
        <v>776</v>
      </c>
      <c r="G11106" t="s">
        <v>67</v>
      </c>
      <c r="H11106" t="s">
        <v>37</v>
      </c>
      <c r="I11106">
        <v>181.68704579999999</v>
      </c>
      <c r="J11106">
        <v>8</v>
      </c>
      <c r="K11106">
        <v>3555</v>
      </c>
      <c r="L11106" t="s">
        <v>471</v>
      </c>
      <c r="M11106" s="2">
        <f>+Table3[[#This Row],[CHW]]/Table3[[#This Row],[Count of Airbill Number]]</f>
        <v>22.710880724999999</v>
      </c>
    </row>
    <row r="11107" spans="2:13">
      <c r="B11107" t="s">
        <v>35</v>
      </c>
      <c r="C11107" t="s">
        <v>472</v>
      </c>
      <c r="D11107" t="s">
        <v>36</v>
      </c>
      <c r="E11107" t="s">
        <v>777</v>
      </c>
      <c r="F11107" t="s">
        <v>776</v>
      </c>
      <c r="G11107" t="s">
        <v>44</v>
      </c>
      <c r="H11107" t="s">
        <v>85</v>
      </c>
      <c r="I11107">
        <v>181.5</v>
      </c>
      <c r="J11107">
        <v>2</v>
      </c>
      <c r="K11107">
        <v>3556</v>
      </c>
      <c r="L11107" t="s">
        <v>471</v>
      </c>
      <c r="M11107" s="2">
        <f>+Table3[[#This Row],[CHW]]/Table3[[#This Row],[Count of Airbill Number]]</f>
        <v>90.75</v>
      </c>
    </row>
    <row r="11108" spans="2:13">
      <c r="B11108" t="s">
        <v>20</v>
      </c>
      <c r="C11108" t="s">
        <v>21</v>
      </c>
      <c r="D11108" t="s">
        <v>22</v>
      </c>
      <c r="E11108" t="s">
        <v>776</v>
      </c>
      <c r="F11108" t="s">
        <v>777</v>
      </c>
      <c r="G11108" t="s">
        <v>32</v>
      </c>
      <c r="H11108" t="s">
        <v>38</v>
      </c>
      <c r="I11108">
        <v>181.43</v>
      </c>
      <c r="J11108">
        <v>1</v>
      </c>
      <c r="K11108">
        <v>3557</v>
      </c>
      <c r="L11108" t="s">
        <v>471</v>
      </c>
      <c r="M11108" s="2">
        <f>+Table3[[#This Row],[CHW]]/Table3[[#This Row],[Count of Airbill Number]]</f>
        <v>181.43</v>
      </c>
    </row>
    <row r="11109" spans="2:13">
      <c r="B11109" t="s">
        <v>20</v>
      </c>
      <c r="C11109" t="s">
        <v>472</v>
      </c>
      <c r="D11109" t="s">
        <v>22</v>
      </c>
      <c r="E11109" t="s">
        <v>776</v>
      </c>
      <c r="F11109" t="s">
        <v>776</v>
      </c>
      <c r="G11109" t="s">
        <v>66</v>
      </c>
      <c r="H11109" t="s">
        <v>211</v>
      </c>
      <c r="I11109">
        <v>181.42</v>
      </c>
      <c r="J11109">
        <v>2</v>
      </c>
      <c r="K11109">
        <v>3558</v>
      </c>
      <c r="L11109" t="s">
        <v>471</v>
      </c>
      <c r="M11109" s="2">
        <f>+Table3[[#This Row],[CHW]]/Table3[[#This Row],[Count of Airbill Number]]</f>
        <v>90.71</v>
      </c>
    </row>
    <row r="11110" spans="2:13">
      <c r="B11110" t="s">
        <v>20</v>
      </c>
      <c r="C11110" t="s">
        <v>472</v>
      </c>
      <c r="D11110" t="s">
        <v>22</v>
      </c>
      <c r="E11110" t="s">
        <v>777</v>
      </c>
      <c r="F11110" t="s">
        <v>777</v>
      </c>
      <c r="G11110" t="s">
        <v>274</v>
      </c>
      <c r="H11110" t="s">
        <v>509</v>
      </c>
      <c r="I11110">
        <v>181.4</v>
      </c>
      <c r="J11110">
        <v>4</v>
      </c>
      <c r="K11110">
        <v>3559</v>
      </c>
      <c r="L11110" t="s">
        <v>471</v>
      </c>
      <c r="M11110" s="2">
        <f>+Table3[[#This Row],[CHW]]/Table3[[#This Row],[Count of Airbill Number]]</f>
        <v>45.35</v>
      </c>
    </row>
    <row r="11111" spans="2:13">
      <c r="B11111" t="s">
        <v>35</v>
      </c>
      <c r="C11111" t="s">
        <v>472</v>
      </c>
      <c r="D11111" t="s">
        <v>36</v>
      </c>
      <c r="E11111" t="s">
        <v>776</v>
      </c>
      <c r="F11111" t="s">
        <v>776</v>
      </c>
      <c r="G11111" t="s">
        <v>85</v>
      </c>
      <c r="H11111" t="s">
        <v>170</v>
      </c>
      <c r="I11111">
        <v>181.3</v>
      </c>
      <c r="J11111">
        <v>7</v>
      </c>
      <c r="K11111">
        <v>3560</v>
      </c>
      <c r="L11111" t="s">
        <v>471</v>
      </c>
      <c r="M11111" s="2">
        <f>+Table3[[#This Row],[CHW]]/Table3[[#This Row],[Count of Airbill Number]]</f>
        <v>25.900000000000002</v>
      </c>
    </row>
    <row r="11112" spans="2:13">
      <c r="B11112" t="s">
        <v>20</v>
      </c>
      <c r="C11112" t="s">
        <v>472</v>
      </c>
      <c r="D11112" t="s">
        <v>22</v>
      </c>
      <c r="E11112" t="s">
        <v>776</v>
      </c>
      <c r="F11112" t="s">
        <v>777</v>
      </c>
      <c r="G11112" t="s">
        <v>66</v>
      </c>
      <c r="H11112" t="s">
        <v>431</v>
      </c>
      <c r="I11112">
        <v>181.21784</v>
      </c>
      <c r="J11112">
        <v>5</v>
      </c>
      <c r="K11112">
        <v>3561</v>
      </c>
      <c r="L11112" t="s">
        <v>471</v>
      </c>
      <c r="M11112" s="2">
        <f>+Table3[[#This Row],[CHW]]/Table3[[#This Row],[Count of Airbill Number]]</f>
        <v>36.243567999999996</v>
      </c>
    </row>
    <row r="11113" spans="2:13">
      <c r="B11113" t="s">
        <v>35</v>
      </c>
      <c r="C11113" t="s">
        <v>472</v>
      </c>
      <c r="D11113" t="s">
        <v>36</v>
      </c>
      <c r="E11113" t="s">
        <v>777</v>
      </c>
      <c r="F11113" t="s">
        <v>777</v>
      </c>
      <c r="G11113" t="s">
        <v>27</v>
      </c>
      <c r="H11113" t="s">
        <v>326</v>
      </c>
      <c r="I11113">
        <v>181</v>
      </c>
      <c r="J11113">
        <v>1</v>
      </c>
      <c r="K11113">
        <v>3562</v>
      </c>
      <c r="L11113" t="s">
        <v>471</v>
      </c>
      <c r="M11113" s="2">
        <f>+Table3[[#This Row],[CHW]]/Table3[[#This Row],[Count of Airbill Number]]</f>
        <v>181</v>
      </c>
    </row>
    <row r="11114" spans="2:13">
      <c r="B11114" t="s">
        <v>20</v>
      </c>
      <c r="C11114" t="s">
        <v>21</v>
      </c>
      <c r="D11114" t="s">
        <v>22</v>
      </c>
      <c r="E11114" t="s">
        <v>776</v>
      </c>
      <c r="F11114" t="s">
        <v>776</v>
      </c>
      <c r="G11114" t="s">
        <v>122</v>
      </c>
      <c r="H11114" t="s">
        <v>37</v>
      </c>
      <c r="I11114">
        <v>181</v>
      </c>
      <c r="J11114">
        <v>31</v>
      </c>
      <c r="K11114">
        <v>3563</v>
      </c>
      <c r="L11114" t="s">
        <v>471</v>
      </c>
      <c r="M11114" s="2">
        <f>+Table3[[#This Row],[CHW]]/Table3[[#This Row],[Count of Airbill Number]]</f>
        <v>5.838709677419355</v>
      </c>
    </row>
    <row r="11115" spans="2:13">
      <c r="B11115" t="s">
        <v>20</v>
      </c>
      <c r="C11115" t="s">
        <v>472</v>
      </c>
      <c r="D11115" t="s">
        <v>22</v>
      </c>
      <c r="E11115" t="s">
        <v>776</v>
      </c>
      <c r="F11115" t="s">
        <v>776</v>
      </c>
      <c r="G11115" t="s">
        <v>100</v>
      </c>
      <c r="H11115" t="s">
        <v>132</v>
      </c>
      <c r="I11115">
        <v>181</v>
      </c>
      <c r="J11115">
        <v>6</v>
      </c>
      <c r="K11115">
        <v>3564</v>
      </c>
      <c r="L11115" t="s">
        <v>471</v>
      </c>
      <c r="M11115" s="2">
        <f>+Table3[[#This Row],[CHW]]/Table3[[#This Row],[Count of Airbill Number]]</f>
        <v>30.166666666666668</v>
      </c>
    </row>
    <row r="11116" spans="2:13">
      <c r="B11116" t="s">
        <v>20</v>
      </c>
      <c r="C11116" t="s">
        <v>472</v>
      </c>
      <c r="D11116" t="s">
        <v>36</v>
      </c>
      <c r="E11116" t="s">
        <v>778</v>
      </c>
      <c r="F11116" t="s">
        <v>778</v>
      </c>
      <c r="G11116" t="s">
        <v>547</v>
      </c>
      <c r="H11116" t="s">
        <v>369</v>
      </c>
      <c r="I11116">
        <v>181</v>
      </c>
      <c r="J11116">
        <v>12</v>
      </c>
      <c r="K11116">
        <v>3565</v>
      </c>
      <c r="L11116" t="s">
        <v>471</v>
      </c>
      <c r="M11116" s="2">
        <f>+Table3[[#This Row],[CHW]]/Table3[[#This Row],[Count of Airbill Number]]</f>
        <v>15.083333333333334</v>
      </c>
    </row>
    <row r="11117" spans="2:13">
      <c r="B11117" t="s">
        <v>35</v>
      </c>
      <c r="C11117" t="s">
        <v>472</v>
      </c>
      <c r="D11117" t="s">
        <v>36</v>
      </c>
      <c r="E11117" t="s">
        <v>776</v>
      </c>
      <c r="F11117" t="s">
        <v>776</v>
      </c>
      <c r="G11117" t="s">
        <v>37</v>
      </c>
      <c r="H11117" t="s">
        <v>45</v>
      </c>
      <c r="I11117">
        <v>180.39999999999998</v>
      </c>
      <c r="J11117">
        <v>19</v>
      </c>
      <c r="K11117">
        <v>3566</v>
      </c>
      <c r="L11117" t="s">
        <v>471</v>
      </c>
      <c r="M11117" s="2">
        <f>+Table3[[#This Row],[CHW]]/Table3[[#This Row],[Count of Airbill Number]]</f>
        <v>9.4947368421052616</v>
      </c>
    </row>
    <row r="11118" spans="2:13">
      <c r="B11118" t="s">
        <v>20</v>
      </c>
      <c r="C11118" t="s">
        <v>472</v>
      </c>
      <c r="D11118" t="s">
        <v>22</v>
      </c>
      <c r="E11118" t="s">
        <v>778</v>
      </c>
      <c r="F11118" t="s">
        <v>778</v>
      </c>
      <c r="G11118" t="s">
        <v>124</v>
      </c>
      <c r="H11118" t="s">
        <v>606</v>
      </c>
      <c r="I11118">
        <v>180.24</v>
      </c>
      <c r="J11118">
        <v>4</v>
      </c>
      <c r="K11118">
        <v>3567</v>
      </c>
      <c r="L11118" t="s">
        <v>471</v>
      </c>
      <c r="M11118" s="2">
        <f>+Table3[[#This Row],[CHW]]/Table3[[#This Row],[Count of Airbill Number]]</f>
        <v>45.06</v>
      </c>
    </row>
    <row r="11119" spans="2:13">
      <c r="B11119" t="s">
        <v>35</v>
      </c>
      <c r="C11119" t="s">
        <v>472</v>
      </c>
      <c r="D11119" t="s">
        <v>36</v>
      </c>
      <c r="E11119" t="s">
        <v>777</v>
      </c>
      <c r="F11119" t="s">
        <v>777</v>
      </c>
      <c r="G11119" t="s">
        <v>27</v>
      </c>
      <c r="H11119" t="s">
        <v>157</v>
      </c>
      <c r="I11119">
        <v>180</v>
      </c>
      <c r="J11119">
        <v>1</v>
      </c>
      <c r="K11119">
        <v>3568</v>
      </c>
      <c r="L11119" t="s">
        <v>471</v>
      </c>
      <c r="M11119" s="2">
        <f>+Table3[[#This Row],[CHW]]/Table3[[#This Row],[Count of Airbill Number]]</f>
        <v>180</v>
      </c>
    </row>
    <row r="11120" spans="2:13">
      <c r="B11120" t="s">
        <v>20</v>
      </c>
      <c r="C11120" t="s">
        <v>21</v>
      </c>
      <c r="D11120" t="s">
        <v>22</v>
      </c>
      <c r="E11120" t="s">
        <v>778</v>
      </c>
      <c r="F11120" t="s">
        <v>777</v>
      </c>
      <c r="G11120" t="s">
        <v>113</v>
      </c>
      <c r="H11120" t="s">
        <v>274</v>
      </c>
      <c r="I11120">
        <v>180</v>
      </c>
      <c r="J11120">
        <v>1</v>
      </c>
      <c r="K11120">
        <v>3569</v>
      </c>
      <c r="L11120" t="s">
        <v>471</v>
      </c>
      <c r="M11120" s="2">
        <f>+Table3[[#This Row],[CHW]]/Table3[[#This Row],[Count of Airbill Number]]</f>
        <v>180</v>
      </c>
    </row>
    <row r="11121" spans="2:13">
      <c r="B11121" t="s">
        <v>20</v>
      </c>
      <c r="C11121" t="s">
        <v>21</v>
      </c>
      <c r="D11121" t="s">
        <v>22</v>
      </c>
      <c r="E11121" t="s">
        <v>776</v>
      </c>
      <c r="F11121" t="s">
        <v>776</v>
      </c>
      <c r="G11121" t="s">
        <v>40</v>
      </c>
      <c r="H11121" t="s">
        <v>24</v>
      </c>
      <c r="I11121">
        <v>180</v>
      </c>
      <c r="J11121">
        <v>3</v>
      </c>
      <c r="K11121">
        <v>3570</v>
      </c>
      <c r="L11121" t="s">
        <v>471</v>
      </c>
      <c r="M11121" s="2">
        <f>+Table3[[#This Row],[CHW]]/Table3[[#This Row],[Count of Airbill Number]]</f>
        <v>60</v>
      </c>
    </row>
    <row r="11122" spans="2:13">
      <c r="B11122" t="s">
        <v>20</v>
      </c>
      <c r="C11122" t="s">
        <v>21</v>
      </c>
      <c r="D11122" t="s">
        <v>22</v>
      </c>
      <c r="E11122" t="s">
        <v>778</v>
      </c>
      <c r="F11122" t="s">
        <v>778</v>
      </c>
      <c r="G11122" t="s">
        <v>494</v>
      </c>
      <c r="H11122" t="s">
        <v>112</v>
      </c>
      <c r="I11122">
        <v>180</v>
      </c>
      <c r="J11122">
        <v>85</v>
      </c>
      <c r="K11122">
        <v>3571</v>
      </c>
      <c r="L11122" t="s">
        <v>471</v>
      </c>
      <c r="M11122" s="2">
        <f>+Table3[[#This Row],[CHW]]/Table3[[#This Row],[Count of Airbill Number]]</f>
        <v>2.1176470588235294</v>
      </c>
    </row>
    <row r="11123" spans="2:13">
      <c r="B11123" t="s">
        <v>20</v>
      </c>
      <c r="C11123" t="s">
        <v>472</v>
      </c>
      <c r="D11123" t="s">
        <v>22</v>
      </c>
      <c r="E11123" t="s">
        <v>778</v>
      </c>
      <c r="F11123" t="s">
        <v>778</v>
      </c>
      <c r="G11123" t="s">
        <v>669</v>
      </c>
      <c r="H11123" t="s">
        <v>112</v>
      </c>
      <c r="I11123">
        <v>180</v>
      </c>
      <c r="J11123">
        <v>1</v>
      </c>
      <c r="K11123">
        <v>3572</v>
      </c>
      <c r="L11123" t="s">
        <v>471</v>
      </c>
      <c r="M11123" s="2">
        <f>+Table3[[#This Row],[CHW]]/Table3[[#This Row],[Count of Airbill Number]]</f>
        <v>180</v>
      </c>
    </row>
    <row r="11124" spans="2:13">
      <c r="B11124" t="s">
        <v>20</v>
      </c>
      <c r="C11124" t="s">
        <v>472</v>
      </c>
      <c r="D11124" t="s">
        <v>22</v>
      </c>
      <c r="E11124" t="s">
        <v>776</v>
      </c>
      <c r="F11124" t="s">
        <v>777</v>
      </c>
      <c r="G11124" t="s">
        <v>31</v>
      </c>
      <c r="H11124" t="s">
        <v>481</v>
      </c>
      <c r="I11124">
        <v>180</v>
      </c>
      <c r="J11124">
        <v>1</v>
      </c>
      <c r="K11124">
        <v>3573</v>
      </c>
      <c r="L11124" t="s">
        <v>471</v>
      </c>
      <c r="M11124" s="2">
        <f>+Table3[[#This Row],[CHW]]/Table3[[#This Row],[Count of Airbill Number]]</f>
        <v>180</v>
      </c>
    </row>
    <row r="11125" spans="2:13">
      <c r="B11125" t="s">
        <v>20</v>
      </c>
      <c r="C11125" t="s">
        <v>472</v>
      </c>
      <c r="D11125" t="s">
        <v>22</v>
      </c>
      <c r="E11125" t="s">
        <v>776</v>
      </c>
      <c r="F11125" t="s">
        <v>776</v>
      </c>
      <c r="G11125" t="s">
        <v>122</v>
      </c>
      <c r="H11125" t="s">
        <v>31</v>
      </c>
      <c r="I11125">
        <v>180</v>
      </c>
      <c r="J11125">
        <v>1</v>
      </c>
      <c r="K11125">
        <v>3574</v>
      </c>
      <c r="L11125" t="s">
        <v>471</v>
      </c>
      <c r="M11125" s="2">
        <f>+Table3[[#This Row],[CHW]]/Table3[[#This Row],[Count of Airbill Number]]</f>
        <v>180</v>
      </c>
    </row>
    <row r="11126" spans="2:13">
      <c r="B11126" t="s">
        <v>20</v>
      </c>
      <c r="C11126" t="s">
        <v>472</v>
      </c>
      <c r="D11126" t="s">
        <v>22</v>
      </c>
      <c r="E11126" t="s">
        <v>776</v>
      </c>
      <c r="F11126" t="s">
        <v>778</v>
      </c>
      <c r="G11126" t="s">
        <v>103</v>
      </c>
      <c r="H11126" t="s">
        <v>86</v>
      </c>
      <c r="I11126">
        <v>180</v>
      </c>
      <c r="J11126">
        <v>5</v>
      </c>
      <c r="K11126">
        <v>3575</v>
      </c>
      <c r="L11126" t="s">
        <v>471</v>
      </c>
      <c r="M11126" s="2">
        <f>+Table3[[#This Row],[CHW]]/Table3[[#This Row],[Count of Airbill Number]]</f>
        <v>36</v>
      </c>
    </row>
    <row r="11127" spans="2:13">
      <c r="B11127" t="s">
        <v>20</v>
      </c>
      <c r="C11127" t="s">
        <v>472</v>
      </c>
      <c r="D11127" t="s">
        <v>22</v>
      </c>
      <c r="E11127" t="s">
        <v>777</v>
      </c>
      <c r="F11127" t="s">
        <v>777</v>
      </c>
      <c r="G11127" t="s">
        <v>489</v>
      </c>
      <c r="H11127" t="s">
        <v>540</v>
      </c>
      <c r="I11127">
        <v>180</v>
      </c>
      <c r="J11127">
        <v>5</v>
      </c>
      <c r="K11127">
        <v>3576</v>
      </c>
      <c r="L11127" t="s">
        <v>471</v>
      </c>
      <c r="M11127" s="2">
        <f>+Table3[[#This Row],[CHW]]/Table3[[#This Row],[Count of Airbill Number]]</f>
        <v>36</v>
      </c>
    </row>
    <row r="11128" spans="2:13">
      <c r="B11128" t="s">
        <v>20</v>
      </c>
      <c r="C11128" t="s">
        <v>472</v>
      </c>
      <c r="D11128" t="s">
        <v>22</v>
      </c>
      <c r="E11128" t="s">
        <v>776</v>
      </c>
      <c r="F11128" t="s">
        <v>776</v>
      </c>
      <c r="G11128" t="s">
        <v>116</v>
      </c>
      <c r="H11128" t="s">
        <v>123</v>
      </c>
      <c r="I11128">
        <v>180</v>
      </c>
      <c r="J11128">
        <v>7</v>
      </c>
      <c r="K11128">
        <v>3577</v>
      </c>
      <c r="L11128" t="s">
        <v>471</v>
      </c>
      <c r="M11128" s="2">
        <f>+Table3[[#This Row],[CHW]]/Table3[[#This Row],[Count of Airbill Number]]</f>
        <v>25.714285714285715</v>
      </c>
    </row>
    <row r="11129" spans="2:13">
      <c r="B11129" t="s">
        <v>20</v>
      </c>
      <c r="C11129" t="s">
        <v>472</v>
      </c>
      <c r="D11129" t="s">
        <v>22</v>
      </c>
      <c r="E11129" t="s">
        <v>776</v>
      </c>
      <c r="F11129" t="s">
        <v>778</v>
      </c>
      <c r="G11129" t="s">
        <v>32</v>
      </c>
      <c r="H11129" t="s">
        <v>155</v>
      </c>
      <c r="I11129">
        <v>180</v>
      </c>
      <c r="J11129">
        <v>7</v>
      </c>
      <c r="K11129">
        <v>3578</v>
      </c>
      <c r="L11129" t="s">
        <v>471</v>
      </c>
      <c r="M11129" s="2">
        <f>+Table3[[#This Row],[CHW]]/Table3[[#This Row],[Count of Airbill Number]]</f>
        <v>25.714285714285715</v>
      </c>
    </row>
    <row r="11130" spans="2:13">
      <c r="B11130" t="s">
        <v>20</v>
      </c>
      <c r="C11130" t="s">
        <v>472</v>
      </c>
      <c r="D11130" t="s">
        <v>22</v>
      </c>
      <c r="E11130" t="s">
        <v>778</v>
      </c>
      <c r="F11130" t="s">
        <v>777</v>
      </c>
      <c r="G11130" t="s">
        <v>495</v>
      </c>
      <c r="H11130" t="s">
        <v>374</v>
      </c>
      <c r="I11130">
        <v>180</v>
      </c>
      <c r="J11130">
        <v>2</v>
      </c>
      <c r="K11130">
        <v>3579</v>
      </c>
      <c r="L11130" t="s">
        <v>471</v>
      </c>
      <c r="M11130" s="2">
        <f>+Table3[[#This Row],[CHW]]/Table3[[#This Row],[Count of Airbill Number]]</f>
        <v>90</v>
      </c>
    </row>
    <row r="11131" spans="2:13">
      <c r="B11131" t="s">
        <v>20</v>
      </c>
      <c r="C11131" t="s">
        <v>472</v>
      </c>
      <c r="D11131" t="s">
        <v>22</v>
      </c>
      <c r="E11131" t="s">
        <v>776</v>
      </c>
      <c r="F11131" t="s">
        <v>776</v>
      </c>
      <c r="G11131" t="s">
        <v>43</v>
      </c>
      <c r="H11131" t="s">
        <v>123</v>
      </c>
      <c r="I11131">
        <v>180</v>
      </c>
      <c r="J11131">
        <v>9</v>
      </c>
      <c r="K11131">
        <v>3580</v>
      </c>
      <c r="L11131" t="s">
        <v>471</v>
      </c>
      <c r="M11131" s="2">
        <f>+Table3[[#This Row],[CHW]]/Table3[[#This Row],[Count of Airbill Number]]</f>
        <v>20</v>
      </c>
    </row>
    <row r="11132" spans="2:13">
      <c r="B11132" t="s">
        <v>20</v>
      </c>
      <c r="C11132" t="s">
        <v>472</v>
      </c>
      <c r="D11132" t="s">
        <v>36</v>
      </c>
      <c r="E11132" t="s">
        <v>778</v>
      </c>
      <c r="F11132" t="s">
        <v>778</v>
      </c>
      <c r="G11132" t="s">
        <v>282</v>
      </c>
      <c r="H11132" t="s">
        <v>86</v>
      </c>
      <c r="I11132">
        <v>180</v>
      </c>
      <c r="J11132">
        <v>27</v>
      </c>
      <c r="K11132">
        <v>3581</v>
      </c>
      <c r="L11132" t="s">
        <v>471</v>
      </c>
      <c r="M11132" s="2">
        <f>+Table3[[#This Row],[CHW]]/Table3[[#This Row],[Count of Airbill Number]]</f>
        <v>6.666666666666667</v>
      </c>
    </row>
    <row r="11133" spans="2:13">
      <c r="B11133" t="s">
        <v>20</v>
      </c>
      <c r="C11133" t="s">
        <v>472</v>
      </c>
      <c r="D11133" t="s">
        <v>36</v>
      </c>
      <c r="E11133" t="s">
        <v>776</v>
      </c>
      <c r="F11133" t="s">
        <v>776</v>
      </c>
      <c r="G11133" t="s">
        <v>37</v>
      </c>
      <c r="H11133" t="s">
        <v>33</v>
      </c>
      <c r="I11133">
        <v>180</v>
      </c>
      <c r="J11133">
        <v>3</v>
      </c>
      <c r="K11133">
        <v>3582</v>
      </c>
      <c r="L11133" t="s">
        <v>471</v>
      </c>
      <c r="M11133" s="2">
        <f>+Table3[[#This Row],[CHW]]/Table3[[#This Row],[Count of Airbill Number]]</f>
        <v>60</v>
      </c>
    </row>
    <row r="11134" spans="2:13">
      <c r="B11134" t="s">
        <v>20</v>
      </c>
      <c r="C11134" t="s">
        <v>472</v>
      </c>
      <c r="D11134" t="s">
        <v>22</v>
      </c>
      <c r="E11134" t="s">
        <v>776</v>
      </c>
      <c r="F11134" t="s">
        <v>776</v>
      </c>
      <c r="G11134" t="s">
        <v>39</v>
      </c>
      <c r="H11134" t="s">
        <v>312</v>
      </c>
      <c r="I11134">
        <v>179.94</v>
      </c>
      <c r="J11134">
        <v>6</v>
      </c>
      <c r="K11134">
        <v>3583</v>
      </c>
      <c r="L11134" t="s">
        <v>471</v>
      </c>
      <c r="M11134" s="2">
        <f>+Table3[[#This Row],[CHW]]/Table3[[#This Row],[Count of Airbill Number]]</f>
        <v>29.99</v>
      </c>
    </row>
    <row r="11135" spans="2:13">
      <c r="B11135" t="s">
        <v>20</v>
      </c>
      <c r="C11135" t="s">
        <v>21</v>
      </c>
      <c r="D11135" t="s">
        <v>22</v>
      </c>
      <c r="E11135" t="s">
        <v>778</v>
      </c>
      <c r="F11135" t="s">
        <v>778</v>
      </c>
      <c r="G11135" t="s">
        <v>113</v>
      </c>
      <c r="H11135" t="s">
        <v>174</v>
      </c>
      <c r="I11135">
        <v>179.64000000000001</v>
      </c>
      <c r="J11135">
        <v>23</v>
      </c>
      <c r="K11135">
        <v>3584</v>
      </c>
      <c r="L11135" t="s">
        <v>471</v>
      </c>
      <c r="M11135" s="2">
        <f>+Table3[[#This Row],[CHW]]/Table3[[#This Row],[Count of Airbill Number]]</f>
        <v>7.8104347826086959</v>
      </c>
    </row>
    <row r="11136" spans="2:13">
      <c r="B11136" t="s">
        <v>20</v>
      </c>
      <c r="C11136" t="s">
        <v>21</v>
      </c>
      <c r="D11136" t="s">
        <v>22</v>
      </c>
      <c r="E11136" t="s">
        <v>776</v>
      </c>
      <c r="F11136" t="s">
        <v>776</v>
      </c>
      <c r="G11136" t="s">
        <v>116</v>
      </c>
      <c r="H11136" t="s">
        <v>518</v>
      </c>
      <c r="I11136">
        <v>179.231841</v>
      </c>
      <c r="J11136">
        <v>13</v>
      </c>
      <c r="K11136">
        <v>3585</v>
      </c>
      <c r="L11136" t="s">
        <v>471</v>
      </c>
      <c r="M11136" s="2">
        <f>+Table3[[#This Row],[CHW]]/Table3[[#This Row],[Count of Airbill Number]]</f>
        <v>13.787064692307693</v>
      </c>
    </row>
    <row r="11137" spans="2:13">
      <c r="B11137" t="s">
        <v>20</v>
      </c>
      <c r="C11137" t="s">
        <v>472</v>
      </c>
      <c r="D11137" t="s">
        <v>22</v>
      </c>
      <c r="E11137" t="s">
        <v>778</v>
      </c>
      <c r="F11137" t="s">
        <v>778</v>
      </c>
      <c r="G11137" t="s">
        <v>135</v>
      </c>
      <c r="H11137" t="s">
        <v>233</v>
      </c>
      <c r="I11137">
        <v>179</v>
      </c>
      <c r="J11137">
        <v>3</v>
      </c>
      <c r="K11137">
        <v>3586</v>
      </c>
      <c r="L11137" t="s">
        <v>471</v>
      </c>
      <c r="M11137" s="2">
        <f>+Table3[[#This Row],[CHW]]/Table3[[#This Row],[Count of Airbill Number]]</f>
        <v>59.666666666666664</v>
      </c>
    </row>
    <row r="11138" spans="2:13">
      <c r="B11138" t="s">
        <v>20</v>
      </c>
      <c r="C11138" t="s">
        <v>472</v>
      </c>
      <c r="D11138" t="s">
        <v>22</v>
      </c>
      <c r="E11138" t="s">
        <v>776</v>
      </c>
      <c r="F11138" t="s">
        <v>776</v>
      </c>
      <c r="G11138" t="s">
        <v>85</v>
      </c>
      <c r="H11138" t="s">
        <v>119</v>
      </c>
      <c r="I11138">
        <v>179</v>
      </c>
      <c r="J11138">
        <v>10</v>
      </c>
      <c r="K11138">
        <v>3587</v>
      </c>
      <c r="L11138" t="s">
        <v>471</v>
      </c>
      <c r="M11138" s="2">
        <f>+Table3[[#This Row],[CHW]]/Table3[[#This Row],[Count of Airbill Number]]</f>
        <v>17.899999999999999</v>
      </c>
    </row>
    <row r="11139" spans="2:13">
      <c r="B11139" t="s">
        <v>20</v>
      </c>
      <c r="C11139" t="s">
        <v>472</v>
      </c>
      <c r="D11139" t="s">
        <v>22</v>
      </c>
      <c r="E11139" t="s">
        <v>776</v>
      </c>
      <c r="F11139" t="s">
        <v>776</v>
      </c>
      <c r="G11139" t="s">
        <v>77</v>
      </c>
      <c r="H11139" t="s">
        <v>107</v>
      </c>
      <c r="I11139">
        <v>178.5</v>
      </c>
      <c r="J11139">
        <v>13</v>
      </c>
      <c r="K11139">
        <v>3588</v>
      </c>
      <c r="L11139" t="s">
        <v>471</v>
      </c>
      <c r="M11139" s="2">
        <f>+Table3[[#This Row],[CHW]]/Table3[[#This Row],[Count of Airbill Number]]</f>
        <v>13.73076923076923</v>
      </c>
    </row>
    <row r="11140" spans="2:13">
      <c r="B11140" t="s">
        <v>20</v>
      </c>
      <c r="C11140" t="s">
        <v>21</v>
      </c>
      <c r="D11140" t="s">
        <v>22</v>
      </c>
      <c r="E11140" t="s">
        <v>776</v>
      </c>
      <c r="F11140" t="s">
        <v>776</v>
      </c>
      <c r="G11140" t="s">
        <v>85</v>
      </c>
      <c r="H11140" t="s">
        <v>123</v>
      </c>
      <c r="I11140">
        <v>178.43234000000004</v>
      </c>
      <c r="J11140">
        <v>18</v>
      </c>
      <c r="K11140">
        <v>3589</v>
      </c>
      <c r="L11140" t="s">
        <v>471</v>
      </c>
      <c r="M11140" s="2">
        <f>+Table3[[#This Row],[CHW]]/Table3[[#This Row],[Count of Airbill Number]]</f>
        <v>9.9129077777777805</v>
      </c>
    </row>
    <row r="11141" spans="2:13">
      <c r="B11141" t="s">
        <v>20</v>
      </c>
      <c r="C11141" t="s">
        <v>472</v>
      </c>
      <c r="D11141" t="s">
        <v>22</v>
      </c>
      <c r="E11141" t="s">
        <v>777</v>
      </c>
      <c r="F11141" t="s">
        <v>778</v>
      </c>
      <c r="G11141" t="s">
        <v>55</v>
      </c>
      <c r="H11141" t="s">
        <v>112</v>
      </c>
      <c r="I11141">
        <v>178</v>
      </c>
      <c r="J11141">
        <v>12</v>
      </c>
      <c r="K11141">
        <v>3590</v>
      </c>
      <c r="L11141" t="s">
        <v>471</v>
      </c>
      <c r="M11141" s="2">
        <f>+Table3[[#This Row],[CHW]]/Table3[[#This Row],[Count of Airbill Number]]</f>
        <v>14.833333333333334</v>
      </c>
    </row>
    <row r="11142" spans="2:13">
      <c r="B11142" t="s">
        <v>20</v>
      </c>
      <c r="C11142" t="s">
        <v>472</v>
      </c>
      <c r="D11142" t="s">
        <v>22</v>
      </c>
      <c r="E11142" t="s">
        <v>778</v>
      </c>
      <c r="F11142" t="s">
        <v>778</v>
      </c>
      <c r="G11142" t="s">
        <v>112</v>
      </c>
      <c r="H11142" t="s">
        <v>267</v>
      </c>
      <c r="I11142">
        <v>178</v>
      </c>
      <c r="J11142">
        <v>14</v>
      </c>
      <c r="K11142">
        <v>3591</v>
      </c>
      <c r="L11142" t="s">
        <v>471</v>
      </c>
      <c r="M11142" s="2">
        <f>+Table3[[#This Row],[CHW]]/Table3[[#This Row],[Count of Airbill Number]]</f>
        <v>12.714285714285714</v>
      </c>
    </row>
    <row r="11143" spans="2:13">
      <c r="B11143" t="s">
        <v>20</v>
      </c>
      <c r="C11143" t="s">
        <v>472</v>
      </c>
      <c r="D11143" t="s">
        <v>22</v>
      </c>
      <c r="E11143" t="s">
        <v>776</v>
      </c>
      <c r="F11143" t="s">
        <v>776</v>
      </c>
      <c r="G11143" t="s">
        <v>77</v>
      </c>
      <c r="H11143" t="s">
        <v>49</v>
      </c>
      <c r="I11143">
        <v>178</v>
      </c>
      <c r="J11143">
        <v>6</v>
      </c>
      <c r="K11143">
        <v>3592</v>
      </c>
      <c r="L11143" t="s">
        <v>471</v>
      </c>
      <c r="M11143" s="2">
        <f>+Table3[[#This Row],[CHW]]/Table3[[#This Row],[Count of Airbill Number]]</f>
        <v>29.666666666666668</v>
      </c>
    </row>
    <row r="11144" spans="2:13">
      <c r="B11144" t="s">
        <v>20</v>
      </c>
      <c r="C11144" t="s">
        <v>472</v>
      </c>
      <c r="D11144" t="s">
        <v>22</v>
      </c>
      <c r="E11144" t="s">
        <v>778</v>
      </c>
      <c r="F11144" t="s">
        <v>778</v>
      </c>
      <c r="G11144" t="s">
        <v>297</v>
      </c>
      <c r="H11144" t="s">
        <v>112</v>
      </c>
      <c r="I11144">
        <v>178</v>
      </c>
      <c r="J11144">
        <v>28</v>
      </c>
      <c r="K11144">
        <v>3593</v>
      </c>
      <c r="L11144" t="s">
        <v>471</v>
      </c>
      <c r="M11144" s="2">
        <f>+Table3[[#This Row],[CHW]]/Table3[[#This Row],[Count of Airbill Number]]</f>
        <v>6.3571428571428568</v>
      </c>
    </row>
    <row r="11145" spans="2:13">
      <c r="B11145" t="s">
        <v>20</v>
      </c>
      <c r="C11145" t="s">
        <v>472</v>
      </c>
      <c r="D11145" t="s">
        <v>22</v>
      </c>
      <c r="E11145" t="s">
        <v>778</v>
      </c>
      <c r="F11145" t="s">
        <v>778</v>
      </c>
      <c r="G11145" t="s">
        <v>405</v>
      </c>
      <c r="H11145" t="s">
        <v>51</v>
      </c>
      <c r="I11145">
        <v>178</v>
      </c>
      <c r="J11145">
        <v>13</v>
      </c>
      <c r="K11145">
        <v>3594</v>
      </c>
      <c r="L11145" t="s">
        <v>471</v>
      </c>
      <c r="M11145" s="2">
        <f>+Table3[[#This Row],[CHW]]/Table3[[#This Row],[Count of Airbill Number]]</f>
        <v>13.692307692307692</v>
      </c>
    </row>
    <row r="11146" spans="2:13">
      <c r="B11146" t="s">
        <v>20</v>
      </c>
      <c r="C11146" t="s">
        <v>472</v>
      </c>
      <c r="D11146" t="s">
        <v>22</v>
      </c>
      <c r="E11146" t="s">
        <v>776</v>
      </c>
      <c r="F11146" t="s">
        <v>776</v>
      </c>
      <c r="G11146" t="s">
        <v>312</v>
      </c>
      <c r="H11146" t="s">
        <v>66</v>
      </c>
      <c r="I11146">
        <v>178</v>
      </c>
      <c r="J11146">
        <v>10</v>
      </c>
      <c r="K11146">
        <v>3595</v>
      </c>
      <c r="L11146" t="s">
        <v>471</v>
      </c>
      <c r="M11146" s="2">
        <f>+Table3[[#This Row],[CHW]]/Table3[[#This Row],[Count of Airbill Number]]</f>
        <v>17.8</v>
      </c>
    </row>
    <row r="11147" spans="2:13">
      <c r="B11147" t="s">
        <v>20</v>
      </c>
      <c r="C11147" t="s">
        <v>472</v>
      </c>
      <c r="D11147" t="s">
        <v>22</v>
      </c>
      <c r="E11147" t="s">
        <v>776</v>
      </c>
      <c r="F11147" t="s">
        <v>777</v>
      </c>
      <c r="G11147" t="s">
        <v>216</v>
      </c>
      <c r="H11147" t="s">
        <v>106</v>
      </c>
      <c r="I11147">
        <v>178</v>
      </c>
      <c r="J11147">
        <v>6</v>
      </c>
      <c r="K11147">
        <v>3596</v>
      </c>
      <c r="L11147" t="s">
        <v>471</v>
      </c>
      <c r="M11147" s="2">
        <f>+Table3[[#This Row],[CHW]]/Table3[[#This Row],[Count of Airbill Number]]</f>
        <v>29.666666666666668</v>
      </c>
    </row>
    <row r="11148" spans="2:13">
      <c r="B11148" t="s">
        <v>20</v>
      </c>
      <c r="C11148" t="s">
        <v>472</v>
      </c>
      <c r="D11148" t="s">
        <v>22</v>
      </c>
      <c r="E11148" t="s">
        <v>776</v>
      </c>
      <c r="F11148" t="s">
        <v>776</v>
      </c>
      <c r="G11148" t="s">
        <v>70</v>
      </c>
      <c r="H11148" t="s">
        <v>37</v>
      </c>
      <c r="I11148">
        <v>177.93</v>
      </c>
      <c r="J11148">
        <v>10</v>
      </c>
      <c r="K11148">
        <v>3597</v>
      </c>
      <c r="L11148" t="s">
        <v>471</v>
      </c>
      <c r="M11148" s="2">
        <f>+Table3[[#This Row],[CHW]]/Table3[[#This Row],[Count of Airbill Number]]</f>
        <v>17.792999999999999</v>
      </c>
    </row>
    <row r="11149" spans="2:13">
      <c r="B11149" t="s">
        <v>20</v>
      </c>
      <c r="C11149" t="s">
        <v>472</v>
      </c>
      <c r="D11149" t="s">
        <v>22</v>
      </c>
      <c r="E11149" t="s">
        <v>777</v>
      </c>
      <c r="F11149" t="s">
        <v>777</v>
      </c>
      <c r="G11149" t="s">
        <v>611</v>
      </c>
      <c r="H11149" t="s">
        <v>97</v>
      </c>
      <c r="I11149">
        <v>177.92999999999998</v>
      </c>
      <c r="J11149">
        <v>10</v>
      </c>
      <c r="K11149">
        <v>3598</v>
      </c>
      <c r="L11149" t="s">
        <v>471</v>
      </c>
      <c r="M11149" s="2">
        <f>+Table3[[#This Row],[CHW]]/Table3[[#This Row],[Count of Airbill Number]]</f>
        <v>17.792999999999999</v>
      </c>
    </row>
    <row r="11150" spans="2:13">
      <c r="B11150" t="s">
        <v>20</v>
      </c>
      <c r="C11150" t="s">
        <v>21</v>
      </c>
      <c r="D11150" t="s">
        <v>22</v>
      </c>
      <c r="E11150" t="s">
        <v>777</v>
      </c>
      <c r="F11150" t="s">
        <v>776</v>
      </c>
      <c r="G11150" t="s">
        <v>205</v>
      </c>
      <c r="H11150" t="s">
        <v>66</v>
      </c>
      <c r="I11150">
        <v>177.8</v>
      </c>
      <c r="J11150">
        <v>14</v>
      </c>
      <c r="K11150">
        <v>3599</v>
      </c>
      <c r="L11150" t="s">
        <v>471</v>
      </c>
      <c r="M11150" s="2">
        <f>+Table3[[#This Row],[CHW]]/Table3[[#This Row],[Count of Airbill Number]]</f>
        <v>12.700000000000001</v>
      </c>
    </row>
    <row r="11151" spans="2:13">
      <c r="B11151" t="s">
        <v>35</v>
      </c>
      <c r="C11151" t="s">
        <v>472</v>
      </c>
      <c r="D11151" t="s">
        <v>36</v>
      </c>
      <c r="E11151" t="s">
        <v>776</v>
      </c>
      <c r="F11151" t="s">
        <v>776</v>
      </c>
      <c r="G11151" t="s">
        <v>37</v>
      </c>
      <c r="H11151" t="s">
        <v>216</v>
      </c>
      <c r="I11151">
        <v>177</v>
      </c>
      <c r="J11151">
        <v>4</v>
      </c>
      <c r="K11151">
        <v>3600</v>
      </c>
      <c r="L11151" t="s">
        <v>471</v>
      </c>
      <c r="M11151" s="2">
        <f>+Table3[[#This Row],[CHW]]/Table3[[#This Row],[Count of Airbill Number]]</f>
        <v>44.25</v>
      </c>
    </row>
    <row r="11152" spans="2:13">
      <c r="B11152" t="s">
        <v>20</v>
      </c>
      <c r="C11152" t="s">
        <v>472</v>
      </c>
      <c r="D11152" t="s">
        <v>22</v>
      </c>
      <c r="E11152" t="s">
        <v>778</v>
      </c>
      <c r="F11152" t="s">
        <v>778</v>
      </c>
      <c r="G11152" t="s">
        <v>507</v>
      </c>
      <c r="H11152" t="s">
        <v>369</v>
      </c>
      <c r="I11152">
        <v>177</v>
      </c>
      <c r="J11152">
        <v>15</v>
      </c>
      <c r="K11152">
        <v>3601</v>
      </c>
      <c r="L11152" t="s">
        <v>471</v>
      </c>
      <c r="M11152" s="2">
        <f>+Table3[[#This Row],[CHW]]/Table3[[#This Row],[Count of Airbill Number]]</f>
        <v>11.8</v>
      </c>
    </row>
    <row r="11153" spans="2:13">
      <c r="B11153" t="s">
        <v>20</v>
      </c>
      <c r="C11153" t="s">
        <v>472</v>
      </c>
      <c r="D11153" t="s">
        <v>22</v>
      </c>
      <c r="E11153" t="s">
        <v>777</v>
      </c>
      <c r="F11153" t="s">
        <v>776</v>
      </c>
      <c r="G11153" t="s">
        <v>26</v>
      </c>
      <c r="H11153" t="s">
        <v>85</v>
      </c>
      <c r="I11153">
        <v>177</v>
      </c>
      <c r="J11153">
        <v>12</v>
      </c>
      <c r="K11153">
        <v>3602</v>
      </c>
      <c r="L11153" t="s">
        <v>471</v>
      </c>
      <c r="M11153" s="2">
        <f>+Table3[[#This Row],[CHW]]/Table3[[#This Row],[Count of Airbill Number]]</f>
        <v>14.75</v>
      </c>
    </row>
    <row r="11154" spans="2:13">
      <c r="B11154" t="s">
        <v>20</v>
      </c>
      <c r="C11154" t="s">
        <v>472</v>
      </c>
      <c r="D11154" t="s">
        <v>22</v>
      </c>
      <c r="E11154" t="s">
        <v>776</v>
      </c>
      <c r="F11154" t="s">
        <v>778</v>
      </c>
      <c r="G11154" t="s">
        <v>189</v>
      </c>
      <c r="H11154" t="s">
        <v>86</v>
      </c>
      <c r="I11154">
        <v>177</v>
      </c>
      <c r="J11154">
        <v>6</v>
      </c>
      <c r="K11154">
        <v>3603</v>
      </c>
      <c r="L11154" t="s">
        <v>471</v>
      </c>
      <c r="M11154" s="2">
        <f>+Table3[[#This Row],[CHW]]/Table3[[#This Row],[Count of Airbill Number]]</f>
        <v>29.5</v>
      </c>
    </row>
    <row r="11155" spans="2:13">
      <c r="B11155" t="s">
        <v>20</v>
      </c>
      <c r="C11155" t="s">
        <v>472</v>
      </c>
      <c r="D11155" t="s">
        <v>22</v>
      </c>
      <c r="E11155" t="s">
        <v>778</v>
      </c>
      <c r="F11155" t="s">
        <v>778</v>
      </c>
      <c r="G11155" t="s">
        <v>333</v>
      </c>
      <c r="H11155" t="s">
        <v>269</v>
      </c>
      <c r="I11155">
        <v>177</v>
      </c>
      <c r="J11155">
        <v>12</v>
      </c>
      <c r="K11155">
        <v>3604</v>
      </c>
      <c r="L11155" t="s">
        <v>471</v>
      </c>
      <c r="M11155" s="2">
        <f>+Table3[[#This Row],[CHW]]/Table3[[#This Row],[Count of Airbill Number]]</f>
        <v>14.75</v>
      </c>
    </row>
    <row r="11156" spans="2:13">
      <c r="B11156" t="s">
        <v>20</v>
      </c>
      <c r="C11156" t="s">
        <v>472</v>
      </c>
      <c r="D11156" t="s">
        <v>36</v>
      </c>
      <c r="E11156" t="s">
        <v>778</v>
      </c>
      <c r="F11156" t="s">
        <v>776</v>
      </c>
      <c r="G11156" t="s">
        <v>51</v>
      </c>
      <c r="H11156" t="s">
        <v>37</v>
      </c>
      <c r="I11156">
        <v>177</v>
      </c>
      <c r="J11156">
        <v>18</v>
      </c>
      <c r="K11156">
        <v>3605</v>
      </c>
      <c r="L11156" t="s">
        <v>471</v>
      </c>
      <c r="M11156" s="2">
        <f>+Table3[[#This Row],[CHW]]/Table3[[#This Row],[Count of Airbill Number]]</f>
        <v>9.8333333333333339</v>
      </c>
    </row>
    <row r="11157" spans="2:13">
      <c r="B11157" t="s">
        <v>20</v>
      </c>
      <c r="C11157" t="s">
        <v>472</v>
      </c>
      <c r="D11157" t="s">
        <v>22</v>
      </c>
      <c r="E11157" t="s">
        <v>778</v>
      </c>
      <c r="F11157" t="s">
        <v>776</v>
      </c>
      <c r="G11157" t="s">
        <v>171</v>
      </c>
      <c r="H11157" t="s">
        <v>522</v>
      </c>
      <c r="I11157">
        <v>176.9</v>
      </c>
      <c r="J11157">
        <v>7</v>
      </c>
      <c r="K11157">
        <v>3606</v>
      </c>
      <c r="L11157" t="s">
        <v>471</v>
      </c>
      <c r="M11157" s="2">
        <f>+Table3[[#This Row],[CHW]]/Table3[[#This Row],[Count of Airbill Number]]</f>
        <v>25.271428571428572</v>
      </c>
    </row>
    <row r="11158" spans="2:13">
      <c r="B11158" t="s">
        <v>20</v>
      </c>
      <c r="C11158" t="s">
        <v>21</v>
      </c>
      <c r="D11158" t="s">
        <v>22</v>
      </c>
      <c r="E11158" t="s">
        <v>778</v>
      </c>
      <c r="F11158" t="s">
        <v>778</v>
      </c>
      <c r="G11158" t="s">
        <v>298</v>
      </c>
      <c r="H11158" t="s">
        <v>269</v>
      </c>
      <c r="I11158">
        <v>176.44</v>
      </c>
      <c r="J11158">
        <v>108</v>
      </c>
      <c r="K11158">
        <v>3607</v>
      </c>
      <c r="L11158" t="s">
        <v>471</v>
      </c>
      <c r="M11158" s="2">
        <f>+Table3[[#This Row],[CHW]]/Table3[[#This Row],[Count of Airbill Number]]</f>
        <v>1.6337037037037037</v>
      </c>
    </row>
    <row r="11159" spans="2:13">
      <c r="B11159" t="s">
        <v>20</v>
      </c>
      <c r="C11159" t="s">
        <v>472</v>
      </c>
      <c r="D11159" t="s">
        <v>22</v>
      </c>
      <c r="E11159" t="s">
        <v>776</v>
      </c>
      <c r="F11159" t="s">
        <v>776</v>
      </c>
      <c r="G11159" t="s">
        <v>67</v>
      </c>
      <c r="H11159" t="s">
        <v>85</v>
      </c>
      <c r="I11159">
        <v>176.36959999999999</v>
      </c>
      <c r="J11159">
        <v>2</v>
      </c>
      <c r="K11159">
        <v>3608</v>
      </c>
      <c r="L11159" t="s">
        <v>471</v>
      </c>
      <c r="M11159" s="2">
        <f>+Table3[[#This Row],[CHW]]/Table3[[#This Row],[Count of Airbill Number]]</f>
        <v>88.184799999999996</v>
      </c>
    </row>
    <row r="11160" spans="2:13">
      <c r="B11160" t="s">
        <v>20</v>
      </c>
      <c r="C11160" t="s">
        <v>472</v>
      </c>
      <c r="D11160" t="s">
        <v>22</v>
      </c>
      <c r="E11160" t="s">
        <v>776</v>
      </c>
      <c r="F11160" t="s">
        <v>776</v>
      </c>
      <c r="G11160" t="s">
        <v>94</v>
      </c>
      <c r="H11160" t="s">
        <v>66</v>
      </c>
      <c r="I11160">
        <v>176.3</v>
      </c>
      <c r="J11160">
        <v>12</v>
      </c>
      <c r="K11160">
        <v>3609</v>
      </c>
      <c r="L11160" t="s">
        <v>471</v>
      </c>
      <c r="M11160" s="2">
        <f>+Table3[[#This Row],[CHW]]/Table3[[#This Row],[Count of Airbill Number]]</f>
        <v>14.691666666666668</v>
      </c>
    </row>
    <row r="11161" spans="2:13">
      <c r="B11161" t="s">
        <v>35</v>
      </c>
      <c r="C11161" t="s">
        <v>21</v>
      </c>
      <c r="D11161" t="s">
        <v>36</v>
      </c>
      <c r="E11161" t="s">
        <v>777</v>
      </c>
      <c r="F11161" t="s">
        <v>777</v>
      </c>
      <c r="G11161" t="s">
        <v>326</v>
      </c>
      <c r="H11161" t="s">
        <v>157</v>
      </c>
      <c r="I11161">
        <v>176</v>
      </c>
      <c r="J11161">
        <v>1</v>
      </c>
      <c r="K11161">
        <v>3610</v>
      </c>
      <c r="L11161" t="s">
        <v>471</v>
      </c>
      <c r="M11161" s="2">
        <f>+Table3[[#This Row],[CHW]]/Table3[[#This Row],[Count of Airbill Number]]</f>
        <v>176</v>
      </c>
    </row>
    <row r="11162" spans="2:13">
      <c r="B11162" t="s">
        <v>20</v>
      </c>
      <c r="C11162" t="s">
        <v>21</v>
      </c>
      <c r="D11162" t="s">
        <v>22</v>
      </c>
      <c r="E11162" t="s">
        <v>778</v>
      </c>
      <c r="F11162" t="s">
        <v>778</v>
      </c>
      <c r="G11162" t="s">
        <v>86</v>
      </c>
      <c r="H11162" t="s">
        <v>134</v>
      </c>
      <c r="I11162">
        <v>176</v>
      </c>
      <c r="J11162">
        <v>1</v>
      </c>
      <c r="K11162">
        <v>3611</v>
      </c>
      <c r="L11162" t="s">
        <v>471</v>
      </c>
      <c r="M11162" s="2">
        <f>+Table3[[#This Row],[CHW]]/Table3[[#This Row],[Count of Airbill Number]]</f>
        <v>176</v>
      </c>
    </row>
    <row r="11163" spans="2:13">
      <c r="B11163" t="s">
        <v>20</v>
      </c>
      <c r="C11163" t="s">
        <v>472</v>
      </c>
      <c r="D11163" t="s">
        <v>22</v>
      </c>
      <c r="E11163" t="s">
        <v>777</v>
      </c>
      <c r="F11163" t="s">
        <v>777</v>
      </c>
      <c r="G11163" t="s">
        <v>374</v>
      </c>
      <c r="H11163" t="s">
        <v>44</v>
      </c>
      <c r="I11163">
        <v>176</v>
      </c>
      <c r="J11163">
        <v>3</v>
      </c>
      <c r="K11163">
        <v>3612</v>
      </c>
      <c r="L11163" t="s">
        <v>471</v>
      </c>
      <c r="M11163" s="2">
        <f>+Table3[[#This Row],[CHW]]/Table3[[#This Row],[Count of Airbill Number]]</f>
        <v>58.666666666666664</v>
      </c>
    </row>
    <row r="11164" spans="2:13">
      <c r="B11164" t="s">
        <v>20</v>
      </c>
      <c r="C11164" t="s">
        <v>472</v>
      </c>
      <c r="D11164" t="s">
        <v>22</v>
      </c>
      <c r="E11164" t="s">
        <v>777</v>
      </c>
      <c r="F11164" t="s">
        <v>777</v>
      </c>
      <c r="G11164" t="s">
        <v>290</v>
      </c>
      <c r="H11164" t="s">
        <v>552</v>
      </c>
      <c r="I11164">
        <v>176</v>
      </c>
      <c r="J11164">
        <v>4</v>
      </c>
      <c r="K11164">
        <v>3613</v>
      </c>
      <c r="L11164" t="s">
        <v>471</v>
      </c>
      <c r="M11164" s="2">
        <f>+Table3[[#This Row],[CHW]]/Table3[[#This Row],[Count of Airbill Number]]</f>
        <v>44</v>
      </c>
    </row>
    <row r="11165" spans="2:13">
      <c r="B11165" t="s">
        <v>20</v>
      </c>
      <c r="C11165" t="s">
        <v>472</v>
      </c>
      <c r="D11165" t="s">
        <v>22</v>
      </c>
      <c r="E11165" t="s">
        <v>777</v>
      </c>
      <c r="F11165" t="s">
        <v>776</v>
      </c>
      <c r="G11165" t="s">
        <v>699</v>
      </c>
      <c r="H11165" t="s">
        <v>37</v>
      </c>
      <c r="I11165">
        <v>176</v>
      </c>
      <c r="J11165">
        <v>1</v>
      </c>
      <c r="K11165">
        <v>3614</v>
      </c>
      <c r="L11165" t="s">
        <v>471</v>
      </c>
      <c r="M11165" s="2">
        <f>+Table3[[#This Row],[CHW]]/Table3[[#This Row],[Count of Airbill Number]]</f>
        <v>176</v>
      </c>
    </row>
    <row r="11166" spans="2:13">
      <c r="B11166" t="s">
        <v>20</v>
      </c>
      <c r="C11166" t="s">
        <v>472</v>
      </c>
      <c r="D11166" t="s">
        <v>22</v>
      </c>
      <c r="E11166" t="s">
        <v>778</v>
      </c>
      <c r="F11166" t="s">
        <v>778</v>
      </c>
      <c r="G11166" t="s">
        <v>498</v>
      </c>
      <c r="H11166" t="s">
        <v>269</v>
      </c>
      <c r="I11166">
        <v>176</v>
      </c>
      <c r="J11166">
        <v>6</v>
      </c>
      <c r="K11166">
        <v>3615</v>
      </c>
      <c r="L11166" t="s">
        <v>471</v>
      </c>
      <c r="M11166" s="2">
        <f>+Table3[[#This Row],[CHW]]/Table3[[#This Row],[Count of Airbill Number]]</f>
        <v>29.333333333333332</v>
      </c>
    </row>
    <row r="11167" spans="2:13">
      <c r="B11167" t="s">
        <v>20</v>
      </c>
      <c r="C11167" t="s">
        <v>472</v>
      </c>
      <c r="D11167" t="s">
        <v>22</v>
      </c>
      <c r="E11167" t="s">
        <v>776</v>
      </c>
      <c r="F11167" t="s">
        <v>776</v>
      </c>
      <c r="G11167" t="s">
        <v>92</v>
      </c>
      <c r="H11167" t="s">
        <v>31</v>
      </c>
      <c r="I11167">
        <v>175.60000000000002</v>
      </c>
      <c r="J11167">
        <v>28</v>
      </c>
      <c r="K11167">
        <v>3616</v>
      </c>
      <c r="L11167" t="s">
        <v>471</v>
      </c>
      <c r="M11167" s="2">
        <f>+Table3[[#This Row],[CHW]]/Table3[[#This Row],[Count of Airbill Number]]</f>
        <v>6.2714285714285722</v>
      </c>
    </row>
    <row r="11168" spans="2:13">
      <c r="B11168" t="s">
        <v>20</v>
      </c>
      <c r="C11168" t="s">
        <v>21</v>
      </c>
      <c r="D11168" t="s">
        <v>22</v>
      </c>
      <c r="E11168" t="s">
        <v>777</v>
      </c>
      <c r="F11168" t="s">
        <v>777</v>
      </c>
      <c r="G11168" t="s">
        <v>27</v>
      </c>
      <c r="H11168" t="s">
        <v>259</v>
      </c>
      <c r="I11168">
        <v>175.35</v>
      </c>
      <c r="J11168">
        <v>5</v>
      </c>
      <c r="K11168">
        <v>3617</v>
      </c>
      <c r="L11168" t="s">
        <v>471</v>
      </c>
      <c r="M11168" s="2">
        <f>+Table3[[#This Row],[CHW]]/Table3[[#This Row],[Count of Airbill Number]]</f>
        <v>35.07</v>
      </c>
    </row>
    <row r="11169" spans="2:13">
      <c r="B11169" t="s">
        <v>20</v>
      </c>
      <c r="C11169" t="s">
        <v>472</v>
      </c>
      <c r="D11169" t="s">
        <v>22</v>
      </c>
      <c r="E11169" t="s">
        <v>778</v>
      </c>
      <c r="F11169" t="s">
        <v>778</v>
      </c>
      <c r="G11169" t="s">
        <v>267</v>
      </c>
      <c r="H11169" t="s">
        <v>109</v>
      </c>
      <c r="I11169">
        <v>175.15</v>
      </c>
      <c r="J11169">
        <v>3</v>
      </c>
      <c r="K11169">
        <v>3618</v>
      </c>
      <c r="L11169" t="s">
        <v>471</v>
      </c>
      <c r="M11169" s="2">
        <f>+Table3[[#This Row],[CHW]]/Table3[[#This Row],[Count of Airbill Number]]</f>
        <v>58.383333333333333</v>
      </c>
    </row>
    <row r="11170" spans="2:13">
      <c r="B11170" t="s">
        <v>35</v>
      </c>
      <c r="C11170" t="s">
        <v>472</v>
      </c>
      <c r="D11170" t="s">
        <v>36</v>
      </c>
      <c r="E11170" t="s">
        <v>777</v>
      </c>
      <c r="F11170" t="s">
        <v>777</v>
      </c>
      <c r="G11170" t="s">
        <v>97</v>
      </c>
      <c r="H11170" t="s">
        <v>38</v>
      </c>
      <c r="I11170">
        <v>175</v>
      </c>
      <c r="J11170">
        <v>2</v>
      </c>
      <c r="K11170">
        <v>3619</v>
      </c>
      <c r="L11170" t="s">
        <v>471</v>
      </c>
      <c r="M11170" s="2">
        <f>+Table3[[#This Row],[CHW]]/Table3[[#This Row],[Count of Airbill Number]]</f>
        <v>87.5</v>
      </c>
    </row>
    <row r="11171" spans="2:13">
      <c r="B11171" t="s">
        <v>35</v>
      </c>
      <c r="C11171" t="s">
        <v>472</v>
      </c>
      <c r="D11171" t="s">
        <v>36</v>
      </c>
      <c r="E11171" t="s">
        <v>776</v>
      </c>
      <c r="F11171" t="s">
        <v>777</v>
      </c>
      <c r="G11171" t="s">
        <v>85</v>
      </c>
      <c r="H11171" t="s">
        <v>484</v>
      </c>
      <c r="I11171">
        <v>175</v>
      </c>
      <c r="J11171">
        <v>1</v>
      </c>
      <c r="K11171">
        <v>3620</v>
      </c>
      <c r="L11171" t="s">
        <v>471</v>
      </c>
      <c r="M11171" s="2">
        <f>+Table3[[#This Row],[CHW]]/Table3[[#This Row],[Count of Airbill Number]]</f>
        <v>175</v>
      </c>
    </row>
    <row r="11172" spans="2:13">
      <c r="B11172" t="s">
        <v>20</v>
      </c>
      <c r="C11172" t="s">
        <v>21</v>
      </c>
      <c r="D11172" t="s">
        <v>22</v>
      </c>
      <c r="E11172" t="s">
        <v>776</v>
      </c>
      <c r="F11172" t="s">
        <v>776</v>
      </c>
      <c r="G11172" t="s">
        <v>131</v>
      </c>
      <c r="H11172" t="s">
        <v>24</v>
      </c>
      <c r="I11172">
        <v>175</v>
      </c>
      <c r="J11172">
        <v>5</v>
      </c>
      <c r="K11172">
        <v>3621</v>
      </c>
      <c r="L11172" t="s">
        <v>471</v>
      </c>
      <c r="M11172" s="2">
        <f>+Table3[[#This Row],[CHW]]/Table3[[#This Row],[Count of Airbill Number]]</f>
        <v>35</v>
      </c>
    </row>
    <row r="11173" spans="2:13">
      <c r="B11173" t="s">
        <v>20</v>
      </c>
      <c r="C11173" t="s">
        <v>472</v>
      </c>
      <c r="D11173" t="s">
        <v>22</v>
      </c>
      <c r="E11173" t="s">
        <v>776</v>
      </c>
      <c r="F11173" t="s">
        <v>776</v>
      </c>
      <c r="G11173" t="s">
        <v>70</v>
      </c>
      <c r="H11173" t="s">
        <v>45</v>
      </c>
      <c r="I11173">
        <v>175</v>
      </c>
      <c r="J11173">
        <v>2</v>
      </c>
      <c r="K11173">
        <v>3622</v>
      </c>
      <c r="L11173" t="s">
        <v>471</v>
      </c>
      <c r="M11173" s="2">
        <f>+Table3[[#This Row],[CHW]]/Table3[[#This Row],[Count of Airbill Number]]</f>
        <v>87.5</v>
      </c>
    </row>
    <row r="11174" spans="2:13">
      <c r="B11174" t="s">
        <v>20</v>
      </c>
      <c r="C11174" t="s">
        <v>472</v>
      </c>
      <c r="D11174" t="s">
        <v>22</v>
      </c>
      <c r="E11174" t="s">
        <v>778</v>
      </c>
      <c r="F11174" t="s">
        <v>778</v>
      </c>
      <c r="G11174" t="s">
        <v>233</v>
      </c>
      <c r="H11174" t="s">
        <v>155</v>
      </c>
      <c r="I11174">
        <v>175</v>
      </c>
      <c r="J11174">
        <v>1</v>
      </c>
      <c r="K11174">
        <v>3623</v>
      </c>
      <c r="L11174" t="s">
        <v>471</v>
      </c>
      <c r="M11174" s="2">
        <f>+Table3[[#This Row],[CHW]]/Table3[[#This Row],[Count of Airbill Number]]</f>
        <v>175</v>
      </c>
    </row>
    <row r="11175" spans="2:13">
      <c r="B11175" t="s">
        <v>20</v>
      </c>
      <c r="C11175" t="s">
        <v>472</v>
      </c>
      <c r="D11175" t="s">
        <v>22</v>
      </c>
      <c r="E11175" t="s">
        <v>777</v>
      </c>
      <c r="F11175" t="s">
        <v>776</v>
      </c>
      <c r="G11175" t="s">
        <v>290</v>
      </c>
      <c r="H11175" t="s">
        <v>216</v>
      </c>
      <c r="I11175">
        <v>175</v>
      </c>
      <c r="J11175">
        <v>14</v>
      </c>
      <c r="K11175">
        <v>3624</v>
      </c>
      <c r="L11175" t="s">
        <v>471</v>
      </c>
      <c r="M11175" s="2">
        <f>+Table3[[#This Row],[CHW]]/Table3[[#This Row],[Count of Airbill Number]]</f>
        <v>12.5</v>
      </c>
    </row>
    <row r="11176" spans="2:13">
      <c r="B11176" t="s">
        <v>20</v>
      </c>
      <c r="C11176" t="s">
        <v>472</v>
      </c>
      <c r="D11176" t="s">
        <v>22</v>
      </c>
      <c r="E11176" t="s">
        <v>778</v>
      </c>
      <c r="F11176" t="s">
        <v>778</v>
      </c>
      <c r="G11176" t="s">
        <v>507</v>
      </c>
      <c r="H11176" t="s">
        <v>51</v>
      </c>
      <c r="I11176">
        <v>175</v>
      </c>
      <c r="J11176">
        <v>11</v>
      </c>
      <c r="K11176">
        <v>3625</v>
      </c>
      <c r="L11176" t="s">
        <v>471</v>
      </c>
      <c r="M11176" s="2">
        <f>+Table3[[#This Row],[CHW]]/Table3[[#This Row],[Count of Airbill Number]]</f>
        <v>15.909090909090908</v>
      </c>
    </row>
    <row r="11177" spans="2:13">
      <c r="B11177" t="s">
        <v>20</v>
      </c>
      <c r="C11177" t="s">
        <v>472</v>
      </c>
      <c r="D11177" t="s">
        <v>22</v>
      </c>
      <c r="E11177" t="s">
        <v>776</v>
      </c>
      <c r="F11177" t="s">
        <v>776</v>
      </c>
      <c r="G11177" t="s">
        <v>24</v>
      </c>
      <c r="H11177" t="s">
        <v>57</v>
      </c>
      <c r="I11177">
        <v>175</v>
      </c>
      <c r="J11177">
        <v>5</v>
      </c>
      <c r="K11177">
        <v>3626</v>
      </c>
      <c r="L11177" t="s">
        <v>471</v>
      </c>
      <c r="M11177" s="2">
        <f>+Table3[[#This Row],[CHW]]/Table3[[#This Row],[Count of Airbill Number]]</f>
        <v>35</v>
      </c>
    </row>
    <row r="11178" spans="2:13">
      <c r="B11178" t="s">
        <v>20</v>
      </c>
      <c r="C11178" t="s">
        <v>472</v>
      </c>
      <c r="D11178" t="s">
        <v>22</v>
      </c>
      <c r="E11178" t="s">
        <v>776</v>
      </c>
      <c r="F11178" t="s">
        <v>776</v>
      </c>
      <c r="G11178" t="s">
        <v>24</v>
      </c>
      <c r="H11178" t="s">
        <v>88</v>
      </c>
      <c r="I11178">
        <v>175</v>
      </c>
      <c r="J11178">
        <v>5</v>
      </c>
      <c r="K11178">
        <v>3627</v>
      </c>
      <c r="L11178" t="s">
        <v>471</v>
      </c>
      <c r="M11178" s="2">
        <f>+Table3[[#This Row],[CHW]]/Table3[[#This Row],[Count of Airbill Number]]</f>
        <v>35</v>
      </c>
    </row>
    <row r="11179" spans="2:13">
      <c r="B11179" t="s">
        <v>20</v>
      </c>
      <c r="C11179" t="s">
        <v>472</v>
      </c>
      <c r="D11179" t="s">
        <v>22</v>
      </c>
      <c r="E11179" t="s">
        <v>776</v>
      </c>
      <c r="F11179" t="s">
        <v>776</v>
      </c>
      <c r="G11179" t="s">
        <v>103</v>
      </c>
      <c r="H11179" t="s">
        <v>107</v>
      </c>
      <c r="I11179">
        <v>175</v>
      </c>
      <c r="J11179">
        <v>6</v>
      </c>
      <c r="K11179">
        <v>3628</v>
      </c>
      <c r="L11179" t="s">
        <v>471</v>
      </c>
      <c r="M11179" s="2">
        <f>+Table3[[#This Row],[CHW]]/Table3[[#This Row],[Count of Airbill Number]]</f>
        <v>29.166666666666668</v>
      </c>
    </row>
    <row r="11180" spans="2:13">
      <c r="B11180" t="s">
        <v>20</v>
      </c>
      <c r="C11180" t="s">
        <v>21</v>
      </c>
      <c r="D11180" t="s">
        <v>22</v>
      </c>
      <c r="E11180" t="s">
        <v>776</v>
      </c>
      <c r="F11180" t="s">
        <v>776</v>
      </c>
      <c r="G11180" t="s">
        <v>116</v>
      </c>
      <c r="H11180" t="s">
        <v>120</v>
      </c>
      <c r="I11180">
        <v>174.78327160000015</v>
      </c>
      <c r="J11180">
        <v>6</v>
      </c>
      <c r="K11180">
        <v>3629</v>
      </c>
      <c r="L11180" t="s">
        <v>471</v>
      </c>
      <c r="M11180" s="2">
        <f>+Table3[[#This Row],[CHW]]/Table3[[#This Row],[Count of Airbill Number]]</f>
        <v>29.13054526666669</v>
      </c>
    </row>
    <row r="11181" spans="2:13">
      <c r="B11181" t="s">
        <v>20</v>
      </c>
      <c r="C11181" t="s">
        <v>21</v>
      </c>
      <c r="D11181" t="s">
        <v>22</v>
      </c>
      <c r="E11181" t="s">
        <v>778</v>
      </c>
      <c r="F11181" t="s">
        <v>776</v>
      </c>
      <c r="G11181" t="s">
        <v>51</v>
      </c>
      <c r="H11181" t="s">
        <v>39</v>
      </c>
      <c r="I11181">
        <v>174.32</v>
      </c>
      <c r="J11181">
        <v>7</v>
      </c>
      <c r="K11181">
        <v>3630</v>
      </c>
      <c r="L11181" t="s">
        <v>471</v>
      </c>
      <c r="M11181" s="2">
        <f>+Table3[[#This Row],[CHW]]/Table3[[#This Row],[Count of Airbill Number]]</f>
        <v>24.90285714285714</v>
      </c>
    </row>
    <row r="11182" spans="2:13">
      <c r="B11182" t="s">
        <v>20</v>
      </c>
      <c r="C11182" t="s">
        <v>472</v>
      </c>
      <c r="D11182" t="s">
        <v>22</v>
      </c>
      <c r="E11182" t="s">
        <v>778</v>
      </c>
      <c r="F11182" t="s">
        <v>778</v>
      </c>
      <c r="G11182" t="s">
        <v>113</v>
      </c>
      <c r="H11182" t="s">
        <v>546</v>
      </c>
      <c r="I11182">
        <v>174.18</v>
      </c>
      <c r="J11182">
        <v>5</v>
      </c>
      <c r="K11182">
        <v>3631</v>
      </c>
      <c r="L11182" t="s">
        <v>471</v>
      </c>
      <c r="M11182" s="2">
        <f>+Table3[[#This Row],[CHW]]/Table3[[#This Row],[Count of Airbill Number]]</f>
        <v>34.835999999999999</v>
      </c>
    </row>
    <row r="11183" spans="2:13">
      <c r="B11183" t="s">
        <v>20</v>
      </c>
      <c r="C11183" t="s">
        <v>472</v>
      </c>
      <c r="D11183" t="s">
        <v>22</v>
      </c>
      <c r="E11183" t="s">
        <v>776</v>
      </c>
      <c r="F11183" t="s">
        <v>776</v>
      </c>
      <c r="G11183" t="s">
        <v>53</v>
      </c>
      <c r="H11183" t="s">
        <v>69</v>
      </c>
      <c r="I11183">
        <v>174.09567999999999</v>
      </c>
      <c r="J11183">
        <v>5</v>
      </c>
      <c r="K11183">
        <v>3632</v>
      </c>
      <c r="L11183" t="s">
        <v>471</v>
      </c>
      <c r="M11183" s="2">
        <f>+Table3[[#This Row],[CHW]]/Table3[[#This Row],[Count of Airbill Number]]</f>
        <v>34.819136</v>
      </c>
    </row>
    <row r="11184" spans="2:13">
      <c r="B11184" t="s">
        <v>35</v>
      </c>
      <c r="C11184" t="s">
        <v>472</v>
      </c>
      <c r="D11184" t="s">
        <v>36</v>
      </c>
      <c r="E11184" t="s">
        <v>776</v>
      </c>
      <c r="F11184" t="s">
        <v>776</v>
      </c>
      <c r="G11184" t="s">
        <v>85</v>
      </c>
      <c r="H11184" t="s">
        <v>187</v>
      </c>
      <c r="I11184">
        <v>174</v>
      </c>
      <c r="J11184">
        <v>3</v>
      </c>
      <c r="K11184">
        <v>3633</v>
      </c>
      <c r="L11184" t="s">
        <v>471</v>
      </c>
      <c r="M11184" s="2">
        <f>+Table3[[#This Row],[CHW]]/Table3[[#This Row],[Count of Airbill Number]]</f>
        <v>58</v>
      </c>
    </row>
    <row r="11185" spans="2:13">
      <c r="B11185" t="s">
        <v>20</v>
      </c>
      <c r="C11185" t="s">
        <v>21</v>
      </c>
      <c r="D11185" t="s">
        <v>22</v>
      </c>
      <c r="E11185" t="s">
        <v>777</v>
      </c>
      <c r="F11185" t="s">
        <v>776</v>
      </c>
      <c r="G11185" t="s">
        <v>55</v>
      </c>
      <c r="H11185" t="s">
        <v>37</v>
      </c>
      <c r="I11185">
        <v>174</v>
      </c>
      <c r="J11185">
        <v>110</v>
      </c>
      <c r="K11185">
        <v>3634</v>
      </c>
      <c r="L11185" t="s">
        <v>471</v>
      </c>
      <c r="M11185" s="2">
        <f>+Table3[[#This Row],[CHW]]/Table3[[#This Row],[Count of Airbill Number]]</f>
        <v>1.5818181818181818</v>
      </c>
    </row>
    <row r="11186" spans="2:13">
      <c r="B11186" t="s">
        <v>20</v>
      </c>
      <c r="C11186" t="s">
        <v>472</v>
      </c>
      <c r="D11186" t="s">
        <v>22</v>
      </c>
      <c r="E11186" t="s">
        <v>777</v>
      </c>
      <c r="F11186" t="s">
        <v>776</v>
      </c>
      <c r="G11186" t="s">
        <v>290</v>
      </c>
      <c r="H11186" t="s">
        <v>116</v>
      </c>
      <c r="I11186">
        <v>174</v>
      </c>
      <c r="J11186">
        <v>3</v>
      </c>
      <c r="K11186">
        <v>3635</v>
      </c>
      <c r="L11186" t="s">
        <v>471</v>
      </c>
      <c r="M11186" s="2">
        <f>+Table3[[#This Row],[CHW]]/Table3[[#This Row],[Count of Airbill Number]]</f>
        <v>58</v>
      </c>
    </row>
    <row r="11187" spans="2:13">
      <c r="B11187" t="s">
        <v>20</v>
      </c>
      <c r="C11187" t="s">
        <v>472</v>
      </c>
      <c r="D11187" t="s">
        <v>22</v>
      </c>
      <c r="E11187" t="s">
        <v>777</v>
      </c>
      <c r="F11187" t="s">
        <v>776</v>
      </c>
      <c r="G11187" t="s">
        <v>181</v>
      </c>
      <c r="H11187" t="s">
        <v>216</v>
      </c>
      <c r="I11187">
        <v>174</v>
      </c>
      <c r="J11187">
        <v>12</v>
      </c>
      <c r="K11187">
        <v>3636</v>
      </c>
      <c r="L11187" t="s">
        <v>471</v>
      </c>
      <c r="M11187" s="2">
        <f>+Table3[[#This Row],[CHW]]/Table3[[#This Row],[Count of Airbill Number]]</f>
        <v>14.5</v>
      </c>
    </row>
    <row r="11188" spans="2:13">
      <c r="B11188" t="s">
        <v>20</v>
      </c>
      <c r="C11188" t="s">
        <v>472</v>
      </c>
      <c r="D11188" t="s">
        <v>36</v>
      </c>
      <c r="E11188" t="s">
        <v>778</v>
      </c>
      <c r="F11188" t="s">
        <v>778</v>
      </c>
      <c r="G11188" t="s">
        <v>547</v>
      </c>
      <c r="H11188" t="s">
        <v>358</v>
      </c>
      <c r="I11188">
        <v>174</v>
      </c>
      <c r="J11188">
        <v>14</v>
      </c>
      <c r="K11188">
        <v>3637</v>
      </c>
      <c r="L11188" t="s">
        <v>471</v>
      </c>
      <c r="M11188" s="2">
        <f>+Table3[[#This Row],[CHW]]/Table3[[#This Row],[Count of Airbill Number]]</f>
        <v>12.428571428571429</v>
      </c>
    </row>
    <row r="11189" spans="2:13">
      <c r="B11189" t="s">
        <v>20</v>
      </c>
      <c r="C11189" t="s">
        <v>472</v>
      </c>
      <c r="D11189" t="s">
        <v>36</v>
      </c>
      <c r="E11189" t="s">
        <v>777</v>
      </c>
      <c r="F11189" t="s">
        <v>778</v>
      </c>
      <c r="G11189" t="s">
        <v>29</v>
      </c>
      <c r="H11189" t="s">
        <v>113</v>
      </c>
      <c r="I11189">
        <v>174</v>
      </c>
      <c r="J11189">
        <v>18</v>
      </c>
      <c r="K11189">
        <v>3638</v>
      </c>
      <c r="L11189" t="s">
        <v>471</v>
      </c>
      <c r="M11189" s="2">
        <f>+Table3[[#This Row],[CHW]]/Table3[[#This Row],[Count of Airbill Number]]</f>
        <v>9.6666666666666661</v>
      </c>
    </row>
    <row r="11190" spans="2:13">
      <c r="B11190" t="s">
        <v>20</v>
      </c>
      <c r="C11190" t="s">
        <v>472</v>
      </c>
      <c r="D11190" t="s">
        <v>22</v>
      </c>
      <c r="E11190" t="s">
        <v>778</v>
      </c>
      <c r="F11190" t="s">
        <v>778</v>
      </c>
      <c r="G11190" t="s">
        <v>210</v>
      </c>
      <c r="H11190" t="s">
        <v>393</v>
      </c>
      <c r="I11190">
        <v>173.35999999999999</v>
      </c>
      <c r="J11190">
        <v>22</v>
      </c>
      <c r="K11190">
        <v>3639</v>
      </c>
      <c r="L11190" t="s">
        <v>471</v>
      </c>
      <c r="M11190" s="2">
        <f>+Table3[[#This Row],[CHW]]/Table3[[#This Row],[Count of Airbill Number]]</f>
        <v>7.879999999999999</v>
      </c>
    </row>
    <row r="11191" spans="2:13">
      <c r="B11191" t="s">
        <v>20</v>
      </c>
      <c r="C11191" t="s">
        <v>472</v>
      </c>
      <c r="D11191" t="s">
        <v>22</v>
      </c>
      <c r="E11191" t="s">
        <v>776</v>
      </c>
      <c r="F11191" t="s">
        <v>778</v>
      </c>
      <c r="G11191" t="s">
        <v>66</v>
      </c>
      <c r="H11191" t="s">
        <v>248</v>
      </c>
      <c r="I11191">
        <v>172.72</v>
      </c>
      <c r="J11191">
        <v>3</v>
      </c>
      <c r="K11191">
        <v>3640</v>
      </c>
      <c r="L11191" t="s">
        <v>471</v>
      </c>
      <c r="M11191" s="2">
        <f>+Table3[[#This Row],[CHW]]/Table3[[#This Row],[Count of Airbill Number]]</f>
        <v>57.573333333333331</v>
      </c>
    </row>
    <row r="11192" spans="2:13">
      <c r="B11192" t="s">
        <v>20</v>
      </c>
      <c r="C11192" t="s">
        <v>472</v>
      </c>
      <c r="D11192" t="s">
        <v>22</v>
      </c>
      <c r="E11192" t="s">
        <v>776</v>
      </c>
      <c r="F11192" t="s">
        <v>776</v>
      </c>
      <c r="G11192" t="s">
        <v>37</v>
      </c>
      <c r="H11192" t="s">
        <v>189</v>
      </c>
      <c r="I11192">
        <v>172.3</v>
      </c>
      <c r="J11192">
        <v>14</v>
      </c>
      <c r="K11192">
        <v>3641</v>
      </c>
      <c r="L11192" t="s">
        <v>471</v>
      </c>
      <c r="M11192" s="2">
        <f>+Table3[[#This Row],[CHW]]/Table3[[#This Row],[Count of Airbill Number]]</f>
        <v>12.307142857142859</v>
      </c>
    </row>
    <row r="11193" spans="2:13">
      <c r="B11193" t="s">
        <v>20</v>
      </c>
      <c r="C11193" t="s">
        <v>472</v>
      </c>
      <c r="D11193" t="s">
        <v>22</v>
      </c>
      <c r="E11193" t="s">
        <v>776</v>
      </c>
      <c r="F11193" t="s">
        <v>776</v>
      </c>
      <c r="G11193" t="s">
        <v>49</v>
      </c>
      <c r="H11193" t="s">
        <v>39</v>
      </c>
      <c r="I11193">
        <v>172.21</v>
      </c>
      <c r="J11193">
        <v>4</v>
      </c>
      <c r="K11193">
        <v>3642</v>
      </c>
      <c r="L11193" t="s">
        <v>471</v>
      </c>
      <c r="M11193" s="2">
        <f>+Table3[[#This Row],[CHW]]/Table3[[#This Row],[Count of Airbill Number]]</f>
        <v>43.052500000000002</v>
      </c>
    </row>
    <row r="11194" spans="2:13">
      <c r="B11194" t="s">
        <v>35</v>
      </c>
      <c r="C11194" t="s">
        <v>472</v>
      </c>
      <c r="D11194" t="s">
        <v>36</v>
      </c>
      <c r="E11194" t="s">
        <v>778</v>
      </c>
      <c r="F11194" t="s">
        <v>778</v>
      </c>
      <c r="G11194" t="s">
        <v>51</v>
      </c>
      <c r="H11194" t="s">
        <v>113</v>
      </c>
      <c r="I11194">
        <v>172</v>
      </c>
      <c r="J11194">
        <v>3</v>
      </c>
      <c r="K11194">
        <v>3643</v>
      </c>
      <c r="L11194" t="s">
        <v>471</v>
      </c>
      <c r="M11194" s="2">
        <f>+Table3[[#This Row],[CHW]]/Table3[[#This Row],[Count of Airbill Number]]</f>
        <v>57.333333333333336</v>
      </c>
    </row>
    <row r="11195" spans="2:13">
      <c r="B11195" t="s">
        <v>20</v>
      </c>
      <c r="C11195" t="s">
        <v>21</v>
      </c>
      <c r="D11195" t="s">
        <v>22</v>
      </c>
      <c r="E11195" t="s">
        <v>777</v>
      </c>
      <c r="F11195" t="s">
        <v>778</v>
      </c>
      <c r="G11195" t="s">
        <v>179</v>
      </c>
      <c r="H11195" t="s">
        <v>150</v>
      </c>
      <c r="I11195">
        <v>172</v>
      </c>
      <c r="J11195">
        <v>90</v>
      </c>
      <c r="K11195">
        <v>3644</v>
      </c>
      <c r="L11195" t="s">
        <v>471</v>
      </c>
      <c r="M11195" s="2">
        <f>+Table3[[#This Row],[CHW]]/Table3[[#This Row],[Count of Airbill Number]]</f>
        <v>1.9111111111111112</v>
      </c>
    </row>
    <row r="11196" spans="2:13">
      <c r="B11196" t="s">
        <v>20</v>
      </c>
      <c r="C11196" t="s">
        <v>21</v>
      </c>
      <c r="D11196" t="s">
        <v>22</v>
      </c>
      <c r="E11196" t="s">
        <v>777</v>
      </c>
      <c r="F11196" t="s">
        <v>776</v>
      </c>
      <c r="G11196" t="s">
        <v>360</v>
      </c>
      <c r="H11196" t="s">
        <v>37</v>
      </c>
      <c r="I11196">
        <v>172</v>
      </c>
      <c r="J11196">
        <v>103</v>
      </c>
      <c r="K11196">
        <v>3645</v>
      </c>
      <c r="L11196" t="s">
        <v>471</v>
      </c>
      <c r="M11196" s="2">
        <f>+Table3[[#This Row],[CHW]]/Table3[[#This Row],[Count of Airbill Number]]</f>
        <v>1.6699029126213591</v>
      </c>
    </row>
    <row r="11197" spans="2:13">
      <c r="B11197" t="s">
        <v>20</v>
      </c>
      <c r="C11197" t="s">
        <v>21</v>
      </c>
      <c r="D11197" t="s">
        <v>36</v>
      </c>
      <c r="E11197" t="s">
        <v>777</v>
      </c>
      <c r="F11197" t="s">
        <v>777</v>
      </c>
      <c r="G11197" t="s">
        <v>515</v>
      </c>
      <c r="H11197" t="s">
        <v>38</v>
      </c>
      <c r="I11197">
        <v>172</v>
      </c>
      <c r="J11197">
        <v>126</v>
      </c>
      <c r="K11197">
        <v>3646</v>
      </c>
      <c r="L11197" t="s">
        <v>471</v>
      </c>
      <c r="M11197" s="2">
        <f>+Table3[[#This Row],[CHW]]/Table3[[#This Row],[Count of Airbill Number]]</f>
        <v>1.3650793650793651</v>
      </c>
    </row>
    <row r="11198" spans="2:13">
      <c r="B11198" t="s">
        <v>20</v>
      </c>
      <c r="C11198" t="s">
        <v>472</v>
      </c>
      <c r="D11198" t="s">
        <v>22</v>
      </c>
      <c r="E11198" t="s">
        <v>778</v>
      </c>
      <c r="F11198" t="s">
        <v>777</v>
      </c>
      <c r="G11198" t="s">
        <v>283</v>
      </c>
      <c r="H11198" t="s">
        <v>227</v>
      </c>
      <c r="I11198">
        <v>172</v>
      </c>
      <c r="J11198">
        <v>1</v>
      </c>
      <c r="K11198">
        <v>3647</v>
      </c>
      <c r="L11198" t="s">
        <v>471</v>
      </c>
      <c r="M11198" s="2">
        <f>+Table3[[#This Row],[CHW]]/Table3[[#This Row],[Count of Airbill Number]]</f>
        <v>172</v>
      </c>
    </row>
    <row r="11199" spans="2:13">
      <c r="B11199" t="s">
        <v>20</v>
      </c>
      <c r="C11199" t="s">
        <v>472</v>
      </c>
      <c r="D11199" t="s">
        <v>22</v>
      </c>
      <c r="E11199" t="s">
        <v>776</v>
      </c>
      <c r="F11199" t="s">
        <v>777</v>
      </c>
      <c r="G11199" t="s">
        <v>116</v>
      </c>
      <c r="H11199" t="s">
        <v>181</v>
      </c>
      <c r="I11199">
        <v>172</v>
      </c>
      <c r="J11199">
        <v>1</v>
      </c>
      <c r="K11199">
        <v>3648</v>
      </c>
      <c r="L11199" t="s">
        <v>471</v>
      </c>
      <c r="M11199" s="2">
        <f>+Table3[[#This Row],[CHW]]/Table3[[#This Row],[Count of Airbill Number]]</f>
        <v>172</v>
      </c>
    </row>
    <row r="11200" spans="2:13">
      <c r="B11200" t="s">
        <v>20</v>
      </c>
      <c r="C11200" t="s">
        <v>472</v>
      </c>
      <c r="D11200" t="s">
        <v>22</v>
      </c>
      <c r="E11200" t="s">
        <v>776</v>
      </c>
      <c r="F11200" t="s">
        <v>776</v>
      </c>
      <c r="G11200" t="s">
        <v>116</v>
      </c>
      <c r="H11200" t="s">
        <v>175</v>
      </c>
      <c r="I11200">
        <v>172</v>
      </c>
      <c r="J11200">
        <v>1</v>
      </c>
      <c r="K11200">
        <v>3649</v>
      </c>
      <c r="L11200" t="s">
        <v>471</v>
      </c>
      <c r="M11200" s="2">
        <f>+Table3[[#This Row],[CHW]]/Table3[[#This Row],[Count of Airbill Number]]</f>
        <v>172</v>
      </c>
    </row>
    <row r="11201" spans="2:13">
      <c r="B11201" t="s">
        <v>20</v>
      </c>
      <c r="C11201" t="s">
        <v>472</v>
      </c>
      <c r="D11201" t="s">
        <v>22</v>
      </c>
      <c r="E11201" t="s">
        <v>778</v>
      </c>
      <c r="F11201" t="s">
        <v>776</v>
      </c>
      <c r="G11201" t="s">
        <v>124</v>
      </c>
      <c r="H11201" t="s">
        <v>85</v>
      </c>
      <c r="I11201">
        <v>172</v>
      </c>
      <c r="J11201">
        <v>6</v>
      </c>
      <c r="K11201">
        <v>3650</v>
      </c>
      <c r="L11201" t="s">
        <v>471</v>
      </c>
      <c r="M11201" s="2">
        <f>+Table3[[#This Row],[CHW]]/Table3[[#This Row],[Count of Airbill Number]]</f>
        <v>28.666666666666668</v>
      </c>
    </row>
    <row r="11202" spans="2:13">
      <c r="B11202" t="s">
        <v>20</v>
      </c>
      <c r="C11202" t="s">
        <v>21</v>
      </c>
      <c r="D11202" t="s">
        <v>22</v>
      </c>
      <c r="E11202" t="s">
        <v>777</v>
      </c>
      <c r="F11202" t="s">
        <v>777</v>
      </c>
      <c r="G11202" t="s">
        <v>374</v>
      </c>
      <c r="H11202" t="s">
        <v>489</v>
      </c>
      <c r="I11202">
        <v>171.92</v>
      </c>
      <c r="J11202">
        <v>17</v>
      </c>
      <c r="K11202">
        <v>3651</v>
      </c>
      <c r="L11202" t="s">
        <v>471</v>
      </c>
      <c r="M11202" s="2">
        <f>+Table3[[#This Row],[CHW]]/Table3[[#This Row],[Count of Airbill Number]]</f>
        <v>10.112941176470587</v>
      </c>
    </row>
    <row r="11203" spans="2:13">
      <c r="B11203" t="s">
        <v>20</v>
      </c>
      <c r="C11203" t="s">
        <v>472</v>
      </c>
      <c r="D11203" t="s">
        <v>22</v>
      </c>
      <c r="E11203" t="s">
        <v>777</v>
      </c>
      <c r="F11203" t="s">
        <v>777</v>
      </c>
      <c r="G11203" t="s">
        <v>106</v>
      </c>
      <c r="H11203" t="s">
        <v>419</v>
      </c>
      <c r="I11203">
        <v>171.76999999999998</v>
      </c>
      <c r="J11203">
        <v>12</v>
      </c>
      <c r="K11203">
        <v>3652</v>
      </c>
      <c r="L11203" t="s">
        <v>471</v>
      </c>
      <c r="M11203" s="2">
        <f>+Table3[[#This Row],[CHW]]/Table3[[#This Row],[Count of Airbill Number]]</f>
        <v>14.314166666666665</v>
      </c>
    </row>
    <row r="11204" spans="2:13">
      <c r="B11204" t="s">
        <v>20</v>
      </c>
      <c r="C11204" t="s">
        <v>472</v>
      </c>
      <c r="D11204" t="s">
        <v>22</v>
      </c>
      <c r="E11204" t="s">
        <v>776</v>
      </c>
      <c r="F11204" t="s">
        <v>776</v>
      </c>
      <c r="G11204" t="s">
        <v>116</v>
      </c>
      <c r="H11204" t="s">
        <v>538</v>
      </c>
      <c r="I11204">
        <v>171.71167699999998</v>
      </c>
      <c r="J11204">
        <v>16</v>
      </c>
      <c r="K11204">
        <v>3653</v>
      </c>
      <c r="L11204" t="s">
        <v>471</v>
      </c>
      <c r="M11204" s="2">
        <f>+Table3[[#This Row],[CHW]]/Table3[[#This Row],[Count of Airbill Number]]</f>
        <v>10.731979812499999</v>
      </c>
    </row>
    <row r="11205" spans="2:13">
      <c r="B11205" t="s">
        <v>20</v>
      </c>
      <c r="C11205" t="s">
        <v>472</v>
      </c>
      <c r="D11205" t="s">
        <v>22</v>
      </c>
      <c r="E11205" t="s">
        <v>778</v>
      </c>
      <c r="F11205" t="s">
        <v>778</v>
      </c>
      <c r="G11205" t="s">
        <v>86</v>
      </c>
      <c r="H11205" t="s">
        <v>495</v>
      </c>
      <c r="I11205">
        <v>171.37999999999997</v>
      </c>
      <c r="J11205">
        <v>11</v>
      </c>
      <c r="K11205">
        <v>3654</v>
      </c>
      <c r="L11205" t="s">
        <v>471</v>
      </c>
      <c r="M11205" s="2">
        <f>+Table3[[#This Row],[CHW]]/Table3[[#This Row],[Count of Airbill Number]]</f>
        <v>15.579999999999997</v>
      </c>
    </row>
    <row r="11206" spans="2:13">
      <c r="B11206" t="s">
        <v>20</v>
      </c>
      <c r="C11206" t="s">
        <v>21</v>
      </c>
      <c r="D11206" t="s">
        <v>22</v>
      </c>
      <c r="E11206" t="s">
        <v>776</v>
      </c>
      <c r="F11206" t="s">
        <v>776</v>
      </c>
      <c r="G11206" t="s">
        <v>37</v>
      </c>
      <c r="H11206" t="s">
        <v>31</v>
      </c>
      <c r="I11206">
        <v>171.23000000000002</v>
      </c>
      <c r="J11206">
        <v>11</v>
      </c>
      <c r="K11206">
        <v>3655</v>
      </c>
      <c r="L11206" t="s">
        <v>471</v>
      </c>
      <c r="M11206" s="2">
        <f>+Table3[[#This Row],[CHW]]/Table3[[#This Row],[Count of Airbill Number]]</f>
        <v>15.566363636363638</v>
      </c>
    </row>
    <row r="11207" spans="2:13">
      <c r="B11207" t="s">
        <v>35</v>
      </c>
      <c r="C11207" t="s">
        <v>472</v>
      </c>
      <c r="D11207" t="s">
        <v>36</v>
      </c>
      <c r="E11207" t="s">
        <v>778</v>
      </c>
      <c r="F11207" t="s">
        <v>776</v>
      </c>
      <c r="G11207" t="s">
        <v>282</v>
      </c>
      <c r="H11207" t="s">
        <v>123</v>
      </c>
      <c r="I11207">
        <v>171</v>
      </c>
      <c r="J11207">
        <v>1</v>
      </c>
      <c r="K11207">
        <v>3656</v>
      </c>
      <c r="L11207" t="s">
        <v>471</v>
      </c>
      <c r="M11207" s="2">
        <f>+Table3[[#This Row],[CHW]]/Table3[[#This Row],[Count of Airbill Number]]</f>
        <v>171</v>
      </c>
    </row>
    <row r="11208" spans="2:13">
      <c r="B11208" t="s">
        <v>35</v>
      </c>
      <c r="C11208" t="s">
        <v>472</v>
      </c>
      <c r="D11208" t="s">
        <v>36</v>
      </c>
      <c r="E11208" t="s">
        <v>778</v>
      </c>
      <c r="F11208" t="s">
        <v>778</v>
      </c>
      <c r="G11208" t="s">
        <v>568</v>
      </c>
      <c r="H11208" t="s">
        <v>283</v>
      </c>
      <c r="I11208">
        <v>171</v>
      </c>
      <c r="J11208">
        <v>1</v>
      </c>
      <c r="K11208">
        <v>3657</v>
      </c>
      <c r="L11208" t="s">
        <v>471</v>
      </c>
      <c r="M11208" s="2">
        <f>+Table3[[#This Row],[CHW]]/Table3[[#This Row],[Count of Airbill Number]]</f>
        <v>171</v>
      </c>
    </row>
    <row r="11209" spans="2:13">
      <c r="B11209" t="s">
        <v>35</v>
      </c>
      <c r="C11209" t="s">
        <v>472</v>
      </c>
      <c r="D11209" t="s">
        <v>36</v>
      </c>
      <c r="E11209" t="s">
        <v>776</v>
      </c>
      <c r="F11209" t="s">
        <v>776</v>
      </c>
      <c r="G11209" t="s">
        <v>48</v>
      </c>
      <c r="H11209" t="s">
        <v>31</v>
      </c>
      <c r="I11209">
        <v>171</v>
      </c>
      <c r="J11209">
        <v>1</v>
      </c>
      <c r="K11209">
        <v>3658</v>
      </c>
      <c r="L11209" t="s">
        <v>471</v>
      </c>
      <c r="M11209" s="2">
        <f>+Table3[[#This Row],[CHW]]/Table3[[#This Row],[Count of Airbill Number]]</f>
        <v>171</v>
      </c>
    </row>
    <row r="11210" spans="2:13">
      <c r="B11210" t="s">
        <v>35</v>
      </c>
      <c r="C11210" t="s">
        <v>472</v>
      </c>
      <c r="D11210" t="s">
        <v>36</v>
      </c>
      <c r="E11210" t="s">
        <v>778</v>
      </c>
      <c r="F11210" t="s">
        <v>778</v>
      </c>
      <c r="G11210" t="s">
        <v>521</v>
      </c>
      <c r="H11210" t="s">
        <v>51</v>
      </c>
      <c r="I11210">
        <v>171</v>
      </c>
      <c r="J11210">
        <v>1</v>
      </c>
      <c r="K11210">
        <v>3659</v>
      </c>
      <c r="L11210" t="s">
        <v>471</v>
      </c>
      <c r="M11210" s="2">
        <f>+Table3[[#This Row],[CHW]]/Table3[[#This Row],[Count of Airbill Number]]</f>
        <v>171</v>
      </c>
    </row>
    <row r="11211" spans="2:13">
      <c r="B11211" t="s">
        <v>35</v>
      </c>
      <c r="C11211" t="s">
        <v>472</v>
      </c>
      <c r="D11211" t="s">
        <v>36</v>
      </c>
      <c r="E11211" t="s">
        <v>776</v>
      </c>
      <c r="F11211" t="s">
        <v>776</v>
      </c>
      <c r="G11211" t="s">
        <v>103</v>
      </c>
      <c r="H11211" t="s">
        <v>32</v>
      </c>
      <c r="I11211">
        <v>171</v>
      </c>
      <c r="J11211">
        <v>1</v>
      </c>
      <c r="K11211">
        <v>3660</v>
      </c>
      <c r="L11211" t="s">
        <v>471</v>
      </c>
      <c r="M11211" s="2">
        <f>+Table3[[#This Row],[CHW]]/Table3[[#This Row],[Count of Airbill Number]]</f>
        <v>171</v>
      </c>
    </row>
    <row r="11212" spans="2:13">
      <c r="B11212" t="s">
        <v>35</v>
      </c>
      <c r="C11212" t="s">
        <v>472</v>
      </c>
      <c r="D11212" t="s">
        <v>36</v>
      </c>
      <c r="E11212" t="s">
        <v>778</v>
      </c>
      <c r="F11212" t="s">
        <v>778</v>
      </c>
      <c r="G11212" t="s">
        <v>325</v>
      </c>
      <c r="H11212" t="s">
        <v>86</v>
      </c>
      <c r="I11212">
        <v>171</v>
      </c>
      <c r="J11212">
        <v>1</v>
      </c>
      <c r="K11212">
        <v>3661</v>
      </c>
      <c r="L11212" t="s">
        <v>471</v>
      </c>
      <c r="M11212" s="2">
        <f>+Table3[[#This Row],[CHW]]/Table3[[#This Row],[Count of Airbill Number]]</f>
        <v>171</v>
      </c>
    </row>
    <row r="11213" spans="2:13">
      <c r="B11213" t="s">
        <v>20</v>
      </c>
      <c r="C11213" t="s">
        <v>472</v>
      </c>
      <c r="D11213" t="s">
        <v>22</v>
      </c>
      <c r="E11213" t="s">
        <v>778</v>
      </c>
      <c r="F11213" t="s">
        <v>778</v>
      </c>
      <c r="G11213" t="s">
        <v>185</v>
      </c>
      <c r="H11213" t="s">
        <v>51</v>
      </c>
      <c r="I11213">
        <v>171</v>
      </c>
      <c r="J11213">
        <v>1</v>
      </c>
      <c r="K11213">
        <v>3662</v>
      </c>
      <c r="L11213" t="s">
        <v>471</v>
      </c>
      <c r="M11213" s="2">
        <f>+Table3[[#This Row],[CHW]]/Table3[[#This Row],[Count of Airbill Number]]</f>
        <v>171</v>
      </c>
    </row>
    <row r="11214" spans="2:13">
      <c r="B11214" t="s">
        <v>20</v>
      </c>
      <c r="C11214" t="s">
        <v>472</v>
      </c>
      <c r="D11214" t="s">
        <v>22</v>
      </c>
      <c r="E11214" t="s">
        <v>776</v>
      </c>
      <c r="F11214" t="s">
        <v>778</v>
      </c>
      <c r="G11214" t="s">
        <v>49</v>
      </c>
      <c r="H11214" t="s">
        <v>267</v>
      </c>
      <c r="I11214">
        <v>171</v>
      </c>
      <c r="J11214">
        <v>6</v>
      </c>
      <c r="K11214">
        <v>3663</v>
      </c>
      <c r="L11214" t="s">
        <v>471</v>
      </c>
      <c r="M11214" s="2">
        <f>+Table3[[#This Row],[CHW]]/Table3[[#This Row],[Count of Airbill Number]]</f>
        <v>28.5</v>
      </c>
    </row>
    <row r="11215" spans="2:13">
      <c r="B11215" t="s">
        <v>35</v>
      </c>
      <c r="C11215" t="s">
        <v>472</v>
      </c>
      <c r="D11215" t="s">
        <v>36</v>
      </c>
      <c r="E11215" t="s">
        <v>776</v>
      </c>
      <c r="F11215" t="s">
        <v>776</v>
      </c>
      <c r="G11215" t="s">
        <v>37</v>
      </c>
      <c r="H11215" t="s">
        <v>53</v>
      </c>
      <c r="I11215">
        <v>170.41000000000003</v>
      </c>
      <c r="J11215">
        <v>14</v>
      </c>
      <c r="K11215">
        <v>3664</v>
      </c>
      <c r="L11215" t="s">
        <v>471</v>
      </c>
      <c r="M11215" s="2">
        <f>+Table3[[#This Row],[CHW]]/Table3[[#This Row],[Count of Airbill Number]]</f>
        <v>12.172142857142859</v>
      </c>
    </row>
    <row r="11216" spans="2:13">
      <c r="B11216" t="s">
        <v>20</v>
      </c>
      <c r="C11216" t="s">
        <v>21</v>
      </c>
      <c r="D11216" t="s">
        <v>22</v>
      </c>
      <c r="E11216" t="s">
        <v>778</v>
      </c>
      <c r="F11216" t="s">
        <v>777</v>
      </c>
      <c r="G11216" t="s">
        <v>173</v>
      </c>
      <c r="H11216" t="s">
        <v>162</v>
      </c>
      <c r="I11216">
        <v>170.4</v>
      </c>
      <c r="J11216">
        <v>6</v>
      </c>
      <c r="K11216">
        <v>3665</v>
      </c>
      <c r="L11216" t="s">
        <v>471</v>
      </c>
      <c r="M11216" s="2">
        <f>+Table3[[#This Row],[CHW]]/Table3[[#This Row],[Count of Airbill Number]]</f>
        <v>28.400000000000002</v>
      </c>
    </row>
    <row r="11217" spans="2:13">
      <c r="B11217" t="s">
        <v>35</v>
      </c>
      <c r="C11217" t="s">
        <v>21</v>
      </c>
      <c r="D11217" t="s">
        <v>36</v>
      </c>
      <c r="E11217" t="s">
        <v>777</v>
      </c>
      <c r="F11217" t="s">
        <v>777</v>
      </c>
      <c r="G11217" t="s">
        <v>290</v>
      </c>
      <c r="H11217" t="s">
        <v>520</v>
      </c>
      <c r="I11217">
        <v>170</v>
      </c>
      <c r="J11217">
        <v>1</v>
      </c>
      <c r="K11217">
        <v>3666</v>
      </c>
      <c r="L11217" t="s">
        <v>471</v>
      </c>
      <c r="M11217" s="2">
        <f>+Table3[[#This Row],[CHW]]/Table3[[#This Row],[Count of Airbill Number]]</f>
        <v>170</v>
      </c>
    </row>
    <row r="11218" spans="2:13">
      <c r="B11218" t="s">
        <v>35</v>
      </c>
      <c r="C11218" t="s">
        <v>472</v>
      </c>
      <c r="D11218" t="s">
        <v>36</v>
      </c>
      <c r="E11218" t="s">
        <v>776</v>
      </c>
      <c r="F11218" t="s">
        <v>776</v>
      </c>
      <c r="G11218" t="s">
        <v>404</v>
      </c>
      <c r="H11218" t="s">
        <v>85</v>
      </c>
      <c r="I11218">
        <v>170</v>
      </c>
      <c r="J11218">
        <v>3</v>
      </c>
      <c r="K11218">
        <v>3667</v>
      </c>
      <c r="L11218" t="s">
        <v>471</v>
      </c>
      <c r="M11218" s="2">
        <f>+Table3[[#This Row],[CHW]]/Table3[[#This Row],[Count of Airbill Number]]</f>
        <v>56.666666666666664</v>
      </c>
    </row>
    <row r="11219" spans="2:13">
      <c r="B11219" t="s">
        <v>20</v>
      </c>
      <c r="C11219" t="s">
        <v>472</v>
      </c>
      <c r="D11219" t="s">
        <v>22</v>
      </c>
      <c r="E11219" t="s">
        <v>776</v>
      </c>
      <c r="F11219" t="s">
        <v>778</v>
      </c>
      <c r="G11219" t="s">
        <v>70</v>
      </c>
      <c r="H11219" t="s">
        <v>51</v>
      </c>
      <c r="I11219">
        <v>170</v>
      </c>
      <c r="J11219">
        <v>6</v>
      </c>
      <c r="K11219">
        <v>3668</v>
      </c>
      <c r="L11219" t="s">
        <v>471</v>
      </c>
      <c r="M11219" s="2">
        <f>+Table3[[#This Row],[CHW]]/Table3[[#This Row],[Count of Airbill Number]]</f>
        <v>28.333333333333332</v>
      </c>
    </row>
    <row r="11220" spans="2:13">
      <c r="B11220" t="s">
        <v>20</v>
      </c>
      <c r="C11220" t="s">
        <v>472</v>
      </c>
      <c r="D11220" t="s">
        <v>22</v>
      </c>
      <c r="E11220" t="s">
        <v>778</v>
      </c>
      <c r="F11220" t="s">
        <v>778</v>
      </c>
      <c r="G11220" t="s">
        <v>62</v>
      </c>
      <c r="H11220" t="s">
        <v>171</v>
      </c>
      <c r="I11220">
        <v>170</v>
      </c>
      <c r="J11220">
        <v>1</v>
      </c>
      <c r="K11220">
        <v>3669</v>
      </c>
      <c r="L11220" t="s">
        <v>471</v>
      </c>
      <c r="M11220" s="2">
        <f>+Table3[[#This Row],[CHW]]/Table3[[#This Row],[Count of Airbill Number]]</f>
        <v>170</v>
      </c>
    </row>
    <row r="11221" spans="2:13">
      <c r="B11221" t="s">
        <v>20</v>
      </c>
      <c r="C11221" t="s">
        <v>472</v>
      </c>
      <c r="D11221" t="s">
        <v>22</v>
      </c>
      <c r="E11221" t="s">
        <v>777</v>
      </c>
      <c r="F11221" t="s">
        <v>778</v>
      </c>
      <c r="G11221" t="s">
        <v>190</v>
      </c>
      <c r="H11221" t="s">
        <v>261</v>
      </c>
      <c r="I11221">
        <v>170</v>
      </c>
      <c r="J11221">
        <v>6</v>
      </c>
      <c r="K11221">
        <v>3670</v>
      </c>
      <c r="L11221" t="s">
        <v>471</v>
      </c>
      <c r="M11221" s="2">
        <f>+Table3[[#This Row],[CHW]]/Table3[[#This Row],[Count of Airbill Number]]</f>
        <v>28.333333333333332</v>
      </c>
    </row>
    <row r="11222" spans="2:13">
      <c r="B11222" t="s">
        <v>20</v>
      </c>
      <c r="C11222" t="s">
        <v>472</v>
      </c>
      <c r="D11222" t="s">
        <v>22</v>
      </c>
      <c r="E11222" t="s">
        <v>778</v>
      </c>
      <c r="F11222" t="s">
        <v>778</v>
      </c>
      <c r="G11222" t="s">
        <v>588</v>
      </c>
      <c r="H11222" t="s">
        <v>233</v>
      </c>
      <c r="I11222">
        <v>170</v>
      </c>
      <c r="J11222">
        <v>18</v>
      </c>
      <c r="K11222">
        <v>3671</v>
      </c>
      <c r="L11222" t="s">
        <v>471</v>
      </c>
      <c r="M11222" s="2">
        <f>+Table3[[#This Row],[CHW]]/Table3[[#This Row],[Count of Airbill Number]]</f>
        <v>9.4444444444444446</v>
      </c>
    </row>
    <row r="11223" spans="2:13">
      <c r="B11223" t="s">
        <v>20</v>
      </c>
      <c r="C11223" t="s">
        <v>472</v>
      </c>
      <c r="D11223" t="s">
        <v>22</v>
      </c>
      <c r="E11223" t="s">
        <v>776</v>
      </c>
      <c r="F11223" t="s">
        <v>776</v>
      </c>
      <c r="G11223" t="s">
        <v>23</v>
      </c>
      <c r="H11223" t="s">
        <v>32</v>
      </c>
      <c r="I11223">
        <v>169.8</v>
      </c>
      <c r="J11223">
        <v>4</v>
      </c>
      <c r="K11223">
        <v>3672</v>
      </c>
      <c r="L11223" t="s">
        <v>471</v>
      </c>
      <c r="M11223" s="2">
        <f>+Table3[[#This Row],[CHW]]/Table3[[#This Row],[Count of Airbill Number]]</f>
        <v>42.45</v>
      </c>
    </row>
    <row r="11224" spans="2:13">
      <c r="B11224" t="s">
        <v>20</v>
      </c>
      <c r="C11224" t="s">
        <v>472</v>
      </c>
      <c r="D11224" t="s">
        <v>22</v>
      </c>
      <c r="E11224" t="s">
        <v>776</v>
      </c>
      <c r="F11224" t="s">
        <v>776</v>
      </c>
      <c r="G11224" t="s">
        <v>158</v>
      </c>
      <c r="H11224" t="s">
        <v>49</v>
      </c>
      <c r="I11224">
        <v>169.70000000000002</v>
      </c>
      <c r="J11224">
        <v>9</v>
      </c>
      <c r="K11224">
        <v>3673</v>
      </c>
      <c r="L11224" t="s">
        <v>471</v>
      </c>
      <c r="M11224" s="2">
        <f>+Table3[[#This Row],[CHW]]/Table3[[#This Row],[Count of Airbill Number]]</f>
        <v>18.855555555555558</v>
      </c>
    </row>
    <row r="11225" spans="2:13">
      <c r="B11225" t="s">
        <v>20</v>
      </c>
      <c r="C11225" t="s">
        <v>472</v>
      </c>
      <c r="D11225" t="s">
        <v>22</v>
      </c>
      <c r="E11225" t="s">
        <v>777</v>
      </c>
      <c r="F11225" t="s">
        <v>777</v>
      </c>
      <c r="G11225" t="s">
        <v>620</v>
      </c>
      <c r="H11225" t="s">
        <v>97</v>
      </c>
      <c r="I11225">
        <v>169.64000000000001</v>
      </c>
      <c r="J11225">
        <v>8</v>
      </c>
      <c r="K11225">
        <v>3674</v>
      </c>
      <c r="L11225" t="s">
        <v>471</v>
      </c>
      <c r="M11225" s="2">
        <f>+Table3[[#This Row],[CHW]]/Table3[[#This Row],[Count of Airbill Number]]</f>
        <v>21.205000000000002</v>
      </c>
    </row>
    <row r="11226" spans="2:13">
      <c r="B11226" t="s">
        <v>20</v>
      </c>
      <c r="C11226" t="s">
        <v>472</v>
      </c>
      <c r="D11226" t="s">
        <v>22</v>
      </c>
      <c r="E11226" t="s">
        <v>776</v>
      </c>
      <c r="F11226" t="s">
        <v>776</v>
      </c>
      <c r="G11226" t="s">
        <v>37</v>
      </c>
      <c r="H11226" t="s">
        <v>152</v>
      </c>
      <c r="I11226">
        <v>169.47</v>
      </c>
      <c r="J11226">
        <v>12</v>
      </c>
      <c r="K11226">
        <v>3675</v>
      </c>
      <c r="L11226" t="s">
        <v>471</v>
      </c>
      <c r="M11226" s="2">
        <f>+Table3[[#This Row],[CHW]]/Table3[[#This Row],[Count of Airbill Number]]</f>
        <v>14.1225</v>
      </c>
    </row>
    <row r="11227" spans="2:13">
      <c r="B11227" t="s">
        <v>20</v>
      </c>
      <c r="C11227" t="s">
        <v>21</v>
      </c>
      <c r="D11227" t="s">
        <v>22</v>
      </c>
      <c r="E11227" t="s">
        <v>778</v>
      </c>
      <c r="F11227" t="s">
        <v>778</v>
      </c>
      <c r="G11227" t="s">
        <v>282</v>
      </c>
      <c r="H11227" t="s">
        <v>86</v>
      </c>
      <c r="I11227">
        <v>169</v>
      </c>
      <c r="J11227">
        <v>97</v>
      </c>
      <c r="K11227">
        <v>3676</v>
      </c>
      <c r="L11227" t="s">
        <v>471</v>
      </c>
      <c r="M11227" s="2">
        <f>+Table3[[#This Row],[CHW]]/Table3[[#This Row],[Count of Airbill Number]]</f>
        <v>1.7422680412371134</v>
      </c>
    </row>
    <row r="11228" spans="2:13">
      <c r="B11228" t="s">
        <v>20</v>
      </c>
      <c r="C11228" t="s">
        <v>21</v>
      </c>
      <c r="D11228" t="s">
        <v>22</v>
      </c>
      <c r="E11228" t="s">
        <v>777</v>
      </c>
      <c r="F11228" t="s">
        <v>777</v>
      </c>
      <c r="G11228" t="s">
        <v>290</v>
      </c>
      <c r="H11228" t="s">
        <v>552</v>
      </c>
      <c r="I11228">
        <v>169</v>
      </c>
      <c r="J11228">
        <v>6</v>
      </c>
      <c r="K11228">
        <v>3677</v>
      </c>
      <c r="L11228" t="s">
        <v>471</v>
      </c>
      <c r="M11228" s="2">
        <f>+Table3[[#This Row],[CHW]]/Table3[[#This Row],[Count of Airbill Number]]</f>
        <v>28.166666666666668</v>
      </c>
    </row>
    <row r="11229" spans="2:13">
      <c r="B11229" t="s">
        <v>20</v>
      </c>
      <c r="C11229" t="s">
        <v>472</v>
      </c>
      <c r="D11229" t="s">
        <v>22</v>
      </c>
      <c r="E11229" t="s">
        <v>778</v>
      </c>
      <c r="F11229" t="s">
        <v>778</v>
      </c>
      <c r="G11229" t="s">
        <v>173</v>
      </c>
      <c r="H11229" t="s">
        <v>353</v>
      </c>
      <c r="I11229">
        <v>169</v>
      </c>
      <c r="J11229">
        <v>6</v>
      </c>
      <c r="K11229">
        <v>3678</v>
      </c>
      <c r="L11229" t="s">
        <v>471</v>
      </c>
      <c r="M11229" s="2">
        <f>+Table3[[#This Row],[CHW]]/Table3[[#This Row],[Count of Airbill Number]]</f>
        <v>28.166666666666668</v>
      </c>
    </row>
    <row r="11230" spans="2:13">
      <c r="B11230" t="s">
        <v>20</v>
      </c>
      <c r="C11230" t="s">
        <v>472</v>
      </c>
      <c r="D11230" t="s">
        <v>22</v>
      </c>
      <c r="E11230" t="s">
        <v>777</v>
      </c>
      <c r="F11230" t="s">
        <v>776</v>
      </c>
      <c r="G11230" t="s">
        <v>29</v>
      </c>
      <c r="H11230" t="s">
        <v>122</v>
      </c>
      <c r="I11230">
        <v>169</v>
      </c>
      <c r="J11230">
        <v>7</v>
      </c>
      <c r="K11230">
        <v>3679</v>
      </c>
      <c r="L11230" t="s">
        <v>471</v>
      </c>
      <c r="M11230" s="2">
        <f>+Table3[[#This Row],[CHW]]/Table3[[#This Row],[Count of Airbill Number]]</f>
        <v>24.142857142857142</v>
      </c>
    </row>
    <row r="11231" spans="2:13">
      <c r="B11231" t="s">
        <v>20</v>
      </c>
      <c r="C11231" t="s">
        <v>472</v>
      </c>
      <c r="D11231" t="s">
        <v>22</v>
      </c>
      <c r="E11231" t="s">
        <v>776</v>
      </c>
      <c r="F11231" t="s">
        <v>776</v>
      </c>
      <c r="G11231" t="s">
        <v>47</v>
      </c>
      <c r="H11231" t="s">
        <v>39</v>
      </c>
      <c r="I11231">
        <v>168</v>
      </c>
      <c r="J11231">
        <v>1</v>
      </c>
      <c r="K11231">
        <v>3680</v>
      </c>
      <c r="L11231" t="s">
        <v>471</v>
      </c>
      <c r="M11231" s="2">
        <f>+Table3[[#This Row],[CHW]]/Table3[[#This Row],[Count of Airbill Number]]</f>
        <v>168</v>
      </c>
    </row>
    <row r="11232" spans="2:13">
      <c r="B11232" t="s">
        <v>20</v>
      </c>
      <c r="C11232" t="s">
        <v>472</v>
      </c>
      <c r="D11232" t="s">
        <v>36</v>
      </c>
      <c r="E11232" t="s">
        <v>777</v>
      </c>
      <c r="F11232" t="s">
        <v>777</v>
      </c>
      <c r="G11232" t="s">
        <v>259</v>
      </c>
      <c r="H11232" t="s">
        <v>290</v>
      </c>
      <c r="I11232">
        <v>168</v>
      </c>
      <c r="J11232">
        <v>15</v>
      </c>
      <c r="K11232">
        <v>3681</v>
      </c>
      <c r="L11232" t="s">
        <v>471</v>
      </c>
      <c r="M11232" s="2">
        <f>+Table3[[#This Row],[CHW]]/Table3[[#This Row],[Count of Airbill Number]]</f>
        <v>11.2</v>
      </c>
    </row>
    <row r="11233" spans="2:13">
      <c r="B11233" t="s">
        <v>20</v>
      </c>
      <c r="C11233" t="s">
        <v>21</v>
      </c>
      <c r="D11233" t="s">
        <v>22</v>
      </c>
      <c r="E11233" t="s">
        <v>778</v>
      </c>
      <c r="F11233" t="s">
        <v>778</v>
      </c>
      <c r="G11233" t="s">
        <v>51</v>
      </c>
      <c r="H11233" t="s">
        <v>327</v>
      </c>
      <c r="I11233">
        <v>167.92000000000002</v>
      </c>
      <c r="J11233">
        <v>20</v>
      </c>
      <c r="K11233">
        <v>3682</v>
      </c>
      <c r="L11233" t="s">
        <v>471</v>
      </c>
      <c r="M11233" s="2">
        <f>+Table3[[#This Row],[CHW]]/Table3[[#This Row],[Count of Airbill Number]]</f>
        <v>8.3960000000000008</v>
      </c>
    </row>
    <row r="11234" spans="2:13">
      <c r="B11234" t="s">
        <v>20</v>
      </c>
      <c r="C11234" t="s">
        <v>21</v>
      </c>
      <c r="D11234" t="s">
        <v>22</v>
      </c>
      <c r="E11234" t="s">
        <v>776</v>
      </c>
      <c r="F11234" t="s">
        <v>778</v>
      </c>
      <c r="G11234" t="s">
        <v>37</v>
      </c>
      <c r="H11234" t="s">
        <v>171</v>
      </c>
      <c r="I11234">
        <v>167.54000000000008</v>
      </c>
      <c r="J11234">
        <v>80</v>
      </c>
      <c r="K11234">
        <v>3683</v>
      </c>
      <c r="L11234" t="s">
        <v>471</v>
      </c>
      <c r="M11234" s="2">
        <f>+Table3[[#This Row],[CHW]]/Table3[[#This Row],[Count of Airbill Number]]</f>
        <v>2.0942500000000011</v>
      </c>
    </row>
    <row r="11235" spans="2:13">
      <c r="B11235" t="s">
        <v>35</v>
      </c>
      <c r="C11235" t="s">
        <v>21</v>
      </c>
      <c r="D11235" t="s">
        <v>36</v>
      </c>
      <c r="E11235" t="s">
        <v>777</v>
      </c>
      <c r="F11235" t="s">
        <v>777</v>
      </c>
      <c r="G11235" t="s">
        <v>27</v>
      </c>
      <c r="H11235" t="s">
        <v>115</v>
      </c>
      <c r="I11235">
        <v>167</v>
      </c>
      <c r="J11235">
        <v>1</v>
      </c>
      <c r="K11235">
        <v>3684</v>
      </c>
      <c r="L11235" t="s">
        <v>471</v>
      </c>
      <c r="M11235" s="2">
        <f>+Table3[[#This Row],[CHW]]/Table3[[#This Row],[Count of Airbill Number]]</f>
        <v>167</v>
      </c>
    </row>
    <row r="11236" spans="2:13">
      <c r="B11236" t="s">
        <v>20</v>
      </c>
      <c r="C11236" t="s">
        <v>472</v>
      </c>
      <c r="D11236" t="s">
        <v>22</v>
      </c>
      <c r="E11236" t="s">
        <v>777</v>
      </c>
      <c r="F11236" t="s">
        <v>776</v>
      </c>
      <c r="G11236" t="s">
        <v>374</v>
      </c>
      <c r="H11236" t="s">
        <v>175</v>
      </c>
      <c r="I11236">
        <v>167</v>
      </c>
      <c r="J11236">
        <v>5</v>
      </c>
      <c r="K11236">
        <v>3685</v>
      </c>
      <c r="L11236" t="s">
        <v>471</v>
      </c>
      <c r="M11236" s="2">
        <f>+Table3[[#This Row],[CHW]]/Table3[[#This Row],[Count of Airbill Number]]</f>
        <v>33.4</v>
      </c>
    </row>
    <row r="11237" spans="2:13">
      <c r="B11237" t="s">
        <v>20</v>
      </c>
      <c r="C11237" t="s">
        <v>472</v>
      </c>
      <c r="D11237" t="s">
        <v>22</v>
      </c>
      <c r="E11237" t="s">
        <v>776</v>
      </c>
      <c r="F11237" t="s">
        <v>776</v>
      </c>
      <c r="G11237" t="s">
        <v>24</v>
      </c>
      <c r="H11237" t="s">
        <v>31</v>
      </c>
      <c r="I11237">
        <v>167</v>
      </c>
      <c r="J11237">
        <v>6</v>
      </c>
      <c r="K11237">
        <v>3686</v>
      </c>
      <c r="L11237" t="s">
        <v>471</v>
      </c>
      <c r="M11237" s="2">
        <f>+Table3[[#This Row],[CHW]]/Table3[[#This Row],[Count of Airbill Number]]</f>
        <v>27.833333333333332</v>
      </c>
    </row>
    <row r="11238" spans="2:13">
      <c r="B11238" t="s">
        <v>20</v>
      </c>
      <c r="C11238" t="s">
        <v>472</v>
      </c>
      <c r="D11238" t="s">
        <v>36</v>
      </c>
      <c r="E11238" t="s">
        <v>778</v>
      </c>
      <c r="F11238" t="s">
        <v>778</v>
      </c>
      <c r="G11238" t="s">
        <v>298</v>
      </c>
      <c r="H11238" t="s">
        <v>86</v>
      </c>
      <c r="I11238">
        <v>167</v>
      </c>
      <c r="J11238">
        <v>24</v>
      </c>
      <c r="K11238">
        <v>3687</v>
      </c>
      <c r="L11238" t="s">
        <v>471</v>
      </c>
      <c r="M11238" s="2">
        <f>+Table3[[#This Row],[CHW]]/Table3[[#This Row],[Count of Airbill Number]]</f>
        <v>6.958333333333333</v>
      </c>
    </row>
    <row r="11239" spans="2:13">
      <c r="B11239" t="s">
        <v>35</v>
      </c>
      <c r="C11239" t="s">
        <v>472</v>
      </c>
      <c r="D11239" t="s">
        <v>36</v>
      </c>
      <c r="E11239" t="s">
        <v>778</v>
      </c>
      <c r="F11239" t="s">
        <v>778</v>
      </c>
      <c r="G11239" t="s">
        <v>283</v>
      </c>
      <c r="H11239" t="s">
        <v>644</v>
      </c>
      <c r="I11239">
        <v>166</v>
      </c>
      <c r="J11239">
        <v>1</v>
      </c>
      <c r="K11239">
        <v>3688</v>
      </c>
      <c r="L11239" t="s">
        <v>471</v>
      </c>
      <c r="M11239" s="2">
        <f>+Table3[[#This Row],[CHW]]/Table3[[#This Row],[Count of Airbill Number]]</f>
        <v>166</v>
      </c>
    </row>
    <row r="11240" spans="2:13">
      <c r="B11240" t="s">
        <v>20</v>
      </c>
      <c r="C11240" t="s">
        <v>21</v>
      </c>
      <c r="D11240" t="s">
        <v>22</v>
      </c>
      <c r="E11240" t="s">
        <v>777</v>
      </c>
      <c r="F11240" t="s">
        <v>777</v>
      </c>
      <c r="G11240" t="s">
        <v>481</v>
      </c>
      <c r="H11240" t="s">
        <v>290</v>
      </c>
      <c r="I11240">
        <v>166</v>
      </c>
      <c r="J11240">
        <v>74</v>
      </c>
      <c r="K11240">
        <v>3689</v>
      </c>
      <c r="L11240" t="s">
        <v>471</v>
      </c>
      <c r="M11240" s="2">
        <f>+Table3[[#This Row],[CHW]]/Table3[[#This Row],[Count of Airbill Number]]</f>
        <v>2.2432432432432434</v>
      </c>
    </row>
    <row r="11241" spans="2:13">
      <c r="B11241" t="s">
        <v>20</v>
      </c>
      <c r="C11241" t="s">
        <v>472</v>
      </c>
      <c r="D11241" t="s">
        <v>22</v>
      </c>
      <c r="E11241" t="s">
        <v>778</v>
      </c>
      <c r="F11241" t="s">
        <v>778</v>
      </c>
      <c r="G11241" t="s">
        <v>210</v>
      </c>
      <c r="H11241" t="s">
        <v>155</v>
      </c>
      <c r="I11241">
        <v>166</v>
      </c>
      <c r="J11241">
        <v>18</v>
      </c>
      <c r="K11241">
        <v>3690</v>
      </c>
      <c r="L11241" t="s">
        <v>471</v>
      </c>
      <c r="M11241" s="2">
        <f>+Table3[[#This Row],[CHW]]/Table3[[#This Row],[Count of Airbill Number]]</f>
        <v>9.2222222222222214</v>
      </c>
    </row>
    <row r="11242" spans="2:13">
      <c r="B11242" t="s">
        <v>20</v>
      </c>
      <c r="C11242" t="s">
        <v>472</v>
      </c>
      <c r="D11242" t="s">
        <v>22</v>
      </c>
      <c r="E11242" t="s">
        <v>777</v>
      </c>
      <c r="F11242" t="s">
        <v>778</v>
      </c>
      <c r="G11242" t="s">
        <v>205</v>
      </c>
      <c r="H11242" t="s">
        <v>283</v>
      </c>
      <c r="I11242">
        <v>166</v>
      </c>
      <c r="J11242">
        <v>13</v>
      </c>
      <c r="K11242">
        <v>3691</v>
      </c>
      <c r="L11242" t="s">
        <v>471</v>
      </c>
      <c r="M11242" s="2">
        <f>+Table3[[#This Row],[CHW]]/Table3[[#This Row],[Count of Airbill Number]]</f>
        <v>12.76923076923077</v>
      </c>
    </row>
    <row r="11243" spans="2:13">
      <c r="B11243" t="s">
        <v>20</v>
      </c>
      <c r="C11243" t="s">
        <v>472</v>
      </c>
      <c r="D11243" t="s">
        <v>22</v>
      </c>
      <c r="E11243" t="s">
        <v>776</v>
      </c>
      <c r="F11243" t="s">
        <v>777</v>
      </c>
      <c r="G11243" t="s">
        <v>59</v>
      </c>
      <c r="H11243" t="s">
        <v>181</v>
      </c>
      <c r="I11243">
        <v>166</v>
      </c>
      <c r="J11243">
        <v>1</v>
      </c>
      <c r="K11243">
        <v>3692</v>
      </c>
      <c r="L11243" t="s">
        <v>471</v>
      </c>
      <c r="M11243" s="2">
        <f>+Table3[[#This Row],[CHW]]/Table3[[#This Row],[Count of Airbill Number]]</f>
        <v>166</v>
      </c>
    </row>
    <row r="11244" spans="2:13">
      <c r="B11244" t="s">
        <v>20</v>
      </c>
      <c r="C11244" t="s">
        <v>472</v>
      </c>
      <c r="D11244" t="s">
        <v>22</v>
      </c>
      <c r="E11244" t="s">
        <v>777</v>
      </c>
      <c r="F11244" t="s">
        <v>776</v>
      </c>
      <c r="G11244" t="s">
        <v>106</v>
      </c>
      <c r="H11244" t="s">
        <v>312</v>
      </c>
      <c r="I11244">
        <v>166</v>
      </c>
      <c r="J11244">
        <v>13</v>
      </c>
      <c r="K11244">
        <v>3693</v>
      </c>
      <c r="L11244" t="s">
        <v>471</v>
      </c>
      <c r="M11244" s="2">
        <f>+Table3[[#This Row],[CHW]]/Table3[[#This Row],[Count of Airbill Number]]</f>
        <v>12.76923076923077</v>
      </c>
    </row>
    <row r="11245" spans="2:13">
      <c r="B11245" t="s">
        <v>20</v>
      </c>
      <c r="C11245" t="s">
        <v>21</v>
      </c>
      <c r="D11245" t="s">
        <v>22</v>
      </c>
      <c r="E11245" t="s">
        <v>776</v>
      </c>
      <c r="F11245" t="s">
        <v>776</v>
      </c>
      <c r="G11245" t="s">
        <v>165</v>
      </c>
      <c r="H11245" t="s">
        <v>66</v>
      </c>
      <c r="I11245">
        <v>165.84486000000001</v>
      </c>
      <c r="J11245">
        <v>2</v>
      </c>
      <c r="K11245">
        <v>3694</v>
      </c>
      <c r="L11245" t="s">
        <v>471</v>
      </c>
      <c r="M11245" s="2">
        <f>+Table3[[#This Row],[CHW]]/Table3[[#This Row],[Count of Airbill Number]]</f>
        <v>82.922430000000006</v>
      </c>
    </row>
    <row r="11246" spans="2:13">
      <c r="B11246" t="s">
        <v>20</v>
      </c>
      <c r="C11246" t="s">
        <v>472</v>
      </c>
      <c r="D11246" t="s">
        <v>22</v>
      </c>
      <c r="E11246" t="s">
        <v>778</v>
      </c>
      <c r="F11246" t="s">
        <v>776</v>
      </c>
      <c r="G11246" t="s">
        <v>86</v>
      </c>
      <c r="H11246" t="s">
        <v>558</v>
      </c>
      <c r="I11246">
        <v>165.80000000000004</v>
      </c>
      <c r="J11246">
        <v>43</v>
      </c>
      <c r="K11246">
        <v>3695</v>
      </c>
      <c r="L11246" t="s">
        <v>471</v>
      </c>
      <c r="M11246" s="2">
        <f>+Table3[[#This Row],[CHW]]/Table3[[#This Row],[Count of Airbill Number]]</f>
        <v>3.8558139534883731</v>
      </c>
    </row>
    <row r="11247" spans="2:13">
      <c r="B11247" t="s">
        <v>20</v>
      </c>
      <c r="C11247" t="s">
        <v>21</v>
      </c>
      <c r="D11247" t="s">
        <v>22</v>
      </c>
      <c r="E11247" t="s">
        <v>778</v>
      </c>
      <c r="F11247" t="s">
        <v>778</v>
      </c>
      <c r="G11247" t="s">
        <v>250</v>
      </c>
      <c r="H11247" t="s">
        <v>495</v>
      </c>
      <c r="I11247">
        <v>165.7</v>
      </c>
      <c r="J11247">
        <v>10</v>
      </c>
      <c r="K11247">
        <v>3696</v>
      </c>
      <c r="L11247" t="s">
        <v>471</v>
      </c>
      <c r="M11247" s="2">
        <f>+Table3[[#This Row],[CHW]]/Table3[[#This Row],[Count of Airbill Number]]</f>
        <v>16.57</v>
      </c>
    </row>
    <row r="11248" spans="2:13">
      <c r="B11248" t="s">
        <v>35</v>
      </c>
      <c r="C11248" t="s">
        <v>21</v>
      </c>
      <c r="D11248" t="s">
        <v>36</v>
      </c>
      <c r="E11248" t="s">
        <v>777</v>
      </c>
      <c r="F11248" t="s">
        <v>777</v>
      </c>
      <c r="G11248" t="s">
        <v>290</v>
      </c>
      <c r="H11248" t="s">
        <v>499</v>
      </c>
      <c r="I11248">
        <v>165</v>
      </c>
      <c r="J11248">
        <v>7</v>
      </c>
      <c r="K11248">
        <v>3697</v>
      </c>
      <c r="L11248" t="s">
        <v>471</v>
      </c>
      <c r="M11248" s="2">
        <f>+Table3[[#This Row],[CHW]]/Table3[[#This Row],[Count of Airbill Number]]</f>
        <v>23.571428571428573</v>
      </c>
    </row>
    <row r="11249" spans="2:13">
      <c r="B11249" t="s">
        <v>35</v>
      </c>
      <c r="C11249" t="s">
        <v>472</v>
      </c>
      <c r="D11249" t="s">
        <v>36</v>
      </c>
      <c r="E11249" t="s">
        <v>777</v>
      </c>
      <c r="F11249" t="s">
        <v>776</v>
      </c>
      <c r="G11249" t="s">
        <v>374</v>
      </c>
      <c r="H11249" t="s">
        <v>123</v>
      </c>
      <c r="I11249">
        <v>165</v>
      </c>
      <c r="J11249">
        <v>4</v>
      </c>
      <c r="K11249">
        <v>3698</v>
      </c>
      <c r="L11249" t="s">
        <v>471</v>
      </c>
      <c r="M11249" s="2">
        <f>+Table3[[#This Row],[CHW]]/Table3[[#This Row],[Count of Airbill Number]]</f>
        <v>41.25</v>
      </c>
    </row>
    <row r="11250" spans="2:13">
      <c r="B11250" t="s">
        <v>20</v>
      </c>
      <c r="C11250" t="s">
        <v>472</v>
      </c>
      <c r="D11250" t="s">
        <v>22</v>
      </c>
      <c r="E11250" t="s">
        <v>776</v>
      </c>
      <c r="F11250" t="s">
        <v>777</v>
      </c>
      <c r="G11250" t="s">
        <v>23</v>
      </c>
      <c r="H11250" t="s">
        <v>290</v>
      </c>
      <c r="I11250">
        <v>165</v>
      </c>
      <c r="J11250">
        <v>2</v>
      </c>
      <c r="K11250">
        <v>3699</v>
      </c>
      <c r="L11250" t="s">
        <v>471</v>
      </c>
      <c r="M11250" s="2">
        <f>+Table3[[#This Row],[CHW]]/Table3[[#This Row],[Count of Airbill Number]]</f>
        <v>82.5</v>
      </c>
    </row>
    <row r="11251" spans="2:13">
      <c r="B11251" t="s">
        <v>20</v>
      </c>
      <c r="C11251" t="s">
        <v>472</v>
      </c>
      <c r="D11251" t="s">
        <v>22</v>
      </c>
      <c r="E11251" t="s">
        <v>776</v>
      </c>
      <c r="F11251" t="s">
        <v>776</v>
      </c>
      <c r="G11251" t="s">
        <v>100</v>
      </c>
      <c r="H11251" t="s">
        <v>103</v>
      </c>
      <c r="I11251">
        <v>165</v>
      </c>
      <c r="J11251">
        <v>4</v>
      </c>
      <c r="K11251">
        <v>3700</v>
      </c>
      <c r="L11251" t="s">
        <v>471</v>
      </c>
      <c r="M11251" s="2">
        <f>+Table3[[#This Row],[CHW]]/Table3[[#This Row],[Count of Airbill Number]]</f>
        <v>41.25</v>
      </c>
    </row>
    <row r="11252" spans="2:13">
      <c r="B11252" t="s">
        <v>20</v>
      </c>
      <c r="C11252" t="s">
        <v>472</v>
      </c>
      <c r="D11252" t="s">
        <v>22</v>
      </c>
      <c r="E11252" t="s">
        <v>776</v>
      </c>
      <c r="F11252" t="s">
        <v>776</v>
      </c>
      <c r="G11252" t="s">
        <v>32</v>
      </c>
      <c r="H11252" t="s">
        <v>23</v>
      </c>
      <c r="I11252">
        <v>165</v>
      </c>
      <c r="J11252">
        <v>17</v>
      </c>
      <c r="K11252">
        <v>3701</v>
      </c>
      <c r="L11252" t="s">
        <v>471</v>
      </c>
      <c r="M11252" s="2">
        <f>+Table3[[#This Row],[CHW]]/Table3[[#This Row],[Count of Airbill Number]]</f>
        <v>9.7058823529411757</v>
      </c>
    </row>
    <row r="11253" spans="2:13">
      <c r="B11253" t="s">
        <v>20</v>
      </c>
      <c r="C11253" t="s">
        <v>472</v>
      </c>
      <c r="D11253" t="s">
        <v>22</v>
      </c>
      <c r="E11253" t="s">
        <v>778</v>
      </c>
      <c r="F11253" t="s">
        <v>778</v>
      </c>
      <c r="G11253" t="s">
        <v>405</v>
      </c>
      <c r="H11253" t="s">
        <v>81</v>
      </c>
      <c r="I11253">
        <v>165</v>
      </c>
      <c r="J11253">
        <v>10</v>
      </c>
      <c r="K11253">
        <v>3702</v>
      </c>
      <c r="L11253" t="s">
        <v>471</v>
      </c>
      <c r="M11253" s="2">
        <f>+Table3[[#This Row],[CHW]]/Table3[[#This Row],[Count of Airbill Number]]</f>
        <v>16.5</v>
      </c>
    </row>
    <row r="11254" spans="2:13">
      <c r="B11254" t="s">
        <v>20</v>
      </c>
      <c r="C11254" t="s">
        <v>472</v>
      </c>
      <c r="D11254" t="s">
        <v>36</v>
      </c>
      <c r="E11254" t="s">
        <v>777</v>
      </c>
      <c r="F11254" t="s">
        <v>778</v>
      </c>
      <c r="G11254" t="s">
        <v>38</v>
      </c>
      <c r="H11254" t="s">
        <v>113</v>
      </c>
      <c r="I11254">
        <v>165</v>
      </c>
      <c r="J11254">
        <v>8</v>
      </c>
      <c r="K11254">
        <v>3703</v>
      </c>
      <c r="L11254" t="s">
        <v>471</v>
      </c>
      <c r="M11254" s="2">
        <f>+Table3[[#This Row],[CHW]]/Table3[[#This Row],[Count of Airbill Number]]</f>
        <v>20.625</v>
      </c>
    </row>
    <row r="11255" spans="2:13">
      <c r="B11255" t="s">
        <v>20</v>
      </c>
      <c r="C11255" t="s">
        <v>472</v>
      </c>
      <c r="D11255" t="s">
        <v>36</v>
      </c>
      <c r="E11255" t="s">
        <v>778</v>
      </c>
      <c r="F11255" t="s">
        <v>776</v>
      </c>
      <c r="G11255" t="s">
        <v>86</v>
      </c>
      <c r="H11255" t="s">
        <v>37</v>
      </c>
      <c r="I11255">
        <v>165</v>
      </c>
      <c r="J11255">
        <v>10</v>
      </c>
      <c r="K11255">
        <v>3704</v>
      </c>
      <c r="L11255" t="s">
        <v>471</v>
      </c>
      <c r="M11255" s="2">
        <f>+Table3[[#This Row],[CHW]]/Table3[[#This Row],[Count of Airbill Number]]</f>
        <v>16.5</v>
      </c>
    </row>
    <row r="11256" spans="2:13">
      <c r="B11256" t="s">
        <v>20</v>
      </c>
      <c r="C11256" t="s">
        <v>472</v>
      </c>
      <c r="D11256" t="s">
        <v>36</v>
      </c>
      <c r="E11256" t="s">
        <v>777</v>
      </c>
      <c r="F11256" t="s">
        <v>778</v>
      </c>
      <c r="G11256" t="s">
        <v>106</v>
      </c>
      <c r="H11256" t="s">
        <v>113</v>
      </c>
      <c r="I11256">
        <v>165</v>
      </c>
      <c r="J11256">
        <v>10</v>
      </c>
      <c r="K11256">
        <v>3705</v>
      </c>
      <c r="L11256" t="s">
        <v>471</v>
      </c>
      <c r="M11256" s="2">
        <f>+Table3[[#This Row],[CHW]]/Table3[[#This Row],[Count of Airbill Number]]</f>
        <v>16.5</v>
      </c>
    </row>
    <row r="11257" spans="2:13">
      <c r="B11257" t="s">
        <v>20</v>
      </c>
      <c r="C11257" t="s">
        <v>21</v>
      </c>
      <c r="D11257" t="s">
        <v>22</v>
      </c>
      <c r="E11257" t="s">
        <v>776</v>
      </c>
      <c r="F11257" t="s">
        <v>778</v>
      </c>
      <c r="G11257" t="s">
        <v>37</v>
      </c>
      <c r="H11257" t="s">
        <v>113</v>
      </c>
      <c r="I11257">
        <v>164.76999999999998</v>
      </c>
      <c r="J11257">
        <v>52</v>
      </c>
      <c r="K11257">
        <v>3706</v>
      </c>
      <c r="L11257" t="s">
        <v>471</v>
      </c>
      <c r="M11257" s="2">
        <f>+Table3[[#This Row],[CHW]]/Table3[[#This Row],[Count of Airbill Number]]</f>
        <v>3.1686538461538456</v>
      </c>
    </row>
    <row r="11258" spans="2:13">
      <c r="B11258" t="s">
        <v>20</v>
      </c>
      <c r="C11258" t="s">
        <v>21</v>
      </c>
      <c r="D11258" t="s">
        <v>22</v>
      </c>
      <c r="E11258" t="s">
        <v>778</v>
      </c>
      <c r="F11258" t="s">
        <v>778</v>
      </c>
      <c r="G11258" t="s">
        <v>51</v>
      </c>
      <c r="H11258" t="s">
        <v>291</v>
      </c>
      <c r="I11258">
        <v>164.5</v>
      </c>
      <c r="J11258">
        <v>3</v>
      </c>
      <c r="K11258">
        <v>3707</v>
      </c>
      <c r="L11258" t="s">
        <v>471</v>
      </c>
      <c r="M11258" s="2">
        <f>+Table3[[#This Row],[CHW]]/Table3[[#This Row],[Count of Airbill Number]]</f>
        <v>54.833333333333336</v>
      </c>
    </row>
    <row r="11259" spans="2:13">
      <c r="B11259" t="s">
        <v>35</v>
      </c>
      <c r="C11259" t="s">
        <v>472</v>
      </c>
      <c r="D11259" t="s">
        <v>36</v>
      </c>
      <c r="E11259" t="s">
        <v>776</v>
      </c>
      <c r="F11259" t="s">
        <v>776</v>
      </c>
      <c r="G11259" t="s">
        <v>116</v>
      </c>
      <c r="H11259" t="s">
        <v>479</v>
      </c>
      <c r="I11259">
        <v>164.48999999999998</v>
      </c>
      <c r="J11259">
        <v>15</v>
      </c>
      <c r="K11259">
        <v>3708</v>
      </c>
      <c r="L11259" t="s">
        <v>471</v>
      </c>
      <c r="M11259" s="2">
        <f>+Table3[[#This Row],[CHW]]/Table3[[#This Row],[Count of Airbill Number]]</f>
        <v>10.965999999999999</v>
      </c>
    </row>
    <row r="11260" spans="2:13">
      <c r="B11260" t="s">
        <v>20</v>
      </c>
      <c r="C11260" t="s">
        <v>21</v>
      </c>
      <c r="D11260" t="s">
        <v>22</v>
      </c>
      <c r="E11260" t="s">
        <v>778</v>
      </c>
      <c r="F11260" t="s">
        <v>778</v>
      </c>
      <c r="G11260" t="s">
        <v>51</v>
      </c>
      <c r="H11260" t="s">
        <v>405</v>
      </c>
      <c r="I11260">
        <v>164</v>
      </c>
      <c r="J11260">
        <v>2</v>
      </c>
      <c r="K11260">
        <v>3709</v>
      </c>
      <c r="L11260" t="s">
        <v>471</v>
      </c>
      <c r="M11260" s="2">
        <f>+Table3[[#This Row],[CHW]]/Table3[[#This Row],[Count of Airbill Number]]</f>
        <v>82</v>
      </c>
    </row>
    <row r="11261" spans="2:13">
      <c r="B11261" t="s">
        <v>20</v>
      </c>
      <c r="C11261" t="s">
        <v>472</v>
      </c>
      <c r="D11261" t="s">
        <v>22</v>
      </c>
      <c r="E11261" t="s">
        <v>778</v>
      </c>
      <c r="F11261" t="s">
        <v>776</v>
      </c>
      <c r="G11261" t="s">
        <v>233</v>
      </c>
      <c r="H11261" t="s">
        <v>37</v>
      </c>
      <c r="I11261">
        <v>164</v>
      </c>
      <c r="J11261">
        <v>12</v>
      </c>
      <c r="K11261">
        <v>3710</v>
      </c>
      <c r="L11261" t="s">
        <v>471</v>
      </c>
      <c r="M11261" s="2">
        <f>+Table3[[#This Row],[CHW]]/Table3[[#This Row],[Count of Airbill Number]]</f>
        <v>13.666666666666666</v>
      </c>
    </row>
    <row r="11262" spans="2:13">
      <c r="B11262" t="s">
        <v>20</v>
      </c>
      <c r="C11262" t="s">
        <v>472</v>
      </c>
      <c r="D11262" t="s">
        <v>22</v>
      </c>
      <c r="E11262" t="s">
        <v>776</v>
      </c>
      <c r="F11262" t="s">
        <v>776</v>
      </c>
      <c r="G11262" t="s">
        <v>23</v>
      </c>
      <c r="H11262" t="s">
        <v>216</v>
      </c>
      <c r="I11262">
        <v>164</v>
      </c>
      <c r="J11262">
        <v>1</v>
      </c>
      <c r="K11262">
        <v>3711</v>
      </c>
      <c r="L11262" t="s">
        <v>471</v>
      </c>
      <c r="M11262" s="2">
        <f>+Table3[[#This Row],[CHW]]/Table3[[#This Row],[Count of Airbill Number]]</f>
        <v>164</v>
      </c>
    </row>
    <row r="11263" spans="2:13">
      <c r="B11263" t="s">
        <v>20</v>
      </c>
      <c r="C11263" t="s">
        <v>472</v>
      </c>
      <c r="D11263" t="s">
        <v>22</v>
      </c>
      <c r="E11263" t="s">
        <v>777</v>
      </c>
      <c r="F11263" t="s">
        <v>777</v>
      </c>
      <c r="G11263" t="s">
        <v>190</v>
      </c>
      <c r="H11263" t="s">
        <v>360</v>
      </c>
      <c r="I11263">
        <v>164</v>
      </c>
      <c r="J11263">
        <v>6</v>
      </c>
      <c r="K11263">
        <v>3712</v>
      </c>
      <c r="L11263" t="s">
        <v>471</v>
      </c>
      <c r="M11263" s="2">
        <f>+Table3[[#This Row],[CHW]]/Table3[[#This Row],[Count of Airbill Number]]</f>
        <v>27.333333333333332</v>
      </c>
    </row>
    <row r="11264" spans="2:13">
      <c r="B11264" t="s">
        <v>20</v>
      </c>
      <c r="C11264" t="s">
        <v>472</v>
      </c>
      <c r="D11264" t="s">
        <v>22</v>
      </c>
      <c r="E11264" t="s">
        <v>778</v>
      </c>
      <c r="F11264" t="s">
        <v>778</v>
      </c>
      <c r="G11264" t="s">
        <v>306</v>
      </c>
      <c r="H11264" t="s">
        <v>269</v>
      </c>
      <c r="I11264">
        <v>164</v>
      </c>
      <c r="J11264">
        <v>10</v>
      </c>
      <c r="K11264">
        <v>3713</v>
      </c>
      <c r="L11264" t="s">
        <v>471</v>
      </c>
      <c r="M11264" s="2">
        <f>+Table3[[#This Row],[CHW]]/Table3[[#This Row],[Count of Airbill Number]]</f>
        <v>16.399999999999999</v>
      </c>
    </row>
    <row r="11265" spans="2:13">
      <c r="B11265" t="s">
        <v>20</v>
      </c>
      <c r="C11265" t="s">
        <v>472</v>
      </c>
      <c r="D11265" t="s">
        <v>22</v>
      </c>
      <c r="E11265" t="s">
        <v>778</v>
      </c>
      <c r="F11265" t="s">
        <v>778</v>
      </c>
      <c r="G11265" t="s">
        <v>260</v>
      </c>
      <c r="H11265" t="s">
        <v>124</v>
      </c>
      <c r="I11265">
        <v>164</v>
      </c>
      <c r="J11265">
        <v>5</v>
      </c>
      <c r="K11265">
        <v>3714</v>
      </c>
      <c r="L11265" t="s">
        <v>471</v>
      </c>
      <c r="M11265" s="2">
        <f>+Table3[[#This Row],[CHW]]/Table3[[#This Row],[Count of Airbill Number]]</f>
        <v>32.799999999999997</v>
      </c>
    </row>
    <row r="11266" spans="2:13">
      <c r="B11266" t="s">
        <v>20</v>
      </c>
      <c r="C11266" t="s">
        <v>472</v>
      </c>
      <c r="D11266" t="s">
        <v>22</v>
      </c>
      <c r="E11266" t="s">
        <v>776</v>
      </c>
      <c r="F11266" t="s">
        <v>776</v>
      </c>
      <c r="G11266" t="s">
        <v>49</v>
      </c>
      <c r="H11266" t="s">
        <v>72</v>
      </c>
      <c r="I11266">
        <v>163.4</v>
      </c>
      <c r="J11266">
        <v>7</v>
      </c>
      <c r="K11266">
        <v>3715</v>
      </c>
      <c r="L11266" t="s">
        <v>471</v>
      </c>
      <c r="M11266" s="2">
        <f>+Table3[[#This Row],[CHW]]/Table3[[#This Row],[Count of Airbill Number]]</f>
        <v>23.342857142857145</v>
      </c>
    </row>
    <row r="11267" spans="2:13">
      <c r="B11267" t="s">
        <v>20</v>
      </c>
      <c r="C11267" t="s">
        <v>472</v>
      </c>
      <c r="D11267" t="s">
        <v>22</v>
      </c>
      <c r="E11267" t="s">
        <v>778</v>
      </c>
      <c r="F11267" t="s">
        <v>778</v>
      </c>
      <c r="G11267" t="s">
        <v>150</v>
      </c>
      <c r="H11267" t="s">
        <v>291</v>
      </c>
      <c r="I11267">
        <v>163.27000000000001</v>
      </c>
      <c r="J11267">
        <v>9</v>
      </c>
      <c r="K11267">
        <v>3716</v>
      </c>
      <c r="L11267" t="s">
        <v>471</v>
      </c>
      <c r="M11267" s="2">
        <f>+Table3[[#This Row],[CHW]]/Table3[[#This Row],[Count of Airbill Number]]</f>
        <v>18.141111111111112</v>
      </c>
    </row>
    <row r="11268" spans="2:13">
      <c r="B11268" t="s">
        <v>35</v>
      </c>
      <c r="C11268" t="s">
        <v>472</v>
      </c>
      <c r="D11268" t="s">
        <v>36</v>
      </c>
      <c r="E11268" t="s">
        <v>776</v>
      </c>
      <c r="F11268" t="s">
        <v>776</v>
      </c>
      <c r="G11268" t="s">
        <v>116</v>
      </c>
      <c r="H11268" t="s">
        <v>562</v>
      </c>
      <c r="I11268">
        <v>163.16000000000005</v>
      </c>
      <c r="J11268">
        <v>17</v>
      </c>
      <c r="K11268">
        <v>3717</v>
      </c>
      <c r="L11268" t="s">
        <v>471</v>
      </c>
      <c r="M11268" s="2">
        <f>+Table3[[#This Row],[CHW]]/Table3[[#This Row],[Count of Airbill Number]]</f>
        <v>9.597647058823533</v>
      </c>
    </row>
    <row r="11269" spans="2:13">
      <c r="B11269" t="s">
        <v>35</v>
      </c>
      <c r="C11269" t="s">
        <v>472</v>
      </c>
      <c r="D11269" t="s">
        <v>36</v>
      </c>
      <c r="E11269" t="s">
        <v>777</v>
      </c>
      <c r="F11269" t="s">
        <v>777</v>
      </c>
      <c r="G11269" t="s">
        <v>259</v>
      </c>
      <c r="H11269" t="s">
        <v>290</v>
      </c>
      <c r="I11269">
        <v>163</v>
      </c>
      <c r="J11269">
        <v>6</v>
      </c>
      <c r="K11269">
        <v>3718</v>
      </c>
      <c r="L11269" t="s">
        <v>471</v>
      </c>
      <c r="M11269" s="2">
        <f>+Table3[[#This Row],[CHW]]/Table3[[#This Row],[Count of Airbill Number]]</f>
        <v>27.166666666666668</v>
      </c>
    </row>
    <row r="11270" spans="2:13">
      <c r="B11270" t="s">
        <v>35</v>
      </c>
      <c r="C11270" t="s">
        <v>472</v>
      </c>
      <c r="D11270" t="s">
        <v>36</v>
      </c>
      <c r="E11270" t="s">
        <v>777</v>
      </c>
      <c r="F11270" t="s">
        <v>778</v>
      </c>
      <c r="G11270" t="s">
        <v>249</v>
      </c>
      <c r="H11270" t="s">
        <v>86</v>
      </c>
      <c r="I11270">
        <v>163</v>
      </c>
      <c r="J11270">
        <v>1</v>
      </c>
      <c r="K11270">
        <v>3719</v>
      </c>
      <c r="L11270" t="s">
        <v>471</v>
      </c>
      <c r="M11270" s="2">
        <f>+Table3[[#This Row],[CHW]]/Table3[[#This Row],[Count of Airbill Number]]</f>
        <v>163</v>
      </c>
    </row>
    <row r="11271" spans="2:13">
      <c r="B11271" t="s">
        <v>20</v>
      </c>
      <c r="C11271" t="s">
        <v>21</v>
      </c>
      <c r="D11271" t="s">
        <v>22</v>
      </c>
      <c r="E11271" t="s">
        <v>778</v>
      </c>
      <c r="F11271" t="s">
        <v>778</v>
      </c>
      <c r="G11271" t="s">
        <v>327</v>
      </c>
      <c r="H11271" t="s">
        <v>171</v>
      </c>
      <c r="I11271">
        <v>163</v>
      </c>
      <c r="J11271">
        <v>70</v>
      </c>
      <c r="K11271">
        <v>3720</v>
      </c>
      <c r="L11271" t="s">
        <v>471</v>
      </c>
      <c r="M11271" s="2">
        <f>+Table3[[#This Row],[CHW]]/Table3[[#This Row],[Count of Airbill Number]]</f>
        <v>2.3285714285714287</v>
      </c>
    </row>
    <row r="11272" spans="2:13">
      <c r="B11272" t="s">
        <v>20</v>
      </c>
      <c r="C11272" t="s">
        <v>21</v>
      </c>
      <c r="D11272" t="s">
        <v>22</v>
      </c>
      <c r="E11272" t="s">
        <v>777</v>
      </c>
      <c r="F11272" t="s">
        <v>777</v>
      </c>
      <c r="G11272" t="s">
        <v>27</v>
      </c>
      <c r="H11272" t="s">
        <v>181</v>
      </c>
      <c r="I11272">
        <v>163</v>
      </c>
      <c r="J11272">
        <v>67</v>
      </c>
      <c r="K11272">
        <v>3721</v>
      </c>
      <c r="L11272" t="s">
        <v>471</v>
      </c>
      <c r="M11272" s="2">
        <f>+Table3[[#This Row],[CHW]]/Table3[[#This Row],[Count of Airbill Number]]</f>
        <v>2.4328358208955225</v>
      </c>
    </row>
    <row r="11273" spans="2:13">
      <c r="B11273" t="s">
        <v>20</v>
      </c>
      <c r="C11273" t="s">
        <v>472</v>
      </c>
      <c r="D11273" t="s">
        <v>22</v>
      </c>
      <c r="E11273" t="s">
        <v>778</v>
      </c>
      <c r="F11273" t="s">
        <v>778</v>
      </c>
      <c r="G11273" t="s">
        <v>271</v>
      </c>
      <c r="H11273" t="s">
        <v>112</v>
      </c>
      <c r="I11273">
        <v>163</v>
      </c>
      <c r="J11273">
        <v>15</v>
      </c>
      <c r="K11273">
        <v>3722</v>
      </c>
      <c r="L11273" t="s">
        <v>471</v>
      </c>
      <c r="M11273" s="2">
        <f>+Table3[[#This Row],[CHW]]/Table3[[#This Row],[Count of Airbill Number]]</f>
        <v>10.866666666666667</v>
      </c>
    </row>
    <row r="11274" spans="2:13">
      <c r="B11274" t="s">
        <v>20</v>
      </c>
      <c r="C11274" t="s">
        <v>472</v>
      </c>
      <c r="D11274" t="s">
        <v>22</v>
      </c>
      <c r="E11274" t="s">
        <v>777</v>
      </c>
      <c r="F11274" t="s">
        <v>777</v>
      </c>
      <c r="G11274" t="s">
        <v>324</v>
      </c>
      <c r="H11274" t="s">
        <v>106</v>
      </c>
      <c r="I11274">
        <v>163</v>
      </c>
      <c r="J11274">
        <v>5</v>
      </c>
      <c r="K11274">
        <v>3723</v>
      </c>
      <c r="L11274" t="s">
        <v>471</v>
      </c>
      <c r="M11274" s="2">
        <f>+Table3[[#This Row],[CHW]]/Table3[[#This Row],[Count of Airbill Number]]</f>
        <v>32.6</v>
      </c>
    </row>
    <row r="11275" spans="2:13">
      <c r="B11275" t="s">
        <v>20</v>
      </c>
      <c r="C11275" t="s">
        <v>472</v>
      </c>
      <c r="D11275" t="s">
        <v>22</v>
      </c>
      <c r="E11275" t="s">
        <v>778</v>
      </c>
      <c r="F11275" t="s">
        <v>778</v>
      </c>
      <c r="G11275" t="s">
        <v>174</v>
      </c>
      <c r="H11275" t="s">
        <v>210</v>
      </c>
      <c r="I11275">
        <v>163</v>
      </c>
      <c r="J11275">
        <v>3</v>
      </c>
      <c r="K11275">
        <v>3724</v>
      </c>
      <c r="L11275" t="s">
        <v>471</v>
      </c>
      <c r="M11275" s="2">
        <f>+Table3[[#This Row],[CHW]]/Table3[[#This Row],[Count of Airbill Number]]</f>
        <v>54.333333333333336</v>
      </c>
    </row>
    <row r="11276" spans="2:13">
      <c r="B11276" t="s">
        <v>35</v>
      </c>
      <c r="C11276" t="s">
        <v>472</v>
      </c>
      <c r="D11276" t="s">
        <v>36</v>
      </c>
      <c r="E11276" t="s">
        <v>776</v>
      </c>
      <c r="F11276" t="s">
        <v>776</v>
      </c>
      <c r="G11276" t="s">
        <v>32</v>
      </c>
      <c r="H11276" t="s">
        <v>40</v>
      </c>
      <c r="I11276">
        <v>162.79999999999998</v>
      </c>
      <c r="J11276">
        <v>12</v>
      </c>
      <c r="K11276">
        <v>3725</v>
      </c>
      <c r="L11276" t="s">
        <v>471</v>
      </c>
      <c r="M11276" s="2">
        <f>+Table3[[#This Row],[CHW]]/Table3[[#This Row],[Count of Airbill Number]]</f>
        <v>13.566666666666665</v>
      </c>
    </row>
    <row r="11277" spans="2:13">
      <c r="B11277" t="s">
        <v>20</v>
      </c>
      <c r="C11277" t="s">
        <v>472</v>
      </c>
      <c r="D11277" t="s">
        <v>22</v>
      </c>
      <c r="E11277" t="s">
        <v>778</v>
      </c>
      <c r="F11277" t="s">
        <v>778</v>
      </c>
      <c r="G11277" t="s">
        <v>507</v>
      </c>
      <c r="H11277" t="s">
        <v>112</v>
      </c>
      <c r="I11277">
        <v>162.5</v>
      </c>
      <c r="J11277">
        <v>18</v>
      </c>
      <c r="K11277">
        <v>3726</v>
      </c>
      <c r="L11277" t="s">
        <v>471</v>
      </c>
      <c r="M11277" s="2">
        <f>+Table3[[#This Row],[CHW]]/Table3[[#This Row],[Count of Airbill Number]]</f>
        <v>9.0277777777777786</v>
      </c>
    </row>
    <row r="11278" spans="2:13">
      <c r="B11278" t="s">
        <v>20</v>
      </c>
      <c r="C11278" t="s">
        <v>472</v>
      </c>
      <c r="D11278" t="s">
        <v>22</v>
      </c>
      <c r="E11278" t="s">
        <v>778</v>
      </c>
      <c r="F11278" t="s">
        <v>778</v>
      </c>
      <c r="G11278" t="s">
        <v>250</v>
      </c>
      <c r="H11278" t="s">
        <v>495</v>
      </c>
      <c r="I11278">
        <v>162.12</v>
      </c>
      <c r="J11278">
        <v>6</v>
      </c>
      <c r="K11278">
        <v>3727</v>
      </c>
      <c r="L11278" t="s">
        <v>471</v>
      </c>
      <c r="M11278" s="2">
        <f>+Table3[[#This Row],[CHW]]/Table3[[#This Row],[Count of Airbill Number]]</f>
        <v>27.02</v>
      </c>
    </row>
    <row r="11279" spans="2:13">
      <c r="B11279" t="s">
        <v>20</v>
      </c>
      <c r="C11279" t="s">
        <v>21</v>
      </c>
      <c r="D11279" t="s">
        <v>22</v>
      </c>
      <c r="E11279" t="s">
        <v>776</v>
      </c>
      <c r="F11279" t="s">
        <v>776</v>
      </c>
      <c r="G11279" t="s">
        <v>33</v>
      </c>
      <c r="H11279" t="s">
        <v>85</v>
      </c>
      <c r="I11279">
        <v>162.07</v>
      </c>
      <c r="J11279">
        <v>45</v>
      </c>
      <c r="K11279">
        <v>3728</v>
      </c>
      <c r="L11279" t="s">
        <v>471</v>
      </c>
      <c r="M11279" s="2">
        <f>+Table3[[#This Row],[CHW]]/Table3[[#This Row],[Count of Airbill Number]]</f>
        <v>3.6015555555555556</v>
      </c>
    </row>
    <row r="11280" spans="2:13">
      <c r="B11280" t="s">
        <v>20</v>
      </c>
      <c r="C11280" t="s">
        <v>472</v>
      </c>
      <c r="D11280" t="s">
        <v>22</v>
      </c>
      <c r="E11280" t="s">
        <v>776</v>
      </c>
      <c r="F11280" t="s">
        <v>776</v>
      </c>
      <c r="G11280" t="s">
        <v>32</v>
      </c>
      <c r="H11280" t="s">
        <v>63</v>
      </c>
      <c r="I11280">
        <v>162.00790000000001</v>
      </c>
      <c r="J11280">
        <v>5</v>
      </c>
      <c r="K11280">
        <v>3729</v>
      </c>
      <c r="L11280" t="s">
        <v>471</v>
      </c>
      <c r="M11280" s="2">
        <f>+Table3[[#This Row],[CHW]]/Table3[[#This Row],[Count of Airbill Number]]</f>
        <v>32.401580000000003</v>
      </c>
    </row>
    <row r="11281" spans="2:13">
      <c r="B11281" t="s">
        <v>35</v>
      </c>
      <c r="C11281" t="s">
        <v>472</v>
      </c>
      <c r="D11281" t="s">
        <v>36</v>
      </c>
      <c r="E11281" t="s">
        <v>777</v>
      </c>
      <c r="F11281" t="s">
        <v>777</v>
      </c>
      <c r="G11281" t="s">
        <v>44</v>
      </c>
      <c r="H11281" t="s">
        <v>484</v>
      </c>
      <c r="I11281">
        <v>162</v>
      </c>
      <c r="J11281">
        <v>1</v>
      </c>
      <c r="K11281">
        <v>3730</v>
      </c>
      <c r="L11281" t="s">
        <v>471</v>
      </c>
      <c r="M11281" s="2">
        <f>+Table3[[#This Row],[CHW]]/Table3[[#This Row],[Count of Airbill Number]]</f>
        <v>162</v>
      </c>
    </row>
    <row r="11282" spans="2:13">
      <c r="B11282" t="s">
        <v>20</v>
      </c>
      <c r="C11282" t="s">
        <v>472</v>
      </c>
      <c r="D11282" t="s">
        <v>22</v>
      </c>
      <c r="E11282" t="s">
        <v>777</v>
      </c>
      <c r="F11282" t="s">
        <v>777</v>
      </c>
      <c r="G11282" t="s">
        <v>55</v>
      </c>
      <c r="H11282" t="s">
        <v>110</v>
      </c>
      <c r="I11282">
        <v>162</v>
      </c>
      <c r="J11282">
        <v>4</v>
      </c>
      <c r="K11282">
        <v>3731</v>
      </c>
      <c r="L11282" t="s">
        <v>471</v>
      </c>
      <c r="M11282" s="2">
        <f>+Table3[[#This Row],[CHW]]/Table3[[#This Row],[Count of Airbill Number]]</f>
        <v>40.5</v>
      </c>
    </row>
    <row r="11283" spans="2:13">
      <c r="B11283" t="s">
        <v>20</v>
      </c>
      <c r="C11283" t="s">
        <v>472</v>
      </c>
      <c r="D11283" t="s">
        <v>36</v>
      </c>
      <c r="E11283" t="s">
        <v>777</v>
      </c>
      <c r="F11283" t="s">
        <v>777</v>
      </c>
      <c r="G11283" t="s">
        <v>573</v>
      </c>
      <c r="H11283" t="s">
        <v>106</v>
      </c>
      <c r="I11283">
        <v>162</v>
      </c>
      <c r="J11283">
        <v>24</v>
      </c>
      <c r="K11283">
        <v>3732</v>
      </c>
      <c r="L11283" t="s">
        <v>471</v>
      </c>
      <c r="M11283" s="2">
        <f>+Table3[[#This Row],[CHW]]/Table3[[#This Row],[Count of Airbill Number]]</f>
        <v>6.75</v>
      </c>
    </row>
    <row r="11284" spans="2:13">
      <c r="B11284" t="s">
        <v>20</v>
      </c>
      <c r="C11284" t="s">
        <v>472</v>
      </c>
      <c r="D11284" t="s">
        <v>22</v>
      </c>
      <c r="E11284" t="s">
        <v>776</v>
      </c>
      <c r="F11284" t="s">
        <v>778</v>
      </c>
      <c r="G11284" t="s">
        <v>85</v>
      </c>
      <c r="H11284" t="s">
        <v>233</v>
      </c>
      <c r="I11284">
        <v>161.69999999999999</v>
      </c>
      <c r="J11284">
        <v>8</v>
      </c>
      <c r="K11284">
        <v>3733</v>
      </c>
      <c r="L11284" t="s">
        <v>471</v>
      </c>
      <c r="M11284" s="2">
        <f>+Table3[[#This Row],[CHW]]/Table3[[#This Row],[Count of Airbill Number]]</f>
        <v>20.212499999999999</v>
      </c>
    </row>
    <row r="11285" spans="2:13">
      <c r="B11285" t="s">
        <v>20</v>
      </c>
      <c r="C11285" t="s">
        <v>472</v>
      </c>
      <c r="D11285" t="s">
        <v>22</v>
      </c>
      <c r="E11285" t="s">
        <v>778</v>
      </c>
      <c r="F11285" t="s">
        <v>778</v>
      </c>
      <c r="G11285" t="s">
        <v>393</v>
      </c>
      <c r="H11285" t="s">
        <v>124</v>
      </c>
      <c r="I11285">
        <v>161.03</v>
      </c>
      <c r="J11285">
        <v>16</v>
      </c>
      <c r="K11285">
        <v>3734</v>
      </c>
      <c r="L11285" t="s">
        <v>471</v>
      </c>
      <c r="M11285" s="2">
        <f>+Table3[[#This Row],[CHW]]/Table3[[#This Row],[Count of Airbill Number]]</f>
        <v>10.064375</v>
      </c>
    </row>
    <row r="11286" spans="2:13">
      <c r="B11286" t="s">
        <v>35</v>
      </c>
      <c r="C11286" t="s">
        <v>472</v>
      </c>
      <c r="D11286" t="s">
        <v>36</v>
      </c>
      <c r="E11286" t="s">
        <v>778</v>
      </c>
      <c r="F11286" t="s">
        <v>777</v>
      </c>
      <c r="G11286" t="s">
        <v>86</v>
      </c>
      <c r="H11286" t="s">
        <v>190</v>
      </c>
      <c r="I11286">
        <v>161</v>
      </c>
      <c r="J11286">
        <v>1</v>
      </c>
      <c r="K11286">
        <v>3735</v>
      </c>
      <c r="L11286" t="s">
        <v>471</v>
      </c>
      <c r="M11286" s="2">
        <f>+Table3[[#This Row],[CHW]]/Table3[[#This Row],[Count of Airbill Number]]</f>
        <v>161</v>
      </c>
    </row>
    <row r="11287" spans="2:13">
      <c r="B11287" t="s">
        <v>20</v>
      </c>
      <c r="C11287" t="s">
        <v>472</v>
      </c>
      <c r="D11287" t="s">
        <v>22</v>
      </c>
      <c r="E11287" t="s">
        <v>776</v>
      </c>
      <c r="F11287" t="s">
        <v>776</v>
      </c>
      <c r="G11287" t="s">
        <v>37</v>
      </c>
      <c r="H11287" t="s">
        <v>156</v>
      </c>
      <c r="I11287">
        <v>161</v>
      </c>
      <c r="J11287">
        <v>10</v>
      </c>
      <c r="K11287">
        <v>3736</v>
      </c>
      <c r="L11287" t="s">
        <v>471</v>
      </c>
      <c r="M11287" s="2">
        <f>+Table3[[#This Row],[CHW]]/Table3[[#This Row],[Count of Airbill Number]]</f>
        <v>16.100000000000001</v>
      </c>
    </row>
    <row r="11288" spans="2:13">
      <c r="B11288" t="s">
        <v>20</v>
      </c>
      <c r="C11288" t="s">
        <v>472</v>
      </c>
      <c r="D11288" t="s">
        <v>22</v>
      </c>
      <c r="E11288" t="s">
        <v>777</v>
      </c>
      <c r="F11288" t="s">
        <v>776</v>
      </c>
      <c r="G11288" t="s">
        <v>44</v>
      </c>
      <c r="H11288" t="s">
        <v>216</v>
      </c>
      <c r="I11288">
        <v>161</v>
      </c>
      <c r="J11288">
        <v>4</v>
      </c>
      <c r="K11288">
        <v>3737</v>
      </c>
      <c r="L11288" t="s">
        <v>471</v>
      </c>
      <c r="M11288" s="2">
        <f>+Table3[[#This Row],[CHW]]/Table3[[#This Row],[Count of Airbill Number]]</f>
        <v>40.25</v>
      </c>
    </row>
    <row r="11289" spans="2:13">
      <c r="B11289" t="s">
        <v>20</v>
      </c>
      <c r="C11289" t="s">
        <v>472</v>
      </c>
      <c r="D11289" t="s">
        <v>22</v>
      </c>
      <c r="E11289" t="s">
        <v>776</v>
      </c>
      <c r="F11289" t="s">
        <v>776</v>
      </c>
      <c r="G11289" t="s">
        <v>89</v>
      </c>
      <c r="H11289" t="s">
        <v>48</v>
      </c>
      <c r="I11289">
        <v>160.5</v>
      </c>
      <c r="J11289">
        <v>9</v>
      </c>
      <c r="K11289">
        <v>3738</v>
      </c>
      <c r="L11289" t="s">
        <v>471</v>
      </c>
      <c r="M11289" s="2">
        <f>+Table3[[#This Row],[CHW]]/Table3[[#This Row],[Count of Airbill Number]]</f>
        <v>17.833333333333332</v>
      </c>
    </row>
    <row r="11290" spans="2:13">
      <c r="B11290" t="s">
        <v>35</v>
      </c>
      <c r="C11290" t="s">
        <v>21</v>
      </c>
      <c r="D11290" t="s">
        <v>36</v>
      </c>
      <c r="E11290" t="s">
        <v>778</v>
      </c>
      <c r="F11290" t="s">
        <v>776</v>
      </c>
      <c r="G11290" t="s">
        <v>113</v>
      </c>
      <c r="H11290" t="s">
        <v>123</v>
      </c>
      <c r="I11290">
        <v>160</v>
      </c>
      <c r="J11290">
        <v>1</v>
      </c>
      <c r="K11290">
        <v>3739</v>
      </c>
      <c r="L11290" t="s">
        <v>471</v>
      </c>
      <c r="M11290" s="2">
        <f>+Table3[[#This Row],[CHW]]/Table3[[#This Row],[Count of Airbill Number]]</f>
        <v>160</v>
      </c>
    </row>
    <row r="11291" spans="2:13">
      <c r="B11291" t="s">
        <v>35</v>
      </c>
      <c r="C11291" t="s">
        <v>21</v>
      </c>
      <c r="D11291" t="s">
        <v>36</v>
      </c>
      <c r="E11291" t="s">
        <v>777</v>
      </c>
      <c r="F11291" t="s">
        <v>777</v>
      </c>
      <c r="G11291" t="s">
        <v>110</v>
      </c>
      <c r="H11291" t="s">
        <v>44</v>
      </c>
      <c r="I11291">
        <v>160</v>
      </c>
      <c r="J11291">
        <v>1</v>
      </c>
      <c r="K11291">
        <v>3740</v>
      </c>
      <c r="L11291" t="s">
        <v>471</v>
      </c>
      <c r="M11291" s="2">
        <f>+Table3[[#This Row],[CHW]]/Table3[[#This Row],[Count of Airbill Number]]</f>
        <v>160</v>
      </c>
    </row>
    <row r="11292" spans="2:13">
      <c r="B11292" t="s">
        <v>20</v>
      </c>
      <c r="C11292" t="s">
        <v>21</v>
      </c>
      <c r="D11292" t="s">
        <v>22</v>
      </c>
      <c r="E11292" t="s">
        <v>777</v>
      </c>
      <c r="F11292" t="s">
        <v>778</v>
      </c>
      <c r="G11292" t="s">
        <v>481</v>
      </c>
      <c r="H11292" t="s">
        <v>364</v>
      </c>
      <c r="I11292">
        <v>160</v>
      </c>
      <c r="J11292">
        <v>1</v>
      </c>
      <c r="K11292">
        <v>3741</v>
      </c>
      <c r="L11292" t="s">
        <v>471</v>
      </c>
      <c r="M11292" s="2">
        <f>+Table3[[#This Row],[CHW]]/Table3[[#This Row],[Count of Airbill Number]]</f>
        <v>160</v>
      </c>
    </row>
    <row r="11293" spans="2:13">
      <c r="B11293" t="s">
        <v>20</v>
      </c>
      <c r="C11293" t="s">
        <v>21</v>
      </c>
      <c r="D11293" t="s">
        <v>22</v>
      </c>
      <c r="E11293" t="s">
        <v>776</v>
      </c>
      <c r="F11293" t="s">
        <v>777</v>
      </c>
      <c r="G11293" t="s">
        <v>32</v>
      </c>
      <c r="H11293" t="s">
        <v>290</v>
      </c>
      <c r="I11293">
        <v>160</v>
      </c>
      <c r="J11293">
        <v>2</v>
      </c>
      <c r="K11293">
        <v>3742</v>
      </c>
      <c r="L11293" t="s">
        <v>471</v>
      </c>
      <c r="M11293" s="2">
        <f>+Table3[[#This Row],[CHW]]/Table3[[#This Row],[Count of Airbill Number]]</f>
        <v>80</v>
      </c>
    </row>
    <row r="11294" spans="2:13">
      <c r="B11294" t="s">
        <v>20</v>
      </c>
      <c r="C11294" t="s">
        <v>472</v>
      </c>
      <c r="D11294" t="s">
        <v>22</v>
      </c>
      <c r="E11294" t="s">
        <v>778</v>
      </c>
      <c r="F11294" t="s">
        <v>778</v>
      </c>
      <c r="G11294" t="s">
        <v>112</v>
      </c>
      <c r="H11294" t="s">
        <v>595</v>
      </c>
      <c r="I11294">
        <v>160</v>
      </c>
      <c r="J11294">
        <v>15</v>
      </c>
      <c r="K11294">
        <v>3743</v>
      </c>
      <c r="L11294" t="s">
        <v>471</v>
      </c>
      <c r="M11294" s="2">
        <f>+Table3[[#This Row],[CHW]]/Table3[[#This Row],[Count of Airbill Number]]</f>
        <v>10.666666666666666</v>
      </c>
    </row>
    <row r="11295" spans="2:13">
      <c r="B11295" t="s">
        <v>20</v>
      </c>
      <c r="C11295" t="s">
        <v>472</v>
      </c>
      <c r="D11295" t="s">
        <v>22</v>
      </c>
      <c r="E11295" t="s">
        <v>777</v>
      </c>
      <c r="F11295" t="s">
        <v>778</v>
      </c>
      <c r="G11295" t="s">
        <v>274</v>
      </c>
      <c r="H11295" t="s">
        <v>161</v>
      </c>
      <c r="I11295">
        <v>160</v>
      </c>
      <c r="J11295">
        <v>7</v>
      </c>
      <c r="K11295">
        <v>3744</v>
      </c>
      <c r="L11295" t="s">
        <v>471</v>
      </c>
      <c r="M11295" s="2">
        <f>+Table3[[#This Row],[CHW]]/Table3[[#This Row],[Count of Airbill Number]]</f>
        <v>22.857142857142858</v>
      </c>
    </row>
    <row r="11296" spans="2:13">
      <c r="B11296" t="s">
        <v>20</v>
      </c>
      <c r="C11296" t="s">
        <v>472</v>
      </c>
      <c r="D11296" t="s">
        <v>22</v>
      </c>
      <c r="E11296" t="s">
        <v>776</v>
      </c>
      <c r="F11296" t="s">
        <v>776</v>
      </c>
      <c r="G11296" t="s">
        <v>144</v>
      </c>
      <c r="H11296" t="s">
        <v>72</v>
      </c>
      <c r="I11296">
        <v>160</v>
      </c>
      <c r="J11296">
        <v>4</v>
      </c>
      <c r="K11296">
        <v>3745</v>
      </c>
      <c r="L11296" t="s">
        <v>471</v>
      </c>
      <c r="M11296" s="2">
        <f>+Table3[[#This Row],[CHW]]/Table3[[#This Row],[Count of Airbill Number]]</f>
        <v>40</v>
      </c>
    </row>
    <row r="11297" spans="2:13">
      <c r="B11297" t="s">
        <v>20</v>
      </c>
      <c r="C11297" t="s">
        <v>472</v>
      </c>
      <c r="D11297" t="s">
        <v>22</v>
      </c>
      <c r="E11297" t="s">
        <v>776</v>
      </c>
      <c r="F11297" t="s">
        <v>776</v>
      </c>
      <c r="G11297" t="s">
        <v>103</v>
      </c>
      <c r="H11297" t="s">
        <v>72</v>
      </c>
      <c r="I11297">
        <v>160</v>
      </c>
      <c r="J11297">
        <v>4</v>
      </c>
      <c r="K11297">
        <v>3746</v>
      </c>
      <c r="L11297" t="s">
        <v>471</v>
      </c>
      <c r="M11297" s="2">
        <f>+Table3[[#This Row],[CHW]]/Table3[[#This Row],[Count of Airbill Number]]</f>
        <v>40</v>
      </c>
    </row>
    <row r="11298" spans="2:13">
      <c r="B11298" t="s">
        <v>20</v>
      </c>
      <c r="C11298" t="s">
        <v>472</v>
      </c>
      <c r="D11298" t="s">
        <v>22</v>
      </c>
      <c r="E11298" t="s">
        <v>776</v>
      </c>
      <c r="F11298" t="s">
        <v>776</v>
      </c>
      <c r="G11298" t="s">
        <v>103</v>
      </c>
      <c r="H11298" t="s">
        <v>262</v>
      </c>
      <c r="I11298">
        <v>160</v>
      </c>
      <c r="J11298">
        <v>4</v>
      </c>
      <c r="K11298">
        <v>3747</v>
      </c>
      <c r="L11298" t="s">
        <v>471</v>
      </c>
      <c r="M11298" s="2">
        <f>+Table3[[#This Row],[CHW]]/Table3[[#This Row],[Count of Airbill Number]]</f>
        <v>40</v>
      </c>
    </row>
    <row r="11299" spans="2:13">
      <c r="B11299" t="s">
        <v>20</v>
      </c>
      <c r="C11299" t="s">
        <v>472</v>
      </c>
      <c r="D11299" t="s">
        <v>22</v>
      </c>
      <c r="E11299" t="s">
        <v>778</v>
      </c>
      <c r="F11299" t="s">
        <v>777</v>
      </c>
      <c r="G11299" t="s">
        <v>206</v>
      </c>
      <c r="H11299" t="s">
        <v>106</v>
      </c>
      <c r="I11299">
        <v>160</v>
      </c>
      <c r="J11299">
        <v>4</v>
      </c>
      <c r="K11299">
        <v>3748</v>
      </c>
      <c r="L11299" t="s">
        <v>471</v>
      </c>
      <c r="M11299" s="2">
        <f>+Table3[[#This Row],[CHW]]/Table3[[#This Row],[Count of Airbill Number]]</f>
        <v>40</v>
      </c>
    </row>
    <row r="11300" spans="2:13">
      <c r="B11300" t="s">
        <v>20</v>
      </c>
      <c r="C11300" t="s">
        <v>472</v>
      </c>
      <c r="D11300" t="s">
        <v>22</v>
      </c>
      <c r="E11300" t="s">
        <v>776</v>
      </c>
      <c r="F11300" t="s">
        <v>776</v>
      </c>
      <c r="G11300" t="s">
        <v>66</v>
      </c>
      <c r="H11300" t="s">
        <v>80</v>
      </c>
      <c r="I11300">
        <v>160</v>
      </c>
      <c r="J11300">
        <v>8</v>
      </c>
      <c r="K11300">
        <v>3749</v>
      </c>
      <c r="L11300" t="s">
        <v>471</v>
      </c>
      <c r="M11300" s="2">
        <f>+Table3[[#This Row],[CHW]]/Table3[[#This Row],[Count of Airbill Number]]</f>
        <v>20</v>
      </c>
    </row>
    <row r="11301" spans="2:13">
      <c r="B11301" t="s">
        <v>20</v>
      </c>
      <c r="C11301" t="s">
        <v>472</v>
      </c>
      <c r="D11301" t="s">
        <v>22</v>
      </c>
      <c r="E11301" t="s">
        <v>776</v>
      </c>
      <c r="F11301" t="s">
        <v>776</v>
      </c>
      <c r="G11301" t="s">
        <v>123</v>
      </c>
      <c r="H11301" t="s">
        <v>158</v>
      </c>
      <c r="I11301">
        <v>160</v>
      </c>
      <c r="J11301">
        <v>4</v>
      </c>
      <c r="K11301">
        <v>3750</v>
      </c>
      <c r="L11301" t="s">
        <v>471</v>
      </c>
      <c r="M11301" s="2">
        <f>+Table3[[#This Row],[CHW]]/Table3[[#This Row],[Count of Airbill Number]]</f>
        <v>40</v>
      </c>
    </row>
    <row r="11302" spans="2:13">
      <c r="B11302" t="s">
        <v>20</v>
      </c>
      <c r="C11302" t="s">
        <v>472</v>
      </c>
      <c r="D11302" t="s">
        <v>22</v>
      </c>
      <c r="E11302" t="s">
        <v>776</v>
      </c>
      <c r="F11302" t="s">
        <v>776</v>
      </c>
      <c r="G11302" t="s">
        <v>522</v>
      </c>
      <c r="H11302" t="s">
        <v>85</v>
      </c>
      <c r="I11302">
        <v>160</v>
      </c>
      <c r="J11302">
        <v>14</v>
      </c>
      <c r="K11302">
        <v>3751</v>
      </c>
      <c r="L11302" t="s">
        <v>471</v>
      </c>
      <c r="M11302" s="2">
        <f>+Table3[[#This Row],[CHW]]/Table3[[#This Row],[Count of Airbill Number]]</f>
        <v>11.428571428571429</v>
      </c>
    </row>
    <row r="11303" spans="2:13">
      <c r="B11303" t="s">
        <v>20</v>
      </c>
      <c r="C11303" t="s">
        <v>472</v>
      </c>
      <c r="D11303" t="s">
        <v>22</v>
      </c>
      <c r="E11303" t="s">
        <v>776</v>
      </c>
      <c r="F11303" t="s">
        <v>777</v>
      </c>
      <c r="G11303" t="s">
        <v>216</v>
      </c>
      <c r="H11303" t="s">
        <v>44</v>
      </c>
      <c r="I11303">
        <v>160</v>
      </c>
      <c r="J11303">
        <v>1</v>
      </c>
      <c r="K11303">
        <v>3752</v>
      </c>
      <c r="L11303" t="s">
        <v>471</v>
      </c>
      <c r="M11303" s="2">
        <f>+Table3[[#This Row],[CHW]]/Table3[[#This Row],[Count of Airbill Number]]</f>
        <v>160</v>
      </c>
    </row>
    <row r="11304" spans="2:13">
      <c r="B11304" t="s">
        <v>20</v>
      </c>
      <c r="C11304" t="s">
        <v>472</v>
      </c>
      <c r="D11304" t="s">
        <v>36</v>
      </c>
      <c r="E11304" t="s">
        <v>777</v>
      </c>
      <c r="F11304" t="s">
        <v>777</v>
      </c>
      <c r="G11304" t="s">
        <v>106</v>
      </c>
      <c r="H11304" t="s">
        <v>374</v>
      </c>
      <c r="I11304">
        <v>160</v>
      </c>
      <c r="J11304">
        <v>8</v>
      </c>
      <c r="K11304">
        <v>3753</v>
      </c>
      <c r="L11304" t="s">
        <v>471</v>
      </c>
      <c r="M11304" s="2">
        <f>+Table3[[#This Row],[CHW]]/Table3[[#This Row],[Count of Airbill Number]]</f>
        <v>20</v>
      </c>
    </row>
    <row r="11305" spans="2:13">
      <c r="B11305" t="s">
        <v>20</v>
      </c>
      <c r="C11305" t="s">
        <v>472</v>
      </c>
      <c r="D11305" t="s">
        <v>22</v>
      </c>
      <c r="E11305" t="s">
        <v>778</v>
      </c>
      <c r="F11305" t="s">
        <v>776</v>
      </c>
      <c r="G11305" t="s">
        <v>112</v>
      </c>
      <c r="H11305" t="s">
        <v>57</v>
      </c>
      <c r="I11305">
        <v>159.85</v>
      </c>
      <c r="J11305">
        <v>5</v>
      </c>
      <c r="K11305">
        <v>3754</v>
      </c>
      <c r="L11305" t="s">
        <v>471</v>
      </c>
      <c r="M11305" s="2">
        <f>+Table3[[#This Row],[CHW]]/Table3[[#This Row],[Count of Airbill Number]]</f>
        <v>31.97</v>
      </c>
    </row>
    <row r="11306" spans="2:13">
      <c r="B11306" t="s">
        <v>20</v>
      </c>
      <c r="C11306" t="s">
        <v>21</v>
      </c>
      <c r="D11306" t="s">
        <v>22</v>
      </c>
      <c r="E11306" t="s">
        <v>776</v>
      </c>
      <c r="F11306" t="s">
        <v>778</v>
      </c>
      <c r="G11306" t="s">
        <v>37</v>
      </c>
      <c r="H11306" t="s">
        <v>267</v>
      </c>
      <c r="I11306">
        <v>159.32</v>
      </c>
      <c r="J11306">
        <v>21</v>
      </c>
      <c r="K11306">
        <v>3755</v>
      </c>
      <c r="L11306" t="s">
        <v>471</v>
      </c>
      <c r="M11306" s="2">
        <f>+Table3[[#This Row],[CHW]]/Table3[[#This Row],[Count of Airbill Number]]</f>
        <v>7.586666666666666</v>
      </c>
    </row>
    <row r="11307" spans="2:13">
      <c r="B11307" t="s">
        <v>35</v>
      </c>
      <c r="C11307" t="s">
        <v>472</v>
      </c>
      <c r="D11307" t="s">
        <v>36</v>
      </c>
      <c r="E11307" t="s">
        <v>776</v>
      </c>
      <c r="F11307" t="s">
        <v>776</v>
      </c>
      <c r="G11307" t="s">
        <v>85</v>
      </c>
      <c r="H11307" t="s">
        <v>24</v>
      </c>
      <c r="I11307">
        <v>159</v>
      </c>
      <c r="J11307">
        <v>7</v>
      </c>
      <c r="K11307">
        <v>3756</v>
      </c>
      <c r="L11307" t="s">
        <v>471</v>
      </c>
      <c r="M11307" s="2">
        <f>+Table3[[#This Row],[CHW]]/Table3[[#This Row],[Count of Airbill Number]]</f>
        <v>22.714285714285715</v>
      </c>
    </row>
    <row r="11308" spans="2:13">
      <c r="B11308" t="s">
        <v>35</v>
      </c>
      <c r="C11308" t="s">
        <v>472</v>
      </c>
      <c r="D11308" t="s">
        <v>36</v>
      </c>
      <c r="E11308" t="s">
        <v>776</v>
      </c>
      <c r="F11308" t="s">
        <v>776</v>
      </c>
      <c r="G11308" t="s">
        <v>123</v>
      </c>
      <c r="H11308" t="s">
        <v>85</v>
      </c>
      <c r="I11308">
        <v>159</v>
      </c>
      <c r="J11308">
        <v>1</v>
      </c>
      <c r="K11308">
        <v>3757</v>
      </c>
      <c r="L11308" t="s">
        <v>471</v>
      </c>
      <c r="M11308" s="2">
        <f>+Table3[[#This Row],[CHW]]/Table3[[#This Row],[Count of Airbill Number]]</f>
        <v>159</v>
      </c>
    </row>
    <row r="11309" spans="2:13">
      <c r="B11309" t="s">
        <v>20</v>
      </c>
      <c r="C11309" t="s">
        <v>472</v>
      </c>
      <c r="D11309" t="s">
        <v>22</v>
      </c>
      <c r="E11309" t="s">
        <v>778</v>
      </c>
      <c r="F11309" t="s">
        <v>777</v>
      </c>
      <c r="G11309" t="s">
        <v>310</v>
      </c>
      <c r="H11309" t="s">
        <v>290</v>
      </c>
      <c r="I11309">
        <v>159</v>
      </c>
      <c r="J11309">
        <v>3</v>
      </c>
      <c r="K11309">
        <v>3758</v>
      </c>
      <c r="L11309" t="s">
        <v>471</v>
      </c>
      <c r="M11309" s="2">
        <f>+Table3[[#This Row],[CHW]]/Table3[[#This Row],[Count of Airbill Number]]</f>
        <v>53</v>
      </c>
    </row>
    <row r="11310" spans="2:13">
      <c r="B11310" t="s">
        <v>20</v>
      </c>
      <c r="C11310" t="s">
        <v>472</v>
      </c>
      <c r="D11310" t="s">
        <v>22</v>
      </c>
      <c r="E11310" t="s">
        <v>778</v>
      </c>
      <c r="F11310" t="s">
        <v>778</v>
      </c>
      <c r="G11310" t="s">
        <v>393</v>
      </c>
      <c r="H11310" t="s">
        <v>353</v>
      </c>
      <c r="I11310">
        <v>159</v>
      </c>
      <c r="J11310">
        <v>5</v>
      </c>
      <c r="K11310">
        <v>3759</v>
      </c>
      <c r="L11310" t="s">
        <v>471</v>
      </c>
      <c r="M11310" s="2">
        <f>+Table3[[#This Row],[CHW]]/Table3[[#This Row],[Count of Airbill Number]]</f>
        <v>31.8</v>
      </c>
    </row>
    <row r="11311" spans="2:13">
      <c r="B11311" t="s">
        <v>20</v>
      </c>
      <c r="C11311" t="s">
        <v>472</v>
      </c>
      <c r="D11311" t="s">
        <v>22</v>
      </c>
      <c r="E11311" t="s">
        <v>777</v>
      </c>
      <c r="F11311" t="s">
        <v>777</v>
      </c>
      <c r="G11311" t="s">
        <v>374</v>
      </c>
      <c r="H11311" t="s">
        <v>181</v>
      </c>
      <c r="I11311">
        <v>159</v>
      </c>
      <c r="J11311">
        <v>9</v>
      </c>
      <c r="K11311">
        <v>3760</v>
      </c>
      <c r="L11311" t="s">
        <v>471</v>
      </c>
      <c r="M11311" s="2">
        <f>+Table3[[#This Row],[CHW]]/Table3[[#This Row],[Count of Airbill Number]]</f>
        <v>17.666666666666668</v>
      </c>
    </row>
    <row r="11312" spans="2:13">
      <c r="B11312" t="s">
        <v>20</v>
      </c>
      <c r="C11312" t="s">
        <v>472</v>
      </c>
      <c r="D11312" t="s">
        <v>22</v>
      </c>
      <c r="E11312" t="s">
        <v>776</v>
      </c>
      <c r="F11312" t="s">
        <v>776</v>
      </c>
      <c r="G11312" t="s">
        <v>57</v>
      </c>
      <c r="H11312" t="s">
        <v>39</v>
      </c>
      <c r="I11312">
        <v>159</v>
      </c>
      <c r="J11312">
        <v>5</v>
      </c>
      <c r="K11312">
        <v>3761</v>
      </c>
      <c r="L11312" t="s">
        <v>471</v>
      </c>
      <c r="M11312" s="2">
        <f>+Table3[[#This Row],[CHW]]/Table3[[#This Row],[Count of Airbill Number]]</f>
        <v>31.8</v>
      </c>
    </row>
    <row r="11313" spans="2:13">
      <c r="B11313" t="s">
        <v>20</v>
      </c>
      <c r="C11313" t="s">
        <v>472</v>
      </c>
      <c r="D11313" t="s">
        <v>22</v>
      </c>
      <c r="E11313" t="s">
        <v>778</v>
      </c>
      <c r="F11313" t="s">
        <v>777</v>
      </c>
      <c r="G11313" t="s">
        <v>194</v>
      </c>
      <c r="H11313" t="s">
        <v>290</v>
      </c>
      <c r="I11313">
        <v>159</v>
      </c>
      <c r="J11313">
        <v>9</v>
      </c>
      <c r="K11313">
        <v>3762</v>
      </c>
      <c r="L11313" t="s">
        <v>471</v>
      </c>
      <c r="M11313" s="2">
        <f>+Table3[[#This Row],[CHW]]/Table3[[#This Row],[Count of Airbill Number]]</f>
        <v>17.666666666666668</v>
      </c>
    </row>
    <row r="11314" spans="2:13">
      <c r="B11314" t="s">
        <v>20</v>
      </c>
      <c r="C11314" t="s">
        <v>472</v>
      </c>
      <c r="D11314" t="s">
        <v>36</v>
      </c>
      <c r="E11314" t="s">
        <v>777</v>
      </c>
      <c r="F11314" t="s">
        <v>776</v>
      </c>
      <c r="G11314" t="s">
        <v>38</v>
      </c>
      <c r="H11314" t="s">
        <v>211</v>
      </c>
      <c r="I11314">
        <v>159</v>
      </c>
      <c r="J11314">
        <v>5</v>
      </c>
      <c r="K11314">
        <v>3763</v>
      </c>
      <c r="L11314" t="s">
        <v>471</v>
      </c>
      <c r="M11314" s="2">
        <f>+Table3[[#This Row],[CHW]]/Table3[[#This Row],[Count of Airbill Number]]</f>
        <v>31.8</v>
      </c>
    </row>
    <row r="11315" spans="2:13">
      <c r="B11315" t="s">
        <v>20</v>
      </c>
      <c r="C11315" t="s">
        <v>472</v>
      </c>
      <c r="D11315" t="s">
        <v>36</v>
      </c>
      <c r="E11315" t="s">
        <v>778</v>
      </c>
      <c r="F11315" t="s">
        <v>778</v>
      </c>
      <c r="G11315" t="s">
        <v>261</v>
      </c>
      <c r="H11315" t="s">
        <v>86</v>
      </c>
      <c r="I11315">
        <v>159</v>
      </c>
      <c r="J11315">
        <v>27</v>
      </c>
      <c r="K11315">
        <v>3764</v>
      </c>
      <c r="L11315" t="s">
        <v>471</v>
      </c>
      <c r="M11315" s="2">
        <f>+Table3[[#This Row],[CHW]]/Table3[[#This Row],[Count of Airbill Number]]</f>
        <v>5.8888888888888893</v>
      </c>
    </row>
    <row r="11316" spans="2:13">
      <c r="B11316" t="s">
        <v>20</v>
      </c>
      <c r="C11316" t="s">
        <v>472</v>
      </c>
      <c r="D11316" t="s">
        <v>36</v>
      </c>
      <c r="E11316" t="s">
        <v>778</v>
      </c>
      <c r="F11316" t="s">
        <v>778</v>
      </c>
      <c r="G11316" t="s">
        <v>457</v>
      </c>
      <c r="H11316" t="s">
        <v>369</v>
      </c>
      <c r="I11316">
        <v>159</v>
      </c>
      <c r="J11316">
        <v>13</v>
      </c>
      <c r="K11316">
        <v>3765</v>
      </c>
      <c r="L11316" t="s">
        <v>471</v>
      </c>
      <c r="M11316" s="2">
        <f>+Table3[[#This Row],[CHW]]/Table3[[#This Row],[Count of Airbill Number]]</f>
        <v>12.23076923076923</v>
      </c>
    </row>
    <row r="11317" spans="2:13">
      <c r="B11317" t="s">
        <v>20</v>
      </c>
      <c r="C11317" t="s">
        <v>472</v>
      </c>
      <c r="D11317" t="s">
        <v>22</v>
      </c>
      <c r="E11317" t="s">
        <v>777</v>
      </c>
      <c r="F11317" t="s">
        <v>777</v>
      </c>
      <c r="G11317" t="s">
        <v>626</v>
      </c>
      <c r="H11317" t="s">
        <v>97</v>
      </c>
      <c r="I11317">
        <v>158.88</v>
      </c>
      <c r="J11317">
        <v>7</v>
      </c>
      <c r="K11317">
        <v>3766</v>
      </c>
      <c r="L11317" t="s">
        <v>471</v>
      </c>
      <c r="M11317" s="2">
        <f>+Table3[[#This Row],[CHW]]/Table3[[#This Row],[Count of Airbill Number]]</f>
        <v>22.697142857142858</v>
      </c>
    </row>
    <row r="11318" spans="2:13">
      <c r="B11318" t="s">
        <v>20</v>
      </c>
      <c r="C11318" t="s">
        <v>472</v>
      </c>
      <c r="D11318" t="s">
        <v>22</v>
      </c>
      <c r="E11318" t="s">
        <v>778</v>
      </c>
      <c r="F11318" t="s">
        <v>778</v>
      </c>
      <c r="G11318" t="s">
        <v>433</v>
      </c>
      <c r="H11318" t="s">
        <v>113</v>
      </c>
      <c r="I11318">
        <v>158.74999999999994</v>
      </c>
      <c r="J11318">
        <v>25</v>
      </c>
      <c r="K11318">
        <v>3767</v>
      </c>
      <c r="L11318" t="s">
        <v>471</v>
      </c>
      <c r="M11318" s="2">
        <f>+Table3[[#This Row],[CHW]]/Table3[[#This Row],[Count of Airbill Number]]</f>
        <v>6.3499999999999979</v>
      </c>
    </row>
    <row r="11319" spans="2:13">
      <c r="B11319" t="s">
        <v>20</v>
      </c>
      <c r="C11319" t="s">
        <v>472</v>
      </c>
      <c r="D11319" t="s">
        <v>22</v>
      </c>
      <c r="E11319" t="s">
        <v>776</v>
      </c>
      <c r="F11319" t="s">
        <v>776</v>
      </c>
      <c r="G11319" t="s">
        <v>131</v>
      </c>
      <c r="H11319" t="s">
        <v>69</v>
      </c>
      <c r="I11319">
        <v>158.70954</v>
      </c>
      <c r="J11319">
        <v>3</v>
      </c>
      <c r="K11319">
        <v>3768</v>
      </c>
      <c r="L11319" t="s">
        <v>471</v>
      </c>
      <c r="M11319" s="2">
        <f>+Table3[[#This Row],[CHW]]/Table3[[#This Row],[Count of Airbill Number]]</f>
        <v>52.903179999999999</v>
      </c>
    </row>
    <row r="11320" spans="2:13">
      <c r="B11320" t="s">
        <v>20</v>
      </c>
      <c r="C11320" t="s">
        <v>472</v>
      </c>
      <c r="D11320" t="s">
        <v>22</v>
      </c>
      <c r="E11320" t="s">
        <v>778</v>
      </c>
      <c r="F11320" t="s">
        <v>776</v>
      </c>
      <c r="G11320" t="s">
        <v>171</v>
      </c>
      <c r="H11320" t="s">
        <v>558</v>
      </c>
      <c r="I11320">
        <v>158.69999999999999</v>
      </c>
      <c r="J11320">
        <v>8</v>
      </c>
      <c r="K11320">
        <v>3769</v>
      </c>
      <c r="L11320" t="s">
        <v>471</v>
      </c>
      <c r="M11320" s="2">
        <f>+Table3[[#This Row],[CHW]]/Table3[[#This Row],[Count of Airbill Number]]</f>
        <v>19.837499999999999</v>
      </c>
    </row>
    <row r="11321" spans="2:13">
      <c r="B11321" t="s">
        <v>20</v>
      </c>
      <c r="C11321" t="s">
        <v>472</v>
      </c>
      <c r="D11321" t="s">
        <v>22</v>
      </c>
      <c r="E11321" t="s">
        <v>777</v>
      </c>
      <c r="F11321" t="s">
        <v>777</v>
      </c>
      <c r="G11321" t="s">
        <v>97</v>
      </c>
      <c r="H11321" t="s">
        <v>620</v>
      </c>
      <c r="I11321">
        <v>158.68</v>
      </c>
      <c r="J11321">
        <v>4</v>
      </c>
      <c r="K11321">
        <v>3770</v>
      </c>
      <c r="L11321" t="s">
        <v>471</v>
      </c>
      <c r="M11321" s="2">
        <f>+Table3[[#This Row],[CHW]]/Table3[[#This Row],[Count of Airbill Number]]</f>
        <v>39.67</v>
      </c>
    </row>
    <row r="11322" spans="2:13">
      <c r="B11322" t="s">
        <v>20</v>
      </c>
      <c r="C11322" t="s">
        <v>472</v>
      </c>
      <c r="D11322" t="s">
        <v>22</v>
      </c>
      <c r="E11322" t="s">
        <v>776</v>
      </c>
      <c r="F11322" t="s">
        <v>776</v>
      </c>
      <c r="G11322" t="s">
        <v>64</v>
      </c>
      <c r="H11322" t="s">
        <v>66</v>
      </c>
      <c r="I11322">
        <v>158.5</v>
      </c>
      <c r="J11322">
        <v>10</v>
      </c>
      <c r="K11322">
        <v>3771</v>
      </c>
      <c r="L11322" t="s">
        <v>471</v>
      </c>
      <c r="M11322" s="2">
        <f>+Table3[[#This Row],[CHW]]/Table3[[#This Row],[Count of Airbill Number]]</f>
        <v>15.85</v>
      </c>
    </row>
    <row r="11323" spans="2:13">
      <c r="B11323" t="s">
        <v>20</v>
      </c>
      <c r="C11323" t="s">
        <v>472</v>
      </c>
      <c r="D11323" t="s">
        <v>22</v>
      </c>
      <c r="E11323" t="s">
        <v>778</v>
      </c>
      <c r="F11323" t="s">
        <v>778</v>
      </c>
      <c r="G11323" t="s">
        <v>51</v>
      </c>
      <c r="H11323" t="s">
        <v>475</v>
      </c>
      <c r="I11323">
        <v>158.5</v>
      </c>
      <c r="J11323">
        <v>2</v>
      </c>
      <c r="K11323">
        <v>3772</v>
      </c>
      <c r="L11323" t="s">
        <v>471</v>
      </c>
      <c r="M11323" s="2">
        <f>+Table3[[#This Row],[CHW]]/Table3[[#This Row],[Count of Airbill Number]]</f>
        <v>79.25</v>
      </c>
    </row>
    <row r="11324" spans="2:13">
      <c r="B11324" t="s">
        <v>20</v>
      </c>
      <c r="C11324" t="s">
        <v>472</v>
      </c>
      <c r="D11324" t="s">
        <v>22</v>
      </c>
      <c r="E11324" t="s">
        <v>776</v>
      </c>
      <c r="F11324" t="s">
        <v>776</v>
      </c>
      <c r="G11324" t="s">
        <v>69</v>
      </c>
      <c r="H11324" t="s">
        <v>24</v>
      </c>
      <c r="I11324">
        <v>158.36000000000001</v>
      </c>
      <c r="J11324">
        <v>10</v>
      </c>
      <c r="K11324">
        <v>3773</v>
      </c>
      <c r="L11324" t="s">
        <v>471</v>
      </c>
      <c r="M11324" s="2">
        <f>+Table3[[#This Row],[CHW]]/Table3[[#This Row],[Count of Airbill Number]]</f>
        <v>15.836000000000002</v>
      </c>
    </row>
    <row r="11325" spans="2:13">
      <c r="B11325" t="s">
        <v>20</v>
      </c>
      <c r="C11325" t="s">
        <v>472</v>
      </c>
      <c r="D11325" t="s">
        <v>22</v>
      </c>
      <c r="E11325" t="s">
        <v>776</v>
      </c>
      <c r="F11325" t="s">
        <v>777</v>
      </c>
      <c r="G11325" t="s">
        <v>49</v>
      </c>
      <c r="H11325" t="s">
        <v>162</v>
      </c>
      <c r="I11325">
        <v>158.26905639999998</v>
      </c>
      <c r="J11325">
        <v>6</v>
      </c>
      <c r="K11325">
        <v>3774</v>
      </c>
      <c r="L11325" t="s">
        <v>471</v>
      </c>
      <c r="M11325" s="2">
        <f>+Table3[[#This Row],[CHW]]/Table3[[#This Row],[Count of Airbill Number]]</f>
        <v>26.378176066666665</v>
      </c>
    </row>
    <row r="11326" spans="2:13">
      <c r="B11326" t="s">
        <v>35</v>
      </c>
      <c r="C11326" t="s">
        <v>472</v>
      </c>
      <c r="D11326" t="s">
        <v>36</v>
      </c>
      <c r="E11326" t="s">
        <v>776</v>
      </c>
      <c r="F11326" t="s">
        <v>776</v>
      </c>
      <c r="G11326" t="s">
        <v>524</v>
      </c>
      <c r="H11326" t="s">
        <v>116</v>
      </c>
      <c r="I11326">
        <v>158.20000000000002</v>
      </c>
      <c r="J11326">
        <v>17</v>
      </c>
      <c r="K11326">
        <v>3775</v>
      </c>
      <c r="L11326" t="s">
        <v>471</v>
      </c>
      <c r="M11326" s="2">
        <f>+Table3[[#This Row],[CHW]]/Table3[[#This Row],[Count of Airbill Number]]</f>
        <v>9.3058823529411772</v>
      </c>
    </row>
    <row r="11327" spans="2:13">
      <c r="B11327" t="s">
        <v>20</v>
      </c>
      <c r="C11327" t="s">
        <v>472</v>
      </c>
      <c r="D11327" t="s">
        <v>36</v>
      </c>
      <c r="E11327" t="s">
        <v>776</v>
      </c>
      <c r="F11327" t="s">
        <v>777</v>
      </c>
      <c r="G11327" t="s">
        <v>32</v>
      </c>
      <c r="H11327" t="s">
        <v>106</v>
      </c>
      <c r="I11327">
        <v>158.1</v>
      </c>
      <c r="J11327">
        <v>7</v>
      </c>
      <c r="K11327">
        <v>3776</v>
      </c>
      <c r="L11327" t="s">
        <v>471</v>
      </c>
      <c r="M11327" s="2">
        <f>+Table3[[#This Row],[CHW]]/Table3[[#This Row],[Count of Airbill Number]]</f>
        <v>22.585714285714285</v>
      </c>
    </row>
    <row r="11328" spans="2:13">
      <c r="B11328" t="s">
        <v>35</v>
      </c>
      <c r="C11328" t="s">
        <v>472</v>
      </c>
      <c r="D11328" t="s">
        <v>36</v>
      </c>
      <c r="E11328" t="s">
        <v>776</v>
      </c>
      <c r="F11328" t="s">
        <v>776</v>
      </c>
      <c r="G11328" t="s">
        <v>85</v>
      </c>
      <c r="H11328" t="s">
        <v>500</v>
      </c>
      <c r="I11328">
        <v>158</v>
      </c>
      <c r="J11328">
        <v>2</v>
      </c>
      <c r="K11328">
        <v>3777</v>
      </c>
      <c r="L11328" t="s">
        <v>471</v>
      </c>
      <c r="M11328" s="2">
        <f>+Table3[[#This Row],[CHW]]/Table3[[#This Row],[Count of Airbill Number]]</f>
        <v>79</v>
      </c>
    </row>
    <row r="11329" spans="2:13">
      <c r="B11329" t="s">
        <v>20</v>
      </c>
      <c r="C11329" t="s">
        <v>472</v>
      </c>
      <c r="D11329" t="s">
        <v>22</v>
      </c>
      <c r="E11329" t="s">
        <v>778</v>
      </c>
      <c r="F11329" t="s">
        <v>778</v>
      </c>
      <c r="G11329" t="s">
        <v>171</v>
      </c>
      <c r="H11329" t="s">
        <v>62</v>
      </c>
      <c r="I11329">
        <v>158</v>
      </c>
      <c r="J11329">
        <v>10</v>
      </c>
      <c r="K11329">
        <v>3778</v>
      </c>
      <c r="L11329" t="s">
        <v>471</v>
      </c>
      <c r="M11329" s="2">
        <f>+Table3[[#This Row],[CHW]]/Table3[[#This Row],[Count of Airbill Number]]</f>
        <v>15.8</v>
      </c>
    </row>
    <row r="11330" spans="2:13">
      <c r="B11330" t="s">
        <v>20</v>
      </c>
      <c r="C11330" t="s">
        <v>472</v>
      </c>
      <c r="D11330" t="s">
        <v>22</v>
      </c>
      <c r="E11330" t="s">
        <v>776</v>
      </c>
      <c r="F11330" t="s">
        <v>777</v>
      </c>
      <c r="G11330" t="s">
        <v>31</v>
      </c>
      <c r="H11330" t="s">
        <v>26</v>
      </c>
      <c r="I11330">
        <v>158</v>
      </c>
      <c r="J11330">
        <v>4</v>
      </c>
      <c r="K11330">
        <v>3779</v>
      </c>
      <c r="L11330" t="s">
        <v>471</v>
      </c>
      <c r="M11330" s="2">
        <f>+Table3[[#This Row],[CHW]]/Table3[[#This Row],[Count of Airbill Number]]</f>
        <v>39.5</v>
      </c>
    </row>
    <row r="11331" spans="2:13">
      <c r="B11331" t="s">
        <v>20</v>
      </c>
      <c r="C11331" t="s">
        <v>472</v>
      </c>
      <c r="D11331" t="s">
        <v>22</v>
      </c>
      <c r="E11331" t="s">
        <v>778</v>
      </c>
      <c r="F11331" t="s">
        <v>778</v>
      </c>
      <c r="G11331" t="s">
        <v>153</v>
      </c>
      <c r="H11331" t="s">
        <v>62</v>
      </c>
      <c r="I11331">
        <v>158</v>
      </c>
      <c r="J11331">
        <v>7</v>
      </c>
      <c r="K11331">
        <v>3780</v>
      </c>
      <c r="L11331" t="s">
        <v>471</v>
      </c>
      <c r="M11331" s="2">
        <f>+Table3[[#This Row],[CHW]]/Table3[[#This Row],[Count of Airbill Number]]</f>
        <v>22.571428571428573</v>
      </c>
    </row>
    <row r="11332" spans="2:13">
      <c r="B11332" t="s">
        <v>20</v>
      </c>
      <c r="C11332" t="s">
        <v>472</v>
      </c>
      <c r="D11332" t="s">
        <v>22</v>
      </c>
      <c r="E11332" t="s">
        <v>777</v>
      </c>
      <c r="F11332" t="s">
        <v>777</v>
      </c>
      <c r="G11332" t="s">
        <v>29</v>
      </c>
      <c r="H11332" t="s">
        <v>121</v>
      </c>
      <c r="I11332">
        <v>158</v>
      </c>
      <c r="J11332">
        <v>4</v>
      </c>
      <c r="K11332">
        <v>3781</v>
      </c>
      <c r="L11332" t="s">
        <v>471</v>
      </c>
      <c r="M11332" s="2">
        <f>+Table3[[#This Row],[CHW]]/Table3[[#This Row],[Count of Airbill Number]]</f>
        <v>39.5</v>
      </c>
    </row>
    <row r="11333" spans="2:13">
      <c r="B11333" t="s">
        <v>20</v>
      </c>
      <c r="C11333" t="s">
        <v>472</v>
      </c>
      <c r="D11333" t="s">
        <v>22</v>
      </c>
      <c r="E11333" t="s">
        <v>777</v>
      </c>
      <c r="F11333" t="s">
        <v>778</v>
      </c>
      <c r="G11333" t="s">
        <v>586</v>
      </c>
      <c r="H11333" t="s">
        <v>173</v>
      </c>
      <c r="I11333">
        <v>158</v>
      </c>
      <c r="J11333">
        <v>20</v>
      </c>
      <c r="K11333">
        <v>3782</v>
      </c>
      <c r="L11333" t="s">
        <v>471</v>
      </c>
      <c r="M11333" s="2">
        <f>+Table3[[#This Row],[CHW]]/Table3[[#This Row],[Count of Airbill Number]]</f>
        <v>7.9</v>
      </c>
    </row>
    <row r="11334" spans="2:13">
      <c r="B11334" t="s">
        <v>20</v>
      </c>
      <c r="C11334" t="s">
        <v>21</v>
      </c>
      <c r="D11334" t="s">
        <v>22</v>
      </c>
      <c r="E11334" t="s">
        <v>776</v>
      </c>
      <c r="F11334" t="s">
        <v>776</v>
      </c>
      <c r="G11334" t="s">
        <v>103</v>
      </c>
      <c r="H11334" t="s">
        <v>32</v>
      </c>
      <c r="I11334">
        <v>157.9</v>
      </c>
      <c r="J11334">
        <v>20</v>
      </c>
      <c r="K11334">
        <v>3783</v>
      </c>
      <c r="L11334" t="s">
        <v>471</v>
      </c>
      <c r="M11334" s="2">
        <f>+Table3[[#This Row],[CHW]]/Table3[[#This Row],[Count of Airbill Number]]</f>
        <v>7.8950000000000005</v>
      </c>
    </row>
    <row r="11335" spans="2:13">
      <c r="B11335" t="s">
        <v>20</v>
      </c>
      <c r="C11335" t="s">
        <v>472</v>
      </c>
      <c r="D11335" t="s">
        <v>22</v>
      </c>
      <c r="E11335" t="s">
        <v>778</v>
      </c>
      <c r="F11335" t="s">
        <v>778</v>
      </c>
      <c r="G11335" t="s">
        <v>124</v>
      </c>
      <c r="H11335" t="s">
        <v>90</v>
      </c>
      <c r="I11335">
        <v>157.5</v>
      </c>
      <c r="J11335">
        <v>7</v>
      </c>
      <c r="K11335">
        <v>3784</v>
      </c>
      <c r="L11335" t="s">
        <v>471</v>
      </c>
      <c r="M11335" s="2">
        <f>+Table3[[#This Row],[CHW]]/Table3[[#This Row],[Count of Airbill Number]]</f>
        <v>22.5</v>
      </c>
    </row>
    <row r="11336" spans="2:13">
      <c r="B11336" t="s">
        <v>20</v>
      </c>
      <c r="C11336" t="s">
        <v>21</v>
      </c>
      <c r="D11336" t="s">
        <v>22</v>
      </c>
      <c r="E11336" t="s">
        <v>777</v>
      </c>
      <c r="F11336" t="s">
        <v>777</v>
      </c>
      <c r="G11336" t="s">
        <v>290</v>
      </c>
      <c r="H11336" t="s">
        <v>509</v>
      </c>
      <c r="I11336">
        <v>157.27000000000001</v>
      </c>
      <c r="J11336">
        <v>14</v>
      </c>
      <c r="K11336">
        <v>3785</v>
      </c>
      <c r="L11336" t="s">
        <v>471</v>
      </c>
      <c r="M11336" s="2">
        <f>+Table3[[#This Row],[CHW]]/Table3[[#This Row],[Count of Airbill Number]]</f>
        <v>11.233571428571429</v>
      </c>
    </row>
    <row r="11337" spans="2:13">
      <c r="B11337" t="s">
        <v>35</v>
      </c>
      <c r="C11337" t="s">
        <v>472</v>
      </c>
      <c r="D11337" t="s">
        <v>36</v>
      </c>
      <c r="E11337" t="s">
        <v>777</v>
      </c>
      <c r="F11337" t="s">
        <v>777</v>
      </c>
      <c r="G11337" t="s">
        <v>332</v>
      </c>
      <c r="H11337" t="s">
        <v>162</v>
      </c>
      <c r="I11337">
        <v>157</v>
      </c>
      <c r="J11337">
        <v>1</v>
      </c>
      <c r="K11337">
        <v>3786</v>
      </c>
      <c r="L11337" t="s">
        <v>471</v>
      </c>
      <c r="M11337" s="2">
        <f>+Table3[[#This Row],[CHW]]/Table3[[#This Row],[Count of Airbill Number]]</f>
        <v>157</v>
      </c>
    </row>
    <row r="11338" spans="2:13">
      <c r="B11338" t="s">
        <v>20</v>
      </c>
      <c r="C11338" t="s">
        <v>21</v>
      </c>
      <c r="D11338" t="s">
        <v>22</v>
      </c>
      <c r="E11338" t="s">
        <v>777</v>
      </c>
      <c r="F11338" t="s">
        <v>778</v>
      </c>
      <c r="G11338" t="s">
        <v>179</v>
      </c>
      <c r="H11338" t="s">
        <v>124</v>
      </c>
      <c r="I11338">
        <v>157</v>
      </c>
      <c r="J11338">
        <v>77</v>
      </c>
      <c r="K11338">
        <v>3787</v>
      </c>
      <c r="L11338" t="s">
        <v>471</v>
      </c>
      <c r="M11338" s="2">
        <f>+Table3[[#This Row],[CHW]]/Table3[[#This Row],[Count of Airbill Number]]</f>
        <v>2.0389610389610389</v>
      </c>
    </row>
    <row r="11339" spans="2:13">
      <c r="B11339" t="s">
        <v>20</v>
      </c>
      <c r="C11339" t="s">
        <v>21</v>
      </c>
      <c r="D11339" t="s">
        <v>22</v>
      </c>
      <c r="E11339" t="s">
        <v>778</v>
      </c>
      <c r="F11339" t="s">
        <v>778</v>
      </c>
      <c r="G11339" t="s">
        <v>457</v>
      </c>
      <c r="H11339" t="s">
        <v>269</v>
      </c>
      <c r="I11339">
        <v>157</v>
      </c>
      <c r="J11339">
        <v>91</v>
      </c>
      <c r="K11339">
        <v>3788</v>
      </c>
      <c r="L11339" t="s">
        <v>471</v>
      </c>
      <c r="M11339" s="2">
        <f>+Table3[[#This Row],[CHW]]/Table3[[#This Row],[Count of Airbill Number]]</f>
        <v>1.7252747252747254</v>
      </c>
    </row>
    <row r="11340" spans="2:13">
      <c r="B11340" t="s">
        <v>20</v>
      </c>
      <c r="C11340" t="s">
        <v>472</v>
      </c>
      <c r="D11340" t="s">
        <v>22</v>
      </c>
      <c r="E11340" t="s">
        <v>778</v>
      </c>
      <c r="F11340" t="s">
        <v>778</v>
      </c>
      <c r="G11340" t="s">
        <v>113</v>
      </c>
      <c r="H11340" t="s">
        <v>333</v>
      </c>
      <c r="I11340">
        <v>157</v>
      </c>
      <c r="J11340">
        <v>7</v>
      </c>
      <c r="K11340">
        <v>3789</v>
      </c>
      <c r="L11340" t="s">
        <v>471</v>
      </c>
      <c r="M11340" s="2">
        <f>+Table3[[#This Row],[CHW]]/Table3[[#This Row],[Count of Airbill Number]]</f>
        <v>22.428571428571427</v>
      </c>
    </row>
    <row r="11341" spans="2:13">
      <c r="B11341" t="s">
        <v>20</v>
      </c>
      <c r="C11341" t="s">
        <v>472</v>
      </c>
      <c r="D11341" t="s">
        <v>22</v>
      </c>
      <c r="E11341" t="s">
        <v>776</v>
      </c>
      <c r="F11341" t="s">
        <v>778</v>
      </c>
      <c r="G11341" t="s">
        <v>137</v>
      </c>
      <c r="H11341" t="s">
        <v>112</v>
      </c>
      <c r="I11341">
        <v>157</v>
      </c>
      <c r="J11341">
        <v>9</v>
      </c>
      <c r="K11341">
        <v>3790</v>
      </c>
      <c r="L11341" t="s">
        <v>471</v>
      </c>
      <c r="M11341" s="2">
        <f>+Table3[[#This Row],[CHW]]/Table3[[#This Row],[Count of Airbill Number]]</f>
        <v>17.444444444444443</v>
      </c>
    </row>
    <row r="11342" spans="2:13">
      <c r="B11342" t="s">
        <v>35</v>
      </c>
      <c r="C11342" t="s">
        <v>472</v>
      </c>
      <c r="D11342" t="s">
        <v>36</v>
      </c>
      <c r="E11342" t="s">
        <v>776</v>
      </c>
      <c r="F11342" t="s">
        <v>778</v>
      </c>
      <c r="G11342" t="s">
        <v>31</v>
      </c>
      <c r="H11342" t="s">
        <v>86</v>
      </c>
      <c r="I11342">
        <v>156.78</v>
      </c>
      <c r="J11342">
        <v>2</v>
      </c>
      <c r="K11342">
        <v>3791</v>
      </c>
      <c r="L11342" t="s">
        <v>471</v>
      </c>
      <c r="M11342" s="2">
        <f>+Table3[[#This Row],[CHW]]/Table3[[#This Row],[Count of Airbill Number]]</f>
        <v>78.39</v>
      </c>
    </row>
    <row r="11343" spans="2:13">
      <c r="B11343" t="s">
        <v>20</v>
      </c>
      <c r="C11343" t="s">
        <v>472</v>
      </c>
      <c r="D11343" t="s">
        <v>22</v>
      </c>
      <c r="E11343" t="s">
        <v>778</v>
      </c>
      <c r="F11343" t="s">
        <v>777</v>
      </c>
      <c r="G11343" t="s">
        <v>86</v>
      </c>
      <c r="H11343" t="s">
        <v>205</v>
      </c>
      <c r="I11343">
        <v>156.69999999999999</v>
      </c>
      <c r="J11343">
        <v>12</v>
      </c>
      <c r="K11343">
        <v>3792</v>
      </c>
      <c r="L11343" t="s">
        <v>471</v>
      </c>
      <c r="M11343" s="2">
        <f>+Table3[[#This Row],[CHW]]/Table3[[#This Row],[Count of Airbill Number]]</f>
        <v>13.058333333333332</v>
      </c>
    </row>
    <row r="11344" spans="2:13">
      <c r="B11344" t="s">
        <v>20</v>
      </c>
      <c r="C11344" t="s">
        <v>472</v>
      </c>
      <c r="D11344" t="s">
        <v>22</v>
      </c>
      <c r="E11344" t="s">
        <v>776</v>
      </c>
      <c r="F11344" t="s">
        <v>776</v>
      </c>
      <c r="G11344" t="s">
        <v>211</v>
      </c>
      <c r="H11344" t="s">
        <v>37</v>
      </c>
      <c r="I11344">
        <v>156.50620000000001</v>
      </c>
      <c r="J11344">
        <v>11</v>
      </c>
      <c r="K11344">
        <v>3793</v>
      </c>
      <c r="L11344" t="s">
        <v>471</v>
      </c>
      <c r="M11344" s="2">
        <f>+Table3[[#This Row],[CHW]]/Table3[[#This Row],[Count of Airbill Number]]</f>
        <v>14.227836363636364</v>
      </c>
    </row>
    <row r="11345" spans="2:13">
      <c r="B11345" t="s">
        <v>35</v>
      </c>
      <c r="C11345" t="s">
        <v>21</v>
      </c>
      <c r="D11345" t="s">
        <v>36</v>
      </c>
      <c r="E11345" t="s">
        <v>777</v>
      </c>
      <c r="F11345" t="s">
        <v>777</v>
      </c>
      <c r="G11345" t="s">
        <v>97</v>
      </c>
      <c r="H11345" t="s">
        <v>324</v>
      </c>
      <c r="I11345">
        <v>156.44999999999999</v>
      </c>
      <c r="J11345">
        <v>1</v>
      </c>
      <c r="K11345">
        <v>3794</v>
      </c>
      <c r="L11345" t="s">
        <v>471</v>
      </c>
      <c r="M11345" s="2">
        <f>+Table3[[#This Row],[CHW]]/Table3[[#This Row],[Count of Airbill Number]]</f>
        <v>156.44999999999999</v>
      </c>
    </row>
    <row r="11346" spans="2:13">
      <c r="B11346" t="s">
        <v>35</v>
      </c>
      <c r="C11346" t="s">
        <v>21</v>
      </c>
      <c r="D11346" t="s">
        <v>36</v>
      </c>
      <c r="E11346" t="s">
        <v>776</v>
      </c>
      <c r="F11346" t="s">
        <v>778</v>
      </c>
      <c r="G11346" t="s">
        <v>37</v>
      </c>
      <c r="H11346" t="s">
        <v>51</v>
      </c>
      <c r="I11346">
        <v>156</v>
      </c>
      <c r="J11346">
        <v>1</v>
      </c>
      <c r="K11346">
        <v>3795</v>
      </c>
      <c r="L11346" t="s">
        <v>471</v>
      </c>
      <c r="M11346" s="2">
        <f>+Table3[[#This Row],[CHW]]/Table3[[#This Row],[Count of Airbill Number]]</f>
        <v>156</v>
      </c>
    </row>
    <row r="11347" spans="2:13">
      <c r="B11347" t="s">
        <v>20</v>
      </c>
      <c r="C11347" t="s">
        <v>21</v>
      </c>
      <c r="D11347" t="s">
        <v>22</v>
      </c>
      <c r="E11347" t="s">
        <v>776</v>
      </c>
      <c r="F11347" t="s">
        <v>778</v>
      </c>
      <c r="G11347" t="s">
        <v>31</v>
      </c>
      <c r="H11347" t="s">
        <v>204</v>
      </c>
      <c r="I11347">
        <v>156</v>
      </c>
      <c r="J11347">
        <v>1</v>
      </c>
      <c r="K11347">
        <v>3796</v>
      </c>
      <c r="L11347" t="s">
        <v>471</v>
      </c>
      <c r="M11347" s="2">
        <f>+Table3[[#This Row],[CHW]]/Table3[[#This Row],[Count of Airbill Number]]</f>
        <v>156</v>
      </c>
    </row>
    <row r="11348" spans="2:13">
      <c r="B11348" t="s">
        <v>20</v>
      </c>
      <c r="C11348" t="s">
        <v>21</v>
      </c>
      <c r="D11348" t="s">
        <v>22</v>
      </c>
      <c r="E11348" t="s">
        <v>778</v>
      </c>
      <c r="F11348" t="s">
        <v>778</v>
      </c>
      <c r="G11348" t="s">
        <v>306</v>
      </c>
      <c r="H11348" t="s">
        <v>113</v>
      </c>
      <c r="I11348">
        <v>156</v>
      </c>
      <c r="J11348">
        <v>83</v>
      </c>
      <c r="K11348">
        <v>3797</v>
      </c>
      <c r="L11348" t="s">
        <v>471</v>
      </c>
      <c r="M11348" s="2">
        <f>+Table3[[#This Row],[CHW]]/Table3[[#This Row],[Count of Airbill Number]]</f>
        <v>1.8795180722891567</v>
      </c>
    </row>
    <row r="11349" spans="2:13">
      <c r="B11349" t="s">
        <v>20</v>
      </c>
      <c r="C11349" t="s">
        <v>472</v>
      </c>
      <c r="D11349" t="s">
        <v>22</v>
      </c>
      <c r="E11349" t="s">
        <v>777</v>
      </c>
      <c r="F11349" t="s">
        <v>777</v>
      </c>
      <c r="G11349" t="s">
        <v>512</v>
      </c>
      <c r="H11349" t="s">
        <v>259</v>
      </c>
      <c r="I11349">
        <v>156</v>
      </c>
      <c r="J11349">
        <v>13</v>
      </c>
      <c r="K11349">
        <v>3798</v>
      </c>
      <c r="L11349" t="s">
        <v>471</v>
      </c>
      <c r="M11349" s="2">
        <f>+Table3[[#This Row],[CHW]]/Table3[[#This Row],[Count of Airbill Number]]</f>
        <v>12</v>
      </c>
    </row>
    <row r="11350" spans="2:13">
      <c r="B11350" t="s">
        <v>20</v>
      </c>
      <c r="C11350" t="s">
        <v>472</v>
      </c>
      <c r="D11350" t="s">
        <v>22</v>
      </c>
      <c r="E11350" t="s">
        <v>776</v>
      </c>
      <c r="F11350" t="s">
        <v>776</v>
      </c>
      <c r="G11350" t="s">
        <v>123</v>
      </c>
      <c r="H11350" t="s">
        <v>63</v>
      </c>
      <c r="I11350">
        <v>156</v>
      </c>
      <c r="J11350">
        <v>12</v>
      </c>
      <c r="K11350">
        <v>3799</v>
      </c>
      <c r="L11350" t="s">
        <v>471</v>
      </c>
      <c r="M11350" s="2">
        <f>+Table3[[#This Row],[CHW]]/Table3[[#This Row],[Count of Airbill Number]]</f>
        <v>13</v>
      </c>
    </row>
    <row r="11351" spans="2:13">
      <c r="B11351" t="s">
        <v>20</v>
      </c>
      <c r="C11351" t="s">
        <v>472</v>
      </c>
      <c r="D11351" t="s">
        <v>36</v>
      </c>
      <c r="E11351" t="s">
        <v>777</v>
      </c>
      <c r="F11351" t="s">
        <v>776</v>
      </c>
      <c r="G11351" t="s">
        <v>38</v>
      </c>
      <c r="H11351" t="s">
        <v>216</v>
      </c>
      <c r="I11351">
        <v>156</v>
      </c>
      <c r="J11351">
        <v>4</v>
      </c>
      <c r="K11351">
        <v>3800</v>
      </c>
      <c r="L11351" t="s">
        <v>471</v>
      </c>
      <c r="M11351" s="2">
        <f>+Table3[[#This Row],[CHW]]/Table3[[#This Row],[Count of Airbill Number]]</f>
        <v>39</v>
      </c>
    </row>
    <row r="11352" spans="2:13">
      <c r="B11352" t="s">
        <v>20</v>
      </c>
      <c r="C11352" t="s">
        <v>472</v>
      </c>
      <c r="D11352" t="s">
        <v>36</v>
      </c>
      <c r="E11352" t="s">
        <v>778</v>
      </c>
      <c r="F11352" t="s">
        <v>778</v>
      </c>
      <c r="G11352" t="s">
        <v>498</v>
      </c>
      <c r="H11352" t="s">
        <v>112</v>
      </c>
      <c r="I11352">
        <v>156</v>
      </c>
      <c r="J11352">
        <v>5</v>
      </c>
      <c r="K11352">
        <v>3801</v>
      </c>
      <c r="L11352" t="s">
        <v>471</v>
      </c>
      <c r="M11352" s="2">
        <f>+Table3[[#This Row],[CHW]]/Table3[[#This Row],[Count of Airbill Number]]</f>
        <v>31.2</v>
      </c>
    </row>
    <row r="11353" spans="2:13">
      <c r="B11353" t="s">
        <v>20</v>
      </c>
      <c r="C11353" t="s">
        <v>21</v>
      </c>
      <c r="D11353" t="s">
        <v>22</v>
      </c>
      <c r="E11353" t="s">
        <v>776</v>
      </c>
      <c r="F11353" t="s">
        <v>778</v>
      </c>
      <c r="G11353" t="s">
        <v>37</v>
      </c>
      <c r="H11353" t="s">
        <v>475</v>
      </c>
      <c r="I11353">
        <v>155.92000000000002</v>
      </c>
      <c r="J11353">
        <v>6</v>
      </c>
      <c r="K11353">
        <v>3802</v>
      </c>
      <c r="L11353" t="s">
        <v>471</v>
      </c>
      <c r="M11353" s="2">
        <f>+Table3[[#This Row],[CHW]]/Table3[[#This Row],[Count of Airbill Number]]</f>
        <v>25.986666666666668</v>
      </c>
    </row>
    <row r="11354" spans="2:13">
      <c r="B11354" t="s">
        <v>20</v>
      </c>
      <c r="C11354" t="s">
        <v>472</v>
      </c>
      <c r="D11354" t="s">
        <v>22</v>
      </c>
      <c r="E11354" t="s">
        <v>776</v>
      </c>
      <c r="F11354" t="s">
        <v>778</v>
      </c>
      <c r="G11354" t="s">
        <v>66</v>
      </c>
      <c r="H11354" t="s">
        <v>161</v>
      </c>
      <c r="I11354">
        <v>155.6</v>
      </c>
      <c r="J11354">
        <v>10</v>
      </c>
      <c r="K11354">
        <v>3803</v>
      </c>
      <c r="L11354" t="s">
        <v>471</v>
      </c>
      <c r="M11354" s="2">
        <f>+Table3[[#This Row],[CHW]]/Table3[[#This Row],[Count of Airbill Number]]</f>
        <v>15.559999999999999</v>
      </c>
    </row>
    <row r="11355" spans="2:13">
      <c r="B11355" t="s">
        <v>35</v>
      </c>
      <c r="C11355" t="s">
        <v>21</v>
      </c>
      <c r="D11355" t="s">
        <v>36</v>
      </c>
      <c r="E11355" t="s">
        <v>776</v>
      </c>
      <c r="F11355" t="s">
        <v>776</v>
      </c>
      <c r="G11355" t="s">
        <v>85</v>
      </c>
      <c r="H11355" t="s">
        <v>53</v>
      </c>
      <c r="I11355">
        <v>155</v>
      </c>
      <c r="J11355">
        <v>2</v>
      </c>
      <c r="K11355">
        <v>3804</v>
      </c>
      <c r="L11355" t="s">
        <v>471</v>
      </c>
      <c r="M11355" s="2">
        <f>+Table3[[#This Row],[CHW]]/Table3[[#This Row],[Count of Airbill Number]]</f>
        <v>77.5</v>
      </c>
    </row>
    <row r="11356" spans="2:13">
      <c r="B11356" t="s">
        <v>35</v>
      </c>
      <c r="C11356" t="s">
        <v>472</v>
      </c>
      <c r="D11356" t="s">
        <v>36</v>
      </c>
      <c r="E11356" t="s">
        <v>777</v>
      </c>
      <c r="F11356" t="s">
        <v>777</v>
      </c>
      <c r="G11356" t="s">
        <v>481</v>
      </c>
      <c r="H11356" t="s">
        <v>517</v>
      </c>
      <c r="I11356">
        <v>155</v>
      </c>
      <c r="J11356">
        <v>3</v>
      </c>
      <c r="K11356">
        <v>3805</v>
      </c>
      <c r="L11356" t="s">
        <v>471</v>
      </c>
      <c r="M11356" s="2">
        <f>+Table3[[#This Row],[CHW]]/Table3[[#This Row],[Count of Airbill Number]]</f>
        <v>51.666666666666664</v>
      </c>
    </row>
    <row r="11357" spans="2:13">
      <c r="B11357" t="s">
        <v>20</v>
      </c>
      <c r="C11357" t="s">
        <v>472</v>
      </c>
      <c r="D11357" t="s">
        <v>22</v>
      </c>
      <c r="E11357" t="s">
        <v>776</v>
      </c>
      <c r="F11357" t="s">
        <v>776</v>
      </c>
      <c r="G11357" t="s">
        <v>39</v>
      </c>
      <c r="H11357" t="s">
        <v>63</v>
      </c>
      <c r="I11357">
        <v>155</v>
      </c>
      <c r="J11357">
        <v>5</v>
      </c>
      <c r="K11357">
        <v>3806</v>
      </c>
      <c r="L11357" t="s">
        <v>471</v>
      </c>
      <c r="M11357" s="2">
        <f>+Table3[[#This Row],[CHW]]/Table3[[#This Row],[Count of Airbill Number]]</f>
        <v>31</v>
      </c>
    </row>
    <row r="11358" spans="2:13">
      <c r="B11358" t="s">
        <v>20</v>
      </c>
      <c r="C11358" t="s">
        <v>472</v>
      </c>
      <c r="D11358" t="s">
        <v>22</v>
      </c>
      <c r="E11358" t="s">
        <v>778</v>
      </c>
      <c r="F11358" t="s">
        <v>778</v>
      </c>
      <c r="G11358" t="s">
        <v>476</v>
      </c>
      <c r="H11358" t="s">
        <v>62</v>
      </c>
      <c r="I11358">
        <v>155</v>
      </c>
      <c r="J11358">
        <v>13</v>
      </c>
      <c r="K11358">
        <v>3807</v>
      </c>
      <c r="L11358" t="s">
        <v>471</v>
      </c>
      <c r="M11358" s="2">
        <f>+Table3[[#This Row],[CHW]]/Table3[[#This Row],[Count of Airbill Number]]</f>
        <v>11.923076923076923</v>
      </c>
    </row>
    <row r="11359" spans="2:13">
      <c r="B11359" t="s">
        <v>20</v>
      </c>
      <c r="C11359" t="s">
        <v>472</v>
      </c>
      <c r="D11359" t="s">
        <v>22</v>
      </c>
      <c r="E11359" t="s">
        <v>776</v>
      </c>
      <c r="F11359" t="s">
        <v>778</v>
      </c>
      <c r="G11359" t="s">
        <v>132</v>
      </c>
      <c r="H11359" t="s">
        <v>267</v>
      </c>
      <c r="I11359">
        <v>155</v>
      </c>
      <c r="J11359">
        <v>6</v>
      </c>
      <c r="K11359">
        <v>3808</v>
      </c>
      <c r="L11359" t="s">
        <v>471</v>
      </c>
      <c r="M11359" s="2">
        <f>+Table3[[#This Row],[CHW]]/Table3[[#This Row],[Count of Airbill Number]]</f>
        <v>25.833333333333332</v>
      </c>
    </row>
    <row r="11360" spans="2:13">
      <c r="B11360" t="s">
        <v>20</v>
      </c>
      <c r="C11360" t="s">
        <v>472</v>
      </c>
      <c r="D11360" t="s">
        <v>22</v>
      </c>
      <c r="E11360" t="s">
        <v>776</v>
      </c>
      <c r="F11360" t="s">
        <v>778</v>
      </c>
      <c r="G11360" t="s">
        <v>31</v>
      </c>
      <c r="H11360" t="s">
        <v>99</v>
      </c>
      <c r="I11360">
        <v>154.5</v>
      </c>
      <c r="J11360">
        <v>4</v>
      </c>
      <c r="K11360">
        <v>3809</v>
      </c>
      <c r="L11360" t="s">
        <v>471</v>
      </c>
      <c r="M11360" s="2">
        <f>+Table3[[#This Row],[CHW]]/Table3[[#This Row],[Count of Airbill Number]]</f>
        <v>38.625</v>
      </c>
    </row>
    <row r="11361" spans="2:13">
      <c r="B11361" t="s">
        <v>20</v>
      </c>
      <c r="C11361" t="s">
        <v>472</v>
      </c>
      <c r="D11361" t="s">
        <v>22</v>
      </c>
      <c r="E11361" t="s">
        <v>776</v>
      </c>
      <c r="F11361" t="s">
        <v>777</v>
      </c>
      <c r="G11361" t="s">
        <v>31</v>
      </c>
      <c r="H11361" t="s">
        <v>154</v>
      </c>
      <c r="I11361">
        <v>154.11000000000001</v>
      </c>
      <c r="J11361">
        <v>5</v>
      </c>
      <c r="K11361">
        <v>3810</v>
      </c>
      <c r="L11361" t="s">
        <v>471</v>
      </c>
      <c r="M11361" s="2">
        <f>+Table3[[#This Row],[CHW]]/Table3[[#This Row],[Count of Airbill Number]]</f>
        <v>30.822000000000003</v>
      </c>
    </row>
    <row r="11362" spans="2:13">
      <c r="B11362" t="s">
        <v>35</v>
      </c>
      <c r="C11362" t="s">
        <v>472</v>
      </c>
      <c r="D11362" t="s">
        <v>36</v>
      </c>
      <c r="E11362" t="s">
        <v>778</v>
      </c>
      <c r="F11362" t="s">
        <v>776</v>
      </c>
      <c r="G11362" t="s">
        <v>150</v>
      </c>
      <c r="H11362" t="s">
        <v>123</v>
      </c>
      <c r="I11362">
        <v>154</v>
      </c>
      <c r="J11362">
        <v>1</v>
      </c>
      <c r="K11362">
        <v>3811</v>
      </c>
      <c r="L11362" t="s">
        <v>471</v>
      </c>
      <c r="M11362" s="2">
        <f>+Table3[[#This Row],[CHW]]/Table3[[#This Row],[Count of Airbill Number]]</f>
        <v>154</v>
      </c>
    </row>
    <row r="11363" spans="2:13">
      <c r="B11363" t="s">
        <v>20</v>
      </c>
      <c r="C11363" t="s">
        <v>472</v>
      </c>
      <c r="D11363" t="s">
        <v>22</v>
      </c>
      <c r="E11363" t="s">
        <v>776</v>
      </c>
      <c r="F11363" t="s">
        <v>776</v>
      </c>
      <c r="G11363" t="s">
        <v>69</v>
      </c>
      <c r="H11363" t="s">
        <v>39</v>
      </c>
      <c r="I11363">
        <v>154</v>
      </c>
      <c r="J11363">
        <v>4</v>
      </c>
      <c r="K11363">
        <v>3812</v>
      </c>
      <c r="L11363" t="s">
        <v>471</v>
      </c>
      <c r="M11363" s="2">
        <f>+Table3[[#This Row],[CHW]]/Table3[[#This Row],[Count of Airbill Number]]</f>
        <v>38.5</v>
      </c>
    </row>
    <row r="11364" spans="2:13">
      <c r="B11364" t="s">
        <v>20</v>
      </c>
      <c r="C11364" t="s">
        <v>472</v>
      </c>
      <c r="D11364" t="s">
        <v>22</v>
      </c>
      <c r="E11364" t="s">
        <v>778</v>
      </c>
      <c r="F11364" t="s">
        <v>777</v>
      </c>
      <c r="G11364" t="s">
        <v>393</v>
      </c>
      <c r="H11364" t="s">
        <v>360</v>
      </c>
      <c r="I11364">
        <v>153.6</v>
      </c>
      <c r="J11364">
        <v>14</v>
      </c>
      <c r="K11364">
        <v>3813</v>
      </c>
      <c r="L11364" t="s">
        <v>471</v>
      </c>
      <c r="M11364" s="2">
        <f>+Table3[[#This Row],[CHW]]/Table3[[#This Row],[Count of Airbill Number]]</f>
        <v>10.971428571428572</v>
      </c>
    </row>
    <row r="11365" spans="2:13">
      <c r="B11365" t="s">
        <v>20</v>
      </c>
      <c r="C11365" t="s">
        <v>21</v>
      </c>
      <c r="D11365" t="s">
        <v>22</v>
      </c>
      <c r="E11365" t="s">
        <v>778</v>
      </c>
      <c r="F11365" t="s">
        <v>776</v>
      </c>
      <c r="G11365" t="s">
        <v>210</v>
      </c>
      <c r="H11365" t="s">
        <v>66</v>
      </c>
      <c r="I11365">
        <v>153.20462000000001</v>
      </c>
      <c r="J11365">
        <v>117</v>
      </c>
      <c r="K11365">
        <v>3814</v>
      </c>
      <c r="L11365" t="s">
        <v>471</v>
      </c>
      <c r="M11365" s="2">
        <f>+Table3[[#This Row],[CHW]]/Table3[[#This Row],[Count of Airbill Number]]</f>
        <v>1.3094411965811967</v>
      </c>
    </row>
    <row r="11366" spans="2:13">
      <c r="B11366" t="s">
        <v>20</v>
      </c>
      <c r="C11366" t="s">
        <v>21</v>
      </c>
      <c r="D11366" t="s">
        <v>22</v>
      </c>
      <c r="E11366" t="s">
        <v>778</v>
      </c>
      <c r="F11366" t="s">
        <v>778</v>
      </c>
      <c r="G11366" t="s">
        <v>283</v>
      </c>
      <c r="H11366" t="s">
        <v>473</v>
      </c>
      <c r="I11366">
        <v>153.07</v>
      </c>
      <c r="J11366">
        <v>19</v>
      </c>
      <c r="K11366">
        <v>3815</v>
      </c>
      <c r="L11366" t="s">
        <v>471</v>
      </c>
      <c r="M11366" s="2">
        <f>+Table3[[#This Row],[CHW]]/Table3[[#This Row],[Count of Airbill Number]]</f>
        <v>8.0563157894736843</v>
      </c>
    </row>
    <row r="11367" spans="2:13">
      <c r="B11367" t="s">
        <v>20</v>
      </c>
      <c r="C11367" t="s">
        <v>472</v>
      </c>
      <c r="D11367" t="s">
        <v>22</v>
      </c>
      <c r="E11367" t="s">
        <v>778</v>
      </c>
      <c r="F11367" t="s">
        <v>778</v>
      </c>
      <c r="G11367" t="s">
        <v>90</v>
      </c>
      <c r="H11367" t="s">
        <v>173</v>
      </c>
      <c r="I11367">
        <v>153</v>
      </c>
      <c r="J11367">
        <v>12</v>
      </c>
      <c r="K11367">
        <v>3816</v>
      </c>
      <c r="L11367" t="s">
        <v>471</v>
      </c>
      <c r="M11367" s="2">
        <f>+Table3[[#This Row],[CHW]]/Table3[[#This Row],[Count of Airbill Number]]</f>
        <v>12.75</v>
      </c>
    </row>
    <row r="11368" spans="2:13">
      <c r="B11368" t="s">
        <v>20</v>
      </c>
      <c r="C11368" t="s">
        <v>472</v>
      </c>
      <c r="D11368" t="s">
        <v>22</v>
      </c>
      <c r="E11368" t="s">
        <v>778</v>
      </c>
      <c r="F11368" t="s">
        <v>778</v>
      </c>
      <c r="G11368" t="s">
        <v>90</v>
      </c>
      <c r="H11368" t="s">
        <v>260</v>
      </c>
      <c r="I11368">
        <v>153</v>
      </c>
      <c r="J11368">
        <v>8</v>
      </c>
      <c r="K11368">
        <v>3817</v>
      </c>
      <c r="L11368" t="s">
        <v>471</v>
      </c>
      <c r="M11368" s="2">
        <f>+Table3[[#This Row],[CHW]]/Table3[[#This Row],[Count of Airbill Number]]</f>
        <v>19.125</v>
      </c>
    </row>
    <row r="11369" spans="2:13">
      <c r="B11369" t="s">
        <v>20</v>
      </c>
      <c r="C11369" t="s">
        <v>472</v>
      </c>
      <c r="D11369" t="s">
        <v>22</v>
      </c>
      <c r="E11369" t="s">
        <v>777</v>
      </c>
      <c r="F11369" t="s">
        <v>777</v>
      </c>
      <c r="G11369" t="s">
        <v>110</v>
      </c>
      <c r="H11369" t="s">
        <v>576</v>
      </c>
      <c r="I11369">
        <v>152.9</v>
      </c>
      <c r="J11369">
        <v>7</v>
      </c>
      <c r="K11369">
        <v>3818</v>
      </c>
      <c r="L11369" t="s">
        <v>471</v>
      </c>
      <c r="M11369" s="2">
        <f>+Table3[[#This Row],[CHW]]/Table3[[#This Row],[Count of Airbill Number]]</f>
        <v>21.842857142857145</v>
      </c>
    </row>
    <row r="11370" spans="2:13">
      <c r="B11370" t="s">
        <v>20</v>
      </c>
      <c r="C11370" t="s">
        <v>21</v>
      </c>
      <c r="D11370" t="s">
        <v>22</v>
      </c>
      <c r="E11370" t="s">
        <v>777</v>
      </c>
      <c r="F11370" t="s">
        <v>778</v>
      </c>
      <c r="G11370" t="s">
        <v>162</v>
      </c>
      <c r="H11370" t="s">
        <v>269</v>
      </c>
      <c r="I11370">
        <v>152.5</v>
      </c>
      <c r="J11370">
        <v>30</v>
      </c>
      <c r="K11370">
        <v>3819</v>
      </c>
      <c r="L11370" t="s">
        <v>471</v>
      </c>
      <c r="M11370" s="2">
        <f>+Table3[[#This Row],[CHW]]/Table3[[#This Row],[Count of Airbill Number]]</f>
        <v>5.083333333333333</v>
      </c>
    </row>
    <row r="11371" spans="2:13">
      <c r="B11371" t="s">
        <v>20</v>
      </c>
      <c r="C11371" t="s">
        <v>472</v>
      </c>
      <c r="D11371" t="s">
        <v>22</v>
      </c>
      <c r="E11371" t="s">
        <v>776</v>
      </c>
      <c r="F11371" t="s">
        <v>776</v>
      </c>
      <c r="G11371" t="s">
        <v>32</v>
      </c>
      <c r="H11371" t="s">
        <v>41</v>
      </c>
      <c r="I11371">
        <v>152.5</v>
      </c>
      <c r="J11371">
        <v>5</v>
      </c>
      <c r="K11371">
        <v>3820</v>
      </c>
      <c r="L11371" t="s">
        <v>471</v>
      </c>
      <c r="M11371" s="2">
        <f>+Table3[[#This Row],[CHW]]/Table3[[#This Row],[Count of Airbill Number]]</f>
        <v>30.5</v>
      </c>
    </row>
    <row r="11372" spans="2:13">
      <c r="B11372" t="s">
        <v>35</v>
      </c>
      <c r="C11372" t="s">
        <v>472</v>
      </c>
      <c r="D11372" t="s">
        <v>36</v>
      </c>
      <c r="E11372" t="s">
        <v>778</v>
      </c>
      <c r="F11372" t="s">
        <v>778</v>
      </c>
      <c r="G11372" t="s">
        <v>358</v>
      </c>
      <c r="H11372" t="s">
        <v>547</v>
      </c>
      <c r="I11372">
        <v>152</v>
      </c>
      <c r="J11372">
        <v>1</v>
      </c>
      <c r="K11372">
        <v>3821</v>
      </c>
      <c r="L11372" t="s">
        <v>471</v>
      </c>
      <c r="M11372" s="2">
        <f>+Table3[[#This Row],[CHW]]/Table3[[#This Row],[Count of Airbill Number]]</f>
        <v>152</v>
      </c>
    </row>
    <row r="11373" spans="2:13">
      <c r="B11373" t="s">
        <v>20</v>
      </c>
      <c r="C11373" t="s">
        <v>21</v>
      </c>
      <c r="D11373" t="s">
        <v>22</v>
      </c>
      <c r="E11373" t="s">
        <v>777</v>
      </c>
      <c r="F11373" t="s">
        <v>776</v>
      </c>
      <c r="G11373" t="s">
        <v>106</v>
      </c>
      <c r="H11373" t="s">
        <v>187</v>
      </c>
      <c r="I11373">
        <v>152</v>
      </c>
      <c r="J11373">
        <v>3</v>
      </c>
      <c r="K11373">
        <v>3822</v>
      </c>
      <c r="L11373" t="s">
        <v>471</v>
      </c>
      <c r="M11373" s="2">
        <f>+Table3[[#This Row],[CHW]]/Table3[[#This Row],[Count of Airbill Number]]</f>
        <v>50.666666666666664</v>
      </c>
    </row>
    <row r="11374" spans="2:13">
      <c r="B11374" t="s">
        <v>20</v>
      </c>
      <c r="C11374" t="s">
        <v>472</v>
      </c>
      <c r="D11374" t="s">
        <v>22</v>
      </c>
      <c r="E11374" t="s">
        <v>776</v>
      </c>
      <c r="F11374" t="s">
        <v>776</v>
      </c>
      <c r="G11374" t="s">
        <v>39</v>
      </c>
      <c r="H11374" t="s">
        <v>107</v>
      </c>
      <c r="I11374">
        <v>152</v>
      </c>
      <c r="J11374">
        <v>4</v>
      </c>
      <c r="K11374">
        <v>3823</v>
      </c>
      <c r="L11374" t="s">
        <v>471</v>
      </c>
      <c r="M11374" s="2">
        <f>+Table3[[#This Row],[CHW]]/Table3[[#This Row],[Count of Airbill Number]]</f>
        <v>38</v>
      </c>
    </row>
    <row r="11375" spans="2:13">
      <c r="B11375" t="s">
        <v>20</v>
      </c>
      <c r="C11375" t="s">
        <v>472</v>
      </c>
      <c r="D11375" t="s">
        <v>22</v>
      </c>
      <c r="E11375" t="s">
        <v>777</v>
      </c>
      <c r="F11375" t="s">
        <v>776</v>
      </c>
      <c r="G11375" t="s">
        <v>110</v>
      </c>
      <c r="H11375" t="s">
        <v>122</v>
      </c>
      <c r="I11375">
        <v>152</v>
      </c>
      <c r="J11375">
        <v>6</v>
      </c>
      <c r="K11375">
        <v>3824</v>
      </c>
      <c r="L11375" t="s">
        <v>471</v>
      </c>
      <c r="M11375" s="2">
        <f>+Table3[[#This Row],[CHW]]/Table3[[#This Row],[Count of Airbill Number]]</f>
        <v>25.333333333333332</v>
      </c>
    </row>
    <row r="11376" spans="2:13">
      <c r="B11376" t="s">
        <v>20</v>
      </c>
      <c r="C11376" t="s">
        <v>472</v>
      </c>
      <c r="D11376" t="s">
        <v>22</v>
      </c>
      <c r="E11376" t="s">
        <v>776</v>
      </c>
      <c r="F11376" t="s">
        <v>776</v>
      </c>
      <c r="G11376" t="s">
        <v>50</v>
      </c>
      <c r="H11376" t="s">
        <v>72</v>
      </c>
      <c r="I11376">
        <v>152</v>
      </c>
      <c r="J11376">
        <v>7</v>
      </c>
      <c r="K11376">
        <v>3825</v>
      </c>
      <c r="L11376" t="s">
        <v>471</v>
      </c>
      <c r="M11376" s="2">
        <f>+Table3[[#This Row],[CHW]]/Table3[[#This Row],[Count of Airbill Number]]</f>
        <v>21.714285714285715</v>
      </c>
    </row>
    <row r="11377" spans="2:13">
      <c r="B11377" t="s">
        <v>20</v>
      </c>
      <c r="C11377" t="s">
        <v>472</v>
      </c>
      <c r="D11377" t="s">
        <v>22</v>
      </c>
      <c r="E11377" t="s">
        <v>777</v>
      </c>
      <c r="F11377" t="s">
        <v>777</v>
      </c>
      <c r="G11377" t="s">
        <v>430</v>
      </c>
      <c r="H11377" t="s">
        <v>106</v>
      </c>
      <c r="I11377">
        <v>152</v>
      </c>
      <c r="J11377">
        <v>10</v>
      </c>
      <c r="K11377">
        <v>3826</v>
      </c>
      <c r="L11377" t="s">
        <v>471</v>
      </c>
      <c r="M11377" s="2">
        <f>+Table3[[#This Row],[CHW]]/Table3[[#This Row],[Count of Airbill Number]]</f>
        <v>15.2</v>
      </c>
    </row>
    <row r="11378" spans="2:13">
      <c r="B11378" t="s">
        <v>20</v>
      </c>
      <c r="C11378" t="s">
        <v>472</v>
      </c>
      <c r="D11378" t="s">
        <v>22</v>
      </c>
      <c r="E11378" t="s">
        <v>778</v>
      </c>
      <c r="F11378" t="s">
        <v>778</v>
      </c>
      <c r="G11378" t="s">
        <v>637</v>
      </c>
      <c r="H11378" t="s">
        <v>635</v>
      </c>
      <c r="I11378">
        <v>151.81</v>
      </c>
      <c r="J11378">
        <v>6</v>
      </c>
      <c r="K11378">
        <v>3827</v>
      </c>
      <c r="L11378" t="s">
        <v>471</v>
      </c>
      <c r="M11378" s="2">
        <f>+Table3[[#This Row],[CHW]]/Table3[[#This Row],[Count of Airbill Number]]</f>
        <v>25.301666666666666</v>
      </c>
    </row>
    <row r="11379" spans="2:13">
      <c r="B11379" t="s">
        <v>20</v>
      </c>
      <c r="C11379" t="s">
        <v>21</v>
      </c>
      <c r="D11379" t="s">
        <v>22</v>
      </c>
      <c r="E11379" t="s">
        <v>776</v>
      </c>
      <c r="F11379" t="s">
        <v>776</v>
      </c>
      <c r="G11379" t="s">
        <v>89</v>
      </c>
      <c r="H11379" t="s">
        <v>123</v>
      </c>
      <c r="I11379">
        <v>151.54</v>
      </c>
      <c r="J11379">
        <v>7</v>
      </c>
      <c r="K11379">
        <v>3828</v>
      </c>
      <c r="L11379" t="s">
        <v>471</v>
      </c>
      <c r="M11379" s="2">
        <f>+Table3[[#This Row],[CHW]]/Table3[[#This Row],[Count of Airbill Number]]</f>
        <v>21.648571428571426</v>
      </c>
    </row>
    <row r="11380" spans="2:13">
      <c r="B11380" t="s">
        <v>20</v>
      </c>
      <c r="C11380" t="s">
        <v>472</v>
      </c>
      <c r="D11380" t="s">
        <v>22</v>
      </c>
      <c r="E11380" t="s">
        <v>776</v>
      </c>
      <c r="F11380" t="s">
        <v>778</v>
      </c>
      <c r="G11380" t="s">
        <v>32</v>
      </c>
      <c r="H11380" t="s">
        <v>327</v>
      </c>
      <c r="I11380">
        <v>151.17000000000002</v>
      </c>
      <c r="J11380">
        <v>9</v>
      </c>
      <c r="K11380">
        <v>3829</v>
      </c>
      <c r="L11380" t="s">
        <v>471</v>
      </c>
      <c r="M11380" s="2">
        <f>+Table3[[#This Row],[CHW]]/Table3[[#This Row],[Count of Airbill Number]]</f>
        <v>16.796666666666667</v>
      </c>
    </row>
    <row r="11381" spans="2:13">
      <c r="B11381" t="s">
        <v>20</v>
      </c>
      <c r="C11381" t="s">
        <v>21</v>
      </c>
      <c r="D11381" t="s">
        <v>22</v>
      </c>
      <c r="E11381" t="s">
        <v>776</v>
      </c>
      <c r="F11381" t="s">
        <v>777</v>
      </c>
      <c r="G11381" t="s">
        <v>85</v>
      </c>
      <c r="H11381" t="s">
        <v>29</v>
      </c>
      <c r="I11381">
        <v>151.08623419999998</v>
      </c>
      <c r="J11381">
        <v>27</v>
      </c>
      <c r="K11381">
        <v>3830</v>
      </c>
      <c r="L11381" t="s">
        <v>471</v>
      </c>
      <c r="M11381" s="2">
        <f>+Table3[[#This Row],[CHW]]/Table3[[#This Row],[Count of Airbill Number]]</f>
        <v>5.5957864518518514</v>
      </c>
    </row>
    <row r="11382" spans="2:13">
      <c r="B11382" t="s">
        <v>20</v>
      </c>
      <c r="C11382" t="s">
        <v>472</v>
      </c>
      <c r="D11382" t="s">
        <v>22</v>
      </c>
      <c r="E11382" t="s">
        <v>776</v>
      </c>
      <c r="F11382" t="s">
        <v>776</v>
      </c>
      <c r="G11382" t="s">
        <v>23</v>
      </c>
      <c r="H11382" t="s">
        <v>61</v>
      </c>
      <c r="I11382">
        <v>151</v>
      </c>
      <c r="J11382">
        <v>1</v>
      </c>
      <c r="K11382">
        <v>3831</v>
      </c>
      <c r="L11382" t="s">
        <v>471</v>
      </c>
      <c r="M11382" s="2">
        <f>+Table3[[#This Row],[CHW]]/Table3[[#This Row],[Count of Airbill Number]]</f>
        <v>151</v>
      </c>
    </row>
    <row r="11383" spans="2:13">
      <c r="B11383" t="s">
        <v>20</v>
      </c>
      <c r="C11383" t="s">
        <v>472</v>
      </c>
      <c r="D11383" t="s">
        <v>22</v>
      </c>
      <c r="E11383" t="s">
        <v>778</v>
      </c>
      <c r="F11383" t="s">
        <v>776</v>
      </c>
      <c r="G11383" t="s">
        <v>507</v>
      </c>
      <c r="H11383" t="s">
        <v>66</v>
      </c>
      <c r="I11383">
        <v>151</v>
      </c>
      <c r="J11383">
        <v>12</v>
      </c>
      <c r="K11383">
        <v>3832</v>
      </c>
      <c r="L11383" t="s">
        <v>471</v>
      </c>
      <c r="M11383" s="2">
        <f>+Table3[[#This Row],[CHW]]/Table3[[#This Row],[Count of Airbill Number]]</f>
        <v>12.583333333333334</v>
      </c>
    </row>
    <row r="11384" spans="2:13">
      <c r="B11384" t="s">
        <v>20</v>
      </c>
      <c r="C11384" t="s">
        <v>472</v>
      </c>
      <c r="D11384" t="s">
        <v>36</v>
      </c>
      <c r="E11384" t="s">
        <v>778</v>
      </c>
      <c r="F11384" t="s">
        <v>778</v>
      </c>
      <c r="G11384" t="s">
        <v>135</v>
      </c>
      <c r="H11384" t="s">
        <v>86</v>
      </c>
      <c r="I11384">
        <v>151</v>
      </c>
      <c r="J11384">
        <v>12</v>
      </c>
      <c r="K11384">
        <v>3833</v>
      </c>
      <c r="L11384" t="s">
        <v>471</v>
      </c>
      <c r="M11384" s="2">
        <f>+Table3[[#This Row],[CHW]]/Table3[[#This Row],[Count of Airbill Number]]</f>
        <v>12.583333333333334</v>
      </c>
    </row>
    <row r="11385" spans="2:13">
      <c r="B11385" t="s">
        <v>20</v>
      </c>
      <c r="C11385" t="s">
        <v>472</v>
      </c>
      <c r="D11385" t="s">
        <v>22</v>
      </c>
      <c r="E11385" t="s">
        <v>778</v>
      </c>
      <c r="F11385" t="s">
        <v>778</v>
      </c>
      <c r="G11385" t="s">
        <v>150</v>
      </c>
      <c r="H11385" t="s">
        <v>493</v>
      </c>
      <c r="I11385">
        <v>150.39999999999998</v>
      </c>
      <c r="J11385">
        <v>12</v>
      </c>
      <c r="K11385">
        <v>3834</v>
      </c>
      <c r="L11385" t="s">
        <v>471</v>
      </c>
      <c r="M11385" s="2">
        <f>+Table3[[#This Row],[CHW]]/Table3[[#This Row],[Count of Airbill Number]]</f>
        <v>12.533333333333331</v>
      </c>
    </row>
    <row r="11386" spans="2:13">
      <c r="B11386" t="s">
        <v>20</v>
      </c>
      <c r="C11386" t="s">
        <v>21</v>
      </c>
      <c r="D11386" t="s">
        <v>22</v>
      </c>
      <c r="E11386" t="s">
        <v>778</v>
      </c>
      <c r="F11386" t="s">
        <v>778</v>
      </c>
      <c r="G11386" t="s">
        <v>150</v>
      </c>
      <c r="H11386" t="s">
        <v>269</v>
      </c>
      <c r="I11386">
        <v>150.36000000000001</v>
      </c>
      <c r="J11386">
        <v>145</v>
      </c>
      <c r="K11386">
        <v>3835</v>
      </c>
      <c r="L11386" t="s">
        <v>471</v>
      </c>
      <c r="M11386" s="2">
        <f>+Table3[[#This Row],[CHW]]/Table3[[#This Row],[Count of Airbill Number]]</f>
        <v>1.0369655172413794</v>
      </c>
    </row>
    <row r="11387" spans="2:13">
      <c r="B11387" t="s">
        <v>35</v>
      </c>
      <c r="C11387" t="s">
        <v>472</v>
      </c>
      <c r="D11387" t="s">
        <v>36</v>
      </c>
      <c r="E11387" t="s">
        <v>776</v>
      </c>
      <c r="F11387" t="s">
        <v>776</v>
      </c>
      <c r="G11387" t="s">
        <v>116</v>
      </c>
      <c r="H11387" t="s">
        <v>500</v>
      </c>
      <c r="I11387">
        <v>150</v>
      </c>
      <c r="J11387">
        <v>1</v>
      </c>
      <c r="K11387">
        <v>3836</v>
      </c>
      <c r="L11387" t="s">
        <v>471</v>
      </c>
      <c r="M11387" s="2">
        <f>+Table3[[#This Row],[CHW]]/Table3[[#This Row],[Count of Airbill Number]]</f>
        <v>150</v>
      </c>
    </row>
    <row r="11388" spans="2:13">
      <c r="B11388" t="s">
        <v>35</v>
      </c>
      <c r="C11388" t="s">
        <v>472</v>
      </c>
      <c r="D11388" t="s">
        <v>36</v>
      </c>
      <c r="E11388" t="s">
        <v>776</v>
      </c>
      <c r="F11388" t="s">
        <v>776</v>
      </c>
      <c r="G11388" t="s">
        <v>32</v>
      </c>
      <c r="H11388" t="s">
        <v>37</v>
      </c>
      <c r="I11388">
        <v>150</v>
      </c>
      <c r="J11388">
        <v>3</v>
      </c>
      <c r="K11388">
        <v>3837</v>
      </c>
      <c r="L11388" t="s">
        <v>471</v>
      </c>
      <c r="M11388" s="2">
        <f>+Table3[[#This Row],[CHW]]/Table3[[#This Row],[Count of Airbill Number]]</f>
        <v>50</v>
      </c>
    </row>
    <row r="11389" spans="2:13">
      <c r="B11389" t="s">
        <v>20</v>
      </c>
      <c r="C11389" t="s">
        <v>21</v>
      </c>
      <c r="D11389" t="s">
        <v>22</v>
      </c>
      <c r="E11389" t="s">
        <v>777</v>
      </c>
      <c r="F11389" t="s">
        <v>777</v>
      </c>
      <c r="G11389" t="s">
        <v>259</v>
      </c>
      <c r="H11389" t="s">
        <v>551</v>
      </c>
      <c r="I11389">
        <v>150</v>
      </c>
      <c r="J11389">
        <v>1</v>
      </c>
      <c r="K11389">
        <v>3838</v>
      </c>
      <c r="L11389" t="s">
        <v>471</v>
      </c>
      <c r="M11389" s="2">
        <f>+Table3[[#This Row],[CHW]]/Table3[[#This Row],[Count of Airbill Number]]</f>
        <v>150</v>
      </c>
    </row>
    <row r="11390" spans="2:13">
      <c r="B11390" t="s">
        <v>20</v>
      </c>
      <c r="C11390" t="s">
        <v>21</v>
      </c>
      <c r="D11390" t="s">
        <v>22</v>
      </c>
      <c r="E11390" t="s">
        <v>776</v>
      </c>
      <c r="F11390" t="s">
        <v>778</v>
      </c>
      <c r="G11390" t="s">
        <v>66</v>
      </c>
      <c r="H11390" t="s">
        <v>99</v>
      </c>
      <c r="I11390">
        <v>150</v>
      </c>
      <c r="J11390">
        <v>18</v>
      </c>
      <c r="K11390">
        <v>3839</v>
      </c>
      <c r="L11390" t="s">
        <v>471</v>
      </c>
      <c r="M11390" s="2">
        <f>+Table3[[#This Row],[CHW]]/Table3[[#This Row],[Count of Airbill Number]]</f>
        <v>8.3333333333333339</v>
      </c>
    </row>
    <row r="11391" spans="2:13">
      <c r="B11391" t="s">
        <v>20</v>
      </c>
      <c r="C11391" t="s">
        <v>472</v>
      </c>
      <c r="D11391" t="s">
        <v>22</v>
      </c>
      <c r="E11391" t="s">
        <v>777</v>
      </c>
      <c r="F11391" t="s">
        <v>778</v>
      </c>
      <c r="G11391" t="s">
        <v>27</v>
      </c>
      <c r="H11391" t="s">
        <v>161</v>
      </c>
      <c r="I11391">
        <v>150</v>
      </c>
      <c r="J11391">
        <v>10</v>
      </c>
      <c r="K11391">
        <v>3840</v>
      </c>
      <c r="L11391" t="s">
        <v>471</v>
      </c>
      <c r="M11391" s="2">
        <f>+Table3[[#This Row],[CHW]]/Table3[[#This Row],[Count of Airbill Number]]</f>
        <v>15</v>
      </c>
    </row>
    <row r="11392" spans="2:13">
      <c r="B11392" t="s">
        <v>20</v>
      </c>
      <c r="C11392" t="s">
        <v>472</v>
      </c>
      <c r="D11392" t="s">
        <v>22</v>
      </c>
      <c r="E11392" t="s">
        <v>777</v>
      </c>
      <c r="F11392" t="s">
        <v>778</v>
      </c>
      <c r="G11392" t="s">
        <v>29</v>
      </c>
      <c r="H11392" t="s">
        <v>90</v>
      </c>
      <c r="I11392">
        <v>150</v>
      </c>
      <c r="J11392">
        <v>4</v>
      </c>
      <c r="K11392">
        <v>3841</v>
      </c>
      <c r="L11392" t="s">
        <v>471</v>
      </c>
      <c r="M11392" s="2">
        <f>+Table3[[#This Row],[CHW]]/Table3[[#This Row],[Count of Airbill Number]]</f>
        <v>37.5</v>
      </c>
    </row>
    <row r="11393" spans="2:13">
      <c r="B11393" t="s">
        <v>20</v>
      </c>
      <c r="C11393" t="s">
        <v>472</v>
      </c>
      <c r="D11393" t="s">
        <v>36</v>
      </c>
      <c r="E11393" t="s">
        <v>777</v>
      </c>
      <c r="F11393" t="s">
        <v>778</v>
      </c>
      <c r="G11393" t="s">
        <v>106</v>
      </c>
      <c r="H11393" t="s">
        <v>267</v>
      </c>
      <c r="I11393">
        <v>150</v>
      </c>
      <c r="J11393">
        <v>12</v>
      </c>
      <c r="K11393">
        <v>3842</v>
      </c>
      <c r="L11393" t="s">
        <v>471</v>
      </c>
      <c r="M11393" s="2">
        <f>+Table3[[#This Row],[CHW]]/Table3[[#This Row],[Count of Airbill Number]]</f>
        <v>12.5</v>
      </c>
    </row>
    <row r="11394" spans="2:13">
      <c r="B11394" t="s">
        <v>20</v>
      </c>
      <c r="C11394" t="s">
        <v>472</v>
      </c>
      <c r="D11394" t="s">
        <v>22</v>
      </c>
      <c r="E11394" t="s">
        <v>776</v>
      </c>
      <c r="F11394" t="s">
        <v>776</v>
      </c>
      <c r="G11394" t="s">
        <v>37</v>
      </c>
      <c r="H11394" t="s">
        <v>148</v>
      </c>
      <c r="I11394">
        <v>149.59</v>
      </c>
      <c r="J11394">
        <v>8</v>
      </c>
      <c r="K11394">
        <v>3843</v>
      </c>
      <c r="L11394" t="s">
        <v>471</v>
      </c>
      <c r="M11394" s="2">
        <f>+Table3[[#This Row],[CHW]]/Table3[[#This Row],[Count of Airbill Number]]</f>
        <v>18.69875</v>
      </c>
    </row>
    <row r="11395" spans="2:13">
      <c r="B11395" t="s">
        <v>35</v>
      </c>
      <c r="C11395" t="s">
        <v>472</v>
      </c>
      <c r="D11395" t="s">
        <v>36</v>
      </c>
      <c r="E11395" t="s">
        <v>776</v>
      </c>
      <c r="F11395" t="s">
        <v>776</v>
      </c>
      <c r="G11395" t="s">
        <v>116</v>
      </c>
      <c r="H11395" t="s">
        <v>572</v>
      </c>
      <c r="I11395">
        <v>149.40000000000003</v>
      </c>
      <c r="J11395">
        <v>21</v>
      </c>
      <c r="K11395">
        <v>3844</v>
      </c>
      <c r="L11395" t="s">
        <v>471</v>
      </c>
      <c r="M11395" s="2">
        <f>+Table3[[#This Row],[CHW]]/Table3[[#This Row],[Count of Airbill Number]]</f>
        <v>7.1142857142857157</v>
      </c>
    </row>
    <row r="11396" spans="2:13">
      <c r="B11396" t="s">
        <v>35</v>
      </c>
      <c r="C11396" t="s">
        <v>472</v>
      </c>
      <c r="D11396" t="s">
        <v>36</v>
      </c>
      <c r="E11396" t="s">
        <v>776</v>
      </c>
      <c r="F11396" t="s">
        <v>776</v>
      </c>
      <c r="G11396" t="s">
        <v>116</v>
      </c>
      <c r="H11396" t="s">
        <v>508</v>
      </c>
      <c r="I11396">
        <v>149.10000000000005</v>
      </c>
      <c r="J11396">
        <v>22</v>
      </c>
      <c r="K11396">
        <v>3845</v>
      </c>
      <c r="L11396" t="s">
        <v>471</v>
      </c>
      <c r="M11396" s="2">
        <f>+Table3[[#This Row],[CHW]]/Table3[[#This Row],[Count of Airbill Number]]</f>
        <v>6.77727272727273</v>
      </c>
    </row>
    <row r="11397" spans="2:13">
      <c r="B11397" t="s">
        <v>35</v>
      </c>
      <c r="C11397" t="s">
        <v>472</v>
      </c>
      <c r="D11397" t="s">
        <v>36</v>
      </c>
      <c r="E11397" t="s">
        <v>777</v>
      </c>
      <c r="F11397" t="s">
        <v>776</v>
      </c>
      <c r="G11397" t="s">
        <v>27</v>
      </c>
      <c r="H11397" t="s">
        <v>85</v>
      </c>
      <c r="I11397">
        <v>149</v>
      </c>
      <c r="J11397">
        <v>2</v>
      </c>
      <c r="K11397">
        <v>3846</v>
      </c>
      <c r="L11397" t="s">
        <v>471</v>
      </c>
      <c r="M11397" s="2">
        <f>+Table3[[#This Row],[CHW]]/Table3[[#This Row],[Count of Airbill Number]]</f>
        <v>74.5</v>
      </c>
    </row>
    <row r="11398" spans="2:13">
      <c r="B11398" t="s">
        <v>20</v>
      </c>
      <c r="C11398" t="s">
        <v>472</v>
      </c>
      <c r="D11398" t="s">
        <v>22</v>
      </c>
      <c r="E11398" t="s">
        <v>776</v>
      </c>
      <c r="F11398" t="s">
        <v>778</v>
      </c>
      <c r="G11398" t="s">
        <v>63</v>
      </c>
      <c r="H11398" t="s">
        <v>150</v>
      </c>
      <c r="I11398">
        <v>149</v>
      </c>
      <c r="J11398">
        <v>4</v>
      </c>
      <c r="K11398">
        <v>3847</v>
      </c>
      <c r="L11398" t="s">
        <v>471</v>
      </c>
      <c r="M11398" s="2">
        <f>+Table3[[#This Row],[CHW]]/Table3[[#This Row],[Count of Airbill Number]]</f>
        <v>37.25</v>
      </c>
    </row>
    <row r="11399" spans="2:13">
      <c r="B11399" t="s">
        <v>20</v>
      </c>
      <c r="C11399" t="s">
        <v>472</v>
      </c>
      <c r="D11399" t="s">
        <v>22</v>
      </c>
      <c r="E11399" t="s">
        <v>777</v>
      </c>
      <c r="F11399" t="s">
        <v>778</v>
      </c>
      <c r="G11399" t="s">
        <v>179</v>
      </c>
      <c r="H11399" t="s">
        <v>150</v>
      </c>
      <c r="I11399">
        <v>149</v>
      </c>
      <c r="J11399">
        <v>16</v>
      </c>
      <c r="K11399">
        <v>3848</v>
      </c>
      <c r="L11399" t="s">
        <v>471</v>
      </c>
      <c r="M11399" s="2">
        <f>+Table3[[#This Row],[CHW]]/Table3[[#This Row],[Count of Airbill Number]]</f>
        <v>9.3125</v>
      </c>
    </row>
    <row r="11400" spans="2:13">
      <c r="B11400" t="s">
        <v>20</v>
      </c>
      <c r="C11400" t="s">
        <v>472</v>
      </c>
      <c r="D11400" t="s">
        <v>22</v>
      </c>
      <c r="E11400" t="s">
        <v>777</v>
      </c>
      <c r="F11400" t="s">
        <v>777</v>
      </c>
      <c r="G11400" t="s">
        <v>484</v>
      </c>
      <c r="H11400" t="s">
        <v>106</v>
      </c>
      <c r="I11400">
        <v>149</v>
      </c>
      <c r="J11400">
        <v>22</v>
      </c>
      <c r="K11400">
        <v>3849</v>
      </c>
      <c r="L11400" t="s">
        <v>471</v>
      </c>
      <c r="M11400" s="2">
        <f>+Table3[[#This Row],[CHW]]/Table3[[#This Row],[Count of Airbill Number]]</f>
        <v>6.7727272727272725</v>
      </c>
    </row>
    <row r="11401" spans="2:13">
      <c r="B11401" t="s">
        <v>20</v>
      </c>
      <c r="C11401" t="s">
        <v>472</v>
      </c>
      <c r="D11401" t="s">
        <v>22</v>
      </c>
      <c r="E11401" t="s">
        <v>778</v>
      </c>
      <c r="F11401" t="s">
        <v>778</v>
      </c>
      <c r="G11401" t="s">
        <v>304</v>
      </c>
      <c r="H11401" t="s">
        <v>112</v>
      </c>
      <c r="I11401">
        <v>149</v>
      </c>
      <c r="J11401">
        <v>13</v>
      </c>
      <c r="K11401">
        <v>3850</v>
      </c>
      <c r="L11401" t="s">
        <v>471</v>
      </c>
      <c r="M11401" s="2">
        <f>+Table3[[#This Row],[CHW]]/Table3[[#This Row],[Count of Airbill Number]]</f>
        <v>11.461538461538462</v>
      </c>
    </row>
    <row r="11402" spans="2:13">
      <c r="B11402" t="s">
        <v>20</v>
      </c>
      <c r="C11402" t="s">
        <v>472</v>
      </c>
      <c r="D11402" t="s">
        <v>22</v>
      </c>
      <c r="E11402" t="s">
        <v>777</v>
      </c>
      <c r="F11402" t="s">
        <v>777</v>
      </c>
      <c r="G11402" t="s">
        <v>556</v>
      </c>
      <c r="H11402" t="s">
        <v>106</v>
      </c>
      <c r="I11402">
        <v>149</v>
      </c>
      <c r="J11402">
        <v>14</v>
      </c>
      <c r="K11402">
        <v>3851</v>
      </c>
      <c r="L11402" t="s">
        <v>471</v>
      </c>
      <c r="M11402" s="2">
        <f>+Table3[[#This Row],[CHW]]/Table3[[#This Row],[Count of Airbill Number]]</f>
        <v>10.642857142857142</v>
      </c>
    </row>
    <row r="11403" spans="2:13">
      <c r="B11403" t="s">
        <v>20</v>
      </c>
      <c r="C11403" t="s">
        <v>472</v>
      </c>
      <c r="D11403" t="s">
        <v>22</v>
      </c>
      <c r="E11403" t="s">
        <v>776</v>
      </c>
      <c r="F11403" t="s">
        <v>776</v>
      </c>
      <c r="G11403" t="s">
        <v>32</v>
      </c>
      <c r="H11403" t="s">
        <v>149</v>
      </c>
      <c r="I11403">
        <v>149</v>
      </c>
      <c r="J11403">
        <v>10</v>
      </c>
      <c r="K11403">
        <v>3852</v>
      </c>
      <c r="L11403" t="s">
        <v>471</v>
      </c>
      <c r="M11403" s="2">
        <f>+Table3[[#This Row],[CHW]]/Table3[[#This Row],[Count of Airbill Number]]</f>
        <v>14.9</v>
      </c>
    </row>
    <row r="11404" spans="2:13">
      <c r="B11404" t="s">
        <v>20</v>
      </c>
      <c r="C11404" t="s">
        <v>472</v>
      </c>
      <c r="D11404" t="s">
        <v>22</v>
      </c>
      <c r="E11404" t="s">
        <v>777</v>
      </c>
      <c r="F11404" t="s">
        <v>777</v>
      </c>
      <c r="G11404" t="s">
        <v>587</v>
      </c>
      <c r="H11404" t="s">
        <v>205</v>
      </c>
      <c r="I11404">
        <v>149</v>
      </c>
      <c r="J11404">
        <v>19</v>
      </c>
      <c r="K11404">
        <v>3853</v>
      </c>
      <c r="L11404" t="s">
        <v>471</v>
      </c>
      <c r="M11404" s="2">
        <f>+Table3[[#This Row],[CHW]]/Table3[[#This Row],[Count of Airbill Number]]</f>
        <v>7.8421052631578947</v>
      </c>
    </row>
    <row r="11405" spans="2:13">
      <c r="B11405" t="s">
        <v>20</v>
      </c>
      <c r="C11405" t="s">
        <v>21</v>
      </c>
      <c r="D11405" t="s">
        <v>22</v>
      </c>
      <c r="E11405" t="s">
        <v>777</v>
      </c>
      <c r="F11405" t="s">
        <v>777</v>
      </c>
      <c r="G11405" t="s">
        <v>374</v>
      </c>
      <c r="H11405" t="s">
        <v>559</v>
      </c>
      <c r="I11405">
        <v>148.89999999999998</v>
      </c>
      <c r="J11405">
        <v>16</v>
      </c>
      <c r="K11405">
        <v>3854</v>
      </c>
      <c r="L11405" t="s">
        <v>471</v>
      </c>
      <c r="M11405" s="2">
        <f>+Table3[[#This Row],[CHW]]/Table3[[#This Row],[Count of Airbill Number]]</f>
        <v>9.3062499999999986</v>
      </c>
    </row>
    <row r="11406" spans="2:13">
      <c r="B11406" t="s">
        <v>20</v>
      </c>
      <c r="C11406" t="s">
        <v>472</v>
      </c>
      <c r="D11406" t="s">
        <v>22</v>
      </c>
      <c r="E11406" t="s">
        <v>776</v>
      </c>
      <c r="F11406" t="s">
        <v>777</v>
      </c>
      <c r="G11406" t="s">
        <v>597</v>
      </c>
      <c r="H11406" t="s">
        <v>489</v>
      </c>
      <c r="I11406">
        <v>148.84</v>
      </c>
      <c r="J11406">
        <v>3</v>
      </c>
      <c r="K11406">
        <v>3855</v>
      </c>
      <c r="L11406" t="s">
        <v>471</v>
      </c>
      <c r="M11406" s="2">
        <f>+Table3[[#This Row],[CHW]]/Table3[[#This Row],[Count of Airbill Number]]</f>
        <v>49.613333333333337</v>
      </c>
    </row>
    <row r="11407" spans="2:13">
      <c r="B11407" t="s">
        <v>20</v>
      </c>
      <c r="C11407" t="s">
        <v>472</v>
      </c>
      <c r="D11407" t="s">
        <v>22</v>
      </c>
      <c r="E11407" t="s">
        <v>776</v>
      </c>
      <c r="F11407" t="s">
        <v>778</v>
      </c>
      <c r="G11407" t="s">
        <v>85</v>
      </c>
      <c r="H11407" t="s">
        <v>291</v>
      </c>
      <c r="I11407">
        <v>148.70625999999999</v>
      </c>
      <c r="J11407">
        <v>6</v>
      </c>
      <c r="K11407">
        <v>3856</v>
      </c>
      <c r="L11407" t="s">
        <v>471</v>
      </c>
      <c r="M11407" s="2">
        <f>+Table3[[#This Row],[CHW]]/Table3[[#This Row],[Count of Airbill Number]]</f>
        <v>24.784376666666663</v>
      </c>
    </row>
    <row r="11408" spans="2:13">
      <c r="B11408" t="s">
        <v>20</v>
      </c>
      <c r="C11408" t="s">
        <v>472</v>
      </c>
      <c r="D11408" t="s">
        <v>22</v>
      </c>
      <c r="E11408" t="s">
        <v>778</v>
      </c>
      <c r="F11408" t="s">
        <v>778</v>
      </c>
      <c r="G11408" t="s">
        <v>51</v>
      </c>
      <c r="H11408" t="s">
        <v>561</v>
      </c>
      <c r="I11408">
        <v>148.64000000000001</v>
      </c>
      <c r="J11408">
        <v>10</v>
      </c>
      <c r="K11408">
        <v>3857</v>
      </c>
      <c r="L11408" t="s">
        <v>471</v>
      </c>
      <c r="M11408" s="2">
        <f>+Table3[[#This Row],[CHW]]/Table3[[#This Row],[Count of Airbill Number]]</f>
        <v>14.864000000000001</v>
      </c>
    </row>
    <row r="11409" spans="2:13">
      <c r="B11409" t="s">
        <v>20</v>
      </c>
      <c r="C11409" t="s">
        <v>472</v>
      </c>
      <c r="D11409" t="s">
        <v>22</v>
      </c>
      <c r="E11409" t="s">
        <v>778</v>
      </c>
      <c r="F11409" t="s">
        <v>776</v>
      </c>
      <c r="G11409" t="s">
        <v>86</v>
      </c>
      <c r="H11409" t="s">
        <v>602</v>
      </c>
      <c r="I11409">
        <v>148.6</v>
      </c>
      <c r="J11409">
        <v>10</v>
      </c>
      <c r="K11409">
        <v>3858</v>
      </c>
      <c r="L11409" t="s">
        <v>471</v>
      </c>
      <c r="M11409" s="2">
        <f>+Table3[[#This Row],[CHW]]/Table3[[#This Row],[Count of Airbill Number]]</f>
        <v>14.86</v>
      </c>
    </row>
    <row r="11410" spans="2:13">
      <c r="B11410" t="s">
        <v>20</v>
      </c>
      <c r="C11410" t="s">
        <v>21</v>
      </c>
      <c r="D11410" t="s">
        <v>22</v>
      </c>
      <c r="E11410" t="s">
        <v>777</v>
      </c>
      <c r="F11410" t="s">
        <v>777</v>
      </c>
      <c r="G11410" t="s">
        <v>44</v>
      </c>
      <c r="H11410" t="s">
        <v>429</v>
      </c>
      <c r="I11410">
        <v>148.44999999999999</v>
      </c>
      <c r="J11410">
        <v>32</v>
      </c>
      <c r="K11410">
        <v>3859</v>
      </c>
      <c r="L11410" t="s">
        <v>471</v>
      </c>
      <c r="M11410" s="2">
        <f>+Table3[[#This Row],[CHW]]/Table3[[#This Row],[Count of Airbill Number]]</f>
        <v>4.6390624999999996</v>
      </c>
    </row>
    <row r="11411" spans="2:13">
      <c r="B11411" t="s">
        <v>35</v>
      </c>
      <c r="C11411" t="s">
        <v>472</v>
      </c>
      <c r="D11411" t="s">
        <v>36</v>
      </c>
      <c r="E11411" t="s">
        <v>777</v>
      </c>
      <c r="F11411" t="s">
        <v>777</v>
      </c>
      <c r="G11411" t="s">
        <v>274</v>
      </c>
      <c r="H11411" t="s">
        <v>374</v>
      </c>
      <c r="I11411">
        <v>148</v>
      </c>
      <c r="J11411">
        <v>3</v>
      </c>
      <c r="K11411">
        <v>3860</v>
      </c>
      <c r="L11411" t="s">
        <v>471</v>
      </c>
      <c r="M11411" s="2">
        <f>+Table3[[#This Row],[CHW]]/Table3[[#This Row],[Count of Airbill Number]]</f>
        <v>49.333333333333336</v>
      </c>
    </row>
    <row r="11412" spans="2:13">
      <c r="B11412" t="s">
        <v>20</v>
      </c>
      <c r="C11412" t="s">
        <v>472</v>
      </c>
      <c r="D11412" t="s">
        <v>22</v>
      </c>
      <c r="E11412" t="s">
        <v>778</v>
      </c>
      <c r="F11412" t="s">
        <v>778</v>
      </c>
      <c r="G11412" t="s">
        <v>269</v>
      </c>
      <c r="H11412" t="s">
        <v>306</v>
      </c>
      <c r="I11412">
        <v>148</v>
      </c>
      <c r="J11412">
        <v>10</v>
      </c>
      <c r="K11412">
        <v>3861</v>
      </c>
      <c r="L11412" t="s">
        <v>471</v>
      </c>
      <c r="M11412" s="2">
        <f>+Table3[[#This Row],[CHW]]/Table3[[#This Row],[Count of Airbill Number]]</f>
        <v>14.8</v>
      </c>
    </row>
    <row r="11413" spans="2:13">
      <c r="B11413" t="s">
        <v>20</v>
      </c>
      <c r="C11413" t="s">
        <v>472</v>
      </c>
      <c r="D11413" t="s">
        <v>22</v>
      </c>
      <c r="E11413" t="s">
        <v>776</v>
      </c>
      <c r="F11413" t="s">
        <v>776</v>
      </c>
      <c r="G11413" t="s">
        <v>33</v>
      </c>
      <c r="H11413" t="s">
        <v>103</v>
      </c>
      <c r="I11413">
        <v>148</v>
      </c>
      <c r="J11413">
        <v>4</v>
      </c>
      <c r="K11413">
        <v>3862</v>
      </c>
      <c r="L11413" t="s">
        <v>471</v>
      </c>
      <c r="M11413" s="2">
        <f>+Table3[[#This Row],[CHW]]/Table3[[#This Row],[Count of Airbill Number]]</f>
        <v>37</v>
      </c>
    </row>
    <row r="11414" spans="2:13">
      <c r="B11414" t="s">
        <v>20</v>
      </c>
      <c r="C11414" t="s">
        <v>472</v>
      </c>
      <c r="D11414" t="s">
        <v>22</v>
      </c>
      <c r="E11414" t="s">
        <v>778</v>
      </c>
      <c r="F11414" t="s">
        <v>777</v>
      </c>
      <c r="G11414" t="s">
        <v>86</v>
      </c>
      <c r="H11414" t="s">
        <v>489</v>
      </c>
      <c r="I11414">
        <v>148</v>
      </c>
      <c r="J11414">
        <v>9</v>
      </c>
      <c r="K11414">
        <v>3863</v>
      </c>
      <c r="L11414" t="s">
        <v>471</v>
      </c>
      <c r="M11414" s="2">
        <f>+Table3[[#This Row],[CHW]]/Table3[[#This Row],[Count of Airbill Number]]</f>
        <v>16.444444444444443</v>
      </c>
    </row>
    <row r="11415" spans="2:13">
      <c r="B11415" t="s">
        <v>20</v>
      </c>
      <c r="C11415" t="s">
        <v>21</v>
      </c>
      <c r="D11415" t="s">
        <v>22</v>
      </c>
      <c r="E11415" t="s">
        <v>778</v>
      </c>
      <c r="F11415" t="s">
        <v>777</v>
      </c>
      <c r="G11415" t="s">
        <v>86</v>
      </c>
      <c r="H11415" t="s">
        <v>181</v>
      </c>
      <c r="I11415">
        <v>147.80000000000001</v>
      </c>
      <c r="J11415">
        <v>54</v>
      </c>
      <c r="K11415">
        <v>3864</v>
      </c>
      <c r="L11415" t="s">
        <v>471</v>
      </c>
      <c r="M11415" s="2">
        <f>+Table3[[#This Row],[CHW]]/Table3[[#This Row],[Count of Airbill Number]]</f>
        <v>2.7370370370370374</v>
      </c>
    </row>
    <row r="11416" spans="2:13">
      <c r="B11416" t="s">
        <v>20</v>
      </c>
      <c r="C11416" t="s">
        <v>472</v>
      </c>
      <c r="D11416" t="s">
        <v>22</v>
      </c>
      <c r="E11416" t="s">
        <v>778</v>
      </c>
      <c r="F11416" t="s">
        <v>777</v>
      </c>
      <c r="G11416" t="s">
        <v>113</v>
      </c>
      <c r="H11416" t="s">
        <v>205</v>
      </c>
      <c r="I11416">
        <v>147.5</v>
      </c>
      <c r="J11416">
        <v>2</v>
      </c>
      <c r="K11416">
        <v>3865</v>
      </c>
      <c r="L11416" t="s">
        <v>471</v>
      </c>
      <c r="M11416" s="2">
        <f>+Table3[[#This Row],[CHW]]/Table3[[#This Row],[Count of Airbill Number]]</f>
        <v>73.75</v>
      </c>
    </row>
    <row r="11417" spans="2:13">
      <c r="B11417" t="s">
        <v>20</v>
      </c>
      <c r="C11417" t="s">
        <v>472</v>
      </c>
      <c r="D11417" t="s">
        <v>22</v>
      </c>
      <c r="E11417" t="s">
        <v>778</v>
      </c>
      <c r="F11417" t="s">
        <v>776</v>
      </c>
      <c r="G11417" t="s">
        <v>310</v>
      </c>
      <c r="H11417" t="s">
        <v>66</v>
      </c>
      <c r="I11417">
        <v>147.4</v>
      </c>
      <c r="J11417">
        <v>15</v>
      </c>
      <c r="K11417">
        <v>3866</v>
      </c>
      <c r="L11417" t="s">
        <v>471</v>
      </c>
      <c r="M11417" s="2">
        <f>+Table3[[#This Row],[CHW]]/Table3[[#This Row],[Count of Airbill Number]]</f>
        <v>9.8266666666666662</v>
      </c>
    </row>
    <row r="11418" spans="2:13">
      <c r="B11418" t="s">
        <v>35</v>
      </c>
      <c r="C11418" t="s">
        <v>21</v>
      </c>
      <c r="D11418" t="s">
        <v>36</v>
      </c>
      <c r="E11418" t="s">
        <v>776</v>
      </c>
      <c r="F11418" t="s">
        <v>776</v>
      </c>
      <c r="G11418" t="s">
        <v>116</v>
      </c>
      <c r="H11418" t="s">
        <v>478</v>
      </c>
      <c r="I11418">
        <v>147.30000000000001</v>
      </c>
      <c r="J11418">
        <v>9</v>
      </c>
      <c r="K11418">
        <v>3867</v>
      </c>
      <c r="L11418" t="s">
        <v>471</v>
      </c>
      <c r="M11418" s="2">
        <f>+Table3[[#This Row],[CHW]]/Table3[[#This Row],[Count of Airbill Number]]</f>
        <v>16.366666666666667</v>
      </c>
    </row>
    <row r="11419" spans="2:13">
      <c r="B11419" t="s">
        <v>20</v>
      </c>
      <c r="C11419" t="s">
        <v>472</v>
      </c>
      <c r="D11419" t="s">
        <v>22</v>
      </c>
      <c r="E11419" t="s">
        <v>776</v>
      </c>
      <c r="F11419" t="s">
        <v>778</v>
      </c>
      <c r="G11419" t="s">
        <v>66</v>
      </c>
      <c r="H11419" t="s">
        <v>210</v>
      </c>
      <c r="I11419">
        <v>147.29999999999998</v>
      </c>
      <c r="J11419">
        <v>7</v>
      </c>
      <c r="K11419">
        <v>3868</v>
      </c>
      <c r="L11419" t="s">
        <v>471</v>
      </c>
      <c r="M11419" s="2">
        <f>+Table3[[#This Row],[CHW]]/Table3[[#This Row],[Count of Airbill Number]]</f>
        <v>21.042857142857141</v>
      </c>
    </row>
    <row r="11420" spans="2:13">
      <c r="B11420" t="s">
        <v>20</v>
      </c>
      <c r="C11420" t="s">
        <v>472</v>
      </c>
      <c r="D11420" t="s">
        <v>36</v>
      </c>
      <c r="E11420" t="s">
        <v>776</v>
      </c>
      <c r="F11420" t="s">
        <v>776</v>
      </c>
      <c r="G11420" t="s">
        <v>39</v>
      </c>
      <c r="H11420" t="s">
        <v>37</v>
      </c>
      <c r="I11420">
        <v>147.06</v>
      </c>
      <c r="J11420">
        <v>12</v>
      </c>
      <c r="K11420">
        <v>3869</v>
      </c>
      <c r="L11420" t="s">
        <v>471</v>
      </c>
      <c r="M11420" s="2">
        <f>+Table3[[#This Row],[CHW]]/Table3[[#This Row],[Count of Airbill Number]]</f>
        <v>12.255000000000001</v>
      </c>
    </row>
    <row r="11421" spans="2:13">
      <c r="B11421" t="s">
        <v>20</v>
      </c>
      <c r="C11421" t="s">
        <v>21</v>
      </c>
      <c r="D11421" t="s">
        <v>22</v>
      </c>
      <c r="E11421" t="s">
        <v>778</v>
      </c>
      <c r="F11421" t="s">
        <v>776</v>
      </c>
      <c r="G11421" t="s">
        <v>283</v>
      </c>
      <c r="H11421" t="s">
        <v>66</v>
      </c>
      <c r="I11421">
        <v>147</v>
      </c>
      <c r="J11421">
        <v>70</v>
      </c>
      <c r="K11421">
        <v>3870</v>
      </c>
      <c r="L11421" t="s">
        <v>471</v>
      </c>
      <c r="M11421" s="2">
        <f>+Table3[[#This Row],[CHW]]/Table3[[#This Row],[Count of Airbill Number]]</f>
        <v>2.1</v>
      </c>
    </row>
    <row r="11422" spans="2:13">
      <c r="B11422" t="s">
        <v>20</v>
      </c>
      <c r="C11422" t="s">
        <v>472</v>
      </c>
      <c r="D11422" t="s">
        <v>22</v>
      </c>
      <c r="E11422" t="s">
        <v>777</v>
      </c>
      <c r="F11422" t="s">
        <v>777</v>
      </c>
      <c r="G11422" t="s">
        <v>230</v>
      </c>
      <c r="H11422" t="s">
        <v>44</v>
      </c>
      <c r="I11422">
        <v>147</v>
      </c>
      <c r="J11422">
        <v>1</v>
      </c>
      <c r="K11422">
        <v>3871</v>
      </c>
      <c r="L11422" t="s">
        <v>471</v>
      </c>
      <c r="M11422" s="2">
        <f>+Table3[[#This Row],[CHW]]/Table3[[#This Row],[Count of Airbill Number]]</f>
        <v>147</v>
      </c>
    </row>
    <row r="11423" spans="2:13">
      <c r="B11423" t="s">
        <v>20</v>
      </c>
      <c r="C11423" t="s">
        <v>472</v>
      </c>
      <c r="D11423" t="s">
        <v>22</v>
      </c>
      <c r="E11423" t="s">
        <v>778</v>
      </c>
      <c r="F11423" t="s">
        <v>778</v>
      </c>
      <c r="G11423" t="s">
        <v>333</v>
      </c>
      <c r="H11423" t="s">
        <v>369</v>
      </c>
      <c r="I11423">
        <v>147</v>
      </c>
      <c r="J11423">
        <v>11</v>
      </c>
      <c r="K11423">
        <v>3872</v>
      </c>
      <c r="L11423" t="s">
        <v>471</v>
      </c>
      <c r="M11423" s="2">
        <f>+Table3[[#This Row],[CHW]]/Table3[[#This Row],[Count of Airbill Number]]</f>
        <v>13.363636363636363</v>
      </c>
    </row>
    <row r="11424" spans="2:13">
      <c r="B11424" t="s">
        <v>20</v>
      </c>
      <c r="C11424" t="s">
        <v>472</v>
      </c>
      <c r="D11424" t="s">
        <v>22</v>
      </c>
      <c r="E11424" t="s">
        <v>776</v>
      </c>
      <c r="F11424" t="s">
        <v>776</v>
      </c>
      <c r="G11424" t="s">
        <v>158</v>
      </c>
      <c r="H11424" t="s">
        <v>123</v>
      </c>
      <c r="I11424">
        <v>146.80000000000001</v>
      </c>
      <c r="J11424">
        <v>5</v>
      </c>
      <c r="K11424">
        <v>3873</v>
      </c>
      <c r="L11424" t="s">
        <v>471</v>
      </c>
      <c r="M11424" s="2">
        <f>+Table3[[#This Row],[CHW]]/Table3[[#This Row],[Count of Airbill Number]]</f>
        <v>29.360000000000003</v>
      </c>
    </row>
    <row r="11425" spans="2:13">
      <c r="B11425" t="s">
        <v>20</v>
      </c>
      <c r="C11425" t="s">
        <v>472</v>
      </c>
      <c r="D11425" t="s">
        <v>22</v>
      </c>
      <c r="E11425" t="s">
        <v>776</v>
      </c>
      <c r="F11425" t="s">
        <v>778</v>
      </c>
      <c r="G11425" t="s">
        <v>66</v>
      </c>
      <c r="H11425" t="s">
        <v>174</v>
      </c>
      <c r="I11425">
        <v>146.30000000000001</v>
      </c>
      <c r="J11425">
        <v>7</v>
      </c>
      <c r="K11425">
        <v>3874</v>
      </c>
      <c r="L11425" t="s">
        <v>471</v>
      </c>
      <c r="M11425" s="2">
        <f>+Table3[[#This Row],[CHW]]/Table3[[#This Row],[Count of Airbill Number]]</f>
        <v>20.900000000000002</v>
      </c>
    </row>
    <row r="11426" spans="2:13">
      <c r="B11426" t="s">
        <v>20</v>
      </c>
      <c r="C11426" t="s">
        <v>472</v>
      </c>
      <c r="D11426" t="s">
        <v>22</v>
      </c>
      <c r="E11426" t="s">
        <v>777</v>
      </c>
      <c r="F11426" t="s">
        <v>777</v>
      </c>
      <c r="G11426" t="s">
        <v>612</v>
      </c>
      <c r="H11426" t="s">
        <v>97</v>
      </c>
      <c r="I11426">
        <v>146.28</v>
      </c>
      <c r="J11426">
        <v>9</v>
      </c>
      <c r="K11426">
        <v>3875</v>
      </c>
      <c r="L11426" t="s">
        <v>471</v>
      </c>
      <c r="M11426" s="2">
        <f>+Table3[[#This Row],[CHW]]/Table3[[#This Row],[Count of Airbill Number]]</f>
        <v>16.253333333333334</v>
      </c>
    </row>
    <row r="11427" spans="2:13">
      <c r="B11427" t="s">
        <v>35</v>
      </c>
      <c r="C11427" t="s">
        <v>472</v>
      </c>
      <c r="D11427" t="s">
        <v>36</v>
      </c>
      <c r="E11427" t="s">
        <v>777</v>
      </c>
      <c r="F11427" t="s">
        <v>777</v>
      </c>
      <c r="G11427" t="s">
        <v>601</v>
      </c>
      <c r="H11427" t="s">
        <v>97</v>
      </c>
      <c r="I11427">
        <v>146.06</v>
      </c>
      <c r="J11427">
        <v>4</v>
      </c>
      <c r="K11427">
        <v>3876</v>
      </c>
      <c r="L11427" t="s">
        <v>471</v>
      </c>
      <c r="M11427" s="2">
        <f>+Table3[[#This Row],[CHW]]/Table3[[#This Row],[Count of Airbill Number]]</f>
        <v>36.515000000000001</v>
      </c>
    </row>
    <row r="11428" spans="2:13">
      <c r="B11428" t="s">
        <v>20</v>
      </c>
      <c r="C11428" t="s">
        <v>21</v>
      </c>
      <c r="D11428" t="s">
        <v>22</v>
      </c>
      <c r="E11428" t="s">
        <v>777</v>
      </c>
      <c r="F11428" t="s">
        <v>777</v>
      </c>
      <c r="G11428" t="s">
        <v>290</v>
      </c>
      <c r="H11428" t="s">
        <v>553</v>
      </c>
      <c r="I11428">
        <v>146.05000000000001</v>
      </c>
      <c r="J11428">
        <v>20</v>
      </c>
      <c r="K11428">
        <v>3877</v>
      </c>
      <c r="L11428" t="s">
        <v>471</v>
      </c>
      <c r="M11428" s="2">
        <f>+Table3[[#This Row],[CHW]]/Table3[[#This Row],[Count of Airbill Number]]</f>
        <v>7.3025000000000002</v>
      </c>
    </row>
    <row r="11429" spans="2:13">
      <c r="B11429" t="s">
        <v>20</v>
      </c>
      <c r="C11429" t="s">
        <v>472</v>
      </c>
      <c r="D11429" t="s">
        <v>22</v>
      </c>
      <c r="E11429" t="s">
        <v>776</v>
      </c>
      <c r="F11429" t="s">
        <v>776</v>
      </c>
      <c r="G11429" t="s">
        <v>145</v>
      </c>
      <c r="H11429" t="s">
        <v>85</v>
      </c>
      <c r="I11429">
        <v>146.01</v>
      </c>
      <c r="J11429">
        <v>9</v>
      </c>
      <c r="K11429">
        <v>3878</v>
      </c>
      <c r="L11429" t="s">
        <v>471</v>
      </c>
      <c r="M11429" s="2">
        <f>+Table3[[#This Row],[CHW]]/Table3[[#This Row],[Count of Airbill Number]]</f>
        <v>16.223333333333333</v>
      </c>
    </row>
    <row r="11430" spans="2:13">
      <c r="B11430" t="s">
        <v>20</v>
      </c>
      <c r="C11430" t="s">
        <v>21</v>
      </c>
      <c r="D11430" t="s">
        <v>22</v>
      </c>
      <c r="E11430" t="s">
        <v>778</v>
      </c>
      <c r="F11430" t="s">
        <v>778</v>
      </c>
      <c r="G11430" t="s">
        <v>261</v>
      </c>
      <c r="H11430" t="s">
        <v>86</v>
      </c>
      <c r="I11430">
        <v>146</v>
      </c>
      <c r="J11430">
        <v>124</v>
      </c>
      <c r="K11430">
        <v>3879</v>
      </c>
      <c r="L11430" t="s">
        <v>471</v>
      </c>
      <c r="M11430" s="2">
        <f>+Table3[[#This Row],[CHW]]/Table3[[#This Row],[Count of Airbill Number]]</f>
        <v>1.1774193548387097</v>
      </c>
    </row>
    <row r="11431" spans="2:13">
      <c r="B11431" t="s">
        <v>20</v>
      </c>
      <c r="C11431" t="s">
        <v>21</v>
      </c>
      <c r="D11431" t="s">
        <v>36</v>
      </c>
      <c r="E11431" t="s">
        <v>777</v>
      </c>
      <c r="F11431" t="s">
        <v>777</v>
      </c>
      <c r="G11431" t="s">
        <v>110</v>
      </c>
      <c r="H11431" t="s">
        <v>29</v>
      </c>
      <c r="I11431">
        <v>146</v>
      </c>
      <c r="J11431">
        <v>144</v>
      </c>
      <c r="K11431">
        <v>3880</v>
      </c>
      <c r="L11431" t="s">
        <v>471</v>
      </c>
      <c r="M11431" s="2">
        <f>+Table3[[#This Row],[CHW]]/Table3[[#This Row],[Count of Airbill Number]]</f>
        <v>1.0138888888888888</v>
      </c>
    </row>
    <row r="11432" spans="2:13">
      <c r="B11432" t="s">
        <v>20</v>
      </c>
      <c r="C11432" t="s">
        <v>472</v>
      </c>
      <c r="D11432" t="s">
        <v>22</v>
      </c>
      <c r="E11432" t="s">
        <v>776</v>
      </c>
      <c r="F11432" t="s">
        <v>776</v>
      </c>
      <c r="G11432" t="s">
        <v>24</v>
      </c>
      <c r="H11432" t="s">
        <v>77</v>
      </c>
      <c r="I11432">
        <v>146</v>
      </c>
      <c r="J11432">
        <v>8</v>
      </c>
      <c r="K11432">
        <v>3881</v>
      </c>
      <c r="L11432" t="s">
        <v>471</v>
      </c>
      <c r="M11432" s="2">
        <f>+Table3[[#This Row],[CHW]]/Table3[[#This Row],[Count of Airbill Number]]</f>
        <v>18.25</v>
      </c>
    </row>
    <row r="11433" spans="2:13">
      <c r="B11433" t="s">
        <v>20</v>
      </c>
      <c r="C11433" t="s">
        <v>472</v>
      </c>
      <c r="D11433" t="s">
        <v>22</v>
      </c>
      <c r="E11433" t="s">
        <v>776</v>
      </c>
      <c r="F11433" t="s">
        <v>778</v>
      </c>
      <c r="G11433" t="s">
        <v>66</v>
      </c>
      <c r="H11433" t="s">
        <v>498</v>
      </c>
      <c r="I11433">
        <v>146</v>
      </c>
      <c r="J11433">
        <v>7</v>
      </c>
      <c r="K11433">
        <v>3882</v>
      </c>
      <c r="L11433" t="s">
        <v>471</v>
      </c>
      <c r="M11433" s="2">
        <f>+Table3[[#This Row],[CHW]]/Table3[[#This Row],[Count of Airbill Number]]</f>
        <v>20.857142857142858</v>
      </c>
    </row>
    <row r="11434" spans="2:13">
      <c r="B11434" t="s">
        <v>20</v>
      </c>
      <c r="C11434" t="s">
        <v>472</v>
      </c>
      <c r="D11434" t="s">
        <v>22</v>
      </c>
      <c r="E11434" t="s">
        <v>776</v>
      </c>
      <c r="F11434" t="s">
        <v>776</v>
      </c>
      <c r="G11434" t="s">
        <v>397</v>
      </c>
      <c r="H11434" t="s">
        <v>85</v>
      </c>
      <c r="I11434">
        <v>146</v>
      </c>
      <c r="J11434">
        <v>14</v>
      </c>
      <c r="K11434">
        <v>3883</v>
      </c>
      <c r="L11434" t="s">
        <v>471</v>
      </c>
      <c r="M11434" s="2">
        <f>+Table3[[#This Row],[CHW]]/Table3[[#This Row],[Count of Airbill Number]]</f>
        <v>10.428571428571429</v>
      </c>
    </row>
    <row r="11435" spans="2:13">
      <c r="B11435" t="s">
        <v>20</v>
      </c>
      <c r="C11435" t="s">
        <v>21</v>
      </c>
      <c r="D11435" t="s">
        <v>22</v>
      </c>
      <c r="E11435" t="s">
        <v>777</v>
      </c>
      <c r="F11435" t="s">
        <v>778</v>
      </c>
      <c r="G11435" t="s">
        <v>27</v>
      </c>
      <c r="H11435" t="s">
        <v>269</v>
      </c>
      <c r="I11435">
        <v>145.5</v>
      </c>
      <c r="J11435">
        <v>30</v>
      </c>
      <c r="K11435">
        <v>3884</v>
      </c>
      <c r="L11435" t="s">
        <v>471</v>
      </c>
      <c r="M11435" s="2">
        <f>+Table3[[#This Row],[CHW]]/Table3[[#This Row],[Count of Airbill Number]]</f>
        <v>4.8499999999999996</v>
      </c>
    </row>
    <row r="11436" spans="2:13">
      <c r="B11436" t="s">
        <v>20</v>
      </c>
      <c r="C11436" t="s">
        <v>472</v>
      </c>
      <c r="D11436" t="s">
        <v>22</v>
      </c>
      <c r="E11436" t="s">
        <v>777</v>
      </c>
      <c r="F11436" t="s">
        <v>778</v>
      </c>
      <c r="G11436" t="s">
        <v>27</v>
      </c>
      <c r="H11436" t="s">
        <v>155</v>
      </c>
      <c r="I11436">
        <v>145.5</v>
      </c>
      <c r="J11436">
        <v>13</v>
      </c>
      <c r="K11436">
        <v>3885</v>
      </c>
      <c r="L11436" t="s">
        <v>471</v>
      </c>
      <c r="M11436" s="2">
        <f>+Table3[[#This Row],[CHW]]/Table3[[#This Row],[Count of Airbill Number]]</f>
        <v>11.192307692307692</v>
      </c>
    </row>
    <row r="11437" spans="2:13">
      <c r="B11437" t="s">
        <v>20</v>
      </c>
      <c r="C11437" t="s">
        <v>472</v>
      </c>
      <c r="D11437" t="s">
        <v>22</v>
      </c>
      <c r="E11437" t="s">
        <v>776</v>
      </c>
      <c r="F11437" t="s">
        <v>778</v>
      </c>
      <c r="G11437" t="s">
        <v>94</v>
      </c>
      <c r="H11437" t="s">
        <v>86</v>
      </c>
      <c r="I11437">
        <v>145.32</v>
      </c>
      <c r="J11437">
        <v>9</v>
      </c>
      <c r="K11437">
        <v>3886</v>
      </c>
      <c r="L11437" t="s">
        <v>471</v>
      </c>
      <c r="M11437" s="2">
        <f>+Table3[[#This Row],[CHW]]/Table3[[#This Row],[Count of Airbill Number]]</f>
        <v>16.146666666666665</v>
      </c>
    </row>
    <row r="11438" spans="2:13">
      <c r="B11438" t="s">
        <v>20</v>
      </c>
      <c r="C11438" t="s">
        <v>21</v>
      </c>
      <c r="D11438" t="s">
        <v>22</v>
      </c>
      <c r="E11438" t="s">
        <v>778</v>
      </c>
      <c r="F11438" t="s">
        <v>776</v>
      </c>
      <c r="G11438" t="s">
        <v>260</v>
      </c>
      <c r="H11438" t="s">
        <v>37</v>
      </c>
      <c r="I11438">
        <v>145</v>
      </c>
      <c r="J11438">
        <v>81</v>
      </c>
      <c r="K11438">
        <v>3887</v>
      </c>
      <c r="L11438" t="s">
        <v>471</v>
      </c>
      <c r="M11438" s="2">
        <f>+Table3[[#This Row],[CHW]]/Table3[[#This Row],[Count of Airbill Number]]</f>
        <v>1.7901234567901234</v>
      </c>
    </row>
    <row r="11439" spans="2:13">
      <c r="B11439" t="s">
        <v>20</v>
      </c>
      <c r="C11439" t="s">
        <v>472</v>
      </c>
      <c r="D11439" t="s">
        <v>22</v>
      </c>
      <c r="E11439" t="s">
        <v>777</v>
      </c>
      <c r="F11439" t="s">
        <v>778</v>
      </c>
      <c r="G11439" t="s">
        <v>106</v>
      </c>
      <c r="H11439" t="s">
        <v>112</v>
      </c>
      <c r="I11439">
        <v>145</v>
      </c>
      <c r="J11439">
        <v>10</v>
      </c>
      <c r="K11439">
        <v>3888</v>
      </c>
      <c r="L11439" t="s">
        <v>471</v>
      </c>
      <c r="M11439" s="2">
        <f>+Table3[[#This Row],[CHW]]/Table3[[#This Row],[Count of Airbill Number]]</f>
        <v>14.5</v>
      </c>
    </row>
    <row r="11440" spans="2:13">
      <c r="B11440" t="s">
        <v>20</v>
      </c>
      <c r="C11440" t="s">
        <v>472</v>
      </c>
      <c r="D11440" t="s">
        <v>36</v>
      </c>
      <c r="E11440" t="s">
        <v>776</v>
      </c>
      <c r="F11440" t="s">
        <v>776</v>
      </c>
      <c r="G11440" t="s">
        <v>66</v>
      </c>
      <c r="H11440" t="s">
        <v>59</v>
      </c>
      <c r="I11440">
        <v>145</v>
      </c>
      <c r="J11440">
        <v>10</v>
      </c>
      <c r="K11440">
        <v>3889</v>
      </c>
      <c r="L11440" t="s">
        <v>471</v>
      </c>
      <c r="M11440" s="2">
        <f>+Table3[[#This Row],[CHW]]/Table3[[#This Row],[Count of Airbill Number]]</f>
        <v>14.5</v>
      </c>
    </row>
    <row r="11441" spans="2:13">
      <c r="B11441" t="s">
        <v>20</v>
      </c>
      <c r="C11441" t="s">
        <v>472</v>
      </c>
      <c r="D11441" t="s">
        <v>36</v>
      </c>
      <c r="E11441" t="s">
        <v>776</v>
      </c>
      <c r="F11441" t="s">
        <v>776</v>
      </c>
      <c r="G11441" t="s">
        <v>69</v>
      </c>
      <c r="H11441" t="s">
        <v>32</v>
      </c>
      <c r="I11441">
        <v>145</v>
      </c>
      <c r="J11441">
        <v>9</v>
      </c>
      <c r="K11441">
        <v>3890</v>
      </c>
      <c r="L11441" t="s">
        <v>471</v>
      </c>
      <c r="M11441" s="2">
        <f>+Table3[[#This Row],[CHW]]/Table3[[#This Row],[Count of Airbill Number]]</f>
        <v>16.111111111111111</v>
      </c>
    </row>
    <row r="11442" spans="2:13">
      <c r="B11442" t="s">
        <v>20</v>
      </c>
      <c r="C11442" t="s">
        <v>21</v>
      </c>
      <c r="D11442" t="s">
        <v>22</v>
      </c>
      <c r="E11442" t="s">
        <v>777</v>
      </c>
      <c r="F11442" t="s">
        <v>777</v>
      </c>
      <c r="G11442" t="s">
        <v>290</v>
      </c>
      <c r="H11442" t="s">
        <v>579</v>
      </c>
      <c r="I11442">
        <v>144.97</v>
      </c>
      <c r="J11442">
        <v>25</v>
      </c>
      <c r="K11442">
        <v>3891</v>
      </c>
      <c r="L11442" t="s">
        <v>471</v>
      </c>
      <c r="M11442" s="2">
        <f>+Table3[[#This Row],[CHW]]/Table3[[#This Row],[Count of Airbill Number]]</f>
        <v>5.7988</v>
      </c>
    </row>
    <row r="11443" spans="2:13">
      <c r="B11443" t="s">
        <v>35</v>
      </c>
      <c r="C11443" t="s">
        <v>472</v>
      </c>
      <c r="D11443" t="s">
        <v>36</v>
      </c>
      <c r="E11443" t="s">
        <v>777</v>
      </c>
      <c r="F11443" t="s">
        <v>777</v>
      </c>
      <c r="G11443" t="s">
        <v>541</v>
      </c>
      <c r="H11443" t="s">
        <v>97</v>
      </c>
      <c r="I11443">
        <v>144.24</v>
      </c>
      <c r="J11443">
        <v>4</v>
      </c>
      <c r="K11443">
        <v>3892</v>
      </c>
      <c r="L11443" t="s">
        <v>471</v>
      </c>
      <c r="M11443" s="2">
        <f>+Table3[[#This Row],[CHW]]/Table3[[#This Row],[Count of Airbill Number]]</f>
        <v>36.06</v>
      </c>
    </row>
    <row r="11444" spans="2:13">
      <c r="B11444" t="s">
        <v>35</v>
      </c>
      <c r="C11444" t="s">
        <v>472</v>
      </c>
      <c r="D11444" t="s">
        <v>36</v>
      </c>
      <c r="E11444" t="s">
        <v>777</v>
      </c>
      <c r="F11444" t="s">
        <v>777</v>
      </c>
      <c r="G11444" t="s">
        <v>612</v>
      </c>
      <c r="H11444" t="s">
        <v>97</v>
      </c>
      <c r="I11444">
        <v>144.24</v>
      </c>
      <c r="J11444">
        <v>4</v>
      </c>
      <c r="K11444">
        <v>3893</v>
      </c>
      <c r="L11444" t="s">
        <v>471</v>
      </c>
      <c r="M11444" s="2">
        <f>+Table3[[#This Row],[CHW]]/Table3[[#This Row],[Count of Airbill Number]]</f>
        <v>36.06</v>
      </c>
    </row>
    <row r="11445" spans="2:13">
      <c r="B11445" t="s">
        <v>35</v>
      </c>
      <c r="C11445" t="s">
        <v>472</v>
      </c>
      <c r="D11445" t="s">
        <v>36</v>
      </c>
      <c r="E11445" t="s">
        <v>777</v>
      </c>
      <c r="F11445" t="s">
        <v>776</v>
      </c>
      <c r="G11445" t="s">
        <v>332</v>
      </c>
      <c r="H11445" t="s">
        <v>123</v>
      </c>
      <c r="I11445">
        <v>144</v>
      </c>
      <c r="J11445">
        <v>1</v>
      </c>
      <c r="K11445">
        <v>3894</v>
      </c>
      <c r="L11445" t="s">
        <v>471</v>
      </c>
      <c r="M11445" s="2">
        <f>+Table3[[#This Row],[CHW]]/Table3[[#This Row],[Count of Airbill Number]]</f>
        <v>144</v>
      </c>
    </row>
    <row r="11446" spans="2:13">
      <c r="B11446" t="s">
        <v>20</v>
      </c>
      <c r="C11446" t="s">
        <v>21</v>
      </c>
      <c r="D11446" t="s">
        <v>22</v>
      </c>
      <c r="E11446" t="s">
        <v>776</v>
      </c>
      <c r="F11446" t="s">
        <v>776</v>
      </c>
      <c r="G11446" t="s">
        <v>49</v>
      </c>
      <c r="H11446" t="s">
        <v>66</v>
      </c>
      <c r="I11446">
        <v>144</v>
      </c>
      <c r="J11446">
        <v>23</v>
      </c>
      <c r="K11446">
        <v>3895</v>
      </c>
      <c r="L11446" t="s">
        <v>471</v>
      </c>
      <c r="M11446" s="2">
        <f>+Table3[[#This Row],[CHW]]/Table3[[#This Row],[Count of Airbill Number]]</f>
        <v>6.2608695652173916</v>
      </c>
    </row>
    <row r="11447" spans="2:13">
      <c r="B11447" t="s">
        <v>20</v>
      </c>
      <c r="C11447" t="s">
        <v>21</v>
      </c>
      <c r="D11447" t="s">
        <v>36</v>
      </c>
      <c r="E11447" t="s">
        <v>777</v>
      </c>
      <c r="F11447" t="s">
        <v>777</v>
      </c>
      <c r="G11447" t="s">
        <v>55</v>
      </c>
      <c r="H11447" t="s">
        <v>44</v>
      </c>
      <c r="I11447">
        <v>144</v>
      </c>
      <c r="J11447">
        <v>103</v>
      </c>
      <c r="K11447">
        <v>3896</v>
      </c>
      <c r="L11447" t="s">
        <v>471</v>
      </c>
      <c r="M11447" s="2">
        <f>+Table3[[#This Row],[CHW]]/Table3[[#This Row],[Count of Airbill Number]]</f>
        <v>1.3980582524271845</v>
      </c>
    </row>
    <row r="11448" spans="2:13">
      <c r="B11448" t="s">
        <v>20</v>
      </c>
      <c r="C11448" t="s">
        <v>472</v>
      </c>
      <c r="D11448" t="s">
        <v>22</v>
      </c>
      <c r="E11448" t="s">
        <v>778</v>
      </c>
      <c r="F11448" t="s">
        <v>777</v>
      </c>
      <c r="G11448" t="s">
        <v>173</v>
      </c>
      <c r="H11448" t="s">
        <v>181</v>
      </c>
      <c r="I11448">
        <v>144</v>
      </c>
      <c r="J11448">
        <v>2</v>
      </c>
      <c r="K11448">
        <v>3897</v>
      </c>
      <c r="L11448" t="s">
        <v>471</v>
      </c>
      <c r="M11448" s="2">
        <f>+Table3[[#This Row],[CHW]]/Table3[[#This Row],[Count of Airbill Number]]</f>
        <v>72</v>
      </c>
    </row>
    <row r="11449" spans="2:13">
      <c r="B11449" t="s">
        <v>20</v>
      </c>
      <c r="C11449" t="s">
        <v>472</v>
      </c>
      <c r="D11449" t="s">
        <v>22</v>
      </c>
      <c r="E11449" t="s">
        <v>778</v>
      </c>
      <c r="F11449" t="s">
        <v>776</v>
      </c>
      <c r="G11449" t="s">
        <v>521</v>
      </c>
      <c r="H11449" t="s">
        <v>312</v>
      </c>
      <c r="I11449">
        <v>144</v>
      </c>
      <c r="J11449">
        <v>12</v>
      </c>
      <c r="K11449">
        <v>3898</v>
      </c>
      <c r="L11449" t="s">
        <v>471</v>
      </c>
      <c r="M11449" s="2">
        <f>+Table3[[#This Row],[CHW]]/Table3[[#This Row],[Count of Airbill Number]]</f>
        <v>12</v>
      </c>
    </row>
    <row r="11450" spans="2:13">
      <c r="B11450" t="s">
        <v>20</v>
      </c>
      <c r="C11450" t="s">
        <v>472</v>
      </c>
      <c r="D11450" t="s">
        <v>22</v>
      </c>
      <c r="E11450" t="s">
        <v>778</v>
      </c>
      <c r="F11450" t="s">
        <v>777</v>
      </c>
      <c r="G11450" t="s">
        <v>269</v>
      </c>
      <c r="H11450" t="s">
        <v>481</v>
      </c>
      <c r="I11450">
        <v>144</v>
      </c>
      <c r="J11450">
        <v>8</v>
      </c>
      <c r="K11450">
        <v>3899</v>
      </c>
      <c r="L11450" t="s">
        <v>471</v>
      </c>
      <c r="M11450" s="2">
        <f>+Table3[[#This Row],[CHW]]/Table3[[#This Row],[Count of Airbill Number]]</f>
        <v>18</v>
      </c>
    </row>
    <row r="11451" spans="2:13">
      <c r="B11451" t="s">
        <v>20</v>
      </c>
      <c r="C11451" t="s">
        <v>472</v>
      </c>
      <c r="D11451" t="s">
        <v>22</v>
      </c>
      <c r="E11451" t="s">
        <v>777</v>
      </c>
      <c r="F11451" t="s">
        <v>777</v>
      </c>
      <c r="G11451" t="s">
        <v>517</v>
      </c>
      <c r="H11451" t="s">
        <v>571</v>
      </c>
      <c r="I11451">
        <v>144</v>
      </c>
      <c r="J11451">
        <v>9</v>
      </c>
      <c r="K11451">
        <v>3900</v>
      </c>
      <c r="L11451" t="s">
        <v>471</v>
      </c>
      <c r="M11451" s="2">
        <f>+Table3[[#This Row],[CHW]]/Table3[[#This Row],[Count of Airbill Number]]</f>
        <v>16</v>
      </c>
    </row>
    <row r="11452" spans="2:13">
      <c r="B11452" t="s">
        <v>20</v>
      </c>
      <c r="C11452" t="s">
        <v>472</v>
      </c>
      <c r="D11452" t="s">
        <v>36</v>
      </c>
      <c r="E11452" t="s">
        <v>777</v>
      </c>
      <c r="F11452" t="s">
        <v>777</v>
      </c>
      <c r="G11452" t="s">
        <v>38</v>
      </c>
      <c r="H11452" t="s">
        <v>515</v>
      </c>
      <c r="I11452">
        <v>144</v>
      </c>
      <c r="J11452">
        <v>8</v>
      </c>
      <c r="K11452">
        <v>3901</v>
      </c>
      <c r="L11452" t="s">
        <v>471</v>
      </c>
      <c r="M11452" s="2">
        <f>+Table3[[#This Row],[CHW]]/Table3[[#This Row],[Count of Airbill Number]]</f>
        <v>18</v>
      </c>
    </row>
    <row r="11453" spans="2:13">
      <c r="B11453" t="s">
        <v>20</v>
      </c>
      <c r="C11453" t="s">
        <v>472</v>
      </c>
      <c r="D11453" t="s">
        <v>22</v>
      </c>
      <c r="E11453" t="s">
        <v>776</v>
      </c>
      <c r="F11453" t="s">
        <v>776</v>
      </c>
      <c r="G11453" t="s">
        <v>123</v>
      </c>
      <c r="H11453" t="s">
        <v>270</v>
      </c>
      <c r="I11453">
        <v>143.80000000000001</v>
      </c>
      <c r="J11453">
        <v>2</v>
      </c>
      <c r="K11453">
        <v>3902</v>
      </c>
      <c r="L11453" t="s">
        <v>471</v>
      </c>
      <c r="M11453" s="2">
        <f>+Table3[[#This Row],[CHW]]/Table3[[#This Row],[Count of Airbill Number]]</f>
        <v>71.900000000000006</v>
      </c>
    </row>
    <row r="11454" spans="2:13">
      <c r="B11454" t="s">
        <v>35</v>
      </c>
      <c r="C11454" t="s">
        <v>472</v>
      </c>
      <c r="D11454" t="s">
        <v>36</v>
      </c>
      <c r="E11454" t="s">
        <v>776</v>
      </c>
      <c r="F11454" t="s">
        <v>776</v>
      </c>
      <c r="G11454" t="s">
        <v>37</v>
      </c>
      <c r="H11454" t="s">
        <v>67</v>
      </c>
      <c r="I11454">
        <v>143.29999999999998</v>
      </c>
      <c r="J11454">
        <v>10</v>
      </c>
      <c r="K11454">
        <v>3903</v>
      </c>
      <c r="L11454" t="s">
        <v>471</v>
      </c>
      <c r="M11454" s="2">
        <f>+Table3[[#This Row],[CHW]]/Table3[[#This Row],[Count of Airbill Number]]</f>
        <v>14.329999999999998</v>
      </c>
    </row>
    <row r="11455" spans="2:13">
      <c r="B11455" t="s">
        <v>20</v>
      </c>
      <c r="C11455" t="s">
        <v>472</v>
      </c>
      <c r="D11455" t="s">
        <v>22</v>
      </c>
      <c r="E11455" t="s">
        <v>777</v>
      </c>
      <c r="F11455" t="s">
        <v>777</v>
      </c>
      <c r="G11455" t="s">
        <v>97</v>
      </c>
      <c r="H11455" t="s">
        <v>626</v>
      </c>
      <c r="I11455">
        <v>143.18</v>
      </c>
      <c r="J11455">
        <v>4</v>
      </c>
      <c r="K11455">
        <v>3904</v>
      </c>
      <c r="L11455" t="s">
        <v>471</v>
      </c>
      <c r="M11455" s="2">
        <f>+Table3[[#This Row],[CHW]]/Table3[[#This Row],[Count of Airbill Number]]</f>
        <v>35.795000000000002</v>
      </c>
    </row>
    <row r="11456" spans="2:13">
      <c r="B11456" t="s">
        <v>20</v>
      </c>
      <c r="C11456" t="s">
        <v>472</v>
      </c>
      <c r="D11456" t="s">
        <v>22</v>
      </c>
      <c r="E11456" t="s">
        <v>777</v>
      </c>
      <c r="F11456" t="s">
        <v>777</v>
      </c>
      <c r="G11456" t="s">
        <v>97</v>
      </c>
      <c r="H11456" t="s">
        <v>611</v>
      </c>
      <c r="I11456">
        <v>143.18</v>
      </c>
      <c r="J11456">
        <v>4</v>
      </c>
      <c r="K11456">
        <v>3905</v>
      </c>
      <c r="L11456" t="s">
        <v>471</v>
      </c>
      <c r="M11456" s="2">
        <f>+Table3[[#This Row],[CHW]]/Table3[[#This Row],[Count of Airbill Number]]</f>
        <v>35.795000000000002</v>
      </c>
    </row>
    <row r="11457" spans="2:13">
      <c r="B11457" t="s">
        <v>35</v>
      </c>
      <c r="C11457" t="s">
        <v>472</v>
      </c>
      <c r="D11457" t="s">
        <v>36</v>
      </c>
      <c r="E11457" t="s">
        <v>777</v>
      </c>
      <c r="F11457" t="s">
        <v>777</v>
      </c>
      <c r="G11457" t="s">
        <v>38</v>
      </c>
      <c r="H11457" t="s">
        <v>27</v>
      </c>
      <c r="I11457">
        <v>143</v>
      </c>
      <c r="J11457">
        <v>3</v>
      </c>
      <c r="K11457">
        <v>3906</v>
      </c>
      <c r="L11457" t="s">
        <v>471</v>
      </c>
      <c r="M11457" s="2">
        <f>+Table3[[#This Row],[CHW]]/Table3[[#This Row],[Count of Airbill Number]]</f>
        <v>47.666666666666664</v>
      </c>
    </row>
    <row r="11458" spans="2:13">
      <c r="B11458" t="s">
        <v>20</v>
      </c>
      <c r="C11458" t="s">
        <v>21</v>
      </c>
      <c r="D11458" t="s">
        <v>22</v>
      </c>
      <c r="E11458" t="s">
        <v>777</v>
      </c>
      <c r="F11458" t="s">
        <v>777</v>
      </c>
      <c r="G11458" t="s">
        <v>26</v>
      </c>
      <c r="H11458" t="s">
        <v>27</v>
      </c>
      <c r="I11458">
        <v>143</v>
      </c>
      <c r="J11458">
        <v>102</v>
      </c>
      <c r="K11458">
        <v>3907</v>
      </c>
      <c r="L11458" t="s">
        <v>471</v>
      </c>
      <c r="M11458" s="2">
        <f>+Table3[[#This Row],[CHW]]/Table3[[#This Row],[Count of Airbill Number]]</f>
        <v>1.4019607843137254</v>
      </c>
    </row>
    <row r="11459" spans="2:13">
      <c r="B11459" t="s">
        <v>20</v>
      </c>
      <c r="C11459" t="s">
        <v>21</v>
      </c>
      <c r="D11459" t="s">
        <v>22</v>
      </c>
      <c r="E11459" t="s">
        <v>776</v>
      </c>
      <c r="F11459" t="s">
        <v>776</v>
      </c>
      <c r="G11459" t="s">
        <v>34</v>
      </c>
      <c r="H11459" t="s">
        <v>85</v>
      </c>
      <c r="I11459">
        <v>143</v>
      </c>
      <c r="J11459">
        <v>25</v>
      </c>
      <c r="K11459">
        <v>3908</v>
      </c>
      <c r="L11459" t="s">
        <v>471</v>
      </c>
      <c r="M11459" s="2">
        <f>+Table3[[#This Row],[CHW]]/Table3[[#This Row],[Count of Airbill Number]]</f>
        <v>5.72</v>
      </c>
    </row>
    <row r="11460" spans="2:13">
      <c r="B11460" t="s">
        <v>20</v>
      </c>
      <c r="C11460" t="s">
        <v>472</v>
      </c>
      <c r="D11460" t="s">
        <v>22</v>
      </c>
      <c r="E11460" t="s">
        <v>777</v>
      </c>
      <c r="F11460" t="s">
        <v>777</v>
      </c>
      <c r="G11460" t="s">
        <v>374</v>
      </c>
      <c r="H11460" t="s">
        <v>29</v>
      </c>
      <c r="I11460">
        <v>143</v>
      </c>
      <c r="J11460">
        <v>5</v>
      </c>
      <c r="K11460">
        <v>3909</v>
      </c>
      <c r="L11460" t="s">
        <v>471</v>
      </c>
      <c r="M11460" s="2">
        <f>+Table3[[#This Row],[CHW]]/Table3[[#This Row],[Count of Airbill Number]]</f>
        <v>28.6</v>
      </c>
    </row>
    <row r="11461" spans="2:13">
      <c r="B11461" t="s">
        <v>20</v>
      </c>
      <c r="C11461" t="s">
        <v>472</v>
      </c>
      <c r="D11461" t="s">
        <v>22</v>
      </c>
      <c r="E11461" t="s">
        <v>777</v>
      </c>
      <c r="F11461" t="s">
        <v>776</v>
      </c>
      <c r="G11461" t="s">
        <v>26</v>
      </c>
      <c r="H11461" t="s">
        <v>39</v>
      </c>
      <c r="I11461">
        <v>143</v>
      </c>
      <c r="J11461">
        <v>10</v>
      </c>
      <c r="K11461">
        <v>3910</v>
      </c>
      <c r="L11461" t="s">
        <v>471</v>
      </c>
      <c r="M11461" s="2">
        <f>+Table3[[#This Row],[CHW]]/Table3[[#This Row],[Count of Airbill Number]]</f>
        <v>14.3</v>
      </c>
    </row>
    <row r="11462" spans="2:13">
      <c r="B11462" t="s">
        <v>20</v>
      </c>
      <c r="C11462" t="s">
        <v>21</v>
      </c>
      <c r="D11462" t="s">
        <v>22</v>
      </c>
      <c r="E11462" t="s">
        <v>778</v>
      </c>
      <c r="F11462" t="s">
        <v>778</v>
      </c>
      <c r="G11462" t="s">
        <v>51</v>
      </c>
      <c r="H11462" t="s">
        <v>210</v>
      </c>
      <c r="I11462">
        <v>142.9</v>
      </c>
      <c r="J11462">
        <v>8</v>
      </c>
      <c r="K11462">
        <v>3911</v>
      </c>
      <c r="L11462" t="s">
        <v>471</v>
      </c>
      <c r="M11462" s="2">
        <f>+Table3[[#This Row],[CHW]]/Table3[[#This Row],[Count of Airbill Number]]</f>
        <v>17.862500000000001</v>
      </c>
    </row>
    <row r="11463" spans="2:13">
      <c r="B11463" t="s">
        <v>20</v>
      </c>
      <c r="C11463" t="s">
        <v>472</v>
      </c>
      <c r="D11463" t="s">
        <v>22</v>
      </c>
      <c r="E11463" t="s">
        <v>778</v>
      </c>
      <c r="F11463" t="s">
        <v>776</v>
      </c>
      <c r="G11463" t="s">
        <v>153</v>
      </c>
      <c r="H11463" t="s">
        <v>37</v>
      </c>
      <c r="I11463">
        <v>142.80000000000001</v>
      </c>
      <c r="J11463">
        <v>2</v>
      </c>
      <c r="K11463">
        <v>3912</v>
      </c>
      <c r="L11463" t="s">
        <v>471</v>
      </c>
      <c r="M11463" s="2">
        <f>+Table3[[#This Row],[CHW]]/Table3[[#This Row],[Count of Airbill Number]]</f>
        <v>71.400000000000006</v>
      </c>
    </row>
    <row r="11464" spans="2:13">
      <c r="B11464" t="s">
        <v>20</v>
      </c>
      <c r="C11464" t="s">
        <v>21</v>
      </c>
      <c r="D11464" t="s">
        <v>22</v>
      </c>
      <c r="E11464" t="s">
        <v>778</v>
      </c>
      <c r="F11464" t="s">
        <v>777</v>
      </c>
      <c r="G11464" t="s">
        <v>86</v>
      </c>
      <c r="H11464" t="s">
        <v>520</v>
      </c>
      <c r="I11464">
        <v>142.5</v>
      </c>
      <c r="J11464">
        <v>127</v>
      </c>
      <c r="K11464">
        <v>3913</v>
      </c>
      <c r="L11464" t="s">
        <v>471</v>
      </c>
      <c r="M11464" s="2">
        <f>+Table3[[#This Row],[CHW]]/Table3[[#This Row],[Count of Airbill Number]]</f>
        <v>1.1220472440944882</v>
      </c>
    </row>
    <row r="11465" spans="2:13">
      <c r="B11465" t="s">
        <v>20</v>
      </c>
      <c r="C11465" t="s">
        <v>472</v>
      </c>
      <c r="D11465" t="s">
        <v>22</v>
      </c>
      <c r="E11465" t="s">
        <v>778</v>
      </c>
      <c r="F11465" t="s">
        <v>778</v>
      </c>
      <c r="G11465" t="s">
        <v>233</v>
      </c>
      <c r="H11465" t="s">
        <v>521</v>
      </c>
      <c r="I11465">
        <v>142.5</v>
      </c>
      <c r="J11465">
        <v>3</v>
      </c>
      <c r="K11465">
        <v>3914</v>
      </c>
      <c r="L11465" t="s">
        <v>471</v>
      </c>
      <c r="M11465" s="2">
        <f>+Table3[[#This Row],[CHW]]/Table3[[#This Row],[Count of Airbill Number]]</f>
        <v>47.5</v>
      </c>
    </row>
    <row r="11466" spans="2:13">
      <c r="B11466" t="s">
        <v>20</v>
      </c>
      <c r="C11466" t="s">
        <v>472</v>
      </c>
      <c r="D11466" t="s">
        <v>22</v>
      </c>
      <c r="E11466" t="s">
        <v>776</v>
      </c>
      <c r="F11466" t="s">
        <v>777</v>
      </c>
      <c r="G11466" t="s">
        <v>39</v>
      </c>
      <c r="H11466" t="s">
        <v>374</v>
      </c>
      <c r="I11466">
        <v>142.47</v>
      </c>
      <c r="J11466">
        <v>8</v>
      </c>
      <c r="K11466">
        <v>3915</v>
      </c>
      <c r="L11466" t="s">
        <v>471</v>
      </c>
      <c r="M11466" s="2">
        <f>+Table3[[#This Row],[CHW]]/Table3[[#This Row],[Count of Airbill Number]]</f>
        <v>17.80875</v>
      </c>
    </row>
    <row r="11467" spans="2:13">
      <c r="B11467" t="s">
        <v>20</v>
      </c>
      <c r="C11467" t="s">
        <v>21</v>
      </c>
      <c r="D11467" t="s">
        <v>22</v>
      </c>
      <c r="E11467" t="s">
        <v>778</v>
      </c>
      <c r="F11467" t="s">
        <v>778</v>
      </c>
      <c r="G11467" t="s">
        <v>490</v>
      </c>
      <c r="H11467" t="s">
        <v>358</v>
      </c>
      <c r="I11467">
        <v>142.44999999999999</v>
      </c>
      <c r="J11467">
        <v>96</v>
      </c>
      <c r="K11467">
        <v>3916</v>
      </c>
      <c r="L11467" t="s">
        <v>471</v>
      </c>
      <c r="M11467" s="2">
        <f>+Table3[[#This Row],[CHW]]/Table3[[#This Row],[Count of Airbill Number]]</f>
        <v>1.4838541666666665</v>
      </c>
    </row>
    <row r="11468" spans="2:13">
      <c r="B11468" t="s">
        <v>20</v>
      </c>
      <c r="C11468" t="s">
        <v>472</v>
      </c>
      <c r="D11468" t="s">
        <v>22</v>
      </c>
      <c r="E11468" t="s">
        <v>777</v>
      </c>
      <c r="F11468" t="s">
        <v>777</v>
      </c>
      <c r="G11468" t="s">
        <v>290</v>
      </c>
      <c r="H11468" t="s">
        <v>551</v>
      </c>
      <c r="I11468">
        <v>142.30000000000001</v>
      </c>
      <c r="J11468">
        <v>11</v>
      </c>
      <c r="K11468">
        <v>3917</v>
      </c>
      <c r="L11468" t="s">
        <v>471</v>
      </c>
      <c r="M11468" s="2">
        <f>+Table3[[#This Row],[CHW]]/Table3[[#This Row],[Count of Airbill Number]]</f>
        <v>12.936363636363637</v>
      </c>
    </row>
    <row r="11469" spans="2:13">
      <c r="B11469" t="s">
        <v>20</v>
      </c>
      <c r="C11469" t="s">
        <v>21</v>
      </c>
      <c r="D11469" t="s">
        <v>22</v>
      </c>
      <c r="E11469" t="s">
        <v>776</v>
      </c>
      <c r="F11469" t="s">
        <v>776</v>
      </c>
      <c r="G11469" t="s">
        <v>152</v>
      </c>
      <c r="H11469" t="s">
        <v>123</v>
      </c>
      <c r="I11469">
        <v>142.28</v>
      </c>
      <c r="J11469">
        <v>20</v>
      </c>
      <c r="K11469">
        <v>3918</v>
      </c>
      <c r="L11469" t="s">
        <v>471</v>
      </c>
      <c r="M11469" s="2">
        <f>+Table3[[#This Row],[CHW]]/Table3[[#This Row],[Count of Airbill Number]]</f>
        <v>7.1139999999999999</v>
      </c>
    </row>
    <row r="11470" spans="2:13">
      <c r="B11470" t="s">
        <v>20</v>
      </c>
      <c r="C11470" t="s">
        <v>472</v>
      </c>
      <c r="D11470" t="s">
        <v>22</v>
      </c>
      <c r="E11470" t="s">
        <v>776</v>
      </c>
      <c r="F11470" t="s">
        <v>776</v>
      </c>
      <c r="G11470" t="s">
        <v>116</v>
      </c>
      <c r="H11470" t="s">
        <v>572</v>
      </c>
      <c r="I11470">
        <v>142.20000000000002</v>
      </c>
      <c r="J11470">
        <v>17</v>
      </c>
      <c r="K11470">
        <v>3919</v>
      </c>
      <c r="L11470" t="s">
        <v>471</v>
      </c>
      <c r="M11470" s="2">
        <f>+Table3[[#This Row],[CHW]]/Table3[[#This Row],[Count of Airbill Number]]</f>
        <v>8.3647058823529417</v>
      </c>
    </row>
    <row r="11471" spans="2:13">
      <c r="B11471" t="s">
        <v>20</v>
      </c>
      <c r="C11471" t="s">
        <v>21</v>
      </c>
      <c r="D11471" t="s">
        <v>22</v>
      </c>
      <c r="E11471" t="s">
        <v>778</v>
      </c>
      <c r="F11471" t="s">
        <v>776</v>
      </c>
      <c r="G11471" t="s">
        <v>248</v>
      </c>
      <c r="H11471" t="s">
        <v>37</v>
      </c>
      <c r="I11471">
        <v>142</v>
      </c>
      <c r="J11471">
        <v>2</v>
      </c>
      <c r="K11471">
        <v>3920</v>
      </c>
      <c r="L11471" t="s">
        <v>471</v>
      </c>
      <c r="M11471" s="2">
        <f>+Table3[[#This Row],[CHW]]/Table3[[#This Row],[Count of Airbill Number]]</f>
        <v>71</v>
      </c>
    </row>
    <row r="11472" spans="2:13">
      <c r="B11472" t="s">
        <v>20</v>
      </c>
      <c r="C11472" t="s">
        <v>21</v>
      </c>
      <c r="D11472" t="s">
        <v>22</v>
      </c>
      <c r="E11472" t="s">
        <v>777</v>
      </c>
      <c r="F11472" t="s">
        <v>778</v>
      </c>
      <c r="G11472" t="s">
        <v>360</v>
      </c>
      <c r="H11472" t="s">
        <v>171</v>
      </c>
      <c r="I11472">
        <v>142</v>
      </c>
      <c r="J11472">
        <v>69</v>
      </c>
      <c r="K11472">
        <v>3921</v>
      </c>
      <c r="L11472" t="s">
        <v>471</v>
      </c>
      <c r="M11472" s="2">
        <f>+Table3[[#This Row],[CHW]]/Table3[[#This Row],[Count of Airbill Number]]</f>
        <v>2.0579710144927534</v>
      </c>
    </row>
    <row r="11473" spans="2:13">
      <c r="B11473" t="s">
        <v>20</v>
      </c>
      <c r="C11473" t="s">
        <v>21</v>
      </c>
      <c r="D11473" t="s">
        <v>36</v>
      </c>
      <c r="E11473" t="s">
        <v>777</v>
      </c>
      <c r="F11473" t="s">
        <v>777</v>
      </c>
      <c r="G11473" t="s">
        <v>44</v>
      </c>
      <c r="H11473" t="s">
        <v>429</v>
      </c>
      <c r="I11473">
        <v>142</v>
      </c>
      <c r="J11473">
        <v>72</v>
      </c>
      <c r="K11473">
        <v>3922</v>
      </c>
      <c r="L11473" t="s">
        <v>471</v>
      </c>
      <c r="M11473" s="2">
        <f>+Table3[[#This Row],[CHW]]/Table3[[#This Row],[Count of Airbill Number]]</f>
        <v>1.9722222222222223</v>
      </c>
    </row>
    <row r="11474" spans="2:13">
      <c r="B11474" t="s">
        <v>20</v>
      </c>
      <c r="C11474" t="s">
        <v>472</v>
      </c>
      <c r="D11474" t="s">
        <v>22</v>
      </c>
      <c r="E11474" t="s">
        <v>777</v>
      </c>
      <c r="F11474" t="s">
        <v>777</v>
      </c>
      <c r="G11474" t="s">
        <v>290</v>
      </c>
      <c r="H11474" t="s">
        <v>190</v>
      </c>
      <c r="I11474">
        <v>142</v>
      </c>
      <c r="J11474">
        <v>4</v>
      </c>
      <c r="K11474">
        <v>3923</v>
      </c>
      <c r="L11474" t="s">
        <v>471</v>
      </c>
      <c r="M11474" s="2">
        <f>+Table3[[#This Row],[CHW]]/Table3[[#This Row],[Count of Airbill Number]]</f>
        <v>35.5</v>
      </c>
    </row>
    <row r="11475" spans="2:13">
      <c r="B11475" t="s">
        <v>20</v>
      </c>
      <c r="C11475" t="s">
        <v>472</v>
      </c>
      <c r="D11475" t="s">
        <v>22</v>
      </c>
      <c r="E11475" t="s">
        <v>778</v>
      </c>
      <c r="F11475" t="s">
        <v>777</v>
      </c>
      <c r="G11475" t="s">
        <v>112</v>
      </c>
      <c r="H11475" t="s">
        <v>38</v>
      </c>
      <c r="I11475">
        <v>142</v>
      </c>
      <c r="J11475">
        <v>9</v>
      </c>
      <c r="K11475">
        <v>3924</v>
      </c>
      <c r="L11475" t="s">
        <v>471</v>
      </c>
      <c r="M11475" s="2">
        <f>+Table3[[#This Row],[CHW]]/Table3[[#This Row],[Count of Airbill Number]]</f>
        <v>15.777777777777779</v>
      </c>
    </row>
    <row r="11476" spans="2:13">
      <c r="B11476" t="s">
        <v>20</v>
      </c>
      <c r="C11476" t="s">
        <v>472</v>
      </c>
      <c r="D11476" t="s">
        <v>22</v>
      </c>
      <c r="E11476" t="s">
        <v>778</v>
      </c>
      <c r="F11476" t="s">
        <v>777</v>
      </c>
      <c r="G11476" t="s">
        <v>250</v>
      </c>
      <c r="H11476" t="s">
        <v>230</v>
      </c>
      <c r="I11476">
        <v>142</v>
      </c>
      <c r="J11476">
        <v>7</v>
      </c>
      <c r="K11476">
        <v>3925</v>
      </c>
      <c r="L11476" t="s">
        <v>471</v>
      </c>
      <c r="M11476" s="2">
        <f>+Table3[[#This Row],[CHW]]/Table3[[#This Row],[Count of Airbill Number]]</f>
        <v>20.285714285714285</v>
      </c>
    </row>
    <row r="11477" spans="2:13">
      <c r="B11477" t="s">
        <v>20</v>
      </c>
      <c r="C11477" t="s">
        <v>472</v>
      </c>
      <c r="D11477" t="s">
        <v>22</v>
      </c>
      <c r="E11477" t="s">
        <v>776</v>
      </c>
      <c r="F11477" t="s">
        <v>776</v>
      </c>
      <c r="G11477" t="s">
        <v>32</v>
      </c>
      <c r="H11477" t="s">
        <v>170</v>
      </c>
      <c r="I11477">
        <v>141.98000000000002</v>
      </c>
      <c r="J11477">
        <v>8</v>
      </c>
      <c r="K11477">
        <v>3926</v>
      </c>
      <c r="L11477" t="s">
        <v>471</v>
      </c>
      <c r="M11477" s="2">
        <f>+Table3[[#This Row],[CHW]]/Table3[[#This Row],[Count of Airbill Number]]</f>
        <v>17.747500000000002</v>
      </c>
    </row>
    <row r="11478" spans="2:13">
      <c r="B11478" t="s">
        <v>20</v>
      </c>
      <c r="C11478" t="s">
        <v>21</v>
      </c>
      <c r="D11478" t="s">
        <v>22</v>
      </c>
      <c r="E11478" t="s">
        <v>776</v>
      </c>
      <c r="F11478" t="s">
        <v>776</v>
      </c>
      <c r="G11478" t="s">
        <v>37</v>
      </c>
      <c r="H11478" t="s">
        <v>57</v>
      </c>
      <c r="I11478">
        <v>141.61999999999998</v>
      </c>
      <c r="J11478">
        <v>46</v>
      </c>
      <c r="K11478">
        <v>3927</v>
      </c>
      <c r="L11478" t="s">
        <v>471</v>
      </c>
      <c r="M11478" s="2">
        <f>+Table3[[#This Row],[CHW]]/Table3[[#This Row],[Count of Airbill Number]]</f>
        <v>3.0786956521739124</v>
      </c>
    </row>
    <row r="11479" spans="2:13">
      <c r="B11479" t="s">
        <v>20</v>
      </c>
      <c r="C11479" t="s">
        <v>472</v>
      </c>
      <c r="D11479" t="s">
        <v>22</v>
      </c>
      <c r="E11479" t="s">
        <v>776</v>
      </c>
      <c r="F11479" t="s">
        <v>776</v>
      </c>
      <c r="G11479" t="s">
        <v>69</v>
      </c>
      <c r="H11479" t="s">
        <v>50</v>
      </c>
      <c r="I11479">
        <v>141.09567999999999</v>
      </c>
      <c r="J11479">
        <v>2</v>
      </c>
      <c r="K11479">
        <v>3928</v>
      </c>
      <c r="L11479" t="s">
        <v>471</v>
      </c>
      <c r="M11479" s="2">
        <f>+Table3[[#This Row],[CHW]]/Table3[[#This Row],[Count of Airbill Number]]</f>
        <v>70.547839999999994</v>
      </c>
    </row>
    <row r="11480" spans="2:13">
      <c r="B11480" t="s">
        <v>20</v>
      </c>
      <c r="C11480" t="s">
        <v>21</v>
      </c>
      <c r="D11480" t="s">
        <v>22</v>
      </c>
      <c r="E11480" t="s">
        <v>778</v>
      </c>
      <c r="F11480" t="s">
        <v>778</v>
      </c>
      <c r="G11480" t="s">
        <v>86</v>
      </c>
      <c r="H11480" t="s">
        <v>210</v>
      </c>
      <c r="I11480">
        <v>141</v>
      </c>
      <c r="J11480">
        <v>14</v>
      </c>
      <c r="K11480">
        <v>3929</v>
      </c>
      <c r="L11480" t="s">
        <v>471</v>
      </c>
      <c r="M11480" s="2">
        <f>+Table3[[#This Row],[CHW]]/Table3[[#This Row],[Count of Airbill Number]]</f>
        <v>10.071428571428571</v>
      </c>
    </row>
    <row r="11481" spans="2:13">
      <c r="B11481" t="s">
        <v>20</v>
      </c>
      <c r="C11481" t="s">
        <v>21</v>
      </c>
      <c r="D11481" t="s">
        <v>22</v>
      </c>
      <c r="E11481" t="s">
        <v>778</v>
      </c>
      <c r="F11481" t="s">
        <v>778</v>
      </c>
      <c r="G11481" t="s">
        <v>494</v>
      </c>
      <c r="H11481" t="s">
        <v>171</v>
      </c>
      <c r="I11481">
        <v>141</v>
      </c>
      <c r="J11481">
        <v>69</v>
      </c>
      <c r="K11481">
        <v>3930</v>
      </c>
      <c r="L11481" t="s">
        <v>471</v>
      </c>
      <c r="M11481" s="2">
        <f>+Table3[[#This Row],[CHW]]/Table3[[#This Row],[Count of Airbill Number]]</f>
        <v>2.0434782608695654</v>
      </c>
    </row>
    <row r="11482" spans="2:13">
      <c r="B11482" t="s">
        <v>20</v>
      </c>
      <c r="C11482" t="s">
        <v>472</v>
      </c>
      <c r="D11482" t="s">
        <v>22</v>
      </c>
      <c r="E11482" t="s">
        <v>777</v>
      </c>
      <c r="F11482" t="s">
        <v>778</v>
      </c>
      <c r="G11482" t="s">
        <v>38</v>
      </c>
      <c r="H11482" t="s">
        <v>112</v>
      </c>
      <c r="I11482">
        <v>141</v>
      </c>
      <c r="J11482">
        <v>11</v>
      </c>
      <c r="K11482">
        <v>3931</v>
      </c>
      <c r="L11482" t="s">
        <v>471</v>
      </c>
      <c r="M11482" s="2">
        <f>+Table3[[#This Row],[CHW]]/Table3[[#This Row],[Count of Airbill Number]]</f>
        <v>12.818181818181818</v>
      </c>
    </row>
    <row r="11483" spans="2:13">
      <c r="B11483" t="s">
        <v>20</v>
      </c>
      <c r="C11483" t="s">
        <v>472</v>
      </c>
      <c r="D11483" t="s">
        <v>22</v>
      </c>
      <c r="E11483" t="s">
        <v>777</v>
      </c>
      <c r="F11483" t="s">
        <v>778</v>
      </c>
      <c r="G11483" t="s">
        <v>55</v>
      </c>
      <c r="H11483" t="s">
        <v>267</v>
      </c>
      <c r="I11483">
        <v>141</v>
      </c>
      <c r="J11483">
        <v>7</v>
      </c>
      <c r="K11483">
        <v>3932</v>
      </c>
      <c r="L11483" t="s">
        <v>471</v>
      </c>
      <c r="M11483" s="2">
        <f>+Table3[[#This Row],[CHW]]/Table3[[#This Row],[Count of Airbill Number]]</f>
        <v>20.142857142857142</v>
      </c>
    </row>
    <row r="11484" spans="2:13">
      <c r="B11484" t="s">
        <v>20</v>
      </c>
      <c r="C11484" t="s">
        <v>472</v>
      </c>
      <c r="D11484" t="s">
        <v>22</v>
      </c>
      <c r="E11484" t="s">
        <v>777</v>
      </c>
      <c r="F11484" t="s">
        <v>777</v>
      </c>
      <c r="G11484" t="s">
        <v>205</v>
      </c>
      <c r="H11484" t="s">
        <v>162</v>
      </c>
      <c r="I11484">
        <v>141</v>
      </c>
      <c r="J11484">
        <v>5</v>
      </c>
      <c r="K11484">
        <v>3933</v>
      </c>
      <c r="L11484" t="s">
        <v>471</v>
      </c>
      <c r="M11484" s="2">
        <f>+Table3[[#This Row],[CHW]]/Table3[[#This Row],[Count of Airbill Number]]</f>
        <v>28.2</v>
      </c>
    </row>
    <row r="11485" spans="2:13">
      <c r="B11485" t="s">
        <v>20</v>
      </c>
      <c r="C11485" t="s">
        <v>472</v>
      </c>
      <c r="D11485" t="s">
        <v>22</v>
      </c>
      <c r="E11485" t="s">
        <v>778</v>
      </c>
      <c r="F11485" t="s">
        <v>776</v>
      </c>
      <c r="G11485" t="s">
        <v>248</v>
      </c>
      <c r="H11485" t="s">
        <v>66</v>
      </c>
      <c r="I11485">
        <v>141</v>
      </c>
      <c r="J11485">
        <v>4</v>
      </c>
      <c r="K11485">
        <v>3934</v>
      </c>
      <c r="L11485" t="s">
        <v>471</v>
      </c>
      <c r="M11485" s="2">
        <f>+Table3[[#This Row],[CHW]]/Table3[[#This Row],[Count of Airbill Number]]</f>
        <v>35.25</v>
      </c>
    </row>
    <row r="11486" spans="2:13">
      <c r="B11486" t="s">
        <v>35</v>
      </c>
      <c r="C11486" t="s">
        <v>472</v>
      </c>
      <c r="D11486" t="s">
        <v>36</v>
      </c>
      <c r="E11486" t="s">
        <v>776</v>
      </c>
      <c r="F11486" t="s">
        <v>776</v>
      </c>
      <c r="G11486" t="s">
        <v>123</v>
      </c>
      <c r="H11486" t="s">
        <v>89</v>
      </c>
      <c r="I11486">
        <v>140.70000000000002</v>
      </c>
      <c r="J11486">
        <v>8</v>
      </c>
      <c r="K11486">
        <v>3935</v>
      </c>
      <c r="L11486" t="s">
        <v>471</v>
      </c>
      <c r="M11486" s="2">
        <f>+Table3[[#This Row],[CHW]]/Table3[[#This Row],[Count of Airbill Number]]</f>
        <v>17.587500000000002</v>
      </c>
    </row>
    <row r="11487" spans="2:13">
      <c r="B11487" t="s">
        <v>20</v>
      </c>
      <c r="C11487" t="s">
        <v>21</v>
      </c>
      <c r="D11487" t="s">
        <v>22</v>
      </c>
      <c r="E11487" t="s">
        <v>776</v>
      </c>
      <c r="F11487" t="s">
        <v>778</v>
      </c>
      <c r="G11487" t="s">
        <v>32</v>
      </c>
      <c r="H11487" t="s">
        <v>267</v>
      </c>
      <c r="I11487">
        <v>140.30000000000001</v>
      </c>
      <c r="J11487">
        <v>5</v>
      </c>
      <c r="K11487">
        <v>3936</v>
      </c>
      <c r="L11487" t="s">
        <v>471</v>
      </c>
      <c r="M11487" s="2">
        <f>+Table3[[#This Row],[CHW]]/Table3[[#This Row],[Count of Airbill Number]]</f>
        <v>28.060000000000002</v>
      </c>
    </row>
    <row r="11488" spans="2:13">
      <c r="B11488" t="s">
        <v>20</v>
      </c>
      <c r="C11488" t="s">
        <v>21</v>
      </c>
      <c r="D11488" t="s">
        <v>22</v>
      </c>
      <c r="E11488" t="s">
        <v>777</v>
      </c>
      <c r="F11488" t="s">
        <v>777</v>
      </c>
      <c r="G11488" t="s">
        <v>110</v>
      </c>
      <c r="H11488" t="s">
        <v>29</v>
      </c>
      <c r="I11488">
        <v>140.19999999999999</v>
      </c>
      <c r="J11488">
        <v>70</v>
      </c>
      <c r="K11488">
        <v>3937</v>
      </c>
      <c r="L11488" t="s">
        <v>471</v>
      </c>
      <c r="M11488" s="2">
        <f>+Table3[[#This Row],[CHW]]/Table3[[#This Row],[Count of Airbill Number]]</f>
        <v>2.0028571428571427</v>
      </c>
    </row>
    <row r="11489" spans="2:13">
      <c r="B11489" t="s">
        <v>35</v>
      </c>
      <c r="C11489" t="s">
        <v>21</v>
      </c>
      <c r="D11489" t="s">
        <v>36</v>
      </c>
      <c r="E11489" t="s">
        <v>777</v>
      </c>
      <c r="F11489" t="s">
        <v>777</v>
      </c>
      <c r="G11489" t="s">
        <v>97</v>
      </c>
      <c r="H11489" t="s">
        <v>27</v>
      </c>
      <c r="I11489">
        <v>140</v>
      </c>
      <c r="J11489">
        <v>1</v>
      </c>
      <c r="K11489">
        <v>3938</v>
      </c>
      <c r="L11489" t="s">
        <v>471</v>
      </c>
      <c r="M11489" s="2">
        <f>+Table3[[#This Row],[CHW]]/Table3[[#This Row],[Count of Airbill Number]]</f>
        <v>140</v>
      </c>
    </row>
    <row r="11490" spans="2:13">
      <c r="B11490" t="s">
        <v>35</v>
      </c>
      <c r="C11490" t="s">
        <v>472</v>
      </c>
      <c r="D11490" t="s">
        <v>36</v>
      </c>
      <c r="E11490" t="s">
        <v>776</v>
      </c>
      <c r="F11490" t="s">
        <v>776</v>
      </c>
      <c r="G11490" t="s">
        <v>37</v>
      </c>
      <c r="H11490" t="s">
        <v>189</v>
      </c>
      <c r="I11490">
        <v>140</v>
      </c>
      <c r="J11490">
        <v>11</v>
      </c>
      <c r="K11490">
        <v>3939</v>
      </c>
      <c r="L11490" t="s">
        <v>471</v>
      </c>
      <c r="M11490" s="2">
        <f>+Table3[[#This Row],[CHW]]/Table3[[#This Row],[Count of Airbill Number]]</f>
        <v>12.727272727272727</v>
      </c>
    </row>
    <row r="11491" spans="2:13">
      <c r="B11491" t="s">
        <v>20</v>
      </c>
      <c r="C11491" t="s">
        <v>472</v>
      </c>
      <c r="D11491" t="s">
        <v>22</v>
      </c>
      <c r="E11491" t="s">
        <v>776</v>
      </c>
      <c r="F11491" t="s">
        <v>778</v>
      </c>
      <c r="G11491" t="s">
        <v>39</v>
      </c>
      <c r="H11491" t="s">
        <v>267</v>
      </c>
      <c r="I11491">
        <v>140</v>
      </c>
      <c r="J11491">
        <v>7</v>
      </c>
      <c r="K11491">
        <v>3940</v>
      </c>
      <c r="L11491" t="s">
        <v>471</v>
      </c>
      <c r="M11491" s="2">
        <f>+Table3[[#This Row],[CHW]]/Table3[[#This Row],[Count of Airbill Number]]</f>
        <v>20</v>
      </c>
    </row>
    <row r="11492" spans="2:13">
      <c r="B11492" t="s">
        <v>20</v>
      </c>
      <c r="C11492" t="s">
        <v>472</v>
      </c>
      <c r="D11492" t="s">
        <v>22</v>
      </c>
      <c r="E11492" t="s">
        <v>778</v>
      </c>
      <c r="F11492" t="s">
        <v>776</v>
      </c>
      <c r="G11492" t="s">
        <v>185</v>
      </c>
      <c r="H11492" t="s">
        <v>66</v>
      </c>
      <c r="I11492">
        <v>140</v>
      </c>
      <c r="J11492">
        <v>14</v>
      </c>
      <c r="K11492">
        <v>3941</v>
      </c>
      <c r="L11492" t="s">
        <v>471</v>
      </c>
      <c r="M11492" s="2">
        <f>+Table3[[#This Row],[CHW]]/Table3[[#This Row],[Count of Airbill Number]]</f>
        <v>10</v>
      </c>
    </row>
    <row r="11493" spans="2:13">
      <c r="B11493" t="s">
        <v>20</v>
      </c>
      <c r="C11493" t="s">
        <v>472</v>
      </c>
      <c r="D11493" t="s">
        <v>22</v>
      </c>
      <c r="E11493" t="s">
        <v>777</v>
      </c>
      <c r="F11493" t="s">
        <v>778</v>
      </c>
      <c r="G11493" t="s">
        <v>332</v>
      </c>
      <c r="H11493" t="s">
        <v>51</v>
      </c>
      <c r="I11493">
        <v>140</v>
      </c>
      <c r="J11493">
        <v>12</v>
      </c>
      <c r="K11493">
        <v>3942</v>
      </c>
      <c r="L11493" t="s">
        <v>471</v>
      </c>
      <c r="M11493" s="2">
        <f>+Table3[[#This Row],[CHW]]/Table3[[#This Row],[Count of Airbill Number]]</f>
        <v>11.666666666666666</v>
      </c>
    </row>
    <row r="11494" spans="2:13">
      <c r="B11494" t="s">
        <v>20</v>
      </c>
      <c r="C11494" t="s">
        <v>472</v>
      </c>
      <c r="D11494" t="s">
        <v>22</v>
      </c>
      <c r="E11494" t="s">
        <v>776</v>
      </c>
      <c r="F11494" t="s">
        <v>776</v>
      </c>
      <c r="G11494" t="s">
        <v>24</v>
      </c>
      <c r="H11494" t="s">
        <v>49</v>
      </c>
      <c r="I11494">
        <v>140</v>
      </c>
      <c r="J11494">
        <v>3</v>
      </c>
      <c r="K11494">
        <v>3943</v>
      </c>
      <c r="L11494" t="s">
        <v>471</v>
      </c>
      <c r="M11494" s="2">
        <f>+Table3[[#This Row],[CHW]]/Table3[[#This Row],[Count of Airbill Number]]</f>
        <v>46.666666666666664</v>
      </c>
    </row>
    <row r="11495" spans="2:13">
      <c r="B11495" t="s">
        <v>20</v>
      </c>
      <c r="C11495" t="s">
        <v>472</v>
      </c>
      <c r="D11495" t="s">
        <v>22</v>
      </c>
      <c r="E11495" t="s">
        <v>776</v>
      </c>
      <c r="F11495" t="s">
        <v>776</v>
      </c>
      <c r="G11495" t="s">
        <v>272</v>
      </c>
      <c r="H11495" t="s">
        <v>85</v>
      </c>
      <c r="I11495">
        <v>140</v>
      </c>
      <c r="J11495">
        <v>2</v>
      </c>
      <c r="K11495">
        <v>3944</v>
      </c>
      <c r="L11495" t="s">
        <v>471</v>
      </c>
      <c r="M11495" s="2">
        <f>+Table3[[#This Row],[CHW]]/Table3[[#This Row],[Count of Airbill Number]]</f>
        <v>70</v>
      </c>
    </row>
    <row r="11496" spans="2:13">
      <c r="B11496" t="s">
        <v>20</v>
      </c>
      <c r="C11496" t="s">
        <v>472</v>
      </c>
      <c r="D11496" t="s">
        <v>22</v>
      </c>
      <c r="E11496" t="s">
        <v>777</v>
      </c>
      <c r="F11496" t="s">
        <v>776</v>
      </c>
      <c r="G11496" t="s">
        <v>259</v>
      </c>
      <c r="H11496" t="s">
        <v>152</v>
      </c>
      <c r="I11496">
        <v>140</v>
      </c>
      <c r="J11496">
        <v>11</v>
      </c>
      <c r="K11496">
        <v>3945</v>
      </c>
      <c r="L11496" t="s">
        <v>471</v>
      </c>
      <c r="M11496" s="2">
        <f>+Table3[[#This Row],[CHW]]/Table3[[#This Row],[Count of Airbill Number]]</f>
        <v>12.727272727272727</v>
      </c>
    </row>
    <row r="11497" spans="2:13">
      <c r="B11497" t="s">
        <v>20</v>
      </c>
      <c r="C11497" t="s">
        <v>472</v>
      </c>
      <c r="D11497" t="s">
        <v>22</v>
      </c>
      <c r="E11497" t="s">
        <v>777</v>
      </c>
      <c r="F11497" t="s">
        <v>776</v>
      </c>
      <c r="G11497" t="s">
        <v>110</v>
      </c>
      <c r="H11497" t="s">
        <v>522</v>
      </c>
      <c r="I11497">
        <v>140</v>
      </c>
      <c r="J11497">
        <v>3</v>
      </c>
      <c r="K11497">
        <v>3946</v>
      </c>
      <c r="L11497" t="s">
        <v>471</v>
      </c>
      <c r="M11497" s="2">
        <f>+Table3[[#This Row],[CHW]]/Table3[[#This Row],[Count of Airbill Number]]</f>
        <v>46.666666666666664</v>
      </c>
    </row>
    <row r="11498" spans="2:13">
      <c r="B11498" t="s">
        <v>20</v>
      </c>
      <c r="C11498" t="s">
        <v>472</v>
      </c>
      <c r="D11498" t="s">
        <v>22</v>
      </c>
      <c r="E11498" t="s">
        <v>778</v>
      </c>
      <c r="F11498" t="s">
        <v>778</v>
      </c>
      <c r="G11498" t="s">
        <v>561</v>
      </c>
      <c r="H11498" t="s">
        <v>51</v>
      </c>
      <c r="I11498">
        <v>140</v>
      </c>
      <c r="J11498">
        <v>20</v>
      </c>
      <c r="K11498">
        <v>3947</v>
      </c>
      <c r="L11498" t="s">
        <v>471</v>
      </c>
      <c r="M11498" s="2">
        <f>+Table3[[#This Row],[CHW]]/Table3[[#This Row],[Count of Airbill Number]]</f>
        <v>7</v>
      </c>
    </row>
    <row r="11499" spans="2:13">
      <c r="B11499" t="s">
        <v>20</v>
      </c>
      <c r="C11499" t="s">
        <v>472</v>
      </c>
      <c r="D11499" t="s">
        <v>22</v>
      </c>
      <c r="E11499" t="s">
        <v>776</v>
      </c>
      <c r="F11499" t="s">
        <v>776</v>
      </c>
      <c r="G11499" t="s">
        <v>59</v>
      </c>
      <c r="H11499" t="s">
        <v>103</v>
      </c>
      <c r="I11499">
        <v>140</v>
      </c>
      <c r="J11499">
        <v>6</v>
      </c>
      <c r="K11499">
        <v>3948</v>
      </c>
      <c r="L11499" t="s">
        <v>471</v>
      </c>
      <c r="M11499" s="2">
        <f>+Table3[[#This Row],[CHW]]/Table3[[#This Row],[Count of Airbill Number]]</f>
        <v>23.333333333333332</v>
      </c>
    </row>
    <row r="11500" spans="2:13">
      <c r="B11500" t="s">
        <v>20</v>
      </c>
      <c r="C11500" t="s">
        <v>472</v>
      </c>
      <c r="D11500" t="s">
        <v>22</v>
      </c>
      <c r="E11500" t="s">
        <v>777</v>
      </c>
      <c r="F11500" t="s">
        <v>776</v>
      </c>
      <c r="G11500" t="s">
        <v>27</v>
      </c>
      <c r="H11500" t="s">
        <v>85</v>
      </c>
      <c r="I11500">
        <v>140</v>
      </c>
      <c r="J11500">
        <v>9</v>
      </c>
      <c r="K11500">
        <v>3949</v>
      </c>
      <c r="L11500" t="s">
        <v>471</v>
      </c>
      <c r="M11500" s="2">
        <f>+Table3[[#This Row],[CHW]]/Table3[[#This Row],[Count of Airbill Number]]</f>
        <v>15.555555555555555</v>
      </c>
    </row>
    <row r="11501" spans="2:13">
      <c r="B11501" t="s">
        <v>20</v>
      </c>
      <c r="C11501" t="s">
        <v>472</v>
      </c>
      <c r="D11501" t="s">
        <v>22</v>
      </c>
      <c r="E11501" t="s">
        <v>778</v>
      </c>
      <c r="F11501" t="s">
        <v>776</v>
      </c>
      <c r="G11501" t="s">
        <v>306</v>
      </c>
      <c r="H11501" t="s">
        <v>85</v>
      </c>
      <c r="I11501">
        <v>140</v>
      </c>
      <c r="J11501">
        <v>14</v>
      </c>
      <c r="K11501">
        <v>3950</v>
      </c>
      <c r="L11501" t="s">
        <v>471</v>
      </c>
      <c r="M11501" s="2">
        <f>+Table3[[#This Row],[CHW]]/Table3[[#This Row],[Count of Airbill Number]]</f>
        <v>10</v>
      </c>
    </row>
    <row r="11502" spans="2:13">
      <c r="B11502" t="s">
        <v>20</v>
      </c>
      <c r="C11502" t="s">
        <v>472</v>
      </c>
      <c r="D11502" t="s">
        <v>36</v>
      </c>
      <c r="E11502" t="s">
        <v>776</v>
      </c>
      <c r="F11502" t="s">
        <v>778</v>
      </c>
      <c r="G11502" t="s">
        <v>63</v>
      </c>
      <c r="H11502" t="s">
        <v>150</v>
      </c>
      <c r="I11502">
        <v>140</v>
      </c>
      <c r="J11502">
        <v>4</v>
      </c>
      <c r="K11502">
        <v>3951</v>
      </c>
      <c r="L11502" t="s">
        <v>471</v>
      </c>
      <c r="M11502" s="2">
        <f>+Table3[[#This Row],[CHW]]/Table3[[#This Row],[Count of Airbill Number]]</f>
        <v>35</v>
      </c>
    </row>
    <row r="11503" spans="2:13">
      <c r="B11503" t="s">
        <v>20</v>
      </c>
      <c r="C11503" t="s">
        <v>472</v>
      </c>
      <c r="D11503" t="s">
        <v>36</v>
      </c>
      <c r="E11503" t="s">
        <v>776</v>
      </c>
      <c r="F11503" t="s">
        <v>776</v>
      </c>
      <c r="G11503" t="s">
        <v>66</v>
      </c>
      <c r="H11503" t="s">
        <v>103</v>
      </c>
      <c r="I11503">
        <v>140</v>
      </c>
      <c r="J11503">
        <v>4</v>
      </c>
      <c r="K11503">
        <v>3952</v>
      </c>
      <c r="L11503" t="s">
        <v>471</v>
      </c>
      <c r="M11503" s="2">
        <f>+Table3[[#This Row],[CHW]]/Table3[[#This Row],[Count of Airbill Number]]</f>
        <v>35</v>
      </c>
    </row>
    <row r="11504" spans="2:13">
      <c r="B11504" t="s">
        <v>20</v>
      </c>
      <c r="C11504" t="s">
        <v>21</v>
      </c>
      <c r="D11504" t="s">
        <v>22</v>
      </c>
      <c r="E11504" t="s">
        <v>778</v>
      </c>
      <c r="F11504" t="s">
        <v>778</v>
      </c>
      <c r="G11504" t="s">
        <v>51</v>
      </c>
      <c r="H11504" t="s">
        <v>62</v>
      </c>
      <c r="I11504">
        <v>139.86000000000001</v>
      </c>
      <c r="J11504">
        <v>10</v>
      </c>
      <c r="K11504">
        <v>3953</v>
      </c>
      <c r="L11504" t="s">
        <v>471</v>
      </c>
      <c r="M11504" s="2">
        <f>+Table3[[#This Row],[CHW]]/Table3[[#This Row],[Count of Airbill Number]]</f>
        <v>13.986000000000001</v>
      </c>
    </row>
    <row r="11505" spans="2:13">
      <c r="B11505" t="s">
        <v>35</v>
      </c>
      <c r="C11505" t="s">
        <v>472</v>
      </c>
      <c r="D11505" t="s">
        <v>36</v>
      </c>
      <c r="E11505" t="s">
        <v>776</v>
      </c>
      <c r="F11505" t="s">
        <v>776</v>
      </c>
      <c r="G11505" t="s">
        <v>37</v>
      </c>
      <c r="H11505" t="s">
        <v>83</v>
      </c>
      <c r="I11505">
        <v>139.79999999999998</v>
      </c>
      <c r="J11505">
        <v>9</v>
      </c>
      <c r="K11505">
        <v>3954</v>
      </c>
      <c r="L11505" t="s">
        <v>471</v>
      </c>
      <c r="M11505" s="2">
        <f>+Table3[[#This Row],[CHW]]/Table3[[#This Row],[Count of Airbill Number]]</f>
        <v>15.533333333333331</v>
      </c>
    </row>
    <row r="11506" spans="2:13">
      <c r="B11506" t="s">
        <v>20</v>
      </c>
      <c r="C11506" t="s">
        <v>472</v>
      </c>
      <c r="D11506" t="s">
        <v>22</v>
      </c>
      <c r="E11506" t="s">
        <v>778</v>
      </c>
      <c r="F11506" t="s">
        <v>778</v>
      </c>
      <c r="G11506" t="s">
        <v>304</v>
      </c>
      <c r="H11506" t="s">
        <v>150</v>
      </c>
      <c r="I11506">
        <v>139.5</v>
      </c>
      <c r="J11506">
        <v>12</v>
      </c>
      <c r="K11506">
        <v>3955</v>
      </c>
      <c r="L11506" t="s">
        <v>471</v>
      </c>
      <c r="M11506" s="2">
        <f>+Table3[[#This Row],[CHW]]/Table3[[#This Row],[Count of Airbill Number]]</f>
        <v>11.625</v>
      </c>
    </row>
    <row r="11507" spans="2:13">
      <c r="B11507" t="s">
        <v>20</v>
      </c>
      <c r="C11507" t="s">
        <v>472</v>
      </c>
      <c r="D11507" t="s">
        <v>22</v>
      </c>
      <c r="E11507" t="s">
        <v>778</v>
      </c>
      <c r="F11507" t="s">
        <v>778</v>
      </c>
      <c r="G11507" t="s">
        <v>173</v>
      </c>
      <c r="H11507" t="s">
        <v>595</v>
      </c>
      <c r="I11507">
        <v>139.1</v>
      </c>
      <c r="J11507">
        <v>5</v>
      </c>
      <c r="K11507">
        <v>3956</v>
      </c>
      <c r="L11507" t="s">
        <v>471</v>
      </c>
      <c r="M11507" s="2">
        <f>+Table3[[#This Row],[CHW]]/Table3[[#This Row],[Count of Airbill Number]]</f>
        <v>27.82</v>
      </c>
    </row>
    <row r="11508" spans="2:13">
      <c r="B11508" t="s">
        <v>20</v>
      </c>
      <c r="C11508" t="s">
        <v>21</v>
      </c>
      <c r="D11508" t="s">
        <v>22</v>
      </c>
      <c r="E11508" t="s">
        <v>776</v>
      </c>
      <c r="F11508" t="s">
        <v>776</v>
      </c>
      <c r="G11508" t="s">
        <v>100</v>
      </c>
      <c r="H11508" t="s">
        <v>148</v>
      </c>
      <c r="I11508">
        <v>139</v>
      </c>
      <c r="J11508">
        <v>1</v>
      </c>
      <c r="K11508">
        <v>3957</v>
      </c>
      <c r="L11508" t="s">
        <v>471</v>
      </c>
      <c r="M11508" s="2">
        <f>+Table3[[#This Row],[CHW]]/Table3[[#This Row],[Count of Airbill Number]]</f>
        <v>139</v>
      </c>
    </row>
    <row r="11509" spans="2:13">
      <c r="B11509" t="s">
        <v>20</v>
      </c>
      <c r="C11509" t="s">
        <v>21</v>
      </c>
      <c r="D11509" t="s">
        <v>22</v>
      </c>
      <c r="E11509" t="s">
        <v>777</v>
      </c>
      <c r="F11509" t="s">
        <v>776</v>
      </c>
      <c r="G11509" t="s">
        <v>205</v>
      </c>
      <c r="H11509" t="s">
        <v>37</v>
      </c>
      <c r="I11509">
        <v>139</v>
      </c>
      <c r="J11509">
        <v>58</v>
      </c>
      <c r="K11509">
        <v>3958</v>
      </c>
      <c r="L11509" t="s">
        <v>471</v>
      </c>
      <c r="M11509" s="2">
        <f>+Table3[[#This Row],[CHW]]/Table3[[#This Row],[Count of Airbill Number]]</f>
        <v>2.396551724137931</v>
      </c>
    </row>
    <row r="11510" spans="2:13">
      <c r="B11510" t="s">
        <v>20</v>
      </c>
      <c r="C11510" t="s">
        <v>472</v>
      </c>
      <c r="D11510" t="s">
        <v>22</v>
      </c>
      <c r="E11510" t="s">
        <v>776</v>
      </c>
      <c r="F11510" t="s">
        <v>778</v>
      </c>
      <c r="G11510" t="s">
        <v>67</v>
      </c>
      <c r="H11510" t="s">
        <v>112</v>
      </c>
      <c r="I11510">
        <v>139</v>
      </c>
      <c r="J11510">
        <v>8</v>
      </c>
      <c r="K11510">
        <v>3959</v>
      </c>
      <c r="L11510" t="s">
        <v>471</v>
      </c>
      <c r="M11510" s="2">
        <f>+Table3[[#This Row],[CHW]]/Table3[[#This Row],[Count of Airbill Number]]</f>
        <v>17.375</v>
      </c>
    </row>
    <row r="11511" spans="2:13">
      <c r="B11511" t="s">
        <v>20</v>
      </c>
      <c r="C11511" t="s">
        <v>472</v>
      </c>
      <c r="D11511" t="s">
        <v>22</v>
      </c>
      <c r="E11511" t="s">
        <v>776</v>
      </c>
      <c r="F11511" t="s">
        <v>776</v>
      </c>
      <c r="G11511" t="s">
        <v>49</v>
      </c>
      <c r="H11511" t="s">
        <v>132</v>
      </c>
      <c r="I11511">
        <v>139</v>
      </c>
      <c r="J11511">
        <v>6</v>
      </c>
      <c r="K11511">
        <v>3960</v>
      </c>
      <c r="L11511" t="s">
        <v>471</v>
      </c>
      <c r="M11511" s="2">
        <f>+Table3[[#This Row],[CHW]]/Table3[[#This Row],[Count of Airbill Number]]</f>
        <v>23.166666666666668</v>
      </c>
    </row>
    <row r="11512" spans="2:13">
      <c r="B11512" t="s">
        <v>20</v>
      </c>
      <c r="C11512" t="s">
        <v>472</v>
      </c>
      <c r="D11512" t="s">
        <v>22</v>
      </c>
      <c r="E11512" t="s">
        <v>777</v>
      </c>
      <c r="F11512" t="s">
        <v>778</v>
      </c>
      <c r="G11512" t="s">
        <v>29</v>
      </c>
      <c r="H11512" t="s">
        <v>173</v>
      </c>
      <c r="I11512">
        <v>139</v>
      </c>
      <c r="J11512">
        <v>4</v>
      </c>
      <c r="K11512">
        <v>3961</v>
      </c>
      <c r="L11512" t="s">
        <v>471</v>
      </c>
      <c r="M11512" s="2">
        <f>+Table3[[#This Row],[CHW]]/Table3[[#This Row],[Count of Airbill Number]]</f>
        <v>34.75</v>
      </c>
    </row>
    <row r="11513" spans="2:13">
      <c r="B11513" t="s">
        <v>20</v>
      </c>
      <c r="C11513" t="s">
        <v>21</v>
      </c>
      <c r="D11513" t="s">
        <v>22</v>
      </c>
      <c r="E11513" t="s">
        <v>776</v>
      </c>
      <c r="F11513" t="s">
        <v>776</v>
      </c>
      <c r="G11513" t="s">
        <v>37</v>
      </c>
      <c r="H11513" t="s">
        <v>116</v>
      </c>
      <c r="I11513">
        <v>138.92000000000002</v>
      </c>
      <c r="J11513">
        <v>43</v>
      </c>
      <c r="K11513">
        <v>3962</v>
      </c>
      <c r="L11513" t="s">
        <v>471</v>
      </c>
      <c r="M11513" s="2">
        <f>+Table3[[#This Row],[CHW]]/Table3[[#This Row],[Count of Airbill Number]]</f>
        <v>3.2306976744186051</v>
      </c>
    </row>
    <row r="11514" spans="2:13">
      <c r="B11514" t="s">
        <v>20</v>
      </c>
      <c r="C11514" t="s">
        <v>472</v>
      </c>
      <c r="D11514" t="s">
        <v>22</v>
      </c>
      <c r="E11514" t="s">
        <v>777</v>
      </c>
      <c r="F11514" t="s">
        <v>777</v>
      </c>
      <c r="G11514" t="s">
        <v>374</v>
      </c>
      <c r="H11514" t="s">
        <v>593</v>
      </c>
      <c r="I11514">
        <v>138.84</v>
      </c>
      <c r="J11514">
        <v>8</v>
      </c>
      <c r="K11514">
        <v>3963</v>
      </c>
      <c r="L11514" t="s">
        <v>471</v>
      </c>
      <c r="M11514" s="2">
        <f>+Table3[[#This Row],[CHW]]/Table3[[#This Row],[Count of Airbill Number]]</f>
        <v>17.355</v>
      </c>
    </row>
    <row r="11515" spans="2:13">
      <c r="B11515" t="s">
        <v>20</v>
      </c>
      <c r="C11515" t="s">
        <v>472</v>
      </c>
      <c r="D11515" t="s">
        <v>22</v>
      </c>
      <c r="E11515" t="s">
        <v>776</v>
      </c>
      <c r="F11515" t="s">
        <v>778</v>
      </c>
      <c r="G11515" t="s">
        <v>85</v>
      </c>
      <c r="H11515" t="s">
        <v>353</v>
      </c>
      <c r="I11515">
        <v>138.76</v>
      </c>
      <c r="J11515">
        <v>5</v>
      </c>
      <c r="K11515">
        <v>3964</v>
      </c>
      <c r="L11515" t="s">
        <v>471</v>
      </c>
      <c r="M11515" s="2">
        <f>+Table3[[#This Row],[CHW]]/Table3[[#This Row],[Count of Airbill Number]]</f>
        <v>27.751999999999999</v>
      </c>
    </row>
    <row r="11516" spans="2:13">
      <c r="B11516" t="s">
        <v>20</v>
      </c>
      <c r="C11516" t="s">
        <v>472</v>
      </c>
      <c r="D11516" t="s">
        <v>22</v>
      </c>
      <c r="E11516" t="s">
        <v>776</v>
      </c>
      <c r="F11516" t="s">
        <v>776</v>
      </c>
      <c r="G11516" t="s">
        <v>49</v>
      </c>
      <c r="H11516" t="s">
        <v>48</v>
      </c>
      <c r="I11516">
        <v>138.5</v>
      </c>
      <c r="J11516">
        <v>6</v>
      </c>
      <c r="K11516">
        <v>3965</v>
      </c>
      <c r="L11516" t="s">
        <v>471</v>
      </c>
      <c r="M11516" s="2">
        <f>+Table3[[#This Row],[CHW]]/Table3[[#This Row],[Count of Airbill Number]]</f>
        <v>23.083333333333332</v>
      </c>
    </row>
    <row r="11517" spans="2:13">
      <c r="B11517" t="s">
        <v>35</v>
      </c>
      <c r="C11517" t="s">
        <v>472</v>
      </c>
      <c r="D11517" t="s">
        <v>36</v>
      </c>
      <c r="E11517" t="s">
        <v>777</v>
      </c>
      <c r="F11517" t="s">
        <v>777</v>
      </c>
      <c r="G11517" t="s">
        <v>496</v>
      </c>
      <c r="H11517" t="s">
        <v>38</v>
      </c>
      <c r="I11517">
        <v>138</v>
      </c>
      <c r="J11517">
        <v>1</v>
      </c>
      <c r="K11517">
        <v>3966</v>
      </c>
      <c r="L11517" t="s">
        <v>471</v>
      </c>
      <c r="M11517" s="2">
        <f>+Table3[[#This Row],[CHW]]/Table3[[#This Row],[Count of Airbill Number]]</f>
        <v>138</v>
      </c>
    </row>
    <row r="11518" spans="2:13">
      <c r="B11518" t="s">
        <v>35</v>
      </c>
      <c r="C11518" t="s">
        <v>472</v>
      </c>
      <c r="D11518" t="s">
        <v>36</v>
      </c>
      <c r="E11518" t="s">
        <v>777</v>
      </c>
      <c r="F11518" t="s">
        <v>777</v>
      </c>
      <c r="G11518" t="s">
        <v>259</v>
      </c>
      <c r="H11518" t="s">
        <v>540</v>
      </c>
      <c r="I11518">
        <v>138</v>
      </c>
      <c r="J11518">
        <v>1</v>
      </c>
      <c r="K11518">
        <v>3967</v>
      </c>
      <c r="L11518" t="s">
        <v>471</v>
      </c>
      <c r="M11518" s="2">
        <f>+Table3[[#This Row],[CHW]]/Table3[[#This Row],[Count of Airbill Number]]</f>
        <v>138</v>
      </c>
    </row>
    <row r="11519" spans="2:13">
      <c r="B11519" t="s">
        <v>35</v>
      </c>
      <c r="C11519" t="s">
        <v>472</v>
      </c>
      <c r="D11519" t="s">
        <v>36</v>
      </c>
      <c r="E11519" t="s">
        <v>776</v>
      </c>
      <c r="F11519" t="s">
        <v>776</v>
      </c>
      <c r="G11519" t="s">
        <v>37</v>
      </c>
      <c r="H11519" t="s">
        <v>209</v>
      </c>
      <c r="I11519">
        <v>138</v>
      </c>
      <c r="J11519">
        <v>1</v>
      </c>
      <c r="K11519">
        <v>3968</v>
      </c>
      <c r="L11519" t="s">
        <v>471</v>
      </c>
      <c r="M11519" s="2">
        <f>+Table3[[#This Row],[CHW]]/Table3[[#This Row],[Count of Airbill Number]]</f>
        <v>138</v>
      </c>
    </row>
    <row r="11520" spans="2:13">
      <c r="B11520" t="s">
        <v>20</v>
      </c>
      <c r="C11520" t="s">
        <v>21</v>
      </c>
      <c r="D11520" t="s">
        <v>22</v>
      </c>
      <c r="E11520" t="s">
        <v>778</v>
      </c>
      <c r="F11520" t="s">
        <v>778</v>
      </c>
      <c r="G11520" t="s">
        <v>171</v>
      </c>
      <c r="H11520" t="s">
        <v>113</v>
      </c>
      <c r="I11520">
        <v>138</v>
      </c>
      <c r="J11520">
        <v>2</v>
      </c>
      <c r="K11520">
        <v>3969</v>
      </c>
      <c r="L11520" t="s">
        <v>471</v>
      </c>
      <c r="M11520" s="2">
        <f>+Table3[[#This Row],[CHW]]/Table3[[#This Row],[Count of Airbill Number]]</f>
        <v>69</v>
      </c>
    </row>
    <row r="11521" spans="2:13">
      <c r="B11521" t="s">
        <v>20</v>
      </c>
      <c r="C11521" t="s">
        <v>472</v>
      </c>
      <c r="D11521" t="s">
        <v>22</v>
      </c>
      <c r="E11521" t="s">
        <v>777</v>
      </c>
      <c r="F11521" t="s">
        <v>777</v>
      </c>
      <c r="G11521" t="s">
        <v>324</v>
      </c>
      <c r="H11521" t="s">
        <v>110</v>
      </c>
      <c r="I11521">
        <v>138</v>
      </c>
      <c r="J11521">
        <v>4</v>
      </c>
      <c r="K11521">
        <v>3970</v>
      </c>
      <c r="L11521" t="s">
        <v>471</v>
      </c>
      <c r="M11521" s="2">
        <f>+Table3[[#This Row],[CHW]]/Table3[[#This Row],[Count of Airbill Number]]</f>
        <v>34.5</v>
      </c>
    </row>
    <row r="11522" spans="2:13">
      <c r="B11522" t="s">
        <v>20</v>
      </c>
      <c r="C11522" t="s">
        <v>472</v>
      </c>
      <c r="D11522" t="s">
        <v>22</v>
      </c>
      <c r="E11522" t="s">
        <v>778</v>
      </c>
      <c r="F11522" t="s">
        <v>777</v>
      </c>
      <c r="G11522" t="s">
        <v>269</v>
      </c>
      <c r="H11522" t="s">
        <v>360</v>
      </c>
      <c r="I11522">
        <v>138</v>
      </c>
      <c r="J11522">
        <v>10</v>
      </c>
      <c r="K11522">
        <v>3971</v>
      </c>
      <c r="L11522" t="s">
        <v>471</v>
      </c>
      <c r="M11522" s="2">
        <f>+Table3[[#This Row],[CHW]]/Table3[[#This Row],[Count of Airbill Number]]</f>
        <v>13.8</v>
      </c>
    </row>
    <row r="11523" spans="2:13">
      <c r="B11523" t="s">
        <v>20</v>
      </c>
      <c r="C11523" t="s">
        <v>472</v>
      </c>
      <c r="D11523" t="s">
        <v>22</v>
      </c>
      <c r="E11523" t="s">
        <v>777</v>
      </c>
      <c r="F11523" t="s">
        <v>776</v>
      </c>
      <c r="G11523" t="s">
        <v>115</v>
      </c>
      <c r="H11523" t="s">
        <v>32</v>
      </c>
      <c r="I11523">
        <v>138</v>
      </c>
      <c r="J11523">
        <v>6</v>
      </c>
      <c r="K11523">
        <v>3972</v>
      </c>
      <c r="L11523" t="s">
        <v>471</v>
      </c>
      <c r="M11523" s="2">
        <f>+Table3[[#This Row],[CHW]]/Table3[[#This Row],[Count of Airbill Number]]</f>
        <v>23</v>
      </c>
    </row>
    <row r="11524" spans="2:13">
      <c r="B11524" t="s">
        <v>20</v>
      </c>
      <c r="C11524" t="s">
        <v>472</v>
      </c>
      <c r="D11524" t="s">
        <v>22</v>
      </c>
      <c r="E11524" t="s">
        <v>776</v>
      </c>
      <c r="F11524" t="s">
        <v>776</v>
      </c>
      <c r="G11524" t="s">
        <v>85</v>
      </c>
      <c r="H11524" t="s">
        <v>70</v>
      </c>
      <c r="I11524">
        <v>138</v>
      </c>
      <c r="J11524">
        <v>5</v>
      </c>
      <c r="K11524">
        <v>3973</v>
      </c>
      <c r="L11524" t="s">
        <v>471</v>
      </c>
      <c r="M11524" s="2">
        <f>+Table3[[#This Row],[CHW]]/Table3[[#This Row],[Count of Airbill Number]]</f>
        <v>27.6</v>
      </c>
    </row>
    <row r="11525" spans="2:13">
      <c r="B11525" t="s">
        <v>35</v>
      </c>
      <c r="C11525" t="s">
        <v>472</v>
      </c>
      <c r="D11525" t="s">
        <v>36</v>
      </c>
      <c r="E11525" t="s">
        <v>777</v>
      </c>
      <c r="F11525" t="s">
        <v>776</v>
      </c>
      <c r="G11525" t="s">
        <v>106</v>
      </c>
      <c r="H11525" t="s">
        <v>37</v>
      </c>
      <c r="I11525">
        <v>137.9</v>
      </c>
      <c r="J11525">
        <v>3</v>
      </c>
      <c r="K11525">
        <v>3974</v>
      </c>
      <c r="L11525" t="s">
        <v>471</v>
      </c>
      <c r="M11525" s="2">
        <f>+Table3[[#This Row],[CHW]]/Table3[[#This Row],[Count of Airbill Number]]</f>
        <v>45.966666666666669</v>
      </c>
    </row>
    <row r="11526" spans="2:13">
      <c r="B11526" t="s">
        <v>20</v>
      </c>
      <c r="C11526" t="s">
        <v>472</v>
      </c>
      <c r="D11526" t="s">
        <v>22</v>
      </c>
      <c r="E11526" t="s">
        <v>778</v>
      </c>
      <c r="F11526" t="s">
        <v>778</v>
      </c>
      <c r="G11526" t="s">
        <v>112</v>
      </c>
      <c r="H11526" t="s">
        <v>174</v>
      </c>
      <c r="I11526">
        <v>137.6</v>
      </c>
      <c r="J11526">
        <v>12</v>
      </c>
      <c r="K11526">
        <v>3975</v>
      </c>
      <c r="L11526" t="s">
        <v>471</v>
      </c>
      <c r="M11526" s="2">
        <f>+Table3[[#This Row],[CHW]]/Table3[[#This Row],[Count of Airbill Number]]</f>
        <v>11.466666666666667</v>
      </c>
    </row>
    <row r="11527" spans="2:13">
      <c r="B11527" t="s">
        <v>20</v>
      </c>
      <c r="C11527" t="s">
        <v>472</v>
      </c>
      <c r="D11527" t="s">
        <v>22</v>
      </c>
      <c r="E11527" t="s">
        <v>778</v>
      </c>
      <c r="F11527" t="s">
        <v>776</v>
      </c>
      <c r="G11527" t="s">
        <v>261</v>
      </c>
      <c r="H11527" t="s">
        <v>66</v>
      </c>
      <c r="I11527">
        <v>137.5</v>
      </c>
      <c r="J11527">
        <v>18</v>
      </c>
      <c r="K11527">
        <v>3976</v>
      </c>
      <c r="L11527" t="s">
        <v>471</v>
      </c>
      <c r="M11527" s="2">
        <f>+Table3[[#This Row],[CHW]]/Table3[[#This Row],[Count of Airbill Number]]</f>
        <v>7.6388888888888893</v>
      </c>
    </row>
    <row r="11528" spans="2:13">
      <c r="B11528" t="s">
        <v>20</v>
      </c>
      <c r="C11528" t="s">
        <v>21</v>
      </c>
      <c r="D11528" t="s">
        <v>22</v>
      </c>
      <c r="E11528" t="s">
        <v>777</v>
      </c>
      <c r="F11528" t="s">
        <v>777</v>
      </c>
      <c r="G11528" t="s">
        <v>512</v>
      </c>
      <c r="H11528" t="s">
        <v>290</v>
      </c>
      <c r="I11528">
        <v>137</v>
      </c>
      <c r="J11528">
        <v>76</v>
      </c>
      <c r="K11528">
        <v>3977</v>
      </c>
      <c r="L11528" t="s">
        <v>471</v>
      </c>
      <c r="M11528" s="2">
        <f>+Table3[[#This Row],[CHW]]/Table3[[#This Row],[Count of Airbill Number]]</f>
        <v>1.8026315789473684</v>
      </c>
    </row>
    <row r="11529" spans="2:13">
      <c r="B11529" t="s">
        <v>20</v>
      </c>
      <c r="C11529" t="s">
        <v>21</v>
      </c>
      <c r="D11529" t="s">
        <v>22</v>
      </c>
      <c r="E11529" t="s">
        <v>778</v>
      </c>
      <c r="F11529" t="s">
        <v>777</v>
      </c>
      <c r="G11529" t="s">
        <v>86</v>
      </c>
      <c r="H11529" t="s">
        <v>29</v>
      </c>
      <c r="I11529">
        <v>137</v>
      </c>
      <c r="J11529">
        <v>46</v>
      </c>
      <c r="K11529">
        <v>3978</v>
      </c>
      <c r="L11529" t="s">
        <v>471</v>
      </c>
      <c r="M11529" s="2">
        <f>+Table3[[#This Row],[CHW]]/Table3[[#This Row],[Count of Airbill Number]]</f>
        <v>2.9782608695652173</v>
      </c>
    </row>
    <row r="11530" spans="2:13">
      <c r="B11530" t="s">
        <v>20</v>
      </c>
      <c r="C11530" t="s">
        <v>21</v>
      </c>
      <c r="D11530" t="s">
        <v>22</v>
      </c>
      <c r="E11530" t="s">
        <v>777</v>
      </c>
      <c r="F11530" t="s">
        <v>777</v>
      </c>
      <c r="G11530" t="s">
        <v>227</v>
      </c>
      <c r="H11530" t="s">
        <v>44</v>
      </c>
      <c r="I11530">
        <v>137</v>
      </c>
      <c r="J11530">
        <v>99</v>
      </c>
      <c r="K11530">
        <v>3979</v>
      </c>
      <c r="L11530" t="s">
        <v>471</v>
      </c>
      <c r="M11530" s="2">
        <f>+Table3[[#This Row],[CHW]]/Table3[[#This Row],[Count of Airbill Number]]</f>
        <v>1.3838383838383839</v>
      </c>
    </row>
    <row r="11531" spans="2:13">
      <c r="B11531" t="s">
        <v>20</v>
      </c>
      <c r="C11531" t="s">
        <v>21</v>
      </c>
      <c r="D11531" t="s">
        <v>22</v>
      </c>
      <c r="E11531" t="s">
        <v>777</v>
      </c>
      <c r="F11531" t="s">
        <v>778</v>
      </c>
      <c r="G11531" t="s">
        <v>27</v>
      </c>
      <c r="H11531" t="s">
        <v>150</v>
      </c>
      <c r="I11531">
        <v>137</v>
      </c>
      <c r="J11531">
        <v>47</v>
      </c>
      <c r="K11531">
        <v>3980</v>
      </c>
      <c r="L11531" t="s">
        <v>471</v>
      </c>
      <c r="M11531" s="2">
        <f>+Table3[[#This Row],[CHW]]/Table3[[#This Row],[Count of Airbill Number]]</f>
        <v>2.9148936170212765</v>
      </c>
    </row>
    <row r="11532" spans="2:13">
      <c r="B11532" t="s">
        <v>20</v>
      </c>
      <c r="C11532" t="s">
        <v>472</v>
      </c>
      <c r="D11532" t="s">
        <v>22</v>
      </c>
      <c r="E11532" t="s">
        <v>776</v>
      </c>
      <c r="F11532" t="s">
        <v>776</v>
      </c>
      <c r="G11532" t="s">
        <v>191</v>
      </c>
      <c r="H11532" t="s">
        <v>39</v>
      </c>
      <c r="I11532">
        <v>137</v>
      </c>
      <c r="J11532">
        <v>1</v>
      </c>
      <c r="K11532">
        <v>3981</v>
      </c>
      <c r="L11532" t="s">
        <v>471</v>
      </c>
      <c r="M11532" s="2">
        <f>+Table3[[#This Row],[CHW]]/Table3[[#This Row],[Count of Airbill Number]]</f>
        <v>137</v>
      </c>
    </row>
    <row r="11533" spans="2:13">
      <c r="B11533" t="s">
        <v>20</v>
      </c>
      <c r="C11533" t="s">
        <v>472</v>
      </c>
      <c r="D11533" t="s">
        <v>22</v>
      </c>
      <c r="E11533" t="s">
        <v>776</v>
      </c>
      <c r="F11533" t="s">
        <v>778</v>
      </c>
      <c r="G11533" t="s">
        <v>24</v>
      </c>
      <c r="H11533" t="s">
        <v>86</v>
      </c>
      <c r="I11533">
        <v>137</v>
      </c>
      <c r="J11533">
        <v>5</v>
      </c>
      <c r="K11533">
        <v>3982</v>
      </c>
      <c r="L11533" t="s">
        <v>471</v>
      </c>
      <c r="M11533" s="2">
        <f>+Table3[[#This Row],[CHW]]/Table3[[#This Row],[Count of Airbill Number]]</f>
        <v>27.4</v>
      </c>
    </row>
    <row r="11534" spans="2:13">
      <c r="B11534" t="s">
        <v>20</v>
      </c>
      <c r="C11534" t="s">
        <v>472</v>
      </c>
      <c r="D11534" t="s">
        <v>22</v>
      </c>
      <c r="E11534" t="s">
        <v>778</v>
      </c>
      <c r="F11534" t="s">
        <v>778</v>
      </c>
      <c r="G11534" t="s">
        <v>51</v>
      </c>
      <c r="H11534" t="s">
        <v>408</v>
      </c>
      <c r="I11534">
        <v>137</v>
      </c>
      <c r="J11534">
        <v>7</v>
      </c>
      <c r="K11534">
        <v>3983</v>
      </c>
      <c r="L11534" t="s">
        <v>471</v>
      </c>
      <c r="M11534" s="2">
        <f>+Table3[[#This Row],[CHW]]/Table3[[#This Row],[Count of Airbill Number]]</f>
        <v>19.571428571428573</v>
      </c>
    </row>
    <row r="11535" spans="2:13">
      <c r="B11535" t="s">
        <v>20</v>
      </c>
      <c r="C11535" t="s">
        <v>472</v>
      </c>
      <c r="D11535" t="s">
        <v>22</v>
      </c>
      <c r="E11535" t="s">
        <v>776</v>
      </c>
      <c r="F11535" t="s">
        <v>777</v>
      </c>
      <c r="G11535" t="s">
        <v>57</v>
      </c>
      <c r="H11535" t="s">
        <v>97</v>
      </c>
      <c r="I11535">
        <v>137</v>
      </c>
      <c r="J11535">
        <v>3</v>
      </c>
      <c r="K11535">
        <v>3984</v>
      </c>
      <c r="L11535" t="s">
        <v>471</v>
      </c>
      <c r="M11535" s="2">
        <f>+Table3[[#This Row],[CHW]]/Table3[[#This Row],[Count of Airbill Number]]</f>
        <v>45.666666666666664</v>
      </c>
    </row>
    <row r="11536" spans="2:13">
      <c r="B11536" t="s">
        <v>20</v>
      </c>
      <c r="C11536" t="s">
        <v>472</v>
      </c>
      <c r="D11536" t="s">
        <v>22</v>
      </c>
      <c r="E11536" t="s">
        <v>778</v>
      </c>
      <c r="F11536" t="s">
        <v>778</v>
      </c>
      <c r="G11536" t="s">
        <v>325</v>
      </c>
      <c r="H11536" t="s">
        <v>124</v>
      </c>
      <c r="I11536">
        <v>137</v>
      </c>
      <c r="J11536">
        <v>5</v>
      </c>
      <c r="K11536">
        <v>3985</v>
      </c>
      <c r="L11536" t="s">
        <v>471</v>
      </c>
      <c r="M11536" s="2">
        <f>+Table3[[#This Row],[CHW]]/Table3[[#This Row],[Count of Airbill Number]]</f>
        <v>27.4</v>
      </c>
    </row>
    <row r="11537" spans="2:13">
      <c r="B11537" t="s">
        <v>20</v>
      </c>
      <c r="C11537" t="s">
        <v>472</v>
      </c>
      <c r="D11537" t="s">
        <v>22</v>
      </c>
      <c r="E11537" t="s">
        <v>778</v>
      </c>
      <c r="F11537" t="s">
        <v>777</v>
      </c>
      <c r="G11537" t="s">
        <v>90</v>
      </c>
      <c r="H11537" t="s">
        <v>324</v>
      </c>
      <c r="I11537">
        <v>137</v>
      </c>
      <c r="J11537">
        <v>4</v>
      </c>
      <c r="K11537">
        <v>3986</v>
      </c>
      <c r="L11537" t="s">
        <v>471</v>
      </c>
      <c r="M11537" s="2">
        <f>+Table3[[#This Row],[CHW]]/Table3[[#This Row],[Count of Airbill Number]]</f>
        <v>34.25</v>
      </c>
    </row>
    <row r="11538" spans="2:13">
      <c r="B11538" t="s">
        <v>20</v>
      </c>
      <c r="C11538" t="s">
        <v>472</v>
      </c>
      <c r="D11538" t="s">
        <v>22</v>
      </c>
      <c r="E11538" t="s">
        <v>777</v>
      </c>
      <c r="F11538" t="s">
        <v>778</v>
      </c>
      <c r="G11538" t="s">
        <v>326</v>
      </c>
      <c r="H11538" t="s">
        <v>86</v>
      </c>
      <c r="I11538">
        <v>137</v>
      </c>
      <c r="J11538">
        <v>18</v>
      </c>
      <c r="K11538">
        <v>3987</v>
      </c>
      <c r="L11538" t="s">
        <v>471</v>
      </c>
      <c r="M11538" s="2">
        <f>+Table3[[#This Row],[CHW]]/Table3[[#This Row],[Count of Airbill Number]]</f>
        <v>7.6111111111111107</v>
      </c>
    </row>
    <row r="11539" spans="2:13">
      <c r="B11539" t="s">
        <v>20</v>
      </c>
      <c r="C11539" t="s">
        <v>472</v>
      </c>
      <c r="D11539" t="s">
        <v>22</v>
      </c>
      <c r="E11539" t="s">
        <v>778</v>
      </c>
      <c r="F11539" t="s">
        <v>778</v>
      </c>
      <c r="G11539" t="s">
        <v>333</v>
      </c>
      <c r="H11539" t="s">
        <v>86</v>
      </c>
      <c r="I11539">
        <v>137</v>
      </c>
      <c r="J11539">
        <v>8</v>
      </c>
      <c r="K11539">
        <v>3988</v>
      </c>
      <c r="L11539" t="s">
        <v>471</v>
      </c>
      <c r="M11539" s="2">
        <f>+Table3[[#This Row],[CHW]]/Table3[[#This Row],[Count of Airbill Number]]</f>
        <v>17.125</v>
      </c>
    </row>
    <row r="11540" spans="2:13">
      <c r="B11540" t="s">
        <v>35</v>
      </c>
      <c r="C11540" t="s">
        <v>472</v>
      </c>
      <c r="D11540" t="s">
        <v>36</v>
      </c>
      <c r="E11540" t="s">
        <v>776</v>
      </c>
      <c r="F11540" t="s">
        <v>776</v>
      </c>
      <c r="G11540" t="s">
        <v>85</v>
      </c>
      <c r="H11540" t="s">
        <v>32</v>
      </c>
      <c r="I11540">
        <v>136.9</v>
      </c>
      <c r="J11540">
        <v>9</v>
      </c>
      <c r="K11540">
        <v>3989</v>
      </c>
      <c r="L11540" t="s">
        <v>471</v>
      </c>
      <c r="M11540" s="2">
        <f>+Table3[[#This Row],[CHW]]/Table3[[#This Row],[Count of Airbill Number]]</f>
        <v>15.211111111111112</v>
      </c>
    </row>
    <row r="11541" spans="2:13">
      <c r="B11541" t="s">
        <v>20</v>
      </c>
      <c r="C11541" t="s">
        <v>472</v>
      </c>
      <c r="D11541" t="s">
        <v>22</v>
      </c>
      <c r="E11541" t="s">
        <v>778</v>
      </c>
      <c r="F11541" t="s">
        <v>776</v>
      </c>
      <c r="G11541" t="s">
        <v>210</v>
      </c>
      <c r="H11541" t="s">
        <v>116</v>
      </c>
      <c r="I11541">
        <v>136.67000000000002</v>
      </c>
      <c r="J11541">
        <v>2</v>
      </c>
      <c r="K11541">
        <v>3990</v>
      </c>
      <c r="L11541" t="s">
        <v>471</v>
      </c>
      <c r="M11541" s="2">
        <f>+Table3[[#This Row],[CHW]]/Table3[[#This Row],[Count of Airbill Number]]</f>
        <v>68.335000000000008</v>
      </c>
    </row>
    <row r="11542" spans="2:13">
      <c r="B11542" t="s">
        <v>20</v>
      </c>
      <c r="C11542" t="s">
        <v>472</v>
      </c>
      <c r="D11542" t="s">
        <v>22</v>
      </c>
      <c r="E11542" t="s">
        <v>778</v>
      </c>
      <c r="F11542" t="s">
        <v>778</v>
      </c>
      <c r="G11542" t="s">
        <v>112</v>
      </c>
      <c r="H11542" t="s">
        <v>606</v>
      </c>
      <c r="I11542">
        <v>136.60000000000002</v>
      </c>
      <c r="J11542">
        <v>8</v>
      </c>
      <c r="K11542">
        <v>3991</v>
      </c>
      <c r="L11542" t="s">
        <v>471</v>
      </c>
      <c r="M11542" s="2">
        <f>+Table3[[#This Row],[CHW]]/Table3[[#This Row],[Count of Airbill Number]]</f>
        <v>17.075000000000003</v>
      </c>
    </row>
    <row r="11543" spans="2:13">
      <c r="B11543" t="s">
        <v>20</v>
      </c>
      <c r="C11543" t="s">
        <v>472</v>
      </c>
      <c r="D11543" t="s">
        <v>22</v>
      </c>
      <c r="E11543" t="s">
        <v>776</v>
      </c>
      <c r="F11543" t="s">
        <v>778</v>
      </c>
      <c r="G11543" t="s">
        <v>122</v>
      </c>
      <c r="H11543" t="s">
        <v>155</v>
      </c>
      <c r="I11543">
        <v>136.3337008</v>
      </c>
      <c r="J11543">
        <v>8</v>
      </c>
      <c r="K11543">
        <v>3992</v>
      </c>
      <c r="L11543" t="s">
        <v>471</v>
      </c>
      <c r="M11543" s="2">
        <f>+Table3[[#This Row],[CHW]]/Table3[[#This Row],[Count of Airbill Number]]</f>
        <v>17.0417126</v>
      </c>
    </row>
    <row r="11544" spans="2:13">
      <c r="B11544" t="s">
        <v>20</v>
      </c>
      <c r="C11544" t="s">
        <v>21</v>
      </c>
      <c r="D11544" t="s">
        <v>22</v>
      </c>
      <c r="E11544" t="s">
        <v>776</v>
      </c>
      <c r="F11544" t="s">
        <v>778</v>
      </c>
      <c r="G11544" t="s">
        <v>66</v>
      </c>
      <c r="H11544" t="s">
        <v>395</v>
      </c>
      <c r="I11544">
        <v>136.30000000000001</v>
      </c>
      <c r="J11544">
        <v>18</v>
      </c>
      <c r="K11544">
        <v>3993</v>
      </c>
      <c r="L11544" t="s">
        <v>471</v>
      </c>
      <c r="M11544" s="2">
        <f>+Table3[[#This Row],[CHW]]/Table3[[#This Row],[Count of Airbill Number]]</f>
        <v>7.5722222222222229</v>
      </c>
    </row>
    <row r="11545" spans="2:13">
      <c r="B11545" t="s">
        <v>35</v>
      </c>
      <c r="C11545" t="s">
        <v>472</v>
      </c>
      <c r="D11545" t="s">
        <v>36</v>
      </c>
      <c r="E11545" t="s">
        <v>778</v>
      </c>
      <c r="F11545" t="s">
        <v>777</v>
      </c>
      <c r="G11545" t="s">
        <v>171</v>
      </c>
      <c r="H11545" t="s">
        <v>181</v>
      </c>
      <c r="I11545">
        <v>136</v>
      </c>
      <c r="J11545">
        <v>2</v>
      </c>
      <c r="K11545">
        <v>3994</v>
      </c>
      <c r="L11545" t="s">
        <v>471</v>
      </c>
      <c r="M11545" s="2">
        <f>+Table3[[#This Row],[CHW]]/Table3[[#This Row],[Count of Airbill Number]]</f>
        <v>68</v>
      </c>
    </row>
    <row r="11546" spans="2:13">
      <c r="B11546" t="s">
        <v>20</v>
      </c>
      <c r="C11546" t="s">
        <v>472</v>
      </c>
      <c r="D11546" t="s">
        <v>22</v>
      </c>
      <c r="E11546" t="s">
        <v>778</v>
      </c>
      <c r="F11546" t="s">
        <v>778</v>
      </c>
      <c r="G11546" t="s">
        <v>327</v>
      </c>
      <c r="H11546" t="s">
        <v>150</v>
      </c>
      <c r="I11546">
        <v>136</v>
      </c>
      <c r="J11546">
        <v>10</v>
      </c>
      <c r="K11546">
        <v>3995</v>
      </c>
      <c r="L11546" t="s">
        <v>471</v>
      </c>
      <c r="M11546" s="2">
        <f>+Table3[[#This Row],[CHW]]/Table3[[#This Row],[Count of Airbill Number]]</f>
        <v>13.6</v>
      </c>
    </row>
    <row r="11547" spans="2:13">
      <c r="B11547" t="s">
        <v>20</v>
      </c>
      <c r="C11547" t="s">
        <v>472</v>
      </c>
      <c r="D11547" t="s">
        <v>22</v>
      </c>
      <c r="E11547" t="s">
        <v>776</v>
      </c>
      <c r="F11547" t="s">
        <v>778</v>
      </c>
      <c r="G11547" t="s">
        <v>48</v>
      </c>
      <c r="H11547" t="s">
        <v>112</v>
      </c>
      <c r="I11547">
        <v>136</v>
      </c>
      <c r="J11547">
        <v>8</v>
      </c>
      <c r="K11547">
        <v>3996</v>
      </c>
      <c r="L11547" t="s">
        <v>471</v>
      </c>
      <c r="M11547" s="2">
        <f>+Table3[[#This Row],[CHW]]/Table3[[#This Row],[Count of Airbill Number]]</f>
        <v>17</v>
      </c>
    </row>
    <row r="11548" spans="2:13">
      <c r="B11548" t="s">
        <v>20</v>
      </c>
      <c r="C11548" t="s">
        <v>472</v>
      </c>
      <c r="D11548" t="s">
        <v>22</v>
      </c>
      <c r="E11548" t="s">
        <v>778</v>
      </c>
      <c r="F11548" t="s">
        <v>778</v>
      </c>
      <c r="G11548" t="s">
        <v>81</v>
      </c>
      <c r="H11548" t="s">
        <v>402</v>
      </c>
      <c r="I11548">
        <v>136</v>
      </c>
      <c r="J11548">
        <v>7</v>
      </c>
      <c r="K11548">
        <v>3997</v>
      </c>
      <c r="L11548" t="s">
        <v>471</v>
      </c>
      <c r="M11548" s="2">
        <f>+Table3[[#This Row],[CHW]]/Table3[[#This Row],[Count of Airbill Number]]</f>
        <v>19.428571428571427</v>
      </c>
    </row>
    <row r="11549" spans="2:13">
      <c r="B11549" t="s">
        <v>20</v>
      </c>
      <c r="C11549" t="s">
        <v>472</v>
      </c>
      <c r="D11549" t="s">
        <v>22</v>
      </c>
      <c r="E11549" t="s">
        <v>777</v>
      </c>
      <c r="F11549" t="s">
        <v>777</v>
      </c>
      <c r="G11549" t="s">
        <v>517</v>
      </c>
      <c r="H11549" t="s">
        <v>513</v>
      </c>
      <c r="I11549">
        <v>136</v>
      </c>
      <c r="J11549">
        <v>9</v>
      </c>
      <c r="K11549">
        <v>3998</v>
      </c>
      <c r="L11549" t="s">
        <v>471</v>
      </c>
      <c r="M11549" s="2">
        <f>+Table3[[#This Row],[CHW]]/Table3[[#This Row],[Count of Airbill Number]]</f>
        <v>15.111111111111111</v>
      </c>
    </row>
    <row r="11550" spans="2:13">
      <c r="B11550" t="s">
        <v>20</v>
      </c>
      <c r="C11550" t="s">
        <v>21</v>
      </c>
      <c r="D11550" t="s">
        <v>22</v>
      </c>
      <c r="E11550" t="s">
        <v>776</v>
      </c>
      <c r="F11550" t="s">
        <v>778</v>
      </c>
      <c r="G11550" t="s">
        <v>31</v>
      </c>
      <c r="H11550" t="s">
        <v>153</v>
      </c>
      <c r="I11550">
        <v>135.92000000000002</v>
      </c>
      <c r="J11550">
        <v>39</v>
      </c>
      <c r="K11550">
        <v>3999</v>
      </c>
      <c r="L11550" t="s">
        <v>471</v>
      </c>
      <c r="M11550" s="2">
        <f>+Table3[[#This Row],[CHW]]/Table3[[#This Row],[Count of Airbill Number]]</f>
        <v>3.4851282051282055</v>
      </c>
    </row>
    <row r="11551" spans="2:13">
      <c r="B11551" t="s">
        <v>20</v>
      </c>
      <c r="C11551" t="s">
        <v>21</v>
      </c>
      <c r="D11551" t="s">
        <v>22</v>
      </c>
      <c r="E11551" t="s">
        <v>776</v>
      </c>
      <c r="F11551" t="s">
        <v>776</v>
      </c>
      <c r="G11551" t="s">
        <v>66</v>
      </c>
      <c r="H11551" t="s">
        <v>37</v>
      </c>
      <c r="I11551">
        <v>135.84000000000003</v>
      </c>
      <c r="J11551">
        <v>40</v>
      </c>
      <c r="K11551">
        <v>4000</v>
      </c>
      <c r="L11551" t="s">
        <v>471</v>
      </c>
      <c r="M11551" s="2">
        <f>+Table3[[#This Row],[CHW]]/Table3[[#This Row],[Count of Airbill Number]]</f>
        <v>3.3960000000000008</v>
      </c>
    </row>
    <row r="11552" spans="2:13">
      <c r="B11552" t="s">
        <v>35</v>
      </c>
      <c r="C11552" t="s">
        <v>472</v>
      </c>
      <c r="D11552" t="s">
        <v>36</v>
      </c>
      <c r="E11552" t="s">
        <v>777</v>
      </c>
      <c r="F11552" t="s">
        <v>777</v>
      </c>
      <c r="G11552" t="s">
        <v>106</v>
      </c>
      <c r="H11552" t="s">
        <v>633</v>
      </c>
      <c r="I11552">
        <v>135.6</v>
      </c>
      <c r="J11552">
        <v>4</v>
      </c>
      <c r="K11552">
        <v>4001</v>
      </c>
      <c r="L11552" t="s">
        <v>471</v>
      </c>
      <c r="M11552" s="2">
        <f>+Table3[[#This Row],[CHW]]/Table3[[#This Row],[Count of Airbill Number]]</f>
        <v>33.9</v>
      </c>
    </row>
    <row r="11553" spans="2:13">
      <c r="B11553" t="s">
        <v>20</v>
      </c>
      <c r="C11553" t="s">
        <v>21</v>
      </c>
      <c r="D11553" t="s">
        <v>22</v>
      </c>
      <c r="E11553" t="s">
        <v>778</v>
      </c>
      <c r="F11553" t="s">
        <v>777</v>
      </c>
      <c r="G11553" t="s">
        <v>150</v>
      </c>
      <c r="H11553" t="s">
        <v>179</v>
      </c>
      <c r="I11553">
        <v>135.6</v>
      </c>
      <c r="J11553">
        <v>4</v>
      </c>
      <c r="K11553">
        <v>4002</v>
      </c>
      <c r="L11553" t="s">
        <v>471</v>
      </c>
      <c r="M11553" s="2">
        <f>+Table3[[#This Row],[CHW]]/Table3[[#This Row],[Count of Airbill Number]]</f>
        <v>33.9</v>
      </c>
    </row>
    <row r="11554" spans="2:13">
      <c r="B11554" t="s">
        <v>20</v>
      </c>
      <c r="C11554" t="s">
        <v>472</v>
      </c>
      <c r="D11554" t="s">
        <v>22</v>
      </c>
      <c r="E11554" t="s">
        <v>776</v>
      </c>
      <c r="F11554" t="s">
        <v>776</v>
      </c>
      <c r="G11554" t="s">
        <v>66</v>
      </c>
      <c r="H11554" t="s">
        <v>149</v>
      </c>
      <c r="I11554">
        <v>135.6</v>
      </c>
      <c r="J11554">
        <v>4</v>
      </c>
      <c r="K11554">
        <v>4003</v>
      </c>
      <c r="L11554" t="s">
        <v>471</v>
      </c>
      <c r="M11554" s="2">
        <f>+Table3[[#This Row],[CHW]]/Table3[[#This Row],[Count of Airbill Number]]</f>
        <v>33.9</v>
      </c>
    </row>
    <row r="11555" spans="2:13">
      <c r="B11555" t="s">
        <v>20</v>
      </c>
      <c r="C11555" t="s">
        <v>472</v>
      </c>
      <c r="D11555" t="s">
        <v>22</v>
      </c>
      <c r="E11555" t="s">
        <v>778</v>
      </c>
      <c r="F11555" t="s">
        <v>778</v>
      </c>
      <c r="G11555" t="s">
        <v>150</v>
      </c>
      <c r="H11555" t="s">
        <v>333</v>
      </c>
      <c r="I11555">
        <v>135.5</v>
      </c>
      <c r="J11555">
        <v>5</v>
      </c>
      <c r="K11555">
        <v>4004</v>
      </c>
      <c r="L11555" t="s">
        <v>471</v>
      </c>
      <c r="M11555" s="2">
        <f>+Table3[[#This Row],[CHW]]/Table3[[#This Row],[Count of Airbill Number]]</f>
        <v>27.1</v>
      </c>
    </row>
    <row r="11556" spans="2:13">
      <c r="B11556" t="s">
        <v>20</v>
      </c>
      <c r="C11556" t="s">
        <v>21</v>
      </c>
      <c r="D11556" t="s">
        <v>22</v>
      </c>
      <c r="E11556" t="s">
        <v>776</v>
      </c>
      <c r="F11556" t="s">
        <v>778</v>
      </c>
      <c r="G11556" t="s">
        <v>85</v>
      </c>
      <c r="H11556" t="s">
        <v>267</v>
      </c>
      <c r="I11556">
        <v>135.29999999999998</v>
      </c>
      <c r="J11556">
        <v>122</v>
      </c>
      <c r="K11556">
        <v>4005</v>
      </c>
      <c r="L11556" t="s">
        <v>471</v>
      </c>
      <c r="M11556" s="2">
        <f>+Table3[[#This Row],[CHW]]/Table3[[#This Row],[Count of Airbill Number]]</f>
        <v>1.1090163934426227</v>
      </c>
    </row>
    <row r="11557" spans="2:13">
      <c r="B11557" t="s">
        <v>20</v>
      </c>
      <c r="C11557" t="s">
        <v>472</v>
      </c>
      <c r="D11557" t="s">
        <v>22</v>
      </c>
      <c r="E11557" t="s">
        <v>776</v>
      </c>
      <c r="F11557" t="s">
        <v>778</v>
      </c>
      <c r="G11557" t="s">
        <v>57</v>
      </c>
      <c r="H11557" t="s">
        <v>310</v>
      </c>
      <c r="I11557">
        <v>135.16</v>
      </c>
      <c r="J11557">
        <v>1</v>
      </c>
      <c r="K11557">
        <v>4006</v>
      </c>
      <c r="L11557" t="s">
        <v>471</v>
      </c>
      <c r="M11557" s="2">
        <f>+Table3[[#This Row],[CHW]]/Table3[[#This Row],[Count of Airbill Number]]</f>
        <v>135.16</v>
      </c>
    </row>
    <row r="11558" spans="2:13">
      <c r="B11558" t="s">
        <v>35</v>
      </c>
      <c r="C11558" t="s">
        <v>21</v>
      </c>
      <c r="D11558" t="s">
        <v>36</v>
      </c>
      <c r="E11558" t="s">
        <v>778</v>
      </c>
      <c r="F11558" t="s">
        <v>778</v>
      </c>
      <c r="G11558" t="s">
        <v>150</v>
      </c>
      <c r="H11558" t="s">
        <v>693</v>
      </c>
      <c r="I11558">
        <v>135</v>
      </c>
      <c r="J11558">
        <v>1</v>
      </c>
      <c r="K11558">
        <v>4007</v>
      </c>
      <c r="L11558" t="s">
        <v>471</v>
      </c>
      <c r="M11558" s="2">
        <f>+Table3[[#This Row],[CHW]]/Table3[[#This Row],[Count of Airbill Number]]</f>
        <v>135</v>
      </c>
    </row>
    <row r="11559" spans="2:13">
      <c r="B11559" t="s">
        <v>20</v>
      </c>
      <c r="C11559" t="s">
        <v>21</v>
      </c>
      <c r="D11559" t="s">
        <v>22</v>
      </c>
      <c r="E11559" t="s">
        <v>776</v>
      </c>
      <c r="F11559" t="s">
        <v>776</v>
      </c>
      <c r="G11559" t="s">
        <v>404</v>
      </c>
      <c r="H11559" t="s">
        <v>85</v>
      </c>
      <c r="I11559">
        <v>135</v>
      </c>
      <c r="J11559">
        <v>13</v>
      </c>
      <c r="K11559">
        <v>4008</v>
      </c>
      <c r="L11559" t="s">
        <v>471</v>
      </c>
      <c r="M11559" s="2">
        <f>+Table3[[#This Row],[CHW]]/Table3[[#This Row],[Count of Airbill Number]]</f>
        <v>10.384615384615385</v>
      </c>
    </row>
    <row r="11560" spans="2:13">
      <c r="B11560" t="s">
        <v>20</v>
      </c>
      <c r="C11560" t="s">
        <v>472</v>
      </c>
      <c r="D11560" t="s">
        <v>22</v>
      </c>
      <c r="E11560" t="s">
        <v>778</v>
      </c>
      <c r="F11560" t="s">
        <v>778</v>
      </c>
      <c r="G11560" t="s">
        <v>150</v>
      </c>
      <c r="H11560" t="s">
        <v>161</v>
      </c>
      <c r="I11560">
        <v>135</v>
      </c>
      <c r="J11560">
        <v>6</v>
      </c>
      <c r="K11560">
        <v>4009</v>
      </c>
      <c r="L11560" t="s">
        <v>471</v>
      </c>
      <c r="M11560" s="2">
        <f>+Table3[[#This Row],[CHW]]/Table3[[#This Row],[Count of Airbill Number]]</f>
        <v>22.5</v>
      </c>
    </row>
    <row r="11561" spans="2:13">
      <c r="B11561" t="s">
        <v>20</v>
      </c>
      <c r="C11561" t="s">
        <v>472</v>
      </c>
      <c r="D11561" t="s">
        <v>22</v>
      </c>
      <c r="E11561" t="s">
        <v>778</v>
      </c>
      <c r="F11561" t="s">
        <v>778</v>
      </c>
      <c r="G11561" t="s">
        <v>568</v>
      </c>
      <c r="H11561" t="s">
        <v>210</v>
      </c>
      <c r="I11561">
        <v>135</v>
      </c>
      <c r="J11561">
        <v>1</v>
      </c>
      <c r="K11561">
        <v>4010</v>
      </c>
      <c r="L11561" t="s">
        <v>471</v>
      </c>
      <c r="M11561" s="2">
        <f>+Table3[[#This Row],[CHW]]/Table3[[#This Row],[Count of Airbill Number]]</f>
        <v>135</v>
      </c>
    </row>
    <row r="11562" spans="2:13">
      <c r="B11562" t="s">
        <v>20</v>
      </c>
      <c r="C11562" t="s">
        <v>472</v>
      </c>
      <c r="D11562" t="s">
        <v>22</v>
      </c>
      <c r="E11562" t="s">
        <v>778</v>
      </c>
      <c r="F11562" t="s">
        <v>776</v>
      </c>
      <c r="G11562" t="s">
        <v>450</v>
      </c>
      <c r="H11562" t="s">
        <v>31</v>
      </c>
      <c r="I11562">
        <v>135</v>
      </c>
      <c r="J11562">
        <v>9</v>
      </c>
      <c r="K11562">
        <v>4011</v>
      </c>
      <c r="L11562" t="s">
        <v>471</v>
      </c>
      <c r="M11562" s="2">
        <f>+Table3[[#This Row],[CHW]]/Table3[[#This Row],[Count of Airbill Number]]</f>
        <v>15</v>
      </c>
    </row>
    <row r="11563" spans="2:13">
      <c r="B11563" t="s">
        <v>20</v>
      </c>
      <c r="C11563" t="s">
        <v>472</v>
      </c>
      <c r="D11563" t="s">
        <v>36</v>
      </c>
      <c r="E11563" t="s">
        <v>777</v>
      </c>
      <c r="F11563" t="s">
        <v>778</v>
      </c>
      <c r="G11563" t="s">
        <v>38</v>
      </c>
      <c r="H11563" t="s">
        <v>86</v>
      </c>
      <c r="I11563">
        <v>135</v>
      </c>
      <c r="J11563">
        <v>6</v>
      </c>
      <c r="K11563">
        <v>4012</v>
      </c>
      <c r="L11563" t="s">
        <v>471</v>
      </c>
      <c r="M11563" s="2">
        <f>+Table3[[#This Row],[CHW]]/Table3[[#This Row],[Count of Airbill Number]]</f>
        <v>22.5</v>
      </c>
    </row>
    <row r="11564" spans="2:13">
      <c r="B11564" t="s">
        <v>20</v>
      </c>
      <c r="C11564" t="s">
        <v>472</v>
      </c>
      <c r="D11564" t="s">
        <v>36</v>
      </c>
      <c r="E11564" t="s">
        <v>777</v>
      </c>
      <c r="F11564" t="s">
        <v>778</v>
      </c>
      <c r="G11564" t="s">
        <v>484</v>
      </c>
      <c r="H11564" t="s">
        <v>51</v>
      </c>
      <c r="I11564">
        <v>135</v>
      </c>
      <c r="J11564">
        <v>4</v>
      </c>
      <c r="K11564">
        <v>4013</v>
      </c>
      <c r="L11564" t="s">
        <v>471</v>
      </c>
      <c r="M11564" s="2">
        <f>+Table3[[#This Row],[CHW]]/Table3[[#This Row],[Count of Airbill Number]]</f>
        <v>33.75</v>
      </c>
    </row>
    <row r="11565" spans="2:13">
      <c r="B11565" t="s">
        <v>20</v>
      </c>
      <c r="C11565" t="s">
        <v>472</v>
      </c>
      <c r="D11565" t="s">
        <v>36</v>
      </c>
      <c r="E11565" t="s">
        <v>776</v>
      </c>
      <c r="F11565" t="s">
        <v>776</v>
      </c>
      <c r="G11565" t="s">
        <v>37</v>
      </c>
      <c r="H11565" t="s">
        <v>57</v>
      </c>
      <c r="I11565">
        <v>135</v>
      </c>
      <c r="J11565">
        <v>8</v>
      </c>
      <c r="K11565">
        <v>4014</v>
      </c>
      <c r="L11565" t="s">
        <v>471</v>
      </c>
      <c r="M11565" s="2">
        <f>+Table3[[#This Row],[CHW]]/Table3[[#This Row],[Count of Airbill Number]]</f>
        <v>16.875</v>
      </c>
    </row>
    <row r="11566" spans="2:13">
      <c r="B11566" t="s">
        <v>20</v>
      </c>
      <c r="C11566" t="s">
        <v>472</v>
      </c>
      <c r="D11566" t="s">
        <v>22</v>
      </c>
      <c r="E11566" t="s">
        <v>778</v>
      </c>
      <c r="F11566" t="s">
        <v>778</v>
      </c>
      <c r="G11566" t="s">
        <v>51</v>
      </c>
      <c r="H11566" t="s">
        <v>271</v>
      </c>
      <c r="I11566">
        <v>134.66999999999999</v>
      </c>
      <c r="J11566">
        <v>5</v>
      </c>
      <c r="K11566">
        <v>4015</v>
      </c>
      <c r="L11566" t="s">
        <v>471</v>
      </c>
      <c r="M11566" s="2">
        <f>+Table3[[#This Row],[CHW]]/Table3[[#This Row],[Count of Airbill Number]]</f>
        <v>26.933999999999997</v>
      </c>
    </row>
    <row r="11567" spans="2:13">
      <c r="B11567" t="s">
        <v>20</v>
      </c>
      <c r="C11567" t="s">
        <v>472</v>
      </c>
      <c r="D11567" t="s">
        <v>22</v>
      </c>
      <c r="E11567" t="s">
        <v>778</v>
      </c>
      <c r="F11567" t="s">
        <v>777</v>
      </c>
      <c r="G11567" t="s">
        <v>521</v>
      </c>
      <c r="H11567" t="s">
        <v>190</v>
      </c>
      <c r="I11567">
        <v>134.5</v>
      </c>
      <c r="J11567">
        <v>7</v>
      </c>
      <c r="K11567">
        <v>4016</v>
      </c>
      <c r="L11567" t="s">
        <v>471</v>
      </c>
      <c r="M11567" s="2">
        <f>+Table3[[#This Row],[CHW]]/Table3[[#This Row],[Count of Airbill Number]]</f>
        <v>19.214285714285715</v>
      </c>
    </row>
    <row r="11568" spans="2:13">
      <c r="B11568" t="s">
        <v>20</v>
      </c>
      <c r="C11568" t="s">
        <v>21</v>
      </c>
      <c r="D11568" t="s">
        <v>22</v>
      </c>
      <c r="E11568" t="s">
        <v>776</v>
      </c>
      <c r="F11568" t="s">
        <v>776</v>
      </c>
      <c r="G11568" t="s">
        <v>31</v>
      </c>
      <c r="H11568" t="s">
        <v>216</v>
      </c>
      <c r="I11568">
        <v>134.31</v>
      </c>
      <c r="J11568">
        <v>17</v>
      </c>
      <c r="K11568">
        <v>4017</v>
      </c>
      <c r="L11568" t="s">
        <v>471</v>
      </c>
      <c r="M11568" s="2">
        <f>+Table3[[#This Row],[CHW]]/Table3[[#This Row],[Count of Airbill Number]]</f>
        <v>7.9005882352941175</v>
      </c>
    </row>
    <row r="11569" spans="2:13">
      <c r="B11569" t="s">
        <v>20</v>
      </c>
      <c r="C11569" t="s">
        <v>472</v>
      </c>
      <c r="D11569" t="s">
        <v>22</v>
      </c>
      <c r="E11569" t="s">
        <v>776</v>
      </c>
      <c r="F11569" t="s">
        <v>776</v>
      </c>
      <c r="G11569" t="s">
        <v>85</v>
      </c>
      <c r="H11569" t="s">
        <v>67</v>
      </c>
      <c r="I11569">
        <v>134.19999999999999</v>
      </c>
      <c r="J11569">
        <v>5</v>
      </c>
      <c r="K11569">
        <v>4018</v>
      </c>
      <c r="L11569" t="s">
        <v>471</v>
      </c>
      <c r="M11569" s="2">
        <f>+Table3[[#This Row],[CHW]]/Table3[[#This Row],[Count of Airbill Number]]</f>
        <v>26.839999999999996</v>
      </c>
    </row>
    <row r="11570" spans="2:13">
      <c r="B11570" t="s">
        <v>20</v>
      </c>
      <c r="C11570" t="s">
        <v>21</v>
      </c>
      <c r="D11570" t="s">
        <v>22</v>
      </c>
      <c r="E11570" t="s">
        <v>778</v>
      </c>
      <c r="F11570" t="s">
        <v>778</v>
      </c>
      <c r="G11570" t="s">
        <v>150</v>
      </c>
      <c r="H11570" t="s">
        <v>86</v>
      </c>
      <c r="I11570">
        <v>134</v>
      </c>
      <c r="J11570">
        <v>42</v>
      </c>
      <c r="K11570">
        <v>4019</v>
      </c>
      <c r="L11570" t="s">
        <v>471</v>
      </c>
      <c r="M11570" s="2">
        <f>+Table3[[#This Row],[CHW]]/Table3[[#This Row],[Count of Airbill Number]]</f>
        <v>3.1904761904761907</v>
      </c>
    </row>
    <row r="11571" spans="2:13">
      <c r="B11571" t="s">
        <v>20</v>
      </c>
      <c r="C11571" t="s">
        <v>21</v>
      </c>
      <c r="D11571" t="s">
        <v>22</v>
      </c>
      <c r="E11571" t="s">
        <v>777</v>
      </c>
      <c r="F11571" t="s">
        <v>777</v>
      </c>
      <c r="G11571" t="s">
        <v>517</v>
      </c>
      <c r="H11571" t="s">
        <v>512</v>
      </c>
      <c r="I11571">
        <v>134</v>
      </c>
      <c r="J11571">
        <v>3</v>
      </c>
      <c r="K11571">
        <v>4020</v>
      </c>
      <c r="L11571" t="s">
        <v>471</v>
      </c>
      <c r="M11571" s="2">
        <f>+Table3[[#This Row],[CHW]]/Table3[[#This Row],[Count of Airbill Number]]</f>
        <v>44.666666666666664</v>
      </c>
    </row>
    <row r="11572" spans="2:13">
      <c r="B11572" t="s">
        <v>20</v>
      </c>
      <c r="C11572" t="s">
        <v>472</v>
      </c>
      <c r="D11572" t="s">
        <v>22</v>
      </c>
      <c r="E11572" t="s">
        <v>777</v>
      </c>
      <c r="F11572" t="s">
        <v>776</v>
      </c>
      <c r="G11572" t="s">
        <v>38</v>
      </c>
      <c r="H11572" t="s">
        <v>312</v>
      </c>
      <c r="I11572">
        <v>134</v>
      </c>
      <c r="J11572">
        <v>5</v>
      </c>
      <c r="K11572">
        <v>4021</v>
      </c>
      <c r="L11572" t="s">
        <v>471</v>
      </c>
      <c r="M11572" s="2">
        <f>+Table3[[#This Row],[CHW]]/Table3[[#This Row],[Count of Airbill Number]]</f>
        <v>26.8</v>
      </c>
    </row>
    <row r="11573" spans="2:13">
      <c r="B11573" t="s">
        <v>20</v>
      </c>
      <c r="C11573" t="s">
        <v>472</v>
      </c>
      <c r="D11573" t="s">
        <v>22</v>
      </c>
      <c r="E11573" t="s">
        <v>776</v>
      </c>
      <c r="F11573" t="s">
        <v>776</v>
      </c>
      <c r="G11573" t="s">
        <v>39</v>
      </c>
      <c r="H11573" t="s">
        <v>24</v>
      </c>
      <c r="I11573">
        <v>134</v>
      </c>
      <c r="J11573">
        <v>10</v>
      </c>
      <c r="K11573">
        <v>4022</v>
      </c>
      <c r="L11573" t="s">
        <v>471</v>
      </c>
      <c r="M11573" s="2">
        <f>+Table3[[#This Row],[CHW]]/Table3[[#This Row],[Count of Airbill Number]]</f>
        <v>13.4</v>
      </c>
    </row>
    <row r="11574" spans="2:13">
      <c r="B11574" t="s">
        <v>20</v>
      </c>
      <c r="C11574" t="s">
        <v>472</v>
      </c>
      <c r="D11574" t="s">
        <v>22</v>
      </c>
      <c r="E11574" t="s">
        <v>776</v>
      </c>
      <c r="F11574" t="s">
        <v>776</v>
      </c>
      <c r="G11574" t="s">
        <v>33</v>
      </c>
      <c r="H11574" t="s">
        <v>107</v>
      </c>
      <c r="I11574">
        <v>134</v>
      </c>
      <c r="J11574">
        <v>13</v>
      </c>
      <c r="K11574">
        <v>4023</v>
      </c>
      <c r="L11574" t="s">
        <v>471</v>
      </c>
      <c r="M11574" s="2">
        <f>+Table3[[#This Row],[CHW]]/Table3[[#This Row],[Count of Airbill Number]]</f>
        <v>10.307692307692308</v>
      </c>
    </row>
    <row r="11575" spans="2:13">
      <c r="B11575" t="s">
        <v>20</v>
      </c>
      <c r="C11575" t="s">
        <v>472</v>
      </c>
      <c r="D11575" t="s">
        <v>22</v>
      </c>
      <c r="E11575" t="s">
        <v>776</v>
      </c>
      <c r="F11575" t="s">
        <v>778</v>
      </c>
      <c r="G11575" t="s">
        <v>57</v>
      </c>
      <c r="H11575" t="s">
        <v>86</v>
      </c>
      <c r="I11575">
        <v>133.94</v>
      </c>
      <c r="J11575">
        <v>6</v>
      </c>
      <c r="K11575">
        <v>4024</v>
      </c>
      <c r="L11575" t="s">
        <v>471</v>
      </c>
      <c r="M11575" s="2">
        <f>+Table3[[#This Row],[CHW]]/Table3[[#This Row],[Count of Airbill Number]]</f>
        <v>22.323333333333334</v>
      </c>
    </row>
    <row r="11576" spans="2:13">
      <c r="B11576" t="s">
        <v>20</v>
      </c>
      <c r="C11576" t="s">
        <v>472</v>
      </c>
      <c r="D11576" t="s">
        <v>22</v>
      </c>
      <c r="E11576" t="s">
        <v>776</v>
      </c>
      <c r="F11576" t="s">
        <v>776</v>
      </c>
      <c r="G11576" t="s">
        <v>66</v>
      </c>
      <c r="H11576" t="s">
        <v>47</v>
      </c>
      <c r="I11576">
        <v>133.41</v>
      </c>
      <c r="J11576">
        <v>3</v>
      </c>
      <c r="K11576">
        <v>4025</v>
      </c>
      <c r="L11576" t="s">
        <v>471</v>
      </c>
      <c r="M11576" s="2">
        <f>+Table3[[#This Row],[CHW]]/Table3[[#This Row],[Count of Airbill Number]]</f>
        <v>44.47</v>
      </c>
    </row>
    <row r="11577" spans="2:13">
      <c r="B11577" t="s">
        <v>20</v>
      </c>
      <c r="C11577" t="s">
        <v>472</v>
      </c>
      <c r="D11577" t="s">
        <v>22</v>
      </c>
      <c r="E11577" t="s">
        <v>776</v>
      </c>
      <c r="F11577" t="s">
        <v>776</v>
      </c>
      <c r="G11577" t="s">
        <v>49</v>
      </c>
      <c r="H11577" t="s">
        <v>53</v>
      </c>
      <c r="I11577">
        <v>133.30000000000001</v>
      </c>
      <c r="J11577">
        <v>7</v>
      </c>
      <c r="K11577">
        <v>4026</v>
      </c>
      <c r="L11577" t="s">
        <v>471</v>
      </c>
      <c r="M11577" s="2">
        <f>+Table3[[#This Row],[CHW]]/Table3[[#This Row],[Count of Airbill Number]]</f>
        <v>19.042857142857144</v>
      </c>
    </row>
    <row r="11578" spans="2:13">
      <c r="B11578" t="s">
        <v>35</v>
      </c>
      <c r="C11578" t="s">
        <v>472</v>
      </c>
      <c r="D11578" t="s">
        <v>36</v>
      </c>
      <c r="E11578" t="s">
        <v>776</v>
      </c>
      <c r="F11578" t="s">
        <v>776</v>
      </c>
      <c r="G11578" t="s">
        <v>66</v>
      </c>
      <c r="H11578" t="s">
        <v>192</v>
      </c>
      <c r="I11578">
        <v>133</v>
      </c>
      <c r="J11578">
        <v>1</v>
      </c>
      <c r="K11578">
        <v>4027</v>
      </c>
      <c r="L11578" t="s">
        <v>471</v>
      </c>
      <c r="M11578" s="2">
        <f>+Table3[[#This Row],[CHW]]/Table3[[#This Row],[Count of Airbill Number]]</f>
        <v>133</v>
      </c>
    </row>
    <row r="11579" spans="2:13">
      <c r="B11579" t="s">
        <v>20</v>
      </c>
      <c r="C11579" t="s">
        <v>21</v>
      </c>
      <c r="D11579" t="s">
        <v>22</v>
      </c>
      <c r="E11579" t="s">
        <v>778</v>
      </c>
      <c r="F11579" t="s">
        <v>778</v>
      </c>
      <c r="G11579" t="s">
        <v>248</v>
      </c>
      <c r="H11579" t="s">
        <v>269</v>
      </c>
      <c r="I11579">
        <v>133</v>
      </c>
      <c r="J11579">
        <v>49</v>
      </c>
      <c r="K11579">
        <v>4028</v>
      </c>
      <c r="L11579" t="s">
        <v>471</v>
      </c>
      <c r="M11579" s="2">
        <f>+Table3[[#This Row],[CHW]]/Table3[[#This Row],[Count of Airbill Number]]</f>
        <v>2.7142857142857144</v>
      </c>
    </row>
    <row r="11580" spans="2:13">
      <c r="B11580" t="s">
        <v>20</v>
      </c>
      <c r="C11580" t="s">
        <v>21</v>
      </c>
      <c r="D11580" t="s">
        <v>36</v>
      </c>
      <c r="E11580" t="s">
        <v>776</v>
      </c>
      <c r="F11580" t="s">
        <v>776</v>
      </c>
      <c r="G11580" t="s">
        <v>37</v>
      </c>
      <c r="H11580" t="s">
        <v>177</v>
      </c>
      <c r="I11580">
        <v>133</v>
      </c>
      <c r="J11580">
        <v>112</v>
      </c>
      <c r="K11580">
        <v>4029</v>
      </c>
      <c r="L11580" t="s">
        <v>471</v>
      </c>
      <c r="M11580" s="2">
        <f>+Table3[[#This Row],[CHW]]/Table3[[#This Row],[Count of Airbill Number]]</f>
        <v>1.1875</v>
      </c>
    </row>
    <row r="11581" spans="2:13">
      <c r="B11581" t="s">
        <v>20</v>
      </c>
      <c r="C11581" t="s">
        <v>472</v>
      </c>
      <c r="D11581" t="s">
        <v>22</v>
      </c>
      <c r="E11581" t="s">
        <v>776</v>
      </c>
      <c r="F11581" t="s">
        <v>778</v>
      </c>
      <c r="G11581" t="s">
        <v>24</v>
      </c>
      <c r="H11581" t="s">
        <v>113</v>
      </c>
      <c r="I11581">
        <v>133</v>
      </c>
      <c r="J11581">
        <v>5</v>
      </c>
      <c r="K11581">
        <v>4030</v>
      </c>
      <c r="L11581" t="s">
        <v>471</v>
      </c>
      <c r="M11581" s="2">
        <f>+Table3[[#This Row],[CHW]]/Table3[[#This Row],[Count of Airbill Number]]</f>
        <v>26.6</v>
      </c>
    </row>
    <row r="11582" spans="2:13">
      <c r="B11582" t="s">
        <v>20</v>
      </c>
      <c r="C11582" t="s">
        <v>472</v>
      </c>
      <c r="D11582" t="s">
        <v>22</v>
      </c>
      <c r="E11582" t="s">
        <v>778</v>
      </c>
      <c r="F11582" t="s">
        <v>776</v>
      </c>
      <c r="G11582" t="s">
        <v>51</v>
      </c>
      <c r="H11582" t="s">
        <v>533</v>
      </c>
      <c r="I11582">
        <v>132.9</v>
      </c>
      <c r="J11582">
        <v>13</v>
      </c>
      <c r="K11582">
        <v>4031</v>
      </c>
      <c r="L11582" t="s">
        <v>471</v>
      </c>
      <c r="M11582" s="2">
        <f>+Table3[[#This Row],[CHW]]/Table3[[#This Row],[Count of Airbill Number]]</f>
        <v>10.223076923076924</v>
      </c>
    </row>
    <row r="11583" spans="2:13">
      <c r="B11583" t="s">
        <v>20</v>
      </c>
      <c r="C11583" t="s">
        <v>21</v>
      </c>
      <c r="D11583" t="s">
        <v>22</v>
      </c>
      <c r="E11583" t="s">
        <v>776</v>
      </c>
      <c r="F11583" t="s">
        <v>776</v>
      </c>
      <c r="G11583" t="s">
        <v>31</v>
      </c>
      <c r="H11583" t="s">
        <v>424</v>
      </c>
      <c r="I11583">
        <v>132.85</v>
      </c>
      <c r="J11583">
        <v>5</v>
      </c>
      <c r="K11583">
        <v>4032</v>
      </c>
      <c r="L11583" t="s">
        <v>471</v>
      </c>
      <c r="M11583" s="2">
        <f>+Table3[[#This Row],[CHW]]/Table3[[#This Row],[Count of Airbill Number]]</f>
        <v>26.57</v>
      </c>
    </row>
    <row r="11584" spans="2:13">
      <c r="B11584" t="s">
        <v>20</v>
      </c>
      <c r="C11584" t="s">
        <v>21</v>
      </c>
      <c r="D11584" t="s">
        <v>22</v>
      </c>
      <c r="E11584" t="s">
        <v>776</v>
      </c>
      <c r="F11584" t="s">
        <v>777</v>
      </c>
      <c r="G11584" t="s">
        <v>37</v>
      </c>
      <c r="H11584" t="s">
        <v>227</v>
      </c>
      <c r="I11584">
        <v>132.51999999999998</v>
      </c>
      <c r="J11584">
        <v>15</v>
      </c>
      <c r="K11584">
        <v>4033</v>
      </c>
      <c r="L11584" t="s">
        <v>471</v>
      </c>
      <c r="M11584" s="2">
        <f>+Table3[[#This Row],[CHW]]/Table3[[#This Row],[Count of Airbill Number]]</f>
        <v>8.8346666666666653</v>
      </c>
    </row>
    <row r="11585" spans="2:13">
      <c r="B11585" t="s">
        <v>20</v>
      </c>
      <c r="C11585" t="s">
        <v>21</v>
      </c>
      <c r="D11585" t="s">
        <v>22</v>
      </c>
      <c r="E11585" t="s">
        <v>778</v>
      </c>
      <c r="F11585" t="s">
        <v>778</v>
      </c>
      <c r="G11585" t="s">
        <v>51</v>
      </c>
      <c r="H11585" t="s">
        <v>546</v>
      </c>
      <c r="I11585">
        <v>132.5</v>
      </c>
      <c r="J11585">
        <v>3</v>
      </c>
      <c r="K11585">
        <v>4034</v>
      </c>
      <c r="L11585" t="s">
        <v>471</v>
      </c>
      <c r="M11585" s="2">
        <f>+Table3[[#This Row],[CHW]]/Table3[[#This Row],[Count of Airbill Number]]</f>
        <v>44.166666666666664</v>
      </c>
    </row>
    <row r="11586" spans="2:13">
      <c r="B11586" t="s">
        <v>20</v>
      </c>
      <c r="C11586" t="s">
        <v>21</v>
      </c>
      <c r="D11586" t="s">
        <v>22</v>
      </c>
      <c r="E11586" t="s">
        <v>777</v>
      </c>
      <c r="F11586" t="s">
        <v>778</v>
      </c>
      <c r="G11586" t="s">
        <v>181</v>
      </c>
      <c r="H11586" t="s">
        <v>90</v>
      </c>
      <c r="I11586">
        <v>132.5</v>
      </c>
      <c r="J11586">
        <v>33</v>
      </c>
      <c r="K11586">
        <v>4035</v>
      </c>
      <c r="L11586" t="s">
        <v>471</v>
      </c>
      <c r="M11586" s="2">
        <f>+Table3[[#This Row],[CHW]]/Table3[[#This Row],[Count of Airbill Number]]</f>
        <v>4.0151515151515156</v>
      </c>
    </row>
    <row r="11587" spans="2:13">
      <c r="B11587" t="s">
        <v>20</v>
      </c>
      <c r="C11587" t="s">
        <v>472</v>
      </c>
      <c r="D11587" t="s">
        <v>22</v>
      </c>
      <c r="E11587" t="s">
        <v>776</v>
      </c>
      <c r="F11587" t="s">
        <v>776</v>
      </c>
      <c r="G11587" t="s">
        <v>89</v>
      </c>
      <c r="H11587" t="s">
        <v>50</v>
      </c>
      <c r="I11587">
        <v>132.5</v>
      </c>
      <c r="J11587">
        <v>7</v>
      </c>
      <c r="K11587">
        <v>4036</v>
      </c>
      <c r="L11587" t="s">
        <v>471</v>
      </c>
      <c r="M11587" s="2">
        <f>+Table3[[#This Row],[CHW]]/Table3[[#This Row],[Count of Airbill Number]]</f>
        <v>18.928571428571427</v>
      </c>
    </row>
    <row r="11588" spans="2:13">
      <c r="B11588" t="s">
        <v>20</v>
      </c>
      <c r="C11588" t="s">
        <v>472</v>
      </c>
      <c r="D11588" t="s">
        <v>22</v>
      </c>
      <c r="E11588" t="s">
        <v>778</v>
      </c>
      <c r="F11588" t="s">
        <v>778</v>
      </c>
      <c r="G11588" t="s">
        <v>521</v>
      </c>
      <c r="H11588" t="s">
        <v>135</v>
      </c>
      <c r="I11588">
        <v>132.1</v>
      </c>
      <c r="J11588">
        <v>4</v>
      </c>
      <c r="K11588">
        <v>4037</v>
      </c>
      <c r="L11588" t="s">
        <v>471</v>
      </c>
      <c r="M11588" s="2">
        <f>+Table3[[#This Row],[CHW]]/Table3[[#This Row],[Count of Airbill Number]]</f>
        <v>33.024999999999999</v>
      </c>
    </row>
    <row r="11589" spans="2:13">
      <c r="B11589" t="s">
        <v>20</v>
      </c>
      <c r="C11589" t="s">
        <v>21</v>
      </c>
      <c r="D11589" t="s">
        <v>22</v>
      </c>
      <c r="E11589" t="s">
        <v>776</v>
      </c>
      <c r="F11589" t="s">
        <v>777</v>
      </c>
      <c r="G11589" t="s">
        <v>31</v>
      </c>
      <c r="H11589" t="s">
        <v>190</v>
      </c>
      <c r="I11589">
        <v>132.01</v>
      </c>
      <c r="J11589">
        <v>7</v>
      </c>
      <c r="K11589">
        <v>4038</v>
      </c>
      <c r="L11589" t="s">
        <v>471</v>
      </c>
      <c r="M11589" s="2">
        <f>+Table3[[#This Row],[CHW]]/Table3[[#This Row],[Count of Airbill Number]]</f>
        <v>18.858571428571427</v>
      </c>
    </row>
    <row r="11590" spans="2:13">
      <c r="B11590" t="s">
        <v>35</v>
      </c>
      <c r="C11590" t="s">
        <v>472</v>
      </c>
      <c r="D11590" t="s">
        <v>36</v>
      </c>
      <c r="E11590" t="s">
        <v>777</v>
      </c>
      <c r="F11590" t="s">
        <v>777</v>
      </c>
      <c r="G11590" t="s">
        <v>374</v>
      </c>
      <c r="H11590" t="s">
        <v>274</v>
      </c>
      <c r="I11590">
        <v>132</v>
      </c>
      <c r="J11590">
        <v>4</v>
      </c>
      <c r="K11590">
        <v>4039</v>
      </c>
      <c r="L11590" t="s">
        <v>471</v>
      </c>
      <c r="M11590" s="2">
        <f>+Table3[[#This Row],[CHW]]/Table3[[#This Row],[Count of Airbill Number]]</f>
        <v>33</v>
      </c>
    </row>
    <row r="11591" spans="2:13">
      <c r="B11591" t="s">
        <v>20</v>
      </c>
      <c r="C11591" t="s">
        <v>21</v>
      </c>
      <c r="D11591" t="s">
        <v>22</v>
      </c>
      <c r="E11591" t="s">
        <v>778</v>
      </c>
      <c r="F11591" t="s">
        <v>778</v>
      </c>
      <c r="G11591" t="s">
        <v>206</v>
      </c>
      <c r="H11591" t="s">
        <v>171</v>
      </c>
      <c r="I11591">
        <v>132</v>
      </c>
      <c r="J11591">
        <v>82</v>
      </c>
      <c r="K11591">
        <v>4040</v>
      </c>
      <c r="L11591" t="s">
        <v>471</v>
      </c>
      <c r="M11591" s="2">
        <f>+Table3[[#This Row],[CHW]]/Table3[[#This Row],[Count of Airbill Number]]</f>
        <v>1.6097560975609757</v>
      </c>
    </row>
    <row r="11592" spans="2:13">
      <c r="B11592" t="s">
        <v>20</v>
      </c>
      <c r="C11592" t="s">
        <v>472</v>
      </c>
      <c r="D11592" t="s">
        <v>22</v>
      </c>
      <c r="E11592" t="s">
        <v>776</v>
      </c>
      <c r="F11592" t="s">
        <v>778</v>
      </c>
      <c r="G11592" t="s">
        <v>47</v>
      </c>
      <c r="H11592" t="s">
        <v>269</v>
      </c>
      <c r="I11592">
        <v>132</v>
      </c>
      <c r="J11592">
        <v>1</v>
      </c>
      <c r="K11592">
        <v>4041</v>
      </c>
      <c r="L11592" t="s">
        <v>471</v>
      </c>
      <c r="M11592" s="2">
        <f>+Table3[[#This Row],[CHW]]/Table3[[#This Row],[Count of Airbill Number]]</f>
        <v>132</v>
      </c>
    </row>
    <row r="11593" spans="2:13">
      <c r="B11593" t="s">
        <v>20</v>
      </c>
      <c r="C11593" t="s">
        <v>472</v>
      </c>
      <c r="D11593" t="s">
        <v>22</v>
      </c>
      <c r="E11593" t="s">
        <v>777</v>
      </c>
      <c r="F11593" t="s">
        <v>777</v>
      </c>
      <c r="G11593" t="s">
        <v>110</v>
      </c>
      <c r="H11593" t="s">
        <v>44</v>
      </c>
      <c r="I11593">
        <v>132</v>
      </c>
      <c r="J11593">
        <v>9</v>
      </c>
      <c r="K11593">
        <v>4042</v>
      </c>
      <c r="L11593" t="s">
        <v>471</v>
      </c>
      <c r="M11593" s="2">
        <f>+Table3[[#This Row],[CHW]]/Table3[[#This Row],[Count of Airbill Number]]</f>
        <v>14.666666666666666</v>
      </c>
    </row>
    <row r="11594" spans="2:13">
      <c r="B11594" t="s">
        <v>20</v>
      </c>
      <c r="C11594" t="s">
        <v>472</v>
      </c>
      <c r="D11594" t="s">
        <v>22</v>
      </c>
      <c r="E11594" t="s">
        <v>778</v>
      </c>
      <c r="F11594" t="s">
        <v>778</v>
      </c>
      <c r="G11594" t="s">
        <v>250</v>
      </c>
      <c r="H11594" t="s">
        <v>51</v>
      </c>
      <c r="I11594">
        <v>132</v>
      </c>
      <c r="J11594">
        <v>4</v>
      </c>
      <c r="K11594">
        <v>4043</v>
      </c>
      <c r="L11594" t="s">
        <v>471</v>
      </c>
      <c r="M11594" s="2">
        <f>+Table3[[#This Row],[CHW]]/Table3[[#This Row],[Count of Airbill Number]]</f>
        <v>33</v>
      </c>
    </row>
    <row r="11595" spans="2:13">
      <c r="B11595" t="s">
        <v>20</v>
      </c>
      <c r="C11595" t="s">
        <v>472</v>
      </c>
      <c r="D11595" t="s">
        <v>22</v>
      </c>
      <c r="E11595" t="s">
        <v>777</v>
      </c>
      <c r="F11595" t="s">
        <v>778</v>
      </c>
      <c r="G11595" t="s">
        <v>29</v>
      </c>
      <c r="H11595" t="s">
        <v>153</v>
      </c>
      <c r="I11595">
        <v>132</v>
      </c>
      <c r="J11595">
        <v>5</v>
      </c>
      <c r="K11595">
        <v>4044</v>
      </c>
      <c r="L11595" t="s">
        <v>471</v>
      </c>
      <c r="M11595" s="2">
        <f>+Table3[[#This Row],[CHW]]/Table3[[#This Row],[Count of Airbill Number]]</f>
        <v>26.4</v>
      </c>
    </row>
    <row r="11596" spans="2:13">
      <c r="B11596" t="s">
        <v>20</v>
      </c>
      <c r="C11596" t="s">
        <v>472</v>
      </c>
      <c r="D11596" t="s">
        <v>22</v>
      </c>
      <c r="E11596" t="s">
        <v>778</v>
      </c>
      <c r="F11596" t="s">
        <v>778</v>
      </c>
      <c r="G11596" t="s">
        <v>298</v>
      </c>
      <c r="H11596" t="s">
        <v>112</v>
      </c>
      <c r="I11596">
        <v>132</v>
      </c>
      <c r="J11596">
        <v>19</v>
      </c>
      <c r="K11596">
        <v>4045</v>
      </c>
      <c r="L11596" t="s">
        <v>471</v>
      </c>
      <c r="M11596" s="2">
        <f>+Table3[[#This Row],[CHW]]/Table3[[#This Row],[Count of Airbill Number]]</f>
        <v>6.9473684210526319</v>
      </c>
    </row>
    <row r="11597" spans="2:13">
      <c r="B11597" t="s">
        <v>20</v>
      </c>
      <c r="C11597" t="s">
        <v>472</v>
      </c>
      <c r="D11597" t="s">
        <v>22</v>
      </c>
      <c r="E11597" t="s">
        <v>776</v>
      </c>
      <c r="F11597" t="s">
        <v>778</v>
      </c>
      <c r="G11597" t="s">
        <v>312</v>
      </c>
      <c r="H11597" t="s">
        <v>86</v>
      </c>
      <c r="I11597">
        <v>132</v>
      </c>
      <c r="J11597">
        <v>8</v>
      </c>
      <c r="K11597">
        <v>4046</v>
      </c>
      <c r="L11597" t="s">
        <v>471</v>
      </c>
      <c r="M11597" s="2">
        <f>+Table3[[#This Row],[CHW]]/Table3[[#This Row],[Count of Airbill Number]]</f>
        <v>16.5</v>
      </c>
    </row>
    <row r="11598" spans="2:13">
      <c r="B11598" t="s">
        <v>20</v>
      </c>
      <c r="C11598" t="s">
        <v>472</v>
      </c>
      <c r="D11598" t="s">
        <v>22</v>
      </c>
      <c r="E11598" t="s">
        <v>776</v>
      </c>
      <c r="F11598" t="s">
        <v>778</v>
      </c>
      <c r="G11598" t="s">
        <v>85</v>
      </c>
      <c r="H11598" t="s">
        <v>81</v>
      </c>
      <c r="I11598">
        <v>131.86000000000001</v>
      </c>
      <c r="J11598">
        <v>19</v>
      </c>
      <c r="K11598">
        <v>4047</v>
      </c>
      <c r="L11598" t="s">
        <v>471</v>
      </c>
      <c r="M11598" s="2">
        <f>+Table3[[#This Row],[CHW]]/Table3[[#This Row],[Count of Airbill Number]]</f>
        <v>6.94</v>
      </c>
    </row>
    <row r="11599" spans="2:13">
      <c r="B11599" t="s">
        <v>20</v>
      </c>
      <c r="C11599" t="s">
        <v>21</v>
      </c>
      <c r="D11599" t="s">
        <v>22</v>
      </c>
      <c r="E11599" t="s">
        <v>776</v>
      </c>
      <c r="F11599" t="s">
        <v>777</v>
      </c>
      <c r="G11599" t="s">
        <v>66</v>
      </c>
      <c r="H11599" t="s">
        <v>162</v>
      </c>
      <c r="I11599">
        <v>131.82999999999998</v>
      </c>
      <c r="J11599">
        <v>11</v>
      </c>
      <c r="K11599">
        <v>4048</v>
      </c>
      <c r="L11599" t="s">
        <v>471</v>
      </c>
      <c r="M11599" s="2">
        <f>+Table3[[#This Row],[CHW]]/Table3[[#This Row],[Count of Airbill Number]]</f>
        <v>11.984545454545453</v>
      </c>
    </row>
    <row r="11600" spans="2:13">
      <c r="B11600" t="s">
        <v>20</v>
      </c>
      <c r="C11600" t="s">
        <v>472</v>
      </c>
      <c r="D11600" t="s">
        <v>22</v>
      </c>
      <c r="E11600" t="s">
        <v>776</v>
      </c>
      <c r="F11600" t="s">
        <v>778</v>
      </c>
      <c r="G11600" t="s">
        <v>37</v>
      </c>
      <c r="H11600" t="s">
        <v>393</v>
      </c>
      <c r="I11600">
        <v>131.80999999999997</v>
      </c>
      <c r="J11600">
        <v>11</v>
      </c>
      <c r="K11600">
        <v>4049</v>
      </c>
      <c r="L11600" t="s">
        <v>471</v>
      </c>
      <c r="M11600" s="2">
        <f>+Table3[[#This Row],[CHW]]/Table3[[#This Row],[Count of Airbill Number]]</f>
        <v>11.982727272727271</v>
      </c>
    </row>
    <row r="11601" spans="2:13">
      <c r="B11601" t="s">
        <v>20</v>
      </c>
      <c r="C11601" t="s">
        <v>21</v>
      </c>
      <c r="D11601" t="s">
        <v>22</v>
      </c>
      <c r="E11601" t="s">
        <v>776</v>
      </c>
      <c r="F11601" t="s">
        <v>777</v>
      </c>
      <c r="G11601" t="s">
        <v>66</v>
      </c>
      <c r="H11601" t="s">
        <v>274</v>
      </c>
      <c r="I11601">
        <v>131.5</v>
      </c>
      <c r="J11601">
        <v>20</v>
      </c>
      <c r="K11601">
        <v>4050</v>
      </c>
      <c r="L11601" t="s">
        <v>471</v>
      </c>
      <c r="M11601" s="2">
        <f>+Table3[[#This Row],[CHW]]/Table3[[#This Row],[Count of Airbill Number]]</f>
        <v>6.5750000000000002</v>
      </c>
    </row>
    <row r="11602" spans="2:13">
      <c r="B11602" t="s">
        <v>35</v>
      </c>
      <c r="C11602" t="s">
        <v>21</v>
      </c>
      <c r="D11602" t="s">
        <v>36</v>
      </c>
      <c r="E11602" t="s">
        <v>777</v>
      </c>
      <c r="F11602" t="s">
        <v>777</v>
      </c>
      <c r="G11602" t="s">
        <v>326</v>
      </c>
      <c r="H11602" t="s">
        <v>205</v>
      </c>
      <c r="I11602">
        <v>131</v>
      </c>
      <c r="J11602">
        <v>1</v>
      </c>
      <c r="K11602">
        <v>4051</v>
      </c>
      <c r="L11602" t="s">
        <v>471</v>
      </c>
      <c r="M11602" s="2">
        <f>+Table3[[#This Row],[CHW]]/Table3[[#This Row],[Count of Airbill Number]]</f>
        <v>131</v>
      </c>
    </row>
    <row r="11603" spans="2:13">
      <c r="B11603" t="s">
        <v>20</v>
      </c>
      <c r="C11603" t="s">
        <v>21</v>
      </c>
      <c r="D11603" t="s">
        <v>36</v>
      </c>
      <c r="E11603" t="s">
        <v>778</v>
      </c>
      <c r="F11603" t="s">
        <v>778</v>
      </c>
      <c r="G11603" t="s">
        <v>206</v>
      </c>
      <c r="H11603" t="s">
        <v>86</v>
      </c>
      <c r="I11603">
        <v>131</v>
      </c>
      <c r="J11603">
        <v>56</v>
      </c>
      <c r="K11603">
        <v>4052</v>
      </c>
      <c r="L11603" t="s">
        <v>471</v>
      </c>
      <c r="M11603" s="2">
        <f>+Table3[[#This Row],[CHW]]/Table3[[#This Row],[Count of Airbill Number]]</f>
        <v>2.3392857142857144</v>
      </c>
    </row>
    <row r="11604" spans="2:13">
      <c r="B11604" t="s">
        <v>20</v>
      </c>
      <c r="C11604" t="s">
        <v>472</v>
      </c>
      <c r="D11604" t="s">
        <v>22</v>
      </c>
      <c r="E11604" t="s">
        <v>778</v>
      </c>
      <c r="F11604" t="s">
        <v>778</v>
      </c>
      <c r="G11604" t="s">
        <v>283</v>
      </c>
      <c r="H11604" t="s">
        <v>543</v>
      </c>
      <c r="I11604">
        <v>131</v>
      </c>
      <c r="J11604">
        <v>3</v>
      </c>
      <c r="K11604">
        <v>4053</v>
      </c>
      <c r="L11604" t="s">
        <v>471</v>
      </c>
      <c r="M11604" s="2">
        <f>+Table3[[#This Row],[CHW]]/Table3[[#This Row],[Count of Airbill Number]]</f>
        <v>43.666666666666664</v>
      </c>
    </row>
    <row r="11605" spans="2:13">
      <c r="B11605" t="s">
        <v>20</v>
      </c>
      <c r="C11605" t="s">
        <v>472</v>
      </c>
      <c r="D11605" t="s">
        <v>22</v>
      </c>
      <c r="E11605" t="s">
        <v>777</v>
      </c>
      <c r="F11605" t="s">
        <v>778</v>
      </c>
      <c r="G11605" t="s">
        <v>44</v>
      </c>
      <c r="H11605" t="s">
        <v>113</v>
      </c>
      <c r="I11605">
        <v>131</v>
      </c>
      <c r="J11605">
        <v>7</v>
      </c>
      <c r="K11605">
        <v>4054</v>
      </c>
      <c r="L11605" t="s">
        <v>471</v>
      </c>
      <c r="M11605" s="2">
        <f>+Table3[[#This Row],[CHW]]/Table3[[#This Row],[Count of Airbill Number]]</f>
        <v>18.714285714285715</v>
      </c>
    </row>
    <row r="11606" spans="2:13">
      <c r="B11606" t="s">
        <v>20</v>
      </c>
      <c r="C11606" t="s">
        <v>472</v>
      </c>
      <c r="D11606" t="s">
        <v>22</v>
      </c>
      <c r="E11606" t="s">
        <v>777</v>
      </c>
      <c r="F11606" t="s">
        <v>777</v>
      </c>
      <c r="G11606" t="s">
        <v>27</v>
      </c>
      <c r="H11606" t="s">
        <v>332</v>
      </c>
      <c r="I11606">
        <v>131</v>
      </c>
      <c r="J11606">
        <v>4</v>
      </c>
      <c r="K11606">
        <v>4055</v>
      </c>
      <c r="L11606" t="s">
        <v>471</v>
      </c>
      <c r="M11606" s="2">
        <f>+Table3[[#This Row],[CHW]]/Table3[[#This Row],[Count of Airbill Number]]</f>
        <v>32.75</v>
      </c>
    </row>
    <row r="11607" spans="2:13">
      <c r="B11607" t="s">
        <v>20</v>
      </c>
      <c r="C11607" t="s">
        <v>472</v>
      </c>
      <c r="D11607" t="s">
        <v>22</v>
      </c>
      <c r="E11607" t="s">
        <v>776</v>
      </c>
      <c r="F11607" t="s">
        <v>776</v>
      </c>
      <c r="G11607" t="s">
        <v>107</v>
      </c>
      <c r="H11607" t="s">
        <v>111</v>
      </c>
      <c r="I11607">
        <v>131</v>
      </c>
      <c r="J11607">
        <v>10</v>
      </c>
      <c r="K11607">
        <v>4056</v>
      </c>
      <c r="L11607" t="s">
        <v>471</v>
      </c>
      <c r="M11607" s="2">
        <f>+Table3[[#This Row],[CHW]]/Table3[[#This Row],[Count of Airbill Number]]</f>
        <v>13.1</v>
      </c>
    </row>
    <row r="11608" spans="2:13">
      <c r="B11608" t="s">
        <v>35</v>
      </c>
      <c r="C11608" t="s">
        <v>21</v>
      </c>
      <c r="D11608" t="s">
        <v>36</v>
      </c>
      <c r="E11608" t="s">
        <v>776</v>
      </c>
      <c r="F11608" t="s">
        <v>776</v>
      </c>
      <c r="G11608" t="s">
        <v>37</v>
      </c>
      <c r="H11608" t="s">
        <v>49</v>
      </c>
      <c r="I11608">
        <v>130.80000000000001</v>
      </c>
      <c r="J11608">
        <v>18</v>
      </c>
      <c r="K11608">
        <v>4057</v>
      </c>
      <c r="L11608" t="s">
        <v>471</v>
      </c>
      <c r="M11608" s="2">
        <f>+Table3[[#This Row],[CHW]]/Table3[[#This Row],[Count of Airbill Number]]</f>
        <v>7.2666666666666675</v>
      </c>
    </row>
    <row r="11609" spans="2:13">
      <c r="B11609" t="s">
        <v>20</v>
      </c>
      <c r="C11609" t="s">
        <v>21</v>
      </c>
      <c r="D11609" t="s">
        <v>22</v>
      </c>
      <c r="E11609" t="s">
        <v>778</v>
      </c>
      <c r="F11609" t="s">
        <v>777</v>
      </c>
      <c r="G11609" t="s">
        <v>86</v>
      </c>
      <c r="H11609" t="s">
        <v>52</v>
      </c>
      <c r="I11609">
        <v>130.11000000000001</v>
      </c>
      <c r="J11609">
        <v>44</v>
      </c>
      <c r="K11609">
        <v>4058</v>
      </c>
      <c r="L11609" t="s">
        <v>471</v>
      </c>
      <c r="M11609" s="2">
        <f>+Table3[[#This Row],[CHW]]/Table3[[#This Row],[Count of Airbill Number]]</f>
        <v>2.957045454545455</v>
      </c>
    </row>
    <row r="11610" spans="2:13">
      <c r="B11610" t="s">
        <v>20</v>
      </c>
      <c r="C11610" t="s">
        <v>472</v>
      </c>
      <c r="D11610" t="s">
        <v>22</v>
      </c>
      <c r="E11610" t="s">
        <v>776</v>
      </c>
      <c r="F11610" t="s">
        <v>778</v>
      </c>
      <c r="G11610" t="s">
        <v>37</v>
      </c>
      <c r="H11610" t="s">
        <v>81</v>
      </c>
      <c r="I11610">
        <v>130.09</v>
      </c>
      <c r="J11610">
        <v>30</v>
      </c>
      <c r="K11610">
        <v>4059</v>
      </c>
      <c r="L11610" t="s">
        <v>471</v>
      </c>
      <c r="M11610" s="2">
        <f>+Table3[[#This Row],[CHW]]/Table3[[#This Row],[Count of Airbill Number]]</f>
        <v>4.3363333333333332</v>
      </c>
    </row>
    <row r="11611" spans="2:13">
      <c r="B11611" t="s">
        <v>35</v>
      </c>
      <c r="C11611" t="s">
        <v>21</v>
      </c>
      <c r="D11611" t="s">
        <v>36</v>
      </c>
      <c r="E11611" t="s">
        <v>777</v>
      </c>
      <c r="F11611" t="s">
        <v>777</v>
      </c>
      <c r="G11611" t="s">
        <v>290</v>
      </c>
      <c r="H11611" t="s">
        <v>506</v>
      </c>
      <c r="I11611">
        <v>130</v>
      </c>
      <c r="J11611">
        <v>3</v>
      </c>
      <c r="K11611">
        <v>4060</v>
      </c>
      <c r="L11611" t="s">
        <v>471</v>
      </c>
      <c r="M11611" s="2">
        <f>+Table3[[#This Row],[CHW]]/Table3[[#This Row],[Count of Airbill Number]]</f>
        <v>43.333333333333336</v>
      </c>
    </row>
    <row r="11612" spans="2:13">
      <c r="B11612" t="s">
        <v>35</v>
      </c>
      <c r="C11612" t="s">
        <v>21</v>
      </c>
      <c r="D11612" t="s">
        <v>36</v>
      </c>
      <c r="E11612" t="s">
        <v>777</v>
      </c>
      <c r="F11612" t="s">
        <v>777</v>
      </c>
      <c r="G11612" t="s">
        <v>106</v>
      </c>
      <c r="H11612" t="s">
        <v>290</v>
      </c>
      <c r="I11612">
        <v>130</v>
      </c>
      <c r="J11612">
        <v>1</v>
      </c>
      <c r="K11612">
        <v>4061</v>
      </c>
      <c r="L11612" t="s">
        <v>471</v>
      </c>
      <c r="M11612" s="2">
        <f>+Table3[[#This Row],[CHW]]/Table3[[#This Row],[Count of Airbill Number]]</f>
        <v>130</v>
      </c>
    </row>
    <row r="11613" spans="2:13">
      <c r="B11613" t="s">
        <v>35</v>
      </c>
      <c r="C11613" t="s">
        <v>472</v>
      </c>
      <c r="D11613" t="s">
        <v>36</v>
      </c>
      <c r="E11613" t="s">
        <v>776</v>
      </c>
      <c r="F11613" t="s">
        <v>777</v>
      </c>
      <c r="G11613" t="s">
        <v>32</v>
      </c>
      <c r="H11613" t="s">
        <v>27</v>
      </c>
      <c r="I11613">
        <v>130</v>
      </c>
      <c r="J11613">
        <v>2</v>
      </c>
      <c r="K11613">
        <v>4062</v>
      </c>
      <c r="L11613" t="s">
        <v>471</v>
      </c>
      <c r="M11613" s="2">
        <f>+Table3[[#This Row],[CHW]]/Table3[[#This Row],[Count of Airbill Number]]</f>
        <v>65</v>
      </c>
    </row>
    <row r="11614" spans="2:13">
      <c r="B11614" t="s">
        <v>35</v>
      </c>
      <c r="C11614" t="s">
        <v>472</v>
      </c>
      <c r="D11614" t="s">
        <v>36</v>
      </c>
      <c r="E11614" t="s">
        <v>777</v>
      </c>
      <c r="F11614" t="s">
        <v>777</v>
      </c>
      <c r="G11614" t="s">
        <v>29</v>
      </c>
      <c r="H11614" t="s">
        <v>27</v>
      </c>
      <c r="I11614">
        <v>130</v>
      </c>
      <c r="J11614">
        <v>2</v>
      </c>
      <c r="K11614">
        <v>4063</v>
      </c>
      <c r="L11614" t="s">
        <v>471</v>
      </c>
      <c r="M11614" s="2">
        <f>+Table3[[#This Row],[CHW]]/Table3[[#This Row],[Count of Airbill Number]]</f>
        <v>65</v>
      </c>
    </row>
    <row r="11615" spans="2:13">
      <c r="B11615" t="s">
        <v>20</v>
      </c>
      <c r="C11615" t="s">
        <v>21</v>
      </c>
      <c r="D11615" t="s">
        <v>22</v>
      </c>
      <c r="E11615" t="s">
        <v>777</v>
      </c>
      <c r="F11615" t="s">
        <v>777</v>
      </c>
      <c r="G11615" t="s">
        <v>97</v>
      </c>
      <c r="H11615" t="s">
        <v>290</v>
      </c>
      <c r="I11615">
        <v>130</v>
      </c>
      <c r="J11615">
        <v>1</v>
      </c>
      <c r="K11615">
        <v>4064</v>
      </c>
      <c r="L11615" t="s">
        <v>471</v>
      </c>
      <c r="M11615" s="2">
        <f>+Table3[[#This Row],[CHW]]/Table3[[#This Row],[Count of Airbill Number]]</f>
        <v>130</v>
      </c>
    </row>
    <row r="11616" spans="2:13">
      <c r="B11616" t="s">
        <v>20</v>
      </c>
      <c r="C11616" t="s">
        <v>21</v>
      </c>
      <c r="D11616" t="s">
        <v>22</v>
      </c>
      <c r="E11616" t="s">
        <v>777</v>
      </c>
      <c r="F11616" t="s">
        <v>777</v>
      </c>
      <c r="G11616" t="s">
        <v>110</v>
      </c>
      <c r="H11616" t="s">
        <v>429</v>
      </c>
      <c r="I11616">
        <v>130</v>
      </c>
      <c r="J11616">
        <v>6</v>
      </c>
      <c r="K11616">
        <v>4065</v>
      </c>
      <c r="L11616" t="s">
        <v>471</v>
      </c>
      <c r="M11616" s="2">
        <f>+Table3[[#This Row],[CHW]]/Table3[[#This Row],[Count of Airbill Number]]</f>
        <v>21.666666666666668</v>
      </c>
    </row>
    <row r="11617" spans="2:13">
      <c r="B11617" t="s">
        <v>20</v>
      </c>
      <c r="C11617" t="s">
        <v>21</v>
      </c>
      <c r="D11617" t="s">
        <v>22</v>
      </c>
      <c r="E11617" t="s">
        <v>777</v>
      </c>
      <c r="F11617" t="s">
        <v>778</v>
      </c>
      <c r="G11617" t="s">
        <v>110</v>
      </c>
      <c r="H11617" t="s">
        <v>210</v>
      </c>
      <c r="I11617">
        <v>130</v>
      </c>
      <c r="J11617">
        <v>1</v>
      </c>
      <c r="K11617">
        <v>4066</v>
      </c>
      <c r="L11617" t="s">
        <v>471</v>
      </c>
      <c r="M11617" s="2">
        <f>+Table3[[#This Row],[CHW]]/Table3[[#This Row],[Count of Airbill Number]]</f>
        <v>130</v>
      </c>
    </row>
    <row r="11618" spans="2:13">
      <c r="B11618" t="s">
        <v>20</v>
      </c>
      <c r="C11618" t="s">
        <v>21</v>
      </c>
      <c r="D11618" t="s">
        <v>22</v>
      </c>
      <c r="E11618" t="s">
        <v>776</v>
      </c>
      <c r="F11618" t="s">
        <v>776</v>
      </c>
      <c r="G11618" t="s">
        <v>53</v>
      </c>
      <c r="H11618" t="s">
        <v>24</v>
      </c>
      <c r="I11618">
        <v>130</v>
      </c>
      <c r="J11618">
        <v>4</v>
      </c>
      <c r="K11618">
        <v>4067</v>
      </c>
      <c r="L11618" t="s">
        <v>471</v>
      </c>
      <c r="M11618" s="2">
        <f>+Table3[[#This Row],[CHW]]/Table3[[#This Row],[Count of Airbill Number]]</f>
        <v>32.5</v>
      </c>
    </row>
    <row r="11619" spans="2:13">
      <c r="B11619" t="s">
        <v>20</v>
      </c>
      <c r="C11619" t="s">
        <v>472</v>
      </c>
      <c r="D11619" t="s">
        <v>22</v>
      </c>
      <c r="E11619" t="s">
        <v>778</v>
      </c>
      <c r="F11619" t="s">
        <v>778</v>
      </c>
      <c r="G11619" t="s">
        <v>150</v>
      </c>
      <c r="H11619" t="s">
        <v>546</v>
      </c>
      <c r="I11619">
        <v>130</v>
      </c>
      <c r="J11619">
        <v>5</v>
      </c>
      <c r="K11619">
        <v>4068</v>
      </c>
      <c r="L11619" t="s">
        <v>471</v>
      </c>
      <c r="M11619" s="2">
        <f>+Table3[[#This Row],[CHW]]/Table3[[#This Row],[Count of Airbill Number]]</f>
        <v>26</v>
      </c>
    </row>
    <row r="11620" spans="2:13">
      <c r="B11620" t="s">
        <v>20</v>
      </c>
      <c r="C11620" t="s">
        <v>472</v>
      </c>
      <c r="D11620" t="s">
        <v>22</v>
      </c>
      <c r="E11620" t="s">
        <v>778</v>
      </c>
      <c r="F11620" t="s">
        <v>778</v>
      </c>
      <c r="G11620" t="s">
        <v>283</v>
      </c>
      <c r="H11620" t="s">
        <v>457</v>
      </c>
      <c r="I11620">
        <v>130</v>
      </c>
      <c r="J11620">
        <v>1</v>
      </c>
      <c r="K11620">
        <v>4069</v>
      </c>
      <c r="L11620" t="s">
        <v>471</v>
      </c>
      <c r="M11620" s="2">
        <f>+Table3[[#This Row],[CHW]]/Table3[[#This Row],[Count of Airbill Number]]</f>
        <v>130</v>
      </c>
    </row>
    <row r="11621" spans="2:13">
      <c r="B11621" t="s">
        <v>20</v>
      </c>
      <c r="C11621" t="s">
        <v>472</v>
      </c>
      <c r="D11621" t="s">
        <v>22</v>
      </c>
      <c r="E11621" t="s">
        <v>777</v>
      </c>
      <c r="F11621" t="s">
        <v>777</v>
      </c>
      <c r="G11621" t="s">
        <v>499</v>
      </c>
      <c r="H11621" t="s">
        <v>290</v>
      </c>
      <c r="I11621">
        <v>130</v>
      </c>
      <c r="J11621">
        <v>11</v>
      </c>
      <c r="K11621">
        <v>4070</v>
      </c>
      <c r="L11621" t="s">
        <v>471</v>
      </c>
      <c r="M11621" s="2">
        <f>+Table3[[#This Row],[CHW]]/Table3[[#This Row],[Count of Airbill Number]]</f>
        <v>11.818181818181818</v>
      </c>
    </row>
    <row r="11622" spans="2:13">
      <c r="B11622" t="s">
        <v>20</v>
      </c>
      <c r="C11622" t="s">
        <v>472</v>
      </c>
      <c r="D11622" t="s">
        <v>22</v>
      </c>
      <c r="E11622" t="s">
        <v>777</v>
      </c>
      <c r="F11622" t="s">
        <v>778</v>
      </c>
      <c r="G11622" t="s">
        <v>205</v>
      </c>
      <c r="H11622" t="s">
        <v>267</v>
      </c>
      <c r="I11622">
        <v>130</v>
      </c>
      <c r="J11622">
        <v>6</v>
      </c>
      <c r="K11622">
        <v>4071</v>
      </c>
      <c r="L11622" t="s">
        <v>471</v>
      </c>
      <c r="M11622" s="2">
        <f>+Table3[[#This Row],[CHW]]/Table3[[#This Row],[Count of Airbill Number]]</f>
        <v>21.666666666666668</v>
      </c>
    </row>
    <row r="11623" spans="2:13">
      <c r="B11623" t="s">
        <v>20</v>
      </c>
      <c r="C11623" t="s">
        <v>472</v>
      </c>
      <c r="D11623" t="s">
        <v>22</v>
      </c>
      <c r="E11623" t="s">
        <v>778</v>
      </c>
      <c r="F11623" t="s">
        <v>776</v>
      </c>
      <c r="G11623" t="s">
        <v>546</v>
      </c>
      <c r="H11623" t="s">
        <v>37</v>
      </c>
      <c r="I11623">
        <v>130</v>
      </c>
      <c r="J11623">
        <v>9</v>
      </c>
      <c r="K11623">
        <v>4072</v>
      </c>
      <c r="L11623" t="s">
        <v>471</v>
      </c>
      <c r="M11623" s="2">
        <f>+Table3[[#This Row],[CHW]]/Table3[[#This Row],[Count of Airbill Number]]</f>
        <v>14.444444444444445</v>
      </c>
    </row>
    <row r="11624" spans="2:13">
      <c r="B11624" t="s">
        <v>20</v>
      </c>
      <c r="C11624" t="s">
        <v>472</v>
      </c>
      <c r="D11624" t="s">
        <v>22</v>
      </c>
      <c r="E11624" t="s">
        <v>777</v>
      </c>
      <c r="F11624" t="s">
        <v>777</v>
      </c>
      <c r="G11624" t="s">
        <v>227</v>
      </c>
      <c r="H11624" t="s">
        <v>29</v>
      </c>
      <c r="I11624">
        <v>130</v>
      </c>
      <c r="J11624">
        <v>13</v>
      </c>
      <c r="K11624">
        <v>4073</v>
      </c>
      <c r="L11624" t="s">
        <v>471</v>
      </c>
      <c r="M11624" s="2">
        <f>+Table3[[#This Row],[CHW]]/Table3[[#This Row],[Count of Airbill Number]]</f>
        <v>10</v>
      </c>
    </row>
    <row r="11625" spans="2:13">
      <c r="B11625" t="s">
        <v>20</v>
      </c>
      <c r="C11625" t="s">
        <v>472</v>
      </c>
      <c r="D11625" t="s">
        <v>22</v>
      </c>
      <c r="E11625" t="s">
        <v>778</v>
      </c>
      <c r="F11625" t="s">
        <v>776</v>
      </c>
      <c r="G11625" t="s">
        <v>297</v>
      </c>
      <c r="H11625" t="s">
        <v>37</v>
      </c>
      <c r="I11625">
        <v>130</v>
      </c>
      <c r="J11625">
        <v>13</v>
      </c>
      <c r="K11625">
        <v>4074</v>
      </c>
      <c r="L11625" t="s">
        <v>471</v>
      </c>
      <c r="M11625" s="2">
        <f>+Table3[[#This Row],[CHW]]/Table3[[#This Row],[Count of Airbill Number]]</f>
        <v>10</v>
      </c>
    </row>
    <row r="11626" spans="2:13">
      <c r="B11626" t="s">
        <v>20</v>
      </c>
      <c r="C11626" t="s">
        <v>472</v>
      </c>
      <c r="D11626" t="s">
        <v>22</v>
      </c>
      <c r="E11626" t="s">
        <v>776</v>
      </c>
      <c r="F11626" t="s">
        <v>776</v>
      </c>
      <c r="G11626" t="s">
        <v>107</v>
      </c>
      <c r="H11626" t="s">
        <v>59</v>
      </c>
      <c r="I11626">
        <v>130</v>
      </c>
      <c r="J11626">
        <v>11</v>
      </c>
      <c r="K11626">
        <v>4075</v>
      </c>
      <c r="L11626" t="s">
        <v>471</v>
      </c>
      <c r="M11626" s="2">
        <f>+Table3[[#This Row],[CHW]]/Table3[[#This Row],[Count of Airbill Number]]</f>
        <v>11.818181818181818</v>
      </c>
    </row>
    <row r="11627" spans="2:13">
      <c r="B11627" t="s">
        <v>20</v>
      </c>
      <c r="C11627" t="s">
        <v>472</v>
      </c>
      <c r="D11627" t="s">
        <v>36</v>
      </c>
      <c r="E11627" t="s">
        <v>778</v>
      </c>
      <c r="F11627" t="s">
        <v>778</v>
      </c>
      <c r="G11627" t="s">
        <v>507</v>
      </c>
      <c r="H11627" t="s">
        <v>358</v>
      </c>
      <c r="I11627">
        <v>130</v>
      </c>
      <c r="J11627">
        <v>9</v>
      </c>
      <c r="K11627">
        <v>4076</v>
      </c>
      <c r="L11627" t="s">
        <v>471</v>
      </c>
      <c r="M11627" s="2">
        <f>+Table3[[#This Row],[CHW]]/Table3[[#This Row],[Count of Airbill Number]]</f>
        <v>14.444444444444445</v>
      </c>
    </row>
    <row r="11628" spans="2:13">
      <c r="B11628" t="s">
        <v>20</v>
      </c>
      <c r="C11628" t="s">
        <v>472</v>
      </c>
      <c r="D11628" t="s">
        <v>36</v>
      </c>
      <c r="E11628" t="s">
        <v>776</v>
      </c>
      <c r="F11628" t="s">
        <v>776</v>
      </c>
      <c r="G11628" t="s">
        <v>37</v>
      </c>
      <c r="H11628" t="s">
        <v>64</v>
      </c>
      <c r="I11628">
        <v>130</v>
      </c>
      <c r="J11628">
        <v>10</v>
      </c>
      <c r="K11628">
        <v>4077</v>
      </c>
      <c r="L11628" t="s">
        <v>471</v>
      </c>
      <c r="M11628" s="2">
        <f>+Table3[[#This Row],[CHW]]/Table3[[#This Row],[Count of Airbill Number]]</f>
        <v>13</v>
      </c>
    </row>
    <row r="11629" spans="2:13">
      <c r="B11629" t="s">
        <v>20</v>
      </c>
      <c r="C11629" t="s">
        <v>472</v>
      </c>
      <c r="D11629" t="s">
        <v>36</v>
      </c>
      <c r="E11629" t="s">
        <v>778</v>
      </c>
      <c r="F11629" t="s">
        <v>776</v>
      </c>
      <c r="G11629" t="s">
        <v>291</v>
      </c>
      <c r="H11629" t="s">
        <v>37</v>
      </c>
      <c r="I11629">
        <v>130</v>
      </c>
      <c r="J11629">
        <v>18</v>
      </c>
      <c r="K11629">
        <v>4078</v>
      </c>
      <c r="L11629" t="s">
        <v>471</v>
      </c>
      <c r="M11629" s="2">
        <f>+Table3[[#This Row],[CHW]]/Table3[[#This Row],[Count of Airbill Number]]</f>
        <v>7.2222222222222223</v>
      </c>
    </row>
    <row r="11630" spans="2:13">
      <c r="B11630" t="s">
        <v>20</v>
      </c>
      <c r="C11630" t="s">
        <v>472</v>
      </c>
      <c r="D11630" t="s">
        <v>22</v>
      </c>
      <c r="E11630" t="s">
        <v>776</v>
      </c>
      <c r="F11630" t="s">
        <v>776</v>
      </c>
      <c r="G11630" t="s">
        <v>66</v>
      </c>
      <c r="H11630" t="s">
        <v>148</v>
      </c>
      <c r="I11630">
        <v>129.84</v>
      </c>
      <c r="J11630">
        <v>8</v>
      </c>
      <c r="K11630">
        <v>4079</v>
      </c>
      <c r="L11630" t="s">
        <v>471</v>
      </c>
      <c r="M11630" s="2">
        <f>+Table3[[#This Row],[CHW]]/Table3[[#This Row],[Count of Airbill Number]]</f>
        <v>16.23</v>
      </c>
    </row>
    <row r="11631" spans="2:13">
      <c r="B11631" t="s">
        <v>35</v>
      </c>
      <c r="C11631" t="s">
        <v>472</v>
      </c>
      <c r="D11631" t="s">
        <v>36</v>
      </c>
      <c r="E11631" t="s">
        <v>777</v>
      </c>
      <c r="F11631" t="s">
        <v>777</v>
      </c>
      <c r="G11631" t="s">
        <v>97</v>
      </c>
      <c r="H11631" t="s">
        <v>290</v>
      </c>
      <c r="I11631">
        <v>129.6</v>
      </c>
      <c r="J11631">
        <v>1</v>
      </c>
      <c r="K11631">
        <v>4080</v>
      </c>
      <c r="L11631" t="s">
        <v>471</v>
      </c>
      <c r="M11631" s="2">
        <f>+Table3[[#This Row],[CHW]]/Table3[[#This Row],[Count of Airbill Number]]</f>
        <v>129.6</v>
      </c>
    </row>
    <row r="11632" spans="2:13">
      <c r="B11632" t="s">
        <v>20</v>
      </c>
      <c r="C11632" t="s">
        <v>21</v>
      </c>
      <c r="D11632" t="s">
        <v>22</v>
      </c>
      <c r="E11632" t="s">
        <v>776</v>
      </c>
      <c r="F11632" t="s">
        <v>776</v>
      </c>
      <c r="G11632" t="s">
        <v>69</v>
      </c>
      <c r="H11632" t="s">
        <v>32</v>
      </c>
      <c r="I11632">
        <v>129.6</v>
      </c>
      <c r="J11632">
        <v>5</v>
      </c>
      <c r="K11632">
        <v>4081</v>
      </c>
      <c r="L11632" t="s">
        <v>471</v>
      </c>
      <c r="M11632" s="2">
        <f>+Table3[[#This Row],[CHW]]/Table3[[#This Row],[Count of Airbill Number]]</f>
        <v>25.919999999999998</v>
      </c>
    </row>
    <row r="11633" spans="2:13">
      <c r="B11633" t="s">
        <v>20</v>
      </c>
      <c r="C11633" t="s">
        <v>472</v>
      </c>
      <c r="D11633" t="s">
        <v>22</v>
      </c>
      <c r="E11633" t="s">
        <v>778</v>
      </c>
      <c r="F11633" t="s">
        <v>776</v>
      </c>
      <c r="G11633" t="s">
        <v>171</v>
      </c>
      <c r="H11633" t="s">
        <v>116</v>
      </c>
      <c r="I11633">
        <v>129.5</v>
      </c>
      <c r="J11633">
        <v>2</v>
      </c>
      <c r="K11633">
        <v>4082</v>
      </c>
      <c r="L11633" t="s">
        <v>471</v>
      </c>
      <c r="M11633" s="2">
        <f>+Table3[[#This Row],[CHW]]/Table3[[#This Row],[Count of Airbill Number]]</f>
        <v>64.75</v>
      </c>
    </row>
    <row r="11634" spans="2:13">
      <c r="B11634" t="s">
        <v>35</v>
      </c>
      <c r="C11634" t="s">
        <v>472</v>
      </c>
      <c r="D11634" t="s">
        <v>36</v>
      </c>
      <c r="E11634" t="s">
        <v>777</v>
      </c>
      <c r="F11634" t="s">
        <v>777</v>
      </c>
      <c r="G11634" t="s">
        <v>374</v>
      </c>
      <c r="H11634" t="s">
        <v>290</v>
      </c>
      <c r="I11634">
        <v>129.30000000000001</v>
      </c>
      <c r="J11634">
        <v>5</v>
      </c>
      <c r="K11634">
        <v>4083</v>
      </c>
      <c r="L11634" t="s">
        <v>471</v>
      </c>
      <c r="M11634" s="2">
        <f>+Table3[[#This Row],[CHW]]/Table3[[#This Row],[Count of Airbill Number]]</f>
        <v>25.860000000000003</v>
      </c>
    </row>
    <row r="11635" spans="2:13">
      <c r="B11635" t="s">
        <v>35</v>
      </c>
      <c r="C11635" t="s">
        <v>472</v>
      </c>
      <c r="D11635" t="s">
        <v>36</v>
      </c>
      <c r="E11635" t="s">
        <v>776</v>
      </c>
      <c r="F11635" t="s">
        <v>776</v>
      </c>
      <c r="G11635" t="s">
        <v>116</v>
      </c>
      <c r="H11635" t="s">
        <v>526</v>
      </c>
      <c r="I11635">
        <v>129.19999999999999</v>
      </c>
      <c r="J11635">
        <v>11</v>
      </c>
      <c r="K11635">
        <v>4084</v>
      </c>
      <c r="L11635" t="s">
        <v>471</v>
      </c>
      <c r="M11635" s="2">
        <f>+Table3[[#This Row],[CHW]]/Table3[[#This Row],[Count of Airbill Number]]</f>
        <v>11.745454545454544</v>
      </c>
    </row>
    <row r="11636" spans="2:13">
      <c r="B11636" t="s">
        <v>20</v>
      </c>
      <c r="C11636" t="s">
        <v>472</v>
      </c>
      <c r="D11636" t="s">
        <v>22</v>
      </c>
      <c r="E11636" t="s">
        <v>777</v>
      </c>
      <c r="F11636" t="s">
        <v>777</v>
      </c>
      <c r="G11636" t="s">
        <v>627</v>
      </c>
      <c r="H11636" t="s">
        <v>97</v>
      </c>
      <c r="I11636">
        <v>129.16999999999999</v>
      </c>
      <c r="J11636">
        <v>7</v>
      </c>
      <c r="K11636">
        <v>4085</v>
      </c>
      <c r="L11636" t="s">
        <v>471</v>
      </c>
      <c r="M11636" s="2">
        <f>+Table3[[#This Row],[CHW]]/Table3[[#This Row],[Count of Airbill Number]]</f>
        <v>18.452857142857141</v>
      </c>
    </row>
    <row r="11637" spans="2:13">
      <c r="B11637" t="s">
        <v>20</v>
      </c>
      <c r="C11637" t="s">
        <v>472</v>
      </c>
      <c r="D11637" t="s">
        <v>22</v>
      </c>
      <c r="E11637" t="s">
        <v>776</v>
      </c>
      <c r="F11637" t="s">
        <v>777</v>
      </c>
      <c r="G11637" t="s">
        <v>216</v>
      </c>
      <c r="H11637" t="s">
        <v>374</v>
      </c>
      <c r="I11637">
        <v>129.16</v>
      </c>
      <c r="J11637">
        <v>6</v>
      </c>
      <c r="K11637">
        <v>4086</v>
      </c>
      <c r="L11637" t="s">
        <v>471</v>
      </c>
      <c r="M11637" s="2">
        <f>+Table3[[#This Row],[CHW]]/Table3[[#This Row],[Count of Airbill Number]]</f>
        <v>21.526666666666667</v>
      </c>
    </row>
    <row r="11638" spans="2:13">
      <c r="B11638" t="s">
        <v>20</v>
      </c>
      <c r="C11638" t="s">
        <v>21</v>
      </c>
      <c r="D11638" t="s">
        <v>22</v>
      </c>
      <c r="E11638" t="s">
        <v>778</v>
      </c>
      <c r="F11638" t="s">
        <v>778</v>
      </c>
      <c r="G11638" t="s">
        <v>51</v>
      </c>
      <c r="H11638" t="s">
        <v>358</v>
      </c>
      <c r="I11638">
        <v>129</v>
      </c>
      <c r="J11638">
        <v>11</v>
      </c>
      <c r="K11638">
        <v>4087</v>
      </c>
      <c r="L11638" t="s">
        <v>471</v>
      </c>
      <c r="M11638" s="2">
        <f>+Table3[[#This Row],[CHW]]/Table3[[#This Row],[Count of Airbill Number]]</f>
        <v>11.727272727272727</v>
      </c>
    </row>
    <row r="11639" spans="2:13">
      <c r="B11639" t="s">
        <v>20</v>
      </c>
      <c r="C11639" t="s">
        <v>472</v>
      </c>
      <c r="D11639" t="s">
        <v>22</v>
      </c>
      <c r="E11639" t="s">
        <v>776</v>
      </c>
      <c r="F11639" t="s">
        <v>776</v>
      </c>
      <c r="G11639" t="s">
        <v>48</v>
      </c>
      <c r="H11639" t="s">
        <v>77</v>
      </c>
      <c r="I11639">
        <v>129</v>
      </c>
      <c r="J11639">
        <v>13</v>
      </c>
      <c r="K11639">
        <v>4088</v>
      </c>
      <c r="L11639" t="s">
        <v>471</v>
      </c>
      <c r="M11639" s="2">
        <f>+Table3[[#This Row],[CHW]]/Table3[[#This Row],[Count of Airbill Number]]</f>
        <v>9.9230769230769234</v>
      </c>
    </row>
    <row r="11640" spans="2:13">
      <c r="B11640" t="s">
        <v>20</v>
      </c>
      <c r="C11640" t="s">
        <v>472</v>
      </c>
      <c r="D11640" t="s">
        <v>22</v>
      </c>
      <c r="E11640" t="s">
        <v>776</v>
      </c>
      <c r="F11640" t="s">
        <v>776</v>
      </c>
      <c r="G11640" t="s">
        <v>123</v>
      </c>
      <c r="H11640" t="s">
        <v>24</v>
      </c>
      <c r="I11640">
        <v>129</v>
      </c>
      <c r="J11640">
        <v>2</v>
      </c>
      <c r="K11640">
        <v>4089</v>
      </c>
      <c r="L11640" t="s">
        <v>471</v>
      </c>
      <c r="M11640" s="2">
        <f>+Table3[[#This Row],[CHW]]/Table3[[#This Row],[Count of Airbill Number]]</f>
        <v>64.5</v>
      </c>
    </row>
    <row r="11641" spans="2:13">
      <c r="B11641" t="s">
        <v>20</v>
      </c>
      <c r="C11641" t="s">
        <v>472</v>
      </c>
      <c r="D11641" t="s">
        <v>22</v>
      </c>
      <c r="E11641" t="s">
        <v>776</v>
      </c>
      <c r="F11641" t="s">
        <v>776</v>
      </c>
      <c r="G11641" t="s">
        <v>59</v>
      </c>
      <c r="H11641" t="s">
        <v>102</v>
      </c>
      <c r="I11641">
        <v>129</v>
      </c>
      <c r="J11641">
        <v>11</v>
      </c>
      <c r="K11641">
        <v>4090</v>
      </c>
      <c r="L11641" t="s">
        <v>471</v>
      </c>
      <c r="M11641" s="2">
        <f>+Table3[[#This Row],[CHW]]/Table3[[#This Row],[Count of Airbill Number]]</f>
        <v>11.727272727272727</v>
      </c>
    </row>
    <row r="11642" spans="2:13">
      <c r="B11642" t="s">
        <v>20</v>
      </c>
      <c r="C11642" t="s">
        <v>472</v>
      </c>
      <c r="D11642" t="s">
        <v>22</v>
      </c>
      <c r="E11642" t="s">
        <v>778</v>
      </c>
      <c r="F11642" t="s">
        <v>778</v>
      </c>
      <c r="G11642" t="s">
        <v>298</v>
      </c>
      <c r="H11642" t="s">
        <v>86</v>
      </c>
      <c r="I11642">
        <v>129</v>
      </c>
      <c r="J11642">
        <v>20</v>
      </c>
      <c r="K11642">
        <v>4091</v>
      </c>
      <c r="L11642" t="s">
        <v>471</v>
      </c>
      <c r="M11642" s="2">
        <f>+Table3[[#This Row],[CHW]]/Table3[[#This Row],[Count of Airbill Number]]</f>
        <v>6.45</v>
      </c>
    </row>
    <row r="11643" spans="2:13">
      <c r="B11643" t="s">
        <v>20</v>
      </c>
      <c r="C11643" t="s">
        <v>472</v>
      </c>
      <c r="D11643" t="s">
        <v>36</v>
      </c>
      <c r="E11643" t="s">
        <v>778</v>
      </c>
      <c r="F11643" t="s">
        <v>778</v>
      </c>
      <c r="G11643" t="s">
        <v>490</v>
      </c>
      <c r="H11643" t="s">
        <v>358</v>
      </c>
      <c r="I11643">
        <v>129</v>
      </c>
      <c r="J11643">
        <v>10</v>
      </c>
      <c r="K11643">
        <v>4092</v>
      </c>
      <c r="L11643" t="s">
        <v>471</v>
      </c>
      <c r="M11643" s="2">
        <f>+Table3[[#This Row],[CHW]]/Table3[[#This Row],[Count of Airbill Number]]</f>
        <v>12.9</v>
      </c>
    </row>
    <row r="11644" spans="2:13">
      <c r="B11644" t="s">
        <v>20</v>
      </c>
      <c r="C11644" t="s">
        <v>472</v>
      </c>
      <c r="D11644" t="s">
        <v>36</v>
      </c>
      <c r="E11644" t="s">
        <v>777</v>
      </c>
      <c r="F11644" t="s">
        <v>776</v>
      </c>
      <c r="G11644" t="s">
        <v>27</v>
      </c>
      <c r="H11644" t="s">
        <v>37</v>
      </c>
      <c r="I11644">
        <v>129</v>
      </c>
      <c r="J11644">
        <v>6</v>
      </c>
      <c r="K11644">
        <v>4093</v>
      </c>
      <c r="L11644" t="s">
        <v>471</v>
      </c>
      <c r="M11644" s="2">
        <f>+Table3[[#This Row],[CHW]]/Table3[[#This Row],[Count of Airbill Number]]</f>
        <v>21.5</v>
      </c>
    </row>
    <row r="11645" spans="2:13">
      <c r="B11645" t="s">
        <v>20</v>
      </c>
      <c r="C11645" t="s">
        <v>21</v>
      </c>
      <c r="D11645" t="s">
        <v>22</v>
      </c>
      <c r="E11645" t="s">
        <v>776</v>
      </c>
      <c r="F11645" t="s">
        <v>776</v>
      </c>
      <c r="G11645" t="s">
        <v>32</v>
      </c>
      <c r="H11645" t="s">
        <v>216</v>
      </c>
      <c r="I11645">
        <v>128.51999999999998</v>
      </c>
      <c r="J11645">
        <v>13</v>
      </c>
      <c r="K11645">
        <v>4094</v>
      </c>
      <c r="L11645" t="s">
        <v>471</v>
      </c>
      <c r="M11645" s="2">
        <f>+Table3[[#This Row],[CHW]]/Table3[[#This Row],[Count of Airbill Number]]</f>
        <v>9.8861538461538441</v>
      </c>
    </row>
    <row r="11646" spans="2:13">
      <c r="B11646" t="s">
        <v>35</v>
      </c>
      <c r="C11646" t="s">
        <v>472</v>
      </c>
      <c r="D11646" t="s">
        <v>36</v>
      </c>
      <c r="E11646" t="s">
        <v>776</v>
      </c>
      <c r="F11646" t="s">
        <v>778</v>
      </c>
      <c r="G11646" t="s">
        <v>37</v>
      </c>
      <c r="H11646" t="s">
        <v>112</v>
      </c>
      <c r="I11646">
        <v>128.5</v>
      </c>
      <c r="J11646">
        <v>2</v>
      </c>
      <c r="K11646">
        <v>4095</v>
      </c>
      <c r="L11646" t="s">
        <v>471</v>
      </c>
      <c r="M11646" s="2">
        <f>+Table3[[#This Row],[CHW]]/Table3[[#This Row],[Count of Airbill Number]]</f>
        <v>64.25</v>
      </c>
    </row>
    <row r="11647" spans="2:13">
      <c r="B11647" t="s">
        <v>20</v>
      </c>
      <c r="C11647" t="s">
        <v>21</v>
      </c>
      <c r="D11647" t="s">
        <v>22</v>
      </c>
      <c r="E11647" t="s">
        <v>776</v>
      </c>
      <c r="F11647" t="s">
        <v>776</v>
      </c>
      <c r="G11647" t="s">
        <v>116</v>
      </c>
      <c r="H11647" t="s">
        <v>502</v>
      </c>
      <c r="I11647">
        <v>128.300478</v>
      </c>
      <c r="J11647">
        <v>13</v>
      </c>
      <c r="K11647">
        <v>4096</v>
      </c>
      <c r="L11647" t="s">
        <v>471</v>
      </c>
      <c r="M11647" s="2">
        <f>+Table3[[#This Row],[CHW]]/Table3[[#This Row],[Count of Airbill Number]]</f>
        <v>9.8692675384615391</v>
      </c>
    </row>
    <row r="11648" spans="2:13">
      <c r="B11648" t="s">
        <v>20</v>
      </c>
      <c r="C11648" t="s">
        <v>472</v>
      </c>
      <c r="D11648" t="s">
        <v>22</v>
      </c>
      <c r="E11648" t="s">
        <v>776</v>
      </c>
      <c r="F11648" t="s">
        <v>776</v>
      </c>
      <c r="G11648" t="s">
        <v>103</v>
      </c>
      <c r="H11648" t="s">
        <v>148</v>
      </c>
      <c r="I11648">
        <v>128.1848</v>
      </c>
      <c r="J11648">
        <v>2</v>
      </c>
      <c r="K11648">
        <v>4097</v>
      </c>
      <c r="L11648" t="s">
        <v>471</v>
      </c>
      <c r="M11648" s="2">
        <f>+Table3[[#This Row],[CHW]]/Table3[[#This Row],[Count of Airbill Number]]</f>
        <v>64.092399999999998</v>
      </c>
    </row>
    <row r="11649" spans="2:13">
      <c r="B11649" t="s">
        <v>20</v>
      </c>
      <c r="C11649" t="s">
        <v>21</v>
      </c>
      <c r="D11649" t="s">
        <v>22</v>
      </c>
      <c r="E11649" t="s">
        <v>776</v>
      </c>
      <c r="F11649" t="s">
        <v>776</v>
      </c>
      <c r="G11649" t="s">
        <v>527</v>
      </c>
      <c r="H11649" t="s">
        <v>116</v>
      </c>
      <c r="I11649">
        <v>128.13863000000012</v>
      </c>
      <c r="J11649">
        <v>98</v>
      </c>
      <c r="K11649">
        <v>4098</v>
      </c>
      <c r="L11649" t="s">
        <v>471</v>
      </c>
      <c r="M11649" s="2">
        <f>+Table3[[#This Row],[CHW]]/Table3[[#This Row],[Count of Airbill Number]]</f>
        <v>1.3075370408163278</v>
      </c>
    </row>
    <row r="11650" spans="2:13">
      <c r="B11650" t="s">
        <v>20</v>
      </c>
      <c r="C11650" t="s">
        <v>472</v>
      </c>
      <c r="D11650" t="s">
        <v>22</v>
      </c>
      <c r="E11650" t="s">
        <v>778</v>
      </c>
      <c r="F11650" t="s">
        <v>778</v>
      </c>
      <c r="G11650" t="s">
        <v>150</v>
      </c>
      <c r="H11650" t="s">
        <v>194</v>
      </c>
      <c r="I11650">
        <v>128.1</v>
      </c>
      <c r="J11650">
        <v>3</v>
      </c>
      <c r="K11650">
        <v>4099</v>
      </c>
      <c r="L11650" t="s">
        <v>471</v>
      </c>
      <c r="M11650" s="2">
        <f>+Table3[[#This Row],[CHW]]/Table3[[#This Row],[Count of Airbill Number]]</f>
        <v>42.699999999999996</v>
      </c>
    </row>
    <row r="11651" spans="2:13">
      <c r="B11651" t="s">
        <v>35</v>
      </c>
      <c r="C11651" t="s">
        <v>21</v>
      </c>
      <c r="D11651" t="s">
        <v>36</v>
      </c>
      <c r="E11651" t="s">
        <v>777</v>
      </c>
      <c r="F11651" t="s">
        <v>777</v>
      </c>
      <c r="G11651" t="s">
        <v>110</v>
      </c>
      <c r="H11651" t="s">
        <v>190</v>
      </c>
      <c r="I11651">
        <v>128</v>
      </c>
      <c r="J11651">
        <v>1</v>
      </c>
      <c r="K11651">
        <v>4100</v>
      </c>
      <c r="L11651" t="s">
        <v>471</v>
      </c>
      <c r="M11651" s="2">
        <f>+Table3[[#This Row],[CHW]]/Table3[[#This Row],[Count of Airbill Number]]</f>
        <v>128</v>
      </c>
    </row>
    <row r="11652" spans="2:13">
      <c r="B11652" t="s">
        <v>35</v>
      </c>
      <c r="C11652" t="s">
        <v>21</v>
      </c>
      <c r="D11652" t="s">
        <v>36</v>
      </c>
      <c r="E11652" t="s">
        <v>776</v>
      </c>
      <c r="F11652" t="s">
        <v>777</v>
      </c>
      <c r="G11652" t="s">
        <v>66</v>
      </c>
      <c r="H11652" t="s">
        <v>27</v>
      </c>
      <c r="I11652">
        <v>128</v>
      </c>
      <c r="J11652">
        <v>1</v>
      </c>
      <c r="K11652">
        <v>4101</v>
      </c>
      <c r="L11652" t="s">
        <v>471</v>
      </c>
      <c r="M11652" s="2">
        <f>+Table3[[#This Row],[CHW]]/Table3[[#This Row],[Count of Airbill Number]]</f>
        <v>128</v>
      </c>
    </row>
    <row r="11653" spans="2:13">
      <c r="B11653" t="s">
        <v>35</v>
      </c>
      <c r="C11653" t="s">
        <v>472</v>
      </c>
      <c r="D11653" t="s">
        <v>36</v>
      </c>
      <c r="E11653" t="s">
        <v>778</v>
      </c>
      <c r="F11653" t="s">
        <v>778</v>
      </c>
      <c r="G11653" t="s">
        <v>51</v>
      </c>
      <c r="H11653" t="s">
        <v>269</v>
      </c>
      <c r="I11653">
        <v>128</v>
      </c>
      <c r="J11653">
        <v>1</v>
      </c>
      <c r="K11653">
        <v>4102</v>
      </c>
      <c r="L11653" t="s">
        <v>471</v>
      </c>
      <c r="M11653" s="2">
        <f>+Table3[[#This Row],[CHW]]/Table3[[#This Row],[Count of Airbill Number]]</f>
        <v>128</v>
      </c>
    </row>
    <row r="11654" spans="2:13">
      <c r="B11654" t="s">
        <v>20</v>
      </c>
      <c r="C11654" t="s">
        <v>472</v>
      </c>
      <c r="D11654" t="s">
        <v>22</v>
      </c>
      <c r="E11654" t="s">
        <v>778</v>
      </c>
      <c r="F11654" t="s">
        <v>776</v>
      </c>
      <c r="G11654" t="s">
        <v>393</v>
      </c>
      <c r="H11654" t="s">
        <v>32</v>
      </c>
      <c r="I11654">
        <v>128</v>
      </c>
      <c r="J11654">
        <v>8</v>
      </c>
      <c r="K11654">
        <v>4103</v>
      </c>
      <c r="L11654" t="s">
        <v>471</v>
      </c>
      <c r="M11654" s="2">
        <f>+Table3[[#This Row],[CHW]]/Table3[[#This Row],[Count of Airbill Number]]</f>
        <v>16</v>
      </c>
    </row>
    <row r="11655" spans="2:13">
      <c r="B11655" t="s">
        <v>20</v>
      </c>
      <c r="C11655" t="s">
        <v>472</v>
      </c>
      <c r="D11655" t="s">
        <v>22</v>
      </c>
      <c r="E11655" t="s">
        <v>778</v>
      </c>
      <c r="F11655" t="s">
        <v>777</v>
      </c>
      <c r="G11655" t="s">
        <v>150</v>
      </c>
      <c r="H11655" t="s">
        <v>205</v>
      </c>
      <c r="I11655">
        <v>128</v>
      </c>
      <c r="J11655">
        <v>2</v>
      </c>
      <c r="K11655">
        <v>4104</v>
      </c>
      <c r="L11655" t="s">
        <v>471</v>
      </c>
      <c r="M11655" s="2">
        <f>+Table3[[#This Row],[CHW]]/Table3[[#This Row],[Count of Airbill Number]]</f>
        <v>64</v>
      </c>
    </row>
    <row r="11656" spans="2:13">
      <c r="B11656" t="s">
        <v>20</v>
      </c>
      <c r="C11656" t="s">
        <v>472</v>
      </c>
      <c r="D11656" t="s">
        <v>22</v>
      </c>
      <c r="E11656" t="s">
        <v>778</v>
      </c>
      <c r="F11656" t="s">
        <v>778</v>
      </c>
      <c r="G11656" t="s">
        <v>475</v>
      </c>
      <c r="H11656" t="s">
        <v>606</v>
      </c>
      <c r="I11656">
        <v>128</v>
      </c>
      <c r="J11656">
        <v>2</v>
      </c>
      <c r="K11656">
        <v>4105</v>
      </c>
      <c r="L11656" t="s">
        <v>471</v>
      </c>
      <c r="M11656" s="2">
        <f>+Table3[[#This Row],[CHW]]/Table3[[#This Row],[Count of Airbill Number]]</f>
        <v>64</v>
      </c>
    </row>
    <row r="11657" spans="2:13">
      <c r="B11657" t="s">
        <v>20</v>
      </c>
      <c r="C11657" t="s">
        <v>472</v>
      </c>
      <c r="D11657" t="s">
        <v>22</v>
      </c>
      <c r="E11657" t="s">
        <v>776</v>
      </c>
      <c r="F11657" t="s">
        <v>776</v>
      </c>
      <c r="G11657" t="s">
        <v>31</v>
      </c>
      <c r="H11657" t="s">
        <v>500</v>
      </c>
      <c r="I11657">
        <v>128</v>
      </c>
      <c r="J11657">
        <v>2</v>
      </c>
      <c r="K11657">
        <v>4106</v>
      </c>
      <c r="L11657" t="s">
        <v>471</v>
      </c>
      <c r="M11657" s="2">
        <f>+Table3[[#This Row],[CHW]]/Table3[[#This Row],[Count of Airbill Number]]</f>
        <v>64</v>
      </c>
    </row>
    <row r="11658" spans="2:13">
      <c r="B11658" t="s">
        <v>20</v>
      </c>
      <c r="C11658" t="s">
        <v>472</v>
      </c>
      <c r="D11658" t="s">
        <v>22</v>
      </c>
      <c r="E11658" t="s">
        <v>777</v>
      </c>
      <c r="F11658" t="s">
        <v>778</v>
      </c>
      <c r="G11658" t="s">
        <v>259</v>
      </c>
      <c r="H11658" t="s">
        <v>283</v>
      </c>
      <c r="I11658">
        <v>128</v>
      </c>
      <c r="J11658">
        <v>10</v>
      </c>
      <c r="K11658">
        <v>4107</v>
      </c>
      <c r="L11658" t="s">
        <v>471</v>
      </c>
      <c r="M11658" s="2">
        <f>+Table3[[#This Row],[CHW]]/Table3[[#This Row],[Count of Airbill Number]]</f>
        <v>12.8</v>
      </c>
    </row>
    <row r="11659" spans="2:13">
      <c r="B11659" t="s">
        <v>20</v>
      </c>
      <c r="C11659" t="s">
        <v>472</v>
      </c>
      <c r="D11659" t="s">
        <v>22</v>
      </c>
      <c r="E11659" t="s">
        <v>778</v>
      </c>
      <c r="F11659" t="s">
        <v>778</v>
      </c>
      <c r="G11659" t="s">
        <v>561</v>
      </c>
      <c r="H11659" t="s">
        <v>86</v>
      </c>
      <c r="I11659">
        <v>128</v>
      </c>
      <c r="J11659">
        <v>4</v>
      </c>
      <c r="K11659">
        <v>4108</v>
      </c>
      <c r="L11659" t="s">
        <v>471</v>
      </c>
      <c r="M11659" s="2">
        <f>+Table3[[#This Row],[CHW]]/Table3[[#This Row],[Count of Airbill Number]]</f>
        <v>32</v>
      </c>
    </row>
    <row r="11660" spans="2:13">
      <c r="B11660" t="s">
        <v>20</v>
      </c>
      <c r="C11660" t="s">
        <v>472</v>
      </c>
      <c r="D11660" t="s">
        <v>22</v>
      </c>
      <c r="E11660" t="s">
        <v>778</v>
      </c>
      <c r="F11660" t="s">
        <v>777</v>
      </c>
      <c r="G11660" t="s">
        <v>267</v>
      </c>
      <c r="H11660" t="s">
        <v>162</v>
      </c>
      <c r="I11660">
        <v>128</v>
      </c>
      <c r="J11660">
        <v>2</v>
      </c>
      <c r="K11660">
        <v>4109</v>
      </c>
      <c r="L11660" t="s">
        <v>471</v>
      </c>
      <c r="M11660" s="2">
        <f>+Table3[[#This Row],[CHW]]/Table3[[#This Row],[Count of Airbill Number]]</f>
        <v>64</v>
      </c>
    </row>
    <row r="11661" spans="2:13">
      <c r="B11661" t="s">
        <v>20</v>
      </c>
      <c r="C11661" t="s">
        <v>472</v>
      </c>
      <c r="D11661" t="s">
        <v>22</v>
      </c>
      <c r="E11661" t="s">
        <v>778</v>
      </c>
      <c r="F11661" t="s">
        <v>778</v>
      </c>
      <c r="G11661" t="s">
        <v>250</v>
      </c>
      <c r="H11661" t="s">
        <v>113</v>
      </c>
      <c r="I11661">
        <v>128</v>
      </c>
      <c r="J11661">
        <v>7</v>
      </c>
      <c r="K11661">
        <v>4110</v>
      </c>
      <c r="L11661" t="s">
        <v>471</v>
      </c>
      <c r="M11661" s="2">
        <f>+Table3[[#This Row],[CHW]]/Table3[[#This Row],[Count of Airbill Number]]</f>
        <v>18.285714285714285</v>
      </c>
    </row>
    <row r="11662" spans="2:13">
      <c r="B11662" t="s">
        <v>20</v>
      </c>
      <c r="C11662" t="s">
        <v>21</v>
      </c>
      <c r="D11662" t="s">
        <v>22</v>
      </c>
      <c r="E11662" t="s">
        <v>776</v>
      </c>
      <c r="F11662" t="s">
        <v>777</v>
      </c>
      <c r="G11662" t="s">
        <v>37</v>
      </c>
      <c r="H11662" t="s">
        <v>157</v>
      </c>
      <c r="I11662">
        <v>127.92999999999998</v>
      </c>
      <c r="J11662">
        <v>25</v>
      </c>
      <c r="K11662">
        <v>4111</v>
      </c>
      <c r="L11662" t="s">
        <v>471</v>
      </c>
      <c r="M11662" s="2">
        <f>+Table3[[#This Row],[CHW]]/Table3[[#This Row],[Count of Airbill Number]]</f>
        <v>5.1171999999999995</v>
      </c>
    </row>
    <row r="11663" spans="2:13">
      <c r="B11663" t="s">
        <v>20</v>
      </c>
      <c r="C11663" t="s">
        <v>21</v>
      </c>
      <c r="D11663" t="s">
        <v>22</v>
      </c>
      <c r="E11663" t="s">
        <v>778</v>
      </c>
      <c r="F11663" t="s">
        <v>778</v>
      </c>
      <c r="G11663" t="s">
        <v>51</v>
      </c>
      <c r="H11663" t="s">
        <v>113</v>
      </c>
      <c r="I11663">
        <v>127.89999999999999</v>
      </c>
      <c r="J11663">
        <v>3</v>
      </c>
      <c r="K11663">
        <v>4112</v>
      </c>
      <c r="L11663" t="s">
        <v>471</v>
      </c>
      <c r="M11663" s="2">
        <f>+Table3[[#This Row],[CHW]]/Table3[[#This Row],[Count of Airbill Number]]</f>
        <v>42.633333333333333</v>
      </c>
    </row>
    <row r="11664" spans="2:13">
      <c r="B11664" t="s">
        <v>20</v>
      </c>
      <c r="C11664" t="s">
        <v>472</v>
      </c>
      <c r="D11664" t="s">
        <v>22</v>
      </c>
      <c r="E11664" t="s">
        <v>778</v>
      </c>
      <c r="F11664" t="s">
        <v>778</v>
      </c>
      <c r="G11664" t="s">
        <v>90</v>
      </c>
      <c r="H11664" t="s">
        <v>91</v>
      </c>
      <c r="I11664">
        <v>127.89</v>
      </c>
      <c r="J11664">
        <v>8</v>
      </c>
      <c r="K11664">
        <v>4113</v>
      </c>
      <c r="L11664" t="s">
        <v>471</v>
      </c>
      <c r="M11664" s="2">
        <f>+Table3[[#This Row],[CHW]]/Table3[[#This Row],[Count of Airbill Number]]</f>
        <v>15.98625</v>
      </c>
    </row>
    <row r="11665" spans="2:13">
      <c r="B11665" t="s">
        <v>20</v>
      </c>
      <c r="C11665" t="s">
        <v>472</v>
      </c>
      <c r="D11665" t="s">
        <v>22</v>
      </c>
      <c r="E11665" t="s">
        <v>776</v>
      </c>
      <c r="F11665" t="s">
        <v>776</v>
      </c>
      <c r="G11665" t="s">
        <v>64</v>
      </c>
      <c r="H11665" t="s">
        <v>102</v>
      </c>
      <c r="I11665">
        <v>127.86796</v>
      </c>
      <c r="J11665">
        <v>5</v>
      </c>
      <c r="K11665">
        <v>4114</v>
      </c>
      <c r="L11665" t="s">
        <v>471</v>
      </c>
      <c r="M11665" s="2">
        <f>+Table3[[#This Row],[CHW]]/Table3[[#This Row],[Count of Airbill Number]]</f>
        <v>25.573591999999998</v>
      </c>
    </row>
    <row r="11666" spans="2:13">
      <c r="B11666" t="s">
        <v>20</v>
      </c>
      <c r="C11666" t="s">
        <v>472</v>
      </c>
      <c r="D11666" t="s">
        <v>22</v>
      </c>
      <c r="E11666" t="s">
        <v>776</v>
      </c>
      <c r="F11666" t="s">
        <v>776</v>
      </c>
      <c r="G11666" t="s">
        <v>85</v>
      </c>
      <c r="H11666" t="s">
        <v>149</v>
      </c>
      <c r="I11666">
        <v>127.81</v>
      </c>
      <c r="J11666">
        <v>5</v>
      </c>
      <c r="K11666">
        <v>4115</v>
      </c>
      <c r="L11666" t="s">
        <v>471</v>
      </c>
      <c r="M11666" s="2">
        <f>+Table3[[#This Row],[CHW]]/Table3[[#This Row],[Count of Airbill Number]]</f>
        <v>25.562000000000001</v>
      </c>
    </row>
    <row r="11667" spans="2:13">
      <c r="B11667" t="s">
        <v>35</v>
      </c>
      <c r="C11667" t="s">
        <v>472</v>
      </c>
      <c r="D11667" t="s">
        <v>36</v>
      </c>
      <c r="E11667" t="s">
        <v>777</v>
      </c>
      <c r="F11667" t="s">
        <v>777</v>
      </c>
      <c r="G11667" t="s">
        <v>44</v>
      </c>
      <c r="H11667" t="s">
        <v>55</v>
      </c>
      <c r="I11667">
        <v>127.3</v>
      </c>
      <c r="J11667">
        <v>5</v>
      </c>
      <c r="K11667">
        <v>4116</v>
      </c>
      <c r="L11667" t="s">
        <v>471</v>
      </c>
      <c r="M11667" s="2">
        <f>+Table3[[#This Row],[CHW]]/Table3[[#This Row],[Count of Airbill Number]]</f>
        <v>25.46</v>
      </c>
    </row>
    <row r="11668" spans="2:13">
      <c r="B11668" t="s">
        <v>35</v>
      </c>
      <c r="C11668" t="s">
        <v>21</v>
      </c>
      <c r="D11668" t="s">
        <v>36</v>
      </c>
      <c r="E11668" t="s">
        <v>777</v>
      </c>
      <c r="F11668" t="s">
        <v>777</v>
      </c>
      <c r="G11668" t="s">
        <v>27</v>
      </c>
      <c r="H11668" t="s">
        <v>38</v>
      </c>
      <c r="I11668">
        <v>127</v>
      </c>
      <c r="J11668">
        <v>3</v>
      </c>
      <c r="K11668">
        <v>4117</v>
      </c>
      <c r="L11668" t="s">
        <v>471</v>
      </c>
      <c r="M11668" s="2">
        <f>+Table3[[#This Row],[CHW]]/Table3[[#This Row],[Count of Airbill Number]]</f>
        <v>42.333333333333336</v>
      </c>
    </row>
    <row r="11669" spans="2:13">
      <c r="B11669" t="s">
        <v>20</v>
      </c>
      <c r="C11669" t="s">
        <v>21</v>
      </c>
      <c r="D11669" t="s">
        <v>22</v>
      </c>
      <c r="E11669" t="s">
        <v>778</v>
      </c>
      <c r="F11669" t="s">
        <v>778</v>
      </c>
      <c r="G11669" t="s">
        <v>405</v>
      </c>
      <c r="H11669" t="s">
        <v>86</v>
      </c>
      <c r="I11669">
        <v>127</v>
      </c>
      <c r="J11669">
        <v>45</v>
      </c>
      <c r="K11669">
        <v>4118</v>
      </c>
      <c r="L11669" t="s">
        <v>471</v>
      </c>
      <c r="M11669" s="2">
        <f>+Table3[[#This Row],[CHW]]/Table3[[#This Row],[Count of Airbill Number]]</f>
        <v>2.8222222222222224</v>
      </c>
    </row>
    <row r="11670" spans="2:13">
      <c r="B11670" t="s">
        <v>20</v>
      </c>
      <c r="C11670" t="s">
        <v>21</v>
      </c>
      <c r="D11670" t="s">
        <v>22</v>
      </c>
      <c r="E11670" t="s">
        <v>777</v>
      </c>
      <c r="F11670" t="s">
        <v>778</v>
      </c>
      <c r="G11670" t="s">
        <v>360</v>
      </c>
      <c r="H11670" t="s">
        <v>112</v>
      </c>
      <c r="I11670">
        <v>127</v>
      </c>
      <c r="J11670">
        <v>46</v>
      </c>
      <c r="K11670">
        <v>4119</v>
      </c>
      <c r="L11670" t="s">
        <v>471</v>
      </c>
      <c r="M11670" s="2">
        <f>+Table3[[#This Row],[CHW]]/Table3[[#This Row],[Count of Airbill Number]]</f>
        <v>2.7608695652173911</v>
      </c>
    </row>
    <row r="11671" spans="2:13">
      <c r="B11671" t="s">
        <v>20</v>
      </c>
      <c r="C11671" t="s">
        <v>21</v>
      </c>
      <c r="D11671" t="s">
        <v>36</v>
      </c>
      <c r="E11671" t="s">
        <v>777</v>
      </c>
      <c r="F11671" t="s">
        <v>777</v>
      </c>
      <c r="G11671" t="s">
        <v>491</v>
      </c>
      <c r="H11671" t="s">
        <v>106</v>
      </c>
      <c r="I11671">
        <v>127</v>
      </c>
      <c r="J11671">
        <v>91</v>
      </c>
      <c r="K11671">
        <v>4120</v>
      </c>
      <c r="L11671" t="s">
        <v>471</v>
      </c>
      <c r="M11671" s="2">
        <f>+Table3[[#This Row],[CHW]]/Table3[[#This Row],[Count of Airbill Number]]</f>
        <v>1.3956043956043955</v>
      </c>
    </row>
    <row r="11672" spans="2:13">
      <c r="B11672" t="s">
        <v>20</v>
      </c>
      <c r="C11672" t="s">
        <v>472</v>
      </c>
      <c r="D11672" t="s">
        <v>22</v>
      </c>
      <c r="E11672" t="s">
        <v>778</v>
      </c>
      <c r="F11672" t="s">
        <v>778</v>
      </c>
      <c r="G11672" t="s">
        <v>530</v>
      </c>
      <c r="H11672" t="s">
        <v>51</v>
      </c>
      <c r="I11672">
        <v>127</v>
      </c>
      <c r="J11672">
        <v>10</v>
      </c>
      <c r="K11672">
        <v>4121</v>
      </c>
      <c r="L11672" t="s">
        <v>471</v>
      </c>
      <c r="M11672" s="2">
        <f>+Table3[[#This Row],[CHW]]/Table3[[#This Row],[Count of Airbill Number]]</f>
        <v>12.7</v>
      </c>
    </row>
    <row r="11673" spans="2:13">
      <c r="B11673" t="s">
        <v>20</v>
      </c>
      <c r="C11673" t="s">
        <v>472</v>
      </c>
      <c r="D11673" t="s">
        <v>22</v>
      </c>
      <c r="E11673" t="s">
        <v>776</v>
      </c>
      <c r="F11673" t="s">
        <v>776</v>
      </c>
      <c r="G11673" t="s">
        <v>107</v>
      </c>
      <c r="H11673" t="s">
        <v>66</v>
      </c>
      <c r="I11673">
        <v>127</v>
      </c>
      <c r="J11673">
        <v>8</v>
      </c>
      <c r="K11673">
        <v>4122</v>
      </c>
      <c r="L11673" t="s">
        <v>471</v>
      </c>
      <c r="M11673" s="2">
        <f>+Table3[[#This Row],[CHW]]/Table3[[#This Row],[Count of Airbill Number]]</f>
        <v>15.875</v>
      </c>
    </row>
    <row r="11674" spans="2:13">
      <c r="B11674" t="s">
        <v>20</v>
      </c>
      <c r="C11674" t="s">
        <v>21</v>
      </c>
      <c r="D11674" t="s">
        <v>22</v>
      </c>
      <c r="E11674" t="s">
        <v>776</v>
      </c>
      <c r="F11674" t="s">
        <v>776</v>
      </c>
      <c r="G11674" t="s">
        <v>102</v>
      </c>
      <c r="H11674" t="s">
        <v>85</v>
      </c>
      <c r="I11674">
        <v>126.99999999999999</v>
      </c>
      <c r="J11674">
        <v>12</v>
      </c>
      <c r="K11674">
        <v>4123</v>
      </c>
      <c r="L11674" t="s">
        <v>471</v>
      </c>
      <c r="M11674" s="2">
        <f>+Table3[[#This Row],[CHW]]/Table3[[#This Row],[Count of Airbill Number]]</f>
        <v>10.583333333333332</v>
      </c>
    </row>
    <row r="11675" spans="2:13">
      <c r="B11675" t="s">
        <v>20</v>
      </c>
      <c r="C11675" t="s">
        <v>21</v>
      </c>
      <c r="D11675" t="s">
        <v>22</v>
      </c>
      <c r="E11675" t="s">
        <v>778</v>
      </c>
      <c r="F11675" t="s">
        <v>778</v>
      </c>
      <c r="G11675" t="s">
        <v>112</v>
      </c>
      <c r="H11675" t="s">
        <v>210</v>
      </c>
      <c r="I11675">
        <v>126.6</v>
      </c>
      <c r="J11675">
        <v>3</v>
      </c>
      <c r="K11675">
        <v>4124</v>
      </c>
      <c r="L11675" t="s">
        <v>471</v>
      </c>
      <c r="M11675" s="2">
        <f>+Table3[[#This Row],[CHW]]/Table3[[#This Row],[Count of Airbill Number]]</f>
        <v>42.199999999999996</v>
      </c>
    </row>
    <row r="11676" spans="2:13">
      <c r="B11676" t="s">
        <v>20</v>
      </c>
      <c r="C11676" t="s">
        <v>472</v>
      </c>
      <c r="D11676" t="s">
        <v>22</v>
      </c>
      <c r="E11676" t="s">
        <v>777</v>
      </c>
      <c r="F11676" t="s">
        <v>777</v>
      </c>
      <c r="G11676" t="s">
        <v>97</v>
      </c>
      <c r="H11676" t="s">
        <v>110</v>
      </c>
      <c r="I11676">
        <v>126.5</v>
      </c>
      <c r="J11676">
        <v>8</v>
      </c>
      <c r="K11676">
        <v>4125</v>
      </c>
      <c r="L11676" t="s">
        <v>471</v>
      </c>
      <c r="M11676" s="2">
        <f>+Table3[[#This Row],[CHW]]/Table3[[#This Row],[Count of Airbill Number]]</f>
        <v>15.8125</v>
      </c>
    </row>
    <row r="11677" spans="2:13">
      <c r="B11677" t="s">
        <v>20</v>
      </c>
      <c r="C11677" t="s">
        <v>472</v>
      </c>
      <c r="D11677" t="s">
        <v>22</v>
      </c>
      <c r="E11677" t="s">
        <v>776</v>
      </c>
      <c r="F11677" t="s">
        <v>776</v>
      </c>
      <c r="G11677" t="s">
        <v>37</v>
      </c>
      <c r="H11677" t="s">
        <v>40</v>
      </c>
      <c r="I11677">
        <v>126.34000000000002</v>
      </c>
      <c r="J11677">
        <v>6</v>
      </c>
      <c r="K11677">
        <v>4126</v>
      </c>
      <c r="L11677" t="s">
        <v>471</v>
      </c>
      <c r="M11677" s="2">
        <f>+Table3[[#This Row],[CHW]]/Table3[[#This Row],[Count of Airbill Number]]</f>
        <v>21.056666666666668</v>
      </c>
    </row>
    <row r="11678" spans="2:13">
      <c r="B11678" t="s">
        <v>20</v>
      </c>
      <c r="C11678" t="s">
        <v>21</v>
      </c>
      <c r="D11678" t="s">
        <v>22</v>
      </c>
      <c r="E11678" t="s">
        <v>778</v>
      </c>
      <c r="F11678" t="s">
        <v>777</v>
      </c>
      <c r="G11678" t="s">
        <v>86</v>
      </c>
      <c r="H11678" t="s">
        <v>44</v>
      </c>
      <c r="I11678">
        <v>126.21999999999998</v>
      </c>
      <c r="J11678">
        <v>83</v>
      </c>
      <c r="K11678">
        <v>4127</v>
      </c>
      <c r="L11678" t="s">
        <v>471</v>
      </c>
      <c r="M11678" s="2">
        <f>+Table3[[#This Row],[CHW]]/Table3[[#This Row],[Count of Airbill Number]]</f>
        <v>1.5207228915662649</v>
      </c>
    </row>
    <row r="11679" spans="2:13">
      <c r="B11679" t="s">
        <v>20</v>
      </c>
      <c r="C11679" t="s">
        <v>21</v>
      </c>
      <c r="D11679" t="s">
        <v>22</v>
      </c>
      <c r="E11679" t="s">
        <v>776</v>
      </c>
      <c r="F11679" t="s">
        <v>776</v>
      </c>
      <c r="G11679" t="s">
        <v>31</v>
      </c>
      <c r="H11679" t="s">
        <v>116</v>
      </c>
      <c r="I11679">
        <v>126.06000000000002</v>
      </c>
      <c r="J11679">
        <v>26</v>
      </c>
      <c r="K11679">
        <v>4128</v>
      </c>
      <c r="L11679" t="s">
        <v>471</v>
      </c>
      <c r="M11679" s="2">
        <f>+Table3[[#This Row],[CHW]]/Table3[[#This Row],[Count of Airbill Number]]</f>
        <v>4.8484615384615388</v>
      </c>
    </row>
    <row r="11680" spans="2:13">
      <c r="B11680" t="s">
        <v>20</v>
      </c>
      <c r="C11680" t="s">
        <v>21</v>
      </c>
      <c r="D11680" t="s">
        <v>36</v>
      </c>
      <c r="E11680" t="s">
        <v>777</v>
      </c>
      <c r="F11680" t="s">
        <v>777</v>
      </c>
      <c r="G11680" t="s">
        <v>532</v>
      </c>
      <c r="H11680" t="s">
        <v>106</v>
      </c>
      <c r="I11680">
        <v>126</v>
      </c>
      <c r="J11680">
        <v>87</v>
      </c>
      <c r="K11680">
        <v>4129</v>
      </c>
      <c r="L11680" t="s">
        <v>471</v>
      </c>
      <c r="M11680" s="2">
        <f>+Table3[[#This Row],[CHW]]/Table3[[#This Row],[Count of Airbill Number]]</f>
        <v>1.4482758620689655</v>
      </c>
    </row>
    <row r="11681" spans="2:13">
      <c r="B11681" t="s">
        <v>20</v>
      </c>
      <c r="C11681" t="s">
        <v>472</v>
      </c>
      <c r="D11681" t="s">
        <v>22</v>
      </c>
      <c r="E11681" t="s">
        <v>777</v>
      </c>
      <c r="F11681" t="s">
        <v>777</v>
      </c>
      <c r="G11681" t="s">
        <v>481</v>
      </c>
      <c r="H11681" t="s">
        <v>540</v>
      </c>
      <c r="I11681">
        <v>126</v>
      </c>
      <c r="J11681">
        <v>7</v>
      </c>
      <c r="K11681">
        <v>4130</v>
      </c>
      <c r="L11681" t="s">
        <v>471</v>
      </c>
      <c r="M11681" s="2">
        <f>+Table3[[#This Row],[CHW]]/Table3[[#This Row],[Count of Airbill Number]]</f>
        <v>18</v>
      </c>
    </row>
    <row r="11682" spans="2:13">
      <c r="B11682" t="s">
        <v>20</v>
      </c>
      <c r="C11682" t="s">
        <v>472</v>
      </c>
      <c r="D11682" t="s">
        <v>22</v>
      </c>
      <c r="E11682" t="s">
        <v>777</v>
      </c>
      <c r="F11682" t="s">
        <v>777</v>
      </c>
      <c r="G11682" t="s">
        <v>274</v>
      </c>
      <c r="H11682" t="s">
        <v>608</v>
      </c>
      <c r="I11682">
        <v>126</v>
      </c>
      <c r="J11682">
        <v>10</v>
      </c>
      <c r="K11682">
        <v>4131</v>
      </c>
      <c r="L11682" t="s">
        <v>471</v>
      </c>
      <c r="M11682" s="2">
        <f>+Table3[[#This Row],[CHW]]/Table3[[#This Row],[Count of Airbill Number]]</f>
        <v>12.6</v>
      </c>
    </row>
    <row r="11683" spans="2:13">
      <c r="B11683" t="s">
        <v>20</v>
      </c>
      <c r="C11683" t="s">
        <v>472</v>
      </c>
      <c r="D11683" t="s">
        <v>22</v>
      </c>
      <c r="E11683" t="s">
        <v>776</v>
      </c>
      <c r="F11683" t="s">
        <v>776</v>
      </c>
      <c r="G11683" t="s">
        <v>72</v>
      </c>
      <c r="H11683" t="s">
        <v>89</v>
      </c>
      <c r="I11683">
        <v>126</v>
      </c>
      <c r="J11683">
        <v>6</v>
      </c>
      <c r="K11683">
        <v>4132</v>
      </c>
      <c r="L11683" t="s">
        <v>471</v>
      </c>
      <c r="M11683" s="2">
        <f>+Table3[[#This Row],[CHW]]/Table3[[#This Row],[Count of Airbill Number]]</f>
        <v>21</v>
      </c>
    </row>
    <row r="11684" spans="2:13">
      <c r="B11684" t="s">
        <v>20</v>
      </c>
      <c r="C11684" t="s">
        <v>472</v>
      </c>
      <c r="D11684" t="s">
        <v>22</v>
      </c>
      <c r="E11684" t="s">
        <v>777</v>
      </c>
      <c r="F11684" t="s">
        <v>777</v>
      </c>
      <c r="G11684" t="s">
        <v>603</v>
      </c>
      <c r="H11684" t="s">
        <v>179</v>
      </c>
      <c r="I11684">
        <v>126</v>
      </c>
      <c r="J11684">
        <v>11</v>
      </c>
      <c r="K11684">
        <v>4133</v>
      </c>
      <c r="L11684" t="s">
        <v>471</v>
      </c>
      <c r="M11684" s="2">
        <f>+Table3[[#This Row],[CHW]]/Table3[[#This Row],[Count of Airbill Number]]</f>
        <v>11.454545454545455</v>
      </c>
    </row>
    <row r="11685" spans="2:13">
      <c r="B11685" t="s">
        <v>20</v>
      </c>
      <c r="C11685" t="s">
        <v>472</v>
      </c>
      <c r="D11685" t="s">
        <v>22</v>
      </c>
      <c r="E11685" t="s">
        <v>776</v>
      </c>
      <c r="F11685" t="s">
        <v>776</v>
      </c>
      <c r="G11685" t="s">
        <v>37</v>
      </c>
      <c r="H11685" t="s">
        <v>533</v>
      </c>
      <c r="I11685">
        <v>125.82</v>
      </c>
      <c r="J11685">
        <v>7</v>
      </c>
      <c r="K11685">
        <v>4134</v>
      </c>
      <c r="L11685" t="s">
        <v>471</v>
      </c>
      <c r="M11685" s="2">
        <f>+Table3[[#This Row],[CHW]]/Table3[[#This Row],[Count of Airbill Number]]</f>
        <v>17.974285714285713</v>
      </c>
    </row>
    <row r="11686" spans="2:13">
      <c r="B11686" t="s">
        <v>20</v>
      </c>
      <c r="C11686" t="s">
        <v>472</v>
      </c>
      <c r="D11686" t="s">
        <v>22</v>
      </c>
      <c r="E11686" t="s">
        <v>778</v>
      </c>
      <c r="F11686" t="s">
        <v>778</v>
      </c>
      <c r="G11686" t="s">
        <v>113</v>
      </c>
      <c r="H11686" t="s">
        <v>269</v>
      </c>
      <c r="I11686">
        <v>125.55</v>
      </c>
      <c r="J11686">
        <v>7</v>
      </c>
      <c r="K11686">
        <v>4135</v>
      </c>
      <c r="L11686" t="s">
        <v>471</v>
      </c>
      <c r="M11686" s="2">
        <f>+Table3[[#This Row],[CHW]]/Table3[[#This Row],[Count of Airbill Number]]</f>
        <v>17.935714285714287</v>
      </c>
    </row>
    <row r="11687" spans="2:13">
      <c r="B11687" t="s">
        <v>20</v>
      </c>
      <c r="C11687" t="s">
        <v>21</v>
      </c>
      <c r="D11687" t="s">
        <v>22</v>
      </c>
      <c r="E11687" t="s">
        <v>776</v>
      </c>
      <c r="F11687" t="s">
        <v>778</v>
      </c>
      <c r="G11687" t="s">
        <v>37</v>
      </c>
      <c r="H11687" t="s">
        <v>260</v>
      </c>
      <c r="I11687">
        <v>125.25000000000001</v>
      </c>
      <c r="J11687">
        <v>45</v>
      </c>
      <c r="K11687">
        <v>4136</v>
      </c>
      <c r="L11687" t="s">
        <v>471</v>
      </c>
      <c r="M11687" s="2">
        <f>+Table3[[#This Row],[CHW]]/Table3[[#This Row],[Count of Airbill Number]]</f>
        <v>2.7833333333333337</v>
      </c>
    </row>
    <row r="11688" spans="2:13">
      <c r="B11688" t="s">
        <v>20</v>
      </c>
      <c r="C11688" t="s">
        <v>472</v>
      </c>
      <c r="D11688" t="s">
        <v>22</v>
      </c>
      <c r="E11688" t="s">
        <v>776</v>
      </c>
      <c r="F11688" t="s">
        <v>776</v>
      </c>
      <c r="G11688" t="s">
        <v>31</v>
      </c>
      <c r="H11688" t="s">
        <v>596</v>
      </c>
      <c r="I11688">
        <v>125.18</v>
      </c>
      <c r="J11688">
        <v>8</v>
      </c>
      <c r="K11688">
        <v>4137</v>
      </c>
      <c r="L11688" t="s">
        <v>471</v>
      </c>
      <c r="M11688" s="2">
        <f>+Table3[[#This Row],[CHW]]/Table3[[#This Row],[Count of Airbill Number]]</f>
        <v>15.647500000000001</v>
      </c>
    </row>
    <row r="11689" spans="2:13">
      <c r="B11689" t="s">
        <v>35</v>
      </c>
      <c r="C11689" t="s">
        <v>472</v>
      </c>
      <c r="D11689" t="s">
        <v>36</v>
      </c>
      <c r="E11689" t="s">
        <v>776</v>
      </c>
      <c r="F11689" t="s">
        <v>776</v>
      </c>
      <c r="G11689" t="s">
        <v>37</v>
      </c>
      <c r="H11689" t="s">
        <v>312</v>
      </c>
      <c r="I11689">
        <v>125</v>
      </c>
      <c r="J11689">
        <v>4</v>
      </c>
      <c r="K11689">
        <v>4138</v>
      </c>
      <c r="L11689" t="s">
        <v>471</v>
      </c>
      <c r="M11689" s="2">
        <f>+Table3[[#This Row],[CHW]]/Table3[[#This Row],[Count of Airbill Number]]</f>
        <v>31.25</v>
      </c>
    </row>
    <row r="11690" spans="2:13">
      <c r="B11690" t="s">
        <v>20</v>
      </c>
      <c r="C11690" t="s">
        <v>21</v>
      </c>
      <c r="D11690" t="s">
        <v>22</v>
      </c>
      <c r="E11690" t="s">
        <v>776</v>
      </c>
      <c r="F11690" t="s">
        <v>776</v>
      </c>
      <c r="G11690" t="s">
        <v>70</v>
      </c>
      <c r="H11690" t="s">
        <v>24</v>
      </c>
      <c r="I11690">
        <v>125</v>
      </c>
      <c r="J11690">
        <v>4</v>
      </c>
      <c r="K11690">
        <v>4139</v>
      </c>
      <c r="L11690" t="s">
        <v>471</v>
      </c>
      <c r="M11690" s="2">
        <f>+Table3[[#This Row],[CHW]]/Table3[[#This Row],[Count of Airbill Number]]</f>
        <v>31.25</v>
      </c>
    </row>
    <row r="11691" spans="2:13">
      <c r="B11691" t="s">
        <v>20</v>
      </c>
      <c r="C11691" t="s">
        <v>21</v>
      </c>
      <c r="D11691" t="s">
        <v>22</v>
      </c>
      <c r="E11691" t="s">
        <v>778</v>
      </c>
      <c r="F11691" t="s">
        <v>777</v>
      </c>
      <c r="G11691" t="s">
        <v>86</v>
      </c>
      <c r="H11691" t="s">
        <v>27</v>
      </c>
      <c r="I11691">
        <v>125</v>
      </c>
      <c r="J11691">
        <v>30</v>
      </c>
      <c r="K11691">
        <v>4140</v>
      </c>
      <c r="L11691" t="s">
        <v>471</v>
      </c>
      <c r="M11691" s="2">
        <f>+Table3[[#This Row],[CHW]]/Table3[[#This Row],[Count of Airbill Number]]</f>
        <v>4.166666666666667</v>
      </c>
    </row>
    <row r="11692" spans="2:13">
      <c r="B11692" t="s">
        <v>20</v>
      </c>
      <c r="C11692" t="s">
        <v>21</v>
      </c>
      <c r="D11692" t="s">
        <v>22</v>
      </c>
      <c r="E11692" t="s">
        <v>776</v>
      </c>
      <c r="F11692" t="s">
        <v>778</v>
      </c>
      <c r="G11692" t="s">
        <v>32</v>
      </c>
      <c r="H11692" t="s">
        <v>150</v>
      </c>
      <c r="I11692">
        <v>125</v>
      </c>
      <c r="J11692">
        <v>6</v>
      </c>
      <c r="K11692">
        <v>4141</v>
      </c>
      <c r="L11692" t="s">
        <v>471</v>
      </c>
      <c r="M11692" s="2">
        <f>+Table3[[#This Row],[CHW]]/Table3[[#This Row],[Count of Airbill Number]]</f>
        <v>20.833333333333332</v>
      </c>
    </row>
    <row r="11693" spans="2:13">
      <c r="B11693" t="s">
        <v>20</v>
      </c>
      <c r="C11693" t="s">
        <v>21</v>
      </c>
      <c r="D11693" t="s">
        <v>22</v>
      </c>
      <c r="E11693" t="s">
        <v>776</v>
      </c>
      <c r="F11693" t="s">
        <v>776</v>
      </c>
      <c r="G11693" t="s">
        <v>123</v>
      </c>
      <c r="H11693" t="s">
        <v>24</v>
      </c>
      <c r="I11693">
        <v>125</v>
      </c>
      <c r="J11693">
        <v>3</v>
      </c>
      <c r="K11693">
        <v>4142</v>
      </c>
      <c r="L11693" t="s">
        <v>471</v>
      </c>
      <c r="M11693" s="2">
        <f>+Table3[[#This Row],[CHW]]/Table3[[#This Row],[Count of Airbill Number]]</f>
        <v>41.666666666666664</v>
      </c>
    </row>
    <row r="11694" spans="2:13">
      <c r="B11694" t="s">
        <v>20</v>
      </c>
      <c r="C11694" t="s">
        <v>472</v>
      </c>
      <c r="D11694" t="s">
        <v>22</v>
      </c>
      <c r="E11694" t="s">
        <v>777</v>
      </c>
      <c r="F11694" t="s">
        <v>776</v>
      </c>
      <c r="G11694" t="s">
        <v>274</v>
      </c>
      <c r="H11694" t="s">
        <v>85</v>
      </c>
      <c r="I11694">
        <v>125</v>
      </c>
      <c r="J11694">
        <v>11</v>
      </c>
      <c r="K11694">
        <v>4143</v>
      </c>
      <c r="L11694" t="s">
        <v>471</v>
      </c>
      <c r="M11694" s="2">
        <f>+Table3[[#This Row],[CHW]]/Table3[[#This Row],[Count of Airbill Number]]</f>
        <v>11.363636363636363</v>
      </c>
    </row>
    <row r="11695" spans="2:13">
      <c r="B11695" t="s">
        <v>20</v>
      </c>
      <c r="C11695" t="s">
        <v>472</v>
      </c>
      <c r="D11695" t="s">
        <v>22</v>
      </c>
      <c r="E11695" t="s">
        <v>778</v>
      </c>
      <c r="F11695" t="s">
        <v>778</v>
      </c>
      <c r="G11695" t="s">
        <v>135</v>
      </c>
      <c r="H11695" t="s">
        <v>150</v>
      </c>
      <c r="I11695">
        <v>125</v>
      </c>
      <c r="J11695">
        <v>12</v>
      </c>
      <c r="K11695">
        <v>4144</v>
      </c>
      <c r="L11695" t="s">
        <v>471</v>
      </c>
      <c r="M11695" s="2">
        <f>+Table3[[#This Row],[CHW]]/Table3[[#This Row],[Count of Airbill Number]]</f>
        <v>10.416666666666666</v>
      </c>
    </row>
    <row r="11696" spans="2:13">
      <c r="B11696" t="s">
        <v>20</v>
      </c>
      <c r="C11696" t="s">
        <v>472</v>
      </c>
      <c r="D11696" t="s">
        <v>22</v>
      </c>
      <c r="E11696" t="s">
        <v>778</v>
      </c>
      <c r="F11696" t="s">
        <v>778</v>
      </c>
      <c r="G11696" t="s">
        <v>206</v>
      </c>
      <c r="H11696" t="s">
        <v>155</v>
      </c>
      <c r="I11696">
        <v>125</v>
      </c>
      <c r="J11696">
        <v>16</v>
      </c>
      <c r="K11696">
        <v>4145</v>
      </c>
      <c r="L11696" t="s">
        <v>471</v>
      </c>
      <c r="M11696" s="2">
        <f>+Table3[[#This Row],[CHW]]/Table3[[#This Row],[Count of Airbill Number]]</f>
        <v>7.8125</v>
      </c>
    </row>
    <row r="11697" spans="2:13">
      <c r="B11697" t="s">
        <v>20</v>
      </c>
      <c r="C11697" t="s">
        <v>472</v>
      </c>
      <c r="D11697" t="s">
        <v>22</v>
      </c>
      <c r="E11697" t="s">
        <v>776</v>
      </c>
      <c r="F11697" t="s">
        <v>776</v>
      </c>
      <c r="G11697" t="s">
        <v>66</v>
      </c>
      <c r="H11697" t="s">
        <v>597</v>
      </c>
      <c r="I11697">
        <v>125</v>
      </c>
      <c r="J11697">
        <v>6</v>
      </c>
      <c r="K11697">
        <v>4146</v>
      </c>
      <c r="L11697" t="s">
        <v>471</v>
      </c>
      <c r="M11697" s="2">
        <f>+Table3[[#This Row],[CHW]]/Table3[[#This Row],[Count of Airbill Number]]</f>
        <v>20.833333333333332</v>
      </c>
    </row>
    <row r="11698" spans="2:13">
      <c r="B11698" t="s">
        <v>20</v>
      </c>
      <c r="C11698" t="s">
        <v>472</v>
      </c>
      <c r="D11698" t="s">
        <v>22</v>
      </c>
      <c r="E11698" t="s">
        <v>777</v>
      </c>
      <c r="F11698" t="s">
        <v>776</v>
      </c>
      <c r="G11698" t="s">
        <v>52</v>
      </c>
      <c r="H11698" t="s">
        <v>85</v>
      </c>
      <c r="I11698">
        <v>125</v>
      </c>
      <c r="J11698">
        <v>9</v>
      </c>
      <c r="K11698">
        <v>4147</v>
      </c>
      <c r="L11698" t="s">
        <v>471</v>
      </c>
      <c r="M11698" s="2">
        <f>+Table3[[#This Row],[CHW]]/Table3[[#This Row],[Count of Airbill Number]]</f>
        <v>13.888888888888889</v>
      </c>
    </row>
    <row r="11699" spans="2:13">
      <c r="B11699" t="s">
        <v>20</v>
      </c>
      <c r="C11699" t="s">
        <v>472</v>
      </c>
      <c r="D11699" t="s">
        <v>22</v>
      </c>
      <c r="E11699" t="s">
        <v>777</v>
      </c>
      <c r="F11699" t="s">
        <v>777</v>
      </c>
      <c r="G11699" t="s">
        <v>106</v>
      </c>
      <c r="H11699" t="s">
        <v>700</v>
      </c>
      <c r="I11699">
        <v>125</v>
      </c>
      <c r="J11699">
        <v>1</v>
      </c>
      <c r="K11699">
        <v>4148</v>
      </c>
      <c r="L11699" t="s">
        <v>471</v>
      </c>
      <c r="M11699" s="2">
        <f>+Table3[[#This Row],[CHW]]/Table3[[#This Row],[Count of Airbill Number]]</f>
        <v>125</v>
      </c>
    </row>
    <row r="11700" spans="2:13">
      <c r="B11700" t="s">
        <v>20</v>
      </c>
      <c r="C11700" t="s">
        <v>472</v>
      </c>
      <c r="D11700" t="s">
        <v>22</v>
      </c>
      <c r="E11700" t="s">
        <v>776</v>
      </c>
      <c r="F11700" t="s">
        <v>776</v>
      </c>
      <c r="G11700" t="s">
        <v>169</v>
      </c>
      <c r="H11700" t="s">
        <v>85</v>
      </c>
      <c r="I11700">
        <v>125</v>
      </c>
      <c r="J11700">
        <v>6</v>
      </c>
      <c r="K11700">
        <v>4149</v>
      </c>
      <c r="L11700" t="s">
        <v>471</v>
      </c>
      <c r="M11700" s="2">
        <f>+Table3[[#This Row],[CHW]]/Table3[[#This Row],[Count of Airbill Number]]</f>
        <v>20.833333333333332</v>
      </c>
    </row>
    <row r="11701" spans="2:13">
      <c r="B11701" t="s">
        <v>20</v>
      </c>
      <c r="C11701" t="s">
        <v>472</v>
      </c>
      <c r="D11701" t="s">
        <v>22</v>
      </c>
      <c r="E11701" t="s">
        <v>776</v>
      </c>
      <c r="F11701" t="s">
        <v>778</v>
      </c>
      <c r="G11701" t="s">
        <v>312</v>
      </c>
      <c r="H11701" t="s">
        <v>171</v>
      </c>
      <c r="I11701">
        <v>125</v>
      </c>
      <c r="J11701">
        <v>4</v>
      </c>
      <c r="K11701">
        <v>4150</v>
      </c>
      <c r="L11701" t="s">
        <v>471</v>
      </c>
      <c r="M11701" s="2">
        <f>+Table3[[#This Row],[CHW]]/Table3[[#This Row],[Count of Airbill Number]]</f>
        <v>31.25</v>
      </c>
    </row>
    <row r="11702" spans="2:13">
      <c r="B11702" t="s">
        <v>20</v>
      </c>
      <c r="C11702" t="s">
        <v>21</v>
      </c>
      <c r="D11702" t="s">
        <v>22</v>
      </c>
      <c r="E11702" t="s">
        <v>776</v>
      </c>
      <c r="F11702" t="s">
        <v>776</v>
      </c>
      <c r="G11702" t="s">
        <v>66</v>
      </c>
      <c r="H11702" t="s">
        <v>152</v>
      </c>
      <c r="I11702">
        <v>124.73</v>
      </c>
      <c r="J11702">
        <v>9</v>
      </c>
      <c r="K11702">
        <v>4151</v>
      </c>
      <c r="L11702" t="s">
        <v>471</v>
      </c>
      <c r="M11702" s="2">
        <f>+Table3[[#This Row],[CHW]]/Table3[[#This Row],[Count of Airbill Number]]</f>
        <v>13.85888888888889</v>
      </c>
    </row>
    <row r="11703" spans="2:13">
      <c r="B11703" t="s">
        <v>20</v>
      </c>
      <c r="C11703" t="s">
        <v>21</v>
      </c>
      <c r="D11703" t="s">
        <v>22</v>
      </c>
      <c r="E11703" t="s">
        <v>778</v>
      </c>
      <c r="F11703" t="s">
        <v>776</v>
      </c>
      <c r="G11703" t="s">
        <v>135</v>
      </c>
      <c r="H11703" t="s">
        <v>66</v>
      </c>
      <c r="I11703">
        <v>124.5</v>
      </c>
      <c r="J11703">
        <v>103</v>
      </c>
      <c r="K11703">
        <v>4152</v>
      </c>
      <c r="L11703" t="s">
        <v>471</v>
      </c>
      <c r="M11703" s="2">
        <f>+Table3[[#This Row],[CHW]]/Table3[[#This Row],[Count of Airbill Number]]</f>
        <v>1.2087378640776698</v>
      </c>
    </row>
    <row r="11704" spans="2:13">
      <c r="B11704" t="s">
        <v>20</v>
      </c>
      <c r="C11704" t="s">
        <v>472</v>
      </c>
      <c r="D11704" t="s">
        <v>22</v>
      </c>
      <c r="E11704" t="s">
        <v>776</v>
      </c>
      <c r="F11704" t="s">
        <v>777</v>
      </c>
      <c r="G11704" t="s">
        <v>175</v>
      </c>
      <c r="H11704" t="s">
        <v>26</v>
      </c>
      <c r="I11704">
        <v>124.4</v>
      </c>
      <c r="J11704">
        <v>1</v>
      </c>
      <c r="K11704">
        <v>4153</v>
      </c>
      <c r="L11704" t="s">
        <v>471</v>
      </c>
      <c r="M11704" s="2">
        <f>+Table3[[#This Row],[CHW]]/Table3[[#This Row],[Count of Airbill Number]]</f>
        <v>124.4</v>
      </c>
    </row>
    <row r="11705" spans="2:13">
      <c r="B11705" t="s">
        <v>35</v>
      </c>
      <c r="C11705" t="s">
        <v>472</v>
      </c>
      <c r="D11705" t="s">
        <v>36</v>
      </c>
      <c r="E11705" t="s">
        <v>777</v>
      </c>
      <c r="F11705" t="s">
        <v>777</v>
      </c>
      <c r="G11705" t="s">
        <v>274</v>
      </c>
      <c r="H11705" t="s">
        <v>517</v>
      </c>
      <c r="I11705">
        <v>124</v>
      </c>
      <c r="J11705">
        <v>1</v>
      </c>
      <c r="K11705">
        <v>4154</v>
      </c>
      <c r="L11705" t="s">
        <v>471</v>
      </c>
      <c r="M11705" s="2">
        <f>+Table3[[#This Row],[CHW]]/Table3[[#This Row],[Count of Airbill Number]]</f>
        <v>124</v>
      </c>
    </row>
    <row r="11706" spans="2:13">
      <c r="B11706" t="s">
        <v>35</v>
      </c>
      <c r="C11706" t="s">
        <v>472</v>
      </c>
      <c r="D11706" t="s">
        <v>36</v>
      </c>
      <c r="E11706" t="s">
        <v>778</v>
      </c>
      <c r="F11706" t="s">
        <v>778</v>
      </c>
      <c r="G11706" t="s">
        <v>86</v>
      </c>
      <c r="H11706" t="s">
        <v>283</v>
      </c>
      <c r="I11706">
        <v>124</v>
      </c>
      <c r="J11706">
        <v>1</v>
      </c>
      <c r="K11706">
        <v>4155</v>
      </c>
      <c r="L11706" t="s">
        <v>471</v>
      </c>
      <c r="M11706" s="2">
        <f>+Table3[[#This Row],[CHW]]/Table3[[#This Row],[Count of Airbill Number]]</f>
        <v>124</v>
      </c>
    </row>
    <row r="11707" spans="2:13">
      <c r="B11707" t="s">
        <v>20</v>
      </c>
      <c r="C11707" t="s">
        <v>21</v>
      </c>
      <c r="D11707" t="s">
        <v>22</v>
      </c>
      <c r="E11707" t="s">
        <v>777</v>
      </c>
      <c r="F11707" t="s">
        <v>778</v>
      </c>
      <c r="G11707" t="s">
        <v>230</v>
      </c>
      <c r="H11707" t="s">
        <v>269</v>
      </c>
      <c r="I11707">
        <v>124</v>
      </c>
      <c r="J11707">
        <v>41</v>
      </c>
      <c r="K11707">
        <v>4156</v>
      </c>
      <c r="L11707" t="s">
        <v>471</v>
      </c>
      <c r="M11707" s="2">
        <f>+Table3[[#This Row],[CHW]]/Table3[[#This Row],[Count of Airbill Number]]</f>
        <v>3.024390243902439</v>
      </c>
    </row>
    <row r="11708" spans="2:13">
      <c r="B11708" t="s">
        <v>20</v>
      </c>
      <c r="C11708" t="s">
        <v>472</v>
      </c>
      <c r="D11708" t="s">
        <v>22</v>
      </c>
      <c r="E11708" t="s">
        <v>776</v>
      </c>
      <c r="F11708" t="s">
        <v>776</v>
      </c>
      <c r="G11708" t="s">
        <v>182</v>
      </c>
      <c r="H11708" t="s">
        <v>39</v>
      </c>
      <c r="I11708">
        <v>124</v>
      </c>
      <c r="J11708">
        <v>1</v>
      </c>
      <c r="K11708">
        <v>4157</v>
      </c>
      <c r="L11708" t="s">
        <v>471</v>
      </c>
      <c r="M11708" s="2">
        <f>+Table3[[#This Row],[CHW]]/Table3[[#This Row],[Count of Airbill Number]]</f>
        <v>124</v>
      </c>
    </row>
    <row r="11709" spans="2:13">
      <c r="B11709" t="s">
        <v>20</v>
      </c>
      <c r="C11709" t="s">
        <v>472</v>
      </c>
      <c r="D11709" t="s">
        <v>22</v>
      </c>
      <c r="E11709" t="s">
        <v>776</v>
      </c>
      <c r="F11709" t="s">
        <v>776</v>
      </c>
      <c r="G11709" t="s">
        <v>23</v>
      </c>
      <c r="H11709" t="s">
        <v>49</v>
      </c>
      <c r="I11709">
        <v>124</v>
      </c>
      <c r="J11709">
        <v>8</v>
      </c>
      <c r="K11709">
        <v>4158</v>
      </c>
      <c r="L11709" t="s">
        <v>471</v>
      </c>
      <c r="M11709" s="2">
        <f>+Table3[[#This Row],[CHW]]/Table3[[#This Row],[Count of Airbill Number]]</f>
        <v>15.5</v>
      </c>
    </row>
    <row r="11710" spans="2:13">
      <c r="B11710" t="s">
        <v>20</v>
      </c>
      <c r="C11710" t="s">
        <v>472</v>
      </c>
      <c r="D11710" t="s">
        <v>22</v>
      </c>
      <c r="E11710" t="s">
        <v>777</v>
      </c>
      <c r="F11710" t="s">
        <v>777</v>
      </c>
      <c r="G11710" t="s">
        <v>579</v>
      </c>
      <c r="H11710" t="s">
        <v>274</v>
      </c>
      <c r="I11710">
        <v>124</v>
      </c>
      <c r="J11710">
        <v>21</v>
      </c>
      <c r="K11710">
        <v>4159</v>
      </c>
      <c r="L11710" t="s">
        <v>471</v>
      </c>
      <c r="M11710" s="2">
        <f>+Table3[[#This Row],[CHW]]/Table3[[#This Row],[Count of Airbill Number]]</f>
        <v>5.9047619047619051</v>
      </c>
    </row>
    <row r="11711" spans="2:13">
      <c r="B11711" t="s">
        <v>20</v>
      </c>
      <c r="C11711" t="s">
        <v>472</v>
      </c>
      <c r="D11711" t="s">
        <v>22</v>
      </c>
      <c r="E11711" t="s">
        <v>778</v>
      </c>
      <c r="F11711" t="s">
        <v>778</v>
      </c>
      <c r="G11711" t="s">
        <v>393</v>
      </c>
      <c r="H11711" t="s">
        <v>173</v>
      </c>
      <c r="I11711">
        <v>124</v>
      </c>
      <c r="J11711">
        <v>4</v>
      </c>
      <c r="K11711">
        <v>4160</v>
      </c>
      <c r="L11711" t="s">
        <v>471</v>
      </c>
      <c r="M11711" s="2">
        <f>+Table3[[#This Row],[CHW]]/Table3[[#This Row],[Count of Airbill Number]]</f>
        <v>31</v>
      </c>
    </row>
    <row r="11712" spans="2:13">
      <c r="B11712" t="s">
        <v>20</v>
      </c>
      <c r="C11712" t="s">
        <v>472</v>
      </c>
      <c r="D11712" t="s">
        <v>22</v>
      </c>
      <c r="E11712" t="s">
        <v>777</v>
      </c>
      <c r="F11712" t="s">
        <v>778</v>
      </c>
      <c r="G11712" t="s">
        <v>374</v>
      </c>
      <c r="H11712" t="s">
        <v>607</v>
      </c>
      <c r="I11712">
        <v>124</v>
      </c>
      <c r="J11712">
        <v>1</v>
      </c>
      <c r="K11712">
        <v>4161</v>
      </c>
      <c r="L11712" t="s">
        <v>471</v>
      </c>
      <c r="M11712" s="2">
        <f>+Table3[[#This Row],[CHW]]/Table3[[#This Row],[Count of Airbill Number]]</f>
        <v>124</v>
      </c>
    </row>
    <row r="11713" spans="2:13">
      <c r="B11713" t="s">
        <v>20</v>
      </c>
      <c r="C11713" t="s">
        <v>472</v>
      </c>
      <c r="D11713" t="s">
        <v>22</v>
      </c>
      <c r="E11713" t="s">
        <v>776</v>
      </c>
      <c r="F11713" t="s">
        <v>777</v>
      </c>
      <c r="G11713" t="s">
        <v>39</v>
      </c>
      <c r="H11713" t="s">
        <v>55</v>
      </c>
      <c r="I11713">
        <v>124</v>
      </c>
      <c r="J11713">
        <v>4</v>
      </c>
      <c r="K11713">
        <v>4162</v>
      </c>
      <c r="L11713" t="s">
        <v>471</v>
      </c>
      <c r="M11713" s="2">
        <f>+Table3[[#This Row],[CHW]]/Table3[[#This Row],[Count of Airbill Number]]</f>
        <v>31</v>
      </c>
    </row>
    <row r="11714" spans="2:13">
      <c r="B11714" t="s">
        <v>20</v>
      </c>
      <c r="C11714" t="s">
        <v>472</v>
      </c>
      <c r="D11714" t="s">
        <v>22</v>
      </c>
      <c r="E11714" t="s">
        <v>776</v>
      </c>
      <c r="F11714" t="s">
        <v>776</v>
      </c>
      <c r="G11714" t="s">
        <v>32</v>
      </c>
      <c r="H11714" t="s">
        <v>40</v>
      </c>
      <c r="I11714">
        <v>124</v>
      </c>
      <c r="J11714">
        <v>9</v>
      </c>
      <c r="K11714">
        <v>4163</v>
      </c>
      <c r="L11714" t="s">
        <v>471</v>
      </c>
      <c r="M11714" s="2">
        <f>+Table3[[#This Row],[CHW]]/Table3[[#This Row],[Count of Airbill Number]]</f>
        <v>13.777777777777779</v>
      </c>
    </row>
    <row r="11715" spans="2:13">
      <c r="B11715" t="s">
        <v>20</v>
      </c>
      <c r="C11715" t="s">
        <v>472</v>
      </c>
      <c r="D11715" t="s">
        <v>36</v>
      </c>
      <c r="E11715" t="s">
        <v>778</v>
      </c>
      <c r="F11715" t="s">
        <v>778</v>
      </c>
      <c r="G11715" t="s">
        <v>306</v>
      </c>
      <c r="H11715" t="s">
        <v>51</v>
      </c>
      <c r="I11715">
        <v>124</v>
      </c>
      <c r="J11715">
        <v>15</v>
      </c>
      <c r="K11715">
        <v>4164</v>
      </c>
      <c r="L11715" t="s">
        <v>471</v>
      </c>
      <c r="M11715" s="2">
        <f>+Table3[[#This Row],[CHW]]/Table3[[#This Row],[Count of Airbill Number]]</f>
        <v>8.2666666666666675</v>
      </c>
    </row>
    <row r="11716" spans="2:13">
      <c r="B11716" t="s">
        <v>20</v>
      </c>
      <c r="C11716" t="s">
        <v>472</v>
      </c>
      <c r="D11716" t="s">
        <v>36</v>
      </c>
      <c r="E11716" t="s">
        <v>778</v>
      </c>
      <c r="F11716" t="s">
        <v>778</v>
      </c>
      <c r="G11716" t="s">
        <v>99</v>
      </c>
      <c r="H11716" t="s">
        <v>86</v>
      </c>
      <c r="I11716">
        <v>124</v>
      </c>
      <c r="J11716">
        <v>8</v>
      </c>
      <c r="K11716">
        <v>4165</v>
      </c>
      <c r="L11716" t="s">
        <v>471</v>
      </c>
      <c r="M11716" s="2">
        <f>+Table3[[#This Row],[CHW]]/Table3[[#This Row],[Count of Airbill Number]]</f>
        <v>15.5</v>
      </c>
    </row>
    <row r="11717" spans="2:13">
      <c r="B11717" t="s">
        <v>20</v>
      </c>
      <c r="C11717" t="s">
        <v>472</v>
      </c>
      <c r="D11717" t="s">
        <v>22</v>
      </c>
      <c r="E11717" t="s">
        <v>776</v>
      </c>
      <c r="F11717" t="s">
        <v>776</v>
      </c>
      <c r="G11717" t="s">
        <v>85</v>
      </c>
      <c r="H11717" t="s">
        <v>48</v>
      </c>
      <c r="I11717">
        <v>123.80000000000001</v>
      </c>
      <c r="J11717">
        <v>10</v>
      </c>
      <c r="K11717">
        <v>4166</v>
      </c>
      <c r="L11717" t="s">
        <v>471</v>
      </c>
      <c r="M11717" s="2">
        <f>+Table3[[#This Row],[CHW]]/Table3[[#This Row],[Count of Airbill Number]]</f>
        <v>12.38</v>
      </c>
    </row>
    <row r="11718" spans="2:13">
      <c r="B11718" t="s">
        <v>20</v>
      </c>
      <c r="C11718" t="s">
        <v>21</v>
      </c>
      <c r="D11718" t="s">
        <v>22</v>
      </c>
      <c r="E11718" t="s">
        <v>776</v>
      </c>
      <c r="F11718" t="s">
        <v>776</v>
      </c>
      <c r="G11718" t="s">
        <v>84</v>
      </c>
      <c r="H11718" t="s">
        <v>85</v>
      </c>
      <c r="I11718">
        <v>123.72</v>
      </c>
      <c r="J11718">
        <v>23</v>
      </c>
      <c r="K11718">
        <v>4167</v>
      </c>
      <c r="L11718" t="s">
        <v>471</v>
      </c>
      <c r="M11718" s="2">
        <f>+Table3[[#This Row],[CHW]]/Table3[[#This Row],[Count of Airbill Number]]</f>
        <v>5.379130434782609</v>
      </c>
    </row>
    <row r="11719" spans="2:13">
      <c r="B11719" t="s">
        <v>20</v>
      </c>
      <c r="C11719" t="s">
        <v>472</v>
      </c>
      <c r="D11719" t="s">
        <v>22</v>
      </c>
      <c r="E11719" t="s">
        <v>776</v>
      </c>
      <c r="F11719" t="s">
        <v>776</v>
      </c>
      <c r="G11719" t="s">
        <v>407</v>
      </c>
      <c r="H11719" t="s">
        <v>116</v>
      </c>
      <c r="I11719">
        <v>123.02000000000001</v>
      </c>
      <c r="J11719">
        <v>18</v>
      </c>
      <c r="K11719">
        <v>4168</v>
      </c>
      <c r="L11719" t="s">
        <v>471</v>
      </c>
      <c r="M11719" s="2">
        <f>+Table3[[#This Row],[CHW]]/Table3[[#This Row],[Count of Airbill Number]]</f>
        <v>6.8344444444444452</v>
      </c>
    </row>
    <row r="11720" spans="2:13">
      <c r="B11720" t="s">
        <v>20</v>
      </c>
      <c r="C11720" t="s">
        <v>21</v>
      </c>
      <c r="D11720" t="s">
        <v>22</v>
      </c>
      <c r="E11720" t="s">
        <v>778</v>
      </c>
      <c r="F11720" t="s">
        <v>778</v>
      </c>
      <c r="G11720" t="s">
        <v>112</v>
      </c>
      <c r="H11720" t="s">
        <v>475</v>
      </c>
      <c r="I11720">
        <v>123</v>
      </c>
      <c r="J11720">
        <v>8</v>
      </c>
      <c r="K11720">
        <v>4169</v>
      </c>
      <c r="L11720" t="s">
        <v>471</v>
      </c>
      <c r="M11720" s="2">
        <f>+Table3[[#This Row],[CHW]]/Table3[[#This Row],[Count of Airbill Number]]</f>
        <v>15.375</v>
      </c>
    </row>
    <row r="11721" spans="2:13">
      <c r="B11721" t="s">
        <v>20</v>
      </c>
      <c r="C11721" t="s">
        <v>21</v>
      </c>
      <c r="D11721" t="s">
        <v>22</v>
      </c>
      <c r="E11721" t="s">
        <v>777</v>
      </c>
      <c r="F11721" t="s">
        <v>776</v>
      </c>
      <c r="G11721" t="s">
        <v>97</v>
      </c>
      <c r="H11721" t="s">
        <v>37</v>
      </c>
      <c r="I11721">
        <v>123</v>
      </c>
      <c r="J11721">
        <v>40</v>
      </c>
      <c r="K11721">
        <v>4170</v>
      </c>
      <c r="L11721" t="s">
        <v>471</v>
      </c>
      <c r="M11721" s="2">
        <f>+Table3[[#This Row],[CHW]]/Table3[[#This Row],[Count of Airbill Number]]</f>
        <v>3.0750000000000002</v>
      </c>
    </row>
    <row r="11722" spans="2:13">
      <c r="B11722" t="s">
        <v>20</v>
      </c>
      <c r="C11722" t="s">
        <v>472</v>
      </c>
      <c r="D11722" t="s">
        <v>22</v>
      </c>
      <c r="E11722" t="s">
        <v>778</v>
      </c>
      <c r="F11722" t="s">
        <v>778</v>
      </c>
      <c r="G11722" t="s">
        <v>271</v>
      </c>
      <c r="H11722" t="s">
        <v>86</v>
      </c>
      <c r="I11722">
        <v>123</v>
      </c>
      <c r="J11722">
        <v>11</v>
      </c>
      <c r="K11722">
        <v>4171</v>
      </c>
      <c r="L11722" t="s">
        <v>471</v>
      </c>
      <c r="M11722" s="2">
        <f>+Table3[[#This Row],[CHW]]/Table3[[#This Row],[Count of Airbill Number]]</f>
        <v>11.181818181818182</v>
      </c>
    </row>
    <row r="11723" spans="2:13">
      <c r="B11723" t="s">
        <v>20</v>
      </c>
      <c r="C11723" t="s">
        <v>472</v>
      </c>
      <c r="D11723" t="s">
        <v>22</v>
      </c>
      <c r="E11723" t="s">
        <v>777</v>
      </c>
      <c r="F11723" t="s">
        <v>777</v>
      </c>
      <c r="G11723" t="s">
        <v>274</v>
      </c>
      <c r="H11723" t="s">
        <v>570</v>
      </c>
      <c r="I11723">
        <v>123</v>
      </c>
      <c r="J11723">
        <v>7</v>
      </c>
      <c r="K11723">
        <v>4172</v>
      </c>
      <c r="L11723" t="s">
        <v>471</v>
      </c>
      <c r="M11723" s="2">
        <f>+Table3[[#This Row],[CHW]]/Table3[[#This Row],[Count of Airbill Number]]</f>
        <v>17.571428571428573</v>
      </c>
    </row>
    <row r="11724" spans="2:13">
      <c r="B11724" t="s">
        <v>20</v>
      </c>
      <c r="C11724" t="s">
        <v>472</v>
      </c>
      <c r="D11724" t="s">
        <v>22</v>
      </c>
      <c r="E11724" t="s">
        <v>776</v>
      </c>
      <c r="F11724" t="s">
        <v>776</v>
      </c>
      <c r="G11724" t="s">
        <v>66</v>
      </c>
      <c r="H11724" t="s">
        <v>189</v>
      </c>
      <c r="I11724">
        <v>123</v>
      </c>
      <c r="J11724">
        <v>5</v>
      </c>
      <c r="K11724">
        <v>4173</v>
      </c>
      <c r="L11724" t="s">
        <v>471</v>
      </c>
      <c r="M11724" s="2">
        <f>+Table3[[#This Row],[CHW]]/Table3[[#This Row],[Count of Airbill Number]]</f>
        <v>24.6</v>
      </c>
    </row>
    <row r="11725" spans="2:13">
      <c r="B11725" t="s">
        <v>20</v>
      </c>
      <c r="C11725" t="s">
        <v>472</v>
      </c>
      <c r="D11725" t="s">
        <v>22</v>
      </c>
      <c r="E11725" t="s">
        <v>776</v>
      </c>
      <c r="F11725" t="s">
        <v>776</v>
      </c>
      <c r="G11725" t="s">
        <v>50</v>
      </c>
      <c r="H11725" t="s">
        <v>85</v>
      </c>
      <c r="I11725">
        <v>123</v>
      </c>
      <c r="J11725">
        <v>7</v>
      </c>
      <c r="K11725">
        <v>4174</v>
      </c>
      <c r="L11725" t="s">
        <v>471</v>
      </c>
      <c r="M11725" s="2">
        <f>+Table3[[#This Row],[CHW]]/Table3[[#This Row],[Count of Airbill Number]]</f>
        <v>17.571428571428573</v>
      </c>
    </row>
    <row r="11726" spans="2:13">
      <c r="B11726" t="s">
        <v>20</v>
      </c>
      <c r="C11726" t="s">
        <v>472</v>
      </c>
      <c r="D11726" t="s">
        <v>22</v>
      </c>
      <c r="E11726" t="s">
        <v>778</v>
      </c>
      <c r="F11726" t="s">
        <v>778</v>
      </c>
      <c r="G11726" t="s">
        <v>250</v>
      </c>
      <c r="H11726" t="s">
        <v>150</v>
      </c>
      <c r="I11726">
        <v>123</v>
      </c>
      <c r="J11726">
        <v>8</v>
      </c>
      <c r="K11726">
        <v>4175</v>
      </c>
      <c r="L11726" t="s">
        <v>471</v>
      </c>
      <c r="M11726" s="2">
        <f>+Table3[[#This Row],[CHW]]/Table3[[#This Row],[Count of Airbill Number]]</f>
        <v>15.375</v>
      </c>
    </row>
    <row r="11727" spans="2:13">
      <c r="B11727" t="s">
        <v>20</v>
      </c>
      <c r="C11727" t="s">
        <v>472</v>
      </c>
      <c r="D11727" t="s">
        <v>22</v>
      </c>
      <c r="E11727" t="s">
        <v>778</v>
      </c>
      <c r="F11727" t="s">
        <v>777</v>
      </c>
      <c r="G11727" t="s">
        <v>405</v>
      </c>
      <c r="H11727" t="s">
        <v>259</v>
      </c>
      <c r="I11727">
        <v>123</v>
      </c>
      <c r="J11727">
        <v>9</v>
      </c>
      <c r="K11727">
        <v>4176</v>
      </c>
      <c r="L11727" t="s">
        <v>471</v>
      </c>
      <c r="M11727" s="2">
        <f>+Table3[[#This Row],[CHW]]/Table3[[#This Row],[Count of Airbill Number]]</f>
        <v>13.666666666666666</v>
      </c>
    </row>
    <row r="11728" spans="2:13">
      <c r="B11728" t="s">
        <v>20</v>
      </c>
      <c r="C11728" t="s">
        <v>472</v>
      </c>
      <c r="D11728" t="s">
        <v>36</v>
      </c>
      <c r="E11728" t="s">
        <v>777</v>
      </c>
      <c r="F11728" t="s">
        <v>777</v>
      </c>
      <c r="G11728" t="s">
        <v>556</v>
      </c>
      <c r="H11728" t="s">
        <v>227</v>
      </c>
      <c r="I11728">
        <v>123</v>
      </c>
      <c r="J11728">
        <v>4</v>
      </c>
      <c r="K11728">
        <v>4177</v>
      </c>
      <c r="L11728" t="s">
        <v>471</v>
      </c>
      <c r="M11728" s="2">
        <f>+Table3[[#This Row],[CHW]]/Table3[[#This Row],[Count of Airbill Number]]</f>
        <v>30.75</v>
      </c>
    </row>
    <row r="11729" spans="2:13">
      <c r="B11729" t="s">
        <v>20</v>
      </c>
      <c r="C11729" t="s">
        <v>472</v>
      </c>
      <c r="D11729" t="s">
        <v>22</v>
      </c>
      <c r="E11729" t="s">
        <v>777</v>
      </c>
      <c r="F11729" t="s">
        <v>777</v>
      </c>
      <c r="G11729" t="s">
        <v>638</v>
      </c>
      <c r="H11729" t="s">
        <v>97</v>
      </c>
      <c r="I11729">
        <v>122.82000000000001</v>
      </c>
      <c r="J11729">
        <v>6</v>
      </c>
      <c r="K11729">
        <v>4178</v>
      </c>
      <c r="L11729" t="s">
        <v>471</v>
      </c>
      <c r="M11729" s="2">
        <f>+Table3[[#This Row],[CHW]]/Table3[[#This Row],[Count of Airbill Number]]</f>
        <v>20.470000000000002</v>
      </c>
    </row>
    <row r="11730" spans="2:13">
      <c r="B11730" t="s">
        <v>35</v>
      </c>
      <c r="C11730" t="s">
        <v>472</v>
      </c>
      <c r="D11730" t="s">
        <v>36</v>
      </c>
      <c r="E11730" t="s">
        <v>778</v>
      </c>
      <c r="F11730" t="s">
        <v>777</v>
      </c>
      <c r="G11730" t="s">
        <v>113</v>
      </c>
      <c r="H11730" t="s">
        <v>181</v>
      </c>
      <c r="I11730">
        <v>122.5</v>
      </c>
      <c r="J11730">
        <v>2</v>
      </c>
      <c r="K11730">
        <v>4179</v>
      </c>
      <c r="L11730" t="s">
        <v>471</v>
      </c>
      <c r="M11730" s="2">
        <f>+Table3[[#This Row],[CHW]]/Table3[[#This Row],[Count of Airbill Number]]</f>
        <v>61.25</v>
      </c>
    </row>
    <row r="11731" spans="2:13">
      <c r="B11731" t="s">
        <v>20</v>
      </c>
      <c r="C11731" t="s">
        <v>472</v>
      </c>
      <c r="D11731" t="s">
        <v>22</v>
      </c>
      <c r="E11731" t="s">
        <v>778</v>
      </c>
      <c r="F11731" t="s">
        <v>776</v>
      </c>
      <c r="G11731" t="s">
        <v>113</v>
      </c>
      <c r="H11731" t="s">
        <v>500</v>
      </c>
      <c r="I11731">
        <v>122.44</v>
      </c>
      <c r="J11731">
        <v>4</v>
      </c>
      <c r="K11731">
        <v>4180</v>
      </c>
      <c r="L11731" t="s">
        <v>471</v>
      </c>
      <c r="M11731" s="2">
        <f>+Table3[[#This Row],[CHW]]/Table3[[#This Row],[Count of Airbill Number]]</f>
        <v>30.61</v>
      </c>
    </row>
    <row r="11732" spans="2:13">
      <c r="B11732" t="s">
        <v>20</v>
      </c>
      <c r="C11732" t="s">
        <v>21</v>
      </c>
      <c r="D11732" t="s">
        <v>22</v>
      </c>
      <c r="E11732" t="s">
        <v>778</v>
      </c>
      <c r="F11732" t="s">
        <v>778</v>
      </c>
      <c r="G11732" t="s">
        <v>185</v>
      </c>
      <c r="H11732" t="s">
        <v>269</v>
      </c>
      <c r="I11732">
        <v>122</v>
      </c>
      <c r="J11732">
        <v>37</v>
      </c>
      <c r="K11732">
        <v>4181</v>
      </c>
      <c r="L11732" t="s">
        <v>471</v>
      </c>
      <c r="M11732" s="2">
        <f>+Table3[[#This Row],[CHW]]/Table3[[#This Row],[Count of Airbill Number]]</f>
        <v>3.2972972972972974</v>
      </c>
    </row>
    <row r="11733" spans="2:13">
      <c r="B11733" t="s">
        <v>20</v>
      </c>
      <c r="C11733" t="s">
        <v>21</v>
      </c>
      <c r="D11733" t="s">
        <v>22</v>
      </c>
      <c r="E11733" t="s">
        <v>778</v>
      </c>
      <c r="F11733" t="s">
        <v>778</v>
      </c>
      <c r="G11733" t="s">
        <v>298</v>
      </c>
      <c r="H11733" t="s">
        <v>173</v>
      </c>
      <c r="I11733">
        <v>122</v>
      </c>
      <c r="J11733">
        <v>55</v>
      </c>
      <c r="K11733">
        <v>4182</v>
      </c>
      <c r="L11733" t="s">
        <v>471</v>
      </c>
      <c r="M11733" s="2">
        <f>+Table3[[#This Row],[CHW]]/Table3[[#This Row],[Count of Airbill Number]]</f>
        <v>2.2181818181818183</v>
      </c>
    </row>
    <row r="11734" spans="2:13">
      <c r="B11734" t="s">
        <v>20</v>
      </c>
      <c r="C11734" t="s">
        <v>472</v>
      </c>
      <c r="D11734" t="s">
        <v>22</v>
      </c>
      <c r="E11734" t="s">
        <v>777</v>
      </c>
      <c r="F11734" t="s">
        <v>777</v>
      </c>
      <c r="G11734" t="s">
        <v>38</v>
      </c>
      <c r="H11734" t="s">
        <v>605</v>
      </c>
      <c r="I11734">
        <v>122</v>
      </c>
      <c r="J11734">
        <v>12</v>
      </c>
      <c r="K11734">
        <v>4183</v>
      </c>
      <c r="L11734" t="s">
        <v>471</v>
      </c>
      <c r="M11734" s="2">
        <f>+Table3[[#This Row],[CHW]]/Table3[[#This Row],[Count of Airbill Number]]</f>
        <v>10.166666666666666</v>
      </c>
    </row>
    <row r="11735" spans="2:13">
      <c r="B11735" t="s">
        <v>20</v>
      </c>
      <c r="C11735" t="s">
        <v>472</v>
      </c>
      <c r="D11735" t="s">
        <v>22</v>
      </c>
      <c r="E11735" t="s">
        <v>777</v>
      </c>
      <c r="F11735" t="s">
        <v>777</v>
      </c>
      <c r="G11735" t="s">
        <v>484</v>
      </c>
      <c r="H11735" t="s">
        <v>497</v>
      </c>
      <c r="I11735">
        <v>122</v>
      </c>
      <c r="J11735">
        <v>12</v>
      </c>
      <c r="K11735">
        <v>4184</v>
      </c>
      <c r="L11735" t="s">
        <v>471</v>
      </c>
      <c r="M11735" s="2">
        <f>+Table3[[#This Row],[CHW]]/Table3[[#This Row],[Count of Airbill Number]]</f>
        <v>10.166666666666666</v>
      </c>
    </row>
    <row r="11736" spans="2:13">
      <c r="B11736" t="s">
        <v>20</v>
      </c>
      <c r="C11736" t="s">
        <v>472</v>
      </c>
      <c r="D11736" t="s">
        <v>22</v>
      </c>
      <c r="E11736" t="s">
        <v>778</v>
      </c>
      <c r="F11736" t="s">
        <v>778</v>
      </c>
      <c r="G11736" t="s">
        <v>62</v>
      </c>
      <c r="H11736" t="s">
        <v>112</v>
      </c>
      <c r="I11736">
        <v>122</v>
      </c>
      <c r="J11736">
        <v>6</v>
      </c>
      <c r="K11736">
        <v>4185</v>
      </c>
      <c r="L11736" t="s">
        <v>471</v>
      </c>
      <c r="M11736" s="2">
        <f>+Table3[[#This Row],[CHW]]/Table3[[#This Row],[Count of Airbill Number]]</f>
        <v>20.333333333333332</v>
      </c>
    </row>
    <row r="11737" spans="2:13">
      <c r="B11737" t="s">
        <v>20</v>
      </c>
      <c r="C11737" t="s">
        <v>472</v>
      </c>
      <c r="D11737" t="s">
        <v>22</v>
      </c>
      <c r="E11737" t="s">
        <v>776</v>
      </c>
      <c r="F11737" t="s">
        <v>776</v>
      </c>
      <c r="G11737" t="s">
        <v>72</v>
      </c>
      <c r="H11737" t="s">
        <v>39</v>
      </c>
      <c r="I11737">
        <v>122</v>
      </c>
      <c r="J11737">
        <v>17</v>
      </c>
      <c r="K11737">
        <v>4186</v>
      </c>
      <c r="L11737" t="s">
        <v>471</v>
      </c>
      <c r="M11737" s="2">
        <f>+Table3[[#This Row],[CHW]]/Table3[[#This Row],[Count of Airbill Number]]</f>
        <v>7.1764705882352944</v>
      </c>
    </row>
    <row r="11738" spans="2:13">
      <c r="B11738" t="s">
        <v>20</v>
      </c>
      <c r="C11738" t="s">
        <v>472</v>
      </c>
      <c r="D11738" t="s">
        <v>22</v>
      </c>
      <c r="E11738" t="s">
        <v>777</v>
      </c>
      <c r="F11738" t="s">
        <v>776</v>
      </c>
      <c r="G11738" t="s">
        <v>249</v>
      </c>
      <c r="H11738" t="s">
        <v>37</v>
      </c>
      <c r="I11738">
        <v>122</v>
      </c>
      <c r="J11738">
        <v>8</v>
      </c>
      <c r="K11738">
        <v>4187</v>
      </c>
      <c r="L11738" t="s">
        <v>471</v>
      </c>
      <c r="M11738" s="2">
        <f>+Table3[[#This Row],[CHW]]/Table3[[#This Row],[Count of Airbill Number]]</f>
        <v>15.25</v>
      </c>
    </row>
    <row r="11739" spans="2:13">
      <c r="B11739" t="s">
        <v>20</v>
      </c>
      <c r="C11739" t="s">
        <v>472</v>
      </c>
      <c r="D11739" t="s">
        <v>22</v>
      </c>
      <c r="E11739" t="s">
        <v>776</v>
      </c>
      <c r="F11739" t="s">
        <v>776</v>
      </c>
      <c r="G11739" t="s">
        <v>123</v>
      </c>
      <c r="H11739" t="s">
        <v>23</v>
      </c>
      <c r="I11739">
        <v>122</v>
      </c>
      <c r="J11739">
        <v>4</v>
      </c>
      <c r="K11739">
        <v>4188</v>
      </c>
      <c r="L11739" t="s">
        <v>471</v>
      </c>
      <c r="M11739" s="2">
        <f>+Table3[[#This Row],[CHW]]/Table3[[#This Row],[Count of Airbill Number]]</f>
        <v>30.5</v>
      </c>
    </row>
    <row r="11740" spans="2:13">
      <c r="B11740" t="s">
        <v>20</v>
      </c>
      <c r="C11740" t="s">
        <v>472</v>
      </c>
      <c r="D11740" t="s">
        <v>36</v>
      </c>
      <c r="E11740" t="s">
        <v>777</v>
      </c>
      <c r="F11740" t="s">
        <v>777</v>
      </c>
      <c r="G11740" t="s">
        <v>506</v>
      </c>
      <c r="H11740" t="s">
        <v>274</v>
      </c>
      <c r="I11740">
        <v>122</v>
      </c>
      <c r="J11740">
        <v>16</v>
      </c>
      <c r="K11740">
        <v>4189</v>
      </c>
      <c r="L11740" t="s">
        <v>471</v>
      </c>
      <c r="M11740" s="2">
        <f>+Table3[[#This Row],[CHW]]/Table3[[#This Row],[Count of Airbill Number]]</f>
        <v>7.625</v>
      </c>
    </row>
    <row r="11741" spans="2:13">
      <c r="B11741" t="s">
        <v>35</v>
      </c>
      <c r="C11741" t="s">
        <v>472</v>
      </c>
      <c r="D11741" t="s">
        <v>36</v>
      </c>
      <c r="E11741" t="s">
        <v>777</v>
      </c>
      <c r="F11741" t="s">
        <v>777</v>
      </c>
      <c r="G11741" t="s">
        <v>44</v>
      </c>
      <c r="H11741" t="s">
        <v>511</v>
      </c>
      <c r="I11741">
        <v>121.69999999999999</v>
      </c>
      <c r="J11741">
        <v>7</v>
      </c>
      <c r="K11741">
        <v>4190</v>
      </c>
      <c r="L11741" t="s">
        <v>471</v>
      </c>
      <c r="M11741" s="2">
        <f>+Table3[[#This Row],[CHW]]/Table3[[#This Row],[Count of Airbill Number]]</f>
        <v>17.385714285714283</v>
      </c>
    </row>
    <row r="11742" spans="2:13">
      <c r="B11742" t="s">
        <v>20</v>
      </c>
      <c r="C11742" t="s">
        <v>472</v>
      </c>
      <c r="D11742" t="s">
        <v>22</v>
      </c>
      <c r="E11742" t="s">
        <v>776</v>
      </c>
      <c r="F11742" t="s">
        <v>776</v>
      </c>
      <c r="G11742" t="s">
        <v>131</v>
      </c>
      <c r="H11742" t="s">
        <v>37</v>
      </c>
      <c r="I11742">
        <v>121.6</v>
      </c>
      <c r="J11742">
        <v>11</v>
      </c>
      <c r="K11742">
        <v>4191</v>
      </c>
      <c r="L11742" t="s">
        <v>471</v>
      </c>
      <c r="M11742" s="2">
        <f>+Table3[[#This Row],[CHW]]/Table3[[#This Row],[Count of Airbill Number]]</f>
        <v>11.054545454545455</v>
      </c>
    </row>
    <row r="11743" spans="2:13">
      <c r="B11743" t="s">
        <v>20</v>
      </c>
      <c r="C11743" t="s">
        <v>472</v>
      </c>
      <c r="D11743" t="s">
        <v>22</v>
      </c>
      <c r="E11743" t="s">
        <v>776</v>
      </c>
      <c r="F11743" t="s">
        <v>777</v>
      </c>
      <c r="G11743" t="s">
        <v>122</v>
      </c>
      <c r="H11743" t="s">
        <v>274</v>
      </c>
      <c r="I11743">
        <v>121.25999999999999</v>
      </c>
      <c r="J11743">
        <v>8</v>
      </c>
      <c r="K11743">
        <v>4192</v>
      </c>
      <c r="L11743" t="s">
        <v>471</v>
      </c>
      <c r="M11743" s="2">
        <f>+Table3[[#This Row],[CHW]]/Table3[[#This Row],[Count of Airbill Number]]</f>
        <v>15.157499999999999</v>
      </c>
    </row>
    <row r="11744" spans="2:13">
      <c r="B11744" t="s">
        <v>35</v>
      </c>
      <c r="C11744" t="s">
        <v>21</v>
      </c>
      <c r="D11744" t="s">
        <v>36</v>
      </c>
      <c r="E11744" t="s">
        <v>776</v>
      </c>
      <c r="F11744" t="s">
        <v>776</v>
      </c>
      <c r="G11744" t="s">
        <v>116</v>
      </c>
      <c r="H11744" t="s">
        <v>407</v>
      </c>
      <c r="I11744">
        <v>121</v>
      </c>
      <c r="J11744">
        <v>10</v>
      </c>
      <c r="K11744">
        <v>4193</v>
      </c>
      <c r="L11744" t="s">
        <v>471</v>
      </c>
      <c r="M11744" s="2">
        <f>+Table3[[#This Row],[CHW]]/Table3[[#This Row],[Count of Airbill Number]]</f>
        <v>12.1</v>
      </c>
    </row>
    <row r="11745" spans="2:13">
      <c r="B11745" t="s">
        <v>20</v>
      </c>
      <c r="C11745" t="s">
        <v>21</v>
      </c>
      <c r="D11745" t="s">
        <v>22</v>
      </c>
      <c r="E11745" t="s">
        <v>778</v>
      </c>
      <c r="F11745" t="s">
        <v>778</v>
      </c>
      <c r="G11745" t="s">
        <v>260</v>
      </c>
      <c r="H11745" t="s">
        <v>269</v>
      </c>
      <c r="I11745">
        <v>121</v>
      </c>
      <c r="J11745">
        <v>69</v>
      </c>
      <c r="K11745">
        <v>4194</v>
      </c>
      <c r="L11745" t="s">
        <v>471</v>
      </c>
      <c r="M11745" s="2">
        <f>+Table3[[#This Row],[CHW]]/Table3[[#This Row],[Count of Airbill Number]]</f>
        <v>1.7536231884057971</v>
      </c>
    </row>
    <row r="11746" spans="2:13">
      <c r="B11746" t="s">
        <v>20</v>
      </c>
      <c r="C11746" t="s">
        <v>472</v>
      </c>
      <c r="D11746" t="s">
        <v>22</v>
      </c>
      <c r="E11746" t="s">
        <v>778</v>
      </c>
      <c r="F11746" t="s">
        <v>776</v>
      </c>
      <c r="G11746" t="s">
        <v>112</v>
      </c>
      <c r="H11746" t="s">
        <v>602</v>
      </c>
      <c r="I11746">
        <v>121</v>
      </c>
      <c r="J11746">
        <v>7</v>
      </c>
      <c r="K11746">
        <v>4195</v>
      </c>
      <c r="L11746" t="s">
        <v>471</v>
      </c>
      <c r="M11746" s="2">
        <f>+Table3[[#This Row],[CHW]]/Table3[[#This Row],[Count of Airbill Number]]</f>
        <v>17.285714285714285</v>
      </c>
    </row>
    <row r="11747" spans="2:13">
      <c r="B11747" t="s">
        <v>20</v>
      </c>
      <c r="C11747" t="s">
        <v>472</v>
      </c>
      <c r="D11747" t="s">
        <v>22</v>
      </c>
      <c r="E11747" t="s">
        <v>776</v>
      </c>
      <c r="F11747" t="s">
        <v>776</v>
      </c>
      <c r="G11747" t="s">
        <v>66</v>
      </c>
      <c r="H11747" t="s">
        <v>454</v>
      </c>
      <c r="I11747">
        <v>121</v>
      </c>
      <c r="J11747">
        <v>10</v>
      </c>
      <c r="K11747">
        <v>4196</v>
      </c>
      <c r="L11747" t="s">
        <v>471</v>
      </c>
      <c r="M11747" s="2">
        <f>+Table3[[#This Row],[CHW]]/Table3[[#This Row],[Count of Airbill Number]]</f>
        <v>12.1</v>
      </c>
    </row>
    <row r="11748" spans="2:13">
      <c r="B11748" t="s">
        <v>20</v>
      </c>
      <c r="C11748" t="s">
        <v>472</v>
      </c>
      <c r="D11748" t="s">
        <v>22</v>
      </c>
      <c r="E11748" t="s">
        <v>778</v>
      </c>
      <c r="F11748" t="s">
        <v>778</v>
      </c>
      <c r="G11748" t="s">
        <v>171</v>
      </c>
      <c r="H11748" t="s">
        <v>291</v>
      </c>
      <c r="I11748">
        <v>120.96999999999998</v>
      </c>
      <c r="J11748">
        <v>15</v>
      </c>
      <c r="K11748">
        <v>4197</v>
      </c>
      <c r="L11748" t="s">
        <v>471</v>
      </c>
      <c r="M11748" s="2">
        <f>+Table3[[#This Row],[CHW]]/Table3[[#This Row],[Count of Airbill Number]]</f>
        <v>8.0646666666666658</v>
      </c>
    </row>
    <row r="11749" spans="2:13">
      <c r="B11749" t="s">
        <v>20</v>
      </c>
      <c r="C11749" t="s">
        <v>21</v>
      </c>
      <c r="D11749" t="s">
        <v>22</v>
      </c>
      <c r="E11749" t="s">
        <v>778</v>
      </c>
      <c r="F11749" t="s">
        <v>778</v>
      </c>
      <c r="G11749" t="s">
        <v>521</v>
      </c>
      <c r="H11749" t="s">
        <v>86</v>
      </c>
      <c r="I11749">
        <v>120.4</v>
      </c>
      <c r="J11749">
        <v>6</v>
      </c>
      <c r="K11749">
        <v>4198</v>
      </c>
      <c r="L11749" t="s">
        <v>471</v>
      </c>
      <c r="M11749" s="2">
        <f>+Table3[[#This Row],[CHW]]/Table3[[#This Row],[Count of Airbill Number]]</f>
        <v>20.066666666666666</v>
      </c>
    </row>
    <row r="11750" spans="2:13">
      <c r="B11750" t="s">
        <v>35</v>
      </c>
      <c r="C11750" t="s">
        <v>472</v>
      </c>
      <c r="D11750" t="s">
        <v>36</v>
      </c>
      <c r="E11750" t="s">
        <v>777</v>
      </c>
      <c r="F11750" t="s">
        <v>777</v>
      </c>
      <c r="G11750" t="s">
        <v>290</v>
      </c>
      <c r="H11750" t="s">
        <v>506</v>
      </c>
      <c r="I11750">
        <v>120.28</v>
      </c>
      <c r="J11750">
        <v>1</v>
      </c>
      <c r="K11750">
        <v>4199</v>
      </c>
      <c r="L11750" t="s">
        <v>471</v>
      </c>
      <c r="M11750" s="2">
        <f>+Table3[[#This Row],[CHW]]/Table3[[#This Row],[Count of Airbill Number]]</f>
        <v>120.28</v>
      </c>
    </row>
    <row r="11751" spans="2:13">
      <c r="B11751" t="s">
        <v>20</v>
      </c>
      <c r="C11751" t="s">
        <v>472</v>
      </c>
      <c r="D11751" t="s">
        <v>22</v>
      </c>
      <c r="E11751" t="s">
        <v>776</v>
      </c>
      <c r="F11751" t="s">
        <v>776</v>
      </c>
      <c r="G11751" t="s">
        <v>50</v>
      </c>
      <c r="H11751" t="s">
        <v>66</v>
      </c>
      <c r="I11751">
        <v>120.24000000000001</v>
      </c>
      <c r="J11751">
        <v>6</v>
      </c>
      <c r="K11751">
        <v>4200</v>
      </c>
      <c r="L11751" t="s">
        <v>471</v>
      </c>
      <c r="M11751" s="2">
        <f>+Table3[[#This Row],[CHW]]/Table3[[#This Row],[Count of Airbill Number]]</f>
        <v>20.040000000000003</v>
      </c>
    </row>
    <row r="11752" spans="2:13">
      <c r="B11752" t="s">
        <v>35</v>
      </c>
      <c r="C11752" t="s">
        <v>21</v>
      </c>
      <c r="D11752" t="s">
        <v>36</v>
      </c>
      <c r="E11752" t="s">
        <v>778</v>
      </c>
      <c r="F11752" t="s">
        <v>778</v>
      </c>
      <c r="G11752" t="s">
        <v>112</v>
      </c>
      <c r="H11752" t="s">
        <v>283</v>
      </c>
      <c r="I11752">
        <v>120</v>
      </c>
      <c r="J11752">
        <v>1</v>
      </c>
      <c r="K11752">
        <v>4201</v>
      </c>
      <c r="L11752" t="s">
        <v>471</v>
      </c>
      <c r="M11752" s="2">
        <f>+Table3[[#This Row],[CHW]]/Table3[[#This Row],[Count of Airbill Number]]</f>
        <v>120</v>
      </c>
    </row>
    <row r="11753" spans="2:13">
      <c r="B11753" t="s">
        <v>35</v>
      </c>
      <c r="C11753" t="s">
        <v>21</v>
      </c>
      <c r="D11753" t="s">
        <v>36</v>
      </c>
      <c r="E11753" t="s">
        <v>776</v>
      </c>
      <c r="F11753" t="s">
        <v>778</v>
      </c>
      <c r="G11753" t="s">
        <v>32</v>
      </c>
      <c r="H11753" t="s">
        <v>150</v>
      </c>
      <c r="I11753">
        <v>120</v>
      </c>
      <c r="J11753">
        <v>1</v>
      </c>
      <c r="K11753">
        <v>4202</v>
      </c>
      <c r="L11753" t="s">
        <v>471</v>
      </c>
      <c r="M11753" s="2">
        <f>+Table3[[#This Row],[CHW]]/Table3[[#This Row],[Count of Airbill Number]]</f>
        <v>120</v>
      </c>
    </row>
    <row r="11754" spans="2:13">
      <c r="B11754" t="s">
        <v>35</v>
      </c>
      <c r="C11754" t="s">
        <v>21</v>
      </c>
      <c r="D11754" t="s">
        <v>36</v>
      </c>
      <c r="E11754" t="s">
        <v>777</v>
      </c>
      <c r="F11754" t="s">
        <v>777</v>
      </c>
      <c r="G11754" t="s">
        <v>106</v>
      </c>
      <c r="H11754" t="s">
        <v>38</v>
      </c>
      <c r="I11754">
        <v>120</v>
      </c>
      <c r="J11754">
        <v>2</v>
      </c>
      <c r="K11754">
        <v>4203</v>
      </c>
      <c r="L11754" t="s">
        <v>471</v>
      </c>
      <c r="M11754" s="2">
        <f>+Table3[[#This Row],[CHW]]/Table3[[#This Row],[Count of Airbill Number]]</f>
        <v>60</v>
      </c>
    </row>
    <row r="11755" spans="2:13">
      <c r="B11755" t="s">
        <v>35</v>
      </c>
      <c r="C11755" t="s">
        <v>472</v>
      </c>
      <c r="D11755" t="s">
        <v>36</v>
      </c>
      <c r="E11755" t="s">
        <v>777</v>
      </c>
      <c r="F11755" t="s">
        <v>777</v>
      </c>
      <c r="G11755" t="s">
        <v>484</v>
      </c>
      <c r="H11755" t="s">
        <v>157</v>
      </c>
      <c r="I11755">
        <v>120</v>
      </c>
      <c r="J11755">
        <v>2</v>
      </c>
      <c r="K11755">
        <v>4204</v>
      </c>
      <c r="L11755" t="s">
        <v>471</v>
      </c>
      <c r="M11755" s="2">
        <f>+Table3[[#This Row],[CHW]]/Table3[[#This Row],[Count of Airbill Number]]</f>
        <v>60</v>
      </c>
    </row>
    <row r="11756" spans="2:13">
      <c r="B11756" t="s">
        <v>35</v>
      </c>
      <c r="C11756" t="s">
        <v>472</v>
      </c>
      <c r="D11756" t="s">
        <v>36</v>
      </c>
      <c r="E11756" t="s">
        <v>776</v>
      </c>
      <c r="F11756" t="s">
        <v>776</v>
      </c>
      <c r="G11756" t="s">
        <v>85</v>
      </c>
      <c r="H11756" t="s">
        <v>23</v>
      </c>
      <c r="I11756">
        <v>120</v>
      </c>
      <c r="J11756">
        <v>6</v>
      </c>
      <c r="K11756">
        <v>4205</v>
      </c>
      <c r="L11756" t="s">
        <v>471</v>
      </c>
      <c r="M11756" s="2">
        <f>+Table3[[#This Row],[CHW]]/Table3[[#This Row],[Count of Airbill Number]]</f>
        <v>20</v>
      </c>
    </row>
    <row r="11757" spans="2:13">
      <c r="B11757" t="s">
        <v>20</v>
      </c>
      <c r="C11757" t="s">
        <v>21</v>
      </c>
      <c r="D11757" t="s">
        <v>22</v>
      </c>
      <c r="E11757" t="s">
        <v>777</v>
      </c>
      <c r="F11757" t="s">
        <v>778</v>
      </c>
      <c r="G11757" t="s">
        <v>481</v>
      </c>
      <c r="H11757" t="s">
        <v>260</v>
      </c>
      <c r="I11757">
        <v>120</v>
      </c>
      <c r="J11757">
        <v>1</v>
      </c>
      <c r="K11757">
        <v>4206</v>
      </c>
      <c r="L11757" t="s">
        <v>471</v>
      </c>
      <c r="M11757" s="2">
        <f>+Table3[[#This Row],[CHW]]/Table3[[#This Row],[Count of Airbill Number]]</f>
        <v>120</v>
      </c>
    </row>
    <row r="11758" spans="2:13">
      <c r="B11758" t="s">
        <v>20</v>
      </c>
      <c r="C11758" t="s">
        <v>21</v>
      </c>
      <c r="D11758" t="s">
        <v>22</v>
      </c>
      <c r="E11758" t="s">
        <v>777</v>
      </c>
      <c r="F11758" t="s">
        <v>777</v>
      </c>
      <c r="G11758" t="s">
        <v>55</v>
      </c>
      <c r="H11758" t="s">
        <v>181</v>
      </c>
      <c r="I11758">
        <v>120</v>
      </c>
      <c r="J11758">
        <v>1</v>
      </c>
      <c r="K11758">
        <v>4207</v>
      </c>
      <c r="L11758" t="s">
        <v>471</v>
      </c>
      <c r="M11758" s="2">
        <f>+Table3[[#This Row],[CHW]]/Table3[[#This Row],[Count of Airbill Number]]</f>
        <v>120</v>
      </c>
    </row>
    <row r="11759" spans="2:13">
      <c r="B11759" t="s">
        <v>20</v>
      </c>
      <c r="C11759" t="s">
        <v>472</v>
      </c>
      <c r="D11759" t="s">
        <v>22</v>
      </c>
      <c r="E11759" t="s">
        <v>778</v>
      </c>
      <c r="F11759" t="s">
        <v>778</v>
      </c>
      <c r="G11759" t="s">
        <v>530</v>
      </c>
      <c r="H11759" t="s">
        <v>269</v>
      </c>
      <c r="I11759">
        <v>120</v>
      </c>
      <c r="J11759">
        <v>6</v>
      </c>
      <c r="K11759">
        <v>4208</v>
      </c>
      <c r="L11759" t="s">
        <v>471</v>
      </c>
      <c r="M11759" s="2">
        <f>+Table3[[#This Row],[CHW]]/Table3[[#This Row],[Count of Airbill Number]]</f>
        <v>20</v>
      </c>
    </row>
    <row r="11760" spans="2:13">
      <c r="B11760" t="s">
        <v>20</v>
      </c>
      <c r="C11760" t="s">
        <v>472</v>
      </c>
      <c r="D11760" t="s">
        <v>22</v>
      </c>
      <c r="E11760" t="s">
        <v>777</v>
      </c>
      <c r="F11760" t="s">
        <v>778</v>
      </c>
      <c r="G11760" t="s">
        <v>259</v>
      </c>
      <c r="H11760" t="s">
        <v>109</v>
      </c>
      <c r="I11760">
        <v>120</v>
      </c>
      <c r="J11760">
        <v>3</v>
      </c>
      <c r="K11760">
        <v>4209</v>
      </c>
      <c r="L11760" t="s">
        <v>471</v>
      </c>
      <c r="M11760" s="2">
        <f>+Table3[[#This Row],[CHW]]/Table3[[#This Row],[Count of Airbill Number]]</f>
        <v>40</v>
      </c>
    </row>
    <row r="11761" spans="2:13">
      <c r="B11761" t="s">
        <v>20</v>
      </c>
      <c r="C11761" t="s">
        <v>472</v>
      </c>
      <c r="D11761" t="s">
        <v>22</v>
      </c>
      <c r="E11761" t="s">
        <v>777</v>
      </c>
      <c r="F11761" t="s">
        <v>776</v>
      </c>
      <c r="G11761" t="s">
        <v>259</v>
      </c>
      <c r="H11761" t="s">
        <v>116</v>
      </c>
      <c r="I11761">
        <v>120</v>
      </c>
      <c r="J11761">
        <v>4</v>
      </c>
      <c r="K11761">
        <v>4210</v>
      </c>
      <c r="L11761" t="s">
        <v>471</v>
      </c>
      <c r="M11761" s="2">
        <f>+Table3[[#This Row],[CHW]]/Table3[[#This Row],[Count of Airbill Number]]</f>
        <v>30</v>
      </c>
    </row>
    <row r="11762" spans="2:13">
      <c r="B11762" t="s">
        <v>20</v>
      </c>
      <c r="C11762" t="s">
        <v>472</v>
      </c>
      <c r="D11762" t="s">
        <v>22</v>
      </c>
      <c r="E11762" t="s">
        <v>776</v>
      </c>
      <c r="F11762" t="s">
        <v>778</v>
      </c>
      <c r="G11762" t="s">
        <v>57</v>
      </c>
      <c r="H11762" t="s">
        <v>99</v>
      </c>
      <c r="I11762">
        <v>120</v>
      </c>
      <c r="J11762">
        <v>2</v>
      </c>
      <c r="K11762">
        <v>4211</v>
      </c>
      <c r="L11762" t="s">
        <v>471</v>
      </c>
      <c r="M11762" s="2">
        <f>+Table3[[#This Row],[CHW]]/Table3[[#This Row],[Count of Airbill Number]]</f>
        <v>60</v>
      </c>
    </row>
    <row r="11763" spans="2:13">
      <c r="B11763" t="s">
        <v>20</v>
      </c>
      <c r="C11763" t="s">
        <v>472</v>
      </c>
      <c r="D11763" t="s">
        <v>22</v>
      </c>
      <c r="E11763" t="s">
        <v>776</v>
      </c>
      <c r="F11763" t="s">
        <v>776</v>
      </c>
      <c r="G11763" t="s">
        <v>202</v>
      </c>
      <c r="H11763" t="s">
        <v>66</v>
      </c>
      <c r="I11763">
        <v>120</v>
      </c>
      <c r="J11763">
        <v>3</v>
      </c>
      <c r="K11763">
        <v>4212</v>
      </c>
      <c r="L11763" t="s">
        <v>471</v>
      </c>
      <c r="M11763" s="2">
        <f>+Table3[[#This Row],[CHW]]/Table3[[#This Row],[Count of Airbill Number]]</f>
        <v>40</v>
      </c>
    </row>
    <row r="11764" spans="2:13">
      <c r="B11764" t="s">
        <v>20</v>
      </c>
      <c r="C11764" t="s">
        <v>472</v>
      </c>
      <c r="D11764" t="s">
        <v>22</v>
      </c>
      <c r="E11764" t="s">
        <v>776</v>
      </c>
      <c r="F11764" t="s">
        <v>778</v>
      </c>
      <c r="G11764" t="s">
        <v>89</v>
      </c>
      <c r="H11764" t="s">
        <v>109</v>
      </c>
      <c r="I11764">
        <v>120</v>
      </c>
      <c r="J11764">
        <v>4</v>
      </c>
      <c r="K11764">
        <v>4213</v>
      </c>
      <c r="L11764" t="s">
        <v>471</v>
      </c>
      <c r="M11764" s="2">
        <f>+Table3[[#This Row],[CHW]]/Table3[[#This Row],[Count of Airbill Number]]</f>
        <v>30</v>
      </c>
    </row>
    <row r="11765" spans="2:13">
      <c r="B11765" t="s">
        <v>20</v>
      </c>
      <c r="C11765" t="s">
        <v>472</v>
      </c>
      <c r="D11765" t="s">
        <v>22</v>
      </c>
      <c r="E11765" t="s">
        <v>778</v>
      </c>
      <c r="F11765" t="s">
        <v>778</v>
      </c>
      <c r="G11765" t="s">
        <v>547</v>
      </c>
      <c r="H11765" t="s">
        <v>86</v>
      </c>
      <c r="I11765">
        <v>120</v>
      </c>
      <c r="J11765">
        <v>12</v>
      </c>
      <c r="K11765">
        <v>4214</v>
      </c>
      <c r="L11765" t="s">
        <v>471</v>
      </c>
      <c r="M11765" s="2">
        <f>+Table3[[#This Row],[CHW]]/Table3[[#This Row],[Count of Airbill Number]]</f>
        <v>10</v>
      </c>
    </row>
    <row r="11766" spans="2:13">
      <c r="B11766" t="s">
        <v>20</v>
      </c>
      <c r="C11766" t="s">
        <v>472</v>
      </c>
      <c r="D11766" t="s">
        <v>22</v>
      </c>
      <c r="E11766" t="s">
        <v>777</v>
      </c>
      <c r="F11766" t="s">
        <v>776</v>
      </c>
      <c r="G11766" t="s">
        <v>106</v>
      </c>
      <c r="H11766" t="s">
        <v>596</v>
      </c>
      <c r="I11766">
        <v>120</v>
      </c>
      <c r="J11766">
        <v>1</v>
      </c>
      <c r="K11766">
        <v>4215</v>
      </c>
      <c r="L11766" t="s">
        <v>471</v>
      </c>
      <c r="M11766" s="2">
        <f>+Table3[[#This Row],[CHW]]/Table3[[#This Row],[Count of Airbill Number]]</f>
        <v>120</v>
      </c>
    </row>
    <row r="11767" spans="2:13">
      <c r="B11767" t="s">
        <v>20</v>
      </c>
      <c r="C11767" t="s">
        <v>472</v>
      </c>
      <c r="D11767" t="s">
        <v>22</v>
      </c>
      <c r="E11767" t="s">
        <v>777</v>
      </c>
      <c r="F11767" t="s">
        <v>778</v>
      </c>
      <c r="G11767" t="s">
        <v>29</v>
      </c>
      <c r="H11767" t="s">
        <v>210</v>
      </c>
      <c r="I11767">
        <v>120</v>
      </c>
      <c r="J11767">
        <v>5</v>
      </c>
      <c r="K11767">
        <v>4216</v>
      </c>
      <c r="L11767" t="s">
        <v>471</v>
      </c>
      <c r="M11767" s="2">
        <f>+Table3[[#This Row],[CHW]]/Table3[[#This Row],[Count of Airbill Number]]</f>
        <v>24</v>
      </c>
    </row>
    <row r="11768" spans="2:13">
      <c r="B11768" t="s">
        <v>20</v>
      </c>
      <c r="C11768" t="s">
        <v>472</v>
      </c>
      <c r="D11768" t="s">
        <v>22</v>
      </c>
      <c r="E11768" t="s">
        <v>777</v>
      </c>
      <c r="F11768" t="s">
        <v>778</v>
      </c>
      <c r="G11768" t="s">
        <v>586</v>
      </c>
      <c r="H11768" t="s">
        <v>269</v>
      </c>
      <c r="I11768">
        <v>120</v>
      </c>
      <c r="J11768">
        <v>12</v>
      </c>
      <c r="K11768">
        <v>4217</v>
      </c>
      <c r="L11768" t="s">
        <v>471</v>
      </c>
      <c r="M11768" s="2">
        <f>+Table3[[#This Row],[CHW]]/Table3[[#This Row],[Count of Airbill Number]]</f>
        <v>10</v>
      </c>
    </row>
    <row r="11769" spans="2:13">
      <c r="B11769" t="s">
        <v>20</v>
      </c>
      <c r="C11769" t="s">
        <v>472</v>
      </c>
      <c r="D11769" t="s">
        <v>22</v>
      </c>
      <c r="E11769" t="s">
        <v>778</v>
      </c>
      <c r="F11769" t="s">
        <v>778</v>
      </c>
      <c r="G11769" t="s">
        <v>298</v>
      </c>
      <c r="H11769" t="s">
        <v>369</v>
      </c>
      <c r="I11769">
        <v>120</v>
      </c>
      <c r="J11769">
        <v>19</v>
      </c>
      <c r="K11769">
        <v>4218</v>
      </c>
      <c r="L11769" t="s">
        <v>471</v>
      </c>
      <c r="M11769" s="2">
        <f>+Table3[[#This Row],[CHW]]/Table3[[#This Row],[Count of Airbill Number]]</f>
        <v>6.3157894736842106</v>
      </c>
    </row>
    <row r="11770" spans="2:13">
      <c r="B11770" t="s">
        <v>20</v>
      </c>
      <c r="C11770" t="s">
        <v>472</v>
      </c>
      <c r="D11770" t="s">
        <v>22</v>
      </c>
      <c r="E11770" t="s">
        <v>776</v>
      </c>
      <c r="F11770" t="s">
        <v>778</v>
      </c>
      <c r="G11770" t="s">
        <v>397</v>
      </c>
      <c r="H11770" t="s">
        <v>171</v>
      </c>
      <c r="I11770">
        <v>120</v>
      </c>
      <c r="J11770">
        <v>1</v>
      </c>
      <c r="K11770">
        <v>4219</v>
      </c>
      <c r="L11770" t="s">
        <v>471</v>
      </c>
      <c r="M11770" s="2">
        <f>+Table3[[#This Row],[CHW]]/Table3[[#This Row],[Count of Airbill Number]]</f>
        <v>120</v>
      </c>
    </row>
    <row r="11771" spans="2:13">
      <c r="B11771" t="s">
        <v>20</v>
      </c>
      <c r="C11771" t="s">
        <v>472</v>
      </c>
      <c r="D11771" t="s">
        <v>36</v>
      </c>
      <c r="E11771" t="s">
        <v>777</v>
      </c>
      <c r="F11771" t="s">
        <v>776</v>
      </c>
      <c r="G11771" t="s">
        <v>38</v>
      </c>
      <c r="H11771" t="s">
        <v>312</v>
      </c>
      <c r="I11771">
        <v>120</v>
      </c>
      <c r="J11771">
        <v>3</v>
      </c>
      <c r="K11771">
        <v>4220</v>
      </c>
      <c r="L11771" t="s">
        <v>471</v>
      </c>
      <c r="M11771" s="2">
        <f>+Table3[[#This Row],[CHW]]/Table3[[#This Row],[Count of Airbill Number]]</f>
        <v>40</v>
      </c>
    </row>
    <row r="11772" spans="2:13">
      <c r="B11772" t="s">
        <v>20</v>
      </c>
      <c r="C11772" t="s">
        <v>21</v>
      </c>
      <c r="D11772" t="s">
        <v>22</v>
      </c>
      <c r="E11772" t="s">
        <v>776</v>
      </c>
      <c r="F11772" t="s">
        <v>776</v>
      </c>
      <c r="G11772" t="s">
        <v>89</v>
      </c>
      <c r="H11772" t="s">
        <v>85</v>
      </c>
      <c r="I11772">
        <v>119.86999999999999</v>
      </c>
      <c r="J11772">
        <v>20</v>
      </c>
      <c r="K11772">
        <v>4221</v>
      </c>
      <c r="L11772" t="s">
        <v>471</v>
      </c>
      <c r="M11772" s="2">
        <f>+Table3[[#This Row],[CHW]]/Table3[[#This Row],[Count of Airbill Number]]</f>
        <v>5.9934999999999992</v>
      </c>
    </row>
    <row r="11773" spans="2:13">
      <c r="B11773" t="s">
        <v>20</v>
      </c>
      <c r="C11773" t="s">
        <v>472</v>
      </c>
      <c r="D11773" t="s">
        <v>22</v>
      </c>
      <c r="E11773" t="s">
        <v>777</v>
      </c>
      <c r="F11773" t="s">
        <v>777</v>
      </c>
      <c r="G11773" t="s">
        <v>26</v>
      </c>
      <c r="H11773" t="s">
        <v>190</v>
      </c>
      <c r="I11773">
        <v>119.5</v>
      </c>
      <c r="J11773">
        <v>5</v>
      </c>
      <c r="K11773">
        <v>4222</v>
      </c>
      <c r="L11773" t="s">
        <v>471</v>
      </c>
      <c r="M11773" s="2">
        <f>+Table3[[#This Row],[CHW]]/Table3[[#This Row],[Count of Airbill Number]]</f>
        <v>23.9</v>
      </c>
    </row>
    <row r="11774" spans="2:13">
      <c r="B11774" t="s">
        <v>20</v>
      </c>
      <c r="C11774" t="s">
        <v>472</v>
      </c>
      <c r="D11774" t="s">
        <v>22</v>
      </c>
      <c r="E11774" t="s">
        <v>776</v>
      </c>
      <c r="F11774" t="s">
        <v>778</v>
      </c>
      <c r="G11774" t="s">
        <v>122</v>
      </c>
      <c r="H11774" t="s">
        <v>393</v>
      </c>
      <c r="I11774">
        <v>119.04948</v>
      </c>
      <c r="J11774">
        <v>3</v>
      </c>
      <c r="K11774">
        <v>4223</v>
      </c>
      <c r="L11774" t="s">
        <v>471</v>
      </c>
      <c r="M11774" s="2">
        <f>+Table3[[#This Row],[CHW]]/Table3[[#This Row],[Count of Airbill Number]]</f>
        <v>39.683160000000001</v>
      </c>
    </row>
    <row r="11775" spans="2:13">
      <c r="B11775" t="s">
        <v>20</v>
      </c>
      <c r="C11775" t="s">
        <v>472</v>
      </c>
      <c r="D11775" t="s">
        <v>22</v>
      </c>
      <c r="E11775" t="s">
        <v>776</v>
      </c>
      <c r="F11775" t="s">
        <v>777</v>
      </c>
      <c r="G11775" t="s">
        <v>32</v>
      </c>
      <c r="H11775" t="s">
        <v>332</v>
      </c>
      <c r="I11775">
        <v>119.02</v>
      </c>
      <c r="J11775">
        <v>1</v>
      </c>
      <c r="K11775">
        <v>4224</v>
      </c>
      <c r="L11775" t="s">
        <v>471</v>
      </c>
      <c r="M11775" s="2">
        <f>+Table3[[#This Row],[CHW]]/Table3[[#This Row],[Count of Airbill Number]]</f>
        <v>119.02</v>
      </c>
    </row>
    <row r="11776" spans="2:13">
      <c r="B11776" t="s">
        <v>20</v>
      </c>
      <c r="C11776" t="s">
        <v>21</v>
      </c>
      <c r="D11776" t="s">
        <v>22</v>
      </c>
      <c r="E11776" t="s">
        <v>777</v>
      </c>
      <c r="F11776" t="s">
        <v>776</v>
      </c>
      <c r="G11776" t="s">
        <v>190</v>
      </c>
      <c r="H11776" t="s">
        <v>66</v>
      </c>
      <c r="I11776">
        <v>119</v>
      </c>
      <c r="J11776">
        <v>9</v>
      </c>
      <c r="K11776">
        <v>4225</v>
      </c>
      <c r="L11776" t="s">
        <v>471</v>
      </c>
      <c r="M11776" s="2">
        <f>+Table3[[#This Row],[CHW]]/Table3[[#This Row],[Count of Airbill Number]]</f>
        <v>13.222222222222221</v>
      </c>
    </row>
    <row r="11777" spans="2:13">
      <c r="B11777" t="s">
        <v>20</v>
      </c>
      <c r="C11777" t="s">
        <v>472</v>
      </c>
      <c r="D11777" t="s">
        <v>22</v>
      </c>
      <c r="E11777" t="s">
        <v>777</v>
      </c>
      <c r="F11777" t="s">
        <v>777</v>
      </c>
      <c r="G11777" t="s">
        <v>374</v>
      </c>
      <c r="H11777" t="s">
        <v>52</v>
      </c>
      <c r="I11777">
        <v>119</v>
      </c>
      <c r="J11777">
        <v>3</v>
      </c>
      <c r="K11777">
        <v>4226</v>
      </c>
      <c r="L11777" t="s">
        <v>471</v>
      </c>
      <c r="M11777" s="2">
        <f>+Table3[[#This Row],[CHW]]/Table3[[#This Row],[Count of Airbill Number]]</f>
        <v>39.666666666666664</v>
      </c>
    </row>
    <row r="11778" spans="2:13">
      <c r="B11778" t="s">
        <v>20</v>
      </c>
      <c r="C11778" t="s">
        <v>472</v>
      </c>
      <c r="D11778" t="s">
        <v>22</v>
      </c>
      <c r="E11778" t="s">
        <v>776</v>
      </c>
      <c r="F11778" t="s">
        <v>776</v>
      </c>
      <c r="G11778" t="s">
        <v>64</v>
      </c>
      <c r="H11778" t="s">
        <v>37</v>
      </c>
      <c r="I11778">
        <v>119</v>
      </c>
      <c r="J11778">
        <v>6</v>
      </c>
      <c r="K11778">
        <v>4227</v>
      </c>
      <c r="L11778" t="s">
        <v>471</v>
      </c>
      <c r="M11778" s="2">
        <f>+Table3[[#This Row],[CHW]]/Table3[[#This Row],[Count of Airbill Number]]</f>
        <v>19.833333333333332</v>
      </c>
    </row>
    <row r="11779" spans="2:13">
      <c r="B11779" t="s">
        <v>20</v>
      </c>
      <c r="C11779" t="s">
        <v>472</v>
      </c>
      <c r="D11779" t="s">
        <v>22</v>
      </c>
      <c r="E11779" t="s">
        <v>778</v>
      </c>
      <c r="F11779" t="s">
        <v>778</v>
      </c>
      <c r="G11779" t="s">
        <v>153</v>
      </c>
      <c r="H11779" t="s">
        <v>267</v>
      </c>
      <c r="I11779">
        <v>119</v>
      </c>
      <c r="J11779">
        <v>2</v>
      </c>
      <c r="K11779">
        <v>4228</v>
      </c>
      <c r="L11779" t="s">
        <v>471</v>
      </c>
      <c r="M11779" s="2">
        <f>+Table3[[#This Row],[CHW]]/Table3[[#This Row],[Count of Airbill Number]]</f>
        <v>59.5</v>
      </c>
    </row>
    <row r="11780" spans="2:13">
      <c r="B11780" t="s">
        <v>20</v>
      </c>
      <c r="C11780" t="s">
        <v>472</v>
      </c>
      <c r="D11780" t="s">
        <v>22</v>
      </c>
      <c r="E11780" t="s">
        <v>778</v>
      </c>
      <c r="F11780" t="s">
        <v>778</v>
      </c>
      <c r="G11780" t="s">
        <v>81</v>
      </c>
      <c r="H11780" t="s">
        <v>528</v>
      </c>
      <c r="I11780">
        <v>119</v>
      </c>
      <c r="J11780">
        <v>2</v>
      </c>
      <c r="K11780">
        <v>4229</v>
      </c>
      <c r="L11780" t="s">
        <v>471</v>
      </c>
      <c r="M11780" s="2">
        <f>+Table3[[#This Row],[CHW]]/Table3[[#This Row],[Count of Airbill Number]]</f>
        <v>59.5</v>
      </c>
    </row>
    <row r="11781" spans="2:13">
      <c r="B11781" t="s">
        <v>20</v>
      </c>
      <c r="C11781" t="s">
        <v>472</v>
      </c>
      <c r="D11781" t="s">
        <v>22</v>
      </c>
      <c r="E11781" t="s">
        <v>777</v>
      </c>
      <c r="F11781" t="s">
        <v>778</v>
      </c>
      <c r="G11781" t="s">
        <v>44</v>
      </c>
      <c r="H11781" t="s">
        <v>171</v>
      </c>
      <c r="I11781">
        <v>119</v>
      </c>
      <c r="J11781">
        <v>5</v>
      </c>
      <c r="K11781">
        <v>4230</v>
      </c>
      <c r="L11781" t="s">
        <v>471</v>
      </c>
      <c r="M11781" s="2">
        <f>+Table3[[#This Row],[CHW]]/Table3[[#This Row],[Count of Airbill Number]]</f>
        <v>23.8</v>
      </c>
    </row>
    <row r="11782" spans="2:13">
      <c r="B11782" t="s">
        <v>20</v>
      </c>
      <c r="C11782" t="s">
        <v>472</v>
      </c>
      <c r="D11782" t="s">
        <v>36</v>
      </c>
      <c r="E11782" t="s">
        <v>776</v>
      </c>
      <c r="F11782" t="s">
        <v>777</v>
      </c>
      <c r="G11782" t="s">
        <v>66</v>
      </c>
      <c r="H11782" t="s">
        <v>106</v>
      </c>
      <c r="I11782">
        <v>119</v>
      </c>
      <c r="J11782">
        <v>7</v>
      </c>
      <c r="K11782">
        <v>4231</v>
      </c>
      <c r="L11782" t="s">
        <v>471</v>
      </c>
      <c r="M11782" s="2">
        <f>+Table3[[#This Row],[CHW]]/Table3[[#This Row],[Count of Airbill Number]]</f>
        <v>17</v>
      </c>
    </row>
    <row r="11783" spans="2:13">
      <c r="B11783" t="s">
        <v>20</v>
      </c>
      <c r="C11783" t="s">
        <v>472</v>
      </c>
      <c r="D11783" t="s">
        <v>36</v>
      </c>
      <c r="E11783" t="s">
        <v>778</v>
      </c>
      <c r="F11783" t="s">
        <v>778</v>
      </c>
      <c r="G11783" t="s">
        <v>260</v>
      </c>
      <c r="H11783" t="s">
        <v>86</v>
      </c>
      <c r="I11783">
        <v>119</v>
      </c>
      <c r="J11783">
        <v>5</v>
      </c>
      <c r="K11783">
        <v>4232</v>
      </c>
      <c r="L11783" t="s">
        <v>471</v>
      </c>
      <c r="M11783" s="2">
        <f>+Table3[[#This Row],[CHW]]/Table3[[#This Row],[Count of Airbill Number]]</f>
        <v>23.8</v>
      </c>
    </row>
    <row r="11784" spans="2:13">
      <c r="B11784" t="s">
        <v>20</v>
      </c>
      <c r="C11784" t="s">
        <v>472</v>
      </c>
      <c r="D11784" t="s">
        <v>22</v>
      </c>
      <c r="E11784" t="s">
        <v>776</v>
      </c>
      <c r="F11784" t="s">
        <v>776</v>
      </c>
      <c r="G11784" t="s">
        <v>59</v>
      </c>
      <c r="H11784" t="s">
        <v>49</v>
      </c>
      <c r="I11784">
        <v>118.91088000000001</v>
      </c>
      <c r="J11784">
        <v>12</v>
      </c>
      <c r="K11784">
        <v>4233</v>
      </c>
      <c r="L11784" t="s">
        <v>471</v>
      </c>
      <c r="M11784" s="2">
        <f>+Table3[[#This Row],[CHW]]/Table3[[#This Row],[Count of Airbill Number]]</f>
        <v>9.9092400000000005</v>
      </c>
    </row>
    <row r="11785" spans="2:13">
      <c r="B11785" t="s">
        <v>20</v>
      </c>
      <c r="C11785" t="s">
        <v>472</v>
      </c>
      <c r="D11785" t="s">
        <v>22</v>
      </c>
      <c r="E11785" t="s">
        <v>778</v>
      </c>
      <c r="F11785" t="s">
        <v>778</v>
      </c>
      <c r="G11785" t="s">
        <v>51</v>
      </c>
      <c r="H11785" t="s">
        <v>395</v>
      </c>
      <c r="I11785">
        <v>118.7</v>
      </c>
      <c r="J11785">
        <v>6</v>
      </c>
      <c r="K11785">
        <v>4234</v>
      </c>
      <c r="L11785" t="s">
        <v>471</v>
      </c>
      <c r="M11785" s="2">
        <f>+Table3[[#This Row],[CHW]]/Table3[[#This Row],[Count of Airbill Number]]</f>
        <v>19.783333333333335</v>
      </c>
    </row>
    <row r="11786" spans="2:13">
      <c r="B11786" t="s">
        <v>20</v>
      </c>
      <c r="C11786" t="s">
        <v>21</v>
      </c>
      <c r="D11786" t="s">
        <v>22</v>
      </c>
      <c r="E11786" t="s">
        <v>776</v>
      </c>
      <c r="F11786" t="s">
        <v>778</v>
      </c>
      <c r="G11786" t="s">
        <v>37</v>
      </c>
      <c r="H11786" t="s">
        <v>81</v>
      </c>
      <c r="I11786">
        <v>118.68</v>
      </c>
      <c r="J11786">
        <v>46</v>
      </c>
      <c r="K11786">
        <v>4235</v>
      </c>
      <c r="L11786" t="s">
        <v>471</v>
      </c>
      <c r="M11786" s="2">
        <f>+Table3[[#This Row],[CHW]]/Table3[[#This Row],[Count of Airbill Number]]</f>
        <v>2.58</v>
      </c>
    </row>
    <row r="11787" spans="2:13">
      <c r="B11787" t="s">
        <v>20</v>
      </c>
      <c r="C11787" t="s">
        <v>472</v>
      </c>
      <c r="D11787" t="s">
        <v>22</v>
      </c>
      <c r="E11787" t="s">
        <v>776</v>
      </c>
      <c r="F11787" t="s">
        <v>776</v>
      </c>
      <c r="G11787" t="s">
        <v>199</v>
      </c>
      <c r="H11787" t="s">
        <v>37</v>
      </c>
      <c r="I11787">
        <v>118.57000000000001</v>
      </c>
      <c r="J11787">
        <v>8</v>
      </c>
      <c r="K11787">
        <v>4236</v>
      </c>
      <c r="L11787" t="s">
        <v>471</v>
      </c>
      <c r="M11787" s="2">
        <f>+Table3[[#This Row],[CHW]]/Table3[[#This Row],[Count of Airbill Number]]</f>
        <v>14.821250000000001</v>
      </c>
    </row>
    <row r="11788" spans="2:13">
      <c r="B11788" t="s">
        <v>20</v>
      </c>
      <c r="C11788" t="s">
        <v>472</v>
      </c>
      <c r="D11788" t="s">
        <v>22</v>
      </c>
      <c r="E11788" t="s">
        <v>778</v>
      </c>
      <c r="F11788" t="s">
        <v>778</v>
      </c>
      <c r="G11788" t="s">
        <v>99</v>
      </c>
      <c r="H11788" t="s">
        <v>150</v>
      </c>
      <c r="I11788">
        <v>118.5</v>
      </c>
      <c r="J11788">
        <v>7</v>
      </c>
      <c r="K11788">
        <v>4237</v>
      </c>
      <c r="L11788" t="s">
        <v>471</v>
      </c>
      <c r="M11788" s="2">
        <f>+Table3[[#This Row],[CHW]]/Table3[[#This Row],[Count of Airbill Number]]</f>
        <v>16.928571428571427</v>
      </c>
    </row>
    <row r="11789" spans="2:13">
      <c r="B11789" t="s">
        <v>20</v>
      </c>
      <c r="C11789" t="s">
        <v>472</v>
      </c>
      <c r="D11789" t="s">
        <v>22</v>
      </c>
      <c r="E11789" t="s">
        <v>776</v>
      </c>
      <c r="F11789" t="s">
        <v>778</v>
      </c>
      <c r="G11789" t="s">
        <v>31</v>
      </c>
      <c r="H11789" t="s">
        <v>450</v>
      </c>
      <c r="I11789">
        <v>118.38000000000001</v>
      </c>
      <c r="J11789">
        <v>9</v>
      </c>
      <c r="K11789">
        <v>4238</v>
      </c>
      <c r="L11789" t="s">
        <v>471</v>
      </c>
      <c r="M11789" s="2">
        <f>+Table3[[#This Row],[CHW]]/Table3[[#This Row],[Count of Airbill Number]]</f>
        <v>13.153333333333334</v>
      </c>
    </row>
    <row r="11790" spans="2:13">
      <c r="B11790" t="s">
        <v>20</v>
      </c>
      <c r="C11790" t="s">
        <v>21</v>
      </c>
      <c r="D11790" t="s">
        <v>22</v>
      </c>
      <c r="E11790" t="s">
        <v>778</v>
      </c>
      <c r="F11790" t="s">
        <v>778</v>
      </c>
      <c r="G11790" t="s">
        <v>171</v>
      </c>
      <c r="H11790" t="s">
        <v>135</v>
      </c>
      <c r="I11790">
        <v>118.05</v>
      </c>
      <c r="J11790">
        <v>58</v>
      </c>
      <c r="K11790">
        <v>4239</v>
      </c>
      <c r="L11790" t="s">
        <v>471</v>
      </c>
      <c r="M11790" s="2">
        <f>+Table3[[#This Row],[CHW]]/Table3[[#This Row],[Count of Airbill Number]]</f>
        <v>2.0353448275862069</v>
      </c>
    </row>
    <row r="11791" spans="2:13">
      <c r="B11791" t="s">
        <v>20</v>
      </c>
      <c r="C11791" t="s">
        <v>21</v>
      </c>
      <c r="D11791" t="s">
        <v>22</v>
      </c>
      <c r="E11791" t="s">
        <v>777</v>
      </c>
      <c r="F11791" t="s">
        <v>777</v>
      </c>
      <c r="G11791" t="s">
        <v>44</v>
      </c>
      <c r="H11791" t="s">
        <v>230</v>
      </c>
      <c r="I11791">
        <v>118</v>
      </c>
      <c r="J11791">
        <v>73</v>
      </c>
      <c r="K11791">
        <v>4240</v>
      </c>
      <c r="L11791" t="s">
        <v>471</v>
      </c>
      <c r="M11791" s="2">
        <f>+Table3[[#This Row],[CHW]]/Table3[[#This Row],[Count of Airbill Number]]</f>
        <v>1.6164383561643836</v>
      </c>
    </row>
    <row r="11792" spans="2:13">
      <c r="B11792" t="s">
        <v>20</v>
      </c>
      <c r="C11792" t="s">
        <v>21</v>
      </c>
      <c r="D11792" t="s">
        <v>22</v>
      </c>
      <c r="E11792" t="s">
        <v>778</v>
      </c>
      <c r="F11792" t="s">
        <v>778</v>
      </c>
      <c r="G11792" t="s">
        <v>291</v>
      </c>
      <c r="H11792" t="s">
        <v>171</v>
      </c>
      <c r="I11792">
        <v>118</v>
      </c>
      <c r="J11792">
        <v>40</v>
      </c>
      <c r="K11792">
        <v>4241</v>
      </c>
      <c r="L11792" t="s">
        <v>471</v>
      </c>
      <c r="M11792" s="2">
        <f>+Table3[[#This Row],[CHW]]/Table3[[#This Row],[Count of Airbill Number]]</f>
        <v>2.95</v>
      </c>
    </row>
    <row r="11793" spans="2:13">
      <c r="B11793" t="s">
        <v>20</v>
      </c>
      <c r="C11793" t="s">
        <v>472</v>
      </c>
      <c r="D11793" t="s">
        <v>22</v>
      </c>
      <c r="E11793" t="s">
        <v>776</v>
      </c>
      <c r="F11793" t="s">
        <v>776</v>
      </c>
      <c r="G11793" t="s">
        <v>94</v>
      </c>
      <c r="H11793" t="s">
        <v>107</v>
      </c>
      <c r="I11793">
        <v>118</v>
      </c>
      <c r="J11793">
        <v>10</v>
      </c>
      <c r="K11793">
        <v>4242</v>
      </c>
      <c r="L11793" t="s">
        <v>471</v>
      </c>
      <c r="M11793" s="2">
        <f>+Table3[[#This Row],[CHW]]/Table3[[#This Row],[Count of Airbill Number]]</f>
        <v>11.8</v>
      </c>
    </row>
    <row r="11794" spans="2:13">
      <c r="B11794" t="s">
        <v>20</v>
      </c>
      <c r="C11794" t="s">
        <v>472</v>
      </c>
      <c r="D11794" t="s">
        <v>22</v>
      </c>
      <c r="E11794" t="s">
        <v>778</v>
      </c>
      <c r="F11794" t="s">
        <v>776</v>
      </c>
      <c r="G11794" t="s">
        <v>521</v>
      </c>
      <c r="H11794" t="s">
        <v>85</v>
      </c>
      <c r="I11794">
        <v>118</v>
      </c>
      <c r="J11794">
        <v>10</v>
      </c>
      <c r="K11794">
        <v>4243</v>
      </c>
      <c r="L11794" t="s">
        <v>471</v>
      </c>
      <c r="M11794" s="2">
        <f>+Table3[[#This Row],[CHW]]/Table3[[#This Row],[Count of Airbill Number]]</f>
        <v>11.8</v>
      </c>
    </row>
    <row r="11795" spans="2:13">
      <c r="B11795" t="s">
        <v>20</v>
      </c>
      <c r="C11795" t="s">
        <v>472</v>
      </c>
      <c r="D11795" t="s">
        <v>22</v>
      </c>
      <c r="E11795" t="s">
        <v>777</v>
      </c>
      <c r="F11795" t="s">
        <v>777</v>
      </c>
      <c r="G11795" t="s">
        <v>106</v>
      </c>
      <c r="H11795" t="s">
        <v>481</v>
      </c>
      <c r="I11795">
        <v>118</v>
      </c>
      <c r="J11795">
        <v>10</v>
      </c>
      <c r="K11795">
        <v>4244</v>
      </c>
      <c r="L11795" t="s">
        <v>471</v>
      </c>
      <c r="M11795" s="2">
        <f>+Table3[[#This Row],[CHW]]/Table3[[#This Row],[Count of Airbill Number]]</f>
        <v>11.8</v>
      </c>
    </row>
    <row r="11796" spans="2:13">
      <c r="B11796" t="s">
        <v>20</v>
      </c>
      <c r="C11796" t="s">
        <v>472</v>
      </c>
      <c r="D11796" t="s">
        <v>22</v>
      </c>
      <c r="E11796" t="s">
        <v>777</v>
      </c>
      <c r="F11796" t="s">
        <v>778</v>
      </c>
      <c r="G11796" t="s">
        <v>29</v>
      </c>
      <c r="H11796" t="s">
        <v>81</v>
      </c>
      <c r="I11796">
        <v>118</v>
      </c>
      <c r="J11796">
        <v>2</v>
      </c>
      <c r="K11796">
        <v>4245</v>
      </c>
      <c r="L11796" t="s">
        <v>471</v>
      </c>
      <c r="M11796" s="2">
        <f>+Table3[[#This Row],[CHW]]/Table3[[#This Row],[Count of Airbill Number]]</f>
        <v>59</v>
      </c>
    </row>
    <row r="11797" spans="2:13">
      <c r="B11797" t="s">
        <v>20</v>
      </c>
      <c r="C11797" t="s">
        <v>472</v>
      </c>
      <c r="D11797" t="s">
        <v>22</v>
      </c>
      <c r="E11797" t="s">
        <v>778</v>
      </c>
      <c r="F11797" t="s">
        <v>778</v>
      </c>
      <c r="G11797" t="s">
        <v>393</v>
      </c>
      <c r="H11797" t="s">
        <v>327</v>
      </c>
      <c r="I11797">
        <v>117.89</v>
      </c>
      <c r="J11797">
        <v>9</v>
      </c>
      <c r="K11797">
        <v>4246</v>
      </c>
      <c r="L11797" t="s">
        <v>471</v>
      </c>
      <c r="M11797" s="2">
        <f>+Table3[[#This Row],[CHW]]/Table3[[#This Row],[Count of Airbill Number]]</f>
        <v>13.098888888888888</v>
      </c>
    </row>
    <row r="11798" spans="2:13">
      <c r="B11798" t="s">
        <v>20</v>
      </c>
      <c r="C11798" t="s">
        <v>472</v>
      </c>
      <c r="D11798" t="s">
        <v>22</v>
      </c>
      <c r="E11798" t="s">
        <v>778</v>
      </c>
      <c r="F11798" t="s">
        <v>778</v>
      </c>
      <c r="G11798" t="s">
        <v>150</v>
      </c>
      <c r="H11798" t="s">
        <v>91</v>
      </c>
      <c r="I11798">
        <v>117.47999999999999</v>
      </c>
      <c r="J11798">
        <v>10</v>
      </c>
      <c r="K11798">
        <v>4247</v>
      </c>
      <c r="L11798" t="s">
        <v>471</v>
      </c>
      <c r="M11798" s="2">
        <f>+Table3[[#This Row],[CHW]]/Table3[[#This Row],[Count of Airbill Number]]</f>
        <v>11.747999999999999</v>
      </c>
    </row>
    <row r="11799" spans="2:13">
      <c r="B11799" t="s">
        <v>20</v>
      </c>
      <c r="C11799" t="s">
        <v>472</v>
      </c>
      <c r="D11799" t="s">
        <v>22</v>
      </c>
      <c r="E11799" t="s">
        <v>778</v>
      </c>
      <c r="F11799" t="s">
        <v>778</v>
      </c>
      <c r="G11799" t="s">
        <v>153</v>
      </c>
      <c r="H11799" t="s">
        <v>86</v>
      </c>
      <c r="I11799">
        <v>117.4</v>
      </c>
      <c r="J11799">
        <v>1</v>
      </c>
      <c r="K11799">
        <v>4248</v>
      </c>
      <c r="L11799" t="s">
        <v>471</v>
      </c>
      <c r="M11799" s="2">
        <f>+Table3[[#This Row],[CHW]]/Table3[[#This Row],[Count of Airbill Number]]</f>
        <v>117.4</v>
      </c>
    </row>
    <row r="11800" spans="2:13">
      <c r="B11800" t="s">
        <v>20</v>
      </c>
      <c r="C11800" t="s">
        <v>472</v>
      </c>
      <c r="D11800" t="s">
        <v>36</v>
      </c>
      <c r="E11800" t="s">
        <v>777</v>
      </c>
      <c r="F11800" t="s">
        <v>777</v>
      </c>
      <c r="G11800" t="s">
        <v>484</v>
      </c>
      <c r="H11800" t="s">
        <v>487</v>
      </c>
      <c r="I11800">
        <v>117.3</v>
      </c>
      <c r="J11800">
        <v>8</v>
      </c>
      <c r="K11800">
        <v>4249</v>
      </c>
      <c r="L11800" t="s">
        <v>471</v>
      </c>
      <c r="M11800" s="2">
        <f>+Table3[[#This Row],[CHW]]/Table3[[#This Row],[Count of Airbill Number]]</f>
        <v>14.6625</v>
      </c>
    </row>
    <row r="11801" spans="2:13">
      <c r="B11801" t="s">
        <v>20</v>
      </c>
      <c r="C11801" t="s">
        <v>21</v>
      </c>
      <c r="D11801" t="s">
        <v>22</v>
      </c>
      <c r="E11801" t="s">
        <v>777</v>
      </c>
      <c r="F11801" t="s">
        <v>777</v>
      </c>
      <c r="G11801" t="s">
        <v>97</v>
      </c>
      <c r="H11801" t="s">
        <v>581</v>
      </c>
      <c r="I11801">
        <v>117.09999999999997</v>
      </c>
      <c r="J11801">
        <v>14</v>
      </c>
      <c r="K11801">
        <v>4250</v>
      </c>
      <c r="L11801" t="s">
        <v>471</v>
      </c>
      <c r="M11801" s="2">
        <f>+Table3[[#This Row],[CHW]]/Table3[[#This Row],[Count of Airbill Number]]</f>
        <v>8.3642857142857121</v>
      </c>
    </row>
    <row r="11802" spans="2:13">
      <c r="B11802" t="s">
        <v>35</v>
      </c>
      <c r="C11802" t="s">
        <v>472</v>
      </c>
      <c r="D11802" t="s">
        <v>36</v>
      </c>
      <c r="E11802" t="s">
        <v>777</v>
      </c>
      <c r="F11802" t="s">
        <v>777</v>
      </c>
      <c r="G11802" t="s">
        <v>290</v>
      </c>
      <c r="H11802" t="s">
        <v>534</v>
      </c>
      <c r="I11802">
        <v>117</v>
      </c>
      <c r="J11802">
        <v>2</v>
      </c>
      <c r="K11802">
        <v>4251</v>
      </c>
      <c r="L11802" t="s">
        <v>471</v>
      </c>
      <c r="M11802" s="2">
        <f>+Table3[[#This Row],[CHW]]/Table3[[#This Row],[Count of Airbill Number]]</f>
        <v>58.5</v>
      </c>
    </row>
    <row r="11803" spans="2:13">
      <c r="B11803" t="s">
        <v>20</v>
      </c>
      <c r="C11803" t="s">
        <v>21</v>
      </c>
      <c r="D11803" t="s">
        <v>22</v>
      </c>
      <c r="E11803" t="s">
        <v>777</v>
      </c>
      <c r="F11803" t="s">
        <v>778</v>
      </c>
      <c r="G11803" t="s">
        <v>106</v>
      </c>
      <c r="H11803" t="s">
        <v>150</v>
      </c>
      <c r="I11803">
        <v>117</v>
      </c>
      <c r="J11803">
        <v>13</v>
      </c>
      <c r="K11803">
        <v>4252</v>
      </c>
      <c r="L11803" t="s">
        <v>471</v>
      </c>
      <c r="M11803" s="2">
        <f>+Table3[[#This Row],[CHW]]/Table3[[#This Row],[Count of Airbill Number]]</f>
        <v>9</v>
      </c>
    </row>
    <row r="11804" spans="2:13">
      <c r="B11804" t="s">
        <v>20</v>
      </c>
      <c r="C11804" t="s">
        <v>472</v>
      </c>
      <c r="D11804" t="s">
        <v>22</v>
      </c>
      <c r="E11804" t="s">
        <v>778</v>
      </c>
      <c r="F11804" t="s">
        <v>778</v>
      </c>
      <c r="G11804" t="s">
        <v>393</v>
      </c>
      <c r="H11804" t="s">
        <v>51</v>
      </c>
      <c r="I11804">
        <v>117</v>
      </c>
      <c r="J11804">
        <v>5</v>
      </c>
      <c r="K11804">
        <v>4253</v>
      </c>
      <c r="L11804" t="s">
        <v>471</v>
      </c>
      <c r="M11804" s="2">
        <f>+Table3[[#This Row],[CHW]]/Table3[[#This Row],[Count of Airbill Number]]</f>
        <v>23.4</v>
      </c>
    </row>
    <row r="11805" spans="2:13">
      <c r="B11805" t="s">
        <v>20</v>
      </c>
      <c r="C11805" t="s">
        <v>472</v>
      </c>
      <c r="D11805" t="s">
        <v>22</v>
      </c>
      <c r="E11805" t="s">
        <v>777</v>
      </c>
      <c r="F11805" t="s">
        <v>776</v>
      </c>
      <c r="G11805" t="s">
        <v>110</v>
      </c>
      <c r="H11805" t="s">
        <v>432</v>
      </c>
      <c r="I11805">
        <v>117</v>
      </c>
      <c r="J11805">
        <v>4</v>
      </c>
      <c r="K11805">
        <v>4254</v>
      </c>
      <c r="L11805" t="s">
        <v>471</v>
      </c>
      <c r="M11805" s="2">
        <f>+Table3[[#This Row],[CHW]]/Table3[[#This Row],[Count of Airbill Number]]</f>
        <v>29.25</v>
      </c>
    </row>
    <row r="11806" spans="2:13">
      <c r="B11806" t="s">
        <v>20</v>
      </c>
      <c r="C11806" t="s">
        <v>472</v>
      </c>
      <c r="D11806" t="s">
        <v>22</v>
      </c>
      <c r="E11806" t="s">
        <v>776</v>
      </c>
      <c r="F11806" t="s">
        <v>776</v>
      </c>
      <c r="G11806" t="s">
        <v>66</v>
      </c>
      <c r="H11806" t="s">
        <v>46</v>
      </c>
      <c r="I11806">
        <v>117</v>
      </c>
      <c r="J11806">
        <v>14</v>
      </c>
      <c r="K11806">
        <v>4255</v>
      </c>
      <c r="L11806" t="s">
        <v>471</v>
      </c>
      <c r="M11806" s="2">
        <f>+Table3[[#This Row],[CHW]]/Table3[[#This Row],[Count of Airbill Number]]</f>
        <v>8.3571428571428577</v>
      </c>
    </row>
    <row r="11807" spans="2:13">
      <c r="B11807" t="s">
        <v>20</v>
      </c>
      <c r="C11807" t="s">
        <v>472</v>
      </c>
      <c r="D11807" t="s">
        <v>22</v>
      </c>
      <c r="E11807" t="s">
        <v>778</v>
      </c>
      <c r="F11807" t="s">
        <v>778</v>
      </c>
      <c r="G11807" t="s">
        <v>494</v>
      </c>
      <c r="H11807" t="s">
        <v>51</v>
      </c>
      <c r="I11807">
        <v>117</v>
      </c>
      <c r="J11807">
        <v>9</v>
      </c>
      <c r="K11807">
        <v>4256</v>
      </c>
      <c r="L11807" t="s">
        <v>471</v>
      </c>
      <c r="M11807" s="2">
        <f>+Table3[[#This Row],[CHW]]/Table3[[#This Row],[Count of Airbill Number]]</f>
        <v>13</v>
      </c>
    </row>
    <row r="11808" spans="2:13">
      <c r="B11808" t="s">
        <v>20</v>
      </c>
      <c r="C11808" t="s">
        <v>472</v>
      </c>
      <c r="D11808" t="s">
        <v>22</v>
      </c>
      <c r="E11808" t="s">
        <v>778</v>
      </c>
      <c r="F11808" t="s">
        <v>778</v>
      </c>
      <c r="G11808" t="s">
        <v>267</v>
      </c>
      <c r="H11808" t="s">
        <v>51</v>
      </c>
      <c r="I11808">
        <v>117</v>
      </c>
      <c r="J11808">
        <v>5</v>
      </c>
      <c r="K11808">
        <v>4257</v>
      </c>
      <c r="L11808" t="s">
        <v>471</v>
      </c>
      <c r="M11808" s="2">
        <f>+Table3[[#This Row],[CHW]]/Table3[[#This Row],[Count of Airbill Number]]</f>
        <v>23.4</v>
      </c>
    </row>
    <row r="11809" spans="2:13">
      <c r="B11809" t="s">
        <v>20</v>
      </c>
      <c r="C11809" t="s">
        <v>472</v>
      </c>
      <c r="D11809" t="s">
        <v>22</v>
      </c>
      <c r="E11809" t="s">
        <v>776</v>
      </c>
      <c r="F11809" t="s">
        <v>776</v>
      </c>
      <c r="G11809" t="s">
        <v>533</v>
      </c>
      <c r="H11809" t="s">
        <v>85</v>
      </c>
      <c r="I11809">
        <v>117</v>
      </c>
      <c r="J11809">
        <v>9</v>
      </c>
      <c r="K11809">
        <v>4258</v>
      </c>
      <c r="L11809" t="s">
        <v>471</v>
      </c>
      <c r="M11809" s="2">
        <f>+Table3[[#This Row],[CHW]]/Table3[[#This Row],[Count of Airbill Number]]</f>
        <v>13</v>
      </c>
    </row>
    <row r="11810" spans="2:13">
      <c r="B11810" t="s">
        <v>20</v>
      </c>
      <c r="C11810" t="s">
        <v>472</v>
      </c>
      <c r="D11810" t="s">
        <v>22</v>
      </c>
      <c r="E11810" t="s">
        <v>778</v>
      </c>
      <c r="F11810" t="s">
        <v>778</v>
      </c>
      <c r="G11810" t="s">
        <v>124</v>
      </c>
      <c r="H11810" t="s">
        <v>62</v>
      </c>
      <c r="I11810">
        <v>117</v>
      </c>
      <c r="J11810">
        <v>8</v>
      </c>
      <c r="K11810">
        <v>4259</v>
      </c>
      <c r="L11810" t="s">
        <v>471</v>
      </c>
      <c r="M11810" s="2">
        <f>+Table3[[#This Row],[CHW]]/Table3[[#This Row],[Count of Airbill Number]]</f>
        <v>14.625</v>
      </c>
    </row>
    <row r="11811" spans="2:13">
      <c r="B11811" t="s">
        <v>20</v>
      </c>
      <c r="C11811" t="s">
        <v>472</v>
      </c>
      <c r="D11811" t="s">
        <v>36</v>
      </c>
      <c r="E11811" t="s">
        <v>777</v>
      </c>
      <c r="F11811" t="s">
        <v>778</v>
      </c>
      <c r="G11811" t="s">
        <v>274</v>
      </c>
      <c r="H11811" t="s">
        <v>86</v>
      </c>
      <c r="I11811">
        <v>117</v>
      </c>
      <c r="J11811">
        <v>10</v>
      </c>
      <c r="K11811">
        <v>4260</v>
      </c>
      <c r="L11811" t="s">
        <v>471</v>
      </c>
      <c r="M11811" s="2">
        <f>+Table3[[#This Row],[CHW]]/Table3[[#This Row],[Count of Airbill Number]]</f>
        <v>11.7</v>
      </c>
    </row>
    <row r="11812" spans="2:13">
      <c r="B11812" t="s">
        <v>20</v>
      </c>
      <c r="C11812" t="s">
        <v>21</v>
      </c>
      <c r="D11812" t="s">
        <v>22</v>
      </c>
      <c r="E11812" t="s">
        <v>778</v>
      </c>
      <c r="F11812" t="s">
        <v>778</v>
      </c>
      <c r="G11812" t="s">
        <v>304</v>
      </c>
      <c r="H11812" t="s">
        <v>124</v>
      </c>
      <c r="I11812">
        <v>116.6</v>
      </c>
      <c r="J11812">
        <v>2</v>
      </c>
      <c r="K11812">
        <v>4261</v>
      </c>
      <c r="L11812" t="s">
        <v>471</v>
      </c>
      <c r="M11812" s="2">
        <f>+Table3[[#This Row],[CHW]]/Table3[[#This Row],[Count of Airbill Number]]</f>
        <v>58.3</v>
      </c>
    </row>
    <row r="11813" spans="2:13">
      <c r="B11813" t="s">
        <v>20</v>
      </c>
      <c r="C11813" t="s">
        <v>21</v>
      </c>
      <c r="D11813" t="s">
        <v>22</v>
      </c>
      <c r="E11813" t="s">
        <v>776</v>
      </c>
      <c r="F11813" t="s">
        <v>778</v>
      </c>
      <c r="G11813" t="s">
        <v>32</v>
      </c>
      <c r="H11813" t="s">
        <v>233</v>
      </c>
      <c r="I11813">
        <v>116.59</v>
      </c>
      <c r="J11813">
        <v>9</v>
      </c>
      <c r="K11813">
        <v>4262</v>
      </c>
      <c r="L11813" t="s">
        <v>471</v>
      </c>
      <c r="M11813" s="2">
        <f>+Table3[[#This Row],[CHW]]/Table3[[#This Row],[Count of Airbill Number]]</f>
        <v>12.954444444444444</v>
      </c>
    </row>
    <row r="11814" spans="2:13">
      <c r="B11814" t="s">
        <v>35</v>
      </c>
      <c r="C11814" t="s">
        <v>472</v>
      </c>
      <c r="D11814" t="s">
        <v>36</v>
      </c>
      <c r="E11814" t="s">
        <v>777</v>
      </c>
      <c r="F11814" t="s">
        <v>777</v>
      </c>
      <c r="G11814" t="s">
        <v>374</v>
      </c>
      <c r="H11814" t="s">
        <v>489</v>
      </c>
      <c r="I11814">
        <v>116</v>
      </c>
      <c r="J11814">
        <v>6</v>
      </c>
      <c r="K11814">
        <v>4263</v>
      </c>
      <c r="L11814" t="s">
        <v>471</v>
      </c>
      <c r="M11814" s="2">
        <f>+Table3[[#This Row],[CHW]]/Table3[[#This Row],[Count of Airbill Number]]</f>
        <v>19.333333333333332</v>
      </c>
    </row>
    <row r="11815" spans="2:13">
      <c r="B11815" t="s">
        <v>35</v>
      </c>
      <c r="C11815" t="s">
        <v>472</v>
      </c>
      <c r="D11815" t="s">
        <v>36</v>
      </c>
      <c r="E11815" t="s">
        <v>776</v>
      </c>
      <c r="F11815" t="s">
        <v>776</v>
      </c>
      <c r="G11815" t="s">
        <v>37</v>
      </c>
      <c r="H11815" t="s">
        <v>387</v>
      </c>
      <c r="I11815">
        <v>116</v>
      </c>
      <c r="J11815">
        <v>2</v>
      </c>
      <c r="K11815">
        <v>4264</v>
      </c>
      <c r="L11815" t="s">
        <v>471</v>
      </c>
      <c r="M11815" s="2">
        <f>+Table3[[#This Row],[CHW]]/Table3[[#This Row],[Count of Airbill Number]]</f>
        <v>58</v>
      </c>
    </row>
    <row r="11816" spans="2:13">
      <c r="B11816" t="s">
        <v>20</v>
      </c>
      <c r="C11816" t="s">
        <v>21</v>
      </c>
      <c r="D11816" t="s">
        <v>36</v>
      </c>
      <c r="E11816" t="s">
        <v>778</v>
      </c>
      <c r="F11816" t="s">
        <v>778</v>
      </c>
      <c r="G11816" t="s">
        <v>476</v>
      </c>
      <c r="H11816" t="s">
        <v>86</v>
      </c>
      <c r="I11816">
        <v>116</v>
      </c>
      <c r="J11816">
        <v>105</v>
      </c>
      <c r="K11816">
        <v>4265</v>
      </c>
      <c r="L11816" t="s">
        <v>471</v>
      </c>
      <c r="M11816" s="2">
        <f>+Table3[[#This Row],[CHW]]/Table3[[#This Row],[Count of Airbill Number]]</f>
        <v>1.1047619047619048</v>
      </c>
    </row>
    <row r="11817" spans="2:13">
      <c r="B11817" t="s">
        <v>20</v>
      </c>
      <c r="C11817" t="s">
        <v>472</v>
      </c>
      <c r="D11817" t="s">
        <v>22</v>
      </c>
      <c r="E11817" t="s">
        <v>777</v>
      </c>
      <c r="F11817" t="s">
        <v>776</v>
      </c>
      <c r="G11817" t="s">
        <v>290</v>
      </c>
      <c r="H11817" t="s">
        <v>312</v>
      </c>
      <c r="I11817">
        <v>116</v>
      </c>
      <c r="J11817">
        <v>7</v>
      </c>
      <c r="K11817">
        <v>4266</v>
      </c>
      <c r="L11817" t="s">
        <v>471</v>
      </c>
      <c r="M11817" s="2">
        <f>+Table3[[#This Row],[CHW]]/Table3[[#This Row],[Count of Airbill Number]]</f>
        <v>16.571428571428573</v>
      </c>
    </row>
    <row r="11818" spans="2:13">
      <c r="B11818" t="s">
        <v>20</v>
      </c>
      <c r="C11818" t="s">
        <v>472</v>
      </c>
      <c r="D11818" t="s">
        <v>22</v>
      </c>
      <c r="E11818" t="s">
        <v>777</v>
      </c>
      <c r="F11818" t="s">
        <v>777</v>
      </c>
      <c r="G11818" t="s">
        <v>489</v>
      </c>
      <c r="H11818" t="s">
        <v>659</v>
      </c>
      <c r="I11818">
        <v>116</v>
      </c>
      <c r="J11818">
        <v>3</v>
      </c>
      <c r="K11818">
        <v>4267</v>
      </c>
      <c r="L11818" t="s">
        <v>471</v>
      </c>
      <c r="M11818" s="2">
        <f>+Table3[[#This Row],[CHW]]/Table3[[#This Row],[Count of Airbill Number]]</f>
        <v>38.666666666666664</v>
      </c>
    </row>
    <row r="11819" spans="2:13">
      <c r="B11819" t="s">
        <v>20</v>
      </c>
      <c r="C11819" t="s">
        <v>472</v>
      </c>
      <c r="D11819" t="s">
        <v>22</v>
      </c>
      <c r="E11819" t="s">
        <v>776</v>
      </c>
      <c r="F11819" t="s">
        <v>776</v>
      </c>
      <c r="G11819" t="s">
        <v>32</v>
      </c>
      <c r="H11819" t="s">
        <v>59</v>
      </c>
      <c r="I11819">
        <v>116</v>
      </c>
      <c r="J11819">
        <v>11</v>
      </c>
      <c r="K11819">
        <v>4268</v>
      </c>
      <c r="L11819" t="s">
        <v>471</v>
      </c>
      <c r="M11819" s="2">
        <f>+Table3[[#This Row],[CHW]]/Table3[[#This Row],[Count of Airbill Number]]</f>
        <v>10.545454545454545</v>
      </c>
    </row>
    <row r="11820" spans="2:13">
      <c r="B11820" t="s">
        <v>20</v>
      </c>
      <c r="C11820" t="s">
        <v>472</v>
      </c>
      <c r="D11820" t="s">
        <v>22</v>
      </c>
      <c r="E11820" t="s">
        <v>777</v>
      </c>
      <c r="F11820" t="s">
        <v>778</v>
      </c>
      <c r="G11820" t="s">
        <v>162</v>
      </c>
      <c r="H11820" t="s">
        <v>81</v>
      </c>
      <c r="I11820">
        <v>116</v>
      </c>
      <c r="J11820">
        <v>4</v>
      </c>
      <c r="K11820">
        <v>4269</v>
      </c>
      <c r="L11820" t="s">
        <v>471</v>
      </c>
      <c r="M11820" s="2">
        <f>+Table3[[#This Row],[CHW]]/Table3[[#This Row],[Count of Airbill Number]]</f>
        <v>29</v>
      </c>
    </row>
    <row r="11821" spans="2:13">
      <c r="B11821" t="s">
        <v>20</v>
      </c>
      <c r="C11821" t="s">
        <v>472</v>
      </c>
      <c r="D11821" t="s">
        <v>22</v>
      </c>
      <c r="E11821" t="s">
        <v>776</v>
      </c>
      <c r="F11821" t="s">
        <v>776</v>
      </c>
      <c r="G11821" t="s">
        <v>41</v>
      </c>
      <c r="H11821" t="s">
        <v>37</v>
      </c>
      <c r="I11821">
        <v>115.88</v>
      </c>
      <c r="J11821">
        <v>8</v>
      </c>
      <c r="K11821">
        <v>4270</v>
      </c>
      <c r="L11821" t="s">
        <v>471</v>
      </c>
      <c r="M11821" s="2">
        <f>+Table3[[#This Row],[CHW]]/Table3[[#This Row],[Count of Airbill Number]]</f>
        <v>14.484999999999999</v>
      </c>
    </row>
    <row r="11822" spans="2:13">
      <c r="B11822" t="s">
        <v>20</v>
      </c>
      <c r="C11822" t="s">
        <v>472</v>
      </c>
      <c r="D11822" t="s">
        <v>22</v>
      </c>
      <c r="E11822" t="s">
        <v>776</v>
      </c>
      <c r="F11822" t="s">
        <v>776</v>
      </c>
      <c r="G11822" t="s">
        <v>123</v>
      </c>
      <c r="H11822" t="s">
        <v>59</v>
      </c>
      <c r="I11822">
        <v>115.5</v>
      </c>
      <c r="J11822">
        <v>5</v>
      </c>
      <c r="K11822">
        <v>4271</v>
      </c>
      <c r="L11822" t="s">
        <v>471</v>
      </c>
      <c r="M11822" s="2">
        <f>+Table3[[#This Row],[CHW]]/Table3[[#This Row],[Count of Airbill Number]]</f>
        <v>23.1</v>
      </c>
    </row>
    <row r="11823" spans="2:13">
      <c r="B11823" t="s">
        <v>20</v>
      </c>
      <c r="C11823" t="s">
        <v>21</v>
      </c>
      <c r="D11823" t="s">
        <v>22</v>
      </c>
      <c r="E11823" t="s">
        <v>778</v>
      </c>
      <c r="F11823" t="s">
        <v>777</v>
      </c>
      <c r="G11823" t="s">
        <v>51</v>
      </c>
      <c r="H11823" t="s">
        <v>110</v>
      </c>
      <c r="I11823">
        <v>115.10000000000001</v>
      </c>
      <c r="J11823">
        <v>26</v>
      </c>
      <c r="K11823">
        <v>4272</v>
      </c>
      <c r="L11823" t="s">
        <v>471</v>
      </c>
      <c r="M11823" s="2">
        <f>+Table3[[#This Row],[CHW]]/Table3[[#This Row],[Count of Airbill Number]]</f>
        <v>4.4269230769230772</v>
      </c>
    </row>
    <row r="11824" spans="2:13">
      <c r="B11824" t="s">
        <v>35</v>
      </c>
      <c r="C11824" t="s">
        <v>21</v>
      </c>
      <c r="D11824" t="s">
        <v>36</v>
      </c>
      <c r="E11824" t="s">
        <v>778</v>
      </c>
      <c r="F11824" t="s">
        <v>776</v>
      </c>
      <c r="G11824" t="s">
        <v>86</v>
      </c>
      <c r="H11824" t="s">
        <v>123</v>
      </c>
      <c r="I11824">
        <v>115</v>
      </c>
      <c r="J11824">
        <v>1</v>
      </c>
      <c r="K11824">
        <v>4273</v>
      </c>
      <c r="L11824" t="s">
        <v>471</v>
      </c>
      <c r="M11824" s="2">
        <f>+Table3[[#This Row],[CHW]]/Table3[[#This Row],[Count of Airbill Number]]</f>
        <v>115</v>
      </c>
    </row>
    <row r="11825" spans="2:13">
      <c r="B11825" t="s">
        <v>20</v>
      </c>
      <c r="C11825" t="s">
        <v>21</v>
      </c>
      <c r="D11825" t="s">
        <v>22</v>
      </c>
      <c r="E11825" t="s">
        <v>778</v>
      </c>
      <c r="F11825" t="s">
        <v>778</v>
      </c>
      <c r="G11825" t="s">
        <v>150</v>
      </c>
      <c r="H11825" t="s">
        <v>606</v>
      </c>
      <c r="I11825">
        <v>115</v>
      </c>
      <c r="J11825">
        <v>2</v>
      </c>
      <c r="K11825">
        <v>4274</v>
      </c>
      <c r="L11825" t="s">
        <v>471</v>
      </c>
      <c r="M11825" s="2">
        <f>+Table3[[#This Row],[CHW]]/Table3[[#This Row],[Count of Airbill Number]]</f>
        <v>57.5</v>
      </c>
    </row>
    <row r="11826" spans="2:13">
      <c r="B11826" t="s">
        <v>20</v>
      </c>
      <c r="C11826" t="s">
        <v>472</v>
      </c>
      <c r="D11826" t="s">
        <v>22</v>
      </c>
      <c r="E11826" t="s">
        <v>776</v>
      </c>
      <c r="F11826" t="s">
        <v>777</v>
      </c>
      <c r="G11826" t="s">
        <v>33</v>
      </c>
      <c r="H11826" t="s">
        <v>29</v>
      </c>
      <c r="I11826">
        <v>115</v>
      </c>
      <c r="J11826">
        <v>4</v>
      </c>
      <c r="K11826">
        <v>4275</v>
      </c>
      <c r="L11826" t="s">
        <v>471</v>
      </c>
      <c r="M11826" s="2">
        <f>+Table3[[#This Row],[CHW]]/Table3[[#This Row],[Count of Airbill Number]]</f>
        <v>28.75</v>
      </c>
    </row>
    <row r="11827" spans="2:13">
      <c r="B11827" t="s">
        <v>20</v>
      </c>
      <c r="C11827" t="s">
        <v>472</v>
      </c>
      <c r="D11827" t="s">
        <v>22</v>
      </c>
      <c r="E11827" t="s">
        <v>778</v>
      </c>
      <c r="F11827" t="s">
        <v>778</v>
      </c>
      <c r="G11827" t="s">
        <v>91</v>
      </c>
      <c r="H11827" t="s">
        <v>112</v>
      </c>
      <c r="I11827">
        <v>115</v>
      </c>
      <c r="J11827">
        <v>15</v>
      </c>
      <c r="K11827">
        <v>4276</v>
      </c>
      <c r="L11827" t="s">
        <v>471</v>
      </c>
      <c r="M11827" s="2">
        <f>+Table3[[#This Row],[CHW]]/Table3[[#This Row],[Count of Airbill Number]]</f>
        <v>7.666666666666667</v>
      </c>
    </row>
    <row r="11828" spans="2:13">
      <c r="B11828" t="s">
        <v>20</v>
      </c>
      <c r="C11828" t="s">
        <v>472</v>
      </c>
      <c r="D11828" t="s">
        <v>22</v>
      </c>
      <c r="E11828" t="s">
        <v>777</v>
      </c>
      <c r="F11828" t="s">
        <v>778</v>
      </c>
      <c r="G11828" t="s">
        <v>190</v>
      </c>
      <c r="H11828" t="s">
        <v>297</v>
      </c>
      <c r="I11828">
        <v>115</v>
      </c>
      <c r="J11828">
        <v>2</v>
      </c>
      <c r="K11828">
        <v>4277</v>
      </c>
      <c r="L11828" t="s">
        <v>471</v>
      </c>
      <c r="M11828" s="2">
        <f>+Table3[[#This Row],[CHW]]/Table3[[#This Row],[Count of Airbill Number]]</f>
        <v>57.5</v>
      </c>
    </row>
    <row r="11829" spans="2:13">
      <c r="B11829" t="s">
        <v>20</v>
      </c>
      <c r="C11829" t="s">
        <v>472</v>
      </c>
      <c r="D11829" t="s">
        <v>22</v>
      </c>
      <c r="E11829" t="s">
        <v>776</v>
      </c>
      <c r="F11829" t="s">
        <v>776</v>
      </c>
      <c r="G11829" t="s">
        <v>89</v>
      </c>
      <c r="H11829" t="s">
        <v>45</v>
      </c>
      <c r="I11829">
        <v>115</v>
      </c>
      <c r="J11829">
        <v>6</v>
      </c>
      <c r="K11829">
        <v>4278</v>
      </c>
      <c r="L11829" t="s">
        <v>471</v>
      </c>
      <c r="M11829" s="2">
        <f>+Table3[[#This Row],[CHW]]/Table3[[#This Row],[Count of Airbill Number]]</f>
        <v>19.166666666666668</v>
      </c>
    </row>
    <row r="11830" spans="2:13">
      <c r="B11830" t="s">
        <v>20</v>
      </c>
      <c r="C11830" t="s">
        <v>472</v>
      </c>
      <c r="D11830" t="s">
        <v>36</v>
      </c>
      <c r="E11830" t="s">
        <v>777</v>
      </c>
      <c r="F11830" t="s">
        <v>776</v>
      </c>
      <c r="G11830" t="s">
        <v>227</v>
      </c>
      <c r="H11830" t="s">
        <v>312</v>
      </c>
      <c r="I11830">
        <v>115</v>
      </c>
      <c r="J11830">
        <v>4</v>
      </c>
      <c r="K11830">
        <v>4279</v>
      </c>
      <c r="L11830" t="s">
        <v>471</v>
      </c>
      <c r="M11830" s="2">
        <f>+Table3[[#This Row],[CHW]]/Table3[[#This Row],[Count of Airbill Number]]</f>
        <v>28.75</v>
      </c>
    </row>
    <row r="11831" spans="2:13">
      <c r="B11831" t="s">
        <v>20</v>
      </c>
      <c r="C11831" t="s">
        <v>472</v>
      </c>
      <c r="D11831" t="s">
        <v>22</v>
      </c>
      <c r="E11831" t="s">
        <v>778</v>
      </c>
      <c r="F11831" t="s">
        <v>778</v>
      </c>
      <c r="G11831" t="s">
        <v>124</v>
      </c>
      <c r="H11831" t="s">
        <v>660</v>
      </c>
      <c r="I11831">
        <v>114.8</v>
      </c>
      <c r="J11831">
        <v>3</v>
      </c>
      <c r="K11831">
        <v>4280</v>
      </c>
      <c r="L11831" t="s">
        <v>471</v>
      </c>
      <c r="M11831" s="2">
        <f>+Table3[[#This Row],[CHW]]/Table3[[#This Row],[Count of Airbill Number]]</f>
        <v>38.266666666666666</v>
      </c>
    </row>
    <row r="11832" spans="2:13">
      <c r="B11832" t="s">
        <v>20</v>
      </c>
      <c r="C11832" t="s">
        <v>21</v>
      </c>
      <c r="D11832" t="s">
        <v>22</v>
      </c>
      <c r="E11832" t="s">
        <v>776</v>
      </c>
      <c r="F11832" t="s">
        <v>778</v>
      </c>
      <c r="G11832" t="s">
        <v>37</v>
      </c>
      <c r="H11832" t="s">
        <v>112</v>
      </c>
      <c r="I11832">
        <v>114.61000000000001</v>
      </c>
      <c r="J11832">
        <v>42</v>
      </c>
      <c r="K11832">
        <v>4281</v>
      </c>
      <c r="L11832" t="s">
        <v>471</v>
      </c>
      <c r="M11832" s="2">
        <f>+Table3[[#This Row],[CHW]]/Table3[[#This Row],[Count of Airbill Number]]</f>
        <v>2.7288095238095242</v>
      </c>
    </row>
    <row r="11833" spans="2:13">
      <c r="B11833" t="s">
        <v>20</v>
      </c>
      <c r="C11833" t="s">
        <v>472</v>
      </c>
      <c r="D11833" t="s">
        <v>22</v>
      </c>
      <c r="E11833" t="s">
        <v>776</v>
      </c>
      <c r="F11833" t="s">
        <v>778</v>
      </c>
      <c r="G11833" t="s">
        <v>63</v>
      </c>
      <c r="H11833" t="s">
        <v>86</v>
      </c>
      <c r="I11833">
        <v>114.57</v>
      </c>
      <c r="J11833">
        <v>5</v>
      </c>
      <c r="K11833">
        <v>4282</v>
      </c>
      <c r="L11833" t="s">
        <v>471</v>
      </c>
      <c r="M11833" s="2">
        <f>+Table3[[#This Row],[CHW]]/Table3[[#This Row],[Count of Airbill Number]]</f>
        <v>22.913999999999998</v>
      </c>
    </row>
    <row r="11834" spans="2:13">
      <c r="B11834" t="s">
        <v>20</v>
      </c>
      <c r="C11834" t="s">
        <v>472</v>
      </c>
      <c r="D11834" t="s">
        <v>22</v>
      </c>
      <c r="E11834" t="s">
        <v>778</v>
      </c>
      <c r="F11834" t="s">
        <v>778</v>
      </c>
      <c r="G11834" t="s">
        <v>86</v>
      </c>
      <c r="H11834" t="s">
        <v>498</v>
      </c>
      <c r="I11834">
        <v>114.57</v>
      </c>
      <c r="J11834">
        <v>9</v>
      </c>
      <c r="K11834">
        <v>4283</v>
      </c>
      <c r="L11834" t="s">
        <v>471</v>
      </c>
      <c r="M11834" s="2">
        <f>+Table3[[#This Row],[CHW]]/Table3[[#This Row],[Count of Airbill Number]]</f>
        <v>12.729999999999999</v>
      </c>
    </row>
    <row r="11835" spans="2:13">
      <c r="B11835" t="s">
        <v>20</v>
      </c>
      <c r="C11835" t="s">
        <v>472</v>
      </c>
      <c r="D11835" t="s">
        <v>22</v>
      </c>
      <c r="E11835" t="s">
        <v>778</v>
      </c>
      <c r="F11835" t="s">
        <v>778</v>
      </c>
      <c r="G11835" t="s">
        <v>113</v>
      </c>
      <c r="H11835" t="s">
        <v>73</v>
      </c>
      <c r="I11835">
        <v>114.3</v>
      </c>
      <c r="J11835">
        <v>2</v>
      </c>
      <c r="K11835">
        <v>4284</v>
      </c>
      <c r="L11835" t="s">
        <v>471</v>
      </c>
      <c r="M11835" s="2">
        <f>+Table3[[#This Row],[CHW]]/Table3[[#This Row],[Count of Airbill Number]]</f>
        <v>57.15</v>
      </c>
    </row>
    <row r="11836" spans="2:13">
      <c r="B11836" t="s">
        <v>20</v>
      </c>
      <c r="C11836" t="s">
        <v>472</v>
      </c>
      <c r="D11836" t="s">
        <v>22</v>
      </c>
      <c r="E11836" t="s">
        <v>776</v>
      </c>
      <c r="F11836" t="s">
        <v>777</v>
      </c>
      <c r="G11836" t="s">
        <v>122</v>
      </c>
      <c r="H11836" t="s">
        <v>489</v>
      </c>
      <c r="I11836">
        <v>114.2</v>
      </c>
      <c r="J11836">
        <v>4</v>
      </c>
      <c r="K11836">
        <v>4285</v>
      </c>
      <c r="L11836" t="s">
        <v>471</v>
      </c>
      <c r="M11836" s="2">
        <f>+Table3[[#This Row],[CHW]]/Table3[[#This Row],[Count of Airbill Number]]</f>
        <v>28.55</v>
      </c>
    </row>
    <row r="11837" spans="2:13">
      <c r="B11837" t="s">
        <v>20</v>
      </c>
      <c r="C11837" t="s">
        <v>472</v>
      </c>
      <c r="D11837" t="s">
        <v>22</v>
      </c>
      <c r="E11837" t="s">
        <v>776</v>
      </c>
      <c r="F11837" t="s">
        <v>776</v>
      </c>
      <c r="G11837" t="s">
        <v>63</v>
      </c>
      <c r="H11837" t="s">
        <v>89</v>
      </c>
      <c r="I11837">
        <v>114.0462</v>
      </c>
      <c r="J11837">
        <v>2</v>
      </c>
      <c r="K11837">
        <v>4286</v>
      </c>
      <c r="L11837" t="s">
        <v>471</v>
      </c>
      <c r="M11837" s="2">
        <f>+Table3[[#This Row],[CHW]]/Table3[[#This Row],[Count of Airbill Number]]</f>
        <v>57.023099999999999</v>
      </c>
    </row>
    <row r="11838" spans="2:13">
      <c r="B11838" t="s">
        <v>20</v>
      </c>
      <c r="C11838" t="s">
        <v>21</v>
      </c>
      <c r="D11838" t="s">
        <v>22</v>
      </c>
      <c r="E11838" t="s">
        <v>778</v>
      </c>
      <c r="F11838" t="s">
        <v>778</v>
      </c>
      <c r="G11838" t="s">
        <v>86</v>
      </c>
      <c r="H11838" t="s">
        <v>297</v>
      </c>
      <c r="I11838">
        <v>114</v>
      </c>
      <c r="J11838">
        <v>3</v>
      </c>
      <c r="K11838">
        <v>4287</v>
      </c>
      <c r="L11838" t="s">
        <v>471</v>
      </c>
      <c r="M11838" s="2">
        <f>+Table3[[#This Row],[CHW]]/Table3[[#This Row],[Count of Airbill Number]]</f>
        <v>38</v>
      </c>
    </row>
    <row r="11839" spans="2:13">
      <c r="B11839" t="s">
        <v>20</v>
      </c>
      <c r="C11839" t="s">
        <v>472</v>
      </c>
      <c r="D11839" t="s">
        <v>22</v>
      </c>
      <c r="E11839" t="s">
        <v>778</v>
      </c>
      <c r="F11839" t="s">
        <v>778</v>
      </c>
      <c r="G11839" t="s">
        <v>367</v>
      </c>
      <c r="H11839" t="s">
        <v>86</v>
      </c>
      <c r="I11839">
        <v>114</v>
      </c>
      <c r="J11839">
        <v>1</v>
      </c>
      <c r="K11839">
        <v>4288</v>
      </c>
      <c r="L11839" t="s">
        <v>471</v>
      </c>
      <c r="M11839" s="2">
        <f>+Table3[[#This Row],[CHW]]/Table3[[#This Row],[Count of Airbill Number]]</f>
        <v>114</v>
      </c>
    </row>
    <row r="11840" spans="2:13">
      <c r="B11840" t="s">
        <v>20</v>
      </c>
      <c r="C11840" t="s">
        <v>472</v>
      </c>
      <c r="D11840" t="s">
        <v>22</v>
      </c>
      <c r="E11840" t="s">
        <v>776</v>
      </c>
      <c r="F11840" t="s">
        <v>776</v>
      </c>
      <c r="G11840" t="s">
        <v>432</v>
      </c>
      <c r="H11840" t="s">
        <v>483</v>
      </c>
      <c r="I11840">
        <v>114</v>
      </c>
      <c r="J11840">
        <v>11</v>
      </c>
      <c r="K11840">
        <v>4289</v>
      </c>
      <c r="L11840" t="s">
        <v>471</v>
      </c>
      <c r="M11840" s="2">
        <f>+Table3[[#This Row],[CHW]]/Table3[[#This Row],[Count of Airbill Number]]</f>
        <v>10.363636363636363</v>
      </c>
    </row>
    <row r="11841" spans="2:13">
      <c r="B11841" t="s">
        <v>20</v>
      </c>
      <c r="C11841" t="s">
        <v>472</v>
      </c>
      <c r="D11841" t="s">
        <v>22</v>
      </c>
      <c r="E11841" t="s">
        <v>776</v>
      </c>
      <c r="F11841" t="s">
        <v>778</v>
      </c>
      <c r="G11841" t="s">
        <v>116</v>
      </c>
      <c r="H11841" t="s">
        <v>150</v>
      </c>
      <c r="I11841">
        <v>114</v>
      </c>
      <c r="J11841">
        <v>2</v>
      </c>
      <c r="K11841">
        <v>4290</v>
      </c>
      <c r="L11841" t="s">
        <v>471</v>
      </c>
      <c r="M11841" s="2">
        <f>+Table3[[#This Row],[CHW]]/Table3[[#This Row],[Count of Airbill Number]]</f>
        <v>57</v>
      </c>
    </row>
    <row r="11842" spans="2:13">
      <c r="B11842" t="s">
        <v>20</v>
      </c>
      <c r="C11842" t="s">
        <v>472</v>
      </c>
      <c r="D11842" t="s">
        <v>22</v>
      </c>
      <c r="E11842" t="s">
        <v>778</v>
      </c>
      <c r="F11842" t="s">
        <v>777</v>
      </c>
      <c r="G11842" t="s">
        <v>333</v>
      </c>
      <c r="H11842" t="s">
        <v>110</v>
      </c>
      <c r="I11842">
        <v>114</v>
      </c>
      <c r="J11842">
        <v>7</v>
      </c>
      <c r="K11842">
        <v>4291</v>
      </c>
      <c r="L11842" t="s">
        <v>471</v>
      </c>
      <c r="M11842" s="2">
        <f>+Table3[[#This Row],[CHW]]/Table3[[#This Row],[Count of Airbill Number]]</f>
        <v>16.285714285714285</v>
      </c>
    </row>
    <row r="11843" spans="2:13">
      <c r="B11843" t="s">
        <v>35</v>
      </c>
      <c r="C11843" t="s">
        <v>472</v>
      </c>
      <c r="D11843" t="s">
        <v>36</v>
      </c>
      <c r="E11843" t="s">
        <v>778</v>
      </c>
      <c r="F11843" t="s">
        <v>778</v>
      </c>
      <c r="G11843" t="s">
        <v>51</v>
      </c>
      <c r="H11843" t="s">
        <v>62</v>
      </c>
      <c r="I11843">
        <v>113.4</v>
      </c>
      <c r="J11843">
        <v>6</v>
      </c>
      <c r="K11843">
        <v>4292</v>
      </c>
      <c r="L11843" t="s">
        <v>471</v>
      </c>
      <c r="M11843" s="2">
        <f>+Table3[[#This Row],[CHW]]/Table3[[#This Row],[Count of Airbill Number]]</f>
        <v>18.900000000000002</v>
      </c>
    </row>
    <row r="11844" spans="2:13">
      <c r="B11844" t="s">
        <v>20</v>
      </c>
      <c r="C11844" t="s">
        <v>472</v>
      </c>
      <c r="D11844" t="s">
        <v>22</v>
      </c>
      <c r="E11844" t="s">
        <v>778</v>
      </c>
      <c r="F11844" t="s">
        <v>776</v>
      </c>
      <c r="G11844" t="s">
        <v>113</v>
      </c>
      <c r="H11844" t="s">
        <v>192</v>
      </c>
      <c r="I11844">
        <v>113.31</v>
      </c>
      <c r="J11844">
        <v>7</v>
      </c>
      <c r="K11844">
        <v>4293</v>
      </c>
      <c r="L11844" t="s">
        <v>471</v>
      </c>
      <c r="M11844" s="2">
        <f>+Table3[[#This Row],[CHW]]/Table3[[#This Row],[Count of Airbill Number]]</f>
        <v>16.187142857142856</v>
      </c>
    </row>
    <row r="11845" spans="2:13">
      <c r="B11845" t="s">
        <v>20</v>
      </c>
      <c r="C11845" t="s">
        <v>472</v>
      </c>
      <c r="D11845" t="s">
        <v>22</v>
      </c>
      <c r="E11845" t="s">
        <v>776</v>
      </c>
      <c r="F11845" t="s">
        <v>776</v>
      </c>
      <c r="G11845" t="s">
        <v>39</v>
      </c>
      <c r="H11845" t="s">
        <v>94</v>
      </c>
      <c r="I11845">
        <v>113.19</v>
      </c>
      <c r="J11845">
        <v>3</v>
      </c>
      <c r="K11845">
        <v>4294</v>
      </c>
      <c r="L11845" t="s">
        <v>471</v>
      </c>
      <c r="M11845" s="2">
        <f>+Table3[[#This Row],[CHW]]/Table3[[#This Row],[Count of Airbill Number]]</f>
        <v>37.729999999999997</v>
      </c>
    </row>
    <row r="11846" spans="2:13">
      <c r="B11846" t="s">
        <v>20</v>
      </c>
      <c r="C11846" t="s">
        <v>21</v>
      </c>
      <c r="D11846" t="s">
        <v>22</v>
      </c>
      <c r="E11846" t="s">
        <v>777</v>
      </c>
      <c r="F11846" t="s">
        <v>776</v>
      </c>
      <c r="G11846" t="s">
        <v>106</v>
      </c>
      <c r="H11846" t="s">
        <v>123</v>
      </c>
      <c r="I11846">
        <v>113</v>
      </c>
      <c r="J11846">
        <v>1</v>
      </c>
      <c r="K11846">
        <v>4295</v>
      </c>
      <c r="L11846" t="s">
        <v>471</v>
      </c>
      <c r="M11846" s="2">
        <f>+Table3[[#This Row],[CHW]]/Table3[[#This Row],[Count of Airbill Number]]</f>
        <v>113</v>
      </c>
    </row>
    <row r="11847" spans="2:13">
      <c r="B11847" t="s">
        <v>20</v>
      </c>
      <c r="C11847" t="s">
        <v>472</v>
      </c>
      <c r="D11847" t="s">
        <v>22</v>
      </c>
      <c r="E11847" t="s">
        <v>777</v>
      </c>
      <c r="F11847" t="s">
        <v>777</v>
      </c>
      <c r="G11847" t="s">
        <v>55</v>
      </c>
      <c r="H11847" t="s">
        <v>419</v>
      </c>
      <c r="I11847">
        <v>113</v>
      </c>
      <c r="J11847">
        <v>9</v>
      </c>
      <c r="K11847">
        <v>4296</v>
      </c>
      <c r="L11847" t="s">
        <v>471</v>
      </c>
      <c r="M11847" s="2">
        <f>+Table3[[#This Row],[CHW]]/Table3[[#This Row],[Count of Airbill Number]]</f>
        <v>12.555555555555555</v>
      </c>
    </row>
    <row r="11848" spans="2:13">
      <c r="B11848" t="s">
        <v>20</v>
      </c>
      <c r="C11848" t="s">
        <v>472</v>
      </c>
      <c r="D11848" t="s">
        <v>22</v>
      </c>
      <c r="E11848" t="s">
        <v>778</v>
      </c>
      <c r="F11848" t="s">
        <v>778</v>
      </c>
      <c r="G11848" t="s">
        <v>124</v>
      </c>
      <c r="H11848" t="s">
        <v>173</v>
      </c>
      <c r="I11848">
        <v>113</v>
      </c>
      <c r="J11848">
        <v>7</v>
      </c>
      <c r="K11848">
        <v>4297</v>
      </c>
      <c r="L11848" t="s">
        <v>471</v>
      </c>
      <c r="M11848" s="2">
        <f>+Table3[[#This Row],[CHW]]/Table3[[#This Row],[Count of Airbill Number]]</f>
        <v>16.142857142857142</v>
      </c>
    </row>
    <row r="11849" spans="2:13">
      <c r="B11849" t="s">
        <v>20</v>
      </c>
      <c r="C11849" t="s">
        <v>21</v>
      </c>
      <c r="D11849" t="s">
        <v>22</v>
      </c>
      <c r="E11849" t="s">
        <v>776</v>
      </c>
      <c r="F11849" t="s">
        <v>778</v>
      </c>
      <c r="G11849" t="s">
        <v>152</v>
      </c>
      <c r="H11849" t="s">
        <v>51</v>
      </c>
      <c r="I11849">
        <v>112.72</v>
      </c>
      <c r="J11849">
        <v>4</v>
      </c>
      <c r="K11849">
        <v>4298</v>
      </c>
      <c r="L11849" t="s">
        <v>471</v>
      </c>
      <c r="M11849" s="2">
        <f>+Table3[[#This Row],[CHW]]/Table3[[#This Row],[Count of Airbill Number]]</f>
        <v>28.18</v>
      </c>
    </row>
    <row r="11850" spans="2:13">
      <c r="B11850" t="s">
        <v>35</v>
      </c>
      <c r="C11850" t="s">
        <v>472</v>
      </c>
      <c r="D11850" t="s">
        <v>36</v>
      </c>
      <c r="E11850" t="s">
        <v>776</v>
      </c>
      <c r="F11850" t="s">
        <v>776</v>
      </c>
      <c r="G11850" t="s">
        <v>116</v>
      </c>
      <c r="H11850" t="s">
        <v>502</v>
      </c>
      <c r="I11850">
        <v>112.60000000000002</v>
      </c>
      <c r="J11850">
        <v>18</v>
      </c>
      <c r="K11850">
        <v>4299</v>
      </c>
      <c r="L11850" t="s">
        <v>471</v>
      </c>
      <c r="M11850" s="2">
        <f>+Table3[[#This Row],[CHW]]/Table3[[#This Row],[Count of Airbill Number]]</f>
        <v>6.2555555555555564</v>
      </c>
    </row>
    <row r="11851" spans="2:13">
      <c r="B11851" t="s">
        <v>20</v>
      </c>
      <c r="C11851" t="s">
        <v>472</v>
      </c>
      <c r="D11851" t="s">
        <v>22</v>
      </c>
      <c r="E11851" t="s">
        <v>776</v>
      </c>
      <c r="F11851" t="s">
        <v>776</v>
      </c>
      <c r="G11851" t="s">
        <v>43</v>
      </c>
      <c r="H11851" t="s">
        <v>57</v>
      </c>
      <c r="I11851">
        <v>112.41252</v>
      </c>
      <c r="J11851">
        <v>5</v>
      </c>
      <c r="K11851">
        <v>4300</v>
      </c>
      <c r="L11851" t="s">
        <v>471</v>
      </c>
      <c r="M11851" s="2">
        <f>+Table3[[#This Row],[CHW]]/Table3[[#This Row],[Count of Airbill Number]]</f>
        <v>22.482503999999999</v>
      </c>
    </row>
    <row r="11852" spans="2:13">
      <c r="B11852" t="s">
        <v>35</v>
      </c>
      <c r="C11852" t="s">
        <v>472</v>
      </c>
      <c r="D11852" t="s">
        <v>36</v>
      </c>
      <c r="E11852" t="s">
        <v>777</v>
      </c>
      <c r="F11852" t="s">
        <v>777</v>
      </c>
      <c r="G11852" t="s">
        <v>429</v>
      </c>
      <c r="H11852" t="s">
        <v>44</v>
      </c>
      <c r="I11852">
        <v>112.4</v>
      </c>
      <c r="J11852">
        <v>3</v>
      </c>
      <c r="K11852">
        <v>4301</v>
      </c>
      <c r="L11852" t="s">
        <v>471</v>
      </c>
      <c r="M11852" s="2">
        <f>+Table3[[#This Row],[CHW]]/Table3[[#This Row],[Count of Airbill Number]]</f>
        <v>37.466666666666669</v>
      </c>
    </row>
    <row r="11853" spans="2:13">
      <c r="B11853" t="s">
        <v>20</v>
      </c>
      <c r="C11853" t="s">
        <v>472</v>
      </c>
      <c r="D11853" t="s">
        <v>22</v>
      </c>
      <c r="E11853" t="s">
        <v>778</v>
      </c>
      <c r="F11853" t="s">
        <v>778</v>
      </c>
      <c r="G11853" t="s">
        <v>150</v>
      </c>
      <c r="H11853" t="s">
        <v>647</v>
      </c>
      <c r="I11853">
        <v>112.4</v>
      </c>
      <c r="J11853">
        <v>5</v>
      </c>
      <c r="K11853">
        <v>4302</v>
      </c>
      <c r="L11853" t="s">
        <v>471</v>
      </c>
      <c r="M11853" s="2">
        <f>+Table3[[#This Row],[CHW]]/Table3[[#This Row],[Count of Airbill Number]]</f>
        <v>22.48</v>
      </c>
    </row>
    <row r="11854" spans="2:13">
      <c r="B11854" t="s">
        <v>20</v>
      </c>
      <c r="C11854" t="s">
        <v>472</v>
      </c>
      <c r="D11854" t="s">
        <v>22</v>
      </c>
      <c r="E11854" t="s">
        <v>776</v>
      </c>
      <c r="F11854" t="s">
        <v>777</v>
      </c>
      <c r="G11854" t="s">
        <v>37</v>
      </c>
      <c r="H11854" t="s">
        <v>429</v>
      </c>
      <c r="I11854">
        <v>112.17999999999999</v>
      </c>
      <c r="J11854">
        <v>8</v>
      </c>
      <c r="K11854">
        <v>4303</v>
      </c>
      <c r="L11854" t="s">
        <v>471</v>
      </c>
      <c r="M11854" s="2">
        <f>+Table3[[#This Row],[CHW]]/Table3[[#This Row],[Count of Airbill Number]]</f>
        <v>14.022499999999999</v>
      </c>
    </row>
    <row r="11855" spans="2:13">
      <c r="B11855" t="s">
        <v>35</v>
      </c>
      <c r="C11855" t="s">
        <v>472</v>
      </c>
      <c r="D11855" t="s">
        <v>36</v>
      </c>
      <c r="E11855" t="s">
        <v>778</v>
      </c>
      <c r="F11855" t="s">
        <v>778</v>
      </c>
      <c r="G11855" t="s">
        <v>51</v>
      </c>
      <c r="H11855" t="s">
        <v>291</v>
      </c>
      <c r="I11855">
        <v>112</v>
      </c>
      <c r="J11855">
        <v>7</v>
      </c>
      <c r="K11855">
        <v>4304</v>
      </c>
      <c r="L11855" t="s">
        <v>471</v>
      </c>
      <c r="M11855" s="2">
        <f>+Table3[[#This Row],[CHW]]/Table3[[#This Row],[Count of Airbill Number]]</f>
        <v>16</v>
      </c>
    </row>
    <row r="11856" spans="2:13">
      <c r="B11856" t="s">
        <v>35</v>
      </c>
      <c r="C11856" t="s">
        <v>472</v>
      </c>
      <c r="D11856" t="s">
        <v>36</v>
      </c>
      <c r="E11856" t="s">
        <v>776</v>
      </c>
      <c r="F11856" t="s">
        <v>778</v>
      </c>
      <c r="G11856" t="s">
        <v>37</v>
      </c>
      <c r="H11856" t="s">
        <v>494</v>
      </c>
      <c r="I11856">
        <v>112</v>
      </c>
      <c r="J11856">
        <v>1</v>
      </c>
      <c r="K11856">
        <v>4305</v>
      </c>
      <c r="L11856" t="s">
        <v>471</v>
      </c>
      <c r="M11856" s="2">
        <f>+Table3[[#This Row],[CHW]]/Table3[[#This Row],[Count of Airbill Number]]</f>
        <v>112</v>
      </c>
    </row>
    <row r="11857" spans="2:13">
      <c r="B11857" t="s">
        <v>20</v>
      </c>
      <c r="C11857" t="s">
        <v>472</v>
      </c>
      <c r="D11857" t="s">
        <v>22</v>
      </c>
      <c r="E11857" t="s">
        <v>778</v>
      </c>
      <c r="F11857" t="s">
        <v>778</v>
      </c>
      <c r="G11857" t="s">
        <v>171</v>
      </c>
      <c r="H11857" t="s">
        <v>109</v>
      </c>
      <c r="I11857">
        <v>112</v>
      </c>
      <c r="J11857">
        <v>3</v>
      </c>
      <c r="K11857">
        <v>4306</v>
      </c>
      <c r="L11857" t="s">
        <v>471</v>
      </c>
      <c r="M11857" s="2">
        <f>+Table3[[#This Row],[CHW]]/Table3[[#This Row],[Count of Airbill Number]]</f>
        <v>37.333333333333336</v>
      </c>
    </row>
    <row r="11858" spans="2:13">
      <c r="B11858" t="s">
        <v>20</v>
      </c>
      <c r="C11858" t="s">
        <v>472</v>
      </c>
      <c r="D11858" t="s">
        <v>22</v>
      </c>
      <c r="E11858" t="s">
        <v>778</v>
      </c>
      <c r="F11858" t="s">
        <v>778</v>
      </c>
      <c r="G11858" t="s">
        <v>475</v>
      </c>
      <c r="H11858" t="s">
        <v>283</v>
      </c>
      <c r="I11858">
        <v>112</v>
      </c>
      <c r="J11858">
        <v>6</v>
      </c>
      <c r="K11858">
        <v>4307</v>
      </c>
      <c r="L11858" t="s">
        <v>471</v>
      </c>
      <c r="M11858" s="2">
        <f>+Table3[[#This Row],[CHW]]/Table3[[#This Row],[Count of Airbill Number]]</f>
        <v>18.666666666666668</v>
      </c>
    </row>
    <row r="11859" spans="2:13">
      <c r="B11859" t="s">
        <v>20</v>
      </c>
      <c r="C11859" t="s">
        <v>472</v>
      </c>
      <c r="D11859" t="s">
        <v>22</v>
      </c>
      <c r="E11859" t="s">
        <v>777</v>
      </c>
      <c r="F11859" t="s">
        <v>778</v>
      </c>
      <c r="G11859" t="s">
        <v>549</v>
      </c>
      <c r="H11859" t="s">
        <v>173</v>
      </c>
      <c r="I11859">
        <v>112</v>
      </c>
      <c r="J11859">
        <v>14</v>
      </c>
      <c r="K11859">
        <v>4308</v>
      </c>
      <c r="L11859" t="s">
        <v>471</v>
      </c>
      <c r="M11859" s="2">
        <f>+Table3[[#This Row],[CHW]]/Table3[[#This Row],[Count of Airbill Number]]</f>
        <v>8</v>
      </c>
    </row>
    <row r="11860" spans="2:13">
      <c r="B11860" t="s">
        <v>20</v>
      </c>
      <c r="C11860" t="s">
        <v>472</v>
      </c>
      <c r="D11860" t="s">
        <v>22</v>
      </c>
      <c r="E11860" t="s">
        <v>778</v>
      </c>
      <c r="F11860" t="s">
        <v>778</v>
      </c>
      <c r="G11860" t="s">
        <v>353</v>
      </c>
      <c r="H11860" t="s">
        <v>113</v>
      </c>
      <c r="I11860">
        <v>112</v>
      </c>
      <c r="J11860">
        <v>10</v>
      </c>
      <c r="K11860">
        <v>4309</v>
      </c>
      <c r="L11860" t="s">
        <v>471</v>
      </c>
      <c r="M11860" s="2">
        <f>+Table3[[#This Row],[CHW]]/Table3[[#This Row],[Count of Airbill Number]]</f>
        <v>11.2</v>
      </c>
    </row>
    <row r="11861" spans="2:13">
      <c r="B11861" t="s">
        <v>20</v>
      </c>
      <c r="C11861" t="s">
        <v>472</v>
      </c>
      <c r="D11861" t="s">
        <v>22</v>
      </c>
      <c r="E11861" t="s">
        <v>778</v>
      </c>
      <c r="F11861" t="s">
        <v>778</v>
      </c>
      <c r="G11861" t="s">
        <v>498</v>
      </c>
      <c r="H11861" t="s">
        <v>62</v>
      </c>
      <c r="I11861">
        <v>112</v>
      </c>
      <c r="J11861">
        <v>16</v>
      </c>
      <c r="K11861">
        <v>4310</v>
      </c>
      <c r="L11861" t="s">
        <v>471</v>
      </c>
      <c r="M11861" s="2">
        <f>+Table3[[#This Row],[CHW]]/Table3[[#This Row],[Count of Airbill Number]]</f>
        <v>7</v>
      </c>
    </row>
    <row r="11862" spans="2:13">
      <c r="B11862" t="s">
        <v>20</v>
      </c>
      <c r="C11862" t="s">
        <v>472</v>
      </c>
      <c r="D11862" t="s">
        <v>22</v>
      </c>
      <c r="E11862" t="s">
        <v>776</v>
      </c>
      <c r="F11862" t="s">
        <v>776</v>
      </c>
      <c r="G11862" t="s">
        <v>132</v>
      </c>
      <c r="H11862" t="s">
        <v>103</v>
      </c>
      <c r="I11862">
        <v>112</v>
      </c>
      <c r="J11862">
        <v>3</v>
      </c>
      <c r="K11862">
        <v>4311</v>
      </c>
      <c r="L11862" t="s">
        <v>471</v>
      </c>
      <c r="M11862" s="2">
        <f>+Table3[[#This Row],[CHW]]/Table3[[#This Row],[Count of Airbill Number]]</f>
        <v>37.333333333333336</v>
      </c>
    </row>
    <row r="11863" spans="2:13">
      <c r="B11863" t="s">
        <v>20</v>
      </c>
      <c r="C11863" t="s">
        <v>472</v>
      </c>
      <c r="D11863" t="s">
        <v>22</v>
      </c>
      <c r="E11863" t="s">
        <v>776</v>
      </c>
      <c r="F11863" t="s">
        <v>776</v>
      </c>
      <c r="G11863" t="s">
        <v>119</v>
      </c>
      <c r="H11863" t="s">
        <v>37</v>
      </c>
      <c r="I11863">
        <v>111.76</v>
      </c>
      <c r="J11863">
        <v>8</v>
      </c>
      <c r="K11863">
        <v>4312</v>
      </c>
      <c r="L11863" t="s">
        <v>471</v>
      </c>
      <c r="M11863" s="2">
        <f>+Table3[[#This Row],[CHW]]/Table3[[#This Row],[Count of Airbill Number]]</f>
        <v>13.97</v>
      </c>
    </row>
    <row r="11864" spans="2:13">
      <c r="B11864" t="s">
        <v>20</v>
      </c>
      <c r="C11864" t="s">
        <v>21</v>
      </c>
      <c r="D11864" t="s">
        <v>22</v>
      </c>
      <c r="E11864" t="s">
        <v>778</v>
      </c>
      <c r="F11864" t="s">
        <v>777</v>
      </c>
      <c r="G11864" t="s">
        <v>269</v>
      </c>
      <c r="H11864" t="s">
        <v>190</v>
      </c>
      <c r="I11864">
        <v>111.5</v>
      </c>
      <c r="J11864">
        <v>15</v>
      </c>
      <c r="K11864">
        <v>4313</v>
      </c>
      <c r="L11864" t="s">
        <v>471</v>
      </c>
      <c r="M11864" s="2">
        <f>+Table3[[#This Row],[CHW]]/Table3[[#This Row],[Count of Airbill Number]]</f>
        <v>7.4333333333333336</v>
      </c>
    </row>
    <row r="11865" spans="2:13">
      <c r="B11865" t="s">
        <v>20</v>
      </c>
      <c r="C11865" t="s">
        <v>21</v>
      </c>
      <c r="D11865" t="s">
        <v>22</v>
      </c>
      <c r="E11865" t="s">
        <v>776</v>
      </c>
      <c r="F11865" t="s">
        <v>777</v>
      </c>
      <c r="G11865" t="s">
        <v>66</v>
      </c>
      <c r="H11865" t="s">
        <v>205</v>
      </c>
      <c r="I11865">
        <v>111.5</v>
      </c>
      <c r="J11865">
        <v>3</v>
      </c>
      <c r="K11865">
        <v>4314</v>
      </c>
      <c r="L11865" t="s">
        <v>471</v>
      </c>
      <c r="M11865" s="2">
        <f>+Table3[[#This Row],[CHW]]/Table3[[#This Row],[Count of Airbill Number]]</f>
        <v>37.166666666666664</v>
      </c>
    </row>
    <row r="11866" spans="2:13">
      <c r="B11866" t="s">
        <v>20</v>
      </c>
      <c r="C11866" t="s">
        <v>472</v>
      </c>
      <c r="D11866" t="s">
        <v>22</v>
      </c>
      <c r="E11866" t="s">
        <v>776</v>
      </c>
      <c r="F11866" t="s">
        <v>776</v>
      </c>
      <c r="G11866" t="s">
        <v>64</v>
      </c>
      <c r="H11866" t="s">
        <v>85</v>
      </c>
      <c r="I11866">
        <v>111.2</v>
      </c>
      <c r="J11866">
        <v>10</v>
      </c>
      <c r="K11866">
        <v>4315</v>
      </c>
      <c r="L11866" t="s">
        <v>471</v>
      </c>
      <c r="M11866" s="2">
        <f>+Table3[[#This Row],[CHW]]/Table3[[#This Row],[Count of Airbill Number]]</f>
        <v>11.120000000000001</v>
      </c>
    </row>
    <row r="11867" spans="2:13">
      <c r="B11867" t="s">
        <v>35</v>
      </c>
      <c r="C11867" t="s">
        <v>472</v>
      </c>
      <c r="D11867" t="s">
        <v>36</v>
      </c>
      <c r="E11867" t="s">
        <v>776</v>
      </c>
      <c r="F11867" t="s">
        <v>776</v>
      </c>
      <c r="G11867" t="s">
        <v>37</v>
      </c>
      <c r="H11867" t="s">
        <v>23</v>
      </c>
      <c r="I11867">
        <v>111.1</v>
      </c>
      <c r="J11867">
        <v>8</v>
      </c>
      <c r="K11867">
        <v>4316</v>
      </c>
      <c r="L11867" t="s">
        <v>471</v>
      </c>
      <c r="M11867" s="2">
        <f>+Table3[[#This Row],[CHW]]/Table3[[#This Row],[Count of Airbill Number]]</f>
        <v>13.887499999999999</v>
      </c>
    </row>
    <row r="11868" spans="2:13">
      <c r="B11868" t="s">
        <v>20</v>
      </c>
      <c r="C11868" t="s">
        <v>472</v>
      </c>
      <c r="D11868" t="s">
        <v>22</v>
      </c>
      <c r="E11868" t="s">
        <v>776</v>
      </c>
      <c r="F11868" t="s">
        <v>776</v>
      </c>
      <c r="G11868" t="s">
        <v>31</v>
      </c>
      <c r="H11868" t="s">
        <v>469</v>
      </c>
      <c r="I11868">
        <v>111.07000000000002</v>
      </c>
      <c r="J11868">
        <v>10</v>
      </c>
      <c r="K11868">
        <v>4317</v>
      </c>
      <c r="L11868" t="s">
        <v>471</v>
      </c>
      <c r="M11868" s="2">
        <f>+Table3[[#This Row],[CHW]]/Table3[[#This Row],[Count of Airbill Number]]</f>
        <v>11.107000000000003</v>
      </c>
    </row>
    <row r="11869" spans="2:13">
      <c r="B11869" t="s">
        <v>20</v>
      </c>
      <c r="C11869" t="s">
        <v>472</v>
      </c>
      <c r="D11869" t="s">
        <v>22</v>
      </c>
      <c r="E11869" t="s">
        <v>777</v>
      </c>
      <c r="F11869" t="s">
        <v>778</v>
      </c>
      <c r="G11869" t="s">
        <v>484</v>
      </c>
      <c r="H11869" t="s">
        <v>51</v>
      </c>
      <c r="I11869">
        <v>111</v>
      </c>
      <c r="J11869">
        <v>5</v>
      </c>
      <c r="K11869">
        <v>4318</v>
      </c>
      <c r="L11869" t="s">
        <v>471</v>
      </c>
      <c r="M11869" s="2">
        <f>+Table3[[#This Row],[CHW]]/Table3[[#This Row],[Count of Airbill Number]]</f>
        <v>22.2</v>
      </c>
    </row>
    <row r="11870" spans="2:13">
      <c r="B11870" t="s">
        <v>20</v>
      </c>
      <c r="C11870" t="s">
        <v>472</v>
      </c>
      <c r="D11870" t="s">
        <v>22</v>
      </c>
      <c r="E11870" t="s">
        <v>778</v>
      </c>
      <c r="F11870" t="s">
        <v>778</v>
      </c>
      <c r="G11870" t="s">
        <v>507</v>
      </c>
      <c r="H11870" t="s">
        <v>135</v>
      </c>
      <c r="I11870">
        <v>111</v>
      </c>
      <c r="J11870">
        <v>8</v>
      </c>
      <c r="K11870">
        <v>4319</v>
      </c>
      <c r="L11870" t="s">
        <v>471</v>
      </c>
      <c r="M11870" s="2">
        <f>+Table3[[#This Row],[CHW]]/Table3[[#This Row],[Count of Airbill Number]]</f>
        <v>13.875</v>
      </c>
    </row>
    <row r="11871" spans="2:13">
      <c r="B11871" t="s">
        <v>20</v>
      </c>
      <c r="C11871" t="s">
        <v>472</v>
      </c>
      <c r="D11871" t="s">
        <v>22</v>
      </c>
      <c r="E11871" t="s">
        <v>777</v>
      </c>
      <c r="F11871" t="s">
        <v>776</v>
      </c>
      <c r="G11871" t="s">
        <v>110</v>
      </c>
      <c r="H11871" t="s">
        <v>404</v>
      </c>
      <c r="I11871">
        <v>111</v>
      </c>
      <c r="J11871">
        <v>1</v>
      </c>
      <c r="K11871">
        <v>4320</v>
      </c>
      <c r="L11871" t="s">
        <v>471</v>
      </c>
      <c r="M11871" s="2">
        <f>+Table3[[#This Row],[CHW]]/Table3[[#This Row],[Count of Airbill Number]]</f>
        <v>111</v>
      </c>
    </row>
    <row r="11872" spans="2:13">
      <c r="B11872" t="s">
        <v>20</v>
      </c>
      <c r="C11872" t="s">
        <v>472</v>
      </c>
      <c r="D11872" t="s">
        <v>22</v>
      </c>
      <c r="E11872" t="s">
        <v>777</v>
      </c>
      <c r="F11872" t="s">
        <v>776</v>
      </c>
      <c r="G11872" t="s">
        <v>181</v>
      </c>
      <c r="H11872" t="s">
        <v>39</v>
      </c>
      <c r="I11872">
        <v>111</v>
      </c>
      <c r="J11872">
        <v>10</v>
      </c>
      <c r="K11872">
        <v>4321</v>
      </c>
      <c r="L11872" t="s">
        <v>471</v>
      </c>
      <c r="M11872" s="2">
        <f>+Table3[[#This Row],[CHW]]/Table3[[#This Row],[Count of Airbill Number]]</f>
        <v>11.1</v>
      </c>
    </row>
    <row r="11873" spans="2:13">
      <c r="B11873" t="s">
        <v>20</v>
      </c>
      <c r="C11873" t="s">
        <v>472</v>
      </c>
      <c r="D11873" t="s">
        <v>22</v>
      </c>
      <c r="E11873" t="s">
        <v>777</v>
      </c>
      <c r="F11873" t="s">
        <v>777</v>
      </c>
      <c r="G11873" t="s">
        <v>29</v>
      </c>
      <c r="H11873" t="s">
        <v>274</v>
      </c>
      <c r="I11873">
        <v>111</v>
      </c>
      <c r="J11873">
        <v>7</v>
      </c>
      <c r="K11873">
        <v>4322</v>
      </c>
      <c r="L11873" t="s">
        <v>471</v>
      </c>
      <c r="M11873" s="2">
        <f>+Table3[[#This Row],[CHW]]/Table3[[#This Row],[Count of Airbill Number]]</f>
        <v>15.857142857142858</v>
      </c>
    </row>
    <row r="11874" spans="2:13">
      <c r="B11874" t="s">
        <v>20</v>
      </c>
      <c r="C11874" t="s">
        <v>21</v>
      </c>
      <c r="D11874" t="s">
        <v>22</v>
      </c>
      <c r="E11874" t="s">
        <v>778</v>
      </c>
      <c r="F11874" t="s">
        <v>777</v>
      </c>
      <c r="G11874" t="s">
        <v>113</v>
      </c>
      <c r="H11874" t="s">
        <v>162</v>
      </c>
      <c r="I11874">
        <v>110.5</v>
      </c>
      <c r="J11874">
        <v>1</v>
      </c>
      <c r="K11874">
        <v>4323</v>
      </c>
      <c r="L11874" t="s">
        <v>471</v>
      </c>
      <c r="M11874" s="2">
        <f>+Table3[[#This Row],[CHW]]/Table3[[#This Row],[Count of Airbill Number]]</f>
        <v>110.5</v>
      </c>
    </row>
    <row r="11875" spans="2:13">
      <c r="B11875" t="s">
        <v>20</v>
      </c>
      <c r="C11875" t="s">
        <v>21</v>
      </c>
      <c r="D11875" t="s">
        <v>22</v>
      </c>
      <c r="E11875" t="s">
        <v>776</v>
      </c>
      <c r="F11875" t="s">
        <v>776</v>
      </c>
      <c r="G11875" t="s">
        <v>45</v>
      </c>
      <c r="H11875" t="s">
        <v>85</v>
      </c>
      <c r="I11875">
        <v>110.25</v>
      </c>
      <c r="J11875">
        <v>19</v>
      </c>
      <c r="K11875">
        <v>4324</v>
      </c>
      <c r="L11875" t="s">
        <v>471</v>
      </c>
      <c r="M11875" s="2">
        <f>+Table3[[#This Row],[CHW]]/Table3[[#This Row],[Count of Airbill Number]]</f>
        <v>5.8026315789473681</v>
      </c>
    </row>
    <row r="11876" spans="2:13">
      <c r="B11876" t="s">
        <v>35</v>
      </c>
      <c r="C11876" t="s">
        <v>472</v>
      </c>
      <c r="D11876" t="s">
        <v>36</v>
      </c>
      <c r="E11876" t="s">
        <v>778</v>
      </c>
      <c r="F11876" t="s">
        <v>776</v>
      </c>
      <c r="G11876" t="s">
        <v>51</v>
      </c>
      <c r="H11876" t="s">
        <v>63</v>
      </c>
      <c r="I11876">
        <v>110</v>
      </c>
      <c r="J11876">
        <v>2</v>
      </c>
      <c r="K11876">
        <v>4325</v>
      </c>
      <c r="L11876" t="s">
        <v>471</v>
      </c>
      <c r="M11876" s="2">
        <f>+Table3[[#This Row],[CHW]]/Table3[[#This Row],[Count of Airbill Number]]</f>
        <v>55</v>
      </c>
    </row>
    <row r="11877" spans="2:13">
      <c r="B11877" t="s">
        <v>20</v>
      </c>
      <c r="C11877" t="s">
        <v>21</v>
      </c>
      <c r="D11877" t="s">
        <v>22</v>
      </c>
      <c r="E11877" t="s">
        <v>778</v>
      </c>
      <c r="F11877" t="s">
        <v>777</v>
      </c>
      <c r="G11877" t="s">
        <v>113</v>
      </c>
      <c r="H11877" t="s">
        <v>44</v>
      </c>
      <c r="I11877">
        <v>110</v>
      </c>
      <c r="J11877">
        <v>1</v>
      </c>
      <c r="K11877">
        <v>4326</v>
      </c>
      <c r="L11877" t="s">
        <v>471</v>
      </c>
      <c r="M11877" s="2">
        <f>+Table3[[#This Row],[CHW]]/Table3[[#This Row],[Count of Airbill Number]]</f>
        <v>110</v>
      </c>
    </row>
    <row r="11878" spans="2:13">
      <c r="B11878" t="s">
        <v>20</v>
      </c>
      <c r="C11878" t="s">
        <v>21</v>
      </c>
      <c r="D11878" t="s">
        <v>36</v>
      </c>
      <c r="E11878" t="s">
        <v>778</v>
      </c>
      <c r="F11878" t="s">
        <v>778</v>
      </c>
      <c r="G11878" t="s">
        <v>90</v>
      </c>
      <c r="H11878" t="s">
        <v>86</v>
      </c>
      <c r="I11878">
        <v>110</v>
      </c>
      <c r="J11878">
        <v>83</v>
      </c>
      <c r="K11878">
        <v>4327</v>
      </c>
      <c r="L11878" t="s">
        <v>471</v>
      </c>
      <c r="M11878" s="2">
        <f>+Table3[[#This Row],[CHW]]/Table3[[#This Row],[Count of Airbill Number]]</f>
        <v>1.3253012048192772</v>
      </c>
    </row>
    <row r="11879" spans="2:13">
      <c r="B11879" t="s">
        <v>20</v>
      </c>
      <c r="C11879" t="s">
        <v>472</v>
      </c>
      <c r="D11879" t="s">
        <v>22</v>
      </c>
      <c r="E11879" t="s">
        <v>778</v>
      </c>
      <c r="F11879" t="s">
        <v>778</v>
      </c>
      <c r="G11879" t="s">
        <v>233</v>
      </c>
      <c r="H11879" t="s">
        <v>51</v>
      </c>
      <c r="I11879">
        <v>110</v>
      </c>
      <c r="J11879">
        <v>10</v>
      </c>
      <c r="K11879">
        <v>4328</v>
      </c>
      <c r="L11879" t="s">
        <v>471</v>
      </c>
      <c r="M11879" s="2">
        <f>+Table3[[#This Row],[CHW]]/Table3[[#This Row],[Count of Airbill Number]]</f>
        <v>11</v>
      </c>
    </row>
    <row r="11880" spans="2:13">
      <c r="B11880" t="s">
        <v>20</v>
      </c>
      <c r="C11880" t="s">
        <v>472</v>
      </c>
      <c r="D11880" t="s">
        <v>22</v>
      </c>
      <c r="E11880" t="s">
        <v>778</v>
      </c>
      <c r="F11880" t="s">
        <v>777</v>
      </c>
      <c r="G11880" t="s">
        <v>210</v>
      </c>
      <c r="H11880" t="s">
        <v>44</v>
      </c>
      <c r="I11880">
        <v>110</v>
      </c>
      <c r="J11880">
        <v>6</v>
      </c>
      <c r="K11880">
        <v>4329</v>
      </c>
      <c r="L11880" t="s">
        <v>471</v>
      </c>
      <c r="M11880" s="2">
        <f>+Table3[[#This Row],[CHW]]/Table3[[#This Row],[Count of Airbill Number]]</f>
        <v>18.333333333333332</v>
      </c>
    </row>
    <row r="11881" spans="2:13">
      <c r="B11881" t="s">
        <v>20</v>
      </c>
      <c r="C11881" t="s">
        <v>472</v>
      </c>
      <c r="D11881" t="s">
        <v>22</v>
      </c>
      <c r="E11881" t="s">
        <v>778</v>
      </c>
      <c r="F11881" t="s">
        <v>776</v>
      </c>
      <c r="G11881" t="s">
        <v>327</v>
      </c>
      <c r="H11881" t="s">
        <v>66</v>
      </c>
      <c r="I11881">
        <v>110</v>
      </c>
      <c r="J11881">
        <v>10</v>
      </c>
      <c r="K11881">
        <v>4330</v>
      </c>
      <c r="L11881" t="s">
        <v>471</v>
      </c>
      <c r="M11881" s="2">
        <f>+Table3[[#This Row],[CHW]]/Table3[[#This Row],[Count of Airbill Number]]</f>
        <v>11</v>
      </c>
    </row>
    <row r="11882" spans="2:13">
      <c r="B11882" t="s">
        <v>20</v>
      </c>
      <c r="C11882" t="s">
        <v>472</v>
      </c>
      <c r="D11882" t="s">
        <v>22</v>
      </c>
      <c r="E11882" t="s">
        <v>776</v>
      </c>
      <c r="F11882" t="s">
        <v>777</v>
      </c>
      <c r="G11882" t="s">
        <v>39</v>
      </c>
      <c r="H11882" t="s">
        <v>259</v>
      </c>
      <c r="I11882">
        <v>110</v>
      </c>
      <c r="J11882">
        <v>3</v>
      </c>
      <c r="K11882">
        <v>4331</v>
      </c>
      <c r="L11882" t="s">
        <v>471</v>
      </c>
      <c r="M11882" s="2">
        <f>+Table3[[#This Row],[CHW]]/Table3[[#This Row],[Count of Airbill Number]]</f>
        <v>36.666666666666664</v>
      </c>
    </row>
    <row r="11883" spans="2:13">
      <c r="B11883" t="s">
        <v>20</v>
      </c>
      <c r="C11883" t="s">
        <v>472</v>
      </c>
      <c r="D11883" t="s">
        <v>22</v>
      </c>
      <c r="E11883" t="s">
        <v>776</v>
      </c>
      <c r="F11883" t="s">
        <v>778</v>
      </c>
      <c r="G11883" t="s">
        <v>24</v>
      </c>
      <c r="H11883" t="s">
        <v>150</v>
      </c>
      <c r="I11883">
        <v>110</v>
      </c>
      <c r="J11883">
        <v>3</v>
      </c>
      <c r="K11883">
        <v>4332</v>
      </c>
      <c r="L11883" t="s">
        <v>471</v>
      </c>
      <c r="M11883" s="2">
        <f>+Table3[[#This Row],[CHW]]/Table3[[#This Row],[Count of Airbill Number]]</f>
        <v>36.666666666666664</v>
      </c>
    </row>
    <row r="11884" spans="2:13">
      <c r="B11884" t="s">
        <v>20</v>
      </c>
      <c r="C11884" t="s">
        <v>472</v>
      </c>
      <c r="D11884" t="s">
        <v>22</v>
      </c>
      <c r="E11884" t="s">
        <v>777</v>
      </c>
      <c r="F11884" t="s">
        <v>778</v>
      </c>
      <c r="G11884" t="s">
        <v>259</v>
      </c>
      <c r="H11884" t="s">
        <v>548</v>
      </c>
      <c r="I11884">
        <v>110</v>
      </c>
      <c r="J11884">
        <v>1</v>
      </c>
      <c r="K11884">
        <v>4333</v>
      </c>
      <c r="L11884" t="s">
        <v>471</v>
      </c>
      <c r="M11884" s="2">
        <f>+Table3[[#This Row],[CHW]]/Table3[[#This Row],[Count of Airbill Number]]</f>
        <v>110</v>
      </c>
    </row>
    <row r="11885" spans="2:13">
      <c r="B11885" t="s">
        <v>20</v>
      </c>
      <c r="C11885" t="s">
        <v>472</v>
      </c>
      <c r="D11885" t="s">
        <v>22</v>
      </c>
      <c r="E11885" t="s">
        <v>776</v>
      </c>
      <c r="F11885" t="s">
        <v>778</v>
      </c>
      <c r="G11885" t="s">
        <v>66</v>
      </c>
      <c r="H11885" t="s">
        <v>311</v>
      </c>
      <c r="I11885">
        <v>110</v>
      </c>
      <c r="J11885">
        <v>4</v>
      </c>
      <c r="K11885">
        <v>4334</v>
      </c>
      <c r="L11885" t="s">
        <v>471</v>
      </c>
      <c r="M11885" s="2">
        <f>+Table3[[#This Row],[CHW]]/Table3[[#This Row],[Count of Airbill Number]]</f>
        <v>27.5</v>
      </c>
    </row>
    <row r="11886" spans="2:13">
      <c r="B11886" t="s">
        <v>20</v>
      </c>
      <c r="C11886" t="s">
        <v>472</v>
      </c>
      <c r="D11886" t="s">
        <v>22</v>
      </c>
      <c r="E11886" t="s">
        <v>776</v>
      </c>
      <c r="F11886" t="s">
        <v>776</v>
      </c>
      <c r="G11886" t="s">
        <v>69</v>
      </c>
      <c r="H11886" t="s">
        <v>47</v>
      </c>
      <c r="I11886">
        <v>110</v>
      </c>
      <c r="J11886">
        <v>10</v>
      </c>
      <c r="K11886">
        <v>4335</v>
      </c>
      <c r="L11886" t="s">
        <v>471</v>
      </c>
      <c r="M11886" s="2">
        <f>+Table3[[#This Row],[CHW]]/Table3[[#This Row],[Count of Airbill Number]]</f>
        <v>11</v>
      </c>
    </row>
    <row r="11887" spans="2:13">
      <c r="B11887" t="s">
        <v>20</v>
      </c>
      <c r="C11887" t="s">
        <v>472</v>
      </c>
      <c r="D11887" t="s">
        <v>22</v>
      </c>
      <c r="E11887" t="s">
        <v>777</v>
      </c>
      <c r="F11887" t="s">
        <v>777</v>
      </c>
      <c r="G11887" t="s">
        <v>106</v>
      </c>
      <c r="H11887" t="s">
        <v>628</v>
      </c>
      <c r="I11887">
        <v>110</v>
      </c>
      <c r="J11887">
        <v>6</v>
      </c>
      <c r="K11887">
        <v>4336</v>
      </c>
      <c r="L11887" t="s">
        <v>471</v>
      </c>
      <c r="M11887" s="2">
        <f>+Table3[[#This Row],[CHW]]/Table3[[#This Row],[Count of Airbill Number]]</f>
        <v>18.333333333333332</v>
      </c>
    </row>
    <row r="11888" spans="2:13">
      <c r="B11888" t="s">
        <v>20</v>
      </c>
      <c r="C11888" t="s">
        <v>472</v>
      </c>
      <c r="D11888" t="s">
        <v>22</v>
      </c>
      <c r="E11888" t="s">
        <v>778</v>
      </c>
      <c r="F11888" t="s">
        <v>778</v>
      </c>
      <c r="G11888" t="s">
        <v>124</v>
      </c>
      <c r="H11888" t="s">
        <v>536</v>
      </c>
      <c r="I11888">
        <v>109.6</v>
      </c>
      <c r="J11888">
        <v>4</v>
      </c>
      <c r="K11888">
        <v>4337</v>
      </c>
      <c r="L11888" t="s">
        <v>471</v>
      </c>
      <c r="M11888" s="2">
        <f>+Table3[[#This Row],[CHW]]/Table3[[#This Row],[Count of Airbill Number]]</f>
        <v>27.4</v>
      </c>
    </row>
    <row r="11889" spans="2:13">
      <c r="B11889" t="s">
        <v>20</v>
      </c>
      <c r="C11889" t="s">
        <v>472</v>
      </c>
      <c r="D11889" t="s">
        <v>22</v>
      </c>
      <c r="E11889" t="s">
        <v>776</v>
      </c>
      <c r="F11889" t="s">
        <v>776</v>
      </c>
      <c r="G11889" t="s">
        <v>37</v>
      </c>
      <c r="H11889" t="s">
        <v>74</v>
      </c>
      <c r="I11889">
        <v>109.2</v>
      </c>
      <c r="J11889">
        <v>4</v>
      </c>
      <c r="K11889">
        <v>4338</v>
      </c>
      <c r="L11889" t="s">
        <v>471</v>
      </c>
      <c r="M11889" s="2">
        <f>+Table3[[#This Row],[CHW]]/Table3[[#This Row],[Count of Airbill Number]]</f>
        <v>27.3</v>
      </c>
    </row>
    <row r="11890" spans="2:13">
      <c r="B11890" t="s">
        <v>20</v>
      </c>
      <c r="C11890" t="s">
        <v>21</v>
      </c>
      <c r="D11890" t="s">
        <v>22</v>
      </c>
      <c r="E11890" t="s">
        <v>776</v>
      </c>
      <c r="F11890" t="s">
        <v>776</v>
      </c>
      <c r="G11890" t="s">
        <v>32</v>
      </c>
      <c r="H11890" t="s">
        <v>122</v>
      </c>
      <c r="I11890">
        <v>109.1</v>
      </c>
      <c r="J11890">
        <v>85</v>
      </c>
      <c r="K11890">
        <v>4339</v>
      </c>
      <c r="L11890" t="s">
        <v>471</v>
      </c>
      <c r="M11890" s="2">
        <f>+Table3[[#This Row],[CHW]]/Table3[[#This Row],[Count of Airbill Number]]</f>
        <v>1.2835294117647058</v>
      </c>
    </row>
    <row r="11891" spans="2:13">
      <c r="B11891" t="s">
        <v>35</v>
      </c>
      <c r="C11891" t="s">
        <v>21</v>
      </c>
      <c r="D11891" t="s">
        <v>36</v>
      </c>
      <c r="E11891" t="s">
        <v>776</v>
      </c>
      <c r="F11891" t="s">
        <v>776</v>
      </c>
      <c r="G11891" t="s">
        <v>116</v>
      </c>
      <c r="H11891" t="s">
        <v>488</v>
      </c>
      <c r="I11891">
        <v>109</v>
      </c>
      <c r="J11891">
        <v>12</v>
      </c>
      <c r="K11891">
        <v>4340</v>
      </c>
      <c r="L11891" t="s">
        <v>471</v>
      </c>
      <c r="M11891" s="2">
        <f>+Table3[[#This Row],[CHW]]/Table3[[#This Row],[Count of Airbill Number]]</f>
        <v>9.0833333333333339</v>
      </c>
    </row>
    <row r="11892" spans="2:13">
      <c r="B11892" t="s">
        <v>35</v>
      </c>
      <c r="C11892" t="s">
        <v>472</v>
      </c>
      <c r="D11892" t="s">
        <v>36</v>
      </c>
      <c r="E11892" t="s">
        <v>776</v>
      </c>
      <c r="F11892" t="s">
        <v>776</v>
      </c>
      <c r="G11892" t="s">
        <v>85</v>
      </c>
      <c r="H11892" t="s">
        <v>83</v>
      </c>
      <c r="I11892">
        <v>109</v>
      </c>
      <c r="J11892">
        <v>6</v>
      </c>
      <c r="K11892">
        <v>4341</v>
      </c>
      <c r="L11892" t="s">
        <v>471</v>
      </c>
      <c r="M11892" s="2">
        <f>+Table3[[#This Row],[CHW]]/Table3[[#This Row],[Count of Airbill Number]]</f>
        <v>18.166666666666668</v>
      </c>
    </row>
    <row r="11893" spans="2:13">
      <c r="B11893" t="s">
        <v>20</v>
      </c>
      <c r="C11893" t="s">
        <v>21</v>
      </c>
      <c r="D11893" t="s">
        <v>22</v>
      </c>
      <c r="E11893" t="s">
        <v>778</v>
      </c>
      <c r="F11893" t="s">
        <v>777</v>
      </c>
      <c r="G11893" t="s">
        <v>171</v>
      </c>
      <c r="H11893" t="s">
        <v>27</v>
      </c>
      <c r="I11893">
        <v>109</v>
      </c>
      <c r="J11893">
        <v>9</v>
      </c>
      <c r="K11893">
        <v>4342</v>
      </c>
      <c r="L11893" t="s">
        <v>471</v>
      </c>
      <c r="M11893" s="2">
        <f>+Table3[[#This Row],[CHW]]/Table3[[#This Row],[Count of Airbill Number]]</f>
        <v>12.111111111111111</v>
      </c>
    </row>
    <row r="11894" spans="2:13">
      <c r="B11894" t="s">
        <v>20</v>
      </c>
      <c r="C11894" t="s">
        <v>472</v>
      </c>
      <c r="D11894" t="s">
        <v>22</v>
      </c>
      <c r="E11894" t="s">
        <v>778</v>
      </c>
      <c r="F11894" t="s">
        <v>777</v>
      </c>
      <c r="G11894" t="s">
        <v>113</v>
      </c>
      <c r="H11894" t="s">
        <v>115</v>
      </c>
      <c r="I11894">
        <v>109</v>
      </c>
      <c r="J11894">
        <v>1</v>
      </c>
      <c r="K11894">
        <v>4343</v>
      </c>
      <c r="L11894" t="s">
        <v>471</v>
      </c>
      <c r="M11894" s="2">
        <f>+Table3[[#This Row],[CHW]]/Table3[[#This Row],[Count of Airbill Number]]</f>
        <v>109</v>
      </c>
    </row>
    <row r="11895" spans="2:13">
      <c r="B11895" t="s">
        <v>20</v>
      </c>
      <c r="C11895" t="s">
        <v>472</v>
      </c>
      <c r="D11895" t="s">
        <v>22</v>
      </c>
      <c r="E11895" t="s">
        <v>776</v>
      </c>
      <c r="F11895" t="s">
        <v>776</v>
      </c>
      <c r="G11895" t="s">
        <v>64</v>
      </c>
      <c r="H11895" t="s">
        <v>31</v>
      </c>
      <c r="I11895">
        <v>109</v>
      </c>
      <c r="J11895">
        <v>21</v>
      </c>
      <c r="K11895">
        <v>4344</v>
      </c>
      <c r="L11895" t="s">
        <v>471</v>
      </c>
      <c r="M11895" s="2">
        <f>+Table3[[#This Row],[CHW]]/Table3[[#This Row],[Count of Airbill Number]]</f>
        <v>5.1904761904761907</v>
      </c>
    </row>
    <row r="11896" spans="2:13">
      <c r="B11896" t="s">
        <v>20</v>
      </c>
      <c r="C11896" t="s">
        <v>472</v>
      </c>
      <c r="D11896" t="s">
        <v>22</v>
      </c>
      <c r="E11896" t="s">
        <v>778</v>
      </c>
      <c r="F11896" t="s">
        <v>778</v>
      </c>
      <c r="G11896" t="s">
        <v>353</v>
      </c>
      <c r="H11896" t="s">
        <v>393</v>
      </c>
      <c r="I11896">
        <v>109</v>
      </c>
      <c r="J11896">
        <v>8</v>
      </c>
      <c r="K11896">
        <v>4345</v>
      </c>
      <c r="L11896" t="s">
        <v>471</v>
      </c>
      <c r="M11896" s="2">
        <f>+Table3[[#This Row],[CHW]]/Table3[[#This Row],[Count of Airbill Number]]</f>
        <v>13.625</v>
      </c>
    </row>
    <row r="11897" spans="2:13">
      <c r="B11897" t="s">
        <v>20</v>
      </c>
      <c r="C11897" t="s">
        <v>472</v>
      </c>
      <c r="D11897" t="s">
        <v>22</v>
      </c>
      <c r="E11897" t="s">
        <v>777</v>
      </c>
      <c r="F11897" t="s">
        <v>777</v>
      </c>
      <c r="G11897" t="s">
        <v>162</v>
      </c>
      <c r="H11897" t="s">
        <v>179</v>
      </c>
      <c r="I11897">
        <v>109</v>
      </c>
      <c r="J11897">
        <v>13</v>
      </c>
      <c r="K11897">
        <v>4346</v>
      </c>
      <c r="L11897" t="s">
        <v>471</v>
      </c>
      <c r="M11897" s="2">
        <f>+Table3[[#This Row],[CHW]]/Table3[[#This Row],[Count of Airbill Number]]</f>
        <v>8.384615384615385</v>
      </c>
    </row>
    <row r="11898" spans="2:13">
      <c r="B11898" t="s">
        <v>20</v>
      </c>
      <c r="C11898" t="s">
        <v>472</v>
      </c>
      <c r="D11898" t="s">
        <v>22</v>
      </c>
      <c r="E11898" t="s">
        <v>776</v>
      </c>
      <c r="F11898" t="s">
        <v>776</v>
      </c>
      <c r="G11898" t="s">
        <v>199</v>
      </c>
      <c r="H11898" t="s">
        <v>85</v>
      </c>
      <c r="I11898">
        <v>109</v>
      </c>
      <c r="J11898">
        <v>4</v>
      </c>
      <c r="K11898">
        <v>4347</v>
      </c>
      <c r="L11898" t="s">
        <v>471</v>
      </c>
      <c r="M11898" s="2">
        <f>+Table3[[#This Row],[CHW]]/Table3[[#This Row],[Count of Airbill Number]]</f>
        <v>27.25</v>
      </c>
    </row>
    <row r="11899" spans="2:13">
      <c r="B11899" t="s">
        <v>20</v>
      </c>
      <c r="C11899" t="s">
        <v>472</v>
      </c>
      <c r="D11899" t="s">
        <v>22</v>
      </c>
      <c r="E11899" t="s">
        <v>776</v>
      </c>
      <c r="F11899" t="s">
        <v>778</v>
      </c>
      <c r="G11899" t="s">
        <v>32</v>
      </c>
      <c r="H11899" t="s">
        <v>291</v>
      </c>
      <c r="I11899">
        <v>108.86</v>
      </c>
      <c r="J11899">
        <v>1</v>
      </c>
      <c r="K11899">
        <v>4348</v>
      </c>
      <c r="L11899" t="s">
        <v>471</v>
      </c>
      <c r="M11899" s="2">
        <f>+Table3[[#This Row],[CHW]]/Table3[[#This Row],[Count of Airbill Number]]</f>
        <v>108.86</v>
      </c>
    </row>
    <row r="11900" spans="2:13">
      <c r="B11900" t="s">
        <v>35</v>
      </c>
      <c r="C11900" t="s">
        <v>472</v>
      </c>
      <c r="D11900" t="s">
        <v>36</v>
      </c>
      <c r="E11900" t="s">
        <v>776</v>
      </c>
      <c r="F11900" t="s">
        <v>776</v>
      </c>
      <c r="G11900" t="s">
        <v>37</v>
      </c>
      <c r="H11900" t="s">
        <v>57</v>
      </c>
      <c r="I11900">
        <v>108.5</v>
      </c>
      <c r="J11900">
        <v>4</v>
      </c>
      <c r="K11900">
        <v>4349</v>
      </c>
      <c r="L11900" t="s">
        <v>471</v>
      </c>
      <c r="M11900" s="2">
        <f>+Table3[[#This Row],[CHW]]/Table3[[#This Row],[Count of Airbill Number]]</f>
        <v>27.125</v>
      </c>
    </row>
    <row r="11901" spans="2:13">
      <c r="B11901" t="s">
        <v>20</v>
      </c>
      <c r="C11901" t="s">
        <v>472</v>
      </c>
      <c r="D11901" t="s">
        <v>22</v>
      </c>
      <c r="E11901" t="s">
        <v>777</v>
      </c>
      <c r="F11901" t="s">
        <v>778</v>
      </c>
      <c r="G11901" t="s">
        <v>227</v>
      </c>
      <c r="H11901" t="s">
        <v>644</v>
      </c>
      <c r="I11901">
        <v>108.1</v>
      </c>
      <c r="J11901">
        <v>4</v>
      </c>
      <c r="K11901">
        <v>4350</v>
      </c>
      <c r="L11901" t="s">
        <v>471</v>
      </c>
      <c r="M11901" s="2">
        <f>+Table3[[#This Row],[CHW]]/Table3[[#This Row],[Count of Airbill Number]]</f>
        <v>27.024999999999999</v>
      </c>
    </row>
    <row r="11902" spans="2:13">
      <c r="B11902" t="s">
        <v>35</v>
      </c>
      <c r="C11902" t="s">
        <v>21</v>
      </c>
      <c r="D11902" t="s">
        <v>36</v>
      </c>
      <c r="E11902" t="s">
        <v>778</v>
      </c>
      <c r="F11902" t="s">
        <v>776</v>
      </c>
      <c r="G11902" t="s">
        <v>171</v>
      </c>
      <c r="H11902" t="s">
        <v>32</v>
      </c>
      <c r="I11902">
        <v>108</v>
      </c>
      <c r="J11902">
        <v>6</v>
      </c>
      <c r="K11902">
        <v>4351</v>
      </c>
      <c r="L11902" t="s">
        <v>471</v>
      </c>
      <c r="M11902" s="2">
        <f>+Table3[[#This Row],[CHW]]/Table3[[#This Row],[Count of Airbill Number]]</f>
        <v>18</v>
      </c>
    </row>
    <row r="11903" spans="2:13">
      <c r="B11903" t="s">
        <v>35</v>
      </c>
      <c r="C11903" t="s">
        <v>21</v>
      </c>
      <c r="D11903" t="s">
        <v>36</v>
      </c>
      <c r="E11903" t="s">
        <v>777</v>
      </c>
      <c r="F11903" t="s">
        <v>777</v>
      </c>
      <c r="G11903" t="s">
        <v>27</v>
      </c>
      <c r="H11903" t="s">
        <v>205</v>
      </c>
      <c r="I11903">
        <v>108</v>
      </c>
      <c r="J11903">
        <v>3</v>
      </c>
      <c r="K11903">
        <v>4352</v>
      </c>
      <c r="L11903" t="s">
        <v>471</v>
      </c>
      <c r="M11903" s="2">
        <f>+Table3[[#This Row],[CHW]]/Table3[[#This Row],[Count of Airbill Number]]</f>
        <v>36</v>
      </c>
    </row>
    <row r="11904" spans="2:13">
      <c r="B11904" t="s">
        <v>35</v>
      </c>
      <c r="C11904" t="s">
        <v>472</v>
      </c>
      <c r="D11904" t="s">
        <v>36</v>
      </c>
      <c r="E11904" t="s">
        <v>778</v>
      </c>
      <c r="F11904" t="s">
        <v>778</v>
      </c>
      <c r="G11904" t="s">
        <v>51</v>
      </c>
      <c r="H11904" t="s">
        <v>405</v>
      </c>
      <c r="I11904">
        <v>108</v>
      </c>
      <c r="J11904">
        <v>4</v>
      </c>
      <c r="K11904">
        <v>4353</v>
      </c>
      <c r="L11904" t="s">
        <v>471</v>
      </c>
      <c r="M11904" s="2">
        <f>+Table3[[#This Row],[CHW]]/Table3[[#This Row],[Count of Airbill Number]]</f>
        <v>27</v>
      </c>
    </row>
    <row r="11905" spans="2:13">
      <c r="B11905" t="s">
        <v>35</v>
      </c>
      <c r="C11905" t="s">
        <v>472</v>
      </c>
      <c r="D11905" t="s">
        <v>36</v>
      </c>
      <c r="E11905" t="s">
        <v>778</v>
      </c>
      <c r="F11905" t="s">
        <v>778</v>
      </c>
      <c r="G11905" t="s">
        <v>51</v>
      </c>
      <c r="H11905" t="s">
        <v>124</v>
      </c>
      <c r="I11905">
        <v>108</v>
      </c>
      <c r="J11905">
        <v>1</v>
      </c>
      <c r="K11905">
        <v>4354</v>
      </c>
      <c r="L11905" t="s">
        <v>471</v>
      </c>
      <c r="M11905" s="2">
        <f>+Table3[[#This Row],[CHW]]/Table3[[#This Row],[Count of Airbill Number]]</f>
        <v>108</v>
      </c>
    </row>
    <row r="11906" spans="2:13">
      <c r="B11906" t="s">
        <v>20</v>
      </c>
      <c r="C11906" t="s">
        <v>21</v>
      </c>
      <c r="D11906" t="s">
        <v>22</v>
      </c>
      <c r="E11906" t="s">
        <v>778</v>
      </c>
      <c r="F11906" t="s">
        <v>778</v>
      </c>
      <c r="G11906" t="s">
        <v>51</v>
      </c>
      <c r="H11906" t="s">
        <v>297</v>
      </c>
      <c r="I11906">
        <v>108</v>
      </c>
      <c r="J11906">
        <v>2</v>
      </c>
      <c r="K11906">
        <v>4355</v>
      </c>
      <c r="L11906" t="s">
        <v>471</v>
      </c>
      <c r="M11906" s="2">
        <f>+Table3[[#This Row],[CHW]]/Table3[[#This Row],[Count of Airbill Number]]</f>
        <v>54</v>
      </c>
    </row>
    <row r="11907" spans="2:13">
      <c r="B11907" t="s">
        <v>20</v>
      </c>
      <c r="C11907" t="s">
        <v>21</v>
      </c>
      <c r="D11907" t="s">
        <v>36</v>
      </c>
      <c r="E11907" t="s">
        <v>777</v>
      </c>
      <c r="F11907" t="s">
        <v>777</v>
      </c>
      <c r="G11907" t="s">
        <v>531</v>
      </c>
      <c r="H11907" t="s">
        <v>38</v>
      </c>
      <c r="I11907">
        <v>108</v>
      </c>
      <c r="J11907">
        <v>88</v>
      </c>
      <c r="K11907">
        <v>4356</v>
      </c>
      <c r="L11907" t="s">
        <v>471</v>
      </c>
      <c r="M11907" s="2">
        <f>+Table3[[#This Row],[CHW]]/Table3[[#This Row],[Count of Airbill Number]]</f>
        <v>1.2272727272727273</v>
      </c>
    </row>
    <row r="11908" spans="2:13">
      <c r="B11908" t="s">
        <v>20</v>
      </c>
      <c r="C11908" t="s">
        <v>472</v>
      </c>
      <c r="D11908" t="s">
        <v>22</v>
      </c>
      <c r="E11908" t="s">
        <v>777</v>
      </c>
      <c r="F11908" t="s">
        <v>777</v>
      </c>
      <c r="G11908" t="s">
        <v>481</v>
      </c>
      <c r="H11908" t="s">
        <v>489</v>
      </c>
      <c r="I11908">
        <v>108</v>
      </c>
      <c r="J11908">
        <v>7</v>
      </c>
      <c r="K11908">
        <v>4357</v>
      </c>
      <c r="L11908" t="s">
        <v>471</v>
      </c>
      <c r="M11908" s="2">
        <f>+Table3[[#This Row],[CHW]]/Table3[[#This Row],[Count of Airbill Number]]</f>
        <v>15.428571428571429</v>
      </c>
    </row>
    <row r="11909" spans="2:13">
      <c r="B11909" t="s">
        <v>20</v>
      </c>
      <c r="C11909" t="s">
        <v>472</v>
      </c>
      <c r="D11909" t="s">
        <v>22</v>
      </c>
      <c r="E11909" t="s">
        <v>777</v>
      </c>
      <c r="F11909" t="s">
        <v>778</v>
      </c>
      <c r="G11909" t="s">
        <v>259</v>
      </c>
      <c r="H11909" t="s">
        <v>267</v>
      </c>
      <c r="I11909">
        <v>108</v>
      </c>
      <c r="J11909">
        <v>5</v>
      </c>
      <c r="K11909">
        <v>4358</v>
      </c>
      <c r="L11909" t="s">
        <v>471</v>
      </c>
      <c r="M11909" s="2">
        <f>+Table3[[#This Row],[CHW]]/Table3[[#This Row],[Count of Airbill Number]]</f>
        <v>21.6</v>
      </c>
    </row>
    <row r="11910" spans="2:13">
      <c r="B11910" t="s">
        <v>20</v>
      </c>
      <c r="C11910" t="s">
        <v>472</v>
      </c>
      <c r="D11910" t="s">
        <v>22</v>
      </c>
      <c r="E11910" t="s">
        <v>776</v>
      </c>
      <c r="F11910" t="s">
        <v>777</v>
      </c>
      <c r="G11910" t="s">
        <v>57</v>
      </c>
      <c r="H11910" t="s">
        <v>106</v>
      </c>
      <c r="I11910">
        <v>108</v>
      </c>
      <c r="J11910">
        <v>3</v>
      </c>
      <c r="K11910">
        <v>4359</v>
      </c>
      <c r="L11910" t="s">
        <v>471</v>
      </c>
      <c r="M11910" s="2">
        <f>+Table3[[#This Row],[CHW]]/Table3[[#This Row],[Count of Airbill Number]]</f>
        <v>36</v>
      </c>
    </row>
    <row r="11911" spans="2:13">
      <c r="B11911" t="s">
        <v>20</v>
      </c>
      <c r="C11911" t="s">
        <v>472</v>
      </c>
      <c r="D11911" t="s">
        <v>22</v>
      </c>
      <c r="E11911" t="s">
        <v>777</v>
      </c>
      <c r="F11911" t="s">
        <v>776</v>
      </c>
      <c r="G11911" t="s">
        <v>247</v>
      </c>
      <c r="H11911" t="s">
        <v>32</v>
      </c>
      <c r="I11911">
        <v>108</v>
      </c>
      <c r="J11911">
        <v>5</v>
      </c>
      <c r="K11911">
        <v>4360</v>
      </c>
      <c r="L11911" t="s">
        <v>471</v>
      </c>
      <c r="M11911" s="2">
        <f>+Table3[[#This Row],[CHW]]/Table3[[#This Row],[Count of Airbill Number]]</f>
        <v>21.6</v>
      </c>
    </row>
    <row r="11912" spans="2:13">
      <c r="B11912" t="s">
        <v>20</v>
      </c>
      <c r="C11912" t="s">
        <v>472</v>
      </c>
      <c r="D11912" t="s">
        <v>22</v>
      </c>
      <c r="E11912" t="s">
        <v>776</v>
      </c>
      <c r="F11912" t="s">
        <v>776</v>
      </c>
      <c r="G11912" t="s">
        <v>107</v>
      </c>
      <c r="H11912" t="s">
        <v>77</v>
      </c>
      <c r="I11912">
        <v>108</v>
      </c>
      <c r="J11912">
        <v>8</v>
      </c>
      <c r="K11912">
        <v>4361</v>
      </c>
      <c r="L11912" t="s">
        <v>471</v>
      </c>
      <c r="M11912" s="2">
        <f>+Table3[[#This Row],[CHW]]/Table3[[#This Row],[Count of Airbill Number]]</f>
        <v>13.5</v>
      </c>
    </row>
    <row r="11913" spans="2:13">
      <c r="B11913" t="s">
        <v>20</v>
      </c>
      <c r="C11913" t="s">
        <v>472</v>
      </c>
      <c r="D11913" t="s">
        <v>22</v>
      </c>
      <c r="E11913" t="s">
        <v>776</v>
      </c>
      <c r="F11913" t="s">
        <v>776</v>
      </c>
      <c r="G11913" t="s">
        <v>43</v>
      </c>
      <c r="H11913" t="s">
        <v>39</v>
      </c>
      <c r="I11913">
        <v>108</v>
      </c>
      <c r="J11913">
        <v>3</v>
      </c>
      <c r="K11913">
        <v>4362</v>
      </c>
      <c r="L11913" t="s">
        <v>471</v>
      </c>
      <c r="M11913" s="2">
        <f>+Table3[[#This Row],[CHW]]/Table3[[#This Row],[Count of Airbill Number]]</f>
        <v>36</v>
      </c>
    </row>
    <row r="11914" spans="2:13">
      <c r="B11914" t="s">
        <v>20</v>
      </c>
      <c r="C11914" t="s">
        <v>472</v>
      </c>
      <c r="D11914" t="s">
        <v>36</v>
      </c>
      <c r="E11914" t="s">
        <v>777</v>
      </c>
      <c r="F11914" t="s">
        <v>777</v>
      </c>
      <c r="G11914" t="s">
        <v>38</v>
      </c>
      <c r="H11914" t="s">
        <v>496</v>
      </c>
      <c r="I11914">
        <v>108</v>
      </c>
      <c r="J11914">
        <v>8</v>
      </c>
      <c r="K11914">
        <v>4363</v>
      </c>
      <c r="L11914" t="s">
        <v>471</v>
      </c>
      <c r="M11914" s="2">
        <f>+Table3[[#This Row],[CHW]]/Table3[[#This Row],[Count of Airbill Number]]</f>
        <v>13.5</v>
      </c>
    </row>
    <row r="11915" spans="2:13">
      <c r="B11915" t="s">
        <v>20</v>
      </c>
      <c r="C11915" t="s">
        <v>21</v>
      </c>
      <c r="D11915" t="s">
        <v>22</v>
      </c>
      <c r="E11915" t="s">
        <v>777</v>
      </c>
      <c r="F11915" t="s">
        <v>777</v>
      </c>
      <c r="G11915" t="s">
        <v>274</v>
      </c>
      <c r="H11915" t="s">
        <v>542</v>
      </c>
      <c r="I11915">
        <v>107.9</v>
      </c>
      <c r="J11915">
        <v>3</v>
      </c>
      <c r="K11915">
        <v>4364</v>
      </c>
      <c r="L11915" t="s">
        <v>471</v>
      </c>
      <c r="M11915" s="2">
        <f>+Table3[[#This Row],[CHW]]/Table3[[#This Row],[Count of Airbill Number]]</f>
        <v>35.966666666666669</v>
      </c>
    </row>
    <row r="11916" spans="2:13">
      <c r="B11916" t="s">
        <v>20</v>
      </c>
      <c r="C11916" t="s">
        <v>21</v>
      </c>
      <c r="D11916" t="s">
        <v>22</v>
      </c>
      <c r="E11916" t="s">
        <v>778</v>
      </c>
      <c r="F11916" t="s">
        <v>776</v>
      </c>
      <c r="G11916" t="s">
        <v>153</v>
      </c>
      <c r="H11916" t="s">
        <v>66</v>
      </c>
      <c r="I11916">
        <v>107.85477000000003</v>
      </c>
      <c r="J11916">
        <v>1</v>
      </c>
      <c r="K11916">
        <v>4365</v>
      </c>
      <c r="L11916" t="s">
        <v>471</v>
      </c>
      <c r="M11916" s="2">
        <f>+Table3[[#This Row],[CHW]]/Table3[[#This Row],[Count of Airbill Number]]</f>
        <v>107.85477000000003</v>
      </c>
    </row>
    <row r="11917" spans="2:13">
      <c r="B11917" t="s">
        <v>35</v>
      </c>
      <c r="C11917" t="s">
        <v>472</v>
      </c>
      <c r="D11917" t="s">
        <v>36</v>
      </c>
      <c r="E11917" t="s">
        <v>776</v>
      </c>
      <c r="F11917" t="s">
        <v>776</v>
      </c>
      <c r="G11917" t="s">
        <v>37</v>
      </c>
      <c r="H11917" t="s">
        <v>32</v>
      </c>
      <c r="I11917">
        <v>107.7</v>
      </c>
      <c r="J11917">
        <v>5</v>
      </c>
      <c r="K11917">
        <v>4366</v>
      </c>
      <c r="L11917" t="s">
        <v>471</v>
      </c>
      <c r="M11917" s="2">
        <f>+Table3[[#This Row],[CHW]]/Table3[[#This Row],[Count of Airbill Number]]</f>
        <v>21.54</v>
      </c>
    </row>
    <row r="11918" spans="2:13">
      <c r="B11918" t="s">
        <v>20</v>
      </c>
      <c r="C11918" t="s">
        <v>21</v>
      </c>
      <c r="D11918" t="s">
        <v>22</v>
      </c>
      <c r="E11918" t="s">
        <v>777</v>
      </c>
      <c r="F11918" t="s">
        <v>777</v>
      </c>
      <c r="G11918" t="s">
        <v>274</v>
      </c>
      <c r="H11918" t="s">
        <v>552</v>
      </c>
      <c r="I11918">
        <v>107.7</v>
      </c>
      <c r="J11918">
        <v>6</v>
      </c>
      <c r="K11918">
        <v>4367</v>
      </c>
      <c r="L11918" t="s">
        <v>471</v>
      </c>
      <c r="M11918" s="2">
        <f>+Table3[[#This Row],[CHW]]/Table3[[#This Row],[Count of Airbill Number]]</f>
        <v>17.95</v>
      </c>
    </row>
    <row r="11919" spans="2:13">
      <c r="B11919" t="s">
        <v>20</v>
      </c>
      <c r="C11919" t="s">
        <v>21</v>
      </c>
      <c r="D11919" t="s">
        <v>22</v>
      </c>
      <c r="E11919" t="s">
        <v>776</v>
      </c>
      <c r="F11919" t="s">
        <v>776</v>
      </c>
      <c r="G11919" t="s">
        <v>66</v>
      </c>
      <c r="H11919" t="s">
        <v>59</v>
      </c>
      <c r="I11919">
        <v>107.5</v>
      </c>
      <c r="J11919">
        <v>69</v>
      </c>
      <c r="K11919">
        <v>4368</v>
      </c>
      <c r="L11919" t="s">
        <v>471</v>
      </c>
      <c r="M11919" s="2">
        <f>+Table3[[#This Row],[CHW]]/Table3[[#This Row],[Count of Airbill Number]]</f>
        <v>1.5579710144927537</v>
      </c>
    </row>
    <row r="11920" spans="2:13">
      <c r="B11920" t="s">
        <v>20</v>
      </c>
      <c r="C11920" t="s">
        <v>472</v>
      </c>
      <c r="D11920" t="s">
        <v>22</v>
      </c>
      <c r="E11920" t="s">
        <v>778</v>
      </c>
      <c r="F11920" t="s">
        <v>778</v>
      </c>
      <c r="G11920" t="s">
        <v>112</v>
      </c>
      <c r="H11920" t="s">
        <v>333</v>
      </c>
      <c r="I11920">
        <v>107.49000000000001</v>
      </c>
      <c r="J11920">
        <v>2</v>
      </c>
      <c r="K11920">
        <v>4369</v>
      </c>
      <c r="L11920" t="s">
        <v>471</v>
      </c>
      <c r="M11920" s="2">
        <f>+Table3[[#This Row],[CHW]]/Table3[[#This Row],[Count of Airbill Number]]</f>
        <v>53.745000000000005</v>
      </c>
    </row>
    <row r="11921" spans="2:13">
      <c r="B11921" t="s">
        <v>20</v>
      </c>
      <c r="C11921" t="s">
        <v>472</v>
      </c>
      <c r="D11921" t="s">
        <v>22</v>
      </c>
      <c r="E11921" t="s">
        <v>776</v>
      </c>
      <c r="F11921" t="s">
        <v>776</v>
      </c>
      <c r="G11921" t="s">
        <v>37</v>
      </c>
      <c r="H11921" t="s">
        <v>92</v>
      </c>
      <c r="I11921">
        <v>107.49000000000001</v>
      </c>
      <c r="J11921">
        <v>5</v>
      </c>
      <c r="K11921">
        <v>4370</v>
      </c>
      <c r="L11921" t="s">
        <v>471</v>
      </c>
      <c r="M11921" s="2">
        <f>+Table3[[#This Row],[CHW]]/Table3[[#This Row],[Count of Airbill Number]]</f>
        <v>21.498000000000001</v>
      </c>
    </row>
    <row r="11922" spans="2:13">
      <c r="B11922" t="s">
        <v>20</v>
      </c>
      <c r="C11922" t="s">
        <v>21</v>
      </c>
      <c r="D11922" t="s">
        <v>22</v>
      </c>
      <c r="E11922" t="s">
        <v>776</v>
      </c>
      <c r="F11922" t="s">
        <v>777</v>
      </c>
      <c r="G11922" t="s">
        <v>66</v>
      </c>
      <c r="H11922" t="s">
        <v>26</v>
      </c>
      <c r="I11922">
        <v>107.19999999999999</v>
      </c>
      <c r="J11922">
        <v>8</v>
      </c>
      <c r="K11922">
        <v>4371</v>
      </c>
      <c r="L11922" t="s">
        <v>471</v>
      </c>
      <c r="M11922" s="2">
        <f>+Table3[[#This Row],[CHW]]/Table3[[#This Row],[Count of Airbill Number]]</f>
        <v>13.399999999999999</v>
      </c>
    </row>
    <row r="11923" spans="2:13">
      <c r="B11923" t="s">
        <v>20</v>
      </c>
      <c r="C11923" t="s">
        <v>472</v>
      </c>
      <c r="D11923" t="s">
        <v>22</v>
      </c>
      <c r="E11923" t="s">
        <v>777</v>
      </c>
      <c r="F11923" t="s">
        <v>777</v>
      </c>
      <c r="G11923" t="s">
        <v>97</v>
      </c>
      <c r="H11923" t="s">
        <v>627</v>
      </c>
      <c r="I11923">
        <v>107.12</v>
      </c>
      <c r="J11923">
        <v>3</v>
      </c>
      <c r="K11923">
        <v>4372</v>
      </c>
      <c r="L11923" t="s">
        <v>471</v>
      </c>
      <c r="M11923" s="2">
        <f>+Table3[[#This Row],[CHW]]/Table3[[#This Row],[Count of Airbill Number]]</f>
        <v>35.706666666666671</v>
      </c>
    </row>
    <row r="11924" spans="2:13">
      <c r="B11924" t="s">
        <v>35</v>
      </c>
      <c r="C11924" t="s">
        <v>21</v>
      </c>
      <c r="D11924" t="s">
        <v>36</v>
      </c>
      <c r="E11924" t="s">
        <v>778</v>
      </c>
      <c r="F11924" t="s">
        <v>778</v>
      </c>
      <c r="G11924" t="s">
        <v>51</v>
      </c>
      <c r="H11924" t="s">
        <v>248</v>
      </c>
      <c r="I11924">
        <v>107</v>
      </c>
      <c r="J11924">
        <v>1</v>
      </c>
      <c r="K11924">
        <v>4373</v>
      </c>
      <c r="L11924" t="s">
        <v>471</v>
      </c>
      <c r="M11924" s="2">
        <f>+Table3[[#This Row],[CHW]]/Table3[[#This Row],[Count of Airbill Number]]</f>
        <v>107</v>
      </c>
    </row>
    <row r="11925" spans="2:13">
      <c r="B11925" t="s">
        <v>35</v>
      </c>
      <c r="C11925" t="s">
        <v>472</v>
      </c>
      <c r="D11925" t="s">
        <v>36</v>
      </c>
      <c r="E11925" t="s">
        <v>778</v>
      </c>
      <c r="F11925" t="s">
        <v>778</v>
      </c>
      <c r="G11925" t="s">
        <v>701</v>
      </c>
      <c r="H11925" t="s">
        <v>607</v>
      </c>
      <c r="I11925">
        <v>107</v>
      </c>
      <c r="J11925">
        <v>1</v>
      </c>
      <c r="K11925">
        <v>4374</v>
      </c>
      <c r="L11925" t="s">
        <v>471</v>
      </c>
      <c r="M11925" s="2">
        <f>+Table3[[#This Row],[CHW]]/Table3[[#This Row],[Count of Airbill Number]]</f>
        <v>107</v>
      </c>
    </row>
    <row r="11926" spans="2:13">
      <c r="B11926" t="s">
        <v>20</v>
      </c>
      <c r="C11926" t="s">
        <v>21</v>
      </c>
      <c r="D11926" t="s">
        <v>22</v>
      </c>
      <c r="E11926" t="s">
        <v>778</v>
      </c>
      <c r="F11926" t="s">
        <v>778</v>
      </c>
      <c r="G11926" t="s">
        <v>539</v>
      </c>
      <c r="H11926" t="s">
        <v>358</v>
      </c>
      <c r="I11926">
        <v>107</v>
      </c>
      <c r="J11926">
        <v>66</v>
      </c>
      <c r="K11926">
        <v>4375</v>
      </c>
      <c r="L11926" t="s">
        <v>471</v>
      </c>
      <c r="M11926" s="2">
        <f>+Table3[[#This Row],[CHW]]/Table3[[#This Row],[Count of Airbill Number]]</f>
        <v>1.6212121212121211</v>
      </c>
    </row>
    <row r="11927" spans="2:13">
      <c r="B11927" t="s">
        <v>20</v>
      </c>
      <c r="C11927" t="s">
        <v>21</v>
      </c>
      <c r="D11927" t="s">
        <v>22</v>
      </c>
      <c r="E11927" t="s">
        <v>777</v>
      </c>
      <c r="F11927" t="s">
        <v>777</v>
      </c>
      <c r="G11927" t="s">
        <v>115</v>
      </c>
      <c r="H11927" t="s">
        <v>27</v>
      </c>
      <c r="I11927">
        <v>107</v>
      </c>
      <c r="J11927">
        <v>33</v>
      </c>
      <c r="K11927">
        <v>4376</v>
      </c>
      <c r="L11927" t="s">
        <v>471</v>
      </c>
      <c r="M11927" s="2">
        <f>+Table3[[#This Row],[CHW]]/Table3[[#This Row],[Count of Airbill Number]]</f>
        <v>3.2424242424242422</v>
      </c>
    </row>
    <row r="11928" spans="2:13">
      <c r="B11928" t="s">
        <v>20</v>
      </c>
      <c r="C11928" t="s">
        <v>21</v>
      </c>
      <c r="D11928" t="s">
        <v>36</v>
      </c>
      <c r="E11928" t="s">
        <v>777</v>
      </c>
      <c r="F11928" t="s">
        <v>778</v>
      </c>
      <c r="G11928" t="s">
        <v>106</v>
      </c>
      <c r="H11928" t="s">
        <v>112</v>
      </c>
      <c r="I11928">
        <v>107</v>
      </c>
      <c r="J11928">
        <v>85</v>
      </c>
      <c r="K11928">
        <v>4377</v>
      </c>
      <c r="L11928" t="s">
        <v>471</v>
      </c>
      <c r="M11928" s="2">
        <f>+Table3[[#This Row],[CHW]]/Table3[[#This Row],[Count of Airbill Number]]</f>
        <v>1.2588235294117647</v>
      </c>
    </row>
    <row r="11929" spans="2:13">
      <c r="B11929" t="s">
        <v>20</v>
      </c>
      <c r="C11929" t="s">
        <v>21</v>
      </c>
      <c r="D11929" t="s">
        <v>36</v>
      </c>
      <c r="E11929" t="s">
        <v>777</v>
      </c>
      <c r="F11929" t="s">
        <v>778</v>
      </c>
      <c r="G11929" t="s">
        <v>360</v>
      </c>
      <c r="H11929" t="s">
        <v>51</v>
      </c>
      <c r="I11929">
        <v>107</v>
      </c>
      <c r="J11929">
        <v>64</v>
      </c>
      <c r="K11929">
        <v>4378</v>
      </c>
      <c r="L11929" t="s">
        <v>471</v>
      </c>
      <c r="M11929" s="2">
        <f>+Table3[[#This Row],[CHW]]/Table3[[#This Row],[Count of Airbill Number]]</f>
        <v>1.671875</v>
      </c>
    </row>
    <row r="11930" spans="2:13">
      <c r="B11930" t="s">
        <v>20</v>
      </c>
      <c r="C11930" t="s">
        <v>472</v>
      </c>
      <c r="D11930" t="s">
        <v>22</v>
      </c>
      <c r="E11930" t="s">
        <v>776</v>
      </c>
      <c r="F11930" t="s">
        <v>777</v>
      </c>
      <c r="G11930" t="s">
        <v>103</v>
      </c>
      <c r="H11930" t="s">
        <v>181</v>
      </c>
      <c r="I11930">
        <v>107</v>
      </c>
      <c r="J11930">
        <v>6</v>
      </c>
      <c r="K11930">
        <v>4379</v>
      </c>
      <c r="L11930" t="s">
        <v>471</v>
      </c>
      <c r="M11930" s="2">
        <f>+Table3[[#This Row],[CHW]]/Table3[[#This Row],[Count of Airbill Number]]</f>
        <v>17.833333333333332</v>
      </c>
    </row>
    <row r="11931" spans="2:13">
      <c r="B11931" t="s">
        <v>20</v>
      </c>
      <c r="C11931" t="s">
        <v>472</v>
      </c>
      <c r="D11931" t="s">
        <v>22</v>
      </c>
      <c r="E11931" t="s">
        <v>777</v>
      </c>
      <c r="F11931" t="s">
        <v>776</v>
      </c>
      <c r="G11931" t="s">
        <v>162</v>
      </c>
      <c r="H11931" t="s">
        <v>85</v>
      </c>
      <c r="I11931">
        <v>107</v>
      </c>
      <c r="J11931">
        <v>5</v>
      </c>
      <c r="K11931">
        <v>4380</v>
      </c>
      <c r="L11931" t="s">
        <v>471</v>
      </c>
      <c r="M11931" s="2">
        <f>+Table3[[#This Row],[CHW]]/Table3[[#This Row],[Count of Airbill Number]]</f>
        <v>21.4</v>
      </c>
    </row>
    <row r="11932" spans="2:13">
      <c r="B11932" t="s">
        <v>20</v>
      </c>
      <c r="C11932" t="s">
        <v>472</v>
      </c>
      <c r="D11932" t="s">
        <v>36</v>
      </c>
      <c r="E11932" t="s">
        <v>778</v>
      </c>
      <c r="F11932" t="s">
        <v>778</v>
      </c>
      <c r="G11932" t="s">
        <v>490</v>
      </c>
      <c r="H11932" t="s">
        <v>86</v>
      </c>
      <c r="I11932">
        <v>107</v>
      </c>
      <c r="J11932">
        <v>9</v>
      </c>
      <c r="K11932">
        <v>4381</v>
      </c>
      <c r="L11932" t="s">
        <v>471</v>
      </c>
      <c r="M11932" s="2">
        <f>+Table3[[#This Row],[CHW]]/Table3[[#This Row],[Count of Airbill Number]]</f>
        <v>11.888888888888889</v>
      </c>
    </row>
    <row r="11933" spans="2:13">
      <c r="B11933" t="s">
        <v>20</v>
      </c>
      <c r="C11933" t="s">
        <v>472</v>
      </c>
      <c r="D11933" t="s">
        <v>22</v>
      </c>
      <c r="E11933" t="s">
        <v>778</v>
      </c>
      <c r="F11933" t="s">
        <v>778</v>
      </c>
      <c r="G11933" t="s">
        <v>124</v>
      </c>
      <c r="H11933" t="s">
        <v>101</v>
      </c>
      <c r="I11933">
        <v>106.82</v>
      </c>
      <c r="J11933">
        <v>8</v>
      </c>
      <c r="K11933">
        <v>4382</v>
      </c>
      <c r="L11933" t="s">
        <v>471</v>
      </c>
      <c r="M11933" s="2">
        <f>+Table3[[#This Row],[CHW]]/Table3[[#This Row],[Count of Airbill Number]]</f>
        <v>13.352499999999999</v>
      </c>
    </row>
    <row r="11934" spans="2:13">
      <c r="B11934" t="s">
        <v>20</v>
      </c>
      <c r="C11934" t="s">
        <v>21</v>
      </c>
      <c r="D11934" t="s">
        <v>22</v>
      </c>
      <c r="E11934" t="s">
        <v>776</v>
      </c>
      <c r="F11934" t="s">
        <v>776</v>
      </c>
      <c r="G11934" t="s">
        <v>32</v>
      </c>
      <c r="H11934" t="s">
        <v>312</v>
      </c>
      <c r="I11934">
        <v>106.55</v>
      </c>
      <c r="J11934">
        <v>8</v>
      </c>
      <c r="K11934">
        <v>4383</v>
      </c>
      <c r="L11934" t="s">
        <v>471</v>
      </c>
      <c r="M11934" s="2">
        <f>+Table3[[#This Row],[CHW]]/Table3[[#This Row],[Count of Airbill Number]]</f>
        <v>13.31875</v>
      </c>
    </row>
    <row r="11935" spans="2:13">
      <c r="B11935" t="s">
        <v>20</v>
      </c>
      <c r="C11935" t="s">
        <v>472</v>
      </c>
      <c r="D11935" t="s">
        <v>22</v>
      </c>
      <c r="E11935" t="s">
        <v>776</v>
      </c>
      <c r="F11935" t="s">
        <v>776</v>
      </c>
      <c r="G11935" t="s">
        <v>42</v>
      </c>
      <c r="H11935" t="s">
        <v>72</v>
      </c>
      <c r="I11935">
        <v>106.5</v>
      </c>
      <c r="J11935">
        <v>4</v>
      </c>
      <c r="K11935">
        <v>4384</v>
      </c>
      <c r="L11935" t="s">
        <v>471</v>
      </c>
      <c r="M11935" s="2">
        <f>+Table3[[#This Row],[CHW]]/Table3[[#This Row],[Count of Airbill Number]]</f>
        <v>26.625</v>
      </c>
    </row>
    <row r="11936" spans="2:13">
      <c r="B11936" t="s">
        <v>20</v>
      </c>
      <c r="C11936" t="s">
        <v>472</v>
      </c>
      <c r="D11936" t="s">
        <v>22</v>
      </c>
      <c r="E11936" t="s">
        <v>777</v>
      </c>
      <c r="F11936" t="s">
        <v>777</v>
      </c>
      <c r="G11936" t="s">
        <v>531</v>
      </c>
      <c r="H11936" t="s">
        <v>38</v>
      </c>
      <c r="I11936">
        <v>106.5</v>
      </c>
      <c r="J11936">
        <v>8</v>
      </c>
      <c r="K11936">
        <v>4385</v>
      </c>
      <c r="L11936" t="s">
        <v>471</v>
      </c>
      <c r="M11936" s="2">
        <f>+Table3[[#This Row],[CHW]]/Table3[[#This Row],[Count of Airbill Number]]</f>
        <v>13.3125</v>
      </c>
    </row>
    <row r="11937" spans="2:13">
      <c r="B11937" t="s">
        <v>20</v>
      </c>
      <c r="C11937" t="s">
        <v>472</v>
      </c>
      <c r="D11937" t="s">
        <v>22</v>
      </c>
      <c r="E11937" t="s">
        <v>778</v>
      </c>
      <c r="F11937" t="s">
        <v>778</v>
      </c>
      <c r="G11937" t="s">
        <v>610</v>
      </c>
      <c r="H11937" t="s">
        <v>646</v>
      </c>
      <c r="I11937">
        <v>106.5</v>
      </c>
      <c r="J11937">
        <v>4</v>
      </c>
      <c r="K11937">
        <v>4386</v>
      </c>
      <c r="L11937" t="s">
        <v>471</v>
      </c>
      <c r="M11937" s="2">
        <f>+Table3[[#This Row],[CHW]]/Table3[[#This Row],[Count of Airbill Number]]</f>
        <v>26.625</v>
      </c>
    </row>
    <row r="11938" spans="2:13">
      <c r="B11938" t="s">
        <v>20</v>
      </c>
      <c r="C11938" t="s">
        <v>472</v>
      </c>
      <c r="D11938" t="s">
        <v>36</v>
      </c>
      <c r="E11938" t="s">
        <v>778</v>
      </c>
      <c r="F11938" t="s">
        <v>778</v>
      </c>
      <c r="G11938" t="s">
        <v>310</v>
      </c>
      <c r="H11938" t="s">
        <v>86</v>
      </c>
      <c r="I11938">
        <v>106.5</v>
      </c>
      <c r="J11938">
        <v>12</v>
      </c>
      <c r="K11938">
        <v>4387</v>
      </c>
      <c r="L11938" t="s">
        <v>471</v>
      </c>
      <c r="M11938" s="2">
        <f>+Table3[[#This Row],[CHW]]/Table3[[#This Row],[Count of Airbill Number]]</f>
        <v>8.875</v>
      </c>
    </row>
    <row r="11939" spans="2:13">
      <c r="B11939" t="s">
        <v>20</v>
      </c>
      <c r="C11939" t="s">
        <v>21</v>
      </c>
      <c r="D11939" t="s">
        <v>22</v>
      </c>
      <c r="E11939" t="s">
        <v>778</v>
      </c>
      <c r="F11939" t="s">
        <v>778</v>
      </c>
      <c r="G11939" t="s">
        <v>283</v>
      </c>
      <c r="H11939" t="s">
        <v>51</v>
      </c>
      <c r="I11939">
        <v>106.41</v>
      </c>
      <c r="J11939">
        <v>44</v>
      </c>
      <c r="K11939">
        <v>4388</v>
      </c>
      <c r="L11939" t="s">
        <v>471</v>
      </c>
      <c r="M11939" s="2">
        <f>+Table3[[#This Row],[CHW]]/Table3[[#This Row],[Count of Airbill Number]]</f>
        <v>2.418409090909091</v>
      </c>
    </row>
    <row r="11940" spans="2:13">
      <c r="B11940" t="s">
        <v>20</v>
      </c>
      <c r="C11940" t="s">
        <v>472</v>
      </c>
      <c r="D11940" t="s">
        <v>22</v>
      </c>
      <c r="E11940" t="s">
        <v>778</v>
      </c>
      <c r="F11940" t="s">
        <v>778</v>
      </c>
      <c r="G11940" t="s">
        <v>86</v>
      </c>
      <c r="H11940" t="s">
        <v>548</v>
      </c>
      <c r="I11940">
        <v>106.4</v>
      </c>
      <c r="J11940">
        <v>7</v>
      </c>
      <c r="K11940">
        <v>4389</v>
      </c>
      <c r="L11940" t="s">
        <v>471</v>
      </c>
      <c r="M11940" s="2">
        <f>+Table3[[#This Row],[CHW]]/Table3[[#This Row],[Count of Airbill Number]]</f>
        <v>15.200000000000001</v>
      </c>
    </row>
    <row r="11941" spans="2:13">
      <c r="B11941" t="s">
        <v>20</v>
      </c>
      <c r="C11941" t="s">
        <v>21</v>
      </c>
      <c r="D11941" t="s">
        <v>22</v>
      </c>
      <c r="E11941" t="s">
        <v>776</v>
      </c>
      <c r="F11941" t="s">
        <v>778</v>
      </c>
      <c r="G11941" t="s">
        <v>37</v>
      </c>
      <c r="H11941" t="s">
        <v>353</v>
      </c>
      <c r="I11941">
        <v>106.36</v>
      </c>
      <c r="J11941">
        <v>5</v>
      </c>
      <c r="K11941">
        <v>4390</v>
      </c>
      <c r="L11941" t="s">
        <v>471</v>
      </c>
      <c r="M11941" s="2">
        <f>+Table3[[#This Row],[CHW]]/Table3[[#This Row],[Count of Airbill Number]]</f>
        <v>21.271999999999998</v>
      </c>
    </row>
    <row r="11942" spans="2:13">
      <c r="B11942" t="s">
        <v>20</v>
      </c>
      <c r="C11942" t="s">
        <v>472</v>
      </c>
      <c r="D11942" t="s">
        <v>22</v>
      </c>
      <c r="E11942" t="s">
        <v>776</v>
      </c>
      <c r="F11942" t="s">
        <v>776</v>
      </c>
      <c r="G11942" t="s">
        <v>71</v>
      </c>
      <c r="H11942" t="s">
        <v>66</v>
      </c>
      <c r="I11942">
        <v>106.3</v>
      </c>
      <c r="J11942">
        <v>5</v>
      </c>
      <c r="K11942">
        <v>4391</v>
      </c>
      <c r="L11942" t="s">
        <v>471</v>
      </c>
      <c r="M11942" s="2">
        <f>+Table3[[#This Row],[CHW]]/Table3[[#This Row],[Count of Airbill Number]]</f>
        <v>21.259999999999998</v>
      </c>
    </row>
    <row r="11943" spans="2:13">
      <c r="B11943" t="s">
        <v>20</v>
      </c>
      <c r="C11943" t="s">
        <v>21</v>
      </c>
      <c r="D11943" t="s">
        <v>22</v>
      </c>
      <c r="E11943" t="s">
        <v>777</v>
      </c>
      <c r="F11943" t="s">
        <v>777</v>
      </c>
      <c r="G11943" t="s">
        <v>290</v>
      </c>
      <c r="H11943" t="s">
        <v>590</v>
      </c>
      <c r="I11943">
        <v>106.08</v>
      </c>
      <c r="J11943">
        <v>14</v>
      </c>
      <c r="K11943">
        <v>4392</v>
      </c>
      <c r="L11943" t="s">
        <v>471</v>
      </c>
      <c r="M11943" s="2">
        <f>+Table3[[#This Row],[CHW]]/Table3[[#This Row],[Count of Airbill Number]]</f>
        <v>7.5771428571428574</v>
      </c>
    </row>
    <row r="11944" spans="2:13">
      <c r="B11944" t="s">
        <v>20</v>
      </c>
      <c r="C11944" t="s">
        <v>472</v>
      </c>
      <c r="D11944" t="s">
        <v>22</v>
      </c>
      <c r="E11944" t="s">
        <v>776</v>
      </c>
      <c r="F11944" t="s">
        <v>776</v>
      </c>
      <c r="G11944" t="s">
        <v>39</v>
      </c>
      <c r="H11944" t="s">
        <v>262</v>
      </c>
      <c r="I11944">
        <v>106.07</v>
      </c>
      <c r="J11944">
        <v>5</v>
      </c>
      <c r="K11944">
        <v>4393</v>
      </c>
      <c r="L11944" t="s">
        <v>471</v>
      </c>
      <c r="M11944" s="2">
        <f>+Table3[[#This Row],[CHW]]/Table3[[#This Row],[Count of Airbill Number]]</f>
        <v>21.213999999999999</v>
      </c>
    </row>
    <row r="11945" spans="2:13">
      <c r="B11945" t="s">
        <v>35</v>
      </c>
      <c r="C11945" t="s">
        <v>472</v>
      </c>
      <c r="D11945" t="s">
        <v>36</v>
      </c>
      <c r="E11945" t="s">
        <v>776</v>
      </c>
      <c r="F11945" t="s">
        <v>777</v>
      </c>
      <c r="G11945" t="s">
        <v>37</v>
      </c>
      <c r="H11945" t="s">
        <v>97</v>
      </c>
      <c r="I11945">
        <v>106.06</v>
      </c>
      <c r="J11945">
        <v>3</v>
      </c>
      <c r="K11945">
        <v>4394</v>
      </c>
      <c r="L11945" t="s">
        <v>471</v>
      </c>
      <c r="M11945" s="2">
        <f>+Table3[[#This Row],[CHW]]/Table3[[#This Row],[Count of Airbill Number]]</f>
        <v>35.353333333333332</v>
      </c>
    </row>
    <row r="11946" spans="2:13">
      <c r="B11946" t="s">
        <v>35</v>
      </c>
      <c r="C11946" t="s">
        <v>472</v>
      </c>
      <c r="D11946" t="s">
        <v>36</v>
      </c>
      <c r="E11946" t="s">
        <v>776</v>
      </c>
      <c r="F11946" t="s">
        <v>776</v>
      </c>
      <c r="G11946" t="s">
        <v>37</v>
      </c>
      <c r="H11946" t="s">
        <v>136</v>
      </c>
      <c r="I11946">
        <v>106</v>
      </c>
      <c r="J11946">
        <v>4</v>
      </c>
      <c r="K11946">
        <v>4395</v>
      </c>
      <c r="L11946" t="s">
        <v>471</v>
      </c>
      <c r="M11946" s="2">
        <f>+Table3[[#This Row],[CHW]]/Table3[[#This Row],[Count of Airbill Number]]</f>
        <v>26.5</v>
      </c>
    </row>
    <row r="11947" spans="2:13">
      <c r="B11947" t="s">
        <v>20</v>
      </c>
      <c r="C11947" t="s">
        <v>21</v>
      </c>
      <c r="D11947" t="s">
        <v>22</v>
      </c>
      <c r="E11947" t="s">
        <v>777</v>
      </c>
      <c r="F11947" t="s">
        <v>777</v>
      </c>
      <c r="G11947" t="s">
        <v>106</v>
      </c>
      <c r="H11947" t="s">
        <v>38</v>
      </c>
      <c r="I11947">
        <v>106</v>
      </c>
      <c r="J11947">
        <v>10</v>
      </c>
      <c r="K11947">
        <v>4396</v>
      </c>
      <c r="L11947" t="s">
        <v>471</v>
      </c>
      <c r="M11947" s="2">
        <f>+Table3[[#This Row],[CHW]]/Table3[[#This Row],[Count of Airbill Number]]</f>
        <v>10.6</v>
      </c>
    </row>
    <row r="11948" spans="2:13">
      <c r="B11948" t="s">
        <v>20</v>
      </c>
      <c r="C11948" t="s">
        <v>472</v>
      </c>
      <c r="D11948" t="s">
        <v>22</v>
      </c>
      <c r="E11948" t="s">
        <v>778</v>
      </c>
      <c r="F11948" t="s">
        <v>778</v>
      </c>
      <c r="G11948" t="s">
        <v>171</v>
      </c>
      <c r="H11948" t="s">
        <v>353</v>
      </c>
      <c r="I11948">
        <v>106</v>
      </c>
      <c r="J11948">
        <v>9</v>
      </c>
      <c r="K11948">
        <v>4397</v>
      </c>
      <c r="L11948" t="s">
        <v>471</v>
      </c>
      <c r="M11948" s="2">
        <f>+Table3[[#This Row],[CHW]]/Table3[[#This Row],[Count of Airbill Number]]</f>
        <v>11.777777777777779</v>
      </c>
    </row>
    <row r="11949" spans="2:13">
      <c r="B11949" t="s">
        <v>20</v>
      </c>
      <c r="C11949" t="s">
        <v>472</v>
      </c>
      <c r="D11949" t="s">
        <v>22</v>
      </c>
      <c r="E11949" t="s">
        <v>778</v>
      </c>
      <c r="F11949" t="s">
        <v>778</v>
      </c>
      <c r="G11949" t="s">
        <v>521</v>
      </c>
      <c r="H11949" t="s">
        <v>267</v>
      </c>
      <c r="I11949">
        <v>106</v>
      </c>
      <c r="J11949">
        <v>1</v>
      </c>
      <c r="K11949">
        <v>4398</v>
      </c>
      <c r="L11949" t="s">
        <v>471</v>
      </c>
      <c r="M11949" s="2">
        <f>+Table3[[#This Row],[CHW]]/Table3[[#This Row],[Count of Airbill Number]]</f>
        <v>106</v>
      </c>
    </row>
    <row r="11950" spans="2:13">
      <c r="B11950" t="s">
        <v>20</v>
      </c>
      <c r="C11950" t="s">
        <v>472</v>
      </c>
      <c r="D11950" t="s">
        <v>22</v>
      </c>
      <c r="E11950" t="s">
        <v>777</v>
      </c>
      <c r="F11950" t="s">
        <v>778</v>
      </c>
      <c r="G11950" t="s">
        <v>259</v>
      </c>
      <c r="H11950" t="s">
        <v>99</v>
      </c>
      <c r="I11950">
        <v>106</v>
      </c>
      <c r="J11950">
        <v>6</v>
      </c>
      <c r="K11950">
        <v>4399</v>
      </c>
      <c r="L11950" t="s">
        <v>471</v>
      </c>
      <c r="M11950" s="2">
        <f>+Table3[[#This Row],[CHW]]/Table3[[#This Row],[Count of Airbill Number]]</f>
        <v>17.666666666666668</v>
      </c>
    </row>
    <row r="11951" spans="2:13">
      <c r="B11951" t="s">
        <v>20</v>
      </c>
      <c r="C11951" t="s">
        <v>472</v>
      </c>
      <c r="D11951" t="s">
        <v>22</v>
      </c>
      <c r="E11951" t="s">
        <v>776</v>
      </c>
      <c r="F11951" t="s">
        <v>778</v>
      </c>
      <c r="G11951" t="s">
        <v>66</v>
      </c>
      <c r="H11951" t="s">
        <v>702</v>
      </c>
      <c r="I11951">
        <v>106</v>
      </c>
      <c r="J11951">
        <v>1</v>
      </c>
      <c r="K11951">
        <v>4400</v>
      </c>
      <c r="L11951" t="s">
        <v>471</v>
      </c>
      <c r="M11951" s="2">
        <f>+Table3[[#This Row],[CHW]]/Table3[[#This Row],[Count of Airbill Number]]</f>
        <v>106</v>
      </c>
    </row>
    <row r="11952" spans="2:13">
      <c r="B11952" t="s">
        <v>20</v>
      </c>
      <c r="C11952" t="s">
        <v>472</v>
      </c>
      <c r="D11952" t="s">
        <v>22</v>
      </c>
      <c r="E11952" t="s">
        <v>776</v>
      </c>
      <c r="F11952" t="s">
        <v>776</v>
      </c>
      <c r="G11952" t="s">
        <v>123</v>
      </c>
      <c r="H11952" t="s">
        <v>216</v>
      </c>
      <c r="I11952">
        <v>106</v>
      </c>
      <c r="J11952">
        <v>2</v>
      </c>
      <c r="K11952">
        <v>4401</v>
      </c>
      <c r="L11952" t="s">
        <v>471</v>
      </c>
      <c r="M11952" s="2">
        <f>+Table3[[#This Row],[CHW]]/Table3[[#This Row],[Count of Airbill Number]]</f>
        <v>53</v>
      </c>
    </row>
    <row r="11953" spans="2:13">
      <c r="B11953" t="s">
        <v>20</v>
      </c>
      <c r="C11953" t="s">
        <v>472</v>
      </c>
      <c r="D11953" t="s">
        <v>22</v>
      </c>
      <c r="E11953" t="s">
        <v>778</v>
      </c>
      <c r="F11953" t="s">
        <v>778</v>
      </c>
      <c r="G11953" t="s">
        <v>333</v>
      </c>
      <c r="H11953" t="s">
        <v>155</v>
      </c>
      <c r="I11953">
        <v>106</v>
      </c>
      <c r="J11953">
        <v>7</v>
      </c>
      <c r="K11953">
        <v>4402</v>
      </c>
      <c r="L11953" t="s">
        <v>471</v>
      </c>
      <c r="M11953" s="2">
        <f>+Table3[[#This Row],[CHW]]/Table3[[#This Row],[Count of Airbill Number]]</f>
        <v>15.142857142857142</v>
      </c>
    </row>
    <row r="11954" spans="2:13">
      <c r="B11954" t="s">
        <v>20</v>
      </c>
      <c r="C11954" t="s">
        <v>21</v>
      </c>
      <c r="D11954" t="s">
        <v>22</v>
      </c>
      <c r="E11954" t="s">
        <v>776</v>
      </c>
      <c r="F11954" t="s">
        <v>776</v>
      </c>
      <c r="G11954" t="s">
        <v>85</v>
      </c>
      <c r="H11954" t="s">
        <v>107</v>
      </c>
      <c r="I11954">
        <v>105.82176000000004</v>
      </c>
      <c r="J11954">
        <v>38</v>
      </c>
      <c r="K11954">
        <v>4403</v>
      </c>
      <c r="L11954" t="s">
        <v>471</v>
      </c>
      <c r="M11954" s="2">
        <f>+Table3[[#This Row],[CHW]]/Table3[[#This Row],[Count of Airbill Number]]</f>
        <v>2.7847831578947377</v>
      </c>
    </row>
    <row r="11955" spans="2:13">
      <c r="B11955" t="s">
        <v>20</v>
      </c>
      <c r="C11955" t="s">
        <v>472</v>
      </c>
      <c r="D11955" t="s">
        <v>22</v>
      </c>
      <c r="E11955" t="s">
        <v>777</v>
      </c>
      <c r="F11955" t="s">
        <v>777</v>
      </c>
      <c r="G11955" t="s">
        <v>106</v>
      </c>
      <c r="H11955" t="s">
        <v>511</v>
      </c>
      <c r="I11955">
        <v>105.8</v>
      </c>
      <c r="J11955">
        <v>9</v>
      </c>
      <c r="K11955">
        <v>4404</v>
      </c>
      <c r="L11955" t="s">
        <v>471</v>
      </c>
      <c r="M11955" s="2">
        <f>+Table3[[#This Row],[CHW]]/Table3[[#This Row],[Count of Airbill Number]]</f>
        <v>11.755555555555555</v>
      </c>
    </row>
    <row r="11956" spans="2:13">
      <c r="B11956" t="s">
        <v>20</v>
      </c>
      <c r="C11956" t="s">
        <v>472</v>
      </c>
      <c r="D11956" t="s">
        <v>22</v>
      </c>
      <c r="E11956" t="s">
        <v>776</v>
      </c>
      <c r="F11956" t="s">
        <v>776</v>
      </c>
      <c r="G11956" t="s">
        <v>148</v>
      </c>
      <c r="H11956" t="s">
        <v>37</v>
      </c>
      <c r="I11956">
        <v>105.26</v>
      </c>
      <c r="J11956">
        <v>9</v>
      </c>
      <c r="K11956">
        <v>4405</v>
      </c>
      <c r="L11956" t="s">
        <v>471</v>
      </c>
      <c r="M11956" s="2">
        <f>+Table3[[#This Row],[CHW]]/Table3[[#This Row],[Count of Airbill Number]]</f>
        <v>11.695555555555556</v>
      </c>
    </row>
    <row r="11957" spans="2:13">
      <c r="B11957" t="s">
        <v>35</v>
      </c>
      <c r="C11957" t="s">
        <v>21</v>
      </c>
      <c r="D11957" t="s">
        <v>36</v>
      </c>
      <c r="E11957" t="s">
        <v>776</v>
      </c>
      <c r="F11957" t="s">
        <v>778</v>
      </c>
      <c r="G11957" t="s">
        <v>123</v>
      </c>
      <c r="H11957" t="s">
        <v>124</v>
      </c>
      <c r="I11957">
        <v>105</v>
      </c>
      <c r="J11957">
        <v>1</v>
      </c>
      <c r="K11957">
        <v>4406</v>
      </c>
      <c r="L11957" t="s">
        <v>471</v>
      </c>
      <c r="M11957" s="2">
        <f>+Table3[[#This Row],[CHW]]/Table3[[#This Row],[Count of Airbill Number]]</f>
        <v>105</v>
      </c>
    </row>
    <row r="11958" spans="2:13">
      <c r="B11958" t="s">
        <v>20</v>
      </c>
      <c r="C11958" t="s">
        <v>21</v>
      </c>
      <c r="D11958" t="s">
        <v>22</v>
      </c>
      <c r="E11958" t="s">
        <v>776</v>
      </c>
      <c r="F11958" t="s">
        <v>776</v>
      </c>
      <c r="G11958" t="s">
        <v>37</v>
      </c>
      <c r="H11958" t="s">
        <v>214</v>
      </c>
      <c r="I11958">
        <v>105</v>
      </c>
      <c r="J11958">
        <v>48</v>
      </c>
      <c r="K11958">
        <v>4407</v>
      </c>
      <c r="L11958" t="s">
        <v>471</v>
      </c>
      <c r="M11958" s="2">
        <f>+Table3[[#This Row],[CHW]]/Table3[[#This Row],[Count of Airbill Number]]</f>
        <v>2.1875</v>
      </c>
    </row>
    <row r="11959" spans="2:13">
      <c r="B11959" t="s">
        <v>20</v>
      </c>
      <c r="C11959" t="s">
        <v>21</v>
      </c>
      <c r="D11959" t="s">
        <v>22</v>
      </c>
      <c r="E11959" t="s">
        <v>776</v>
      </c>
      <c r="F11959" t="s">
        <v>776</v>
      </c>
      <c r="G11959" t="s">
        <v>32</v>
      </c>
      <c r="H11959" t="s">
        <v>132</v>
      </c>
      <c r="I11959">
        <v>105</v>
      </c>
      <c r="J11959">
        <v>9</v>
      </c>
      <c r="K11959">
        <v>4408</v>
      </c>
      <c r="L11959" t="s">
        <v>471</v>
      </c>
      <c r="M11959" s="2">
        <f>+Table3[[#This Row],[CHW]]/Table3[[#This Row],[Count of Airbill Number]]</f>
        <v>11.666666666666666</v>
      </c>
    </row>
    <row r="11960" spans="2:13">
      <c r="B11960" t="s">
        <v>20</v>
      </c>
      <c r="C11960" t="s">
        <v>472</v>
      </c>
      <c r="D11960" t="s">
        <v>22</v>
      </c>
      <c r="E11960" t="s">
        <v>778</v>
      </c>
      <c r="F11960" t="s">
        <v>778</v>
      </c>
      <c r="G11960" t="s">
        <v>474</v>
      </c>
      <c r="H11960" t="s">
        <v>150</v>
      </c>
      <c r="I11960">
        <v>105</v>
      </c>
      <c r="J11960">
        <v>1</v>
      </c>
      <c r="K11960">
        <v>4409</v>
      </c>
      <c r="L11960" t="s">
        <v>471</v>
      </c>
      <c r="M11960" s="2">
        <f>+Table3[[#This Row],[CHW]]/Table3[[#This Row],[Count of Airbill Number]]</f>
        <v>105</v>
      </c>
    </row>
    <row r="11961" spans="2:13">
      <c r="B11961" t="s">
        <v>20</v>
      </c>
      <c r="C11961" t="s">
        <v>472</v>
      </c>
      <c r="D11961" t="s">
        <v>22</v>
      </c>
      <c r="E11961" t="s">
        <v>777</v>
      </c>
      <c r="F11961" t="s">
        <v>778</v>
      </c>
      <c r="G11961" t="s">
        <v>38</v>
      </c>
      <c r="H11961" t="s">
        <v>113</v>
      </c>
      <c r="I11961">
        <v>105</v>
      </c>
      <c r="J11961">
        <v>6</v>
      </c>
      <c r="K11961">
        <v>4410</v>
      </c>
      <c r="L11961" t="s">
        <v>471</v>
      </c>
      <c r="M11961" s="2">
        <f>+Table3[[#This Row],[CHW]]/Table3[[#This Row],[Count of Airbill Number]]</f>
        <v>17.5</v>
      </c>
    </row>
    <row r="11962" spans="2:13">
      <c r="B11962" t="s">
        <v>20</v>
      </c>
      <c r="C11962" t="s">
        <v>472</v>
      </c>
      <c r="D11962" t="s">
        <v>22</v>
      </c>
      <c r="E11962" t="s">
        <v>777</v>
      </c>
      <c r="F11962" t="s">
        <v>778</v>
      </c>
      <c r="G11962" t="s">
        <v>38</v>
      </c>
      <c r="H11962" t="s">
        <v>124</v>
      </c>
      <c r="I11962">
        <v>105</v>
      </c>
      <c r="J11962">
        <v>7</v>
      </c>
      <c r="K11962">
        <v>4411</v>
      </c>
      <c r="L11962" t="s">
        <v>471</v>
      </c>
      <c r="M11962" s="2">
        <f>+Table3[[#This Row],[CHW]]/Table3[[#This Row],[Count of Airbill Number]]</f>
        <v>15</v>
      </c>
    </row>
    <row r="11963" spans="2:13">
      <c r="B11963" t="s">
        <v>20</v>
      </c>
      <c r="C11963" t="s">
        <v>472</v>
      </c>
      <c r="D11963" t="s">
        <v>22</v>
      </c>
      <c r="E11963" t="s">
        <v>778</v>
      </c>
      <c r="F11963" t="s">
        <v>776</v>
      </c>
      <c r="G11963" t="s">
        <v>393</v>
      </c>
      <c r="H11963" t="s">
        <v>123</v>
      </c>
      <c r="I11963">
        <v>105</v>
      </c>
      <c r="J11963">
        <v>5</v>
      </c>
      <c r="K11963">
        <v>4412</v>
      </c>
      <c r="L11963" t="s">
        <v>471</v>
      </c>
      <c r="M11963" s="2">
        <f>+Table3[[#This Row],[CHW]]/Table3[[#This Row],[Count of Airbill Number]]</f>
        <v>21</v>
      </c>
    </row>
    <row r="11964" spans="2:13">
      <c r="B11964" t="s">
        <v>20</v>
      </c>
      <c r="C11964" t="s">
        <v>472</v>
      </c>
      <c r="D11964" t="s">
        <v>22</v>
      </c>
      <c r="E11964" t="s">
        <v>777</v>
      </c>
      <c r="F11964" t="s">
        <v>778</v>
      </c>
      <c r="G11964" t="s">
        <v>374</v>
      </c>
      <c r="H11964" t="s">
        <v>248</v>
      </c>
      <c r="I11964">
        <v>105</v>
      </c>
      <c r="J11964">
        <v>3</v>
      </c>
      <c r="K11964">
        <v>4413</v>
      </c>
      <c r="L11964" t="s">
        <v>471</v>
      </c>
      <c r="M11964" s="2">
        <f>+Table3[[#This Row],[CHW]]/Table3[[#This Row],[Count of Airbill Number]]</f>
        <v>35</v>
      </c>
    </row>
    <row r="11965" spans="2:13">
      <c r="B11965" t="s">
        <v>20</v>
      </c>
      <c r="C11965" t="s">
        <v>472</v>
      </c>
      <c r="D11965" t="s">
        <v>22</v>
      </c>
      <c r="E11965" t="s">
        <v>776</v>
      </c>
      <c r="F11965" t="s">
        <v>776</v>
      </c>
      <c r="G11965" t="s">
        <v>77</v>
      </c>
      <c r="H11965" t="s">
        <v>57</v>
      </c>
      <c r="I11965">
        <v>105</v>
      </c>
      <c r="J11965">
        <v>2</v>
      </c>
      <c r="K11965">
        <v>4414</v>
      </c>
      <c r="L11965" t="s">
        <v>471</v>
      </c>
      <c r="M11965" s="2">
        <f>+Table3[[#This Row],[CHW]]/Table3[[#This Row],[Count of Airbill Number]]</f>
        <v>52.5</v>
      </c>
    </row>
    <row r="11966" spans="2:13">
      <c r="B11966" t="s">
        <v>20</v>
      </c>
      <c r="C11966" t="s">
        <v>472</v>
      </c>
      <c r="D11966" t="s">
        <v>22</v>
      </c>
      <c r="E11966" t="s">
        <v>778</v>
      </c>
      <c r="F11966" t="s">
        <v>778</v>
      </c>
      <c r="G11966" t="s">
        <v>291</v>
      </c>
      <c r="H11966" t="s">
        <v>51</v>
      </c>
      <c r="I11966">
        <v>105</v>
      </c>
      <c r="J11966">
        <v>6</v>
      </c>
      <c r="K11966">
        <v>4415</v>
      </c>
      <c r="L11966" t="s">
        <v>471</v>
      </c>
      <c r="M11966" s="2">
        <f>+Table3[[#This Row],[CHW]]/Table3[[#This Row],[Count of Airbill Number]]</f>
        <v>17.5</v>
      </c>
    </row>
    <row r="11967" spans="2:13">
      <c r="B11967" t="s">
        <v>20</v>
      </c>
      <c r="C11967" t="s">
        <v>472</v>
      </c>
      <c r="D11967" t="s">
        <v>22</v>
      </c>
      <c r="E11967" t="s">
        <v>778</v>
      </c>
      <c r="F11967" t="s">
        <v>776</v>
      </c>
      <c r="G11967" t="s">
        <v>124</v>
      </c>
      <c r="H11967" t="s">
        <v>49</v>
      </c>
      <c r="I11967">
        <v>105</v>
      </c>
      <c r="J11967">
        <v>4</v>
      </c>
      <c r="K11967">
        <v>4416</v>
      </c>
      <c r="L11967" t="s">
        <v>471</v>
      </c>
      <c r="M11967" s="2">
        <f>+Table3[[#This Row],[CHW]]/Table3[[#This Row],[Count of Airbill Number]]</f>
        <v>26.25</v>
      </c>
    </row>
    <row r="11968" spans="2:13">
      <c r="B11968" t="s">
        <v>20</v>
      </c>
      <c r="C11968" t="s">
        <v>472</v>
      </c>
      <c r="D11968" t="s">
        <v>36</v>
      </c>
      <c r="E11968" t="s">
        <v>777</v>
      </c>
      <c r="F11968" t="s">
        <v>778</v>
      </c>
      <c r="G11968" t="s">
        <v>38</v>
      </c>
      <c r="H11968" t="s">
        <v>112</v>
      </c>
      <c r="I11968">
        <v>105</v>
      </c>
      <c r="J11968">
        <v>10</v>
      </c>
      <c r="K11968">
        <v>4417</v>
      </c>
      <c r="L11968" t="s">
        <v>471</v>
      </c>
      <c r="M11968" s="2">
        <f>+Table3[[#This Row],[CHW]]/Table3[[#This Row],[Count of Airbill Number]]</f>
        <v>10.5</v>
      </c>
    </row>
    <row r="11969" spans="2:13">
      <c r="B11969" t="s">
        <v>20</v>
      </c>
      <c r="C11969" t="s">
        <v>472</v>
      </c>
      <c r="D11969" t="s">
        <v>36</v>
      </c>
      <c r="E11969" t="s">
        <v>778</v>
      </c>
      <c r="F11969" t="s">
        <v>778</v>
      </c>
      <c r="G11969" t="s">
        <v>306</v>
      </c>
      <c r="H11969" t="s">
        <v>150</v>
      </c>
      <c r="I11969">
        <v>105</v>
      </c>
      <c r="J11969">
        <v>7</v>
      </c>
      <c r="K11969">
        <v>4418</v>
      </c>
      <c r="L11969" t="s">
        <v>471</v>
      </c>
      <c r="M11969" s="2">
        <f>+Table3[[#This Row],[CHW]]/Table3[[#This Row],[Count of Airbill Number]]</f>
        <v>15</v>
      </c>
    </row>
    <row r="11970" spans="2:13">
      <c r="B11970" t="s">
        <v>20</v>
      </c>
      <c r="C11970" t="s">
        <v>472</v>
      </c>
      <c r="D11970" t="s">
        <v>36</v>
      </c>
      <c r="E11970" t="s">
        <v>777</v>
      </c>
      <c r="F11970" t="s">
        <v>778</v>
      </c>
      <c r="G11970" t="s">
        <v>29</v>
      </c>
      <c r="H11970" t="s">
        <v>86</v>
      </c>
      <c r="I11970">
        <v>105</v>
      </c>
      <c r="J11970">
        <v>10</v>
      </c>
      <c r="K11970">
        <v>4419</v>
      </c>
      <c r="L11970" t="s">
        <v>471</v>
      </c>
      <c r="M11970" s="2">
        <f>+Table3[[#This Row],[CHW]]/Table3[[#This Row],[Count of Airbill Number]]</f>
        <v>10.5</v>
      </c>
    </row>
    <row r="11971" spans="2:13">
      <c r="B11971" t="s">
        <v>20</v>
      </c>
      <c r="C11971" t="s">
        <v>472</v>
      </c>
      <c r="D11971" t="s">
        <v>22</v>
      </c>
      <c r="E11971" t="s">
        <v>776</v>
      </c>
      <c r="F11971" t="s">
        <v>776</v>
      </c>
      <c r="G11971" t="s">
        <v>85</v>
      </c>
      <c r="H11971" t="s">
        <v>244</v>
      </c>
      <c r="I11971">
        <v>104.92</v>
      </c>
      <c r="J11971">
        <v>18</v>
      </c>
      <c r="K11971">
        <v>4420</v>
      </c>
      <c r="L11971" t="s">
        <v>471</v>
      </c>
      <c r="M11971" s="2">
        <f>+Table3[[#This Row],[CHW]]/Table3[[#This Row],[Count of Airbill Number]]</f>
        <v>5.8288888888888888</v>
      </c>
    </row>
    <row r="11972" spans="2:13">
      <c r="B11972" t="s">
        <v>20</v>
      </c>
      <c r="C11972" t="s">
        <v>21</v>
      </c>
      <c r="D11972" t="s">
        <v>22</v>
      </c>
      <c r="E11972" t="s">
        <v>778</v>
      </c>
      <c r="F11972" t="s">
        <v>778</v>
      </c>
      <c r="G11972" t="s">
        <v>113</v>
      </c>
      <c r="H11972" t="s">
        <v>306</v>
      </c>
      <c r="I11972">
        <v>104.89999999999998</v>
      </c>
      <c r="J11972">
        <v>11</v>
      </c>
      <c r="K11972">
        <v>4421</v>
      </c>
      <c r="L11972" t="s">
        <v>471</v>
      </c>
      <c r="M11972" s="2">
        <f>+Table3[[#This Row],[CHW]]/Table3[[#This Row],[Count of Airbill Number]]</f>
        <v>9.5363636363636335</v>
      </c>
    </row>
    <row r="11973" spans="2:13">
      <c r="B11973" t="s">
        <v>20</v>
      </c>
      <c r="C11973" t="s">
        <v>21</v>
      </c>
      <c r="D11973" t="s">
        <v>22</v>
      </c>
      <c r="E11973" t="s">
        <v>776</v>
      </c>
      <c r="F11973" t="s">
        <v>776</v>
      </c>
      <c r="G11973" t="s">
        <v>165</v>
      </c>
      <c r="H11973" t="s">
        <v>123</v>
      </c>
      <c r="I11973">
        <v>104.597392</v>
      </c>
      <c r="J11973">
        <v>8</v>
      </c>
      <c r="K11973">
        <v>4422</v>
      </c>
      <c r="L11973" t="s">
        <v>471</v>
      </c>
      <c r="M11973" s="2">
        <f>+Table3[[#This Row],[CHW]]/Table3[[#This Row],[Count of Airbill Number]]</f>
        <v>13.074674</v>
      </c>
    </row>
    <row r="11974" spans="2:13">
      <c r="B11974" t="s">
        <v>20</v>
      </c>
      <c r="C11974" t="s">
        <v>472</v>
      </c>
      <c r="D11974" t="s">
        <v>22</v>
      </c>
      <c r="E11974" t="s">
        <v>778</v>
      </c>
      <c r="F11974" t="s">
        <v>778</v>
      </c>
      <c r="G11974" t="s">
        <v>598</v>
      </c>
      <c r="H11974" t="s">
        <v>113</v>
      </c>
      <c r="I11974">
        <v>104.54999999999998</v>
      </c>
      <c r="J11974">
        <v>15</v>
      </c>
      <c r="K11974">
        <v>4423</v>
      </c>
      <c r="L11974" t="s">
        <v>471</v>
      </c>
      <c r="M11974" s="2">
        <f>+Table3[[#This Row],[CHW]]/Table3[[#This Row],[Count of Airbill Number]]</f>
        <v>6.9699999999999989</v>
      </c>
    </row>
    <row r="11975" spans="2:13">
      <c r="B11975" t="s">
        <v>20</v>
      </c>
      <c r="C11975" t="s">
        <v>472</v>
      </c>
      <c r="D11975" t="s">
        <v>22</v>
      </c>
      <c r="E11975" t="s">
        <v>777</v>
      </c>
      <c r="F11975" t="s">
        <v>777</v>
      </c>
      <c r="G11975" t="s">
        <v>97</v>
      </c>
      <c r="H11975" t="s">
        <v>638</v>
      </c>
      <c r="I11975">
        <v>104.12</v>
      </c>
      <c r="J11975">
        <v>3</v>
      </c>
      <c r="K11975">
        <v>4424</v>
      </c>
      <c r="L11975" t="s">
        <v>471</v>
      </c>
      <c r="M11975" s="2">
        <f>+Table3[[#This Row],[CHW]]/Table3[[#This Row],[Count of Airbill Number]]</f>
        <v>34.706666666666671</v>
      </c>
    </row>
    <row r="11976" spans="2:13">
      <c r="B11976" t="s">
        <v>20</v>
      </c>
      <c r="C11976" t="s">
        <v>21</v>
      </c>
      <c r="D11976" t="s">
        <v>22</v>
      </c>
      <c r="E11976" t="s">
        <v>776</v>
      </c>
      <c r="F11976" t="s">
        <v>776</v>
      </c>
      <c r="G11976" t="s">
        <v>123</v>
      </c>
      <c r="H11976" t="s">
        <v>37</v>
      </c>
      <c r="I11976">
        <v>104.03999999999999</v>
      </c>
      <c r="J11976">
        <v>3</v>
      </c>
      <c r="K11976">
        <v>4425</v>
      </c>
      <c r="L11976" t="s">
        <v>471</v>
      </c>
      <c r="M11976" s="2">
        <f>+Table3[[#This Row],[CHW]]/Table3[[#This Row],[Count of Airbill Number]]</f>
        <v>34.68</v>
      </c>
    </row>
    <row r="11977" spans="2:13">
      <c r="B11977" t="s">
        <v>35</v>
      </c>
      <c r="C11977" t="s">
        <v>472</v>
      </c>
      <c r="D11977" t="s">
        <v>36</v>
      </c>
      <c r="E11977" t="s">
        <v>777</v>
      </c>
      <c r="F11977" t="s">
        <v>777</v>
      </c>
      <c r="G11977" t="s">
        <v>97</v>
      </c>
      <c r="H11977" t="s">
        <v>44</v>
      </c>
      <c r="I11977">
        <v>104</v>
      </c>
      <c r="J11977">
        <v>1</v>
      </c>
      <c r="K11977">
        <v>4426</v>
      </c>
      <c r="L11977" t="s">
        <v>471</v>
      </c>
      <c r="M11977" s="2">
        <f>+Table3[[#This Row],[CHW]]/Table3[[#This Row],[Count of Airbill Number]]</f>
        <v>104</v>
      </c>
    </row>
    <row r="11978" spans="2:13">
      <c r="B11978" t="s">
        <v>35</v>
      </c>
      <c r="C11978" t="s">
        <v>472</v>
      </c>
      <c r="D11978" t="s">
        <v>36</v>
      </c>
      <c r="E11978" t="s">
        <v>776</v>
      </c>
      <c r="F11978" t="s">
        <v>776</v>
      </c>
      <c r="G11978" t="s">
        <v>37</v>
      </c>
      <c r="H11978" t="s">
        <v>170</v>
      </c>
      <c r="I11978">
        <v>104</v>
      </c>
      <c r="J11978">
        <v>6</v>
      </c>
      <c r="K11978">
        <v>4427</v>
      </c>
      <c r="L11978" t="s">
        <v>471</v>
      </c>
      <c r="M11978" s="2">
        <f>+Table3[[#This Row],[CHW]]/Table3[[#This Row],[Count of Airbill Number]]</f>
        <v>17.333333333333332</v>
      </c>
    </row>
    <row r="11979" spans="2:13">
      <c r="B11979" t="s">
        <v>35</v>
      </c>
      <c r="C11979" t="s">
        <v>472</v>
      </c>
      <c r="D11979" t="s">
        <v>36</v>
      </c>
      <c r="E11979" t="s">
        <v>777</v>
      </c>
      <c r="F11979" t="s">
        <v>777</v>
      </c>
      <c r="G11979" t="s">
        <v>44</v>
      </c>
      <c r="H11979" t="s">
        <v>29</v>
      </c>
      <c r="I11979">
        <v>104</v>
      </c>
      <c r="J11979">
        <v>1</v>
      </c>
      <c r="K11979">
        <v>4428</v>
      </c>
      <c r="L11979" t="s">
        <v>471</v>
      </c>
      <c r="M11979" s="2">
        <f>+Table3[[#This Row],[CHW]]/Table3[[#This Row],[Count of Airbill Number]]</f>
        <v>104</v>
      </c>
    </row>
    <row r="11980" spans="2:13">
      <c r="B11980" t="s">
        <v>35</v>
      </c>
      <c r="C11980" t="s">
        <v>472</v>
      </c>
      <c r="D11980" t="s">
        <v>36</v>
      </c>
      <c r="E11980" t="s">
        <v>776</v>
      </c>
      <c r="F11980" t="s">
        <v>777</v>
      </c>
      <c r="G11980" t="s">
        <v>32</v>
      </c>
      <c r="H11980" t="s">
        <v>181</v>
      </c>
      <c r="I11980">
        <v>104</v>
      </c>
      <c r="J11980">
        <v>1</v>
      </c>
      <c r="K11980">
        <v>4429</v>
      </c>
      <c r="L11980" t="s">
        <v>471</v>
      </c>
      <c r="M11980" s="2">
        <f>+Table3[[#This Row],[CHW]]/Table3[[#This Row],[Count of Airbill Number]]</f>
        <v>104</v>
      </c>
    </row>
    <row r="11981" spans="2:13">
      <c r="B11981" t="s">
        <v>35</v>
      </c>
      <c r="C11981" t="s">
        <v>472</v>
      </c>
      <c r="D11981" t="s">
        <v>36</v>
      </c>
      <c r="E11981" t="s">
        <v>777</v>
      </c>
      <c r="F11981" t="s">
        <v>777</v>
      </c>
      <c r="G11981" t="s">
        <v>29</v>
      </c>
      <c r="H11981" t="s">
        <v>44</v>
      </c>
      <c r="I11981">
        <v>104</v>
      </c>
      <c r="J11981">
        <v>1</v>
      </c>
      <c r="K11981">
        <v>4430</v>
      </c>
      <c r="L11981" t="s">
        <v>471</v>
      </c>
      <c r="M11981" s="2">
        <f>+Table3[[#This Row],[CHW]]/Table3[[#This Row],[Count of Airbill Number]]</f>
        <v>104</v>
      </c>
    </row>
    <row r="11982" spans="2:13">
      <c r="B11982" t="s">
        <v>20</v>
      </c>
      <c r="C11982" t="s">
        <v>21</v>
      </c>
      <c r="D11982" t="s">
        <v>22</v>
      </c>
      <c r="E11982" t="s">
        <v>778</v>
      </c>
      <c r="F11982" t="s">
        <v>778</v>
      </c>
      <c r="G11982" t="s">
        <v>412</v>
      </c>
      <c r="H11982" t="s">
        <v>90</v>
      </c>
      <c r="I11982">
        <v>104</v>
      </c>
      <c r="J11982">
        <v>4</v>
      </c>
      <c r="K11982">
        <v>4431</v>
      </c>
      <c r="L11982" t="s">
        <v>471</v>
      </c>
      <c r="M11982" s="2">
        <f>+Table3[[#This Row],[CHW]]/Table3[[#This Row],[Count of Airbill Number]]</f>
        <v>26</v>
      </c>
    </row>
    <row r="11983" spans="2:13">
      <c r="B11983" t="s">
        <v>20</v>
      </c>
      <c r="C11983" t="s">
        <v>21</v>
      </c>
      <c r="D11983" t="s">
        <v>36</v>
      </c>
      <c r="E11983" t="s">
        <v>778</v>
      </c>
      <c r="F11983" t="s">
        <v>778</v>
      </c>
      <c r="G11983" t="s">
        <v>405</v>
      </c>
      <c r="H11983" t="s">
        <v>86</v>
      </c>
      <c r="I11983">
        <v>104</v>
      </c>
      <c r="J11983">
        <v>67</v>
      </c>
      <c r="K11983">
        <v>4432</v>
      </c>
      <c r="L11983" t="s">
        <v>471</v>
      </c>
      <c r="M11983" s="2">
        <f>+Table3[[#This Row],[CHW]]/Table3[[#This Row],[Count of Airbill Number]]</f>
        <v>1.5522388059701493</v>
      </c>
    </row>
    <row r="11984" spans="2:13">
      <c r="B11984" t="s">
        <v>20</v>
      </c>
      <c r="C11984" t="s">
        <v>472</v>
      </c>
      <c r="D11984" t="s">
        <v>22</v>
      </c>
      <c r="E11984" t="s">
        <v>778</v>
      </c>
      <c r="F11984" t="s">
        <v>777</v>
      </c>
      <c r="G11984" t="s">
        <v>210</v>
      </c>
      <c r="H11984" t="s">
        <v>374</v>
      </c>
      <c r="I11984">
        <v>104</v>
      </c>
      <c r="J11984">
        <v>2</v>
      </c>
      <c r="K11984">
        <v>4433</v>
      </c>
      <c r="L11984" t="s">
        <v>471</v>
      </c>
      <c r="M11984" s="2">
        <f>+Table3[[#This Row],[CHW]]/Table3[[#This Row],[Count of Airbill Number]]</f>
        <v>52</v>
      </c>
    </row>
    <row r="11985" spans="2:13">
      <c r="B11985" t="s">
        <v>20</v>
      </c>
      <c r="C11985" t="s">
        <v>472</v>
      </c>
      <c r="D11985" t="s">
        <v>22</v>
      </c>
      <c r="E11985" t="s">
        <v>777</v>
      </c>
      <c r="F11985" t="s">
        <v>778</v>
      </c>
      <c r="G11985" t="s">
        <v>290</v>
      </c>
      <c r="H11985" t="s">
        <v>267</v>
      </c>
      <c r="I11985">
        <v>104</v>
      </c>
      <c r="J11985">
        <v>5</v>
      </c>
      <c r="K11985">
        <v>4434</v>
      </c>
      <c r="L11985" t="s">
        <v>471</v>
      </c>
      <c r="M11985" s="2">
        <f>+Table3[[#This Row],[CHW]]/Table3[[#This Row],[Count of Airbill Number]]</f>
        <v>20.8</v>
      </c>
    </row>
    <row r="11986" spans="2:13">
      <c r="B11986" t="s">
        <v>20</v>
      </c>
      <c r="C11986" t="s">
        <v>472</v>
      </c>
      <c r="D11986" t="s">
        <v>22</v>
      </c>
      <c r="E11986" t="s">
        <v>778</v>
      </c>
      <c r="F11986" t="s">
        <v>778</v>
      </c>
      <c r="G11986" t="s">
        <v>173</v>
      </c>
      <c r="H11986" t="s">
        <v>99</v>
      </c>
      <c r="I11986">
        <v>104</v>
      </c>
      <c r="J11986">
        <v>6</v>
      </c>
      <c r="K11986">
        <v>4435</v>
      </c>
      <c r="L11986" t="s">
        <v>471</v>
      </c>
      <c r="M11986" s="2">
        <f>+Table3[[#This Row],[CHW]]/Table3[[#This Row],[Count of Airbill Number]]</f>
        <v>17.333333333333332</v>
      </c>
    </row>
    <row r="11987" spans="2:13">
      <c r="B11987" t="s">
        <v>20</v>
      </c>
      <c r="C11987" t="s">
        <v>472</v>
      </c>
      <c r="D11987" t="s">
        <v>22</v>
      </c>
      <c r="E11987" t="s">
        <v>776</v>
      </c>
      <c r="F11987" t="s">
        <v>776</v>
      </c>
      <c r="G11987" t="s">
        <v>281</v>
      </c>
      <c r="H11987" t="s">
        <v>24</v>
      </c>
      <c r="I11987">
        <v>104</v>
      </c>
      <c r="J11987">
        <v>2</v>
      </c>
      <c r="K11987">
        <v>4436</v>
      </c>
      <c r="L11987" t="s">
        <v>471</v>
      </c>
      <c r="M11987" s="2">
        <f>+Table3[[#This Row],[CHW]]/Table3[[#This Row],[Count of Airbill Number]]</f>
        <v>52</v>
      </c>
    </row>
    <row r="11988" spans="2:13">
      <c r="B11988" t="s">
        <v>20</v>
      </c>
      <c r="C11988" t="s">
        <v>472</v>
      </c>
      <c r="D11988" t="s">
        <v>22</v>
      </c>
      <c r="E11988" t="s">
        <v>778</v>
      </c>
      <c r="F11988" t="s">
        <v>776</v>
      </c>
      <c r="G11988" t="s">
        <v>86</v>
      </c>
      <c r="H11988" t="s">
        <v>500</v>
      </c>
      <c r="I11988">
        <v>104</v>
      </c>
      <c r="J11988">
        <v>1</v>
      </c>
      <c r="K11988">
        <v>4437</v>
      </c>
      <c r="L11988" t="s">
        <v>471</v>
      </c>
      <c r="M11988" s="2">
        <f>+Table3[[#This Row],[CHW]]/Table3[[#This Row],[Count of Airbill Number]]</f>
        <v>104</v>
      </c>
    </row>
    <row r="11989" spans="2:13">
      <c r="B11989" t="s">
        <v>20</v>
      </c>
      <c r="C11989" t="s">
        <v>472</v>
      </c>
      <c r="D11989" t="s">
        <v>22</v>
      </c>
      <c r="E11989" t="s">
        <v>776</v>
      </c>
      <c r="F11989" t="s">
        <v>776</v>
      </c>
      <c r="G11989" t="s">
        <v>83</v>
      </c>
      <c r="H11989" t="s">
        <v>89</v>
      </c>
      <c r="I11989">
        <v>104</v>
      </c>
      <c r="J11989">
        <v>9</v>
      </c>
      <c r="K11989">
        <v>4438</v>
      </c>
      <c r="L11989" t="s">
        <v>471</v>
      </c>
      <c r="M11989" s="2">
        <f>+Table3[[#This Row],[CHW]]/Table3[[#This Row],[Count of Airbill Number]]</f>
        <v>11.555555555555555</v>
      </c>
    </row>
    <row r="11990" spans="2:13">
      <c r="B11990" t="s">
        <v>35</v>
      </c>
      <c r="C11990" t="s">
        <v>472</v>
      </c>
      <c r="D11990" t="s">
        <v>36</v>
      </c>
      <c r="E11990" t="s">
        <v>776</v>
      </c>
      <c r="F11990" t="s">
        <v>776</v>
      </c>
      <c r="G11990" t="s">
        <v>37</v>
      </c>
      <c r="H11990" t="s">
        <v>103</v>
      </c>
      <c r="I11990">
        <v>103.3</v>
      </c>
      <c r="J11990">
        <v>7</v>
      </c>
      <c r="K11990">
        <v>4439</v>
      </c>
      <c r="L11990" t="s">
        <v>471</v>
      </c>
      <c r="M11990" s="2">
        <f>+Table3[[#This Row],[CHW]]/Table3[[#This Row],[Count of Airbill Number]]</f>
        <v>14.757142857142856</v>
      </c>
    </row>
    <row r="11991" spans="2:13">
      <c r="B11991" t="s">
        <v>20</v>
      </c>
      <c r="C11991" t="s">
        <v>472</v>
      </c>
      <c r="D11991" t="s">
        <v>22</v>
      </c>
      <c r="E11991" t="s">
        <v>777</v>
      </c>
      <c r="F11991" t="s">
        <v>777</v>
      </c>
      <c r="G11991" t="s">
        <v>44</v>
      </c>
      <c r="H11991" t="s">
        <v>628</v>
      </c>
      <c r="I11991">
        <v>103.3</v>
      </c>
      <c r="J11991">
        <v>7</v>
      </c>
      <c r="K11991">
        <v>4440</v>
      </c>
      <c r="L11991" t="s">
        <v>471</v>
      </c>
      <c r="M11991" s="2">
        <f>+Table3[[#This Row],[CHW]]/Table3[[#This Row],[Count of Airbill Number]]</f>
        <v>14.757142857142856</v>
      </c>
    </row>
    <row r="11992" spans="2:13">
      <c r="B11992" t="s">
        <v>20</v>
      </c>
      <c r="C11992" t="s">
        <v>21</v>
      </c>
      <c r="D11992" t="s">
        <v>22</v>
      </c>
      <c r="E11992" t="s">
        <v>776</v>
      </c>
      <c r="F11992" t="s">
        <v>778</v>
      </c>
      <c r="G11992" t="s">
        <v>32</v>
      </c>
      <c r="H11992" t="s">
        <v>86</v>
      </c>
      <c r="I11992">
        <v>103.02</v>
      </c>
      <c r="J11992">
        <v>5</v>
      </c>
      <c r="K11992">
        <v>4441</v>
      </c>
      <c r="L11992" t="s">
        <v>471</v>
      </c>
      <c r="M11992" s="2">
        <f>+Table3[[#This Row],[CHW]]/Table3[[#This Row],[Count of Airbill Number]]</f>
        <v>20.603999999999999</v>
      </c>
    </row>
    <row r="11993" spans="2:13">
      <c r="B11993" t="s">
        <v>20</v>
      </c>
      <c r="C11993" t="s">
        <v>21</v>
      </c>
      <c r="D11993" t="s">
        <v>22</v>
      </c>
      <c r="E11993" t="s">
        <v>778</v>
      </c>
      <c r="F11993" t="s">
        <v>777</v>
      </c>
      <c r="G11993" t="s">
        <v>113</v>
      </c>
      <c r="H11993" t="s">
        <v>157</v>
      </c>
      <c r="I11993">
        <v>103</v>
      </c>
      <c r="J11993">
        <v>5</v>
      </c>
      <c r="K11993">
        <v>4442</v>
      </c>
      <c r="L11993" t="s">
        <v>471</v>
      </c>
      <c r="M11993" s="2">
        <f>+Table3[[#This Row],[CHW]]/Table3[[#This Row],[Count of Airbill Number]]</f>
        <v>20.6</v>
      </c>
    </row>
    <row r="11994" spans="2:13">
      <c r="B11994" t="s">
        <v>20</v>
      </c>
      <c r="C11994" t="s">
        <v>21</v>
      </c>
      <c r="D11994" t="s">
        <v>22</v>
      </c>
      <c r="E11994" t="s">
        <v>777</v>
      </c>
      <c r="F11994" t="s">
        <v>777</v>
      </c>
      <c r="G11994" t="s">
        <v>190</v>
      </c>
      <c r="H11994" t="s">
        <v>27</v>
      </c>
      <c r="I11994">
        <v>103</v>
      </c>
      <c r="J11994">
        <v>1</v>
      </c>
      <c r="K11994">
        <v>4443</v>
      </c>
      <c r="L11994" t="s">
        <v>471</v>
      </c>
      <c r="M11994" s="2">
        <f>+Table3[[#This Row],[CHW]]/Table3[[#This Row],[Count of Airbill Number]]</f>
        <v>103</v>
      </c>
    </row>
    <row r="11995" spans="2:13">
      <c r="B11995" t="s">
        <v>20</v>
      </c>
      <c r="C11995" t="s">
        <v>472</v>
      </c>
      <c r="D11995" t="s">
        <v>22</v>
      </c>
      <c r="E11995" t="s">
        <v>777</v>
      </c>
      <c r="F11995" t="s">
        <v>778</v>
      </c>
      <c r="G11995" t="s">
        <v>205</v>
      </c>
      <c r="H11995" t="s">
        <v>112</v>
      </c>
      <c r="I11995">
        <v>103</v>
      </c>
      <c r="J11995">
        <v>6</v>
      </c>
      <c r="K11995">
        <v>4444</v>
      </c>
      <c r="L11995" t="s">
        <v>471</v>
      </c>
      <c r="M11995" s="2">
        <f>+Table3[[#This Row],[CHW]]/Table3[[#This Row],[Count of Airbill Number]]</f>
        <v>17.166666666666668</v>
      </c>
    </row>
    <row r="11996" spans="2:13">
      <c r="B11996" t="s">
        <v>20</v>
      </c>
      <c r="C11996" t="s">
        <v>472</v>
      </c>
      <c r="D11996" t="s">
        <v>22</v>
      </c>
      <c r="E11996" t="s">
        <v>778</v>
      </c>
      <c r="F11996" t="s">
        <v>777</v>
      </c>
      <c r="G11996" t="s">
        <v>297</v>
      </c>
      <c r="H11996" t="s">
        <v>290</v>
      </c>
      <c r="I11996">
        <v>103</v>
      </c>
      <c r="J11996">
        <v>8</v>
      </c>
      <c r="K11996">
        <v>4445</v>
      </c>
      <c r="L11996" t="s">
        <v>471</v>
      </c>
      <c r="M11996" s="2">
        <f>+Table3[[#This Row],[CHW]]/Table3[[#This Row],[Count of Airbill Number]]</f>
        <v>12.875</v>
      </c>
    </row>
    <row r="11997" spans="2:13">
      <c r="B11997" t="s">
        <v>35</v>
      </c>
      <c r="C11997" t="s">
        <v>472</v>
      </c>
      <c r="D11997" t="s">
        <v>36</v>
      </c>
      <c r="E11997" t="s">
        <v>776</v>
      </c>
      <c r="F11997" t="s">
        <v>776</v>
      </c>
      <c r="G11997" t="s">
        <v>527</v>
      </c>
      <c r="H11997" t="s">
        <v>116</v>
      </c>
      <c r="I11997">
        <v>102.60000000000002</v>
      </c>
      <c r="J11997">
        <v>16</v>
      </c>
      <c r="K11997">
        <v>4446</v>
      </c>
      <c r="L11997" t="s">
        <v>471</v>
      </c>
      <c r="M11997" s="2">
        <f>+Table3[[#This Row],[CHW]]/Table3[[#This Row],[Count of Airbill Number]]</f>
        <v>6.4125000000000014</v>
      </c>
    </row>
    <row r="11998" spans="2:13">
      <c r="B11998" t="s">
        <v>20</v>
      </c>
      <c r="C11998" t="s">
        <v>472</v>
      </c>
      <c r="D11998" t="s">
        <v>22</v>
      </c>
      <c r="E11998" t="s">
        <v>778</v>
      </c>
      <c r="F11998" t="s">
        <v>778</v>
      </c>
      <c r="G11998" t="s">
        <v>210</v>
      </c>
      <c r="H11998" t="s">
        <v>150</v>
      </c>
      <c r="I11998">
        <v>102.5</v>
      </c>
      <c r="J11998">
        <v>27</v>
      </c>
      <c r="K11998">
        <v>4447</v>
      </c>
      <c r="L11998" t="s">
        <v>471</v>
      </c>
      <c r="M11998" s="2">
        <f>+Table3[[#This Row],[CHW]]/Table3[[#This Row],[Count of Airbill Number]]</f>
        <v>3.7962962962962963</v>
      </c>
    </row>
    <row r="11999" spans="2:13">
      <c r="B11999" t="s">
        <v>20</v>
      </c>
      <c r="C11999" t="s">
        <v>472</v>
      </c>
      <c r="D11999" t="s">
        <v>22</v>
      </c>
      <c r="E11999" t="s">
        <v>778</v>
      </c>
      <c r="F11999" t="s">
        <v>776</v>
      </c>
      <c r="G11999" t="s">
        <v>405</v>
      </c>
      <c r="H11999" t="s">
        <v>66</v>
      </c>
      <c r="I11999">
        <v>102.5</v>
      </c>
      <c r="J11999">
        <v>11</v>
      </c>
      <c r="K11999">
        <v>4448</v>
      </c>
      <c r="L11999" t="s">
        <v>471</v>
      </c>
      <c r="M11999" s="2">
        <f>+Table3[[#This Row],[CHW]]/Table3[[#This Row],[Count of Airbill Number]]</f>
        <v>9.3181818181818183</v>
      </c>
    </row>
    <row r="12000" spans="2:13">
      <c r="B12000" t="s">
        <v>20</v>
      </c>
      <c r="C12000" t="s">
        <v>472</v>
      </c>
      <c r="D12000" t="s">
        <v>22</v>
      </c>
      <c r="E12000" t="s">
        <v>776</v>
      </c>
      <c r="F12000" t="s">
        <v>776</v>
      </c>
      <c r="G12000" t="s">
        <v>31</v>
      </c>
      <c r="H12000" t="s">
        <v>558</v>
      </c>
      <c r="I12000">
        <v>102.3</v>
      </c>
      <c r="J12000">
        <v>7</v>
      </c>
      <c r="K12000">
        <v>4449</v>
      </c>
      <c r="L12000" t="s">
        <v>471</v>
      </c>
      <c r="M12000" s="2">
        <f>+Table3[[#This Row],[CHW]]/Table3[[#This Row],[Count of Airbill Number]]</f>
        <v>14.614285714285714</v>
      </c>
    </row>
    <row r="12001" spans="2:13">
      <c r="B12001" t="s">
        <v>35</v>
      </c>
      <c r="C12001" t="s">
        <v>21</v>
      </c>
      <c r="D12001" t="s">
        <v>36</v>
      </c>
      <c r="E12001" t="s">
        <v>776</v>
      </c>
      <c r="F12001" t="s">
        <v>776</v>
      </c>
      <c r="G12001" t="s">
        <v>116</v>
      </c>
      <c r="H12001" t="s">
        <v>518</v>
      </c>
      <c r="I12001">
        <v>102</v>
      </c>
      <c r="J12001">
        <v>14</v>
      </c>
      <c r="K12001">
        <v>4450</v>
      </c>
      <c r="L12001" t="s">
        <v>471</v>
      </c>
      <c r="M12001" s="2">
        <f>+Table3[[#This Row],[CHW]]/Table3[[#This Row],[Count of Airbill Number]]</f>
        <v>7.2857142857142856</v>
      </c>
    </row>
    <row r="12002" spans="2:13">
      <c r="B12002" t="s">
        <v>35</v>
      </c>
      <c r="C12002" t="s">
        <v>472</v>
      </c>
      <c r="D12002" t="s">
        <v>36</v>
      </c>
      <c r="E12002" t="s">
        <v>776</v>
      </c>
      <c r="F12002" t="s">
        <v>776</v>
      </c>
      <c r="G12002" t="s">
        <v>85</v>
      </c>
      <c r="H12002" t="s">
        <v>189</v>
      </c>
      <c r="I12002">
        <v>102</v>
      </c>
      <c r="J12002">
        <v>5</v>
      </c>
      <c r="K12002">
        <v>4451</v>
      </c>
      <c r="L12002" t="s">
        <v>471</v>
      </c>
      <c r="M12002" s="2">
        <f>+Table3[[#This Row],[CHW]]/Table3[[#This Row],[Count of Airbill Number]]</f>
        <v>20.399999999999999</v>
      </c>
    </row>
    <row r="12003" spans="2:13">
      <c r="B12003" t="s">
        <v>20</v>
      </c>
      <c r="C12003" t="s">
        <v>21</v>
      </c>
      <c r="D12003" t="s">
        <v>22</v>
      </c>
      <c r="E12003" t="s">
        <v>776</v>
      </c>
      <c r="F12003" t="s">
        <v>776</v>
      </c>
      <c r="G12003" t="s">
        <v>66</v>
      </c>
      <c r="H12003" t="s">
        <v>158</v>
      </c>
      <c r="I12003">
        <v>102</v>
      </c>
      <c r="J12003">
        <v>38</v>
      </c>
      <c r="K12003">
        <v>4452</v>
      </c>
      <c r="L12003" t="s">
        <v>471</v>
      </c>
      <c r="M12003" s="2">
        <f>+Table3[[#This Row],[CHW]]/Table3[[#This Row],[Count of Airbill Number]]</f>
        <v>2.6842105263157894</v>
      </c>
    </row>
    <row r="12004" spans="2:13">
      <c r="B12004" t="s">
        <v>20</v>
      </c>
      <c r="C12004" t="s">
        <v>21</v>
      </c>
      <c r="D12004" t="s">
        <v>36</v>
      </c>
      <c r="E12004" t="s">
        <v>777</v>
      </c>
      <c r="F12004" t="s">
        <v>778</v>
      </c>
      <c r="G12004" t="s">
        <v>360</v>
      </c>
      <c r="H12004" t="s">
        <v>86</v>
      </c>
      <c r="I12004">
        <v>102</v>
      </c>
      <c r="J12004">
        <v>64</v>
      </c>
      <c r="K12004">
        <v>4453</v>
      </c>
      <c r="L12004" t="s">
        <v>471</v>
      </c>
      <c r="M12004" s="2">
        <f>+Table3[[#This Row],[CHW]]/Table3[[#This Row],[Count of Airbill Number]]</f>
        <v>1.59375</v>
      </c>
    </row>
    <row r="12005" spans="2:13">
      <c r="B12005" t="s">
        <v>20</v>
      </c>
      <c r="C12005" t="s">
        <v>472</v>
      </c>
      <c r="D12005" t="s">
        <v>22</v>
      </c>
      <c r="E12005" t="s">
        <v>777</v>
      </c>
      <c r="F12005" t="s">
        <v>778</v>
      </c>
      <c r="G12005" t="s">
        <v>481</v>
      </c>
      <c r="H12005" t="s">
        <v>51</v>
      </c>
      <c r="I12005">
        <v>102</v>
      </c>
      <c r="J12005">
        <v>7</v>
      </c>
      <c r="K12005">
        <v>4454</v>
      </c>
      <c r="L12005" t="s">
        <v>471</v>
      </c>
      <c r="M12005" s="2">
        <f>+Table3[[#This Row],[CHW]]/Table3[[#This Row],[Count of Airbill Number]]</f>
        <v>14.571428571428571</v>
      </c>
    </row>
    <row r="12006" spans="2:13">
      <c r="B12006" t="s">
        <v>20</v>
      </c>
      <c r="C12006" t="s">
        <v>472</v>
      </c>
      <c r="D12006" t="s">
        <v>22</v>
      </c>
      <c r="E12006" t="s">
        <v>776</v>
      </c>
      <c r="F12006" t="s">
        <v>778</v>
      </c>
      <c r="G12006" t="s">
        <v>71</v>
      </c>
      <c r="H12006" t="s">
        <v>112</v>
      </c>
      <c r="I12006">
        <v>102</v>
      </c>
      <c r="J12006">
        <v>6</v>
      </c>
      <c r="K12006">
        <v>4455</v>
      </c>
      <c r="L12006" t="s">
        <v>471</v>
      </c>
      <c r="M12006" s="2">
        <f>+Table3[[#This Row],[CHW]]/Table3[[#This Row],[Count of Airbill Number]]</f>
        <v>17</v>
      </c>
    </row>
    <row r="12007" spans="2:13">
      <c r="B12007" t="s">
        <v>20</v>
      </c>
      <c r="C12007" t="s">
        <v>472</v>
      </c>
      <c r="D12007" t="s">
        <v>22</v>
      </c>
      <c r="E12007" t="s">
        <v>778</v>
      </c>
      <c r="F12007" t="s">
        <v>778</v>
      </c>
      <c r="G12007" t="s">
        <v>62</v>
      </c>
      <c r="H12007" t="s">
        <v>304</v>
      </c>
      <c r="I12007">
        <v>102</v>
      </c>
      <c r="J12007">
        <v>3</v>
      </c>
      <c r="K12007">
        <v>4456</v>
      </c>
      <c r="L12007" t="s">
        <v>471</v>
      </c>
      <c r="M12007" s="2">
        <f>+Table3[[#This Row],[CHW]]/Table3[[#This Row],[Count of Airbill Number]]</f>
        <v>34</v>
      </c>
    </row>
    <row r="12008" spans="2:13">
      <c r="B12008" t="s">
        <v>20</v>
      </c>
      <c r="C12008" t="s">
        <v>472</v>
      </c>
      <c r="D12008" t="s">
        <v>22</v>
      </c>
      <c r="E12008" t="s">
        <v>777</v>
      </c>
      <c r="F12008" t="s">
        <v>777</v>
      </c>
      <c r="G12008" t="s">
        <v>259</v>
      </c>
      <c r="H12008" t="s">
        <v>110</v>
      </c>
      <c r="I12008">
        <v>102</v>
      </c>
      <c r="J12008">
        <v>5</v>
      </c>
      <c r="K12008">
        <v>4457</v>
      </c>
      <c r="L12008" t="s">
        <v>471</v>
      </c>
      <c r="M12008" s="2">
        <f>+Table3[[#This Row],[CHW]]/Table3[[#This Row],[Count of Airbill Number]]</f>
        <v>20.399999999999999</v>
      </c>
    </row>
    <row r="12009" spans="2:13">
      <c r="B12009" t="s">
        <v>20</v>
      </c>
      <c r="C12009" t="s">
        <v>472</v>
      </c>
      <c r="D12009" t="s">
        <v>22</v>
      </c>
      <c r="E12009" t="s">
        <v>778</v>
      </c>
      <c r="F12009" t="s">
        <v>776</v>
      </c>
      <c r="G12009" t="s">
        <v>494</v>
      </c>
      <c r="H12009" t="s">
        <v>85</v>
      </c>
      <c r="I12009">
        <v>102</v>
      </c>
      <c r="J12009">
        <v>4</v>
      </c>
      <c r="K12009">
        <v>4458</v>
      </c>
      <c r="L12009" t="s">
        <v>471</v>
      </c>
      <c r="M12009" s="2">
        <f>+Table3[[#This Row],[CHW]]/Table3[[#This Row],[Count of Airbill Number]]</f>
        <v>25.5</v>
      </c>
    </row>
    <row r="12010" spans="2:13">
      <c r="B12010" t="s">
        <v>20</v>
      </c>
      <c r="C12010" t="s">
        <v>472</v>
      </c>
      <c r="D12010" t="s">
        <v>36</v>
      </c>
      <c r="E12010" t="s">
        <v>777</v>
      </c>
      <c r="F12010" t="s">
        <v>778</v>
      </c>
      <c r="G12010" t="s">
        <v>106</v>
      </c>
      <c r="H12010" t="s">
        <v>269</v>
      </c>
      <c r="I12010">
        <v>102</v>
      </c>
      <c r="J12010">
        <v>7</v>
      </c>
      <c r="K12010">
        <v>4459</v>
      </c>
      <c r="L12010" t="s">
        <v>471</v>
      </c>
      <c r="M12010" s="2">
        <f>+Table3[[#This Row],[CHW]]/Table3[[#This Row],[Count of Airbill Number]]</f>
        <v>14.571428571428571</v>
      </c>
    </row>
    <row r="12011" spans="2:13">
      <c r="B12011" t="s">
        <v>20</v>
      </c>
      <c r="C12011" t="s">
        <v>472</v>
      </c>
      <c r="D12011" t="s">
        <v>22</v>
      </c>
      <c r="E12011" t="s">
        <v>778</v>
      </c>
      <c r="F12011" t="s">
        <v>777</v>
      </c>
      <c r="G12011" t="s">
        <v>153</v>
      </c>
      <c r="H12011" t="s">
        <v>27</v>
      </c>
      <c r="I12011">
        <v>101.99</v>
      </c>
      <c r="J12011">
        <v>1</v>
      </c>
      <c r="K12011">
        <v>4460</v>
      </c>
      <c r="L12011" t="s">
        <v>471</v>
      </c>
      <c r="M12011" s="2">
        <f>+Table3[[#This Row],[CHW]]/Table3[[#This Row],[Count of Airbill Number]]</f>
        <v>101.99</v>
      </c>
    </row>
    <row r="12012" spans="2:13">
      <c r="B12012" t="s">
        <v>20</v>
      </c>
      <c r="C12012" t="s">
        <v>472</v>
      </c>
      <c r="D12012" t="s">
        <v>22</v>
      </c>
      <c r="E12012" t="s">
        <v>777</v>
      </c>
      <c r="F12012" t="s">
        <v>777</v>
      </c>
      <c r="G12012" t="s">
        <v>27</v>
      </c>
      <c r="H12012" t="s">
        <v>703</v>
      </c>
      <c r="I12012">
        <v>101.99</v>
      </c>
      <c r="J12012">
        <v>1</v>
      </c>
      <c r="K12012">
        <v>4461</v>
      </c>
      <c r="L12012" t="s">
        <v>471</v>
      </c>
      <c r="M12012" s="2">
        <f>+Table3[[#This Row],[CHW]]/Table3[[#This Row],[Count of Airbill Number]]</f>
        <v>101.99</v>
      </c>
    </row>
    <row r="12013" spans="2:13">
      <c r="B12013" t="s">
        <v>20</v>
      </c>
      <c r="C12013" t="s">
        <v>21</v>
      </c>
      <c r="D12013" t="s">
        <v>22</v>
      </c>
      <c r="E12013" t="s">
        <v>776</v>
      </c>
      <c r="F12013" t="s">
        <v>778</v>
      </c>
      <c r="G12013" t="s">
        <v>85</v>
      </c>
      <c r="H12013" t="s">
        <v>171</v>
      </c>
      <c r="I12013">
        <v>101.94</v>
      </c>
      <c r="J12013">
        <v>46</v>
      </c>
      <c r="K12013">
        <v>4462</v>
      </c>
      <c r="L12013" t="s">
        <v>471</v>
      </c>
      <c r="M12013" s="2">
        <f>+Table3[[#This Row],[CHW]]/Table3[[#This Row],[Count of Airbill Number]]</f>
        <v>2.2160869565217389</v>
      </c>
    </row>
    <row r="12014" spans="2:13">
      <c r="B12014" t="s">
        <v>20</v>
      </c>
      <c r="C12014" t="s">
        <v>21</v>
      </c>
      <c r="D12014" t="s">
        <v>22</v>
      </c>
      <c r="E12014" t="s">
        <v>776</v>
      </c>
      <c r="F12014" t="s">
        <v>778</v>
      </c>
      <c r="G12014" t="s">
        <v>66</v>
      </c>
      <c r="H12014" t="s">
        <v>267</v>
      </c>
      <c r="I12014">
        <v>101.92</v>
      </c>
      <c r="J12014">
        <v>5</v>
      </c>
      <c r="K12014">
        <v>4463</v>
      </c>
      <c r="L12014" t="s">
        <v>471</v>
      </c>
      <c r="M12014" s="2">
        <f>+Table3[[#This Row],[CHW]]/Table3[[#This Row],[Count of Airbill Number]]</f>
        <v>20.384</v>
      </c>
    </row>
    <row r="12015" spans="2:13">
      <c r="B12015" t="s">
        <v>20</v>
      </c>
      <c r="C12015" t="s">
        <v>21</v>
      </c>
      <c r="D12015" t="s">
        <v>22</v>
      </c>
      <c r="E12015" t="s">
        <v>776</v>
      </c>
      <c r="F12015" t="s">
        <v>776</v>
      </c>
      <c r="G12015" t="s">
        <v>152</v>
      </c>
      <c r="H12015" t="s">
        <v>66</v>
      </c>
      <c r="I12015">
        <v>101.50163999999998</v>
      </c>
      <c r="J12015">
        <v>2</v>
      </c>
      <c r="K12015">
        <v>4464</v>
      </c>
      <c r="L12015" t="s">
        <v>471</v>
      </c>
      <c r="M12015" s="2">
        <f>+Table3[[#This Row],[CHW]]/Table3[[#This Row],[Count of Airbill Number]]</f>
        <v>50.75081999999999</v>
      </c>
    </row>
    <row r="12016" spans="2:13">
      <c r="B12016" t="s">
        <v>20</v>
      </c>
      <c r="C12016" t="s">
        <v>21</v>
      </c>
      <c r="D12016" t="s">
        <v>22</v>
      </c>
      <c r="E12016" t="s">
        <v>777</v>
      </c>
      <c r="F12016" t="s">
        <v>778</v>
      </c>
      <c r="G12016" t="s">
        <v>97</v>
      </c>
      <c r="H12016" t="s">
        <v>86</v>
      </c>
      <c r="I12016">
        <v>101.5</v>
      </c>
      <c r="J12016">
        <v>69</v>
      </c>
      <c r="K12016">
        <v>4465</v>
      </c>
      <c r="L12016" t="s">
        <v>471</v>
      </c>
      <c r="M12016" s="2">
        <f>+Table3[[#This Row],[CHW]]/Table3[[#This Row],[Count of Airbill Number]]</f>
        <v>1.4710144927536233</v>
      </c>
    </row>
    <row r="12017" spans="2:13">
      <c r="B12017" t="s">
        <v>20</v>
      </c>
      <c r="C12017" t="s">
        <v>472</v>
      </c>
      <c r="D12017" t="s">
        <v>22</v>
      </c>
      <c r="E12017" t="s">
        <v>776</v>
      </c>
      <c r="F12017" t="s">
        <v>776</v>
      </c>
      <c r="G12017" t="s">
        <v>89</v>
      </c>
      <c r="H12017" t="s">
        <v>103</v>
      </c>
      <c r="I12017">
        <v>101.5</v>
      </c>
      <c r="J12017">
        <v>6</v>
      </c>
      <c r="K12017">
        <v>4466</v>
      </c>
      <c r="L12017" t="s">
        <v>471</v>
      </c>
      <c r="M12017" s="2">
        <f>+Table3[[#This Row],[CHW]]/Table3[[#This Row],[Count of Airbill Number]]</f>
        <v>16.916666666666668</v>
      </c>
    </row>
    <row r="12018" spans="2:13">
      <c r="B12018" t="s">
        <v>20</v>
      </c>
      <c r="C12018" t="s">
        <v>472</v>
      </c>
      <c r="D12018" t="s">
        <v>22</v>
      </c>
      <c r="E12018" t="s">
        <v>778</v>
      </c>
      <c r="F12018" t="s">
        <v>778</v>
      </c>
      <c r="G12018" t="s">
        <v>51</v>
      </c>
      <c r="H12018" t="s">
        <v>298</v>
      </c>
      <c r="I12018">
        <v>101.30000000000001</v>
      </c>
      <c r="J12018">
        <v>10</v>
      </c>
      <c r="K12018">
        <v>4467</v>
      </c>
      <c r="L12018" t="s">
        <v>471</v>
      </c>
      <c r="M12018" s="2">
        <f>+Table3[[#This Row],[CHW]]/Table3[[#This Row],[Count of Airbill Number]]</f>
        <v>10.130000000000001</v>
      </c>
    </row>
    <row r="12019" spans="2:13">
      <c r="B12019" t="s">
        <v>20</v>
      </c>
      <c r="C12019" t="s">
        <v>21</v>
      </c>
      <c r="D12019" t="s">
        <v>22</v>
      </c>
      <c r="E12019" t="s">
        <v>778</v>
      </c>
      <c r="F12019" t="s">
        <v>776</v>
      </c>
      <c r="G12019" t="s">
        <v>283</v>
      </c>
      <c r="H12019" t="s">
        <v>37</v>
      </c>
      <c r="I12019">
        <v>101</v>
      </c>
      <c r="J12019">
        <v>56</v>
      </c>
      <c r="K12019">
        <v>4468</v>
      </c>
      <c r="L12019" t="s">
        <v>471</v>
      </c>
      <c r="M12019" s="2">
        <f>+Table3[[#This Row],[CHW]]/Table3[[#This Row],[Count of Airbill Number]]</f>
        <v>1.8035714285714286</v>
      </c>
    </row>
    <row r="12020" spans="2:13">
      <c r="B12020" t="s">
        <v>20</v>
      </c>
      <c r="C12020" t="s">
        <v>21</v>
      </c>
      <c r="D12020" t="s">
        <v>22</v>
      </c>
      <c r="E12020" t="s">
        <v>777</v>
      </c>
      <c r="F12020" t="s">
        <v>777</v>
      </c>
      <c r="G12020" t="s">
        <v>44</v>
      </c>
      <c r="H12020" t="s">
        <v>106</v>
      </c>
      <c r="I12020">
        <v>101</v>
      </c>
      <c r="J12020">
        <v>20</v>
      </c>
      <c r="K12020">
        <v>4469</v>
      </c>
      <c r="L12020" t="s">
        <v>471</v>
      </c>
      <c r="M12020" s="2">
        <f>+Table3[[#This Row],[CHW]]/Table3[[#This Row],[Count of Airbill Number]]</f>
        <v>5.05</v>
      </c>
    </row>
    <row r="12021" spans="2:13">
      <c r="B12021" t="s">
        <v>20</v>
      </c>
      <c r="C12021" t="s">
        <v>21</v>
      </c>
      <c r="D12021" t="s">
        <v>36</v>
      </c>
      <c r="E12021" t="s">
        <v>777</v>
      </c>
      <c r="F12021" t="s">
        <v>777</v>
      </c>
      <c r="G12021" t="s">
        <v>429</v>
      </c>
      <c r="H12021" t="s">
        <v>44</v>
      </c>
      <c r="I12021">
        <v>101</v>
      </c>
      <c r="J12021">
        <v>72</v>
      </c>
      <c r="K12021">
        <v>4470</v>
      </c>
      <c r="L12021" t="s">
        <v>471</v>
      </c>
      <c r="M12021" s="2">
        <f>+Table3[[#This Row],[CHW]]/Table3[[#This Row],[Count of Airbill Number]]</f>
        <v>1.4027777777777777</v>
      </c>
    </row>
    <row r="12022" spans="2:13">
      <c r="B12022" t="s">
        <v>20</v>
      </c>
      <c r="C12022" t="s">
        <v>472</v>
      </c>
      <c r="D12022" t="s">
        <v>22</v>
      </c>
      <c r="E12022" t="s">
        <v>776</v>
      </c>
      <c r="F12022" t="s">
        <v>776</v>
      </c>
      <c r="G12022" t="s">
        <v>23</v>
      </c>
      <c r="H12022" t="s">
        <v>119</v>
      </c>
      <c r="I12022">
        <v>101</v>
      </c>
      <c r="J12022">
        <v>8</v>
      </c>
      <c r="K12022">
        <v>4471</v>
      </c>
      <c r="L12022" t="s">
        <v>471</v>
      </c>
      <c r="M12022" s="2">
        <f>+Table3[[#This Row],[CHW]]/Table3[[#This Row],[Count of Airbill Number]]</f>
        <v>12.625</v>
      </c>
    </row>
    <row r="12023" spans="2:13">
      <c r="B12023" t="s">
        <v>20</v>
      </c>
      <c r="C12023" t="s">
        <v>472</v>
      </c>
      <c r="D12023" t="s">
        <v>22</v>
      </c>
      <c r="E12023" t="s">
        <v>777</v>
      </c>
      <c r="F12023" t="s">
        <v>778</v>
      </c>
      <c r="G12023" t="s">
        <v>374</v>
      </c>
      <c r="H12023" t="s">
        <v>233</v>
      </c>
      <c r="I12023">
        <v>101</v>
      </c>
      <c r="J12023">
        <v>3</v>
      </c>
      <c r="K12023">
        <v>4472</v>
      </c>
      <c r="L12023" t="s">
        <v>471</v>
      </c>
      <c r="M12023" s="2">
        <f>+Table3[[#This Row],[CHW]]/Table3[[#This Row],[Count of Airbill Number]]</f>
        <v>33.666666666666664</v>
      </c>
    </row>
    <row r="12024" spans="2:13">
      <c r="B12024" t="s">
        <v>20</v>
      </c>
      <c r="C12024" t="s">
        <v>472</v>
      </c>
      <c r="D12024" t="s">
        <v>22</v>
      </c>
      <c r="E12024" t="s">
        <v>778</v>
      </c>
      <c r="F12024" t="s">
        <v>778</v>
      </c>
      <c r="G12024" t="s">
        <v>171</v>
      </c>
      <c r="H12024" t="s">
        <v>311</v>
      </c>
      <c r="I12024">
        <v>101</v>
      </c>
      <c r="J12024">
        <v>2</v>
      </c>
      <c r="K12024">
        <v>4473</v>
      </c>
      <c r="L12024" t="s">
        <v>471</v>
      </c>
      <c r="M12024" s="2">
        <f>+Table3[[#This Row],[CHW]]/Table3[[#This Row],[Count of Airbill Number]]</f>
        <v>50.5</v>
      </c>
    </row>
    <row r="12025" spans="2:13">
      <c r="B12025" t="s">
        <v>20</v>
      </c>
      <c r="C12025" t="s">
        <v>472</v>
      </c>
      <c r="D12025" t="s">
        <v>22</v>
      </c>
      <c r="E12025" t="s">
        <v>776</v>
      </c>
      <c r="F12025" t="s">
        <v>778</v>
      </c>
      <c r="G12025" t="s">
        <v>32</v>
      </c>
      <c r="H12025" t="s">
        <v>423</v>
      </c>
      <c r="I12025">
        <v>101</v>
      </c>
      <c r="J12025">
        <v>4</v>
      </c>
      <c r="K12025">
        <v>4474</v>
      </c>
      <c r="L12025" t="s">
        <v>471</v>
      </c>
      <c r="M12025" s="2">
        <f>+Table3[[#This Row],[CHW]]/Table3[[#This Row],[Count of Airbill Number]]</f>
        <v>25.25</v>
      </c>
    </row>
    <row r="12026" spans="2:13">
      <c r="B12026" t="s">
        <v>20</v>
      </c>
      <c r="C12026" t="s">
        <v>472</v>
      </c>
      <c r="D12026" t="s">
        <v>22</v>
      </c>
      <c r="E12026" t="s">
        <v>776</v>
      </c>
      <c r="F12026" t="s">
        <v>776</v>
      </c>
      <c r="G12026" t="s">
        <v>89</v>
      </c>
      <c r="H12026" t="s">
        <v>56</v>
      </c>
      <c r="I12026">
        <v>101</v>
      </c>
      <c r="J12026">
        <v>5</v>
      </c>
      <c r="K12026">
        <v>4475</v>
      </c>
      <c r="L12026" t="s">
        <v>471</v>
      </c>
      <c r="M12026" s="2">
        <f>+Table3[[#This Row],[CHW]]/Table3[[#This Row],[Count of Airbill Number]]</f>
        <v>20.2</v>
      </c>
    </row>
    <row r="12027" spans="2:13">
      <c r="B12027" t="s">
        <v>20</v>
      </c>
      <c r="C12027" t="s">
        <v>472</v>
      </c>
      <c r="D12027" t="s">
        <v>22</v>
      </c>
      <c r="E12027" t="s">
        <v>778</v>
      </c>
      <c r="F12027" t="s">
        <v>776</v>
      </c>
      <c r="G12027" t="s">
        <v>498</v>
      </c>
      <c r="H12027" t="s">
        <v>37</v>
      </c>
      <c r="I12027">
        <v>101</v>
      </c>
      <c r="J12027">
        <v>3</v>
      </c>
      <c r="K12027">
        <v>4476</v>
      </c>
      <c r="L12027" t="s">
        <v>471</v>
      </c>
      <c r="M12027" s="2">
        <f>+Table3[[#This Row],[CHW]]/Table3[[#This Row],[Count of Airbill Number]]</f>
        <v>33.666666666666664</v>
      </c>
    </row>
    <row r="12028" spans="2:13">
      <c r="B12028" t="s">
        <v>20</v>
      </c>
      <c r="C12028" t="s">
        <v>472</v>
      </c>
      <c r="D12028" t="s">
        <v>22</v>
      </c>
      <c r="E12028" t="s">
        <v>776</v>
      </c>
      <c r="F12028" t="s">
        <v>776</v>
      </c>
      <c r="G12028" t="s">
        <v>59</v>
      </c>
      <c r="H12028" t="s">
        <v>123</v>
      </c>
      <c r="I12028">
        <v>101</v>
      </c>
      <c r="J12028">
        <v>3</v>
      </c>
      <c r="K12028">
        <v>4477</v>
      </c>
      <c r="L12028" t="s">
        <v>471</v>
      </c>
      <c r="M12028" s="2">
        <f>+Table3[[#This Row],[CHW]]/Table3[[#This Row],[Count of Airbill Number]]</f>
        <v>33.666666666666664</v>
      </c>
    </row>
    <row r="12029" spans="2:13">
      <c r="B12029" t="s">
        <v>20</v>
      </c>
      <c r="C12029" t="s">
        <v>472</v>
      </c>
      <c r="D12029" t="s">
        <v>22</v>
      </c>
      <c r="E12029" t="s">
        <v>778</v>
      </c>
      <c r="F12029" t="s">
        <v>778</v>
      </c>
      <c r="G12029" t="s">
        <v>124</v>
      </c>
      <c r="H12029" t="s">
        <v>364</v>
      </c>
      <c r="I12029">
        <v>100.99999999999999</v>
      </c>
      <c r="J12029">
        <v>4</v>
      </c>
      <c r="K12029">
        <v>4478</v>
      </c>
      <c r="L12029" t="s">
        <v>471</v>
      </c>
      <c r="M12029" s="2">
        <f>+Table3[[#This Row],[CHW]]/Table3[[#This Row],[Count of Airbill Number]]</f>
        <v>25.249999999999996</v>
      </c>
    </row>
    <row r="12030" spans="2:13">
      <c r="B12030" t="s">
        <v>20</v>
      </c>
      <c r="C12030" t="s">
        <v>21</v>
      </c>
      <c r="D12030" t="s">
        <v>22</v>
      </c>
      <c r="E12030" t="s">
        <v>778</v>
      </c>
      <c r="F12030" t="s">
        <v>778</v>
      </c>
      <c r="G12030" t="s">
        <v>86</v>
      </c>
      <c r="H12030" t="s">
        <v>124</v>
      </c>
      <c r="I12030">
        <v>100.68</v>
      </c>
      <c r="J12030">
        <v>44</v>
      </c>
      <c r="K12030">
        <v>4479</v>
      </c>
      <c r="L12030" t="s">
        <v>471</v>
      </c>
      <c r="M12030" s="2">
        <f>+Table3[[#This Row],[CHW]]/Table3[[#This Row],[Count of Airbill Number]]</f>
        <v>2.2881818181818185</v>
      </c>
    </row>
    <row r="12031" spans="2:13">
      <c r="B12031" t="s">
        <v>20</v>
      </c>
      <c r="C12031" t="s">
        <v>21</v>
      </c>
      <c r="D12031" t="s">
        <v>22</v>
      </c>
      <c r="E12031" t="s">
        <v>778</v>
      </c>
      <c r="F12031" t="s">
        <v>778</v>
      </c>
      <c r="G12031" t="s">
        <v>113</v>
      </c>
      <c r="H12031" t="s">
        <v>283</v>
      </c>
      <c r="I12031">
        <v>100.5</v>
      </c>
      <c r="J12031">
        <v>2</v>
      </c>
      <c r="K12031">
        <v>4480</v>
      </c>
      <c r="L12031" t="s">
        <v>471</v>
      </c>
      <c r="M12031" s="2">
        <f>+Table3[[#This Row],[CHW]]/Table3[[#This Row],[Count of Airbill Number]]</f>
        <v>50.25</v>
      </c>
    </row>
    <row r="12032" spans="2:13">
      <c r="B12032" t="s">
        <v>20</v>
      </c>
      <c r="C12032" t="s">
        <v>472</v>
      </c>
      <c r="D12032" t="s">
        <v>22</v>
      </c>
      <c r="E12032" t="s">
        <v>778</v>
      </c>
      <c r="F12032" t="s">
        <v>778</v>
      </c>
      <c r="G12032" t="s">
        <v>261</v>
      </c>
      <c r="H12032" t="s">
        <v>629</v>
      </c>
      <c r="I12032">
        <v>100.5</v>
      </c>
      <c r="J12032">
        <v>7</v>
      </c>
      <c r="K12032">
        <v>4481</v>
      </c>
      <c r="L12032" t="s">
        <v>471</v>
      </c>
      <c r="M12032" s="2">
        <f>+Table3[[#This Row],[CHW]]/Table3[[#This Row],[Count of Airbill Number]]</f>
        <v>14.357142857142858</v>
      </c>
    </row>
    <row r="12033" spans="2:13">
      <c r="B12033" t="s">
        <v>35</v>
      </c>
      <c r="C12033" t="s">
        <v>21</v>
      </c>
      <c r="D12033" t="s">
        <v>36</v>
      </c>
      <c r="E12033" t="s">
        <v>777</v>
      </c>
      <c r="F12033" t="s">
        <v>777</v>
      </c>
      <c r="G12033" t="s">
        <v>274</v>
      </c>
      <c r="H12033" t="s">
        <v>374</v>
      </c>
      <c r="I12033">
        <v>100</v>
      </c>
      <c r="J12033">
        <v>1</v>
      </c>
      <c r="K12033">
        <v>4482</v>
      </c>
      <c r="L12033" t="s">
        <v>471</v>
      </c>
      <c r="M12033" s="2">
        <f>+Table3[[#This Row],[CHW]]/Table3[[#This Row],[Count of Airbill Number]]</f>
        <v>100</v>
      </c>
    </row>
    <row r="12034" spans="2:13">
      <c r="B12034" t="s">
        <v>35</v>
      </c>
      <c r="C12034" t="s">
        <v>21</v>
      </c>
      <c r="D12034" t="s">
        <v>36</v>
      </c>
      <c r="E12034" t="s">
        <v>776</v>
      </c>
      <c r="F12034" t="s">
        <v>776</v>
      </c>
      <c r="G12034" t="s">
        <v>187</v>
      </c>
      <c r="H12034" t="s">
        <v>37</v>
      </c>
      <c r="I12034">
        <v>100</v>
      </c>
      <c r="J12034">
        <v>1</v>
      </c>
      <c r="K12034">
        <v>4483</v>
      </c>
      <c r="L12034" t="s">
        <v>471</v>
      </c>
      <c r="M12034" s="2">
        <f>+Table3[[#This Row],[CHW]]/Table3[[#This Row],[Count of Airbill Number]]</f>
        <v>100</v>
      </c>
    </row>
    <row r="12035" spans="2:13">
      <c r="B12035" t="s">
        <v>35</v>
      </c>
      <c r="C12035" t="s">
        <v>472</v>
      </c>
      <c r="D12035" t="s">
        <v>36</v>
      </c>
      <c r="E12035" t="s">
        <v>776</v>
      </c>
      <c r="F12035" t="s">
        <v>776</v>
      </c>
      <c r="G12035" t="s">
        <v>23</v>
      </c>
      <c r="H12035" t="s">
        <v>37</v>
      </c>
      <c r="I12035">
        <v>100</v>
      </c>
      <c r="J12035">
        <v>2</v>
      </c>
      <c r="K12035">
        <v>4484</v>
      </c>
      <c r="L12035" t="s">
        <v>471</v>
      </c>
      <c r="M12035" s="2">
        <f>+Table3[[#This Row],[CHW]]/Table3[[#This Row],[Count of Airbill Number]]</f>
        <v>50</v>
      </c>
    </row>
    <row r="12036" spans="2:13">
      <c r="B12036" t="s">
        <v>35</v>
      </c>
      <c r="C12036" t="s">
        <v>472</v>
      </c>
      <c r="D12036" t="s">
        <v>36</v>
      </c>
      <c r="E12036" t="s">
        <v>778</v>
      </c>
      <c r="F12036" t="s">
        <v>778</v>
      </c>
      <c r="G12036" t="s">
        <v>112</v>
      </c>
      <c r="H12036" t="s">
        <v>135</v>
      </c>
      <c r="I12036">
        <v>100</v>
      </c>
      <c r="J12036">
        <v>1</v>
      </c>
      <c r="K12036">
        <v>4485</v>
      </c>
      <c r="L12036" t="s">
        <v>471</v>
      </c>
      <c r="M12036" s="2">
        <f>+Table3[[#This Row],[CHW]]/Table3[[#This Row],[Count of Airbill Number]]</f>
        <v>100</v>
      </c>
    </row>
    <row r="12037" spans="2:13">
      <c r="B12037" t="s">
        <v>35</v>
      </c>
      <c r="C12037" t="s">
        <v>472</v>
      </c>
      <c r="D12037" t="s">
        <v>36</v>
      </c>
      <c r="E12037" t="s">
        <v>778</v>
      </c>
      <c r="F12037" t="s">
        <v>777</v>
      </c>
      <c r="G12037" t="s">
        <v>51</v>
      </c>
      <c r="H12037" t="s">
        <v>190</v>
      </c>
      <c r="I12037">
        <v>100</v>
      </c>
      <c r="J12037">
        <v>1</v>
      </c>
      <c r="K12037">
        <v>4486</v>
      </c>
      <c r="L12037" t="s">
        <v>471</v>
      </c>
      <c r="M12037" s="2">
        <f>+Table3[[#This Row],[CHW]]/Table3[[#This Row],[Count of Airbill Number]]</f>
        <v>100</v>
      </c>
    </row>
    <row r="12038" spans="2:13">
      <c r="B12038" t="s">
        <v>35</v>
      </c>
      <c r="C12038" t="s">
        <v>472</v>
      </c>
      <c r="D12038" t="s">
        <v>36</v>
      </c>
      <c r="E12038" t="s">
        <v>776</v>
      </c>
      <c r="F12038" t="s">
        <v>776</v>
      </c>
      <c r="G12038" t="s">
        <v>66</v>
      </c>
      <c r="H12038" t="s">
        <v>37</v>
      </c>
      <c r="I12038">
        <v>100</v>
      </c>
      <c r="J12038">
        <v>2</v>
      </c>
      <c r="K12038">
        <v>4487</v>
      </c>
      <c r="L12038" t="s">
        <v>471</v>
      </c>
      <c r="M12038" s="2">
        <f>+Table3[[#This Row],[CHW]]/Table3[[#This Row],[Count of Airbill Number]]</f>
        <v>50</v>
      </c>
    </row>
    <row r="12039" spans="2:13">
      <c r="B12039" t="s">
        <v>35</v>
      </c>
      <c r="C12039" t="s">
        <v>472</v>
      </c>
      <c r="D12039" t="s">
        <v>36</v>
      </c>
      <c r="E12039" t="s">
        <v>778</v>
      </c>
      <c r="F12039" t="s">
        <v>778</v>
      </c>
      <c r="G12039" t="s">
        <v>267</v>
      </c>
      <c r="H12039" t="s">
        <v>86</v>
      </c>
      <c r="I12039">
        <v>100</v>
      </c>
      <c r="J12039">
        <v>1</v>
      </c>
      <c r="K12039">
        <v>4488</v>
      </c>
      <c r="L12039" t="s">
        <v>471</v>
      </c>
      <c r="M12039" s="2">
        <f>+Table3[[#This Row],[CHW]]/Table3[[#This Row],[Count of Airbill Number]]</f>
        <v>100</v>
      </c>
    </row>
    <row r="12040" spans="2:13">
      <c r="B12040" t="s">
        <v>35</v>
      </c>
      <c r="C12040" t="s">
        <v>472</v>
      </c>
      <c r="D12040" t="s">
        <v>36</v>
      </c>
      <c r="E12040" t="s">
        <v>777</v>
      </c>
      <c r="F12040" t="s">
        <v>776</v>
      </c>
      <c r="G12040" t="s">
        <v>190</v>
      </c>
      <c r="H12040" t="s">
        <v>37</v>
      </c>
      <c r="I12040">
        <v>100</v>
      </c>
      <c r="J12040">
        <v>1</v>
      </c>
      <c r="K12040">
        <v>4489</v>
      </c>
      <c r="L12040" t="s">
        <v>471</v>
      </c>
      <c r="M12040" s="2">
        <f>+Table3[[#This Row],[CHW]]/Table3[[#This Row],[Count of Airbill Number]]</f>
        <v>100</v>
      </c>
    </row>
    <row r="12041" spans="2:13">
      <c r="B12041" t="s">
        <v>20</v>
      </c>
      <c r="C12041" t="s">
        <v>21</v>
      </c>
      <c r="D12041" t="s">
        <v>22</v>
      </c>
      <c r="E12041" t="s">
        <v>776</v>
      </c>
      <c r="F12041" t="s">
        <v>776</v>
      </c>
      <c r="G12041" t="s">
        <v>167</v>
      </c>
      <c r="H12041" t="s">
        <v>24</v>
      </c>
      <c r="I12041">
        <v>100</v>
      </c>
      <c r="J12041">
        <v>3</v>
      </c>
      <c r="K12041">
        <v>4490</v>
      </c>
      <c r="L12041" t="s">
        <v>471</v>
      </c>
      <c r="M12041" s="2">
        <f>+Table3[[#This Row],[CHW]]/Table3[[#This Row],[Count of Airbill Number]]</f>
        <v>33.333333333333336</v>
      </c>
    </row>
    <row r="12042" spans="2:13">
      <c r="B12042" t="s">
        <v>20</v>
      </c>
      <c r="C12042" t="s">
        <v>21</v>
      </c>
      <c r="D12042" t="s">
        <v>22</v>
      </c>
      <c r="E12042" t="s">
        <v>778</v>
      </c>
      <c r="F12042" t="s">
        <v>778</v>
      </c>
      <c r="G12042" t="s">
        <v>153</v>
      </c>
      <c r="H12042" t="s">
        <v>113</v>
      </c>
      <c r="I12042">
        <v>100</v>
      </c>
      <c r="J12042">
        <v>1</v>
      </c>
      <c r="K12042">
        <v>4491</v>
      </c>
      <c r="L12042" t="s">
        <v>471</v>
      </c>
      <c r="M12042" s="2">
        <f>+Table3[[#This Row],[CHW]]/Table3[[#This Row],[Count of Airbill Number]]</f>
        <v>100</v>
      </c>
    </row>
    <row r="12043" spans="2:13">
      <c r="B12043" t="s">
        <v>20</v>
      </c>
      <c r="C12043" t="s">
        <v>21</v>
      </c>
      <c r="D12043" t="s">
        <v>22</v>
      </c>
      <c r="E12043" t="s">
        <v>777</v>
      </c>
      <c r="F12043" t="s">
        <v>777</v>
      </c>
      <c r="G12043" t="s">
        <v>97</v>
      </c>
      <c r="H12043" t="s">
        <v>162</v>
      </c>
      <c r="I12043">
        <v>100</v>
      </c>
      <c r="J12043">
        <v>1</v>
      </c>
      <c r="K12043">
        <v>4492</v>
      </c>
      <c r="L12043" t="s">
        <v>471</v>
      </c>
      <c r="M12043" s="2">
        <f>+Table3[[#This Row],[CHW]]/Table3[[#This Row],[Count of Airbill Number]]</f>
        <v>100</v>
      </c>
    </row>
    <row r="12044" spans="2:13">
      <c r="B12044" t="s">
        <v>20</v>
      </c>
      <c r="C12044" t="s">
        <v>21</v>
      </c>
      <c r="D12044" t="s">
        <v>22</v>
      </c>
      <c r="E12044" t="s">
        <v>776</v>
      </c>
      <c r="F12044" t="s">
        <v>776</v>
      </c>
      <c r="G12044" t="s">
        <v>212</v>
      </c>
      <c r="H12044" t="s">
        <v>24</v>
      </c>
      <c r="I12044">
        <v>100</v>
      </c>
      <c r="J12044">
        <v>4</v>
      </c>
      <c r="K12044">
        <v>4493</v>
      </c>
      <c r="L12044" t="s">
        <v>471</v>
      </c>
      <c r="M12044" s="2">
        <f>+Table3[[#This Row],[CHW]]/Table3[[#This Row],[Count of Airbill Number]]</f>
        <v>25</v>
      </c>
    </row>
    <row r="12045" spans="2:13">
      <c r="B12045" t="s">
        <v>20</v>
      </c>
      <c r="C12045" t="s">
        <v>21</v>
      </c>
      <c r="D12045" t="s">
        <v>22</v>
      </c>
      <c r="E12045" t="s">
        <v>777</v>
      </c>
      <c r="F12045" t="s">
        <v>777</v>
      </c>
      <c r="G12045" t="s">
        <v>190</v>
      </c>
      <c r="H12045" t="s">
        <v>106</v>
      </c>
      <c r="I12045">
        <v>100</v>
      </c>
      <c r="J12045">
        <v>1</v>
      </c>
      <c r="K12045">
        <v>4494</v>
      </c>
      <c r="L12045" t="s">
        <v>471</v>
      </c>
      <c r="M12045" s="2">
        <f>+Table3[[#This Row],[CHW]]/Table3[[#This Row],[Count of Airbill Number]]</f>
        <v>100</v>
      </c>
    </row>
    <row r="12046" spans="2:13">
      <c r="B12046" t="s">
        <v>20</v>
      </c>
      <c r="C12046" t="s">
        <v>21</v>
      </c>
      <c r="D12046" t="s">
        <v>36</v>
      </c>
      <c r="E12046" t="s">
        <v>777</v>
      </c>
      <c r="F12046" t="s">
        <v>777</v>
      </c>
      <c r="G12046" t="s">
        <v>511</v>
      </c>
      <c r="H12046" t="s">
        <v>106</v>
      </c>
      <c r="I12046">
        <v>100</v>
      </c>
      <c r="J12046">
        <v>83</v>
      </c>
      <c r="K12046">
        <v>4495</v>
      </c>
      <c r="L12046" t="s">
        <v>471</v>
      </c>
      <c r="M12046" s="2">
        <f>+Table3[[#This Row],[CHW]]/Table3[[#This Row],[Count of Airbill Number]]</f>
        <v>1.2048192771084338</v>
      </c>
    </row>
    <row r="12047" spans="2:13">
      <c r="B12047" t="s">
        <v>20</v>
      </c>
      <c r="C12047" t="s">
        <v>21</v>
      </c>
      <c r="D12047" t="s">
        <v>36</v>
      </c>
      <c r="E12047" t="s">
        <v>778</v>
      </c>
      <c r="F12047" t="s">
        <v>778</v>
      </c>
      <c r="G12047" t="s">
        <v>291</v>
      </c>
      <c r="H12047" t="s">
        <v>171</v>
      </c>
      <c r="I12047">
        <v>100</v>
      </c>
      <c r="J12047">
        <v>33</v>
      </c>
      <c r="K12047">
        <v>4496</v>
      </c>
      <c r="L12047" t="s">
        <v>471</v>
      </c>
      <c r="M12047" s="2">
        <f>+Table3[[#This Row],[CHW]]/Table3[[#This Row],[Count of Airbill Number]]</f>
        <v>3.0303030303030303</v>
      </c>
    </row>
    <row r="12048" spans="2:13">
      <c r="B12048" t="s">
        <v>20</v>
      </c>
      <c r="C12048" t="s">
        <v>472</v>
      </c>
      <c r="D12048" t="s">
        <v>22</v>
      </c>
      <c r="E12048" t="s">
        <v>777</v>
      </c>
      <c r="F12048" t="s">
        <v>776</v>
      </c>
      <c r="G12048" t="s">
        <v>38</v>
      </c>
      <c r="H12048" t="s">
        <v>49</v>
      </c>
      <c r="I12048">
        <v>100</v>
      </c>
      <c r="J12048">
        <v>2</v>
      </c>
      <c r="K12048">
        <v>4497</v>
      </c>
      <c r="L12048" t="s">
        <v>471</v>
      </c>
      <c r="M12048" s="2">
        <f>+Table3[[#This Row],[CHW]]/Table3[[#This Row],[Count of Airbill Number]]</f>
        <v>50</v>
      </c>
    </row>
    <row r="12049" spans="2:13">
      <c r="B12049" t="s">
        <v>20</v>
      </c>
      <c r="C12049" t="s">
        <v>472</v>
      </c>
      <c r="D12049" t="s">
        <v>22</v>
      </c>
      <c r="E12049" t="s">
        <v>776</v>
      </c>
      <c r="F12049" t="s">
        <v>776</v>
      </c>
      <c r="G12049" t="s">
        <v>39</v>
      </c>
      <c r="H12049" t="s">
        <v>83</v>
      </c>
      <c r="I12049">
        <v>100</v>
      </c>
      <c r="J12049">
        <v>5</v>
      </c>
      <c r="K12049">
        <v>4498</v>
      </c>
      <c r="L12049" t="s">
        <v>471</v>
      </c>
      <c r="M12049" s="2">
        <f>+Table3[[#This Row],[CHW]]/Table3[[#This Row],[Count of Airbill Number]]</f>
        <v>20</v>
      </c>
    </row>
    <row r="12050" spans="2:13">
      <c r="B12050" t="s">
        <v>20</v>
      </c>
      <c r="C12050" t="s">
        <v>472</v>
      </c>
      <c r="D12050" t="s">
        <v>22</v>
      </c>
      <c r="E12050" t="s">
        <v>778</v>
      </c>
      <c r="F12050" t="s">
        <v>778</v>
      </c>
      <c r="G12050" t="s">
        <v>86</v>
      </c>
      <c r="H12050" t="s">
        <v>261</v>
      </c>
      <c r="I12050">
        <v>100</v>
      </c>
      <c r="J12050">
        <v>10</v>
      </c>
      <c r="K12050">
        <v>4499</v>
      </c>
      <c r="L12050" t="s">
        <v>471</v>
      </c>
      <c r="M12050" s="2">
        <f>+Table3[[#This Row],[CHW]]/Table3[[#This Row],[Count of Airbill Number]]</f>
        <v>10</v>
      </c>
    </row>
    <row r="12051" spans="2:13">
      <c r="B12051" t="s">
        <v>20</v>
      </c>
      <c r="C12051" t="s">
        <v>472</v>
      </c>
      <c r="D12051" t="s">
        <v>22</v>
      </c>
      <c r="E12051" t="s">
        <v>778</v>
      </c>
      <c r="F12051" t="s">
        <v>778</v>
      </c>
      <c r="G12051" t="s">
        <v>358</v>
      </c>
      <c r="H12051" t="s">
        <v>90</v>
      </c>
      <c r="I12051">
        <v>100</v>
      </c>
      <c r="J12051">
        <v>6</v>
      </c>
      <c r="K12051">
        <v>4500</v>
      </c>
      <c r="L12051" t="s">
        <v>471</v>
      </c>
      <c r="M12051" s="2">
        <f>+Table3[[#This Row],[CHW]]/Table3[[#This Row],[Count of Airbill Number]]</f>
        <v>16.666666666666668</v>
      </c>
    </row>
    <row r="12052" spans="2:13">
      <c r="B12052" t="s">
        <v>20</v>
      </c>
      <c r="C12052" t="s">
        <v>472</v>
      </c>
      <c r="D12052" t="s">
        <v>22</v>
      </c>
      <c r="E12052" t="s">
        <v>776</v>
      </c>
      <c r="F12052" t="s">
        <v>778</v>
      </c>
      <c r="G12052" t="s">
        <v>85</v>
      </c>
      <c r="H12052" t="s">
        <v>423</v>
      </c>
      <c r="I12052">
        <v>100</v>
      </c>
      <c r="J12052">
        <v>2</v>
      </c>
      <c r="K12052">
        <v>4501</v>
      </c>
      <c r="L12052" t="s">
        <v>471</v>
      </c>
      <c r="M12052" s="2">
        <f>+Table3[[#This Row],[CHW]]/Table3[[#This Row],[Count of Airbill Number]]</f>
        <v>50</v>
      </c>
    </row>
    <row r="12053" spans="2:13">
      <c r="B12053" t="s">
        <v>20</v>
      </c>
      <c r="C12053" t="s">
        <v>472</v>
      </c>
      <c r="D12053" t="s">
        <v>22</v>
      </c>
      <c r="E12053" t="s">
        <v>776</v>
      </c>
      <c r="F12053" t="s">
        <v>776</v>
      </c>
      <c r="G12053" t="s">
        <v>32</v>
      </c>
      <c r="H12053" t="s">
        <v>244</v>
      </c>
      <c r="I12053">
        <v>100</v>
      </c>
      <c r="J12053">
        <v>11</v>
      </c>
      <c r="K12053">
        <v>4502</v>
      </c>
      <c r="L12053" t="s">
        <v>471</v>
      </c>
      <c r="M12053" s="2">
        <f>+Table3[[#This Row],[CHW]]/Table3[[#This Row],[Count of Airbill Number]]</f>
        <v>9.0909090909090917</v>
      </c>
    </row>
    <row r="12054" spans="2:13">
      <c r="B12054" t="s">
        <v>20</v>
      </c>
      <c r="C12054" t="s">
        <v>472</v>
      </c>
      <c r="D12054" t="s">
        <v>22</v>
      </c>
      <c r="E12054" t="s">
        <v>778</v>
      </c>
      <c r="F12054" t="s">
        <v>778</v>
      </c>
      <c r="G12054" t="s">
        <v>353</v>
      </c>
      <c r="H12054" t="s">
        <v>51</v>
      </c>
      <c r="I12054">
        <v>100</v>
      </c>
      <c r="J12054">
        <v>10</v>
      </c>
      <c r="K12054">
        <v>4503</v>
      </c>
      <c r="L12054" t="s">
        <v>471</v>
      </c>
      <c r="M12054" s="2">
        <f>+Table3[[#This Row],[CHW]]/Table3[[#This Row],[Count of Airbill Number]]</f>
        <v>10</v>
      </c>
    </row>
    <row r="12055" spans="2:13">
      <c r="B12055" t="s">
        <v>20</v>
      </c>
      <c r="C12055" t="s">
        <v>472</v>
      </c>
      <c r="D12055" t="s">
        <v>22</v>
      </c>
      <c r="E12055" t="s">
        <v>777</v>
      </c>
      <c r="F12055" t="s">
        <v>776</v>
      </c>
      <c r="G12055" t="s">
        <v>162</v>
      </c>
      <c r="H12055" t="s">
        <v>600</v>
      </c>
      <c r="I12055">
        <v>100</v>
      </c>
      <c r="J12055">
        <v>5</v>
      </c>
      <c r="K12055">
        <v>4504</v>
      </c>
      <c r="L12055" t="s">
        <v>471</v>
      </c>
      <c r="M12055" s="2">
        <f>+Table3[[#This Row],[CHW]]/Table3[[#This Row],[Count of Airbill Number]]</f>
        <v>20</v>
      </c>
    </row>
    <row r="12056" spans="2:13">
      <c r="B12056" t="s">
        <v>20</v>
      </c>
      <c r="C12056" t="s">
        <v>472</v>
      </c>
      <c r="D12056" t="s">
        <v>22</v>
      </c>
      <c r="E12056" t="s">
        <v>777</v>
      </c>
      <c r="F12056" t="s">
        <v>777</v>
      </c>
      <c r="G12056" t="s">
        <v>162</v>
      </c>
      <c r="H12056" t="s">
        <v>274</v>
      </c>
      <c r="I12056">
        <v>100</v>
      </c>
      <c r="J12056">
        <v>8</v>
      </c>
      <c r="K12056">
        <v>4505</v>
      </c>
      <c r="L12056" t="s">
        <v>471</v>
      </c>
      <c r="M12056" s="2">
        <f>+Table3[[#This Row],[CHW]]/Table3[[#This Row],[Count of Airbill Number]]</f>
        <v>12.5</v>
      </c>
    </row>
    <row r="12057" spans="2:13">
      <c r="B12057" t="s">
        <v>20</v>
      </c>
      <c r="C12057" t="s">
        <v>472</v>
      </c>
      <c r="D12057" t="s">
        <v>22</v>
      </c>
      <c r="E12057" t="s">
        <v>776</v>
      </c>
      <c r="F12057" t="s">
        <v>777</v>
      </c>
      <c r="G12057" t="s">
        <v>123</v>
      </c>
      <c r="H12057" t="s">
        <v>181</v>
      </c>
      <c r="I12057">
        <v>100</v>
      </c>
      <c r="J12057">
        <v>1</v>
      </c>
      <c r="K12057">
        <v>4506</v>
      </c>
      <c r="L12057" t="s">
        <v>471</v>
      </c>
      <c r="M12057" s="2">
        <f>+Table3[[#This Row],[CHW]]/Table3[[#This Row],[Count of Airbill Number]]</f>
        <v>100</v>
      </c>
    </row>
    <row r="12058" spans="2:13">
      <c r="B12058" t="s">
        <v>20</v>
      </c>
      <c r="C12058" t="s">
        <v>472</v>
      </c>
      <c r="D12058" t="s">
        <v>22</v>
      </c>
      <c r="E12058" t="s">
        <v>778</v>
      </c>
      <c r="F12058" t="s">
        <v>778</v>
      </c>
      <c r="G12058" t="s">
        <v>425</v>
      </c>
      <c r="H12058" t="s">
        <v>358</v>
      </c>
      <c r="I12058">
        <v>100</v>
      </c>
      <c r="J12058">
        <v>8</v>
      </c>
      <c r="K12058">
        <v>4507</v>
      </c>
      <c r="L12058" t="s">
        <v>471</v>
      </c>
      <c r="M12058" s="2">
        <f>+Table3[[#This Row],[CHW]]/Table3[[#This Row],[Count of Airbill Number]]</f>
        <v>12.5</v>
      </c>
    </row>
    <row r="12059" spans="2:13">
      <c r="B12059" t="s">
        <v>20</v>
      </c>
      <c r="C12059" t="s">
        <v>472</v>
      </c>
      <c r="D12059" t="s">
        <v>22</v>
      </c>
      <c r="E12059" t="s">
        <v>777</v>
      </c>
      <c r="F12059" t="s">
        <v>778</v>
      </c>
      <c r="G12059" t="s">
        <v>27</v>
      </c>
      <c r="H12059" t="s">
        <v>210</v>
      </c>
      <c r="I12059">
        <v>100</v>
      </c>
      <c r="J12059">
        <v>9</v>
      </c>
      <c r="K12059">
        <v>4508</v>
      </c>
      <c r="L12059" t="s">
        <v>471</v>
      </c>
      <c r="M12059" s="2">
        <f>+Table3[[#This Row],[CHW]]/Table3[[#This Row],[Count of Airbill Number]]</f>
        <v>11.111111111111111</v>
      </c>
    </row>
    <row r="12060" spans="2:13">
      <c r="B12060" t="s">
        <v>20</v>
      </c>
      <c r="C12060" t="s">
        <v>472</v>
      </c>
      <c r="D12060" t="s">
        <v>22</v>
      </c>
      <c r="E12060" t="s">
        <v>777</v>
      </c>
      <c r="F12060" t="s">
        <v>778</v>
      </c>
      <c r="G12060" t="s">
        <v>106</v>
      </c>
      <c r="H12060" t="s">
        <v>113</v>
      </c>
      <c r="I12060">
        <v>100</v>
      </c>
      <c r="J12060">
        <v>6</v>
      </c>
      <c r="K12060">
        <v>4509</v>
      </c>
      <c r="L12060" t="s">
        <v>471</v>
      </c>
      <c r="M12060" s="2">
        <f>+Table3[[#This Row],[CHW]]/Table3[[#This Row],[Count of Airbill Number]]</f>
        <v>16.666666666666668</v>
      </c>
    </row>
    <row r="12061" spans="2:13">
      <c r="B12061" t="s">
        <v>20</v>
      </c>
      <c r="C12061" t="s">
        <v>472</v>
      </c>
      <c r="D12061" t="s">
        <v>22</v>
      </c>
      <c r="E12061" t="s">
        <v>776</v>
      </c>
      <c r="F12061" t="s">
        <v>776</v>
      </c>
      <c r="G12061" t="s">
        <v>158</v>
      </c>
      <c r="H12061" t="s">
        <v>88</v>
      </c>
      <c r="I12061">
        <v>100</v>
      </c>
      <c r="J12061">
        <v>3</v>
      </c>
      <c r="K12061">
        <v>4510</v>
      </c>
      <c r="L12061" t="s">
        <v>471</v>
      </c>
      <c r="M12061" s="2">
        <f>+Table3[[#This Row],[CHW]]/Table3[[#This Row],[Count of Airbill Number]]</f>
        <v>33.333333333333336</v>
      </c>
    </row>
    <row r="12062" spans="2:13">
      <c r="B12062" t="s">
        <v>20</v>
      </c>
      <c r="C12062" t="s">
        <v>472</v>
      </c>
      <c r="D12062" t="s">
        <v>22</v>
      </c>
      <c r="E12062" t="s">
        <v>778</v>
      </c>
      <c r="F12062" t="s">
        <v>778</v>
      </c>
      <c r="G12062" t="s">
        <v>391</v>
      </c>
      <c r="H12062" t="s">
        <v>171</v>
      </c>
      <c r="I12062">
        <v>100</v>
      </c>
      <c r="J12062">
        <v>6</v>
      </c>
      <c r="K12062">
        <v>4511</v>
      </c>
      <c r="L12062" t="s">
        <v>471</v>
      </c>
      <c r="M12062" s="2">
        <f>+Table3[[#This Row],[CHW]]/Table3[[#This Row],[Count of Airbill Number]]</f>
        <v>16.666666666666668</v>
      </c>
    </row>
    <row r="12063" spans="2:13">
      <c r="B12063" t="s">
        <v>20</v>
      </c>
      <c r="C12063" t="s">
        <v>472</v>
      </c>
      <c r="D12063" t="s">
        <v>36</v>
      </c>
      <c r="E12063" t="s">
        <v>777</v>
      </c>
      <c r="F12063" t="s">
        <v>776</v>
      </c>
      <c r="G12063" t="s">
        <v>181</v>
      </c>
      <c r="H12063" t="s">
        <v>37</v>
      </c>
      <c r="I12063">
        <v>100</v>
      </c>
      <c r="J12063">
        <v>7</v>
      </c>
      <c r="K12063">
        <v>4512</v>
      </c>
      <c r="L12063" t="s">
        <v>471</v>
      </c>
      <c r="M12063" s="2">
        <f>+Table3[[#This Row],[CHW]]/Table3[[#This Row],[Count of Airbill Number]]</f>
        <v>14.285714285714286</v>
      </c>
    </row>
    <row r="12064" spans="2:13">
      <c r="B12064" t="s">
        <v>20</v>
      </c>
      <c r="C12064" t="s">
        <v>472</v>
      </c>
      <c r="D12064" t="s">
        <v>36</v>
      </c>
      <c r="E12064" t="s">
        <v>776</v>
      </c>
      <c r="F12064" t="s">
        <v>776</v>
      </c>
      <c r="G12064" t="s">
        <v>49</v>
      </c>
      <c r="H12064" t="s">
        <v>37</v>
      </c>
      <c r="I12064">
        <v>100</v>
      </c>
      <c r="J12064">
        <v>3</v>
      </c>
      <c r="K12064">
        <v>4513</v>
      </c>
      <c r="L12064" t="s">
        <v>471</v>
      </c>
      <c r="M12064" s="2">
        <f>+Table3[[#This Row],[CHW]]/Table3[[#This Row],[Count of Airbill Number]]</f>
        <v>33.333333333333336</v>
      </c>
    </row>
    <row r="12065" spans="2:13">
      <c r="B12065" t="s">
        <v>20</v>
      </c>
      <c r="C12065" t="s">
        <v>21</v>
      </c>
      <c r="D12065" t="s">
        <v>22</v>
      </c>
      <c r="E12065" t="s">
        <v>776</v>
      </c>
      <c r="F12065" t="s">
        <v>778</v>
      </c>
      <c r="G12065" t="s">
        <v>37</v>
      </c>
      <c r="H12065" t="s">
        <v>90</v>
      </c>
      <c r="I12065">
        <v>99.87</v>
      </c>
      <c r="J12065">
        <v>49</v>
      </c>
      <c r="K12065">
        <v>4514</v>
      </c>
      <c r="L12065" t="s">
        <v>471</v>
      </c>
      <c r="M12065" s="2">
        <f>+Table3[[#This Row],[CHW]]/Table3[[#This Row],[Count of Airbill Number]]</f>
        <v>2.0381632653061224</v>
      </c>
    </row>
    <row r="12066" spans="2:13">
      <c r="B12066" t="s">
        <v>20</v>
      </c>
      <c r="C12066" t="s">
        <v>21</v>
      </c>
      <c r="D12066" t="s">
        <v>22</v>
      </c>
      <c r="E12066" t="s">
        <v>776</v>
      </c>
      <c r="F12066" t="s">
        <v>776</v>
      </c>
      <c r="G12066" t="s">
        <v>31</v>
      </c>
      <c r="H12066" t="s">
        <v>192</v>
      </c>
      <c r="I12066">
        <v>99.8</v>
      </c>
      <c r="J12066">
        <v>8</v>
      </c>
      <c r="K12066">
        <v>4515</v>
      </c>
      <c r="L12066" t="s">
        <v>471</v>
      </c>
      <c r="M12066" s="2">
        <f>+Table3[[#This Row],[CHW]]/Table3[[#This Row],[Count of Airbill Number]]</f>
        <v>12.475</v>
      </c>
    </row>
    <row r="12067" spans="2:13">
      <c r="B12067" t="s">
        <v>20</v>
      </c>
      <c r="C12067" t="s">
        <v>472</v>
      </c>
      <c r="D12067" t="s">
        <v>22</v>
      </c>
      <c r="E12067" t="s">
        <v>778</v>
      </c>
      <c r="F12067" t="s">
        <v>776</v>
      </c>
      <c r="G12067" t="s">
        <v>86</v>
      </c>
      <c r="H12067" t="s">
        <v>522</v>
      </c>
      <c r="I12067">
        <v>99.8</v>
      </c>
      <c r="J12067">
        <v>11</v>
      </c>
      <c r="K12067">
        <v>4516</v>
      </c>
      <c r="L12067" t="s">
        <v>471</v>
      </c>
      <c r="M12067" s="2">
        <f>+Table3[[#This Row],[CHW]]/Table3[[#This Row],[Count of Airbill Number]]</f>
        <v>9.0727272727272723</v>
      </c>
    </row>
    <row r="12068" spans="2:13">
      <c r="B12068" t="s">
        <v>20</v>
      </c>
      <c r="C12068" t="s">
        <v>21</v>
      </c>
      <c r="D12068" t="s">
        <v>22</v>
      </c>
      <c r="E12068" t="s">
        <v>776</v>
      </c>
      <c r="F12068" t="s">
        <v>776</v>
      </c>
      <c r="G12068" t="s">
        <v>85</v>
      </c>
      <c r="H12068" t="s">
        <v>84</v>
      </c>
      <c r="I12068">
        <v>99.78796840000004</v>
      </c>
      <c r="J12068">
        <v>35</v>
      </c>
      <c r="K12068">
        <v>4517</v>
      </c>
      <c r="L12068" t="s">
        <v>471</v>
      </c>
      <c r="M12068" s="2">
        <f>+Table3[[#This Row],[CHW]]/Table3[[#This Row],[Count of Airbill Number]]</f>
        <v>2.8510848114285725</v>
      </c>
    </row>
    <row r="12069" spans="2:13">
      <c r="B12069" t="s">
        <v>20</v>
      </c>
      <c r="C12069" t="s">
        <v>472</v>
      </c>
      <c r="D12069" t="s">
        <v>22</v>
      </c>
      <c r="E12069" t="s">
        <v>776</v>
      </c>
      <c r="F12069" t="s">
        <v>776</v>
      </c>
      <c r="G12069" t="s">
        <v>216</v>
      </c>
      <c r="H12069" t="s">
        <v>49</v>
      </c>
      <c r="I12069">
        <v>99.7</v>
      </c>
      <c r="J12069">
        <v>3</v>
      </c>
      <c r="K12069">
        <v>4518</v>
      </c>
      <c r="L12069" t="s">
        <v>471</v>
      </c>
      <c r="M12069" s="2">
        <f>+Table3[[#This Row],[CHW]]/Table3[[#This Row],[Count of Airbill Number]]</f>
        <v>33.233333333333334</v>
      </c>
    </row>
    <row r="12070" spans="2:13">
      <c r="B12070" t="s">
        <v>20</v>
      </c>
      <c r="C12070" t="s">
        <v>472</v>
      </c>
      <c r="D12070" t="s">
        <v>22</v>
      </c>
      <c r="E12070" t="s">
        <v>776</v>
      </c>
      <c r="F12070" t="s">
        <v>776</v>
      </c>
      <c r="G12070" t="s">
        <v>50</v>
      </c>
      <c r="H12070" t="s">
        <v>37</v>
      </c>
      <c r="I12070">
        <v>99.62</v>
      </c>
      <c r="J12070">
        <v>7</v>
      </c>
      <c r="K12070">
        <v>4519</v>
      </c>
      <c r="L12070" t="s">
        <v>471</v>
      </c>
      <c r="M12070" s="2">
        <f>+Table3[[#This Row],[CHW]]/Table3[[#This Row],[Count of Airbill Number]]</f>
        <v>14.231428571428571</v>
      </c>
    </row>
    <row r="12071" spans="2:13">
      <c r="B12071" t="s">
        <v>20</v>
      </c>
      <c r="C12071" t="s">
        <v>472</v>
      </c>
      <c r="D12071" t="s">
        <v>22</v>
      </c>
      <c r="E12071" t="s">
        <v>776</v>
      </c>
      <c r="F12071" t="s">
        <v>778</v>
      </c>
      <c r="G12071" t="s">
        <v>24</v>
      </c>
      <c r="H12071" t="s">
        <v>51</v>
      </c>
      <c r="I12071">
        <v>99.5</v>
      </c>
      <c r="J12071">
        <v>5</v>
      </c>
      <c r="K12071">
        <v>4520</v>
      </c>
      <c r="L12071" t="s">
        <v>471</v>
      </c>
      <c r="M12071" s="2">
        <f>+Table3[[#This Row],[CHW]]/Table3[[#This Row],[Count of Airbill Number]]</f>
        <v>19.899999999999999</v>
      </c>
    </row>
    <row r="12072" spans="2:13">
      <c r="B12072" t="s">
        <v>20</v>
      </c>
      <c r="C12072" t="s">
        <v>472</v>
      </c>
      <c r="D12072" t="s">
        <v>22</v>
      </c>
      <c r="E12072" t="s">
        <v>776</v>
      </c>
      <c r="F12072" t="s">
        <v>776</v>
      </c>
      <c r="G12072" t="s">
        <v>68</v>
      </c>
      <c r="H12072" t="s">
        <v>85</v>
      </c>
      <c r="I12072">
        <v>99.5</v>
      </c>
      <c r="J12072">
        <v>5</v>
      </c>
      <c r="K12072">
        <v>4521</v>
      </c>
      <c r="L12072" t="s">
        <v>471</v>
      </c>
      <c r="M12072" s="2">
        <f>+Table3[[#This Row],[CHW]]/Table3[[#This Row],[Count of Airbill Number]]</f>
        <v>19.899999999999999</v>
      </c>
    </row>
    <row r="12073" spans="2:13">
      <c r="B12073" t="s">
        <v>20</v>
      </c>
      <c r="C12073" t="s">
        <v>472</v>
      </c>
      <c r="D12073" t="s">
        <v>22</v>
      </c>
      <c r="E12073" t="s">
        <v>776</v>
      </c>
      <c r="F12073" t="s">
        <v>778</v>
      </c>
      <c r="G12073" t="s">
        <v>85</v>
      </c>
      <c r="H12073" t="s">
        <v>261</v>
      </c>
      <c r="I12073">
        <v>99.5</v>
      </c>
      <c r="J12073">
        <v>9</v>
      </c>
      <c r="K12073">
        <v>4522</v>
      </c>
      <c r="L12073" t="s">
        <v>471</v>
      </c>
      <c r="M12073" s="2">
        <f>+Table3[[#This Row],[CHW]]/Table3[[#This Row],[Count of Airbill Number]]</f>
        <v>11.055555555555555</v>
      </c>
    </row>
    <row r="12074" spans="2:13">
      <c r="B12074" t="s">
        <v>20</v>
      </c>
      <c r="C12074" t="s">
        <v>21</v>
      </c>
      <c r="D12074" t="s">
        <v>22</v>
      </c>
      <c r="E12074" t="s">
        <v>778</v>
      </c>
      <c r="F12074" t="s">
        <v>778</v>
      </c>
      <c r="G12074" t="s">
        <v>51</v>
      </c>
      <c r="H12074" t="s">
        <v>204</v>
      </c>
      <c r="I12074">
        <v>99</v>
      </c>
      <c r="J12074">
        <v>1</v>
      </c>
      <c r="K12074">
        <v>4523</v>
      </c>
      <c r="L12074" t="s">
        <v>471</v>
      </c>
      <c r="M12074" s="2">
        <f>+Table3[[#This Row],[CHW]]/Table3[[#This Row],[Count of Airbill Number]]</f>
        <v>99</v>
      </c>
    </row>
    <row r="12075" spans="2:13">
      <c r="B12075" t="s">
        <v>20</v>
      </c>
      <c r="C12075" t="s">
        <v>21</v>
      </c>
      <c r="D12075" t="s">
        <v>22</v>
      </c>
      <c r="E12075" t="s">
        <v>777</v>
      </c>
      <c r="F12075" t="s">
        <v>776</v>
      </c>
      <c r="G12075" t="s">
        <v>190</v>
      </c>
      <c r="H12075" t="s">
        <v>32</v>
      </c>
      <c r="I12075">
        <v>99</v>
      </c>
      <c r="J12075">
        <v>7</v>
      </c>
      <c r="K12075">
        <v>4524</v>
      </c>
      <c r="L12075" t="s">
        <v>471</v>
      </c>
      <c r="M12075" s="2">
        <f>+Table3[[#This Row],[CHW]]/Table3[[#This Row],[Count of Airbill Number]]</f>
        <v>14.142857142857142</v>
      </c>
    </row>
    <row r="12076" spans="2:13">
      <c r="B12076" t="s">
        <v>20</v>
      </c>
      <c r="C12076" t="s">
        <v>472</v>
      </c>
      <c r="D12076" t="s">
        <v>22</v>
      </c>
      <c r="E12076" t="s">
        <v>777</v>
      </c>
      <c r="F12076" t="s">
        <v>777</v>
      </c>
      <c r="G12076" t="s">
        <v>290</v>
      </c>
      <c r="H12076" t="s">
        <v>512</v>
      </c>
      <c r="I12076">
        <v>99</v>
      </c>
      <c r="J12076">
        <v>8</v>
      </c>
      <c r="K12076">
        <v>4525</v>
      </c>
      <c r="L12076" t="s">
        <v>471</v>
      </c>
      <c r="M12076" s="2">
        <f>+Table3[[#This Row],[CHW]]/Table3[[#This Row],[Count of Airbill Number]]</f>
        <v>12.375</v>
      </c>
    </row>
    <row r="12077" spans="2:13">
      <c r="B12077" t="s">
        <v>20</v>
      </c>
      <c r="C12077" t="s">
        <v>472</v>
      </c>
      <c r="D12077" t="s">
        <v>22</v>
      </c>
      <c r="E12077" t="s">
        <v>778</v>
      </c>
      <c r="F12077" t="s">
        <v>776</v>
      </c>
      <c r="G12077" t="s">
        <v>150</v>
      </c>
      <c r="H12077" t="s">
        <v>39</v>
      </c>
      <c r="I12077">
        <v>99</v>
      </c>
      <c r="J12077">
        <v>4</v>
      </c>
      <c r="K12077">
        <v>4526</v>
      </c>
      <c r="L12077" t="s">
        <v>471</v>
      </c>
      <c r="M12077" s="2">
        <f>+Table3[[#This Row],[CHW]]/Table3[[#This Row],[Count of Airbill Number]]</f>
        <v>24.75</v>
      </c>
    </row>
    <row r="12078" spans="2:13">
      <c r="B12078" t="s">
        <v>20</v>
      </c>
      <c r="C12078" t="s">
        <v>472</v>
      </c>
      <c r="D12078" t="s">
        <v>22</v>
      </c>
      <c r="E12078" t="s">
        <v>776</v>
      </c>
      <c r="F12078" t="s">
        <v>776</v>
      </c>
      <c r="G12078" t="s">
        <v>170</v>
      </c>
      <c r="H12078" t="s">
        <v>32</v>
      </c>
      <c r="I12078">
        <v>99</v>
      </c>
      <c r="J12078">
        <v>3</v>
      </c>
      <c r="K12078">
        <v>4527</v>
      </c>
      <c r="L12078" t="s">
        <v>471</v>
      </c>
      <c r="M12078" s="2">
        <f>+Table3[[#This Row],[CHW]]/Table3[[#This Row],[Count of Airbill Number]]</f>
        <v>33</v>
      </c>
    </row>
    <row r="12079" spans="2:13">
      <c r="B12079" t="s">
        <v>20</v>
      </c>
      <c r="C12079" t="s">
        <v>472</v>
      </c>
      <c r="D12079" t="s">
        <v>22</v>
      </c>
      <c r="E12079" t="s">
        <v>776</v>
      </c>
      <c r="F12079" t="s">
        <v>776</v>
      </c>
      <c r="G12079" t="s">
        <v>49</v>
      </c>
      <c r="H12079" t="s">
        <v>77</v>
      </c>
      <c r="I12079">
        <v>99</v>
      </c>
      <c r="J12079">
        <v>10</v>
      </c>
      <c r="K12079">
        <v>4528</v>
      </c>
      <c r="L12079" t="s">
        <v>471</v>
      </c>
      <c r="M12079" s="2">
        <f>+Table3[[#This Row],[CHW]]/Table3[[#This Row],[Count of Airbill Number]]</f>
        <v>9.9</v>
      </c>
    </row>
    <row r="12080" spans="2:13">
      <c r="B12080" t="s">
        <v>20</v>
      </c>
      <c r="C12080" t="s">
        <v>472</v>
      </c>
      <c r="D12080" t="s">
        <v>22</v>
      </c>
      <c r="E12080" t="s">
        <v>778</v>
      </c>
      <c r="F12080" t="s">
        <v>778</v>
      </c>
      <c r="G12080" t="s">
        <v>635</v>
      </c>
      <c r="H12080" t="s">
        <v>634</v>
      </c>
      <c r="I12080">
        <v>99</v>
      </c>
      <c r="J12080">
        <v>6</v>
      </c>
      <c r="K12080">
        <v>4529</v>
      </c>
      <c r="L12080" t="s">
        <v>471</v>
      </c>
      <c r="M12080" s="2">
        <f>+Table3[[#This Row],[CHW]]/Table3[[#This Row],[Count of Airbill Number]]</f>
        <v>16.5</v>
      </c>
    </row>
    <row r="12081" spans="2:13">
      <c r="B12081" t="s">
        <v>20</v>
      </c>
      <c r="C12081" t="s">
        <v>472</v>
      </c>
      <c r="D12081" t="s">
        <v>36</v>
      </c>
      <c r="E12081" t="s">
        <v>777</v>
      </c>
      <c r="F12081" t="s">
        <v>777</v>
      </c>
      <c r="G12081" t="s">
        <v>417</v>
      </c>
      <c r="H12081" t="s">
        <v>106</v>
      </c>
      <c r="I12081">
        <v>99</v>
      </c>
      <c r="J12081">
        <v>12</v>
      </c>
      <c r="K12081">
        <v>4530</v>
      </c>
      <c r="L12081" t="s">
        <v>471</v>
      </c>
      <c r="M12081" s="2">
        <f>+Table3[[#This Row],[CHW]]/Table3[[#This Row],[Count of Airbill Number]]</f>
        <v>8.25</v>
      </c>
    </row>
    <row r="12082" spans="2:13">
      <c r="B12082" t="s">
        <v>35</v>
      </c>
      <c r="C12082" t="s">
        <v>472</v>
      </c>
      <c r="D12082" t="s">
        <v>36</v>
      </c>
      <c r="E12082" t="s">
        <v>776</v>
      </c>
      <c r="F12082" t="s">
        <v>776</v>
      </c>
      <c r="G12082" t="s">
        <v>39</v>
      </c>
      <c r="H12082" t="s">
        <v>123</v>
      </c>
      <c r="I12082">
        <v>98.8</v>
      </c>
      <c r="J12082">
        <v>2</v>
      </c>
      <c r="K12082">
        <v>4531</v>
      </c>
      <c r="L12082" t="s">
        <v>471</v>
      </c>
      <c r="M12082" s="2">
        <f>+Table3[[#This Row],[CHW]]/Table3[[#This Row],[Count of Airbill Number]]</f>
        <v>49.4</v>
      </c>
    </row>
    <row r="12083" spans="2:13">
      <c r="B12083" t="s">
        <v>20</v>
      </c>
      <c r="C12083" t="s">
        <v>21</v>
      </c>
      <c r="D12083" t="s">
        <v>22</v>
      </c>
      <c r="E12083" t="s">
        <v>776</v>
      </c>
      <c r="F12083" t="s">
        <v>777</v>
      </c>
      <c r="G12083" t="s">
        <v>31</v>
      </c>
      <c r="H12083" t="s">
        <v>44</v>
      </c>
      <c r="I12083">
        <v>98.41</v>
      </c>
      <c r="J12083">
        <v>8</v>
      </c>
      <c r="K12083">
        <v>4532</v>
      </c>
      <c r="L12083" t="s">
        <v>471</v>
      </c>
      <c r="M12083" s="2">
        <f>+Table3[[#This Row],[CHW]]/Table3[[#This Row],[Count of Airbill Number]]</f>
        <v>12.30125</v>
      </c>
    </row>
    <row r="12084" spans="2:13">
      <c r="B12084" t="s">
        <v>35</v>
      </c>
      <c r="C12084" t="s">
        <v>472</v>
      </c>
      <c r="D12084" t="s">
        <v>36</v>
      </c>
      <c r="E12084" t="s">
        <v>777</v>
      </c>
      <c r="F12084" t="s">
        <v>777</v>
      </c>
      <c r="G12084" t="s">
        <v>44</v>
      </c>
      <c r="H12084" t="s">
        <v>429</v>
      </c>
      <c r="I12084">
        <v>98.4</v>
      </c>
      <c r="J12084">
        <v>2</v>
      </c>
      <c r="K12084">
        <v>4533</v>
      </c>
      <c r="L12084" t="s">
        <v>471</v>
      </c>
      <c r="M12084" s="2">
        <f>+Table3[[#This Row],[CHW]]/Table3[[#This Row],[Count of Airbill Number]]</f>
        <v>49.2</v>
      </c>
    </row>
    <row r="12085" spans="2:13">
      <c r="B12085" t="s">
        <v>20</v>
      </c>
      <c r="C12085" t="s">
        <v>21</v>
      </c>
      <c r="D12085" t="s">
        <v>22</v>
      </c>
      <c r="E12085" t="s">
        <v>776</v>
      </c>
      <c r="F12085" t="s">
        <v>776</v>
      </c>
      <c r="G12085" t="s">
        <v>192</v>
      </c>
      <c r="H12085" t="s">
        <v>123</v>
      </c>
      <c r="I12085">
        <v>98.28</v>
      </c>
      <c r="J12085">
        <v>17</v>
      </c>
      <c r="K12085">
        <v>4534</v>
      </c>
      <c r="L12085" t="s">
        <v>471</v>
      </c>
      <c r="M12085" s="2">
        <f>+Table3[[#This Row],[CHW]]/Table3[[#This Row],[Count of Airbill Number]]</f>
        <v>5.7811764705882354</v>
      </c>
    </row>
    <row r="12086" spans="2:13">
      <c r="B12086" t="s">
        <v>20</v>
      </c>
      <c r="C12086" t="s">
        <v>21</v>
      </c>
      <c r="D12086" t="s">
        <v>22</v>
      </c>
      <c r="E12086" t="s">
        <v>776</v>
      </c>
      <c r="F12086" t="s">
        <v>776</v>
      </c>
      <c r="G12086" t="s">
        <v>31</v>
      </c>
      <c r="H12086" t="s">
        <v>312</v>
      </c>
      <c r="I12086">
        <v>98.074742799999996</v>
      </c>
      <c r="J12086">
        <v>12</v>
      </c>
      <c r="K12086">
        <v>4535</v>
      </c>
      <c r="L12086" t="s">
        <v>471</v>
      </c>
      <c r="M12086" s="2">
        <f>+Table3[[#This Row],[CHW]]/Table3[[#This Row],[Count of Airbill Number]]</f>
        <v>8.1728952333333336</v>
      </c>
    </row>
    <row r="12087" spans="2:13">
      <c r="B12087" t="s">
        <v>20</v>
      </c>
      <c r="C12087" t="s">
        <v>472</v>
      </c>
      <c r="D12087" t="s">
        <v>22</v>
      </c>
      <c r="E12087" t="s">
        <v>776</v>
      </c>
      <c r="F12087" t="s">
        <v>776</v>
      </c>
      <c r="G12087" t="s">
        <v>32</v>
      </c>
      <c r="H12087" t="s">
        <v>48</v>
      </c>
      <c r="I12087">
        <v>98.02</v>
      </c>
      <c r="J12087">
        <v>8</v>
      </c>
      <c r="K12087">
        <v>4536</v>
      </c>
      <c r="L12087" t="s">
        <v>471</v>
      </c>
      <c r="M12087" s="2">
        <f>+Table3[[#This Row],[CHW]]/Table3[[#This Row],[Count of Airbill Number]]</f>
        <v>12.2525</v>
      </c>
    </row>
    <row r="12088" spans="2:13">
      <c r="B12088" t="s">
        <v>20</v>
      </c>
      <c r="C12088" t="s">
        <v>21</v>
      </c>
      <c r="D12088" t="s">
        <v>22</v>
      </c>
      <c r="E12088" t="s">
        <v>778</v>
      </c>
      <c r="F12088" t="s">
        <v>776</v>
      </c>
      <c r="G12088" t="s">
        <v>99</v>
      </c>
      <c r="H12088" t="s">
        <v>37</v>
      </c>
      <c r="I12088">
        <v>98</v>
      </c>
      <c r="J12088">
        <v>58</v>
      </c>
      <c r="K12088">
        <v>4537</v>
      </c>
      <c r="L12088" t="s">
        <v>471</v>
      </c>
      <c r="M12088" s="2">
        <f>+Table3[[#This Row],[CHW]]/Table3[[#This Row],[Count of Airbill Number]]</f>
        <v>1.6896551724137931</v>
      </c>
    </row>
    <row r="12089" spans="2:13">
      <c r="B12089" t="s">
        <v>20</v>
      </c>
      <c r="C12089" t="s">
        <v>472</v>
      </c>
      <c r="D12089" t="s">
        <v>22</v>
      </c>
      <c r="E12089" t="s">
        <v>777</v>
      </c>
      <c r="F12089" t="s">
        <v>777</v>
      </c>
      <c r="G12089" t="s">
        <v>332</v>
      </c>
      <c r="H12089" t="s">
        <v>179</v>
      </c>
      <c r="I12089">
        <v>98</v>
      </c>
      <c r="J12089">
        <v>1</v>
      </c>
      <c r="K12089">
        <v>4538</v>
      </c>
      <c r="L12089" t="s">
        <v>471</v>
      </c>
      <c r="M12089" s="2">
        <f>+Table3[[#This Row],[CHW]]/Table3[[#This Row],[Count of Airbill Number]]</f>
        <v>98</v>
      </c>
    </row>
    <row r="12090" spans="2:13">
      <c r="B12090" t="s">
        <v>20</v>
      </c>
      <c r="C12090" t="s">
        <v>472</v>
      </c>
      <c r="D12090" t="s">
        <v>22</v>
      </c>
      <c r="E12090" t="s">
        <v>778</v>
      </c>
      <c r="F12090" t="s">
        <v>778</v>
      </c>
      <c r="G12090" t="s">
        <v>173</v>
      </c>
      <c r="H12090" t="s">
        <v>311</v>
      </c>
      <c r="I12090">
        <v>98</v>
      </c>
      <c r="J12090">
        <v>6</v>
      </c>
      <c r="K12090">
        <v>4539</v>
      </c>
      <c r="L12090" t="s">
        <v>471</v>
      </c>
      <c r="M12090" s="2">
        <f>+Table3[[#This Row],[CHW]]/Table3[[#This Row],[Count of Airbill Number]]</f>
        <v>16.333333333333332</v>
      </c>
    </row>
    <row r="12091" spans="2:13">
      <c r="B12091" t="s">
        <v>20</v>
      </c>
      <c r="C12091" t="s">
        <v>472</v>
      </c>
      <c r="D12091" t="s">
        <v>22</v>
      </c>
      <c r="E12091" t="s">
        <v>778</v>
      </c>
      <c r="F12091" t="s">
        <v>778</v>
      </c>
      <c r="G12091" t="s">
        <v>51</v>
      </c>
      <c r="H12091" t="s">
        <v>310</v>
      </c>
      <c r="I12091">
        <v>98</v>
      </c>
      <c r="J12091">
        <v>8</v>
      </c>
      <c r="K12091">
        <v>4540</v>
      </c>
      <c r="L12091" t="s">
        <v>471</v>
      </c>
      <c r="M12091" s="2">
        <f>+Table3[[#This Row],[CHW]]/Table3[[#This Row],[Count of Airbill Number]]</f>
        <v>12.25</v>
      </c>
    </row>
    <row r="12092" spans="2:13">
      <c r="B12092" t="s">
        <v>20</v>
      </c>
      <c r="C12092" t="s">
        <v>472</v>
      </c>
      <c r="D12092" t="s">
        <v>22</v>
      </c>
      <c r="E12092" t="s">
        <v>778</v>
      </c>
      <c r="F12092" t="s">
        <v>777</v>
      </c>
      <c r="G12092" t="s">
        <v>174</v>
      </c>
      <c r="H12092" t="s">
        <v>290</v>
      </c>
      <c r="I12092">
        <v>98</v>
      </c>
      <c r="J12092">
        <v>6</v>
      </c>
      <c r="K12092">
        <v>4541</v>
      </c>
      <c r="L12092" t="s">
        <v>471</v>
      </c>
      <c r="M12092" s="2">
        <f>+Table3[[#This Row],[CHW]]/Table3[[#This Row],[Count of Airbill Number]]</f>
        <v>16.333333333333332</v>
      </c>
    </row>
    <row r="12093" spans="2:13">
      <c r="B12093" t="s">
        <v>20</v>
      </c>
      <c r="C12093" t="s">
        <v>472</v>
      </c>
      <c r="D12093" t="s">
        <v>22</v>
      </c>
      <c r="E12093" t="s">
        <v>778</v>
      </c>
      <c r="F12093" t="s">
        <v>776</v>
      </c>
      <c r="G12093" t="s">
        <v>174</v>
      </c>
      <c r="H12093" t="s">
        <v>122</v>
      </c>
      <c r="I12093">
        <v>98</v>
      </c>
      <c r="J12093">
        <v>4</v>
      </c>
      <c r="K12093">
        <v>4542</v>
      </c>
      <c r="L12093" t="s">
        <v>471</v>
      </c>
      <c r="M12093" s="2">
        <f>+Table3[[#This Row],[CHW]]/Table3[[#This Row],[Count of Airbill Number]]</f>
        <v>24.5</v>
      </c>
    </row>
    <row r="12094" spans="2:13">
      <c r="B12094" t="s">
        <v>20</v>
      </c>
      <c r="C12094" t="s">
        <v>472</v>
      </c>
      <c r="D12094" t="s">
        <v>22</v>
      </c>
      <c r="E12094" t="s">
        <v>778</v>
      </c>
      <c r="F12094" t="s">
        <v>777</v>
      </c>
      <c r="G12094" t="s">
        <v>90</v>
      </c>
      <c r="H12094" t="s">
        <v>374</v>
      </c>
      <c r="I12094">
        <v>98</v>
      </c>
      <c r="J12094">
        <v>5</v>
      </c>
      <c r="K12094">
        <v>4543</v>
      </c>
      <c r="L12094" t="s">
        <v>471</v>
      </c>
      <c r="M12094" s="2">
        <f>+Table3[[#This Row],[CHW]]/Table3[[#This Row],[Count of Airbill Number]]</f>
        <v>19.600000000000001</v>
      </c>
    </row>
    <row r="12095" spans="2:13">
      <c r="B12095" t="s">
        <v>20</v>
      </c>
      <c r="C12095" t="s">
        <v>472</v>
      </c>
      <c r="D12095" t="s">
        <v>22</v>
      </c>
      <c r="E12095" t="s">
        <v>776</v>
      </c>
      <c r="F12095" t="s">
        <v>777</v>
      </c>
      <c r="G12095" t="s">
        <v>116</v>
      </c>
      <c r="H12095" t="s">
        <v>106</v>
      </c>
      <c r="I12095">
        <v>98</v>
      </c>
      <c r="J12095">
        <v>5</v>
      </c>
      <c r="K12095">
        <v>4544</v>
      </c>
      <c r="L12095" t="s">
        <v>471</v>
      </c>
      <c r="M12095" s="2">
        <f>+Table3[[#This Row],[CHW]]/Table3[[#This Row],[Count of Airbill Number]]</f>
        <v>19.600000000000001</v>
      </c>
    </row>
    <row r="12096" spans="2:13">
      <c r="B12096" t="s">
        <v>20</v>
      </c>
      <c r="C12096" t="s">
        <v>472</v>
      </c>
      <c r="D12096" t="s">
        <v>22</v>
      </c>
      <c r="E12096" t="s">
        <v>776</v>
      </c>
      <c r="F12096" t="s">
        <v>776</v>
      </c>
      <c r="G12096" t="s">
        <v>59</v>
      </c>
      <c r="H12096" t="s">
        <v>89</v>
      </c>
      <c r="I12096">
        <v>98</v>
      </c>
      <c r="J12096">
        <v>12</v>
      </c>
      <c r="K12096">
        <v>4545</v>
      </c>
      <c r="L12096" t="s">
        <v>471</v>
      </c>
      <c r="M12096" s="2">
        <f>+Table3[[#This Row],[CHW]]/Table3[[#This Row],[Count of Airbill Number]]</f>
        <v>8.1666666666666661</v>
      </c>
    </row>
    <row r="12097" spans="2:13">
      <c r="B12097" t="s">
        <v>20</v>
      </c>
      <c r="C12097" t="s">
        <v>472</v>
      </c>
      <c r="D12097" t="s">
        <v>36</v>
      </c>
      <c r="E12097" t="s">
        <v>778</v>
      </c>
      <c r="F12097" t="s">
        <v>778</v>
      </c>
      <c r="G12097" t="s">
        <v>327</v>
      </c>
      <c r="H12097" t="s">
        <v>269</v>
      </c>
      <c r="I12097">
        <v>98</v>
      </c>
      <c r="J12097">
        <v>6</v>
      </c>
      <c r="K12097">
        <v>4546</v>
      </c>
      <c r="L12097" t="s">
        <v>471</v>
      </c>
      <c r="M12097" s="2">
        <f>+Table3[[#This Row],[CHW]]/Table3[[#This Row],[Count of Airbill Number]]</f>
        <v>16.333333333333332</v>
      </c>
    </row>
    <row r="12098" spans="2:13">
      <c r="B12098" t="s">
        <v>20</v>
      </c>
      <c r="C12098" t="s">
        <v>472</v>
      </c>
      <c r="D12098" t="s">
        <v>22</v>
      </c>
      <c r="E12098" t="s">
        <v>776</v>
      </c>
      <c r="F12098" t="s">
        <v>777</v>
      </c>
      <c r="G12098" t="s">
        <v>94</v>
      </c>
      <c r="H12098" t="s">
        <v>110</v>
      </c>
      <c r="I12098">
        <v>97.55</v>
      </c>
      <c r="J12098">
        <v>5</v>
      </c>
      <c r="K12098">
        <v>4547</v>
      </c>
      <c r="L12098" t="s">
        <v>471</v>
      </c>
      <c r="M12098" s="2">
        <f>+Table3[[#This Row],[CHW]]/Table3[[#This Row],[Count of Airbill Number]]</f>
        <v>19.509999999999998</v>
      </c>
    </row>
    <row r="12099" spans="2:13">
      <c r="B12099" t="s">
        <v>20</v>
      </c>
      <c r="C12099" t="s">
        <v>21</v>
      </c>
      <c r="D12099" t="s">
        <v>22</v>
      </c>
      <c r="E12099" t="s">
        <v>776</v>
      </c>
      <c r="F12099" t="s">
        <v>778</v>
      </c>
      <c r="G12099" t="s">
        <v>123</v>
      </c>
      <c r="H12099" t="s">
        <v>171</v>
      </c>
      <c r="I12099">
        <v>97.27</v>
      </c>
      <c r="J12099">
        <v>12</v>
      </c>
      <c r="K12099">
        <v>4548</v>
      </c>
      <c r="L12099" t="s">
        <v>471</v>
      </c>
      <c r="M12099" s="2">
        <f>+Table3[[#This Row],[CHW]]/Table3[[#This Row],[Count of Airbill Number]]</f>
        <v>8.105833333333333</v>
      </c>
    </row>
    <row r="12100" spans="2:13">
      <c r="B12100" t="s">
        <v>35</v>
      </c>
      <c r="C12100" t="s">
        <v>21</v>
      </c>
      <c r="D12100" t="s">
        <v>36</v>
      </c>
      <c r="E12100" t="s">
        <v>778</v>
      </c>
      <c r="F12100" t="s">
        <v>778</v>
      </c>
      <c r="G12100" t="s">
        <v>51</v>
      </c>
      <c r="H12100" t="s">
        <v>283</v>
      </c>
      <c r="I12100">
        <v>97</v>
      </c>
      <c r="J12100">
        <v>1</v>
      </c>
      <c r="K12100">
        <v>4549</v>
      </c>
      <c r="L12100" t="s">
        <v>471</v>
      </c>
      <c r="M12100" s="2">
        <f>+Table3[[#This Row],[CHW]]/Table3[[#This Row],[Count of Airbill Number]]</f>
        <v>97</v>
      </c>
    </row>
    <row r="12101" spans="2:13">
      <c r="B12101" t="s">
        <v>20</v>
      </c>
      <c r="C12101" t="s">
        <v>21</v>
      </c>
      <c r="D12101" t="s">
        <v>22</v>
      </c>
      <c r="E12101" t="s">
        <v>777</v>
      </c>
      <c r="F12101" t="s">
        <v>778</v>
      </c>
      <c r="G12101" t="s">
        <v>115</v>
      </c>
      <c r="H12101" t="s">
        <v>269</v>
      </c>
      <c r="I12101">
        <v>97</v>
      </c>
      <c r="J12101">
        <v>27</v>
      </c>
      <c r="K12101">
        <v>4550</v>
      </c>
      <c r="L12101" t="s">
        <v>471</v>
      </c>
      <c r="M12101" s="2">
        <f>+Table3[[#This Row],[CHW]]/Table3[[#This Row],[Count of Airbill Number]]</f>
        <v>3.5925925925925926</v>
      </c>
    </row>
    <row r="12102" spans="2:13">
      <c r="B12102" t="s">
        <v>20</v>
      </c>
      <c r="C12102" t="s">
        <v>472</v>
      </c>
      <c r="D12102" t="s">
        <v>22</v>
      </c>
      <c r="E12102" t="s">
        <v>777</v>
      </c>
      <c r="F12102" t="s">
        <v>777</v>
      </c>
      <c r="G12102" t="s">
        <v>540</v>
      </c>
      <c r="H12102" t="s">
        <v>481</v>
      </c>
      <c r="I12102">
        <v>97</v>
      </c>
      <c r="J12102">
        <v>1</v>
      </c>
      <c r="K12102">
        <v>4551</v>
      </c>
      <c r="L12102" t="s">
        <v>471</v>
      </c>
      <c r="M12102" s="2">
        <f>+Table3[[#This Row],[CHW]]/Table3[[#This Row],[Count of Airbill Number]]</f>
        <v>97</v>
      </c>
    </row>
    <row r="12103" spans="2:13">
      <c r="B12103" t="s">
        <v>20</v>
      </c>
      <c r="C12103" t="s">
        <v>472</v>
      </c>
      <c r="D12103" t="s">
        <v>22</v>
      </c>
      <c r="E12103" t="s">
        <v>778</v>
      </c>
      <c r="F12103" t="s">
        <v>778</v>
      </c>
      <c r="G12103" t="s">
        <v>150</v>
      </c>
      <c r="H12103" t="s">
        <v>174</v>
      </c>
      <c r="I12103">
        <v>97</v>
      </c>
      <c r="J12103">
        <v>5</v>
      </c>
      <c r="K12103">
        <v>4552</v>
      </c>
      <c r="L12103" t="s">
        <v>471</v>
      </c>
      <c r="M12103" s="2">
        <f>+Table3[[#This Row],[CHW]]/Table3[[#This Row],[Count of Airbill Number]]</f>
        <v>19.399999999999999</v>
      </c>
    </row>
    <row r="12104" spans="2:13">
      <c r="B12104" t="s">
        <v>20</v>
      </c>
      <c r="C12104" t="s">
        <v>472</v>
      </c>
      <c r="D12104" t="s">
        <v>22</v>
      </c>
      <c r="E12104" t="s">
        <v>777</v>
      </c>
      <c r="F12104" t="s">
        <v>778</v>
      </c>
      <c r="G12104" t="s">
        <v>110</v>
      </c>
      <c r="H12104" t="s">
        <v>310</v>
      </c>
      <c r="I12104">
        <v>97</v>
      </c>
      <c r="J12104">
        <v>2</v>
      </c>
      <c r="K12104">
        <v>4553</v>
      </c>
      <c r="L12104" t="s">
        <v>471</v>
      </c>
      <c r="M12104" s="2">
        <f>+Table3[[#This Row],[CHW]]/Table3[[#This Row],[Count of Airbill Number]]</f>
        <v>48.5</v>
      </c>
    </row>
    <row r="12105" spans="2:13">
      <c r="B12105" t="s">
        <v>20</v>
      </c>
      <c r="C12105" t="s">
        <v>472</v>
      </c>
      <c r="D12105" t="s">
        <v>22</v>
      </c>
      <c r="E12105" t="s">
        <v>776</v>
      </c>
      <c r="F12105" t="s">
        <v>776</v>
      </c>
      <c r="G12105" t="s">
        <v>37</v>
      </c>
      <c r="H12105" t="s">
        <v>188</v>
      </c>
      <c r="I12105">
        <v>97</v>
      </c>
      <c r="J12105">
        <v>12</v>
      </c>
      <c r="K12105">
        <v>4554</v>
      </c>
      <c r="L12105" t="s">
        <v>471</v>
      </c>
      <c r="M12105" s="2">
        <f>+Table3[[#This Row],[CHW]]/Table3[[#This Row],[Count of Airbill Number]]</f>
        <v>8.0833333333333339</v>
      </c>
    </row>
    <row r="12106" spans="2:13">
      <c r="B12106" t="s">
        <v>20</v>
      </c>
      <c r="C12106" t="s">
        <v>472</v>
      </c>
      <c r="D12106" t="s">
        <v>22</v>
      </c>
      <c r="E12106" t="s">
        <v>776</v>
      </c>
      <c r="F12106" t="s">
        <v>776</v>
      </c>
      <c r="G12106" t="s">
        <v>34</v>
      </c>
      <c r="H12106" t="s">
        <v>85</v>
      </c>
      <c r="I12106">
        <v>97</v>
      </c>
      <c r="J12106">
        <v>6</v>
      </c>
      <c r="K12106">
        <v>4555</v>
      </c>
      <c r="L12106" t="s">
        <v>471</v>
      </c>
      <c r="M12106" s="2">
        <f>+Table3[[#This Row],[CHW]]/Table3[[#This Row],[Count of Airbill Number]]</f>
        <v>16.166666666666668</v>
      </c>
    </row>
    <row r="12107" spans="2:13">
      <c r="B12107" t="s">
        <v>20</v>
      </c>
      <c r="C12107" t="s">
        <v>472</v>
      </c>
      <c r="D12107" t="s">
        <v>22</v>
      </c>
      <c r="E12107" t="s">
        <v>777</v>
      </c>
      <c r="F12107" t="s">
        <v>777</v>
      </c>
      <c r="G12107" t="s">
        <v>106</v>
      </c>
      <c r="H12107" t="s">
        <v>259</v>
      </c>
      <c r="I12107">
        <v>97</v>
      </c>
      <c r="J12107">
        <v>7</v>
      </c>
      <c r="K12107">
        <v>4556</v>
      </c>
      <c r="L12107" t="s">
        <v>471</v>
      </c>
      <c r="M12107" s="2">
        <f>+Table3[[#This Row],[CHW]]/Table3[[#This Row],[Count of Airbill Number]]</f>
        <v>13.857142857142858</v>
      </c>
    </row>
    <row r="12108" spans="2:13">
      <c r="B12108" t="s">
        <v>20</v>
      </c>
      <c r="C12108" t="s">
        <v>472</v>
      </c>
      <c r="D12108" t="s">
        <v>36</v>
      </c>
      <c r="E12108" t="s">
        <v>777</v>
      </c>
      <c r="F12108" t="s">
        <v>777</v>
      </c>
      <c r="G12108" t="s">
        <v>485</v>
      </c>
      <c r="H12108" t="s">
        <v>290</v>
      </c>
      <c r="I12108">
        <v>97</v>
      </c>
      <c r="J12108">
        <v>8</v>
      </c>
      <c r="K12108">
        <v>4557</v>
      </c>
      <c r="L12108" t="s">
        <v>471</v>
      </c>
      <c r="M12108" s="2">
        <f>+Table3[[#This Row],[CHW]]/Table3[[#This Row],[Count of Airbill Number]]</f>
        <v>12.125</v>
      </c>
    </row>
    <row r="12109" spans="2:13">
      <c r="B12109" t="s">
        <v>20</v>
      </c>
      <c r="C12109" t="s">
        <v>21</v>
      </c>
      <c r="D12109" t="s">
        <v>22</v>
      </c>
      <c r="E12109" t="s">
        <v>778</v>
      </c>
      <c r="F12109" t="s">
        <v>776</v>
      </c>
      <c r="G12109" t="s">
        <v>353</v>
      </c>
      <c r="H12109" t="s">
        <v>37</v>
      </c>
      <c r="I12109">
        <v>96.864679999999979</v>
      </c>
      <c r="J12109">
        <v>37</v>
      </c>
      <c r="K12109">
        <v>4558</v>
      </c>
      <c r="L12109" t="s">
        <v>471</v>
      </c>
      <c r="M12109" s="2">
        <f>+Table3[[#This Row],[CHW]]/Table3[[#This Row],[Count of Airbill Number]]</f>
        <v>2.6179643243243236</v>
      </c>
    </row>
    <row r="12110" spans="2:13">
      <c r="B12110" t="s">
        <v>20</v>
      </c>
      <c r="C12110" t="s">
        <v>21</v>
      </c>
      <c r="D12110" t="s">
        <v>22</v>
      </c>
      <c r="E12110" t="s">
        <v>776</v>
      </c>
      <c r="F12110" t="s">
        <v>778</v>
      </c>
      <c r="G12110" t="s">
        <v>37</v>
      </c>
      <c r="H12110" t="s">
        <v>283</v>
      </c>
      <c r="I12110">
        <v>96.779999999999987</v>
      </c>
      <c r="J12110">
        <v>12</v>
      </c>
      <c r="K12110">
        <v>4559</v>
      </c>
      <c r="L12110" t="s">
        <v>471</v>
      </c>
      <c r="M12110" s="2">
        <f>+Table3[[#This Row],[CHW]]/Table3[[#This Row],[Count of Airbill Number]]</f>
        <v>8.0649999999999995</v>
      </c>
    </row>
    <row r="12111" spans="2:13">
      <c r="B12111" t="s">
        <v>35</v>
      </c>
      <c r="C12111" t="s">
        <v>21</v>
      </c>
      <c r="D12111" t="s">
        <v>36</v>
      </c>
      <c r="E12111" t="s">
        <v>777</v>
      </c>
      <c r="F12111" t="s">
        <v>777</v>
      </c>
      <c r="G12111" t="s">
        <v>38</v>
      </c>
      <c r="H12111" t="s">
        <v>484</v>
      </c>
      <c r="I12111">
        <v>96</v>
      </c>
      <c r="J12111">
        <v>9</v>
      </c>
      <c r="K12111">
        <v>4560</v>
      </c>
      <c r="L12111" t="s">
        <v>471</v>
      </c>
      <c r="M12111" s="2">
        <f>+Table3[[#This Row],[CHW]]/Table3[[#This Row],[Count of Airbill Number]]</f>
        <v>10.666666666666666</v>
      </c>
    </row>
    <row r="12112" spans="2:13">
      <c r="B12112" t="s">
        <v>35</v>
      </c>
      <c r="C12112" t="s">
        <v>21</v>
      </c>
      <c r="D12112" t="s">
        <v>36</v>
      </c>
      <c r="E12112" t="s">
        <v>777</v>
      </c>
      <c r="F12112" t="s">
        <v>777</v>
      </c>
      <c r="G12112" t="s">
        <v>44</v>
      </c>
      <c r="H12112" t="s">
        <v>27</v>
      </c>
      <c r="I12112">
        <v>96</v>
      </c>
      <c r="J12112">
        <v>1</v>
      </c>
      <c r="K12112">
        <v>4561</v>
      </c>
      <c r="L12112" t="s">
        <v>471</v>
      </c>
      <c r="M12112" s="2">
        <f>+Table3[[#This Row],[CHW]]/Table3[[#This Row],[Count of Airbill Number]]</f>
        <v>96</v>
      </c>
    </row>
    <row r="12113" spans="2:13">
      <c r="B12113" t="s">
        <v>35</v>
      </c>
      <c r="C12113" t="s">
        <v>472</v>
      </c>
      <c r="D12113" t="s">
        <v>36</v>
      </c>
      <c r="E12113" t="s">
        <v>777</v>
      </c>
      <c r="F12113" t="s">
        <v>777</v>
      </c>
      <c r="G12113" t="s">
        <v>110</v>
      </c>
      <c r="H12113" t="s">
        <v>520</v>
      </c>
      <c r="I12113">
        <v>96</v>
      </c>
      <c r="J12113">
        <v>3</v>
      </c>
      <c r="K12113">
        <v>4562</v>
      </c>
      <c r="L12113" t="s">
        <v>471</v>
      </c>
      <c r="M12113" s="2">
        <f>+Table3[[#This Row],[CHW]]/Table3[[#This Row],[Count of Airbill Number]]</f>
        <v>32</v>
      </c>
    </row>
    <row r="12114" spans="2:13">
      <c r="B12114" t="s">
        <v>35</v>
      </c>
      <c r="C12114" t="s">
        <v>472</v>
      </c>
      <c r="D12114" t="s">
        <v>36</v>
      </c>
      <c r="E12114" t="s">
        <v>776</v>
      </c>
      <c r="F12114" t="s">
        <v>776</v>
      </c>
      <c r="G12114" t="s">
        <v>77</v>
      </c>
      <c r="H12114" t="s">
        <v>123</v>
      </c>
      <c r="I12114">
        <v>96</v>
      </c>
      <c r="J12114">
        <v>2</v>
      </c>
      <c r="K12114">
        <v>4563</v>
      </c>
      <c r="L12114" t="s">
        <v>471</v>
      </c>
      <c r="M12114" s="2">
        <f>+Table3[[#This Row],[CHW]]/Table3[[#This Row],[Count of Airbill Number]]</f>
        <v>48</v>
      </c>
    </row>
    <row r="12115" spans="2:13">
      <c r="B12115" t="s">
        <v>35</v>
      </c>
      <c r="C12115" t="s">
        <v>472</v>
      </c>
      <c r="D12115" t="s">
        <v>36</v>
      </c>
      <c r="E12115" t="s">
        <v>777</v>
      </c>
      <c r="F12115" t="s">
        <v>777</v>
      </c>
      <c r="G12115" t="s">
        <v>44</v>
      </c>
      <c r="H12115" t="s">
        <v>106</v>
      </c>
      <c r="I12115">
        <v>96</v>
      </c>
      <c r="J12115">
        <v>3</v>
      </c>
      <c r="K12115">
        <v>4564</v>
      </c>
      <c r="L12115" t="s">
        <v>471</v>
      </c>
      <c r="M12115" s="2">
        <f>+Table3[[#This Row],[CHW]]/Table3[[#This Row],[Count of Airbill Number]]</f>
        <v>32</v>
      </c>
    </row>
    <row r="12116" spans="2:13">
      <c r="B12116" t="s">
        <v>20</v>
      </c>
      <c r="C12116" t="s">
        <v>472</v>
      </c>
      <c r="D12116" t="s">
        <v>22</v>
      </c>
      <c r="E12116" t="s">
        <v>776</v>
      </c>
      <c r="F12116" t="s">
        <v>776</v>
      </c>
      <c r="G12116" t="s">
        <v>85</v>
      </c>
      <c r="H12116" t="s">
        <v>186</v>
      </c>
      <c r="I12116">
        <v>96</v>
      </c>
      <c r="J12116">
        <v>3</v>
      </c>
      <c r="K12116">
        <v>4565</v>
      </c>
      <c r="L12116" t="s">
        <v>471</v>
      </c>
      <c r="M12116" s="2">
        <f>+Table3[[#This Row],[CHW]]/Table3[[#This Row],[Count of Airbill Number]]</f>
        <v>32</v>
      </c>
    </row>
    <row r="12117" spans="2:13">
      <c r="B12117" t="s">
        <v>20</v>
      </c>
      <c r="C12117" t="s">
        <v>472</v>
      </c>
      <c r="D12117" t="s">
        <v>22</v>
      </c>
      <c r="E12117" t="s">
        <v>776</v>
      </c>
      <c r="F12117" t="s">
        <v>776</v>
      </c>
      <c r="G12117" t="s">
        <v>85</v>
      </c>
      <c r="H12117" t="s">
        <v>228</v>
      </c>
      <c r="I12117">
        <v>96</v>
      </c>
      <c r="J12117">
        <v>3</v>
      </c>
      <c r="K12117">
        <v>4566</v>
      </c>
      <c r="L12117" t="s">
        <v>471</v>
      </c>
      <c r="M12117" s="2">
        <f>+Table3[[#This Row],[CHW]]/Table3[[#This Row],[Count of Airbill Number]]</f>
        <v>32</v>
      </c>
    </row>
    <row r="12118" spans="2:13">
      <c r="B12118" t="s">
        <v>20</v>
      </c>
      <c r="C12118" t="s">
        <v>472</v>
      </c>
      <c r="D12118" t="s">
        <v>22</v>
      </c>
      <c r="E12118" t="s">
        <v>776</v>
      </c>
      <c r="F12118" t="s">
        <v>777</v>
      </c>
      <c r="G12118" t="s">
        <v>85</v>
      </c>
      <c r="H12118" t="s">
        <v>162</v>
      </c>
      <c r="I12118">
        <v>96</v>
      </c>
      <c r="J12118">
        <v>4</v>
      </c>
      <c r="K12118">
        <v>4567</v>
      </c>
      <c r="L12118" t="s">
        <v>471</v>
      </c>
      <c r="M12118" s="2">
        <f>+Table3[[#This Row],[CHW]]/Table3[[#This Row],[Count of Airbill Number]]</f>
        <v>24</v>
      </c>
    </row>
    <row r="12119" spans="2:13">
      <c r="B12119" t="s">
        <v>20</v>
      </c>
      <c r="C12119" t="s">
        <v>472</v>
      </c>
      <c r="D12119" t="s">
        <v>22</v>
      </c>
      <c r="E12119" t="s">
        <v>776</v>
      </c>
      <c r="F12119" t="s">
        <v>776</v>
      </c>
      <c r="G12119" t="s">
        <v>85</v>
      </c>
      <c r="H12119" t="s">
        <v>232</v>
      </c>
      <c r="I12119">
        <v>96</v>
      </c>
      <c r="J12119">
        <v>3</v>
      </c>
      <c r="K12119">
        <v>4568</v>
      </c>
      <c r="L12119" t="s">
        <v>471</v>
      </c>
      <c r="M12119" s="2">
        <f>+Table3[[#This Row],[CHW]]/Table3[[#This Row],[Count of Airbill Number]]</f>
        <v>32</v>
      </c>
    </row>
    <row r="12120" spans="2:13">
      <c r="B12120" t="s">
        <v>20</v>
      </c>
      <c r="C12120" t="s">
        <v>472</v>
      </c>
      <c r="D12120" t="s">
        <v>22</v>
      </c>
      <c r="E12120" t="s">
        <v>776</v>
      </c>
      <c r="F12120" t="s">
        <v>776</v>
      </c>
      <c r="G12120" t="s">
        <v>89</v>
      </c>
      <c r="H12120" t="s">
        <v>40</v>
      </c>
      <c r="I12120">
        <v>96</v>
      </c>
      <c r="J12120">
        <v>5</v>
      </c>
      <c r="K12120">
        <v>4569</v>
      </c>
      <c r="L12120" t="s">
        <v>471</v>
      </c>
      <c r="M12120" s="2">
        <f>+Table3[[#This Row],[CHW]]/Table3[[#This Row],[Count of Airbill Number]]</f>
        <v>19.2</v>
      </c>
    </row>
    <row r="12121" spans="2:13">
      <c r="B12121" t="s">
        <v>20</v>
      </c>
      <c r="C12121" t="s">
        <v>472</v>
      </c>
      <c r="D12121" t="s">
        <v>22</v>
      </c>
      <c r="E12121" t="s">
        <v>777</v>
      </c>
      <c r="F12121" t="s">
        <v>777</v>
      </c>
      <c r="G12121" t="s">
        <v>542</v>
      </c>
      <c r="H12121" t="s">
        <v>259</v>
      </c>
      <c r="I12121">
        <v>96</v>
      </c>
      <c r="J12121">
        <v>8</v>
      </c>
      <c r="K12121">
        <v>4570</v>
      </c>
      <c r="L12121" t="s">
        <v>471</v>
      </c>
      <c r="M12121" s="2">
        <f>+Table3[[#This Row],[CHW]]/Table3[[#This Row],[Count of Airbill Number]]</f>
        <v>12</v>
      </c>
    </row>
    <row r="12122" spans="2:13">
      <c r="B12122" t="s">
        <v>20</v>
      </c>
      <c r="C12122" t="s">
        <v>472</v>
      </c>
      <c r="D12122" t="s">
        <v>22</v>
      </c>
      <c r="E12122" t="s">
        <v>776</v>
      </c>
      <c r="F12122" t="s">
        <v>777</v>
      </c>
      <c r="G12122" t="s">
        <v>216</v>
      </c>
      <c r="H12122" t="s">
        <v>481</v>
      </c>
      <c r="I12122">
        <v>96</v>
      </c>
      <c r="J12122">
        <v>7</v>
      </c>
      <c r="K12122">
        <v>4571</v>
      </c>
      <c r="L12122" t="s">
        <v>471</v>
      </c>
      <c r="M12122" s="2">
        <f>+Table3[[#This Row],[CHW]]/Table3[[#This Row],[Count of Airbill Number]]</f>
        <v>13.714285714285714</v>
      </c>
    </row>
    <row r="12123" spans="2:13">
      <c r="B12123" t="s">
        <v>20</v>
      </c>
      <c r="C12123" t="s">
        <v>472</v>
      </c>
      <c r="D12123" t="s">
        <v>36</v>
      </c>
      <c r="E12123" t="s">
        <v>776</v>
      </c>
      <c r="F12123" t="s">
        <v>776</v>
      </c>
      <c r="G12123" t="s">
        <v>39</v>
      </c>
      <c r="H12123" t="s">
        <v>123</v>
      </c>
      <c r="I12123">
        <v>96</v>
      </c>
      <c r="J12123">
        <v>2</v>
      </c>
      <c r="K12123">
        <v>4572</v>
      </c>
      <c r="L12123" t="s">
        <v>471</v>
      </c>
      <c r="M12123" s="2">
        <f>+Table3[[#This Row],[CHW]]/Table3[[#This Row],[Count of Airbill Number]]</f>
        <v>48</v>
      </c>
    </row>
    <row r="12124" spans="2:13">
      <c r="B12124" t="s">
        <v>20</v>
      </c>
      <c r="C12124" t="s">
        <v>472</v>
      </c>
      <c r="D12124" t="s">
        <v>36</v>
      </c>
      <c r="E12124" t="s">
        <v>777</v>
      </c>
      <c r="F12124" t="s">
        <v>778</v>
      </c>
      <c r="G12124" t="s">
        <v>110</v>
      </c>
      <c r="H12124" t="s">
        <v>150</v>
      </c>
      <c r="I12124">
        <v>96</v>
      </c>
      <c r="J12124">
        <v>11</v>
      </c>
      <c r="K12124">
        <v>4573</v>
      </c>
      <c r="L12124" t="s">
        <v>471</v>
      </c>
      <c r="M12124" s="2">
        <f>+Table3[[#This Row],[CHW]]/Table3[[#This Row],[Count of Airbill Number]]</f>
        <v>8.7272727272727266</v>
      </c>
    </row>
    <row r="12125" spans="2:13">
      <c r="B12125" t="s">
        <v>20</v>
      </c>
      <c r="C12125" t="s">
        <v>472</v>
      </c>
      <c r="D12125" t="s">
        <v>22</v>
      </c>
      <c r="E12125" t="s">
        <v>778</v>
      </c>
      <c r="F12125" t="s">
        <v>776</v>
      </c>
      <c r="G12125" t="s">
        <v>636</v>
      </c>
      <c r="H12125" t="s">
        <v>123</v>
      </c>
      <c r="I12125">
        <v>95.9</v>
      </c>
      <c r="J12125">
        <v>2</v>
      </c>
      <c r="K12125">
        <v>4574</v>
      </c>
      <c r="L12125" t="s">
        <v>471</v>
      </c>
      <c r="M12125" s="2">
        <f>+Table3[[#This Row],[CHW]]/Table3[[#This Row],[Count of Airbill Number]]</f>
        <v>47.95</v>
      </c>
    </row>
    <row r="12126" spans="2:13">
      <c r="B12126" t="s">
        <v>20</v>
      </c>
      <c r="C12126" t="s">
        <v>21</v>
      </c>
      <c r="D12126" t="s">
        <v>22</v>
      </c>
      <c r="E12126" t="s">
        <v>778</v>
      </c>
      <c r="F12126" t="s">
        <v>778</v>
      </c>
      <c r="G12126" t="s">
        <v>250</v>
      </c>
      <c r="H12126" t="s">
        <v>109</v>
      </c>
      <c r="I12126">
        <v>95.680000000000021</v>
      </c>
      <c r="J12126">
        <v>18</v>
      </c>
      <c r="K12126">
        <v>4575</v>
      </c>
      <c r="L12126" t="s">
        <v>471</v>
      </c>
      <c r="M12126" s="2">
        <f>+Table3[[#This Row],[CHW]]/Table3[[#This Row],[Count of Airbill Number]]</f>
        <v>5.3155555555555569</v>
      </c>
    </row>
    <row r="12127" spans="2:13">
      <c r="B12127" t="s">
        <v>20</v>
      </c>
      <c r="C12127" t="s">
        <v>472</v>
      </c>
      <c r="D12127" t="s">
        <v>22</v>
      </c>
      <c r="E12127" t="s">
        <v>776</v>
      </c>
      <c r="F12127" t="s">
        <v>776</v>
      </c>
      <c r="G12127" t="s">
        <v>89</v>
      </c>
      <c r="H12127" t="s">
        <v>108</v>
      </c>
      <c r="I12127">
        <v>95.5</v>
      </c>
      <c r="J12127">
        <v>5</v>
      </c>
      <c r="K12127">
        <v>4576</v>
      </c>
      <c r="L12127" t="s">
        <v>471</v>
      </c>
      <c r="M12127" s="2">
        <f>+Table3[[#This Row],[CHW]]/Table3[[#This Row],[Count of Airbill Number]]</f>
        <v>19.100000000000001</v>
      </c>
    </row>
    <row r="12128" spans="2:13">
      <c r="B12128" t="s">
        <v>20</v>
      </c>
      <c r="C12128" t="s">
        <v>472</v>
      </c>
      <c r="D12128" t="s">
        <v>22</v>
      </c>
      <c r="E12128" t="s">
        <v>776</v>
      </c>
      <c r="F12128" t="s">
        <v>776</v>
      </c>
      <c r="G12128" t="s">
        <v>85</v>
      </c>
      <c r="H12128" t="s">
        <v>131</v>
      </c>
      <c r="I12128">
        <v>95.4</v>
      </c>
      <c r="J12128">
        <v>7</v>
      </c>
      <c r="K12128">
        <v>4577</v>
      </c>
      <c r="L12128" t="s">
        <v>471</v>
      </c>
      <c r="M12128" s="2">
        <f>+Table3[[#This Row],[CHW]]/Table3[[#This Row],[Count of Airbill Number]]</f>
        <v>13.62857142857143</v>
      </c>
    </row>
    <row r="12129" spans="2:13">
      <c r="B12129" t="s">
        <v>20</v>
      </c>
      <c r="C12129" t="s">
        <v>21</v>
      </c>
      <c r="D12129" t="s">
        <v>22</v>
      </c>
      <c r="E12129" t="s">
        <v>776</v>
      </c>
      <c r="F12129" t="s">
        <v>777</v>
      </c>
      <c r="G12129" t="s">
        <v>37</v>
      </c>
      <c r="H12129" t="s">
        <v>205</v>
      </c>
      <c r="I12129">
        <v>95.2</v>
      </c>
      <c r="J12129">
        <v>7</v>
      </c>
      <c r="K12129">
        <v>4578</v>
      </c>
      <c r="L12129" t="s">
        <v>471</v>
      </c>
      <c r="M12129" s="2">
        <f>+Table3[[#This Row],[CHW]]/Table3[[#This Row],[Count of Airbill Number]]</f>
        <v>13.6</v>
      </c>
    </row>
    <row r="12130" spans="2:13">
      <c r="B12130" t="s">
        <v>35</v>
      </c>
      <c r="C12130" t="s">
        <v>21</v>
      </c>
      <c r="D12130" t="s">
        <v>36</v>
      </c>
      <c r="E12130" t="s">
        <v>776</v>
      </c>
      <c r="F12130" t="s">
        <v>776</v>
      </c>
      <c r="G12130" t="s">
        <v>116</v>
      </c>
      <c r="H12130" t="s">
        <v>504</v>
      </c>
      <c r="I12130">
        <v>95</v>
      </c>
      <c r="J12130">
        <v>6</v>
      </c>
      <c r="K12130">
        <v>4579</v>
      </c>
      <c r="L12130" t="s">
        <v>471</v>
      </c>
      <c r="M12130" s="2">
        <f>+Table3[[#This Row],[CHW]]/Table3[[#This Row],[Count of Airbill Number]]</f>
        <v>15.833333333333334</v>
      </c>
    </row>
    <row r="12131" spans="2:13">
      <c r="B12131" t="s">
        <v>35</v>
      </c>
      <c r="C12131" t="s">
        <v>472</v>
      </c>
      <c r="D12131" t="s">
        <v>36</v>
      </c>
      <c r="E12131" t="s">
        <v>778</v>
      </c>
      <c r="F12131" t="s">
        <v>778</v>
      </c>
      <c r="G12131" t="s">
        <v>112</v>
      </c>
      <c r="H12131" t="s">
        <v>606</v>
      </c>
      <c r="I12131">
        <v>95</v>
      </c>
      <c r="J12131">
        <v>1</v>
      </c>
      <c r="K12131">
        <v>4580</v>
      </c>
      <c r="L12131" t="s">
        <v>471</v>
      </c>
      <c r="M12131" s="2">
        <f>+Table3[[#This Row],[CHW]]/Table3[[#This Row],[Count of Airbill Number]]</f>
        <v>95</v>
      </c>
    </row>
    <row r="12132" spans="2:13">
      <c r="B12132" t="s">
        <v>20</v>
      </c>
      <c r="C12132" t="s">
        <v>21</v>
      </c>
      <c r="D12132" t="s">
        <v>22</v>
      </c>
      <c r="E12132" t="s">
        <v>778</v>
      </c>
      <c r="F12132" t="s">
        <v>778</v>
      </c>
      <c r="G12132" t="s">
        <v>112</v>
      </c>
      <c r="H12132" t="s">
        <v>161</v>
      </c>
      <c r="I12132">
        <v>95</v>
      </c>
      <c r="J12132">
        <v>6</v>
      </c>
      <c r="K12132">
        <v>4581</v>
      </c>
      <c r="L12132" t="s">
        <v>471</v>
      </c>
      <c r="M12132" s="2">
        <f>+Table3[[#This Row],[CHW]]/Table3[[#This Row],[Count of Airbill Number]]</f>
        <v>15.833333333333334</v>
      </c>
    </row>
    <row r="12133" spans="2:13">
      <c r="B12133" t="s">
        <v>20</v>
      </c>
      <c r="C12133" t="s">
        <v>21</v>
      </c>
      <c r="D12133" t="s">
        <v>22</v>
      </c>
      <c r="E12133" t="s">
        <v>778</v>
      </c>
      <c r="F12133" t="s">
        <v>778</v>
      </c>
      <c r="G12133" t="s">
        <v>171</v>
      </c>
      <c r="H12133" t="s">
        <v>269</v>
      </c>
      <c r="I12133">
        <v>95</v>
      </c>
      <c r="J12133">
        <v>81</v>
      </c>
      <c r="K12133">
        <v>4582</v>
      </c>
      <c r="L12133" t="s">
        <v>471</v>
      </c>
      <c r="M12133" s="2">
        <f>+Table3[[#This Row],[CHW]]/Table3[[#This Row],[Count of Airbill Number]]</f>
        <v>1.1728395061728396</v>
      </c>
    </row>
    <row r="12134" spans="2:13">
      <c r="B12134" t="s">
        <v>20</v>
      </c>
      <c r="C12134" t="s">
        <v>21</v>
      </c>
      <c r="D12134" t="s">
        <v>22</v>
      </c>
      <c r="E12134" t="s">
        <v>778</v>
      </c>
      <c r="F12134" t="s">
        <v>778</v>
      </c>
      <c r="G12134" t="s">
        <v>306</v>
      </c>
      <c r="H12134" t="s">
        <v>51</v>
      </c>
      <c r="I12134">
        <v>95</v>
      </c>
      <c r="J12134">
        <v>64</v>
      </c>
      <c r="K12134">
        <v>4583</v>
      </c>
      <c r="L12134" t="s">
        <v>471</v>
      </c>
      <c r="M12134" s="2">
        <f>+Table3[[#This Row],[CHW]]/Table3[[#This Row],[Count of Airbill Number]]</f>
        <v>1.484375</v>
      </c>
    </row>
    <row r="12135" spans="2:13">
      <c r="B12135" t="s">
        <v>20</v>
      </c>
      <c r="C12135" t="s">
        <v>472</v>
      </c>
      <c r="D12135" t="s">
        <v>22</v>
      </c>
      <c r="E12135" t="s">
        <v>778</v>
      </c>
      <c r="F12135" t="s">
        <v>777</v>
      </c>
      <c r="G12135" t="s">
        <v>51</v>
      </c>
      <c r="H12135" t="s">
        <v>489</v>
      </c>
      <c r="I12135">
        <v>95</v>
      </c>
      <c r="J12135">
        <v>3</v>
      </c>
      <c r="K12135">
        <v>4584</v>
      </c>
      <c r="L12135" t="s">
        <v>471</v>
      </c>
      <c r="M12135" s="2">
        <f>+Table3[[#This Row],[CHW]]/Table3[[#This Row],[Count of Airbill Number]]</f>
        <v>31.666666666666668</v>
      </c>
    </row>
    <row r="12136" spans="2:13">
      <c r="B12136" t="s">
        <v>20</v>
      </c>
      <c r="C12136" t="s">
        <v>472</v>
      </c>
      <c r="D12136" t="s">
        <v>22</v>
      </c>
      <c r="E12136" t="s">
        <v>778</v>
      </c>
      <c r="F12136" t="s">
        <v>776</v>
      </c>
      <c r="G12136" t="s">
        <v>521</v>
      </c>
      <c r="H12136" t="s">
        <v>123</v>
      </c>
      <c r="I12136">
        <v>95</v>
      </c>
      <c r="J12136">
        <v>6</v>
      </c>
      <c r="K12136">
        <v>4585</v>
      </c>
      <c r="L12136" t="s">
        <v>471</v>
      </c>
      <c r="M12136" s="2">
        <f>+Table3[[#This Row],[CHW]]/Table3[[#This Row],[Count of Airbill Number]]</f>
        <v>15.833333333333334</v>
      </c>
    </row>
    <row r="12137" spans="2:13">
      <c r="B12137" t="s">
        <v>20</v>
      </c>
      <c r="C12137" t="s">
        <v>472</v>
      </c>
      <c r="D12137" t="s">
        <v>22</v>
      </c>
      <c r="E12137" t="s">
        <v>776</v>
      </c>
      <c r="F12137" t="s">
        <v>776</v>
      </c>
      <c r="G12137" t="s">
        <v>524</v>
      </c>
      <c r="H12137" t="s">
        <v>432</v>
      </c>
      <c r="I12137">
        <v>95</v>
      </c>
      <c r="J12137">
        <v>15</v>
      </c>
      <c r="K12137">
        <v>4586</v>
      </c>
      <c r="L12137" t="s">
        <v>471</v>
      </c>
      <c r="M12137" s="2">
        <f>+Table3[[#This Row],[CHW]]/Table3[[#This Row],[Count of Airbill Number]]</f>
        <v>6.333333333333333</v>
      </c>
    </row>
    <row r="12138" spans="2:13">
      <c r="B12138" t="s">
        <v>20</v>
      </c>
      <c r="C12138" t="s">
        <v>472</v>
      </c>
      <c r="D12138" t="s">
        <v>22</v>
      </c>
      <c r="E12138" t="s">
        <v>776</v>
      </c>
      <c r="F12138" t="s">
        <v>776</v>
      </c>
      <c r="G12138" t="s">
        <v>387</v>
      </c>
      <c r="H12138" t="s">
        <v>37</v>
      </c>
      <c r="I12138">
        <v>95</v>
      </c>
      <c r="J12138">
        <v>1</v>
      </c>
      <c r="K12138">
        <v>4587</v>
      </c>
      <c r="L12138" t="s">
        <v>471</v>
      </c>
      <c r="M12138" s="2">
        <f>+Table3[[#This Row],[CHW]]/Table3[[#This Row],[Count of Airbill Number]]</f>
        <v>95</v>
      </c>
    </row>
    <row r="12139" spans="2:13">
      <c r="B12139" t="s">
        <v>20</v>
      </c>
      <c r="C12139" t="s">
        <v>472</v>
      </c>
      <c r="D12139" t="s">
        <v>22</v>
      </c>
      <c r="E12139" t="s">
        <v>776</v>
      </c>
      <c r="F12139" t="s">
        <v>776</v>
      </c>
      <c r="G12139" t="s">
        <v>89</v>
      </c>
      <c r="H12139" t="s">
        <v>132</v>
      </c>
      <c r="I12139">
        <v>95</v>
      </c>
      <c r="J12139">
        <v>5</v>
      </c>
      <c r="K12139">
        <v>4588</v>
      </c>
      <c r="L12139" t="s">
        <v>471</v>
      </c>
      <c r="M12139" s="2">
        <f>+Table3[[#This Row],[CHW]]/Table3[[#This Row],[Count of Airbill Number]]</f>
        <v>19</v>
      </c>
    </row>
    <row r="12140" spans="2:13">
      <c r="B12140" t="s">
        <v>20</v>
      </c>
      <c r="C12140" t="s">
        <v>472</v>
      </c>
      <c r="D12140" t="s">
        <v>36</v>
      </c>
      <c r="E12140" t="s">
        <v>778</v>
      </c>
      <c r="F12140" t="s">
        <v>776</v>
      </c>
      <c r="G12140" t="s">
        <v>393</v>
      </c>
      <c r="H12140" t="s">
        <v>37</v>
      </c>
      <c r="I12140">
        <v>95</v>
      </c>
      <c r="J12140">
        <v>8</v>
      </c>
      <c r="K12140">
        <v>4589</v>
      </c>
      <c r="L12140" t="s">
        <v>471</v>
      </c>
      <c r="M12140" s="2">
        <f>+Table3[[#This Row],[CHW]]/Table3[[#This Row],[Count of Airbill Number]]</f>
        <v>11.875</v>
      </c>
    </row>
    <row r="12141" spans="2:13">
      <c r="B12141" t="s">
        <v>20</v>
      </c>
      <c r="C12141" t="s">
        <v>472</v>
      </c>
      <c r="D12141" t="s">
        <v>36</v>
      </c>
      <c r="E12141" t="s">
        <v>777</v>
      </c>
      <c r="F12141" t="s">
        <v>777</v>
      </c>
      <c r="G12141" t="s">
        <v>106</v>
      </c>
      <c r="H12141" t="s">
        <v>227</v>
      </c>
      <c r="I12141">
        <v>95</v>
      </c>
      <c r="J12141">
        <v>6</v>
      </c>
      <c r="K12141">
        <v>4590</v>
      </c>
      <c r="L12141" t="s">
        <v>471</v>
      </c>
      <c r="M12141" s="2">
        <f>+Table3[[#This Row],[CHW]]/Table3[[#This Row],[Count of Airbill Number]]</f>
        <v>15.833333333333334</v>
      </c>
    </row>
    <row r="12142" spans="2:13">
      <c r="B12142" t="s">
        <v>20</v>
      </c>
      <c r="C12142" t="s">
        <v>21</v>
      </c>
      <c r="D12142" t="s">
        <v>22</v>
      </c>
      <c r="E12142" t="s">
        <v>776</v>
      </c>
      <c r="F12142" t="s">
        <v>776</v>
      </c>
      <c r="G12142" t="s">
        <v>116</v>
      </c>
      <c r="H12142" t="s">
        <v>529</v>
      </c>
      <c r="I12142">
        <v>94.976551000000001</v>
      </c>
      <c r="J12142">
        <v>10</v>
      </c>
      <c r="K12142">
        <v>4591</v>
      </c>
      <c r="L12142" t="s">
        <v>471</v>
      </c>
      <c r="M12142" s="2">
        <f>+Table3[[#This Row],[CHW]]/Table3[[#This Row],[Count of Airbill Number]]</f>
        <v>9.4976550999999994</v>
      </c>
    </row>
    <row r="12143" spans="2:13">
      <c r="B12143" t="s">
        <v>20</v>
      </c>
      <c r="C12143" t="s">
        <v>472</v>
      </c>
      <c r="D12143" t="s">
        <v>22</v>
      </c>
      <c r="E12143" t="s">
        <v>778</v>
      </c>
      <c r="F12143" t="s">
        <v>778</v>
      </c>
      <c r="G12143" t="s">
        <v>86</v>
      </c>
      <c r="H12143" t="s">
        <v>474</v>
      </c>
      <c r="I12143">
        <v>94.800000000000011</v>
      </c>
      <c r="J12143">
        <v>5</v>
      </c>
      <c r="K12143">
        <v>4592</v>
      </c>
      <c r="L12143" t="s">
        <v>471</v>
      </c>
      <c r="M12143" s="2">
        <f>+Table3[[#This Row],[CHW]]/Table3[[#This Row],[Count of Airbill Number]]</f>
        <v>18.96</v>
      </c>
    </row>
    <row r="12144" spans="2:13">
      <c r="B12144" t="s">
        <v>20</v>
      </c>
      <c r="C12144" t="s">
        <v>21</v>
      </c>
      <c r="D12144" t="s">
        <v>22</v>
      </c>
      <c r="E12144" t="s">
        <v>778</v>
      </c>
      <c r="F12144" t="s">
        <v>778</v>
      </c>
      <c r="G12144" t="s">
        <v>124</v>
      </c>
      <c r="H12144" t="s">
        <v>51</v>
      </c>
      <c r="I12144">
        <v>94.5</v>
      </c>
      <c r="J12144">
        <v>5</v>
      </c>
      <c r="K12144">
        <v>4593</v>
      </c>
      <c r="L12144" t="s">
        <v>471</v>
      </c>
      <c r="M12144" s="2">
        <f>+Table3[[#This Row],[CHW]]/Table3[[#This Row],[Count of Airbill Number]]</f>
        <v>18.899999999999999</v>
      </c>
    </row>
    <row r="12145" spans="2:13">
      <c r="B12145" t="s">
        <v>20</v>
      </c>
      <c r="C12145" t="s">
        <v>21</v>
      </c>
      <c r="D12145" t="s">
        <v>22</v>
      </c>
      <c r="E12145" t="s">
        <v>776</v>
      </c>
      <c r="F12145" t="s">
        <v>778</v>
      </c>
      <c r="G12145" t="s">
        <v>31</v>
      </c>
      <c r="H12145" t="s">
        <v>171</v>
      </c>
      <c r="I12145">
        <v>94.2</v>
      </c>
      <c r="J12145">
        <v>32</v>
      </c>
      <c r="K12145">
        <v>4594</v>
      </c>
      <c r="L12145" t="s">
        <v>471</v>
      </c>
      <c r="M12145" s="2">
        <f>+Table3[[#This Row],[CHW]]/Table3[[#This Row],[Count of Airbill Number]]</f>
        <v>2.9437500000000001</v>
      </c>
    </row>
    <row r="12146" spans="2:13">
      <c r="B12146" t="s">
        <v>35</v>
      </c>
      <c r="C12146" t="s">
        <v>472</v>
      </c>
      <c r="D12146" t="s">
        <v>36</v>
      </c>
      <c r="E12146" t="s">
        <v>778</v>
      </c>
      <c r="F12146" t="s">
        <v>778</v>
      </c>
      <c r="G12146" t="s">
        <v>173</v>
      </c>
      <c r="H12146" t="s">
        <v>86</v>
      </c>
      <c r="I12146">
        <v>94</v>
      </c>
      <c r="J12146">
        <v>3</v>
      </c>
      <c r="K12146">
        <v>4595</v>
      </c>
      <c r="L12146" t="s">
        <v>471</v>
      </c>
      <c r="M12146" s="2">
        <f>+Table3[[#This Row],[CHW]]/Table3[[#This Row],[Count of Airbill Number]]</f>
        <v>31.333333333333332</v>
      </c>
    </row>
    <row r="12147" spans="2:13">
      <c r="B12147" t="s">
        <v>20</v>
      </c>
      <c r="C12147" t="s">
        <v>21</v>
      </c>
      <c r="D12147" t="s">
        <v>22</v>
      </c>
      <c r="E12147" t="s">
        <v>777</v>
      </c>
      <c r="F12147" t="s">
        <v>776</v>
      </c>
      <c r="G12147" t="s">
        <v>38</v>
      </c>
      <c r="H12147" t="s">
        <v>33</v>
      </c>
      <c r="I12147">
        <v>94</v>
      </c>
      <c r="J12147">
        <v>1</v>
      </c>
      <c r="K12147">
        <v>4596</v>
      </c>
      <c r="L12147" t="s">
        <v>471</v>
      </c>
      <c r="M12147" s="2">
        <f>+Table3[[#This Row],[CHW]]/Table3[[#This Row],[Count of Airbill Number]]</f>
        <v>94</v>
      </c>
    </row>
    <row r="12148" spans="2:13">
      <c r="B12148" t="s">
        <v>20</v>
      </c>
      <c r="C12148" t="s">
        <v>21</v>
      </c>
      <c r="D12148" t="s">
        <v>22</v>
      </c>
      <c r="E12148" t="s">
        <v>778</v>
      </c>
      <c r="F12148" t="s">
        <v>777</v>
      </c>
      <c r="G12148" t="s">
        <v>112</v>
      </c>
      <c r="H12148" t="s">
        <v>429</v>
      </c>
      <c r="I12148">
        <v>94</v>
      </c>
      <c r="J12148">
        <v>46</v>
      </c>
      <c r="K12148">
        <v>4597</v>
      </c>
      <c r="L12148" t="s">
        <v>471</v>
      </c>
      <c r="M12148" s="2">
        <f>+Table3[[#This Row],[CHW]]/Table3[[#This Row],[Count of Airbill Number]]</f>
        <v>2.0434782608695654</v>
      </c>
    </row>
    <row r="12149" spans="2:13">
      <c r="B12149" t="s">
        <v>20</v>
      </c>
      <c r="C12149" t="s">
        <v>21</v>
      </c>
      <c r="D12149" t="s">
        <v>22</v>
      </c>
      <c r="E12149" t="s">
        <v>776</v>
      </c>
      <c r="F12149" t="s">
        <v>776</v>
      </c>
      <c r="G12149" t="s">
        <v>66</v>
      </c>
      <c r="H12149" t="s">
        <v>49</v>
      </c>
      <c r="I12149">
        <v>94</v>
      </c>
      <c r="J12149">
        <v>57</v>
      </c>
      <c r="K12149">
        <v>4598</v>
      </c>
      <c r="L12149" t="s">
        <v>471</v>
      </c>
      <c r="M12149" s="2">
        <f>+Table3[[#This Row],[CHW]]/Table3[[#This Row],[Count of Airbill Number]]</f>
        <v>1.6491228070175439</v>
      </c>
    </row>
    <row r="12150" spans="2:13">
      <c r="B12150" t="s">
        <v>20</v>
      </c>
      <c r="C12150" t="s">
        <v>21</v>
      </c>
      <c r="D12150" t="s">
        <v>22</v>
      </c>
      <c r="E12150" t="s">
        <v>777</v>
      </c>
      <c r="F12150" t="s">
        <v>778</v>
      </c>
      <c r="G12150" t="s">
        <v>44</v>
      </c>
      <c r="H12150" t="s">
        <v>113</v>
      </c>
      <c r="I12150">
        <v>94</v>
      </c>
      <c r="J12150">
        <v>2</v>
      </c>
      <c r="K12150">
        <v>4599</v>
      </c>
      <c r="L12150" t="s">
        <v>471</v>
      </c>
      <c r="M12150" s="2">
        <f>+Table3[[#This Row],[CHW]]/Table3[[#This Row],[Count of Airbill Number]]</f>
        <v>47</v>
      </c>
    </row>
    <row r="12151" spans="2:13">
      <c r="B12151" t="s">
        <v>20</v>
      </c>
      <c r="C12151" t="s">
        <v>21</v>
      </c>
      <c r="D12151" t="s">
        <v>22</v>
      </c>
      <c r="E12151" t="s">
        <v>777</v>
      </c>
      <c r="F12151" t="s">
        <v>778</v>
      </c>
      <c r="G12151" t="s">
        <v>52</v>
      </c>
      <c r="H12151" t="s">
        <v>86</v>
      </c>
      <c r="I12151">
        <v>94</v>
      </c>
      <c r="J12151">
        <v>82</v>
      </c>
      <c r="K12151">
        <v>4600</v>
      </c>
      <c r="L12151" t="s">
        <v>471</v>
      </c>
      <c r="M12151" s="2">
        <f>+Table3[[#This Row],[CHW]]/Table3[[#This Row],[Count of Airbill Number]]</f>
        <v>1.1463414634146341</v>
      </c>
    </row>
    <row r="12152" spans="2:13">
      <c r="B12152" t="s">
        <v>20</v>
      </c>
      <c r="C12152" t="s">
        <v>21</v>
      </c>
      <c r="D12152" t="s">
        <v>36</v>
      </c>
      <c r="E12152" t="s">
        <v>778</v>
      </c>
      <c r="F12152" t="s">
        <v>776</v>
      </c>
      <c r="G12152" t="s">
        <v>291</v>
      </c>
      <c r="H12152" t="s">
        <v>37</v>
      </c>
      <c r="I12152">
        <v>94</v>
      </c>
      <c r="J12152">
        <v>47</v>
      </c>
      <c r="K12152">
        <v>4601</v>
      </c>
      <c r="L12152" t="s">
        <v>471</v>
      </c>
      <c r="M12152" s="2">
        <f>+Table3[[#This Row],[CHW]]/Table3[[#This Row],[Count of Airbill Number]]</f>
        <v>2</v>
      </c>
    </row>
    <row r="12153" spans="2:13">
      <c r="B12153" t="s">
        <v>20</v>
      </c>
      <c r="C12153" t="s">
        <v>472</v>
      </c>
      <c r="D12153" t="s">
        <v>22</v>
      </c>
      <c r="E12153" t="s">
        <v>777</v>
      </c>
      <c r="F12153" t="s">
        <v>778</v>
      </c>
      <c r="G12153" t="s">
        <v>114</v>
      </c>
      <c r="H12153" t="s">
        <v>269</v>
      </c>
      <c r="I12153">
        <v>94</v>
      </c>
      <c r="J12153">
        <v>9</v>
      </c>
      <c r="K12153">
        <v>4602</v>
      </c>
      <c r="L12153" t="s">
        <v>471</v>
      </c>
      <c r="M12153" s="2">
        <f>+Table3[[#This Row],[CHW]]/Table3[[#This Row],[Count of Airbill Number]]</f>
        <v>10.444444444444445</v>
      </c>
    </row>
    <row r="12154" spans="2:13">
      <c r="B12154" t="s">
        <v>20</v>
      </c>
      <c r="C12154" t="s">
        <v>472</v>
      </c>
      <c r="D12154" t="s">
        <v>22</v>
      </c>
      <c r="E12154" t="s">
        <v>776</v>
      </c>
      <c r="F12154" t="s">
        <v>776</v>
      </c>
      <c r="G12154" t="s">
        <v>37</v>
      </c>
      <c r="H12154" t="s">
        <v>46</v>
      </c>
      <c r="I12154">
        <v>94</v>
      </c>
      <c r="J12154">
        <v>4</v>
      </c>
      <c r="K12154">
        <v>4603</v>
      </c>
      <c r="L12154" t="s">
        <v>471</v>
      </c>
      <c r="M12154" s="2">
        <f>+Table3[[#This Row],[CHW]]/Table3[[#This Row],[Count of Airbill Number]]</f>
        <v>23.5</v>
      </c>
    </row>
    <row r="12155" spans="2:13">
      <c r="B12155" t="s">
        <v>20</v>
      </c>
      <c r="C12155" t="s">
        <v>472</v>
      </c>
      <c r="D12155" t="s">
        <v>22</v>
      </c>
      <c r="E12155" t="s">
        <v>778</v>
      </c>
      <c r="F12155" t="s">
        <v>778</v>
      </c>
      <c r="G12155" t="s">
        <v>90</v>
      </c>
      <c r="H12155" t="s">
        <v>135</v>
      </c>
      <c r="I12155">
        <v>94</v>
      </c>
      <c r="J12155">
        <v>5</v>
      </c>
      <c r="K12155">
        <v>4604</v>
      </c>
      <c r="L12155" t="s">
        <v>471</v>
      </c>
      <c r="M12155" s="2">
        <f>+Table3[[#This Row],[CHW]]/Table3[[#This Row],[Count of Airbill Number]]</f>
        <v>18.8</v>
      </c>
    </row>
    <row r="12156" spans="2:13">
      <c r="B12156" t="s">
        <v>20</v>
      </c>
      <c r="C12156" t="s">
        <v>472</v>
      </c>
      <c r="D12156" t="s">
        <v>22</v>
      </c>
      <c r="E12156" t="s">
        <v>776</v>
      </c>
      <c r="F12156" t="s">
        <v>776</v>
      </c>
      <c r="G12156" t="s">
        <v>85</v>
      </c>
      <c r="H12156" t="s">
        <v>57</v>
      </c>
      <c r="I12156">
        <v>94</v>
      </c>
      <c r="J12156">
        <v>5</v>
      </c>
      <c r="K12156">
        <v>4605</v>
      </c>
      <c r="L12156" t="s">
        <v>471</v>
      </c>
      <c r="M12156" s="2">
        <f>+Table3[[#This Row],[CHW]]/Table3[[#This Row],[Count of Airbill Number]]</f>
        <v>18.8</v>
      </c>
    </row>
    <row r="12157" spans="2:13">
      <c r="B12157" t="s">
        <v>20</v>
      </c>
      <c r="C12157" t="s">
        <v>21</v>
      </c>
      <c r="D12157" t="s">
        <v>22</v>
      </c>
      <c r="E12157" t="s">
        <v>776</v>
      </c>
      <c r="F12157" t="s">
        <v>776</v>
      </c>
      <c r="G12157" t="s">
        <v>32</v>
      </c>
      <c r="H12157" t="s">
        <v>107</v>
      </c>
      <c r="I12157">
        <v>93.89</v>
      </c>
      <c r="J12157">
        <v>1</v>
      </c>
      <c r="K12157">
        <v>4606</v>
      </c>
      <c r="L12157" t="s">
        <v>471</v>
      </c>
      <c r="M12157" s="2">
        <f>+Table3[[#This Row],[CHW]]/Table3[[#This Row],[Count of Airbill Number]]</f>
        <v>93.89</v>
      </c>
    </row>
    <row r="12158" spans="2:13">
      <c r="B12158" t="s">
        <v>20</v>
      </c>
      <c r="C12158" t="s">
        <v>21</v>
      </c>
      <c r="D12158" t="s">
        <v>22</v>
      </c>
      <c r="E12158" t="s">
        <v>776</v>
      </c>
      <c r="F12158" t="s">
        <v>778</v>
      </c>
      <c r="G12158" t="s">
        <v>122</v>
      </c>
      <c r="H12158" t="s">
        <v>51</v>
      </c>
      <c r="I12158">
        <v>93.843220000000002</v>
      </c>
      <c r="J12158">
        <v>38</v>
      </c>
      <c r="K12158">
        <v>4607</v>
      </c>
      <c r="L12158" t="s">
        <v>471</v>
      </c>
      <c r="M12158" s="2">
        <f>+Table3[[#This Row],[CHW]]/Table3[[#This Row],[Count of Airbill Number]]</f>
        <v>2.4695584210526316</v>
      </c>
    </row>
    <row r="12159" spans="2:13">
      <c r="B12159" t="s">
        <v>20</v>
      </c>
      <c r="C12159" t="s">
        <v>472</v>
      </c>
      <c r="D12159" t="s">
        <v>22</v>
      </c>
      <c r="E12159" t="s">
        <v>776</v>
      </c>
      <c r="F12159" t="s">
        <v>776</v>
      </c>
      <c r="G12159" t="s">
        <v>89</v>
      </c>
      <c r="H12159" t="s">
        <v>148</v>
      </c>
      <c r="I12159">
        <v>93.5</v>
      </c>
      <c r="J12159">
        <v>5</v>
      </c>
      <c r="K12159">
        <v>4608</v>
      </c>
      <c r="L12159" t="s">
        <v>471</v>
      </c>
      <c r="M12159" s="2">
        <f>+Table3[[#This Row],[CHW]]/Table3[[#This Row],[Count of Airbill Number]]</f>
        <v>18.7</v>
      </c>
    </row>
    <row r="12160" spans="2:13">
      <c r="B12160" t="s">
        <v>20</v>
      </c>
      <c r="C12160" t="s">
        <v>472</v>
      </c>
      <c r="D12160" t="s">
        <v>22</v>
      </c>
      <c r="E12160" t="s">
        <v>778</v>
      </c>
      <c r="F12160" t="s">
        <v>777</v>
      </c>
      <c r="G12160" t="s">
        <v>173</v>
      </c>
      <c r="H12160" t="s">
        <v>162</v>
      </c>
      <c r="I12160">
        <v>93.4</v>
      </c>
      <c r="J12160">
        <v>6</v>
      </c>
      <c r="K12160">
        <v>4609</v>
      </c>
      <c r="L12160" t="s">
        <v>471</v>
      </c>
      <c r="M12160" s="2">
        <f>+Table3[[#This Row],[CHW]]/Table3[[#This Row],[Count of Airbill Number]]</f>
        <v>15.566666666666668</v>
      </c>
    </row>
    <row r="12161" spans="2:13">
      <c r="B12161" t="s">
        <v>20</v>
      </c>
      <c r="C12161" t="s">
        <v>21</v>
      </c>
      <c r="D12161" t="s">
        <v>22</v>
      </c>
      <c r="E12161" t="s">
        <v>776</v>
      </c>
      <c r="F12161" t="s">
        <v>776</v>
      </c>
      <c r="G12161" t="s">
        <v>77</v>
      </c>
      <c r="H12161" t="s">
        <v>37</v>
      </c>
      <c r="I12161">
        <v>93.14</v>
      </c>
      <c r="J12161">
        <v>27</v>
      </c>
      <c r="K12161">
        <v>4610</v>
      </c>
      <c r="L12161" t="s">
        <v>471</v>
      </c>
      <c r="M12161" s="2">
        <f>+Table3[[#This Row],[CHW]]/Table3[[#This Row],[Count of Airbill Number]]</f>
        <v>3.4496296296296296</v>
      </c>
    </row>
    <row r="12162" spans="2:13">
      <c r="B12162" t="s">
        <v>20</v>
      </c>
      <c r="C12162" t="s">
        <v>21</v>
      </c>
      <c r="D12162" t="s">
        <v>22</v>
      </c>
      <c r="E12162" t="s">
        <v>777</v>
      </c>
      <c r="F12162" t="s">
        <v>777</v>
      </c>
      <c r="G12162" t="s">
        <v>97</v>
      </c>
      <c r="H12162" t="s">
        <v>612</v>
      </c>
      <c r="I12162">
        <v>93.13</v>
      </c>
      <c r="J12162">
        <v>10</v>
      </c>
      <c r="K12162">
        <v>4611</v>
      </c>
      <c r="L12162" t="s">
        <v>471</v>
      </c>
      <c r="M12162" s="2">
        <f>+Table3[[#This Row],[CHW]]/Table3[[#This Row],[Count of Airbill Number]]</f>
        <v>9.3129999999999988</v>
      </c>
    </row>
    <row r="12163" spans="2:13">
      <c r="B12163" t="s">
        <v>35</v>
      </c>
      <c r="C12163" t="s">
        <v>472</v>
      </c>
      <c r="D12163" t="s">
        <v>36</v>
      </c>
      <c r="E12163" t="s">
        <v>776</v>
      </c>
      <c r="F12163" t="s">
        <v>776</v>
      </c>
      <c r="G12163" t="s">
        <v>123</v>
      </c>
      <c r="H12163" t="s">
        <v>182</v>
      </c>
      <c r="I12163">
        <v>93</v>
      </c>
      <c r="J12163">
        <v>9</v>
      </c>
      <c r="K12163">
        <v>4612</v>
      </c>
      <c r="L12163" t="s">
        <v>471</v>
      </c>
      <c r="M12163" s="2">
        <f>+Table3[[#This Row],[CHW]]/Table3[[#This Row],[Count of Airbill Number]]</f>
        <v>10.333333333333334</v>
      </c>
    </row>
    <row r="12164" spans="2:13">
      <c r="B12164" t="s">
        <v>20</v>
      </c>
      <c r="C12164" t="s">
        <v>21</v>
      </c>
      <c r="D12164" t="s">
        <v>22</v>
      </c>
      <c r="E12164" t="s">
        <v>777</v>
      </c>
      <c r="F12164" t="s">
        <v>778</v>
      </c>
      <c r="G12164" t="s">
        <v>110</v>
      </c>
      <c r="H12164" t="s">
        <v>86</v>
      </c>
      <c r="I12164">
        <v>93</v>
      </c>
      <c r="J12164">
        <v>32</v>
      </c>
      <c r="K12164">
        <v>4613</v>
      </c>
      <c r="L12164" t="s">
        <v>471</v>
      </c>
      <c r="M12164" s="2">
        <f>+Table3[[#This Row],[CHW]]/Table3[[#This Row],[Count of Airbill Number]]</f>
        <v>2.90625</v>
      </c>
    </row>
    <row r="12165" spans="2:13">
      <c r="B12165" t="s">
        <v>20</v>
      </c>
      <c r="C12165" t="s">
        <v>472</v>
      </c>
      <c r="D12165" t="s">
        <v>22</v>
      </c>
      <c r="E12165" t="s">
        <v>777</v>
      </c>
      <c r="F12165" t="s">
        <v>777</v>
      </c>
      <c r="G12165" t="s">
        <v>429</v>
      </c>
      <c r="H12165" t="s">
        <v>55</v>
      </c>
      <c r="I12165">
        <v>93</v>
      </c>
      <c r="J12165">
        <v>7</v>
      </c>
      <c r="K12165">
        <v>4614</v>
      </c>
      <c r="L12165" t="s">
        <v>471</v>
      </c>
      <c r="M12165" s="2">
        <f>+Table3[[#This Row],[CHW]]/Table3[[#This Row],[Count of Airbill Number]]</f>
        <v>13.285714285714286</v>
      </c>
    </row>
    <row r="12166" spans="2:13">
      <c r="B12166" t="s">
        <v>20</v>
      </c>
      <c r="C12166" t="s">
        <v>472</v>
      </c>
      <c r="D12166" t="s">
        <v>22</v>
      </c>
      <c r="E12166" t="s">
        <v>778</v>
      </c>
      <c r="F12166" t="s">
        <v>778</v>
      </c>
      <c r="G12166" t="s">
        <v>393</v>
      </c>
      <c r="H12166" t="s">
        <v>101</v>
      </c>
      <c r="I12166">
        <v>93</v>
      </c>
      <c r="J12166">
        <v>3</v>
      </c>
      <c r="K12166">
        <v>4615</v>
      </c>
      <c r="L12166" t="s">
        <v>471</v>
      </c>
      <c r="M12166" s="2">
        <f>+Table3[[#This Row],[CHW]]/Table3[[#This Row],[Count of Airbill Number]]</f>
        <v>31</v>
      </c>
    </row>
    <row r="12167" spans="2:13">
      <c r="B12167" t="s">
        <v>20</v>
      </c>
      <c r="C12167" t="s">
        <v>472</v>
      </c>
      <c r="D12167" t="s">
        <v>22</v>
      </c>
      <c r="E12167" t="s">
        <v>778</v>
      </c>
      <c r="F12167" t="s">
        <v>778</v>
      </c>
      <c r="G12167" t="s">
        <v>393</v>
      </c>
      <c r="H12167" t="s">
        <v>546</v>
      </c>
      <c r="I12167">
        <v>93</v>
      </c>
      <c r="J12167">
        <v>3</v>
      </c>
      <c r="K12167">
        <v>4616</v>
      </c>
      <c r="L12167" t="s">
        <v>471</v>
      </c>
      <c r="M12167" s="2">
        <f>+Table3[[#This Row],[CHW]]/Table3[[#This Row],[Count of Airbill Number]]</f>
        <v>31</v>
      </c>
    </row>
    <row r="12168" spans="2:13">
      <c r="B12168" t="s">
        <v>20</v>
      </c>
      <c r="C12168" t="s">
        <v>472</v>
      </c>
      <c r="D12168" t="s">
        <v>22</v>
      </c>
      <c r="E12168" t="s">
        <v>776</v>
      </c>
      <c r="F12168" t="s">
        <v>776</v>
      </c>
      <c r="G12168" t="s">
        <v>39</v>
      </c>
      <c r="H12168" t="s">
        <v>23</v>
      </c>
      <c r="I12168">
        <v>93</v>
      </c>
      <c r="J12168">
        <v>3</v>
      </c>
      <c r="K12168">
        <v>4617</v>
      </c>
      <c r="L12168" t="s">
        <v>471</v>
      </c>
      <c r="M12168" s="2">
        <f>+Table3[[#This Row],[CHW]]/Table3[[#This Row],[Count of Airbill Number]]</f>
        <v>31</v>
      </c>
    </row>
    <row r="12169" spans="2:13">
      <c r="B12169" t="s">
        <v>20</v>
      </c>
      <c r="C12169" t="s">
        <v>472</v>
      </c>
      <c r="D12169" t="s">
        <v>22</v>
      </c>
      <c r="E12169" t="s">
        <v>776</v>
      </c>
      <c r="F12169" t="s">
        <v>777</v>
      </c>
      <c r="G12169" t="s">
        <v>39</v>
      </c>
      <c r="H12169" t="s">
        <v>97</v>
      </c>
      <c r="I12169">
        <v>93</v>
      </c>
      <c r="J12169">
        <v>3</v>
      </c>
      <c r="K12169">
        <v>4618</v>
      </c>
      <c r="L12169" t="s">
        <v>471</v>
      </c>
      <c r="M12169" s="2">
        <f>+Table3[[#This Row],[CHW]]/Table3[[#This Row],[Count of Airbill Number]]</f>
        <v>31</v>
      </c>
    </row>
    <row r="12170" spans="2:13">
      <c r="B12170" t="s">
        <v>20</v>
      </c>
      <c r="C12170" t="s">
        <v>472</v>
      </c>
      <c r="D12170" t="s">
        <v>22</v>
      </c>
      <c r="E12170" t="s">
        <v>776</v>
      </c>
      <c r="F12170" t="s">
        <v>776</v>
      </c>
      <c r="G12170" t="s">
        <v>39</v>
      </c>
      <c r="H12170" t="s">
        <v>33</v>
      </c>
      <c r="I12170">
        <v>93</v>
      </c>
      <c r="J12170">
        <v>3</v>
      </c>
      <c r="K12170">
        <v>4619</v>
      </c>
      <c r="L12170" t="s">
        <v>471</v>
      </c>
      <c r="M12170" s="2">
        <f>+Table3[[#This Row],[CHW]]/Table3[[#This Row],[Count of Airbill Number]]</f>
        <v>31</v>
      </c>
    </row>
    <row r="12171" spans="2:13">
      <c r="B12171" t="s">
        <v>20</v>
      </c>
      <c r="C12171" t="s">
        <v>472</v>
      </c>
      <c r="D12171" t="s">
        <v>22</v>
      </c>
      <c r="E12171" t="s">
        <v>776</v>
      </c>
      <c r="F12171" t="s">
        <v>778</v>
      </c>
      <c r="G12171" t="s">
        <v>39</v>
      </c>
      <c r="H12171" t="s">
        <v>283</v>
      </c>
      <c r="I12171">
        <v>93</v>
      </c>
      <c r="J12171">
        <v>3</v>
      </c>
      <c r="K12171">
        <v>4620</v>
      </c>
      <c r="L12171" t="s">
        <v>471</v>
      </c>
      <c r="M12171" s="2">
        <f>+Table3[[#This Row],[CHW]]/Table3[[#This Row],[Count of Airbill Number]]</f>
        <v>31</v>
      </c>
    </row>
    <row r="12172" spans="2:13">
      <c r="B12172" t="s">
        <v>20</v>
      </c>
      <c r="C12172" t="s">
        <v>472</v>
      </c>
      <c r="D12172" t="s">
        <v>22</v>
      </c>
      <c r="E12172" t="s">
        <v>778</v>
      </c>
      <c r="F12172" t="s">
        <v>778</v>
      </c>
      <c r="G12172" t="s">
        <v>150</v>
      </c>
      <c r="H12172" t="s">
        <v>364</v>
      </c>
      <c r="I12172">
        <v>93</v>
      </c>
      <c r="J12172">
        <v>1</v>
      </c>
      <c r="K12172">
        <v>4621</v>
      </c>
      <c r="L12172" t="s">
        <v>471</v>
      </c>
      <c r="M12172" s="2">
        <f>+Table3[[#This Row],[CHW]]/Table3[[#This Row],[Count of Airbill Number]]</f>
        <v>93</v>
      </c>
    </row>
    <row r="12173" spans="2:13">
      <c r="B12173" t="s">
        <v>20</v>
      </c>
      <c r="C12173" t="s">
        <v>472</v>
      </c>
      <c r="D12173" t="s">
        <v>22</v>
      </c>
      <c r="E12173" t="s">
        <v>777</v>
      </c>
      <c r="F12173" t="s">
        <v>777</v>
      </c>
      <c r="G12173" t="s">
        <v>274</v>
      </c>
      <c r="H12173" t="s">
        <v>512</v>
      </c>
      <c r="I12173">
        <v>93</v>
      </c>
      <c r="J12173">
        <v>5</v>
      </c>
      <c r="K12173">
        <v>4622</v>
      </c>
      <c r="L12173" t="s">
        <v>471</v>
      </c>
      <c r="M12173" s="2">
        <f>+Table3[[#This Row],[CHW]]/Table3[[#This Row],[Count of Airbill Number]]</f>
        <v>18.600000000000001</v>
      </c>
    </row>
    <row r="12174" spans="2:13">
      <c r="B12174" t="s">
        <v>20</v>
      </c>
      <c r="C12174" t="s">
        <v>472</v>
      </c>
      <c r="D12174" t="s">
        <v>22</v>
      </c>
      <c r="E12174" t="s">
        <v>777</v>
      </c>
      <c r="F12174" t="s">
        <v>777</v>
      </c>
      <c r="G12174" t="s">
        <v>227</v>
      </c>
      <c r="H12174" t="s">
        <v>484</v>
      </c>
      <c r="I12174">
        <v>93</v>
      </c>
      <c r="J12174">
        <v>1</v>
      </c>
      <c r="K12174">
        <v>4623</v>
      </c>
      <c r="L12174" t="s">
        <v>471</v>
      </c>
      <c r="M12174" s="2">
        <f>+Table3[[#This Row],[CHW]]/Table3[[#This Row],[Count of Airbill Number]]</f>
        <v>93</v>
      </c>
    </row>
    <row r="12175" spans="2:13">
      <c r="B12175" t="s">
        <v>20</v>
      </c>
      <c r="C12175" t="s">
        <v>472</v>
      </c>
      <c r="D12175" t="s">
        <v>22</v>
      </c>
      <c r="E12175" t="s">
        <v>778</v>
      </c>
      <c r="F12175" t="s">
        <v>778</v>
      </c>
      <c r="G12175" t="s">
        <v>260</v>
      </c>
      <c r="H12175" t="s">
        <v>393</v>
      </c>
      <c r="I12175">
        <v>93</v>
      </c>
      <c r="J12175">
        <v>7</v>
      </c>
      <c r="K12175">
        <v>4624</v>
      </c>
      <c r="L12175" t="s">
        <v>471</v>
      </c>
      <c r="M12175" s="2">
        <f>+Table3[[#This Row],[CHW]]/Table3[[#This Row],[Count of Airbill Number]]</f>
        <v>13.285714285714286</v>
      </c>
    </row>
    <row r="12176" spans="2:13">
      <c r="B12176" t="s">
        <v>20</v>
      </c>
      <c r="C12176" t="s">
        <v>21</v>
      </c>
      <c r="D12176" t="s">
        <v>22</v>
      </c>
      <c r="E12176" t="s">
        <v>776</v>
      </c>
      <c r="F12176" t="s">
        <v>776</v>
      </c>
      <c r="G12176" t="s">
        <v>116</v>
      </c>
      <c r="H12176" t="s">
        <v>508</v>
      </c>
      <c r="I12176">
        <v>92.587445000000002</v>
      </c>
      <c r="J12176">
        <v>9</v>
      </c>
      <c r="K12176">
        <v>4625</v>
      </c>
      <c r="L12176" t="s">
        <v>471</v>
      </c>
      <c r="M12176" s="2">
        <f>+Table3[[#This Row],[CHW]]/Table3[[#This Row],[Count of Airbill Number]]</f>
        <v>10.287493888888889</v>
      </c>
    </row>
    <row r="12177" spans="2:13">
      <c r="B12177" t="s">
        <v>20</v>
      </c>
      <c r="C12177" t="s">
        <v>21</v>
      </c>
      <c r="D12177" t="s">
        <v>22</v>
      </c>
      <c r="E12177" t="s">
        <v>778</v>
      </c>
      <c r="F12177" t="s">
        <v>778</v>
      </c>
      <c r="G12177" t="s">
        <v>545</v>
      </c>
      <c r="H12177" t="s">
        <v>269</v>
      </c>
      <c r="I12177">
        <v>92.5</v>
      </c>
      <c r="J12177">
        <v>54</v>
      </c>
      <c r="K12177">
        <v>4626</v>
      </c>
      <c r="L12177" t="s">
        <v>471</v>
      </c>
      <c r="M12177" s="2">
        <f>+Table3[[#This Row],[CHW]]/Table3[[#This Row],[Count of Airbill Number]]</f>
        <v>1.712962962962963</v>
      </c>
    </row>
    <row r="12178" spans="2:13">
      <c r="B12178" t="s">
        <v>20</v>
      </c>
      <c r="C12178" t="s">
        <v>472</v>
      </c>
      <c r="D12178" t="s">
        <v>22</v>
      </c>
      <c r="E12178" t="s">
        <v>776</v>
      </c>
      <c r="F12178" t="s">
        <v>776</v>
      </c>
      <c r="G12178" t="s">
        <v>108</v>
      </c>
      <c r="H12178" t="s">
        <v>37</v>
      </c>
      <c r="I12178">
        <v>92.049999999999983</v>
      </c>
      <c r="J12178">
        <v>10</v>
      </c>
      <c r="K12178">
        <v>4627</v>
      </c>
      <c r="L12178" t="s">
        <v>471</v>
      </c>
      <c r="M12178" s="2">
        <f>+Table3[[#This Row],[CHW]]/Table3[[#This Row],[Count of Airbill Number]]</f>
        <v>9.2049999999999983</v>
      </c>
    </row>
    <row r="12179" spans="2:13">
      <c r="B12179" t="s">
        <v>35</v>
      </c>
      <c r="C12179" t="s">
        <v>472</v>
      </c>
      <c r="D12179" t="s">
        <v>36</v>
      </c>
      <c r="E12179" t="s">
        <v>778</v>
      </c>
      <c r="F12179" t="s">
        <v>778</v>
      </c>
      <c r="G12179" t="s">
        <v>475</v>
      </c>
      <c r="H12179" t="s">
        <v>606</v>
      </c>
      <c r="I12179">
        <v>92</v>
      </c>
      <c r="J12179">
        <v>1</v>
      </c>
      <c r="K12179">
        <v>4628</v>
      </c>
      <c r="L12179" t="s">
        <v>471</v>
      </c>
      <c r="M12179" s="2">
        <f>+Table3[[#This Row],[CHW]]/Table3[[#This Row],[Count of Airbill Number]]</f>
        <v>92</v>
      </c>
    </row>
    <row r="12180" spans="2:13">
      <c r="B12180" t="s">
        <v>20</v>
      </c>
      <c r="C12180" t="s">
        <v>21</v>
      </c>
      <c r="D12180" t="s">
        <v>22</v>
      </c>
      <c r="E12180" t="s">
        <v>778</v>
      </c>
      <c r="F12180" t="s">
        <v>776</v>
      </c>
      <c r="G12180" t="s">
        <v>171</v>
      </c>
      <c r="H12180" t="s">
        <v>525</v>
      </c>
      <c r="I12180">
        <v>92</v>
      </c>
      <c r="J12180">
        <v>2</v>
      </c>
      <c r="K12180">
        <v>4629</v>
      </c>
      <c r="L12180" t="s">
        <v>471</v>
      </c>
      <c r="M12180" s="2">
        <f>+Table3[[#This Row],[CHW]]/Table3[[#This Row],[Count of Airbill Number]]</f>
        <v>46</v>
      </c>
    </row>
    <row r="12181" spans="2:13">
      <c r="B12181" t="s">
        <v>20</v>
      </c>
      <c r="C12181" t="s">
        <v>472</v>
      </c>
      <c r="D12181" t="s">
        <v>22</v>
      </c>
      <c r="E12181" t="s">
        <v>776</v>
      </c>
      <c r="F12181" t="s">
        <v>776</v>
      </c>
      <c r="G12181" t="s">
        <v>46</v>
      </c>
      <c r="H12181" t="s">
        <v>37</v>
      </c>
      <c r="I12181">
        <v>92</v>
      </c>
      <c r="J12181">
        <v>5</v>
      </c>
      <c r="K12181">
        <v>4630</v>
      </c>
      <c r="L12181" t="s">
        <v>471</v>
      </c>
      <c r="M12181" s="2">
        <f>+Table3[[#This Row],[CHW]]/Table3[[#This Row],[Count of Airbill Number]]</f>
        <v>18.399999999999999</v>
      </c>
    </row>
    <row r="12182" spans="2:13">
      <c r="B12182" t="s">
        <v>20</v>
      </c>
      <c r="C12182" t="s">
        <v>472</v>
      </c>
      <c r="D12182" t="s">
        <v>22</v>
      </c>
      <c r="E12182" t="s">
        <v>778</v>
      </c>
      <c r="F12182" t="s">
        <v>778</v>
      </c>
      <c r="G12182" t="s">
        <v>81</v>
      </c>
      <c r="H12182" t="s">
        <v>99</v>
      </c>
      <c r="I12182">
        <v>92</v>
      </c>
      <c r="J12182">
        <v>1</v>
      </c>
      <c r="K12182">
        <v>4631</v>
      </c>
      <c r="L12182" t="s">
        <v>471</v>
      </c>
      <c r="M12182" s="2">
        <f>+Table3[[#This Row],[CHW]]/Table3[[#This Row],[Count of Airbill Number]]</f>
        <v>92</v>
      </c>
    </row>
    <row r="12183" spans="2:13">
      <c r="B12183" t="s">
        <v>20</v>
      </c>
      <c r="C12183" t="s">
        <v>472</v>
      </c>
      <c r="D12183" t="s">
        <v>22</v>
      </c>
      <c r="E12183" t="s">
        <v>776</v>
      </c>
      <c r="F12183" t="s">
        <v>777</v>
      </c>
      <c r="G12183" t="s">
        <v>37</v>
      </c>
      <c r="H12183" t="s">
        <v>154</v>
      </c>
      <c r="I12183">
        <v>92</v>
      </c>
      <c r="J12183">
        <v>2</v>
      </c>
      <c r="K12183">
        <v>4632</v>
      </c>
      <c r="L12183" t="s">
        <v>471</v>
      </c>
      <c r="M12183" s="2">
        <f>+Table3[[#This Row],[CHW]]/Table3[[#This Row],[Count of Airbill Number]]</f>
        <v>46</v>
      </c>
    </row>
    <row r="12184" spans="2:13">
      <c r="B12184" t="s">
        <v>20</v>
      </c>
      <c r="C12184" t="s">
        <v>472</v>
      </c>
      <c r="D12184" t="s">
        <v>22</v>
      </c>
      <c r="E12184" t="s">
        <v>776</v>
      </c>
      <c r="F12184" t="s">
        <v>776</v>
      </c>
      <c r="G12184" t="s">
        <v>211</v>
      </c>
      <c r="H12184" t="s">
        <v>85</v>
      </c>
      <c r="I12184">
        <v>92</v>
      </c>
      <c r="J12184">
        <v>10</v>
      </c>
      <c r="K12184">
        <v>4633</v>
      </c>
      <c r="L12184" t="s">
        <v>471</v>
      </c>
      <c r="M12184" s="2">
        <f>+Table3[[#This Row],[CHW]]/Table3[[#This Row],[Count of Airbill Number]]</f>
        <v>9.1999999999999993</v>
      </c>
    </row>
    <row r="12185" spans="2:13">
      <c r="B12185" t="s">
        <v>20</v>
      </c>
      <c r="C12185" t="s">
        <v>472</v>
      </c>
      <c r="D12185" t="s">
        <v>36</v>
      </c>
      <c r="E12185" t="s">
        <v>777</v>
      </c>
      <c r="F12185" t="s">
        <v>777</v>
      </c>
      <c r="G12185" t="s">
        <v>605</v>
      </c>
      <c r="H12185" t="s">
        <v>38</v>
      </c>
      <c r="I12185">
        <v>92</v>
      </c>
      <c r="J12185">
        <v>12</v>
      </c>
      <c r="K12185">
        <v>4634</v>
      </c>
      <c r="L12185" t="s">
        <v>471</v>
      </c>
      <c r="M12185" s="2">
        <f>+Table3[[#This Row],[CHW]]/Table3[[#This Row],[Count of Airbill Number]]</f>
        <v>7.666666666666667</v>
      </c>
    </row>
    <row r="12186" spans="2:13">
      <c r="B12186" t="s">
        <v>20</v>
      </c>
      <c r="C12186" t="s">
        <v>472</v>
      </c>
      <c r="D12186" t="s">
        <v>36</v>
      </c>
      <c r="E12186" t="s">
        <v>777</v>
      </c>
      <c r="F12186" t="s">
        <v>776</v>
      </c>
      <c r="G12186" t="s">
        <v>29</v>
      </c>
      <c r="H12186" t="s">
        <v>66</v>
      </c>
      <c r="I12186">
        <v>92</v>
      </c>
      <c r="J12186">
        <v>7</v>
      </c>
      <c r="K12186">
        <v>4635</v>
      </c>
      <c r="L12186" t="s">
        <v>471</v>
      </c>
      <c r="M12186" s="2">
        <f>+Table3[[#This Row],[CHW]]/Table3[[#This Row],[Count of Airbill Number]]</f>
        <v>13.142857142857142</v>
      </c>
    </row>
    <row r="12187" spans="2:13">
      <c r="B12187" t="s">
        <v>20</v>
      </c>
      <c r="C12187" t="s">
        <v>472</v>
      </c>
      <c r="D12187" t="s">
        <v>22</v>
      </c>
      <c r="E12187" t="s">
        <v>776</v>
      </c>
      <c r="F12187" t="s">
        <v>776</v>
      </c>
      <c r="G12187" t="s">
        <v>100</v>
      </c>
      <c r="H12187" t="s">
        <v>85</v>
      </c>
      <c r="I12187">
        <v>91.949999999999989</v>
      </c>
      <c r="J12187">
        <v>3</v>
      </c>
      <c r="K12187">
        <v>4636</v>
      </c>
      <c r="L12187" t="s">
        <v>471</v>
      </c>
      <c r="M12187" s="2">
        <f>+Table3[[#This Row],[CHW]]/Table3[[#This Row],[Count of Airbill Number]]</f>
        <v>30.649999999999995</v>
      </c>
    </row>
    <row r="12188" spans="2:13">
      <c r="B12188" t="s">
        <v>20</v>
      </c>
      <c r="C12188" t="s">
        <v>21</v>
      </c>
      <c r="D12188" t="s">
        <v>22</v>
      </c>
      <c r="E12188" t="s">
        <v>776</v>
      </c>
      <c r="F12188" t="s">
        <v>776</v>
      </c>
      <c r="G12188" t="s">
        <v>66</v>
      </c>
      <c r="H12188" t="s">
        <v>69</v>
      </c>
      <c r="I12188">
        <v>91.65</v>
      </c>
      <c r="J12188">
        <v>81</v>
      </c>
      <c r="K12188">
        <v>4637</v>
      </c>
      <c r="L12188" t="s">
        <v>471</v>
      </c>
      <c r="M12188" s="2">
        <f>+Table3[[#This Row],[CHW]]/Table3[[#This Row],[Count of Airbill Number]]</f>
        <v>1.1314814814814815</v>
      </c>
    </row>
    <row r="12189" spans="2:13">
      <c r="B12189" t="s">
        <v>35</v>
      </c>
      <c r="C12189" t="s">
        <v>472</v>
      </c>
      <c r="D12189" t="s">
        <v>36</v>
      </c>
      <c r="E12189" t="s">
        <v>778</v>
      </c>
      <c r="F12189" t="s">
        <v>777</v>
      </c>
      <c r="G12189" t="s">
        <v>51</v>
      </c>
      <c r="H12189" t="s">
        <v>181</v>
      </c>
      <c r="I12189">
        <v>91.6</v>
      </c>
      <c r="J12189">
        <v>2</v>
      </c>
      <c r="K12189">
        <v>4638</v>
      </c>
      <c r="L12189" t="s">
        <v>471</v>
      </c>
      <c r="M12189" s="2">
        <f>+Table3[[#This Row],[CHW]]/Table3[[#This Row],[Count of Airbill Number]]</f>
        <v>45.8</v>
      </c>
    </row>
    <row r="12190" spans="2:13">
      <c r="B12190" t="s">
        <v>20</v>
      </c>
      <c r="C12190" t="s">
        <v>21</v>
      </c>
      <c r="D12190" t="s">
        <v>22</v>
      </c>
      <c r="E12190" t="s">
        <v>778</v>
      </c>
      <c r="F12190" t="s">
        <v>777</v>
      </c>
      <c r="G12190" t="s">
        <v>51</v>
      </c>
      <c r="H12190" t="s">
        <v>52</v>
      </c>
      <c r="I12190">
        <v>91.399999999999991</v>
      </c>
      <c r="J12190">
        <v>12</v>
      </c>
      <c r="K12190">
        <v>4639</v>
      </c>
      <c r="L12190" t="s">
        <v>471</v>
      </c>
      <c r="M12190" s="2">
        <f>+Table3[[#This Row],[CHW]]/Table3[[#This Row],[Count of Airbill Number]]</f>
        <v>7.6166666666666663</v>
      </c>
    </row>
    <row r="12191" spans="2:13">
      <c r="B12191" t="s">
        <v>20</v>
      </c>
      <c r="C12191" t="s">
        <v>472</v>
      </c>
      <c r="D12191" t="s">
        <v>22</v>
      </c>
      <c r="E12191" t="s">
        <v>776</v>
      </c>
      <c r="F12191" t="s">
        <v>776</v>
      </c>
      <c r="G12191" t="s">
        <v>49</v>
      </c>
      <c r="H12191" t="s">
        <v>32</v>
      </c>
      <c r="I12191">
        <v>91.289999999999992</v>
      </c>
      <c r="J12191">
        <v>5</v>
      </c>
      <c r="K12191">
        <v>4640</v>
      </c>
      <c r="L12191" t="s">
        <v>471</v>
      </c>
      <c r="M12191" s="2">
        <f>+Table3[[#This Row],[CHW]]/Table3[[#This Row],[Count of Airbill Number]]</f>
        <v>18.257999999999999</v>
      </c>
    </row>
    <row r="12192" spans="2:13">
      <c r="B12192" t="s">
        <v>20</v>
      </c>
      <c r="C12192" t="s">
        <v>472</v>
      </c>
      <c r="D12192" t="s">
        <v>22</v>
      </c>
      <c r="E12192" t="s">
        <v>778</v>
      </c>
      <c r="F12192" t="s">
        <v>776</v>
      </c>
      <c r="G12192" t="s">
        <v>86</v>
      </c>
      <c r="H12192" t="s">
        <v>639</v>
      </c>
      <c r="I12192">
        <v>91.2</v>
      </c>
      <c r="J12192">
        <v>6</v>
      </c>
      <c r="K12192">
        <v>4641</v>
      </c>
      <c r="L12192" t="s">
        <v>471</v>
      </c>
      <c r="M12192" s="2">
        <f>+Table3[[#This Row],[CHW]]/Table3[[#This Row],[Count of Airbill Number]]</f>
        <v>15.200000000000001</v>
      </c>
    </row>
    <row r="12193" spans="2:13">
      <c r="B12193" t="s">
        <v>20</v>
      </c>
      <c r="C12193" t="s">
        <v>472</v>
      </c>
      <c r="D12193" t="s">
        <v>22</v>
      </c>
      <c r="E12193" t="s">
        <v>777</v>
      </c>
      <c r="F12193" t="s">
        <v>777</v>
      </c>
      <c r="G12193" t="s">
        <v>648</v>
      </c>
      <c r="H12193" t="s">
        <v>97</v>
      </c>
      <c r="I12193">
        <v>91.17</v>
      </c>
      <c r="J12193">
        <v>5</v>
      </c>
      <c r="K12193">
        <v>4642</v>
      </c>
      <c r="L12193" t="s">
        <v>471</v>
      </c>
      <c r="M12193" s="2">
        <f>+Table3[[#This Row],[CHW]]/Table3[[#This Row],[Count of Airbill Number]]</f>
        <v>18.234000000000002</v>
      </c>
    </row>
    <row r="12194" spans="2:13">
      <c r="B12194" t="s">
        <v>20</v>
      </c>
      <c r="C12194" t="s">
        <v>21</v>
      </c>
      <c r="D12194" t="s">
        <v>22</v>
      </c>
      <c r="E12194" t="s">
        <v>777</v>
      </c>
      <c r="F12194" t="s">
        <v>777</v>
      </c>
      <c r="G12194" t="s">
        <v>110</v>
      </c>
      <c r="H12194" t="s">
        <v>26</v>
      </c>
      <c r="I12194">
        <v>91</v>
      </c>
      <c r="J12194">
        <v>1</v>
      </c>
      <c r="K12194">
        <v>4643</v>
      </c>
      <c r="L12194" t="s">
        <v>471</v>
      </c>
      <c r="M12194" s="2">
        <f>+Table3[[#This Row],[CHW]]/Table3[[#This Row],[Count of Airbill Number]]</f>
        <v>91</v>
      </c>
    </row>
    <row r="12195" spans="2:13">
      <c r="B12195" t="s">
        <v>20</v>
      </c>
      <c r="C12195" t="s">
        <v>472</v>
      </c>
      <c r="D12195" t="s">
        <v>22</v>
      </c>
      <c r="E12195" t="s">
        <v>777</v>
      </c>
      <c r="F12195" t="s">
        <v>776</v>
      </c>
      <c r="G12195" t="s">
        <v>374</v>
      </c>
      <c r="H12195" t="s">
        <v>116</v>
      </c>
      <c r="I12195">
        <v>91</v>
      </c>
      <c r="J12195">
        <v>7</v>
      </c>
      <c r="K12195">
        <v>4644</v>
      </c>
      <c r="L12195" t="s">
        <v>471</v>
      </c>
      <c r="M12195" s="2">
        <f>+Table3[[#This Row],[CHW]]/Table3[[#This Row],[Count of Airbill Number]]</f>
        <v>13</v>
      </c>
    </row>
    <row r="12196" spans="2:13">
      <c r="B12196" t="s">
        <v>20</v>
      </c>
      <c r="C12196" t="s">
        <v>472</v>
      </c>
      <c r="D12196" t="s">
        <v>22</v>
      </c>
      <c r="E12196" t="s">
        <v>777</v>
      </c>
      <c r="F12196" t="s">
        <v>778</v>
      </c>
      <c r="G12196" t="s">
        <v>374</v>
      </c>
      <c r="H12196" t="s">
        <v>267</v>
      </c>
      <c r="I12196">
        <v>91</v>
      </c>
      <c r="J12196">
        <v>5</v>
      </c>
      <c r="K12196">
        <v>4645</v>
      </c>
      <c r="L12196" t="s">
        <v>471</v>
      </c>
      <c r="M12196" s="2">
        <f>+Table3[[#This Row],[CHW]]/Table3[[#This Row],[Count of Airbill Number]]</f>
        <v>18.2</v>
      </c>
    </row>
    <row r="12197" spans="2:13">
      <c r="B12197" t="s">
        <v>20</v>
      </c>
      <c r="C12197" t="s">
        <v>472</v>
      </c>
      <c r="D12197" t="s">
        <v>22</v>
      </c>
      <c r="E12197" t="s">
        <v>777</v>
      </c>
      <c r="F12197" t="s">
        <v>776</v>
      </c>
      <c r="G12197" t="s">
        <v>97</v>
      </c>
      <c r="H12197" t="s">
        <v>39</v>
      </c>
      <c r="I12197">
        <v>91</v>
      </c>
      <c r="J12197">
        <v>6</v>
      </c>
      <c r="K12197">
        <v>4646</v>
      </c>
      <c r="L12197" t="s">
        <v>471</v>
      </c>
      <c r="M12197" s="2">
        <f>+Table3[[#This Row],[CHW]]/Table3[[#This Row],[Count of Airbill Number]]</f>
        <v>15.166666666666666</v>
      </c>
    </row>
    <row r="12198" spans="2:13">
      <c r="B12198" t="s">
        <v>20</v>
      </c>
      <c r="C12198" t="s">
        <v>472</v>
      </c>
      <c r="D12198" t="s">
        <v>22</v>
      </c>
      <c r="E12198" t="s">
        <v>776</v>
      </c>
      <c r="F12198" t="s">
        <v>776</v>
      </c>
      <c r="G12198" t="s">
        <v>199</v>
      </c>
      <c r="H12198" t="s">
        <v>123</v>
      </c>
      <c r="I12198">
        <v>91</v>
      </c>
      <c r="J12198">
        <v>5</v>
      </c>
      <c r="K12198">
        <v>4647</v>
      </c>
      <c r="L12198" t="s">
        <v>471</v>
      </c>
      <c r="M12198" s="2">
        <f>+Table3[[#This Row],[CHW]]/Table3[[#This Row],[Count of Airbill Number]]</f>
        <v>18.2</v>
      </c>
    </row>
    <row r="12199" spans="2:13">
      <c r="B12199" t="s">
        <v>20</v>
      </c>
      <c r="C12199" t="s">
        <v>472</v>
      </c>
      <c r="D12199" t="s">
        <v>22</v>
      </c>
      <c r="E12199" t="s">
        <v>778</v>
      </c>
      <c r="F12199" t="s">
        <v>776</v>
      </c>
      <c r="G12199" t="s">
        <v>670</v>
      </c>
      <c r="H12199" t="s">
        <v>37</v>
      </c>
      <c r="I12199">
        <v>91</v>
      </c>
      <c r="J12199">
        <v>2</v>
      </c>
      <c r="K12199">
        <v>4648</v>
      </c>
      <c r="L12199" t="s">
        <v>471</v>
      </c>
      <c r="M12199" s="2">
        <f>+Table3[[#This Row],[CHW]]/Table3[[#This Row],[Count of Airbill Number]]</f>
        <v>45.5</v>
      </c>
    </row>
    <row r="12200" spans="2:13">
      <c r="B12200" t="s">
        <v>20</v>
      </c>
      <c r="C12200" t="s">
        <v>472</v>
      </c>
      <c r="D12200" t="s">
        <v>22</v>
      </c>
      <c r="E12200" t="s">
        <v>776</v>
      </c>
      <c r="F12200" t="s">
        <v>776</v>
      </c>
      <c r="G12200" t="s">
        <v>49</v>
      </c>
      <c r="H12200" t="s">
        <v>116</v>
      </c>
      <c r="I12200">
        <v>91</v>
      </c>
      <c r="J12200">
        <v>9</v>
      </c>
      <c r="K12200">
        <v>4649</v>
      </c>
      <c r="L12200" t="s">
        <v>471</v>
      </c>
      <c r="M12200" s="2">
        <f>+Table3[[#This Row],[CHW]]/Table3[[#This Row],[Count of Airbill Number]]</f>
        <v>10.111111111111111</v>
      </c>
    </row>
    <row r="12201" spans="2:13">
      <c r="B12201" t="s">
        <v>20</v>
      </c>
      <c r="C12201" t="s">
        <v>472</v>
      </c>
      <c r="D12201" t="s">
        <v>22</v>
      </c>
      <c r="E12201" t="s">
        <v>776</v>
      </c>
      <c r="F12201" t="s">
        <v>776</v>
      </c>
      <c r="G12201" t="s">
        <v>175</v>
      </c>
      <c r="H12201" t="s">
        <v>32</v>
      </c>
      <c r="I12201">
        <v>91</v>
      </c>
      <c r="J12201">
        <v>2</v>
      </c>
      <c r="K12201">
        <v>4650</v>
      </c>
      <c r="L12201" t="s">
        <v>471</v>
      </c>
      <c r="M12201" s="2">
        <f>+Table3[[#This Row],[CHW]]/Table3[[#This Row],[Count of Airbill Number]]</f>
        <v>45.5</v>
      </c>
    </row>
    <row r="12202" spans="2:13">
      <c r="B12202" t="s">
        <v>20</v>
      </c>
      <c r="C12202" t="s">
        <v>472</v>
      </c>
      <c r="D12202" t="s">
        <v>36</v>
      </c>
      <c r="E12202" t="s">
        <v>777</v>
      </c>
      <c r="F12202" t="s">
        <v>778</v>
      </c>
      <c r="G12202" t="s">
        <v>227</v>
      </c>
      <c r="H12202" t="s">
        <v>51</v>
      </c>
      <c r="I12202">
        <v>91</v>
      </c>
      <c r="J12202">
        <v>9</v>
      </c>
      <c r="K12202">
        <v>4651</v>
      </c>
      <c r="L12202" t="s">
        <v>471</v>
      </c>
      <c r="M12202" s="2">
        <f>+Table3[[#This Row],[CHW]]/Table3[[#This Row],[Count of Airbill Number]]</f>
        <v>10.111111111111111</v>
      </c>
    </row>
    <row r="12203" spans="2:13">
      <c r="B12203" t="s">
        <v>20</v>
      </c>
      <c r="C12203" t="s">
        <v>21</v>
      </c>
      <c r="D12203" t="s">
        <v>22</v>
      </c>
      <c r="E12203" t="s">
        <v>777</v>
      </c>
      <c r="F12203" t="s">
        <v>778</v>
      </c>
      <c r="G12203" t="s">
        <v>227</v>
      </c>
      <c r="H12203" t="s">
        <v>233</v>
      </c>
      <c r="I12203">
        <v>90.7</v>
      </c>
      <c r="J12203">
        <v>1</v>
      </c>
      <c r="K12203">
        <v>4652</v>
      </c>
      <c r="L12203" t="s">
        <v>471</v>
      </c>
      <c r="M12203" s="2">
        <f>+Table3[[#This Row],[CHW]]/Table3[[#This Row],[Count of Airbill Number]]</f>
        <v>90.7</v>
      </c>
    </row>
    <row r="12204" spans="2:13">
      <c r="B12204" t="s">
        <v>20</v>
      </c>
      <c r="C12204" t="s">
        <v>472</v>
      </c>
      <c r="D12204" t="s">
        <v>22</v>
      </c>
      <c r="E12204" t="s">
        <v>776</v>
      </c>
      <c r="F12204" t="s">
        <v>776</v>
      </c>
      <c r="G12204" t="s">
        <v>177</v>
      </c>
      <c r="H12204" t="s">
        <v>85</v>
      </c>
      <c r="I12204">
        <v>90.389420000000001</v>
      </c>
      <c r="J12204">
        <v>3</v>
      </c>
      <c r="K12204">
        <v>4653</v>
      </c>
      <c r="L12204" t="s">
        <v>471</v>
      </c>
      <c r="M12204" s="2">
        <f>+Table3[[#This Row],[CHW]]/Table3[[#This Row],[Count of Airbill Number]]</f>
        <v>30.129806666666667</v>
      </c>
    </row>
    <row r="12205" spans="2:13">
      <c r="B12205" t="s">
        <v>35</v>
      </c>
      <c r="C12205" t="s">
        <v>472</v>
      </c>
      <c r="D12205" t="s">
        <v>36</v>
      </c>
      <c r="E12205" t="s">
        <v>776</v>
      </c>
      <c r="F12205" t="s">
        <v>776</v>
      </c>
      <c r="G12205" t="s">
        <v>85</v>
      </c>
      <c r="H12205" t="s">
        <v>89</v>
      </c>
      <c r="I12205">
        <v>90.3</v>
      </c>
      <c r="J12205">
        <v>4</v>
      </c>
      <c r="K12205">
        <v>4654</v>
      </c>
      <c r="L12205" t="s">
        <v>471</v>
      </c>
      <c r="M12205" s="2">
        <f>+Table3[[#This Row],[CHW]]/Table3[[#This Row],[Count of Airbill Number]]</f>
        <v>22.574999999999999</v>
      </c>
    </row>
    <row r="12206" spans="2:13">
      <c r="B12206" t="s">
        <v>20</v>
      </c>
      <c r="C12206" t="s">
        <v>21</v>
      </c>
      <c r="D12206" t="s">
        <v>22</v>
      </c>
      <c r="E12206" t="s">
        <v>778</v>
      </c>
      <c r="F12206" t="s">
        <v>778</v>
      </c>
      <c r="G12206" t="s">
        <v>51</v>
      </c>
      <c r="H12206" t="s">
        <v>153</v>
      </c>
      <c r="I12206">
        <v>90.13</v>
      </c>
      <c r="J12206">
        <v>16</v>
      </c>
      <c r="K12206">
        <v>4655</v>
      </c>
      <c r="L12206" t="s">
        <v>471</v>
      </c>
      <c r="M12206" s="2">
        <f>+Table3[[#This Row],[CHW]]/Table3[[#This Row],[Count of Airbill Number]]</f>
        <v>5.6331249999999997</v>
      </c>
    </row>
    <row r="12207" spans="2:13">
      <c r="B12207" t="s">
        <v>20</v>
      </c>
      <c r="C12207" t="s">
        <v>472</v>
      </c>
      <c r="D12207" t="s">
        <v>22</v>
      </c>
      <c r="E12207" t="s">
        <v>776</v>
      </c>
      <c r="F12207" t="s">
        <v>776</v>
      </c>
      <c r="G12207" t="s">
        <v>32</v>
      </c>
      <c r="H12207" t="s">
        <v>70</v>
      </c>
      <c r="I12207">
        <v>90.046199999999999</v>
      </c>
      <c r="J12207">
        <v>7</v>
      </c>
      <c r="K12207">
        <v>4656</v>
      </c>
      <c r="L12207" t="s">
        <v>471</v>
      </c>
      <c r="M12207" s="2">
        <f>+Table3[[#This Row],[CHW]]/Table3[[#This Row],[Count of Airbill Number]]</f>
        <v>12.863742857142856</v>
      </c>
    </row>
    <row r="12208" spans="2:13">
      <c r="B12208" t="s">
        <v>35</v>
      </c>
      <c r="C12208" t="s">
        <v>21</v>
      </c>
      <c r="D12208" t="s">
        <v>36</v>
      </c>
      <c r="E12208" t="s">
        <v>778</v>
      </c>
      <c r="F12208" t="s">
        <v>777</v>
      </c>
      <c r="G12208" t="s">
        <v>173</v>
      </c>
      <c r="H12208" t="s">
        <v>110</v>
      </c>
      <c r="I12208">
        <v>90</v>
      </c>
      <c r="J12208">
        <v>1</v>
      </c>
      <c r="K12208">
        <v>4657</v>
      </c>
      <c r="L12208" t="s">
        <v>471</v>
      </c>
      <c r="M12208" s="2">
        <f>+Table3[[#This Row],[CHW]]/Table3[[#This Row],[Count of Airbill Number]]</f>
        <v>90</v>
      </c>
    </row>
    <row r="12209" spans="2:13">
      <c r="B12209" t="s">
        <v>35</v>
      </c>
      <c r="C12209" t="s">
        <v>21</v>
      </c>
      <c r="D12209" t="s">
        <v>36</v>
      </c>
      <c r="E12209" t="s">
        <v>778</v>
      </c>
      <c r="F12209" t="s">
        <v>778</v>
      </c>
      <c r="G12209" t="s">
        <v>51</v>
      </c>
      <c r="H12209" t="s">
        <v>261</v>
      </c>
      <c r="I12209">
        <v>90</v>
      </c>
      <c r="J12209">
        <v>1</v>
      </c>
      <c r="K12209">
        <v>4658</v>
      </c>
      <c r="L12209" t="s">
        <v>471</v>
      </c>
      <c r="M12209" s="2">
        <f>+Table3[[#This Row],[CHW]]/Table3[[#This Row],[Count of Airbill Number]]</f>
        <v>90</v>
      </c>
    </row>
    <row r="12210" spans="2:13">
      <c r="B12210" t="s">
        <v>35</v>
      </c>
      <c r="C12210" t="s">
        <v>21</v>
      </c>
      <c r="D12210" t="s">
        <v>36</v>
      </c>
      <c r="E12210" t="s">
        <v>776</v>
      </c>
      <c r="F12210" t="s">
        <v>776</v>
      </c>
      <c r="G12210" t="s">
        <v>116</v>
      </c>
      <c r="H12210" t="s">
        <v>502</v>
      </c>
      <c r="I12210">
        <v>90</v>
      </c>
      <c r="J12210">
        <v>3</v>
      </c>
      <c r="K12210">
        <v>4659</v>
      </c>
      <c r="L12210" t="s">
        <v>471</v>
      </c>
      <c r="M12210" s="2">
        <f>+Table3[[#This Row],[CHW]]/Table3[[#This Row],[Count of Airbill Number]]</f>
        <v>30</v>
      </c>
    </row>
    <row r="12211" spans="2:13">
      <c r="B12211" t="s">
        <v>35</v>
      </c>
      <c r="C12211" t="s">
        <v>472</v>
      </c>
      <c r="D12211" t="s">
        <v>36</v>
      </c>
      <c r="E12211" t="s">
        <v>777</v>
      </c>
      <c r="F12211" t="s">
        <v>777</v>
      </c>
      <c r="G12211" t="s">
        <v>484</v>
      </c>
      <c r="H12211" t="s">
        <v>181</v>
      </c>
      <c r="I12211">
        <v>90</v>
      </c>
      <c r="J12211">
        <v>1</v>
      </c>
      <c r="K12211">
        <v>4660</v>
      </c>
      <c r="L12211" t="s">
        <v>471</v>
      </c>
      <c r="M12211" s="2">
        <f>+Table3[[#This Row],[CHW]]/Table3[[#This Row],[Count of Airbill Number]]</f>
        <v>90</v>
      </c>
    </row>
    <row r="12212" spans="2:13">
      <c r="B12212" t="s">
        <v>20</v>
      </c>
      <c r="C12212" t="s">
        <v>21</v>
      </c>
      <c r="D12212" t="s">
        <v>22</v>
      </c>
      <c r="E12212" t="s">
        <v>778</v>
      </c>
      <c r="F12212" t="s">
        <v>778</v>
      </c>
      <c r="G12212" t="s">
        <v>298</v>
      </c>
      <c r="H12212" t="s">
        <v>150</v>
      </c>
      <c r="I12212">
        <v>90</v>
      </c>
      <c r="J12212">
        <v>52</v>
      </c>
      <c r="K12212">
        <v>4661</v>
      </c>
      <c r="L12212" t="s">
        <v>471</v>
      </c>
      <c r="M12212" s="2">
        <f>+Table3[[#This Row],[CHW]]/Table3[[#This Row],[Count of Airbill Number]]</f>
        <v>1.7307692307692308</v>
      </c>
    </row>
    <row r="12213" spans="2:13">
      <c r="B12213" t="s">
        <v>20</v>
      </c>
      <c r="C12213" t="s">
        <v>21</v>
      </c>
      <c r="D12213" t="s">
        <v>36</v>
      </c>
      <c r="E12213" t="s">
        <v>776</v>
      </c>
      <c r="F12213" t="s">
        <v>776</v>
      </c>
      <c r="G12213" t="s">
        <v>37</v>
      </c>
      <c r="H12213" t="s">
        <v>123</v>
      </c>
      <c r="I12213">
        <v>90</v>
      </c>
      <c r="J12213">
        <v>66</v>
      </c>
      <c r="K12213">
        <v>4662</v>
      </c>
      <c r="L12213" t="s">
        <v>471</v>
      </c>
      <c r="M12213" s="2">
        <f>+Table3[[#This Row],[CHW]]/Table3[[#This Row],[Count of Airbill Number]]</f>
        <v>1.3636363636363635</v>
      </c>
    </row>
    <row r="12214" spans="2:13">
      <c r="B12214" t="s">
        <v>20</v>
      </c>
      <c r="C12214" t="s">
        <v>472</v>
      </c>
      <c r="D12214" t="s">
        <v>22</v>
      </c>
      <c r="E12214" t="s">
        <v>777</v>
      </c>
      <c r="F12214" t="s">
        <v>777</v>
      </c>
      <c r="G12214" t="s">
        <v>481</v>
      </c>
      <c r="H12214" t="s">
        <v>162</v>
      </c>
      <c r="I12214">
        <v>90</v>
      </c>
      <c r="J12214">
        <v>1</v>
      </c>
      <c r="K12214">
        <v>4663</v>
      </c>
      <c r="L12214" t="s">
        <v>471</v>
      </c>
      <c r="M12214" s="2">
        <f>+Table3[[#This Row],[CHW]]/Table3[[#This Row],[Count of Airbill Number]]</f>
        <v>90</v>
      </c>
    </row>
    <row r="12215" spans="2:13">
      <c r="B12215" t="s">
        <v>20</v>
      </c>
      <c r="C12215" t="s">
        <v>472</v>
      </c>
      <c r="D12215" t="s">
        <v>22</v>
      </c>
      <c r="E12215" t="s">
        <v>777</v>
      </c>
      <c r="F12215" t="s">
        <v>778</v>
      </c>
      <c r="G12215" t="s">
        <v>290</v>
      </c>
      <c r="H12215" t="s">
        <v>548</v>
      </c>
      <c r="I12215">
        <v>90</v>
      </c>
      <c r="J12215">
        <v>1</v>
      </c>
      <c r="K12215">
        <v>4664</v>
      </c>
      <c r="L12215" t="s">
        <v>471</v>
      </c>
      <c r="M12215" s="2">
        <f>+Table3[[#This Row],[CHW]]/Table3[[#This Row],[Count of Airbill Number]]</f>
        <v>90</v>
      </c>
    </row>
    <row r="12216" spans="2:13">
      <c r="B12216" t="s">
        <v>20</v>
      </c>
      <c r="C12216" t="s">
        <v>472</v>
      </c>
      <c r="D12216" t="s">
        <v>22</v>
      </c>
      <c r="E12216" t="s">
        <v>778</v>
      </c>
      <c r="F12216" t="s">
        <v>777</v>
      </c>
      <c r="G12216" t="s">
        <v>112</v>
      </c>
      <c r="H12216" t="s">
        <v>481</v>
      </c>
      <c r="I12216">
        <v>90</v>
      </c>
      <c r="J12216">
        <v>4</v>
      </c>
      <c r="K12216">
        <v>4665</v>
      </c>
      <c r="L12216" t="s">
        <v>471</v>
      </c>
      <c r="M12216" s="2">
        <f>+Table3[[#This Row],[CHW]]/Table3[[#This Row],[Count of Airbill Number]]</f>
        <v>22.5</v>
      </c>
    </row>
    <row r="12217" spans="2:13">
      <c r="B12217" t="s">
        <v>20</v>
      </c>
      <c r="C12217" t="s">
        <v>472</v>
      </c>
      <c r="D12217" t="s">
        <v>22</v>
      </c>
      <c r="E12217" t="s">
        <v>778</v>
      </c>
      <c r="F12217" t="s">
        <v>778</v>
      </c>
      <c r="G12217" t="s">
        <v>173</v>
      </c>
      <c r="H12217" t="s">
        <v>260</v>
      </c>
      <c r="I12217">
        <v>90</v>
      </c>
      <c r="J12217">
        <v>6</v>
      </c>
      <c r="K12217">
        <v>4666</v>
      </c>
      <c r="L12217" t="s">
        <v>471</v>
      </c>
      <c r="M12217" s="2">
        <f>+Table3[[#This Row],[CHW]]/Table3[[#This Row],[Count of Airbill Number]]</f>
        <v>15</v>
      </c>
    </row>
    <row r="12218" spans="2:13">
      <c r="B12218" t="s">
        <v>20</v>
      </c>
      <c r="C12218" t="s">
        <v>472</v>
      </c>
      <c r="D12218" t="s">
        <v>22</v>
      </c>
      <c r="E12218" t="s">
        <v>777</v>
      </c>
      <c r="F12218" t="s">
        <v>776</v>
      </c>
      <c r="G12218" t="s">
        <v>274</v>
      </c>
      <c r="H12218" t="s">
        <v>123</v>
      </c>
      <c r="I12218">
        <v>90</v>
      </c>
      <c r="J12218">
        <v>9</v>
      </c>
      <c r="K12218">
        <v>4667</v>
      </c>
      <c r="L12218" t="s">
        <v>471</v>
      </c>
      <c r="M12218" s="2">
        <f>+Table3[[#This Row],[CHW]]/Table3[[#This Row],[Count of Airbill Number]]</f>
        <v>10</v>
      </c>
    </row>
    <row r="12219" spans="2:13">
      <c r="B12219" t="s">
        <v>20</v>
      </c>
      <c r="C12219" t="s">
        <v>472</v>
      </c>
      <c r="D12219" t="s">
        <v>22</v>
      </c>
      <c r="E12219" t="s">
        <v>777</v>
      </c>
      <c r="F12219" t="s">
        <v>777</v>
      </c>
      <c r="G12219" t="s">
        <v>274</v>
      </c>
      <c r="H12219" t="s">
        <v>599</v>
      </c>
      <c r="I12219">
        <v>90</v>
      </c>
      <c r="J12219">
        <v>1</v>
      </c>
      <c r="K12219">
        <v>4668</v>
      </c>
      <c r="L12219" t="s">
        <v>471</v>
      </c>
      <c r="M12219" s="2">
        <f>+Table3[[#This Row],[CHW]]/Table3[[#This Row],[Count of Airbill Number]]</f>
        <v>90</v>
      </c>
    </row>
    <row r="12220" spans="2:13">
      <c r="B12220" t="s">
        <v>20</v>
      </c>
      <c r="C12220" t="s">
        <v>472</v>
      </c>
      <c r="D12220" t="s">
        <v>22</v>
      </c>
      <c r="E12220" t="s">
        <v>777</v>
      </c>
      <c r="F12220" t="s">
        <v>777</v>
      </c>
      <c r="G12220" t="s">
        <v>496</v>
      </c>
      <c r="H12220" t="s">
        <v>487</v>
      </c>
      <c r="I12220">
        <v>90</v>
      </c>
      <c r="J12220">
        <v>2</v>
      </c>
      <c r="K12220">
        <v>4669</v>
      </c>
      <c r="L12220" t="s">
        <v>471</v>
      </c>
      <c r="M12220" s="2">
        <f>+Table3[[#This Row],[CHW]]/Table3[[#This Row],[Count of Airbill Number]]</f>
        <v>45</v>
      </c>
    </row>
    <row r="12221" spans="2:13">
      <c r="B12221" t="s">
        <v>20</v>
      </c>
      <c r="C12221" t="s">
        <v>472</v>
      </c>
      <c r="D12221" t="s">
        <v>22</v>
      </c>
      <c r="E12221" t="s">
        <v>778</v>
      </c>
      <c r="F12221" t="s">
        <v>778</v>
      </c>
      <c r="G12221" t="s">
        <v>51</v>
      </c>
      <c r="H12221" t="s">
        <v>607</v>
      </c>
      <c r="I12221">
        <v>90</v>
      </c>
      <c r="J12221">
        <v>2</v>
      </c>
      <c r="K12221">
        <v>4670</v>
      </c>
      <c r="L12221" t="s">
        <v>471</v>
      </c>
      <c r="M12221" s="2">
        <f>+Table3[[#This Row],[CHW]]/Table3[[#This Row],[Count of Airbill Number]]</f>
        <v>45</v>
      </c>
    </row>
    <row r="12222" spans="2:13">
      <c r="B12222" t="s">
        <v>20</v>
      </c>
      <c r="C12222" t="s">
        <v>472</v>
      </c>
      <c r="D12222" t="s">
        <v>22</v>
      </c>
      <c r="E12222" t="s">
        <v>777</v>
      </c>
      <c r="F12222" t="s">
        <v>777</v>
      </c>
      <c r="G12222" t="s">
        <v>259</v>
      </c>
      <c r="H12222" t="s">
        <v>499</v>
      </c>
      <c r="I12222">
        <v>90</v>
      </c>
      <c r="J12222">
        <v>3</v>
      </c>
      <c r="K12222">
        <v>4671</v>
      </c>
      <c r="L12222" t="s">
        <v>471</v>
      </c>
      <c r="M12222" s="2">
        <f>+Table3[[#This Row],[CHW]]/Table3[[#This Row],[Count of Airbill Number]]</f>
        <v>30</v>
      </c>
    </row>
    <row r="12223" spans="2:13">
      <c r="B12223" t="s">
        <v>20</v>
      </c>
      <c r="C12223" t="s">
        <v>472</v>
      </c>
      <c r="D12223" t="s">
        <v>22</v>
      </c>
      <c r="E12223" t="s">
        <v>776</v>
      </c>
      <c r="F12223" t="s">
        <v>776</v>
      </c>
      <c r="G12223" t="s">
        <v>66</v>
      </c>
      <c r="H12223" t="s">
        <v>160</v>
      </c>
      <c r="I12223">
        <v>90</v>
      </c>
      <c r="J12223">
        <v>10</v>
      </c>
      <c r="K12223">
        <v>4672</v>
      </c>
      <c r="L12223" t="s">
        <v>471</v>
      </c>
      <c r="M12223" s="2">
        <f>+Table3[[#This Row],[CHW]]/Table3[[#This Row],[Count of Airbill Number]]</f>
        <v>9</v>
      </c>
    </row>
    <row r="12224" spans="2:13">
      <c r="B12224" t="s">
        <v>20</v>
      </c>
      <c r="C12224" t="s">
        <v>472</v>
      </c>
      <c r="D12224" t="s">
        <v>22</v>
      </c>
      <c r="E12224" t="s">
        <v>778</v>
      </c>
      <c r="F12224" t="s">
        <v>778</v>
      </c>
      <c r="G12224" t="s">
        <v>246</v>
      </c>
      <c r="H12224" t="s">
        <v>269</v>
      </c>
      <c r="I12224">
        <v>90</v>
      </c>
      <c r="J12224">
        <v>8</v>
      </c>
      <c r="K12224">
        <v>4673</v>
      </c>
      <c r="L12224" t="s">
        <v>471</v>
      </c>
      <c r="M12224" s="2">
        <f>+Table3[[#This Row],[CHW]]/Table3[[#This Row],[Count of Airbill Number]]</f>
        <v>11.25</v>
      </c>
    </row>
    <row r="12225" spans="2:13">
      <c r="B12225" t="s">
        <v>20</v>
      </c>
      <c r="C12225" t="s">
        <v>472</v>
      </c>
      <c r="D12225" t="s">
        <v>22</v>
      </c>
      <c r="E12225" t="s">
        <v>776</v>
      </c>
      <c r="F12225" t="s">
        <v>777</v>
      </c>
      <c r="G12225" t="s">
        <v>84</v>
      </c>
      <c r="H12225" t="s">
        <v>181</v>
      </c>
      <c r="I12225">
        <v>90</v>
      </c>
      <c r="J12225">
        <v>5</v>
      </c>
      <c r="K12225">
        <v>4674</v>
      </c>
      <c r="L12225" t="s">
        <v>471</v>
      </c>
      <c r="M12225" s="2">
        <f>+Table3[[#This Row],[CHW]]/Table3[[#This Row],[Count of Airbill Number]]</f>
        <v>18</v>
      </c>
    </row>
    <row r="12226" spans="2:13">
      <c r="B12226" t="s">
        <v>20</v>
      </c>
      <c r="C12226" t="s">
        <v>472</v>
      </c>
      <c r="D12226" t="s">
        <v>22</v>
      </c>
      <c r="E12226" t="s">
        <v>777</v>
      </c>
      <c r="F12226" t="s">
        <v>777</v>
      </c>
      <c r="G12226" t="s">
        <v>181</v>
      </c>
      <c r="H12226" t="s">
        <v>230</v>
      </c>
      <c r="I12226">
        <v>90</v>
      </c>
      <c r="J12226">
        <v>6</v>
      </c>
      <c r="K12226">
        <v>4675</v>
      </c>
      <c r="L12226" t="s">
        <v>471</v>
      </c>
      <c r="M12226" s="2">
        <f>+Table3[[#This Row],[CHW]]/Table3[[#This Row],[Count of Airbill Number]]</f>
        <v>15</v>
      </c>
    </row>
    <row r="12227" spans="2:13">
      <c r="B12227" t="s">
        <v>20</v>
      </c>
      <c r="C12227" t="s">
        <v>472</v>
      </c>
      <c r="D12227" t="s">
        <v>22</v>
      </c>
      <c r="E12227" t="s">
        <v>776</v>
      </c>
      <c r="F12227" t="s">
        <v>778</v>
      </c>
      <c r="G12227" t="s">
        <v>32</v>
      </c>
      <c r="H12227" t="s">
        <v>109</v>
      </c>
      <c r="I12227">
        <v>90</v>
      </c>
      <c r="J12227">
        <v>3</v>
      </c>
      <c r="K12227">
        <v>4676</v>
      </c>
      <c r="L12227" t="s">
        <v>471</v>
      </c>
      <c r="M12227" s="2">
        <f>+Table3[[#This Row],[CHW]]/Table3[[#This Row],[Count of Airbill Number]]</f>
        <v>30</v>
      </c>
    </row>
    <row r="12228" spans="2:13">
      <c r="B12228" t="s">
        <v>20</v>
      </c>
      <c r="C12228" t="s">
        <v>472</v>
      </c>
      <c r="D12228" t="s">
        <v>22</v>
      </c>
      <c r="E12228" t="s">
        <v>776</v>
      </c>
      <c r="F12228" t="s">
        <v>776</v>
      </c>
      <c r="G12228" t="s">
        <v>119</v>
      </c>
      <c r="H12228" t="s">
        <v>85</v>
      </c>
      <c r="I12228">
        <v>90</v>
      </c>
      <c r="J12228">
        <v>3</v>
      </c>
      <c r="K12228">
        <v>4677</v>
      </c>
      <c r="L12228" t="s">
        <v>471</v>
      </c>
      <c r="M12228" s="2">
        <f>+Table3[[#This Row],[CHW]]/Table3[[#This Row],[Count of Airbill Number]]</f>
        <v>30</v>
      </c>
    </row>
    <row r="12229" spans="2:13">
      <c r="B12229" t="s">
        <v>20</v>
      </c>
      <c r="C12229" t="s">
        <v>472</v>
      </c>
      <c r="D12229" t="s">
        <v>22</v>
      </c>
      <c r="E12229" t="s">
        <v>776</v>
      </c>
      <c r="F12229" t="s">
        <v>778</v>
      </c>
      <c r="G12229" t="s">
        <v>49</v>
      </c>
      <c r="H12229" t="s">
        <v>112</v>
      </c>
      <c r="I12229">
        <v>90</v>
      </c>
      <c r="J12229">
        <v>4</v>
      </c>
      <c r="K12229">
        <v>4678</v>
      </c>
      <c r="L12229" t="s">
        <v>471</v>
      </c>
      <c r="M12229" s="2">
        <f>+Table3[[#This Row],[CHW]]/Table3[[#This Row],[Count of Airbill Number]]</f>
        <v>22.5</v>
      </c>
    </row>
    <row r="12230" spans="2:13">
      <c r="B12230" t="s">
        <v>20</v>
      </c>
      <c r="C12230" t="s">
        <v>472</v>
      </c>
      <c r="D12230" t="s">
        <v>22</v>
      </c>
      <c r="E12230" t="s">
        <v>777</v>
      </c>
      <c r="F12230" t="s">
        <v>777</v>
      </c>
      <c r="G12230" t="s">
        <v>27</v>
      </c>
      <c r="H12230" t="s">
        <v>157</v>
      </c>
      <c r="I12230">
        <v>90</v>
      </c>
      <c r="J12230">
        <v>1</v>
      </c>
      <c r="K12230">
        <v>4679</v>
      </c>
      <c r="L12230" t="s">
        <v>471</v>
      </c>
      <c r="M12230" s="2">
        <f>+Table3[[#This Row],[CHW]]/Table3[[#This Row],[Count of Airbill Number]]</f>
        <v>90</v>
      </c>
    </row>
    <row r="12231" spans="2:13">
      <c r="B12231" t="s">
        <v>20</v>
      </c>
      <c r="C12231" t="s">
        <v>472</v>
      </c>
      <c r="D12231" t="s">
        <v>22</v>
      </c>
      <c r="E12231" t="s">
        <v>778</v>
      </c>
      <c r="F12231" t="s">
        <v>776</v>
      </c>
      <c r="G12231" t="s">
        <v>306</v>
      </c>
      <c r="H12231" t="s">
        <v>312</v>
      </c>
      <c r="I12231">
        <v>90</v>
      </c>
      <c r="J12231">
        <v>9</v>
      </c>
      <c r="K12231">
        <v>4680</v>
      </c>
      <c r="L12231" t="s">
        <v>471</v>
      </c>
      <c r="M12231" s="2">
        <f>+Table3[[#This Row],[CHW]]/Table3[[#This Row],[Count of Airbill Number]]</f>
        <v>10</v>
      </c>
    </row>
    <row r="12232" spans="2:13">
      <c r="B12232" t="s">
        <v>20</v>
      </c>
      <c r="C12232" t="s">
        <v>472</v>
      </c>
      <c r="D12232" t="s">
        <v>22</v>
      </c>
      <c r="E12232" t="s">
        <v>776</v>
      </c>
      <c r="F12232" t="s">
        <v>776</v>
      </c>
      <c r="G12232" t="s">
        <v>158</v>
      </c>
      <c r="H12232" t="s">
        <v>148</v>
      </c>
      <c r="I12232">
        <v>90</v>
      </c>
      <c r="J12232">
        <v>2</v>
      </c>
      <c r="K12232">
        <v>4681</v>
      </c>
      <c r="L12232" t="s">
        <v>471</v>
      </c>
      <c r="M12232" s="2">
        <f>+Table3[[#This Row],[CHW]]/Table3[[#This Row],[Count of Airbill Number]]</f>
        <v>45</v>
      </c>
    </row>
    <row r="12233" spans="2:13">
      <c r="B12233" t="s">
        <v>20</v>
      </c>
      <c r="C12233" t="s">
        <v>472</v>
      </c>
      <c r="D12233" t="s">
        <v>22</v>
      </c>
      <c r="E12233" t="s">
        <v>776</v>
      </c>
      <c r="F12233" t="s">
        <v>776</v>
      </c>
      <c r="G12233" t="s">
        <v>158</v>
      </c>
      <c r="H12233" t="s">
        <v>132</v>
      </c>
      <c r="I12233">
        <v>90</v>
      </c>
      <c r="J12233">
        <v>2</v>
      </c>
      <c r="K12233">
        <v>4682</v>
      </c>
      <c r="L12233" t="s">
        <v>471</v>
      </c>
      <c r="M12233" s="2">
        <f>+Table3[[#This Row],[CHW]]/Table3[[#This Row],[Count of Airbill Number]]</f>
        <v>45</v>
      </c>
    </row>
    <row r="12234" spans="2:13">
      <c r="B12234" t="s">
        <v>20</v>
      </c>
      <c r="C12234" t="s">
        <v>472</v>
      </c>
      <c r="D12234" t="s">
        <v>22</v>
      </c>
      <c r="E12234" t="s">
        <v>778</v>
      </c>
      <c r="F12234" t="s">
        <v>778</v>
      </c>
      <c r="G12234" t="s">
        <v>333</v>
      </c>
      <c r="H12234" t="s">
        <v>173</v>
      </c>
      <c r="I12234">
        <v>90</v>
      </c>
      <c r="J12234">
        <v>4</v>
      </c>
      <c r="K12234">
        <v>4683</v>
      </c>
      <c r="L12234" t="s">
        <v>471</v>
      </c>
      <c r="M12234" s="2">
        <f>+Table3[[#This Row],[CHW]]/Table3[[#This Row],[Count of Airbill Number]]</f>
        <v>22.5</v>
      </c>
    </row>
    <row r="12235" spans="2:13">
      <c r="B12235" t="s">
        <v>20</v>
      </c>
      <c r="C12235" t="s">
        <v>472</v>
      </c>
      <c r="D12235" t="s">
        <v>36</v>
      </c>
      <c r="E12235" t="s">
        <v>778</v>
      </c>
      <c r="F12235" t="s">
        <v>776</v>
      </c>
      <c r="G12235" t="s">
        <v>86</v>
      </c>
      <c r="H12235" t="s">
        <v>312</v>
      </c>
      <c r="I12235">
        <v>90</v>
      </c>
      <c r="J12235">
        <v>3</v>
      </c>
      <c r="K12235">
        <v>4684</v>
      </c>
      <c r="L12235" t="s">
        <v>471</v>
      </c>
      <c r="M12235" s="2">
        <f>+Table3[[#This Row],[CHW]]/Table3[[#This Row],[Count of Airbill Number]]</f>
        <v>30</v>
      </c>
    </row>
    <row r="12236" spans="2:13">
      <c r="B12236" t="s">
        <v>20</v>
      </c>
      <c r="C12236" t="s">
        <v>472</v>
      </c>
      <c r="D12236" t="s">
        <v>22</v>
      </c>
      <c r="E12236" t="s">
        <v>776</v>
      </c>
      <c r="F12236" t="s">
        <v>776</v>
      </c>
      <c r="G12236" t="s">
        <v>74</v>
      </c>
      <c r="H12236" t="s">
        <v>37</v>
      </c>
      <c r="I12236">
        <v>89.47999999999999</v>
      </c>
      <c r="J12236">
        <v>5</v>
      </c>
      <c r="K12236">
        <v>4685</v>
      </c>
      <c r="L12236" t="s">
        <v>471</v>
      </c>
      <c r="M12236" s="2">
        <f>+Table3[[#This Row],[CHW]]/Table3[[#This Row],[Count of Airbill Number]]</f>
        <v>17.895999999999997</v>
      </c>
    </row>
    <row r="12237" spans="2:13">
      <c r="B12237" t="s">
        <v>20</v>
      </c>
      <c r="C12237" t="s">
        <v>21</v>
      </c>
      <c r="D12237" t="s">
        <v>22</v>
      </c>
      <c r="E12237" t="s">
        <v>776</v>
      </c>
      <c r="F12237" t="s">
        <v>778</v>
      </c>
      <c r="G12237" t="s">
        <v>85</v>
      </c>
      <c r="H12237" t="s">
        <v>310</v>
      </c>
      <c r="I12237">
        <v>89.409999999999982</v>
      </c>
      <c r="J12237">
        <v>11</v>
      </c>
      <c r="K12237">
        <v>4686</v>
      </c>
      <c r="L12237" t="s">
        <v>471</v>
      </c>
      <c r="M12237" s="2">
        <f>+Table3[[#This Row],[CHW]]/Table3[[#This Row],[Count of Airbill Number]]</f>
        <v>8.1281818181818171</v>
      </c>
    </row>
    <row r="12238" spans="2:13">
      <c r="B12238" t="s">
        <v>20</v>
      </c>
      <c r="C12238" t="s">
        <v>472</v>
      </c>
      <c r="D12238" t="s">
        <v>22</v>
      </c>
      <c r="E12238" t="s">
        <v>778</v>
      </c>
      <c r="F12238" t="s">
        <v>778</v>
      </c>
      <c r="G12238" t="s">
        <v>124</v>
      </c>
      <c r="H12238" t="s">
        <v>246</v>
      </c>
      <c r="I12238">
        <v>89.179999999999993</v>
      </c>
      <c r="J12238">
        <v>6</v>
      </c>
      <c r="K12238">
        <v>4687</v>
      </c>
      <c r="L12238" t="s">
        <v>471</v>
      </c>
      <c r="M12238" s="2">
        <f>+Table3[[#This Row],[CHW]]/Table3[[#This Row],[Count of Airbill Number]]</f>
        <v>14.863333333333332</v>
      </c>
    </row>
    <row r="12239" spans="2:13">
      <c r="B12239" t="s">
        <v>20</v>
      </c>
      <c r="C12239" t="s">
        <v>472</v>
      </c>
      <c r="D12239" t="s">
        <v>22</v>
      </c>
      <c r="E12239" t="s">
        <v>776</v>
      </c>
      <c r="F12239" t="s">
        <v>776</v>
      </c>
      <c r="G12239" t="s">
        <v>107</v>
      </c>
      <c r="H12239" t="s">
        <v>49</v>
      </c>
      <c r="I12239">
        <v>89.17902500000001</v>
      </c>
      <c r="J12239">
        <v>15</v>
      </c>
      <c r="K12239">
        <v>4688</v>
      </c>
      <c r="L12239" t="s">
        <v>471</v>
      </c>
      <c r="M12239" s="2">
        <f>+Table3[[#This Row],[CHW]]/Table3[[#This Row],[Count of Airbill Number]]</f>
        <v>5.9452683333333338</v>
      </c>
    </row>
    <row r="12240" spans="2:13">
      <c r="B12240" t="s">
        <v>20</v>
      </c>
      <c r="C12240" t="s">
        <v>21</v>
      </c>
      <c r="D12240" t="s">
        <v>22</v>
      </c>
      <c r="E12240" t="s">
        <v>776</v>
      </c>
      <c r="F12240" t="s">
        <v>776</v>
      </c>
      <c r="G12240" t="s">
        <v>32</v>
      </c>
      <c r="H12240" t="s">
        <v>103</v>
      </c>
      <c r="I12240">
        <v>89</v>
      </c>
      <c r="J12240">
        <v>9</v>
      </c>
      <c r="K12240">
        <v>4689</v>
      </c>
      <c r="L12240" t="s">
        <v>471</v>
      </c>
      <c r="M12240" s="2">
        <f>+Table3[[#This Row],[CHW]]/Table3[[#This Row],[Count of Airbill Number]]</f>
        <v>9.8888888888888893</v>
      </c>
    </row>
    <row r="12241" spans="2:13">
      <c r="B12241" t="s">
        <v>20</v>
      </c>
      <c r="C12241" t="s">
        <v>21</v>
      </c>
      <c r="D12241" t="s">
        <v>22</v>
      </c>
      <c r="E12241" t="s">
        <v>776</v>
      </c>
      <c r="F12241" t="s">
        <v>776</v>
      </c>
      <c r="G12241" t="s">
        <v>123</v>
      </c>
      <c r="H12241" t="s">
        <v>522</v>
      </c>
      <c r="I12241">
        <v>89</v>
      </c>
      <c r="J12241">
        <v>21</v>
      </c>
      <c r="K12241">
        <v>4690</v>
      </c>
      <c r="L12241" t="s">
        <v>471</v>
      </c>
      <c r="M12241" s="2">
        <f>+Table3[[#This Row],[CHW]]/Table3[[#This Row],[Count of Airbill Number]]</f>
        <v>4.2380952380952381</v>
      </c>
    </row>
    <row r="12242" spans="2:13">
      <c r="B12242" t="s">
        <v>20</v>
      </c>
      <c r="C12242" t="s">
        <v>472</v>
      </c>
      <c r="D12242" t="s">
        <v>22</v>
      </c>
      <c r="E12242" t="s">
        <v>776</v>
      </c>
      <c r="F12242" t="s">
        <v>776</v>
      </c>
      <c r="G12242" t="s">
        <v>63</v>
      </c>
      <c r="H12242" t="s">
        <v>88</v>
      </c>
      <c r="I12242">
        <v>89</v>
      </c>
      <c r="J12242">
        <v>3</v>
      </c>
      <c r="K12242">
        <v>4691</v>
      </c>
      <c r="L12242" t="s">
        <v>471</v>
      </c>
      <c r="M12242" s="2">
        <f>+Table3[[#This Row],[CHW]]/Table3[[#This Row],[Count of Airbill Number]]</f>
        <v>29.666666666666668</v>
      </c>
    </row>
    <row r="12243" spans="2:13">
      <c r="B12243" t="s">
        <v>20</v>
      </c>
      <c r="C12243" t="s">
        <v>472</v>
      </c>
      <c r="D12243" t="s">
        <v>22</v>
      </c>
      <c r="E12243" t="s">
        <v>778</v>
      </c>
      <c r="F12243" t="s">
        <v>778</v>
      </c>
      <c r="G12243" t="s">
        <v>173</v>
      </c>
      <c r="H12243" t="s">
        <v>261</v>
      </c>
      <c r="I12243">
        <v>89</v>
      </c>
      <c r="J12243">
        <v>4</v>
      </c>
      <c r="K12243">
        <v>4692</v>
      </c>
      <c r="L12243" t="s">
        <v>471</v>
      </c>
      <c r="M12243" s="2">
        <f>+Table3[[#This Row],[CHW]]/Table3[[#This Row],[Count of Airbill Number]]</f>
        <v>22.25</v>
      </c>
    </row>
    <row r="12244" spans="2:13">
      <c r="B12244" t="s">
        <v>20</v>
      </c>
      <c r="C12244" t="s">
        <v>472</v>
      </c>
      <c r="D12244" t="s">
        <v>22</v>
      </c>
      <c r="E12244" t="s">
        <v>778</v>
      </c>
      <c r="F12244" t="s">
        <v>778</v>
      </c>
      <c r="G12244" t="s">
        <v>283</v>
      </c>
      <c r="H12244" t="s">
        <v>661</v>
      </c>
      <c r="I12244">
        <v>89</v>
      </c>
      <c r="J12244">
        <v>3</v>
      </c>
      <c r="K12244">
        <v>4693</v>
      </c>
      <c r="L12244" t="s">
        <v>471</v>
      </c>
      <c r="M12244" s="2">
        <f>+Table3[[#This Row],[CHW]]/Table3[[#This Row],[Count of Airbill Number]]</f>
        <v>29.666666666666668</v>
      </c>
    </row>
    <row r="12245" spans="2:13">
      <c r="B12245" t="s">
        <v>20</v>
      </c>
      <c r="C12245" t="s">
        <v>472</v>
      </c>
      <c r="D12245" t="s">
        <v>22</v>
      </c>
      <c r="E12245" t="s">
        <v>776</v>
      </c>
      <c r="F12245" t="s">
        <v>776</v>
      </c>
      <c r="G12245" t="s">
        <v>37</v>
      </c>
      <c r="H12245" t="s">
        <v>318</v>
      </c>
      <c r="I12245">
        <v>89</v>
      </c>
      <c r="J12245">
        <v>7</v>
      </c>
      <c r="K12245">
        <v>4694</v>
      </c>
      <c r="L12245" t="s">
        <v>471</v>
      </c>
      <c r="M12245" s="2">
        <f>+Table3[[#This Row],[CHW]]/Table3[[#This Row],[Count of Airbill Number]]</f>
        <v>12.714285714285714</v>
      </c>
    </row>
    <row r="12246" spans="2:13">
      <c r="B12246" t="s">
        <v>20</v>
      </c>
      <c r="C12246" t="s">
        <v>472</v>
      </c>
      <c r="D12246" t="s">
        <v>22</v>
      </c>
      <c r="E12246" t="s">
        <v>776</v>
      </c>
      <c r="F12246" t="s">
        <v>776</v>
      </c>
      <c r="G12246" t="s">
        <v>37</v>
      </c>
      <c r="H12246" t="s">
        <v>178</v>
      </c>
      <c r="I12246">
        <v>89</v>
      </c>
      <c r="J12246">
        <v>9</v>
      </c>
      <c r="K12246">
        <v>4695</v>
      </c>
      <c r="L12246" t="s">
        <v>471</v>
      </c>
      <c r="M12246" s="2">
        <f>+Table3[[#This Row],[CHW]]/Table3[[#This Row],[Count of Airbill Number]]</f>
        <v>9.8888888888888893</v>
      </c>
    </row>
    <row r="12247" spans="2:13">
      <c r="B12247" t="s">
        <v>20</v>
      </c>
      <c r="C12247" t="s">
        <v>472</v>
      </c>
      <c r="D12247" t="s">
        <v>22</v>
      </c>
      <c r="E12247" t="s">
        <v>776</v>
      </c>
      <c r="F12247" t="s">
        <v>776</v>
      </c>
      <c r="G12247" t="s">
        <v>312</v>
      </c>
      <c r="H12247" t="s">
        <v>39</v>
      </c>
      <c r="I12247">
        <v>89</v>
      </c>
      <c r="J12247">
        <v>3</v>
      </c>
      <c r="K12247">
        <v>4696</v>
      </c>
      <c r="L12247" t="s">
        <v>471</v>
      </c>
      <c r="M12247" s="2">
        <f>+Table3[[#This Row],[CHW]]/Table3[[#This Row],[Count of Airbill Number]]</f>
        <v>29.666666666666668</v>
      </c>
    </row>
    <row r="12248" spans="2:13">
      <c r="B12248" t="s">
        <v>20</v>
      </c>
      <c r="C12248" t="s">
        <v>472</v>
      </c>
      <c r="D12248" t="s">
        <v>22</v>
      </c>
      <c r="E12248" t="s">
        <v>776</v>
      </c>
      <c r="F12248" t="s">
        <v>777</v>
      </c>
      <c r="G12248" t="s">
        <v>216</v>
      </c>
      <c r="H12248" t="s">
        <v>110</v>
      </c>
      <c r="I12248">
        <v>89</v>
      </c>
      <c r="J12248">
        <v>7</v>
      </c>
      <c r="K12248">
        <v>4697</v>
      </c>
      <c r="L12248" t="s">
        <v>471</v>
      </c>
      <c r="M12248" s="2">
        <f>+Table3[[#This Row],[CHW]]/Table3[[#This Row],[Count of Airbill Number]]</f>
        <v>12.714285714285714</v>
      </c>
    </row>
    <row r="12249" spans="2:13">
      <c r="B12249" t="s">
        <v>35</v>
      </c>
      <c r="C12249" t="s">
        <v>472</v>
      </c>
      <c r="D12249" t="s">
        <v>36</v>
      </c>
      <c r="E12249" t="s">
        <v>778</v>
      </c>
      <c r="F12249" t="s">
        <v>778</v>
      </c>
      <c r="G12249" t="s">
        <v>155</v>
      </c>
      <c r="H12249" t="s">
        <v>51</v>
      </c>
      <c r="I12249">
        <v>88.97</v>
      </c>
      <c r="J12249">
        <v>4</v>
      </c>
      <c r="K12249">
        <v>4698</v>
      </c>
      <c r="L12249" t="s">
        <v>471</v>
      </c>
      <c r="M12249" s="2">
        <f>+Table3[[#This Row],[CHW]]/Table3[[#This Row],[Count of Airbill Number]]</f>
        <v>22.2425</v>
      </c>
    </row>
    <row r="12250" spans="2:13">
      <c r="B12250" t="s">
        <v>20</v>
      </c>
      <c r="C12250" t="s">
        <v>472</v>
      </c>
      <c r="D12250" t="s">
        <v>22</v>
      </c>
      <c r="E12250" t="s">
        <v>778</v>
      </c>
      <c r="F12250" t="s">
        <v>778</v>
      </c>
      <c r="G12250" t="s">
        <v>174</v>
      </c>
      <c r="H12250" t="s">
        <v>113</v>
      </c>
      <c r="I12250">
        <v>88.899999999999991</v>
      </c>
      <c r="J12250">
        <v>14</v>
      </c>
      <c r="K12250">
        <v>4699</v>
      </c>
      <c r="L12250" t="s">
        <v>471</v>
      </c>
      <c r="M12250" s="2">
        <f>+Table3[[#This Row],[CHW]]/Table3[[#This Row],[Count of Airbill Number]]</f>
        <v>6.35</v>
      </c>
    </row>
    <row r="12251" spans="2:13">
      <c r="B12251" t="s">
        <v>20</v>
      </c>
      <c r="C12251" t="s">
        <v>21</v>
      </c>
      <c r="D12251" t="s">
        <v>22</v>
      </c>
      <c r="E12251" t="s">
        <v>778</v>
      </c>
      <c r="F12251" t="s">
        <v>778</v>
      </c>
      <c r="G12251" t="s">
        <v>113</v>
      </c>
      <c r="H12251" t="s">
        <v>173</v>
      </c>
      <c r="I12251">
        <v>88.839999999999989</v>
      </c>
      <c r="J12251">
        <v>10</v>
      </c>
      <c r="K12251">
        <v>4700</v>
      </c>
      <c r="L12251" t="s">
        <v>471</v>
      </c>
      <c r="M12251" s="2">
        <f>+Table3[[#This Row],[CHW]]/Table3[[#This Row],[Count of Airbill Number]]</f>
        <v>8.8839999999999986</v>
      </c>
    </row>
    <row r="12252" spans="2:13">
      <c r="B12252" t="s">
        <v>20</v>
      </c>
      <c r="C12252" t="s">
        <v>472</v>
      </c>
      <c r="D12252" t="s">
        <v>22</v>
      </c>
      <c r="E12252" t="s">
        <v>778</v>
      </c>
      <c r="F12252" t="s">
        <v>777</v>
      </c>
      <c r="G12252" t="s">
        <v>86</v>
      </c>
      <c r="H12252" t="s">
        <v>154</v>
      </c>
      <c r="I12252">
        <v>88.63</v>
      </c>
      <c r="J12252">
        <v>4</v>
      </c>
      <c r="K12252">
        <v>4701</v>
      </c>
      <c r="L12252" t="s">
        <v>471</v>
      </c>
      <c r="M12252" s="2">
        <f>+Table3[[#This Row],[CHW]]/Table3[[#This Row],[Count of Airbill Number]]</f>
        <v>22.157499999999999</v>
      </c>
    </row>
    <row r="12253" spans="2:13">
      <c r="B12253" t="s">
        <v>20</v>
      </c>
      <c r="C12253" t="s">
        <v>21</v>
      </c>
      <c r="D12253" t="s">
        <v>22</v>
      </c>
      <c r="E12253" t="s">
        <v>777</v>
      </c>
      <c r="F12253" t="s">
        <v>777</v>
      </c>
      <c r="G12253" t="s">
        <v>97</v>
      </c>
      <c r="H12253" t="s">
        <v>604</v>
      </c>
      <c r="I12253">
        <v>88.549999999999983</v>
      </c>
      <c r="J12253">
        <v>10</v>
      </c>
      <c r="K12253">
        <v>4702</v>
      </c>
      <c r="L12253" t="s">
        <v>471</v>
      </c>
      <c r="M12253" s="2">
        <f>+Table3[[#This Row],[CHW]]/Table3[[#This Row],[Count of Airbill Number]]</f>
        <v>8.8549999999999986</v>
      </c>
    </row>
    <row r="12254" spans="2:13">
      <c r="B12254" t="s">
        <v>20</v>
      </c>
      <c r="C12254" t="s">
        <v>472</v>
      </c>
      <c r="D12254" t="s">
        <v>22</v>
      </c>
      <c r="E12254" t="s">
        <v>778</v>
      </c>
      <c r="F12254" t="s">
        <v>778</v>
      </c>
      <c r="G12254" t="s">
        <v>283</v>
      </c>
      <c r="H12254" t="s">
        <v>584</v>
      </c>
      <c r="I12254">
        <v>88.54</v>
      </c>
      <c r="J12254">
        <v>5</v>
      </c>
      <c r="K12254">
        <v>4703</v>
      </c>
      <c r="L12254" t="s">
        <v>471</v>
      </c>
      <c r="M12254" s="2">
        <f>+Table3[[#This Row],[CHW]]/Table3[[#This Row],[Count of Airbill Number]]</f>
        <v>17.708000000000002</v>
      </c>
    </row>
    <row r="12255" spans="2:13">
      <c r="B12255" t="s">
        <v>20</v>
      </c>
      <c r="C12255" t="s">
        <v>21</v>
      </c>
      <c r="D12255" t="s">
        <v>22</v>
      </c>
      <c r="E12255" t="s">
        <v>777</v>
      </c>
      <c r="F12255" t="s">
        <v>777</v>
      </c>
      <c r="G12255" t="s">
        <v>154</v>
      </c>
      <c r="H12255" t="s">
        <v>27</v>
      </c>
      <c r="I12255">
        <v>88.5</v>
      </c>
      <c r="J12255">
        <v>23</v>
      </c>
      <c r="K12255">
        <v>4704</v>
      </c>
      <c r="L12255" t="s">
        <v>471</v>
      </c>
      <c r="M12255" s="2">
        <f>+Table3[[#This Row],[CHW]]/Table3[[#This Row],[Count of Airbill Number]]</f>
        <v>3.847826086956522</v>
      </c>
    </row>
    <row r="12256" spans="2:13">
      <c r="B12256" t="s">
        <v>20</v>
      </c>
      <c r="C12256" t="s">
        <v>472</v>
      </c>
      <c r="D12256" t="s">
        <v>22</v>
      </c>
      <c r="E12256" t="s">
        <v>777</v>
      </c>
      <c r="F12256" t="s">
        <v>777</v>
      </c>
      <c r="G12256" t="s">
        <v>484</v>
      </c>
      <c r="H12256" t="s">
        <v>505</v>
      </c>
      <c r="I12256">
        <v>88.41</v>
      </c>
      <c r="J12256">
        <v>6</v>
      </c>
      <c r="K12256">
        <v>4705</v>
      </c>
      <c r="L12256" t="s">
        <v>471</v>
      </c>
      <c r="M12256" s="2">
        <f>+Table3[[#This Row],[CHW]]/Table3[[#This Row],[Count of Airbill Number]]</f>
        <v>14.734999999999999</v>
      </c>
    </row>
    <row r="12257" spans="2:13">
      <c r="B12257" t="s">
        <v>20</v>
      </c>
      <c r="C12257" t="s">
        <v>472</v>
      </c>
      <c r="D12257" t="s">
        <v>22</v>
      </c>
      <c r="E12257" t="s">
        <v>778</v>
      </c>
      <c r="F12257" t="s">
        <v>777</v>
      </c>
      <c r="G12257" t="s">
        <v>51</v>
      </c>
      <c r="H12257" t="s">
        <v>324</v>
      </c>
      <c r="I12257">
        <v>88.350000000000009</v>
      </c>
      <c r="J12257">
        <v>4</v>
      </c>
      <c r="K12257">
        <v>4706</v>
      </c>
      <c r="L12257" t="s">
        <v>471</v>
      </c>
      <c r="M12257" s="2">
        <f>+Table3[[#This Row],[CHW]]/Table3[[#This Row],[Count of Airbill Number]]</f>
        <v>22.087500000000002</v>
      </c>
    </row>
    <row r="12258" spans="2:13">
      <c r="B12258" t="s">
        <v>20</v>
      </c>
      <c r="C12258" t="s">
        <v>21</v>
      </c>
      <c r="D12258" t="s">
        <v>22</v>
      </c>
      <c r="E12258" t="s">
        <v>776</v>
      </c>
      <c r="F12258" t="s">
        <v>778</v>
      </c>
      <c r="G12258" t="s">
        <v>37</v>
      </c>
      <c r="H12258" t="s">
        <v>161</v>
      </c>
      <c r="I12258">
        <v>88.26</v>
      </c>
      <c r="J12258">
        <v>14</v>
      </c>
      <c r="K12258">
        <v>4707</v>
      </c>
      <c r="L12258" t="s">
        <v>471</v>
      </c>
      <c r="M12258" s="2">
        <f>+Table3[[#This Row],[CHW]]/Table3[[#This Row],[Count of Airbill Number]]</f>
        <v>6.3042857142857143</v>
      </c>
    </row>
    <row r="12259" spans="2:13">
      <c r="B12259" t="s">
        <v>20</v>
      </c>
      <c r="C12259" t="s">
        <v>472</v>
      </c>
      <c r="D12259" t="s">
        <v>22</v>
      </c>
      <c r="E12259" t="s">
        <v>776</v>
      </c>
      <c r="F12259" t="s">
        <v>778</v>
      </c>
      <c r="G12259" t="s">
        <v>31</v>
      </c>
      <c r="H12259" t="s">
        <v>327</v>
      </c>
      <c r="I12259">
        <v>88.09</v>
      </c>
      <c r="J12259">
        <v>4</v>
      </c>
      <c r="K12259">
        <v>4708</v>
      </c>
      <c r="L12259" t="s">
        <v>471</v>
      </c>
      <c r="M12259" s="2">
        <f>+Table3[[#This Row],[CHW]]/Table3[[#This Row],[Count of Airbill Number]]</f>
        <v>22.022500000000001</v>
      </c>
    </row>
    <row r="12260" spans="2:13">
      <c r="B12260" t="s">
        <v>20</v>
      </c>
      <c r="C12260" t="s">
        <v>21</v>
      </c>
      <c r="D12260" t="s">
        <v>22</v>
      </c>
      <c r="E12260" t="s">
        <v>778</v>
      </c>
      <c r="F12260" t="s">
        <v>778</v>
      </c>
      <c r="G12260" t="s">
        <v>112</v>
      </c>
      <c r="H12260" t="s">
        <v>354</v>
      </c>
      <c r="I12260">
        <v>88</v>
      </c>
      <c r="J12260">
        <v>1</v>
      </c>
      <c r="K12260">
        <v>4709</v>
      </c>
      <c r="L12260" t="s">
        <v>471</v>
      </c>
      <c r="M12260" s="2">
        <f>+Table3[[#This Row],[CHW]]/Table3[[#This Row],[Count of Airbill Number]]</f>
        <v>88</v>
      </c>
    </row>
    <row r="12261" spans="2:13">
      <c r="B12261" t="s">
        <v>20</v>
      </c>
      <c r="C12261" t="s">
        <v>21</v>
      </c>
      <c r="D12261" t="s">
        <v>22</v>
      </c>
      <c r="E12261" t="s">
        <v>778</v>
      </c>
      <c r="F12261" t="s">
        <v>776</v>
      </c>
      <c r="G12261" t="s">
        <v>51</v>
      </c>
      <c r="H12261" t="s">
        <v>31</v>
      </c>
      <c r="I12261">
        <v>88</v>
      </c>
      <c r="J12261">
        <v>4</v>
      </c>
      <c r="K12261">
        <v>4710</v>
      </c>
      <c r="L12261" t="s">
        <v>471</v>
      </c>
      <c r="M12261" s="2">
        <f>+Table3[[#This Row],[CHW]]/Table3[[#This Row],[Count of Airbill Number]]</f>
        <v>22</v>
      </c>
    </row>
    <row r="12262" spans="2:13">
      <c r="B12262" t="s">
        <v>20</v>
      </c>
      <c r="C12262" t="s">
        <v>21</v>
      </c>
      <c r="D12262" t="s">
        <v>22</v>
      </c>
      <c r="E12262" t="s">
        <v>777</v>
      </c>
      <c r="F12262" t="s">
        <v>777</v>
      </c>
      <c r="G12262" t="s">
        <v>44</v>
      </c>
      <c r="H12262" t="s">
        <v>110</v>
      </c>
      <c r="I12262">
        <v>88</v>
      </c>
      <c r="J12262">
        <v>12</v>
      </c>
      <c r="K12262">
        <v>4711</v>
      </c>
      <c r="L12262" t="s">
        <v>471</v>
      </c>
      <c r="M12262" s="2">
        <f>+Table3[[#This Row],[CHW]]/Table3[[#This Row],[Count of Airbill Number]]</f>
        <v>7.333333333333333</v>
      </c>
    </row>
    <row r="12263" spans="2:13">
      <c r="B12263" t="s">
        <v>20</v>
      </c>
      <c r="C12263" t="s">
        <v>472</v>
      </c>
      <c r="D12263" t="s">
        <v>22</v>
      </c>
      <c r="E12263" t="s">
        <v>778</v>
      </c>
      <c r="F12263" t="s">
        <v>778</v>
      </c>
      <c r="G12263" t="s">
        <v>113</v>
      </c>
      <c r="H12263" t="s">
        <v>298</v>
      </c>
      <c r="I12263">
        <v>88</v>
      </c>
      <c r="J12263">
        <v>1</v>
      </c>
      <c r="K12263">
        <v>4712</v>
      </c>
      <c r="L12263" t="s">
        <v>471</v>
      </c>
      <c r="M12263" s="2">
        <f>+Table3[[#This Row],[CHW]]/Table3[[#This Row],[Count of Airbill Number]]</f>
        <v>88</v>
      </c>
    </row>
    <row r="12264" spans="2:13">
      <c r="B12264" t="s">
        <v>20</v>
      </c>
      <c r="C12264" t="s">
        <v>472</v>
      </c>
      <c r="D12264" t="s">
        <v>22</v>
      </c>
      <c r="E12264" t="s">
        <v>778</v>
      </c>
      <c r="F12264" t="s">
        <v>778</v>
      </c>
      <c r="G12264" t="s">
        <v>271</v>
      </c>
      <c r="H12264" t="s">
        <v>113</v>
      </c>
      <c r="I12264">
        <v>88</v>
      </c>
      <c r="J12264">
        <v>8</v>
      </c>
      <c r="K12264">
        <v>4713</v>
      </c>
      <c r="L12264" t="s">
        <v>471</v>
      </c>
      <c r="M12264" s="2">
        <f>+Table3[[#This Row],[CHW]]/Table3[[#This Row],[Count of Airbill Number]]</f>
        <v>11</v>
      </c>
    </row>
    <row r="12265" spans="2:13">
      <c r="B12265" t="s">
        <v>20</v>
      </c>
      <c r="C12265" t="s">
        <v>472</v>
      </c>
      <c r="D12265" t="s">
        <v>22</v>
      </c>
      <c r="E12265" t="s">
        <v>778</v>
      </c>
      <c r="F12265" t="s">
        <v>776</v>
      </c>
      <c r="G12265" t="s">
        <v>86</v>
      </c>
      <c r="H12265" t="s">
        <v>544</v>
      </c>
      <c r="I12265">
        <v>88</v>
      </c>
      <c r="J12265">
        <v>8</v>
      </c>
      <c r="K12265">
        <v>4714</v>
      </c>
      <c r="L12265" t="s">
        <v>471</v>
      </c>
      <c r="M12265" s="2">
        <f>+Table3[[#This Row],[CHW]]/Table3[[#This Row],[Count of Airbill Number]]</f>
        <v>11</v>
      </c>
    </row>
    <row r="12266" spans="2:13">
      <c r="B12266" t="s">
        <v>20</v>
      </c>
      <c r="C12266" t="s">
        <v>472</v>
      </c>
      <c r="D12266" t="s">
        <v>22</v>
      </c>
      <c r="E12266" t="s">
        <v>777</v>
      </c>
      <c r="F12266" t="s">
        <v>778</v>
      </c>
      <c r="G12266" t="s">
        <v>162</v>
      </c>
      <c r="H12266" t="s">
        <v>173</v>
      </c>
      <c r="I12266">
        <v>88</v>
      </c>
      <c r="J12266">
        <v>4</v>
      </c>
      <c r="K12266">
        <v>4715</v>
      </c>
      <c r="L12266" t="s">
        <v>471</v>
      </c>
      <c r="M12266" s="2">
        <f>+Table3[[#This Row],[CHW]]/Table3[[#This Row],[Count of Airbill Number]]</f>
        <v>22</v>
      </c>
    </row>
    <row r="12267" spans="2:13">
      <c r="B12267" t="s">
        <v>20</v>
      </c>
      <c r="C12267" t="s">
        <v>472</v>
      </c>
      <c r="D12267" t="s">
        <v>22</v>
      </c>
      <c r="E12267" t="s">
        <v>777</v>
      </c>
      <c r="F12267" t="s">
        <v>777</v>
      </c>
      <c r="G12267" t="s">
        <v>517</v>
      </c>
      <c r="H12267" t="s">
        <v>593</v>
      </c>
      <c r="I12267">
        <v>88</v>
      </c>
      <c r="J12267">
        <v>6</v>
      </c>
      <c r="K12267">
        <v>4716</v>
      </c>
      <c r="L12267" t="s">
        <v>471</v>
      </c>
      <c r="M12267" s="2">
        <f>+Table3[[#This Row],[CHW]]/Table3[[#This Row],[Count of Airbill Number]]</f>
        <v>14.666666666666666</v>
      </c>
    </row>
    <row r="12268" spans="2:13">
      <c r="B12268" t="s">
        <v>20</v>
      </c>
      <c r="C12268" t="s">
        <v>472</v>
      </c>
      <c r="D12268" t="s">
        <v>22</v>
      </c>
      <c r="E12268" t="s">
        <v>776</v>
      </c>
      <c r="F12268" t="s">
        <v>776</v>
      </c>
      <c r="G12268" t="s">
        <v>89</v>
      </c>
      <c r="H12268" t="s">
        <v>23</v>
      </c>
      <c r="I12268">
        <v>88</v>
      </c>
      <c r="J12268">
        <v>4</v>
      </c>
      <c r="K12268">
        <v>4717</v>
      </c>
      <c r="L12268" t="s">
        <v>471</v>
      </c>
      <c r="M12268" s="2">
        <f>+Table3[[#This Row],[CHW]]/Table3[[#This Row],[Count of Airbill Number]]</f>
        <v>22</v>
      </c>
    </row>
    <row r="12269" spans="2:13">
      <c r="B12269" t="s">
        <v>20</v>
      </c>
      <c r="C12269" t="s">
        <v>472</v>
      </c>
      <c r="D12269" t="s">
        <v>22</v>
      </c>
      <c r="E12269" t="s">
        <v>778</v>
      </c>
      <c r="F12269" t="s">
        <v>777</v>
      </c>
      <c r="G12269" t="s">
        <v>81</v>
      </c>
      <c r="H12269" t="s">
        <v>399</v>
      </c>
      <c r="I12269">
        <v>87.94</v>
      </c>
      <c r="J12269">
        <v>5</v>
      </c>
      <c r="K12269">
        <v>4718</v>
      </c>
      <c r="L12269" t="s">
        <v>471</v>
      </c>
      <c r="M12269" s="2">
        <f>+Table3[[#This Row],[CHW]]/Table3[[#This Row],[Count of Airbill Number]]</f>
        <v>17.588000000000001</v>
      </c>
    </row>
    <row r="12270" spans="2:13">
      <c r="B12270" t="s">
        <v>20</v>
      </c>
      <c r="C12270" t="s">
        <v>21</v>
      </c>
      <c r="D12270" t="s">
        <v>22</v>
      </c>
      <c r="E12270" t="s">
        <v>777</v>
      </c>
      <c r="F12270" t="s">
        <v>778</v>
      </c>
      <c r="G12270" t="s">
        <v>110</v>
      </c>
      <c r="H12270" t="s">
        <v>124</v>
      </c>
      <c r="I12270">
        <v>87.84</v>
      </c>
      <c r="J12270">
        <v>5</v>
      </c>
      <c r="K12270">
        <v>4719</v>
      </c>
      <c r="L12270" t="s">
        <v>471</v>
      </c>
      <c r="M12270" s="2">
        <f>+Table3[[#This Row],[CHW]]/Table3[[#This Row],[Count of Airbill Number]]</f>
        <v>17.568000000000001</v>
      </c>
    </row>
    <row r="12271" spans="2:13">
      <c r="B12271" t="s">
        <v>20</v>
      </c>
      <c r="C12271" t="s">
        <v>472</v>
      </c>
      <c r="D12271" t="s">
        <v>22</v>
      </c>
      <c r="E12271" t="s">
        <v>776</v>
      </c>
      <c r="F12271" t="s">
        <v>778</v>
      </c>
      <c r="G12271" t="s">
        <v>216</v>
      </c>
      <c r="H12271" t="s">
        <v>113</v>
      </c>
      <c r="I12271">
        <v>87.84</v>
      </c>
      <c r="J12271">
        <v>6</v>
      </c>
      <c r="K12271">
        <v>4720</v>
      </c>
      <c r="L12271" t="s">
        <v>471</v>
      </c>
      <c r="M12271" s="2">
        <f>+Table3[[#This Row],[CHW]]/Table3[[#This Row],[Count of Airbill Number]]</f>
        <v>14.64</v>
      </c>
    </row>
    <row r="12272" spans="2:13">
      <c r="B12272" t="s">
        <v>20</v>
      </c>
      <c r="C12272" t="s">
        <v>21</v>
      </c>
      <c r="D12272" t="s">
        <v>22</v>
      </c>
      <c r="E12272" t="s">
        <v>776</v>
      </c>
      <c r="F12272" t="s">
        <v>778</v>
      </c>
      <c r="G12272" t="s">
        <v>37</v>
      </c>
      <c r="H12272" t="s">
        <v>124</v>
      </c>
      <c r="I12272">
        <v>87.81</v>
      </c>
      <c r="J12272">
        <v>11</v>
      </c>
      <c r="K12272">
        <v>4721</v>
      </c>
      <c r="L12272" t="s">
        <v>471</v>
      </c>
      <c r="M12272" s="2">
        <f>+Table3[[#This Row],[CHW]]/Table3[[#This Row],[Count of Airbill Number]]</f>
        <v>7.9827272727272733</v>
      </c>
    </row>
    <row r="12273" spans="2:13">
      <c r="B12273" t="s">
        <v>20</v>
      </c>
      <c r="C12273" t="s">
        <v>21</v>
      </c>
      <c r="D12273" t="s">
        <v>22</v>
      </c>
      <c r="E12273" t="s">
        <v>778</v>
      </c>
      <c r="F12273" t="s">
        <v>777</v>
      </c>
      <c r="G12273" t="s">
        <v>86</v>
      </c>
      <c r="H12273" t="s">
        <v>110</v>
      </c>
      <c r="I12273">
        <v>87.5</v>
      </c>
      <c r="J12273">
        <v>44</v>
      </c>
      <c r="K12273">
        <v>4722</v>
      </c>
      <c r="L12273" t="s">
        <v>471</v>
      </c>
      <c r="M12273" s="2">
        <f>+Table3[[#This Row],[CHW]]/Table3[[#This Row],[Count of Airbill Number]]</f>
        <v>1.9886363636363635</v>
      </c>
    </row>
    <row r="12274" spans="2:13">
      <c r="B12274" t="s">
        <v>20</v>
      </c>
      <c r="C12274" t="s">
        <v>472</v>
      </c>
      <c r="D12274" t="s">
        <v>22</v>
      </c>
      <c r="E12274" t="s">
        <v>778</v>
      </c>
      <c r="F12274" t="s">
        <v>777</v>
      </c>
      <c r="G12274" t="s">
        <v>405</v>
      </c>
      <c r="H12274" t="s">
        <v>481</v>
      </c>
      <c r="I12274">
        <v>87.5</v>
      </c>
      <c r="J12274">
        <v>4</v>
      </c>
      <c r="K12274">
        <v>4723</v>
      </c>
      <c r="L12274" t="s">
        <v>471</v>
      </c>
      <c r="M12274" s="2">
        <f>+Table3[[#This Row],[CHW]]/Table3[[#This Row],[Count of Airbill Number]]</f>
        <v>21.875</v>
      </c>
    </row>
    <row r="12275" spans="2:13">
      <c r="B12275" t="s">
        <v>20</v>
      </c>
      <c r="C12275" t="s">
        <v>21</v>
      </c>
      <c r="D12275" t="s">
        <v>22</v>
      </c>
      <c r="E12275" t="s">
        <v>778</v>
      </c>
      <c r="F12275" t="s">
        <v>776</v>
      </c>
      <c r="G12275" t="s">
        <v>51</v>
      </c>
      <c r="H12275" t="s">
        <v>192</v>
      </c>
      <c r="I12275">
        <v>87.3</v>
      </c>
      <c r="J12275">
        <v>6</v>
      </c>
      <c r="K12275">
        <v>4724</v>
      </c>
      <c r="L12275" t="s">
        <v>471</v>
      </c>
      <c r="M12275" s="2">
        <f>+Table3[[#This Row],[CHW]]/Table3[[#This Row],[Count of Airbill Number]]</f>
        <v>14.549999999999999</v>
      </c>
    </row>
    <row r="12276" spans="2:13">
      <c r="B12276" t="s">
        <v>20</v>
      </c>
      <c r="C12276" t="s">
        <v>472</v>
      </c>
      <c r="D12276" t="s">
        <v>22</v>
      </c>
      <c r="E12276" t="s">
        <v>778</v>
      </c>
      <c r="F12276" t="s">
        <v>777</v>
      </c>
      <c r="G12276" t="s">
        <v>124</v>
      </c>
      <c r="H12276" t="s">
        <v>52</v>
      </c>
      <c r="I12276">
        <v>87.08</v>
      </c>
      <c r="J12276">
        <v>8</v>
      </c>
      <c r="K12276">
        <v>4725</v>
      </c>
      <c r="L12276" t="s">
        <v>471</v>
      </c>
      <c r="M12276" s="2">
        <f>+Table3[[#This Row],[CHW]]/Table3[[#This Row],[Count of Airbill Number]]</f>
        <v>10.885</v>
      </c>
    </row>
    <row r="12277" spans="2:13">
      <c r="B12277" t="s">
        <v>35</v>
      </c>
      <c r="C12277" t="s">
        <v>21</v>
      </c>
      <c r="D12277" t="s">
        <v>36</v>
      </c>
      <c r="E12277" t="s">
        <v>777</v>
      </c>
      <c r="F12277" t="s">
        <v>777</v>
      </c>
      <c r="G12277" t="s">
        <v>110</v>
      </c>
      <c r="H12277" t="s">
        <v>290</v>
      </c>
      <c r="I12277">
        <v>87</v>
      </c>
      <c r="J12277">
        <v>1</v>
      </c>
      <c r="K12277">
        <v>4726</v>
      </c>
      <c r="L12277" t="s">
        <v>471</v>
      </c>
      <c r="M12277" s="2">
        <f>+Table3[[#This Row],[CHW]]/Table3[[#This Row],[Count of Airbill Number]]</f>
        <v>87</v>
      </c>
    </row>
    <row r="12278" spans="2:13">
      <c r="B12278" t="s">
        <v>20</v>
      </c>
      <c r="C12278" t="s">
        <v>21</v>
      </c>
      <c r="D12278" t="s">
        <v>22</v>
      </c>
      <c r="E12278" t="s">
        <v>777</v>
      </c>
      <c r="F12278" t="s">
        <v>777</v>
      </c>
      <c r="G12278" t="s">
        <v>513</v>
      </c>
      <c r="H12278" t="s">
        <v>274</v>
      </c>
      <c r="I12278">
        <v>87</v>
      </c>
      <c r="J12278">
        <v>62</v>
      </c>
      <c r="K12278">
        <v>4727</v>
      </c>
      <c r="L12278" t="s">
        <v>471</v>
      </c>
      <c r="M12278" s="2">
        <f>+Table3[[#This Row],[CHW]]/Table3[[#This Row],[Count of Airbill Number]]</f>
        <v>1.403225806451613</v>
      </c>
    </row>
    <row r="12279" spans="2:13">
      <c r="B12279" t="s">
        <v>20</v>
      </c>
      <c r="C12279" t="s">
        <v>21</v>
      </c>
      <c r="D12279" t="s">
        <v>22</v>
      </c>
      <c r="E12279" t="s">
        <v>778</v>
      </c>
      <c r="F12279" t="s">
        <v>778</v>
      </c>
      <c r="G12279" t="s">
        <v>51</v>
      </c>
      <c r="H12279" t="s">
        <v>536</v>
      </c>
      <c r="I12279">
        <v>87</v>
      </c>
      <c r="J12279">
        <v>1</v>
      </c>
      <c r="K12279">
        <v>4728</v>
      </c>
      <c r="L12279" t="s">
        <v>471</v>
      </c>
      <c r="M12279" s="2">
        <f>+Table3[[#This Row],[CHW]]/Table3[[#This Row],[Count of Airbill Number]]</f>
        <v>87</v>
      </c>
    </row>
    <row r="12280" spans="2:13">
      <c r="B12280" t="s">
        <v>20</v>
      </c>
      <c r="C12280" t="s">
        <v>21</v>
      </c>
      <c r="D12280" t="s">
        <v>22</v>
      </c>
      <c r="E12280" t="s">
        <v>777</v>
      </c>
      <c r="F12280" t="s">
        <v>778</v>
      </c>
      <c r="G12280" t="s">
        <v>97</v>
      </c>
      <c r="H12280" t="s">
        <v>51</v>
      </c>
      <c r="I12280">
        <v>87</v>
      </c>
      <c r="J12280">
        <v>44</v>
      </c>
      <c r="K12280">
        <v>4729</v>
      </c>
      <c r="L12280" t="s">
        <v>471</v>
      </c>
      <c r="M12280" s="2">
        <f>+Table3[[#This Row],[CHW]]/Table3[[#This Row],[Count of Airbill Number]]</f>
        <v>1.9772727272727273</v>
      </c>
    </row>
    <row r="12281" spans="2:13">
      <c r="B12281" t="s">
        <v>20</v>
      </c>
      <c r="C12281" t="s">
        <v>21</v>
      </c>
      <c r="D12281" t="s">
        <v>22</v>
      </c>
      <c r="E12281" t="s">
        <v>777</v>
      </c>
      <c r="F12281" t="s">
        <v>776</v>
      </c>
      <c r="G12281" t="s">
        <v>162</v>
      </c>
      <c r="H12281" t="s">
        <v>39</v>
      </c>
      <c r="I12281">
        <v>87</v>
      </c>
      <c r="J12281">
        <v>13</v>
      </c>
      <c r="K12281">
        <v>4730</v>
      </c>
      <c r="L12281" t="s">
        <v>471</v>
      </c>
      <c r="M12281" s="2">
        <f>+Table3[[#This Row],[CHW]]/Table3[[#This Row],[Count of Airbill Number]]</f>
        <v>6.6923076923076925</v>
      </c>
    </row>
    <row r="12282" spans="2:13">
      <c r="B12282" t="s">
        <v>20</v>
      </c>
      <c r="C12282" t="s">
        <v>21</v>
      </c>
      <c r="D12282" t="s">
        <v>22</v>
      </c>
      <c r="E12282" t="s">
        <v>777</v>
      </c>
      <c r="F12282" t="s">
        <v>776</v>
      </c>
      <c r="G12282" t="s">
        <v>360</v>
      </c>
      <c r="H12282" t="s">
        <v>66</v>
      </c>
      <c r="I12282">
        <v>87</v>
      </c>
      <c r="J12282">
        <v>64</v>
      </c>
      <c r="K12282">
        <v>4731</v>
      </c>
      <c r="L12282" t="s">
        <v>471</v>
      </c>
      <c r="M12282" s="2">
        <f>+Table3[[#This Row],[CHW]]/Table3[[#This Row],[Count of Airbill Number]]</f>
        <v>1.359375</v>
      </c>
    </row>
    <row r="12283" spans="2:13">
      <c r="B12283" t="s">
        <v>20</v>
      </c>
      <c r="C12283" t="s">
        <v>472</v>
      </c>
      <c r="D12283" t="s">
        <v>22</v>
      </c>
      <c r="E12283" t="s">
        <v>777</v>
      </c>
      <c r="F12283" t="s">
        <v>777</v>
      </c>
      <c r="G12283" t="s">
        <v>110</v>
      </c>
      <c r="H12283" t="s">
        <v>623</v>
      </c>
      <c r="I12283">
        <v>87</v>
      </c>
      <c r="J12283">
        <v>3</v>
      </c>
      <c r="K12283">
        <v>4732</v>
      </c>
      <c r="L12283" t="s">
        <v>471</v>
      </c>
      <c r="M12283" s="2">
        <f>+Table3[[#This Row],[CHW]]/Table3[[#This Row],[Count of Airbill Number]]</f>
        <v>29</v>
      </c>
    </row>
    <row r="12284" spans="2:13">
      <c r="B12284" t="s">
        <v>20</v>
      </c>
      <c r="C12284" t="s">
        <v>472</v>
      </c>
      <c r="D12284" t="s">
        <v>22</v>
      </c>
      <c r="E12284" t="s">
        <v>776</v>
      </c>
      <c r="F12284" t="s">
        <v>777</v>
      </c>
      <c r="G12284" t="s">
        <v>66</v>
      </c>
      <c r="H12284" t="s">
        <v>230</v>
      </c>
      <c r="I12284">
        <v>87</v>
      </c>
      <c r="J12284">
        <v>5</v>
      </c>
      <c r="K12284">
        <v>4733</v>
      </c>
      <c r="L12284" t="s">
        <v>471</v>
      </c>
      <c r="M12284" s="2">
        <f>+Table3[[#This Row],[CHW]]/Table3[[#This Row],[Count of Airbill Number]]</f>
        <v>17.399999999999999</v>
      </c>
    </row>
    <row r="12285" spans="2:13">
      <c r="B12285" t="s">
        <v>20</v>
      </c>
      <c r="C12285" t="s">
        <v>472</v>
      </c>
      <c r="D12285" t="s">
        <v>22</v>
      </c>
      <c r="E12285" t="s">
        <v>778</v>
      </c>
      <c r="F12285" t="s">
        <v>776</v>
      </c>
      <c r="G12285" t="s">
        <v>267</v>
      </c>
      <c r="H12285" t="s">
        <v>312</v>
      </c>
      <c r="I12285">
        <v>87</v>
      </c>
      <c r="J12285">
        <v>3</v>
      </c>
      <c r="K12285">
        <v>4734</v>
      </c>
      <c r="L12285" t="s">
        <v>471</v>
      </c>
      <c r="M12285" s="2">
        <f>+Table3[[#This Row],[CHW]]/Table3[[#This Row],[Count of Airbill Number]]</f>
        <v>29</v>
      </c>
    </row>
    <row r="12286" spans="2:13">
      <c r="B12286" t="s">
        <v>20</v>
      </c>
      <c r="C12286" t="s">
        <v>472</v>
      </c>
      <c r="D12286" t="s">
        <v>22</v>
      </c>
      <c r="E12286" t="s">
        <v>777</v>
      </c>
      <c r="F12286" t="s">
        <v>777</v>
      </c>
      <c r="G12286" t="s">
        <v>649</v>
      </c>
      <c r="H12286" t="s">
        <v>205</v>
      </c>
      <c r="I12286">
        <v>87</v>
      </c>
      <c r="J12286">
        <v>4</v>
      </c>
      <c r="K12286">
        <v>4735</v>
      </c>
      <c r="L12286" t="s">
        <v>471</v>
      </c>
      <c r="M12286" s="2">
        <f>+Table3[[#This Row],[CHW]]/Table3[[#This Row],[Count of Airbill Number]]</f>
        <v>21.75</v>
      </c>
    </row>
    <row r="12287" spans="2:13">
      <c r="B12287" t="s">
        <v>20</v>
      </c>
      <c r="C12287" t="s">
        <v>472</v>
      </c>
      <c r="D12287" t="s">
        <v>22</v>
      </c>
      <c r="E12287" t="s">
        <v>778</v>
      </c>
      <c r="F12287" t="s">
        <v>778</v>
      </c>
      <c r="G12287" t="s">
        <v>260</v>
      </c>
      <c r="H12287" t="s">
        <v>283</v>
      </c>
      <c r="I12287">
        <v>87</v>
      </c>
      <c r="J12287">
        <v>4</v>
      </c>
      <c r="K12287">
        <v>4736</v>
      </c>
      <c r="L12287" t="s">
        <v>471</v>
      </c>
      <c r="M12287" s="2">
        <f>+Table3[[#This Row],[CHW]]/Table3[[#This Row],[Count of Airbill Number]]</f>
        <v>21.75</v>
      </c>
    </row>
    <row r="12288" spans="2:13">
      <c r="B12288" t="s">
        <v>20</v>
      </c>
      <c r="C12288" t="s">
        <v>21</v>
      </c>
      <c r="D12288" t="s">
        <v>22</v>
      </c>
      <c r="E12288" t="s">
        <v>778</v>
      </c>
      <c r="F12288" t="s">
        <v>778</v>
      </c>
      <c r="G12288" t="s">
        <v>250</v>
      </c>
      <c r="H12288" t="s">
        <v>310</v>
      </c>
      <c r="I12288">
        <v>86.96</v>
      </c>
      <c r="J12288">
        <v>4</v>
      </c>
      <c r="K12288">
        <v>4737</v>
      </c>
      <c r="L12288" t="s">
        <v>471</v>
      </c>
      <c r="M12288" s="2">
        <f>+Table3[[#This Row],[CHW]]/Table3[[#This Row],[Count of Airbill Number]]</f>
        <v>21.74</v>
      </c>
    </row>
    <row r="12289" spans="2:13">
      <c r="B12289" t="s">
        <v>20</v>
      </c>
      <c r="C12289" t="s">
        <v>472</v>
      </c>
      <c r="D12289" t="s">
        <v>22</v>
      </c>
      <c r="E12289" t="s">
        <v>778</v>
      </c>
      <c r="F12289" t="s">
        <v>778</v>
      </c>
      <c r="G12289" t="s">
        <v>161</v>
      </c>
      <c r="H12289" t="s">
        <v>86</v>
      </c>
      <c r="I12289">
        <v>86.6</v>
      </c>
      <c r="J12289">
        <v>7</v>
      </c>
      <c r="K12289">
        <v>4738</v>
      </c>
      <c r="L12289" t="s">
        <v>471</v>
      </c>
      <c r="M12289" s="2">
        <f>+Table3[[#This Row],[CHW]]/Table3[[#This Row],[Count of Airbill Number]]</f>
        <v>12.37142857142857</v>
      </c>
    </row>
    <row r="12290" spans="2:13">
      <c r="B12290" t="s">
        <v>20</v>
      </c>
      <c r="C12290" t="s">
        <v>21</v>
      </c>
      <c r="D12290" t="s">
        <v>22</v>
      </c>
      <c r="E12290" t="s">
        <v>778</v>
      </c>
      <c r="F12290" t="s">
        <v>778</v>
      </c>
      <c r="G12290" t="s">
        <v>86</v>
      </c>
      <c r="H12290" t="s">
        <v>311</v>
      </c>
      <c r="I12290">
        <v>86.5</v>
      </c>
      <c r="J12290">
        <v>1</v>
      </c>
      <c r="K12290">
        <v>4739</v>
      </c>
      <c r="L12290" t="s">
        <v>471</v>
      </c>
      <c r="M12290" s="2">
        <f>+Table3[[#This Row],[CHW]]/Table3[[#This Row],[Count of Airbill Number]]</f>
        <v>86.5</v>
      </c>
    </row>
    <row r="12291" spans="2:13">
      <c r="B12291" t="s">
        <v>20</v>
      </c>
      <c r="C12291" t="s">
        <v>472</v>
      </c>
      <c r="D12291" t="s">
        <v>22</v>
      </c>
      <c r="E12291" t="s">
        <v>778</v>
      </c>
      <c r="F12291" t="s">
        <v>777</v>
      </c>
      <c r="G12291" t="s">
        <v>109</v>
      </c>
      <c r="H12291" t="s">
        <v>374</v>
      </c>
      <c r="I12291">
        <v>86.5</v>
      </c>
      <c r="J12291">
        <v>7</v>
      </c>
      <c r="K12291">
        <v>4740</v>
      </c>
      <c r="L12291" t="s">
        <v>471</v>
      </c>
      <c r="M12291" s="2">
        <f>+Table3[[#This Row],[CHW]]/Table3[[#This Row],[Count of Airbill Number]]</f>
        <v>12.357142857142858</v>
      </c>
    </row>
    <row r="12292" spans="2:13">
      <c r="B12292" t="s">
        <v>20</v>
      </c>
      <c r="C12292" t="s">
        <v>21</v>
      </c>
      <c r="D12292" t="s">
        <v>22</v>
      </c>
      <c r="E12292" t="s">
        <v>776</v>
      </c>
      <c r="F12292" t="s">
        <v>776</v>
      </c>
      <c r="G12292" t="s">
        <v>533</v>
      </c>
      <c r="H12292" t="s">
        <v>37</v>
      </c>
      <c r="I12292">
        <v>86.490000000000009</v>
      </c>
      <c r="J12292">
        <v>17</v>
      </c>
      <c r="K12292">
        <v>4741</v>
      </c>
      <c r="L12292" t="s">
        <v>471</v>
      </c>
      <c r="M12292" s="2">
        <f>+Table3[[#This Row],[CHW]]/Table3[[#This Row],[Count of Airbill Number]]</f>
        <v>5.0876470588235296</v>
      </c>
    </row>
    <row r="12293" spans="2:13">
      <c r="B12293" t="s">
        <v>20</v>
      </c>
      <c r="C12293" t="s">
        <v>472</v>
      </c>
      <c r="D12293" t="s">
        <v>22</v>
      </c>
      <c r="E12293" t="s">
        <v>776</v>
      </c>
      <c r="F12293" t="s">
        <v>777</v>
      </c>
      <c r="G12293" t="s">
        <v>66</v>
      </c>
      <c r="H12293" t="s">
        <v>114</v>
      </c>
      <c r="I12293">
        <v>86.47</v>
      </c>
      <c r="J12293">
        <v>5</v>
      </c>
      <c r="K12293">
        <v>4742</v>
      </c>
      <c r="L12293" t="s">
        <v>471</v>
      </c>
      <c r="M12293" s="2">
        <f>+Table3[[#This Row],[CHW]]/Table3[[#This Row],[Count of Airbill Number]]</f>
        <v>17.294</v>
      </c>
    </row>
    <row r="12294" spans="2:13">
      <c r="B12294" t="s">
        <v>35</v>
      </c>
      <c r="C12294" t="s">
        <v>472</v>
      </c>
      <c r="D12294" t="s">
        <v>36</v>
      </c>
      <c r="E12294" t="s">
        <v>776</v>
      </c>
      <c r="F12294" t="s">
        <v>776</v>
      </c>
      <c r="G12294" t="s">
        <v>116</v>
      </c>
      <c r="H12294" t="s">
        <v>577</v>
      </c>
      <c r="I12294">
        <v>86.40000000000002</v>
      </c>
      <c r="J12294">
        <v>14</v>
      </c>
      <c r="K12294">
        <v>4743</v>
      </c>
      <c r="L12294" t="s">
        <v>471</v>
      </c>
      <c r="M12294" s="2">
        <f>+Table3[[#This Row],[CHW]]/Table3[[#This Row],[Count of Airbill Number]]</f>
        <v>6.1714285714285726</v>
      </c>
    </row>
    <row r="12295" spans="2:13">
      <c r="B12295" t="s">
        <v>20</v>
      </c>
      <c r="C12295" t="s">
        <v>21</v>
      </c>
      <c r="D12295" t="s">
        <v>22</v>
      </c>
      <c r="E12295" t="s">
        <v>777</v>
      </c>
      <c r="F12295" t="s">
        <v>778</v>
      </c>
      <c r="G12295" t="s">
        <v>332</v>
      </c>
      <c r="H12295" t="s">
        <v>269</v>
      </c>
      <c r="I12295">
        <v>86</v>
      </c>
      <c r="J12295">
        <v>15</v>
      </c>
      <c r="K12295">
        <v>4744</v>
      </c>
      <c r="L12295" t="s">
        <v>471</v>
      </c>
      <c r="M12295" s="2">
        <f>+Table3[[#This Row],[CHW]]/Table3[[#This Row],[Count of Airbill Number]]</f>
        <v>5.7333333333333334</v>
      </c>
    </row>
    <row r="12296" spans="2:13">
      <c r="B12296" t="s">
        <v>20</v>
      </c>
      <c r="C12296" t="s">
        <v>21</v>
      </c>
      <c r="D12296" t="s">
        <v>22</v>
      </c>
      <c r="E12296" t="s">
        <v>777</v>
      </c>
      <c r="F12296" t="s">
        <v>777</v>
      </c>
      <c r="G12296" t="s">
        <v>489</v>
      </c>
      <c r="H12296" t="s">
        <v>290</v>
      </c>
      <c r="I12296">
        <v>86</v>
      </c>
      <c r="J12296">
        <v>66</v>
      </c>
      <c r="K12296">
        <v>4745</v>
      </c>
      <c r="L12296" t="s">
        <v>471</v>
      </c>
      <c r="M12296" s="2">
        <f>+Table3[[#This Row],[CHW]]/Table3[[#This Row],[Count of Airbill Number]]</f>
        <v>1.303030303030303</v>
      </c>
    </row>
    <row r="12297" spans="2:13">
      <c r="B12297" t="s">
        <v>20</v>
      </c>
      <c r="C12297" t="s">
        <v>21</v>
      </c>
      <c r="D12297" t="s">
        <v>22</v>
      </c>
      <c r="E12297" t="s">
        <v>778</v>
      </c>
      <c r="F12297" t="s">
        <v>778</v>
      </c>
      <c r="G12297" t="s">
        <v>498</v>
      </c>
      <c r="H12297" t="s">
        <v>171</v>
      </c>
      <c r="I12297">
        <v>86</v>
      </c>
      <c r="J12297">
        <v>37</v>
      </c>
      <c r="K12297">
        <v>4746</v>
      </c>
      <c r="L12297" t="s">
        <v>471</v>
      </c>
      <c r="M12297" s="2">
        <f>+Table3[[#This Row],[CHW]]/Table3[[#This Row],[Count of Airbill Number]]</f>
        <v>2.3243243243243241</v>
      </c>
    </row>
    <row r="12298" spans="2:13">
      <c r="B12298" t="s">
        <v>20</v>
      </c>
      <c r="C12298" t="s">
        <v>21</v>
      </c>
      <c r="D12298" t="s">
        <v>36</v>
      </c>
      <c r="E12298" t="s">
        <v>777</v>
      </c>
      <c r="F12298" t="s">
        <v>777</v>
      </c>
      <c r="G12298" t="s">
        <v>106</v>
      </c>
      <c r="H12298" t="s">
        <v>429</v>
      </c>
      <c r="I12298">
        <v>86</v>
      </c>
      <c r="J12298">
        <v>43</v>
      </c>
      <c r="K12298">
        <v>4747</v>
      </c>
      <c r="L12298" t="s">
        <v>471</v>
      </c>
      <c r="M12298" s="2">
        <f>+Table3[[#This Row],[CHW]]/Table3[[#This Row],[Count of Airbill Number]]</f>
        <v>2</v>
      </c>
    </row>
    <row r="12299" spans="2:13">
      <c r="B12299" t="s">
        <v>20</v>
      </c>
      <c r="C12299" t="s">
        <v>472</v>
      </c>
      <c r="D12299" t="s">
        <v>22</v>
      </c>
      <c r="E12299" t="s">
        <v>777</v>
      </c>
      <c r="F12299" t="s">
        <v>777</v>
      </c>
      <c r="G12299" t="s">
        <v>38</v>
      </c>
      <c r="H12299" t="s">
        <v>55</v>
      </c>
      <c r="I12299">
        <v>86</v>
      </c>
      <c r="J12299">
        <v>7</v>
      </c>
      <c r="K12299">
        <v>4748</v>
      </c>
      <c r="L12299" t="s">
        <v>471</v>
      </c>
      <c r="M12299" s="2">
        <f>+Table3[[#This Row],[CHW]]/Table3[[#This Row],[Count of Airbill Number]]</f>
        <v>12.285714285714286</v>
      </c>
    </row>
    <row r="12300" spans="2:13">
      <c r="B12300" t="s">
        <v>20</v>
      </c>
      <c r="C12300" t="s">
        <v>472</v>
      </c>
      <c r="D12300" t="s">
        <v>22</v>
      </c>
      <c r="E12300" t="s">
        <v>777</v>
      </c>
      <c r="F12300" t="s">
        <v>777</v>
      </c>
      <c r="G12300" t="s">
        <v>481</v>
      </c>
      <c r="H12300" t="s">
        <v>482</v>
      </c>
      <c r="I12300">
        <v>86</v>
      </c>
      <c r="J12300">
        <v>4</v>
      </c>
      <c r="K12300">
        <v>4749</v>
      </c>
      <c r="L12300" t="s">
        <v>471</v>
      </c>
      <c r="M12300" s="2">
        <f>+Table3[[#This Row],[CHW]]/Table3[[#This Row],[Count of Airbill Number]]</f>
        <v>21.5</v>
      </c>
    </row>
    <row r="12301" spans="2:13">
      <c r="B12301" t="s">
        <v>20</v>
      </c>
      <c r="C12301" t="s">
        <v>472</v>
      </c>
      <c r="D12301" t="s">
        <v>22</v>
      </c>
      <c r="E12301" t="s">
        <v>777</v>
      </c>
      <c r="F12301" t="s">
        <v>777</v>
      </c>
      <c r="G12301" t="s">
        <v>324</v>
      </c>
      <c r="H12301" t="s">
        <v>181</v>
      </c>
      <c r="I12301">
        <v>86</v>
      </c>
      <c r="J12301">
        <v>3</v>
      </c>
      <c r="K12301">
        <v>4750</v>
      </c>
      <c r="L12301" t="s">
        <v>471</v>
      </c>
      <c r="M12301" s="2">
        <f>+Table3[[#This Row],[CHW]]/Table3[[#This Row],[Count of Airbill Number]]</f>
        <v>28.666666666666668</v>
      </c>
    </row>
    <row r="12302" spans="2:13">
      <c r="B12302" t="s">
        <v>20</v>
      </c>
      <c r="C12302" t="s">
        <v>472</v>
      </c>
      <c r="D12302" t="s">
        <v>22</v>
      </c>
      <c r="E12302" t="s">
        <v>778</v>
      </c>
      <c r="F12302" t="s">
        <v>778</v>
      </c>
      <c r="G12302" t="s">
        <v>269</v>
      </c>
      <c r="H12302" t="s">
        <v>113</v>
      </c>
      <c r="I12302">
        <v>86</v>
      </c>
      <c r="J12302">
        <v>3</v>
      </c>
      <c r="K12302">
        <v>4751</v>
      </c>
      <c r="L12302" t="s">
        <v>471</v>
      </c>
      <c r="M12302" s="2">
        <f>+Table3[[#This Row],[CHW]]/Table3[[#This Row],[Count of Airbill Number]]</f>
        <v>28.666666666666668</v>
      </c>
    </row>
    <row r="12303" spans="2:13">
      <c r="B12303" t="s">
        <v>20</v>
      </c>
      <c r="C12303" t="s">
        <v>472</v>
      </c>
      <c r="D12303" t="s">
        <v>22</v>
      </c>
      <c r="E12303" t="s">
        <v>777</v>
      </c>
      <c r="F12303" t="s">
        <v>778</v>
      </c>
      <c r="G12303" t="s">
        <v>259</v>
      </c>
      <c r="H12303" t="s">
        <v>194</v>
      </c>
      <c r="I12303">
        <v>86</v>
      </c>
      <c r="J12303">
        <v>5</v>
      </c>
      <c r="K12303">
        <v>4752</v>
      </c>
      <c r="L12303" t="s">
        <v>471</v>
      </c>
      <c r="M12303" s="2">
        <f>+Table3[[#This Row],[CHW]]/Table3[[#This Row],[Count of Airbill Number]]</f>
        <v>17.2</v>
      </c>
    </row>
    <row r="12304" spans="2:13">
      <c r="B12304" t="s">
        <v>20</v>
      </c>
      <c r="C12304" t="s">
        <v>472</v>
      </c>
      <c r="D12304" t="s">
        <v>22</v>
      </c>
      <c r="E12304" t="s">
        <v>778</v>
      </c>
      <c r="F12304" t="s">
        <v>778</v>
      </c>
      <c r="G12304" t="s">
        <v>86</v>
      </c>
      <c r="H12304" t="s">
        <v>450</v>
      </c>
      <c r="I12304">
        <v>86</v>
      </c>
      <c r="J12304">
        <v>5</v>
      </c>
      <c r="K12304">
        <v>4753</v>
      </c>
      <c r="L12304" t="s">
        <v>471</v>
      </c>
      <c r="M12304" s="2">
        <f>+Table3[[#This Row],[CHW]]/Table3[[#This Row],[Count of Airbill Number]]</f>
        <v>17.2</v>
      </c>
    </row>
    <row r="12305" spans="2:13">
      <c r="B12305" t="s">
        <v>20</v>
      </c>
      <c r="C12305" t="s">
        <v>472</v>
      </c>
      <c r="D12305" t="s">
        <v>22</v>
      </c>
      <c r="E12305" t="s">
        <v>778</v>
      </c>
      <c r="F12305" t="s">
        <v>778</v>
      </c>
      <c r="G12305" t="s">
        <v>640</v>
      </c>
      <c r="H12305" t="s">
        <v>112</v>
      </c>
      <c r="I12305">
        <v>86</v>
      </c>
      <c r="J12305">
        <v>6</v>
      </c>
      <c r="K12305">
        <v>4754</v>
      </c>
      <c r="L12305" t="s">
        <v>471</v>
      </c>
      <c r="M12305" s="2">
        <f>+Table3[[#This Row],[CHW]]/Table3[[#This Row],[Count of Airbill Number]]</f>
        <v>14.333333333333334</v>
      </c>
    </row>
    <row r="12306" spans="2:13">
      <c r="B12306" t="s">
        <v>20</v>
      </c>
      <c r="C12306" t="s">
        <v>472</v>
      </c>
      <c r="D12306" t="s">
        <v>36</v>
      </c>
      <c r="E12306" t="s">
        <v>777</v>
      </c>
      <c r="F12306" t="s">
        <v>777</v>
      </c>
      <c r="G12306" t="s">
        <v>38</v>
      </c>
      <c r="H12306" t="s">
        <v>505</v>
      </c>
      <c r="I12306">
        <v>86</v>
      </c>
      <c r="J12306">
        <v>8</v>
      </c>
      <c r="K12306">
        <v>4755</v>
      </c>
      <c r="L12306" t="s">
        <v>471</v>
      </c>
      <c r="M12306" s="2">
        <f>+Table3[[#This Row],[CHW]]/Table3[[#This Row],[Count of Airbill Number]]</f>
        <v>10.75</v>
      </c>
    </row>
    <row r="12307" spans="2:13">
      <c r="B12307" t="s">
        <v>20</v>
      </c>
      <c r="C12307" t="s">
        <v>472</v>
      </c>
      <c r="D12307" t="s">
        <v>36</v>
      </c>
      <c r="E12307" t="s">
        <v>778</v>
      </c>
      <c r="F12307" t="s">
        <v>778</v>
      </c>
      <c r="G12307" t="s">
        <v>358</v>
      </c>
      <c r="H12307" t="s">
        <v>507</v>
      </c>
      <c r="I12307">
        <v>86</v>
      </c>
      <c r="J12307">
        <v>7</v>
      </c>
      <c r="K12307">
        <v>4756</v>
      </c>
      <c r="L12307" t="s">
        <v>471</v>
      </c>
      <c r="M12307" s="2">
        <f>+Table3[[#This Row],[CHW]]/Table3[[#This Row],[Count of Airbill Number]]</f>
        <v>12.285714285714286</v>
      </c>
    </row>
    <row r="12308" spans="2:13">
      <c r="B12308" t="s">
        <v>20</v>
      </c>
      <c r="C12308" t="s">
        <v>472</v>
      </c>
      <c r="D12308" t="s">
        <v>36</v>
      </c>
      <c r="E12308" t="s">
        <v>777</v>
      </c>
      <c r="F12308" t="s">
        <v>777</v>
      </c>
      <c r="G12308" t="s">
        <v>44</v>
      </c>
      <c r="H12308" t="s">
        <v>227</v>
      </c>
      <c r="I12308">
        <v>86</v>
      </c>
      <c r="J12308">
        <v>4</v>
      </c>
      <c r="K12308">
        <v>4757</v>
      </c>
      <c r="L12308" t="s">
        <v>471</v>
      </c>
      <c r="M12308" s="2">
        <f>+Table3[[#This Row],[CHW]]/Table3[[#This Row],[Count of Airbill Number]]</f>
        <v>21.5</v>
      </c>
    </row>
    <row r="12309" spans="2:13">
      <c r="B12309" t="s">
        <v>20</v>
      </c>
      <c r="C12309" t="s">
        <v>472</v>
      </c>
      <c r="D12309" t="s">
        <v>36</v>
      </c>
      <c r="E12309" t="s">
        <v>777</v>
      </c>
      <c r="F12309" t="s">
        <v>778</v>
      </c>
      <c r="G12309" t="s">
        <v>106</v>
      </c>
      <c r="H12309" t="s">
        <v>62</v>
      </c>
      <c r="I12309">
        <v>86</v>
      </c>
      <c r="J12309">
        <v>7</v>
      </c>
      <c r="K12309">
        <v>4758</v>
      </c>
      <c r="L12309" t="s">
        <v>471</v>
      </c>
      <c r="M12309" s="2">
        <f>+Table3[[#This Row],[CHW]]/Table3[[#This Row],[Count of Airbill Number]]</f>
        <v>12.285714285714286</v>
      </c>
    </row>
    <row r="12310" spans="2:13">
      <c r="B12310" t="s">
        <v>20</v>
      </c>
      <c r="C12310" t="s">
        <v>21</v>
      </c>
      <c r="D12310" t="s">
        <v>22</v>
      </c>
      <c r="E12310" t="s">
        <v>776</v>
      </c>
      <c r="F12310" t="s">
        <v>778</v>
      </c>
      <c r="G12310" t="s">
        <v>66</v>
      </c>
      <c r="H12310" t="s">
        <v>113</v>
      </c>
      <c r="I12310">
        <v>85.79</v>
      </c>
      <c r="J12310">
        <v>6</v>
      </c>
      <c r="K12310">
        <v>4759</v>
      </c>
      <c r="L12310" t="s">
        <v>471</v>
      </c>
      <c r="M12310" s="2">
        <f>+Table3[[#This Row],[CHW]]/Table3[[#This Row],[Count of Airbill Number]]</f>
        <v>14.298333333333334</v>
      </c>
    </row>
    <row r="12311" spans="2:13">
      <c r="B12311" t="s">
        <v>20</v>
      </c>
      <c r="C12311" t="s">
        <v>21</v>
      </c>
      <c r="D12311" t="s">
        <v>22</v>
      </c>
      <c r="E12311" t="s">
        <v>778</v>
      </c>
      <c r="F12311" t="s">
        <v>778</v>
      </c>
      <c r="G12311" t="s">
        <v>135</v>
      </c>
      <c r="H12311" t="s">
        <v>261</v>
      </c>
      <c r="I12311">
        <v>85.5</v>
      </c>
      <c r="J12311">
        <v>1</v>
      </c>
      <c r="K12311">
        <v>4760</v>
      </c>
      <c r="L12311" t="s">
        <v>471</v>
      </c>
      <c r="M12311" s="2">
        <f>+Table3[[#This Row],[CHW]]/Table3[[#This Row],[Count of Airbill Number]]</f>
        <v>85.5</v>
      </c>
    </row>
    <row r="12312" spans="2:13">
      <c r="B12312" t="s">
        <v>20</v>
      </c>
      <c r="C12312" t="s">
        <v>21</v>
      </c>
      <c r="D12312" t="s">
        <v>22</v>
      </c>
      <c r="E12312" t="s">
        <v>777</v>
      </c>
      <c r="F12312" t="s">
        <v>778</v>
      </c>
      <c r="G12312" t="s">
        <v>97</v>
      </c>
      <c r="H12312" t="s">
        <v>155</v>
      </c>
      <c r="I12312">
        <v>85.5</v>
      </c>
      <c r="J12312">
        <v>38</v>
      </c>
      <c r="K12312">
        <v>4761</v>
      </c>
      <c r="L12312" t="s">
        <v>471</v>
      </c>
      <c r="M12312" s="2">
        <f>+Table3[[#This Row],[CHW]]/Table3[[#This Row],[Count of Airbill Number]]</f>
        <v>2.25</v>
      </c>
    </row>
    <row r="12313" spans="2:13">
      <c r="B12313" t="s">
        <v>35</v>
      </c>
      <c r="C12313" t="s">
        <v>472</v>
      </c>
      <c r="D12313" t="s">
        <v>36</v>
      </c>
      <c r="E12313" t="s">
        <v>776</v>
      </c>
      <c r="F12313" t="s">
        <v>776</v>
      </c>
      <c r="G12313" t="s">
        <v>85</v>
      </c>
      <c r="H12313" t="s">
        <v>64</v>
      </c>
      <c r="I12313">
        <v>85.36</v>
      </c>
      <c r="J12313">
        <v>5</v>
      </c>
      <c r="K12313">
        <v>4762</v>
      </c>
      <c r="L12313" t="s">
        <v>471</v>
      </c>
      <c r="M12313" s="2">
        <f>+Table3[[#This Row],[CHW]]/Table3[[#This Row],[Count of Airbill Number]]</f>
        <v>17.071999999999999</v>
      </c>
    </row>
    <row r="12314" spans="2:13">
      <c r="B12314" t="s">
        <v>20</v>
      </c>
      <c r="C12314" t="s">
        <v>472</v>
      </c>
      <c r="D12314" t="s">
        <v>22</v>
      </c>
      <c r="E12314" t="s">
        <v>776</v>
      </c>
      <c r="F12314" t="s">
        <v>776</v>
      </c>
      <c r="G12314" t="s">
        <v>23</v>
      </c>
      <c r="H12314" t="s">
        <v>107</v>
      </c>
      <c r="I12314">
        <v>85.1</v>
      </c>
      <c r="J12314">
        <v>8</v>
      </c>
      <c r="K12314">
        <v>4763</v>
      </c>
      <c r="L12314" t="s">
        <v>471</v>
      </c>
      <c r="M12314" s="2">
        <f>+Table3[[#This Row],[CHW]]/Table3[[#This Row],[Count of Airbill Number]]</f>
        <v>10.637499999999999</v>
      </c>
    </row>
    <row r="12315" spans="2:13">
      <c r="B12315" t="s">
        <v>20</v>
      </c>
      <c r="C12315" t="s">
        <v>21</v>
      </c>
      <c r="D12315" t="s">
        <v>22</v>
      </c>
      <c r="E12315" t="s">
        <v>778</v>
      </c>
      <c r="F12315" t="s">
        <v>778</v>
      </c>
      <c r="G12315" t="s">
        <v>173</v>
      </c>
      <c r="H12315" t="s">
        <v>112</v>
      </c>
      <c r="I12315">
        <v>85</v>
      </c>
      <c r="J12315">
        <v>72</v>
      </c>
      <c r="K12315">
        <v>4764</v>
      </c>
      <c r="L12315" t="s">
        <v>471</v>
      </c>
      <c r="M12315" s="2">
        <f>+Table3[[#This Row],[CHW]]/Table3[[#This Row],[Count of Airbill Number]]</f>
        <v>1.1805555555555556</v>
      </c>
    </row>
    <row r="12316" spans="2:13">
      <c r="B12316" t="s">
        <v>20</v>
      </c>
      <c r="C12316" t="s">
        <v>21</v>
      </c>
      <c r="D12316" t="s">
        <v>22</v>
      </c>
      <c r="E12316" t="s">
        <v>777</v>
      </c>
      <c r="F12316" t="s">
        <v>776</v>
      </c>
      <c r="G12316" t="s">
        <v>259</v>
      </c>
      <c r="H12316" t="s">
        <v>116</v>
      </c>
      <c r="I12316">
        <v>85</v>
      </c>
      <c r="J12316">
        <v>2</v>
      </c>
      <c r="K12316">
        <v>4765</v>
      </c>
      <c r="L12316" t="s">
        <v>471</v>
      </c>
      <c r="M12316" s="2">
        <f>+Table3[[#This Row],[CHW]]/Table3[[#This Row],[Count of Airbill Number]]</f>
        <v>42.5</v>
      </c>
    </row>
    <row r="12317" spans="2:13">
      <c r="B12317" t="s">
        <v>20</v>
      </c>
      <c r="C12317" t="s">
        <v>21</v>
      </c>
      <c r="D12317" t="s">
        <v>22</v>
      </c>
      <c r="E12317" t="s">
        <v>777</v>
      </c>
      <c r="F12317" t="s">
        <v>778</v>
      </c>
      <c r="G12317" t="s">
        <v>360</v>
      </c>
      <c r="H12317" t="s">
        <v>269</v>
      </c>
      <c r="I12317">
        <v>85</v>
      </c>
      <c r="J12317">
        <v>42</v>
      </c>
      <c r="K12317">
        <v>4766</v>
      </c>
      <c r="L12317" t="s">
        <v>471</v>
      </c>
      <c r="M12317" s="2">
        <f>+Table3[[#This Row],[CHW]]/Table3[[#This Row],[Count of Airbill Number]]</f>
        <v>2.0238095238095237</v>
      </c>
    </row>
    <row r="12318" spans="2:13">
      <c r="B12318" t="s">
        <v>20</v>
      </c>
      <c r="C12318" t="s">
        <v>21</v>
      </c>
      <c r="D12318" t="s">
        <v>36</v>
      </c>
      <c r="E12318" t="s">
        <v>777</v>
      </c>
      <c r="F12318" t="s">
        <v>778</v>
      </c>
      <c r="G12318" t="s">
        <v>44</v>
      </c>
      <c r="H12318" t="s">
        <v>51</v>
      </c>
      <c r="I12318">
        <v>85</v>
      </c>
      <c r="J12318">
        <v>21</v>
      </c>
      <c r="K12318">
        <v>4767</v>
      </c>
      <c r="L12318" t="s">
        <v>471</v>
      </c>
      <c r="M12318" s="2">
        <f>+Table3[[#This Row],[CHW]]/Table3[[#This Row],[Count of Airbill Number]]</f>
        <v>4.0476190476190474</v>
      </c>
    </row>
    <row r="12319" spans="2:13">
      <c r="B12319" t="s">
        <v>20</v>
      </c>
      <c r="C12319" t="s">
        <v>472</v>
      </c>
      <c r="D12319" t="s">
        <v>22</v>
      </c>
      <c r="E12319" t="s">
        <v>777</v>
      </c>
      <c r="F12319" t="s">
        <v>777</v>
      </c>
      <c r="G12319" t="s">
        <v>374</v>
      </c>
      <c r="H12319" t="s">
        <v>106</v>
      </c>
      <c r="I12319">
        <v>85</v>
      </c>
      <c r="J12319">
        <v>2</v>
      </c>
      <c r="K12319">
        <v>4768</v>
      </c>
      <c r="L12319" t="s">
        <v>471</v>
      </c>
      <c r="M12319" s="2">
        <f>+Table3[[#This Row],[CHW]]/Table3[[#This Row],[Count of Airbill Number]]</f>
        <v>42.5</v>
      </c>
    </row>
    <row r="12320" spans="2:13">
      <c r="B12320" t="s">
        <v>20</v>
      </c>
      <c r="C12320" t="s">
        <v>472</v>
      </c>
      <c r="D12320" t="s">
        <v>22</v>
      </c>
      <c r="E12320" t="s">
        <v>777</v>
      </c>
      <c r="F12320" t="s">
        <v>776</v>
      </c>
      <c r="G12320" t="s">
        <v>324</v>
      </c>
      <c r="H12320" t="s">
        <v>216</v>
      </c>
      <c r="I12320">
        <v>85</v>
      </c>
      <c r="J12320">
        <v>2</v>
      </c>
      <c r="K12320">
        <v>4769</v>
      </c>
      <c r="L12320" t="s">
        <v>471</v>
      </c>
      <c r="M12320" s="2">
        <f>+Table3[[#This Row],[CHW]]/Table3[[#This Row],[Count of Airbill Number]]</f>
        <v>42.5</v>
      </c>
    </row>
    <row r="12321" spans="2:13">
      <c r="B12321" t="s">
        <v>20</v>
      </c>
      <c r="C12321" t="s">
        <v>472</v>
      </c>
      <c r="D12321" t="s">
        <v>22</v>
      </c>
      <c r="E12321" t="s">
        <v>776</v>
      </c>
      <c r="F12321" t="s">
        <v>776</v>
      </c>
      <c r="G12321" t="s">
        <v>48</v>
      </c>
      <c r="H12321" t="s">
        <v>66</v>
      </c>
      <c r="I12321">
        <v>85</v>
      </c>
      <c r="J12321">
        <v>6</v>
      </c>
      <c r="K12321">
        <v>4770</v>
      </c>
      <c r="L12321" t="s">
        <v>471</v>
      </c>
      <c r="M12321" s="2">
        <f>+Table3[[#This Row],[CHW]]/Table3[[#This Row],[Count of Airbill Number]]</f>
        <v>14.166666666666666</v>
      </c>
    </row>
    <row r="12322" spans="2:13">
      <c r="B12322" t="s">
        <v>20</v>
      </c>
      <c r="C12322" t="s">
        <v>472</v>
      </c>
      <c r="D12322" t="s">
        <v>22</v>
      </c>
      <c r="E12322" t="s">
        <v>778</v>
      </c>
      <c r="F12322" t="s">
        <v>778</v>
      </c>
      <c r="G12322" t="s">
        <v>51</v>
      </c>
      <c r="H12322" t="s">
        <v>246</v>
      </c>
      <c r="I12322">
        <v>85</v>
      </c>
      <c r="J12322">
        <v>4</v>
      </c>
      <c r="K12322">
        <v>4771</v>
      </c>
      <c r="L12322" t="s">
        <v>471</v>
      </c>
      <c r="M12322" s="2">
        <f>+Table3[[#This Row],[CHW]]/Table3[[#This Row],[Count of Airbill Number]]</f>
        <v>21.25</v>
      </c>
    </row>
    <row r="12323" spans="2:13">
      <c r="B12323" t="s">
        <v>20</v>
      </c>
      <c r="C12323" t="s">
        <v>472</v>
      </c>
      <c r="D12323" t="s">
        <v>22</v>
      </c>
      <c r="E12323" t="s">
        <v>776</v>
      </c>
      <c r="F12323" t="s">
        <v>778</v>
      </c>
      <c r="G12323" t="s">
        <v>131</v>
      </c>
      <c r="H12323" t="s">
        <v>112</v>
      </c>
      <c r="I12323">
        <v>85</v>
      </c>
      <c r="J12323">
        <v>5</v>
      </c>
      <c r="K12323">
        <v>4772</v>
      </c>
      <c r="L12323" t="s">
        <v>471</v>
      </c>
      <c r="M12323" s="2">
        <f>+Table3[[#This Row],[CHW]]/Table3[[#This Row],[Count of Airbill Number]]</f>
        <v>17</v>
      </c>
    </row>
    <row r="12324" spans="2:13">
      <c r="B12324" t="s">
        <v>20</v>
      </c>
      <c r="C12324" t="s">
        <v>472</v>
      </c>
      <c r="D12324" t="s">
        <v>22</v>
      </c>
      <c r="E12324" t="s">
        <v>778</v>
      </c>
      <c r="F12324" t="s">
        <v>778</v>
      </c>
      <c r="G12324" t="s">
        <v>86</v>
      </c>
      <c r="H12324" t="s">
        <v>246</v>
      </c>
      <c r="I12324">
        <v>85</v>
      </c>
      <c r="J12324">
        <v>4</v>
      </c>
      <c r="K12324">
        <v>4773</v>
      </c>
      <c r="L12324" t="s">
        <v>471</v>
      </c>
      <c r="M12324" s="2">
        <f>+Table3[[#This Row],[CHW]]/Table3[[#This Row],[Count of Airbill Number]]</f>
        <v>21.25</v>
      </c>
    </row>
    <row r="12325" spans="2:13">
      <c r="B12325" t="s">
        <v>20</v>
      </c>
      <c r="C12325" t="s">
        <v>472</v>
      </c>
      <c r="D12325" t="s">
        <v>22</v>
      </c>
      <c r="E12325" t="s">
        <v>778</v>
      </c>
      <c r="F12325" t="s">
        <v>776</v>
      </c>
      <c r="G12325" t="s">
        <v>155</v>
      </c>
      <c r="H12325" t="s">
        <v>39</v>
      </c>
      <c r="I12325">
        <v>85</v>
      </c>
      <c r="J12325">
        <v>2</v>
      </c>
      <c r="K12325">
        <v>4774</v>
      </c>
      <c r="L12325" t="s">
        <v>471</v>
      </c>
      <c r="M12325" s="2">
        <f>+Table3[[#This Row],[CHW]]/Table3[[#This Row],[Count of Airbill Number]]</f>
        <v>42.5</v>
      </c>
    </row>
    <row r="12326" spans="2:13">
      <c r="B12326" t="s">
        <v>20</v>
      </c>
      <c r="C12326" t="s">
        <v>472</v>
      </c>
      <c r="D12326" t="s">
        <v>22</v>
      </c>
      <c r="E12326" t="s">
        <v>778</v>
      </c>
      <c r="F12326" t="s">
        <v>778</v>
      </c>
      <c r="G12326" t="s">
        <v>546</v>
      </c>
      <c r="H12326" t="s">
        <v>516</v>
      </c>
      <c r="I12326">
        <v>85</v>
      </c>
      <c r="J12326">
        <v>9</v>
      </c>
      <c r="K12326">
        <v>4775</v>
      </c>
      <c r="L12326" t="s">
        <v>471</v>
      </c>
      <c r="M12326" s="2">
        <f>+Table3[[#This Row],[CHW]]/Table3[[#This Row],[Count of Airbill Number]]</f>
        <v>9.4444444444444446</v>
      </c>
    </row>
    <row r="12327" spans="2:13">
      <c r="B12327" t="s">
        <v>20</v>
      </c>
      <c r="C12327" t="s">
        <v>472</v>
      </c>
      <c r="D12327" t="s">
        <v>22</v>
      </c>
      <c r="E12327" t="s">
        <v>776</v>
      </c>
      <c r="F12327" t="s">
        <v>778</v>
      </c>
      <c r="G12327" t="s">
        <v>123</v>
      </c>
      <c r="H12327" t="s">
        <v>112</v>
      </c>
      <c r="I12327">
        <v>85</v>
      </c>
      <c r="J12327">
        <v>5</v>
      </c>
      <c r="K12327">
        <v>4776</v>
      </c>
      <c r="L12327" t="s">
        <v>471</v>
      </c>
      <c r="M12327" s="2">
        <f>+Table3[[#This Row],[CHW]]/Table3[[#This Row],[Count of Airbill Number]]</f>
        <v>17</v>
      </c>
    </row>
    <row r="12328" spans="2:13">
      <c r="B12328" t="s">
        <v>20</v>
      </c>
      <c r="C12328" t="s">
        <v>472</v>
      </c>
      <c r="D12328" t="s">
        <v>22</v>
      </c>
      <c r="E12328" t="s">
        <v>778</v>
      </c>
      <c r="F12328" t="s">
        <v>778</v>
      </c>
      <c r="G12328" t="s">
        <v>250</v>
      </c>
      <c r="H12328" t="s">
        <v>269</v>
      </c>
      <c r="I12328">
        <v>85</v>
      </c>
      <c r="J12328">
        <v>15</v>
      </c>
      <c r="K12328">
        <v>4777</v>
      </c>
      <c r="L12328" t="s">
        <v>471</v>
      </c>
      <c r="M12328" s="2">
        <f>+Table3[[#This Row],[CHW]]/Table3[[#This Row],[Count of Airbill Number]]</f>
        <v>5.666666666666667</v>
      </c>
    </row>
    <row r="12329" spans="2:13">
      <c r="B12329" t="s">
        <v>20</v>
      </c>
      <c r="C12329" t="s">
        <v>472</v>
      </c>
      <c r="D12329" t="s">
        <v>22</v>
      </c>
      <c r="E12329" t="s">
        <v>778</v>
      </c>
      <c r="F12329" t="s">
        <v>777</v>
      </c>
      <c r="G12329" t="s">
        <v>297</v>
      </c>
      <c r="H12329" t="s">
        <v>274</v>
      </c>
      <c r="I12329">
        <v>85</v>
      </c>
      <c r="J12329">
        <v>3</v>
      </c>
      <c r="K12329">
        <v>4778</v>
      </c>
      <c r="L12329" t="s">
        <v>471</v>
      </c>
      <c r="M12329" s="2">
        <f>+Table3[[#This Row],[CHW]]/Table3[[#This Row],[Count of Airbill Number]]</f>
        <v>28.333333333333332</v>
      </c>
    </row>
    <row r="12330" spans="2:13">
      <c r="B12330" t="s">
        <v>20</v>
      </c>
      <c r="C12330" t="s">
        <v>472</v>
      </c>
      <c r="D12330" t="s">
        <v>22</v>
      </c>
      <c r="E12330" t="s">
        <v>776</v>
      </c>
      <c r="F12330" t="s">
        <v>777</v>
      </c>
      <c r="G12330" t="s">
        <v>49</v>
      </c>
      <c r="H12330" t="s">
        <v>290</v>
      </c>
      <c r="I12330">
        <v>85</v>
      </c>
      <c r="J12330">
        <v>2</v>
      </c>
      <c r="K12330">
        <v>4779</v>
      </c>
      <c r="L12330" t="s">
        <v>471</v>
      </c>
      <c r="M12330" s="2">
        <f>+Table3[[#This Row],[CHW]]/Table3[[#This Row],[Count of Airbill Number]]</f>
        <v>42.5</v>
      </c>
    </row>
    <row r="12331" spans="2:13">
      <c r="B12331" t="s">
        <v>20</v>
      </c>
      <c r="C12331" t="s">
        <v>472</v>
      </c>
      <c r="D12331" t="s">
        <v>22</v>
      </c>
      <c r="E12331" t="s">
        <v>776</v>
      </c>
      <c r="F12331" t="s">
        <v>776</v>
      </c>
      <c r="G12331" t="s">
        <v>49</v>
      </c>
      <c r="H12331" t="s">
        <v>236</v>
      </c>
      <c r="I12331">
        <v>85</v>
      </c>
      <c r="J12331">
        <v>7</v>
      </c>
      <c r="K12331">
        <v>4780</v>
      </c>
      <c r="L12331" t="s">
        <v>471</v>
      </c>
      <c r="M12331" s="2">
        <f>+Table3[[#This Row],[CHW]]/Table3[[#This Row],[Count of Airbill Number]]</f>
        <v>12.142857142857142</v>
      </c>
    </row>
    <row r="12332" spans="2:13">
      <c r="B12332" t="s">
        <v>20</v>
      </c>
      <c r="C12332" t="s">
        <v>472</v>
      </c>
      <c r="D12332" t="s">
        <v>22</v>
      </c>
      <c r="E12332" t="s">
        <v>776</v>
      </c>
      <c r="F12332" t="s">
        <v>776</v>
      </c>
      <c r="G12332" t="s">
        <v>107</v>
      </c>
      <c r="H12332" t="s">
        <v>133</v>
      </c>
      <c r="I12332">
        <v>85</v>
      </c>
      <c r="J12332">
        <v>7</v>
      </c>
      <c r="K12332">
        <v>4781</v>
      </c>
      <c r="L12332" t="s">
        <v>471</v>
      </c>
      <c r="M12332" s="2">
        <f>+Table3[[#This Row],[CHW]]/Table3[[#This Row],[Count of Airbill Number]]</f>
        <v>12.142857142857142</v>
      </c>
    </row>
    <row r="12333" spans="2:13">
      <c r="B12333" t="s">
        <v>20</v>
      </c>
      <c r="C12333" t="s">
        <v>472</v>
      </c>
      <c r="D12333" t="s">
        <v>22</v>
      </c>
      <c r="E12333" t="s">
        <v>776</v>
      </c>
      <c r="F12333" t="s">
        <v>776</v>
      </c>
      <c r="G12333" t="s">
        <v>132</v>
      </c>
      <c r="H12333" t="s">
        <v>89</v>
      </c>
      <c r="I12333">
        <v>85</v>
      </c>
      <c r="J12333">
        <v>3</v>
      </c>
      <c r="K12333">
        <v>4782</v>
      </c>
      <c r="L12333" t="s">
        <v>471</v>
      </c>
      <c r="M12333" s="2">
        <f>+Table3[[#This Row],[CHW]]/Table3[[#This Row],[Count of Airbill Number]]</f>
        <v>28.333333333333332</v>
      </c>
    </row>
    <row r="12334" spans="2:13">
      <c r="B12334" t="s">
        <v>20</v>
      </c>
      <c r="C12334" t="s">
        <v>472</v>
      </c>
      <c r="D12334" t="s">
        <v>22</v>
      </c>
      <c r="E12334" t="s">
        <v>777</v>
      </c>
      <c r="F12334" t="s">
        <v>778</v>
      </c>
      <c r="G12334" t="s">
        <v>106</v>
      </c>
      <c r="H12334" t="s">
        <v>124</v>
      </c>
      <c r="I12334">
        <v>85</v>
      </c>
      <c r="J12334">
        <v>7</v>
      </c>
      <c r="K12334">
        <v>4783</v>
      </c>
      <c r="L12334" t="s">
        <v>471</v>
      </c>
      <c r="M12334" s="2">
        <f>+Table3[[#This Row],[CHW]]/Table3[[#This Row],[Count of Airbill Number]]</f>
        <v>12.142857142857142</v>
      </c>
    </row>
    <row r="12335" spans="2:13">
      <c r="B12335" t="s">
        <v>20</v>
      </c>
      <c r="C12335" t="s">
        <v>472</v>
      </c>
      <c r="D12335" t="s">
        <v>36</v>
      </c>
      <c r="E12335" t="s">
        <v>777</v>
      </c>
      <c r="F12335" t="s">
        <v>777</v>
      </c>
      <c r="G12335" t="s">
        <v>38</v>
      </c>
      <c r="H12335" t="s">
        <v>29</v>
      </c>
      <c r="I12335">
        <v>85</v>
      </c>
      <c r="J12335">
        <v>9</v>
      </c>
      <c r="K12335">
        <v>4784</v>
      </c>
      <c r="L12335" t="s">
        <v>471</v>
      </c>
      <c r="M12335" s="2">
        <f>+Table3[[#This Row],[CHW]]/Table3[[#This Row],[Count of Airbill Number]]</f>
        <v>9.4444444444444446</v>
      </c>
    </row>
    <row r="12336" spans="2:13">
      <c r="B12336" t="s">
        <v>20</v>
      </c>
      <c r="C12336" t="s">
        <v>472</v>
      </c>
      <c r="D12336" t="s">
        <v>36</v>
      </c>
      <c r="E12336" t="s">
        <v>776</v>
      </c>
      <c r="F12336" t="s">
        <v>776</v>
      </c>
      <c r="G12336" t="s">
        <v>122</v>
      </c>
      <c r="H12336" t="s">
        <v>85</v>
      </c>
      <c r="I12336">
        <v>85</v>
      </c>
      <c r="J12336">
        <v>3</v>
      </c>
      <c r="K12336">
        <v>4785</v>
      </c>
      <c r="L12336" t="s">
        <v>471</v>
      </c>
      <c r="M12336" s="2">
        <f>+Table3[[#This Row],[CHW]]/Table3[[#This Row],[Count of Airbill Number]]</f>
        <v>28.333333333333332</v>
      </c>
    </row>
    <row r="12337" spans="2:13">
      <c r="B12337" t="s">
        <v>20</v>
      </c>
      <c r="C12337" t="s">
        <v>472</v>
      </c>
      <c r="D12337" t="s">
        <v>36</v>
      </c>
      <c r="E12337" t="s">
        <v>777</v>
      </c>
      <c r="F12337" t="s">
        <v>778</v>
      </c>
      <c r="G12337" t="s">
        <v>106</v>
      </c>
      <c r="H12337" t="s">
        <v>86</v>
      </c>
      <c r="I12337">
        <v>85</v>
      </c>
      <c r="J12337">
        <v>6</v>
      </c>
      <c r="K12337">
        <v>4786</v>
      </c>
      <c r="L12337" t="s">
        <v>471</v>
      </c>
      <c r="M12337" s="2">
        <f>+Table3[[#This Row],[CHW]]/Table3[[#This Row],[Count of Airbill Number]]</f>
        <v>14.166666666666666</v>
      </c>
    </row>
    <row r="12338" spans="2:13">
      <c r="B12338" t="s">
        <v>20</v>
      </c>
      <c r="C12338" t="s">
        <v>472</v>
      </c>
      <c r="D12338" t="s">
        <v>36</v>
      </c>
      <c r="E12338" t="s">
        <v>777</v>
      </c>
      <c r="F12338" t="s">
        <v>777</v>
      </c>
      <c r="G12338" t="s">
        <v>106</v>
      </c>
      <c r="H12338" t="s">
        <v>29</v>
      </c>
      <c r="I12338">
        <v>85</v>
      </c>
      <c r="J12338">
        <v>6</v>
      </c>
      <c r="K12338">
        <v>4787</v>
      </c>
      <c r="L12338" t="s">
        <v>471</v>
      </c>
      <c r="M12338" s="2">
        <f>+Table3[[#This Row],[CHW]]/Table3[[#This Row],[Count of Airbill Number]]</f>
        <v>14.166666666666666</v>
      </c>
    </row>
    <row r="12339" spans="2:13">
      <c r="B12339" t="s">
        <v>20</v>
      </c>
      <c r="C12339" t="s">
        <v>472</v>
      </c>
      <c r="D12339" t="s">
        <v>22</v>
      </c>
      <c r="E12339" t="s">
        <v>776</v>
      </c>
      <c r="F12339" t="s">
        <v>776</v>
      </c>
      <c r="G12339" t="s">
        <v>85</v>
      </c>
      <c r="H12339" t="s">
        <v>597</v>
      </c>
      <c r="I12339">
        <v>84.45</v>
      </c>
      <c r="J12339">
        <v>5</v>
      </c>
      <c r="K12339">
        <v>4788</v>
      </c>
      <c r="L12339" t="s">
        <v>471</v>
      </c>
      <c r="M12339" s="2">
        <f>+Table3[[#This Row],[CHW]]/Table3[[#This Row],[Count of Airbill Number]]</f>
        <v>16.89</v>
      </c>
    </row>
    <row r="12340" spans="2:13">
      <c r="B12340" t="s">
        <v>20</v>
      </c>
      <c r="C12340" t="s">
        <v>21</v>
      </c>
      <c r="D12340" t="s">
        <v>22</v>
      </c>
      <c r="E12340" t="s">
        <v>776</v>
      </c>
      <c r="F12340" t="s">
        <v>776</v>
      </c>
      <c r="G12340" t="s">
        <v>122</v>
      </c>
      <c r="H12340" t="s">
        <v>216</v>
      </c>
      <c r="I12340">
        <v>84.090000000000032</v>
      </c>
      <c r="J12340">
        <v>53</v>
      </c>
      <c r="K12340">
        <v>4789</v>
      </c>
      <c r="L12340" t="s">
        <v>471</v>
      </c>
      <c r="M12340" s="2">
        <f>+Table3[[#This Row],[CHW]]/Table3[[#This Row],[Count of Airbill Number]]</f>
        <v>1.5866037735849063</v>
      </c>
    </row>
    <row r="12341" spans="2:13">
      <c r="B12341" t="s">
        <v>20</v>
      </c>
      <c r="C12341" t="s">
        <v>21</v>
      </c>
      <c r="D12341" t="s">
        <v>22</v>
      </c>
      <c r="E12341" t="s">
        <v>776</v>
      </c>
      <c r="F12341" t="s">
        <v>776</v>
      </c>
      <c r="G12341" t="s">
        <v>116</v>
      </c>
      <c r="H12341" t="s">
        <v>527</v>
      </c>
      <c r="I12341">
        <v>84.065336000000002</v>
      </c>
      <c r="J12341">
        <v>10</v>
      </c>
      <c r="K12341">
        <v>4790</v>
      </c>
      <c r="L12341" t="s">
        <v>471</v>
      </c>
      <c r="M12341" s="2">
        <f>+Table3[[#This Row],[CHW]]/Table3[[#This Row],[Count of Airbill Number]]</f>
        <v>8.4065335999999995</v>
      </c>
    </row>
    <row r="12342" spans="2:13">
      <c r="B12342" t="s">
        <v>20</v>
      </c>
      <c r="C12342" t="s">
        <v>21</v>
      </c>
      <c r="D12342" t="s">
        <v>22</v>
      </c>
      <c r="E12342" t="s">
        <v>777</v>
      </c>
      <c r="F12342" t="s">
        <v>777</v>
      </c>
      <c r="G12342" t="s">
        <v>38</v>
      </c>
      <c r="H12342" t="s">
        <v>484</v>
      </c>
      <c r="I12342">
        <v>84</v>
      </c>
      <c r="J12342">
        <v>4</v>
      </c>
      <c r="K12342">
        <v>4791</v>
      </c>
      <c r="L12342" t="s">
        <v>471</v>
      </c>
      <c r="M12342" s="2">
        <f>+Table3[[#This Row],[CHW]]/Table3[[#This Row],[Count of Airbill Number]]</f>
        <v>21</v>
      </c>
    </row>
    <row r="12343" spans="2:13">
      <c r="B12343" t="s">
        <v>20</v>
      </c>
      <c r="C12343" t="s">
        <v>21</v>
      </c>
      <c r="D12343" t="s">
        <v>22</v>
      </c>
      <c r="E12343" t="s">
        <v>777</v>
      </c>
      <c r="F12343" t="s">
        <v>777</v>
      </c>
      <c r="G12343" t="s">
        <v>532</v>
      </c>
      <c r="H12343" t="s">
        <v>106</v>
      </c>
      <c r="I12343">
        <v>84</v>
      </c>
      <c r="J12343">
        <v>54</v>
      </c>
      <c r="K12343">
        <v>4792</v>
      </c>
      <c r="L12343" t="s">
        <v>471</v>
      </c>
      <c r="M12343" s="2">
        <f>+Table3[[#This Row],[CHW]]/Table3[[#This Row],[Count of Airbill Number]]</f>
        <v>1.5555555555555556</v>
      </c>
    </row>
    <row r="12344" spans="2:13">
      <c r="B12344" t="s">
        <v>20</v>
      </c>
      <c r="C12344" t="s">
        <v>21</v>
      </c>
      <c r="D12344" t="s">
        <v>22</v>
      </c>
      <c r="E12344" t="s">
        <v>776</v>
      </c>
      <c r="F12344" t="s">
        <v>776</v>
      </c>
      <c r="G12344" t="s">
        <v>33</v>
      </c>
      <c r="H12344" t="s">
        <v>132</v>
      </c>
      <c r="I12344">
        <v>84</v>
      </c>
      <c r="J12344">
        <v>1</v>
      </c>
      <c r="K12344">
        <v>4793</v>
      </c>
      <c r="L12344" t="s">
        <v>471</v>
      </c>
      <c r="M12344" s="2">
        <f>+Table3[[#This Row],[CHW]]/Table3[[#This Row],[Count of Airbill Number]]</f>
        <v>84</v>
      </c>
    </row>
    <row r="12345" spans="2:13">
      <c r="B12345" t="s">
        <v>20</v>
      </c>
      <c r="C12345" t="s">
        <v>21</v>
      </c>
      <c r="D12345" t="s">
        <v>22</v>
      </c>
      <c r="E12345" t="s">
        <v>777</v>
      </c>
      <c r="F12345" t="s">
        <v>777</v>
      </c>
      <c r="G12345" t="s">
        <v>27</v>
      </c>
      <c r="H12345" t="s">
        <v>44</v>
      </c>
      <c r="I12345">
        <v>84</v>
      </c>
      <c r="J12345">
        <v>48</v>
      </c>
      <c r="K12345">
        <v>4794</v>
      </c>
      <c r="L12345" t="s">
        <v>471</v>
      </c>
      <c r="M12345" s="2">
        <f>+Table3[[#This Row],[CHW]]/Table3[[#This Row],[Count of Airbill Number]]</f>
        <v>1.75</v>
      </c>
    </row>
    <row r="12346" spans="2:13">
      <c r="B12346" t="s">
        <v>20</v>
      </c>
      <c r="C12346" t="s">
        <v>472</v>
      </c>
      <c r="D12346" t="s">
        <v>22</v>
      </c>
      <c r="E12346" t="s">
        <v>776</v>
      </c>
      <c r="F12346" t="s">
        <v>777</v>
      </c>
      <c r="G12346" t="s">
        <v>23</v>
      </c>
      <c r="H12346" t="s">
        <v>190</v>
      </c>
      <c r="I12346">
        <v>84</v>
      </c>
      <c r="J12346">
        <v>2</v>
      </c>
      <c r="K12346">
        <v>4795</v>
      </c>
      <c r="L12346" t="s">
        <v>471</v>
      </c>
      <c r="M12346" s="2">
        <f>+Table3[[#This Row],[CHW]]/Table3[[#This Row],[Count of Airbill Number]]</f>
        <v>42</v>
      </c>
    </row>
    <row r="12347" spans="2:13">
      <c r="B12347" t="s">
        <v>20</v>
      </c>
      <c r="C12347" t="s">
        <v>472</v>
      </c>
      <c r="D12347" t="s">
        <v>22</v>
      </c>
      <c r="E12347" t="s">
        <v>777</v>
      </c>
      <c r="F12347" t="s">
        <v>778</v>
      </c>
      <c r="G12347" t="s">
        <v>324</v>
      </c>
      <c r="H12347" t="s">
        <v>81</v>
      </c>
      <c r="I12347">
        <v>84</v>
      </c>
      <c r="J12347">
        <v>3</v>
      </c>
      <c r="K12347">
        <v>4796</v>
      </c>
      <c r="L12347" t="s">
        <v>471</v>
      </c>
      <c r="M12347" s="2">
        <f>+Table3[[#This Row],[CHW]]/Table3[[#This Row],[Count of Airbill Number]]</f>
        <v>28</v>
      </c>
    </row>
    <row r="12348" spans="2:13">
      <c r="B12348" t="s">
        <v>20</v>
      </c>
      <c r="C12348" t="s">
        <v>472</v>
      </c>
      <c r="D12348" t="s">
        <v>22</v>
      </c>
      <c r="E12348" t="s">
        <v>777</v>
      </c>
      <c r="F12348" t="s">
        <v>778</v>
      </c>
      <c r="G12348" t="s">
        <v>110</v>
      </c>
      <c r="H12348" t="s">
        <v>693</v>
      </c>
      <c r="I12348">
        <v>84</v>
      </c>
      <c r="J12348">
        <v>1</v>
      </c>
      <c r="K12348">
        <v>4797</v>
      </c>
      <c r="L12348" t="s">
        <v>471</v>
      </c>
      <c r="M12348" s="2">
        <f>+Table3[[#This Row],[CHW]]/Table3[[#This Row],[Count of Airbill Number]]</f>
        <v>84</v>
      </c>
    </row>
    <row r="12349" spans="2:13">
      <c r="B12349" t="s">
        <v>20</v>
      </c>
      <c r="C12349" t="s">
        <v>472</v>
      </c>
      <c r="D12349" t="s">
        <v>22</v>
      </c>
      <c r="E12349" t="s">
        <v>777</v>
      </c>
      <c r="F12349" t="s">
        <v>777</v>
      </c>
      <c r="G12349" t="s">
        <v>157</v>
      </c>
      <c r="H12349" t="s">
        <v>162</v>
      </c>
      <c r="I12349">
        <v>84</v>
      </c>
      <c r="J12349">
        <v>1</v>
      </c>
      <c r="K12349">
        <v>4798</v>
      </c>
      <c r="L12349" t="s">
        <v>471</v>
      </c>
      <c r="M12349" s="2">
        <f>+Table3[[#This Row],[CHW]]/Table3[[#This Row],[Count of Airbill Number]]</f>
        <v>84</v>
      </c>
    </row>
    <row r="12350" spans="2:13">
      <c r="B12350" t="s">
        <v>20</v>
      </c>
      <c r="C12350" t="s">
        <v>472</v>
      </c>
      <c r="D12350" t="s">
        <v>22</v>
      </c>
      <c r="E12350" t="s">
        <v>776</v>
      </c>
      <c r="F12350" t="s">
        <v>776</v>
      </c>
      <c r="G12350" t="s">
        <v>85</v>
      </c>
      <c r="H12350" t="s">
        <v>64</v>
      </c>
      <c r="I12350">
        <v>84</v>
      </c>
      <c r="J12350">
        <v>6</v>
      </c>
      <c r="K12350">
        <v>4799</v>
      </c>
      <c r="L12350" t="s">
        <v>471</v>
      </c>
      <c r="M12350" s="2">
        <f>+Table3[[#This Row],[CHW]]/Table3[[#This Row],[Count of Airbill Number]]</f>
        <v>14</v>
      </c>
    </row>
    <row r="12351" spans="2:13">
      <c r="B12351" t="s">
        <v>20</v>
      </c>
      <c r="C12351" t="s">
        <v>472</v>
      </c>
      <c r="D12351" t="s">
        <v>22</v>
      </c>
      <c r="E12351" t="s">
        <v>776</v>
      </c>
      <c r="F12351" t="s">
        <v>776</v>
      </c>
      <c r="G12351" t="s">
        <v>123</v>
      </c>
      <c r="H12351" t="s">
        <v>94</v>
      </c>
      <c r="I12351">
        <v>84</v>
      </c>
      <c r="J12351">
        <v>2</v>
      </c>
      <c r="K12351">
        <v>4800</v>
      </c>
      <c r="L12351" t="s">
        <v>471</v>
      </c>
      <c r="M12351" s="2">
        <f>+Table3[[#This Row],[CHW]]/Table3[[#This Row],[Count of Airbill Number]]</f>
        <v>42</v>
      </c>
    </row>
    <row r="12352" spans="2:13">
      <c r="B12352" t="s">
        <v>20</v>
      </c>
      <c r="C12352" t="s">
        <v>472</v>
      </c>
      <c r="D12352" t="s">
        <v>22</v>
      </c>
      <c r="E12352" t="s">
        <v>776</v>
      </c>
      <c r="F12352" t="s">
        <v>776</v>
      </c>
      <c r="G12352" t="s">
        <v>123</v>
      </c>
      <c r="H12352" t="s">
        <v>53</v>
      </c>
      <c r="I12352">
        <v>84</v>
      </c>
      <c r="J12352">
        <v>2</v>
      </c>
      <c r="K12352">
        <v>4801</v>
      </c>
      <c r="L12352" t="s">
        <v>471</v>
      </c>
      <c r="M12352" s="2">
        <f>+Table3[[#This Row],[CHW]]/Table3[[#This Row],[Count of Airbill Number]]</f>
        <v>42</v>
      </c>
    </row>
    <row r="12353" spans="2:13">
      <c r="B12353" t="s">
        <v>20</v>
      </c>
      <c r="C12353" t="s">
        <v>472</v>
      </c>
      <c r="D12353" t="s">
        <v>22</v>
      </c>
      <c r="E12353" t="s">
        <v>776</v>
      </c>
      <c r="F12353" t="s">
        <v>776</v>
      </c>
      <c r="G12353" t="s">
        <v>49</v>
      </c>
      <c r="H12353" t="s">
        <v>64</v>
      </c>
      <c r="I12353">
        <v>84</v>
      </c>
      <c r="J12353">
        <v>2</v>
      </c>
      <c r="K12353">
        <v>4802</v>
      </c>
      <c r="L12353" t="s">
        <v>471</v>
      </c>
      <c r="M12353" s="2">
        <f>+Table3[[#This Row],[CHW]]/Table3[[#This Row],[Count of Airbill Number]]</f>
        <v>42</v>
      </c>
    </row>
    <row r="12354" spans="2:13">
      <c r="B12354" t="s">
        <v>20</v>
      </c>
      <c r="C12354" t="s">
        <v>472</v>
      </c>
      <c r="D12354" t="s">
        <v>22</v>
      </c>
      <c r="E12354" t="s">
        <v>777</v>
      </c>
      <c r="F12354" t="s">
        <v>777</v>
      </c>
      <c r="G12354" t="s">
        <v>641</v>
      </c>
      <c r="H12354" t="s">
        <v>205</v>
      </c>
      <c r="I12354">
        <v>84</v>
      </c>
      <c r="J12354">
        <v>6</v>
      </c>
      <c r="K12354">
        <v>4803</v>
      </c>
      <c r="L12354" t="s">
        <v>471</v>
      </c>
      <c r="M12354" s="2">
        <f>+Table3[[#This Row],[CHW]]/Table3[[#This Row],[Count of Airbill Number]]</f>
        <v>14</v>
      </c>
    </row>
    <row r="12355" spans="2:13">
      <c r="B12355" t="s">
        <v>20</v>
      </c>
      <c r="C12355" t="s">
        <v>472</v>
      </c>
      <c r="D12355" t="s">
        <v>36</v>
      </c>
      <c r="E12355" t="s">
        <v>777</v>
      </c>
      <c r="F12355" t="s">
        <v>776</v>
      </c>
      <c r="G12355" t="s">
        <v>484</v>
      </c>
      <c r="H12355" t="s">
        <v>211</v>
      </c>
      <c r="I12355">
        <v>84</v>
      </c>
      <c r="J12355">
        <v>6</v>
      </c>
      <c r="K12355">
        <v>4804</v>
      </c>
      <c r="L12355" t="s">
        <v>471</v>
      </c>
      <c r="M12355" s="2">
        <f>+Table3[[#This Row],[CHW]]/Table3[[#This Row],[Count of Airbill Number]]</f>
        <v>14</v>
      </c>
    </row>
    <row r="12356" spans="2:13">
      <c r="B12356" t="s">
        <v>20</v>
      </c>
      <c r="C12356" t="s">
        <v>472</v>
      </c>
      <c r="D12356" t="s">
        <v>36</v>
      </c>
      <c r="E12356" t="s">
        <v>776</v>
      </c>
      <c r="F12356" t="s">
        <v>776</v>
      </c>
      <c r="G12356" t="s">
        <v>37</v>
      </c>
      <c r="H12356" t="s">
        <v>170</v>
      </c>
      <c r="I12356">
        <v>84</v>
      </c>
      <c r="J12356">
        <v>6</v>
      </c>
      <c r="K12356">
        <v>4805</v>
      </c>
      <c r="L12356" t="s">
        <v>471</v>
      </c>
      <c r="M12356" s="2">
        <f>+Table3[[#This Row],[CHW]]/Table3[[#This Row],[Count of Airbill Number]]</f>
        <v>14</v>
      </c>
    </row>
    <row r="12357" spans="2:13">
      <c r="B12357" t="s">
        <v>20</v>
      </c>
      <c r="C12357" t="s">
        <v>21</v>
      </c>
      <c r="D12357" t="s">
        <v>22</v>
      </c>
      <c r="E12357" t="s">
        <v>776</v>
      </c>
      <c r="F12357" t="s">
        <v>776</v>
      </c>
      <c r="G12357" t="s">
        <v>37</v>
      </c>
      <c r="H12357" t="s">
        <v>558</v>
      </c>
      <c r="I12357">
        <v>83.97</v>
      </c>
      <c r="J12357">
        <v>10</v>
      </c>
      <c r="K12357">
        <v>4806</v>
      </c>
      <c r="L12357" t="s">
        <v>471</v>
      </c>
      <c r="M12357" s="2">
        <f>+Table3[[#This Row],[CHW]]/Table3[[#This Row],[Count of Airbill Number]]</f>
        <v>8.3970000000000002</v>
      </c>
    </row>
    <row r="12358" spans="2:13">
      <c r="B12358" t="s">
        <v>20</v>
      </c>
      <c r="C12358" t="s">
        <v>21</v>
      </c>
      <c r="D12358" t="s">
        <v>22</v>
      </c>
      <c r="E12358" t="s">
        <v>777</v>
      </c>
      <c r="F12358" t="s">
        <v>777</v>
      </c>
      <c r="G12358" t="s">
        <v>374</v>
      </c>
      <c r="H12358" t="s">
        <v>593</v>
      </c>
      <c r="I12358">
        <v>83.740000000000009</v>
      </c>
      <c r="J12358">
        <v>11</v>
      </c>
      <c r="K12358">
        <v>4807</v>
      </c>
      <c r="L12358" t="s">
        <v>471</v>
      </c>
      <c r="M12358" s="2">
        <f>+Table3[[#This Row],[CHW]]/Table3[[#This Row],[Count of Airbill Number]]</f>
        <v>7.6127272727272732</v>
      </c>
    </row>
    <row r="12359" spans="2:13">
      <c r="B12359" t="s">
        <v>20</v>
      </c>
      <c r="C12359" t="s">
        <v>472</v>
      </c>
      <c r="D12359" t="s">
        <v>22</v>
      </c>
      <c r="E12359" t="s">
        <v>778</v>
      </c>
      <c r="F12359" t="s">
        <v>778</v>
      </c>
      <c r="G12359" t="s">
        <v>113</v>
      </c>
      <c r="H12359" t="s">
        <v>267</v>
      </c>
      <c r="I12359">
        <v>83.66</v>
      </c>
      <c r="J12359">
        <v>3</v>
      </c>
      <c r="K12359">
        <v>4808</v>
      </c>
      <c r="L12359" t="s">
        <v>471</v>
      </c>
      <c r="M12359" s="2">
        <f>+Table3[[#This Row],[CHW]]/Table3[[#This Row],[Count of Airbill Number]]</f>
        <v>27.886666666666667</v>
      </c>
    </row>
    <row r="12360" spans="2:13">
      <c r="B12360" t="s">
        <v>20</v>
      </c>
      <c r="C12360" t="s">
        <v>472</v>
      </c>
      <c r="D12360" t="s">
        <v>22</v>
      </c>
      <c r="E12360" t="s">
        <v>778</v>
      </c>
      <c r="F12360" t="s">
        <v>777</v>
      </c>
      <c r="G12360" t="s">
        <v>109</v>
      </c>
      <c r="H12360" t="s">
        <v>44</v>
      </c>
      <c r="I12360">
        <v>83.6</v>
      </c>
      <c r="J12360">
        <v>6</v>
      </c>
      <c r="K12360">
        <v>4809</v>
      </c>
      <c r="L12360" t="s">
        <v>471</v>
      </c>
      <c r="M12360" s="2">
        <f>+Table3[[#This Row],[CHW]]/Table3[[#This Row],[Count of Airbill Number]]</f>
        <v>13.933333333333332</v>
      </c>
    </row>
    <row r="12361" spans="2:13">
      <c r="B12361" t="s">
        <v>20</v>
      </c>
      <c r="C12361" t="s">
        <v>472</v>
      </c>
      <c r="D12361" t="s">
        <v>22</v>
      </c>
      <c r="E12361" t="s">
        <v>776</v>
      </c>
      <c r="F12361" t="s">
        <v>776</v>
      </c>
      <c r="G12361" t="s">
        <v>32</v>
      </c>
      <c r="H12361" t="s">
        <v>102</v>
      </c>
      <c r="I12361">
        <v>83.4</v>
      </c>
      <c r="J12361">
        <v>3</v>
      </c>
      <c r="K12361">
        <v>4810</v>
      </c>
      <c r="L12361" t="s">
        <v>471</v>
      </c>
      <c r="M12361" s="2">
        <f>+Table3[[#This Row],[CHW]]/Table3[[#This Row],[Count of Airbill Number]]</f>
        <v>27.8</v>
      </c>
    </row>
    <row r="12362" spans="2:13">
      <c r="B12362" t="s">
        <v>20</v>
      </c>
      <c r="C12362" t="s">
        <v>21</v>
      </c>
      <c r="D12362" t="s">
        <v>22</v>
      </c>
      <c r="E12362" t="s">
        <v>776</v>
      </c>
      <c r="F12362" t="s">
        <v>776</v>
      </c>
      <c r="G12362" t="s">
        <v>32</v>
      </c>
      <c r="H12362" t="s">
        <v>152</v>
      </c>
      <c r="I12362">
        <v>83.289999999999992</v>
      </c>
      <c r="J12362">
        <v>38</v>
      </c>
      <c r="K12362">
        <v>4811</v>
      </c>
      <c r="L12362" t="s">
        <v>471</v>
      </c>
      <c r="M12362" s="2">
        <f>+Table3[[#This Row],[CHW]]/Table3[[#This Row],[Count of Airbill Number]]</f>
        <v>2.1918421052631576</v>
      </c>
    </row>
    <row r="12363" spans="2:13">
      <c r="B12363" t="s">
        <v>20</v>
      </c>
      <c r="C12363" t="s">
        <v>472</v>
      </c>
      <c r="D12363" t="s">
        <v>22</v>
      </c>
      <c r="E12363" t="s">
        <v>776</v>
      </c>
      <c r="F12363" t="s">
        <v>777</v>
      </c>
      <c r="G12363" t="s">
        <v>66</v>
      </c>
      <c r="H12363" t="s">
        <v>55</v>
      </c>
      <c r="I12363">
        <v>83.28</v>
      </c>
      <c r="J12363">
        <v>6</v>
      </c>
      <c r="K12363">
        <v>4812</v>
      </c>
      <c r="L12363" t="s">
        <v>471</v>
      </c>
      <c r="M12363" s="2">
        <f>+Table3[[#This Row],[CHW]]/Table3[[#This Row],[Count of Airbill Number]]</f>
        <v>13.88</v>
      </c>
    </row>
    <row r="12364" spans="2:13">
      <c r="B12364" t="s">
        <v>20</v>
      </c>
      <c r="C12364" t="s">
        <v>472</v>
      </c>
      <c r="D12364" t="s">
        <v>22</v>
      </c>
      <c r="E12364" t="s">
        <v>776</v>
      </c>
      <c r="F12364" t="s">
        <v>776</v>
      </c>
      <c r="G12364" t="s">
        <v>53</v>
      </c>
      <c r="H12364" t="s">
        <v>49</v>
      </c>
      <c r="I12364">
        <v>83.246200000000002</v>
      </c>
      <c r="J12364">
        <v>3</v>
      </c>
      <c r="K12364">
        <v>4813</v>
      </c>
      <c r="L12364" t="s">
        <v>471</v>
      </c>
      <c r="M12364" s="2">
        <f>+Table3[[#This Row],[CHW]]/Table3[[#This Row],[Count of Airbill Number]]</f>
        <v>27.748733333333334</v>
      </c>
    </row>
    <row r="12365" spans="2:13">
      <c r="B12365" t="s">
        <v>20</v>
      </c>
      <c r="C12365" t="s">
        <v>21</v>
      </c>
      <c r="D12365" t="s">
        <v>22</v>
      </c>
      <c r="E12365" t="s">
        <v>776</v>
      </c>
      <c r="F12365" t="s">
        <v>776</v>
      </c>
      <c r="G12365" t="s">
        <v>85</v>
      </c>
      <c r="H12365" t="s">
        <v>566</v>
      </c>
      <c r="I12365">
        <v>83.070947000000004</v>
      </c>
      <c r="J12365">
        <v>8</v>
      </c>
      <c r="K12365">
        <v>4814</v>
      </c>
      <c r="L12365" t="s">
        <v>471</v>
      </c>
      <c r="M12365" s="2">
        <f>+Table3[[#This Row],[CHW]]/Table3[[#This Row],[Count of Airbill Number]]</f>
        <v>10.383868375</v>
      </c>
    </row>
    <row r="12366" spans="2:13">
      <c r="B12366" t="s">
        <v>35</v>
      </c>
      <c r="C12366" t="s">
        <v>21</v>
      </c>
      <c r="D12366" t="s">
        <v>36</v>
      </c>
      <c r="E12366" t="s">
        <v>776</v>
      </c>
      <c r="F12366" t="s">
        <v>776</v>
      </c>
      <c r="G12366" t="s">
        <v>85</v>
      </c>
      <c r="H12366" t="s">
        <v>424</v>
      </c>
      <c r="I12366">
        <v>83</v>
      </c>
      <c r="J12366">
        <v>1</v>
      </c>
      <c r="K12366">
        <v>4815</v>
      </c>
      <c r="L12366" t="s">
        <v>471</v>
      </c>
      <c r="M12366" s="2">
        <f>+Table3[[#This Row],[CHW]]/Table3[[#This Row],[Count of Airbill Number]]</f>
        <v>83</v>
      </c>
    </row>
    <row r="12367" spans="2:13">
      <c r="B12367" t="s">
        <v>20</v>
      </c>
      <c r="C12367" t="s">
        <v>21</v>
      </c>
      <c r="D12367" t="s">
        <v>22</v>
      </c>
      <c r="E12367" t="s">
        <v>778</v>
      </c>
      <c r="F12367" t="s">
        <v>776</v>
      </c>
      <c r="G12367" t="s">
        <v>150</v>
      </c>
      <c r="H12367" t="s">
        <v>602</v>
      </c>
      <c r="I12367">
        <v>83</v>
      </c>
      <c r="J12367">
        <v>2</v>
      </c>
      <c r="K12367">
        <v>4816</v>
      </c>
      <c r="L12367" t="s">
        <v>471</v>
      </c>
      <c r="M12367" s="2">
        <f>+Table3[[#This Row],[CHW]]/Table3[[#This Row],[Count of Airbill Number]]</f>
        <v>41.5</v>
      </c>
    </row>
    <row r="12368" spans="2:13">
      <c r="B12368" t="s">
        <v>20</v>
      </c>
      <c r="C12368" t="s">
        <v>21</v>
      </c>
      <c r="D12368" t="s">
        <v>22</v>
      </c>
      <c r="E12368" t="s">
        <v>778</v>
      </c>
      <c r="F12368" t="s">
        <v>778</v>
      </c>
      <c r="G12368" t="s">
        <v>582</v>
      </c>
      <c r="H12368" t="s">
        <v>283</v>
      </c>
      <c r="I12368">
        <v>83</v>
      </c>
      <c r="J12368">
        <v>24</v>
      </c>
      <c r="K12368">
        <v>4817</v>
      </c>
      <c r="L12368" t="s">
        <v>471</v>
      </c>
      <c r="M12368" s="2">
        <f>+Table3[[#This Row],[CHW]]/Table3[[#This Row],[Count of Airbill Number]]</f>
        <v>3.4583333333333335</v>
      </c>
    </row>
    <row r="12369" spans="2:13">
      <c r="B12369" t="s">
        <v>20</v>
      </c>
      <c r="C12369" t="s">
        <v>472</v>
      </c>
      <c r="D12369" t="s">
        <v>22</v>
      </c>
      <c r="E12369" t="s">
        <v>777</v>
      </c>
      <c r="F12369" t="s">
        <v>778</v>
      </c>
      <c r="G12369" t="s">
        <v>429</v>
      </c>
      <c r="H12369" t="s">
        <v>112</v>
      </c>
      <c r="I12369">
        <v>83</v>
      </c>
      <c r="J12369">
        <v>2</v>
      </c>
      <c r="K12369">
        <v>4818</v>
      </c>
      <c r="L12369" t="s">
        <v>471</v>
      </c>
      <c r="M12369" s="2">
        <f>+Table3[[#This Row],[CHW]]/Table3[[#This Row],[Count of Airbill Number]]</f>
        <v>41.5</v>
      </c>
    </row>
    <row r="12370" spans="2:13">
      <c r="B12370" t="s">
        <v>20</v>
      </c>
      <c r="C12370" t="s">
        <v>472</v>
      </c>
      <c r="D12370" t="s">
        <v>22</v>
      </c>
      <c r="E12370" t="s">
        <v>777</v>
      </c>
      <c r="F12370" t="s">
        <v>776</v>
      </c>
      <c r="G12370" t="s">
        <v>97</v>
      </c>
      <c r="H12370" t="s">
        <v>85</v>
      </c>
      <c r="I12370">
        <v>83</v>
      </c>
      <c r="J12370">
        <v>7</v>
      </c>
      <c r="K12370">
        <v>4819</v>
      </c>
      <c r="L12370" t="s">
        <v>471</v>
      </c>
      <c r="M12370" s="2">
        <f>+Table3[[#This Row],[CHW]]/Table3[[#This Row],[Count of Airbill Number]]</f>
        <v>11.857142857142858</v>
      </c>
    </row>
    <row r="12371" spans="2:13">
      <c r="B12371" t="s">
        <v>20</v>
      </c>
      <c r="C12371" t="s">
        <v>472</v>
      </c>
      <c r="D12371" t="s">
        <v>22</v>
      </c>
      <c r="E12371" t="s">
        <v>778</v>
      </c>
      <c r="F12371" t="s">
        <v>778</v>
      </c>
      <c r="G12371" t="s">
        <v>561</v>
      </c>
      <c r="H12371" t="s">
        <v>269</v>
      </c>
      <c r="I12371">
        <v>83</v>
      </c>
      <c r="J12371">
        <v>2</v>
      </c>
      <c r="K12371">
        <v>4820</v>
      </c>
      <c r="L12371" t="s">
        <v>471</v>
      </c>
      <c r="M12371" s="2">
        <f>+Table3[[#This Row],[CHW]]/Table3[[#This Row],[Count of Airbill Number]]</f>
        <v>41.5</v>
      </c>
    </row>
    <row r="12372" spans="2:13">
      <c r="B12372" t="s">
        <v>20</v>
      </c>
      <c r="C12372" t="s">
        <v>472</v>
      </c>
      <c r="D12372" t="s">
        <v>22</v>
      </c>
      <c r="E12372" t="s">
        <v>776</v>
      </c>
      <c r="F12372" t="s">
        <v>776</v>
      </c>
      <c r="G12372" t="s">
        <v>37</v>
      </c>
      <c r="H12372" t="s">
        <v>136</v>
      </c>
      <c r="I12372">
        <v>83</v>
      </c>
      <c r="J12372">
        <v>3</v>
      </c>
      <c r="K12372">
        <v>4821</v>
      </c>
      <c r="L12372" t="s">
        <v>471</v>
      </c>
      <c r="M12372" s="2">
        <f>+Table3[[#This Row],[CHW]]/Table3[[#This Row],[Count of Airbill Number]]</f>
        <v>27.666666666666668</v>
      </c>
    </row>
    <row r="12373" spans="2:13">
      <c r="B12373" t="s">
        <v>20</v>
      </c>
      <c r="C12373" t="s">
        <v>472</v>
      </c>
      <c r="D12373" t="s">
        <v>22</v>
      </c>
      <c r="E12373" t="s">
        <v>777</v>
      </c>
      <c r="F12373" t="s">
        <v>777</v>
      </c>
      <c r="G12373" t="s">
        <v>542</v>
      </c>
      <c r="H12373" t="s">
        <v>290</v>
      </c>
      <c r="I12373">
        <v>83</v>
      </c>
      <c r="J12373">
        <v>9</v>
      </c>
      <c r="K12373">
        <v>4822</v>
      </c>
      <c r="L12373" t="s">
        <v>471</v>
      </c>
      <c r="M12373" s="2">
        <f>+Table3[[#This Row],[CHW]]/Table3[[#This Row],[Count of Airbill Number]]</f>
        <v>9.2222222222222214</v>
      </c>
    </row>
    <row r="12374" spans="2:13">
      <c r="B12374" t="s">
        <v>20</v>
      </c>
      <c r="C12374" t="s">
        <v>472</v>
      </c>
      <c r="D12374" t="s">
        <v>22</v>
      </c>
      <c r="E12374" t="s">
        <v>776</v>
      </c>
      <c r="F12374" t="s">
        <v>778</v>
      </c>
      <c r="G12374" t="s">
        <v>522</v>
      </c>
      <c r="H12374" t="s">
        <v>51</v>
      </c>
      <c r="I12374">
        <v>83</v>
      </c>
      <c r="J12374">
        <v>7</v>
      </c>
      <c r="K12374">
        <v>4823</v>
      </c>
      <c r="L12374" t="s">
        <v>471</v>
      </c>
      <c r="M12374" s="2">
        <f>+Table3[[#This Row],[CHW]]/Table3[[#This Row],[Count of Airbill Number]]</f>
        <v>11.857142857142858</v>
      </c>
    </row>
    <row r="12375" spans="2:13">
      <c r="B12375" t="s">
        <v>20</v>
      </c>
      <c r="C12375" t="s">
        <v>472</v>
      </c>
      <c r="D12375" t="s">
        <v>36</v>
      </c>
      <c r="E12375" t="s">
        <v>777</v>
      </c>
      <c r="F12375" t="s">
        <v>777</v>
      </c>
      <c r="G12375" t="s">
        <v>44</v>
      </c>
      <c r="H12375" t="s">
        <v>491</v>
      </c>
      <c r="I12375">
        <v>83</v>
      </c>
      <c r="J12375">
        <v>5</v>
      </c>
      <c r="K12375">
        <v>4824</v>
      </c>
      <c r="L12375" t="s">
        <v>471</v>
      </c>
      <c r="M12375" s="2">
        <f>+Table3[[#This Row],[CHW]]/Table3[[#This Row],[Count of Airbill Number]]</f>
        <v>16.600000000000001</v>
      </c>
    </row>
    <row r="12376" spans="2:13">
      <c r="B12376" t="s">
        <v>20</v>
      </c>
      <c r="C12376" t="s">
        <v>472</v>
      </c>
      <c r="D12376" t="s">
        <v>22</v>
      </c>
      <c r="E12376" t="s">
        <v>776</v>
      </c>
      <c r="F12376" t="s">
        <v>776</v>
      </c>
      <c r="G12376" t="s">
        <v>83</v>
      </c>
      <c r="H12376" t="s">
        <v>66</v>
      </c>
      <c r="I12376">
        <v>82.893711999999994</v>
      </c>
      <c r="J12376">
        <v>2</v>
      </c>
      <c r="K12376">
        <v>4825</v>
      </c>
      <c r="L12376" t="s">
        <v>471</v>
      </c>
      <c r="M12376" s="2">
        <f>+Table3[[#This Row],[CHW]]/Table3[[#This Row],[Count of Airbill Number]]</f>
        <v>41.446855999999997</v>
      </c>
    </row>
    <row r="12377" spans="2:13">
      <c r="B12377" t="s">
        <v>20</v>
      </c>
      <c r="C12377" t="s">
        <v>472</v>
      </c>
      <c r="D12377" t="s">
        <v>22</v>
      </c>
      <c r="E12377" t="s">
        <v>776</v>
      </c>
      <c r="F12377" t="s">
        <v>776</v>
      </c>
      <c r="G12377" t="s">
        <v>47</v>
      </c>
      <c r="H12377" t="s">
        <v>102</v>
      </c>
      <c r="I12377">
        <v>82.5</v>
      </c>
      <c r="J12377">
        <v>2</v>
      </c>
      <c r="K12377">
        <v>4826</v>
      </c>
      <c r="L12377" t="s">
        <v>471</v>
      </c>
      <c r="M12377" s="2">
        <f>+Table3[[#This Row],[CHW]]/Table3[[#This Row],[Count of Airbill Number]]</f>
        <v>41.25</v>
      </c>
    </row>
    <row r="12378" spans="2:13">
      <c r="B12378" t="s">
        <v>20</v>
      </c>
      <c r="C12378" t="s">
        <v>472</v>
      </c>
      <c r="D12378" t="s">
        <v>22</v>
      </c>
      <c r="E12378" t="s">
        <v>776</v>
      </c>
      <c r="F12378" t="s">
        <v>778</v>
      </c>
      <c r="G12378" t="s">
        <v>37</v>
      </c>
      <c r="H12378" t="s">
        <v>153</v>
      </c>
      <c r="I12378">
        <v>82.41</v>
      </c>
      <c r="J12378">
        <v>8</v>
      </c>
      <c r="K12378">
        <v>4827</v>
      </c>
      <c r="L12378" t="s">
        <v>471</v>
      </c>
      <c r="M12378" s="2">
        <f>+Table3[[#This Row],[CHW]]/Table3[[#This Row],[Count of Airbill Number]]</f>
        <v>10.30125</v>
      </c>
    </row>
    <row r="12379" spans="2:13">
      <c r="B12379" t="s">
        <v>20</v>
      </c>
      <c r="C12379" t="s">
        <v>472</v>
      </c>
      <c r="D12379" t="s">
        <v>22</v>
      </c>
      <c r="E12379" t="s">
        <v>778</v>
      </c>
      <c r="F12379" t="s">
        <v>776</v>
      </c>
      <c r="G12379" t="s">
        <v>233</v>
      </c>
      <c r="H12379" t="s">
        <v>89</v>
      </c>
      <c r="I12379">
        <v>82.2</v>
      </c>
      <c r="J12379">
        <v>1</v>
      </c>
      <c r="K12379">
        <v>4828</v>
      </c>
      <c r="L12379" t="s">
        <v>471</v>
      </c>
      <c r="M12379" s="2">
        <f>+Table3[[#This Row],[CHW]]/Table3[[#This Row],[Count of Airbill Number]]</f>
        <v>82.2</v>
      </c>
    </row>
    <row r="12380" spans="2:13">
      <c r="B12380" t="s">
        <v>20</v>
      </c>
      <c r="C12380" t="s">
        <v>472</v>
      </c>
      <c r="D12380" t="s">
        <v>22</v>
      </c>
      <c r="E12380" t="s">
        <v>776</v>
      </c>
      <c r="F12380" t="s">
        <v>777</v>
      </c>
      <c r="G12380" t="s">
        <v>85</v>
      </c>
      <c r="H12380" t="s">
        <v>179</v>
      </c>
      <c r="I12380">
        <v>82.07</v>
      </c>
      <c r="J12380">
        <v>15</v>
      </c>
      <c r="K12380">
        <v>4829</v>
      </c>
      <c r="L12380" t="s">
        <v>471</v>
      </c>
      <c r="M12380" s="2">
        <f>+Table3[[#This Row],[CHW]]/Table3[[#This Row],[Count of Airbill Number]]</f>
        <v>5.4713333333333329</v>
      </c>
    </row>
    <row r="12381" spans="2:13">
      <c r="B12381" t="s">
        <v>35</v>
      </c>
      <c r="C12381" t="s">
        <v>21</v>
      </c>
      <c r="D12381" t="s">
        <v>36</v>
      </c>
      <c r="E12381" t="s">
        <v>777</v>
      </c>
      <c r="F12381" t="s">
        <v>777</v>
      </c>
      <c r="G12381" t="s">
        <v>290</v>
      </c>
      <c r="H12381" t="s">
        <v>374</v>
      </c>
      <c r="I12381">
        <v>82</v>
      </c>
      <c r="J12381">
        <v>7</v>
      </c>
      <c r="K12381">
        <v>4830</v>
      </c>
      <c r="L12381" t="s">
        <v>471</v>
      </c>
      <c r="M12381" s="2">
        <f>+Table3[[#This Row],[CHW]]/Table3[[#This Row],[Count of Airbill Number]]</f>
        <v>11.714285714285714</v>
      </c>
    </row>
    <row r="12382" spans="2:13">
      <c r="B12382" t="s">
        <v>35</v>
      </c>
      <c r="C12382" t="s">
        <v>21</v>
      </c>
      <c r="D12382" t="s">
        <v>36</v>
      </c>
      <c r="E12382" t="s">
        <v>777</v>
      </c>
      <c r="F12382" t="s">
        <v>777</v>
      </c>
      <c r="G12382" t="s">
        <v>27</v>
      </c>
      <c r="H12382" t="s">
        <v>374</v>
      </c>
      <c r="I12382">
        <v>82</v>
      </c>
      <c r="J12382">
        <v>2</v>
      </c>
      <c r="K12382">
        <v>4831</v>
      </c>
      <c r="L12382" t="s">
        <v>471</v>
      </c>
      <c r="M12382" s="2">
        <f>+Table3[[#This Row],[CHW]]/Table3[[#This Row],[Count of Airbill Number]]</f>
        <v>41</v>
      </c>
    </row>
    <row r="12383" spans="2:13">
      <c r="B12383" t="s">
        <v>20</v>
      </c>
      <c r="C12383" t="s">
        <v>21</v>
      </c>
      <c r="D12383" t="s">
        <v>22</v>
      </c>
      <c r="E12383" t="s">
        <v>777</v>
      </c>
      <c r="F12383" t="s">
        <v>778</v>
      </c>
      <c r="G12383" t="s">
        <v>484</v>
      </c>
      <c r="H12383" t="s">
        <v>113</v>
      </c>
      <c r="I12383">
        <v>82</v>
      </c>
      <c r="J12383">
        <v>1</v>
      </c>
      <c r="K12383">
        <v>4832</v>
      </c>
      <c r="L12383" t="s">
        <v>471</v>
      </c>
      <c r="M12383" s="2">
        <f>+Table3[[#This Row],[CHW]]/Table3[[#This Row],[Count of Airbill Number]]</f>
        <v>82</v>
      </c>
    </row>
    <row r="12384" spans="2:13">
      <c r="B12384" t="s">
        <v>20</v>
      </c>
      <c r="C12384" t="s">
        <v>21</v>
      </c>
      <c r="D12384" t="s">
        <v>22</v>
      </c>
      <c r="E12384" t="s">
        <v>778</v>
      </c>
      <c r="F12384" t="s">
        <v>778</v>
      </c>
      <c r="G12384" t="s">
        <v>473</v>
      </c>
      <c r="H12384" t="s">
        <v>283</v>
      </c>
      <c r="I12384">
        <v>82</v>
      </c>
      <c r="J12384">
        <v>23</v>
      </c>
      <c r="K12384">
        <v>4833</v>
      </c>
      <c r="L12384" t="s">
        <v>471</v>
      </c>
      <c r="M12384" s="2">
        <f>+Table3[[#This Row],[CHW]]/Table3[[#This Row],[Count of Airbill Number]]</f>
        <v>3.5652173913043477</v>
      </c>
    </row>
    <row r="12385" spans="2:13">
      <c r="B12385" t="s">
        <v>20</v>
      </c>
      <c r="C12385" t="s">
        <v>21</v>
      </c>
      <c r="D12385" t="s">
        <v>22</v>
      </c>
      <c r="E12385" t="s">
        <v>776</v>
      </c>
      <c r="F12385" t="s">
        <v>776</v>
      </c>
      <c r="G12385" t="s">
        <v>37</v>
      </c>
      <c r="H12385" t="s">
        <v>89</v>
      </c>
      <c r="I12385">
        <v>82</v>
      </c>
      <c r="J12385">
        <v>54</v>
      </c>
      <c r="K12385">
        <v>4834</v>
      </c>
      <c r="L12385" t="s">
        <v>471</v>
      </c>
      <c r="M12385" s="2">
        <f>+Table3[[#This Row],[CHW]]/Table3[[#This Row],[Count of Airbill Number]]</f>
        <v>1.5185185185185186</v>
      </c>
    </row>
    <row r="12386" spans="2:13">
      <c r="B12386" t="s">
        <v>20</v>
      </c>
      <c r="C12386" t="s">
        <v>472</v>
      </c>
      <c r="D12386" t="s">
        <v>22</v>
      </c>
      <c r="E12386" t="s">
        <v>777</v>
      </c>
      <c r="F12386" t="s">
        <v>776</v>
      </c>
      <c r="G12386" t="s">
        <v>481</v>
      </c>
      <c r="H12386" t="s">
        <v>37</v>
      </c>
      <c r="I12386">
        <v>82</v>
      </c>
      <c r="J12386">
        <v>5</v>
      </c>
      <c r="K12386">
        <v>4835</v>
      </c>
      <c r="L12386" t="s">
        <v>471</v>
      </c>
      <c r="M12386" s="2">
        <f>+Table3[[#This Row],[CHW]]/Table3[[#This Row],[Count of Airbill Number]]</f>
        <v>16.399999999999999</v>
      </c>
    </row>
    <row r="12387" spans="2:13">
      <c r="B12387" t="s">
        <v>20</v>
      </c>
      <c r="C12387" t="s">
        <v>472</v>
      </c>
      <c r="D12387" t="s">
        <v>22</v>
      </c>
      <c r="E12387" t="s">
        <v>777</v>
      </c>
      <c r="F12387" t="s">
        <v>778</v>
      </c>
      <c r="G12387" t="s">
        <v>26</v>
      </c>
      <c r="H12387" t="s">
        <v>174</v>
      </c>
      <c r="I12387">
        <v>82</v>
      </c>
      <c r="J12387">
        <v>2</v>
      </c>
      <c r="K12387">
        <v>4836</v>
      </c>
      <c r="L12387" t="s">
        <v>471</v>
      </c>
      <c r="M12387" s="2">
        <f>+Table3[[#This Row],[CHW]]/Table3[[#This Row],[Count of Airbill Number]]</f>
        <v>41</v>
      </c>
    </row>
    <row r="12388" spans="2:13">
      <c r="B12388" t="s">
        <v>20</v>
      </c>
      <c r="C12388" t="s">
        <v>472</v>
      </c>
      <c r="D12388" t="s">
        <v>22</v>
      </c>
      <c r="E12388" t="s">
        <v>776</v>
      </c>
      <c r="F12388" t="s">
        <v>778</v>
      </c>
      <c r="G12388" t="s">
        <v>66</v>
      </c>
      <c r="H12388" t="s">
        <v>494</v>
      </c>
      <c r="I12388">
        <v>82</v>
      </c>
      <c r="J12388">
        <v>2</v>
      </c>
      <c r="K12388">
        <v>4837</v>
      </c>
      <c r="L12388" t="s">
        <v>471</v>
      </c>
      <c r="M12388" s="2">
        <f>+Table3[[#This Row],[CHW]]/Table3[[#This Row],[Count of Airbill Number]]</f>
        <v>41</v>
      </c>
    </row>
    <row r="12389" spans="2:13">
      <c r="B12389" t="s">
        <v>20</v>
      </c>
      <c r="C12389" t="s">
        <v>472</v>
      </c>
      <c r="D12389" t="s">
        <v>22</v>
      </c>
      <c r="E12389" t="s">
        <v>778</v>
      </c>
      <c r="F12389" t="s">
        <v>777</v>
      </c>
      <c r="G12389" t="s">
        <v>283</v>
      </c>
      <c r="H12389" t="s">
        <v>44</v>
      </c>
      <c r="I12389">
        <v>82</v>
      </c>
      <c r="J12389">
        <v>6</v>
      </c>
      <c r="K12389">
        <v>4838</v>
      </c>
      <c r="L12389" t="s">
        <v>471</v>
      </c>
      <c r="M12389" s="2">
        <f>+Table3[[#This Row],[CHW]]/Table3[[#This Row],[Count of Airbill Number]]</f>
        <v>13.666666666666666</v>
      </c>
    </row>
    <row r="12390" spans="2:13">
      <c r="B12390" t="s">
        <v>20</v>
      </c>
      <c r="C12390" t="s">
        <v>472</v>
      </c>
      <c r="D12390" t="s">
        <v>22</v>
      </c>
      <c r="E12390" t="s">
        <v>776</v>
      </c>
      <c r="F12390" t="s">
        <v>776</v>
      </c>
      <c r="G12390" t="s">
        <v>37</v>
      </c>
      <c r="H12390" t="s">
        <v>454</v>
      </c>
      <c r="I12390">
        <v>82</v>
      </c>
      <c r="J12390">
        <v>6</v>
      </c>
      <c r="K12390">
        <v>4839</v>
      </c>
      <c r="L12390" t="s">
        <v>471</v>
      </c>
      <c r="M12390" s="2">
        <f>+Table3[[#This Row],[CHW]]/Table3[[#This Row],[Count of Airbill Number]]</f>
        <v>13.666666666666666</v>
      </c>
    </row>
    <row r="12391" spans="2:13">
      <c r="B12391" t="s">
        <v>20</v>
      </c>
      <c r="C12391" t="s">
        <v>472</v>
      </c>
      <c r="D12391" t="s">
        <v>22</v>
      </c>
      <c r="E12391" t="s">
        <v>777</v>
      </c>
      <c r="F12391" t="s">
        <v>777</v>
      </c>
      <c r="G12391" t="s">
        <v>489</v>
      </c>
      <c r="H12391" t="s">
        <v>482</v>
      </c>
      <c r="I12391">
        <v>82</v>
      </c>
      <c r="J12391">
        <v>2</v>
      </c>
      <c r="K12391">
        <v>4840</v>
      </c>
      <c r="L12391" t="s">
        <v>471</v>
      </c>
      <c r="M12391" s="2">
        <f>+Table3[[#This Row],[CHW]]/Table3[[#This Row],[Count of Airbill Number]]</f>
        <v>41</v>
      </c>
    </row>
    <row r="12392" spans="2:13">
      <c r="B12392" t="s">
        <v>20</v>
      </c>
      <c r="C12392" t="s">
        <v>472</v>
      </c>
      <c r="D12392" t="s">
        <v>22</v>
      </c>
      <c r="E12392" t="s">
        <v>776</v>
      </c>
      <c r="F12392" t="s">
        <v>777</v>
      </c>
      <c r="G12392" t="s">
        <v>32</v>
      </c>
      <c r="H12392" t="s">
        <v>662</v>
      </c>
      <c r="I12392">
        <v>82</v>
      </c>
      <c r="J12392">
        <v>3</v>
      </c>
      <c r="K12392">
        <v>4841</v>
      </c>
      <c r="L12392" t="s">
        <v>471</v>
      </c>
      <c r="M12392" s="2">
        <f>+Table3[[#This Row],[CHW]]/Table3[[#This Row],[Count of Airbill Number]]</f>
        <v>27.333333333333332</v>
      </c>
    </row>
    <row r="12393" spans="2:13">
      <c r="B12393" t="s">
        <v>20</v>
      </c>
      <c r="C12393" t="s">
        <v>472</v>
      </c>
      <c r="D12393" t="s">
        <v>22</v>
      </c>
      <c r="E12393" t="s">
        <v>778</v>
      </c>
      <c r="F12393" t="s">
        <v>778</v>
      </c>
      <c r="G12393" t="s">
        <v>291</v>
      </c>
      <c r="H12393" t="s">
        <v>86</v>
      </c>
      <c r="I12393">
        <v>82</v>
      </c>
      <c r="J12393">
        <v>9</v>
      </c>
      <c r="K12393">
        <v>4842</v>
      </c>
      <c r="L12393" t="s">
        <v>471</v>
      </c>
      <c r="M12393" s="2">
        <f>+Table3[[#This Row],[CHW]]/Table3[[#This Row],[Count of Airbill Number]]</f>
        <v>9.1111111111111107</v>
      </c>
    </row>
    <row r="12394" spans="2:13">
      <c r="B12394" t="s">
        <v>20</v>
      </c>
      <c r="C12394" t="s">
        <v>472</v>
      </c>
      <c r="D12394" t="s">
        <v>22</v>
      </c>
      <c r="E12394" t="s">
        <v>777</v>
      </c>
      <c r="F12394" t="s">
        <v>776</v>
      </c>
      <c r="G12394" t="s">
        <v>27</v>
      </c>
      <c r="H12394" t="s">
        <v>39</v>
      </c>
      <c r="I12394">
        <v>82</v>
      </c>
      <c r="J12394">
        <v>2</v>
      </c>
      <c r="K12394">
        <v>4843</v>
      </c>
      <c r="L12394" t="s">
        <v>471</v>
      </c>
      <c r="M12394" s="2">
        <f>+Table3[[#This Row],[CHW]]/Table3[[#This Row],[Count of Airbill Number]]</f>
        <v>41</v>
      </c>
    </row>
    <row r="12395" spans="2:13">
      <c r="B12395" t="s">
        <v>20</v>
      </c>
      <c r="C12395" t="s">
        <v>472</v>
      </c>
      <c r="D12395" t="s">
        <v>22</v>
      </c>
      <c r="E12395" t="s">
        <v>776</v>
      </c>
      <c r="F12395" t="s">
        <v>776</v>
      </c>
      <c r="G12395" t="s">
        <v>175</v>
      </c>
      <c r="H12395" t="s">
        <v>116</v>
      </c>
      <c r="I12395">
        <v>82</v>
      </c>
      <c r="J12395">
        <v>4</v>
      </c>
      <c r="K12395">
        <v>4844</v>
      </c>
      <c r="L12395" t="s">
        <v>471</v>
      </c>
      <c r="M12395" s="2">
        <f>+Table3[[#This Row],[CHW]]/Table3[[#This Row],[Count of Airbill Number]]</f>
        <v>20.5</v>
      </c>
    </row>
    <row r="12396" spans="2:13">
      <c r="B12396" t="s">
        <v>20</v>
      </c>
      <c r="C12396" t="s">
        <v>21</v>
      </c>
      <c r="D12396" t="s">
        <v>22</v>
      </c>
      <c r="E12396" t="s">
        <v>776</v>
      </c>
      <c r="F12396" t="s">
        <v>776</v>
      </c>
      <c r="G12396" t="s">
        <v>77</v>
      </c>
      <c r="H12396" t="s">
        <v>123</v>
      </c>
      <c r="I12396">
        <v>81.899999999999991</v>
      </c>
      <c r="J12396">
        <v>10</v>
      </c>
      <c r="K12396">
        <v>4845</v>
      </c>
      <c r="L12396" t="s">
        <v>471</v>
      </c>
      <c r="M12396" s="2">
        <f>+Table3[[#This Row],[CHW]]/Table3[[#This Row],[Count of Airbill Number]]</f>
        <v>8.19</v>
      </c>
    </row>
    <row r="12397" spans="2:13">
      <c r="B12397" t="s">
        <v>20</v>
      </c>
      <c r="C12397" t="s">
        <v>21</v>
      </c>
      <c r="D12397" t="s">
        <v>22</v>
      </c>
      <c r="E12397" t="s">
        <v>776</v>
      </c>
      <c r="F12397" t="s">
        <v>778</v>
      </c>
      <c r="G12397" t="s">
        <v>32</v>
      </c>
      <c r="H12397" t="s">
        <v>260</v>
      </c>
      <c r="I12397">
        <v>81.819999999999993</v>
      </c>
      <c r="J12397">
        <v>16</v>
      </c>
      <c r="K12397">
        <v>4846</v>
      </c>
      <c r="L12397" t="s">
        <v>471</v>
      </c>
      <c r="M12397" s="2">
        <f>+Table3[[#This Row],[CHW]]/Table3[[#This Row],[Count of Airbill Number]]</f>
        <v>5.1137499999999996</v>
      </c>
    </row>
    <row r="12398" spans="2:13">
      <c r="B12398" t="s">
        <v>20</v>
      </c>
      <c r="C12398" t="s">
        <v>21</v>
      </c>
      <c r="D12398" t="s">
        <v>22</v>
      </c>
      <c r="E12398" t="s">
        <v>776</v>
      </c>
      <c r="F12398" t="s">
        <v>776</v>
      </c>
      <c r="G12398" t="s">
        <v>85</v>
      </c>
      <c r="H12398" t="s">
        <v>146</v>
      </c>
      <c r="I12398">
        <v>81.681171000000035</v>
      </c>
      <c r="J12398">
        <v>27</v>
      </c>
      <c r="K12398">
        <v>4847</v>
      </c>
      <c r="L12398" t="s">
        <v>471</v>
      </c>
      <c r="M12398" s="2">
        <f>+Table3[[#This Row],[CHW]]/Table3[[#This Row],[Count of Airbill Number]]</f>
        <v>3.0252285555555569</v>
      </c>
    </row>
    <row r="12399" spans="2:13">
      <c r="B12399" t="s">
        <v>20</v>
      </c>
      <c r="C12399" t="s">
        <v>472</v>
      </c>
      <c r="D12399" t="s">
        <v>22</v>
      </c>
      <c r="E12399" t="s">
        <v>778</v>
      </c>
      <c r="F12399" t="s">
        <v>778</v>
      </c>
      <c r="G12399" t="s">
        <v>51</v>
      </c>
      <c r="H12399" t="s">
        <v>206</v>
      </c>
      <c r="I12399">
        <v>81.44</v>
      </c>
      <c r="J12399">
        <v>5</v>
      </c>
      <c r="K12399">
        <v>4848</v>
      </c>
      <c r="L12399" t="s">
        <v>471</v>
      </c>
      <c r="M12399" s="2">
        <f>+Table3[[#This Row],[CHW]]/Table3[[#This Row],[Count of Airbill Number]]</f>
        <v>16.288</v>
      </c>
    </row>
    <row r="12400" spans="2:13">
      <c r="B12400" t="s">
        <v>35</v>
      </c>
      <c r="C12400" t="s">
        <v>472</v>
      </c>
      <c r="D12400" t="s">
        <v>36</v>
      </c>
      <c r="E12400" t="s">
        <v>777</v>
      </c>
      <c r="F12400" t="s">
        <v>777</v>
      </c>
      <c r="G12400" t="s">
        <v>227</v>
      </c>
      <c r="H12400" t="s">
        <v>106</v>
      </c>
      <c r="I12400">
        <v>81.400000000000006</v>
      </c>
      <c r="J12400">
        <v>2</v>
      </c>
      <c r="K12400">
        <v>4849</v>
      </c>
      <c r="L12400" t="s">
        <v>471</v>
      </c>
      <c r="M12400" s="2">
        <f>+Table3[[#This Row],[CHW]]/Table3[[#This Row],[Count of Airbill Number]]</f>
        <v>40.700000000000003</v>
      </c>
    </row>
    <row r="12401" spans="2:13">
      <c r="B12401" t="s">
        <v>20</v>
      </c>
      <c r="C12401" t="s">
        <v>21</v>
      </c>
      <c r="D12401" t="s">
        <v>22</v>
      </c>
      <c r="E12401" t="s">
        <v>778</v>
      </c>
      <c r="F12401" t="s">
        <v>778</v>
      </c>
      <c r="G12401" t="s">
        <v>113</v>
      </c>
      <c r="H12401" t="s">
        <v>546</v>
      </c>
      <c r="I12401">
        <v>81.389999999999986</v>
      </c>
      <c r="J12401">
        <v>10</v>
      </c>
      <c r="K12401">
        <v>4850</v>
      </c>
      <c r="L12401" t="s">
        <v>471</v>
      </c>
      <c r="M12401" s="2">
        <f>+Table3[[#This Row],[CHW]]/Table3[[#This Row],[Count of Airbill Number]]</f>
        <v>8.1389999999999993</v>
      </c>
    </row>
    <row r="12402" spans="2:13">
      <c r="B12402" t="s">
        <v>35</v>
      </c>
      <c r="C12402" t="s">
        <v>472</v>
      </c>
      <c r="D12402" t="s">
        <v>36</v>
      </c>
      <c r="E12402" t="s">
        <v>776</v>
      </c>
      <c r="F12402" t="s">
        <v>776</v>
      </c>
      <c r="G12402" t="s">
        <v>37</v>
      </c>
      <c r="H12402" t="s">
        <v>78</v>
      </c>
      <c r="I12402">
        <v>81.099999999999994</v>
      </c>
      <c r="J12402">
        <v>4</v>
      </c>
      <c r="K12402">
        <v>4851</v>
      </c>
      <c r="L12402" t="s">
        <v>471</v>
      </c>
      <c r="M12402" s="2">
        <f>+Table3[[#This Row],[CHW]]/Table3[[#This Row],[Count of Airbill Number]]</f>
        <v>20.274999999999999</v>
      </c>
    </row>
    <row r="12403" spans="2:13">
      <c r="B12403" t="s">
        <v>20</v>
      </c>
      <c r="C12403" t="s">
        <v>472</v>
      </c>
      <c r="D12403" t="s">
        <v>22</v>
      </c>
      <c r="E12403" t="s">
        <v>778</v>
      </c>
      <c r="F12403" t="s">
        <v>778</v>
      </c>
      <c r="G12403" t="s">
        <v>124</v>
      </c>
      <c r="H12403" t="s">
        <v>671</v>
      </c>
      <c r="I12403">
        <v>81.099999999999994</v>
      </c>
      <c r="J12403">
        <v>2</v>
      </c>
      <c r="K12403">
        <v>4852</v>
      </c>
      <c r="L12403" t="s">
        <v>471</v>
      </c>
      <c r="M12403" s="2">
        <f>+Table3[[#This Row],[CHW]]/Table3[[#This Row],[Count of Airbill Number]]</f>
        <v>40.549999999999997</v>
      </c>
    </row>
    <row r="12404" spans="2:13">
      <c r="B12404" t="s">
        <v>35</v>
      </c>
      <c r="C12404" t="s">
        <v>472</v>
      </c>
      <c r="D12404" t="s">
        <v>36</v>
      </c>
      <c r="E12404" t="s">
        <v>777</v>
      </c>
      <c r="F12404" t="s">
        <v>777</v>
      </c>
      <c r="G12404" t="s">
        <v>290</v>
      </c>
      <c r="H12404" t="s">
        <v>499</v>
      </c>
      <c r="I12404">
        <v>81</v>
      </c>
      <c r="J12404">
        <v>1</v>
      </c>
      <c r="K12404">
        <v>4853</v>
      </c>
      <c r="L12404" t="s">
        <v>471</v>
      </c>
      <c r="M12404" s="2">
        <f>+Table3[[#This Row],[CHW]]/Table3[[#This Row],[Count of Airbill Number]]</f>
        <v>81</v>
      </c>
    </row>
    <row r="12405" spans="2:13">
      <c r="B12405" t="s">
        <v>35</v>
      </c>
      <c r="C12405" t="s">
        <v>472</v>
      </c>
      <c r="D12405" t="s">
        <v>36</v>
      </c>
      <c r="E12405" t="s">
        <v>777</v>
      </c>
      <c r="F12405" t="s">
        <v>777</v>
      </c>
      <c r="G12405" t="s">
        <v>484</v>
      </c>
      <c r="H12405" t="s">
        <v>505</v>
      </c>
      <c r="I12405">
        <v>81</v>
      </c>
      <c r="J12405">
        <v>7</v>
      </c>
      <c r="K12405">
        <v>4854</v>
      </c>
      <c r="L12405" t="s">
        <v>471</v>
      </c>
      <c r="M12405" s="2">
        <f>+Table3[[#This Row],[CHW]]/Table3[[#This Row],[Count of Airbill Number]]</f>
        <v>11.571428571428571</v>
      </c>
    </row>
    <row r="12406" spans="2:13">
      <c r="B12406" t="s">
        <v>20</v>
      </c>
      <c r="C12406" t="s">
        <v>21</v>
      </c>
      <c r="D12406" t="s">
        <v>36</v>
      </c>
      <c r="E12406" t="s">
        <v>776</v>
      </c>
      <c r="F12406" t="s">
        <v>776</v>
      </c>
      <c r="G12406" t="s">
        <v>37</v>
      </c>
      <c r="H12406" t="s">
        <v>32</v>
      </c>
      <c r="I12406">
        <v>81</v>
      </c>
      <c r="J12406">
        <v>74</v>
      </c>
      <c r="K12406">
        <v>4855</v>
      </c>
      <c r="L12406" t="s">
        <v>471</v>
      </c>
      <c r="M12406" s="2">
        <f>+Table3[[#This Row],[CHW]]/Table3[[#This Row],[Count of Airbill Number]]</f>
        <v>1.0945945945945945</v>
      </c>
    </row>
    <row r="12407" spans="2:13">
      <c r="B12407" t="s">
        <v>20</v>
      </c>
      <c r="C12407" t="s">
        <v>21</v>
      </c>
      <c r="D12407" t="s">
        <v>36</v>
      </c>
      <c r="E12407" t="s">
        <v>777</v>
      </c>
      <c r="F12407" t="s">
        <v>778</v>
      </c>
      <c r="G12407" t="s">
        <v>44</v>
      </c>
      <c r="H12407" t="s">
        <v>112</v>
      </c>
      <c r="I12407">
        <v>81</v>
      </c>
      <c r="J12407">
        <v>65</v>
      </c>
      <c r="K12407">
        <v>4856</v>
      </c>
      <c r="L12407" t="s">
        <v>471</v>
      </c>
      <c r="M12407" s="2">
        <f>+Table3[[#This Row],[CHW]]/Table3[[#This Row],[Count of Airbill Number]]</f>
        <v>1.2461538461538462</v>
      </c>
    </row>
    <row r="12408" spans="2:13">
      <c r="B12408" t="s">
        <v>20</v>
      </c>
      <c r="C12408" t="s">
        <v>472</v>
      </c>
      <c r="D12408" t="s">
        <v>22</v>
      </c>
      <c r="E12408" t="s">
        <v>776</v>
      </c>
      <c r="F12408" t="s">
        <v>776</v>
      </c>
      <c r="G12408" t="s">
        <v>63</v>
      </c>
      <c r="H12408" t="s">
        <v>49</v>
      </c>
      <c r="I12408">
        <v>81</v>
      </c>
      <c r="J12408">
        <v>6</v>
      </c>
      <c r="K12408">
        <v>4857</v>
      </c>
      <c r="L12408" t="s">
        <v>471</v>
      </c>
      <c r="M12408" s="2">
        <f>+Table3[[#This Row],[CHW]]/Table3[[#This Row],[Count of Airbill Number]]</f>
        <v>13.5</v>
      </c>
    </row>
    <row r="12409" spans="2:13">
      <c r="B12409" t="s">
        <v>20</v>
      </c>
      <c r="C12409" t="s">
        <v>472</v>
      </c>
      <c r="D12409" t="s">
        <v>22</v>
      </c>
      <c r="E12409" t="s">
        <v>778</v>
      </c>
      <c r="F12409" t="s">
        <v>778</v>
      </c>
      <c r="G12409" t="s">
        <v>51</v>
      </c>
      <c r="H12409" t="s">
        <v>465</v>
      </c>
      <c r="I12409">
        <v>81</v>
      </c>
      <c r="J12409">
        <v>5</v>
      </c>
      <c r="K12409">
        <v>4858</v>
      </c>
      <c r="L12409" t="s">
        <v>471</v>
      </c>
      <c r="M12409" s="2">
        <f>+Table3[[#This Row],[CHW]]/Table3[[#This Row],[Count of Airbill Number]]</f>
        <v>16.2</v>
      </c>
    </row>
    <row r="12410" spans="2:13">
      <c r="B12410" t="s">
        <v>20</v>
      </c>
      <c r="C12410" t="s">
        <v>472</v>
      </c>
      <c r="D12410" t="s">
        <v>22</v>
      </c>
      <c r="E12410" t="s">
        <v>778</v>
      </c>
      <c r="F12410" t="s">
        <v>778</v>
      </c>
      <c r="G12410" t="s">
        <v>269</v>
      </c>
      <c r="H12410" t="s">
        <v>62</v>
      </c>
      <c r="I12410">
        <v>81</v>
      </c>
      <c r="J12410">
        <v>1</v>
      </c>
      <c r="K12410">
        <v>4859</v>
      </c>
      <c r="L12410" t="s">
        <v>471</v>
      </c>
      <c r="M12410" s="2">
        <f>+Table3[[#This Row],[CHW]]/Table3[[#This Row],[Count of Airbill Number]]</f>
        <v>81</v>
      </c>
    </row>
    <row r="12411" spans="2:13">
      <c r="B12411" t="s">
        <v>20</v>
      </c>
      <c r="C12411" t="s">
        <v>472</v>
      </c>
      <c r="D12411" t="s">
        <v>22</v>
      </c>
      <c r="E12411" t="s">
        <v>777</v>
      </c>
      <c r="F12411" t="s">
        <v>776</v>
      </c>
      <c r="G12411" t="s">
        <v>259</v>
      </c>
      <c r="H12411" t="s">
        <v>48</v>
      </c>
      <c r="I12411">
        <v>81</v>
      </c>
      <c r="J12411">
        <v>2</v>
      </c>
      <c r="K12411">
        <v>4860</v>
      </c>
      <c r="L12411" t="s">
        <v>471</v>
      </c>
      <c r="M12411" s="2">
        <f>+Table3[[#This Row],[CHW]]/Table3[[#This Row],[Count of Airbill Number]]</f>
        <v>40.5</v>
      </c>
    </row>
    <row r="12412" spans="2:13">
      <c r="B12412" t="s">
        <v>20</v>
      </c>
      <c r="C12412" t="s">
        <v>472</v>
      </c>
      <c r="D12412" t="s">
        <v>22</v>
      </c>
      <c r="E12412" t="s">
        <v>776</v>
      </c>
      <c r="F12412" t="s">
        <v>776</v>
      </c>
      <c r="G12412" t="s">
        <v>92</v>
      </c>
      <c r="H12412" t="s">
        <v>88</v>
      </c>
      <c r="I12412">
        <v>81</v>
      </c>
      <c r="J12412">
        <v>1</v>
      </c>
      <c r="K12412">
        <v>4861</v>
      </c>
      <c r="L12412" t="s">
        <v>471</v>
      </c>
      <c r="M12412" s="2">
        <f>+Table3[[#This Row],[CHW]]/Table3[[#This Row],[Count of Airbill Number]]</f>
        <v>81</v>
      </c>
    </row>
    <row r="12413" spans="2:13">
      <c r="B12413" t="s">
        <v>20</v>
      </c>
      <c r="C12413" t="s">
        <v>472</v>
      </c>
      <c r="D12413" t="s">
        <v>22</v>
      </c>
      <c r="E12413" t="s">
        <v>777</v>
      </c>
      <c r="F12413" t="s">
        <v>777</v>
      </c>
      <c r="G12413" t="s">
        <v>605</v>
      </c>
      <c r="H12413" t="s">
        <v>38</v>
      </c>
      <c r="I12413">
        <v>81</v>
      </c>
      <c r="J12413">
        <v>11</v>
      </c>
      <c r="K12413">
        <v>4862</v>
      </c>
      <c r="L12413" t="s">
        <v>471</v>
      </c>
      <c r="M12413" s="2">
        <f>+Table3[[#This Row],[CHW]]/Table3[[#This Row],[Count of Airbill Number]]</f>
        <v>7.3636363636363633</v>
      </c>
    </row>
    <row r="12414" spans="2:13">
      <c r="B12414" t="s">
        <v>20</v>
      </c>
      <c r="C12414" t="s">
        <v>472</v>
      </c>
      <c r="D12414" t="s">
        <v>22</v>
      </c>
      <c r="E12414" t="s">
        <v>776</v>
      </c>
      <c r="F12414" t="s">
        <v>776</v>
      </c>
      <c r="G12414" t="s">
        <v>107</v>
      </c>
      <c r="H12414" t="s">
        <v>117</v>
      </c>
      <c r="I12414">
        <v>81</v>
      </c>
      <c r="J12414">
        <v>7</v>
      </c>
      <c r="K12414">
        <v>4863</v>
      </c>
      <c r="L12414" t="s">
        <v>471</v>
      </c>
      <c r="M12414" s="2">
        <f>+Table3[[#This Row],[CHW]]/Table3[[#This Row],[Count of Airbill Number]]</f>
        <v>11.571428571428571</v>
      </c>
    </row>
    <row r="12415" spans="2:13">
      <c r="B12415" t="s">
        <v>20</v>
      </c>
      <c r="C12415" t="s">
        <v>472</v>
      </c>
      <c r="D12415" t="s">
        <v>22</v>
      </c>
      <c r="E12415" t="s">
        <v>778</v>
      </c>
      <c r="F12415" t="s">
        <v>778</v>
      </c>
      <c r="G12415" t="s">
        <v>405</v>
      </c>
      <c r="H12415" t="s">
        <v>124</v>
      </c>
      <c r="I12415">
        <v>81</v>
      </c>
      <c r="J12415">
        <v>4</v>
      </c>
      <c r="K12415">
        <v>4864</v>
      </c>
      <c r="L12415" t="s">
        <v>471</v>
      </c>
      <c r="M12415" s="2">
        <f>+Table3[[#This Row],[CHW]]/Table3[[#This Row],[Count of Airbill Number]]</f>
        <v>20.25</v>
      </c>
    </row>
    <row r="12416" spans="2:13">
      <c r="B12416" t="s">
        <v>20</v>
      </c>
      <c r="C12416" t="s">
        <v>472</v>
      </c>
      <c r="D12416" t="s">
        <v>36</v>
      </c>
      <c r="E12416" t="s">
        <v>778</v>
      </c>
      <c r="F12416" t="s">
        <v>778</v>
      </c>
      <c r="G12416" t="s">
        <v>150</v>
      </c>
      <c r="H12416" t="s">
        <v>86</v>
      </c>
      <c r="I12416">
        <v>81</v>
      </c>
      <c r="J12416">
        <v>9</v>
      </c>
      <c r="K12416">
        <v>4865</v>
      </c>
      <c r="L12416" t="s">
        <v>471</v>
      </c>
      <c r="M12416" s="2">
        <f>+Table3[[#This Row],[CHW]]/Table3[[#This Row],[Count of Airbill Number]]</f>
        <v>9</v>
      </c>
    </row>
    <row r="12417" spans="2:13">
      <c r="B12417" t="s">
        <v>20</v>
      </c>
      <c r="C12417" t="s">
        <v>472</v>
      </c>
      <c r="D12417" t="s">
        <v>36</v>
      </c>
      <c r="E12417" t="s">
        <v>778</v>
      </c>
      <c r="F12417" t="s">
        <v>778</v>
      </c>
      <c r="G12417" t="s">
        <v>173</v>
      </c>
      <c r="H12417" t="s">
        <v>86</v>
      </c>
      <c r="I12417">
        <v>81</v>
      </c>
      <c r="J12417">
        <v>11</v>
      </c>
      <c r="K12417">
        <v>4866</v>
      </c>
      <c r="L12417" t="s">
        <v>471</v>
      </c>
      <c r="M12417" s="2">
        <f>+Table3[[#This Row],[CHW]]/Table3[[#This Row],[Count of Airbill Number]]</f>
        <v>7.3636363636363633</v>
      </c>
    </row>
    <row r="12418" spans="2:13">
      <c r="B12418" t="s">
        <v>20</v>
      </c>
      <c r="C12418" t="s">
        <v>21</v>
      </c>
      <c r="D12418" t="s">
        <v>22</v>
      </c>
      <c r="E12418" t="s">
        <v>776</v>
      </c>
      <c r="F12418" t="s">
        <v>778</v>
      </c>
      <c r="G12418" t="s">
        <v>66</v>
      </c>
      <c r="H12418" t="s">
        <v>327</v>
      </c>
      <c r="I12418">
        <v>80.5</v>
      </c>
      <c r="J12418">
        <v>11</v>
      </c>
      <c r="K12418">
        <v>4867</v>
      </c>
      <c r="L12418" t="s">
        <v>471</v>
      </c>
      <c r="M12418" s="2">
        <f>+Table3[[#This Row],[CHW]]/Table3[[#This Row],[Count of Airbill Number]]</f>
        <v>7.3181818181818183</v>
      </c>
    </row>
    <row r="12419" spans="2:13">
      <c r="B12419" t="s">
        <v>20</v>
      </c>
      <c r="C12419" t="s">
        <v>472</v>
      </c>
      <c r="D12419" t="s">
        <v>22</v>
      </c>
      <c r="E12419" t="s">
        <v>778</v>
      </c>
      <c r="F12419" t="s">
        <v>778</v>
      </c>
      <c r="G12419" t="s">
        <v>393</v>
      </c>
      <c r="H12419" t="s">
        <v>99</v>
      </c>
      <c r="I12419">
        <v>80.399999999999991</v>
      </c>
      <c r="J12419">
        <v>4</v>
      </c>
      <c r="K12419">
        <v>4868</v>
      </c>
      <c r="L12419" t="s">
        <v>471</v>
      </c>
      <c r="M12419" s="2">
        <f>+Table3[[#This Row],[CHW]]/Table3[[#This Row],[Count of Airbill Number]]</f>
        <v>20.099999999999998</v>
      </c>
    </row>
    <row r="12420" spans="2:13">
      <c r="B12420" t="s">
        <v>20</v>
      </c>
      <c r="C12420" t="s">
        <v>21</v>
      </c>
      <c r="D12420" t="s">
        <v>22</v>
      </c>
      <c r="E12420" t="s">
        <v>776</v>
      </c>
      <c r="F12420" t="s">
        <v>776</v>
      </c>
      <c r="G12420" t="s">
        <v>66</v>
      </c>
      <c r="H12420" t="s">
        <v>122</v>
      </c>
      <c r="I12420">
        <v>80.320000000000007</v>
      </c>
      <c r="J12420">
        <v>26</v>
      </c>
      <c r="K12420">
        <v>4869</v>
      </c>
      <c r="L12420" t="s">
        <v>471</v>
      </c>
      <c r="M12420" s="2">
        <f>+Table3[[#This Row],[CHW]]/Table3[[#This Row],[Count of Airbill Number]]</f>
        <v>3.0892307692307694</v>
      </c>
    </row>
    <row r="12421" spans="2:13">
      <c r="B12421" t="s">
        <v>35</v>
      </c>
      <c r="C12421" t="s">
        <v>472</v>
      </c>
      <c r="D12421" t="s">
        <v>36</v>
      </c>
      <c r="E12421" t="s">
        <v>776</v>
      </c>
      <c r="F12421" t="s">
        <v>776</v>
      </c>
      <c r="G12421" t="s">
        <v>37</v>
      </c>
      <c r="H12421" t="s">
        <v>41</v>
      </c>
      <c r="I12421">
        <v>80.3</v>
      </c>
      <c r="J12421">
        <v>3</v>
      </c>
      <c r="K12421">
        <v>4870</v>
      </c>
      <c r="L12421" t="s">
        <v>471</v>
      </c>
      <c r="M12421" s="2">
        <f>+Table3[[#This Row],[CHW]]/Table3[[#This Row],[Count of Airbill Number]]</f>
        <v>26.766666666666666</v>
      </c>
    </row>
    <row r="12422" spans="2:13">
      <c r="B12422" t="s">
        <v>35</v>
      </c>
      <c r="C12422" t="s">
        <v>472</v>
      </c>
      <c r="D12422" t="s">
        <v>36</v>
      </c>
      <c r="E12422" t="s">
        <v>776</v>
      </c>
      <c r="F12422" t="s">
        <v>776</v>
      </c>
      <c r="G12422" t="s">
        <v>123</v>
      </c>
      <c r="H12422" t="s">
        <v>23</v>
      </c>
      <c r="I12422">
        <v>80</v>
      </c>
      <c r="J12422">
        <v>8</v>
      </c>
      <c r="K12422">
        <v>4871</v>
      </c>
      <c r="L12422" t="s">
        <v>471</v>
      </c>
      <c r="M12422" s="2">
        <f>+Table3[[#This Row],[CHW]]/Table3[[#This Row],[Count of Airbill Number]]</f>
        <v>10</v>
      </c>
    </row>
    <row r="12423" spans="2:13">
      <c r="B12423" t="s">
        <v>20</v>
      </c>
      <c r="C12423" t="s">
        <v>21</v>
      </c>
      <c r="D12423" t="s">
        <v>22</v>
      </c>
      <c r="E12423" t="s">
        <v>778</v>
      </c>
      <c r="F12423" t="s">
        <v>778</v>
      </c>
      <c r="G12423" t="s">
        <v>261</v>
      </c>
      <c r="H12423" t="s">
        <v>269</v>
      </c>
      <c r="I12423">
        <v>80</v>
      </c>
      <c r="J12423">
        <v>80</v>
      </c>
      <c r="K12423">
        <v>4872</v>
      </c>
      <c r="L12423" t="s">
        <v>471</v>
      </c>
      <c r="M12423" s="2">
        <f>+Table3[[#This Row],[CHW]]/Table3[[#This Row],[Count of Airbill Number]]</f>
        <v>1</v>
      </c>
    </row>
    <row r="12424" spans="2:13">
      <c r="B12424" t="s">
        <v>20</v>
      </c>
      <c r="C12424" t="s">
        <v>472</v>
      </c>
      <c r="D12424" t="s">
        <v>22</v>
      </c>
      <c r="E12424" t="s">
        <v>777</v>
      </c>
      <c r="F12424" t="s">
        <v>778</v>
      </c>
      <c r="G12424" t="s">
        <v>481</v>
      </c>
      <c r="H12424" t="s">
        <v>173</v>
      </c>
      <c r="I12424">
        <v>80</v>
      </c>
      <c r="J12424">
        <v>4</v>
      </c>
      <c r="K12424">
        <v>4873</v>
      </c>
      <c r="L12424" t="s">
        <v>471</v>
      </c>
      <c r="M12424" s="2">
        <f>+Table3[[#This Row],[CHW]]/Table3[[#This Row],[Count of Airbill Number]]</f>
        <v>20</v>
      </c>
    </row>
    <row r="12425" spans="2:13">
      <c r="B12425" t="s">
        <v>20</v>
      </c>
      <c r="C12425" t="s">
        <v>472</v>
      </c>
      <c r="D12425" t="s">
        <v>22</v>
      </c>
      <c r="E12425" t="s">
        <v>778</v>
      </c>
      <c r="F12425" t="s">
        <v>778</v>
      </c>
      <c r="G12425" t="s">
        <v>233</v>
      </c>
      <c r="H12425" t="s">
        <v>304</v>
      </c>
      <c r="I12425">
        <v>80</v>
      </c>
      <c r="J12425">
        <v>1</v>
      </c>
      <c r="K12425">
        <v>4874</v>
      </c>
      <c r="L12425" t="s">
        <v>471</v>
      </c>
      <c r="M12425" s="2">
        <f>+Table3[[#This Row],[CHW]]/Table3[[#This Row],[Count of Airbill Number]]</f>
        <v>80</v>
      </c>
    </row>
    <row r="12426" spans="2:13">
      <c r="B12426" t="s">
        <v>20</v>
      </c>
      <c r="C12426" t="s">
        <v>472</v>
      </c>
      <c r="D12426" t="s">
        <v>22</v>
      </c>
      <c r="E12426" t="s">
        <v>778</v>
      </c>
      <c r="F12426" t="s">
        <v>778</v>
      </c>
      <c r="G12426" t="s">
        <v>393</v>
      </c>
      <c r="H12426" t="s">
        <v>112</v>
      </c>
      <c r="I12426">
        <v>80</v>
      </c>
      <c r="J12426">
        <v>3</v>
      </c>
      <c r="K12426">
        <v>4875</v>
      </c>
      <c r="L12426" t="s">
        <v>471</v>
      </c>
      <c r="M12426" s="2">
        <f>+Table3[[#This Row],[CHW]]/Table3[[#This Row],[Count of Airbill Number]]</f>
        <v>26.666666666666668</v>
      </c>
    </row>
    <row r="12427" spans="2:13">
      <c r="B12427" t="s">
        <v>20</v>
      </c>
      <c r="C12427" t="s">
        <v>472</v>
      </c>
      <c r="D12427" t="s">
        <v>22</v>
      </c>
      <c r="E12427" t="s">
        <v>778</v>
      </c>
      <c r="F12427" t="s">
        <v>778</v>
      </c>
      <c r="G12427" t="s">
        <v>606</v>
      </c>
      <c r="H12427" t="s">
        <v>282</v>
      </c>
      <c r="I12427">
        <v>80</v>
      </c>
      <c r="J12427">
        <v>1</v>
      </c>
      <c r="K12427">
        <v>4876</v>
      </c>
      <c r="L12427" t="s">
        <v>471</v>
      </c>
      <c r="M12427" s="2">
        <f>+Table3[[#This Row],[CHW]]/Table3[[#This Row],[Count of Airbill Number]]</f>
        <v>80</v>
      </c>
    </row>
    <row r="12428" spans="2:13">
      <c r="B12428" t="s">
        <v>20</v>
      </c>
      <c r="C12428" t="s">
        <v>472</v>
      </c>
      <c r="D12428" t="s">
        <v>22</v>
      </c>
      <c r="E12428" t="s">
        <v>776</v>
      </c>
      <c r="F12428" t="s">
        <v>778</v>
      </c>
      <c r="G12428" t="s">
        <v>47</v>
      </c>
      <c r="H12428" t="s">
        <v>51</v>
      </c>
      <c r="I12428">
        <v>80</v>
      </c>
      <c r="J12428">
        <v>1</v>
      </c>
      <c r="K12428">
        <v>4877</v>
      </c>
      <c r="L12428" t="s">
        <v>471</v>
      </c>
      <c r="M12428" s="2">
        <f>+Table3[[#This Row],[CHW]]/Table3[[#This Row],[Count of Airbill Number]]</f>
        <v>80</v>
      </c>
    </row>
    <row r="12429" spans="2:13">
      <c r="B12429" t="s">
        <v>20</v>
      </c>
      <c r="C12429" t="s">
        <v>472</v>
      </c>
      <c r="D12429" t="s">
        <v>22</v>
      </c>
      <c r="E12429" t="s">
        <v>777</v>
      </c>
      <c r="F12429" t="s">
        <v>777</v>
      </c>
      <c r="G12429" t="s">
        <v>290</v>
      </c>
      <c r="H12429" t="s">
        <v>360</v>
      </c>
      <c r="I12429">
        <v>80</v>
      </c>
      <c r="J12429">
        <v>3</v>
      </c>
      <c r="K12429">
        <v>4878</v>
      </c>
      <c r="L12429" t="s">
        <v>471</v>
      </c>
      <c r="M12429" s="2">
        <f>+Table3[[#This Row],[CHW]]/Table3[[#This Row],[Count of Airbill Number]]</f>
        <v>26.666666666666668</v>
      </c>
    </row>
    <row r="12430" spans="2:13">
      <c r="B12430" t="s">
        <v>20</v>
      </c>
      <c r="C12430" t="s">
        <v>472</v>
      </c>
      <c r="D12430" t="s">
        <v>22</v>
      </c>
      <c r="E12430" t="s">
        <v>776</v>
      </c>
      <c r="F12430" t="s">
        <v>776</v>
      </c>
      <c r="G12430" t="s">
        <v>64</v>
      </c>
      <c r="H12430" t="s">
        <v>24</v>
      </c>
      <c r="I12430">
        <v>80</v>
      </c>
      <c r="J12430">
        <v>1</v>
      </c>
      <c r="K12430">
        <v>4879</v>
      </c>
      <c r="L12430" t="s">
        <v>471</v>
      </c>
      <c r="M12430" s="2">
        <f>+Table3[[#This Row],[CHW]]/Table3[[#This Row],[Count of Airbill Number]]</f>
        <v>80</v>
      </c>
    </row>
    <row r="12431" spans="2:13">
      <c r="B12431" t="s">
        <v>20</v>
      </c>
      <c r="C12431" t="s">
        <v>472</v>
      </c>
      <c r="D12431" t="s">
        <v>22</v>
      </c>
      <c r="E12431" t="s">
        <v>778</v>
      </c>
      <c r="F12431" t="s">
        <v>778</v>
      </c>
      <c r="G12431" t="s">
        <v>171</v>
      </c>
      <c r="H12431" t="s">
        <v>297</v>
      </c>
      <c r="I12431">
        <v>80</v>
      </c>
      <c r="J12431">
        <v>8</v>
      </c>
      <c r="K12431">
        <v>4880</v>
      </c>
      <c r="L12431" t="s">
        <v>471</v>
      </c>
      <c r="M12431" s="2">
        <f>+Table3[[#This Row],[CHW]]/Table3[[#This Row],[Count of Airbill Number]]</f>
        <v>10</v>
      </c>
    </row>
    <row r="12432" spans="2:13">
      <c r="B12432" t="s">
        <v>20</v>
      </c>
      <c r="C12432" t="s">
        <v>472</v>
      </c>
      <c r="D12432" t="s">
        <v>22</v>
      </c>
      <c r="E12432" t="s">
        <v>778</v>
      </c>
      <c r="F12432" t="s">
        <v>777</v>
      </c>
      <c r="G12432" t="s">
        <v>153</v>
      </c>
      <c r="H12432" t="s">
        <v>181</v>
      </c>
      <c r="I12432">
        <v>80</v>
      </c>
      <c r="J12432">
        <v>5</v>
      </c>
      <c r="K12432">
        <v>4881</v>
      </c>
      <c r="L12432" t="s">
        <v>471</v>
      </c>
      <c r="M12432" s="2">
        <f>+Table3[[#This Row],[CHW]]/Table3[[#This Row],[Count of Airbill Number]]</f>
        <v>16</v>
      </c>
    </row>
    <row r="12433" spans="2:13">
      <c r="B12433" t="s">
        <v>20</v>
      </c>
      <c r="C12433" t="s">
        <v>472</v>
      </c>
      <c r="D12433" t="s">
        <v>22</v>
      </c>
      <c r="E12433" t="s">
        <v>776</v>
      </c>
      <c r="F12433" t="s">
        <v>776</v>
      </c>
      <c r="G12433" t="s">
        <v>186</v>
      </c>
      <c r="H12433" t="s">
        <v>103</v>
      </c>
      <c r="I12433">
        <v>80</v>
      </c>
      <c r="J12433">
        <v>2</v>
      </c>
      <c r="K12433">
        <v>4882</v>
      </c>
      <c r="L12433" t="s">
        <v>471</v>
      </c>
      <c r="M12433" s="2">
        <f>+Table3[[#This Row],[CHW]]/Table3[[#This Row],[Count of Airbill Number]]</f>
        <v>40</v>
      </c>
    </row>
    <row r="12434" spans="2:13">
      <c r="B12434" t="s">
        <v>20</v>
      </c>
      <c r="C12434" t="s">
        <v>472</v>
      </c>
      <c r="D12434" t="s">
        <v>22</v>
      </c>
      <c r="E12434" t="s">
        <v>778</v>
      </c>
      <c r="F12434" t="s">
        <v>778</v>
      </c>
      <c r="G12434" t="s">
        <v>678</v>
      </c>
      <c r="H12434" t="s">
        <v>150</v>
      </c>
      <c r="I12434">
        <v>80</v>
      </c>
      <c r="J12434">
        <v>1</v>
      </c>
      <c r="K12434">
        <v>4883</v>
      </c>
      <c r="L12434" t="s">
        <v>471</v>
      </c>
      <c r="M12434" s="2">
        <f>+Table3[[#This Row],[CHW]]/Table3[[#This Row],[Count of Airbill Number]]</f>
        <v>80</v>
      </c>
    </row>
    <row r="12435" spans="2:13">
      <c r="B12435" t="s">
        <v>20</v>
      </c>
      <c r="C12435" t="s">
        <v>472</v>
      </c>
      <c r="D12435" t="s">
        <v>22</v>
      </c>
      <c r="E12435" t="s">
        <v>777</v>
      </c>
      <c r="F12435" t="s">
        <v>777</v>
      </c>
      <c r="G12435" t="s">
        <v>485</v>
      </c>
      <c r="H12435" t="s">
        <v>553</v>
      </c>
      <c r="I12435">
        <v>80</v>
      </c>
      <c r="J12435">
        <v>2</v>
      </c>
      <c r="K12435">
        <v>4884</v>
      </c>
      <c r="L12435" t="s">
        <v>471</v>
      </c>
      <c r="M12435" s="2">
        <f>+Table3[[#This Row],[CHW]]/Table3[[#This Row],[Count of Airbill Number]]</f>
        <v>40</v>
      </c>
    </row>
    <row r="12436" spans="2:13">
      <c r="B12436" t="s">
        <v>20</v>
      </c>
      <c r="C12436" t="s">
        <v>472</v>
      </c>
      <c r="D12436" t="s">
        <v>22</v>
      </c>
      <c r="E12436" t="s">
        <v>776</v>
      </c>
      <c r="F12436" t="s">
        <v>778</v>
      </c>
      <c r="G12436" t="s">
        <v>66</v>
      </c>
      <c r="H12436" t="s">
        <v>173</v>
      </c>
      <c r="I12436">
        <v>80</v>
      </c>
      <c r="J12436">
        <v>5</v>
      </c>
      <c r="K12436">
        <v>4885</v>
      </c>
      <c r="L12436" t="s">
        <v>471</v>
      </c>
      <c r="M12436" s="2">
        <f>+Table3[[#This Row],[CHW]]/Table3[[#This Row],[Count of Airbill Number]]</f>
        <v>16</v>
      </c>
    </row>
    <row r="12437" spans="2:13">
      <c r="B12437" t="s">
        <v>20</v>
      </c>
      <c r="C12437" t="s">
        <v>472</v>
      </c>
      <c r="D12437" t="s">
        <v>22</v>
      </c>
      <c r="E12437" t="s">
        <v>778</v>
      </c>
      <c r="F12437" t="s">
        <v>778</v>
      </c>
      <c r="G12437" t="s">
        <v>325</v>
      </c>
      <c r="H12437" t="s">
        <v>226</v>
      </c>
      <c r="I12437">
        <v>80</v>
      </c>
      <c r="J12437">
        <v>8</v>
      </c>
      <c r="K12437">
        <v>4886</v>
      </c>
      <c r="L12437" t="s">
        <v>471</v>
      </c>
      <c r="M12437" s="2">
        <f>+Table3[[#This Row],[CHW]]/Table3[[#This Row],[Count of Airbill Number]]</f>
        <v>10</v>
      </c>
    </row>
    <row r="12438" spans="2:13">
      <c r="B12438" t="s">
        <v>20</v>
      </c>
      <c r="C12438" t="s">
        <v>472</v>
      </c>
      <c r="D12438" t="s">
        <v>22</v>
      </c>
      <c r="E12438" t="s">
        <v>778</v>
      </c>
      <c r="F12438" t="s">
        <v>778</v>
      </c>
      <c r="G12438" t="s">
        <v>536</v>
      </c>
      <c r="H12438" t="s">
        <v>269</v>
      </c>
      <c r="I12438">
        <v>80</v>
      </c>
      <c r="J12438">
        <v>2</v>
      </c>
      <c r="K12438">
        <v>4887</v>
      </c>
      <c r="L12438" t="s">
        <v>471</v>
      </c>
      <c r="M12438" s="2">
        <f>+Table3[[#This Row],[CHW]]/Table3[[#This Row],[Count of Airbill Number]]</f>
        <v>40</v>
      </c>
    </row>
    <row r="12439" spans="2:13">
      <c r="B12439" t="s">
        <v>20</v>
      </c>
      <c r="C12439" t="s">
        <v>472</v>
      </c>
      <c r="D12439" t="s">
        <v>22</v>
      </c>
      <c r="E12439" t="s">
        <v>776</v>
      </c>
      <c r="F12439" t="s">
        <v>776</v>
      </c>
      <c r="G12439" t="s">
        <v>202</v>
      </c>
      <c r="H12439" t="s">
        <v>72</v>
      </c>
      <c r="I12439">
        <v>80</v>
      </c>
      <c r="J12439">
        <v>2</v>
      </c>
      <c r="K12439">
        <v>4888</v>
      </c>
      <c r="L12439" t="s">
        <v>471</v>
      </c>
      <c r="M12439" s="2">
        <f>+Table3[[#This Row],[CHW]]/Table3[[#This Row],[Count of Airbill Number]]</f>
        <v>40</v>
      </c>
    </row>
    <row r="12440" spans="2:13">
      <c r="B12440" t="s">
        <v>20</v>
      </c>
      <c r="C12440" t="s">
        <v>472</v>
      </c>
      <c r="D12440" t="s">
        <v>22</v>
      </c>
      <c r="E12440" t="s">
        <v>776</v>
      </c>
      <c r="F12440" t="s">
        <v>776</v>
      </c>
      <c r="G12440" t="s">
        <v>100</v>
      </c>
      <c r="H12440" t="s">
        <v>64</v>
      </c>
      <c r="I12440">
        <v>80</v>
      </c>
      <c r="J12440">
        <v>2</v>
      </c>
      <c r="K12440">
        <v>4889</v>
      </c>
      <c r="L12440" t="s">
        <v>471</v>
      </c>
      <c r="M12440" s="2">
        <f>+Table3[[#This Row],[CHW]]/Table3[[#This Row],[Count of Airbill Number]]</f>
        <v>40</v>
      </c>
    </row>
    <row r="12441" spans="2:13">
      <c r="B12441" t="s">
        <v>20</v>
      </c>
      <c r="C12441" t="s">
        <v>472</v>
      </c>
      <c r="D12441" t="s">
        <v>22</v>
      </c>
      <c r="E12441" t="s">
        <v>776</v>
      </c>
      <c r="F12441" t="s">
        <v>776</v>
      </c>
      <c r="G12441" t="s">
        <v>69</v>
      </c>
      <c r="H12441" t="s">
        <v>84</v>
      </c>
      <c r="I12441">
        <v>80</v>
      </c>
      <c r="J12441">
        <v>1</v>
      </c>
      <c r="K12441">
        <v>4890</v>
      </c>
      <c r="L12441" t="s">
        <v>471</v>
      </c>
      <c r="M12441" s="2">
        <f>+Table3[[#This Row],[CHW]]/Table3[[#This Row],[Count of Airbill Number]]</f>
        <v>80</v>
      </c>
    </row>
    <row r="12442" spans="2:13">
      <c r="B12442" t="s">
        <v>20</v>
      </c>
      <c r="C12442" t="s">
        <v>472</v>
      </c>
      <c r="D12442" t="s">
        <v>22</v>
      </c>
      <c r="E12442" t="s">
        <v>778</v>
      </c>
      <c r="F12442" t="s">
        <v>778</v>
      </c>
      <c r="G12442" t="s">
        <v>267</v>
      </c>
      <c r="H12442" t="s">
        <v>173</v>
      </c>
      <c r="I12442">
        <v>80</v>
      </c>
      <c r="J12442">
        <v>12</v>
      </c>
      <c r="K12442">
        <v>4891</v>
      </c>
      <c r="L12442" t="s">
        <v>471</v>
      </c>
      <c r="M12442" s="2">
        <f>+Table3[[#This Row],[CHW]]/Table3[[#This Row],[Count of Airbill Number]]</f>
        <v>6.666666666666667</v>
      </c>
    </row>
    <row r="12443" spans="2:13">
      <c r="B12443" t="s">
        <v>20</v>
      </c>
      <c r="C12443" t="s">
        <v>472</v>
      </c>
      <c r="D12443" t="s">
        <v>22</v>
      </c>
      <c r="E12443" t="s">
        <v>778</v>
      </c>
      <c r="F12443" t="s">
        <v>778</v>
      </c>
      <c r="G12443" t="s">
        <v>267</v>
      </c>
      <c r="H12443" t="s">
        <v>155</v>
      </c>
      <c r="I12443">
        <v>80</v>
      </c>
      <c r="J12443">
        <v>8</v>
      </c>
      <c r="K12443">
        <v>4892</v>
      </c>
      <c r="L12443" t="s">
        <v>471</v>
      </c>
      <c r="M12443" s="2">
        <f>+Table3[[#This Row],[CHW]]/Table3[[#This Row],[Count of Airbill Number]]</f>
        <v>10</v>
      </c>
    </row>
    <row r="12444" spans="2:13">
      <c r="B12444" t="s">
        <v>20</v>
      </c>
      <c r="C12444" t="s">
        <v>472</v>
      </c>
      <c r="D12444" t="s">
        <v>22</v>
      </c>
      <c r="E12444" t="s">
        <v>778</v>
      </c>
      <c r="F12444" t="s">
        <v>778</v>
      </c>
      <c r="G12444" t="s">
        <v>546</v>
      </c>
      <c r="H12444" t="s">
        <v>113</v>
      </c>
      <c r="I12444">
        <v>80</v>
      </c>
      <c r="J12444">
        <v>5</v>
      </c>
      <c r="K12444">
        <v>4893</v>
      </c>
      <c r="L12444" t="s">
        <v>471</v>
      </c>
      <c r="M12444" s="2">
        <f>+Table3[[#This Row],[CHW]]/Table3[[#This Row],[Count of Airbill Number]]</f>
        <v>16</v>
      </c>
    </row>
    <row r="12445" spans="2:13">
      <c r="B12445" t="s">
        <v>20</v>
      </c>
      <c r="C12445" t="s">
        <v>472</v>
      </c>
      <c r="D12445" t="s">
        <v>22</v>
      </c>
      <c r="E12445" t="s">
        <v>776</v>
      </c>
      <c r="F12445" t="s">
        <v>776</v>
      </c>
      <c r="G12445" t="s">
        <v>31</v>
      </c>
      <c r="H12445" t="s">
        <v>630</v>
      </c>
      <c r="I12445">
        <v>79.990000000000009</v>
      </c>
      <c r="J12445">
        <v>7</v>
      </c>
      <c r="K12445">
        <v>4894</v>
      </c>
      <c r="L12445" t="s">
        <v>471</v>
      </c>
      <c r="M12445" s="2">
        <f>+Table3[[#This Row],[CHW]]/Table3[[#This Row],[Count of Airbill Number]]</f>
        <v>11.427142857142858</v>
      </c>
    </row>
    <row r="12446" spans="2:13">
      <c r="B12446" t="s">
        <v>20</v>
      </c>
      <c r="C12446" t="s">
        <v>472</v>
      </c>
      <c r="D12446" t="s">
        <v>22</v>
      </c>
      <c r="E12446" t="s">
        <v>778</v>
      </c>
      <c r="F12446" t="s">
        <v>778</v>
      </c>
      <c r="G12446" t="s">
        <v>171</v>
      </c>
      <c r="H12446" t="s">
        <v>250</v>
      </c>
      <c r="I12446">
        <v>79.680000000000007</v>
      </c>
      <c r="J12446">
        <v>8</v>
      </c>
      <c r="K12446">
        <v>4895</v>
      </c>
      <c r="L12446" t="s">
        <v>471</v>
      </c>
      <c r="M12446" s="2">
        <f>+Table3[[#This Row],[CHW]]/Table3[[#This Row],[Count of Airbill Number]]</f>
        <v>9.9600000000000009</v>
      </c>
    </row>
    <row r="12447" spans="2:13">
      <c r="B12447" t="s">
        <v>20</v>
      </c>
      <c r="C12447" t="s">
        <v>472</v>
      </c>
      <c r="D12447" t="s">
        <v>22</v>
      </c>
      <c r="E12447" t="s">
        <v>777</v>
      </c>
      <c r="F12447" t="s">
        <v>777</v>
      </c>
      <c r="G12447" t="s">
        <v>97</v>
      </c>
      <c r="H12447" t="s">
        <v>648</v>
      </c>
      <c r="I12447">
        <v>79.34</v>
      </c>
      <c r="J12447">
        <v>2</v>
      </c>
      <c r="K12447">
        <v>4896</v>
      </c>
      <c r="L12447" t="s">
        <v>471</v>
      </c>
      <c r="M12447" s="2">
        <f>+Table3[[#This Row],[CHW]]/Table3[[#This Row],[Count of Airbill Number]]</f>
        <v>39.67</v>
      </c>
    </row>
    <row r="12448" spans="2:13">
      <c r="B12448" t="s">
        <v>35</v>
      </c>
      <c r="C12448" t="s">
        <v>472</v>
      </c>
      <c r="D12448" t="s">
        <v>36</v>
      </c>
      <c r="E12448" t="s">
        <v>776</v>
      </c>
      <c r="F12448" t="s">
        <v>776</v>
      </c>
      <c r="G12448" t="s">
        <v>407</v>
      </c>
      <c r="H12448" t="s">
        <v>116</v>
      </c>
      <c r="I12448">
        <v>79</v>
      </c>
      <c r="J12448">
        <v>11</v>
      </c>
      <c r="K12448">
        <v>4897</v>
      </c>
      <c r="L12448" t="s">
        <v>471</v>
      </c>
      <c r="M12448" s="2">
        <f>+Table3[[#This Row],[CHW]]/Table3[[#This Row],[Count of Airbill Number]]</f>
        <v>7.1818181818181817</v>
      </c>
    </row>
    <row r="12449" spans="2:13">
      <c r="B12449" t="s">
        <v>20</v>
      </c>
      <c r="C12449" t="s">
        <v>472</v>
      </c>
      <c r="D12449" t="s">
        <v>22</v>
      </c>
      <c r="E12449" t="s">
        <v>778</v>
      </c>
      <c r="F12449" t="s">
        <v>777</v>
      </c>
      <c r="G12449" t="s">
        <v>393</v>
      </c>
      <c r="H12449" t="s">
        <v>110</v>
      </c>
      <c r="I12449">
        <v>79</v>
      </c>
      <c r="J12449">
        <v>6</v>
      </c>
      <c r="K12449">
        <v>4898</v>
      </c>
      <c r="L12449" t="s">
        <v>471</v>
      </c>
      <c r="M12449" s="2">
        <f>+Table3[[#This Row],[CHW]]/Table3[[#This Row],[Count of Airbill Number]]</f>
        <v>13.166666666666666</v>
      </c>
    </row>
    <row r="12450" spans="2:13">
      <c r="B12450" t="s">
        <v>20</v>
      </c>
      <c r="C12450" t="s">
        <v>472</v>
      </c>
      <c r="D12450" t="s">
        <v>22</v>
      </c>
      <c r="E12450" t="s">
        <v>776</v>
      </c>
      <c r="F12450" t="s">
        <v>776</v>
      </c>
      <c r="G12450" t="s">
        <v>102</v>
      </c>
      <c r="H12450" t="s">
        <v>77</v>
      </c>
      <c r="I12450">
        <v>79</v>
      </c>
      <c r="J12450">
        <v>4</v>
      </c>
      <c r="K12450">
        <v>4899</v>
      </c>
      <c r="L12450" t="s">
        <v>471</v>
      </c>
      <c r="M12450" s="2">
        <f>+Table3[[#This Row],[CHW]]/Table3[[#This Row],[Count of Airbill Number]]</f>
        <v>19.75</v>
      </c>
    </row>
    <row r="12451" spans="2:13">
      <c r="B12451" t="s">
        <v>20</v>
      </c>
      <c r="C12451" t="s">
        <v>472</v>
      </c>
      <c r="D12451" t="s">
        <v>22</v>
      </c>
      <c r="E12451" t="s">
        <v>778</v>
      </c>
      <c r="F12451" t="s">
        <v>776</v>
      </c>
      <c r="G12451" t="s">
        <v>475</v>
      </c>
      <c r="H12451" t="s">
        <v>37</v>
      </c>
      <c r="I12451">
        <v>79</v>
      </c>
      <c r="J12451">
        <v>2</v>
      </c>
      <c r="K12451">
        <v>4900</v>
      </c>
      <c r="L12451" t="s">
        <v>471</v>
      </c>
      <c r="M12451" s="2">
        <f>+Table3[[#This Row],[CHW]]/Table3[[#This Row],[Count of Airbill Number]]</f>
        <v>39.5</v>
      </c>
    </row>
    <row r="12452" spans="2:13">
      <c r="B12452" t="s">
        <v>20</v>
      </c>
      <c r="C12452" t="s">
        <v>472</v>
      </c>
      <c r="D12452" t="s">
        <v>22</v>
      </c>
      <c r="E12452" t="s">
        <v>778</v>
      </c>
      <c r="F12452" t="s">
        <v>776</v>
      </c>
      <c r="G12452" t="s">
        <v>475</v>
      </c>
      <c r="H12452" t="s">
        <v>32</v>
      </c>
      <c r="I12452">
        <v>79</v>
      </c>
      <c r="J12452">
        <v>1</v>
      </c>
      <c r="K12452">
        <v>4901</v>
      </c>
      <c r="L12452" t="s">
        <v>471</v>
      </c>
      <c r="M12452" s="2">
        <f>+Table3[[#This Row],[CHW]]/Table3[[#This Row],[Count of Airbill Number]]</f>
        <v>79</v>
      </c>
    </row>
    <row r="12453" spans="2:13">
      <c r="B12453" t="s">
        <v>20</v>
      </c>
      <c r="C12453" t="s">
        <v>472</v>
      </c>
      <c r="D12453" t="s">
        <v>22</v>
      </c>
      <c r="E12453" t="s">
        <v>776</v>
      </c>
      <c r="F12453" t="s">
        <v>778</v>
      </c>
      <c r="G12453" t="s">
        <v>85</v>
      </c>
      <c r="H12453" t="s">
        <v>194</v>
      </c>
      <c r="I12453">
        <v>79</v>
      </c>
      <c r="J12453">
        <v>5</v>
      </c>
      <c r="K12453">
        <v>4902</v>
      </c>
      <c r="L12453" t="s">
        <v>471</v>
      </c>
      <c r="M12453" s="2">
        <f>+Table3[[#This Row],[CHW]]/Table3[[#This Row],[Count of Airbill Number]]</f>
        <v>15.8</v>
      </c>
    </row>
    <row r="12454" spans="2:13">
      <c r="B12454" t="s">
        <v>20</v>
      </c>
      <c r="C12454" t="s">
        <v>472</v>
      </c>
      <c r="D12454" t="s">
        <v>22</v>
      </c>
      <c r="E12454" t="s">
        <v>776</v>
      </c>
      <c r="F12454" t="s">
        <v>776</v>
      </c>
      <c r="G12454" t="s">
        <v>69</v>
      </c>
      <c r="H12454" t="s">
        <v>85</v>
      </c>
      <c r="I12454">
        <v>79</v>
      </c>
      <c r="J12454">
        <v>5</v>
      </c>
      <c r="K12454">
        <v>4903</v>
      </c>
      <c r="L12454" t="s">
        <v>471</v>
      </c>
      <c r="M12454" s="2">
        <f>+Table3[[#This Row],[CHW]]/Table3[[#This Row],[Count of Airbill Number]]</f>
        <v>15.8</v>
      </c>
    </row>
    <row r="12455" spans="2:13">
      <c r="B12455" t="s">
        <v>20</v>
      </c>
      <c r="C12455" t="s">
        <v>472</v>
      </c>
      <c r="D12455" t="s">
        <v>22</v>
      </c>
      <c r="E12455" t="s">
        <v>777</v>
      </c>
      <c r="F12455" t="s">
        <v>778</v>
      </c>
      <c r="G12455" t="s">
        <v>181</v>
      </c>
      <c r="H12455" t="s">
        <v>86</v>
      </c>
      <c r="I12455">
        <v>79</v>
      </c>
      <c r="J12455">
        <v>5</v>
      </c>
      <c r="K12455">
        <v>4904</v>
      </c>
      <c r="L12455" t="s">
        <v>471</v>
      </c>
      <c r="M12455" s="2">
        <f>+Table3[[#This Row],[CHW]]/Table3[[#This Row],[Count of Airbill Number]]</f>
        <v>15.8</v>
      </c>
    </row>
    <row r="12456" spans="2:13">
      <c r="B12456" t="s">
        <v>20</v>
      </c>
      <c r="C12456" t="s">
        <v>472</v>
      </c>
      <c r="D12456" t="s">
        <v>22</v>
      </c>
      <c r="E12456" t="s">
        <v>776</v>
      </c>
      <c r="F12456" t="s">
        <v>776</v>
      </c>
      <c r="G12456" t="s">
        <v>89</v>
      </c>
      <c r="H12456" t="s">
        <v>84</v>
      </c>
      <c r="I12456">
        <v>79</v>
      </c>
      <c r="J12456">
        <v>4</v>
      </c>
      <c r="K12456">
        <v>4905</v>
      </c>
      <c r="L12456" t="s">
        <v>471</v>
      </c>
      <c r="M12456" s="2">
        <f>+Table3[[#This Row],[CHW]]/Table3[[#This Row],[Count of Airbill Number]]</f>
        <v>19.75</v>
      </c>
    </row>
    <row r="12457" spans="2:13">
      <c r="B12457" t="s">
        <v>20</v>
      </c>
      <c r="C12457" t="s">
        <v>472</v>
      </c>
      <c r="D12457" t="s">
        <v>22</v>
      </c>
      <c r="E12457" t="s">
        <v>778</v>
      </c>
      <c r="F12457" t="s">
        <v>776</v>
      </c>
      <c r="G12457" t="s">
        <v>194</v>
      </c>
      <c r="H12457" t="s">
        <v>116</v>
      </c>
      <c r="I12457">
        <v>79</v>
      </c>
      <c r="J12457">
        <v>2</v>
      </c>
      <c r="K12457">
        <v>4906</v>
      </c>
      <c r="L12457" t="s">
        <v>471</v>
      </c>
      <c r="M12457" s="2">
        <f>+Table3[[#This Row],[CHW]]/Table3[[#This Row],[Count of Airbill Number]]</f>
        <v>39.5</v>
      </c>
    </row>
    <row r="12458" spans="2:13">
      <c r="B12458" t="s">
        <v>20</v>
      </c>
      <c r="C12458" t="s">
        <v>21</v>
      </c>
      <c r="D12458" t="s">
        <v>22</v>
      </c>
      <c r="E12458" t="s">
        <v>777</v>
      </c>
      <c r="F12458" t="s">
        <v>777</v>
      </c>
      <c r="G12458" t="s">
        <v>227</v>
      </c>
      <c r="H12458" t="s">
        <v>115</v>
      </c>
      <c r="I12458">
        <v>78.900000000000006</v>
      </c>
      <c r="J12458">
        <v>3</v>
      </c>
      <c r="K12458">
        <v>4907</v>
      </c>
      <c r="L12458" t="s">
        <v>471</v>
      </c>
      <c r="M12458" s="2">
        <f>+Table3[[#This Row],[CHW]]/Table3[[#This Row],[Count of Airbill Number]]</f>
        <v>26.3</v>
      </c>
    </row>
    <row r="12459" spans="2:13">
      <c r="B12459" t="s">
        <v>20</v>
      </c>
      <c r="C12459" t="s">
        <v>472</v>
      </c>
      <c r="D12459" t="s">
        <v>22</v>
      </c>
      <c r="E12459" t="s">
        <v>778</v>
      </c>
      <c r="F12459" t="s">
        <v>778</v>
      </c>
      <c r="G12459" t="s">
        <v>171</v>
      </c>
      <c r="H12459" t="s">
        <v>99</v>
      </c>
      <c r="I12459">
        <v>78.819999999999993</v>
      </c>
      <c r="J12459">
        <v>10</v>
      </c>
      <c r="K12459">
        <v>4908</v>
      </c>
      <c r="L12459" t="s">
        <v>471</v>
      </c>
      <c r="M12459" s="2">
        <f>+Table3[[#This Row],[CHW]]/Table3[[#This Row],[Count of Airbill Number]]</f>
        <v>7.8819999999999997</v>
      </c>
    </row>
    <row r="12460" spans="2:13">
      <c r="B12460" t="s">
        <v>35</v>
      </c>
      <c r="C12460" t="s">
        <v>472</v>
      </c>
      <c r="D12460" t="s">
        <v>36</v>
      </c>
      <c r="E12460" t="s">
        <v>776</v>
      </c>
      <c r="F12460" t="s">
        <v>778</v>
      </c>
      <c r="G12460" t="s">
        <v>57</v>
      </c>
      <c r="H12460" t="s">
        <v>113</v>
      </c>
      <c r="I12460">
        <v>78.81</v>
      </c>
      <c r="J12460">
        <v>1</v>
      </c>
      <c r="K12460">
        <v>4909</v>
      </c>
      <c r="L12460" t="s">
        <v>471</v>
      </c>
      <c r="M12460" s="2">
        <f>+Table3[[#This Row],[CHW]]/Table3[[#This Row],[Count of Airbill Number]]</f>
        <v>78.81</v>
      </c>
    </row>
    <row r="12461" spans="2:13">
      <c r="B12461" t="s">
        <v>20</v>
      </c>
      <c r="C12461" t="s">
        <v>472</v>
      </c>
      <c r="D12461" t="s">
        <v>22</v>
      </c>
      <c r="E12461" t="s">
        <v>778</v>
      </c>
      <c r="F12461" t="s">
        <v>778</v>
      </c>
      <c r="G12461" t="s">
        <v>124</v>
      </c>
      <c r="H12461" t="s">
        <v>269</v>
      </c>
      <c r="I12461">
        <v>78.72</v>
      </c>
      <c r="J12461">
        <v>4</v>
      </c>
      <c r="K12461">
        <v>4910</v>
      </c>
      <c r="L12461" t="s">
        <v>471</v>
      </c>
      <c r="M12461" s="2">
        <f>+Table3[[#This Row],[CHW]]/Table3[[#This Row],[Count of Airbill Number]]</f>
        <v>19.68</v>
      </c>
    </row>
    <row r="12462" spans="2:13">
      <c r="B12462" t="s">
        <v>20</v>
      </c>
      <c r="C12462" t="s">
        <v>472</v>
      </c>
      <c r="D12462" t="s">
        <v>22</v>
      </c>
      <c r="E12462" t="s">
        <v>777</v>
      </c>
      <c r="F12462" t="s">
        <v>777</v>
      </c>
      <c r="G12462" t="s">
        <v>274</v>
      </c>
      <c r="H12462" t="s">
        <v>513</v>
      </c>
      <c r="I12462">
        <v>78.539999999999992</v>
      </c>
      <c r="J12462">
        <v>3</v>
      </c>
      <c r="K12462">
        <v>4911</v>
      </c>
      <c r="L12462" t="s">
        <v>471</v>
      </c>
      <c r="M12462" s="2">
        <f>+Table3[[#This Row],[CHW]]/Table3[[#This Row],[Count of Airbill Number]]</f>
        <v>26.179999999999996</v>
      </c>
    </row>
    <row r="12463" spans="2:13">
      <c r="B12463" t="s">
        <v>20</v>
      </c>
      <c r="C12463" t="s">
        <v>472</v>
      </c>
      <c r="D12463" t="s">
        <v>22</v>
      </c>
      <c r="E12463" t="s">
        <v>776</v>
      </c>
      <c r="F12463" t="s">
        <v>776</v>
      </c>
      <c r="G12463" t="s">
        <v>69</v>
      </c>
      <c r="H12463" t="s">
        <v>102</v>
      </c>
      <c r="I12463">
        <v>78.5</v>
      </c>
      <c r="J12463">
        <v>2</v>
      </c>
      <c r="K12463">
        <v>4912</v>
      </c>
      <c r="L12463" t="s">
        <v>471</v>
      </c>
      <c r="M12463" s="2">
        <f>+Table3[[#This Row],[CHW]]/Table3[[#This Row],[Count of Airbill Number]]</f>
        <v>39.25</v>
      </c>
    </row>
    <row r="12464" spans="2:13">
      <c r="B12464" t="s">
        <v>20</v>
      </c>
      <c r="C12464" t="s">
        <v>472</v>
      </c>
      <c r="D12464" t="s">
        <v>36</v>
      </c>
      <c r="E12464" t="s">
        <v>776</v>
      </c>
      <c r="F12464" t="s">
        <v>776</v>
      </c>
      <c r="G12464" t="s">
        <v>33</v>
      </c>
      <c r="H12464" t="s">
        <v>37</v>
      </c>
      <c r="I12464">
        <v>78.12</v>
      </c>
      <c r="J12464">
        <v>4</v>
      </c>
      <c r="K12464">
        <v>4913</v>
      </c>
      <c r="L12464" t="s">
        <v>471</v>
      </c>
      <c r="M12464" s="2">
        <f>+Table3[[#This Row],[CHW]]/Table3[[#This Row],[Count of Airbill Number]]</f>
        <v>19.53</v>
      </c>
    </row>
    <row r="12465" spans="2:13">
      <c r="B12465" t="s">
        <v>35</v>
      </c>
      <c r="C12465" t="s">
        <v>21</v>
      </c>
      <c r="D12465" t="s">
        <v>36</v>
      </c>
      <c r="E12465" t="s">
        <v>777</v>
      </c>
      <c r="F12465" t="s">
        <v>777</v>
      </c>
      <c r="G12465" t="s">
        <v>27</v>
      </c>
      <c r="H12465" t="s">
        <v>520</v>
      </c>
      <c r="I12465">
        <v>78</v>
      </c>
      <c r="J12465">
        <v>1</v>
      </c>
      <c r="K12465">
        <v>4914</v>
      </c>
      <c r="L12465" t="s">
        <v>471</v>
      </c>
      <c r="M12465" s="2">
        <f>+Table3[[#This Row],[CHW]]/Table3[[#This Row],[Count of Airbill Number]]</f>
        <v>78</v>
      </c>
    </row>
    <row r="12466" spans="2:13">
      <c r="B12466" t="s">
        <v>35</v>
      </c>
      <c r="C12466" t="s">
        <v>472</v>
      </c>
      <c r="D12466" t="s">
        <v>36</v>
      </c>
      <c r="E12466" t="s">
        <v>777</v>
      </c>
      <c r="F12466" t="s">
        <v>777</v>
      </c>
      <c r="G12466" t="s">
        <v>38</v>
      </c>
      <c r="H12466" t="s">
        <v>181</v>
      </c>
      <c r="I12466">
        <v>78</v>
      </c>
      <c r="J12466">
        <v>1</v>
      </c>
      <c r="K12466">
        <v>4915</v>
      </c>
      <c r="L12466" t="s">
        <v>471</v>
      </c>
      <c r="M12466" s="2">
        <f>+Table3[[#This Row],[CHW]]/Table3[[#This Row],[Count of Airbill Number]]</f>
        <v>78</v>
      </c>
    </row>
    <row r="12467" spans="2:13">
      <c r="B12467" t="s">
        <v>35</v>
      </c>
      <c r="C12467" t="s">
        <v>472</v>
      </c>
      <c r="D12467" t="s">
        <v>36</v>
      </c>
      <c r="E12467" t="s">
        <v>778</v>
      </c>
      <c r="F12467" t="s">
        <v>778</v>
      </c>
      <c r="G12467" t="s">
        <v>283</v>
      </c>
      <c r="H12467" t="s">
        <v>86</v>
      </c>
      <c r="I12467">
        <v>78</v>
      </c>
      <c r="J12467">
        <v>1</v>
      </c>
      <c r="K12467">
        <v>4916</v>
      </c>
      <c r="L12467" t="s">
        <v>471</v>
      </c>
      <c r="M12467" s="2">
        <f>+Table3[[#This Row],[CHW]]/Table3[[#This Row],[Count of Airbill Number]]</f>
        <v>78</v>
      </c>
    </row>
    <row r="12468" spans="2:13">
      <c r="B12468" t="s">
        <v>35</v>
      </c>
      <c r="C12468" t="s">
        <v>472</v>
      </c>
      <c r="D12468" t="s">
        <v>36</v>
      </c>
      <c r="E12468" t="s">
        <v>776</v>
      </c>
      <c r="F12468" t="s">
        <v>777</v>
      </c>
      <c r="G12468" t="s">
        <v>37</v>
      </c>
      <c r="H12468" t="s">
        <v>190</v>
      </c>
      <c r="I12468">
        <v>78</v>
      </c>
      <c r="J12468">
        <v>1</v>
      </c>
      <c r="K12468">
        <v>4917</v>
      </c>
      <c r="L12468" t="s">
        <v>471</v>
      </c>
      <c r="M12468" s="2">
        <f>+Table3[[#This Row],[CHW]]/Table3[[#This Row],[Count of Airbill Number]]</f>
        <v>78</v>
      </c>
    </row>
    <row r="12469" spans="2:13">
      <c r="B12469" t="s">
        <v>35</v>
      </c>
      <c r="C12469" t="s">
        <v>472</v>
      </c>
      <c r="D12469" t="s">
        <v>36</v>
      </c>
      <c r="E12469" t="s">
        <v>777</v>
      </c>
      <c r="F12469" t="s">
        <v>777</v>
      </c>
      <c r="G12469" t="s">
        <v>181</v>
      </c>
      <c r="H12469" t="s">
        <v>29</v>
      </c>
      <c r="I12469">
        <v>78</v>
      </c>
      <c r="J12469">
        <v>1</v>
      </c>
      <c r="K12469">
        <v>4918</v>
      </c>
      <c r="L12469" t="s">
        <v>471</v>
      </c>
      <c r="M12469" s="2">
        <f>+Table3[[#This Row],[CHW]]/Table3[[#This Row],[Count of Airbill Number]]</f>
        <v>78</v>
      </c>
    </row>
    <row r="12470" spans="2:13">
      <c r="B12470" t="s">
        <v>20</v>
      </c>
      <c r="C12470" t="s">
        <v>21</v>
      </c>
      <c r="D12470" t="s">
        <v>22</v>
      </c>
      <c r="E12470" t="s">
        <v>778</v>
      </c>
      <c r="F12470" t="s">
        <v>778</v>
      </c>
      <c r="G12470" t="s">
        <v>51</v>
      </c>
      <c r="H12470" t="s">
        <v>269</v>
      </c>
      <c r="I12470">
        <v>78</v>
      </c>
      <c r="J12470">
        <v>22</v>
      </c>
      <c r="K12470">
        <v>4919</v>
      </c>
      <c r="L12470" t="s">
        <v>471</v>
      </c>
      <c r="M12470" s="2">
        <f>+Table3[[#This Row],[CHW]]/Table3[[#This Row],[Count of Airbill Number]]</f>
        <v>3.5454545454545454</v>
      </c>
    </row>
    <row r="12471" spans="2:13">
      <c r="B12471" t="s">
        <v>20</v>
      </c>
      <c r="C12471" t="s">
        <v>21</v>
      </c>
      <c r="D12471" t="s">
        <v>22</v>
      </c>
      <c r="E12471" t="s">
        <v>778</v>
      </c>
      <c r="F12471" t="s">
        <v>778</v>
      </c>
      <c r="G12471" t="s">
        <v>358</v>
      </c>
      <c r="H12471" t="s">
        <v>112</v>
      </c>
      <c r="I12471">
        <v>78</v>
      </c>
      <c r="J12471">
        <v>67</v>
      </c>
      <c r="K12471">
        <v>4920</v>
      </c>
      <c r="L12471" t="s">
        <v>471</v>
      </c>
      <c r="M12471" s="2">
        <f>+Table3[[#This Row],[CHW]]/Table3[[#This Row],[Count of Airbill Number]]</f>
        <v>1.164179104477612</v>
      </c>
    </row>
    <row r="12472" spans="2:13">
      <c r="B12472" t="s">
        <v>20</v>
      </c>
      <c r="C12472" t="s">
        <v>21</v>
      </c>
      <c r="D12472" t="s">
        <v>36</v>
      </c>
      <c r="E12472" t="s">
        <v>777</v>
      </c>
      <c r="F12472" t="s">
        <v>777</v>
      </c>
      <c r="G12472" t="s">
        <v>110</v>
      </c>
      <c r="H12472" t="s">
        <v>106</v>
      </c>
      <c r="I12472">
        <v>78</v>
      </c>
      <c r="J12472">
        <v>44</v>
      </c>
      <c r="K12472">
        <v>4921</v>
      </c>
      <c r="L12472" t="s">
        <v>471</v>
      </c>
      <c r="M12472" s="2">
        <f>+Table3[[#This Row],[CHW]]/Table3[[#This Row],[Count of Airbill Number]]</f>
        <v>1.7727272727272727</v>
      </c>
    </row>
    <row r="12473" spans="2:13">
      <c r="B12473" t="s">
        <v>20</v>
      </c>
      <c r="C12473" t="s">
        <v>472</v>
      </c>
      <c r="D12473" t="s">
        <v>22</v>
      </c>
      <c r="E12473" t="s">
        <v>776</v>
      </c>
      <c r="F12473" t="s">
        <v>778</v>
      </c>
      <c r="G12473" t="s">
        <v>63</v>
      </c>
      <c r="H12473" t="s">
        <v>51</v>
      </c>
      <c r="I12473">
        <v>78</v>
      </c>
      <c r="J12473">
        <v>3</v>
      </c>
      <c r="K12473">
        <v>4922</v>
      </c>
      <c r="L12473" t="s">
        <v>471</v>
      </c>
      <c r="M12473" s="2">
        <f>+Table3[[#This Row],[CHW]]/Table3[[#This Row],[Count of Airbill Number]]</f>
        <v>26</v>
      </c>
    </row>
    <row r="12474" spans="2:13">
      <c r="B12474" t="s">
        <v>20</v>
      </c>
      <c r="C12474" t="s">
        <v>472</v>
      </c>
      <c r="D12474" t="s">
        <v>22</v>
      </c>
      <c r="E12474" t="s">
        <v>778</v>
      </c>
      <c r="F12474" t="s">
        <v>777</v>
      </c>
      <c r="G12474" t="s">
        <v>112</v>
      </c>
      <c r="H12474" t="s">
        <v>230</v>
      </c>
      <c r="I12474">
        <v>78</v>
      </c>
      <c r="J12474">
        <v>3</v>
      </c>
      <c r="K12474">
        <v>4923</v>
      </c>
      <c r="L12474" t="s">
        <v>471</v>
      </c>
      <c r="M12474" s="2">
        <f>+Table3[[#This Row],[CHW]]/Table3[[#This Row],[Count of Airbill Number]]</f>
        <v>26</v>
      </c>
    </row>
    <row r="12475" spans="2:13">
      <c r="B12475" t="s">
        <v>20</v>
      </c>
      <c r="C12475" t="s">
        <v>472</v>
      </c>
      <c r="D12475" t="s">
        <v>22</v>
      </c>
      <c r="E12475" t="s">
        <v>777</v>
      </c>
      <c r="F12475" t="s">
        <v>776</v>
      </c>
      <c r="G12475" t="s">
        <v>324</v>
      </c>
      <c r="H12475" t="s">
        <v>122</v>
      </c>
      <c r="I12475">
        <v>78</v>
      </c>
      <c r="J12475">
        <v>3</v>
      </c>
      <c r="K12475">
        <v>4924</v>
      </c>
      <c r="L12475" t="s">
        <v>471</v>
      </c>
      <c r="M12475" s="2">
        <f>+Table3[[#This Row],[CHW]]/Table3[[#This Row],[Count of Airbill Number]]</f>
        <v>26</v>
      </c>
    </row>
    <row r="12476" spans="2:13">
      <c r="B12476" t="s">
        <v>20</v>
      </c>
      <c r="C12476" t="s">
        <v>472</v>
      </c>
      <c r="D12476" t="s">
        <v>22</v>
      </c>
      <c r="E12476" t="s">
        <v>777</v>
      </c>
      <c r="F12476" t="s">
        <v>776</v>
      </c>
      <c r="G12476" t="s">
        <v>26</v>
      </c>
      <c r="H12476" t="s">
        <v>66</v>
      </c>
      <c r="I12476">
        <v>78</v>
      </c>
      <c r="J12476">
        <v>7</v>
      </c>
      <c r="K12476">
        <v>4925</v>
      </c>
      <c r="L12476" t="s">
        <v>471</v>
      </c>
      <c r="M12476" s="2">
        <f>+Table3[[#This Row],[CHW]]/Table3[[#This Row],[Count of Airbill Number]]</f>
        <v>11.142857142857142</v>
      </c>
    </row>
    <row r="12477" spans="2:13">
      <c r="B12477" t="s">
        <v>20</v>
      </c>
      <c r="C12477" t="s">
        <v>472</v>
      </c>
      <c r="D12477" t="s">
        <v>22</v>
      </c>
      <c r="E12477" t="s">
        <v>776</v>
      </c>
      <c r="F12477" t="s">
        <v>777</v>
      </c>
      <c r="G12477" t="s">
        <v>33</v>
      </c>
      <c r="H12477" t="s">
        <v>181</v>
      </c>
      <c r="I12477">
        <v>78</v>
      </c>
      <c r="J12477">
        <v>2</v>
      </c>
      <c r="K12477">
        <v>4926</v>
      </c>
      <c r="L12477" t="s">
        <v>471</v>
      </c>
      <c r="M12477" s="2">
        <f>+Table3[[#This Row],[CHW]]/Table3[[#This Row],[Count of Airbill Number]]</f>
        <v>39</v>
      </c>
    </row>
    <row r="12478" spans="2:13">
      <c r="B12478" t="s">
        <v>20</v>
      </c>
      <c r="C12478" t="s">
        <v>472</v>
      </c>
      <c r="D12478" t="s">
        <v>22</v>
      </c>
      <c r="E12478" t="s">
        <v>776</v>
      </c>
      <c r="F12478" t="s">
        <v>778</v>
      </c>
      <c r="G12478" t="s">
        <v>66</v>
      </c>
      <c r="H12478" t="s">
        <v>333</v>
      </c>
      <c r="I12478">
        <v>78</v>
      </c>
      <c r="J12478">
        <v>2</v>
      </c>
      <c r="K12478">
        <v>4927</v>
      </c>
      <c r="L12478" t="s">
        <v>471</v>
      </c>
      <c r="M12478" s="2">
        <f>+Table3[[#This Row],[CHW]]/Table3[[#This Row],[Count of Airbill Number]]</f>
        <v>39</v>
      </c>
    </row>
    <row r="12479" spans="2:13">
      <c r="B12479" t="s">
        <v>20</v>
      </c>
      <c r="C12479" t="s">
        <v>472</v>
      </c>
      <c r="D12479" t="s">
        <v>22</v>
      </c>
      <c r="E12479" t="s">
        <v>776</v>
      </c>
      <c r="F12479" t="s">
        <v>776</v>
      </c>
      <c r="G12479" t="s">
        <v>107</v>
      </c>
      <c r="H12479" t="s">
        <v>72</v>
      </c>
      <c r="I12479">
        <v>78</v>
      </c>
      <c r="J12479">
        <v>6</v>
      </c>
      <c r="K12479">
        <v>4928</v>
      </c>
      <c r="L12479" t="s">
        <v>471</v>
      </c>
      <c r="M12479" s="2">
        <f>+Table3[[#This Row],[CHW]]/Table3[[#This Row],[Count of Airbill Number]]</f>
        <v>13</v>
      </c>
    </row>
    <row r="12480" spans="2:13">
      <c r="B12480" t="s">
        <v>20</v>
      </c>
      <c r="C12480" t="s">
        <v>472</v>
      </c>
      <c r="D12480" t="s">
        <v>22</v>
      </c>
      <c r="E12480" t="s">
        <v>778</v>
      </c>
      <c r="F12480" t="s">
        <v>776</v>
      </c>
      <c r="G12480" t="s">
        <v>194</v>
      </c>
      <c r="H12480" t="s">
        <v>85</v>
      </c>
      <c r="I12480">
        <v>78</v>
      </c>
      <c r="J12480">
        <v>2</v>
      </c>
      <c r="K12480">
        <v>4929</v>
      </c>
      <c r="L12480" t="s">
        <v>471</v>
      </c>
      <c r="M12480" s="2">
        <f>+Table3[[#This Row],[CHW]]/Table3[[#This Row],[Count of Airbill Number]]</f>
        <v>39</v>
      </c>
    </row>
    <row r="12481" spans="2:13">
      <c r="B12481" t="s">
        <v>20</v>
      </c>
      <c r="C12481" t="s">
        <v>472</v>
      </c>
      <c r="D12481" t="s">
        <v>36</v>
      </c>
      <c r="E12481" t="s">
        <v>776</v>
      </c>
      <c r="F12481" t="s">
        <v>777</v>
      </c>
      <c r="G12481" t="s">
        <v>85</v>
      </c>
      <c r="H12481" t="s">
        <v>44</v>
      </c>
      <c r="I12481">
        <v>78</v>
      </c>
      <c r="J12481">
        <v>4</v>
      </c>
      <c r="K12481">
        <v>4930</v>
      </c>
      <c r="L12481" t="s">
        <v>471</v>
      </c>
      <c r="M12481" s="2">
        <f>+Table3[[#This Row],[CHW]]/Table3[[#This Row],[Count of Airbill Number]]</f>
        <v>19.5</v>
      </c>
    </row>
    <row r="12482" spans="2:13">
      <c r="B12482" t="s">
        <v>20</v>
      </c>
      <c r="C12482" t="s">
        <v>21</v>
      </c>
      <c r="D12482" t="s">
        <v>22</v>
      </c>
      <c r="E12482" t="s">
        <v>776</v>
      </c>
      <c r="F12482" t="s">
        <v>778</v>
      </c>
      <c r="G12482" t="s">
        <v>31</v>
      </c>
      <c r="H12482" t="s">
        <v>124</v>
      </c>
      <c r="I12482">
        <v>77.92</v>
      </c>
      <c r="J12482">
        <v>2</v>
      </c>
      <c r="K12482">
        <v>4931</v>
      </c>
      <c r="L12482" t="s">
        <v>471</v>
      </c>
      <c r="M12482" s="2">
        <f>+Table3[[#This Row],[CHW]]/Table3[[#This Row],[Count of Airbill Number]]</f>
        <v>38.96</v>
      </c>
    </row>
    <row r="12483" spans="2:13">
      <c r="B12483" t="s">
        <v>20</v>
      </c>
      <c r="C12483" t="s">
        <v>21</v>
      </c>
      <c r="D12483" t="s">
        <v>22</v>
      </c>
      <c r="E12483" t="s">
        <v>776</v>
      </c>
      <c r="F12483" t="s">
        <v>777</v>
      </c>
      <c r="G12483" t="s">
        <v>85</v>
      </c>
      <c r="H12483" t="s">
        <v>52</v>
      </c>
      <c r="I12483">
        <v>77.8</v>
      </c>
      <c r="J12483">
        <v>11</v>
      </c>
      <c r="K12483">
        <v>4932</v>
      </c>
      <c r="L12483" t="s">
        <v>471</v>
      </c>
      <c r="M12483" s="2">
        <f>+Table3[[#This Row],[CHW]]/Table3[[#This Row],[Count of Airbill Number]]</f>
        <v>7.0727272727272723</v>
      </c>
    </row>
    <row r="12484" spans="2:13">
      <c r="B12484" t="s">
        <v>20</v>
      </c>
      <c r="C12484" t="s">
        <v>472</v>
      </c>
      <c r="D12484" t="s">
        <v>22</v>
      </c>
      <c r="E12484" t="s">
        <v>776</v>
      </c>
      <c r="F12484" t="s">
        <v>778</v>
      </c>
      <c r="G12484" t="s">
        <v>32</v>
      </c>
      <c r="H12484" t="s">
        <v>210</v>
      </c>
      <c r="I12484">
        <v>77.8</v>
      </c>
      <c r="J12484">
        <v>5</v>
      </c>
      <c r="K12484">
        <v>4933</v>
      </c>
      <c r="L12484" t="s">
        <v>471</v>
      </c>
      <c r="M12484" s="2">
        <f>+Table3[[#This Row],[CHW]]/Table3[[#This Row],[Count of Airbill Number]]</f>
        <v>15.559999999999999</v>
      </c>
    </row>
    <row r="12485" spans="2:13">
      <c r="B12485" t="s">
        <v>35</v>
      </c>
      <c r="C12485" t="s">
        <v>21</v>
      </c>
      <c r="D12485" t="s">
        <v>36</v>
      </c>
      <c r="E12485" t="s">
        <v>776</v>
      </c>
      <c r="F12485" t="s">
        <v>776</v>
      </c>
      <c r="G12485" t="s">
        <v>37</v>
      </c>
      <c r="H12485" t="s">
        <v>59</v>
      </c>
      <c r="I12485">
        <v>77.599999999999994</v>
      </c>
      <c r="J12485">
        <v>2</v>
      </c>
      <c r="K12485">
        <v>4934</v>
      </c>
      <c r="L12485" t="s">
        <v>471</v>
      </c>
      <c r="M12485" s="2">
        <f>+Table3[[#This Row],[CHW]]/Table3[[#This Row],[Count of Airbill Number]]</f>
        <v>38.799999999999997</v>
      </c>
    </row>
    <row r="12486" spans="2:13">
      <c r="B12486" t="s">
        <v>20</v>
      </c>
      <c r="C12486" t="s">
        <v>21</v>
      </c>
      <c r="D12486" t="s">
        <v>22</v>
      </c>
      <c r="E12486" t="s">
        <v>778</v>
      </c>
      <c r="F12486" t="s">
        <v>777</v>
      </c>
      <c r="G12486" t="s">
        <v>113</v>
      </c>
      <c r="H12486" t="s">
        <v>52</v>
      </c>
      <c r="I12486">
        <v>77.599999999999994</v>
      </c>
      <c r="J12486">
        <v>5</v>
      </c>
      <c r="K12486">
        <v>4935</v>
      </c>
      <c r="L12486" t="s">
        <v>471</v>
      </c>
      <c r="M12486" s="2">
        <f>+Table3[[#This Row],[CHW]]/Table3[[#This Row],[Count of Airbill Number]]</f>
        <v>15.52</v>
      </c>
    </row>
    <row r="12487" spans="2:13">
      <c r="B12487" t="s">
        <v>35</v>
      </c>
      <c r="C12487" t="s">
        <v>21</v>
      </c>
      <c r="D12487" t="s">
        <v>36</v>
      </c>
      <c r="E12487" t="s">
        <v>776</v>
      </c>
      <c r="F12487" t="s">
        <v>776</v>
      </c>
      <c r="G12487" t="s">
        <v>116</v>
      </c>
      <c r="H12487" t="s">
        <v>432</v>
      </c>
      <c r="I12487">
        <v>77.5</v>
      </c>
      <c r="J12487">
        <v>5</v>
      </c>
      <c r="K12487">
        <v>4936</v>
      </c>
      <c r="L12487" t="s">
        <v>471</v>
      </c>
      <c r="M12487" s="2">
        <f>+Table3[[#This Row],[CHW]]/Table3[[#This Row],[Count of Airbill Number]]</f>
        <v>15.5</v>
      </c>
    </row>
    <row r="12488" spans="2:13">
      <c r="B12488" t="s">
        <v>20</v>
      </c>
      <c r="C12488" t="s">
        <v>472</v>
      </c>
      <c r="D12488" t="s">
        <v>22</v>
      </c>
      <c r="E12488" t="s">
        <v>776</v>
      </c>
      <c r="F12488" t="s">
        <v>776</v>
      </c>
      <c r="G12488" t="s">
        <v>149</v>
      </c>
      <c r="H12488" t="s">
        <v>132</v>
      </c>
      <c r="I12488">
        <v>77.13</v>
      </c>
      <c r="J12488">
        <v>1</v>
      </c>
      <c r="K12488">
        <v>4937</v>
      </c>
      <c r="L12488" t="s">
        <v>471</v>
      </c>
      <c r="M12488" s="2">
        <f>+Table3[[#This Row],[CHW]]/Table3[[#This Row],[Count of Airbill Number]]</f>
        <v>77.13</v>
      </c>
    </row>
    <row r="12489" spans="2:13">
      <c r="B12489" t="s">
        <v>20</v>
      </c>
      <c r="C12489" t="s">
        <v>472</v>
      </c>
      <c r="D12489" t="s">
        <v>22</v>
      </c>
      <c r="E12489" t="s">
        <v>776</v>
      </c>
      <c r="F12489" t="s">
        <v>776</v>
      </c>
      <c r="G12489" t="s">
        <v>71</v>
      </c>
      <c r="H12489" t="s">
        <v>39</v>
      </c>
      <c r="I12489">
        <v>77</v>
      </c>
      <c r="J12489">
        <v>2</v>
      </c>
      <c r="K12489">
        <v>4938</v>
      </c>
      <c r="L12489" t="s">
        <v>471</v>
      </c>
      <c r="M12489" s="2">
        <f>+Table3[[#This Row],[CHW]]/Table3[[#This Row],[Count of Airbill Number]]</f>
        <v>38.5</v>
      </c>
    </row>
    <row r="12490" spans="2:13">
      <c r="B12490" t="s">
        <v>20</v>
      </c>
      <c r="C12490" t="s">
        <v>472</v>
      </c>
      <c r="D12490" t="s">
        <v>22</v>
      </c>
      <c r="E12490" t="s">
        <v>778</v>
      </c>
      <c r="F12490" t="s">
        <v>778</v>
      </c>
      <c r="G12490" t="s">
        <v>86</v>
      </c>
      <c r="H12490" t="s">
        <v>311</v>
      </c>
      <c r="I12490">
        <v>77</v>
      </c>
      <c r="J12490">
        <v>3</v>
      </c>
      <c r="K12490">
        <v>4939</v>
      </c>
      <c r="L12490" t="s">
        <v>471</v>
      </c>
      <c r="M12490" s="2">
        <f>+Table3[[#This Row],[CHW]]/Table3[[#This Row],[Count of Airbill Number]]</f>
        <v>25.666666666666668</v>
      </c>
    </row>
    <row r="12491" spans="2:13">
      <c r="B12491" t="s">
        <v>20</v>
      </c>
      <c r="C12491" t="s">
        <v>472</v>
      </c>
      <c r="D12491" t="s">
        <v>22</v>
      </c>
      <c r="E12491" t="s">
        <v>776</v>
      </c>
      <c r="F12491" t="s">
        <v>776</v>
      </c>
      <c r="G12491" t="s">
        <v>50</v>
      </c>
      <c r="H12491" t="s">
        <v>69</v>
      </c>
      <c r="I12491">
        <v>77</v>
      </c>
      <c r="J12491">
        <v>1</v>
      </c>
      <c r="K12491">
        <v>4940</v>
      </c>
      <c r="L12491" t="s">
        <v>471</v>
      </c>
      <c r="M12491" s="2">
        <f>+Table3[[#This Row],[CHW]]/Table3[[#This Row],[Count of Airbill Number]]</f>
        <v>77</v>
      </c>
    </row>
    <row r="12492" spans="2:13">
      <c r="B12492" t="s">
        <v>20</v>
      </c>
      <c r="C12492" t="s">
        <v>472</v>
      </c>
      <c r="D12492" t="s">
        <v>22</v>
      </c>
      <c r="E12492" t="s">
        <v>777</v>
      </c>
      <c r="F12492" t="s">
        <v>777</v>
      </c>
      <c r="G12492" t="s">
        <v>506</v>
      </c>
      <c r="H12492" t="s">
        <v>481</v>
      </c>
      <c r="I12492">
        <v>77</v>
      </c>
      <c r="J12492">
        <v>2</v>
      </c>
      <c r="K12492">
        <v>4941</v>
      </c>
      <c r="L12492" t="s">
        <v>471</v>
      </c>
      <c r="M12492" s="2">
        <f>+Table3[[#This Row],[CHW]]/Table3[[#This Row],[Count of Airbill Number]]</f>
        <v>38.5</v>
      </c>
    </row>
    <row r="12493" spans="2:13">
      <c r="B12493" t="s">
        <v>20</v>
      </c>
      <c r="C12493" t="s">
        <v>472</v>
      </c>
      <c r="D12493" t="s">
        <v>22</v>
      </c>
      <c r="E12493" t="s">
        <v>776</v>
      </c>
      <c r="F12493" t="s">
        <v>778</v>
      </c>
      <c r="G12493" t="s">
        <v>32</v>
      </c>
      <c r="H12493" t="s">
        <v>521</v>
      </c>
      <c r="I12493">
        <v>77</v>
      </c>
      <c r="J12493">
        <v>2</v>
      </c>
      <c r="K12493">
        <v>4942</v>
      </c>
      <c r="L12493" t="s">
        <v>471</v>
      </c>
      <c r="M12493" s="2">
        <f>+Table3[[#This Row],[CHW]]/Table3[[#This Row],[Count of Airbill Number]]</f>
        <v>38.5</v>
      </c>
    </row>
    <row r="12494" spans="2:13">
      <c r="B12494" t="s">
        <v>20</v>
      </c>
      <c r="C12494" t="s">
        <v>472</v>
      </c>
      <c r="D12494" t="s">
        <v>22</v>
      </c>
      <c r="E12494" t="s">
        <v>776</v>
      </c>
      <c r="F12494" t="s">
        <v>777</v>
      </c>
      <c r="G12494" t="s">
        <v>88</v>
      </c>
      <c r="H12494" t="s">
        <v>190</v>
      </c>
      <c r="I12494">
        <v>77</v>
      </c>
      <c r="J12494">
        <v>1</v>
      </c>
      <c r="K12494">
        <v>4943</v>
      </c>
      <c r="L12494" t="s">
        <v>471</v>
      </c>
      <c r="M12494" s="2">
        <f>+Table3[[#This Row],[CHW]]/Table3[[#This Row],[Count of Airbill Number]]</f>
        <v>77</v>
      </c>
    </row>
    <row r="12495" spans="2:13">
      <c r="B12495" t="s">
        <v>20</v>
      </c>
      <c r="C12495" t="s">
        <v>472</v>
      </c>
      <c r="D12495" t="s">
        <v>22</v>
      </c>
      <c r="E12495" t="s">
        <v>776</v>
      </c>
      <c r="F12495" t="s">
        <v>778</v>
      </c>
      <c r="G12495" t="s">
        <v>158</v>
      </c>
      <c r="H12495" t="s">
        <v>112</v>
      </c>
      <c r="I12495">
        <v>77</v>
      </c>
      <c r="J12495">
        <v>4</v>
      </c>
      <c r="K12495">
        <v>4944</v>
      </c>
      <c r="L12495" t="s">
        <v>471</v>
      </c>
      <c r="M12495" s="2">
        <f>+Table3[[#This Row],[CHW]]/Table3[[#This Row],[Count of Airbill Number]]</f>
        <v>19.25</v>
      </c>
    </row>
    <row r="12496" spans="2:13">
      <c r="B12496" t="s">
        <v>20</v>
      </c>
      <c r="C12496" t="s">
        <v>21</v>
      </c>
      <c r="D12496" t="s">
        <v>22</v>
      </c>
      <c r="E12496" t="s">
        <v>776</v>
      </c>
      <c r="F12496" t="s">
        <v>777</v>
      </c>
      <c r="G12496" t="s">
        <v>31</v>
      </c>
      <c r="H12496" t="s">
        <v>29</v>
      </c>
      <c r="I12496">
        <v>76.650000000000006</v>
      </c>
      <c r="J12496">
        <v>10</v>
      </c>
      <c r="K12496">
        <v>4945</v>
      </c>
      <c r="L12496" t="s">
        <v>471</v>
      </c>
      <c r="M12496" s="2">
        <f>+Table3[[#This Row],[CHW]]/Table3[[#This Row],[Count of Airbill Number]]</f>
        <v>7.6650000000000009</v>
      </c>
    </row>
    <row r="12497" spans="2:13">
      <c r="B12497" t="s">
        <v>20</v>
      </c>
      <c r="C12497" t="s">
        <v>472</v>
      </c>
      <c r="D12497" t="s">
        <v>22</v>
      </c>
      <c r="E12497" t="s">
        <v>778</v>
      </c>
      <c r="F12497" t="s">
        <v>776</v>
      </c>
      <c r="G12497" t="s">
        <v>150</v>
      </c>
      <c r="H12497" t="s">
        <v>107</v>
      </c>
      <c r="I12497">
        <v>76.62</v>
      </c>
      <c r="J12497">
        <v>1</v>
      </c>
      <c r="K12497">
        <v>4946</v>
      </c>
      <c r="L12497" t="s">
        <v>471</v>
      </c>
      <c r="M12497" s="2">
        <f>+Table3[[#This Row],[CHW]]/Table3[[#This Row],[Count of Airbill Number]]</f>
        <v>76.62</v>
      </c>
    </row>
    <row r="12498" spans="2:13">
      <c r="B12498" t="s">
        <v>20</v>
      </c>
      <c r="C12498" t="s">
        <v>21</v>
      </c>
      <c r="D12498" t="s">
        <v>22</v>
      </c>
      <c r="E12498" t="s">
        <v>776</v>
      </c>
      <c r="F12498" t="s">
        <v>776</v>
      </c>
      <c r="G12498" t="s">
        <v>216</v>
      </c>
      <c r="H12498" t="s">
        <v>32</v>
      </c>
      <c r="I12498">
        <v>76.611284799999993</v>
      </c>
      <c r="J12498">
        <v>13</v>
      </c>
      <c r="K12498">
        <v>4947</v>
      </c>
      <c r="L12498" t="s">
        <v>471</v>
      </c>
      <c r="M12498" s="2">
        <f>+Table3[[#This Row],[CHW]]/Table3[[#This Row],[Count of Airbill Number]]</f>
        <v>5.8931757538461529</v>
      </c>
    </row>
    <row r="12499" spans="2:13">
      <c r="B12499" t="s">
        <v>35</v>
      </c>
      <c r="C12499" t="s">
        <v>21</v>
      </c>
      <c r="D12499" t="s">
        <v>36</v>
      </c>
      <c r="E12499" t="s">
        <v>776</v>
      </c>
      <c r="F12499" t="s">
        <v>776</v>
      </c>
      <c r="G12499" t="s">
        <v>116</v>
      </c>
      <c r="H12499" t="s">
        <v>477</v>
      </c>
      <c r="I12499">
        <v>76.5</v>
      </c>
      <c r="J12499">
        <v>10</v>
      </c>
      <c r="K12499">
        <v>4948</v>
      </c>
      <c r="L12499" t="s">
        <v>471</v>
      </c>
      <c r="M12499" s="2">
        <f>+Table3[[#This Row],[CHW]]/Table3[[#This Row],[Count of Airbill Number]]</f>
        <v>7.65</v>
      </c>
    </row>
    <row r="12500" spans="2:13">
      <c r="B12500" t="s">
        <v>20</v>
      </c>
      <c r="C12500" t="s">
        <v>472</v>
      </c>
      <c r="D12500" t="s">
        <v>22</v>
      </c>
      <c r="E12500" t="s">
        <v>776</v>
      </c>
      <c r="F12500" t="s">
        <v>776</v>
      </c>
      <c r="G12500" t="s">
        <v>117</v>
      </c>
      <c r="H12500" t="s">
        <v>37</v>
      </c>
      <c r="I12500">
        <v>76.2</v>
      </c>
      <c r="J12500">
        <v>6</v>
      </c>
      <c r="K12500">
        <v>4949</v>
      </c>
      <c r="L12500" t="s">
        <v>471</v>
      </c>
      <c r="M12500" s="2">
        <f>+Table3[[#This Row],[CHW]]/Table3[[#This Row],[Count of Airbill Number]]</f>
        <v>12.700000000000001</v>
      </c>
    </row>
    <row r="12501" spans="2:13">
      <c r="B12501" t="s">
        <v>35</v>
      </c>
      <c r="C12501" t="s">
        <v>472</v>
      </c>
      <c r="D12501" t="s">
        <v>36</v>
      </c>
      <c r="E12501" t="s">
        <v>777</v>
      </c>
      <c r="F12501" t="s">
        <v>777</v>
      </c>
      <c r="G12501" t="s">
        <v>374</v>
      </c>
      <c r="H12501" t="s">
        <v>259</v>
      </c>
      <c r="I12501">
        <v>76</v>
      </c>
      <c r="J12501">
        <v>3</v>
      </c>
      <c r="K12501">
        <v>4950</v>
      </c>
      <c r="L12501" t="s">
        <v>471</v>
      </c>
      <c r="M12501" s="2">
        <f>+Table3[[#This Row],[CHW]]/Table3[[#This Row],[Count of Airbill Number]]</f>
        <v>25.333333333333332</v>
      </c>
    </row>
    <row r="12502" spans="2:13">
      <c r="B12502" t="s">
        <v>20</v>
      </c>
      <c r="C12502" t="s">
        <v>21</v>
      </c>
      <c r="D12502" t="s">
        <v>22</v>
      </c>
      <c r="E12502" t="s">
        <v>778</v>
      </c>
      <c r="F12502" t="s">
        <v>778</v>
      </c>
      <c r="G12502" t="s">
        <v>90</v>
      </c>
      <c r="H12502" t="s">
        <v>51</v>
      </c>
      <c r="I12502">
        <v>76</v>
      </c>
      <c r="J12502">
        <v>36</v>
      </c>
      <c r="K12502">
        <v>4951</v>
      </c>
      <c r="L12502" t="s">
        <v>471</v>
      </c>
      <c r="M12502" s="2">
        <f>+Table3[[#This Row],[CHW]]/Table3[[#This Row],[Count of Airbill Number]]</f>
        <v>2.1111111111111112</v>
      </c>
    </row>
    <row r="12503" spans="2:13">
      <c r="B12503" t="s">
        <v>20</v>
      </c>
      <c r="C12503" t="s">
        <v>21</v>
      </c>
      <c r="D12503" t="s">
        <v>22</v>
      </c>
      <c r="E12503" t="s">
        <v>778</v>
      </c>
      <c r="F12503" t="s">
        <v>778</v>
      </c>
      <c r="G12503" t="s">
        <v>291</v>
      </c>
      <c r="H12503" t="s">
        <v>112</v>
      </c>
      <c r="I12503">
        <v>76</v>
      </c>
      <c r="J12503">
        <v>36</v>
      </c>
      <c r="K12503">
        <v>4952</v>
      </c>
      <c r="L12503" t="s">
        <v>471</v>
      </c>
      <c r="M12503" s="2">
        <f>+Table3[[#This Row],[CHW]]/Table3[[#This Row],[Count of Airbill Number]]</f>
        <v>2.1111111111111112</v>
      </c>
    </row>
    <row r="12504" spans="2:13">
      <c r="B12504" t="s">
        <v>20</v>
      </c>
      <c r="C12504" t="s">
        <v>21</v>
      </c>
      <c r="D12504" t="s">
        <v>22</v>
      </c>
      <c r="E12504" t="s">
        <v>778</v>
      </c>
      <c r="F12504" t="s">
        <v>778</v>
      </c>
      <c r="G12504" t="s">
        <v>405</v>
      </c>
      <c r="H12504" t="s">
        <v>150</v>
      </c>
      <c r="I12504">
        <v>76</v>
      </c>
      <c r="J12504">
        <v>51</v>
      </c>
      <c r="K12504">
        <v>4953</v>
      </c>
      <c r="L12504" t="s">
        <v>471</v>
      </c>
      <c r="M12504" s="2">
        <f>+Table3[[#This Row],[CHW]]/Table3[[#This Row],[Count of Airbill Number]]</f>
        <v>1.4901960784313726</v>
      </c>
    </row>
    <row r="12505" spans="2:13">
      <c r="B12505" t="s">
        <v>20</v>
      </c>
      <c r="C12505" t="s">
        <v>472</v>
      </c>
      <c r="D12505" t="s">
        <v>22</v>
      </c>
      <c r="E12505" t="s">
        <v>777</v>
      </c>
      <c r="F12505" t="s">
        <v>776</v>
      </c>
      <c r="G12505" t="s">
        <v>481</v>
      </c>
      <c r="H12505" t="s">
        <v>216</v>
      </c>
      <c r="I12505">
        <v>76</v>
      </c>
      <c r="J12505">
        <v>6</v>
      </c>
      <c r="K12505">
        <v>4954</v>
      </c>
      <c r="L12505" t="s">
        <v>471</v>
      </c>
      <c r="M12505" s="2">
        <f>+Table3[[#This Row],[CHW]]/Table3[[#This Row],[Count of Airbill Number]]</f>
        <v>12.666666666666666</v>
      </c>
    </row>
    <row r="12506" spans="2:13">
      <c r="B12506" t="s">
        <v>20</v>
      </c>
      <c r="C12506" t="s">
        <v>472</v>
      </c>
      <c r="D12506" t="s">
        <v>22</v>
      </c>
      <c r="E12506" t="s">
        <v>778</v>
      </c>
      <c r="F12506" t="s">
        <v>776</v>
      </c>
      <c r="G12506" t="s">
        <v>490</v>
      </c>
      <c r="H12506" t="s">
        <v>37</v>
      </c>
      <c r="I12506">
        <v>76</v>
      </c>
      <c r="J12506">
        <v>14</v>
      </c>
      <c r="K12506">
        <v>4955</v>
      </c>
      <c r="L12506" t="s">
        <v>471</v>
      </c>
      <c r="M12506" s="2">
        <f>+Table3[[#This Row],[CHW]]/Table3[[#This Row],[Count of Airbill Number]]</f>
        <v>5.4285714285714288</v>
      </c>
    </row>
    <row r="12507" spans="2:13">
      <c r="B12507" t="s">
        <v>20</v>
      </c>
      <c r="C12507" t="s">
        <v>472</v>
      </c>
      <c r="D12507" t="s">
        <v>22</v>
      </c>
      <c r="E12507" t="s">
        <v>778</v>
      </c>
      <c r="F12507" t="s">
        <v>778</v>
      </c>
      <c r="G12507" t="s">
        <v>112</v>
      </c>
      <c r="H12507" t="s">
        <v>546</v>
      </c>
      <c r="I12507">
        <v>76</v>
      </c>
      <c r="J12507">
        <v>5</v>
      </c>
      <c r="K12507">
        <v>4956</v>
      </c>
      <c r="L12507" t="s">
        <v>471</v>
      </c>
      <c r="M12507" s="2">
        <f>+Table3[[#This Row],[CHW]]/Table3[[#This Row],[Count of Airbill Number]]</f>
        <v>15.2</v>
      </c>
    </row>
    <row r="12508" spans="2:13">
      <c r="B12508" t="s">
        <v>20</v>
      </c>
      <c r="C12508" t="s">
        <v>472</v>
      </c>
      <c r="D12508" t="s">
        <v>22</v>
      </c>
      <c r="E12508" t="s">
        <v>776</v>
      </c>
      <c r="F12508" t="s">
        <v>777</v>
      </c>
      <c r="G12508" t="s">
        <v>122</v>
      </c>
      <c r="H12508" t="s">
        <v>190</v>
      </c>
      <c r="I12508">
        <v>76</v>
      </c>
      <c r="J12508">
        <v>5</v>
      </c>
      <c r="K12508">
        <v>4957</v>
      </c>
      <c r="L12508" t="s">
        <v>471</v>
      </c>
      <c r="M12508" s="2">
        <f>+Table3[[#This Row],[CHW]]/Table3[[#This Row],[Count of Airbill Number]]</f>
        <v>15.2</v>
      </c>
    </row>
    <row r="12509" spans="2:13">
      <c r="B12509" t="s">
        <v>20</v>
      </c>
      <c r="C12509" t="s">
        <v>472</v>
      </c>
      <c r="D12509" t="s">
        <v>22</v>
      </c>
      <c r="E12509" t="s">
        <v>776</v>
      </c>
      <c r="F12509" t="s">
        <v>778</v>
      </c>
      <c r="G12509" t="s">
        <v>66</v>
      </c>
      <c r="H12509" t="s">
        <v>475</v>
      </c>
      <c r="I12509">
        <v>76</v>
      </c>
      <c r="J12509">
        <v>1</v>
      </c>
      <c r="K12509">
        <v>4958</v>
      </c>
      <c r="L12509" t="s">
        <v>471</v>
      </c>
      <c r="M12509" s="2">
        <f>+Table3[[#This Row],[CHW]]/Table3[[#This Row],[Count of Airbill Number]]</f>
        <v>76</v>
      </c>
    </row>
    <row r="12510" spans="2:13">
      <c r="B12510" t="s">
        <v>20</v>
      </c>
      <c r="C12510" t="s">
        <v>472</v>
      </c>
      <c r="D12510" t="s">
        <v>22</v>
      </c>
      <c r="E12510" t="s">
        <v>776</v>
      </c>
      <c r="F12510" t="s">
        <v>776</v>
      </c>
      <c r="G12510" t="s">
        <v>72</v>
      </c>
      <c r="H12510" t="s">
        <v>94</v>
      </c>
      <c r="I12510">
        <v>76</v>
      </c>
      <c r="J12510">
        <v>2</v>
      </c>
      <c r="K12510">
        <v>4959</v>
      </c>
      <c r="L12510" t="s">
        <v>471</v>
      </c>
      <c r="M12510" s="2">
        <f>+Table3[[#This Row],[CHW]]/Table3[[#This Row],[Count of Airbill Number]]</f>
        <v>38</v>
      </c>
    </row>
    <row r="12511" spans="2:13">
      <c r="B12511" t="s">
        <v>20</v>
      </c>
      <c r="C12511" t="s">
        <v>472</v>
      </c>
      <c r="D12511" t="s">
        <v>22</v>
      </c>
      <c r="E12511" t="s">
        <v>777</v>
      </c>
      <c r="F12511" t="s">
        <v>777</v>
      </c>
      <c r="G12511" t="s">
        <v>517</v>
      </c>
      <c r="H12511" t="s">
        <v>579</v>
      </c>
      <c r="I12511">
        <v>76</v>
      </c>
      <c r="J12511">
        <v>5</v>
      </c>
      <c r="K12511">
        <v>4960</v>
      </c>
      <c r="L12511" t="s">
        <v>471</v>
      </c>
      <c r="M12511" s="2">
        <f>+Table3[[#This Row],[CHW]]/Table3[[#This Row],[Count of Airbill Number]]</f>
        <v>15.2</v>
      </c>
    </row>
    <row r="12512" spans="2:13">
      <c r="B12512" t="s">
        <v>20</v>
      </c>
      <c r="C12512" t="s">
        <v>472</v>
      </c>
      <c r="D12512" t="s">
        <v>22</v>
      </c>
      <c r="E12512" t="s">
        <v>776</v>
      </c>
      <c r="F12512" t="s">
        <v>778</v>
      </c>
      <c r="G12512" t="s">
        <v>89</v>
      </c>
      <c r="H12512" t="s">
        <v>150</v>
      </c>
      <c r="I12512">
        <v>76</v>
      </c>
      <c r="J12512">
        <v>3</v>
      </c>
      <c r="K12512">
        <v>4961</v>
      </c>
      <c r="L12512" t="s">
        <v>471</v>
      </c>
      <c r="M12512" s="2">
        <f>+Table3[[#This Row],[CHW]]/Table3[[#This Row],[Count of Airbill Number]]</f>
        <v>25.333333333333332</v>
      </c>
    </row>
    <row r="12513" spans="2:13">
      <c r="B12513" t="s">
        <v>20</v>
      </c>
      <c r="C12513" t="s">
        <v>472</v>
      </c>
      <c r="D12513" t="s">
        <v>22</v>
      </c>
      <c r="E12513" t="s">
        <v>776</v>
      </c>
      <c r="F12513" t="s">
        <v>776</v>
      </c>
      <c r="G12513" t="s">
        <v>59</v>
      </c>
      <c r="H12513" t="s">
        <v>94</v>
      </c>
      <c r="I12513">
        <v>76</v>
      </c>
      <c r="J12513">
        <v>2</v>
      </c>
      <c r="K12513">
        <v>4962</v>
      </c>
      <c r="L12513" t="s">
        <v>471</v>
      </c>
      <c r="M12513" s="2">
        <f>+Table3[[#This Row],[CHW]]/Table3[[#This Row],[Count of Airbill Number]]</f>
        <v>38</v>
      </c>
    </row>
    <row r="12514" spans="2:13">
      <c r="B12514" t="s">
        <v>20</v>
      </c>
      <c r="C12514" t="s">
        <v>472</v>
      </c>
      <c r="D12514" t="s">
        <v>22</v>
      </c>
      <c r="E12514" t="s">
        <v>777</v>
      </c>
      <c r="F12514" t="s">
        <v>777</v>
      </c>
      <c r="G12514" t="s">
        <v>326</v>
      </c>
      <c r="H12514" t="s">
        <v>29</v>
      </c>
      <c r="I12514">
        <v>76</v>
      </c>
      <c r="J12514">
        <v>1</v>
      </c>
      <c r="K12514">
        <v>4963</v>
      </c>
      <c r="L12514" t="s">
        <v>471</v>
      </c>
      <c r="M12514" s="2">
        <f>+Table3[[#This Row],[CHW]]/Table3[[#This Row],[Count of Airbill Number]]</f>
        <v>76</v>
      </c>
    </row>
    <row r="12515" spans="2:13">
      <c r="B12515" t="s">
        <v>20</v>
      </c>
      <c r="C12515" t="s">
        <v>472</v>
      </c>
      <c r="D12515" t="s">
        <v>22</v>
      </c>
      <c r="E12515" t="s">
        <v>778</v>
      </c>
      <c r="F12515" t="s">
        <v>778</v>
      </c>
      <c r="G12515" t="s">
        <v>621</v>
      </c>
      <c r="H12515" t="s">
        <v>112</v>
      </c>
      <c r="I12515">
        <v>76</v>
      </c>
      <c r="J12515">
        <v>8</v>
      </c>
      <c r="K12515">
        <v>4964</v>
      </c>
      <c r="L12515" t="s">
        <v>471</v>
      </c>
      <c r="M12515" s="2">
        <f>+Table3[[#This Row],[CHW]]/Table3[[#This Row],[Count of Airbill Number]]</f>
        <v>9.5</v>
      </c>
    </row>
    <row r="12516" spans="2:13">
      <c r="B12516" t="s">
        <v>20</v>
      </c>
      <c r="C12516" t="s">
        <v>472</v>
      </c>
      <c r="D12516" t="s">
        <v>22</v>
      </c>
      <c r="E12516" t="s">
        <v>776</v>
      </c>
      <c r="F12516" t="s">
        <v>776</v>
      </c>
      <c r="G12516" t="s">
        <v>43</v>
      </c>
      <c r="H12516" t="s">
        <v>103</v>
      </c>
      <c r="I12516">
        <v>76</v>
      </c>
      <c r="J12516">
        <v>2</v>
      </c>
      <c r="K12516">
        <v>4965</v>
      </c>
      <c r="L12516" t="s">
        <v>471</v>
      </c>
      <c r="M12516" s="2">
        <f>+Table3[[#This Row],[CHW]]/Table3[[#This Row],[Count of Airbill Number]]</f>
        <v>38</v>
      </c>
    </row>
    <row r="12517" spans="2:13">
      <c r="B12517" t="s">
        <v>20</v>
      </c>
      <c r="C12517" t="s">
        <v>472</v>
      </c>
      <c r="D12517" t="s">
        <v>22</v>
      </c>
      <c r="E12517" t="s">
        <v>777</v>
      </c>
      <c r="F12517" t="s">
        <v>778</v>
      </c>
      <c r="G12517" t="s">
        <v>29</v>
      </c>
      <c r="H12517" t="s">
        <v>113</v>
      </c>
      <c r="I12517">
        <v>76</v>
      </c>
      <c r="J12517">
        <v>4</v>
      </c>
      <c r="K12517">
        <v>4966</v>
      </c>
      <c r="L12517" t="s">
        <v>471</v>
      </c>
      <c r="M12517" s="2">
        <f>+Table3[[#This Row],[CHW]]/Table3[[#This Row],[Count of Airbill Number]]</f>
        <v>19</v>
      </c>
    </row>
    <row r="12518" spans="2:13">
      <c r="B12518" t="s">
        <v>20</v>
      </c>
      <c r="C12518" t="s">
        <v>472</v>
      </c>
      <c r="D12518" t="s">
        <v>36</v>
      </c>
      <c r="E12518" t="s">
        <v>778</v>
      </c>
      <c r="F12518" t="s">
        <v>778</v>
      </c>
      <c r="G12518" t="s">
        <v>490</v>
      </c>
      <c r="H12518" t="s">
        <v>369</v>
      </c>
      <c r="I12518">
        <v>76</v>
      </c>
      <c r="J12518">
        <v>8</v>
      </c>
      <c r="K12518">
        <v>4967</v>
      </c>
      <c r="L12518" t="s">
        <v>471</v>
      </c>
      <c r="M12518" s="2">
        <f>+Table3[[#This Row],[CHW]]/Table3[[#This Row],[Count of Airbill Number]]</f>
        <v>9.5</v>
      </c>
    </row>
    <row r="12519" spans="2:13">
      <c r="B12519" t="s">
        <v>20</v>
      </c>
      <c r="C12519" t="s">
        <v>472</v>
      </c>
      <c r="D12519" t="s">
        <v>36</v>
      </c>
      <c r="E12519" t="s">
        <v>777</v>
      </c>
      <c r="F12519" t="s">
        <v>776</v>
      </c>
      <c r="G12519" t="s">
        <v>26</v>
      </c>
      <c r="H12519" t="s">
        <v>66</v>
      </c>
      <c r="I12519">
        <v>76</v>
      </c>
      <c r="J12519">
        <v>6</v>
      </c>
      <c r="K12519">
        <v>4968</v>
      </c>
      <c r="L12519" t="s">
        <v>471</v>
      </c>
      <c r="M12519" s="2">
        <f>+Table3[[#This Row],[CHW]]/Table3[[#This Row],[Count of Airbill Number]]</f>
        <v>12.666666666666666</v>
      </c>
    </row>
    <row r="12520" spans="2:13">
      <c r="B12520" t="s">
        <v>20</v>
      </c>
      <c r="C12520" t="s">
        <v>472</v>
      </c>
      <c r="D12520" t="s">
        <v>22</v>
      </c>
      <c r="E12520" t="s">
        <v>776</v>
      </c>
      <c r="F12520" t="s">
        <v>776</v>
      </c>
      <c r="G12520" t="s">
        <v>23</v>
      </c>
      <c r="H12520" t="s">
        <v>66</v>
      </c>
      <c r="I12520">
        <v>75.92</v>
      </c>
      <c r="J12520">
        <v>4</v>
      </c>
      <c r="K12520">
        <v>4969</v>
      </c>
      <c r="L12520" t="s">
        <v>471</v>
      </c>
      <c r="M12520" s="2">
        <f>+Table3[[#This Row],[CHW]]/Table3[[#This Row],[Count of Airbill Number]]</f>
        <v>18.98</v>
      </c>
    </row>
    <row r="12521" spans="2:13">
      <c r="B12521" t="s">
        <v>20</v>
      </c>
      <c r="C12521" t="s">
        <v>472</v>
      </c>
      <c r="D12521" t="s">
        <v>22</v>
      </c>
      <c r="E12521" t="s">
        <v>777</v>
      </c>
      <c r="F12521" t="s">
        <v>777</v>
      </c>
      <c r="G12521" t="s">
        <v>290</v>
      </c>
      <c r="H12521" t="s">
        <v>590</v>
      </c>
      <c r="I12521">
        <v>75.7</v>
      </c>
      <c r="J12521">
        <v>2</v>
      </c>
      <c r="K12521">
        <v>4970</v>
      </c>
      <c r="L12521" t="s">
        <v>471</v>
      </c>
      <c r="M12521" s="2">
        <f>+Table3[[#This Row],[CHW]]/Table3[[#This Row],[Count of Airbill Number]]</f>
        <v>37.85</v>
      </c>
    </row>
    <row r="12522" spans="2:13">
      <c r="B12522" t="s">
        <v>20</v>
      </c>
      <c r="C12522" t="s">
        <v>472</v>
      </c>
      <c r="D12522" t="s">
        <v>22</v>
      </c>
      <c r="E12522" t="s">
        <v>776</v>
      </c>
      <c r="F12522" t="s">
        <v>776</v>
      </c>
      <c r="G12522" t="s">
        <v>32</v>
      </c>
      <c r="H12522" t="s">
        <v>500</v>
      </c>
      <c r="I12522">
        <v>75.52</v>
      </c>
      <c r="J12522">
        <v>5</v>
      </c>
      <c r="K12522">
        <v>4971</v>
      </c>
      <c r="L12522" t="s">
        <v>471</v>
      </c>
      <c r="M12522" s="2">
        <f>+Table3[[#This Row],[CHW]]/Table3[[#This Row],[Count of Airbill Number]]</f>
        <v>15.103999999999999</v>
      </c>
    </row>
    <row r="12523" spans="2:13">
      <c r="B12523" t="s">
        <v>20</v>
      </c>
      <c r="C12523" t="s">
        <v>21</v>
      </c>
      <c r="D12523" t="s">
        <v>22</v>
      </c>
      <c r="E12523" t="s">
        <v>778</v>
      </c>
      <c r="F12523" t="s">
        <v>776</v>
      </c>
      <c r="G12523" t="s">
        <v>171</v>
      </c>
      <c r="H12523" t="s">
        <v>312</v>
      </c>
      <c r="I12523">
        <v>75.5</v>
      </c>
      <c r="J12523">
        <v>10</v>
      </c>
      <c r="K12523">
        <v>4972</v>
      </c>
      <c r="L12523" t="s">
        <v>471</v>
      </c>
      <c r="M12523" s="2">
        <f>+Table3[[#This Row],[CHW]]/Table3[[#This Row],[Count of Airbill Number]]</f>
        <v>7.55</v>
      </c>
    </row>
    <row r="12524" spans="2:13">
      <c r="B12524" t="s">
        <v>20</v>
      </c>
      <c r="C12524" t="s">
        <v>472</v>
      </c>
      <c r="D12524" t="s">
        <v>22</v>
      </c>
      <c r="E12524" t="s">
        <v>776</v>
      </c>
      <c r="F12524" t="s">
        <v>776</v>
      </c>
      <c r="G12524" t="s">
        <v>102</v>
      </c>
      <c r="H12524" t="s">
        <v>39</v>
      </c>
      <c r="I12524">
        <v>75.3</v>
      </c>
      <c r="J12524">
        <v>6</v>
      </c>
      <c r="K12524">
        <v>4973</v>
      </c>
      <c r="L12524" t="s">
        <v>471</v>
      </c>
      <c r="M12524" s="2">
        <f>+Table3[[#This Row],[CHW]]/Table3[[#This Row],[Count of Airbill Number]]</f>
        <v>12.549999999999999</v>
      </c>
    </row>
    <row r="12525" spans="2:13">
      <c r="B12525" t="s">
        <v>20</v>
      </c>
      <c r="C12525" t="s">
        <v>472</v>
      </c>
      <c r="D12525" t="s">
        <v>22</v>
      </c>
      <c r="E12525" t="s">
        <v>776</v>
      </c>
      <c r="F12525" t="s">
        <v>776</v>
      </c>
      <c r="G12525" t="s">
        <v>37</v>
      </c>
      <c r="H12525" t="s">
        <v>119</v>
      </c>
      <c r="I12525">
        <v>75.2</v>
      </c>
      <c r="J12525">
        <v>7</v>
      </c>
      <c r="K12525">
        <v>4974</v>
      </c>
      <c r="L12525" t="s">
        <v>471</v>
      </c>
      <c r="M12525" s="2">
        <f>+Table3[[#This Row],[CHW]]/Table3[[#This Row],[Count of Airbill Number]]</f>
        <v>10.742857142857144</v>
      </c>
    </row>
    <row r="12526" spans="2:13">
      <c r="B12526" t="s">
        <v>20</v>
      </c>
      <c r="C12526" t="s">
        <v>21</v>
      </c>
      <c r="D12526" t="s">
        <v>22</v>
      </c>
      <c r="E12526" t="s">
        <v>776</v>
      </c>
      <c r="F12526" t="s">
        <v>778</v>
      </c>
      <c r="G12526" t="s">
        <v>216</v>
      </c>
      <c r="H12526" t="s">
        <v>51</v>
      </c>
      <c r="I12526">
        <v>75.05</v>
      </c>
      <c r="J12526">
        <v>10</v>
      </c>
      <c r="K12526">
        <v>4975</v>
      </c>
      <c r="L12526" t="s">
        <v>471</v>
      </c>
      <c r="M12526" s="2">
        <f>+Table3[[#This Row],[CHW]]/Table3[[#This Row],[Count of Airbill Number]]</f>
        <v>7.5049999999999999</v>
      </c>
    </row>
    <row r="12527" spans="2:13">
      <c r="B12527" t="s">
        <v>35</v>
      </c>
      <c r="C12527" t="s">
        <v>472</v>
      </c>
      <c r="D12527" t="s">
        <v>36</v>
      </c>
      <c r="E12527" t="s">
        <v>778</v>
      </c>
      <c r="F12527" t="s">
        <v>778</v>
      </c>
      <c r="G12527" t="s">
        <v>51</v>
      </c>
      <c r="H12527" t="s">
        <v>194</v>
      </c>
      <c r="I12527">
        <v>75</v>
      </c>
      <c r="J12527">
        <v>2</v>
      </c>
      <c r="K12527">
        <v>4976</v>
      </c>
      <c r="L12527" t="s">
        <v>471</v>
      </c>
      <c r="M12527" s="2">
        <f>+Table3[[#This Row],[CHW]]/Table3[[#This Row],[Count of Airbill Number]]</f>
        <v>37.5</v>
      </c>
    </row>
    <row r="12528" spans="2:13">
      <c r="B12528" t="s">
        <v>35</v>
      </c>
      <c r="C12528" t="s">
        <v>472</v>
      </c>
      <c r="D12528" t="s">
        <v>36</v>
      </c>
      <c r="E12528" t="s">
        <v>777</v>
      </c>
      <c r="F12528" t="s">
        <v>777</v>
      </c>
      <c r="G12528" t="s">
        <v>106</v>
      </c>
      <c r="H12528" t="s">
        <v>227</v>
      </c>
      <c r="I12528">
        <v>75</v>
      </c>
      <c r="J12528">
        <v>2</v>
      </c>
      <c r="K12528">
        <v>4977</v>
      </c>
      <c r="L12528" t="s">
        <v>471</v>
      </c>
      <c r="M12528" s="2">
        <f>+Table3[[#This Row],[CHW]]/Table3[[#This Row],[Count of Airbill Number]]</f>
        <v>37.5</v>
      </c>
    </row>
    <row r="12529" spans="2:13">
      <c r="B12529" t="s">
        <v>20</v>
      </c>
      <c r="C12529" t="s">
        <v>21</v>
      </c>
      <c r="D12529" t="s">
        <v>22</v>
      </c>
      <c r="E12529" t="s">
        <v>778</v>
      </c>
      <c r="F12529" t="s">
        <v>778</v>
      </c>
      <c r="G12529" t="s">
        <v>51</v>
      </c>
      <c r="H12529" t="s">
        <v>677</v>
      </c>
      <c r="I12529">
        <v>75</v>
      </c>
      <c r="J12529">
        <v>1</v>
      </c>
      <c r="K12529">
        <v>4978</v>
      </c>
      <c r="L12529" t="s">
        <v>471</v>
      </c>
      <c r="M12529" s="2">
        <f>+Table3[[#This Row],[CHW]]/Table3[[#This Row],[Count of Airbill Number]]</f>
        <v>75</v>
      </c>
    </row>
    <row r="12530" spans="2:13">
      <c r="B12530" t="s">
        <v>20</v>
      </c>
      <c r="C12530" t="s">
        <v>21</v>
      </c>
      <c r="D12530" t="s">
        <v>22</v>
      </c>
      <c r="E12530" t="s">
        <v>777</v>
      </c>
      <c r="F12530" t="s">
        <v>777</v>
      </c>
      <c r="G12530" t="s">
        <v>517</v>
      </c>
      <c r="H12530" t="s">
        <v>506</v>
      </c>
      <c r="I12530">
        <v>75</v>
      </c>
      <c r="J12530">
        <v>6</v>
      </c>
      <c r="K12530">
        <v>4979</v>
      </c>
      <c r="L12530" t="s">
        <v>471</v>
      </c>
      <c r="M12530" s="2">
        <f>+Table3[[#This Row],[CHW]]/Table3[[#This Row],[Count of Airbill Number]]</f>
        <v>12.5</v>
      </c>
    </row>
    <row r="12531" spans="2:13">
      <c r="B12531" t="s">
        <v>20</v>
      </c>
      <c r="C12531" t="s">
        <v>21</v>
      </c>
      <c r="D12531" t="s">
        <v>22</v>
      </c>
      <c r="E12531" t="s">
        <v>777</v>
      </c>
      <c r="F12531" t="s">
        <v>777</v>
      </c>
      <c r="G12531" t="s">
        <v>517</v>
      </c>
      <c r="H12531" t="s">
        <v>593</v>
      </c>
      <c r="I12531">
        <v>75</v>
      </c>
      <c r="J12531">
        <v>4</v>
      </c>
      <c r="K12531">
        <v>4980</v>
      </c>
      <c r="L12531" t="s">
        <v>471</v>
      </c>
      <c r="M12531" s="2">
        <f>+Table3[[#This Row],[CHW]]/Table3[[#This Row],[Count of Airbill Number]]</f>
        <v>18.75</v>
      </c>
    </row>
    <row r="12532" spans="2:13">
      <c r="B12532" t="s">
        <v>20</v>
      </c>
      <c r="C12532" t="s">
        <v>472</v>
      </c>
      <c r="D12532" t="s">
        <v>22</v>
      </c>
      <c r="E12532" t="s">
        <v>776</v>
      </c>
      <c r="F12532" t="s">
        <v>777</v>
      </c>
      <c r="G12532" t="s">
        <v>70</v>
      </c>
      <c r="H12532" t="s">
        <v>29</v>
      </c>
      <c r="I12532">
        <v>75</v>
      </c>
      <c r="J12532">
        <v>2</v>
      </c>
      <c r="K12532">
        <v>4981</v>
      </c>
      <c r="L12532" t="s">
        <v>471</v>
      </c>
      <c r="M12532" s="2">
        <f>+Table3[[#This Row],[CHW]]/Table3[[#This Row],[Count of Airbill Number]]</f>
        <v>37.5</v>
      </c>
    </row>
    <row r="12533" spans="2:13">
      <c r="B12533" t="s">
        <v>20</v>
      </c>
      <c r="C12533" t="s">
        <v>472</v>
      </c>
      <c r="D12533" t="s">
        <v>22</v>
      </c>
      <c r="E12533" t="s">
        <v>777</v>
      </c>
      <c r="F12533" t="s">
        <v>778</v>
      </c>
      <c r="G12533" t="s">
        <v>481</v>
      </c>
      <c r="H12533" t="s">
        <v>267</v>
      </c>
      <c r="I12533">
        <v>75</v>
      </c>
      <c r="J12533">
        <v>2</v>
      </c>
      <c r="K12533">
        <v>4982</v>
      </c>
      <c r="L12533" t="s">
        <v>471</v>
      </c>
      <c r="M12533" s="2">
        <f>+Table3[[#This Row],[CHW]]/Table3[[#This Row],[Count of Airbill Number]]</f>
        <v>37.5</v>
      </c>
    </row>
    <row r="12534" spans="2:13">
      <c r="B12534" t="s">
        <v>20</v>
      </c>
      <c r="C12534" t="s">
        <v>472</v>
      </c>
      <c r="D12534" t="s">
        <v>22</v>
      </c>
      <c r="E12534" t="s">
        <v>778</v>
      </c>
      <c r="F12534" t="s">
        <v>778</v>
      </c>
      <c r="G12534" t="s">
        <v>113</v>
      </c>
      <c r="H12534" t="s">
        <v>498</v>
      </c>
      <c r="I12534">
        <v>75</v>
      </c>
      <c r="J12534">
        <v>1</v>
      </c>
      <c r="K12534">
        <v>4983</v>
      </c>
      <c r="L12534" t="s">
        <v>471</v>
      </c>
      <c r="M12534" s="2">
        <f>+Table3[[#This Row],[CHW]]/Table3[[#This Row],[Count of Airbill Number]]</f>
        <v>75</v>
      </c>
    </row>
    <row r="12535" spans="2:13">
      <c r="B12535" t="s">
        <v>20</v>
      </c>
      <c r="C12535" t="s">
        <v>472</v>
      </c>
      <c r="D12535" t="s">
        <v>22</v>
      </c>
      <c r="E12535" t="s">
        <v>778</v>
      </c>
      <c r="F12535" t="s">
        <v>778</v>
      </c>
      <c r="G12535" t="s">
        <v>327</v>
      </c>
      <c r="H12535" t="s">
        <v>155</v>
      </c>
      <c r="I12535">
        <v>75</v>
      </c>
      <c r="J12535">
        <v>4</v>
      </c>
      <c r="K12535">
        <v>4984</v>
      </c>
      <c r="L12535" t="s">
        <v>471</v>
      </c>
      <c r="M12535" s="2">
        <f>+Table3[[#This Row],[CHW]]/Table3[[#This Row],[Count of Airbill Number]]</f>
        <v>18.75</v>
      </c>
    </row>
    <row r="12536" spans="2:13">
      <c r="B12536" t="s">
        <v>20</v>
      </c>
      <c r="C12536" t="s">
        <v>472</v>
      </c>
      <c r="D12536" t="s">
        <v>22</v>
      </c>
      <c r="E12536" t="s">
        <v>776</v>
      </c>
      <c r="F12536" t="s">
        <v>776</v>
      </c>
      <c r="G12536" t="s">
        <v>33</v>
      </c>
      <c r="H12536" t="s">
        <v>49</v>
      </c>
      <c r="I12536">
        <v>75</v>
      </c>
      <c r="J12536">
        <v>2</v>
      </c>
      <c r="K12536">
        <v>4985</v>
      </c>
      <c r="L12536" t="s">
        <v>471</v>
      </c>
      <c r="M12536" s="2">
        <f>+Table3[[#This Row],[CHW]]/Table3[[#This Row],[Count of Airbill Number]]</f>
        <v>37.5</v>
      </c>
    </row>
    <row r="12537" spans="2:13">
      <c r="B12537" t="s">
        <v>20</v>
      </c>
      <c r="C12537" t="s">
        <v>472</v>
      </c>
      <c r="D12537" t="s">
        <v>22</v>
      </c>
      <c r="E12537" t="s">
        <v>778</v>
      </c>
      <c r="F12537" t="s">
        <v>776</v>
      </c>
      <c r="G12537" t="s">
        <v>283</v>
      </c>
      <c r="H12537" t="s">
        <v>116</v>
      </c>
      <c r="I12537">
        <v>75</v>
      </c>
      <c r="J12537">
        <v>1</v>
      </c>
      <c r="K12537">
        <v>4986</v>
      </c>
      <c r="L12537" t="s">
        <v>471</v>
      </c>
      <c r="M12537" s="2">
        <f>+Table3[[#This Row],[CHW]]/Table3[[#This Row],[Count of Airbill Number]]</f>
        <v>75</v>
      </c>
    </row>
    <row r="12538" spans="2:13">
      <c r="B12538" t="s">
        <v>20</v>
      </c>
      <c r="C12538" t="s">
        <v>472</v>
      </c>
      <c r="D12538" t="s">
        <v>22</v>
      </c>
      <c r="E12538" t="s">
        <v>776</v>
      </c>
      <c r="F12538" t="s">
        <v>776</v>
      </c>
      <c r="G12538" t="s">
        <v>67</v>
      </c>
      <c r="H12538" t="s">
        <v>123</v>
      </c>
      <c r="I12538">
        <v>75</v>
      </c>
      <c r="J12538">
        <v>4</v>
      </c>
      <c r="K12538">
        <v>4987</v>
      </c>
      <c r="L12538" t="s">
        <v>471</v>
      </c>
      <c r="M12538" s="2">
        <f>+Table3[[#This Row],[CHW]]/Table3[[#This Row],[Count of Airbill Number]]</f>
        <v>18.75</v>
      </c>
    </row>
    <row r="12539" spans="2:13">
      <c r="B12539" t="s">
        <v>20</v>
      </c>
      <c r="C12539" t="s">
        <v>472</v>
      </c>
      <c r="D12539" t="s">
        <v>22</v>
      </c>
      <c r="E12539" t="s">
        <v>778</v>
      </c>
      <c r="F12539" t="s">
        <v>776</v>
      </c>
      <c r="G12539" t="s">
        <v>155</v>
      </c>
      <c r="H12539" t="s">
        <v>66</v>
      </c>
      <c r="I12539">
        <v>75</v>
      </c>
      <c r="J12539">
        <v>3</v>
      </c>
      <c r="K12539">
        <v>4988</v>
      </c>
      <c r="L12539" t="s">
        <v>471</v>
      </c>
      <c r="M12539" s="2">
        <f>+Table3[[#This Row],[CHW]]/Table3[[#This Row],[Count of Airbill Number]]</f>
        <v>25</v>
      </c>
    </row>
    <row r="12540" spans="2:13">
      <c r="B12540" t="s">
        <v>20</v>
      </c>
      <c r="C12540" t="s">
        <v>472</v>
      </c>
      <c r="D12540" t="s">
        <v>22</v>
      </c>
      <c r="E12540" t="s">
        <v>776</v>
      </c>
      <c r="F12540" t="s">
        <v>776</v>
      </c>
      <c r="G12540" t="s">
        <v>136</v>
      </c>
      <c r="H12540" t="s">
        <v>37</v>
      </c>
      <c r="I12540">
        <v>75</v>
      </c>
      <c r="J12540">
        <v>3</v>
      </c>
      <c r="K12540">
        <v>4989</v>
      </c>
      <c r="L12540" t="s">
        <v>471</v>
      </c>
      <c r="M12540" s="2">
        <f>+Table3[[#This Row],[CHW]]/Table3[[#This Row],[Count of Airbill Number]]</f>
        <v>25</v>
      </c>
    </row>
    <row r="12541" spans="2:13">
      <c r="B12541" t="s">
        <v>20</v>
      </c>
      <c r="C12541" t="s">
        <v>472</v>
      </c>
      <c r="D12541" t="s">
        <v>22</v>
      </c>
      <c r="E12541" t="s">
        <v>777</v>
      </c>
      <c r="F12541" t="s">
        <v>778</v>
      </c>
      <c r="G12541" t="s">
        <v>190</v>
      </c>
      <c r="H12541" t="s">
        <v>99</v>
      </c>
      <c r="I12541">
        <v>75</v>
      </c>
      <c r="J12541">
        <v>2</v>
      </c>
      <c r="K12541">
        <v>4990</v>
      </c>
      <c r="L12541" t="s">
        <v>471</v>
      </c>
      <c r="M12541" s="2">
        <f>+Table3[[#This Row],[CHW]]/Table3[[#This Row],[Count of Airbill Number]]</f>
        <v>37.5</v>
      </c>
    </row>
    <row r="12542" spans="2:13">
      <c r="B12542" t="s">
        <v>20</v>
      </c>
      <c r="C12542" t="s">
        <v>472</v>
      </c>
      <c r="D12542" t="s">
        <v>22</v>
      </c>
      <c r="E12542" t="s">
        <v>778</v>
      </c>
      <c r="F12542" t="s">
        <v>778</v>
      </c>
      <c r="G12542" t="s">
        <v>547</v>
      </c>
      <c r="H12542" t="s">
        <v>112</v>
      </c>
      <c r="I12542">
        <v>75</v>
      </c>
      <c r="J12542">
        <v>3</v>
      </c>
      <c r="K12542">
        <v>4991</v>
      </c>
      <c r="L12542" t="s">
        <v>471</v>
      </c>
      <c r="M12542" s="2">
        <f>+Table3[[#This Row],[CHW]]/Table3[[#This Row],[Count of Airbill Number]]</f>
        <v>25</v>
      </c>
    </row>
    <row r="12543" spans="2:13">
      <c r="B12543" t="s">
        <v>20</v>
      </c>
      <c r="C12543" t="s">
        <v>472</v>
      </c>
      <c r="D12543" t="s">
        <v>22</v>
      </c>
      <c r="E12543" t="s">
        <v>776</v>
      </c>
      <c r="F12543" t="s">
        <v>778</v>
      </c>
      <c r="G12543" t="s">
        <v>397</v>
      </c>
      <c r="H12543" t="s">
        <v>51</v>
      </c>
      <c r="I12543">
        <v>75</v>
      </c>
      <c r="J12543">
        <v>4</v>
      </c>
      <c r="K12543">
        <v>4992</v>
      </c>
      <c r="L12543" t="s">
        <v>471</v>
      </c>
      <c r="M12543" s="2">
        <f>+Table3[[#This Row],[CHW]]/Table3[[#This Row],[Count of Airbill Number]]</f>
        <v>18.75</v>
      </c>
    </row>
    <row r="12544" spans="2:13">
      <c r="B12544" t="s">
        <v>20</v>
      </c>
      <c r="C12544" t="s">
        <v>472</v>
      </c>
      <c r="D12544" t="s">
        <v>36</v>
      </c>
      <c r="E12544" t="s">
        <v>776</v>
      </c>
      <c r="F12544" t="s">
        <v>776</v>
      </c>
      <c r="G12544" t="s">
        <v>37</v>
      </c>
      <c r="H12544" t="s">
        <v>146</v>
      </c>
      <c r="I12544">
        <v>75</v>
      </c>
      <c r="J12544">
        <v>2</v>
      </c>
      <c r="K12544">
        <v>4993</v>
      </c>
      <c r="L12544" t="s">
        <v>471</v>
      </c>
      <c r="M12544" s="2">
        <f>+Table3[[#This Row],[CHW]]/Table3[[#This Row],[Count of Airbill Number]]</f>
        <v>37.5</v>
      </c>
    </row>
    <row r="12545" spans="2:13">
      <c r="B12545" t="s">
        <v>20</v>
      </c>
      <c r="C12545" t="s">
        <v>472</v>
      </c>
      <c r="D12545" t="s">
        <v>22</v>
      </c>
      <c r="E12545" t="s">
        <v>778</v>
      </c>
      <c r="F12545" t="s">
        <v>778</v>
      </c>
      <c r="G12545" t="s">
        <v>161</v>
      </c>
      <c r="H12545" t="s">
        <v>113</v>
      </c>
      <c r="I12545">
        <v>74.900000000000006</v>
      </c>
      <c r="J12545">
        <v>3</v>
      </c>
      <c r="K12545">
        <v>4994</v>
      </c>
      <c r="L12545" t="s">
        <v>471</v>
      </c>
      <c r="M12545" s="2">
        <f>+Table3[[#This Row],[CHW]]/Table3[[#This Row],[Count of Airbill Number]]</f>
        <v>24.966666666666669</v>
      </c>
    </row>
    <row r="12546" spans="2:13">
      <c r="B12546" t="s">
        <v>20</v>
      </c>
      <c r="C12546" t="s">
        <v>21</v>
      </c>
      <c r="D12546" t="s">
        <v>22</v>
      </c>
      <c r="E12546" t="s">
        <v>776</v>
      </c>
      <c r="F12546" t="s">
        <v>776</v>
      </c>
      <c r="G12546" t="s">
        <v>37</v>
      </c>
      <c r="H12546" t="s">
        <v>211</v>
      </c>
      <c r="I12546">
        <v>74.8</v>
      </c>
      <c r="J12546">
        <v>2</v>
      </c>
      <c r="K12546">
        <v>4995</v>
      </c>
      <c r="L12546" t="s">
        <v>471</v>
      </c>
      <c r="M12546" s="2">
        <f>+Table3[[#This Row],[CHW]]/Table3[[#This Row],[Count of Airbill Number]]</f>
        <v>37.4</v>
      </c>
    </row>
    <row r="12547" spans="2:13">
      <c r="B12547" t="s">
        <v>20</v>
      </c>
      <c r="C12547" t="s">
        <v>21</v>
      </c>
      <c r="D12547" t="s">
        <v>22</v>
      </c>
      <c r="E12547" t="s">
        <v>776</v>
      </c>
      <c r="F12547" t="s">
        <v>776</v>
      </c>
      <c r="G12547" t="s">
        <v>48</v>
      </c>
      <c r="H12547" t="s">
        <v>37</v>
      </c>
      <c r="I12547">
        <v>74.64</v>
      </c>
      <c r="J12547">
        <v>17</v>
      </c>
      <c r="K12547">
        <v>4996</v>
      </c>
      <c r="L12547" t="s">
        <v>471</v>
      </c>
      <c r="M12547" s="2">
        <f>+Table3[[#This Row],[CHW]]/Table3[[#This Row],[Count of Airbill Number]]</f>
        <v>4.3905882352941177</v>
      </c>
    </row>
    <row r="12548" spans="2:13">
      <c r="B12548" t="s">
        <v>20</v>
      </c>
      <c r="C12548" t="s">
        <v>472</v>
      </c>
      <c r="D12548" t="s">
        <v>22</v>
      </c>
      <c r="E12548" t="s">
        <v>776</v>
      </c>
      <c r="F12548" t="s">
        <v>776</v>
      </c>
      <c r="G12548" t="s">
        <v>170</v>
      </c>
      <c r="H12548" t="s">
        <v>39</v>
      </c>
      <c r="I12548">
        <v>74.59</v>
      </c>
      <c r="J12548">
        <v>2</v>
      </c>
      <c r="K12548">
        <v>4997</v>
      </c>
      <c r="L12548" t="s">
        <v>471</v>
      </c>
      <c r="M12548" s="2">
        <f>+Table3[[#This Row],[CHW]]/Table3[[#This Row],[Count of Airbill Number]]</f>
        <v>37.295000000000002</v>
      </c>
    </row>
    <row r="12549" spans="2:13">
      <c r="B12549" t="s">
        <v>20</v>
      </c>
      <c r="C12549" t="s">
        <v>472</v>
      </c>
      <c r="D12549" t="s">
        <v>22</v>
      </c>
      <c r="E12549" t="s">
        <v>778</v>
      </c>
      <c r="F12549" t="s">
        <v>778</v>
      </c>
      <c r="G12549" t="s">
        <v>150</v>
      </c>
      <c r="H12549" t="s">
        <v>672</v>
      </c>
      <c r="I12549">
        <v>74.5</v>
      </c>
      <c r="J12549">
        <v>2</v>
      </c>
      <c r="K12549">
        <v>4998</v>
      </c>
      <c r="L12549" t="s">
        <v>471</v>
      </c>
      <c r="M12549" s="2">
        <f>+Table3[[#This Row],[CHW]]/Table3[[#This Row],[Count of Airbill Number]]</f>
        <v>37.25</v>
      </c>
    </row>
    <row r="12550" spans="2:13">
      <c r="B12550" t="s">
        <v>20</v>
      </c>
      <c r="C12550" t="s">
        <v>472</v>
      </c>
      <c r="D12550" t="s">
        <v>22</v>
      </c>
      <c r="E12550" t="s">
        <v>776</v>
      </c>
      <c r="F12550" t="s">
        <v>776</v>
      </c>
      <c r="G12550" t="s">
        <v>32</v>
      </c>
      <c r="H12550" t="s">
        <v>47</v>
      </c>
      <c r="I12550">
        <v>74.5</v>
      </c>
      <c r="J12550">
        <v>4</v>
      </c>
      <c r="K12550">
        <v>4999</v>
      </c>
      <c r="L12550" t="s">
        <v>471</v>
      </c>
      <c r="M12550" s="2">
        <f>+Table3[[#This Row],[CHW]]/Table3[[#This Row],[Count of Airbill Number]]</f>
        <v>18.625</v>
      </c>
    </row>
    <row r="12551" spans="2:13">
      <c r="B12551" t="s">
        <v>20</v>
      </c>
      <c r="C12551" t="s">
        <v>472</v>
      </c>
      <c r="D12551" t="s">
        <v>22</v>
      </c>
      <c r="E12551" t="s">
        <v>776</v>
      </c>
      <c r="F12551" t="s">
        <v>776</v>
      </c>
      <c r="G12551" t="s">
        <v>119</v>
      </c>
      <c r="H12551" t="s">
        <v>123</v>
      </c>
      <c r="I12551">
        <v>74.5</v>
      </c>
      <c r="J12551">
        <v>3</v>
      </c>
      <c r="K12551">
        <v>5000</v>
      </c>
      <c r="L12551" t="s">
        <v>471</v>
      </c>
      <c r="M12551" s="2">
        <f>+Table3[[#This Row],[CHW]]/Table3[[#This Row],[Count of Airbill Number]]</f>
        <v>24.833333333333332</v>
      </c>
    </row>
    <row r="12552" spans="2:13">
      <c r="B12552" t="s">
        <v>20</v>
      </c>
      <c r="C12552" t="s">
        <v>21</v>
      </c>
      <c r="D12552" t="s">
        <v>22</v>
      </c>
      <c r="E12552" t="s">
        <v>778</v>
      </c>
      <c r="F12552" t="s">
        <v>777</v>
      </c>
      <c r="G12552" t="s">
        <v>250</v>
      </c>
      <c r="H12552" t="s">
        <v>106</v>
      </c>
      <c r="I12552">
        <v>74.40000000000002</v>
      </c>
      <c r="J12552">
        <v>6</v>
      </c>
      <c r="K12552">
        <v>5001</v>
      </c>
      <c r="L12552" t="s">
        <v>471</v>
      </c>
      <c r="M12552" s="2">
        <f>+Table3[[#This Row],[CHW]]/Table3[[#This Row],[Count of Airbill Number]]</f>
        <v>12.400000000000004</v>
      </c>
    </row>
    <row r="12553" spans="2:13">
      <c r="B12553" t="s">
        <v>35</v>
      </c>
      <c r="C12553" t="s">
        <v>21</v>
      </c>
      <c r="D12553" t="s">
        <v>36</v>
      </c>
      <c r="E12553" t="s">
        <v>776</v>
      </c>
      <c r="F12553" t="s">
        <v>776</v>
      </c>
      <c r="G12553" t="s">
        <v>116</v>
      </c>
      <c r="H12553" t="s">
        <v>527</v>
      </c>
      <c r="I12553">
        <v>74</v>
      </c>
      <c r="J12553">
        <v>5</v>
      </c>
      <c r="K12553">
        <v>5002</v>
      </c>
      <c r="L12553" t="s">
        <v>471</v>
      </c>
      <c r="M12553" s="2">
        <f>+Table3[[#This Row],[CHW]]/Table3[[#This Row],[Count of Airbill Number]]</f>
        <v>14.8</v>
      </c>
    </row>
    <row r="12554" spans="2:13">
      <c r="B12554" t="s">
        <v>35</v>
      </c>
      <c r="C12554" t="s">
        <v>472</v>
      </c>
      <c r="D12554" t="s">
        <v>36</v>
      </c>
      <c r="E12554" t="s">
        <v>778</v>
      </c>
      <c r="F12554" t="s">
        <v>778</v>
      </c>
      <c r="G12554" t="s">
        <v>51</v>
      </c>
      <c r="H12554" t="s">
        <v>353</v>
      </c>
      <c r="I12554">
        <v>74</v>
      </c>
      <c r="J12554">
        <v>5</v>
      </c>
      <c r="K12554">
        <v>5003</v>
      </c>
      <c r="L12554" t="s">
        <v>471</v>
      </c>
      <c r="M12554" s="2">
        <f>+Table3[[#This Row],[CHW]]/Table3[[#This Row],[Count of Airbill Number]]</f>
        <v>14.8</v>
      </c>
    </row>
    <row r="12555" spans="2:13">
      <c r="B12555" t="s">
        <v>20</v>
      </c>
      <c r="C12555" t="s">
        <v>472</v>
      </c>
      <c r="D12555" t="s">
        <v>22</v>
      </c>
      <c r="E12555" t="s">
        <v>777</v>
      </c>
      <c r="F12555" t="s">
        <v>777</v>
      </c>
      <c r="G12555" t="s">
        <v>374</v>
      </c>
      <c r="H12555" t="s">
        <v>162</v>
      </c>
      <c r="I12555">
        <v>74</v>
      </c>
      <c r="J12555">
        <v>3</v>
      </c>
      <c r="K12555">
        <v>5004</v>
      </c>
      <c r="L12555" t="s">
        <v>471</v>
      </c>
      <c r="M12555" s="2">
        <f>+Table3[[#This Row],[CHW]]/Table3[[#This Row],[Count of Airbill Number]]</f>
        <v>24.666666666666668</v>
      </c>
    </row>
    <row r="12556" spans="2:13">
      <c r="B12556" t="s">
        <v>20</v>
      </c>
      <c r="C12556" t="s">
        <v>472</v>
      </c>
      <c r="D12556" t="s">
        <v>22</v>
      </c>
      <c r="E12556" t="s">
        <v>776</v>
      </c>
      <c r="F12556" t="s">
        <v>776</v>
      </c>
      <c r="G12556" t="s">
        <v>72</v>
      </c>
      <c r="H12556" t="s">
        <v>103</v>
      </c>
      <c r="I12556">
        <v>74</v>
      </c>
      <c r="J12556">
        <v>2</v>
      </c>
      <c r="K12556">
        <v>5005</v>
      </c>
      <c r="L12556" t="s">
        <v>471</v>
      </c>
      <c r="M12556" s="2">
        <f>+Table3[[#This Row],[CHW]]/Table3[[#This Row],[Count of Airbill Number]]</f>
        <v>37</v>
      </c>
    </row>
    <row r="12557" spans="2:13">
      <c r="B12557" t="s">
        <v>20</v>
      </c>
      <c r="C12557" t="s">
        <v>472</v>
      </c>
      <c r="D12557" t="s">
        <v>22</v>
      </c>
      <c r="E12557" t="s">
        <v>776</v>
      </c>
      <c r="F12557" t="s">
        <v>776</v>
      </c>
      <c r="G12557" t="s">
        <v>85</v>
      </c>
      <c r="H12557" t="s">
        <v>202</v>
      </c>
      <c r="I12557">
        <v>74</v>
      </c>
      <c r="J12557">
        <v>3</v>
      </c>
      <c r="K12557">
        <v>5006</v>
      </c>
      <c r="L12557" t="s">
        <v>471</v>
      </c>
      <c r="M12557" s="2">
        <f>+Table3[[#This Row],[CHW]]/Table3[[#This Row],[Count of Airbill Number]]</f>
        <v>24.666666666666668</v>
      </c>
    </row>
    <row r="12558" spans="2:13">
      <c r="B12558" t="s">
        <v>20</v>
      </c>
      <c r="C12558" t="s">
        <v>472</v>
      </c>
      <c r="D12558" t="s">
        <v>22</v>
      </c>
      <c r="E12558" t="s">
        <v>776</v>
      </c>
      <c r="F12558" t="s">
        <v>776</v>
      </c>
      <c r="G12558" t="s">
        <v>123</v>
      </c>
      <c r="H12558" t="s">
        <v>228</v>
      </c>
      <c r="I12558">
        <v>74</v>
      </c>
      <c r="J12558">
        <v>1</v>
      </c>
      <c r="K12558">
        <v>5007</v>
      </c>
      <c r="L12558" t="s">
        <v>471</v>
      </c>
      <c r="M12558" s="2">
        <f>+Table3[[#This Row],[CHW]]/Table3[[#This Row],[Count of Airbill Number]]</f>
        <v>74</v>
      </c>
    </row>
    <row r="12559" spans="2:13">
      <c r="B12559" t="s">
        <v>20</v>
      </c>
      <c r="C12559" t="s">
        <v>472</v>
      </c>
      <c r="D12559" t="s">
        <v>22</v>
      </c>
      <c r="E12559" t="s">
        <v>776</v>
      </c>
      <c r="F12559" t="s">
        <v>776</v>
      </c>
      <c r="G12559" t="s">
        <v>123</v>
      </c>
      <c r="H12559" t="s">
        <v>131</v>
      </c>
      <c r="I12559">
        <v>74</v>
      </c>
      <c r="J12559">
        <v>1</v>
      </c>
      <c r="K12559">
        <v>5008</v>
      </c>
      <c r="L12559" t="s">
        <v>471</v>
      </c>
      <c r="M12559" s="2">
        <f>+Table3[[#This Row],[CHW]]/Table3[[#This Row],[Count of Airbill Number]]</f>
        <v>74</v>
      </c>
    </row>
    <row r="12560" spans="2:13">
      <c r="B12560" t="s">
        <v>20</v>
      </c>
      <c r="C12560" t="s">
        <v>472</v>
      </c>
      <c r="D12560" t="s">
        <v>22</v>
      </c>
      <c r="E12560" t="s">
        <v>776</v>
      </c>
      <c r="F12560" t="s">
        <v>776</v>
      </c>
      <c r="G12560" t="s">
        <v>189</v>
      </c>
      <c r="H12560" t="s">
        <v>66</v>
      </c>
      <c r="I12560">
        <v>74</v>
      </c>
      <c r="J12560">
        <v>3</v>
      </c>
      <c r="K12560">
        <v>5009</v>
      </c>
      <c r="L12560" t="s">
        <v>471</v>
      </c>
      <c r="M12560" s="2">
        <f>+Table3[[#This Row],[CHW]]/Table3[[#This Row],[Count of Airbill Number]]</f>
        <v>24.666666666666668</v>
      </c>
    </row>
    <row r="12561" spans="2:13">
      <c r="B12561" t="s">
        <v>20</v>
      </c>
      <c r="C12561" t="s">
        <v>472</v>
      </c>
      <c r="D12561" t="s">
        <v>22</v>
      </c>
      <c r="E12561" t="s">
        <v>778</v>
      </c>
      <c r="F12561" t="s">
        <v>778</v>
      </c>
      <c r="G12561" t="s">
        <v>333</v>
      </c>
      <c r="H12561" t="s">
        <v>113</v>
      </c>
      <c r="I12561">
        <v>74</v>
      </c>
      <c r="J12561">
        <v>1</v>
      </c>
      <c r="K12561">
        <v>5010</v>
      </c>
      <c r="L12561" t="s">
        <v>471</v>
      </c>
      <c r="M12561" s="2">
        <f>+Table3[[#This Row],[CHW]]/Table3[[#This Row],[Count of Airbill Number]]</f>
        <v>74</v>
      </c>
    </row>
    <row r="12562" spans="2:13">
      <c r="B12562" t="s">
        <v>20</v>
      </c>
      <c r="C12562" t="s">
        <v>472</v>
      </c>
      <c r="D12562" t="s">
        <v>22</v>
      </c>
      <c r="E12562" t="s">
        <v>776</v>
      </c>
      <c r="F12562" t="s">
        <v>776</v>
      </c>
      <c r="G12562" t="s">
        <v>85</v>
      </c>
      <c r="H12562" t="s">
        <v>46</v>
      </c>
      <c r="I12562">
        <v>73.994577399999997</v>
      </c>
      <c r="J12562">
        <v>5</v>
      </c>
      <c r="K12562">
        <v>5011</v>
      </c>
      <c r="L12562" t="s">
        <v>471</v>
      </c>
      <c r="M12562" s="2">
        <f>+Table3[[#This Row],[CHW]]/Table3[[#This Row],[Count of Airbill Number]]</f>
        <v>14.79891548</v>
      </c>
    </row>
    <row r="12563" spans="2:13">
      <c r="B12563" t="s">
        <v>20</v>
      </c>
      <c r="C12563" t="s">
        <v>21</v>
      </c>
      <c r="D12563" t="s">
        <v>22</v>
      </c>
      <c r="E12563" t="s">
        <v>778</v>
      </c>
      <c r="F12563" t="s">
        <v>778</v>
      </c>
      <c r="G12563" t="s">
        <v>113</v>
      </c>
      <c r="H12563" t="s">
        <v>99</v>
      </c>
      <c r="I12563">
        <v>73.679999999999993</v>
      </c>
      <c r="J12563">
        <v>9</v>
      </c>
      <c r="K12563">
        <v>5012</v>
      </c>
      <c r="L12563" t="s">
        <v>471</v>
      </c>
      <c r="M12563" s="2">
        <f>+Table3[[#This Row],[CHW]]/Table3[[#This Row],[Count of Airbill Number]]</f>
        <v>8.1866666666666656</v>
      </c>
    </row>
    <row r="12564" spans="2:13">
      <c r="B12564" t="s">
        <v>20</v>
      </c>
      <c r="C12564" t="s">
        <v>472</v>
      </c>
      <c r="D12564" t="s">
        <v>22</v>
      </c>
      <c r="E12564" t="s">
        <v>776</v>
      </c>
      <c r="F12564" t="s">
        <v>778</v>
      </c>
      <c r="G12564" t="s">
        <v>89</v>
      </c>
      <c r="H12564" t="s">
        <v>210</v>
      </c>
      <c r="I12564">
        <v>73.5</v>
      </c>
      <c r="J12564">
        <v>2</v>
      </c>
      <c r="K12564">
        <v>5013</v>
      </c>
      <c r="L12564" t="s">
        <v>471</v>
      </c>
      <c r="M12564" s="2">
        <f>+Table3[[#This Row],[CHW]]/Table3[[#This Row],[Count of Airbill Number]]</f>
        <v>36.75</v>
      </c>
    </row>
    <row r="12565" spans="2:13">
      <c r="B12565" t="s">
        <v>20</v>
      </c>
      <c r="C12565" t="s">
        <v>472</v>
      </c>
      <c r="D12565" t="s">
        <v>22</v>
      </c>
      <c r="E12565" t="s">
        <v>778</v>
      </c>
      <c r="F12565" t="s">
        <v>778</v>
      </c>
      <c r="G12565" t="s">
        <v>233</v>
      </c>
      <c r="H12565" t="s">
        <v>113</v>
      </c>
      <c r="I12565">
        <v>73.400000000000006</v>
      </c>
      <c r="J12565">
        <v>9</v>
      </c>
      <c r="K12565">
        <v>5014</v>
      </c>
      <c r="L12565" t="s">
        <v>471</v>
      </c>
      <c r="M12565" s="2">
        <f>+Table3[[#This Row],[CHW]]/Table3[[#This Row],[Count of Airbill Number]]</f>
        <v>8.1555555555555568</v>
      </c>
    </row>
    <row r="12566" spans="2:13">
      <c r="B12566" t="s">
        <v>20</v>
      </c>
      <c r="C12566" t="s">
        <v>472</v>
      </c>
      <c r="D12566" t="s">
        <v>22</v>
      </c>
      <c r="E12566" t="s">
        <v>776</v>
      </c>
      <c r="F12566" t="s">
        <v>776</v>
      </c>
      <c r="G12566" t="s">
        <v>500</v>
      </c>
      <c r="H12566" t="s">
        <v>37</v>
      </c>
      <c r="I12566">
        <v>73.07696</v>
      </c>
      <c r="J12566">
        <v>4</v>
      </c>
      <c r="K12566">
        <v>5015</v>
      </c>
      <c r="L12566" t="s">
        <v>471</v>
      </c>
      <c r="M12566" s="2">
        <f>+Table3[[#This Row],[CHW]]/Table3[[#This Row],[Count of Airbill Number]]</f>
        <v>18.26924</v>
      </c>
    </row>
    <row r="12567" spans="2:13">
      <c r="B12567" t="s">
        <v>35</v>
      </c>
      <c r="C12567" t="s">
        <v>472</v>
      </c>
      <c r="D12567" t="s">
        <v>36</v>
      </c>
      <c r="E12567" t="s">
        <v>776</v>
      </c>
      <c r="F12567" t="s">
        <v>776</v>
      </c>
      <c r="G12567" t="s">
        <v>123</v>
      </c>
      <c r="H12567" t="s">
        <v>47</v>
      </c>
      <c r="I12567">
        <v>73</v>
      </c>
      <c r="J12567">
        <v>7</v>
      </c>
      <c r="K12567">
        <v>5016</v>
      </c>
      <c r="L12567" t="s">
        <v>471</v>
      </c>
      <c r="M12567" s="2">
        <f>+Table3[[#This Row],[CHW]]/Table3[[#This Row],[Count of Airbill Number]]</f>
        <v>10.428571428571429</v>
      </c>
    </row>
    <row r="12568" spans="2:13">
      <c r="B12568" t="s">
        <v>20</v>
      </c>
      <c r="C12568" t="s">
        <v>21</v>
      </c>
      <c r="D12568" t="s">
        <v>22</v>
      </c>
      <c r="E12568" t="s">
        <v>778</v>
      </c>
      <c r="F12568" t="s">
        <v>778</v>
      </c>
      <c r="G12568" t="s">
        <v>150</v>
      </c>
      <c r="H12568" t="s">
        <v>364</v>
      </c>
      <c r="I12568">
        <v>73</v>
      </c>
      <c r="J12568">
        <v>1</v>
      </c>
      <c r="K12568">
        <v>5017</v>
      </c>
      <c r="L12568" t="s">
        <v>471</v>
      </c>
      <c r="M12568" s="2">
        <f>+Table3[[#This Row],[CHW]]/Table3[[#This Row],[Count of Airbill Number]]</f>
        <v>73</v>
      </c>
    </row>
    <row r="12569" spans="2:13">
      <c r="B12569" t="s">
        <v>20</v>
      </c>
      <c r="C12569" t="s">
        <v>21</v>
      </c>
      <c r="D12569" t="s">
        <v>36</v>
      </c>
      <c r="E12569" t="s">
        <v>778</v>
      </c>
      <c r="F12569" t="s">
        <v>778</v>
      </c>
      <c r="G12569" t="s">
        <v>283</v>
      </c>
      <c r="H12569" t="s">
        <v>86</v>
      </c>
      <c r="I12569">
        <v>73</v>
      </c>
      <c r="J12569">
        <v>60</v>
      </c>
      <c r="K12569">
        <v>5018</v>
      </c>
      <c r="L12569" t="s">
        <v>471</v>
      </c>
      <c r="M12569" s="2">
        <f>+Table3[[#This Row],[CHW]]/Table3[[#This Row],[Count of Airbill Number]]</f>
        <v>1.2166666666666666</v>
      </c>
    </row>
    <row r="12570" spans="2:13">
      <c r="B12570" t="s">
        <v>20</v>
      </c>
      <c r="C12570" t="s">
        <v>472</v>
      </c>
      <c r="D12570" t="s">
        <v>22</v>
      </c>
      <c r="E12570" t="s">
        <v>777</v>
      </c>
      <c r="F12570" t="s">
        <v>777</v>
      </c>
      <c r="G12570" t="s">
        <v>55</v>
      </c>
      <c r="H12570" t="s">
        <v>491</v>
      </c>
      <c r="I12570">
        <v>73</v>
      </c>
      <c r="J12570">
        <v>5</v>
      </c>
      <c r="K12570">
        <v>5019</v>
      </c>
      <c r="L12570" t="s">
        <v>471</v>
      </c>
      <c r="M12570" s="2">
        <f>+Table3[[#This Row],[CHW]]/Table3[[#This Row],[Count of Airbill Number]]</f>
        <v>14.6</v>
      </c>
    </row>
    <row r="12571" spans="2:13">
      <c r="B12571" t="s">
        <v>20</v>
      </c>
      <c r="C12571" t="s">
        <v>472</v>
      </c>
      <c r="D12571" t="s">
        <v>22</v>
      </c>
      <c r="E12571" t="s">
        <v>777</v>
      </c>
      <c r="F12571" t="s">
        <v>776</v>
      </c>
      <c r="G12571" t="s">
        <v>324</v>
      </c>
      <c r="H12571" t="s">
        <v>211</v>
      </c>
      <c r="I12571">
        <v>73</v>
      </c>
      <c r="J12571">
        <v>3</v>
      </c>
      <c r="K12571">
        <v>5020</v>
      </c>
      <c r="L12571" t="s">
        <v>471</v>
      </c>
      <c r="M12571" s="2">
        <f>+Table3[[#This Row],[CHW]]/Table3[[#This Row],[Count of Airbill Number]]</f>
        <v>24.333333333333332</v>
      </c>
    </row>
    <row r="12572" spans="2:13">
      <c r="B12572" t="s">
        <v>20</v>
      </c>
      <c r="C12572" t="s">
        <v>472</v>
      </c>
      <c r="D12572" t="s">
        <v>22</v>
      </c>
      <c r="E12572" t="s">
        <v>778</v>
      </c>
      <c r="F12572" t="s">
        <v>778</v>
      </c>
      <c r="G12572" t="s">
        <v>171</v>
      </c>
      <c r="H12572" t="s">
        <v>465</v>
      </c>
      <c r="I12572">
        <v>73</v>
      </c>
      <c r="J12572">
        <v>5</v>
      </c>
      <c r="K12572">
        <v>5021</v>
      </c>
      <c r="L12572" t="s">
        <v>471</v>
      </c>
      <c r="M12572" s="2">
        <f>+Table3[[#This Row],[CHW]]/Table3[[#This Row],[Count of Airbill Number]]</f>
        <v>14.6</v>
      </c>
    </row>
    <row r="12573" spans="2:13">
      <c r="B12573" t="s">
        <v>20</v>
      </c>
      <c r="C12573" t="s">
        <v>472</v>
      </c>
      <c r="D12573" t="s">
        <v>22</v>
      </c>
      <c r="E12573" t="s">
        <v>778</v>
      </c>
      <c r="F12573" t="s">
        <v>778</v>
      </c>
      <c r="G12573" t="s">
        <v>81</v>
      </c>
      <c r="H12573" t="s">
        <v>333</v>
      </c>
      <c r="I12573">
        <v>73</v>
      </c>
      <c r="J12573">
        <v>2</v>
      </c>
      <c r="K12573">
        <v>5022</v>
      </c>
      <c r="L12573" t="s">
        <v>471</v>
      </c>
      <c r="M12573" s="2">
        <f>+Table3[[#This Row],[CHW]]/Table3[[#This Row],[Count of Airbill Number]]</f>
        <v>36.5</v>
      </c>
    </row>
    <row r="12574" spans="2:13">
      <c r="B12574" t="s">
        <v>20</v>
      </c>
      <c r="C12574" t="s">
        <v>472</v>
      </c>
      <c r="D12574" t="s">
        <v>22</v>
      </c>
      <c r="E12574" t="s">
        <v>776</v>
      </c>
      <c r="F12574" t="s">
        <v>777</v>
      </c>
      <c r="G12574" t="s">
        <v>66</v>
      </c>
      <c r="H12574" t="s">
        <v>38</v>
      </c>
      <c r="I12574">
        <v>73</v>
      </c>
      <c r="J12574">
        <v>6</v>
      </c>
      <c r="K12574">
        <v>5023</v>
      </c>
      <c r="L12574" t="s">
        <v>471</v>
      </c>
      <c r="M12574" s="2">
        <f>+Table3[[#This Row],[CHW]]/Table3[[#This Row],[Count of Airbill Number]]</f>
        <v>12.166666666666666</v>
      </c>
    </row>
    <row r="12575" spans="2:13">
      <c r="B12575" t="s">
        <v>20</v>
      </c>
      <c r="C12575" t="s">
        <v>472</v>
      </c>
      <c r="D12575" t="s">
        <v>22</v>
      </c>
      <c r="E12575" t="s">
        <v>776</v>
      </c>
      <c r="F12575" t="s">
        <v>776</v>
      </c>
      <c r="G12575" t="s">
        <v>37</v>
      </c>
      <c r="H12575" t="s">
        <v>202</v>
      </c>
      <c r="I12575">
        <v>73</v>
      </c>
      <c r="J12575">
        <v>6</v>
      </c>
      <c r="K12575">
        <v>5024</v>
      </c>
      <c r="L12575" t="s">
        <v>471</v>
      </c>
      <c r="M12575" s="2">
        <f>+Table3[[#This Row],[CHW]]/Table3[[#This Row],[Count of Airbill Number]]</f>
        <v>12.166666666666666</v>
      </c>
    </row>
    <row r="12576" spans="2:13">
      <c r="B12576" t="s">
        <v>20</v>
      </c>
      <c r="C12576" t="s">
        <v>472</v>
      </c>
      <c r="D12576" t="s">
        <v>22</v>
      </c>
      <c r="E12576" t="s">
        <v>776</v>
      </c>
      <c r="F12576" t="s">
        <v>776</v>
      </c>
      <c r="G12576" t="s">
        <v>89</v>
      </c>
      <c r="H12576" t="s">
        <v>41</v>
      </c>
      <c r="I12576">
        <v>73</v>
      </c>
      <c r="J12576">
        <v>1</v>
      </c>
      <c r="K12576">
        <v>5025</v>
      </c>
      <c r="L12576" t="s">
        <v>471</v>
      </c>
      <c r="M12576" s="2">
        <f>+Table3[[#This Row],[CHW]]/Table3[[#This Row],[Count of Airbill Number]]</f>
        <v>73</v>
      </c>
    </row>
    <row r="12577" spans="2:13">
      <c r="B12577" t="s">
        <v>20</v>
      </c>
      <c r="C12577" t="s">
        <v>472</v>
      </c>
      <c r="D12577" t="s">
        <v>22</v>
      </c>
      <c r="E12577" t="s">
        <v>776</v>
      </c>
      <c r="F12577" t="s">
        <v>778</v>
      </c>
      <c r="G12577" t="s">
        <v>89</v>
      </c>
      <c r="H12577" t="s">
        <v>155</v>
      </c>
      <c r="I12577">
        <v>73</v>
      </c>
      <c r="J12577">
        <v>2</v>
      </c>
      <c r="K12577">
        <v>5026</v>
      </c>
      <c r="L12577" t="s">
        <v>471</v>
      </c>
      <c r="M12577" s="2">
        <f>+Table3[[#This Row],[CHW]]/Table3[[#This Row],[Count of Airbill Number]]</f>
        <v>36.5</v>
      </c>
    </row>
    <row r="12578" spans="2:13">
      <c r="B12578" t="s">
        <v>20</v>
      </c>
      <c r="C12578" t="s">
        <v>472</v>
      </c>
      <c r="D12578" t="s">
        <v>22</v>
      </c>
      <c r="E12578" t="s">
        <v>778</v>
      </c>
      <c r="F12578" t="s">
        <v>778</v>
      </c>
      <c r="G12578" t="s">
        <v>306</v>
      </c>
      <c r="H12578" t="s">
        <v>260</v>
      </c>
      <c r="I12578">
        <v>73</v>
      </c>
      <c r="J12578">
        <v>9</v>
      </c>
      <c r="K12578">
        <v>5027</v>
      </c>
      <c r="L12578" t="s">
        <v>471</v>
      </c>
      <c r="M12578" s="2">
        <f>+Table3[[#This Row],[CHW]]/Table3[[#This Row],[Count of Airbill Number]]</f>
        <v>8.1111111111111107</v>
      </c>
    </row>
    <row r="12579" spans="2:13">
      <c r="B12579" t="s">
        <v>20</v>
      </c>
      <c r="C12579" t="s">
        <v>472</v>
      </c>
      <c r="D12579" t="s">
        <v>22</v>
      </c>
      <c r="E12579" t="s">
        <v>778</v>
      </c>
      <c r="F12579" t="s">
        <v>778</v>
      </c>
      <c r="G12579" t="s">
        <v>99</v>
      </c>
      <c r="H12579" t="s">
        <v>267</v>
      </c>
      <c r="I12579">
        <v>73</v>
      </c>
      <c r="J12579">
        <v>6</v>
      </c>
      <c r="K12579">
        <v>5028</v>
      </c>
      <c r="L12579" t="s">
        <v>471</v>
      </c>
      <c r="M12579" s="2">
        <f>+Table3[[#This Row],[CHW]]/Table3[[#This Row],[Count of Airbill Number]]</f>
        <v>12.166666666666666</v>
      </c>
    </row>
    <row r="12580" spans="2:13">
      <c r="B12580" t="s">
        <v>20</v>
      </c>
      <c r="C12580" t="s">
        <v>21</v>
      </c>
      <c r="D12580" t="s">
        <v>22</v>
      </c>
      <c r="E12580" t="s">
        <v>776</v>
      </c>
      <c r="F12580" t="s">
        <v>777</v>
      </c>
      <c r="G12580" t="s">
        <v>31</v>
      </c>
      <c r="H12580" t="s">
        <v>106</v>
      </c>
      <c r="I12580">
        <v>72.639999999999986</v>
      </c>
      <c r="J12580">
        <v>6</v>
      </c>
      <c r="K12580">
        <v>5029</v>
      </c>
      <c r="L12580" t="s">
        <v>471</v>
      </c>
      <c r="M12580" s="2">
        <f>+Table3[[#This Row],[CHW]]/Table3[[#This Row],[Count of Airbill Number]]</f>
        <v>12.106666666666664</v>
      </c>
    </row>
    <row r="12581" spans="2:13">
      <c r="B12581" t="s">
        <v>35</v>
      </c>
      <c r="C12581" t="s">
        <v>472</v>
      </c>
      <c r="D12581" t="s">
        <v>36</v>
      </c>
      <c r="E12581" t="s">
        <v>777</v>
      </c>
      <c r="F12581" t="s">
        <v>777</v>
      </c>
      <c r="G12581" t="s">
        <v>230</v>
      </c>
      <c r="H12581" t="s">
        <v>110</v>
      </c>
      <c r="I12581">
        <v>72.599999999999994</v>
      </c>
      <c r="J12581">
        <v>1</v>
      </c>
      <c r="K12581">
        <v>5030</v>
      </c>
      <c r="L12581" t="s">
        <v>471</v>
      </c>
      <c r="M12581" s="2">
        <f>+Table3[[#This Row],[CHW]]/Table3[[#This Row],[Count of Airbill Number]]</f>
        <v>72.599999999999994</v>
      </c>
    </row>
    <row r="12582" spans="2:13">
      <c r="B12582" t="s">
        <v>35</v>
      </c>
      <c r="C12582" t="s">
        <v>472</v>
      </c>
      <c r="D12582" t="s">
        <v>36</v>
      </c>
      <c r="E12582" t="s">
        <v>777</v>
      </c>
      <c r="F12582" t="s">
        <v>777</v>
      </c>
      <c r="G12582" t="s">
        <v>581</v>
      </c>
      <c r="H12582" t="s">
        <v>97</v>
      </c>
      <c r="I12582">
        <v>72.56</v>
      </c>
      <c r="J12582">
        <v>2</v>
      </c>
      <c r="K12582">
        <v>5031</v>
      </c>
      <c r="L12582" t="s">
        <v>471</v>
      </c>
      <c r="M12582" s="2">
        <f>+Table3[[#This Row],[CHW]]/Table3[[#This Row],[Count of Airbill Number]]</f>
        <v>36.28</v>
      </c>
    </row>
    <row r="12583" spans="2:13">
      <c r="B12583" t="s">
        <v>20</v>
      </c>
      <c r="C12583" t="s">
        <v>21</v>
      </c>
      <c r="D12583" t="s">
        <v>22</v>
      </c>
      <c r="E12583" t="s">
        <v>776</v>
      </c>
      <c r="F12583" t="s">
        <v>778</v>
      </c>
      <c r="G12583" t="s">
        <v>39</v>
      </c>
      <c r="H12583" t="s">
        <v>135</v>
      </c>
      <c r="I12583">
        <v>72.5</v>
      </c>
      <c r="J12583">
        <v>1</v>
      </c>
      <c r="K12583">
        <v>5032</v>
      </c>
      <c r="L12583" t="s">
        <v>471</v>
      </c>
      <c r="M12583" s="2">
        <f>+Table3[[#This Row],[CHW]]/Table3[[#This Row],[Count of Airbill Number]]</f>
        <v>72.5</v>
      </c>
    </row>
    <row r="12584" spans="2:13">
      <c r="B12584" t="s">
        <v>20</v>
      </c>
      <c r="C12584" t="s">
        <v>21</v>
      </c>
      <c r="D12584" t="s">
        <v>22</v>
      </c>
      <c r="E12584" t="s">
        <v>776</v>
      </c>
      <c r="F12584" t="s">
        <v>777</v>
      </c>
      <c r="G12584" t="s">
        <v>32</v>
      </c>
      <c r="H12584" t="s">
        <v>190</v>
      </c>
      <c r="I12584">
        <v>72.260000000000005</v>
      </c>
      <c r="J12584">
        <v>15</v>
      </c>
      <c r="K12584">
        <v>5033</v>
      </c>
      <c r="L12584" t="s">
        <v>471</v>
      </c>
      <c r="M12584" s="2">
        <f>+Table3[[#This Row],[CHW]]/Table3[[#This Row],[Count of Airbill Number]]</f>
        <v>4.8173333333333339</v>
      </c>
    </row>
    <row r="12585" spans="2:13">
      <c r="B12585" t="s">
        <v>20</v>
      </c>
      <c r="C12585" t="s">
        <v>472</v>
      </c>
      <c r="D12585" t="s">
        <v>22</v>
      </c>
      <c r="E12585" t="s">
        <v>778</v>
      </c>
      <c r="F12585" t="s">
        <v>777</v>
      </c>
      <c r="G12585" t="s">
        <v>210</v>
      </c>
      <c r="H12585" t="s">
        <v>162</v>
      </c>
      <c r="I12585">
        <v>72.14</v>
      </c>
      <c r="J12585">
        <v>2</v>
      </c>
      <c r="K12585">
        <v>5034</v>
      </c>
      <c r="L12585" t="s">
        <v>471</v>
      </c>
      <c r="M12585" s="2">
        <f>+Table3[[#This Row],[CHW]]/Table3[[#This Row],[Count of Airbill Number]]</f>
        <v>36.07</v>
      </c>
    </row>
    <row r="12586" spans="2:13">
      <c r="B12586" t="s">
        <v>35</v>
      </c>
      <c r="C12586" t="s">
        <v>21</v>
      </c>
      <c r="D12586" t="s">
        <v>36</v>
      </c>
      <c r="E12586" t="s">
        <v>778</v>
      </c>
      <c r="F12586" t="s">
        <v>776</v>
      </c>
      <c r="G12586" t="s">
        <v>51</v>
      </c>
      <c r="H12586" t="s">
        <v>32</v>
      </c>
      <c r="I12586">
        <v>72</v>
      </c>
      <c r="J12586">
        <v>2</v>
      </c>
      <c r="K12586">
        <v>5035</v>
      </c>
      <c r="L12586" t="s">
        <v>471</v>
      </c>
      <c r="M12586" s="2">
        <f>+Table3[[#This Row],[CHW]]/Table3[[#This Row],[Count of Airbill Number]]</f>
        <v>36</v>
      </c>
    </row>
    <row r="12587" spans="2:13">
      <c r="B12587" t="s">
        <v>35</v>
      </c>
      <c r="C12587" t="s">
        <v>472</v>
      </c>
      <c r="D12587" t="s">
        <v>36</v>
      </c>
      <c r="E12587" t="s">
        <v>777</v>
      </c>
      <c r="F12587" t="s">
        <v>778</v>
      </c>
      <c r="G12587" t="s">
        <v>290</v>
      </c>
      <c r="H12587" t="s">
        <v>613</v>
      </c>
      <c r="I12587">
        <v>72</v>
      </c>
      <c r="J12587">
        <v>1</v>
      </c>
      <c r="K12587">
        <v>5036</v>
      </c>
      <c r="L12587" t="s">
        <v>471</v>
      </c>
      <c r="M12587" s="2">
        <f>+Table3[[#This Row],[CHW]]/Table3[[#This Row],[Count of Airbill Number]]</f>
        <v>72</v>
      </c>
    </row>
    <row r="12588" spans="2:13">
      <c r="B12588" t="s">
        <v>35</v>
      </c>
      <c r="C12588" t="s">
        <v>472</v>
      </c>
      <c r="D12588" t="s">
        <v>36</v>
      </c>
      <c r="E12588" t="s">
        <v>776</v>
      </c>
      <c r="F12588" t="s">
        <v>776</v>
      </c>
      <c r="G12588" t="s">
        <v>85</v>
      </c>
      <c r="H12588" t="s">
        <v>148</v>
      </c>
      <c r="I12588">
        <v>72</v>
      </c>
      <c r="J12588">
        <v>3</v>
      </c>
      <c r="K12588">
        <v>5037</v>
      </c>
      <c r="L12588" t="s">
        <v>471</v>
      </c>
      <c r="M12588" s="2">
        <f>+Table3[[#This Row],[CHW]]/Table3[[#This Row],[Count of Airbill Number]]</f>
        <v>24</v>
      </c>
    </row>
    <row r="12589" spans="2:13">
      <c r="B12589" t="s">
        <v>35</v>
      </c>
      <c r="C12589" t="s">
        <v>472</v>
      </c>
      <c r="D12589" t="s">
        <v>36</v>
      </c>
      <c r="E12589" t="s">
        <v>776</v>
      </c>
      <c r="F12589" t="s">
        <v>776</v>
      </c>
      <c r="G12589" t="s">
        <v>85</v>
      </c>
      <c r="H12589" t="s">
        <v>107</v>
      </c>
      <c r="I12589">
        <v>72</v>
      </c>
      <c r="J12589">
        <v>4</v>
      </c>
      <c r="K12589">
        <v>5038</v>
      </c>
      <c r="L12589" t="s">
        <v>471</v>
      </c>
      <c r="M12589" s="2">
        <f>+Table3[[#This Row],[CHW]]/Table3[[#This Row],[Count of Airbill Number]]</f>
        <v>18</v>
      </c>
    </row>
    <row r="12590" spans="2:13">
      <c r="B12590" t="s">
        <v>20</v>
      </c>
      <c r="C12590" t="s">
        <v>21</v>
      </c>
      <c r="D12590" t="s">
        <v>22</v>
      </c>
      <c r="E12590" t="s">
        <v>777</v>
      </c>
      <c r="F12590" t="s">
        <v>777</v>
      </c>
      <c r="G12590" t="s">
        <v>38</v>
      </c>
      <c r="H12590" t="s">
        <v>44</v>
      </c>
      <c r="I12590">
        <v>72</v>
      </c>
      <c r="J12590">
        <v>65</v>
      </c>
      <c r="K12590">
        <v>5039</v>
      </c>
      <c r="L12590" t="s">
        <v>471</v>
      </c>
      <c r="M12590" s="2">
        <f>+Table3[[#This Row],[CHW]]/Table3[[#This Row],[Count of Airbill Number]]</f>
        <v>1.1076923076923078</v>
      </c>
    </row>
    <row r="12591" spans="2:13">
      <c r="B12591" t="s">
        <v>20</v>
      </c>
      <c r="C12591" t="s">
        <v>472</v>
      </c>
      <c r="D12591" t="s">
        <v>22</v>
      </c>
      <c r="E12591" t="s">
        <v>778</v>
      </c>
      <c r="F12591" t="s">
        <v>777</v>
      </c>
      <c r="G12591" t="s">
        <v>113</v>
      </c>
      <c r="H12591" t="s">
        <v>44</v>
      </c>
      <c r="I12591">
        <v>72</v>
      </c>
      <c r="J12591">
        <v>6</v>
      </c>
      <c r="K12591">
        <v>5040</v>
      </c>
      <c r="L12591" t="s">
        <v>471</v>
      </c>
      <c r="M12591" s="2">
        <f>+Table3[[#This Row],[CHW]]/Table3[[#This Row],[Count of Airbill Number]]</f>
        <v>12</v>
      </c>
    </row>
    <row r="12592" spans="2:13">
      <c r="B12592" t="s">
        <v>20</v>
      </c>
      <c r="C12592" t="s">
        <v>472</v>
      </c>
      <c r="D12592" t="s">
        <v>22</v>
      </c>
      <c r="E12592" t="s">
        <v>776</v>
      </c>
      <c r="F12592" t="s">
        <v>776</v>
      </c>
      <c r="G12592" t="s">
        <v>63</v>
      </c>
      <c r="H12592" t="s">
        <v>175</v>
      </c>
      <c r="I12592">
        <v>72</v>
      </c>
      <c r="J12592">
        <v>4</v>
      </c>
      <c r="K12592">
        <v>5041</v>
      </c>
      <c r="L12592" t="s">
        <v>471</v>
      </c>
      <c r="M12592" s="2">
        <f>+Table3[[#This Row],[CHW]]/Table3[[#This Row],[Count of Airbill Number]]</f>
        <v>18</v>
      </c>
    </row>
    <row r="12593" spans="2:13">
      <c r="B12593" t="s">
        <v>20</v>
      </c>
      <c r="C12593" t="s">
        <v>472</v>
      </c>
      <c r="D12593" t="s">
        <v>22</v>
      </c>
      <c r="E12593" t="s">
        <v>778</v>
      </c>
      <c r="F12593" t="s">
        <v>776</v>
      </c>
      <c r="G12593" t="s">
        <v>210</v>
      </c>
      <c r="H12593" t="s">
        <v>533</v>
      </c>
      <c r="I12593">
        <v>72</v>
      </c>
      <c r="J12593">
        <v>2</v>
      </c>
      <c r="K12593">
        <v>5042</v>
      </c>
      <c r="L12593" t="s">
        <v>471</v>
      </c>
      <c r="M12593" s="2">
        <f>+Table3[[#This Row],[CHW]]/Table3[[#This Row],[Count of Airbill Number]]</f>
        <v>36</v>
      </c>
    </row>
    <row r="12594" spans="2:13">
      <c r="B12594" t="s">
        <v>20</v>
      </c>
      <c r="C12594" t="s">
        <v>472</v>
      </c>
      <c r="D12594" t="s">
        <v>22</v>
      </c>
      <c r="E12594" t="s">
        <v>776</v>
      </c>
      <c r="F12594" t="s">
        <v>776</v>
      </c>
      <c r="G12594" t="s">
        <v>39</v>
      </c>
      <c r="H12594" t="s">
        <v>88</v>
      </c>
      <c r="I12594">
        <v>72</v>
      </c>
      <c r="J12594">
        <v>2</v>
      </c>
      <c r="K12594">
        <v>5043</v>
      </c>
      <c r="L12594" t="s">
        <v>471</v>
      </c>
      <c r="M12594" s="2">
        <f>+Table3[[#This Row],[CHW]]/Table3[[#This Row],[Count of Airbill Number]]</f>
        <v>36</v>
      </c>
    </row>
    <row r="12595" spans="2:13">
      <c r="B12595" t="s">
        <v>20</v>
      </c>
      <c r="C12595" t="s">
        <v>472</v>
      </c>
      <c r="D12595" t="s">
        <v>22</v>
      </c>
      <c r="E12595" t="s">
        <v>777</v>
      </c>
      <c r="F12595" t="s">
        <v>777</v>
      </c>
      <c r="G12595" t="s">
        <v>274</v>
      </c>
      <c r="H12595" t="s">
        <v>190</v>
      </c>
      <c r="I12595">
        <v>72</v>
      </c>
      <c r="J12595">
        <v>2</v>
      </c>
      <c r="K12595">
        <v>5044</v>
      </c>
      <c r="L12595" t="s">
        <v>471</v>
      </c>
      <c r="M12595" s="2">
        <f>+Table3[[#This Row],[CHW]]/Table3[[#This Row],[Count of Airbill Number]]</f>
        <v>36</v>
      </c>
    </row>
    <row r="12596" spans="2:13">
      <c r="B12596" t="s">
        <v>20</v>
      </c>
      <c r="C12596" t="s">
        <v>472</v>
      </c>
      <c r="D12596" t="s">
        <v>22</v>
      </c>
      <c r="E12596" t="s">
        <v>776</v>
      </c>
      <c r="F12596" t="s">
        <v>778</v>
      </c>
      <c r="G12596" t="s">
        <v>122</v>
      </c>
      <c r="H12596" t="s">
        <v>161</v>
      </c>
      <c r="I12596">
        <v>72</v>
      </c>
      <c r="J12596">
        <v>1</v>
      </c>
      <c r="K12596">
        <v>5045</v>
      </c>
      <c r="L12596" t="s">
        <v>471</v>
      </c>
      <c r="M12596" s="2">
        <f>+Table3[[#This Row],[CHW]]/Table3[[#This Row],[Count of Airbill Number]]</f>
        <v>72</v>
      </c>
    </row>
    <row r="12597" spans="2:13">
      <c r="B12597" t="s">
        <v>20</v>
      </c>
      <c r="C12597" t="s">
        <v>472</v>
      </c>
      <c r="D12597" t="s">
        <v>22</v>
      </c>
      <c r="E12597" t="s">
        <v>777</v>
      </c>
      <c r="F12597" t="s">
        <v>778</v>
      </c>
      <c r="G12597" t="s">
        <v>259</v>
      </c>
      <c r="H12597" t="s">
        <v>233</v>
      </c>
      <c r="I12597">
        <v>72</v>
      </c>
      <c r="J12597">
        <v>4</v>
      </c>
      <c r="K12597">
        <v>5046</v>
      </c>
      <c r="L12597" t="s">
        <v>471</v>
      </c>
      <c r="M12597" s="2">
        <f>+Table3[[#This Row],[CHW]]/Table3[[#This Row],[Count of Airbill Number]]</f>
        <v>18</v>
      </c>
    </row>
    <row r="12598" spans="2:13">
      <c r="B12598" t="s">
        <v>20</v>
      </c>
      <c r="C12598" t="s">
        <v>472</v>
      </c>
      <c r="D12598" t="s">
        <v>22</v>
      </c>
      <c r="E12598" t="s">
        <v>777</v>
      </c>
      <c r="F12598" t="s">
        <v>778</v>
      </c>
      <c r="G12598" t="s">
        <v>115</v>
      </c>
      <c r="H12598" t="s">
        <v>51</v>
      </c>
      <c r="I12598">
        <v>72</v>
      </c>
      <c r="J12598">
        <v>4</v>
      </c>
      <c r="K12598">
        <v>5047</v>
      </c>
      <c r="L12598" t="s">
        <v>471</v>
      </c>
      <c r="M12598" s="2">
        <f>+Table3[[#This Row],[CHW]]/Table3[[#This Row],[Count of Airbill Number]]</f>
        <v>18</v>
      </c>
    </row>
    <row r="12599" spans="2:13">
      <c r="B12599" t="s">
        <v>20</v>
      </c>
      <c r="C12599" t="s">
        <v>472</v>
      </c>
      <c r="D12599" t="s">
        <v>22</v>
      </c>
      <c r="E12599" t="s">
        <v>777</v>
      </c>
      <c r="F12599" t="s">
        <v>776</v>
      </c>
      <c r="G12599" t="s">
        <v>115</v>
      </c>
      <c r="H12599" t="s">
        <v>37</v>
      </c>
      <c r="I12599">
        <v>72</v>
      </c>
      <c r="J12599">
        <v>1</v>
      </c>
      <c r="K12599">
        <v>5048</v>
      </c>
      <c r="L12599" t="s">
        <v>471</v>
      </c>
      <c r="M12599" s="2">
        <f>+Table3[[#This Row],[CHW]]/Table3[[#This Row],[Count of Airbill Number]]</f>
        <v>72</v>
      </c>
    </row>
    <row r="12600" spans="2:13">
      <c r="B12600" t="s">
        <v>20</v>
      </c>
      <c r="C12600" t="s">
        <v>472</v>
      </c>
      <c r="D12600" t="s">
        <v>22</v>
      </c>
      <c r="E12600" t="s">
        <v>776</v>
      </c>
      <c r="F12600" t="s">
        <v>776</v>
      </c>
      <c r="G12600" t="s">
        <v>37</v>
      </c>
      <c r="H12600" t="s">
        <v>160</v>
      </c>
      <c r="I12600">
        <v>72</v>
      </c>
      <c r="J12600">
        <v>6</v>
      </c>
      <c r="K12600">
        <v>5049</v>
      </c>
      <c r="L12600" t="s">
        <v>471</v>
      </c>
      <c r="M12600" s="2">
        <f>+Table3[[#This Row],[CHW]]/Table3[[#This Row],[Count of Airbill Number]]</f>
        <v>12</v>
      </c>
    </row>
    <row r="12601" spans="2:13">
      <c r="B12601" t="s">
        <v>20</v>
      </c>
      <c r="C12601" t="s">
        <v>472</v>
      </c>
      <c r="D12601" t="s">
        <v>22</v>
      </c>
      <c r="E12601" t="s">
        <v>776</v>
      </c>
      <c r="F12601" t="s">
        <v>776</v>
      </c>
      <c r="G12601" t="s">
        <v>85</v>
      </c>
      <c r="H12601" t="s">
        <v>136</v>
      </c>
      <c r="I12601">
        <v>72</v>
      </c>
      <c r="J12601">
        <v>5</v>
      </c>
      <c r="K12601">
        <v>5050</v>
      </c>
      <c r="L12601" t="s">
        <v>471</v>
      </c>
      <c r="M12601" s="2">
        <f>+Table3[[#This Row],[CHW]]/Table3[[#This Row],[Count of Airbill Number]]</f>
        <v>14.4</v>
      </c>
    </row>
    <row r="12602" spans="2:13">
      <c r="B12602" t="s">
        <v>20</v>
      </c>
      <c r="C12602" t="s">
        <v>472</v>
      </c>
      <c r="D12602" t="s">
        <v>22</v>
      </c>
      <c r="E12602" t="s">
        <v>776</v>
      </c>
      <c r="F12602" t="s">
        <v>776</v>
      </c>
      <c r="G12602" t="s">
        <v>85</v>
      </c>
      <c r="H12602" t="s">
        <v>673</v>
      </c>
      <c r="I12602">
        <v>72</v>
      </c>
      <c r="J12602">
        <v>2</v>
      </c>
      <c r="K12602">
        <v>5051</v>
      </c>
      <c r="L12602" t="s">
        <v>471</v>
      </c>
      <c r="M12602" s="2">
        <f>+Table3[[#This Row],[CHW]]/Table3[[#This Row],[Count of Airbill Number]]</f>
        <v>36</v>
      </c>
    </row>
    <row r="12603" spans="2:13">
      <c r="B12603" t="s">
        <v>20</v>
      </c>
      <c r="C12603" t="s">
        <v>472</v>
      </c>
      <c r="D12603" t="s">
        <v>22</v>
      </c>
      <c r="E12603" t="s">
        <v>777</v>
      </c>
      <c r="F12603" t="s">
        <v>777</v>
      </c>
      <c r="G12603" t="s">
        <v>29</v>
      </c>
      <c r="H12603" t="s">
        <v>55</v>
      </c>
      <c r="I12603">
        <v>72</v>
      </c>
      <c r="J12603">
        <v>4</v>
      </c>
      <c r="K12603">
        <v>5052</v>
      </c>
      <c r="L12603" t="s">
        <v>471</v>
      </c>
      <c r="M12603" s="2">
        <f>+Table3[[#This Row],[CHW]]/Table3[[#This Row],[Count of Airbill Number]]</f>
        <v>18</v>
      </c>
    </row>
    <row r="12604" spans="2:13">
      <c r="B12604" t="s">
        <v>20</v>
      </c>
      <c r="C12604" t="s">
        <v>472</v>
      </c>
      <c r="D12604" t="s">
        <v>36</v>
      </c>
      <c r="E12604" t="s">
        <v>777</v>
      </c>
      <c r="F12604" t="s">
        <v>777</v>
      </c>
      <c r="G12604" t="s">
        <v>506</v>
      </c>
      <c r="H12604" t="s">
        <v>290</v>
      </c>
      <c r="I12604">
        <v>72</v>
      </c>
      <c r="J12604">
        <v>4</v>
      </c>
      <c r="K12604">
        <v>5053</v>
      </c>
      <c r="L12604" t="s">
        <v>471</v>
      </c>
      <c r="M12604" s="2">
        <f>+Table3[[#This Row],[CHW]]/Table3[[#This Row],[Count of Airbill Number]]</f>
        <v>18</v>
      </c>
    </row>
    <row r="12605" spans="2:13">
      <c r="B12605" t="s">
        <v>20</v>
      </c>
      <c r="C12605" t="s">
        <v>21</v>
      </c>
      <c r="D12605" t="s">
        <v>22</v>
      </c>
      <c r="E12605" t="s">
        <v>778</v>
      </c>
      <c r="F12605" t="s">
        <v>777</v>
      </c>
      <c r="G12605" t="s">
        <v>51</v>
      </c>
      <c r="H12605" t="s">
        <v>44</v>
      </c>
      <c r="I12605">
        <v>71.900000000000006</v>
      </c>
      <c r="J12605">
        <v>5</v>
      </c>
      <c r="K12605">
        <v>5054</v>
      </c>
      <c r="L12605" t="s">
        <v>471</v>
      </c>
      <c r="M12605" s="2">
        <f>+Table3[[#This Row],[CHW]]/Table3[[#This Row],[Count of Airbill Number]]</f>
        <v>14.38</v>
      </c>
    </row>
    <row r="12606" spans="2:13">
      <c r="B12606" t="s">
        <v>20</v>
      </c>
      <c r="C12606" t="s">
        <v>472</v>
      </c>
      <c r="D12606" t="s">
        <v>22</v>
      </c>
      <c r="E12606" t="s">
        <v>776</v>
      </c>
      <c r="F12606" t="s">
        <v>776</v>
      </c>
      <c r="G12606" t="s">
        <v>85</v>
      </c>
      <c r="H12606" t="s">
        <v>674</v>
      </c>
      <c r="I12606">
        <v>71.28</v>
      </c>
      <c r="J12606">
        <v>2</v>
      </c>
      <c r="K12606">
        <v>5055</v>
      </c>
      <c r="L12606" t="s">
        <v>471</v>
      </c>
      <c r="M12606" s="2">
        <f>+Table3[[#This Row],[CHW]]/Table3[[#This Row],[Count of Airbill Number]]</f>
        <v>35.64</v>
      </c>
    </row>
    <row r="12607" spans="2:13">
      <c r="B12607" t="s">
        <v>35</v>
      </c>
      <c r="C12607" t="s">
        <v>472</v>
      </c>
      <c r="D12607" t="s">
        <v>36</v>
      </c>
      <c r="E12607" t="s">
        <v>777</v>
      </c>
      <c r="F12607" t="s">
        <v>777</v>
      </c>
      <c r="G12607" t="s">
        <v>162</v>
      </c>
      <c r="H12607" t="s">
        <v>29</v>
      </c>
      <c r="I12607">
        <v>71</v>
      </c>
      <c r="J12607">
        <v>2</v>
      </c>
      <c r="K12607">
        <v>5056</v>
      </c>
      <c r="L12607" t="s">
        <v>471</v>
      </c>
      <c r="M12607" s="2">
        <f>+Table3[[#This Row],[CHW]]/Table3[[#This Row],[Count of Airbill Number]]</f>
        <v>35.5</v>
      </c>
    </row>
    <row r="12608" spans="2:13">
      <c r="B12608" t="s">
        <v>35</v>
      </c>
      <c r="C12608" t="s">
        <v>472</v>
      </c>
      <c r="D12608" t="s">
        <v>36</v>
      </c>
      <c r="E12608" t="s">
        <v>777</v>
      </c>
      <c r="F12608" t="s">
        <v>777</v>
      </c>
      <c r="G12608" t="s">
        <v>517</v>
      </c>
      <c r="H12608" t="s">
        <v>374</v>
      </c>
      <c r="I12608">
        <v>71</v>
      </c>
      <c r="J12608">
        <v>2</v>
      </c>
      <c r="K12608">
        <v>5057</v>
      </c>
      <c r="L12608" t="s">
        <v>471</v>
      </c>
      <c r="M12608" s="2">
        <f>+Table3[[#This Row],[CHW]]/Table3[[#This Row],[Count of Airbill Number]]</f>
        <v>35.5</v>
      </c>
    </row>
    <row r="12609" spans="2:13">
      <c r="B12609" t="s">
        <v>20</v>
      </c>
      <c r="C12609" t="s">
        <v>21</v>
      </c>
      <c r="D12609" t="s">
        <v>22</v>
      </c>
      <c r="E12609" t="s">
        <v>778</v>
      </c>
      <c r="F12609" t="s">
        <v>778</v>
      </c>
      <c r="G12609" t="s">
        <v>310</v>
      </c>
      <c r="H12609" t="s">
        <v>86</v>
      </c>
      <c r="I12609">
        <v>71</v>
      </c>
      <c r="J12609">
        <v>65</v>
      </c>
      <c r="K12609">
        <v>5058</v>
      </c>
      <c r="L12609" t="s">
        <v>471</v>
      </c>
      <c r="M12609" s="2">
        <f>+Table3[[#This Row],[CHW]]/Table3[[#This Row],[Count of Airbill Number]]</f>
        <v>1.0923076923076922</v>
      </c>
    </row>
    <row r="12610" spans="2:13">
      <c r="B12610" t="s">
        <v>20</v>
      </c>
      <c r="C12610" t="s">
        <v>21</v>
      </c>
      <c r="D12610" t="s">
        <v>22</v>
      </c>
      <c r="E12610" t="s">
        <v>778</v>
      </c>
      <c r="F12610" t="s">
        <v>777</v>
      </c>
      <c r="G12610" t="s">
        <v>112</v>
      </c>
      <c r="H12610" t="s">
        <v>110</v>
      </c>
      <c r="I12610">
        <v>71</v>
      </c>
      <c r="J12610">
        <v>18</v>
      </c>
      <c r="K12610">
        <v>5059</v>
      </c>
      <c r="L12610" t="s">
        <v>471</v>
      </c>
      <c r="M12610" s="2">
        <f>+Table3[[#This Row],[CHW]]/Table3[[#This Row],[Count of Airbill Number]]</f>
        <v>3.9444444444444446</v>
      </c>
    </row>
    <row r="12611" spans="2:13">
      <c r="B12611" t="s">
        <v>20</v>
      </c>
      <c r="C12611" t="s">
        <v>21</v>
      </c>
      <c r="D12611" t="s">
        <v>22</v>
      </c>
      <c r="E12611" t="s">
        <v>778</v>
      </c>
      <c r="F12611" t="s">
        <v>778</v>
      </c>
      <c r="G12611" t="s">
        <v>260</v>
      </c>
      <c r="H12611" t="s">
        <v>86</v>
      </c>
      <c r="I12611">
        <v>71</v>
      </c>
      <c r="J12611">
        <v>54</v>
      </c>
      <c r="K12611">
        <v>5060</v>
      </c>
      <c r="L12611" t="s">
        <v>471</v>
      </c>
      <c r="M12611" s="2">
        <f>+Table3[[#This Row],[CHW]]/Table3[[#This Row],[Count of Airbill Number]]</f>
        <v>1.3148148148148149</v>
      </c>
    </row>
    <row r="12612" spans="2:13">
      <c r="B12612" t="s">
        <v>20</v>
      </c>
      <c r="C12612" t="s">
        <v>21</v>
      </c>
      <c r="D12612" t="s">
        <v>36</v>
      </c>
      <c r="E12612" t="s">
        <v>777</v>
      </c>
      <c r="F12612" t="s">
        <v>777</v>
      </c>
      <c r="G12612" t="s">
        <v>44</v>
      </c>
      <c r="H12612" t="s">
        <v>55</v>
      </c>
      <c r="I12612">
        <v>71</v>
      </c>
      <c r="J12612">
        <v>21</v>
      </c>
      <c r="K12612">
        <v>5061</v>
      </c>
      <c r="L12612" t="s">
        <v>471</v>
      </c>
      <c r="M12612" s="2">
        <f>+Table3[[#This Row],[CHW]]/Table3[[#This Row],[Count of Airbill Number]]</f>
        <v>3.3809523809523809</v>
      </c>
    </row>
    <row r="12613" spans="2:13">
      <c r="B12613" t="s">
        <v>20</v>
      </c>
      <c r="C12613" t="s">
        <v>472</v>
      </c>
      <c r="D12613" t="s">
        <v>22</v>
      </c>
      <c r="E12613" t="s">
        <v>777</v>
      </c>
      <c r="F12613" t="s">
        <v>777</v>
      </c>
      <c r="G12613" t="s">
        <v>553</v>
      </c>
      <c r="H12613" t="s">
        <v>290</v>
      </c>
      <c r="I12613">
        <v>71</v>
      </c>
      <c r="J12613">
        <v>2</v>
      </c>
      <c r="K12613">
        <v>5062</v>
      </c>
      <c r="L12613" t="s">
        <v>471</v>
      </c>
      <c r="M12613" s="2">
        <f>+Table3[[#This Row],[CHW]]/Table3[[#This Row],[Count of Airbill Number]]</f>
        <v>35.5</v>
      </c>
    </row>
    <row r="12614" spans="2:13">
      <c r="B12614" t="s">
        <v>20</v>
      </c>
      <c r="C12614" t="s">
        <v>472</v>
      </c>
      <c r="D12614" t="s">
        <v>22</v>
      </c>
      <c r="E12614" t="s">
        <v>777</v>
      </c>
      <c r="F12614" t="s">
        <v>777</v>
      </c>
      <c r="G12614" t="s">
        <v>484</v>
      </c>
      <c r="H12614" t="s">
        <v>44</v>
      </c>
      <c r="I12614">
        <v>71</v>
      </c>
      <c r="J12614">
        <v>14</v>
      </c>
      <c r="K12614">
        <v>5063</v>
      </c>
      <c r="L12614" t="s">
        <v>471</v>
      </c>
      <c r="M12614" s="2">
        <f>+Table3[[#This Row],[CHW]]/Table3[[#This Row],[Count of Airbill Number]]</f>
        <v>5.0714285714285712</v>
      </c>
    </row>
    <row r="12615" spans="2:13">
      <c r="B12615" t="s">
        <v>20</v>
      </c>
      <c r="C12615" t="s">
        <v>472</v>
      </c>
      <c r="D12615" t="s">
        <v>22</v>
      </c>
      <c r="E12615" t="s">
        <v>778</v>
      </c>
      <c r="F12615" t="s">
        <v>776</v>
      </c>
      <c r="G12615" t="s">
        <v>109</v>
      </c>
      <c r="H12615" t="s">
        <v>85</v>
      </c>
      <c r="I12615">
        <v>71</v>
      </c>
      <c r="J12615">
        <v>5</v>
      </c>
      <c r="K12615">
        <v>5064</v>
      </c>
      <c r="L12615" t="s">
        <v>471</v>
      </c>
      <c r="M12615" s="2">
        <f>+Table3[[#This Row],[CHW]]/Table3[[#This Row],[Count of Airbill Number]]</f>
        <v>14.2</v>
      </c>
    </row>
    <row r="12616" spans="2:13">
      <c r="B12616" t="s">
        <v>20</v>
      </c>
      <c r="C12616" t="s">
        <v>472</v>
      </c>
      <c r="D12616" t="s">
        <v>22</v>
      </c>
      <c r="E12616" t="s">
        <v>778</v>
      </c>
      <c r="F12616" t="s">
        <v>778</v>
      </c>
      <c r="G12616" t="s">
        <v>161</v>
      </c>
      <c r="H12616" t="s">
        <v>173</v>
      </c>
      <c r="I12616">
        <v>71</v>
      </c>
      <c r="J12616">
        <v>2</v>
      </c>
      <c r="K12616">
        <v>5065</v>
      </c>
      <c r="L12616" t="s">
        <v>471</v>
      </c>
      <c r="M12616" s="2">
        <f>+Table3[[#This Row],[CHW]]/Table3[[#This Row],[Count of Airbill Number]]</f>
        <v>35.5</v>
      </c>
    </row>
    <row r="12617" spans="2:13">
      <c r="B12617" t="s">
        <v>20</v>
      </c>
      <c r="C12617" t="s">
        <v>472</v>
      </c>
      <c r="D12617" t="s">
        <v>22</v>
      </c>
      <c r="E12617" t="s">
        <v>776</v>
      </c>
      <c r="F12617" t="s">
        <v>778</v>
      </c>
      <c r="G12617" t="s">
        <v>66</v>
      </c>
      <c r="H12617" t="s">
        <v>155</v>
      </c>
      <c r="I12617">
        <v>71</v>
      </c>
      <c r="J12617">
        <v>6</v>
      </c>
      <c r="K12617">
        <v>5066</v>
      </c>
      <c r="L12617" t="s">
        <v>471</v>
      </c>
      <c r="M12617" s="2">
        <f>+Table3[[#This Row],[CHW]]/Table3[[#This Row],[Count of Airbill Number]]</f>
        <v>11.833333333333334</v>
      </c>
    </row>
    <row r="12618" spans="2:13">
      <c r="B12618" t="s">
        <v>20</v>
      </c>
      <c r="C12618" t="s">
        <v>472</v>
      </c>
      <c r="D12618" t="s">
        <v>22</v>
      </c>
      <c r="E12618" t="s">
        <v>776</v>
      </c>
      <c r="F12618" t="s">
        <v>776</v>
      </c>
      <c r="G12618" t="s">
        <v>37</v>
      </c>
      <c r="H12618" t="s">
        <v>80</v>
      </c>
      <c r="I12618">
        <v>71</v>
      </c>
      <c r="J12618">
        <v>9</v>
      </c>
      <c r="K12618">
        <v>5067</v>
      </c>
      <c r="L12618" t="s">
        <v>471</v>
      </c>
      <c r="M12618" s="2">
        <f>+Table3[[#This Row],[CHW]]/Table3[[#This Row],[Count of Airbill Number]]</f>
        <v>7.8888888888888893</v>
      </c>
    </row>
    <row r="12619" spans="2:13">
      <c r="B12619" t="s">
        <v>20</v>
      </c>
      <c r="C12619" t="s">
        <v>472</v>
      </c>
      <c r="D12619" t="s">
        <v>22</v>
      </c>
      <c r="E12619" t="s">
        <v>777</v>
      </c>
      <c r="F12619" t="s">
        <v>778</v>
      </c>
      <c r="G12619" t="s">
        <v>44</v>
      </c>
      <c r="H12619" t="s">
        <v>62</v>
      </c>
      <c r="I12619">
        <v>71</v>
      </c>
      <c r="J12619">
        <v>7</v>
      </c>
      <c r="K12619">
        <v>5068</v>
      </c>
      <c r="L12619" t="s">
        <v>471</v>
      </c>
      <c r="M12619" s="2">
        <f>+Table3[[#This Row],[CHW]]/Table3[[#This Row],[Count of Airbill Number]]</f>
        <v>10.142857142857142</v>
      </c>
    </row>
    <row r="12620" spans="2:13">
      <c r="B12620" t="s">
        <v>20</v>
      </c>
      <c r="C12620" t="s">
        <v>472</v>
      </c>
      <c r="D12620" t="s">
        <v>22</v>
      </c>
      <c r="E12620" t="s">
        <v>777</v>
      </c>
      <c r="F12620" t="s">
        <v>778</v>
      </c>
      <c r="G12620" t="s">
        <v>52</v>
      </c>
      <c r="H12620" t="s">
        <v>51</v>
      </c>
      <c r="I12620">
        <v>71</v>
      </c>
      <c r="J12620">
        <v>5</v>
      </c>
      <c r="K12620">
        <v>5069</v>
      </c>
      <c r="L12620" t="s">
        <v>471</v>
      </c>
      <c r="M12620" s="2">
        <f>+Table3[[#This Row],[CHW]]/Table3[[#This Row],[Count of Airbill Number]]</f>
        <v>14.2</v>
      </c>
    </row>
    <row r="12621" spans="2:13">
      <c r="B12621" t="s">
        <v>20</v>
      </c>
      <c r="C12621" t="s">
        <v>472</v>
      </c>
      <c r="D12621" t="s">
        <v>22</v>
      </c>
      <c r="E12621" t="s">
        <v>776</v>
      </c>
      <c r="F12621" t="s">
        <v>776</v>
      </c>
      <c r="G12621" t="s">
        <v>66</v>
      </c>
      <c r="H12621" t="s">
        <v>78</v>
      </c>
      <c r="I12621">
        <v>70.8</v>
      </c>
      <c r="J12621">
        <v>5</v>
      </c>
      <c r="K12621">
        <v>5070</v>
      </c>
      <c r="L12621" t="s">
        <v>471</v>
      </c>
      <c r="M12621" s="2">
        <f>+Table3[[#This Row],[CHW]]/Table3[[#This Row],[Count of Airbill Number]]</f>
        <v>14.16</v>
      </c>
    </row>
    <row r="12622" spans="2:13">
      <c r="B12622" t="s">
        <v>20</v>
      </c>
      <c r="C12622" t="s">
        <v>21</v>
      </c>
      <c r="D12622" t="s">
        <v>22</v>
      </c>
      <c r="E12622" t="s">
        <v>776</v>
      </c>
      <c r="F12622" t="s">
        <v>778</v>
      </c>
      <c r="G12622" t="s">
        <v>66</v>
      </c>
      <c r="H12622" t="s">
        <v>423</v>
      </c>
      <c r="I12622">
        <v>70.760000000000005</v>
      </c>
      <c r="J12622">
        <v>1</v>
      </c>
      <c r="K12622">
        <v>5071</v>
      </c>
      <c r="L12622" t="s">
        <v>471</v>
      </c>
      <c r="M12622" s="2">
        <f>+Table3[[#This Row],[CHW]]/Table3[[#This Row],[Count of Airbill Number]]</f>
        <v>70.760000000000005</v>
      </c>
    </row>
    <row r="12623" spans="2:13">
      <c r="B12623" t="s">
        <v>20</v>
      </c>
      <c r="C12623" t="s">
        <v>21</v>
      </c>
      <c r="D12623" t="s">
        <v>22</v>
      </c>
      <c r="E12623" t="s">
        <v>776</v>
      </c>
      <c r="F12623" t="s">
        <v>776</v>
      </c>
      <c r="G12623" t="s">
        <v>85</v>
      </c>
      <c r="H12623" t="s">
        <v>102</v>
      </c>
      <c r="I12623">
        <v>70.689294399999994</v>
      </c>
      <c r="J12623">
        <v>17</v>
      </c>
      <c r="K12623">
        <v>5072</v>
      </c>
      <c r="L12623" t="s">
        <v>471</v>
      </c>
      <c r="M12623" s="2">
        <f>+Table3[[#This Row],[CHW]]/Table3[[#This Row],[Count of Airbill Number]]</f>
        <v>4.1581937882352937</v>
      </c>
    </row>
    <row r="12624" spans="2:13">
      <c r="B12624" t="s">
        <v>20</v>
      </c>
      <c r="C12624" t="s">
        <v>472</v>
      </c>
      <c r="D12624" t="s">
        <v>22</v>
      </c>
      <c r="E12624" t="s">
        <v>778</v>
      </c>
      <c r="F12624" t="s">
        <v>778</v>
      </c>
      <c r="G12624" t="s">
        <v>51</v>
      </c>
      <c r="H12624" t="s">
        <v>580</v>
      </c>
      <c r="I12624">
        <v>70.599999999999994</v>
      </c>
      <c r="J12624">
        <v>2</v>
      </c>
      <c r="K12624">
        <v>5073</v>
      </c>
      <c r="L12624" t="s">
        <v>471</v>
      </c>
      <c r="M12624" s="2">
        <f>+Table3[[#This Row],[CHW]]/Table3[[#This Row],[Count of Airbill Number]]</f>
        <v>35.299999999999997</v>
      </c>
    </row>
    <row r="12625" spans="2:13">
      <c r="B12625" t="s">
        <v>20</v>
      </c>
      <c r="C12625" t="s">
        <v>21</v>
      </c>
      <c r="D12625" t="s">
        <v>22</v>
      </c>
      <c r="E12625" t="s">
        <v>778</v>
      </c>
      <c r="F12625" t="s">
        <v>776</v>
      </c>
      <c r="G12625" t="s">
        <v>51</v>
      </c>
      <c r="H12625" t="s">
        <v>152</v>
      </c>
      <c r="I12625">
        <v>70.5</v>
      </c>
      <c r="J12625">
        <v>17</v>
      </c>
      <c r="K12625">
        <v>5074</v>
      </c>
      <c r="L12625" t="s">
        <v>471</v>
      </c>
      <c r="M12625" s="2">
        <f>+Table3[[#This Row],[CHW]]/Table3[[#This Row],[Count of Airbill Number]]</f>
        <v>4.1470588235294121</v>
      </c>
    </row>
    <row r="12626" spans="2:13">
      <c r="B12626" t="s">
        <v>20</v>
      </c>
      <c r="C12626" t="s">
        <v>472</v>
      </c>
      <c r="D12626" t="s">
        <v>22</v>
      </c>
      <c r="E12626" t="s">
        <v>778</v>
      </c>
      <c r="F12626" t="s">
        <v>778</v>
      </c>
      <c r="G12626" t="s">
        <v>393</v>
      </c>
      <c r="H12626" t="s">
        <v>283</v>
      </c>
      <c r="I12626">
        <v>70.36</v>
      </c>
      <c r="J12626">
        <v>2</v>
      </c>
      <c r="K12626">
        <v>5075</v>
      </c>
      <c r="L12626" t="s">
        <v>471</v>
      </c>
      <c r="M12626" s="2">
        <f>+Table3[[#This Row],[CHW]]/Table3[[#This Row],[Count of Airbill Number]]</f>
        <v>35.18</v>
      </c>
    </row>
    <row r="12627" spans="2:13">
      <c r="B12627" t="s">
        <v>35</v>
      </c>
      <c r="C12627" t="s">
        <v>472</v>
      </c>
      <c r="D12627" t="s">
        <v>36</v>
      </c>
      <c r="E12627" t="s">
        <v>776</v>
      </c>
      <c r="F12627" t="s">
        <v>776</v>
      </c>
      <c r="G12627" t="s">
        <v>529</v>
      </c>
      <c r="H12627" t="s">
        <v>116</v>
      </c>
      <c r="I12627">
        <v>70.199999999999989</v>
      </c>
      <c r="J12627">
        <v>10</v>
      </c>
      <c r="K12627">
        <v>5076</v>
      </c>
      <c r="L12627" t="s">
        <v>471</v>
      </c>
      <c r="M12627" s="2">
        <f>+Table3[[#This Row],[CHW]]/Table3[[#This Row],[Count of Airbill Number]]</f>
        <v>7.0199999999999987</v>
      </c>
    </row>
    <row r="12628" spans="2:13">
      <c r="B12628" t="s">
        <v>20</v>
      </c>
      <c r="C12628" t="s">
        <v>472</v>
      </c>
      <c r="D12628" t="s">
        <v>22</v>
      </c>
      <c r="E12628" t="s">
        <v>776</v>
      </c>
      <c r="F12628" t="s">
        <v>776</v>
      </c>
      <c r="G12628" t="s">
        <v>111</v>
      </c>
      <c r="H12628" t="s">
        <v>37</v>
      </c>
      <c r="I12628">
        <v>70.180000000000007</v>
      </c>
      <c r="J12628">
        <v>5</v>
      </c>
      <c r="K12628">
        <v>5077</v>
      </c>
      <c r="L12628" t="s">
        <v>471</v>
      </c>
      <c r="M12628" s="2">
        <f>+Table3[[#This Row],[CHW]]/Table3[[#This Row],[Count of Airbill Number]]</f>
        <v>14.036000000000001</v>
      </c>
    </row>
    <row r="12629" spans="2:13">
      <c r="B12629" t="s">
        <v>20</v>
      </c>
      <c r="C12629" t="s">
        <v>472</v>
      </c>
      <c r="D12629" t="s">
        <v>22</v>
      </c>
      <c r="E12629" t="s">
        <v>776</v>
      </c>
      <c r="F12629" t="s">
        <v>776</v>
      </c>
      <c r="G12629" t="s">
        <v>158</v>
      </c>
      <c r="H12629" t="s">
        <v>66</v>
      </c>
      <c r="I12629">
        <v>70.099999999999994</v>
      </c>
      <c r="J12629">
        <v>4</v>
      </c>
      <c r="K12629">
        <v>5078</v>
      </c>
      <c r="L12629" t="s">
        <v>471</v>
      </c>
      <c r="M12629" s="2">
        <f>+Table3[[#This Row],[CHW]]/Table3[[#This Row],[Count of Airbill Number]]</f>
        <v>17.524999999999999</v>
      </c>
    </row>
    <row r="12630" spans="2:13">
      <c r="B12630" t="s">
        <v>20</v>
      </c>
      <c r="C12630" t="s">
        <v>21</v>
      </c>
      <c r="D12630" t="s">
        <v>22</v>
      </c>
      <c r="E12630" t="s">
        <v>778</v>
      </c>
      <c r="F12630" t="s">
        <v>776</v>
      </c>
      <c r="G12630" t="s">
        <v>86</v>
      </c>
      <c r="H12630" t="s">
        <v>116</v>
      </c>
      <c r="I12630">
        <v>70.010000000000005</v>
      </c>
      <c r="J12630">
        <v>12</v>
      </c>
      <c r="K12630">
        <v>5079</v>
      </c>
      <c r="L12630" t="s">
        <v>471</v>
      </c>
      <c r="M12630" s="2">
        <f>+Table3[[#This Row],[CHW]]/Table3[[#This Row],[Count of Airbill Number]]</f>
        <v>5.8341666666666674</v>
      </c>
    </row>
    <row r="12631" spans="2:13">
      <c r="B12631" t="s">
        <v>35</v>
      </c>
      <c r="C12631" t="s">
        <v>21</v>
      </c>
      <c r="D12631" t="s">
        <v>36</v>
      </c>
      <c r="E12631" t="s">
        <v>778</v>
      </c>
      <c r="F12631" t="s">
        <v>778</v>
      </c>
      <c r="G12631" t="s">
        <v>51</v>
      </c>
      <c r="H12631" t="s">
        <v>112</v>
      </c>
      <c r="I12631">
        <v>70</v>
      </c>
      <c r="J12631">
        <v>1</v>
      </c>
      <c r="K12631">
        <v>5080</v>
      </c>
      <c r="L12631" t="s">
        <v>471</v>
      </c>
      <c r="M12631" s="2">
        <f>+Table3[[#This Row],[CHW]]/Table3[[#This Row],[Count of Airbill Number]]</f>
        <v>70</v>
      </c>
    </row>
    <row r="12632" spans="2:13">
      <c r="B12632" t="s">
        <v>35</v>
      </c>
      <c r="C12632" t="s">
        <v>472</v>
      </c>
      <c r="D12632" t="s">
        <v>36</v>
      </c>
      <c r="E12632" t="s">
        <v>776</v>
      </c>
      <c r="F12632" t="s">
        <v>776</v>
      </c>
      <c r="G12632" t="s">
        <v>85</v>
      </c>
      <c r="H12632" t="s">
        <v>93</v>
      </c>
      <c r="I12632">
        <v>70</v>
      </c>
      <c r="J12632">
        <v>4</v>
      </c>
      <c r="K12632">
        <v>5081</v>
      </c>
      <c r="L12632" t="s">
        <v>471</v>
      </c>
      <c r="M12632" s="2">
        <f>+Table3[[#This Row],[CHW]]/Table3[[#This Row],[Count of Airbill Number]]</f>
        <v>17.5</v>
      </c>
    </row>
    <row r="12633" spans="2:13">
      <c r="B12633" t="s">
        <v>20</v>
      </c>
      <c r="C12633" t="s">
        <v>21</v>
      </c>
      <c r="D12633" t="s">
        <v>22</v>
      </c>
      <c r="E12633" t="s">
        <v>777</v>
      </c>
      <c r="F12633" t="s">
        <v>777</v>
      </c>
      <c r="G12633" t="s">
        <v>491</v>
      </c>
      <c r="H12633" t="s">
        <v>106</v>
      </c>
      <c r="I12633">
        <v>70</v>
      </c>
      <c r="J12633">
        <v>43</v>
      </c>
      <c r="K12633">
        <v>5082</v>
      </c>
      <c r="L12633" t="s">
        <v>471</v>
      </c>
      <c r="M12633" s="2">
        <f>+Table3[[#This Row],[CHW]]/Table3[[#This Row],[Count of Airbill Number]]</f>
        <v>1.6279069767441861</v>
      </c>
    </row>
    <row r="12634" spans="2:13">
      <c r="B12634" t="s">
        <v>20</v>
      </c>
      <c r="C12634" t="s">
        <v>21</v>
      </c>
      <c r="D12634" t="s">
        <v>22</v>
      </c>
      <c r="E12634" t="s">
        <v>778</v>
      </c>
      <c r="F12634" t="s">
        <v>778</v>
      </c>
      <c r="G12634" t="s">
        <v>51</v>
      </c>
      <c r="H12634" t="s">
        <v>282</v>
      </c>
      <c r="I12634">
        <v>70</v>
      </c>
      <c r="J12634">
        <v>1</v>
      </c>
      <c r="K12634">
        <v>5083</v>
      </c>
      <c r="L12634" t="s">
        <v>471</v>
      </c>
      <c r="M12634" s="2">
        <f>+Table3[[#This Row],[CHW]]/Table3[[#This Row],[Count of Airbill Number]]</f>
        <v>70</v>
      </c>
    </row>
    <row r="12635" spans="2:13">
      <c r="B12635" t="s">
        <v>20</v>
      </c>
      <c r="C12635" t="s">
        <v>21</v>
      </c>
      <c r="D12635" t="s">
        <v>22</v>
      </c>
      <c r="E12635" t="s">
        <v>777</v>
      </c>
      <c r="F12635" t="s">
        <v>778</v>
      </c>
      <c r="G12635" t="s">
        <v>44</v>
      </c>
      <c r="H12635" t="s">
        <v>283</v>
      </c>
      <c r="I12635">
        <v>70</v>
      </c>
      <c r="J12635">
        <v>3</v>
      </c>
      <c r="K12635">
        <v>5084</v>
      </c>
      <c r="L12635" t="s">
        <v>471</v>
      </c>
      <c r="M12635" s="2">
        <f>+Table3[[#This Row],[CHW]]/Table3[[#This Row],[Count of Airbill Number]]</f>
        <v>23.333333333333332</v>
      </c>
    </row>
    <row r="12636" spans="2:13">
      <c r="B12636" t="s">
        <v>20</v>
      </c>
      <c r="C12636" t="s">
        <v>21</v>
      </c>
      <c r="D12636" t="s">
        <v>22</v>
      </c>
      <c r="E12636" t="s">
        <v>776</v>
      </c>
      <c r="F12636" t="s">
        <v>778</v>
      </c>
      <c r="G12636" t="s">
        <v>216</v>
      </c>
      <c r="H12636" t="s">
        <v>248</v>
      </c>
      <c r="I12636">
        <v>70</v>
      </c>
      <c r="J12636">
        <v>1</v>
      </c>
      <c r="K12636">
        <v>5085</v>
      </c>
      <c r="L12636" t="s">
        <v>471</v>
      </c>
      <c r="M12636" s="2">
        <f>+Table3[[#This Row],[CHW]]/Table3[[#This Row],[Count of Airbill Number]]</f>
        <v>70</v>
      </c>
    </row>
    <row r="12637" spans="2:13">
      <c r="B12637" t="s">
        <v>20</v>
      </c>
      <c r="C12637" t="s">
        <v>472</v>
      </c>
      <c r="D12637" t="s">
        <v>22</v>
      </c>
      <c r="E12637" t="s">
        <v>777</v>
      </c>
      <c r="F12637" t="s">
        <v>777</v>
      </c>
      <c r="G12637" t="s">
        <v>429</v>
      </c>
      <c r="H12637" t="s">
        <v>26</v>
      </c>
      <c r="I12637">
        <v>70</v>
      </c>
      <c r="J12637">
        <v>3</v>
      </c>
      <c r="K12637">
        <v>5086</v>
      </c>
      <c r="L12637" t="s">
        <v>471</v>
      </c>
      <c r="M12637" s="2">
        <f>+Table3[[#This Row],[CHW]]/Table3[[#This Row],[Count of Airbill Number]]</f>
        <v>23.333333333333332</v>
      </c>
    </row>
    <row r="12638" spans="2:13">
      <c r="B12638" t="s">
        <v>20</v>
      </c>
      <c r="C12638" t="s">
        <v>472</v>
      </c>
      <c r="D12638" t="s">
        <v>22</v>
      </c>
      <c r="E12638" t="s">
        <v>777</v>
      </c>
      <c r="F12638" t="s">
        <v>778</v>
      </c>
      <c r="G12638" t="s">
        <v>481</v>
      </c>
      <c r="H12638" t="s">
        <v>99</v>
      </c>
      <c r="I12638">
        <v>70</v>
      </c>
      <c r="J12638">
        <v>2</v>
      </c>
      <c r="K12638">
        <v>5087</v>
      </c>
      <c r="L12638" t="s">
        <v>471</v>
      </c>
      <c r="M12638" s="2">
        <f>+Table3[[#This Row],[CHW]]/Table3[[#This Row],[Count of Airbill Number]]</f>
        <v>35</v>
      </c>
    </row>
    <row r="12639" spans="2:13">
      <c r="B12639" t="s">
        <v>20</v>
      </c>
      <c r="C12639" t="s">
        <v>472</v>
      </c>
      <c r="D12639" t="s">
        <v>22</v>
      </c>
      <c r="E12639" t="s">
        <v>778</v>
      </c>
      <c r="F12639" t="s">
        <v>778</v>
      </c>
      <c r="G12639" t="s">
        <v>113</v>
      </c>
      <c r="H12639" t="s">
        <v>155</v>
      </c>
      <c r="I12639">
        <v>70</v>
      </c>
      <c r="J12639">
        <v>2</v>
      </c>
      <c r="K12639">
        <v>5088</v>
      </c>
      <c r="L12639" t="s">
        <v>471</v>
      </c>
      <c r="M12639" s="2">
        <f>+Table3[[#This Row],[CHW]]/Table3[[#This Row],[Count of Airbill Number]]</f>
        <v>35</v>
      </c>
    </row>
    <row r="12640" spans="2:13">
      <c r="B12640" t="s">
        <v>20</v>
      </c>
      <c r="C12640" t="s">
        <v>472</v>
      </c>
      <c r="D12640" t="s">
        <v>22</v>
      </c>
      <c r="E12640" t="s">
        <v>776</v>
      </c>
      <c r="F12640" t="s">
        <v>776</v>
      </c>
      <c r="G12640" t="s">
        <v>63</v>
      </c>
      <c r="H12640" t="s">
        <v>57</v>
      </c>
      <c r="I12640">
        <v>70</v>
      </c>
      <c r="J12640">
        <v>1</v>
      </c>
      <c r="K12640">
        <v>5089</v>
      </c>
      <c r="L12640" t="s">
        <v>471</v>
      </c>
      <c r="M12640" s="2">
        <f>+Table3[[#This Row],[CHW]]/Table3[[#This Row],[Count of Airbill Number]]</f>
        <v>70</v>
      </c>
    </row>
    <row r="12641" spans="2:13">
      <c r="B12641" t="s">
        <v>20</v>
      </c>
      <c r="C12641" t="s">
        <v>472</v>
      </c>
      <c r="D12641" t="s">
        <v>22</v>
      </c>
      <c r="E12641" t="s">
        <v>777</v>
      </c>
      <c r="F12641" t="s">
        <v>777</v>
      </c>
      <c r="G12641" t="s">
        <v>374</v>
      </c>
      <c r="H12641" t="s">
        <v>110</v>
      </c>
      <c r="I12641">
        <v>70</v>
      </c>
      <c r="J12641">
        <v>4</v>
      </c>
      <c r="K12641">
        <v>5090</v>
      </c>
      <c r="L12641" t="s">
        <v>471</v>
      </c>
      <c r="M12641" s="2">
        <f>+Table3[[#This Row],[CHW]]/Table3[[#This Row],[Count of Airbill Number]]</f>
        <v>17.5</v>
      </c>
    </row>
    <row r="12642" spans="2:13">
      <c r="B12642" t="s">
        <v>20</v>
      </c>
      <c r="C12642" t="s">
        <v>472</v>
      </c>
      <c r="D12642" t="s">
        <v>22</v>
      </c>
      <c r="E12642" t="s">
        <v>776</v>
      </c>
      <c r="F12642" t="s">
        <v>776</v>
      </c>
      <c r="G12642" t="s">
        <v>108</v>
      </c>
      <c r="H12642" t="s">
        <v>24</v>
      </c>
      <c r="I12642">
        <v>70</v>
      </c>
      <c r="J12642">
        <v>2</v>
      </c>
      <c r="K12642">
        <v>5091</v>
      </c>
      <c r="L12642" t="s">
        <v>471</v>
      </c>
      <c r="M12642" s="2">
        <f>+Table3[[#This Row],[CHW]]/Table3[[#This Row],[Count of Airbill Number]]</f>
        <v>35</v>
      </c>
    </row>
    <row r="12643" spans="2:13">
      <c r="B12643" t="s">
        <v>20</v>
      </c>
      <c r="C12643" t="s">
        <v>472</v>
      </c>
      <c r="D12643" t="s">
        <v>22</v>
      </c>
      <c r="E12643" t="s">
        <v>776</v>
      </c>
      <c r="F12643" t="s">
        <v>776</v>
      </c>
      <c r="G12643" t="s">
        <v>39</v>
      </c>
      <c r="H12643" t="s">
        <v>199</v>
      </c>
      <c r="I12643">
        <v>70</v>
      </c>
      <c r="J12643">
        <v>2</v>
      </c>
      <c r="K12643">
        <v>5092</v>
      </c>
      <c r="L12643" t="s">
        <v>471</v>
      </c>
      <c r="M12643" s="2">
        <f>+Table3[[#This Row],[CHW]]/Table3[[#This Row],[Count of Airbill Number]]</f>
        <v>35</v>
      </c>
    </row>
    <row r="12644" spans="2:13">
      <c r="B12644" t="s">
        <v>20</v>
      </c>
      <c r="C12644" t="s">
        <v>472</v>
      </c>
      <c r="D12644" t="s">
        <v>22</v>
      </c>
      <c r="E12644" t="s">
        <v>778</v>
      </c>
      <c r="F12644" t="s">
        <v>778</v>
      </c>
      <c r="G12644" t="s">
        <v>490</v>
      </c>
      <c r="H12644" t="s">
        <v>135</v>
      </c>
      <c r="I12644">
        <v>70</v>
      </c>
      <c r="J12644">
        <v>7</v>
      </c>
      <c r="K12644">
        <v>5093</v>
      </c>
      <c r="L12644" t="s">
        <v>471</v>
      </c>
      <c r="M12644" s="2">
        <f>+Table3[[#This Row],[CHW]]/Table3[[#This Row],[Count of Airbill Number]]</f>
        <v>10</v>
      </c>
    </row>
    <row r="12645" spans="2:13">
      <c r="B12645" t="s">
        <v>20</v>
      </c>
      <c r="C12645" t="s">
        <v>472</v>
      </c>
      <c r="D12645" t="s">
        <v>22</v>
      </c>
      <c r="E12645" t="s">
        <v>776</v>
      </c>
      <c r="F12645" t="s">
        <v>776</v>
      </c>
      <c r="G12645" t="s">
        <v>24</v>
      </c>
      <c r="H12645" t="s">
        <v>47</v>
      </c>
      <c r="I12645">
        <v>70</v>
      </c>
      <c r="J12645">
        <v>2</v>
      </c>
      <c r="K12645">
        <v>5094</v>
      </c>
      <c r="L12645" t="s">
        <v>471</v>
      </c>
      <c r="M12645" s="2">
        <f>+Table3[[#This Row],[CHW]]/Table3[[#This Row],[Count of Airbill Number]]</f>
        <v>35</v>
      </c>
    </row>
    <row r="12646" spans="2:13">
      <c r="B12646" t="s">
        <v>20</v>
      </c>
      <c r="C12646" t="s">
        <v>472</v>
      </c>
      <c r="D12646" t="s">
        <v>22</v>
      </c>
      <c r="E12646" t="s">
        <v>776</v>
      </c>
      <c r="F12646" t="s">
        <v>776</v>
      </c>
      <c r="G12646" t="s">
        <v>24</v>
      </c>
      <c r="H12646" t="s">
        <v>59</v>
      </c>
      <c r="I12646">
        <v>70</v>
      </c>
      <c r="J12646">
        <v>2</v>
      </c>
      <c r="K12646">
        <v>5095</v>
      </c>
      <c r="L12646" t="s">
        <v>471</v>
      </c>
      <c r="M12646" s="2">
        <f>+Table3[[#This Row],[CHW]]/Table3[[#This Row],[Count of Airbill Number]]</f>
        <v>35</v>
      </c>
    </row>
    <row r="12647" spans="2:13">
      <c r="B12647" t="s">
        <v>20</v>
      </c>
      <c r="C12647" t="s">
        <v>472</v>
      </c>
      <c r="D12647" t="s">
        <v>22</v>
      </c>
      <c r="E12647" t="s">
        <v>777</v>
      </c>
      <c r="F12647" t="s">
        <v>776</v>
      </c>
      <c r="G12647" t="s">
        <v>274</v>
      </c>
      <c r="H12647" t="s">
        <v>600</v>
      </c>
      <c r="I12647">
        <v>70</v>
      </c>
      <c r="J12647">
        <v>2</v>
      </c>
      <c r="K12647">
        <v>5096</v>
      </c>
      <c r="L12647" t="s">
        <v>471</v>
      </c>
      <c r="M12647" s="2">
        <f>+Table3[[#This Row],[CHW]]/Table3[[#This Row],[Count of Airbill Number]]</f>
        <v>35</v>
      </c>
    </row>
    <row r="12648" spans="2:13">
      <c r="B12648" t="s">
        <v>20</v>
      </c>
      <c r="C12648" t="s">
        <v>472</v>
      </c>
      <c r="D12648" t="s">
        <v>22</v>
      </c>
      <c r="E12648" t="s">
        <v>776</v>
      </c>
      <c r="F12648" t="s">
        <v>776</v>
      </c>
      <c r="G12648" t="s">
        <v>40</v>
      </c>
      <c r="H12648" t="s">
        <v>66</v>
      </c>
      <c r="I12648">
        <v>70</v>
      </c>
      <c r="J12648">
        <v>5</v>
      </c>
      <c r="K12648">
        <v>5097</v>
      </c>
      <c r="L12648" t="s">
        <v>471</v>
      </c>
      <c r="M12648" s="2">
        <f>+Table3[[#This Row],[CHW]]/Table3[[#This Row],[Count of Airbill Number]]</f>
        <v>14</v>
      </c>
    </row>
    <row r="12649" spans="2:13">
      <c r="B12649" t="s">
        <v>20</v>
      </c>
      <c r="C12649" t="s">
        <v>472</v>
      </c>
      <c r="D12649" t="s">
        <v>22</v>
      </c>
      <c r="E12649" t="s">
        <v>778</v>
      </c>
      <c r="F12649" t="s">
        <v>776</v>
      </c>
      <c r="G12649" t="s">
        <v>171</v>
      </c>
      <c r="H12649" t="s">
        <v>602</v>
      </c>
      <c r="I12649">
        <v>70</v>
      </c>
      <c r="J12649">
        <v>3</v>
      </c>
      <c r="K12649">
        <v>5098</v>
      </c>
      <c r="L12649" t="s">
        <v>471</v>
      </c>
      <c r="M12649" s="2">
        <f>+Table3[[#This Row],[CHW]]/Table3[[#This Row],[Count of Airbill Number]]</f>
        <v>23.333333333333332</v>
      </c>
    </row>
    <row r="12650" spans="2:13">
      <c r="B12650" t="s">
        <v>20</v>
      </c>
      <c r="C12650" t="s">
        <v>472</v>
      </c>
      <c r="D12650" t="s">
        <v>22</v>
      </c>
      <c r="E12650" t="s">
        <v>778</v>
      </c>
      <c r="F12650" t="s">
        <v>778</v>
      </c>
      <c r="G12650" t="s">
        <v>171</v>
      </c>
      <c r="H12650" t="s">
        <v>405</v>
      </c>
      <c r="I12650">
        <v>70</v>
      </c>
      <c r="J12650">
        <v>5</v>
      </c>
      <c r="K12650">
        <v>5099</v>
      </c>
      <c r="L12650" t="s">
        <v>471</v>
      </c>
      <c r="M12650" s="2">
        <f>+Table3[[#This Row],[CHW]]/Table3[[#This Row],[Count of Airbill Number]]</f>
        <v>14</v>
      </c>
    </row>
    <row r="12651" spans="2:13">
      <c r="B12651" t="s">
        <v>20</v>
      </c>
      <c r="C12651" t="s">
        <v>472</v>
      </c>
      <c r="D12651" t="s">
        <v>22</v>
      </c>
      <c r="E12651" t="s">
        <v>777</v>
      </c>
      <c r="F12651" t="s">
        <v>776</v>
      </c>
      <c r="G12651" t="s">
        <v>26</v>
      </c>
      <c r="H12651" t="s">
        <v>37</v>
      </c>
      <c r="I12651">
        <v>70</v>
      </c>
      <c r="J12651">
        <v>10</v>
      </c>
      <c r="K12651">
        <v>5100</v>
      </c>
      <c r="L12651" t="s">
        <v>471</v>
      </c>
      <c r="M12651" s="2">
        <f>+Table3[[#This Row],[CHW]]/Table3[[#This Row],[Count of Airbill Number]]</f>
        <v>7</v>
      </c>
    </row>
    <row r="12652" spans="2:13">
      <c r="B12652" t="s">
        <v>20</v>
      </c>
      <c r="C12652" t="s">
        <v>472</v>
      </c>
      <c r="D12652" t="s">
        <v>22</v>
      </c>
      <c r="E12652" t="s">
        <v>777</v>
      </c>
      <c r="F12652" t="s">
        <v>778</v>
      </c>
      <c r="G12652" t="s">
        <v>259</v>
      </c>
      <c r="H12652" t="s">
        <v>113</v>
      </c>
      <c r="I12652">
        <v>70</v>
      </c>
      <c r="J12652">
        <v>2</v>
      </c>
      <c r="K12652">
        <v>5101</v>
      </c>
      <c r="L12652" t="s">
        <v>471</v>
      </c>
      <c r="M12652" s="2">
        <f>+Table3[[#This Row],[CHW]]/Table3[[#This Row],[Count of Airbill Number]]</f>
        <v>35</v>
      </c>
    </row>
    <row r="12653" spans="2:13">
      <c r="B12653" t="s">
        <v>20</v>
      </c>
      <c r="C12653" t="s">
        <v>472</v>
      </c>
      <c r="D12653" t="s">
        <v>22</v>
      </c>
      <c r="E12653" t="s">
        <v>776</v>
      </c>
      <c r="F12653" t="s">
        <v>776</v>
      </c>
      <c r="G12653" t="s">
        <v>37</v>
      </c>
      <c r="H12653" t="s">
        <v>137</v>
      </c>
      <c r="I12653">
        <v>70</v>
      </c>
      <c r="J12653">
        <v>5</v>
      </c>
      <c r="K12653">
        <v>5102</v>
      </c>
      <c r="L12653" t="s">
        <v>471</v>
      </c>
      <c r="M12653" s="2">
        <f>+Table3[[#This Row],[CHW]]/Table3[[#This Row],[Count of Airbill Number]]</f>
        <v>14</v>
      </c>
    </row>
    <row r="12654" spans="2:13">
      <c r="B12654" t="s">
        <v>20</v>
      </c>
      <c r="C12654" t="s">
        <v>472</v>
      </c>
      <c r="D12654" t="s">
        <v>22</v>
      </c>
      <c r="E12654" t="s">
        <v>776</v>
      </c>
      <c r="F12654" t="s">
        <v>776</v>
      </c>
      <c r="G12654" t="s">
        <v>72</v>
      </c>
      <c r="H12654" t="s">
        <v>64</v>
      </c>
      <c r="I12654">
        <v>70</v>
      </c>
      <c r="J12654">
        <v>2</v>
      </c>
      <c r="K12654">
        <v>5103</v>
      </c>
      <c r="L12654" t="s">
        <v>471</v>
      </c>
      <c r="M12654" s="2">
        <f>+Table3[[#This Row],[CHW]]/Table3[[#This Row],[Count of Airbill Number]]</f>
        <v>35</v>
      </c>
    </row>
    <row r="12655" spans="2:13">
      <c r="B12655" t="s">
        <v>20</v>
      </c>
      <c r="C12655" t="s">
        <v>472</v>
      </c>
      <c r="D12655" t="s">
        <v>22</v>
      </c>
      <c r="E12655" t="s">
        <v>778</v>
      </c>
      <c r="F12655" t="s">
        <v>778</v>
      </c>
      <c r="G12655" t="s">
        <v>267</v>
      </c>
      <c r="H12655" t="s">
        <v>474</v>
      </c>
      <c r="I12655">
        <v>70</v>
      </c>
      <c r="J12655">
        <v>2</v>
      </c>
      <c r="K12655">
        <v>5104</v>
      </c>
      <c r="L12655" t="s">
        <v>471</v>
      </c>
      <c r="M12655" s="2">
        <f>+Table3[[#This Row],[CHW]]/Table3[[#This Row],[Count of Airbill Number]]</f>
        <v>35</v>
      </c>
    </row>
    <row r="12656" spans="2:13">
      <c r="B12656" t="s">
        <v>20</v>
      </c>
      <c r="C12656" t="s">
        <v>472</v>
      </c>
      <c r="D12656" t="s">
        <v>22</v>
      </c>
      <c r="E12656" t="s">
        <v>777</v>
      </c>
      <c r="F12656" t="s">
        <v>778</v>
      </c>
      <c r="G12656" t="s">
        <v>181</v>
      </c>
      <c r="H12656" t="s">
        <v>393</v>
      </c>
      <c r="I12656">
        <v>70</v>
      </c>
      <c r="J12656">
        <v>5</v>
      </c>
      <c r="K12656">
        <v>5105</v>
      </c>
      <c r="L12656" t="s">
        <v>471</v>
      </c>
      <c r="M12656" s="2">
        <f>+Table3[[#This Row],[CHW]]/Table3[[#This Row],[Count of Airbill Number]]</f>
        <v>14</v>
      </c>
    </row>
    <row r="12657" spans="2:13">
      <c r="B12657" t="s">
        <v>20</v>
      </c>
      <c r="C12657" t="s">
        <v>472</v>
      </c>
      <c r="D12657" t="s">
        <v>22</v>
      </c>
      <c r="E12657" t="s">
        <v>778</v>
      </c>
      <c r="F12657" t="s">
        <v>776</v>
      </c>
      <c r="G12657" t="s">
        <v>498</v>
      </c>
      <c r="H12657" t="s">
        <v>66</v>
      </c>
      <c r="I12657">
        <v>70</v>
      </c>
      <c r="J12657">
        <v>4</v>
      </c>
      <c r="K12657">
        <v>5106</v>
      </c>
      <c r="L12657" t="s">
        <v>471</v>
      </c>
      <c r="M12657" s="2">
        <f>+Table3[[#This Row],[CHW]]/Table3[[#This Row],[Count of Airbill Number]]</f>
        <v>17.5</v>
      </c>
    </row>
    <row r="12658" spans="2:13">
      <c r="B12658" t="s">
        <v>20</v>
      </c>
      <c r="C12658" t="s">
        <v>472</v>
      </c>
      <c r="D12658" t="s">
        <v>22</v>
      </c>
      <c r="E12658" t="s">
        <v>776</v>
      </c>
      <c r="F12658" t="s">
        <v>776</v>
      </c>
      <c r="G12658" t="s">
        <v>49</v>
      </c>
      <c r="H12658" t="s">
        <v>40</v>
      </c>
      <c r="I12658">
        <v>70</v>
      </c>
      <c r="J12658">
        <v>5</v>
      </c>
      <c r="K12658">
        <v>5107</v>
      </c>
      <c r="L12658" t="s">
        <v>471</v>
      </c>
      <c r="M12658" s="2">
        <f>+Table3[[#This Row],[CHW]]/Table3[[#This Row],[Count of Airbill Number]]</f>
        <v>14</v>
      </c>
    </row>
    <row r="12659" spans="2:13">
      <c r="B12659" t="s">
        <v>20</v>
      </c>
      <c r="C12659" t="s">
        <v>472</v>
      </c>
      <c r="D12659" t="s">
        <v>22</v>
      </c>
      <c r="E12659" t="s">
        <v>776</v>
      </c>
      <c r="F12659" t="s">
        <v>778</v>
      </c>
      <c r="G12659" t="s">
        <v>211</v>
      </c>
      <c r="H12659" t="s">
        <v>306</v>
      </c>
      <c r="I12659">
        <v>70</v>
      </c>
      <c r="J12659">
        <v>2</v>
      </c>
      <c r="K12659">
        <v>5108</v>
      </c>
      <c r="L12659" t="s">
        <v>471</v>
      </c>
      <c r="M12659" s="2">
        <f>+Table3[[#This Row],[CHW]]/Table3[[#This Row],[Count of Airbill Number]]</f>
        <v>35</v>
      </c>
    </row>
    <row r="12660" spans="2:13">
      <c r="B12660" t="s">
        <v>20</v>
      </c>
      <c r="C12660" t="s">
        <v>472</v>
      </c>
      <c r="D12660" t="s">
        <v>22</v>
      </c>
      <c r="E12660" t="s">
        <v>778</v>
      </c>
      <c r="F12660" t="s">
        <v>778</v>
      </c>
      <c r="G12660" t="s">
        <v>194</v>
      </c>
      <c r="H12660" t="s">
        <v>86</v>
      </c>
      <c r="I12660">
        <v>70</v>
      </c>
      <c r="J12660">
        <v>5</v>
      </c>
      <c r="K12660">
        <v>5109</v>
      </c>
      <c r="L12660" t="s">
        <v>471</v>
      </c>
      <c r="M12660" s="2">
        <f>+Table3[[#This Row],[CHW]]/Table3[[#This Row],[Count of Airbill Number]]</f>
        <v>14</v>
      </c>
    </row>
    <row r="12661" spans="2:13">
      <c r="B12661" t="s">
        <v>20</v>
      </c>
      <c r="C12661" t="s">
        <v>472</v>
      </c>
      <c r="D12661" t="s">
        <v>36</v>
      </c>
      <c r="E12661" t="s">
        <v>776</v>
      </c>
      <c r="F12661" t="s">
        <v>776</v>
      </c>
      <c r="G12661" t="s">
        <v>253</v>
      </c>
      <c r="H12661" t="s">
        <v>32</v>
      </c>
      <c r="I12661">
        <v>70</v>
      </c>
      <c r="J12661">
        <v>4</v>
      </c>
      <c r="K12661">
        <v>5110</v>
      </c>
      <c r="L12661" t="s">
        <v>471</v>
      </c>
      <c r="M12661" s="2">
        <f>+Table3[[#This Row],[CHW]]/Table3[[#This Row],[Count of Airbill Number]]</f>
        <v>17.5</v>
      </c>
    </row>
    <row r="12662" spans="2:13">
      <c r="B12662" t="s">
        <v>20</v>
      </c>
      <c r="C12662" t="s">
        <v>472</v>
      </c>
      <c r="D12662" t="s">
        <v>36</v>
      </c>
      <c r="E12662" t="s">
        <v>777</v>
      </c>
      <c r="F12662" t="s">
        <v>777</v>
      </c>
      <c r="G12662" t="s">
        <v>106</v>
      </c>
      <c r="H12662" t="s">
        <v>190</v>
      </c>
      <c r="I12662">
        <v>70</v>
      </c>
      <c r="J12662">
        <v>3</v>
      </c>
      <c r="K12662">
        <v>5111</v>
      </c>
      <c r="L12662" t="s">
        <v>471</v>
      </c>
      <c r="M12662" s="2">
        <f>+Table3[[#This Row],[CHW]]/Table3[[#This Row],[Count of Airbill Number]]</f>
        <v>23.333333333333332</v>
      </c>
    </row>
    <row r="12663" spans="2:13">
      <c r="B12663" t="s">
        <v>20</v>
      </c>
      <c r="C12663" t="s">
        <v>472</v>
      </c>
      <c r="D12663" t="s">
        <v>36</v>
      </c>
      <c r="E12663" t="s">
        <v>777</v>
      </c>
      <c r="F12663" t="s">
        <v>778</v>
      </c>
      <c r="G12663" t="s">
        <v>106</v>
      </c>
      <c r="H12663" t="s">
        <v>260</v>
      </c>
      <c r="I12663">
        <v>70</v>
      </c>
      <c r="J12663">
        <v>7</v>
      </c>
      <c r="K12663">
        <v>5112</v>
      </c>
      <c r="L12663" t="s">
        <v>471</v>
      </c>
      <c r="M12663" s="2">
        <f>+Table3[[#This Row],[CHW]]/Table3[[#This Row],[Count of Airbill Number]]</f>
        <v>10</v>
      </c>
    </row>
    <row r="12664" spans="2:13">
      <c r="B12664" t="s">
        <v>35</v>
      </c>
      <c r="C12664" t="s">
        <v>472</v>
      </c>
      <c r="D12664" t="s">
        <v>36</v>
      </c>
      <c r="E12664" t="s">
        <v>776</v>
      </c>
      <c r="F12664" t="s">
        <v>778</v>
      </c>
      <c r="G12664" t="s">
        <v>39</v>
      </c>
      <c r="H12664" t="s">
        <v>113</v>
      </c>
      <c r="I12664">
        <v>69.95</v>
      </c>
      <c r="J12664">
        <v>2</v>
      </c>
      <c r="K12664">
        <v>5113</v>
      </c>
      <c r="L12664" t="s">
        <v>471</v>
      </c>
      <c r="M12664" s="2">
        <f>+Table3[[#This Row],[CHW]]/Table3[[#This Row],[Count of Airbill Number]]</f>
        <v>34.975000000000001</v>
      </c>
    </row>
    <row r="12665" spans="2:13">
      <c r="B12665" t="s">
        <v>35</v>
      </c>
      <c r="C12665" t="s">
        <v>472</v>
      </c>
      <c r="D12665" t="s">
        <v>36</v>
      </c>
      <c r="E12665" t="s">
        <v>776</v>
      </c>
      <c r="F12665" t="s">
        <v>776</v>
      </c>
      <c r="G12665" t="s">
        <v>31</v>
      </c>
      <c r="H12665" t="s">
        <v>39</v>
      </c>
      <c r="I12665">
        <v>69.95</v>
      </c>
      <c r="J12665">
        <v>2</v>
      </c>
      <c r="K12665">
        <v>5114</v>
      </c>
      <c r="L12665" t="s">
        <v>471</v>
      </c>
      <c r="M12665" s="2">
        <f>+Table3[[#This Row],[CHW]]/Table3[[#This Row],[Count of Airbill Number]]</f>
        <v>34.975000000000001</v>
      </c>
    </row>
    <row r="12666" spans="2:13">
      <c r="B12666" t="s">
        <v>20</v>
      </c>
      <c r="C12666" t="s">
        <v>472</v>
      </c>
      <c r="D12666" t="s">
        <v>22</v>
      </c>
      <c r="E12666" t="s">
        <v>776</v>
      </c>
      <c r="F12666" t="s">
        <v>776</v>
      </c>
      <c r="G12666" t="s">
        <v>558</v>
      </c>
      <c r="H12666" t="s">
        <v>37</v>
      </c>
      <c r="I12666">
        <v>69.850000000000009</v>
      </c>
      <c r="J12666">
        <v>11</v>
      </c>
      <c r="K12666">
        <v>5115</v>
      </c>
      <c r="L12666" t="s">
        <v>471</v>
      </c>
      <c r="M12666" s="2">
        <f>+Table3[[#This Row],[CHW]]/Table3[[#This Row],[Count of Airbill Number]]</f>
        <v>6.3500000000000005</v>
      </c>
    </row>
    <row r="12667" spans="2:13">
      <c r="B12667" t="s">
        <v>20</v>
      </c>
      <c r="C12667" t="s">
        <v>472</v>
      </c>
      <c r="D12667" t="s">
        <v>22</v>
      </c>
      <c r="E12667" t="s">
        <v>776</v>
      </c>
      <c r="F12667" t="s">
        <v>778</v>
      </c>
      <c r="G12667" t="s">
        <v>71</v>
      </c>
      <c r="H12667" t="s">
        <v>86</v>
      </c>
      <c r="I12667">
        <v>69.75</v>
      </c>
      <c r="J12667">
        <v>5</v>
      </c>
      <c r="K12667">
        <v>5116</v>
      </c>
      <c r="L12667" t="s">
        <v>471</v>
      </c>
      <c r="M12667" s="2">
        <f>+Table3[[#This Row],[CHW]]/Table3[[#This Row],[Count of Airbill Number]]</f>
        <v>13.95</v>
      </c>
    </row>
    <row r="12668" spans="2:13">
      <c r="B12668" t="s">
        <v>20</v>
      </c>
      <c r="C12668" t="s">
        <v>472</v>
      </c>
      <c r="D12668" t="s">
        <v>22</v>
      </c>
      <c r="E12668" t="s">
        <v>778</v>
      </c>
      <c r="F12668" t="s">
        <v>778</v>
      </c>
      <c r="G12668" t="s">
        <v>124</v>
      </c>
      <c r="H12668" t="s">
        <v>561</v>
      </c>
      <c r="I12668">
        <v>69.600000000000009</v>
      </c>
      <c r="J12668">
        <v>5</v>
      </c>
      <c r="K12668">
        <v>5117</v>
      </c>
      <c r="L12668" t="s">
        <v>471</v>
      </c>
      <c r="M12668" s="2">
        <f>+Table3[[#This Row],[CHW]]/Table3[[#This Row],[Count of Airbill Number]]</f>
        <v>13.920000000000002</v>
      </c>
    </row>
    <row r="12669" spans="2:13">
      <c r="B12669" t="s">
        <v>35</v>
      </c>
      <c r="C12669" t="s">
        <v>472</v>
      </c>
      <c r="D12669" t="s">
        <v>36</v>
      </c>
      <c r="E12669" t="s">
        <v>776</v>
      </c>
      <c r="F12669" t="s">
        <v>776</v>
      </c>
      <c r="G12669" t="s">
        <v>432</v>
      </c>
      <c r="H12669" t="s">
        <v>116</v>
      </c>
      <c r="I12669">
        <v>69.599999999999994</v>
      </c>
      <c r="J12669">
        <v>9</v>
      </c>
      <c r="K12669">
        <v>5118</v>
      </c>
      <c r="L12669" t="s">
        <v>471</v>
      </c>
      <c r="M12669" s="2">
        <f>+Table3[[#This Row],[CHW]]/Table3[[#This Row],[Count of Airbill Number]]</f>
        <v>7.7333333333333325</v>
      </c>
    </row>
    <row r="12670" spans="2:13">
      <c r="B12670" t="s">
        <v>20</v>
      </c>
      <c r="C12670" t="s">
        <v>21</v>
      </c>
      <c r="D12670" t="s">
        <v>22</v>
      </c>
      <c r="E12670" t="s">
        <v>778</v>
      </c>
      <c r="F12670" t="s">
        <v>778</v>
      </c>
      <c r="G12670" t="s">
        <v>210</v>
      </c>
      <c r="H12670" t="s">
        <v>171</v>
      </c>
      <c r="I12670">
        <v>69.55</v>
      </c>
      <c r="J12670">
        <v>13</v>
      </c>
      <c r="K12670">
        <v>5119</v>
      </c>
      <c r="L12670" t="s">
        <v>471</v>
      </c>
      <c r="M12670" s="2">
        <f>+Table3[[#This Row],[CHW]]/Table3[[#This Row],[Count of Airbill Number]]</f>
        <v>5.35</v>
      </c>
    </row>
    <row r="12671" spans="2:13">
      <c r="B12671" t="s">
        <v>20</v>
      </c>
      <c r="C12671" t="s">
        <v>472</v>
      </c>
      <c r="D12671" t="s">
        <v>22</v>
      </c>
      <c r="E12671" t="s">
        <v>776</v>
      </c>
      <c r="F12671" t="s">
        <v>776</v>
      </c>
      <c r="G12671" t="s">
        <v>71</v>
      </c>
      <c r="H12671" t="s">
        <v>49</v>
      </c>
      <c r="I12671">
        <v>69.524739999999994</v>
      </c>
      <c r="J12671">
        <v>3</v>
      </c>
      <c r="K12671">
        <v>5120</v>
      </c>
      <c r="L12671" t="s">
        <v>471</v>
      </c>
      <c r="M12671" s="2">
        <f>+Table3[[#This Row],[CHW]]/Table3[[#This Row],[Count of Airbill Number]]</f>
        <v>23.174913333333333</v>
      </c>
    </row>
    <row r="12672" spans="2:13">
      <c r="B12672" t="s">
        <v>20</v>
      </c>
      <c r="C12672" t="s">
        <v>21</v>
      </c>
      <c r="D12672" t="s">
        <v>22</v>
      </c>
      <c r="E12672" t="s">
        <v>778</v>
      </c>
      <c r="F12672" t="s">
        <v>778</v>
      </c>
      <c r="G12672" t="s">
        <v>86</v>
      </c>
      <c r="H12672" t="s">
        <v>565</v>
      </c>
      <c r="I12672">
        <v>69.400000000000006</v>
      </c>
      <c r="J12672">
        <v>7</v>
      </c>
      <c r="K12672">
        <v>5121</v>
      </c>
      <c r="L12672" t="s">
        <v>471</v>
      </c>
      <c r="M12672" s="2">
        <f>+Table3[[#This Row],[CHW]]/Table3[[#This Row],[Count of Airbill Number]]</f>
        <v>9.9142857142857146</v>
      </c>
    </row>
    <row r="12673" spans="2:13">
      <c r="B12673" t="s">
        <v>20</v>
      </c>
      <c r="C12673" t="s">
        <v>472</v>
      </c>
      <c r="D12673" t="s">
        <v>22</v>
      </c>
      <c r="E12673" t="s">
        <v>778</v>
      </c>
      <c r="F12673" t="s">
        <v>778</v>
      </c>
      <c r="G12673" t="s">
        <v>250</v>
      </c>
      <c r="H12673" t="s">
        <v>109</v>
      </c>
      <c r="I12673">
        <v>69.100000000000009</v>
      </c>
      <c r="J12673">
        <v>3</v>
      </c>
      <c r="K12673">
        <v>5122</v>
      </c>
      <c r="L12673" t="s">
        <v>471</v>
      </c>
      <c r="M12673" s="2">
        <f>+Table3[[#This Row],[CHW]]/Table3[[#This Row],[Count of Airbill Number]]</f>
        <v>23.033333333333335</v>
      </c>
    </row>
    <row r="12674" spans="2:13">
      <c r="B12674" t="s">
        <v>35</v>
      </c>
      <c r="C12674" t="s">
        <v>472</v>
      </c>
      <c r="D12674" t="s">
        <v>36</v>
      </c>
      <c r="E12674" t="s">
        <v>778</v>
      </c>
      <c r="F12674" t="s">
        <v>778</v>
      </c>
      <c r="G12674" t="s">
        <v>51</v>
      </c>
      <c r="H12674" t="s">
        <v>260</v>
      </c>
      <c r="I12674">
        <v>69</v>
      </c>
      <c r="J12674">
        <v>2</v>
      </c>
      <c r="K12674">
        <v>5123</v>
      </c>
      <c r="L12674" t="s">
        <v>471</v>
      </c>
      <c r="M12674" s="2">
        <f>+Table3[[#This Row],[CHW]]/Table3[[#This Row],[Count of Airbill Number]]</f>
        <v>34.5</v>
      </c>
    </row>
    <row r="12675" spans="2:13">
      <c r="B12675" t="s">
        <v>20</v>
      </c>
      <c r="C12675" t="s">
        <v>21</v>
      </c>
      <c r="D12675" t="s">
        <v>22</v>
      </c>
      <c r="E12675" t="s">
        <v>777</v>
      </c>
      <c r="F12675" t="s">
        <v>777</v>
      </c>
      <c r="G12675" t="s">
        <v>274</v>
      </c>
      <c r="H12675" t="s">
        <v>579</v>
      </c>
      <c r="I12675">
        <v>69</v>
      </c>
      <c r="J12675">
        <v>8</v>
      </c>
      <c r="K12675">
        <v>5124</v>
      </c>
      <c r="L12675" t="s">
        <v>471</v>
      </c>
      <c r="M12675" s="2">
        <f>+Table3[[#This Row],[CHW]]/Table3[[#This Row],[Count of Airbill Number]]</f>
        <v>8.625</v>
      </c>
    </row>
    <row r="12676" spans="2:13">
      <c r="B12676" t="s">
        <v>20</v>
      </c>
      <c r="C12676" t="s">
        <v>21</v>
      </c>
      <c r="D12676" t="s">
        <v>36</v>
      </c>
      <c r="E12676" t="s">
        <v>777</v>
      </c>
      <c r="F12676" t="s">
        <v>777</v>
      </c>
      <c r="G12676" t="s">
        <v>44</v>
      </c>
      <c r="H12676" t="s">
        <v>106</v>
      </c>
      <c r="I12676">
        <v>69</v>
      </c>
      <c r="J12676">
        <v>29</v>
      </c>
      <c r="K12676">
        <v>5125</v>
      </c>
      <c r="L12676" t="s">
        <v>471</v>
      </c>
      <c r="M12676" s="2">
        <f>+Table3[[#This Row],[CHW]]/Table3[[#This Row],[Count of Airbill Number]]</f>
        <v>2.3793103448275863</v>
      </c>
    </row>
    <row r="12677" spans="2:13">
      <c r="B12677" t="s">
        <v>20</v>
      </c>
      <c r="C12677" t="s">
        <v>472</v>
      </c>
      <c r="D12677" t="s">
        <v>22</v>
      </c>
      <c r="E12677" t="s">
        <v>778</v>
      </c>
      <c r="F12677" t="s">
        <v>776</v>
      </c>
      <c r="G12677" t="s">
        <v>113</v>
      </c>
      <c r="H12677" t="s">
        <v>650</v>
      </c>
      <c r="I12677">
        <v>69</v>
      </c>
      <c r="J12677">
        <v>4</v>
      </c>
      <c r="K12677">
        <v>5126</v>
      </c>
      <c r="L12677" t="s">
        <v>471</v>
      </c>
      <c r="M12677" s="2">
        <f>+Table3[[#This Row],[CHW]]/Table3[[#This Row],[Count of Airbill Number]]</f>
        <v>17.25</v>
      </c>
    </row>
    <row r="12678" spans="2:13">
      <c r="B12678" t="s">
        <v>20</v>
      </c>
      <c r="C12678" t="s">
        <v>472</v>
      </c>
      <c r="D12678" t="s">
        <v>22</v>
      </c>
      <c r="E12678" t="s">
        <v>778</v>
      </c>
      <c r="F12678" t="s">
        <v>778</v>
      </c>
      <c r="G12678" t="s">
        <v>210</v>
      </c>
      <c r="H12678" t="s">
        <v>353</v>
      </c>
      <c r="I12678">
        <v>69</v>
      </c>
      <c r="J12678">
        <v>3</v>
      </c>
      <c r="K12678">
        <v>5127</v>
      </c>
      <c r="L12678" t="s">
        <v>471</v>
      </c>
      <c r="M12678" s="2">
        <f>+Table3[[#This Row],[CHW]]/Table3[[#This Row],[Count of Airbill Number]]</f>
        <v>23</v>
      </c>
    </row>
    <row r="12679" spans="2:13">
      <c r="B12679" t="s">
        <v>20</v>
      </c>
      <c r="C12679" t="s">
        <v>472</v>
      </c>
      <c r="D12679" t="s">
        <v>22</v>
      </c>
      <c r="E12679" t="s">
        <v>776</v>
      </c>
      <c r="F12679" t="s">
        <v>776</v>
      </c>
      <c r="G12679" t="s">
        <v>39</v>
      </c>
      <c r="H12679" t="s">
        <v>53</v>
      </c>
      <c r="I12679">
        <v>69</v>
      </c>
      <c r="J12679">
        <v>2</v>
      </c>
      <c r="K12679">
        <v>5128</v>
      </c>
      <c r="L12679" t="s">
        <v>471</v>
      </c>
      <c r="M12679" s="2">
        <f>+Table3[[#This Row],[CHW]]/Table3[[#This Row],[Count of Airbill Number]]</f>
        <v>34.5</v>
      </c>
    </row>
    <row r="12680" spans="2:13">
      <c r="B12680" t="s">
        <v>20</v>
      </c>
      <c r="C12680" t="s">
        <v>472</v>
      </c>
      <c r="D12680" t="s">
        <v>22</v>
      </c>
      <c r="E12680" t="s">
        <v>778</v>
      </c>
      <c r="F12680" t="s">
        <v>778</v>
      </c>
      <c r="G12680" t="s">
        <v>173</v>
      </c>
      <c r="H12680" t="s">
        <v>306</v>
      </c>
      <c r="I12680">
        <v>69</v>
      </c>
      <c r="J12680">
        <v>4</v>
      </c>
      <c r="K12680">
        <v>5129</v>
      </c>
      <c r="L12680" t="s">
        <v>471</v>
      </c>
      <c r="M12680" s="2">
        <f>+Table3[[#This Row],[CHW]]/Table3[[#This Row],[Count of Airbill Number]]</f>
        <v>17.25</v>
      </c>
    </row>
    <row r="12681" spans="2:13">
      <c r="B12681" t="s">
        <v>20</v>
      </c>
      <c r="C12681" t="s">
        <v>472</v>
      </c>
      <c r="D12681" t="s">
        <v>22</v>
      </c>
      <c r="E12681" t="s">
        <v>778</v>
      </c>
      <c r="F12681" t="s">
        <v>777</v>
      </c>
      <c r="G12681" t="s">
        <v>521</v>
      </c>
      <c r="H12681" t="s">
        <v>162</v>
      </c>
      <c r="I12681">
        <v>69</v>
      </c>
      <c r="J12681">
        <v>2</v>
      </c>
      <c r="K12681">
        <v>5130</v>
      </c>
      <c r="L12681" t="s">
        <v>471</v>
      </c>
      <c r="M12681" s="2">
        <f>+Table3[[#This Row],[CHW]]/Table3[[#This Row],[Count of Airbill Number]]</f>
        <v>34.5</v>
      </c>
    </row>
    <row r="12682" spans="2:13">
      <c r="B12682" t="s">
        <v>20</v>
      </c>
      <c r="C12682" t="s">
        <v>472</v>
      </c>
      <c r="D12682" t="s">
        <v>22</v>
      </c>
      <c r="E12682" t="s">
        <v>776</v>
      </c>
      <c r="F12682" t="s">
        <v>778</v>
      </c>
      <c r="G12682" t="s">
        <v>122</v>
      </c>
      <c r="H12682" t="s">
        <v>174</v>
      </c>
      <c r="I12682">
        <v>69</v>
      </c>
      <c r="J12682">
        <v>5</v>
      </c>
      <c r="K12682">
        <v>5131</v>
      </c>
      <c r="L12682" t="s">
        <v>471</v>
      </c>
      <c r="M12682" s="2">
        <f>+Table3[[#This Row],[CHW]]/Table3[[#This Row],[Count of Airbill Number]]</f>
        <v>13.8</v>
      </c>
    </row>
    <row r="12683" spans="2:13">
      <c r="B12683" t="s">
        <v>20</v>
      </c>
      <c r="C12683" t="s">
        <v>472</v>
      </c>
      <c r="D12683" t="s">
        <v>22</v>
      </c>
      <c r="E12683" t="s">
        <v>777</v>
      </c>
      <c r="F12683" t="s">
        <v>778</v>
      </c>
      <c r="G12683" t="s">
        <v>44</v>
      </c>
      <c r="H12683" t="s">
        <v>173</v>
      </c>
      <c r="I12683">
        <v>69</v>
      </c>
      <c r="J12683">
        <v>2</v>
      </c>
      <c r="K12683">
        <v>5132</v>
      </c>
      <c r="L12683" t="s">
        <v>471</v>
      </c>
      <c r="M12683" s="2">
        <f>+Table3[[#This Row],[CHW]]/Table3[[#This Row],[Count of Airbill Number]]</f>
        <v>34.5</v>
      </c>
    </row>
    <row r="12684" spans="2:13">
      <c r="B12684" t="s">
        <v>20</v>
      </c>
      <c r="C12684" t="s">
        <v>472</v>
      </c>
      <c r="D12684" t="s">
        <v>22</v>
      </c>
      <c r="E12684" t="s">
        <v>776</v>
      </c>
      <c r="F12684" t="s">
        <v>776</v>
      </c>
      <c r="G12684" t="s">
        <v>32</v>
      </c>
      <c r="H12684" t="s">
        <v>211</v>
      </c>
      <c r="I12684">
        <v>69</v>
      </c>
      <c r="J12684">
        <v>3</v>
      </c>
      <c r="K12684">
        <v>5133</v>
      </c>
      <c r="L12684" t="s">
        <v>471</v>
      </c>
      <c r="M12684" s="2">
        <f>+Table3[[#This Row],[CHW]]/Table3[[#This Row],[Count of Airbill Number]]</f>
        <v>23</v>
      </c>
    </row>
    <row r="12685" spans="2:13">
      <c r="B12685" t="s">
        <v>20</v>
      </c>
      <c r="C12685" t="s">
        <v>472</v>
      </c>
      <c r="D12685" t="s">
        <v>22</v>
      </c>
      <c r="E12685" t="s">
        <v>777</v>
      </c>
      <c r="F12685" t="s">
        <v>776</v>
      </c>
      <c r="G12685" t="s">
        <v>106</v>
      </c>
      <c r="H12685" t="s">
        <v>216</v>
      </c>
      <c r="I12685">
        <v>69</v>
      </c>
      <c r="J12685">
        <v>6</v>
      </c>
      <c r="K12685">
        <v>5134</v>
      </c>
      <c r="L12685" t="s">
        <v>471</v>
      </c>
      <c r="M12685" s="2">
        <f>+Table3[[#This Row],[CHW]]/Table3[[#This Row],[Count of Airbill Number]]</f>
        <v>11.5</v>
      </c>
    </row>
    <row r="12686" spans="2:13">
      <c r="B12686" t="s">
        <v>20</v>
      </c>
      <c r="C12686" t="s">
        <v>472</v>
      </c>
      <c r="D12686" t="s">
        <v>22</v>
      </c>
      <c r="E12686" t="s">
        <v>776</v>
      </c>
      <c r="F12686" t="s">
        <v>776</v>
      </c>
      <c r="G12686" t="s">
        <v>192</v>
      </c>
      <c r="H12686" t="s">
        <v>66</v>
      </c>
      <c r="I12686">
        <v>68.933979999999991</v>
      </c>
      <c r="J12686">
        <v>2</v>
      </c>
      <c r="K12686">
        <v>5135</v>
      </c>
      <c r="L12686" t="s">
        <v>471</v>
      </c>
      <c r="M12686" s="2">
        <f>+Table3[[#This Row],[CHW]]/Table3[[#This Row],[Count of Airbill Number]]</f>
        <v>34.466989999999996</v>
      </c>
    </row>
    <row r="12687" spans="2:13">
      <c r="B12687" t="s">
        <v>20</v>
      </c>
      <c r="C12687" t="s">
        <v>472</v>
      </c>
      <c r="D12687" t="s">
        <v>22</v>
      </c>
      <c r="E12687" t="s">
        <v>776</v>
      </c>
      <c r="F12687" t="s">
        <v>776</v>
      </c>
      <c r="G12687" t="s">
        <v>57</v>
      </c>
      <c r="H12687" t="s">
        <v>77</v>
      </c>
      <c r="I12687">
        <v>68.7</v>
      </c>
      <c r="J12687">
        <v>2</v>
      </c>
      <c r="K12687">
        <v>5136</v>
      </c>
      <c r="L12687" t="s">
        <v>471</v>
      </c>
      <c r="M12687" s="2">
        <f>+Table3[[#This Row],[CHW]]/Table3[[#This Row],[Count of Airbill Number]]</f>
        <v>34.35</v>
      </c>
    </row>
    <row r="12688" spans="2:13">
      <c r="B12688" t="s">
        <v>35</v>
      </c>
      <c r="C12688" t="s">
        <v>472</v>
      </c>
      <c r="D12688" t="s">
        <v>36</v>
      </c>
      <c r="E12688" t="s">
        <v>776</v>
      </c>
      <c r="F12688" t="s">
        <v>776</v>
      </c>
      <c r="G12688" t="s">
        <v>562</v>
      </c>
      <c r="H12688" t="s">
        <v>116</v>
      </c>
      <c r="I12688">
        <v>68.599999999999994</v>
      </c>
      <c r="J12688">
        <v>11</v>
      </c>
      <c r="K12688">
        <v>5137</v>
      </c>
      <c r="L12688" t="s">
        <v>471</v>
      </c>
      <c r="M12688" s="2">
        <f>+Table3[[#This Row],[CHW]]/Table3[[#This Row],[Count of Airbill Number]]</f>
        <v>6.2363636363636354</v>
      </c>
    </row>
    <row r="12689" spans="2:13">
      <c r="B12689" t="s">
        <v>20</v>
      </c>
      <c r="C12689" t="s">
        <v>21</v>
      </c>
      <c r="D12689" t="s">
        <v>22</v>
      </c>
      <c r="E12689" t="s">
        <v>777</v>
      </c>
      <c r="F12689" t="s">
        <v>777</v>
      </c>
      <c r="G12689" t="s">
        <v>97</v>
      </c>
      <c r="H12689" t="s">
        <v>622</v>
      </c>
      <c r="I12689">
        <v>68.55</v>
      </c>
      <c r="J12689">
        <v>8</v>
      </c>
      <c r="K12689">
        <v>5138</v>
      </c>
      <c r="L12689" t="s">
        <v>471</v>
      </c>
      <c r="M12689" s="2">
        <f>+Table3[[#This Row],[CHW]]/Table3[[#This Row],[Count of Airbill Number]]</f>
        <v>8.5687499999999996</v>
      </c>
    </row>
    <row r="12690" spans="2:13">
      <c r="B12690" t="s">
        <v>20</v>
      </c>
      <c r="C12690" t="s">
        <v>472</v>
      </c>
      <c r="D12690" t="s">
        <v>22</v>
      </c>
      <c r="E12690" t="s">
        <v>778</v>
      </c>
      <c r="F12690" t="s">
        <v>778</v>
      </c>
      <c r="G12690" t="s">
        <v>548</v>
      </c>
      <c r="H12690" t="s">
        <v>112</v>
      </c>
      <c r="I12690">
        <v>68.5</v>
      </c>
      <c r="J12690">
        <v>7</v>
      </c>
      <c r="K12690">
        <v>5139</v>
      </c>
      <c r="L12690" t="s">
        <v>471</v>
      </c>
      <c r="M12690" s="2">
        <f>+Table3[[#This Row],[CHW]]/Table3[[#This Row],[Count of Airbill Number]]</f>
        <v>9.7857142857142865</v>
      </c>
    </row>
    <row r="12691" spans="2:13">
      <c r="B12691" t="s">
        <v>20</v>
      </c>
      <c r="C12691" t="s">
        <v>472</v>
      </c>
      <c r="D12691" t="s">
        <v>22</v>
      </c>
      <c r="E12691" t="s">
        <v>778</v>
      </c>
      <c r="F12691" t="s">
        <v>778</v>
      </c>
      <c r="G12691" t="s">
        <v>636</v>
      </c>
      <c r="H12691" t="s">
        <v>90</v>
      </c>
      <c r="I12691">
        <v>68.45</v>
      </c>
      <c r="J12691">
        <v>4</v>
      </c>
      <c r="K12691">
        <v>5140</v>
      </c>
      <c r="L12691" t="s">
        <v>471</v>
      </c>
      <c r="M12691" s="2">
        <f>+Table3[[#This Row],[CHW]]/Table3[[#This Row],[Count of Airbill Number]]</f>
        <v>17.112500000000001</v>
      </c>
    </row>
    <row r="12692" spans="2:13">
      <c r="B12692" t="s">
        <v>20</v>
      </c>
      <c r="C12692" t="s">
        <v>472</v>
      </c>
      <c r="D12692" t="s">
        <v>22</v>
      </c>
      <c r="E12692" t="s">
        <v>778</v>
      </c>
      <c r="F12692" t="s">
        <v>776</v>
      </c>
      <c r="G12692" t="s">
        <v>150</v>
      </c>
      <c r="H12692" t="s">
        <v>639</v>
      </c>
      <c r="I12692">
        <v>68.400000000000006</v>
      </c>
      <c r="J12692">
        <v>5</v>
      </c>
      <c r="K12692">
        <v>5141</v>
      </c>
      <c r="L12692" t="s">
        <v>471</v>
      </c>
      <c r="M12692" s="2">
        <f>+Table3[[#This Row],[CHW]]/Table3[[#This Row],[Count of Airbill Number]]</f>
        <v>13.680000000000001</v>
      </c>
    </row>
    <row r="12693" spans="2:13">
      <c r="B12693" t="s">
        <v>20</v>
      </c>
      <c r="C12693" t="s">
        <v>472</v>
      </c>
      <c r="D12693" t="s">
        <v>22</v>
      </c>
      <c r="E12693" t="s">
        <v>776</v>
      </c>
      <c r="F12693" t="s">
        <v>777</v>
      </c>
      <c r="G12693" t="s">
        <v>32</v>
      </c>
      <c r="H12693" t="s">
        <v>26</v>
      </c>
      <c r="I12693">
        <v>68.36</v>
      </c>
      <c r="J12693">
        <v>2</v>
      </c>
      <c r="K12693">
        <v>5142</v>
      </c>
      <c r="L12693" t="s">
        <v>471</v>
      </c>
      <c r="M12693" s="2">
        <f>+Table3[[#This Row],[CHW]]/Table3[[#This Row],[Count of Airbill Number]]</f>
        <v>34.18</v>
      </c>
    </row>
    <row r="12694" spans="2:13">
      <c r="B12694" t="s">
        <v>20</v>
      </c>
      <c r="C12694" t="s">
        <v>472</v>
      </c>
      <c r="D12694" t="s">
        <v>22</v>
      </c>
      <c r="E12694" t="s">
        <v>778</v>
      </c>
      <c r="F12694" t="s">
        <v>777</v>
      </c>
      <c r="G12694" t="s">
        <v>150</v>
      </c>
      <c r="H12694" t="s">
        <v>97</v>
      </c>
      <c r="I12694">
        <v>68.319999999999993</v>
      </c>
      <c r="J12694">
        <v>2</v>
      </c>
      <c r="K12694">
        <v>5143</v>
      </c>
      <c r="L12694" t="s">
        <v>471</v>
      </c>
      <c r="M12694" s="2">
        <f>+Table3[[#This Row],[CHW]]/Table3[[#This Row],[Count of Airbill Number]]</f>
        <v>34.159999999999997</v>
      </c>
    </row>
    <row r="12695" spans="2:13">
      <c r="B12695" t="s">
        <v>20</v>
      </c>
      <c r="C12695" t="s">
        <v>472</v>
      </c>
      <c r="D12695" t="s">
        <v>22</v>
      </c>
      <c r="E12695" t="s">
        <v>776</v>
      </c>
      <c r="F12695" t="s">
        <v>776</v>
      </c>
      <c r="G12695" t="s">
        <v>48</v>
      </c>
      <c r="H12695" t="s">
        <v>123</v>
      </c>
      <c r="I12695">
        <v>68.28</v>
      </c>
      <c r="J12695">
        <v>3</v>
      </c>
      <c r="K12695">
        <v>5144</v>
      </c>
      <c r="L12695" t="s">
        <v>471</v>
      </c>
      <c r="M12695" s="2">
        <f>+Table3[[#This Row],[CHW]]/Table3[[#This Row],[Count of Airbill Number]]</f>
        <v>22.76</v>
      </c>
    </row>
    <row r="12696" spans="2:13">
      <c r="B12696" t="s">
        <v>20</v>
      </c>
      <c r="C12696" t="s">
        <v>21</v>
      </c>
      <c r="D12696" t="s">
        <v>22</v>
      </c>
      <c r="E12696" t="s">
        <v>776</v>
      </c>
      <c r="F12696" t="s">
        <v>776</v>
      </c>
      <c r="G12696" t="s">
        <v>123</v>
      </c>
      <c r="H12696" t="s">
        <v>152</v>
      </c>
      <c r="I12696">
        <v>68.27</v>
      </c>
      <c r="J12696">
        <v>20</v>
      </c>
      <c r="K12696">
        <v>5145</v>
      </c>
      <c r="L12696" t="s">
        <v>471</v>
      </c>
      <c r="M12696" s="2">
        <f>+Table3[[#This Row],[CHW]]/Table3[[#This Row],[Count of Airbill Number]]</f>
        <v>3.4135</v>
      </c>
    </row>
    <row r="12697" spans="2:13">
      <c r="B12697" t="s">
        <v>20</v>
      </c>
      <c r="C12697" t="s">
        <v>472</v>
      </c>
      <c r="D12697" t="s">
        <v>22</v>
      </c>
      <c r="E12697" t="s">
        <v>778</v>
      </c>
      <c r="F12697" t="s">
        <v>778</v>
      </c>
      <c r="G12697" t="s">
        <v>261</v>
      </c>
      <c r="H12697" t="s">
        <v>113</v>
      </c>
      <c r="I12697">
        <v>68.150000000000006</v>
      </c>
      <c r="J12697">
        <v>10</v>
      </c>
      <c r="K12697">
        <v>5146</v>
      </c>
      <c r="L12697" t="s">
        <v>471</v>
      </c>
      <c r="M12697" s="2">
        <f>+Table3[[#This Row],[CHW]]/Table3[[#This Row],[Count of Airbill Number]]</f>
        <v>6.8150000000000004</v>
      </c>
    </row>
    <row r="12698" spans="2:13">
      <c r="B12698" t="s">
        <v>35</v>
      </c>
      <c r="C12698" t="s">
        <v>472</v>
      </c>
      <c r="D12698" t="s">
        <v>36</v>
      </c>
      <c r="E12698" t="s">
        <v>777</v>
      </c>
      <c r="F12698" t="s">
        <v>777</v>
      </c>
      <c r="G12698" t="s">
        <v>484</v>
      </c>
      <c r="H12698" t="s">
        <v>44</v>
      </c>
      <c r="I12698">
        <v>68</v>
      </c>
      <c r="J12698">
        <v>1</v>
      </c>
      <c r="K12698">
        <v>5147</v>
      </c>
      <c r="L12698" t="s">
        <v>471</v>
      </c>
      <c r="M12698" s="2">
        <f>+Table3[[#This Row],[CHW]]/Table3[[#This Row],[Count of Airbill Number]]</f>
        <v>68</v>
      </c>
    </row>
    <row r="12699" spans="2:13">
      <c r="B12699" t="s">
        <v>35</v>
      </c>
      <c r="C12699" t="s">
        <v>472</v>
      </c>
      <c r="D12699" t="s">
        <v>36</v>
      </c>
      <c r="E12699" t="s">
        <v>776</v>
      </c>
      <c r="F12699" t="s">
        <v>776</v>
      </c>
      <c r="G12699" t="s">
        <v>424</v>
      </c>
      <c r="H12699" t="s">
        <v>123</v>
      </c>
      <c r="I12699">
        <v>68</v>
      </c>
      <c r="J12699">
        <v>1</v>
      </c>
      <c r="K12699">
        <v>5148</v>
      </c>
      <c r="L12699" t="s">
        <v>471</v>
      </c>
      <c r="M12699" s="2">
        <f>+Table3[[#This Row],[CHW]]/Table3[[#This Row],[Count of Airbill Number]]</f>
        <v>68</v>
      </c>
    </row>
    <row r="12700" spans="2:13">
      <c r="B12700" t="s">
        <v>20</v>
      </c>
      <c r="C12700" t="s">
        <v>21</v>
      </c>
      <c r="D12700" t="s">
        <v>22</v>
      </c>
      <c r="E12700" t="s">
        <v>778</v>
      </c>
      <c r="F12700" t="s">
        <v>778</v>
      </c>
      <c r="G12700" t="s">
        <v>261</v>
      </c>
      <c r="H12700" t="s">
        <v>112</v>
      </c>
      <c r="I12700">
        <v>68</v>
      </c>
      <c r="J12700">
        <v>61</v>
      </c>
      <c r="K12700">
        <v>5149</v>
      </c>
      <c r="L12700" t="s">
        <v>471</v>
      </c>
      <c r="M12700" s="2">
        <f>+Table3[[#This Row],[CHW]]/Table3[[#This Row],[Count of Airbill Number]]</f>
        <v>1.1147540983606556</v>
      </c>
    </row>
    <row r="12701" spans="2:13">
      <c r="B12701" t="s">
        <v>20</v>
      </c>
      <c r="C12701" t="s">
        <v>21</v>
      </c>
      <c r="D12701" t="s">
        <v>22</v>
      </c>
      <c r="E12701" t="s">
        <v>778</v>
      </c>
      <c r="F12701" t="s">
        <v>778</v>
      </c>
      <c r="G12701" t="s">
        <v>150</v>
      </c>
      <c r="H12701" t="s">
        <v>173</v>
      </c>
      <c r="I12701">
        <v>68</v>
      </c>
      <c r="J12701">
        <v>37</v>
      </c>
      <c r="K12701">
        <v>5150</v>
      </c>
      <c r="L12701" t="s">
        <v>471</v>
      </c>
      <c r="M12701" s="2">
        <f>+Table3[[#This Row],[CHW]]/Table3[[#This Row],[Count of Airbill Number]]</f>
        <v>1.8378378378378379</v>
      </c>
    </row>
    <row r="12702" spans="2:13">
      <c r="B12702" t="s">
        <v>20</v>
      </c>
      <c r="C12702" t="s">
        <v>21</v>
      </c>
      <c r="D12702" t="s">
        <v>22</v>
      </c>
      <c r="E12702" t="s">
        <v>776</v>
      </c>
      <c r="F12702" t="s">
        <v>776</v>
      </c>
      <c r="G12702" t="s">
        <v>66</v>
      </c>
      <c r="H12702" t="s">
        <v>132</v>
      </c>
      <c r="I12702">
        <v>68</v>
      </c>
      <c r="J12702">
        <v>46</v>
      </c>
      <c r="K12702">
        <v>5151</v>
      </c>
      <c r="L12702" t="s">
        <v>471</v>
      </c>
      <c r="M12702" s="2">
        <f>+Table3[[#This Row],[CHW]]/Table3[[#This Row],[Count of Airbill Number]]</f>
        <v>1.4782608695652173</v>
      </c>
    </row>
    <row r="12703" spans="2:13">
      <c r="B12703" t="s">
        <v>20</v>
      </c>
      <c r="C12703" t="s">
        <v>21</v>
      </c>
      <c r="D12703" t="s">
        <v>22</v>
      </c>
      <c r="E12703" t="s">
        <v>776</v>
      </c>
      <c r="F12703" t="s">
        <v>776</v>
      </c>
      <c r="G12703" t="s">
        <v>49</v>
      </c>
      <c r="H12703" t="s">
        <v>24</v>
      </c>
      <c r="I12703">
        <v>68</v>
      </c>
      <c r="J12703">
        <v>6</v>
      </c>
      <c r="K12703">
        <v>5152</v>
      </c>
      <c r="L12703" t="s">
        <v>471</v>
      </c>
      <c r="M12703" s="2">
        <f>+Table3[[#This Row],[CHW]]/Table3[[#This Row],[Count of Airbill Number]]</f>
        <v>11.333333333333334</v>
      </c>
    </row>
    <row r="12704" spans="2:13">
      <c r="B12704" t="s">
        <v>20</v>
      </c>
      <c r="C12704" t="s">
        <v>472</v>
      </c>
      <c r="D12704" t="s">
        <v>22</v>
      </c>
      <c r="E12704" t="s">
        <v>777</v>
      </c>
      <c r="F12704" t="s">
        <v>777</v>
      </c>
      <c r="G12704" t="s">
        <v>481</v>
      </c>
      <c r="H12704" t="s">
        <v>513</v>
      </c>
      <c r="I12704">
        <v>68</v>
      </c>
      <c r="J12704">
        <v>4</v>
      </c>
      <c r="K12704">
        <v>5153</v>
      </c>
      <c r="L12704" t="s">
        <v>471</v>
      </c>
      <c r="M12704" s="2">
        <f>+Table3[[#This Row],[CHW]]/Table3[[#This Row],[Count of Airbill Number]]</f>
        <v>17</v>
      </c>
    </row>
    <row r="12705" spans="2:13">
      <c r="B12705" t="s">
        <v>20</v>
      </c>
      <c r="C12705" t="s">
        <v>472</v>
      </c>
      <c r="D12705" t="s">
        <v>22</v>
      </c>
      <c r="E12705" t="s">
        <v>777</v>
      </c>
      <c r="F12705" t="s">
        <v>776</v>
      </c>
      <c r="G12705" t="s">
        <v>481</v>
      </c>
      <c r="H12705" t="s">
        <v>116</v>
      </c>
      <c r="I12705">
        <v>68</v>
      </c>
      <c r="J12705">
        <v>5</v>
      </c>
      <c r="K12705">
        <v>5154</v>
      </c>
      <c r="L12705" t="s">
        <v>471</v>
      </c>
      <c r="M12705" s="2">
        <f>+Table3[[#This Row],[CHW]]/Table3[[#This Row],[Count of Airbill Number]]</f>
        <v>13.6</v>
      </c>
    </row>
    <row r="12706" spans="2:13">
      <c r="B12706" t="s">
        <v>20</v>
      </c>
      <c r="C12706" t="s">
        <v>472</v>
      </c>
      <c r="D12706" t="s">
        <v>22</v>
      </c>
      <c r="E12706" t="s">
        <v>777</v>
      </c>
      <c r="F12706" t="s">
        <v>777</v>
      </c>
      <c r="G12706" t="s">
        <v>374</v>
      </c>
      <c r="H12706" t="s">
        <v>249</v>
      </c>
      <c r="I12706">
        <v>68</v>
      </c>
      <c r="J12706">
        <v>3</v>
      </c>
      <c r="K12706">
        <v>5155</v>
      </c>
      <c r="L12706" t="s">
        <v>471</v>
      </c>
      <c r="M12706" s="2">
        <f>+Table3[[#This Row],[CHW]]/Table3[[#This Row],[Count of Airbill Number]]</f>
        <v>22.666666666666668</v>
      </c>
    </row>
    <row r="12707" spans="2:13">
      <c r="B12707" t="s">
        <v>20</v>
      </c>
      <c r="C12707" t="s">
        <v>472</v>
      </c>
      <c r="D12707" t="s">
        <v>22</v>
      </c>
      <c r="E12707" t="s">
        <v>778</v>
      </c>
      <c r="F12707" t="s">
        <v>776</v>
      </c>
      <c r="G12707" t="s">
        <v>153</v>
      </c>
      <c r="H12707" t="s">
        <v>123</v>
      </c>
      <c r="I12707">
        <v>68</v>
      </c>
      <c r="J12707">
        <v>1</v>
      </c>
      <c r="K12707">
        <v>5156</v>
      </c>
      <c r="L12707" t="s">
        <v>471</v>
      </c>
      <c r="M12707" s="2">
        <f>+Table3[[#This Row],[CHW]]/Table3[[#This Row],[Count of Airbill Number]]</f>
        <v>68</v>
      </c>
    </row>
    <row r="12708" spans="2:13">
      <c r="B12708" t="s">
        <v>20</v>
      </c>
      <c r="C12708" t="s">
        <v>472</v>
      </c>
      <c r="D12708" t="s">
        <v>22</v>
      </c>
      <c r="E12708" t="s">
        <v>778</v>
      </c>
      <c r="F12708" t="s">
        <v>777</v>
      </c>
      <c r="G12708" t="s">
        <v>269</v>
      </c>
      <c r="H12708" t="s">
        <v>27</v>
      </c>
      <c r="I12708">
        <v>68</v>
      </c>
      <c r="J12708">
        <v>2</v>
      </c>
      <c r="K12708">
        <v>5157</v>
      </c>
      <c r="L12708" t="s">
        <v>471</v>
      </c>
      <c r="M12708" s="2">
        <f>+Table3[[#This Row],[CHW]]/Table3[[#This Row],[Count of Airbill Number]]</f>
        <v>34</v>
      </c>
    </row>
    <row r="12709" spans="2:13">
      <c r="B12709" t="s">
        <v>20</v>
      </c>
      <c r="C12709" t="s">
        <v>472</v>
      </c>
      <c r="D12709" t="s">
        <v>22</v>
      </c>
      <c r="E12709" t="s">
        <v>778</v>
      </c>
      <c r="F12709" t="s">
        <v>778</v>
      </c>
      <c r="G12709" t="s">
        <v>206</v>
      </c>
      <c r="H12709" t="s">
        <v>393</v>
      </c>
      <c r="I12709">
        <v>68</v>
      </c>
      <c r="J12709">
        <v>6</v>
      </c>
      <c r="K12709">
        <v>5158</v>
      </c>
      <c r="L12709" t="s">
        <v>471</v>
      </c>
      <c r="M12709" s="2">
        <f>+Table3[[#This Row],[CHW]]/Table3[[#This Row],[Count of Airbill Number]]</f>
        <v>11.333333333333334</v>
      </c>
    </row>
    <row r="12710" spans="2:13">
      <c r="B12710" t="s">
        <v>20</v>
      </c>
      <c r="C12710" t="s">
        <v>472</v>
      </c>
      <c r="D12710" t="s">
        <v>22</v>
      </c>
      <c r="E12710" t="s">
        <v>776</v>
      </c>
      <c r="F12710" t="s">
        <v>776</v>
      </c>
      <c r="G12710" t="s">
        <v>66</v>
      </c>
      <c r="H12710" t="s">
        <v>53</v>
      </c>
      <c r="I12710">
        <v>68</v>
      </c>
      <c r="J12710">
        <v>5</v>
      </c>
      <c r="K12710">
        <v>5159</v>
      </c>
      <c r="L12710" t="s">
        <v>471</v>
      </c>
      <c r="M12710" s="2">
        <f>+Table3[[#This Row],[CHW]]/Table3[[#This Row],[Count of Airbill Number]]</f>
        <v>13.6</v>
      </c>
    </row>
    <row r="12711" spans="2:13">
      <c r="B12711" t="s">
        <v>20</v>
      </c>
      <c r="C12711" t="s">
        <v>472</v>
      </c>
      <c r="D12711" t="s">
        <v>22</v>
      </c>
      <c r="E12711" t="s">
        <v>778</v>
      </c>
      <c r="F12711" t="s">
        <v>778</v>
      </c>
      <c r="G12711" t="s">
        <v>283</v>
      </c>
      <c r="H12711" t="s">
        <v>267</v>
      </c>
      <c r="I12711">
        <v>68</v>
      </c>
      <c r="J12711">
        <v>4</v>
      </c>
      <c r="K12711">
        <v>5160</v>
      </c>
      <c r="L12711" t="s">
        <v>471</v>
      </c>
      <c r="M12711" s="2">
        <f>+Table3[[#This Row],[CHW]]/Table3[[#This Row],[Count of Airbill Number]]</f>
        <v>17</v>
      </c>
    </row>
    <row r="12712" spans="2:13">
      <c r="B12712" t="s">
        <v>20</v>
      </c>
      <c r="C12712" t="s">
        <v>472</v>
      </c>
      <c r="D12712" t="s">
        <v>22</v>
      </c>
      <c r="E12712" t="s">
        <v>776</v>
      </c>
      <c r="F12712" t="s">
        <v>778</v>
      </c>
      <c r="G12712" t="s">
        <v>85</v>
      </c>
      <c r="H12712" t="s">
        <v>521</v>
      </c>
      <c r="I12712">
        <v>68</v>
      </c>
      <c r="J12712">
        <v>1</v>
      </c>
      <c r="K12712">
        <v>5161</v>
      </c>
      <c r="L12712" t="s">
        <v>471</v>
      </c>
      <c r="M12712" s="2">
        <f>+Table3[[#This Row],[CHW]]/Table3[[#This Row],[Count of Airbill Number]]</f>
        <v>68</v>
      </c>
    </row>
    <row r="12713" spans="2:13">
      <c r="B12713" t="s">
        <v>20</v>
      </c>
      <c r="C12713" t="s">
        <v>472</v>
      </c>
      <c r="D12713" t="s">
        <v>22</v>
      </c>
      <c r="E12713" t="s">
        <v>776</v>
      </c>
      <c r="F12713" t="s">
        <v>776</v>
      </c>
      <c r="G12713" t="s">
        <v>49</v>
      </c>
      <c r="H12713" t="s">
        <v>69</v>
      </c>
      <c r="I12713">
        <v>68</v>
      </c>
      <c r="J12713">
        <v>4</v>
      </c>
      <c r="K12713">
        <v>5162</v>
      </c>
      <c r="L12713" t="s">
        <v>471</v>
      </c>
      <c r="M12713" s="2">
        <f>+Table3[[#This Row],[CHW]]/Table3[[#This Row],[Count of Airbill Number]]</f>
        <v>17</v>
      </c>
    </row>
    <row r="12714" spans="2:13">
      <c r="B12714" t="s">
        <v>20</v>
      </c>
      <c r="C12714" t="s">
        <v>472</v>
      </c>
      <c r="D12714" t="s">
        <v>22</v>
      </c>
      <c r="E12714" t="s">
        <v>778</v>
      </c>
      <c r="F12714" t="s">
        <v>778</v>
      </c>
      <c r="G12714" t="s">
        <v>298</v>
      </c>
      <c r="H12714" t="s">
        <v>150</v>
      </c>
      <c r="I12714">
        <v>68</v>
      </c>
      <c r="J12714">
        <v>8</v>
      </c>
      <c r="K12714">
        <v>5163</v>
      </c>
      <c r="L12714" t="s">
        <v>471</v>
      </c>
      <c r="M12714" s="2">
        <f>+Table3[[#This Row],[CHW]]/Table3[[#This Row],[Count of Airbill Number]]</f>
        <v>8.5</v>
      </c>
    </row>
    <row r="12715" spans="2:13">
      <c r="B12715" t="s">
        <v>20</v>
      </c>
      <c r="C12715" t="s">
        <v>472</v>
      </c>
      <c r="D12715" t="s">
        <v>36</v>
      </c>
      <c r="E12715" t="s">
        <v>778</v>
      </c>
      <c r="F12715" t="s">
        <v>776</v>
      </c>
      <c r="G12715" t="s">
        <v>150</v>
      </c>
      <c r="H12715" t="s">
        <v>66</v>
      </c>
      <c r="I12715">
        <v>68</v>
      </c>
      <c r="J12715">
        <v>7</v>
      </c>
      <c r="K12715">
        <v>5164</v>
      </c>
      <c r="L12715" t="s">
        <v>471</v>
      </c>
      <c r="M12715" s="2">
        <f>+Table3[[#This Row],[CHW]]/Table3[[#This Row],[Count of Airbill Number]]</f>
        <v>9.7142857142857135</v>
      </c>
    </row>
    <row r="12716" spans="2:13">
      <c r="B12716" t="s">
        <v>20</v>
      </c>
      <c r="C12716" t="s">
        <v>472</v>
      </c>
      <c r="D12716" t="s">
        <v>36</v>
      </c>
      <c r="E12716" t="s">
        <v>777</v>
      </c>
      <c r="F12716" t="s">
        <v>777</v>
      </c>
      <c r="G12716" t="s">
        <v>259</v>
      </c>
      <c r="H12716" t="s">
        <v>274</v>
      </c>
      <c r="I12716">
        <v>68</v>
      </c>
      <c r="J12716">
        <v>8</v>
      </c>
      <c r="K12716">
        <v>5165</v>
      </c>
      <c r="L12716" t="s">
        <v>471</v>
      </c>
      <c r="M12716" s="2">
        <f>+Table3[[#This Row],[CHW]]/Table3[[#This Row],[Count of Airbill Number]]</f>
        <v>8.5</v>
      </c>
    </row>
    <row r="12717" spans="2:13">
      <c r="B12717" t="s">
        <v>20</v>
      </c>
      <c r="C12717" t="s">
        <v>21</v>
      </c>
      <c r="D12717" t="s">
        <v>22</v>
      </c>
      <c r="E12717" t="s">
        <v>776</v>
      </c>
      <c r="F12717" t="s">
        <v>777</v>
      </c>
      <c r="G12717" t="s">
        <v>85</v>
      </c>
      <c r="H12717" t="s">
        <v>27</v>
      </c>
      <c r="I12717">
        <v>67.950000000000017</v>
      </c>
      <c r="J12717">
        <v>37</v>
      </c>
      <c r="K12717">
        <v>5166</v>
      </c>
      <c r="L12717" t="s">
        <v>471</v>
      </c>
      <c r="M12717" s="2">
        <f>+Table3[[#This Row],[CHW]]/Table3[[#This Row],[Count of Airbill Number]]</f>
        <v>1.8364864864864869</v>
      </c>
    </row>
    <row r="12718" spans="2:13">
      <c r="B12718" t="s">
        <v>20</v>
      </c>
      <c r="C12718" t="s">
        <v>472</v>
      </c>
      <c r="D12718" t="s">
        <v>22</v>
      </c>
      <c r="E12718" t="s">
        <v>776</v>
      </c>
      <c r="F12718" t="s">
        <v>778</v>
      </c>
      <c r="G12718" t="s">
        <v>85</v>
      </c>
      <c r="H12718" t="s">
        <v>651</v>
      </c>
      <c r="I12718">
        <v>67.599999999999994</v>
      </c>
      <c r="J12718">
        <v>4</v>
      </c>
      <c r="K12718">
        <v>5167</v>
      </c>
      <c r="L12718" t="s">
        <v>471</v>
      </c>
      <c r="M12718" s="2">
        <f>+Table3[[#This Row],[CHW]]/Table3[[#This Row],[Count of Airbill Number]]</f>
        <v>16.899999999999999</v>
      </c>
    </row>
    <row r="12719" spans="2:13">
      <c r="B12719" t="s">
        <v>35</v>
      </c>
      <c r="C12719" t="s">
        <v>21</v>
      </c>
      <c r="D12719" t="s">
        <v>36</v>
      </c>
      <c r="E12719" t="s">
        <v>777</v>
      </c>
      <c r="F12719" t="s">
        <v>777</v>
      </c>
      <c r="G12719" t="s">
        <v>162</v>
      </c>
      <c r="H12719" t="s">
        <v>29</v>
      </c>
      <c r="I12719">
        <v>67.5</v>
      </c>
      <c r="J12719">
        <v>1</v>
      </c>
      <c r="K12719">
        <v>5168</v>
      </c>
      <c r="L12719" t="s">
        <v>471</v>
      </c>
      <c r="M12719" s="2">
        <f>+Table3[[#This Row],[CHW]]/Table3[[#This Row],[Count of Airbill Number]]</f>
        <v>67.5</v>
      </c>
    </row>
    <row r="12720" spans="2:13">
      <c r="B12720" t="s">
        <v>20</v>
      </c>
      <c r="C12720" t="s">
        <v>21</v>
      </c>
      <c r="D12720" t="s">
        <v>22</v>
      </c>
      <c r="E12720" t="s">
        <v>776</v>
      </c>
      <c r="F12720" t="s">
        <v>778</v>
      </c>
      <c r="G12720" t="s">
        <v>31</v>
      </c>
      <c r="H12720" t="s">
        <v>233</v>
      </c>
      <c r="I12720">
        <v>67.5</v>
      </c>
      <c r="J12720">
        <v>13</v>
      </c>
      <c r="K12720">
        <v>5169</v>
      </c>
      <c r="L12720" t="s">
        <v>471</v>
      </c>
      <c r="M12720" s="2">
        <f>+Table3[[#This Row],[CHW]]/Table3[[#This Row],[Count of Airbill Number]]</f>
        <v>5.1923076923076925</v>
      </c>
    </row>
    <row r="12721" spans="2:13">
      <c r="B12721" t="s">
        <v>20</v>
      </c>
      <c r="C12721" t="s">
        <v>472</v>
      </c>
      <c r="D12721" t="s">
        <v>22</v>
      </c>
      <c r="E12721" t="s">
        <v>776</v>
      </c>
      <c r="F12721" t="s">
        <v>776</v>
      </c>
      <c r="G12721" t="s">
        <v>116</v>
      </c>
      <c r="H12721" t="s">
        <v>614</v>
      </c>
      <c r="I12721">
        <v>67.44</v>
      </c>
      <c r="J12721">
        <v>9</v>
      </c>
      <c r="K12721">
        <v>5170</v>
      </c>
      <c r="L12721" t="s">
        <v>471</v>
      </c>
      <c r="M12721" s="2">
        <f>+Table3[[#This Row],[CHW]]/Table3[[#This Row],[Count of Airbill Number]]</f>
        <v>7.4933333333333332</v>
      </c>
    </row>
    <row r="12722" spans="2:13">
      <c r="B12722" t="s">
        <v>20</v>
      </c>
      <c r="C12722" t="s">
        <v>472</v>
      </c>
      <c r="D12722" t="s">
        <v>22</v>
      </c>
      <c r="E12722" t="s">
        <v>776</v>
      </c>
      <c r="F12722" t="s">
        <v>778</v>
      </c>
      <c r="G12722" t="s">
        <v>116</v>
      </c>
      <c r="H12722" t="s">
        <v>269</v>
      </c>
      <c r="I12722">
        <v>67.373187200000004</v>
      </c>
      <c r="J12722">
        <v>2</v>
      </c>
      <c r="K12722">
        <v>5171</v>
      </c>
      <c r="L12722" t="s">
        <v>471</v>
      </c>
      <c r="M12722" s="2">
        <f>+Table3[[#This Row],[CHW]]/Table3[[#This Row],[Count of Airbill Number]]</f>
        <v>33.686593600000002</v>
      </c>
    </row>
    <row r="12723" spans="2:13">
      <c r="B12723" t="s">
        <v>20</v>
      </c>
      <c r="C12723" t="s">
        <v>21</v>
      </c>
      <c r="D12723" t="s">
        <v>22</v>
      </c>
      <c r="E12723" t="s">
        <v>777</v>
      </c>
      <c r="F12723" t="s">
        <v>777</v>
      </c>
      <c r="G12723" t="s">
        <v>274</v>
      </c>
      <c r="H12723" t="s">
        <v>540</v>
      </c>
      <c r="I12723">
        <v>67.3</v>
      </c>
      <c r="J12723">
        <v>6</v>
      </c>
      <c r="K12723">
        <v>5172</v>
      </c>
      <c r="L12723" t="s">
        <v>471</v>
      </c>
      <c r="M12723" s="2">
        <f>+Table3[[#This Row],[CHW]]/Table3[[#This Row],[Count of Airbill Number]]</f>
        <v>11.216666666666667</v>
      </c>
    </row>
    <row r="12724" spans="2:13">
      <c r="B12724" t="s">
        <v>20</v>
      </c>
      <c r="C12724" t="s">
        <v>21</v>
      </c>
      <c r="D12724" t="s">
        <v>22</v>
      </c>
      <c r="E12724" t="s">
        <v>776</v>
      </c>
      <c r="F12724" t="s">
        <v>778</v>
      </c>
      <c r="G12724" t="s">
        <v>66</v>
      </c>
      <c r="H12724" t="s">
        <v>150</v>
      </c>
      <c r="I12724">
        <v>67.183160000000001</v>
      </c>
      <c r="J12724">
        <v>9</v>
      </c>
      <c r="K12724">
        <v>5173</v>
      </c>
      <c r="L12724" t="s">
        <v>471</v>
      </c>
      <c r="M12724" s="2">
        <f>+Table3[[#This Row],[CHW]]/Table3[[#This Row],[Count of Airbill Number]]</f>
        <v>7.4647955555555559</v>
      </c>
    </row>
    <row r="12725" spans="2:13">
      <c r="B12725" t="s">
        <v>35</v>
      </c>
      <c r="C12725" t="s">
        <v>21</v>
      </c>
      <c r="D12725" t="s">
        <v>36</v>
      </c>
      <c r="E12725" t="s">
        <v>776</v>
      </c>
      <c r="F12725" t="s">
        <v>776</v>
      </c>
      <c r="G12725" t="s">
        <v>116</v>
      </c>
      <c r="H12725" t="s">
        <v>538</v>
      </c>
      <c r="I12725">
        <v>67</v>
      </c>
      <c r="J12725">
        <v>13</v>
      </c>
      <c r="K12725">
        <v>5174</v>
      </c>
      <c r="L12725" t="s">
        <v>471</v>
      </c>
      <c r="M12725" s="2">
        <f>+Table3[[#This Row],[CHW]]/Table3[[#This Row],[Count of Airbill Number]]</f>
        <v>5.1538461538461542</v>
      </c>
    </row>
    <row r="12726" spans="2:13">
      <c r="B12726" t="s">
        <v>20</v>
      </c>
      <c r="C12726" t="s">
        <v>21</v>
      </c>
      <c r="D12726" t="s">
        <v>22</v>
      </c>
      <c r="E12726" t="s">
        <v>778</v>
      </c>
      <c r="F12726" t="s">
        <v>776</v>
      </c>
      <c r="G12726" t="s">
        <v>269</v>
      </c>
      <c r="H12726" t="s">
        <v>312</v>
      </c>
      <c r="I12726">
        <v>67</v>
      </c>
      <c r="J12726">
        <v>24</v>
      </c>
      <c r="K12726">
        <v>5175</v>
      </c>
      <c r="L12726" t="s">
        <v>471</v>
      </c>
      <c r="M12726" s="2">
        <f>+Table3[[#This Row],[CHW]]/Table3[[#This Row],[Count of Airbill Number]]</f>
        <v>2.7916666666666665</v>
      </c>
    </row>
    <row r="12727" spans="2:13">
      <c r="B12727" t="s">
        <v>20</v>
      </c>
      <c r="C12727" t="s">
        <v>21</v>
      </c>
      <c r="D12727" t="s">
        <v>22</v>
      </c>
      <c r="E12727" t="s">
        <v>776</v>
      </c>
      <c r="F12727" t="s">
        <v>776</v>
      </c>
      <c r="G12727" t="s">
        <v>66</v>
      </c>
      <c r="H12727" t="s">
        <v>107</v>
      </c>
      <c r="I12727">
        <v>67</v>
      </c>
      <c r="J12727">
        <v>51</v>
      </c>
      <c r="K12727">
        <v>5176</v>
      </c>
      <c r="L12727" t="s">
        <v>471</v>
      </c>
      <c r="M12727" s="2">
        <f>+Table3[[#This Row],[CHW]]/Table3[[#This Row],[Count of Airbill Number]]</f>
        <v>1.3137254901960784</v>
      </c>
    </row>
    <row r="12728" spans="2:13">
      <c r="B12728" t="s">
        <v>20</v>
      </c>
      <c r="C12728" t="s">
        <v>472</v>
      </c>
      <c r="D12728" t="s">
        <v>22</v>
      </c>
      <c r="E12728" t="s">
        <v>776</v>
      </c>
      <c r="F12728" t="s">
        <v>776</v>
      </c>
      <c r="G12728" t="s">
        <v>63</v>
      </c>
      <c r="H12728" t="s">
        <v>24</v>
      </c>
      <c r="I12728">
        <v>67</v>
      </c>
      <c r="J12728">
        <v>5</v>
      </c>
      <c r="K12728">
        <v>5177</v>
      </c>
      <c r="L12728" t="s">
        <v>471</v>
      </c>
      <c r="M12728" s="2">
        <f>+Table3[[#This Row],[CHW]]/Table3[[#This Row],[Count of Airbill Number]]</f>
        <v>13.4</v>
      </c>
    </row>
    <row r="12729" spans="2:13">
      <c r="B12729" t="s">
        <v>20</v>
      </c>
      <c r="C12729" t="s">
        <v>472</v>
      </c>
      <c r="D12729" t="s">
        <v>22</v>
      </c>
      <c r="E12729" t="s">
        <v>778</v>
      </c>
      <c r="F12729" t="s">
        <v>778</v>
      </c>
      <c r="G12729" t="s">
        <v>393</v>
      </c>
      <c r="H12729" t="s">
        <v>391</v>
      </c>
      <c r="I12729">
        <v>67</v>
      </c>
      <c r="J12729">
        <v>3</v>
      </c>
      <c r="K12729">
        <v>5178</v>
      </c>
      <c r="L12729" t="s">
        <v>471</v>
      </c>
      <c r="M12729" s="2">
        <f>+Table3[[#This Row],[CHW]]/Table3[[#This Row],[Count of Airbill Number]]</f>
        <v>22.333333333333332</v>
      </c>
    </row>
    <row r="12730" spans="2:13">
      <c r="B12730" t="s">
        <v>20</v>
      </c>
      <c r="C12730" t="s">
        <v>472</v>
      </c>
      <c r="D12730" t="s">
        <v>22</v>
      </c>
      <c r="E12730" t="s">
        <v>777</v>
      </c>
      <c r="F12730" t="s">
        <v>778</v>
      </c>
      <c r="G12730" t="s">
        <v>374</v>
      </c>
      <c r="H12730" t="s">
        <v>260</v>
      </c>
      <c r="I12730">
        <v>67</v>
      </c>
      <c r="J12730">
        <v>4</v>
      </c>
      <c r="K12730">
        <v>5179</v>
      </c>
      <c r="L12730" t="s">
        <v>471</v>
      </c>
      <c r="M12730" s="2">
        <f>+Table3[[#This Row],[CHW]]/Table3[[#This Row],[Count of Airbill Number]]</f>
        <v>16.75</v>
      </c>
    </row>
    <row r="12731" spans="2:13">
      <c r="B12731" t="s">
        <v>20</v>
      </c>
      <c r="C12731" t="s">
        <v>472</v>
      </c>
      <c r="D12731" t="s">
        <v>22</v>
      </c>
      <c r="E12731" t="s">
        <v>777</v>
      </c>
      <c r="F12731" t="s">
        <v>777</v>
      </c>
      <c r="G12731" t="s">
        <v>55</v>
      </c>
      <c r="H12731" t="s">
        <v>633</v>
      </c>
      <c r="I12731">
        <v>67</v>
      </c>
      <c r="J12731">
        <v>3</v>
      </c>
      <c r="K12731">
        <v>5180</v>
      </c>
      <c r="L12731" t="s">
        <v>471</v>
      </c>
      <c r="M12731" s="2">
        <f>+Table3[[#This Row],[CHW]]/Table3[[#This Row],[Count of Airbill Number]]</f>
        <v>22.333333333333332</v>
      </c>
    </row>
    <row r="12732" spans="2:13">
      <c r="B12732" t="s">
        <v>20</v>
      </c>
      <c r="C12732" t="s">
        <v>472</v>
      </c>
      <c r="D12732" t="s">
        <v>22</v>
      </c>
      <c r="E12732" t="s">
        <v>777</v>
      </c>
      <c r="F12732" t="s">
        <v>778</v>
      </c>
      <c r="G12732" t="s">
        <v>162</v>
      </c>
      <c r="H12732" t="s">
        <v>155</v>
      </c>
      <c r="I12732">
        <v>67</v>
      </c>
      <c r="J12732">
        <v>3</v>
      </c>
      <c r="K12732">
        <v>5181</v>
      </c>
      <c r="L12732" t="s">
        <v>471</v>
      </c>
      <c r="M12732" s="2">
        <f>+Table3[[#This Row],[CHW]]/Table3[[#This Row],[Count of Airbill Number]]</f>
        <v>22.333333333333332</v>
      </c>
    </row>
    <row r="12733" spans="2:13">
      <c r="B12733" t="s">
        <v>20</v>
      </c>
      <c r="C12733" t="s">
        <v>472</v>
      </c>
      <c r="D12733" t="s">
        <v>22</v>
      </c>
      <c r="E12733" t="s">
        <v>776</v>
      </c>
      <c r="F12733" t="s">
        <v>776</v>
      </c>
      <c r="G12733" t="s">
        <v>43</v>
      </c>
      <c r="H12733" t="s">
        <v>85</v>
      </c>
      <c r="I12733">
        <v>67</v>
      </c>
      <c r="J12733">
        <v>4</v>
      </c>
      <c r="K12733">
        <v>5182</v>
      </c>
      <c r="L12733" t="s">
        <v>471</v>
      </c>
      <c r="M12733" s="2">
        <f>+Table3[[#This Row],[CHW]]/Table3[[#This Row],[Count of Airbill Number]]</f>
        <v>16.75</v>
      </c>
    </row>
    <row r="12734" spans="2:13">
      <c r="B12734" t="s">
        <v>20</v>
      </c>
      <c r="C12734" t="s">
        <v>21</v>
      </c>
      <c r="D12734" t="s">
        <v>22</v>
      </c>
      <c r="E12734" t="s">
        <v>778</v>
      </c>
      <c r="F12734" t="s">
        <v>777</v>
      </c>
      <c r="G12734" t="s">
        <v>150</v>
      </c>
      <c r="H12734" t="s">
        <v>230</v>
      </c>
      <c r="I12734">
        <v>66.400000000000006</v>
      </c>
      <c r="J12734">
        <v>3</v>
      </c>
      <c r="K12734">
        <v>5183</v>
      </c>
      <c r="L12734" t="s">
        <v>471</v>
      </c>
      <c r="M12734" s="2">
        <f>+Table3[[#This Row],[CHW]]/Table3[[#This Row],[Count of Airbill Number]]</f>
        <v>22.133333333333336</v>
      </c>
    </row>
    <row r="12735" spans="2:13">
      <c r="B12735" t="s">
        <v>20</v>
      </c>
      <c r="C12735" t="s">
        <v>472</v>
      </c>
      <c r="D12735" t="s">
        <v>22</v>
      </c>
      <c r="E12735" t="s">
        <v>778</v>
      </c>
      <c r="F12735" t="s">
        <v>777</v>
      </c>
      <c r="G12735" t="s">
        <v>51</v>
      </c>
      <c r="H12735" t="s">
        <v>436</v>
      </c>
      <c r="I12735">
        <v>66.400000000000006</v>
      </c>
      <c r="J12735">
        <v>3</v>
      </c>
      <c r="K12735">
        <v>5184</v>
      </c>
      <c r="L12735" t="s">
        <v>471</v>
      </c>
      <c r="M12735" s="2">
        <f>+Table3[[#This Row],[CHW]]/Table3[[#This Row],[Count of Airbill Number]]</f>
        <v>22.133333333333336</v>
      </c>
    </row>
    <row r="12736" spans="2:13">
      <c r="B12736" t="s">
        <v>20</v>
      </c>
      <c r="C12736" t="s">
        <v>21</v>
      </c>
      <c r="D12736" t="s">
        <v>22</v>
      </c>
      <c r="E12736" t="s">
        <v>776</v>
      </c>
      <c r="F12736" t="s">
        <v>777</v>
      </c>
      <c r="G12736" t="s">
        <v>31</v>
      </c>
      <c r="H12736" t="s">
        <v>162</v>
      </c>
      <c r="I12736">
        <v>66.31</v>
      </c>
      <c r="J12736">
        <v>3</v>
      </c>
      <c r="K12736">
        <v>5185</v>
      </c>
      <c r="L12736" t="s">
        <v>471</v>
      </c>
      <c r="M12736" s="2">
        <f>+Table3[[#This Row],[CHW]]/Table3[[#This Row],[Count of Airbill Number]]</f>
        <v>22.103333333333335</v>
      </c>
    </row>
    <row r="12737" spans="2:13">
      <c r="B12737" t="s">
        <v>20</v>
      </c>
      <c r="C12737" t="s">
        <v>472</v>
      </c>
      <c r="D12737" t="s">
        <v>22</v>
      </c>
      <c r="E12737" t="s">
        <v>776</v>
      </c>
      <c r="F12737" t="s">
        <v>776</v>
      </c>
      <c r="G12737" t="s">
        <v>94</v>
      </c>
      <c r="H12737" t="s">
        <v>31</v>
      </c>
      <c r="I12737">
        <v>66.3</v>
      </c>
      <c r="J12737">
        <v>13</v>
      </c>
      <c r="K12737">
        <v>5186</v>
      </c>
      <c r="L12737" t="s">
        <v>471</v>
      </c>
      <c r="M12737" s="2">
        <f>+Table3[[#This Row],[CHW]]/Table3[[#This Row],[Count of Airbill Number]]</f>
        <v>5.0999999999999996</v>
      </c>
    </row>
    <row r="12738" spans="2:13">
      <c r="B12738" t="s">
        <v>35</v>
      </c>
      <c r="C12738" t="s">
        <v>472</v>
      </c>
      <c r="D12738" t="s">
        <v>36</v>
      </c>
      <c r="E12738" t="s">
        <v>776</v>
      </c>
      <c r="F12738" t="s">
        <v>776</v>
      </c>
      <c r="G12738" t="s">
        <v>37</v>
      </c>
      <c r="H12738" t="s">
        <v>177</v>
      </c>
      <c r="I12738">
        <v>66</v>
      </c>
      <c r="J12738">
        <v>3</v>
      </c>
      <c r="K12738">
        <v>5187</v>
      </c>
      <c r="L12738" t="s">
        <v>471</v>
      </c>
      <c r="M12738" s="2">
        <f>+Table3[[#This Row],[CHW]]/Table3[[#This Row],[Count of Airbill Number]]</f>
        <v>22</v>
      </c>
    </row>
    <row r="12739" spans="2:13">
      <c r="B12739" t="s">
        <v>35</v>
      </c>
      <c r="C12739" t="s">
        <v>472</v>
      </c>
      <c r="D12739" t="s">
        <v>36</v>
      </c>
      <c r="E12739" t="s">
        <v>777</v>
      </c>
      <c r="F12739" t="s">
        <v>777</v>
      </c>
      <c r="G12739" t="s">
        <v>27</v>
      </c>
      <c r="H12739" t="s">
        <v>520</v>
      </c>
      <c r="I12739">
        <v>66</v>
      </c>
      <c r="J12739">
        <v>1</v>
      </c>
      <c r="K12739">
        <v>5188</v>
      </c>
      <c r="L12739" t="s">
        <v>471</v>
      </c>
      <c r="M12739" s="2">
        <f>+Table3[[#This Row],[CHW]]/Table3[[#This Row],[Count of Airbill Number]]</f>
        <v>66</v>
      </c>
    </row>
    <row r="12740" spans="2:13">
      <c r="B12740" t="s">
        <v>35</v>
      </c>
      <c r="C12740" t="s">
        <v>472</v>
      </c>
      <c r="D12740" t="s">
        <v>36</v>
      </c>
      <c r="E12740" t="s">
        <v>777</v>
      </c>
      <c r="F12740" t="s">
        <v>777</v>
      </c>
      <c r="G12740" t="s">
        <v>106</v>
      </c>
      <c r="H12740" t="s">
        <v>417</v>
      </c>
      <c r="I12740">
        <v>66</v>
      </c>
      <c r="J12740">
        <v>5</v>
      </c>
      <c r="K12740">
        <v>5189</v>
      </c>
      <c r="L12740" t="s">
        <v>471</v>
      </c>
      <c r="M12740" s="2">
        <f>+Table3[[#This Row],[CHW]]/Table3[[#This Row],[Count of Airbill Number]]</f>
        <v>13.2</v>
      </c>
    </row>
    <row r="12741" spans="2:13">
      <c r="B12741" t="s">
        <v>20</v>
      </c>
      <c r="C12741" t="s">
        <v>21</v>
      </c>
      <c r="D12741" t="s">
        <v>22</v>
      </c>
      <c r="E12741" t="s">
        <v>777</v>
      </c>
      <c r="F12741" t="s">
        <v>778</v>
      </c>
      <c r="G12741" t="s">
        <v>290</v>
      </c>
      <c r="H12741" t="s">
        <v>150</v>
      </c>
      <c r="I12741">
        <v>66</v>
      </c>
      <c r="J12741">
        <v>4</v>
      </c>
      <c r="K12741">
        <v>5190</v>
      </c>
      <c r="L12741" t="s">
        <v>471</v>
      </c>
      <c r="M12741" s="2">
        <f>+Table3[[#This Row],[CHW]]/Table3[[#This Row],[Count of Airbill Number]]</f>
        <v>16.5</v>
      </c>
    </row>
    <row r="12742" spans="2:13">
      <c r="B12742" t="s">
        <v>20</v>
      </c>
      <c r="C12742" t="s">
        <v>21</v>
      </c>
      <c r="D12742" t="s">
        <v>22</v>
      </c>
      <c r="E12742" t="s">
        <v>777</v>
      </c>
      <c r="F12742" t="s">
        <v>776</v>
      </c>
      <c r="G12742" t="s">
        <v>290</v>
      </c>
      <c r="H12742" t="s">
        <v>66</v>
      </c>
      <c r="I12742">
        <v>66</v>
      </c>
      <c r="J12742">
        <v>59</v>
      </c>
      <c r="K12742">
        <v>5191</v>
      </c>
      <c r="L12742" t="s">
        <v>471</v>
      </c>
      <c r="M12742" s="2">
        <f>+Table3[[#This Row],[CHW]]/Table3[[#This Row],[Count of Airbill Number]]</f>
        <v>1.1186440677966101</v>
      </c>
    </row>
    <row r="12743" spans="2:13">
      <c r="B12743" t="s">
        <v>20</v>
      </c>
      <c r="C12743" t="s">
        <v>21</v>
      </c>
      <c r="D12743" t="s">
        <v>22</v>
      </c>
      <c r="E12743" t="s">
        <v>778</v>
      </c>
      <c r="F12743" t="s">
        <v>778</v>
      </c>
      <c r="G12743" t="s">
        <v>51</v>
      </c>
      <c r="H12743" t="s">
        <v>99</v>
      </c>
      <c r="I12743">
        <v>66</v>
      </c>
      <c r="J12743">
        <v>1</v>
      </c>
      <c r="K12743">
        <v>5192</v>
      </c>
      <c r="L12743" t="s">
        <v>471</v>
      </c>
      <c r="M12743" s="2">
        <f>+Table3[[#This Row],[CHW]]/Table3[[#This Row],[Count of Airbill Number]]</f>
        <v>66</v>
      </c>
    </row>
    <row r="12744" spans="2:13">
      <c r="B12744" t="s">
        <v>20</v>
      </c>
      <c r="C12744" t="s">
        <v>21</v>
      </c>
      <c r="D12744" t="s">
        <v>22</v>
      </c>
      <c r="E12744" t="s">
        <v>777</v>
      </c>
      <c r="F12744" t="s">
        <v>777</v>
      </c>
      <c r="G12744" t="s">
        <v>489</v>
      </c>
      <c r="H12744" t="s">
        <v>259</v>
      </c>
      <c r="I12744">
        <v>66</v>
      </c>
      <c r="J12744">
        <v>11</v>
      </c>
      <c r="K12744">
        <v>5193</v>
      </c>
      <c r="L12744" t="s">
        <v>471</v>
      </c>
      <c r="M12744" s="2">
        <f>+Table3[[#This Row],[CHW]]/Table3[[#This Row],[Count of Airbill Number]]</f>
        <v>6</v>
      </c>
    </row>
    <row r="12745" spans="2:13">
      <c r="B12745" t="s">
        <v>20</v>
      </c>
      <c r="C12745" t="s">
        <v>21</v>
      </c>
      <c r="D12745" t="s">
        <v>22</v>
      </c>
      <c r="E12745" t="s">
        <v>776</v>
      </c>
      <c r="F12745" t="s">
        <v>776</v>
      </c>
      <c r="G12745" t="s">
        <v>85</v>
      </c>
      <c r="H12745" t="s">
        <v>424</v>
      </c>
      <c r="I12745">
        <v>66</v>
      </c>
      <c r="J12745">
        <v>1</v>
      </c>
      <c r="K12745">
        <v>5194</v>
      </c>
      <c r="L12745" t="s">
        <v>471</v>
      </c>
      <c r="M12745" s="2">
        <f>+Table3[[#This Row],[CHW]]/Table3[[#This Row],[Count of Airbill Number]]</f>
        <v>66</v>
      </c>
    </row>
    <row r="12746" spans="2:13">
      <c r="B12746" t="s">
        <v>20</v>
      </c>
      <c r="C12746" t="s">
        <v>21</v>
      </c>
      <c r="D12746" t="s">
        <v>22</v>
      </c>
      <c r="E12746" t="s">
        <v>776</v>
      </c>
      <c r="F12746" t="s">
        <v>776</v>
      </c>
      <c r="G12746" t="s">
        <v>123</v>
      </c>
      <c r="H12746" t="s">
        <v>216</v>
      </c>
      <c r="I12746">
        <v>66</v>
      </c>
      <c r="J12746">
        <v>11</v>
      </c>
      <c r="K12746">
        <v>5195</v>
      </c>
      <c r="L12746" t="s">
        <v>471</v>
      </c>
      <c r="M12746" s="2">
        <f>+Table3[[#This Row],[CHW]]/Table3[[#This Row],[Count of Airbill Number]]</f>
        <v>6</v>
      </c>
    </row>
    <row r="12747" spans="2:13">
      <c r="B12747" t="s">
        <v>20</v>
      </c>
      <c r="C12747" t="s">
        <v>21</v>
      </c>
      <c r="D12747" t="s">
        <v>22</v>
      </c>
      <c r="E12747" t="s">
        <v>777</v>
      </c>
      <c r="F12747" t="s">
        <v>776</v>
      </c>
      <c r="G12747" t="s">
        <v>190</v>
      </c>
      <c r="H12747" t="s">
        <v>39</v>
      </c>
      <c r="I12747">
        <v>66</v>
      </c>
      <c r="J12747">
        <v>6</v>
      </c>
      <c r="K12747">
        <v>5196</v>
      </c>
      <c r="L12747" t="s">
        <v>471</v>
      </c>
      <c r="M12747" s="2">
        <f>+Table3[[#This Row],[CHW]]/Table3[[#This Row],[Count of Airbill Number]]</f>
        <v>11</v>
      </c>
    </row>
    <row r="12748" spans="2:13">
      <c r="B12748" t="s">
        <v>20</v>
      </c>
      <c r="C12748" t="s">
        <v>472</v>
      </c>
      <c r="D12748" t="s">
        <v>22</v>
      </c>
      <c r="E12748" t="s">
        <v>776</v>
      </c>
      <c r="F12748" t="s">
        <v>778</v>
      </c>
      <c r="G12748" t="s">
        <v>70</v>
      </c>
      <c r="H12748" t="s">
        <v>112</v>
      </c>
      <c r="I12748">
        <v>66</v>
      </c>
      <c r="J12748">
        <v>4</v>
      </c>
      <c r="K12748">
        <v>5197</v>
      </c>
      <c r="L12748" t="s">
        <v>471</v>
      </c>
      <c r="M12748" s="2">
        <f>+Table3[[#This Row],[CHW]]/Table3[[#This Row],[Count of Airbill Number]]</f>
        <v>16.5</v>
      </c>
    </row>
    <row r="12749" spans="2:13">
      <c r="B12749" t="s">
        <v>20</v>
      </c>
      <c r="C12749" t="s">
        <v>472</v>
      </c>
      <c r="D12749" t="s">
        <v>22</v>
      </c>
      <c r="E12749" t="s">
        <v>778</v>
      </c>
      <c r="F12749" t="s">
        <v>776</v>
      </c>
      <c r="G12749" t="s">
        <v>210</v>
      </c>
      <c r="H12749" t="s">
        <v>123</v>
      </c>
      <c r="I12749">
        <v>66</v>
      </c>
      <c r="J12749">
        <v>2</v>
      </c>
      <c r="K12749">
        <v>5198</v>
      </c>
      <c r="L12749" t="s">
        <v>471</v>
      </c>
      <c r="M12749" s="2">
        <f>+Table3[[#This Row],[CHW]]/Table3[[#This Row],[Count of Airbill Number]]</f>
        <v>33</v>
      </c>
    </row>
    <row r="12750" spans="2:13">
      <c r="B12750" t="s">
        <v>20</v>
      </c>
      <c r="C12750" t="s">
        <v>472</v>
      </c>
      <c r="D12750" t="s">
        <v>22</v>
      </c>
      <c r="E12750" t="s">
        <v>776</v>
      </c>
      <c r="F12750" t="s">
        <v>778</v>
      </c>
      <c r="G12750" t="s">
        <v>31</v>
      </c>
      <c r="H12750" t="s">
        <v>204</v>
      </c>
      <c r="I12750">
        <v>66</v>
      </c>
      <c r="J12750">
        <v>2</v>
      </c>
      <c r="K12750">
        <v>5199</v>
      </c>
      <c r="L12750" t="s">
        <v>471</v>
      </c>
      <c r="M12750" s="2">
        <f>+Table3[[#This Row],[CHW]]/Table3[[#This Row],[Count of Airbill Number]]</f>
        <v>33</v>
      </c>
    </row>
    <row r="12751" spans="2:13">
      <c r="B12751" t="s">
        <v>20</v>
      </c>
      <c r="C12751" t="s">
        <v>472</v>
      </c>
      <c r="D12751" t="s">
        <v>22</v>
      </c>
      <c r="E12751" t="s">
        <v>778</v>
      </c>
      <c r="F12751" t="s">
        <v>778</v>
      </c>
      <c r="G12751" t="s">
        <v>521</v>
      </c>
      <c r="H12751" t="s">
        <v>155</v>
      </c>
      <c r="I12751">
        <v>66</v>
      </c>
      <c r="J12751">
        <v>4</v>
      </c>
      <c r="K12751">
        <v>5200</v>
      </c>
      <c r="L12751" t="s">
        <v>471</v>
      </c>
      <c r="M12751" s="2">
        <f>+Table3[[#This Row],[CHW]]/Table3[[#This Row],[Count of Airbill Number]]</f>
        <v>16.5</v>
      </c>
    </row>
    <row r="12752" spans="2:13">
      <c r="B12752" t="s">
        <v>20</v>
      </c>
      <c r="C12752" t="s">
        <v>472</v>
      </c>
      <c r="D12752" t="s">
        <v>22</v>
      </c>
      <c r="E12752" t="s">
        <v>776</v>
      </c>
      <c r="F12752" t="s">
        <v>776</v>
      </c>
      <c r="G12752" t="s">
        <v>33</v>
      </c>
      <c r="H12752" t="s">
        <v>77</v>
      </c>
      <c r="I12752">
        <v>66</v>
      </c>
      <c r="J12752">
        <v>2</v>
      </c>
      <c r="K12752">
        <v>5201</v>
      </c>
      <c r="L12752" t="s">
        <v>471</v>
      </c>
      <c r="M12752" s="2">
        <f>+Table3[[#This Row],[CHW]]/Table3[[#This Row],[Count of Airbill Number]]</f>
        <v>33</v>
      </c>
    </row>
    <row r="12753" spans="2:13">
      <c r="B12753" t="s">
        <v>20</v>
      </c>
      <c r="C12753" t="s">
        <v>472</v>
      </c>
      <c r="D12753" t="s">
        <v>22</v>
      </c>
      <c r="E12753" t="s">
        <v>778</v>
      </c>
      <c r="F12753" t="s">
        <v>778</v>
      </c>
      <c r="G12753" t="s">
        <v>86</v>
      </c>
      <c r="H12753" t="s">
        <v>101</v>
      </c>
      <c r="I12753">
        <v>66</v>
      </c>
      <c r="J12753">
        <v>5</v>
      </c>
      <c r="K12753">
        <v>5202</v>
      </c>
      <c r="L12753" t="s">
        <v>471</v>
      </c>
      <c r="M12753" s="2">
        <f>+Table3[[#This Row],[CHW]]/Table3[[#This Row],[Count of Airbill Number]]</f>
        <v>13.2</v>
      </c>
    </row>
    <row r="12754" spans="2:13">
      <c r="B12754" t="s">
        <v>20</v>
      </c>
      <c r="C12754" t="s">
        <v>472</v>
      </c>
      <c r="D12754" t="s">
        <v>22</v>
      </c>
      <c r="E12754" t="s">
        <v>776</v>
      </c>
      <c r="F12754" t="s">
        <v>778</v>
      </c>
      <c r="G12754" t="s">
        <v>116</v>
      </c>
      <c r="H12754" t="s">
        <v>90</v>
      </c>
      <c r="I12754">
        <v>66</v>
      </c>
      <c r="J12754">
        <v>2</v>
      </c>
      <c r="K12754">
        <v>5203</v>
      </c>
      <c r="L12754" t="s">
        <v>471</v>
      </c>
      <c r="M12754" s="2">
        <f>+Table3[[#This Row],[CHW]]/Table3[[#This Row],[Count of Airbill Number]]</f>
        <v>33</v>
      </c>
    </row>
    <row r="12755" spans="2:13">
      <c r="B12755" t="s">
        <v>20</v>
      </c>
      <c r="C12755" t="s">
        <v>472</v>
      </c>
      <c r="D12755" t="s">
        <v>22</v>
      </c>
      <c r="E12755" t="s">
        <v>778</v>
      </c>
      <c r="F12755" t="s">
        <v>778</v>
      </c>
      <c r="G12755" t="s">
        <v>636</v>
      </c>
      <c r="H12755" t="s">
        <v>260</v>
      </c>
      <c r="I12755">
        <v>66</v>
      </c>
      <c r="J12755">
        <v>2</v>
      </c>
      <c r="K12755">
        <v>5204</v>
      </c>
      <c r="L12755" t="s">
        <v>471</v>
      </c>
      <c r="M12755" s="2">
        <f>+Table3[[#This Row],[CHW]]/Table3[[#This Row],[Count of Airbill Number]]</f>
        <v>33</v>
      </c>
    </row>
    <row r="12756" spans="2:13">
      <c r="B12756" t="s">
        <v>20</v>
      </c>
      <c r="C12756" t="s">
        <v>472</v>
      </c>
      <c r="D12756" t="s">
        <v>22</v>
      </c>
      <c r="E12756" t="s">
        <v>776</v>
      </c>
      <c r="F12756" t="s">
        <v>776</v>
      </c>
      <c r="G12756" t="s">
        <v>69</v>
      </c>
      <c r="H12756" t="s">
        <v>48</v>
      </c>
      <c r="I12756">
        <v>66</v>
      </c>
      <c r="J12756">
        <v>6</v>
      </c>
      <c r="K12756">
        <v>5205</v>
      </c>
      <c r="L12756" t="s">
        <v>471</v>
      </c>
      <c r="M12756" s="2">
        <f>+Table3[[#This Row],[CHW]]/Table3[[#This Row],[Count of Airbill Number]]</f>
        <v>11</v>
      </c>
    </row>
    <row r="12757" spans="2:13">
      <c r="B12757" t="s">
        <v>20</v>
      </c>
      <c r="C12757" t="s">
        <v>472</v>
      </c>
      <c r="D12757" t="s">
        <v>22</v>
      </c>
      <c r="E12757" t="s">
        <v>777</v>
      </c>
      <c r="F12757" t="s">
        <v>776</v>
      </c>
      <c r="G12757" t="s">
        <v>27</v>
      </c>
      <c r="H12757" t="s">
        <v>216</v>
      </c>
      <c r="I12757">
        <v>66</v>
      </c>
      <c r="J12757">
        <v>6</v>
      </c>
      <c r="K12757">
        <v>5206</v>
      </c>
      <c r="L12757" t="s">
        <v>471</v>
      </c>
      <c r="M12757" s="2">
        <f>+Table3[[#This Row],[CHW]]/Table3[[#This Row],[Count of Airbill Number]]</f>
        <v>11</v>
      </c>
    </row>
    <row r="12758" spans="2:13">
      <c r="B12758" t="s">
        <v>20</v>
      </c>
      <c r="C12758" t="s">
        <v>472</v>
      </c>
      <c r="D12758" t="s">
        <v>22</v>
      </c>
      <c r="E12758" t="s">
        <v>778</v>
      </c>
      <c r="F12758" t="s">
        <v>778</v>
      </c>
      <c r="G12758" t="s">
        <v>194</v>
      </c>
      <c r="H12758" t="s">
        <v>261</v>
      </c>
      <c r="I12758">
        <v>66</v>
      </c>
      <c r="J12758">
        <v>2</v>
      </c>
      <c r="K12758">
        <v>5207</v>
      </c>
      <c r="L12758" t="s">
        <v>471</v>
      </c>
      <c r="M12758" s="2">
        <f>+Table3[[#This Row],[CHW]]/Table3[[#This Row],[Count of Airbill Number]]</f>
        <v>33</v>
      </c>
    </row>
    <row r="12759" spans="2:13">
      <c r="B12759" t="s">
        <v>20</v>
      </c>
      <c r="C12759" t="s">
        <v>472</v>
      </c>
      <c r="D12759" t="s">
        <v>36</v>
      </c>
      <c r="E12759" t="s">
        <v>777</v>
      </c>
      <c r="F12759" t="s">
        <v>778</v>
      </c>
      <c r="G12759" t="s">
        <v>429</v>
      </c>
      <c r="H12759" t="s">
        <v>51</v>
      </c>
      <c r="I12759">
        <v>66</v>
      </c>
      <c r="J12759">
        <v>5</v>
      </c>
      <c r="K12759">
        <v>5208</v>
      </c>
      <c r="L12759" t="s">
        <v>471</v>
      </c>
      <c r="M12759" s="2">
        <f>+Table3[[#This Row],[CHW]]/Table3[[#This Row],[Count of Airbill Number]]</f>
        <v>13.2</v>
      </c>
    </row>
    <row r="12760" spans="2:13">
      <c r="B12760" t="s">
        <v>20</v>
      </c>
      <c r="C12760" t="s">
        <v>472</v>
      </c>
      <c r="D12760" t="s">
        <v>36</v>
      </c>
      <c r="E12760" t="s">
        <v>777</v>
      </c>
      <c r="F12760" t="s">
        <v>778</v>
      </c>
      <c r="G12760" t="s">
        <v>38</v>
      </c>
      <c r="H12760" t="s">
        <v>51</v>
      </c>
      <c r="I12760">
        <v>66</v>
      </c>
      <c r="J12760">
        <v>5</v>
      </c>
      <c r="K12760">
        <v>5209</v>
      </c>
      <c r="L12760" t="s">
        <v>471</v>
      </c>
      <c r="M12760" s="2">
        <f>+Table3[[#This Row],[CHW]]/Table3[[#This Row],[Count of Airbill Number]]</f>
        <v>13.2</v>
      </c>
    </row>
    <row r="12761" spans="2:13">
      <c r="B12761" t="s">
        <v>20</v>
      </c>
      <c r="C12761" t="s">
        <v>472</v>
      </c>
      <c r="D12761" t="s">
        <v>36</v>
      </c>
      <c r="E12761" t="s">
        <v>778</v>
      </c>
      <c r="F12761" t="s">
        <v>778</v>
      </c>
      <c r="G12761" t="s">
        <v>109</v>
      </c>
      <c r="H12761" t="s">
        <v>86</v>
      </c>
      <c r="I12761">
        <v>66</v>
      </c>
      <c r="J12761">
        <v>4</v>
      </c>
      <c r="K12761">
        <v>5210</v>
      </c>
      <c r="L12761" t="s">
        <v>471</v>
      </c>
      <c r="M12761" s="2">
        <f>+Table3[[#This Row],[CHW]]/Table3[[#This Row],[Count of Airbill Number]]</f>
        <v>16.5</v>
      </c>
    </row>
    <row r="12762" spans="2:13">
      <c r="B12762" t="s">
        <v>20</v>
      </c>
      <c r="C12762" t="s">
        <v>21</v>
      </c>
      <c r="D12762" t="s">
        <v>22</v>
      </c>
      <c r="E12762" t="s">
        <v>777</v>
      </c>
      <c r="F12762" t="s">
        <v>777</v>
      </c>
      <c r="G12762" t="s">
        <v>374</v>
      </c>
      <c r="H12762" t="s">
        <v>590</v>
      </c>
      <c r="I12762">
        <v>65.7</v>
      </c>
      <c r="J12762">
        <v>7</v>
      </c>
      <c r="K12762">
        <v>5211</v>
      </c>
      <c r="L12762" t="s">
        <v>471</v>
      </c>
      <c r="M12762" s="2">
        <f>+Table3[[#This Row],[CHW]]/Table3[[#This Row],[Count of Airbill Number]]</f>
        <v>9.3857142857142861</v>
      </c>
    </row>
    <row r="12763" spans="2:13">
      <c r="B12763" t="s">
        <v>20</v>
      </c>
      <c r="C12763" t="s">
        <v>21</v>
      </c>
      <c r="D12763" t="s">
        <v>22</v>
      </c>
      <c r="E12763" t="s">
        <v>776</v>
      </c>
      <c r="F12763" t="s">
        <v>778</v>
      </c>
      <c r="G12763" t="s">
        <v>152</v>
      </c>
      <c r="H12763" t="s">
        <v>153</v>
      </c>
      <c r="I12763">
        <v>65.7</v>
      </c>
      <c r="J12763">
        <v>2</v>
      </c>
      <c r="K12763">
        <v>5212</v>
      </c>
      <c r="L12763" t="s">
        <v>471</v>
      </c>
      <c r="M12763" s="2">
        <f>+Table3[[#This Row],[CHW]]/Table3[[#This Row],[Count of Airbill Number]]</f>
        <v>32.85</v>
      </c>
    </row>
    <row r="12764" spans="2:13">
      <c r="B12764" t="s">
        <v>20</v>
      </c>
      <c r="C12764" t="s">
        <v>21</v>
      </c>
      <c r="D12764" t="s">
        <v>22</v>
      </c>
      <c r="E12764" t="s">
        <v>777</v>
      </c>
      <c r="F12764" t="s">
        <v>777</v>
      </c>
      <c r="G12764" t="s">
        <v>542</v>
      </c>
      <c r="H12764" t="s">
        <v>274</v>
      </c>
      <c r="I12764">
        <v>65.5</v>
      </c>
      <c r="J12764">
        <v>44</v>
      </c>
      <c r="K12764">
        <v>5213</v>
      </c>
      <c r="L12764" t="s">
        <v>471</v>
      </c>
      <c r="M12764" s="2">
        <f>+Table3[[#This Row],[CHW]]/Table3[[#This Row],[Count of Airbill Number]]</f>
        <v>1.4886363636363635</v>
      </c>
    </row>
    <row r="12765" spans="2:13">
      <c r="B12765" t="s">
        <v>20</v>
      </c>
      <c r="C12765" t="s">
        <v>472</v>
      </c>
      <c r="D12765" t="s">
        <v>22</v>
      </c>
      <c r="E12765" t="s">
        <v>776</v>
      </c>
      <c r="F12765" t="s">
        <v>776</v>
      </c>
      <c r="G12765" t="s">
        <v>85</v>
      </c>
      <c r="H12765" t="s">
        <v>94</v>
      </c>
      <c r="I12765">
        <v>65.5</v>
      </c>
      <c r="J12765">
        <v>3</v>
      </c>
      <c r="K12765">
        <v>5214</v>
      </c>
      <c r="L12765" t="s">
        <v>471</v>
      </c>
      <c r="M12765" s="2">
        <f>+Table3[[#This Row],[CHW]]/Table3[[#This Row],[Count of Airbill Number]]</f>
        <v>21.833333333333332</v>
      </c>
    </row>
    <row r="12766" spans="2:13">
      <c r="B12766" t="s">
        <v>20</v>
      </c>
      <c r="C12766" t="s">
        <v>472</v>
      </c>
      <c r="D12766" t="s">
        <v>22</v>
      </c>
      <c r="E12766" t="s">
        <v>778</v>
      </c>
      <c r="F12766" t="s">
        <v>776</v>
      </c>
      <c r="G12766" t="s">
        <v>124</v>
      </c>
      <c r="H12766" t="s">
        <v>211</v>
      </c>
      <c r="I12766">
        <v>65.5</v>
      </c>
      <c r="J12766">
        <v>3</v>
      </c>
      <c r="K12766">
        <v>5215</v>
      </c>
      <c r="L12766" t="s">
        <v>471</v>
      </c>
      <c r="M12766" s="2">
        <f>+Table3[[#This Row],[CHW]]/Table3[[#This Row],[Count of Airbill Number]]</f>
        <v>21.833333333333332</v>
      </c>
    </row>
    <row r="12767" spans="2:13">
      <c r="B12767" t="s">
        <v>20</v>
      </c>
      <c r="C12767" t="s">
        <v>472</v>
      </c>
      <c r="D12767" t="s">
        <v>22</v>
      </c>
      <c r="E12767" t="s">
        <v>778</v>
      </c>
      <c r="F12767" t="s">
        <v>778</v>
      </c>
      <c r="G12767" t="s">
        <v>173</v>
      </c>
      <c r="H12767" t="s">
        <v>271</v>
      </c>
      <c r="I12767">
        <v>65.400000000000006</v>
      </c>
      <c r="J12767">
        <v>4</v>
      </c>
      <c r="K12767">
        <v>5216</v>
      </c>
      <c r="L12767" t="s">
        <v>471</v>
      </c>
      <c r="M12767" s="2">
        <f>+Table3[[#This Row],[CHW]]/Table3[[#This Row],[Count of Airbill Number]]</f>
        <v>16.350000000000001</v>
      </c>
    </row>
    <row r="12768" spans="2:13">
      <c r="B12768" t="s">
        <v>20</v>
      </c>
      <c r="C12768" t="s">
        <v>472</v>
      </c>
      <c r="D12768" t="s">
        <v>22</v>
      </c>
      <c r="E12768" t="s">
        <v>778</v>
      </c>
      <c r="F12768" t="s">
        <v>778</v>
      </c>
      <c r="G12768" t="s">
        <v>171</v>
      </c>
      <c r="H12768" t="s">
        <v>642</v>
      </c>
      <c r="I12768">
        <v>65.400000000000006</v>
      </c>
      <c r="J12768">
        <v>6</v>
      </c>
      <c r="K12768">
        <v>5217</v>
      </c>
      <c r="L12768" t="s">
        <v>471</v>
      </c>
      <c r="M12768" s="2">
        <f>+Table3[[#This Row],[CHW]]/Table3[[#This Row],[Count of Airbill Number]]</f>
        <v>10.9</v>
      </c>
    </row>
    <row r="12769" spans="2:13">
      <c r="B12769" t="s">
        <v>20</v>
      </c>
      <c r="C12769" t="s">
        <v>21</v>
      </c>
      <c r="D12769" t="s">
        <v>22</v>
      </c>
      <c r="E12769" t="s">
        <v>776</v>
      </c>
      <c r="F12769" t="s">
        <v>777</v>
      </c>
      <c r="G12769" t="s">
        <v>37</v>
      </c>
      <c r="H12769" t="s">
        <v>274</v>
      </c>
      <c r="I12769">
        <v>65.38</v>
      </c>
      <c r="J12769">
        <v>15</v>
      </c>
      <c r="K12769">
        <v>5218</v>
      </c>
      <c r="L12769" t="s">
        <v>471</v>
      </c>
      <c r="M12769" s="2">
        <f>+Table3[[#This Row],[CHW]]/Table3[[#This Row],[Count of Airbill Number]]</f>
        <v>4.3586666666666662</v>
      </c>
    </row>
    <row r="12770" spans="2:13">
      <c r="B12770" t="s">
        <v>35</v>
      </c>
      <c r="C12770" t="s">
        <v>472</v>
      </c>
      <c r="D12770" t="s">
        <v>36</v>
      </c>
      <c r="E12770" t="s">
        <v>778</v>
      </c>
      <c r="F12770" t="s">
        <v>778</v>
      </c>
      <c r="G12770" t="s">
        <v>51</v>
      </c>
      <c r="H12770" t="s">
        <v>304</v>
      </c>
      <c r="I12770">
        <v>65.34</v>
      </c>
      <c r="J12770">
        <v>6</v>
      </c>
      <c r="K12770">
        <v>5219</v>
      </c>
      <c r="L12770" t="s">
        <v>471</v>
      </c>
      <c r="M12770" s="2">
        <f>+Table3[[#This Row],[CHW]]/Table3[[#This Row],[Count of Airbill Number]]</f>
        <v>10.89</v>
      </c>
    </row>
    <row r="12771" spans="2:13">
      <c r="B12771" t="s">
        <v>35</v>
      </c>
      <c r="C12771" t="s">
        <v>472</v>
      </c>
      <c r="D12771" t="s">
        <v>36</v>
      </c>
      <c r="E12771" t="s">
        <v>776</v>
      </c>
      <c r="F12771" t="s">
        <v>776</v>
      </c>
      <c r="G12771" t="s">
        <v>85</v>
      </c>
      <c r="H12771" t="s">
        <v>102</v>
      </c>
      <c r="I12771">
        <v>65.3</v>
      </c>
      <c r="J12771">
        <v>6</v>
      </c>
      <c r="K12771">
        <v>5220</v>
      </c>
      <c r="L12771" t="s">
        <v>471</v>
      </c>
      <c r="M12771" s="2">
        <f>+Table3[[#This Row],[CHW]]/Table3[[#This Row],[Count of Airbill Number]]</f>
        <v>10.883333333333333</v>
      </c>
    </row>
    <row r="12772" spans="2:13">
      <c r="B12772" t="s">
        <v>20</v>
      </c>
      <c r="C12772" t="s">
        <v>21</v>
      </c>
      <c r="D12772" t="s">
        <v>22</v>
      </c>
      <c r="E12772" t="s">
        <v>778</v>
      </c>
      <c r="F12772" t="s">
        <v>778</v>
      </c>
      <c r="G12772" t="s">
        <v>112</v>
      </c>
      <c r="H12772" t="s">
        <v>109</v>
      </c>
      <c r="I12772">
        <v>65</v>
      </c>
      <c r="J12772">
        <v>8</v>
      </c>
      <c r="K12772">
        <v>5221</v>
      </c>
      <c r="L12772" t="s">
        <v>471</v>
      </c>
      <c r="M12772" s="2">
        <f>+Table3[[#This Row],[CHW]]/Table3[[#This Row],[Count of Airbill Number]]</f>
        <v>8.125</v>
      </c>
    </row>
    <row r="12773" spans="2:13">
      <c r="B12773" t="s">
        <v>20</v>
      </c>
      <c r="C12773" t="s">
        <v>21</v>
      </c>
      <c r="D12773" t="s">
        <v>22</v>
      </c>
      <c r="E12773" t="s">
        <v>778</v>
      </c>
      <c r="F12773" t="s">
        <v>777</v>
      </c>
      <c r="G12773" t="s">
        <v>112</v>
      </c>
      <c r="H12773" t="s">
        <v>27</v>
      </c>
      <c r="I12773">
        <v>65</v>
      </c>
      <c r="J12773">
        <v>18</v>
      </c>
      <c r="K12773">
        <v>5222</v>
      </c>
      <c r="L12773" t="s">
        <v>471</v>
      </c>
      <c r="M12773" s="2">
        <f>+Table3[[#This Row],[CHW]]/Table3[[#This Row],[Count of Airbill Number]]</f>
        <v>3.6111111111111112</v>
      </c>
    </row>
    <row r="12774" spans="2:13">
      <c r="B12774" t="s">
        <v>20</v>
      </c>
      <c r="C12774" t="s">
        <v>21</v>
      </c>
      <c r="D12774" t="s">
        <v>22</v>
      </c>
      <c r="E12774" t="s">
        <v>776</v>
      </c>
      <c r="F12774" t="s">
        <v>776</v>
      </c>
      <c r="G12774" t="s">
        <v>41</v>
      </c>
      <c r="H12774" t="s">
        <v>37</v>
      </c>
      <c r="I12774">
        <v>65</v>
      </c>
      <c r="J12774">
        <v>1</v>
      </c>
      <c r="K12774">
        <v>5223</v>
      </c>
      <c r="L12774" t="s">
        <v>471</v>
      </c>
      <c r="M12774" s="2">
        <f>+Table3[[#This Row],[CHW]]/Table3[[#This Row],[Count of Airbill Number]]</f>
        <v>65</v>
      </c>
    </row>
    <row r="12775" spans="2:13">
      <c r="B12775" t="s">
        <v>20</v>
      </c>
      <c r="C12775" t="s">
        <v>21</v>
      </c>
      <c r="D12775" t="s">
        <v>22</v>
      </c>
      <c r="E12775" t="s">
        <v>778</v>
      </c>
      <c r="F12775" t="s">
        <v>778</v>
      </c>
      <c r="G12775" t="s">
        <v>358</v>
      </c>
      <c r="H12775" t="s">
        <v>86</v>
      </c>
      <c r="I12775">
        <v>65</v>
      </c>
      <c r="J12775">
        <v>41</v>
      </c>
      <c r="K12775">
        <v>5224</v>
      </c>
      <c r="L12775" t="s">
        <v>471</v>
      </c>
      <c r="M12775" s="2">
        <f>+Table3[[#This Row],[CHW]]/Table3[[#This Row],[Count of Airbill Number]]</f>
        <v>1.5853658536585367</v>
      </c>
    </row>
    <row r="12776" spans="2:13">
      <c r="B12776" t="s">
        <v>20</v>
      </c>
      <c r="C12776" t="s">
        <v>21</v>
      </c>
      <c r="D12776" t="s">
        <v>22</v>
      </c>
      <c r="E12776" t="s">
        <v>777</v>
      </c>
      <c r="F12776" t="s">
        <v>777</v>
      </c>
      <c r="G12776" t="s">
        <v>29</v>
      </c>
      <c r="H12776" t="s">
        <v>162</v>
      </c>
      <c r="I12776">
        <v>65</v>
      </c>
      <c r="J12776">
        <v>3</v>
      </c>
      <c r="K12776">
        <v>5225</v>
      </c>
      <c r="L12776" t="s">
        <v>471</v>
      </c>
      <c r="M12776" s="2">
        <f>+Table3[[#This Row],[CHW]]/Table3[[#This Row],[Count of Airbill Number]]</f>
        <v>21.666666666666668</v>
      </c>
    </row>
    <row r="12777" spans="2:13">
      <c r="B12777" t="s">
        <v>20</v>
      </c>
      <c r="C12777" t="s">
        <v>472</v>
      </c>
      <c r="D12777" t="s">
        <v>22</v>
      </c>
      <c r="E12777" t="s">
        <v>776</v>
      </c>
      <c r="F12777" t="s">
        <v>776</v>
      </c>
      <c r="G12777" t="s">
        <v>23</v>
      </c>
      <c r="H12777" t="s">
        <v>53</v>
      </c>
      <c r="I12777">
        <v>65</v>
      </c>
      <c r="J12777">
        <v>5</v>
      </c>
      <c r="K12777">
        <v>5226</v>
      </c>
      <c r="L12777" t="s">
        <v>471</v>
      </c>
      <c r="M12777" s="2">
        <f>+Table3[[#This Row],[CHW]]/Table3[[#This Row],[Count of Airbill Number]]</f>
        <v>13</v>
      </c>
    </row>
    <row r="12778" spans="2:13">
      <c r="B12778" t="s">
        <v>20</v>
      </c>
      <c r="C12778" t="s">
        <v>472</v>
      </c>
      <c r="D12778" t="s">
        <v>22</v>
      </c>
      <c r="E12778" t="s">
        <v>776</v>
      </c>
      <c r="F12778" t="s">
        <v>776</v>
      </c>
      <c r="G12778" t="s">
        <v>75</v>
      </c>
      <c r="H12778" t="s">
        <v>37</v>
      </c>
      <c r="I12778">
        <v>65</v>
      </c>
      <c r="J12778">
        <v>6</v>
      </c>
      <c r="K12778">
        <v>5227</v>
      </c>
      <c r="L12778" t="s">
        <v>471</v>
      </c>
      <c r="M12778" s="2">
        <f>+Table3[[#This Row],[CHW]]/Table3[[#This Row],[Count of Airbill Number]]</f>
        <v>10.833333333333334</v>
      </c>
    </row>
    <row r="12779" spans="2:13">
      <c r="B12779" t="s">
        <v>20</v>
      </c>
      <c r="C12779" t="s">
        <v>472</v>
      </c>
      <c r="D12779" t="s">
        <v>22</v>
      </c>
      <c r="E12779" t="s">
        <v>777</v>
      </c>
      <c r="F12779" t="s">
        <v>777</v>
      </c>
      <c r="G12779" t="s">
        <v>154</v>
      </c>
      <c r="H12779" t="s">
        <v>190</v>
      </c>
      <c r="I12779">
        <v>65</v>
      </c>
      <c r="J12779">
        <v>3</v>
      </c>
      <c r="K12779">
        <v>5228</v>
      </c>
      <c r="L12779" t="s">
        <v>471</v>
      </c>
      <c r="M12779" s="2">
        <f>+Table3[[#This Row],[CHW]]/Table3[[#This Row],[Count of Airbill Number]]</f>
        <v>21.666666666666668</v>
      </c>
    </row>
    <row r="12780" spans="2:13">
      <c r="B12780" t="s">
        <v>20</v>
      </c>
      <c r="C12780" t="s">
        <v>472</v>
      </c>
      <c r="D12780" t="s">
        <v>22</v>
      </c>
      <c r="E12780" t="s">
        <v>778</v>
      </c>
      <c r="F12780" t="s">
        <v>776</v>
      </c>
      <c r="G12780" t="s">
        <v>86</v>
      </c>
      <c r="H12780" t="s">
        <v>187</v>
      </c>
      <c r="I12780">
        <v>65</v>
      </c>
      <c r="J12780">
        <v>6</v>
      </c>
      <c r="K12780">
        <v>5229</v>
      </c>
      <c r="L12780" t="s">
        <v>471</v>
      </c>
      <c r="M12780" s="2">
        <f>+Table3[[#This Row],[CHW]]/Table3[[#This Row],[Count of Airbill Number]]</f>
        <v>10.833333333333334</v>
      </c>
    </row>
    <row r="12781" spans="2:13">
      <c r="B12781" t="s">
        <v>20</v>
      </c>
      <c r="C12781" t="s">
        <v>472</v>
      </c>
      <c r="D12781" t="s">
        <v>22</v>
      </c>
      <c r="E12781" t="s">
        <v>776</v>
      </c>
      <c r="F12781" t="s">
        <v>776</v>
      </c>
      <c r="G12781" t="s">
        <v>170</v>
      </c>
      <c r="H12781" t="s">
        <v>103</v>
      </c>
      <c r="I12781">
        <v>65</v>
      </c>
      <c r="J12781">
        <v>3</v>
      </c>
      <c r="K12781">
        <v>5230</v>
      </c>
      <c r="L12781" t="s">
        <v>471</v>
      </c>
      <c r="M12781" s="2">
        <f>+Table3[[#This Row],[CHW]]/Table3[[#This Row],[Count of Airbill Number]]</f>
        <v>21.666666666666668</v>
      </c>
    </row>
    <row r="12782" spans="2:13">
      <c r="B12782" t="s">
        <v>20</v>
      </c>
      <c r="C12782" t="s">
        <v>472</v>
      </c>
      <c r="D12782" t="s">
        <v>22</v>
      </c>
      <c r="E12782" t="s">
        <v>777</v>
      </c>
      <c r="F12782" t="s">
        <v>777</v>
      </c>
      <c r="G12782" t="s">
        <v>517</v>
      </c>
      <c r="H12782" t="s">
        <v>553</v>
      </c>
      <c r="I12782">
        <v>65</v>
      </c>
      <c r="J12782">
        <v>4</v>
      </c>
      <c r="K12782">
        <v>5231</v>
      </c>
      <c r="L12782" t="s">
        <v>471</v>
      </c>
      <c r="M12782" s="2">
        <f>+Table3[[#This Row],[CHW]]/Table3[[#This Row],[Count of Airbill Number]]</f>
        <v>16.25</v>
      </c>
    </row>
    <row r="12783" spans="2:13">
      <c r="B12783" t="s">
        <v>20</v>
      </c>
      <c r="C12783" t="s">
        <v>472</v>
      </c>
      <c r="D12783" t="s">
        <v>36</v>
      </c>
      <c r="E12783" t="s">
        <v>776</v>
      </c>
      <c r="F12783" t="s">
        <v>776</v>
      </c>
      <c r="G12783" t="s">
        <v>37</v>
      </c>
      <c r="H12783" t="s">
        <v>156</v>
      </c>
      <c r="I12783">
        <v>65</v>
      </c>
      <c r="J12783">
        <v>5</v>
      </c>
      <c r="K12783">
        <v>5232</v>
      </c>
      <c r="L12783" t="s">
        <v>471</v>
      </c>
      <c r="M12783" s="2">
        <f>+Table3[[#This Row],[CHW]]/Table3[[#This Row],[Count of Airbill Number]]</f>
        <v>13</v>
      </c>
    </row>
    <row r="12784" spans="2:13">
      <c r="B12784" t="s">
        <v>20</v>
      </c>
      <c r="C12784" t="s">
        <v>472</v>
      </c>
      <c r="D12784" t="s">
        <v>36</v>
      </c>
      <c r="E12784" t="s">
        <v>777</v>
      </c>
      <c r="F12784" t="s">
        <v>778</v>
      </c>
      <c r="G12784" t="s">
        <v>227</v>
      </c>
      <c r="H12784" t="s">
        <v>112</v>
      </c>
      <c r="I12784">
        <v>65</v>
      </c>
      <c r="J12784">
        <v>8</v>
      </c>
      <c r="K12784">
        <v>5233</v>
      </c>
      <c r="L12784" t="s">
        <v>471</v>
      </c>
      <c r="M12784" s="2">
        <f>+Table3[[#This Row],[CHW]]/Table3[[#This Row],[Count of Airbill Number]]</f>
        <v>8.125</v>
      </c>
    </row>
    <row r="12785" spans="2:13">
      <c r="B12785" t="s">
        <v>20</v>
      </c>
      <c r="C12785" t="s">
        <v>472</v>
      </c>
      <c r="D12785" t="s">
        <v>36</v>
      </c>
      <c r="E12785" t="s">
        <v>778</v>
      </c>
      <c r="F12785" t="s">
        <v>778</v>
      </c>
      <c r="G12785" t="s">
        <v>547</v>
      </c>
      <c r="H12785" t="s">
        <v>86</v>
      </c>
      <c r="I12785">
        <v>65</v>
      </c>
      <c r="J12785">
        <v>5</v>
      </c>
      <c r="K12785">
        <v>5234</v>
      </c>
      <c r="L12785" t="s">
        <v>471</v>
      </c>
      <c r="M12785" s="2">
        <f>+Table3[[#This Row],[CHW]]/Table3[[#This Row],[Count of Airbill Number]]</f>
        <v>13</v>
      </c>
    </row>
    <row r="12786" spans="2:13">
      <c r="B12786" t="s">
        <v>20</v>
      </c>
      <c r="C12786" t="s">
        <v>472</v>
      </c>
      <c r="D12786" t="s">
        <v>36</v>
      </c>
      <c r="E12786" t="s">
        <v>777</v>
      </c>
      <c r="F12786" t="s">
        <v>776</v>
      </c>
      <c r="G12786" t="s">
        <v>106</v>
      </c>
      <c r="H12786" t="s">
        <v>32</v>
      </c>
      <c r="I12786">
        <v>65</v>
      </c>
      <c r="J12786">
        <v>4</v>
      </c>
      <c r="K12786">
        <v>5235</v>
      </c>
      <c r="L12786" t="s">
        <v>471</v>
      </c>
      <c r="M12786" s="2">
        <f>+Table3[[#This Row],[CHW]]/Table3[[#This Row],[Count of Airbill Number]]</f>
        <v>16.25</v>
      </c>
    </row>
    <row r="12787" spans="2:13">
      <c r="B12787" t="s">
        <v>20</v>
      </c>
      <c r="C12787" t="s">
        <v>472</v>
      </c>
      <c r="D12787" t="s">
        <v>36</v>
      </c>
      <c r="E12787" t="s">
        <v>778</v>
      </c>
      <c r="F12787" t="s">
        <v>778</v>
      </c>
      <c r="G12787" t="s">
        <v>624</v>
      </c>
      <c r="H12787" t="s">
        <v>610</v>
      </c>
      <c r="I12787">
        <v>65</v>
      </c>
      <c r="J12787">
        <v>3</v>
      </c>
      <c r="K12787">
        <v>5236</v>
      </c>
      <c r="L12787" t="s">
        <v>471</v>
      </c>
      <c r="M12787" s="2">
        <f>+Table3[[#This Row],[CHW]]/Table3[[#This Row],[Count of Airbill Number]]</f>
        <v>21.666666666666668</v>
      </c>
    </row>
    <row r="12788" spans="2:13">
      <c r="B12788" t="s">
        <v>20</v>
      </c>
      <c r="C12788" t="s">
        <v>472</v>
      </c>
      <c r="D12788" t="s">
        <v>22</v>
      </c>
      <c r="E12788" t="s">
        <v>778</v>
      </c>
      <c r="F12788" t="s">
        <v>778</v>
      </c>
      <c r="G12788" t="s">
        <v>124</v>
      </c>
      <c r="H12788" t="s">
        <v>457</v>
      </c>
      <c r="I12788">
        <v>64.599999999999994</v>
      </c>
      <c r="J12788">
        <v>3</v>
      </c>
      <c r="K12788">
        <v>5237</v>
      </c>
      <c r="L12788" t="s">
        <v>471</v>
      </c>
      <c r="M12788" s="2">
        <f>+Table3[[#This Row],[CHW]]/Table3[[#This Row],[Count of Airbill Number]]</f>
        <v>21.533333333333331</v>
      </c>
    </row>
    <row r="12789" spans="2:13">
      <c r="B12789" t="s">
        <v>20</v>
      </c>
      <c r="C12789" t="s">
        <v>21</v>
      </c>
      <c r="D12789" t="s">
        <v>22</v>
      </c>
      <c r="E12789" t="s">
        <v>777</v>
      </c>
      <c r="F12789" t="s">
        <v>777</v>
      </c>
      <c r="G12789" t="s">
        <v>55</v>
      </c>
      <c r="H12789" t="s">
        <v>417</v>
      </c>
      <c r="I12789">
        <v>64.55</v>
      </c>
      <c r="J12789">
        <v>9</v>
      </c>
      <c r="K12789">
        <v>5238</v>
      </c>
      <c r="L12789" t="s">
        <v>471</v>
      </c>
      <c r="M12789" s="2">
        <f>+Table3[[#This Row],[CHW]]/Table3[[#This Row],[Count of Airbill Number]]</f>
        <v>7.1722222222222216</v>
      </c>
    </row>
    <row r="12790" spans="2:13">
      <c r="B12790" t="s">
        <v>35</v>
      </c>
      <c r="C12790" t="s">
        <v>472</v>
      </c>
      <c r="D12790" t="s">
        <v>36</v>
      </c>
      <c r="E12790" t="s">
        <v>776</v>
      </c>
      <c r="F12790" t="s">
        <v>776</v>
      </c>
      <c r="G12790" t="s">
        <v>37</v>
      </c>
      <c r="H12790" t="s">
        <v>71</v>
      </c>
      <c r="I12790">
        <v>64.5</v>
      </c>
      <c r="J12790">
        <v>4</v>
      </c>
      <c r="K12790">
        <v>5239</v>
      </c>
      <c r="L12790" t="s">
        <v>471</v>
      </c>
      <c r="M12790" s="2">
        <f>+Table3[[#This Row],[CHW]]/Table3[[#This Row],[Count of Airbill Number]]</f>
        <v>16.125</v>
      </c>
    </row>
    <row r="12791" spans="2:13">
      <c r="B12791" t="s">
        <v>20</v>
      </c>
      <c r="C12791" t="s">
        <v>21</v>
      </c>
      <c r="D12791" t="s">
        <v>22</v>
      </c>
      <c r="E12791" t="s">
        <v>778</v>
      </c>
      <c r="F12791" t="s">
        <v>776</v>
      </c>
      <c r="G12791" t="s">
        <v>150</v>
      </c>
      <c r="H12791" t="s">
        <v>85</v>
      </c>
      <c r="I12791">
        <v>64.099999999999994</v>
      </c>
      <c r="J12791">
        <v>6</v>
      </c>
      <c r="K12791">
        <v>5240</v>
      </c>
      <c r="L12791" t="s">
        <v>471</v>
      </c>
      <c r="M12791" s="2">
        <f>+Table3[[#This Row],[CHW]]/Table3[[#This Row],[Count of Airbill Number]]</f>
        <v>10.683333333333332</v>
      </c>
    </row>
    <row r="12792" spans="2:13">
      <c r="B12792" t="s">
        <v>20</v>
      </c>
      <c r="C12792" t="s">
        <v>21</v>
      </c>
      <c r="D12792" t="s">
        <v>22</v>
      </c>
      <c r="E12792" t="s">
        <v>778</v>
      </c>
      <c r="F12792" t="s">
        <v>777</v>
      </c>
      <c r="G12792" t="s">
        <v>150</v>
      </c>
      <c r="H12792" t="s">
        <v>162</v>
      </c>
      <c r="I12792">
        <v>64.03</v>
      </c>
      <c r="J12792">
        <v>9</v>
      </c>
      <c r="K12792">
        <v>5241</v>
      </c>
      <c r="L12792" t="s">
        <v>471</v>
      </c>
      <c r="M12792" s="2">
        <f>+Table3[[#This Row],[CHW]]/Table3[[#This Row],[Count of Airbill Number]]</f>
        <v>7.1144444444444446</v>
      </c>
    </row>
    <row r="12793" spans="2:13">
      <c r="B12793" t="s">
        <v>20</v>
      </c>
      <c r="C12793" t="s">
        <v>472</v>
      </c>
      <c r="D12793" t="s">
        <v>22</v>
      </c>
      <c r="E12793" t="s">
        <v>776</v>
      </c>
      <c r="F12793" t="s">
        <v>776</v>
      </c>
      <c r="G12793" t="s">
        <v>103</v>
      </c>
      <c r="H12793" t="s">
        <v>69</v>
      </c>
      <c r="I12793">
        <v>64.03</v>
      </c>
      <c r="J12793">
        <v>5</v>
      </c>
      <c r="K12793">
        <v>5242</v>
      </c>
      <c r="L12793" t="s">
        <v>471</v>
      </c>
      <c r="M12793" s="2">
        <f>+Table3[[#This Row],[CHW]]/Table3[[#This Row],[Count of Airbill Number]]</f>
        <v>12.806000000000001</v>
      </c>
    </row>
    <row r="12794" spans="2:13">
      <c r="B12794" t="s">
        <v>35</v>
      </c>
      <c r="C12794" t="s">
        <v>21</v>
      </c>
      <c r="D12794" t="s">
        <v>36</v>
      </c>
      <c r="E12794" t="s">
        <v>777</v>
      </c>
      <c r="F12794" t="s">
        <v>777</v>
      </c>
      <c r="G12794" t="s">
        <v>332</v>
      </c>
      <c r="H12794" t="s">
        <v>181</v>
      </c>
      <c r="I12794">
        <v>64</v>
      </c>
      <c r="J12794">
        <v>1</v>
      </c>
      <c r="K12794">
        <v>5243</v>
      </c>
      <c r="L12794" t="s">
        <v>471</v>
      </c>
      <c r="M12794" s="2">
        <f>+Table3[[#This Row],[CHW]]/Table3[[#This Row],[Count of Airbill Number]]</f>
        <v>64</v>
      </c>
    </row>
    <row r="12795" spans="2:13">
      <c r="B12795" t="s">
        <v>35</v>
      </c>
      <c r="C12795" t="s">
        <v>21</v>
      </c>
      <c r="D12795" t="s">
        <v>36</v>
      </c>
      <c r="E12795" t="s">
        <v>777</v>
      </c>
      <c r="F12795" t="s">
        <v>777</v>
      </c>
      <c r="G12795" t="s">
        <v>332</v>
      </c>
      <c r="H12795" t="s">
        <v>27</v>
      </c>
      <c r="I12795">
        <v>64</v>
      </c>
      <c r="J12795">
        <v>2</v>
      </c>
      <c r="K12795">
        <v>5244</v>
      </c>
      <c r="L12795" t="s">
        <v>471</v>
      </c>
      <c r="M12795" s="2">
        <f>+Table3[[#This Row],[CHW]]/Table3[[#This Row],[Count of Airbill Number]]</f>
        <v>32</v>
      </c>
    </row>
    <row r="12796" spans="2:13">
      <c r="B12796" t="s">
        <v>35</v>
      </c>
      <c r="C12796" t="s">
        <v>21</v>
      </c>
      <c r="D12796" t="s">
        <v>36</v>
      </c>
      <c r="E12796" t="s">
        <v>776</v>
      </c>
      <c r="F12796" t="s">
        <v>776</v>
      </c>
      <c r="G12796" t="s">
        <v>31</v>
      </c>
      <c r="H12796" t="s">
        <v>122</v>
      </c>
      <c r="I12796">
        <v>64</v>
      </c>
      <c r="J12796">
        <v>1</v>
      </c>
      <c r="K12796">
        <v>5245</v>
      </c>
      <c r="L12796" t="s">
        <v>471</v>
      </c>
      <c r="M12796" s="2">
        <f>+Table3[[#This Row],[CHW]]/Table3[[#This Row],[Count of Airbill Number]]</f>
        <v>64</v>
      </c>
    </row>
    <row r="12797" spans="2:13">
      <c r="B12797" t="s">
        <v>35</v>
      </c>
      <c r="C12797" t="s">
        <v>472</v>
      </c>
      <c r="D12797" t="s">
        <v>36</v>
      </c>
      <c r="E12797" t="s">
        <v>776</v>
      </c>
      <c r="F12797" t="s">
        <v>776</v>
      </c>
      <c r="G12797" t="s">
        <v>41</v>
      </c>
      <c r="H12797" t="s">
        <v>37</v>
      </c>
      <c r="I12797">
        <v>64</v>
      </c>
      <c r="J12797">
        <v>1</v>
      </c>
      <c r="K12797">
        <v>5246</v>
      </c>
      <c r="L12797" t="s">
        <v>471</v>
      </c>
      <c r="M12797" s="2">
        <f>+Table3[[#This Row],[CHW]]/Table3[[#This Row],[Count of Airbill Number]]</f>
        <v>64</v>
      </c>
    </row>
    <row r="12798" spans="2:13">
      <c r="B12798" t="s">
        <v>35</v>
      </c>
      <c r="C12798" t="s">
        <v>472</v>
      </c>
      <c r="D12798" t="s">
        <v>36</v>
      </c>
      <c r="E12798" t="s">
        <v>778</v>
      </c>
      <c r="F12798" t="s">
        <v>776</v>
      </c>
      <c r="G12798" t="s">
        <v>153</v>
      </c>
      <c r="H12798" t="s">
        <v>85</v>
      </c>
      <c r="I12798">
        <v>64</v>
      </c>
      <c r="J12798">
        <v>3</v>
      </c>
      <c r="K12798">
        <v>5247</v>
      </c>
      <c r="L12798" t="s">
        <v>471</v>
      </c>
      <c r="M12798" s="2">
        <f>+Table3[[#This Row],[CHW]]/Table3[[#This Row],[Count of Airbill Number]]</f>
        <v>21.333333333333332</v>
      </c>
    </row>
    <row r="12799" spans="2:13">
      <c r="B12799" t="s">
        <v>35</v>
      </c>
      <c r="C12799" t="s">
        <v>472</v>
      </c>
      <c r="D12799" t="s">
        <v>36</v>
      </c>
      <c r="E12799" t="s">
        <v>778</v>
      </c>
      <c r="F12799" t="s">
        <v>777</v>
      </c>
      <c r="G12799" t="s">
        <v>51</v>
      </c>
      <c r="H12799" t="s">
        <v>27</v>
      </c>
      <c r="I12799">
        <v>64</v>
      </c>
      <c r="J12799">
        <v>1</v>
      </c>
      <c r="K12799">
        <v>5248</v>
      </c>
      <c r="L12799" t="s">
        <v>471</v>
      </c>
      <c r="M12799" s="2">
        <f>+Table3[[#This Row],[CHW]]/Table3[[#This Row],[Count of Airbill Number]]</f>
        <v>64</v>
      </c>
    </row>
    <row r="12800" spans="2:13">
      <c r="B12800" t="s">
        <v>35</v>
      </c>
      <c r="C12800" t="s">
        <v>472</v>
      </c>
      <c r="D12800" t="s">
        <v>36</v>
      </c>
      <c r="E12800" t="s">
        <v>776</v>
      </c>
      <c r="F12800" t="s">
        <v>776</v>
      </c>
      <c r="G12800" t="s">
        <v>66</v>
      </c>
      <c r="H12800" t="s">
        <v>24</v>
      </c>
      <c r="I12800">
        <v>64</v>
      </c>
      <c r="J12800">
        <v>2</v>
      </c>
      <c r="K12800">
        <v>5249</v>
      </c>
      <c r="L12800" t="s">
        <v>471</v>
      </c>
      <c r="M12800" s="2">
        <f>+Table3[[#This Row],[CHW]]/Table3[[#This Row],[Count of Airbill Number]]</f>
        <v>32</v>
      </c>
    </row>
    <row r="12801" spans="2:13">
      <c r="B12801" t="s">
        <v>35</v>
      </c>
      <c r="C12801" t="s">
        <v>472</v>
      </c>
      <c r="D12801" t="s">
        <v>36</v>
      </c>
      <c r="E12801" t="s">
        <v>776</v>
      </c>
      <c r="F12801" t="s">
        <v>776</v>
      </c>
      <c r="G12801" t="s">
        <v>85</v>
      </c>
      <c r="H12801" t="s">
        <v>33</v>
      </c>
      <c r="I12801">
        <v>64</v>
      </c>
      <c r="J12801">
        <v>2</v>
      </c>
      <c r="K12801">
        <v>5250</v>
      </c>
      <c r="L12801" t="s">
        <v>471</v>
      </c>
      <c r="M12801" s="2">
        <f>+Table3[[#This Row],[CHW]]/Table3[[#This Row],[Count of Airbill Number]]</f>
        <v>32</v>
      </c>
    </row>
    <row r="12802" spans="2:13">
      <c r="B12802" t="s">
        <v>20</v>
      </c>
      <c r="C12802" t="s">
        <v>21</v>
      </c>
      <c r="D12802" t="s">
        <v>22</v>
      </c>
      <c r="E12802" t="s">
        <v>777</v>
      </c>
      <c r="F12802" t="s">
        <v>776</v>
      </c>
      <c r="G12802" t="s">
        <v>38</v>
      </c>
      <c r="H12802" t="s">
        <v>37</v>
      </c>
      <c r="I12802">
        <v>64</v>
      </c>
      <c r="J12802">
        <v>31</v>
      </c>
      <c r="K12802">
        <v>5251</v>
      </c>
      <c r="L12802" t="s">
        <v>471</v>
      </c>
      <c r="M12802" s="2">
        <f>+Table3[[#This Row],[CHW]]/Table3[[#This Row],[Count of Airbill Number]]</f>
        <v>2.064516129032258</v>
      </c>
    </row>
    <row r="12803" spans="2:13">
      <c r="B12803" t="s">
        <v>20</v>
      </c>
      <c r="C12803" t="s">
        <v>21</v>
      </c>
      <c r="D12803" t="s">
        <v>22</v>
      </c>
      <c r="E12803" t="s">
        <v>776</v>
      </c>
      <c r="F12803" t="s">
        <v>778</v>
      </c>
      <c r="G12803" t="s">
        <v>31</v>
      </c>
      <c r="H12803" t="s">
        <v>393</v>
      </c>
      <c r="I12803">
        <v>64</v>
      </c>
      <c r="J12803">
        <v>7</v>
      </c>
      <c r="K12803">
        <v>5252</v>
      </c>
      <c r="L12803" t="s">
        <v>471</v>
      </c>
      <c r="M12803" s="2">
        <f>+Table3[[#This Row],[CHW]]/Table3[[#This Row],[Count of Airbill Number]]</f>
        <v>9.1428571428571423</v>
      </c>
    </row>
    <row r="12804" spans="2:13">
      <c r="B12804" t="s">
        <v>20</v>
      </c>
      <c r="C12804" t="s">
        <v>21</v>
      </c>
      <c r="D12804" t="s">
        <v>22</v>
      </c>
      <c r="E12804" t="s">
        <v>777</v>
      </c>
      <c r="F12804" t="s">
        <v>777</v>
      </c>
      <c r="G12804" t="s">
        <v>110</v>
      </c>
      <c r="H12804" t="s">
        <v>55</v>
      </c>
      <c r="I12804">
        <v>64</v>
      </c>
      <c r="J12804">
        <v>32</v>
      </c>
      <c r="K12804">
        <v>5253</v>
      </c>
      <c r="L12804" t="s">
        <v>471</v>
      </c>
      <c r="M12804" s="2">
        <f>+Table3[[#This Row],[CHW]]/Table3[[#This Row],[Count of Airbill Number]]</f>
        <v>2</v>
      </c>
    </row>
    <row r="12805" spans="2:13">
      <c r="B12805" t="s">
        <v>20</v>
      </c>
      <c r="C12805" t="s">
        <v>21</v>
      </c>
      <c r="D12805" t="s">
        <v>22</v>
      </c>
      <c r="E12805" t="s">
        <v>777</v>
      </c>
      <c r="F12805" t="s">
        <v>778</v>
      </c>
      <c r="G12805" t="s">
        <v>110</v>
      </c>
      <c r="H12805" t="s">
        <v>112</v>
      </c>
      <c r="I12805">
        <v>64</v>
      </c>
      <c r="J12805">
        <v>2</v>
      </c>
      <c r="K12805">
        <v>5254</v>
      </c>
      <c r="L12805" t="s">
        <v>471</v>
      </c>
      <c r="M12805" s="2">
        <f>+Table3[[#This Row],[CHW]]/Table3[[#This Row],[Count of Airbill Number]]</f>
        <v>32</v>
      </c>
    </row>
    <row r="12806" spans="2:13">
      <c r="B12806" t="s">
        <v>20</v>
      </c>
      <c r="C12806" t="s">
        <v>21</v>
      </c>
      <c r="D12806" t="s">
        <v>22</v>
      </c>
      <c r="E12806" t="s">
        <v>777</v>
      </c>
      <c r="F12806" t="s">
        <v>777</v>
      </c>
      <c r="G12806" t="s">
        <v>512</v>
      </c>
      <c r="H12806" t="s">
        <v>274</v>
      </c>
      <c r="I12806">
        <v>64</v>
      </c>
      <c r="J12806">
        <v>46</v>
      </c>
      <c r="K12806">
        <v>5255</v>
      </c>
      <c r="L12806" t="s">
        <v>471</v>
      </c>
      <c r="M12806" s="2">
        <f>+Table3[[#This Row],[CHW]]/Table3[[#This Row],[Count of Airbill Number]]</f>
        <v>1.3913043478260869</v>
      </c>
    </row>
    <row r="12807" spans="2:13">
      <c r="B12807" t="s">
        <v>20</v>
      </c>
      <c r="C12807" t="s">
        <v>472</v>
      </c>
      <c r="D12807" t="s">
        <v>22</v>
      </c>
      <c r="E12807" t="s">
        <v>777</v>
      </c>
      <c r="F12807" t="s">
        <v>777</v>
      </c>
      <c r="G12807" t="s">
        <v>481</v>
      </c>
      <c r="H12807" t="s">
        <v>512</v>
      </c>
      <c r="I12807">
        <v>64</v>
      </c>
      <c r="J12807">
        <v>1</v>
      </c>
      <c r="K12807">
        <v>5256</v>
      </c>
      <c r="L12807" t="s">
        <v>471</v>
      </c>
      <c r="M12807" s="2">
        <f>+Table3[[#This Row],[CHW]]/Table3[[#This Row],[Count of Airbill Number]]</f>
        <v>64</v>
      </c>
    </row>
    <row r="12808" spans="2:13">
      <c r="B12808" t="s">
        <v>20</v>
      </c>
      <c r="C12808" t="s">
        <v>472</v>
      </c>
      <c r="D12808" t="s">
        <v>22</v>
      </c>
      <c r="E12808" t="s">
        <v>777</v>
      </c>
      <c r="F12808" t="s">
        <v>777</v>
      </c>
      <c r="G12808" t="s">
        <v>481</v>
      </c>
      <c r="H12808" t="s">
        <v>509</v>
      </c>
      <c r="I12808">
        <v>64</v>
      </c>
      <c r="J12808">
        <v>4</v>
      </c>
      <c r="K12808">
        <v>5257</v>
      </c>
      <c r="L12808" t="s">
        <v>471</v>
      </c>
      <c r="M12808" s="2">
        <f>+Table3[[#This Row],[CHW]]/Table3[[#This Row],[Count of Airbill Number]]</f>
        <v>16</v>
      </c>
    </row>
    <row r="12809" spans="2:13">
      <c r="B12809" t="s">
        <v>20</v>
      </c>
      <c r="C12809" t="s">
        <v>472</v>
      </c>
      <c r="D12809" t="s">
        <v>22</v>
      </c>
      <c r="E12809" t="s">
        <v>778</v>
      </c>
      <c r="F12809" t="s">
        <v>778</v>
      </c>
      <c r="G12809" t="s">
        <v>210</v>
      </c>
      <c r="H12809" t="s">
        <v>283</v>
      </c>
      <c r="I12809">
        <v>64</v>
      </c>
      <c r="J12809">
        <v>4</v>
      </c>
      <c r="K12809">
        <v>5258</v>
      </c>
      <c r="L12809" t="s">
        <v>471</v>
      </c>
      <c r="M12809" s="2">
        <f>+Table3[[#This Row],[CHW]]/Table3[[#This Row],[Count of Airbill Number]]</f>
        <v>16</v>
      </c>
    </row>
    <row r="12810" spans="2:13">
      <c r="B12810" t="s">
        <v>20</v>
      </c>
      <c r="C12810" t="s">
        <v>472</v>
      </c>
      <c r="D12810" t="s">
        <v>22</v>
      </c>
      <c r="E12810" t="s">
        <v>777</v>
      </c>
      <c r="F12810" t="s">
        <v>776</v>
      </c>
      <c r="G12810" t="s">
        <v>374</v>
      </c>
      <c r="H12810" t="s">
        <v>165</v>
      </c>
      <c r="I12810">
        <v>64</v>
      </c>
      <c r="J12810">
        <v>3</v>
      </c>
      <c r="K12810">
        <v>5259</v>
      </c>
      <c r="L12810" t="s">
        <v>471</v>
      </c>
      <c r="M12810" s="2">
        <f>+Table3[[#This Row],[CHW]]/Table3[[#This Row],[Count of Airbill Number]]</f>
        <v>21.333333333333332</v>
      </c>
    </row>
    <row r="12811" spans="2:13">
      <c r="B12811" t="s">
        <v>20</v>
      </c>
      <c r="C12811" t="s">
        <v>472</v>
      </c>
      <c r="D12811" t="s">
        <v>22</v>
      </c>
      <c r="E12811" t="s">
        <v>777</v>
      </c>
      <c r="F12811" t="s">
        <v>776</v>
      </c>
      <c r="G12811" t="s">
        <v>374</v>
      </c>
      <c r="H12811" t="s">
        <v>152</v>
      </c>
      <c r="I12811">
        <v>64</v>
      </c>
      <c r="J12811">
        <v>4</v>
      </c>
      <c r="K12811">
        <v>5260</v>
      </c>
      <c r="L12811" t="s">
        <v>471</v>
      </c>
      <c r="M12811" s="2">
        <f>+Table3[[#This Row],[CHW]]/Table3[[#This Row],[Count of Airbill Number]]</f>
        <v>16</v>
      </c>
    </row>
    <row r="12812" spans="2:13">
      <c r="B12812" t="s">
        <v>20</v>
      </c>
      <c r="C12812" t="s">
        <v>472</v>
      </c>
      <c r="D12812" t="s">
        <v>22</v>
      </c>
      <c r="E12812" t="s">
        <v>778</v>
      </c>
      <c r="F12812" t="s">
        <v>778</v>
      </c>
      <c r="G12812" t="s">
        <v>150</v>
      </c>
      <c r="H12812" t="s">
        <v>675</v>
      </c>
      <c r="I12812">
        <v>64</v>
      </c>
      <c r="J12812">
        <v>2</v>
      </c>
      <c r="K12812">
        <v>5261</v>
      </c>
      <c r="L12812" t="s">
        <v>471</v>
      </c>
      <c r="M12812" s="2">
        <f>+Table3[[#This Row],[CHW]]/Table3[[#This Row],[Count of Airbill Number]]</f>
        <v>32</v>
      </c>
    </row>
    <row r="12813" spans="2:13">
      <c r="B12813" t="s">
        <v>20</v>
      </c>
      <c r="C12813" t="s">
        <v>472</v>
      </c>
      <c r="D12813" t="s">
        <v>22</v>
      </c>
      <c r="E12813" t="s">
        <v>777</v>
      </c>
      <c r="F12813" t="s">
        <v>777</v>
      </c>
      <c r="G12813" t="s">
        <v>332</v>
      </c>
      <c r="H12813" t="s">
        <v>374</v>
      </c>
      <c r="I12813">
        <v>64</v>
      </c>
      <c r="J12813">
        <v>6</v>
      </c>
      <c r="K12813">
        <v>5262</v>
      </c>
      <c r="L12813" t="s">
        <v>471</v>
      </c>
      <c r="M12813" s="2">
        <f>+Table3[[#This Row],[CHW]]/Table3[[#This Row],[Count of Airbill Number]]</f>
        <v>10.666666666666666</v>
      </c>
    </row>
    <row r="12814" spans="2:13">
      <c r="B12814" t="s">
        <v>20</v>
      </c>
      <c r="C12814" t="s">
        <v>472</v>
      </c>
      <c r="D12814" t="s">
        <v>22</v>
      </c>
      <c r="E12814" t="s">
        <v>777</v>
      </c>
      <c r="F12814" t="s">
        <v>777</v>
      </c>
      <c r="G12814" t="s">
        <v>332</v>
      </c>
      <c r="H12814" t="s">
        <v>247</v>
      </c>
      <c r="I12814">
        <v>64</v>
      </c>
      <c r="J12814">
        <v>2</v>
      </c>
      <c r="K12814">
        <v>5263</v>
      </c>
      <c r="L12814" t="s">
        <v>471</v>
      </c>
      <c r="M12814" s="2">
        <f>+Table3[[#This Row],[CHW]]/Table3[[#This Row],[Count of Airbill Number]]</f>
        <v>32</v>
      </c>
    </row>
    <row r="12815" spans="2:13">
      <c r="B12815" t="s">
        <v>20</v>
      </c>
      <c r="C12815" t="s">
        <v>472</v>
      </c>
      <c r="D12815" t="s">
        <v>22</v>
      </c>
      <c r="E12815" t="s">
        <v>776</v>
      </c>
      <c r="F12815" t="s">
        <v>776</v>
      </c>
      <c r="G12815" t="s">
        <v>68</v>
      </c>
      <c r="H12815" t="s">
        <v>32</v>
      </c>
      <c r="I12815">
        <v>64</v>
      </c>
      <c r="J12815">
        <v>2</v>
      </c>
      <c r="K12815">
        <v>5264</v>
      </c>
      <c r="L12815" t="s">
        <v>471</v>
      </c>
      <c r="M12815" s="2">
        <f>+Table3[[#This Row],[CHW]]/Table3[[#This Row],[Count of Airbill Number]]</f>
        <v>32</v>
      </c>
    </row>
    <row r="12816" spans="2:13">
      <c r="B12816" t="s">
        <v>20</v>
      </c>
      <c r="C12816" t="s">
        <v>472</v>
      </c>
      <c r="D12816" t="s">
        <v>22</v>
      </c>
      <c r="E12816" t="s">
        <v>777</v>
      </c>
      <c r="F12816" t="s">
        <v>776</v>
      </c>
      <c r="G12816" t="s">
        <v>259</v>
      </c>
      <c r="H12816" t="s">
        <v>39</v>
      </c>
      <c r="I12816">
        <v>64</v>
      </c>
      <c r="J12816">
        <v>4</v>
      </c>
      <c r="K12816">
        <v>5265</v>
      </c>
      <c r="L12816" t="s">
        <v>471</v>
      </c>
      <c r="M12816" s="2">
        <f>+Table3[[#This Row],[CHW]]/Table3[[#This Row],[Count of Airbill Number]]</f>
        <v>16</v>
      </c>
    </row>
    <row r="12817" spans="2:13">
      <c r="B12817" t="s">
        <v>20</v>
      </c>
      <c r="C12817" t="s">
        <v>472</v>
      </c>
      <c r="D12817" t="s">
        <v>22</v>
      </c>
      <c r="E12817" t="s">
        <v>777</v>
      </c>
      <c r="F12817" t="s">
        <v>777</v>
      </c>
      <c r="G12817" t="s">
        <v>608</v>
      </c>
      <c r="H12817" t="s">
        <v>274</v>
      </c>
      <c r="I12817">
        <v>64</v>
      </c>
      <c r="J12817">
        <v>6</v>
      </c>
      <c r="K12817">
        <v>5266</v>
      </c>
      <c r="L12817" t="s">
        <v>471</v>
      </c>
      <c r="M12817" s="2">
        <f>+Table3[[#This Row],[CHW]]/Table3[[#This Row],[Count of Airbill Number]]</f>
        <v>10.666666666666666</v>
      </c>
    </row>
    <row r="12818" spans="2:13">
      <c r="B12818" t="s">
        <v>20</v>
      </c>
      <c r="C12818" t="s">
        <v>472</v>
      </c>
      <c r="D12818" t="s">
        <v>22</v>
      </c>
      <c r="E12818" t="s">
        <v>777</v>
      </c>
      <c r="F12818" t="s">
        <v>777</v>
      </c>
      <c r="G12818" t="s">
        <v>27</v>
      </c>
      <c r="H12818" t="s">
        <v>520</v>
      </c>
      <c r="I12818">
        <v>64</v>
      </c>
      <c r="J12818">
        <v>2</v>
      </c>
      <c r="K12818">
        <v>5267</v>
      </c>
      <c r="L12818" t="s">
        <v>471</v>
      </c>
      <c r="M12818" s="2">
        <f>+Table3[[#This Row],[CHW]]/Table3[[#This Row],[Count of Airbill Number]]</f>
        <v>32</v>
      </c>
    </row>
    <row r="12819" spans="2:13">
      <c r="B12819" t="s">
        <v>20</v>
      </c>
      <c r="C12819" t="s">
        <v>472</v>
      </c>
      <c r="D12819" t="s">
        <v>22</v>
      </c>
      <c r="E12819" t="s">
        <v>776</v>
      </c>
      <c r="F12819" t="s">
        <v>776</v>
      </c>
      <c r="G12819" t="s">
        <v>211</v>
      </c>
      <c r="H12819" t="s">
        <v>123</v>
      </c>
      <c r="I12819">
        <v>64</v>
      </c>
      <c r="J12819">
        <v>2</v>
      </c>
      <c r="K12819">
        <v>5268</v>
      </c>
      <c r="L12819" t="s">
        <v>471</v>
      </c>
      <c r="M12819" s="2">
        <f>+Table3[[#This Row],[CHW]]/Table3[[#This Row],[Count of Airbill Number]]</f>
        <v>32</v>
      </c>
    </row>
    <row r="12820" spans="2:13">
      <c r="B12820" t="s">
        <v>20</v>
      </c>
      <c r="C12820" t="s">
        <v>472</v>
      </c>
      <c r="D12820" t="s">
        <v>36</v>
      </c>
      <c r="E12820" t="s">
        <v>777</v>
      </c>
      <c r="F12820" t="s">
        <v>777</v>
      </c>
      <c r="G12820" t="s">
        <v>491</v>
      </c>
      <c r="H12820" t="s">
        <v>44</v>
      </c>
      <c r="I12820">
        <v>64</v>
      </c>
      <c r="J12820">
        <v>7</v>
      </c>
      <c r="K12820">
        <v>5269</v>
      </c>
      <c r="L12820" t="s">
        <v>471</v>
      </c>
      <c r="M12820" s="2">
        <f>+Table3[[#This Row],[CHW]]/Table3[[#This Row],[Count of Airbill Number]]</f>
        <v>9.1428571428571423</v>
      </c>
    </row>
    <row r="12821" spans="2:13">
      <c r="B12821" t="s">
        <v>20</v>
      </c>
      <c r="C12821" t="s">
        <v>472</v>
      </c>
      <c r="D12821" t="s">
        <v>36</v>
      </c>
      <c r="E12821" t="s">
        <v>777</v>
      </c>
      <c r="F12821" t="s">
        <v>778</v>
      </c>
      <c r="G12821" t="s">
        <v>29</v>
      </c>
      <c r="H12821" t="s">
        <v>51</v>
      </c>
      <c r="I12821">
        <v>64</v>
      </c>
      <c r="J12821">
        <v>6</v>
      </c>
      <c r="K12821">
        <v>5270</v>
      </c>
      <c r="L12821" t="s">
        <v>471</v>
      </c>
      <c r="M12821" s="2">
        <f>+Table3[[#This Row],[CHW]]/Table3[[#This Row],[Count of Airbill Number]]</f>
        <v>10.666666666666666</v>
      </c>
    </row>
    <row r="12822" spans="2:13">
      <c r="B12822" t="s">
        <v>20</v>
      </c>
      <c r="C12822" t="s">
        <v>21</v>
      </c>
      <c r="D12822" t="s">
        <v>22</v>
      </c>
      <c r="E12822" t="s">
        <v>776</v>
      </c>
      <c r="F12822" t="s">
        <v>778</v>
      </c>
      <c r="G12822" t="s">
        <v>85</v>
      </c>
      <c r="H12822" t="s">
        <v>173</v>
      </c>
      <c r="I12822">
        <v>63.85</v>
      </c>
      <c r="J12822">
        <v>7</v>
      </c>
      <c r="K12822">
        <v>5271</v>
      </c>
      <c r="L12822" t="s">
        <v>471</v>
      </c>
      <c r="M12822" s="2">
        <f>+Table3[[#This Row],[CHW]]/Table3[[#This Row],[Count of Airbill Number]]</f>
        <v>9.1214285714285719</v>
      </c>
    </row>
    <row r="12823" spans="2:13">
      <c r="B12823" t="s">
        <v>20</v>
      </c>
      <c r="C12823" t="s">
        <v>472</v>
      </c>
      <c r="D12823" t="s">
        <v>22</v>
      </c>
      <c r="E12823" t="s">
        <v>776</v>
      </c>
      <c r="F12823" t="s">
        <v>778</v>
      </c>
      <c r="G12823" t="s">
        <v>85</v>
      </c>
      <c r="H12823" t="s">
        <v>282</v>
      </c>
      <c r="I12823">
        <v>63.77</v>
      </c>
      <c r="J12823">
        <v>3</v>
      </c>
      <c r="K12823">
        <v>5272</v>
      </c>
      <c r="L12823" t="s">
        <v>471</v>
      </c>
      <c r="M12823" s="2">
        <f>+Table3[[#This Row],[CHW]]/Table3[[#This Row],[Count of Airbill Number]]</f>
        <v>21.256666666666668</v>
      </c>
    </row>
    <row r="12824" spans="2:13">
      <c r="B12824" t="s">
        <v>20</v>
      </c>
      <c r="C12824" t="s">
        <v>472</v>
      </c>
      <c r="D12824" t="s">
        <v>22</v>
      </c>
      <c r="E12824" t="s">
        <v>776</v>
      </c>
      <c r="F12824" t="s">
        <v>776</v>
      </c>
      <c r="G12824" t="s">
        <v>32</v>
      </c>
      <c r="H12824" t="s">
        <v>522</v>
      </c>
      <c r="I12824">
        <v>63.65</v>
      </c>
      <c r="J12824">
        <v>4</v>
      </c>
      <c r="K12824">
        <v>5273</v>
      </c>
      <c r="L12824" t="s">
        <v>471</v>
      </c>
      <c r="M12824" s="2">
        <f>+Table3[[#This Row],[CHW]]/Table3[[#This Row],[Count of Airbill Number]]</f>
        <v>15.9125</v>
      </c>
    </row>
    <row r="12825" spans="2:13">
      <c r="B12825" t="s">
        <v>20</v>
      </c>
      <c r="C12825" t="s">
        <v>472</v>
      </c>
      <c r="D12825" t="s">
        <v>22</v>
      </c>
      <c r="E12825" t="s">
        <v>777</v>
      </c>
      <c r="F12825" t="s">
        <v>777</v>
      </c>
      <c r="G12825" t="s">
        <v>643</v>
      </c>
      <c r="H12825" t="s">
        <v>97</v>
      </c>
      <c r="I12825">
        <v>63.400000000000006</v>
      </c>
      <c r="J12825">
        <v>6</v>
      </c>
      <c r="K12825">
        <v>5274</v>
      </c>
      <c r="L12825" t="s">
        <v>471</v>
      </c>
      <c r="M12825" s="2">
        <f>+Table3[[#This Row],[CHW]]/Table3[[#This Row],[Count of Airbill Number]]</f>
        <v>10.566666666666668</v>
      </c>
    </row>
    <row r="12826" spans="2:13">
      <c r="B12826" t="s">
        <v>20</v>
      </c>
      <c r="C12826" t="s">
        <v>472</v>
      </c>
      <c r="D12826" t="s">
        <v>22</v>
      </c>
      <c r="E12826" t="s">
        <v>776</v>
      </c>
      <c r="F12826" t="s">
        <v>776</v>
      </c>
      <c r="G12826" t="s">
        <v>64</v>
      </c>
      <c r="H12826" t="s">
        <v>39</v>
      </c>
      <c r="I12826">
        <v>63.3</v>
      </c>
      <c r="J12826">
        <v>12</v>
      </c>
      <c r="K12826">
        <v>5275</v>
      </c>
      <c r="L12826" t="s">
        <v>471</v>
      </c>
      <c r="M12826" s="2">
        <f>+Table3[[#This Row],[CHW]]/Table3[[#This Row],[Count of Airbill Number]]</f>
        <v>5.2749999999999995</v>
      </c>
    </row>
    <row r="12827" spans="2:13">
      <c r="B12827" t="s">
        <v>20</v>
      </c>
      <c r="C12827" t="s">
        <v>21</v>
      </c>
      <c r="D12827" t="s">
        <v>22</v>
      </c>
      <c r="E12827" t="s">
        <v>778</v>
      </c>
      <c r="F12827" t="s">
        <v>778</v>
      </c>
      <c r="G12827" t="s">
        <v>171</v>
      </c>
      <c r="H12827" t="s">
        <v>112</v>
      </c>
      <c r="I12827">
        <v>63.2</v>
      </c>
      <c r="J12827">
        <v>54</v>
      </c>
      <c r="K12827">
        <v>5276</v>
      </c>
      <c r="L12827" t="s">
        <v>471</v>
      </c>
      <c r="M12827" s="2">
        <f>+Table3[[#This Row],[CHW]]/Table3[[#This Row],[Count of Airbill Number]]</f>
        <v>1.1703703703703705</v>
      </c>
    </row>
    <row r="12828" spans="2:13">
      <c r="B12828" t="s">
        <v>20</v>
      </c>
      <c r="C12828" t="s">
        <v>472</v>
      </c>
      <c r="D12828" t="s">
        <v>22</v>
      </c>
      <c r="E12828" t="s">
        <v>778</v>
      </c>
      <c r="F12828" t="s">
        <v>776</v>
      </c>
      <c r="G12828" t="s">
        <v>495</v>
      </c>
      <c r="H12828" t="s">
        <v>122</v>
      </c>
      <c r="I12828">
        <v>63.2</v>
      </c>
      <c r="J12828">
        <v>10</v>
      </c>
      <c r="K12828">
        <v>5277</v>
      </c>
      <c r="L12828" t="s">
        <v>471</v>
      </c>
      <c r="M12828" s="2">
        <f>+Table3[[#This Row],[CHW]]/Table3[[#This Row],[Count of Airbill Number]]</f>
        <v>6.32</v>
      </c>
    </row>
    <row r="12829" spans="2:13">
      <c r="B12829" t="s">
        <v>35</v>
      </c>
      <c r="C12829" t="s">
        <v>21</v>
      </c>
      <c r="D12829" t="s">
        <v>36</v>
      </c>
      <c r="E12829" t="s">
        <v>776</v>
      </c>
      <c r="F12829" t="s">
        <v>776</v>
      </c>
      <c r="G12829" t="s">
        <v>85</v>
      </c>
      <c r="H12829" t="s">
        <v>175</v>
      </c>
      <c r="I12829">
        <v>63.1</v>
      </c>
      <c r="J12829">
        <v>1</v>
      </c>
      <c r="K12829">
        <v>5278</v>
      </c>
      <c r="L12829" t="s">
        <v>471</v>
      </c>
      <c r="M12829" s="2">
        <f>+Table3[[#This Row],[CHW]]/Table3[[#This Row],[Count of Airbill Number]]</f>
        <v>63.1</v>
      </c>
    </row>
    <row r="12830" spans="2:13">
      <c r="B12830" t="s">
        <v>20</v>
      </c>
      <c r="C12830" t="s">
        <v>472</v>
      </c>
      <c r="D12830" t="s">
        <v>22</v>
      </c>
      <c r="E12830" t="s">
        <v>776</v>
      </c>
      <c r="F12830" t="s">
        <v>776</v>
      </c>
      <c r="G12830" t="s">
        <v>37</v>
      </c>
      <c r="H12830" t="s">
        <v>47</v>
      </c>
      <c r="I12830">
        <v>63.1</v>
      </c>
      <c r="J12830">
        <v>4</v>
      </c>
      <c r="K12830">
        <v>5279</v>
      </c>
      <c r="L12830" t="s">
        <v>471</v>
      </c>
      <c r="M12830" s="2">
        <f>+Table3[[#This Row],[CHW]]/Table3[[#This Row],[Count of Airbill Number]]</f>
        <v>15.775</v>
      </c>
    </row>
    <row r="12831" spans="2:13">
      <c r="B12831" t="s">
        <v>20</v>
      </c>
      <c r="C12831" t="s">
        <v>472</v>
      </c>
      <c r="D12831" t="s">
        <v>22</v>
      </c>
      <c r="E12831" t="s">
        <v>777</v>
      </c>
      <c r="F12831" t="s">
        <v>777</v>
      </c>
      <c r="G12831" t="s">
        <v>274</v>
      </c>
      <c r="H12831" t="s">
        <v>590</v>
      </c>
      <c r="I12831">
        <v>63.06</v>
      </c>
      <c r="J12831">
        <v>4</v>
      </c>
      <c r="K12831">
        <v>5280</v>
      </c>
      <c r="L12831" t="s">
        <v>471</v>
      </c>
      <c r="M12831" s="2">
        <f>+Table3[[#This Row],[CHW]]/Table3[[#This Row],[Count of Airbill Number]]</f>
        <v>15.765000000000001</v>
      </c>
    </row>
    <row r="12832" spans="2:13">
      <c r="B12832" t="s">
        <v>20</v>
      </c>
      <c r="C12832" t="s">
        <v>21</v>
      </c>
      <c r="D12832" t="s">
        <v>36</v>
      </c>
      <c r="E12832" t="s">
        <v>777</v>
      </c>
      <c r="F12832" t="s">
        <v>777</v>
      </c>
      <c r="G12832" t="s">
        <v>106</v>
      </c>
      <c r="H12832" t="s">
        <v>55</v>
      </c>
      <c r="I12832">
        <v>63</v>
      </c>
      <c r="J12832">
        <v>59</v>
      </c>
      <c r="K12832">
        <v>5281</v>
      </c>
      <c r="L12832" t="s">
        <v>471</v>
      </c>
      <c r="M12832" s="2">
        <f>+Table3[[#This Row],[CHW]]/Table3[[#This Row],[Count of Airbill Number]]</f>
        <v>1.0677966101694916</v>
      </c>
    </row>
    <row r="12833" spans="2:13">
      <c r="B12833" t="s">
        <v>20</v>
      </c>
      <c r="C12833" t="s">
        <v>472</v>
      </c>
      <c r="D12833" t="s">
        <v>22</v>
      </c>
      <c r="E12833" t="s">
        <v>777</v>
      </c>
      <c r="F12833" t="s">
        <v>777</v>
      </c>
      <c r="G12833" t="s">
        <v>484</v>
      </c>
      <c r="H12833" t="s">
        <v>429</v>
      </c>
      <c r="I12833">
        <v>63</v>
      </c>
      <c r="J12833">
        <v>12</v>
      </c>
      <c r="K12833">
        <v>5282</v>
      </c>
      <c r="L12833" t="s">
        <v>471</v>
      </c>
      <c r="M12833" s="2">
        <f>+Table3[[#This Row],[CHW]]/Table3[[#This Row],[Count of Airbill Number]]</f>
        <v>5.25</v>
      </c>
    </row>
    <row r="12834" spans="2:13">
      <c r="B12834" t="s">
        <v>20</v>
      </c>
      <c r="C12834" t="s">
        <v>472</v>
      </c>
      <c r="D12834" t="s">
        <v>22</v>
      </c>
      <c r="E12834" t="s">
        <v>778</v>
      </c>
      <c r="F12834" t="s">
        <v>776</v>
      </c>
      <c r="G12834" t="s">
        <v>171</v>
      </c>
      <c r="H12834" t="s">
        <v>89</v>
      </c>
      <c r="I12834">
        <v>63</v>
      </c>
      <c r="J12834">
        <v>1</v>
      </c>
      <c r="K12834">
        <v>5283</v>
      </c>
      <c r="L12834" t="s">
        <v>471</v>
      </c>
      <c r="M12834" s="2">
        <f>+Table3[[#This Row],[CHW]]/Table3[[#This Row],[Count of Airbill Number]]</f>
        <v>63</v>
      </c>
    </row>
    <row r="12835" spans="2:13">
      <c r="B12835" t="s">
        <v>20</v>
      </c>
      <c r="C12835" t="s">
        <v>472</v>
      </c>
      <c r="D12835" t="s">
        <v>22</v>
      </c>
      <c r="E12835" t="s">
        <v>778</v>
      </c>
      <c r="F12835" t="s">
        <v>778</v>
      </c>
      <c r="G12835" t="s">
        <v>521</v>
      </c>
      <c r="H12835" t="s">
        <v>174</v>
      </c>
      <c r="I12835">
        <v>63</v>
      </c>
      <c r="J12835">
        <v>2</v>
      </c>
      <c r="K12835">
        <v>5284</v>
      </c>
      <c r="L12835" t="s">
        <v>471</v>
      </c>
      <c r="M12835" s="2">
        <f>+Table3[[#This Row],[CHW]]/Table3[[#This Row],[Count of Airbill Number]]</f>
        <v>31.5</v>
      </c>
    </row>
    <row r="12836" spans="2:13">
      <c r="B12836" t="s">
        <v>20</v>
      </c>
      <c r="C12836" t="s">
        <v>472</v>
      </c>
      <c r="D12836" t="s">
        <v>22</v>
      </c>
      <c r="E12836" t="s">
        <v>778</v>
      </c>
      <c r="F12836" t="s">
        <v>777</v>
      </c>
      <c r="G12836" t="s">
        <v>81</v>
      </c>
      <c r="H12836" t="s">
        <v>290</v>
      </c>
      <c r="I12836">
        <v>63</v>
      </c>
      <c r="J12836">
        <v>1</v>
      </c>
      <c r="K12836">
        <v>5285</v>
      </c>
      <c r="L12836" t="s">
        <v>471</v>
      </c>
      <c r="M12836" s="2">
        <f>+Table3[[#This Row],[CHW]]/Table3[[#This Row],[Count of Airbill Number]]</f>
        <v>63</v>
      </c>
    </row>
    <row r="12837" spans="2:13">
      <c r="B12837" t="s">
        <v>20</v>
      </c>
      <c r="C12837" t="s">
        <v>472</v>
      </c>
      <c r="D12837" t="s">
        <v>22</v>
      </c>
      <c r="E12837" t="s">
        <v>778</v>
      </c>
      <c r="F12837" t="s">
        <v>778</v>
      </c>
      <c r="G12837" t="s">
        <v>81</v>
      </c>
      <c r="H12837" t="s">
        <v>405</v>
      </c>
      <c r="I12837">
        <v>63</v>
      </c>
      <c r="J12837">
        <v>2</v>
      </c>
      <c r="K12837">
        <v>5286</v>
      </c>
      <c r="L12837" t="s">
        <v>471</v>
      </c>
      <c r="M12837" s="2">
        <f>+Table3[[#This Row],[CHW]]/Table3[[#This Row],[Count of Airbill Number]]</f>
        <v>31.5</v>
      </c>
    </row>
    <row r="12838" spans="2:13">
      <c r="B12838" t="s">
        <v>20</v>
      </c>
      <c r="C12838" t="s">
        <v>472</v>
      </c>
      <c r="D12838" t="s">
        <v>22</v>
      </c>
      <c r="E12838" t="s">
        <v>777</v>
      </c>
      <c r="F12838" t="s">
        <v>776</v>
      </c>
      <c r="G12838" t="s">
        <v>157</v>
      </c>
      <c r="H12838" t="s">
        <v>32</v>
      </c>
      <c r="I12838">
        <v>63</v>
      </c>
      <c r="J12838">
        <v>4</v>
      </c>
      <c r="K12838">
        <v>5287</v>
      </c>
      <c r="L12838" t="s">
        <v>471</v>
      </c>
      <c r="M12838" s="2">
        <f>+Table3[[#This Row],[CHW]]/Table3[[#This Row],[Count of Airbill Number]]</f>
        <v>15.75</v>
      </c>
    </row>
    <row r="12839" spans="2:13">
      <c r="B12839" t="s">
        <v>20</v>
      </c>
      <c r="C12839" t="s">
        <v>472</v>
      </c>
      <c r="D12839" t="s">
        <v>22</v>
      </c>
      <c r="E12839" t="s">
        <v>778</v>
      </c>
      <c r="F12839" t="s">
        <v>778</v>
      </c>
      <c r="G12839" t="s">
        <v>358</v>
      </c>
      <c r="H12839" t="s">
        <v>210</v>
      </c>
      <c r="I12839">
        <v>63</v>
      </c>
      <c r="J12839">
        <v>3</v>
      </c>
      <c r="K12839">
        <v>5288</v>
      </c>
      <c r="L12839" t="s">
        <v>471</v>
      </c>
      <c r="M12839" s="2">
        <f>+Table3[[#This Row],[CHW]]/Table3[[#This Row],[Count of Airbill Number]]</f>
        <v>21</v>
      </c>
    </row>
    <row r="12840" spans="2:13">
      <c r="B12840" t="s">
        <v>20</v>
      </c>
      <c r="C12840" t="s">
        <v>472</v>
      </c>
      <c r="D12840" t="s">
        <v>22</v>
      </c>
      <c r="E12840" t="s">
        <v>778</v>
      </c>
      <c r="F12840" t="s">
        <v>776</v>
      </c>
      <c r="G12840" t="s">
        <v>267</v>
      </c>
      <c r="H12840" t="s">
        <v>216</v>
      </c>
      <c r="I12840">
        <v>63</v>
      </c>
      <c r="J12840">
        <v>4</v>
      </c>
      <c r="K12840">
        <v>5289</v>
      </c>
      <c r="L12840" t="s">
        <v>471</v>
      </c>
      <c r="M12840" s="2">
        <f>+Table3[[#This Row],[CHW]]/Table3[[#This Row],[Count of Airbill Number]]</f>
        <v>15.75</v>
      </c>
    </row>
    <row r="12841" spans="2:13">
      <c r="B12841" t="s">
        <v>20</v>
      </c>
      <c r="C12841" t="s">
        <v>472</v>
      </c>
      <c r="D12841" t="s">
        <v>22</v>
      </c>
      <c r="E12841" t="s">
        <v>778</v>
      </c>
      <c r="F12841" t="s">
        <v>778</v>
      </c>
      <c r="G12841" t="s">
        <v>353</v>
      </c>
      <c r="H12841" t="s">
        <v>112</v>
      </c>
      <c r="I12841">
        <v>63</v>
      </c>
      <c r="J12841">
        <v>9</v>
      </c>
      <c r="K12841">
        <v>5290</v>
      </c>
      <c r="L12841" t="s">
        <v>471</v>
      </c>
      <c r="M12841" s="2">
        <f>+Table3[[#This Row],[CHW]]/Table3[[#This Row],[Count of Airbill Number]]</f>
        <v>7</v>
      </c>
    </row>
    <row r="12842" spans="2:13">
      <c r="B12842" t="s">
        <v>20</v>
      </c>
      <c r="C12842" t="s">
        <v>472</v>
      </c>
      <c r="D12842" t="s">
        <v>22</v>
      </c>
      <c r="E12842" t="s">
        <v>776</v>
      </c>
      <c r="F12842" t="s">
        <v>776</v>
      </c>
      <c r="G12842" t="s">
        <v>200</v>
      </c>
      <c r="H12842" t="s">
        <v>123</v>
      </c>
      <c r="I12842">
        <v>63</v>
      </c>
      <c r="J12842">
        <v>5</v>
      </c>
      <c r="K12842">
        <v>5291</v>
      </c>
      <c r="L12842" t="s">
        <v>471</v>
      </c>
      <c r="M12842" s="2">
        <f>+Table3[[#This Row],[CHW]]/Table3[[#This Row],[Count of Airbill Number]]</f>
        <v>12.6</v>
      </c>
    </row>
    <row r="12843" spans="2:13">
      <c r="B12843" t="s">
        <v>20</v>
      </c>
      <c r="C12843" t="s">
        <v>472</v>
      </c>
      <c r="D12843" t="s">
        <v>22</v>
      </c>
      <c r="E12843" t="s">
        <v>778</v>
      </c>
      <c r="F12843" t="s">
        <v>777</v>
      </c>
      <c r="G12843" t="s">
        <v>113</v>
      </c>
      <c r="H12843" t="s">
        <v>332</v>
      </c>
      <c r="I12843">
        <v>62.78</v>
      </c>
      <c r="J12843">
        <v>3</v>
      </c>
      <c r="K12843">
        <v>5292</v>
      </c>
      <c r="L12843" t="s">
        <v>471</v>
      </c>
      <c r="M12843" s="2">
        <f>+Table3[[#This Row],[CHW]]/Table3[[#This Row],[Count of Airbill Number]]</f>
        <v>20.926666666666666</v>
      </c>
    </row>
    <row r="12844" spans="2:13">
      <c r="B12844" t="s">
        <v>20</v>
      </c>
      <c r="C12844" t="s">
        <v>21</v>
      </c>
      <c r="D12844" t="s">
        <v>22</v>
      </c>
      <c r="E12844" t="s">
        <v>776</v>
      </c>
      <c r="F12844" t="s">
        <v>776</v>
      </c>
      <c r="G12844" t="s">
        <v>24</v>
      </c>
      <c r="H12844" t="s">
        <v>85</v>
      </c>
      <c r="I12844">
        <v>62.77</v>
      </c>
      <c r="J12844">
        <v>22</v>
      </c>
      <c r="K12844">
        <v>5293</v>
      </c>
      <c r="L12844" t="s">
        <v>471</v>
      </c>
      <c r="M12844" s="2">
        <f>+Table3[[#This Row],[CHW]]/Table3[[#This Row],[Count of Airbill Number]]</f>
        <v>2.8531818181818185</v>
      </c>
    </row>
    <row r="12845" spans="2:13">
      <c r="B12845" t="s">
        <v>20</v>
      </c>
      <c r="C12845" t="s">
        <v>21</v>
      </c>
      <c r="D12845" t="s">
        <v>22</v>
      </c>
      <c r="E12845" t="s">
        <v>776</v>
      </c>
      <c r="F12845" t="s">
        <v>777</v>
      </c>
      <c r="G12845" t="s">
        <v>66</v>
      </c>
      <c r="H12845" t="s">
        <v>179</v>
      </c>
      <c r="I12845">
        <v>62.7</v>
      </c>
      <c r="J12845">
        <v>9</v>
      </c>
      <c r="K12845">
        <v>5294</v>
      </c>
      <c r="L12845" t="s">
        <v>471</v>
      </c>
      <c r="M12845" s="2">
        <f>+Table3[[#This Row],[CHW]]/Table3[[#This Row],[Count of Airbill Number]]</f>
        <v>6.9666666666666668</v>
      </c>
    </row>
    <row r="12846" spans="2:13">
      <c r="B12846" t="s">
        <v>20</v>
      </c>
      <c r="C12846" t="s">
        <v>21</v>
      </c>
      <c r="D12846" t="s">
        <v>22</v>
      </c>
      <c r="E12846" t="s">
        <v>776</v>
      </c>
      <c r="F12846" t="s">
        <v>778</v>
      </c>
      <c r="G12846" t="s">
        <v>37</v>
      </c>
      <c r="H12846" t="s">
        <v>474</v>
      </c>
      <c r="I12846">
        <v>62.51</v>
      </c>
      <c r="J12846">
        <v>4</v>
      </c>
      <c r="K12846">
        <v>5295</v>
      </c>
      <c r="L12846" t="s">
        <v>471</v>
      </c>
      <c r="M12846" s="2">
        <f>+Table3[[#This Row],[CHW]]/Table3[[#This Row],[Count of Airbill Number]]</f>
        <v>15.6275</v>
      </c>
    </row>
    <row r="12847" spans="2:13">
      <c r="B12847" t="s">
        <v>20</v>
      </c>
      <c r="C12847" t="s">
        <v>472</v>
      </c>
      <c r="D12847" t="s">
        <v>22</v>
      </c>
      <c r="E12847" t="s">
        <v>778</v>
      </c>
      <c r="F12847" t="s">
        <v>776</v>
      </c>
      <c r="G12847" t="s">
        <v>86</v>
      </c>
      <c r="H12847" t="s">
        <v>596</v>
      </c>
      <c r="I12847">
        <v>62.300000000000004</v>
      </c>
      <c r="J12847">
        <v>16</v>
      </c>
      <c r="K12847">
        <v>5296</v>
      </c>
      <c r="L12847" t="s">
        <v>471</v>
      </c>
      <c r="M12847" s="2">
        <f>+Table3[[#This Row],[CHW]]/Table3[[#This Row],[Count of Airbill Number]]</f>
        <v>3.8937500000000003</v>
      </c>
    </row>
    <row r="12848" spans="2:13">
      <c r="B12848" t="s">
        <v>35</v>
      </c>
      <c r="C12848" t="s">
        <v>472</v>
      </c>
      <c r="D12848" t="s">
        <v>36</v>
      </c>
      <c r="E12848" t="s">
        <v>777</v>
      </c>
      <c r="F12848" t="s">
        <v>777</v>
      </c>
      <c r="G12848" t="s">
        <v>157</v>
      </c>
      <c r="H12848" t="s">
        <v>27</v>
      </c>
      <c r="I12848">
        <v>62.3</v>
      </c>
      <c r="J12848">
        <v>1</v>
      </c>
      <c r="K12848">
        <v>5297</v>
      </c>
      <c r="L12848" t="s">
        <v>471</v>
      </c>
      <c r="M12848" s="2">
        <f>+Table3[[#This Row],[CHW]]/Table3[[#This Row],[Count of Airbill Number]]</f>
        <v>62.3</v>
      </c>
    </row>
    <row r="12849" spans="2:13">
      <c r="B12849" t="s">
        <v>20</v>
      </c>
      <c r="C12849" t="s">
        <v>472</v>
      </c>
      <c r="D12849" t="s">
        <v>22</v>
      </c>
      <c r="E12849" t="s">
        <v>776</v>
      </c>
      <c r="F12849" t="s">
        <v>776</v>
      </c>
      <c r="G12849" t="s">
        <v>130</v>
      </c>
      <c r="H12849" t="s">
        <v>32</v>
      </c>
      <c r="I12849">
        <v>62.3</v>
      </c>
      <c r="J12849">
        <v>1</v>
      </c>
      <c r="K12849">
        <v>5298</v>
      </c>
      <c r="L12849" t="s">
        <v>471</v>
      </c>
      <c r="M12849" s="2">
        <f>+Table3[[#This Row],[CHW]]/Table3[[#This Row],[Count of Airbill Number]]</f>
        <v>62.3</v>
      </c>
    </row>
    <row r="12850" spans="2:13">
      <c r="B12850" t="s">
        <v>20</v>
      </c>
      <c r="C12850" t="s">
        <v>472</v>
      </c>
      <c r="D12850" t="s">
        <v>22</v>
      </c>
      <c r="E12850" t="s">
        <v>776</v>
      </c>
      <c r="F12850" t="s">
        <v>776</v>
      </c>
      <c r="G12850" t="s">
        <v>103</v>
      </c>
      <c r="H12850" t="s">
        <v>130</v>
      </c>
      <c r="I12850">
        <v>62.3</v>
      </c>
      <c r="J12850">
        <v>1</v>
      </c>
      <c r="K12850">
        <v>5299</v>
      </c>
      <c r="L12850" t="s">
        <v>471</v>
      </c>
      <c r="M12850" s="2">
        <f>+Table3[[#This Row],[CHW]]/Table3[[#This Row],[Count of Airbill Number]]</f>
        <v>62.3</v>
      </c>
    </row>
    <row r="12851" spans="2:13">
      <c r="B12851" t="s">
        <v>35</v>
      </c>
      <c r="C12851" t="s">
        <v>472</v>
      </c>
      <c r="D12851" t="s">
        <v>36</v>
      </c>
      <c r="E12851" t="s">
        <v>777</v>
      </c>
      <c r="F12851" t="s">
        <v>777</v>
      </c>
      <c r="G12851" t="s">
        <v>290</v>
      </c>
      <c r="H12851" t="s">
        <v>553</v>
      </c>
      <c r="I12851">
        <v>62.1</v>
      </c>
      <c r="J12851">
        <v>2</v>
      </c>
      <c r="K12851">
        <v>5300</v>
      </c>
      <c r="L12851" t="s">
        <v>471</v>
      </c>
      <c r="M12851" s="2">
        <f>+Table3[[#This Row],[CHW]]/Table3[[#This Row],[Count of Airbill Number]]</f>
        <v>31.05</v>
      </c>
    </row>
    <row r="12852" spans="2:13">
      <c r="B12852" t="s">
        <v>35</v>
      </c>
      <c r="C12852" t="s">
        <v>21</v>
      </c>
      <c r="D12852" t="s">
        <v>36</v>
      </c>
      <c r="E12852" t="s">
        <v>776</v>
      </c>
      <c r="F12852" t="s">
        <v>776</v>
      </c>
      <c r="G12852" t="s">
        <v>37</v>
      </c>
      <c r="H12852" t="s">
        <v>236</v>
      </c>
      <c r="I12852">
        <v>62</v>
      </c>
      <c r="J12852">
        <v>1</v>
      </c>
      <c r="K12852">
        <v>5301</v>
      </c>
      <c r="L12852" t="s">
        <v>471</v>
      </c>
      <c r="M12852" s="2">
        <f>+Table3[[#This Row],[CHW]]/Table3[[#This Row],[Count of Airbill Number]]</f>
        <v>62</v>
      </c>
    </row>
    <row r="12853" spans="2:13">
      <c r="B12853" t="s">
        <v>35</v>
      </c>
      <c r="C12853" t="s">
        <v>472</v>
      </c>
      <c r="D12853" t="s">
        <v>36</v>
      </c>
      <c r="E12853" t="s">
        <v>777</v>
      </c>
      <c r="F12853" t="s">
        <v>778</v>
      </c>
      <c r="G12853" t="s">
        <v>290</v>
      </c>
      <c r="H12853" t="s">
        <v>306</v>
      </c>
      <c r="I12853">
        <v>62</v>
      </c>
      <c r="J12853">
        <v>1</v>
      </c>
      <c r="K12853">
        <v>5302</v>
      </c>
      <c r="L12853" t="s">
        <v>471</v>
      </c>
      <c r="M12853" s="2">
        <f>+Table3[[#This Row],[CHW]]/Table3[[#This Row],[Count of Airbill Number]]</f>
        <v>62</v>
      </c>
    </row>
    <row r="12854" spans="2:13">
      <c r="B12854" t="s">
        <v>35</v>
      </c>
      <c r="C12854" t="s">
        <v>472</v>
      </c>
      <c r="D12854" t="s">
        <v>36</v>
      </c>
      <c r="E12854" t="s">
        <v>778</v>
      </c>
      <c r="F12854" t="s">
        <v>778</v>
      </c>
      <c r="G12854" t="s">
        <v>457</v>
      </c>
      <c r="H12854" t="s">
        <v>112</v>
      </c>
      <c r="I12854">
        <v>62</v>
      </c>
      <c r="J12854">
        <v>3</v>
      </c>
      <c r="K12854">
        <v>5303</v>
      </c>
      <c r="L12854" t="s">
        <v>471</v>
      </c>
      <c r="M12854" s="2">
        <f>+Table3[[#This Row],[CHW]]/Table3[[#This Row],[Count of Airbill Number]]</f>
        <v>20.666666666666668</v>
      </c>
    </row>
    <row r="12855" spans="2:13">
      <c r="B12855" t="s">
        <v>35</v>
      </c>
      <c r="C12855" t="s">
        <v>472</v>
      </c>
      <c r="D12855" t="s">
        <v>36</v>
      </c>
      <c r="E12855" t="s">
        <v>777</v>
      </c>
      <c r="F12855" t="s">
        <v>777</v>
      </c>
      <c r="G12855" t="s">
        <v>27</v>
      </c>
      <c r="H12855" t="s">
        <v>38</v>
      </c>
      <c r="I12855">
        <v>62</v>
      </c>
      <c r="J12855">
        <v>1</v>
      </c>
      <c r="K12855">
        <v>5304</v>
      </c>
      <c r="L12855" t="s">
        <v>471</v>
      </c>
      <c r="M12855" s="2">
        <f>+Table3[[#This Row],[CHW]]/Table3[[#This Row],[Count of Airbill Number]]</f>
        <v>62</v>
      </c>
    </row>
    <row r="12856" spans="2:13">
      <c r="B12856" t="s">
        <v>20</v>
      </c>
      <c r="C12856" t="s">
        <v>21</v>
      </c>
      <c r="D12856" t="s">
        <v>22</v>
      </c>
      <c r="E12856" t="s">
        <v>778</v>
      </c>
      <c r="F12856" t="s">
        <v>776</v>
      </c>
      <c r="G12856" t="s">
        <v>51</v>
      </c>
      <c r="H12856" t="s">
        <v>397</v>
      </c>
      <c r="I12856">
        <v>62</v>
      </c>
      <c r="J12856">
        <v>1</v>
      </c>
      <c r="K12856">
        <v>5305</v>
      </c>
      <c r="L12856" t="s">
        <v>471</v>
      </c>
      <c r="M12856" s="2">
        <f>+Table3[[#This Row],[CHW]]/Table3[[#This Row],[Count of Airbill Number]]</f>
        <v>62</v>
      </c>
    </row>
    <row r="12857" spans="2:13">
      <c r="B12857" t="s">
        <v>20</v>
      </c>
      <c r="C12857" t="s">
        <v>472</v>
      </c>
      <c r="D12857" t="s">
        <v>22</v>
      </c>
      <c r="E12857" t="s">
        <v>778</v>
      </c>
      <c r="F12857" t="s">
        <v>776</v>
      </c>
      <c r="G12857" t="s">
        <v>233</v>
      </c>
      <c r="H12857" t="s">
        <v>216</v>
      </c>
      <c r="I12857">
        <v>62</v>
      </c>
      <c r="J12857">
        <v>4</v>
      </c>
      <c r="K12857">
        <v>5306</v>
      </c>
      <c r="L12857" t="s">
        <v>471</v>
      </c>
      <c r="M12857" s="2">
        <f>+Table3[[#This Row],[CHW]]/Table3[[#This Row],[Count of Airbill Number]]</f>
        <v>15.5</v>
      </c>
    </row>
    <row r="12858" spans="2:13">
      <c r="B12858" t="s">
        <v>20</v>
      </c>
      <c r="C12858" t="s">
        <v>472</v>
      </c>
      <c r="D12858" t="s">
        <v>22</v>
      </c>
      <c r="E12858" t="s">
        <v>778</v>
      </c>
      <c r="F12858" t="s">
        <v>778</v>
      </c>
      <c r="G12858" t="s">
        <v>393</v>
      </c>
      <c r="H12858" t="s">
        <v>676</v>
      </c>
      <c r="I12858">
        <v>62</v>
      </c>
      <c r="J12858">
        <v>2</v>
      </c>
      <c r="K12858">
        <v>5307</v>
      </c>
      <c r="L12858" t="s">
        <v>471</v>
      </c>
      <c r="M12858" s="2">
        <f>+Table3[[#This Row],[CHW]]/Table3[[#This Row],[Count of Airbill Number]]</f>
        <v>31</v>
      </c>
    </row>
    <row r="12859" spans="2:13">
      <c r="B12859" t="s">
        <v>20</v>
      </c>
      <c r="C12859" t="s">
        <v>472</v>
      </c>
      <c r="D12859" t="s">
        <v>22</v>
      </c>
      <c r="E12859" t="s">
        <v>778</v>
      </c>
      <c r="F12859" t="s">
        <v>778</v>
      </c>
      <c r="G12859" t="s">
        <v>393</v>
      </c>
      <c r="H12859" t="s">
        <v>677</v>
      </c>
      <c r="I12859">
        <v>62</v>
      </c>
      <c r="J12859">
        <v>2</v>
      </c>
      <c r="K12859">
        <v>5308</v>
      </c>
      <c r="L12859" t="s">
        <v>471</v>
      </c>
      <c r="M12859" s="2">
        <f>+Table3[[#This Row],[CHW]]/Table3[[#This Row],[Count of Airbill Number]]</f>
        <v>31</v>
      </c>
    </row>
    <row r="12860" spans="2:13">
      <c r="B12860" t="s">
        <v>20</v>
      </c>
      <c r="C12860" t="s">
        <v>472</v>
      </c>
      <c r="D12860" t="s">
        <v>22</v>
      </c>
      <c r="E12860" t="s">
        <v>776</v>
      </c>
      <c r="F12860" t="s">
        <v>776</v>
      </c>
      <c r="G12860" t="s">
        <v>39</v>
      </c>
      <c r="H12860" t="s">
        <v>187</v>
      </c>
      <c r="I12860">
        <v>62</v>
      </c>
      <c r="J12860">
        <v>2</v>
      </c>
      <c r="K12860">
        <v>5309</v>
      </c>
      <c r="L12860" t="s">
        <v>471</v>
      </c>
      <c r="M12860" s="2">
        <f>+Table3[[#This Row],[CHW]]/Table3[[#This Row],[Count of Airbill Number]]</f>
        <v>31</v>
      </c>
    </row>
    <row r="12861" spans="2:13">
      <c r="B12861" t="s">
        <v>20</v>
      </c>
      <c r="C12861" t="s">
        <v>472</v>
      </c>
      <c r="D12861" t="s">
        <v>22</v>
      </c>
      <c r="E12861" t="s">
        <v>777</v>
      </c>
      <c r="F12861" t="s">
        <v>776</v>
      </c>
      <c r="G12861" t="s">
        <v>274</v>
      </c>
      <c r="H12861" t="s">
        <v>32</v>
      </c>
      <c r="I12861">
        <v>62</v>
      </c>
      <c r="J12861">
        <v>5</v>
      </c>
      <c r="K12861">
        <v>5310</v>
      </c>
      <c r="L12861" t="s">
        <v>471</v>
      </c>
      <c r="M12861" s="2">
        <f>+Table3[[#This Row],[CHW]]/Table3[[#This Row],[Count of Airbill Number]]</f>
        <v>12.4</v>
      </c>
    </row>
    <row r="12862" spans="2:13">
      <c r="B12862" t="s">
        <v>20</v>
      </c>
      <c r="C12862" t="s">
        <v>472</v>
      </c>
      <c r="D12862" t="s">
        <v>22</v>
      </c>
      <c r="E12862" t="s">
        <v>778</v>
      </c>
      <c r="F12862" t="s">
        <v>776</v>
      </c>
      <c r="G12862" t="s">
        <v>678</v>
      </c>
      <c r="H12862" t="s">
        <v>37</v>
      </c>
      <c r="I12862">
        <v>62</v>
      </c>
      <c r="J12862">
        <v>2</v>
      </c>
      <c r="K12862">
        <v>5311</v>
      </c>
      <c r="L12862" t="s">
        <v>471</v>
      </c>
      <c r="M12862" s="2">
        <f>+Table3[[#This Row],[CHW]]/Table3[[#This Row],[Count of Airbill Number]]</f>
        <v>31</v>
      </c>
    </row>
    <row r="12863" spans="2:13">
      <c r="B12863" t="s">
        <v>20</v>
      </c>
      <c r="C12863" t="s">
        <v>472</v>
      </c>
      <c r="D12863" t="s">
        <v>22</v>
      </c>
      <c r="E12863" t="s">
        <v>777</v>
      </c>
      <c r="F12863" t="s">
        <v>776</v>
      </c>
      <c r="G12863" t="s">
        <v>26</v>
      </c>
      <c r="H12863" t="s">
        <v>312</v>
      </c>
      <c r="I12863">
        <v>62</v>
      </c>
      <c r="J12863">
        <v>2</v>
      </c>
      <c r="K12863">
        <v>5312</v>
      </c>
      <c r="L12863" t="s">
        <v>471</v>
      </c>
      <c r="M12863" s="2">
        <f>+Table3[[#This Row],[CHW]]/Table3[[#This Row],[Count of Airbill Number]]</f>
        <v>31</v>
      </c>
    </row>
    <row r="12864" spans="2:13">
      <c r="B12864" t="s">
        <v>20</v>
      </c>
      <c r="C12864" t="s">
        <v>472</v>
      </c>
      <c r="D12864" t="s">
        <v>22</v>
      </c>
      <c r="E12864" t="s">
        <v>777</v>
      </c>
      <c r="F12864" t="s">
        <v>777</v>
      </c>
      <c r="G12864" t="s">
        <v>230</v>
      </c>
      <c r="H12864" t="s">
        <v>437</v>
      </c>
      <c r="I12864">
        <v>62</v>
      </c>
      <c r="J12864">
        <v>3</v>
      </c>
      <c r="K12864">
        <v>5313</v>
      </c>
      <c r="L12864" t="s">
        <v>471</v>
      </c>
      <c r="M12864" s="2">
        <f>+Table3[[#This Row],[CHW]]/Table3[[#This Row],[Count of Airbill Number]]</f>
        <v>20.666666666666668</v>
      </c>
    </row>
    <row r="12865" spans="2:13">
      <c r="B12865" t="s">
        <v>20</v>
      </c>
      <c r="C12865" t="s">
        <v>472</v>
      </c>
      <c r="D12865" t="s">
        <v>22</v>
      </c>
      <c r="E12865" t="s">
        <v>776</v>
      </c>
      <c r="F12865" t="s">
        <v>776</v>
      </c>
      <c r="G12865" t="s">
        <v>123</v>
      </c>
      <c r="H12865" t="s">
        <v>72</v>
      </c>
      <c r="I12865">
        <v>62</v>
      </c>
      <c r="J12865">
        <v>2</v>
      </c>
      <c r="K12865">
        <v>5314</v>
      </c>
      <c r="L12865" t="s">
        <v>471</v>
      </c>
      <c r="M12865" s="2">
        <f>+Table3[[#This Row],[CHW]]/Table3[[#This Row],[Count of Airbill Number]]</f>
        <v>31</v>
      </c>
    </row>
    <row r="12866" spans="2:13">
      <c r="B12866" t="s">
        <v>20</v>
      </c>
      <c r="C12866" t="s">
        <v>472</v>
      </c>
      <c r="D12866" t="s">
        <v>22</v>
      </c>
      <c r="E12866" t="s">
        <v>776</v>
      </c>
      <c r="F12866" t="s">
        <v>778</v>
      </c>
      <c r="G12866" t="s">
        <v>37</v>
      </c>
      <c r="H12866" t="s">
        <v>670</v>
      </c>
      <c r="I12866">
        <v>61.8</v>
      </c>
      <c r="J12866">
        <v>1</v>
      </c>
      <c r="K12866">
        <v>5315</v>
      </c>
      <c r="L12866" t="s">
        <v>471</v>
      </c>
      <c r="M12866" s="2">
        <f>+Table3[[#This Row],[CHW]]/Table3[[#This Row],[Count of Airbill Number]]</f>
        <v>61.8</v>
      </c>
    </row>
    <row r="12867" spans="2:13">
      <c r="B12867" t="s">
        <v>20</v>
      </c>
      <c r="C12867" t="s">
        <v>472</v>
      </c>
      <c r="D12867" t="s">
        <v>36</v>
      </c>
      <c r="E12867" t="s">
        <v>776</v>
      </c>
      <c r="F12867" t="s">
        <v>776</v>
      </c>
      <c r="G12867" t="s">
        <v>37</v>
      </c>
      <c r="H12867" t="s">
        <v>83</v>
      </c>
      <c r="I12867">
        <v>61.8</v>
      </c>
      <c r="J12867">
        <v>5</v>
      </c>
      <c r="K12867">
        <v>5316</v>
      </c>
      <c r="L12867" t="s">
        <v>471</v>
      </c>
      <c r="M12867" s="2">
        <f>+Table3[[#This Row],[CHW]]/Table3[[#This Row],[Count of Airbill Number]]</f>
        <v>12.36</v>
      </c>
    </row>
    <row r="12868" spans="2:13">
      <c r="B12868" t="s">
        <v>20</v>
      </c>
      <c r="C12868" t="s">
        <v>472</v>
      </c>
      <c r="D12868" t="s">
        <v>22</v>
      </c>
      <c r="E12868" t="s">
        <v>778</v>
      </c>
      <c r="F12868" t="s">
        <v>778</v>
      </c>
      <c r="G12868" t="s">
        <v>233</v>
      </c>
      <c r="H12868" t="s">
        <v>171</v>
      </c>
      <c r="I12868">
        <v>61.7</v>
      </c>
      <c r="J12868">
        <v>4</v>
      </c>
      <c r="K12868">
        <v>5317</v>
      </c>
      <c r="L12868" t="s">
        <v>471</v>
      </c>
      <c r="M12868" s="2">
        <f>+Table3[[#This Row],[CHW]]/Table3[[#This Row],[Count of Airbill Number]]</f>
        <v>15.425000000000001</v>
      </c>
    </row>
    <row r="12869" spans="2:13">
      <c r="B12869" t="s">
        <v>20</v>
      </c>
      <c r="C12869" t="s">
        <v>472</v>
      </c>
      <c r="D12869" t="s">
        <v>22</v>
      </c>
      <c r="E12869" t="s">
        <v>776</v>
      </c>
      <c r="F12869" t="s">
        <v>776</v>
      </c>
      <c r="G12869" t="s">
        <v>211</v>
      </c>
      <c r="H12869" t="s">
        <v>66</v>
      </c>
      <c r="I12869">
        <v>61.5</v>
      </c>
      <c r="J12869">
        <v>2</v>
      </c>
      <c r="K12869">
        <v>5318</v>
      </c>
      <c r="L12869" t="s">
        <v>471</v>
      </c>
      <c r="M12869" s="2">
        <f>+Table3[[#This Row],[CHW]]/Table3[[#This Row],[Count of Airbill Number]]</f>
        <v>30.75</v>
      </c>
    </row>
    <row r="12870" spans="2:13">
      <c r="B12870" t="s">
        <v>20</v>
      </c>
      <c r="C12870" t="s">
        <v>472</v>
      </c>
      <c r="D12870" t="s">
        <v>22</v>
      </c>
      <c r="E12870" t="s">
        <v>778</v>
      </c>
      <c r="F12870" t="s">
        <v>778</v>
      </c>
      <c r="G12870" t="s">
        <v>112</v>
      </c>
      <c r="H12870" t="s">
        <v>185</v>
      </c>
      <c r="I12870">
        <v>61.400000000000006</v>
      </c>
      <c r="J12870">
        <v>7</v>
      </c>
      <c r="K12870">
        <v>5319</v>
      </c>
      <c r="L12870" t="s">
        <v>471</v>
      </c>
      <c r="M12870" s="2">
        <f>+Table3[[#This Row],[CHW]]/Table3[[#This Row],[Count of Airbill Number]]</f>
        <v>8.7714285714285722</v>
      </c>
    </row>
    <row r="12871" spans="2:13">
      <c r="B12871" t="s">
        <v>20</v>
      </c>
      <c r="C12871" t="s">
        <v>21</v>
      </c>
      <c r="D12871" t="s">
        <v>22</v>
      </c>
      <c r="E12871" t="s">
        <v>778</v>
      </c>
      <c r="F12871" t="s">
        <v>776</v>
      </c>
      <c r="G12871" t="s">
        <v>171</v>
      </c>
      <c r="H12871" t="s">
        <v>37</v>
      </c>
      <c r="I12871">
        <v>61.4</v>
      </c>
      <c r="J12871">
        <v>35</v>
      </c>
      <c r="K12871">
        <v>5320</v>
      </c>
      <c r="L12871" t="s">
        <v>471</v>
      </c>
      <c r="M12871" s="2">
        <f>+Table3[[#This Row],[CHW]]/Table3[[#This Row],[Count of Airbill Number]]</f>
        <v>1.7542857142857142</v>
      </c>
    </row>
    <row r="12872" spans="2:13">
      <c r="B12872" t="s">
        <v>20</v>
      </c>
      <c r="C12872" t="s">
        <v>21</v>
      </c>
      <c r="D12872" t="s">
        <v>22</v>
      </c>
      <c r="E12872" t="s">
        <v>778</v>
      </c>
      <c r="F12872" t="s">
        <v>778</v>
      </c>
      <c r="G12872" t="s">
        <v>51</v>
      </c>
      <c r="H12872" t="s">
        <v>325</v>
      </c>
      <c r="I12872">
        <v>61.3</v>
      </c>
      <c r="J12872">
        <v>2</v>
      </c>
      <c r="K12872">
        <v>5321</v>
      </c>
      <c r="L12872" t="s">
        <v>471</v>
      </c>
      <c r="M12872" s="2">
        <f>+Table3[[#This Row],[CHW]]/Table3[[#This Row],[Count of Airbill Number]]</f>
        <v>30.65</v>
      </c>
    </row>
    <row r="12873" spans="2:13">
      <c r="B12873" t="s">
        <v>20</v>
      </c>
      <c r="C12873" t="s">
        <v>472</v>
      </c>
      <c r="D12873" t="s">
        <v>22</v>
      </c>
      <c r="E12873" t="s">
        <v>776</v>
      </c>
      <c r="F12873" t="s">
        <v>776</v>
      </c>
      <c r="G12873" t="s">
        <v>84</v>
      </c>
      <c r="H12873" t="s">
        <v>31</v>
      </c>
      <c r="I12873">
        <v>61.230000000000004</v>
      </c>
      <c r="J12873">
        <v>2</v>
      </c>
      <c r="K12873">
        <v>5322</v>
      </c>
      <c r="L12873" t="s">
        <v>471</v>
      </c>
      <c r="M12873" s="2">
        <f>+Table3[[#This Row],[CHW]]/Table3[[#This Row],[Count of Airbill Number]]</f>
        <v>30.615000000000002</v>
      </c>
    </row>
    <row r="12874" spans="2:13">
      <c r="B12874" t="s">
        <v>20</v>
      </c>
      <c r="C12874" t="s">
        <v>472</v>
      </c>
      <c r="D12874" t="s">
        <v>22</v>
      </c>
      <c r="E12874" t="s">
        <v>776</v>
      </c>
      <c r="F12874" t="s">
        <v>776</v>
      </c>
      <c r="G12874" t="s">
        <v>192</v>
      </c>
      <c r="H12874" t="s">
        <v>37</v>
      </c>
      <c r="I12874">
        <v>61.16</v>
      </c>
      <c r="J12874">
        <v>2</v>
      </c>
      <c r="K12874">
        <v>5323</v>
      </c>
      <c r="L12874" t="s">
        <v>471</v>
      </c>
      <c r="M12874" s="2">
        <f>+Table3[[#This Row],[CHW]]/Table3[[#This Row],[Count of Airbill Number]]</f>
        <v>30.58</v>
      </c>
    </row>
    <row r="12875" spans="2:13">
      <c r="B12875" t="s">
        <v>20</v>
      </c>
      <c r="C12875" t="s">
        <v>21</v>
      </c>
      <c r="D12875" t="s">
        <v>22</v>
      </c>
      <c r="E12875" t="s">
        <v>778</v>
      </c>
      <c r="F12875" t="s">
        <v>778</v>
      </c>
      <c r="G12875" t="s">
        <v>150</v>
      </c>
      <c r="H12875" t="s">
        <v>306</v>
      </c>
      <c r="I12875">
        <v>61</v>
      </c>
      <c r="J12875">
        <v>3</v>
      </c>
      <c r="K12875">
        <v>5324</v>
      </c>
      <c r="L12875" t="s">
        <v>471</v>
      </c>
      <c r="M12875" s="2">
        <f>+Table3[[#This Row],[CHW]]/Table3[[#This Row],[Count of Airbill Number]]</f>
        <v>20.333333333333332</v>
      </c>
    </row>
    <row r="12876" spans="2:13">
      <c r="B12876" t="s">
        <v>20</v>
      </c>
      <c r="C12876" t="s">
        <v>21</v>
      </c>
      <c r="D12876" t="s">
        <v>22</v>
      </c>
      <c r="E12876" t="s">
        <v>777</v>
      </c>
      <c r="F12876" t="s">
        <v>777</v>
      </c>
      <c r="G12876" t="s">
        <v>496</v>
      </c>
      <c r="H12876" t="s">
        <v>38</v>
      </c>
      <c r="I12876">
        <v>61</v>
      </c>
      <c r="J12876">
        <v>47</v>
      </c>
      <c r="K12876">
        <v>5325</v>
      </c>
      <c r="L12876" t="s">
        <v>471</v>
      </c>
      <c r="M12876" s="2">
        <f>+Table3[[#This Row],[CHW]]/Table3[[#This Row],[Count of Airbill Number]]</f>
        <v>1.2978723404255319</v>
      </c>
    </row>
    <row r="12877" spans="2:13">
      <c r="B12877" t="s">
        <v>20</v>
      </c>
      <c r="C12877" t="s">
        <v>21</v>
      </c>
      <c r="D12877" t="s">
        <v>36</v>
      </c>
      <c r="E12877" t="s">
        <v>777</v>
      </c>
      <c r="F12877" t="s">
        <v>777</v>
      </c>
      <c r="G12877" t="s">
        <v>38</v>
      </c>
      <c r="H12877" t="s">
        <v>44</v>
      </c>
      <c r="I12877">
        <v>61</v>
      </c>
      <c r="J12877">
        <v>55</v>
      </c>
      <c r="K12877">
        <v>5326</v>
      </c>
      <c r="L12877" t="s">
        <v>471</v>
      </c>
      <c r="M12877" s="2">
        <f>+Table3[[#This Row],[CHW]]/Table3[[#This Row],[Count of Airbill Number]]</f>
        <v>1.1090909090909091</v>
      </c>
    </row>
    <row r="12878" spans="2:13">
      <c r="B12878" t="s">
        <v>20</v>
      </c>
      <c r="C12878" t="s">
        <v>472</v>
      </c>
      <c r="D12878" t="s">
        <v>22</v>
      </c>
      <c r="E12878" t="s">
        <v>776</v>
      </c>
      <c r="F12878" t="s">
        <v>776</v>
      </c>
      <c r="G12878" t="s">
        <v>40</v>
      </c>
      <c r="H12878" t="s">
        <v>85</v>
      </c>
      <c r="I12878">
        <v>61</v>
      </c>
      <c r="J12878">
        <v>4</v>
      </c>
      <c r="K12878">
        <v>5327</v>
      </c>
      <c r="L12878" t="s">
        <v>471</v>
      </c>
      <c r="M12878" s="2">
        <f>+Table3[[#This Row],[CHW]]/Table3[[#This Row],[Count of Airbill Number]]</f>
        <v>15.25</v>
      </c>
    </row>
    <row r="12879" spans="2:13">
      <c r="B12879" t="s">
        <v>20</v>
      </c>
      <c r="C12879" t="s">
        <v>472</v>
      </c>
      <c r="D12879" t="s">
        <v>22</v>
      </c>
      <c r="E12879" t="s">
        <v>778</v>
      </c>
      <c r="F12879" t="s">
        <v>778</v>
      </c>
      <c r="G12879" t="s">
        <v>135</v>
      </c>
      <c r="H12879" t="s">
        <v>539</v>
      </c>
      <c r="I12879">
        <v>61</v>
      </c>
      <c r="J12879">
        <v>5</v>
      </c>
      <c r="K12879">
        <v>5328</v>
      </c>
      <c r="L12879" t="s">
        <v>471</v>
      </c>
      <c r="M12879" s="2">
        <f>+Table3[[#This Row],[CHW]]/Table3[[#This Row],[Count of Airbill Number]]</f>
        <v>12.2</v>
      </c>
    </row>
    <row r="12880" spans="2:13">
      <c r="B12880" t="s">
        <v>20</v>
      </c>
      <c r="C12880" t="s">
        <v>472</v>
      </c>
      <c r="D12880" t="s">
        <v>22</v>
      </c>
      <c r="E12880" t="s">
        <v>778</v>
      </c>
      <c r="F12880" t="s">
        <v>777</v>
      </c>
      <c r="G12880" t="s">
        <v>135</v>
      </c>
      <c r="H12880" t="s">
        <v>110</v>
      </c>
      <c r="I12880">
        <v>61</v>
      </c>
      <c r="J12880">
        <v>2</v>
      </c>
      <c r="K12880">
        <v>5329</v>
      </c>
      <c r="L12880" t="s">
        <v>471</v>
      </c>
      <c r="M12880" s="2">
        <f>+Table3[[#This Row],[CHW]]/Table3[[#This Row],[Count of Airbill Number]]</f>
        <v>30.5</v>
      </c>
    </row>
    <row r="12881" spans="2:13">
      <c r="B12881" t="s">
        <v>20</v>
      </c>
      <c r="C12881" t="s">
        <v>472</v>
      </c>
      <c r="D12881" t="s">
        <v>22</v>
      </c>
      <c r="E12881" t="s">
        <v>776</v>
      </c>
      <c r="F12881" t="s">
        <v>776</v>
      </c>
      <c r="G12881" t="s">
        <v>122</v>
      </c>
      <c r="H12881" t="s">
        <v>211</v>
      </c>
      <c r="I12881">
        <v>61</v>
      </c>
      <c r="J12881">
        <v>2</v>
      </c>
      <c r="K12881">
        <v>5330</v>
      </c>
      <c r="L12881" t="s">
        <v>471</v>
      </c>
      <c r="M12881" s="2">
        <f>+Table3[[#This Row],[CHW]]/Table3[[#This Row],[Count of Airbill Number]]</f>
        <v>30.5</v>
      </c>
    </row>
    <row r="12882" spans="2:13">
      <c r="B12882" t="s">
        <v>20</v>
      </c>
      <c r="C12882" t="s">
        <v>472</v>
      </c>
      <c r="D12882" t="s">
        <v>22</v>
      </c>
      <c r="E12882" t="s">
        <v>776</v>
      </c>
      <c r="F12882" t="s">
        <v>776</v>
      </c>
      <c r="G12882" t="s">
        <v>137</v>
      </c>
      <c r="H12882" t="s">
        <v>85</v>
      </c>
      <c r="I12882">
        <v>61</v>
      </c>
      <c r="J12882">
        <v>4</v>
      </c>
      <c r="K12882">
        <v>5331</v>
      </c>
      <c r="L12882" t="s">
        <v>471</v>
      </c>
      <c r="M12882" s="2">
        <f>+Table3[[#This Row],[CHW]]/Table3[[#This Row],[Count of Airbill Number]]</f>
        <v>15.25</v>
      </c>
    </row>
    <row r="12883" spans="2:13">
      <c r="B12883" t="s">
        <v>20</v>
      </c>
      <c r="C12883" t="s">
        <v>472</v>
      </c>
      <c r="D12883" t="s">
        <v>22</v>
      </c>
      <c r="E12883" t="s">
        <v>776</v>
      </c>
      <c r="F12883" t="s">
        <v>776</v>
      </c>
      <c r="G12883" t="s">
        <v>49</v>
      </c>
      <c r="H12883" t="s">
        <v>216</v>
      </c>
      <c r="I12883">
        <v>61</v>
      </c>
      <c r="J12883">
        <v>2</v>
      </c>
      <c r="K12883">
        <v>5332</v>
      </c>
      <c r="L12883" t="s">
        <v>471</v>
      </c>
      <c r="M12883" s="2">
        <f>+Table3[[#This Row],[CHW]]/Table3[[#This Row],[Count of Airbill Number]]</f>
        <v>30.5</v>
      </c>
    </row>
    <row r="12884" spans="2:13">
      <c r="B12884" t="s">
        <v>20</v>
      </c>
      <c r="C12884" t="s">
        <v>472</v>
      </c>
      <c r="D12884" t="s">
        <v>22</v>
      </c>
      <c r="E12884" t="s">
        <v>778</v>
      </c>
      <c r="F12884" t="s">
        <v>778</v>
      </c>
      <c r="G12884" t="s">
        <v>306</v>
      </c>
      <c r="H12884" t="s">
        <v>112</v>
      </c>
      <c r="I12884">
        <v>61</v>
      </c>
      <c r="J12884">
        <v>2</v>
      </c>
      <c r="K12884">
        <v>5333</v>
      </c>
      <c r="L12884" t="s">
        <v>471</v>
      </c>
      <c r="M12884" s="2">
        <f>+Table3[[#This Row],[CHW]]/Table3[[#This Row],[Count of Airbill Number]]</f>
        <v>30.5</v>
      </c>
    </row>
    <row r="12885" spans="2:13">
      <c r="B12885" t="s">
        <v>20</v>
      </c>
      <c r="C12885" t="s">
        <v>472</v>
      </c>
      <c r="D12885" t="s">
        <v>22</v>
      </c>
      <c r="E12885" t="s">
        <v>776</v>
      </c>
      <c r="F12885" t="s">
        <v>776</v>
      </c>
      <c r="G12885" t="s">
        <v>558</v>
      </c>
      <c r="H12885" t="s">
        <v>85</v>
      </c>
      <c r="I12885">
        <v>61</v>
      </c>
      <c r="J12885">
        <v>6</v>
      </c>
      <c r="K12885">
        <v>5334</v>
      </c>
      <c r="L12885" t="s">
        <v>471</v>
      </c>
      <c r="M12885" s="2">
        <f>+Table3[[#This Row],[CHW]]/Table3[[#This Row],[Count of Airbill Number]]</f>
        <v>10.166666666666666</v>
      </c>
    </row>
    <row r="12886" spans="2:13">
      <c r="B12886" t="s">
        <v>20</v>
      </c>
      <c r="C12886" t="s">
        <v>472</v>
      </c>
      <c r="D12886" t="s">
        <v>36</v>
      </c>
      <c r="E12886" t="s">
        <v>777</v>
      </c>
      <c r="F12886" t="s">
        <v>777</v>
      </c>
      <c r="G12886" t="s">
        <v>484</v>
      </c>
      <c r="H12886" t="s">
        <v>496</v>
      </c>
      <c r="I12886">
        <v>61</v>
      </c>
      <c r="J12886">
        <v>4</v>
      </c>
      <c r="K12886">
        <v>5335</v>
      </c>
      <c r="L12886" t="s">
        <v>471</v>
      </c>
      <c r="M12886" s="2">
        <f>+Table3[[#This Row],[CHW]]/Table3[[#This Row],[Count of Airbill Number]]</f>
        <v>15.25</v>
      </c>
    </row>
    <row r="12887" spans="2:13">
      <c r="B12887" t="s">
        <v>20</v>
      </c>
      <c r="C12887" t="s">
        <v>21</v>
      </c>
      <c r="D12887" t="s">
        <v>22</v>
      </c>
      <c r="E12887" t="s">
        <v>776</v>
      </c>
      <c r="F12887" t="s">
        <v>776</v>
      </c>
      <c r="G12887" t="s">
        <v>37</v>
      </c>
      <c r="H12887" t="s">
        <v>165</v>
      </c>
      <c r="I12887">
        <v>60.940000000000005</v>
      </c>
      <c r="J12887">
        <v>40</v>
      </c>
      <c r="K12887">
        <v>5336</v>
      </c>
      <c r="L12887" t="s">
        <v>471</v>
      </c>
      <c r="M12887" s="2">
        <f>+Table3[[#This Row],[CHW]]/Table3[[#This Row],[Count of Airbill Number]]</f>
        <v>1.5235000000000001</v>
      </c>
    </row>
    <row r="12888" spans="2:13">
      <c r="B12888" t="s">
        <v>20</v>
      </c>
      <c r="C12888" t="s">
        <v>21</v>
      </c>
      <c r="D12888" t="s">
        <v>22</v>
      </c>
      <c r="E12888" t="s">
        <v>776</v>
      </c>
      <c r="F12888" t="s">
        <v>778</v>
      </c>
      <c r="G12888" t="s">
        <v>122</v>
      </c>
      <c r="H12888" t="s">
        <v>269</v>
      </c>
      <c r="I12888">
        <v>60.939064799999976</v>
      </c>
      <c r="J12888">
        <v>24</v>
      </c>
      <c r="K12888">
        <v>5337</v>
      </c>
      <c r="L12888" t="s">
        <v>471</v>
      </c>
      <c r="M12888" s="2">
        <f>+Table3[[#This Row],[CHW]]/Table3[[#This Row],[Count of Airbill Number]]</f>
        <v>2.539127699999999</v>
      </c>
    </row>
    <row r="12889" spans="2:13">
      <c r="B12889" t="s">
        <v>20</v>
      </c>
      <c r="C12889" t="s">
        <v>472</v>
      </c>
      <c r="D12889" t="s">
        <v>22</v>
      </c>
      <c r="E12889" t="s">
        <v>778</v>
      </c>
      <c r="F12889" t="s">
        <v>776</v>
      </c>
      <c r="G12889" t="s">
        <v>86</v>
      </c>
      <c r="H12889" t="s">
        <v>652</v>
      </c>
      <c r="I12889">
        <v>60.8</v>
      </c>
      <c r="J12889">
        <v>4</v>
      </c>
      <c r="K12889">
        <v>5338</v>
      </c>
      <c r="L12889" t="s">
        <v>471</v>
      </c>
      <c r="M12889" s="2">
        <f>+Table3[[#This Row],[CHW]]/Table3[[#This Row],[Count of Airbill Number]]</f>
        <v>15.2</v>
      </c>
    </row>
    <row r="12890" spans="2:13">
      <c r="B12890" t="s">
        <v>20</v>
      </c>
      <c r="C12890" t="s">
        <v>21</v>
      </c>
      <c r="D12890" t="s">
        <v>22</v>
      </c>
      <c r="E12890" t="s">
        <v>776</v>
      </c>
      <c r="F12890" t="s">
        <v>776</v>
      </c>
      <c r="G12890" t="s">
        <v>211</v>
      </c>
      <c r="H12890" t="s">
        <v>37</v>
      </c>
      <c r="I12890">
        <v>60.693860000000001</v>
      </c>
      <c r="J12890">
        <v>17</v>
      </c>
      <c r="K12890">
        <v>5339</v>
      </c>
      <c r="L12890" t="s">
        <v>471</v>
      </c>
      <c r="M12890" s="2">
        <f>+Table3[[#This Row],[CHW]]/Table3[[#This Row],[Count of Airbill Number]]</f>
        <v>3.5702270588235296</v>
      </c>
    </row>
    <row r="12891" spans="2:13">
      <c r="B12891" t="s">
        <v>20</v>
      </c>
      <c r="C12891" t="s">
        <v>21</v>
      </c>
      <c r="D12891" t="s">
        <v>22</v>
      </c>
      <c r="E12891" t="s">
        <v>778</v>
      </c>
      <c r="F12891" t="s">
        <v>776</v>
      </c>
      <c r="G12891" t="s">
        <v>124</v>
      </c>
      <c r="H12891" t="s">
        <v>37</v>
      </c>
      <c r="I12891">
        <v>60.5</v>
      </c>
      <c r="J12891">
        <v>42</v>
      </c>
      <c r="K12891">
        <v>5340</v>
      </c>
      <c r="L12891" t="s">
        <v>471</v>
      </c>
      <c r="M12891" s="2">
        <f>+Table3[[#This Row],[CHW]]/Table3[[#This Row],[Count of Airbill Number]]</f>
        <v>1.4404761904761905</v>
      </c>
    </row>
    <row r="12892" spans="2:13">
      <c r="B12892" t="s">
        <v>20</v>
      </c>
      <c r="C12892" t="s">
        <v>472</v>
      </c>
      <c r="D12892" t="s">
        <v>22</v>
      </c>
      <c r="E12892" t="s">
        <v>777</v>
      </c>
      <c r="F12892" t="s">
        <v>778</v>
      </c>
      <c r="G12892" t="s">
        <v>26</v>
      </c>
      <c r="H12892" t="s">
        <v>51</v>
      </c>
      <c r="I12892">
        <v>60.5</v>
      </c>
      <c r="J12892">
        <v>3</v>
      </c>
      <c r="K12892">
        <v>5341</v>
      </c>
      <c r="L12892" t="s">
        <v>471</v>
      </c>
      <c r="M12892" s="2">
        <f>+Table3[[#This Row],[CHW]]/Table3[[#This Row],[Count of Airbill Number]]</f>
        <v>20.166666666666668</v>
      </c>
    </row>
    <row r="12893" spans="2:13">
      <c r="B12893" t="s">
        <v>20</v>
      </c>
      <c r="C12893" t="s">
        <v>472</v>
      </c>
      <c r="D12893" t="s">
        <v>22</v>
      </c>
      <c r="E12893" t="s">
        <v>777</v>
      </c>
      <c r="F12893" t="s">
        <v>777</v>
      </c>
      <c r="G12893" t="s">
        <v>259</v>
      </c>
      <c r="H12893" t="s">
        <v>553</v>
      </c>
      <c r="I12893">
        <v>60.3</v>
      </c>
      <c r="J12893">
        <v>4</v>
      </c>
      <c r="K12893">
        <v>5342</v>
      </c>
      <c r="L12893" t="s">
        <v>471</v>
      </c>
      <c r="M12893" s="2">
        <f>+Table3[[#This Row],[CHW]]/Table3[[#This Row],[Count of Airbill Number]]</f>
        <v>15.074999999999999</v>
      </c>
    </row>
    <row r="12894" spans="2:13">
      <c r="B12894" t="s">
        <v>20</v>
      </c>
      <c r="C12894" t="s">
        <v>472</v>
      </c>
      <c r="D12894" t="s">
        <v>22</v>
      </c>
      <c r="E12894" t="s">
        <v>778</v>
      </c>
      <c r="F12894" t="s">
        <v>777</v>
      </c>
      <c r="G12894" t="s">
        <v>704</v>
      </c>
      <c r="H12894" t="s">
        <v>44</v>
      </c>
      <c r="I12894">
        <v>60.250820000000004</v>
      </c>
      <c r="J12894">
        <v>1</v>
      </c>
      <c r="K12894">
        <v>5343</v>
      </c>
      <c r="L12894" t="s">
        <v>471</v>
      </c>
      <c r="M12894" s="2">
        <f>+Table3[[#This Row],[CHW]]/Table3[[#This Row],[Count of Airbill Number]]</f>
        <v>60.250820000000004</v>
      </c>
    </row>
    <row r="12895" spans="2:13">
      <c r="B12895" t="s">
        <v>20</v>
      </c>
      <c r="C12895" t="s">
        <v>472</v>
      </c>
      <c r="D12895" t="s">
        <v>22</v>
      </c>
      <c r="E12895" t="s">
        <v>776</v>
      </c>
      <c r="F12895" t="s">
        <v>778</v>
      </c>
      <c r="G12895" t="s">
        <v>31</v>
      </c>
      <c r="H12895" t="s">
        <v>210</v>
      </c>
      <c r="I12895">
        <v>60.2</v>
      </c>
      <c r="J12895">
        <v>4</v>
      </c>
      <c r="K12895">
        <v>5344</v>
      </c>
      <c r="L12895" t="s">
        <v>471</v>
      </c>
      <c r="M12895" s="2">
        <f>+Table3[[#This Row],[CHW]]/Table3[[#This Row],[Count of Airbill Number]]</f>
        <v>15.05</v>
      </c>
    </row>
    <row r="12896" spans="2:13">
      <c r="B12896" t="s">
        <v>35</v>
      </c>
      <c r="C12896" t="s">
        <v>21</v>
      </c>
      <c r="D12896" t="s">
        <v>36</v>
      </c>
      <c r="E12896" t="s">
        <v>778</v>
      </c>
      <c r="F12896" t="s">
        <v>778</v>
      </c>
      <c r="G12896" t="s">
        <v>112</v>
      </c>
      <c r="H12896" t="s">
        <v>174</v>
      </c>
      <c r="I12896">
        <v>60</v>
      </c>
      <c r="J12896">
        <v>2</v>
      </c>
      <c r="K12896">
        <v>5345</v>
      </c>
      <c r="L12896" t="s">
        <v>471</v>
      </c>
      <c r="M12896" s="2">
        <f>+Table3[[#This Row],[CHW]]/Table3[[#This Row],[Count of Airbill Number]]</f>
        <v>30</v>
      </c>
    </row>
    <row r="12897" spans="2:13">
      <c r="B12897" t="s">
        <v>35</v>
      </c>
      <c r="C12897" t="s">
        <v>21</v>
      </c>
      <c r="D12897" t="s">
        <v>36</v>
      </c>
      <c r="E12897" t="s">
        <v>777</v>
      </c>
      <c r="F12897" t="s">
        <v>777</v>
      </c>
      <c r="G12897" t="s">
        <v>274</v>
      </c>
      <c r="H12897" t="s">
        <v>482</v>
      </c>
      <c r="I12897">
        <v>60</v>
      </c>
      <c r="J12897">
        <v>1</v>
      </c>
      <c r="K12897">
        <v>5346</v>
      </c>
      <c r="L12897" t="s">
        <v>471</v>
      </c>
      <c r="M12897" s="2">
        <f>+Table3[[#This Row],[CHW]]/Table3[[#This Row],[Count of Airbill Number]]</f>
        <v>60</v>
      </c>
    </row>
    <row r="12898" spans="2:13">
      <c r="B12898" t="s">
        <v>35</v>
      </c>
      <c r="C12898" t="s">
        <v>472</v>
      </c>
      <c r="D12898" t="s">
        <v>36</v>
      </c>
      <c r="E12898" t="s">
        <v>778</v>
      </c>
      <c r="F12898" t="s">
        <v>778</v>
      </c>
      <c r="G12898" t="s">
        <v>113</v>
      </c>
      <c r="H12898" t="s">
        <v>358</v>
      </c>
      <c r="I12898">
        <v>60</v>
      </c>
      <c r="J12898">
        <v>1</v>
      </c>
      <c r="K12898">
        <v>5347</v>
      </c>
      <c r="L12898" t="s">
        <v>471</v>
      </c>
      <c r="M12898" s="2">
        <f>+Table3[[#This Row],[CHW]]/Table3[[#This Row],[Count of Airbill Number]]</f>
        <v>60</v>
      </c>
    </row>
    <row r="12899" spans="2:13">
      <c r="B12899" t="s">
        <v>35</v>
      </c>
      <c r="C12899" t="s">
        <v>472</v>
      </c>
      <c r="D12899" t="s">
        <v>36</v>
      </c>
      <c r="E12899" t="s">
        <v>777</v>
      </c>
      <c r="F12899" t="s">
        <v>777</v>
      </c>
      <c r="G12899" t="s">
        <v>55</v>
      </c>
      <c r="H12899" t="s">
        <v>417</v>
      </c>
      <c r="I12899">
        <v>60</v>
      </c>
      <c r="J12899">
        <v>6</v>
      </c>
      <c r="K12899">
        <v>5348</v>
      </c>
      <c r="L12899" t="s">
        <v>471</v>
      </c>
      <c r="M12899" s="2">
        <f>+Table3[[#This Row],[CHW]]/Table3[[#This Row],[Count of Airbill Number]]</f>
        <v>10</v>
      </c>
    </row>
    <row r="12900" spans="2:13">
      <c r="B12900" t="s">
        <v>35</v>
      </c>
      <c r="C12900" t="s">
        <v>472</v>
      </c>
      <c r="D12900" t="s">
        <v>36</v>
      </c>
      <c r="E12900" t="s">
        <v>776</v>
      </c>
      <c r="F12900" t="s">
        <v>776</v>
      </c>
      <c r="G12900" t="s">
        <v>123</v>
      </c>
      <c r="H12900" t="s">
        <v>43</v>
      </c>
      <c r="I12900">
        <v>60</v>
      </c>
      <c r="J12900">
        <v>6</v>
      </c>
      <c r="K12900">
        <v>5349</v>
      </c>
      <c r="L12900" t="s">
        <v>471</v>
      </c>
      <c r="M12900" s="2">
        <f>+Table3[[#This Row],[CHW]]/Table3[[#This Row],[Count of Airbill Number]]</f>
        <v>10</v>
      </c>
    </row>
    <row r="12901" spans="2:13">
      <c r="B12901" t="s">
        <v>20</v>
      </c>
      <c r="C12901" t="s">
        <v>21</v>
      </c>
      <c r="D12901" t="s">
        <v>22</v>
      </c>
      <c r="E12901" t="s">
        <v>776</v>
      </c>
      <c r="F12901" t="s">
        <v>778</v>
      </c>
      <c r="G12901" t="s">
        <v>23</v>
      </c>
      <c r="H12901" t="s">
        <v>86</v>
      </c>
      <c r="I12901">
        <v>60</v>
      </c>
      <c r="J12901">
        <v>7</v>
      </c>
      <c r="K12901">
        <v>5350</v>
      </c>
      <c r="L12901" t="s">
        <v>471</v>
      </c>
      <c r="M12901" s="2">
        <f>+Table3[[#This Row],[CHW]]/Table3[[#This Row],[Count of Airbill Number]]</f>
        <v>8.5714285714285712</v>
      </c>
    </row>
    <row r="12902" spans="2:13">
      <c r="B12902" t="s">
        <v>20</v>
      </c>
      <c r="C12902" t="s">
        <v>21</v>
      </c>
      <c r="D12902" t="s">
        <v>22</v>
      </c>
      <c r="E12902" t="s">
        <v>778</v>
      </c>
      <c r="F12902" t="s">
        <v>778</v>
      </c>
      <c r="G12902" t="s">
        <v>51</v>
      </c>
      <c r="H12902" t="s">
        <v>391</v>
      </c>
      <c r="I12902">
        <v>60</v>
      </c>
      <c r="J12902">
        <v>2</v>
      </c>
      <c r="K12902">
        <v>5351</v>
      </c>
      <c r="L12902" t="s">
        <v>471</v>
      </c>
      <c r="M12902" s="2">
        <f>+Table3[[#This Row],[CHW]]/Table3[[#This Row],[Count of Airbill Number]]</f>
        <v>30</v>
      </c>
    </row>
    <row r="12903" spans="2:13">
      <c r="B12903" t="s">
        <v>20</v>
      </c>
      <c r="C12903" t="s">
        <v>472</v>
      </c>
      <c r="D12903" t="s">
        <v>22</v>
      </c>
      <c r="E12903" t="s">
        <v>777</v>
      </c>
      <c r="F12903" t="s">
        <v>777</v>
      </c>
      <c r="G12903" t="s">
        <v>429</v>
      </c>
      <c r="H12903" t="s">
        <v>110</v>
      </c>
      <c r="I12903">
        <v>60</v>
      </c>
      <c r="J12903">
        <v>1</v>
      </c>
      <c r="K12903">
        <v>5352</v>
      </c>
      <c r="L12903" t="s">
        <v>471</v>
      </c>
      <c r="M12903" s="2">
        <f>+Table3[[#This Row],[CHW]]/Table3[[#This Row],[Count of Airbill Number]]</f>
        <v>60</v>
      </c>
    </row>
    <row r="12904" spans="2:13">
      <c r="B12904" t="s">
        <v>20</v>
      </c>
      <c r="C12904" t="s">
        <v>472</v>
      </c>
      <c r="D12904" t="s">
        <v>22</v>
      </c>
      <c r="E12904" t="s">
        <v>777</v>
      </c>
      <c r="F12904" t="s">
        <v>777</v>
      </c>
      <c r="G12904" t="s">
        <v>553</v>
      </c>
      <c r="H12904" t="s">
        <v>579</v>
      </c>
      <c r="I12904">
        <v>60</v>
      </c>
      <c r="J12904">
        <v>2</v>
      </c>
      <c r="K12904">
        <v>5353</v>
      </c>
      <c r="L12904" t="s">
        <v>471</v>
      </c>
      <c r="M12904" s="2">
        <f>+Table3[[#This Row],[CHW]]/Table3[[#This Row],[Count of Airbill Number]]</f>
        <v>30</v>
      </c>
    </row>
    <row r="12905" spans="2:13">
      <c r="B12905" t="s">
        <v>20</v>
      </c>
      <c r="C12905" t="s">
        <v>472</v>
      </c>
      <c r="D12905" t="s">
        <v>22</v>
      </c>
      <c r="E12905" t="s">
        <v>777</v>
      </c>
      <c r="F12905" t="s">
        <v>777</v>
      </c>
      <c r="G12905" t="s">
        <v>374</v>
      </c>
      <c r="H12905" t="s">
        <v>55</v>
      </c>
      <c r="I12905">
        <v>60</v>
      </c>
      <c r="J12905">
        <v>1</v>
      </c>
      <c r="K12905">
        <v>5354</v>
      </c>
      <c r="L12905" t="s">
        <v>471</v>
      </c>
      <c r="M12905" s="2">
        <f>+Table3[[#This Row],[CHW]]/Table3[[#This Row],[Count of Airbill Number]]</f>
        <v>60</v>
      </c>
    </row>
    <row r="12906" spans="2:13">
      <c r="B12906" t="s">
        <v>20</v>
      </c>
      <c r="C12906" t="s">
        <v>472</v>
      </c>
      <c r="D12906" t="s">
        <v>22</v>
      </c>
      <c r="E12906" t="s">
        <v>776</v>
      </c>
      <c r="F12906" t="s">
        <v>776</v>
      </c>
      <c r="G12906" t="s">
        <v>47</v>
      </c>
      <c r="H12906" t="s">
        <v>123</v>
      </c>
      <c r="I12906">
        <v>60</v>
      </c>
      <c r="J12906">
        <v>2</v>
      </c>
      <c r="K12906">
        <v>5355</v>
      </c>
      <c r="L12906" t="s">
        <v>471</v>
      </c>
      <c r="M12906" s="2">
        <f>+Table3[[#This Row],[CHW]]/Table3[[#This Row],[Count of Airbill Number]]</f>
        <v>30</v>
      </c>
    </row>
    <row r="12907" spans="2:13">
      <c r="B12907" t="s">
        <v>20</v>
      </c>
      <c r="C12907" t="s">
        <v>472</v>
      </c>
      <c r="D12907" t="s">
        <v>22</v>
      </c>
      <c r="E12907" t="s">
        <v>776</v>
      </c>
      <c r="F12907" t="s">
        <v>776</v>
      </c>
      <c r="G12907" t="s">
        <v>165</v>
      </c>
      <c r="H12907" t="s">
        <v>632</v>
      </c>
      <c r="I12907">
        <v>60</v>
      </c>
      <c r="J12907">
        <v>1</v>
      </c>
      <c r="K12907">
        <v>5356</v>
      </c>
      <c r="L12907" t="s">
        <v>471</v>
      </c>
      <c r="M12907" s="2">
        <f>+Table3[[#This Row],[CHW]]/Table3[[#This Row],[Count of Airbill Number]]</f>
        <v>60</v>
      </c>
    </row>
    <row r="12908" spans="2:13">
      <c r="B12908" t="s">
        <v>20</v>
      </c>
      <c r="C12908" t="s">
        <v>472</v>
      </c>
      <c r="D12908" t="s">
        <v>22</v>
      </c>
      <c r="E12908" t="s">
        <v>777</v>
      </c>
      <c r="F12908" t="s">
        <v>778</v>
      </c>
      <c r="G12908" t="s">
        <v>290</v>
      </c>
      <c r="H12908" t="s">
        <v>62</v>
      </c>
      <c r="I12908">
        <v>60</v>
      </c>
      <c r="J12908">
        <v>5</v>
      </c>
      <c r="K12908">
        <v>5357</v>
      </c>
      <c r="L12908" t="s">
        <v>471</v>
      </c>
      <c r="M12908" s="2">
        <f>+Table3[[#This Row],[CHW]]/Table3[[#This Row],[Count of Airbill Number]]</f>
        <v>12</v>
      </c>
    </row>
    <row r="12909" spans="2:13">
      <c r="B12909" t="s">
        <v>20</v>
      </c>
      <c r="C12909" t="s">
        <v>472</v>
      </c>
      <c r="D12909" t="s">
        <v>22</v>
      </c>
      <c r="E12909" t="s">
        <v>777</v>
      </c>
      <c r="F12909" t="s">
        <v>778</v>
      </c>
      <c r="G12909" t="s">
        <v>290</v>
      </c>
      <c r="H12909" t="s">
        <v>306</v>
      </c>
      <c r="I12909">
        <v>60</v>
      </c>
      <c r="J12909">
        <v>3</v>
      </c>
      <c r="K12909">
        <v>5358</v>
      </c>
      <c r="L12909" t="s">
        <v>471</v>
      </c>
      <c r="M12909" s="2">
        <f>+Table3[[#This Row],[CHW]]/Table3[[#This Row],[Count of Airbill Number]]</f>
        <v>20</v>
      </c>
    </row>
    <row r="12910" spans="2:13">
      <c r="B12910" t="s">
        <v>20</v>
      </c>
      <c r="C12910" t="s">
        <v>472</v>
      </c>
      <c r="D12910" t="s">
        <v>22</v>
      </c>
      <c r="E12910" t="s">
        <v>777</v>
      </c>
      <c r="F12910" t="s">
        <v>776</v>
      </c>
      <c r="G12910" t="s">
        <v>484</v>
      </c>
      <c r="H12910" t="s">
        <v>66</v>
      </c>
      <c r="I12910">
        <v>60</v>
      </c>
      <c r="J12910">
        <v>1</v>
      </c>
      <c r="K12910">
        <v>5359</v>
      </c>
      <c r="L12910" t="s">
        <v>471</v>
      </c>
      <c r="M12910" s="2">
        <f>+Table3[[#This Row],[CHW]]/Table3[[#This Row],[Count of Airbill Number]]</f>
        <v>60</v>
      </c>
    </row>
    <row r="12911" spans="2:13">
      <c r="B12911" t="s">
        <v>20</v>
      </c>
      <c r="C12911" t="s">
        <v>472</v>
      </c>
      <c r="D12911" t="s">
        <v>22</v>
      </c>
      <c r="E12911" t="s">
        <v>776</v>
      </c>
      <c r="F12911" t="s">
        <v>778</v>
      </c>
      <c r="G12911" t="s">
        <v>71</v>
      </c>
      <c r="H12911" t="s">
        <v>99</v>
      </c>
      <c r="I12911">
        <v>60</v>
      </c>
      <c r="J12911">
        <v>1</v>
      </c>
      <c r="K12911">
        <v>5360</v>
      </c>
      <c r="L12911" t="s">
        <v>471</v>
      </c>
      <c r="M12911" s="2">
        <f>+Table3[[#This Row],[CHW]]/Table3[[#This Row],[Count of Airbill Number]]</f>
        <v>60</v>
      </c>
    </row>
    <row r="12912" spans="2:13">
      <c r="B12912" t="s">
        <v>20</v>
      </c>
      <c r="C12912" t="s">
        <v>472</v>
      </c>
      <c r="D12912" t="s">
        <v>22</v>
      </c>
      <c r="E12912" t="s">
        <v>778</v>
      </c>
      <c r="F12912" t="s">
        <v>777</v>
      </c>
      <c r="G12912" t="s">
        <v>173</v>
      </c>
      <c r="H12912" t="s">
        <v>259</v>
      </c>
      <c r="I12912">
        <v>60</v>
      </c>
      <c r="J12912">
        <v>4</v>
      </c>
      <c r="K12912">
        <v>5361</v>
      </c>
      <c r="L12912" t="s">
        <v>471</v>
      </c>
      <c r="M12912" s="2">
        <f>+Table3[[#This Row],[CHW]]/Table3[[#This Row],[Count of Airbill Number]]</f>
        <v>15</v>
      </c>
    </row>
    <row r="12913" spans="2:13">
      <c r="B12913" t="s">
        <v>20</v>
      </c>
      <c r="C12913" t="s">
        <v>472</v>
      </c>
      <c r="D12913" t="s">
        <v>22</v>
      </c>
      <c r="E12913" t="s">
        <v>776</v>
      </c>
      <c r="F12913" t="s">
        <v>776</v>
      </c>
      <c r="G12913" t="s">
        <v>102</v>
      </c>
      <c r="H12913" t="s">
        <v>88</v>
      </c>
      <c r="I12913">
        <v>60</v>
      </c>
      <c r="J12913">
        <v>3</v>
      </c>
      <c r="K12913">
        <v>5362</v>
      </c>
      <c r="L12913" t="s">
        <v>471</v>
      </c>
      <c r="M12913" s="2">
        <f>+Table3[[#This Row],[CHW]]/Table3[[#This Row],[Count of Airbill Number]]</f>
        <v>20</v>
      </c>
    </row>
    <row r="12914" spans="2:13">
      <c r="B12914" t="s">
        <v>20</v>
      </c>
      <c r="C12914" t="s">
        <v>472</v>
      </c>
      <c r="D12914" t="s">
        <v>22</v>
      </c>
      <c r="E12914" t="s">
        <v>778</v>
      </c>
      <c r="F12914" t="s">
        <v>778</v>
      </c>
      <c r="G12914" t="s">
        <v>171</v>
      </c>
      <c r="H12914" t="s">
        <v>73</v>
      </c>
      <c r="I12914">
        <v>60</v>
      </c>
      <c r="J12914">
        <v>2</v>
      </c>
      <c r="K12914">
        <v>5363</v>
      </c>
      <c r="L12914" t="s">
        <v>471</v>
      </c>
      <c r="M12914" s="2">
        <f>+Table3[[#This Row],[CHW]]/Table3[[#This Row],[Count of Airbill Number]]</f>
        <v>30</v>
      </c>
    </row>
    <row r="12915" spans="2:13">
      <c r="B12915" t="s">
        <v>20</v>
      </c>
      <c r="C12915" t="s">
        <v>472</v>
      </c>
      <c r="D12915" t="s">
        <v>22</v>
      </c>
      <c r="E12915" t="s">
        <v>776</v>
      </c>
      <c r="F12915" t="s">
        <v>778</v>
      </c>
      <c r="G12915" t="s">
        <v>31</v>
      </c>
      <c r="H12915" t="s">
        <v>310</v>
      </c>
      <c r="I12915">
        <v>60</v>
      </c>
      <c r="J12915">
        <v>2</v>
      </c>
      <c r="K12915">
        <v>5364</v>
      </c>
      <c r="L12915" t="s">
        <v>471</v>
      </c>
      <c r="M12915" s="2">
        <f>+Table3[[#This Row],[CHW]]/Table3[[#This Row],[Count of Airbill Number]]</f>
        <v>30</v>
      </c>
    </row>
    <row r="12916" spans="2:13">
      <c r="B12916" t="s">
        <v>20</v>
      </c>
      <c r="C12916" t="s">
        <v>472</v>
      </c>
      <c r="D12916" t="s">
        <v>22</v>
      </c>
      <c r="E12916" t="s">
        <v>776</v>
      </c>
      <c r="F12916" t="s">
        <v>778</v>
      </c>
      <c r="G12916" t="s">
        <v>31</v>
      </c>
      <c r="H12916" t="s">
        <v>311</v>
      </c>
      <c r="I12916">
        <v>60</v>
      </c>
      <c r="J12916">
        <v>2</v>
      </c>
      <c r="K12916">
        <v>5365</v>
      </c>
      <c r="L12916" t="s">
        <v>471</v>
      </c>
      <c r="M12916" s="2">
        <f>+Table3[[#This Row],[CHW]]/Table3[[#This Row],[Count of Airbill Number]]</f>
        <v>30</v>
      </c>
    </row>
    <row r="12917" spans="2:13">
      <c r="B12917" t="s">
        <v>20</v>
      </c>
      <c r="C12917" t="s">
        <v>472</v>
      </c>
      <c r="D12917" t="s">
        <v>22</v>
      </c>
      <c r="E12917" t="s">
        <v>778</v>
      </c>
      <c r="F12917" t="s">
        <v>778</v>
      </c>
      <c r="G12917" t="s">
        <v>575</v>
      </c>
      <c r="H12917" t="s">
        <v>269</v>
      </c>
      <c r="I12917">
        <v>60</v>
      </c>
      <c r="J12917">
        <v>4</v>
      </c>
      <c r="K12917">
        <v>5366</v>
      </c>
      <c r="L12917" t="s">
        <v>471</v>
      </c>
      <c r="M12917" s="2">
        <f>+Table3[[#This Row],[CHW]]/Table3[[#This Row],[Count of Airbill Number]]</f>
        <v>15</v>
      </c>
    </row>
    <row r="12918" spans="2:13">
      <c r="B12918" t="s">
        <v>20</v>
      </c>
      <c r="C12918" t="s">
        <v>472</v>
      </c>
      <c r="D12918" t="s">
        <v>22</v>
      </c>
      <c r="E12918" t="s">
        <v>777</v>
      </c>
      <c r="F12918" t="s">
        <v>777</v>
      </c>
      <c r="G12918" t="s">
        <v>115</v>
      </c>
      <c r="H12918" t="s">
        <v>162</v>
      </c>
      <c r="I12918">
        <v>60</v>
      </c>
      <c r="J12918">
        <v>1</v>
      </c>
      <c r="K12918">
        <v>5367</v>
      </c>
      <c r="L12918" t="s">
        <v>471</v>
      </c>
      <c r="M12918" s="2">
        <f>+Table3[[#This Row],[CHW]]/Table3[[#This Row],[Count of Airbill Number]]</f>
        <v>60</v>
      </c>
    </row>
    <row r="12919" spans="2:13">
      <c r="B12919" t="s">
        <v>20</v>
      </c>
      <c r="C12919" t="s">
        <v>472</v>
      </c>
      <c r="D12919" t="s">
        <v>22</v>
      </c>
      <c r="E12919" t="s">
        <v>778</v>
      </c>
      <c r="F12919" t="s">
        <v>778</v>
      </c>
      <c r="G12919" t="s">
        <v>206</v>
      </c>
      <c r="H12919" t="s">
        <v>607</v>
      </c>
      <c r="I12919">
        <v>60</v>
      </c>
      <c r="J12919">
        <v>1</v>
      </c>
      <c r="K12919">
        <v>5368</v>
      </c>
      <c r="L12919" t="s">
        <v>471</v>
      </c>
      <c r="M12919" s="2">
        <f>+Table3[[#This Row],[CHW]]/Table3[[#This Row],[Count of Airbill Number]]</f>
        <v>60</v>
      </c>
    </row>
    <row r="12920" spans="2:13">
      <c r="B12920" t="s">
        <v>20</v>
      </c>
      <c r="C12920" t="s">
        <v>472</v>
      </c>
      <c r="D12920" t="s">
        <v>22</v>
      </c>
      <c r="E12920" t="s">
        <v>776</v>
      </c>
      <c r="F12920" t="s">
        <v>776</v>
      </c>
      <c r="G12920" t="s">
        <v>66</v>
      </c>
      <c r="H12920" t="s">
        <v>137</v>
      </c>
      <c r="I12920">
        <v>60</v>
      </c>
      <c r="J12920">
        <v>4</v>
      </c>
      <c r="K12920">
        <v>5369</v>
      </c>
      <c r="L12920" t="s">
        <v>471</v>
      </c>
      <c r="M12920" s="2">
        <f>+Table3[[#This Row],[CHW]]/Table3[[#This Row],[Count of Airbill Number]]</f>
        <v>15</v>
      </c>
    </row>
    <row r="12921" spans="2:13">
      <c r="B12921" t="s">
        <v>20</v>
      </c>
      <c r="C12921" t="s">
        <v>472</v>
      </c>
      <c r="D12921" t="s">
        <v>22</v>
      </c>
      <c r="E12921" t="s">
        <v>776</v>
      </c>
      <c r="F12921" t="s">
        <v>776</v>
      </c>
      <c r="G12921" t="s">
        <v>72</v>
      </c>
      <c r="H12921" t="s">
        <v>33</v>
      </c>
      <c r="I12921">
        <v>60</v>
      </c>
      <c r="J12921">
        <v>4</v>
      </c>
      <c r="K12921">
        <v>5370</v>
      </c>
      <c r="L12921" t="s">
        <v>471</v>
      </c>
      <c r="M12921" s="2">
        <f>+Table3[[#This Row],[CHW]]/Table3[[#This Row],[Count of Airbill Number]]</f>
        <v>15</v>
      </c>
    </row>
    <row r="12922" spans="2:13">
      <c r="B12922" t="s">
        <v>20</v>
      </c>
      <c r="C12922" t="s">
        <v>472</v>
      </c>
      <c r="D12922" t="s">
        <v>22</v>
      </c>
      <c r="E12922" t="s">
        <v>778</v>
      </c>
      <c r="F12922" t="s">
        <v>777</v>
      </c>
      <c r="G12922" t="s">
        <v>494</v>
      </c>
      <c r="H12922" t="s">
        <v>374</v>
      </c>
      <c r="I12922">
        <v>60</v>
      </c>
      <c r="J12922">
        <v>2</v>
      </c>
      <c r="K12922">
        <v>5371</v>
      </c>
      <c r="L12922" t="s">
        <v>471</v>
      </c>
      <c r="M12922" s="2">
        <f>+Table3[[#This Row],[CHW]]/Table3[[#This Row],[Count of Airbill Number]]</f>
        <v>30</v>
      </c>
    </row>
    <row r="12923" spans="2:13">
      <c r="B12923" t="s">
        <v>20</v>
      </c>
      <c r="C12923" t="s">
        <v>472</v>
      </c>
      <c r="D12923" t="s">
        <v>22</v>
      </c>
      <c r="E12923" t="s">
        <v>778</v>
      </c>
      <c r="F12923" t="s">
        <v>776</v>
      </c>
      <c r="G12923" t="s">
        <v>494</v>
      </c>
      <c r="H12923" t="s">
        <v>37</v>
      </c>
      <c r="I12923">
        <v>60</v>
      </c>
      <c r="J12923">
        <v>4</v>
      </c>
      <c r="K12923">
        <v>5372</v>
      </c>
      <c r="L12923" t="s">
        <v>471</v>
      </c>
      <c r="M12923" s="2">
        <f>+Table3[[#This Row],[CHW]]/Table3[[#This Row],[Count of Airbill Number]]</f>
        <v>15</v>
      </c>
    </row>
    <row r="12924" spans="2:13">
      <c r="B12924" t="s">
        <v>20</v>
      </c>
      <c r="C12924" t="s">
        <v>472</v>
      </c>
      <c r="D12924" t="s">
        <v>22</v>
      </c>
      <c r="E12924" t="s">
        <v>778</v>
      </c>
      <c r="F12924" t="s">
        <v>778</v>
      </c>
      <c r="G12924" t="s">
        <v>90</v>
      </c>
      <c r="H12924" t="s">
        <v>304</v>
      </c>
      <c r="I12924">
        <v>60</v>
      </c>
      <c r="J12924">
        <v>3</v>
      </c>
      <c r="K12924">
        <v>5373</v>
      </c>
      <c r="L12924" t="s">
        <v>471</v>
      </c>
      <c r="M12924" s="2">
        <f>+Table3[[#This Row],[CHW]]/Table3[[#This Row],[Count of Airbill Number]]</f>
        <v>20</v>
      </c>
    </row>
    <row r="12925" spans="2:13">
      <c r="B12925" t="s">
        <v>20</v>
      </c>
      <c r="C12925" t="s">
        <v>472</v>
      </c>
      <c r="D12925" t="s">
        <v>22</v>
      </c>
      <c r="E12925" t="s">
        <v>776</v>
      </c>
      <c r="F12925" t="s">
        <v>776</v>
      </c>
      <c r="G12925" t="s">
        <v>116</v>
      </c>
      <c r="H12925" t="s">
        <v>152</v>
      </c>
      <c r="I12925">
        <v>60</v>
      </c>
      <c r="J12925">
        <v>1</v>
      </c>
      <c r="K12925">
        <v>5374</v>
      </c>
      <c r="L12925" t="s">
        <v>471</v>
      </c>
      <c r="M12925" s="2">
        <f>+Table3[[#This Row],[CHW]]/Table3[[#This Row],[Count of Airbill Number]]</f>
        <v>60</v>
      </c>
    </row>
    <row r="12926" spans="2:13">
      <c r="B12926" t="s">
        <v>20</v>
      </c>
      <c r="C12926" t="s">
        <v>472</v>
      </c>
      <c r="D12926" t="s">
        <v>22</v>
      </c>
      <c r="E12926" t="s">
        <v>778</v>
      </c>
      <c r="F12926" t="s">
        <v>777</v>
      </c>
      <c r="G12926" t="s">
        <v>267</v>
      </c>
      <c r="H12926" t="s">
        <v>38</v>
      </c>
      <c r="I12926">
        <v>60</v>
      </c>
      <c r="J12926">
        <v>3</v>
      </c>
      <c r="K12926">
        <v>5375</v>
      </c>
      <c r="L12926" t="s">
        <v>471</v>
      </c>
      <c r="M12926" s="2">
        <f>+Table3[[#This Row],[CHW]]/Table3[[#This Row],[Count of Airbill Number]]</f>
        <v>20</v>
      </c>
    </row>
    <row r="12927" spans="2:13">
      <c r="B12927" t="s">
        <v>20</v>
      </c>
      <c r="C12927" t="s">
        <v>472</v>
      </c>
      <c r="D12927" t="s">
        <v>22</v>
      </c>
      <c r="E12927" t="s">
        <v>777</v>
      </c>
      <c r="F12927" t="s">
        <v>777</v>
      </c>
      <c r="G12927" t="s">
        <v>705</v>
      </c>
      <c r="H12927" t="s">
        <v>44</v>
      </c>
      <c r="I12927">
        <v>60</v>
      </c>
      <c r="J12927">
        <v>1</v>
      </c>
      <c r="K12927">
        <v>5376</v>
      </c>
      <c r="L12927" t="s">
        <v>471</v>
      </c>
      <c r="M12927" s="2">
        <f>+Table3[[#This Row],[CHW]]/Table3[[#This Row],[Count of Airbill Number]]</f>
        <v>60</v>
      </c>
    </row>
    <row r="12928" spans="2:13">
      <c r="B12928" t="s">
        <v>20</v>
      </c>
      <c r="C12928" t="s">
        <v>472</v>
      </c>
      <c r="D12928" t="s">
        <v>22</v>
      </c>
      <c r="E12928" t="s">
        <v>778</v>
      </c>
      <c r="F12928" t="s">
        <v>778</v>
      </c>
      <c r="G12928" t="s">
        <v>248</v>
      </c>
      <c r="H12928" t="s">
        <v>283</v>
      </c>
      <c r="I12928">
        <v>60</v>
      </c>
      <c r="J12928">
        <v>4</v>
      </c>
      <c r="K12928">
        <v>5377</v>
      </c>
      <c r="L12928" t="s">
        <v>471</v>
      </c>
      <c r="M12928" s="2">
        <f>+Table3[[#This Row],[CHW]]/Table3[[#This Row],[Count of Airbill Number]]</f>
        <v>15</v>
      </c>
    </row>
    <row r="12929" spans="2:13">
      <c r="B12929" t="s">
        <v>20</v>
      </c>
      <c r="C12929" t="s">
        <v>472</v>
      </c>
      <c r="D12929" t="s">
        <v>22</v>
      </c>
      <c r="E12929" t="s">
        <v>776</v>
      </c>
      <c r="F12929" t="s">
        <v>777</v>
      </c>
      <c r="G12929" t="s">
        <v>32</v>
      </c>
      <c r="H12929" t="s">
        <v>227</v>
      </c>
      <c r="I12929">
        <v>60</v>
      </c>
      <c r="J12929">
        <v>1</v>
      </c>
      <c r="K12929">
        <v>5378</v>
      </c>
      <c r="L12929" t="s">
        <v>471</v>
      </c>
      <c r="M12929" s="2">
        <f>+Table3[[#This Row],[CHW]]/Table3[[#This Row],[Count of Airbill Number]]</f>
        <v>60</v>
      </c>
    </row>
    <row r="12930" spans="2:13">
      <c r="B12930" t="s">
        <v>20</v>
      </c>
      <c r="C12930" t="s">
        <v>472</v>
      </c>
      <c r="D12930" t="s">
        <v>22</v>
      </c>
      <c r="E12930" t="s">
        <v>778</v>
      </c>
      <c r="F12930" t="s">
        <v>777</v>
      </c>
      <c r="G12930" t="s">
        <v>291</v>
      </c>
      <c r="H12930" t="s">
        <v>27</v>
      </c>
      <c r="I12930">
        <v>60</v>
      </c>
      <c r="J12930">
        <v>1</v>
      </c>
      <c r="K12930">
        <v>5379</v>
      </c>
      <c r="L12930" t="s">
        <v>471</v>
      </c>
      <c r="M12930" s="2">
        <f>+Table3[[#This Row],[CHW]]/Table3[[#This Row],[Count of Airbill Number]]</f>
        <v>60</v>
      </c>
    </row>
    <row r="12931" spans="2:13">
      <c r="B12931" t="s">
        <v>20</v>
      </c>
      <c r="C12931" t="s">
        <v>472</v>
      </c>
      <c r="D12931" t="s">
        <v>22</v>
      </c>
      <c r="E12931" t="s">
        <v>778</v>
      </c>
      <c r="F12931" t="s">
        <v>778</v>
      </c>
      <c r="G12931" t="s">
        <v>580</v>
      </c>
      <c r="H12931" t="s">
        <v>112</v>
      </c>
      <c r="I12931">
        <v>60</v>
      </c>
      <c r="J12931">
        <v>1</v>
      </c>
      <c r="K12931">
        <v>5380</v>
      </c>
      <c r="L12931" t="s">
        <v>471</v>
      </c>
      <c r="M12931" s="2">
        <f>+Table3[[#This Row],[CHW]]/Table3[[#This Row],[Count of Airbill Number]]</f>
        <v>60</v>
      </c>
    </row>
    <row r="12932" spans="2:13">
      <c r="B12932" t="s">
        <v>20</v>
      </c>
      <c r="C12932" t="s">
        <v>472</v>
      </c>
      <c r="D12932" t="s">
        <v>22</v>
      </c>
      <c r="E12932" t="s">
        <v>777</v>
      </c>
      <c r="F12932" t="s">
        <v>778</v>
      </c>
      <c r="G12932" t="s">
        <v>227</v>
      </c>
      <c r="H12932" t="s">
        <v>86</v>
      </c>
      <c r="I12932">
        <v>60</v>
      </c>
      <c r="J12932">
        <v>3</v>
      </c>
      <c r="K12932">
        <v>5381</v>
      </c>
      <c r="L12932" t="s">
        <v>471</v>
      </c>
      <c r="M12932" s="2">
        <f>+Table3[[#This Row],[CHW]]/Table3[[#This Row],[Count of Airbill Number]]</f>
        <v>20</v>
      </c>
    </row>
    <row r="12933" spans="2:13">
      <c r="B12933" t="s">
        <v>20</v>
      </c>
      <c r="C12933" t="s">
        <v>472</v>
      </c>
      <c r="D12933" t="s">
        <v>22</v>
      </c>
      <c r="E12933" t="s">
        <v>778</v>
      </c>
      <c r="F12933" t="s">
        <v>778</v>
      </c>
      <c r="G12933" t="s">
        <v>297</v>
      </c>
      <c r="H12933" t="s">
        <v>173</v>
      </c>
      <c r="I12933">
        <v>60</v>
      </c>
      <c r="J12933">
        <v>1</v>
      </c>
      <c r="K12933">
        <v>5382</v>
      </c>
      <c r="L12933" t="s">
        <v>471</v>
      </c>
      <c r="M12933" s="2">
        <f>+Table3[[#This Row],[CHW]]/Table3[[#This Row],[Count of Airbill Number]]</f>
        <v>60</v>
      </c>
    </row>
    <row r="12934" spans="2:13">
      <c r="B12934" t="s">
        <v>20</v>
      </c>
      <c r="C12934" t="s">
        <v>472</v>
      </c>
      <c r="D12934" t="s">
        <v>22</v>
      </c>
      <c r="E12934" t="s">
        <v>778</v>
      </c>
      <c r="F12934" t="s">
        <v>778</v>
      </c>
      <c r="G12934" t="s">
        <v>297</v>
      </c>
      <c r="H12934" t="s">
        <v>51</v>
      </c>
      <c r="I12934">
        <v>60</v>
      </c>
      <c r="J12934">
        <v>1</v>
      </c>
      <c r="K12934">
        <v>5383</v>
      </c>
      <c r="L12934" t="s">
        <v>471</v>
      </c>
      <c r="M12934" s="2">
        <f>+Table3[[#This Row],[CHW]]/Table3[[#This Row],[Count of Airbill Number]]</f>
        <v>60</v>
      </c>
    </row>
    <row r="12935" spans="2:13">
      <c r="B12935" t="s">
        <v>20</v>
      </c>
      <c r="C12935" t="s">
        <v>472</v>
      </c>
      <c r="D12935" t="s">
        <v>22</v>
      </c>
      <c r="E12935" t="s">
        <v>776</v>
      </c>
      <c r="F12935" t="s">
        <v>776</v>
      </c>
      <c r="G12935" t="s">
        <v>488</v>
      </c>
      <c r="H12935" t="s">
        <v>504</v>
      </c>
      <c r="I12935">
        <v>60</v>
      </c>
      <c r="J12935">
        <v>2</v>
      </c>
      <c r="K12935">
        <v>5384</v>
      </c>
      <c r="L12935" t="s">
        <v>471</v>
      </c>
      <c r="M12935" s="2">
        <f>+Table3[[#This Row],[CHW]]/Table3[[#This Row],[Count of Airbill Number]]</f>
        <v>30</v>
      </c>
    </row>
    <row r="12936" spans="2:13">
      <c r="B12936" t="s">
        <v>20</v>
      </c>
      <c r="C12936" t="s">
        <v>472</v>
      </c>
      <c r="D12936" t="s">
        <v>22</v>
      </c>
      <c r="E12936" t="s">
        <v>776</v>
      </c>
      <c r="F12936" t="s">
        <v>776</v>
      </c>
      <c r="G12936" t="s">
        <v>43</v>
      </c>
      <c r="H12936" t="s">
        <v>45</v>
      </c>
      <c r="I12936">
        <v>60</v>
      </c>
      <c r="J12936">
        <v>3</v>
      </c>
      <c r="K12936">
        <v>5385</v>
      </c>
      <c r="L12936" t="s">
        <v>471</v>
      </c>
      <c r="M12936" s="2">
        <f>+Table3[[#This Row],[CHW]]/Table3[[#This Row],[Count of Airbill Number]]</f>
        <v>20</v>
      </c>
    </row>
    <row r="12937" spans="2:13">
      <c r="B12937" t="s">
        <v>20</v>
      </c>
      <c r="C12937" t="s">
        <v>472</v>
      </c>
      <c r="D12937" t="s">
        <v>22</v>
      </c>
      <c r="E12937" t="s">
        <v>777</v>
      </c>
      <c r="F12937" t="s">
        <v>778</v>
      </c>
      <c r="G12937" t="s">
        <v>29</v>
      </c>
      <c r="H12937" t="s">
        <v>269</v>
      </c>
      <c r="I12937">
        <v>60</v>
      </c>
      <c r="J12937">
        <v>3</v>
      </c>
      <c r="K12937">
        <v>5386</v>
      </c>
      <c r="L12937" t="s">
        <v>471</v>
      </c>
      <c r="M12937" s="2">
        <f>+Table3[[#This Row],[CHW]]/Table3[[#This Row],[Count of Airbill Number]]</f>
        <v>20</v>
      </c>
    </row>
    <row r="12938" spans="2:13">
      <c r="B12938" t="s">
        <v>20</v>
      </c>
      <c r="C12938" t="s">
        <v>472</v>
      </c>
      <c r="D12938" t="s">
        <v>22</v>
      </c>
      <c r="E12938" t="s">
        <v>777</v>
      </c>
      <c r="F12938" t="s">
        <v>776</v>
      </c>
      <c r="G12938" t="s">
        <v>29</v>
      </c>
      <c r="H12938" t="s">
        <v>192</v>
      </c>
      <c r="I12938">
        <v>60</v>
      </c>
      <c r="J12938">
        <v>3</v>
      </c>
      <c r="K12938">
        <v>5387</v>
      </c>
      <c r="L12938" t="s">
        <v>471</v>
      </c>
      <c r="M12938" s="2">
        <f>+Table3[[#This Row],[CHW]]/Table3[[#This Row],[Count of Airbill Number]]</f>
        <v>20</v>
      </c>
    </row>
    <row r="12939" spans="2:13">
      <c r="B12939" t="s">
        <v>20</v>
      </c>
      <c r="C12939" t="s">
        <v>472</v>
      </c>
      <c r="D12939" t="s">
        <v>22</v>
      </c>
      <c r="E12939" t="s">
        <v>776</v>
      </c>
      <c r="F12939" t="s">
        <v>778</v>
      </c>
      <c r="G12939" t="s">
        <v>312</v>
      </c>
      <c r="H12939" t="s">
        <v>233</v>
      </c>
      <c r="I12939">
        <v>60</v>
      </c>
      <c r="J12939">
        <v>3</v>
      </c>
      <c r="K12939">
        <v>5388</v>
      </c>
      <c r="L12939" t="s">
        <v>471</v>
      </c>
      <c r="M12939" s="2">
        <f>+Table3[[#This Row],[CHW]]/Table3[[#This Row],[Count of Airbill Number]]</f>
        <v>20</v>
      </c>
    </row>
    <row r="12940" spans="2:13">
      <c r="B12940" t="s">
        <v>20</v>
      </c>
      <c r="C12940" t="s">
        <v>472</v>
      </c>
      <c r="D12940" t="s">
        <v>22</v>
      </c>
      <c r="E12940" t="s">
        <v>776</v>
      </c>
      <c r="F12940" t="s">
        <v>778</v>
      </c>
      <c r="G12940" t="s">
        <v>397</v>
      </c>
      <c r="H12940" t="s">
        <v>113</v>
      </c>
      <c r="I12940">
        <v>60</v>
      </c>
      <c r="J12940">
        <v>4</v>
      </c>
      <c r="K12940">
        <v>5389</v>
      </c>
      <c r="L12940" t="s">
        <v>471</v>
      </c>
      <c r="M12940" s="2">
        <f>+Table3[[#This Row],[CHW]]/Table3[[#This Row],[Count of Airbill Number]]</f>
        <v>15</v>
      </c>
    </row>
    <row r="12941" spans="2:13">
      <c r="B12941" t="s">
        <v>20</v>
      </c>
      <c r="C12941" t="s">
        <v>472</v>
      </c>
      <c r="D12941" t="s">
        <v>36</v>
      </c>
      <c r="E12941" t="s">
        <v>777</v>
      </c>
      <c r="F12941" t="s">
        <v>777</v>
      </c>
      <c r="G12941" t="s">
        <v>55</v>
      </c>
      <c r="H12941" t="s">
        <v>29</v>
      </c>
      <c r="I12941">
        <v>60</v>
      </c>
      <c r="J12941">
        <v>6</v>
      </c>
      <c r="K12941">
        <v>5390</v>
      </c>
      <c r="L12941" t="s">
        <v>471</v>
      </c>
      <c r="M12941" s="2">
        <f>+Table3[[#This Row],[CHW]]/Table3[[#This Row],[Count of Airbill Number]]</f>
        <v>10</v>
      </c>
    </row>
    <row r="12942" spans="2:13">
      <c r="B12942" t="s">
        <v>20</v>
      </c>
      <c r="C12942" t="s">
        <v>472</v>
      </c>
      <c r="D12942" t="s">
        <v>36</v>
      </c>
      <c r="E12942" t="s">
        <v>776</v>
      </c>
      <c r="F12942" t="s">
        <v>776</v>
      </c>
      <c r="G12942" t="s">
        <v>37</v>
      </c>
      <c r="H12942" t="s">
        <v>132</v>
      </c>
      <c r="I12942">
        <v>60</v>
      </c>
      <c r="J12942">
        <v>6</v>
      </c>
      <c r="K12942">
        <v>5391</v>
      </c>
      <c r="L12942" t="s">
        <v>471</v>
      </c>
      <c r="M12942" s="2">
        <f>+Table3[[#This Row],[CHW]]/Table3[[#This Row],[Count of Airbill Number]]</f>
        <v>10</v>
      </c>
    </row>
    <row r="12943" spans="2:13">
      <c r="B12943" t="s">
        <v>20</v>
      </c>
      <c r="C12943" t="s">
        <v>472</v>
      </c>
      <c r="D12943" t="s">
        <v>36</v>
      </c>
      <c r="E12943" t="s">
        <v>776</v>
      </c>
      <c r="F12943" t="s">
        <v>778</v>
      </c>
      <c r="G12943" t="s">
        <v>85</v>
      </c>
      <c r="H12943" t="s">
        <v>267</v>
      </c>
      <c r="I12943">
        <v>60</v>
      </c>
      <c r="J12943">
        <v>2</v>
      </c>
      <c r="K12943">
        <v>5392</v>
      </c>
      <c r="L12943" t="s">
        <v>471</v>
      </c>
      <c r="M12943" s="2">
        <f>+Table3[[#This Row],[CHW]]/Table3[[#This Row],[Count of Airbill Number]]</f>
        <v>30</v>
      </c>
    </row>
    <row r="12944" spans="2:13">
      <c r="B12944" t="s">
        <v>20</v>
      </c>
      <c r="C12944" t="s">
        <v>21</v>
      </c>
      <c r="D12944" t="s">
        <v>22</v>
      </c>
      <c r="E12944" t="s">
        <v>776</v>
      </c>
      <c r="F12944" t="s">
        <v>776</v>
      </c>
      <c r="G12944" t="s">
        <v>37</v>
      </c>
      <c r="H12944" t="s">
        <v>152</v>
      </c>
      <c r="I12944">
        <v>59.989999999999995</v>
      </c>
      <c r="J12944">
        <v>33</v>
      </c>
      <c r="K12944">
        <v>5393</v>
      </c>
      <c r="L12944" t="s">
        <v>471</v>
      </c>
      <c r="M12944" s="2">
        <f>+Table3[[#This Row],[CHW]]/Table3[[#This Row],[Count of Airbill Number]]</f>
        <v>1.8178787878787876</v>
      </c>
    </row>
    <row r="12945" spans="2:13">
      <c r="B12945" t="s">
        <v>20</v>
      </c>
      <c r="C12945" t="s">
        <v>472</v>
      </c>
      <c r="D12945" t="s">
        <v>22</v>
      </c>
      <c r="E12945" t="s">
        <v>776</v>
      </c>
      <c r="F12945" t="s">
        <v>776</v>
      </c>
      <c r="G12945" t="s">
        <v>85</v>
      </c>
      <c r="H12945" t="s">
        <v>558</v>
      </c>
      <c r="I12945">
        <v>59.9</v>
      </c>
      <c r="J12945">
        <v>4</v>
      </c>
      <c r="K12945">
        <v>5394</v>
      </c>
      <c r="L12945" t="s">
        <v>471</v>
      </c>
      <c r="M12945" s="2">
        <f>+Table3[[#This Row],[CHW]]/Table3[[#This Row],[Count of Airbill Number]]</f>
        <v>14.975</v>
      </c>
    </row>
    <row r="12946" spans="2:13">
      <c r="B12946" t="s">
        <v>35</v>
      </c>
      <c r="C12946" t="s">
        <v>472</v>
      </c>
      <c r="D12946" t="s">
        <v>36</v>
      </c>
      <c r="E12946" t="s">
        <v>776</v>
      </c>
      <c r="F12946" t="s">
        <v>776</v>
      </c>
      <c r="G12946" t="s">
        <v>518</v>
      </c>
      <c r="H12946" t="s">
        <v>116</v>
      </c>
      <c r="I12946">
        <v>59.599999999999994</v>
      </c>
      <c r="J12946">
        <v>7</v>
      </c>
      <c r="K12946">
        <v>5395</v>
      </c>
      <c r="L12946" t="s">
        <v>471</v>
      </c>
      <c r="M12946" s="2">
        <f>+Table3[[#This Row],[CHW]]/Table3[[#This Row],[Count of Airbill Number]]</f>
        <v>8.5142857142857142</v>
      </c>
    </row>
    <row r="12947" spans="2:13">
      <c r="B12947" t="s">
        <v>20</v>
      </c>
      <c r="C12947" t="s">
        <v>472</v>
      </c>
      <c r="D12947" t="s">
        <v>22</v>
      </c>
      <c r="E12947" t="s">
        <v>776</v>
      </c>
      <c r="F12947" t="s">
        <v>776</v>
      </c>
      <c r="G12947" t="s">
        <v>72</v>
      </c>
      <c r="H12947" t="s">
        <v>24</v>
      </c>
      <c r="I12947">
        <v>59.5</v>
      </c>
      <c r="J12947">
        <v>5</v>
      </c>
      <c r="K12947">
        <v>5396</v>
      </c>
      <c r="L12947" t="s">
        <v>471</v>
      </c>
      <c r="M12947" s="2">
        <f>+Table3[[#This Row],[CHW]]/Table3[[#This Row],[Count of Airbill Number]]</f>
        <v>11.9</v>
      </c>
    </row>
    <row r="12948" spans="2:13">
      <c r="B12948" t="s">
        <v>20</v>
      </c>
      <c r="C12948" t="s">
        <v>472</v>
      </c>
      <c r="D12948" t="s">
        <v>22</v>
      </c>
      <c r="E12948" t="s">
        <v>778</v>
      </c>
      <c r="F12948" t="s">
        <v>776</v>
      </c>
      <c r="G12948" t="s">
        <v>516</v>
      </c>
      <c r="H12948" t="s">
        <v>602</v>
      </c>
      <c r="I12948">
        <v>59.5</v>
      </c>
      <c r="J12948">
        <v>2</v>
      </c>
      <c r="K12948">
        <v>5397</v>
      </c>
      <c r="L12948" t="s">
        <v>471</v>
      </c>
      <c r="M12948" s="2">
        <f>+Table3[[#This Row],[CHW]]/Table3[[#This Row],[Count of Airbill Number]]</f>
        <v>29.75</v>
      </c>
    </row>
    <row r="12949" spans="2:13">
      <c r="B12949" t="s">
        <v>35</v>
      </c>
      <c r="C12949" t="s">
        <v>472</v>
      </c>
      <c r="D12949" t="s">
        <v>36</v>
      </c>
      <c r="E12949" t="s">
        <v>776</v>
      </c>
      <c r="F12949" t="s">
        <v>776</v>
      </c>
      <c r="G12949" t="s">
        <v>572</v>
      </c>
      <c r="H12949" t="s">
        <v>116</v>
      </c>
      <c r="I12949">
        <v>59.4</v>
      </c>
      <c r="J12949">
        <v>9</v>
      </c>
      <c r="K12949">
        <v>5398</v>
      </c>
      <c r="L12949" t="s">
        <v>471</v>
      </c>
      <c r="M12949" s="2">
        <f>+Table3[[#This Row],[CHW]]/Table3[[#This Row],[Count of Airbill Number]]</f>
        <v>6.6</v>
      </c>
    </row>
    <row r="12950" spans="2:13">
      <c r="B12950" t="s">
        <v>20</v>
      </c>
      <c r="C12950" t="s">
        <v>21</v>
      </c>
      <c r="D12950" t="s">
        <v>22</v>
      </c>
      <c r="E12950" t="s">
        <v>776</v>
      </c>
      <c r="F12950" t="s">
        <v>776</v>
      </c>
      <c r="G12950" t="s">
        <v>67</v>
      </c>
      <c r="H12950" t="s">
        <v>88</v>
      </c>
      <c r="I12950">
        <v>59.216093199999989</v>
      </c>
      <c r="J12950">
        <v>3</v>
      </c>
      <c r="K12950">
        <v>5399</v>
      </c>
      <c r="L12950" t="s">
        <v>471</v>
      </c>
      <c r="M12950" s="2">
        <f>+Table3[[#This Row],[CHW]]/Table3[[#This Row],[Count of Airbill Number]]</f>
        <v>19.738697733333328</v>
      </c>
    </row>
    <row r="12951" spans="2:13">
      <c r="B12951" t="s">
        <v>35</v>
      </c>
      <c r="C12951" t="s">
        <v>472</v>
      </c>
      <c r="D12951" t="s">
        <v>36</v>
      </c>
      <c r="E12951" t="s">
        <v>776</v>
      </c>
      <c r="F12951" t="s">
        <v>776</v>
      </c>
      <c r="G12951" t="s">
        <v>37</v>
      </c>
      <c r="H12951" t="s">
        <v>84</v>
      </c>
      <c r="I12951">
        <v>59.2</v>
      </c>
      <c r="J12951">
        <v>3</v>
      </c>
      <c r="K12951">
        <v>5400</v>
      </c>
      <c r="L12951" t="s">
        <v>471</v>
      </c>
      <c r="M12951" s="2">
        <f>+Table3[[#This Row],[CHW]]/Table3[[#This Row],[Count of Airbill Number]]</f>
        <v>19.733333333333334</v>
      </c>
    </row>
    <row r="12952" spans="2:13">
      <c r="B12952" t="s">
        <v>20</v>
      </c>
      <c r="C12952" t="s">
        <v>21</v>
      </c>
      <c r="D12952" t="s">
        <v>22</v>
      </c>
      <c r="E12952" t="s">
        <v>776</v>
      </c>
      <c r="F12952" t="s">
        <v>776</v>
      </c>
      <c r="G12952" t="s">
        <v>37</v>
      </c>
      <c r="H12952" t="s">
        <v>108</v>
      </c>
      <c r="I12952">
        <v>59.13</v>
      </c>
      <c r="J12952">
        <v>7</v>
      </c>
      <c r="K12952">
        <v>5401</v>
      </c>
      <c r="L12952" t="s">
        <v>471</v>
      </c>
      <c r="M12952" s="2">
        <f>+Table3[[#This Row],[CHW]]/Table3[[#This Row],[Count of Airbill Number]]</f>
        <v>8.4471428571428575</v>
      </c>
    </row>
    <row r="12953" spans="2:13">
      <c r="B12953" t="s">
        <v>35</v>
      </c>
      <c r="C12953" t="s">
        <v>472</v>
      </c>
      <c r="D12953" t="s">
        <v>36</v>
      </c>
      <c r="E12953" t="s">
        <v>777</v>
      </c>
      <c r="F12953" t="s">
        <v>777</v>
      </c>
      <c r="G12953" t="s">
        <v>290</v>
      </c>
      <c r="H12953" t="s">
        <v>489</v>
      </c>
      <c r="I12953">
        <v>59.1</v>
      </c>
      <c r="J12953">
        <v>2</v>
      </c>
      <c r="K12953">
        <v>5402</v>
      </c>
      <c r="L12953" t="s">
        <v>471</v>
      </c>
      <c r="M12953" s="2">
        <f>+Table3[[#This Row],[CHW]]/Table3[[#This Row],[Count of Airbill Number]]</f>
        <v>29.55</v>
      </c>
    </row>
    <row r="12954" spans="2:13">
      <c r="B12954" t="s">
        <v>20</v>
      </c>
      <c r="C12954" t="s">
        <v>472</v>
      </c>
      <c r="D12954" t="s">
        <v>22</v>
      </c>
      <c r="E12954" t="s">
        <v>776</v>
      </c>
      <c r="F12954" t="s">
        <v>776</v>
      </c>
      <c r="G12954" t="s">
        <v>37</v>
      </c>
      <c r="H12954" t="s">
        <v>130</v>
      </c>
      <c r="I12954">
        <v>59.1</v>
      </c>
      <c r="J12954">
        <v>4</v>
      </c>
      <c r="K12954">
        <v>5403</v>
      </c>
      <c r="L12954" t="s">
        <v>471</v>
      </c>
      <c r="M12954" s="2">
        <f>+Table3[[#This Row],[CHW]]/Table3[[#This Row],[Count of Airbill Number]]</f>
        <v>14.775</v>
      </c>
    </row>
    <row r="12955" spans="2:13">
      <c r="B12955" t="s">
        <v>35</v>
      </c>
      <c r="C12955" t="s">
        <v>21</v>
      </c>
      <c r="D12955" t="s">
        <v>36</v>
      </c>
      <c r="E12955" t="s">
        <v>778</v>
      </c>
      <c r="F12955" t="s">
        <v>778</v>
      </c>
      <c r="G12955" t="s">
        <v>474</v>
      </c>
      <c r="H12955" t="s">
        <v>536</v>
      </c>
      <c r="I12955">
        <v>59</v>
      </c>
      <c r="J12955">
        <v>1</v>
      </c>
      <c r="K12955">
        <v>5404</v>
      </c>
      <c r="L12955" t="s">
        <v>471</v>
      </c>
      <c r="M12955" s="2">
        <f>+Table3[[#This Row],[CHW]]/Table3[[#This Row],[Count of Airbill Number]]</f>
        <v>59</v>
      </c>
    </row>
    <row r="12956" spans="2:13">
      <c r="B12956" t="s">
        <v>35</v>
      </c>
      <c r="C12956" t="s">
        <v>21</v>
      </c>
      <c r="D12956" t="s">
        <v>36</v>
      </c>
      <c r="E12956" t="s">
        <v>778</v>
      </c>
      <c r="F12956" t="s">
        <v>778</v>
      </c>
      <c r="G12956" t="s">
        <v>494</v>
      </c>
      <c r="H12956" t="s">
        <v>248</v>
      </c>
      <c r="I12956">
        <v>59</v>
      </c>
      <c r="J12956">
        <v>1</v>
      </c>
      <c r="K12956">
        <v>5405</v>
      </c>
      <c r="L12956" t="s">
        <v>471</v>
      </c>
      <c r="M12956" s="2">
        <f>+Table3[[#This Row],[CHW]]/Table3[[#This Row],[Count of Airbill Number]]</f>
        <v>59</v>
      </c>
    </row>
    <row r="12957" spans="2:13">
      <c r="B12957" t="s">
        <v>35</v>
      </c>
      <c r="C12957" t="s">
        <v>472</v>
      </c>
      <c r="D12957" t="s">
        <v>36</v>
      </c>
      <c r="E12957" t="s">
        <v>777</v>
      </c>
      <c r="F12957" t="s">
        <v>777</v>
      </c>
      <c r="G12957" t="s">
        <v>26</v>
      </c>
      <c r="H12957" t="s">
        <v>27</v>
      </c>
      <c r="I12957">
        <v>59</v>
      </c>
      <c r="J12957">
        <v>2</v>
      </c>
      <c r="K12957">
        <v>5406</v>
      </c>
      <c r="L12957" t="s">
        <v>471</v>
      </c>
      <c r="M12957" s="2">
        <f>+Table3[[#This Row],[CHW]]/Table3[[#This Row],[Count of Airbill Number]]</f>
        <v>29.5</v>
      </c>
    </row>
    <row r="12958" spans="2:13">
      <c r="B12958" t="s">
        <v>20</v>
      </c>
      <c r="C12958" t="s">
        <v>21</v>
      </c>
      <c r="D12958" t="s">
        <v>22</v>
      </c>
      <c r="E12958" t="s">
        <v>778</v>
      </c>
      <c r="F12958" t="s">
        <v>778</v>
      </c>
      <c r="G12958" t="s">
        <v>507</v>
      </c>
      <c r="H12958" t="s">
        <v>358</v>
      </c>
      <c r="I12958">
        <v>59</v>
      </c>
      <c r="J12958">
        <v>47</v>
      </c>
      <c r="K12958">
        <v>5407</v>
      </c>
      <c r="L12958" t="s">
        <v>471</v>
      </c>
      <c r="M12958" s="2">
        <f>+Table3[[#This Row],[CHW]]/Table3[[#This Row],[Count of Airbill Number]]</f>
        <v>1.2553191489361701</v>
      </c>
    </row>
    <row r="12959" spans="2:13">
      <c r="B12959" t="s">
        <v>20</v>
      </c>
      <c r="C12959" t="s">
        <v>21</v>
      </c>
      <c r="D12959" t="s">
        <v>22</v>
      </c>
      <c r="E12959" t="s">
        <v>778</v>
      </c>
      <c r="F12959" t="s">
        <v>778</v>
      </c>
      <c r="G12959" t="s">
        <v>86</v>
      </c>
      <c r="H12959" t="s">
        <v>327</v>
      </c>
      <c r="I12959">
        <v>59</v>
      </c>
      <c r="J12959">
        <v>4</v>
      </c>
      <c r="K12959">
        <v>5408</v>
      </c>
      <c r="L12959" t="s">
        <v>471</v>
      </c>
      <c r="M12959" s="2">
        <f>+Table3[[#This Row],[CHW]]/Table3[[#This Row],[Count of Airbill Number]]</f>
        <v>14.75</v>
      </c>
    </row>
    <row r="12960" spans="2:13">
      <c r="B12960" t="s">
        <v>20</v>
      </c>
      <c r="C12960" t="s">
        <v>21</v>
      </c>
      <c r="D12960" t="s">
        <v>36</v>
      </c>
      <c r="E12960" t="s">
        <v>777</v>
      </c>
      <c r="F12960" t="s">
        <v>778</v>
      </c>
      <c r="G12960" t="s">
        <v>106</v>
      </c>
      <c r="H12960" t="s">
        <v>51</v>
      </c>
      <c r="I12960">
        <v>59</v>
      </c>
      <c r="J12960">
        <v>22</v>
      </c>
      <c r="K12960">
        <v>5409</v>
      </c>
      <c r="L12960" t="s">
        <v>471</v>
      </c>
      <c r="M12960" s="2">
        <f>+Table3[[#This Row],[CHW]]/Table3[[#This Row],[Count of Airbill Number]]</f>
        <v>2.6818181818181817</v>
      </c>
    </row>
    <row r="12961" spans="2:13">
      <c r="B12961" t="s">
        <v>20</v>
      </c>
      <c r="C12961" t="s">
        <v>472</v>
      </c>
      <c r="D12961" t="s">
        <v>22</v>
      </c>
      <c r="E12961" t="s">
        <v>776</v>
      </c>
      <c r="F12961" t="s">
        <v>776</v>
      </c>
      <c r="G12961" t="s">
        <v>23</v>
      </c>
      <c r="H12961" t="s">
        <v>72</v>
      </c>
      <c r="I12961">
        <v>59</v>
      </c>
      <c r="J12961">
        <v>3</v>
      </c>
      <c r="K12961">
        <v>5410</v>
      </c>
      <c r="L12961" t="s">
        <v>471</v>
      </c>
      <c r="M12961" s="2">
        <f>+Table3[[#This Row],[CHW]]/Table3[[#This Row],[Count of Airbill Number]]</f>
        <v>19.666666666666668</v>
      </c>
    </row>
    <row r="12962" spans="2:13">
      <c r="B12962" t="s">
        <v>20</v>
      </c>
      <c r="C12962" t="s">
        <v>472</v>
      </c>
      <c r="D12962" t="s">
        <v>22</v>
      </c>
      <c r="E12962" t="s">
        <v>776</v>
      </c>
      <c r="F12962" t="s">
        <v>776</v>
      </c>
      <c r="G12962" t="s">
        <v>41</v>
      </c>
      <c r="H12962" t="s">
        <v>85</v>
      </c>
      <c r="I12962">
        <v>59</v>
      </c>
      <c r="J12962">
        <v>2</v>
      </c>
      <c r="K12962">
        <v>5411</v>
      </c>
      <c r="L12962" t="s">
        <v>471</v>
      </c>
      <c r="M12962" s="2">
        <f>+Table3[[#This Row],[CHW]]/Table3[[#This Row],[Count of Airbill Number]]</f>
        <v>29.5</v>
      </c>
    </row>
    <row r="12963" spans="2:13">
      <c r="B12963" t="s">
        <v>20</v>
      </c>
      <c r="C12963" t="s">
        <v>472</v>
      </c>
      <c r="D12963" t="s">
        <v>22</v>
      </c>
      <c r="E12963" t="s">
        <v>778</v>
      </c>
      <c r="F12963" t="s">
        <v>777</v>
      </c>
      <c r="G12963" t="s">
        <v>150</v>
      </c>
      <c r="H12963" t="s">
        <v>332</v>
      </c>
      <c r="I12963">
        <v>59</v>
      </c>
      <c r="J12963">
        <v>2</v>
      </c>
      <c r="K12963">
        <v>5412</v>
      </c>
      <c r="L12963" t="s">
        <v>471</v>
      </c>
      <c r="M12963" s="2">
        <f>+Table3[[#This Row],[CHW]]/Table3[[#This Row],[Count of Airbill Number]]</f>
        <v>29.5</v>
      </c>
    </row>
    <row r="12964" spans="2:13">
      <c r="B12964" t="s">
        <v>20</v>
      </c>
      <c r="C12964" t="s">
        <v>472</v>
      </c>
      <c r="D12964" t="s">
        <v>22</v>
      </c>
      <c r="E12964" t="s">
        <v>778</v>
      </c>
      <c r="F12964" t="s">
        <v>778</v>
      </c>
      <c r="G12964" t="s">
        <v>135</v>
      </c>
      <c r="H12964" t="s">
        <v>90</v>
      </c>
      <c r="I12964">
        <v>59</v>
      </c>
      <c r="J12964">
        <v>3</v>
      </c>
      <c r="K12964">
        <v>5413</v>
      </c>
      <c r="L12964" t="s">
        <v>471</v>
      </c>
      <c r="M12964" s="2">
        <f>+Table3[[#This Row],[CHW]]/Table3[[#This Row],[Count of Airbill Number]]</f>
        <v>19.666666666666668</v>
      </c>
    </row>
    <row r="12965" spans="2:13">
      <c r="B12965" t="s">
        <v>20</v>
      </c>
      <c r="C12965" t="s">
        <v>472</v>
      </c>
      <c r="D12965" t="s">
        <v>22</v>
      </c>
      <c r="E12965" t="s">
        <v>776</v>
      </c>
      <c r="F12965" t="s">
        <v>778</v>
      </c>
      <c r="G12965" t="s">
        <v>103</v>
      </c>
      <c r="H12965" t="s">
        <v>51</v>
      </c>
      <c r="I12965">
        <v>59</v>
      </c>
      <c r="J12965">
        <v>3</v>
      </c>
      <c r="K12965">
        <v>5414</v>
      </c>
      <c r="L12965" t="s">
        <v>471</v>
      </c>
      <c r="M12965" s="2">
        <f>+Table3[[#This Row],[CHW]]/Table3[[#This Row],[Count of Airbill Number]]</f>
        <v>19.666666666666668</v>
      </c>
    </row>
    <row r="12966" spans="2:13">
      <c r="B12966" t="s">
        <v>20</v>
      </c>
      <c r="C12966" t="s">
        <v>472</v>
      </c>
      <c r="D12966" t="s">
        <v>22</v>
      </c>
      <c r="E12966" t="s">
        <v>776</v>
      </c>
      <c r="F12966" t="s">
        <v>776</v>
      </c>
      <c r="G12966" t="s">
        <v>84</v>
      </c>
      <c r="H12966" t="s">
        <v>49</v>
      </c>
      <c r="I12966">
        <v>59</v>
      </c>
      <c r="J12966">
        <v>6</v>
      </c>
      <c r="K12966">
        <v>5415</v>
      </c>
      <c r="L12966" t="s">
        <v>471</v>
      </c>
      <c r="M12966" s="2">
        <f>+Table3[[#This Row],[CHW]]/Table3[[#This Row],[Count of Airbill Number]]</f>
        <v>9.8333333333333339</v>
      </c>
    </row>
    <row r="12967" spans="2:13">
      <c r="B12967" t="s">
        <v>20</v>
      </c>
      <c r="C12967" t="s">
        <v>472</v>
      </c>
      <c r="D12967" t="s">
        <v>22</v>
      </c>
      <c r="E12967" t="s">
        <v>777</v>
      </c>
      <c r="F12967" t="s">
        <v>777</v>
      </c>
      <c r="G12967" t="s">
        <v>573</v>
      </c>
      <c r="H12967" t="s">
        <v>106</v>
      </c>
      <c r="I12967">
        <v>59</v>
      </c>
      <c r="J12967">
        <v>6</v>
      </c>
      <c r="K12967">
        <v>5416</v>
      </c>
      <c r="L12967" t="s">
        <v>471</v>
      </c>
      <c r="M12967" s="2">
        <f>+Table3[[#This Row],[CHW]]/Table3[[#This Row],[Count of Airbill Number]]</f>
        <v>9.8333333333333339</v>
      </c>
    </row>
    <row r="12968" spans="2:13">
      <c r="B12968" t="s">
        <v>20</v>
      </c>
      <c r="C12968" t="s">
        <v>472</v>
      </c>
      <c r="D12968" t="s">
        <v>22</v>
      </c>
      <c r="E12968" t="s">
        <v>778</v>
      </c>
      <c r="F12968" t="s">
        <v>776</v>
      </c>
      <c r="G12968" t="s">
        <v>405</v>
      </c>
      <c r="H12968" t="s">
        <v>216</v>
      </c>
      <c r="I12968">
        <v>59</v>
      </c>
      <c r="J12968">
        <v>1</v>
      </c>
      <c r="K12968">
        <v>5417</v>
      </c>
      <c r="L12968" t="s">
        <v>471</v>
      </c>
      <c r="M12968" s="2">
        <f>+Table3[[#This Row],[CHW]]/Table3[[#This Row],[Count of Airbill Number]]</f>
        <v>59</v>
      </c>
    </row>
    <row r="12969" spans="2:13">
      <c r="B12969" t="s">
        <v>20</v>
      </c>
      <c r="C12969" t="s">
        <v>472</v>
      </c>
      <c r="D12969" t="s">
        <v>36</v>
      </c>
      <c r="E12969" t="s">
        <v>778</v>
      </c>
      <c r="F12969" t="s">
        <v>778</v>
      </c>
      <c r="G12969" t="s">
        <v>51</v>
      </c>
      <c r="H12969" t="s">
        <v>330</v>
      </c>
      <c r="I12969">
        <v>59</v>
      </c>
      <c r="J12969">
        <v>4</v>
      </c>
      <c r="K12969">
        <v>5418</v>
      </c>
      <c r="L12969" t="s">
        <v>471</v>
      </c>
      <c r="M12969" s="2">
        <f>+Table3[[#This Row],[CHW]]/Table3[[#This Row],[Count of Airbill Number]]</f>
        <v>14.75</v>
      </c>
    </row>
    <row r="12970" spans="2:13">
      <c r="B12970" t="s">
        <v>20</v>
      </c>
      <c r="C12970" t="s">
        <v>472</v>
      </c>
      <c r="D12970" t="s">
        <v>22</v>
      </c>
      <c r="E12970" t="s">
        <v>776</v>
      </c>
      <c r="F12970" t="s">
        <v>776</v>
      </c>
      <c r="G12970" t="s">
        <v>85</v>
      </c>
      <c r="H12970" t="s">
        <v>71</v>
      </c>
      <c r="I12970">
        <v>58.900000000000006</v>
      </c>
      <c r="J12970">
        <v>4</v>
      </c>
      <c r="K12970">
        <v>5419</v>
      </c>
      <c r="L12970" t="s">
        <v>471</v>
      </c>
      <c r="M12970" s="2">
        <f>+Table3[[#This Row],[CHW]]/Table3[[#This Row],[Count of Airbill Number]]</f>
        <v>14.725000000000001</v>
      </c>
    </row>
    <row r="12971" spans="2:13">
      <c r="B12971" t="s">
        <v>20</v>
      </c>
      <c r="C12971" t="s">
        <v>21</v>
      </c>
      <c r="D12971" t="s">
        <v>22</v>
      </c>
      <c r="E12971" t="s">
        <v>777</v>
      </c>
      <c r="F12971" t="s">
        <v>777</v>
      </c>
      <c r="G12971" t="s">
        <v>97</v>
      </c>
      <c r="H12971" t="s">
        <v>611</v>
      </c>
      <c r="I12971">
        <v>58.550000000000004</v>
      </c>
      <c r="J12971">
        <v>7</v>
      </c>
      <c r="K12971">
        <v>5420</v>
      </c>
      <c r="L12971" t="s">
        <v>471</v>
      </c>
      <c r="M12971" s="2">
        <f>+Table3[[#This Row],[CHW]]/Table3[[#This Row],[Count of Airbill Number]]</f>
        <v>8.3642857142857157</v>
      </c>
    </row>
    <row r="12972" spans="2:13">
      <c r="B12972" t="s">
        <v>20</v>
      </c>
      <c r="C12972" t="s">
        <v>21</v>
      </c>
      <c r="D12972" t="s">
        <v>22</v>
      </c>
      <c r="E12972" t="s">
        <v>776</v>
      </c>
      <c r="F12972" t="s">
        <v>776</v>
      </c>
      <c r="G12972" t="s">
        <v>85</v>
      </c>
      <c r="H12972" t="s">
        <v>525</v>
      </c>
      <c r="I12972">
        <v>58.349999999999994</v>
      </c>
      <c r="J12972">
        <v>8</v>
      </c>
      <c r="K12972">
        <v>5421</v>
      </c>
      <c r="L12972" t="s">
        <v>471</v>
      </c>
      <c r="M12972" s="2">
        <f>+Table3[[#This Row],[CHW]]/Table3[[#This Row],[Count of Airbill Number]]</f>
        <v>7.2937499999999993</v>
      </c>
    </row>
    <row r="12973" spans="2:13">
      <c r="B12973" t="s">
        <v>20</v>
      </c>
      <c r="C12973" t="s">
        <v>21</v>
      </c>
      <c r="D12973" t="s">
        <v>22</v>
      </c>
      <c r="E12973" t="s">
        <v>778</v>
      </c>
      <c r="F12973" t="s">
        <v>777</v>
      </c>
      <c r="G12973" t="s">
        <v>250</v>
      </c>
      <c r="H12973" t="s">
        <v>181</v>
      </c>
      <c r="I12973">
        <v>58.29999999999999</v>
      </c>
      <c r="J12973">
        <v>156</v>
      </c>
      <c r="K12973">
        <v>5422</v>
      </c>
      <c r="L12973" t="s">
        <v>471</v>
      </c>
      <c r="M12973" s="2">
        <f>+Table3[[#This Row],[CHW]]/Table3[[#This Row],[Count of Airbill Number]]</f>
        <v>0.37371794871794867</v>
      </c>
    </row>
    <row r="12974" spans="2:13">
      <c r="B12974" t="s">
        <v>20</v>
      </c>
      <c r="C12974" t="s">
        <v>21</v>
      </c>
      <c r="D12974" t="s">
        <v>22</v>
      </c>
      <c r="E12974" t="s">
        <v>778</v>
      </c>
      <c r="F12974" t="s">
        <v>778</v>
      </c>
      <c r="G12974" t="s">
        <v>113</v>
      </c>
      <c r="H12974" t="s">
        <v>250</v>
      </c>
      <c r="I12974">
        <v>58.26</v>
      </c>
      <c r="J12974">
        <v>7</v>
      </c>
      <c r="K12974">
        <v>5423</v>
      </c>
      <c r="L12974" t="s">
        <v>471</v>
      </c>
      <c r="M12974" s="2">
        <f>+Table3[[#This Row],[CHW]]/Table3[[#This Row],[Count of Airbill Number]]</f>
        <v>8.3228571428571421</v>
      </c>
    </row>
    <row r="12975" spans="2:13">
      <c r="B12975" t="s">
        <v>20</v>
      </c>
      <c r="C12975" t="s">
        <v>472</v>
      </c>
      <c r="D12975" t="s">
        <v>22</v>
      </c>
      <c r="E12975" t="s">
        <v>776</v>
      </c>
      <c r="F12975" t="s">
        <v>778</v>
      </c>
      <c r="G12975" t="s">
        <v>66</v>
      </c>
      <c r="H12975" t="s">
        <v>548</v>
      </c>
      <c r="I12975">
        <v>58.1</v>
      </c>
      <c r="J12975">
        <v>2</v>
      </c>
      <c r="K12975">
        <v>5424</v>
      </c>
      <c r="L12975" t="s">
        <v>471</v>
      </c>
      <c r="M12975" s="2">
        <f>+Table3[[#This Row],[CHW]]/Table3[[#This Row],[Count of Airbill Number]]</f>
        <v>29.05</v>
      </c>
    </row>
    <row r="12976" spans="2:13">
      <c r="B12976" t="s">
        <v>35</v>
      </c>
      <c r="C12976" t="s">
        <v>21</v>
      </c>
      <c r="D12976" t="s">
        <v>36</v>
      </c>
      <c r="E12976" t="s">
        <v>777</v>
      </c>
      <c r="F12976" t="s">
        <v>777</v>
      </c>
      <c r="G12976" t="s">
        <v>44</v>
      </c>
      <c r="H12976" t="s">
        <v>429</v>
      </c>
      <c r="I12976">
        <v>58</v>
      </c>
      <c r="J12976">
        <v>4</v>
      </c>
      <c r="K12976">
        <v>5425</v>
      </c>
      <c r="L12976" t="s">
        <v>471</v>
      </c>
      <c r="M12976" s="2">
        <f>+Table3[[#This Row],[CHW]]/Table3[[#This Row],[Count of Airbill Number]]</f>
        <v>14.5</v>
      </c>
    </row>
    <row r="12977" spans="2:13">
      <c r="B12977" t="s">
        <v>35</v>
      </c>
      <c r="C12977" t="s">
        <v>472</v>
      </c>
      <c r="D12977" t="s">
        <v>36</v>
      </c>
      <c r="E12977" t="s">
        <v>776</v>
      </c>
      <c r="F12977" t="s">
        <v>776</v>
      </c>
      <c r="G12977" t="s">
        <v>85</v>
      </c>
      <c r="H12977" t="s">
        <v>40</v>
      </c>
      <c r="I12977">
        <v>58</v>
      </c>
      <c r="J12977">
        <v>4</v>
      </c>
      <c r="K12977">
        <v>5426</v>
      </c>
      <c r="L12977" t="s">
        <v>471</v>
      </c>
      <c r="M12977" s="2">
        <f>+Table3[[#This Row],[CHW]]/Table3[[#This Row],[Count of Airbill Number]]</f>
        <v>14.5</v>
      </c>
    </row>
    <row r="12978" spans="2:13">
      <c r="B12978" t="s">
        <v>20</v>
      </c>
      <c r="C12978" t="s">
        <v>21</v>
      </c>
      <c r="D12978" t="s">
        <v>22</v>
      </c>
      <c r="E12978" t="s">
        <v>778</v>
      </c>
      <c r="F12978" t="s">
        <v>776</v>
      </c>
      <c r="G12978" t="s">
        <v>261</v>
      </c>
      <c r="H12978" t="s">
        <v>37</v>
      </c>
      <c r="I12978">
        <v>58</v>
      </c>
      <c r="J12978">
        <v>58</v>
      </c>
      <c r="K12978">
        <v>5427</v>
      </c>
      <c r="L12978" t="s">
        <v>471</v>
      </c>
      <c r="M12978" s="2">
        <f>+Table3[[#This Row],[CHW]]/Table3[[#This Row],[Count of Airbill Number]]</f>
        <v>1</v>
      </c>
    </row>
    <row r="12979" spans="2:13">
      <c r="B12979" t="s">
        <v>20</v>
      </c>
      <c r="C12979" t="s">
        <v>21</v>
      </c>
      <c r="D12979" t="s">
        <v>22</v>
      </c>
      <c r="E12979" t="s">
        <v>778</v>
      </c>
      <c r="F12979" t="s">
        <v>778</v>
      </c>
      <c r="G12979" t="s">
        <v>150</v>
      </c>
      <c r="H12979" t="s">
        <v>402</v>
      </c>
      <c r="I12979">
        <v>58</v>
      </c>
      <c r="J12979">
        <v>9</v>
      </c>
      <c r="K12979">
        <v>5428</v>
      </c>
      <c r="L12979" t="s">
        <v>471</v>
      </c>
      <c r="M12979" s="2">
        <f>+Table3[[#This Row],[CHW]]/Table3[[#This Row],[Count of Airbill Number]]</f>
        <v>6.4444444444444446</v>
      </c>
    </row>
    <row r="12980" spans="2:13">
      <c r="B12980" t="s">
        <v>20</v>
      </c>
      <c r="C12980" t="s">
        <v>21</v>
      </c>
      <c r="D12980" t="s">
        <v>22</v>
      </c>
      <c r="E12980" t="s">
        <v>777</v>
      </c>
      <c r="F12980" t="s">
        <v>776</v>
      </c>
      <c r="G12980" t="s">
        <v>259</v>
      </c>
      <c r="H12980" t="s">
        <v>66</v>
      </c>
      <c r="I12980">
        <v>58</v>
      </c>
      <c r="J12980">
        <v>8</v>
      </c>
      <c r="K12980">
        <v>5429</v>
      </c>
      <c r="L12980" t="s">
        <v>471</v>
      </c>
      <c r="M12980" s="2">
        <f>+Table3[[#This Row],[CHW]]/Table3[[#This Row],[Count of Airbill Number]]</f>
        <v>7.25</v>
      </c>
    </row>
    <row r="12981" spans="2:13">
      <c r="B12981" t="s">
        <v>20</v>
      </c>
      <c r="C12981" t="s">
        <v>21</v>
      </c>
      <c r="D12981" t="s">
        <v>22</v>
      </c>
      <c r="E12981" t="s">
        <v>778</v>
      </c>
      <c r="F12981" t="s">
        <v>778</v>
      </c>
      <c r="G12981" t="s">
        <v>358</v>
      </c>
      <c r="H12981" t="s">
        <v>113</v>
      </c>
      <c r="I12981">
        <v>58</v>
      </c>
      <c r="J12981">
        <v>45</v>
      </c>
      <c r="K12981">
        <v>5430</v>
      </c>
      <c r="L12981" t="s">
        <v>471</v>
      </c>
      <c r="M12981" s="2">
        <f>+Table3[[#This Row],[CHW]]/Table3[[#This Row],[Count of Airbill Number]]</f>
        <v>1.288888888888889</v>
      </c>
    </row>
    <row r="12982" spans="2:13">
      <c r="B12982" t="s">
        <v>20</v>
      </c>
      <c r="C12982" t="s">
        <v>21</v>
      </c>
      <c r="D12982" t="s">
        <v>22</v>
      </c>
      <c r="E12982" t="s">
        <v>778</v>
      </c>
      <c r="F12982" t="s">
        <v>778</v>
      </c>
      <c r="G12982" t="s">
        <v>333</v>
      </c>
      <c r="H12982" t="s">
        <v>150</v>
      </c>
      <c r="I12982">
        <v>58</v>
      </c>
      <c r="J12982">
        <v>43</v>
      </c>
      <c r="K12982">
        <v>5431</v>
      </c>
      <c r="L12982" t="s">
        <v>471</v>
      </c>
      <c r="M12982" s="2">
        <f>+Table3[[#This Row],[CHW]]/Table3[[#This Row],[Count of Airbill Number]]</f>
        <v>1.3488372093023255</v>
      </c>
    </row>
    <row r="12983" spans="2:13">
      <c r="B12983" t="s">
        <v>20</v>
      </c>
      <c r="C12983" t="s">
        <v>472</v>
      </c>
      <c r="D12983" t="s">
        <v>22</v>
      </c>
      <c r="E12983" t="s">
        <v>776</v>
      </c>
      <c r="F12983" t="s">
        <v>776</v>
      </c>
      <c r="G12983" t="s">
        <v>63</v>
      </c>
      <c r="H12983" t="s">
        <v>23</v>
      </c>
      <c r="I12983">
        <v>58</v>
      </c>
      <c r="J12983">
        <v>3</v>
      </c>
      <c r="K12983">
        <v>5432</v>
      </c>
      <c r="L12983" t="s">
        <v>471</v>
      </c>
      <c r="M12983" s="2">
        <f>+Table3[[#This Row],[CHW]]/Table3[[#This Row],[Count of Airbill Number]]</f>
        <v>19.333333333333332</v>
      </c>
    </row>
    <row r="12984" spans="2:13">
      <c r="B12984" t="s">
        <v>20</v>
      </c>
      <c r="C12984" t="s">
        <v>472</v>
      </c>
      <c r="D12984" t="s">
        <v>22</v>
      </c>
      <c r="E12984" t="s">
        <v>777</v>
      </c>
      <c r="F12984" t="s">
        <v>777</v>
      </c>
      <c r="G12984" t="s">
        <v>374</v>
      </c>
      <c r="H12984" t="s">
        <v>227</v>
      </c>
      <c r="I12984">
        <v>58</v>
      </c>
      <c r="J12984">
        <v>1</v>
      </c>
      <c r="K12984">
        <v>5433</v>
      </c>
      <c r="L12984" t="s">
        <v>471</v>
      </c>
      <c r="M12984" s="2">
        <f>+Table3[[#This Row],[CHW]]/Table3[[#This Row],[Count of Airbill Number]]</f>
        <v>58</v>
      </c>
    </row>
    <row r="12985" spans="2:13">
      <c r="B12985" t="s">
        <v>20</v>
      </c>
      <c r="C12985" t="s">
        <v>472</v>
      </c>
      <c r="D12985" t="s">
        <v>22</v>
      </c>
      <c r="E12985" t="s">
        <v>776</v>
      </c>
      <c r="F12985" t="s">
        <v>778</v>
      </c>
      <c r="G12985" t="s">
        <v>122</v>
      </c>
      <c r="H12985" t="s">
        <v>90</v>
      </c>
      <c r="I12985">
        <v>58</v>
      </c>
      <c r="J12985">
        <v>3</v>
      </c>
      <c r="K12985">
        <v>5434</v>
      </c>
      <c r="L12985" t="s">
        <v>471</v>
      </c>
      <c r="M12985" s="2">
        <f>+Table3[[#This Row],[CHW]]/Table3[[#This Row],[Count of Airbill Number]]</f>
        <v>19.333333333333332</v>
      </c>
    </row>
    <row r="12986" spans="2:13">
      <c r="B12986" t="s">
        <v>20</v>
      </c>
      <c r="C12986" t="s">
        <v>472</v>
      </c>
      <c r="D12986" t="s">
        <v>22</v>
      </c>
      <c r="E12986" t="s">
        <v>777</v>
      </c>
      <c r="F12986" t="s">
        <v>777</v>
      </c>
      <c r="G12986" t="s">
        <v>230</v>
      </c>
      <c r="H12986" t="s">
        <v>26</v>
      </c>
      <c r="I12986">
        <v>58</v>
      </c>
      <c r="J12986">
        <v>1</v>
      </c>
      <c r="K12986">
        <v>5435</v>
      </c>
      <c r="L12986" t="s">
        <v>471</v>
      </c>
      <c r="M12986" s="2">
        <f>+Table3[[#This Row],[CHW]]/Table3[[#This Row],[Count of Airbill Number]]</f>
        <v>58</v>
      </c>
    </row>
    <row r="12987" spans="2:13">
      <c r="B12987" t="s">
        <v>20</v>
      </c>
      <c r="C12987" t="s">
        <v>472</v>
      </c>
      <c r="D12987" t="s">
        <v>22</v>
      </c>
      <c r="E12987" t="s">
        <v>776</v>
      </c>
      <c r="F12987" t="s">
        <v>776</v>
      </c>
      <c r="G12987" t="s">
        <v>178</v>
      </c>
      <c r="H12987" t="s">
        <v>89</v>
      </c>
      <c r="I12987">
        <v>58</v>
      </c>
      <c r="J12987">
        <v>5</v>
      </c>
      <c r="K12987">
        <v>5436</v>
      </c>
      <c r="L12987" t="s">
        <v>471</v>
      </c>
      <c r="M12987" s="2">
        <f>+Table3[[#This Row],[CHW]]/Table3[[#This Row],[Count of Airbill Number]]</f>
        <v>11.6</v>
      </c>
    </row>
    <row r="12988" spans="2:13">
      <c r="B12988" t="s">
        <v>20</v>
      </c>
      <c r="C12988" t="s">
        <v>472</v>
      </c>
      <c r="D12988" t="s">
        <v>22</v>
      </c>
      <c r="E12988" t="s">
        <v>777</v>
      </c>
      <c r="F12988" t="s">
        <v>777</v>
      </c>
      <c r="G12988" t="s">
        <v>44</v>
      </c>
      <c r="H12988" t="s">
        <v>274</v>
      </c>
      <c r="I12988">
        <v>58</v>
      </c>
      <c r="J12988">
        <v>3</v>
      </c>
      <c r="K12988">
        <v>5437</v>
      </c>
      <c r="L12988" t="s">
        <v>471</v>
      </c>
      <c r="M12988" s="2">
        <f>+Table3[[#This Row],[CHW]]/Table3[[#This Row],[Count of Airbill Number]]</f>
        <v>19.333333333333332</v>
      </c>
    </row>
    <row r="12989" spans="2:13">
      <c r="B12989" t="s">
        <v>20</v>
      </c>
      <c r="C12989" t="s">
        <v>472</v>
      </c>
      <c r="D12989" t="s">
        <v>22</v>
      </c>
      <c r="E12989" t="s">
        <v>777</v>
      </c>
      <c r="F12989" t="s">
        <v>777</v>
      </c>
      <c r="G12989" t="s">
        <v>162</v>
      </c>
      <c r="H12989" t="s">
        <v>360</v>
      </c>
      <c r="I12989">
        <v>58</v>
      </c>
      <c r="J12989">
        <v>1</v>
      </c>
      <c r="K12989">
        <v>5438</v>
      </c>
      <c r="L12989" t="s">
        <v>471</v>
      </c>
      <c r="M12989" s="2">
        <f>+Table3[[#This Row],[CHW]]/Table3[[#This Row],[Count of Airbill Number]]</f>
        <v>58</v>
      </c>
    </row>
    <row r="12990" spans="2:13">
      <c r="B12990" t="s">
        <v>20</v>
      </c>
      <c r="C12990" t="s">
        <v>472</v>
      </c>
      <c r="D12990" t="s">
        <v>22</v>
      </c>
      <c r="E12990" t="s">
        <v>776</v>
      </c>
      <c r="F12990" t="s">
        <v>776</v>
      </c>
      <c r="G12990" t="s">
        <v>53</v>
      </c>
      <c r="H12990" t="s">
        <v>31</v>
      </c>
      <c r="I12990">
        <v>58</v>
      </c>
      <c r="J12990">
        <v>9</v>
      </c>
      <c r="K12990">
        <v>5439</v>
      </c>
      <c r="L12990" t="s">
        <v>471</v>
      </c>
      <c r="M12990" s="2">
        <f>+Table3[[#This Row],[CHW]]/Table3[[#This Row],[Count of Airbill Number]]</f>
        <v>6.4444444444444446</v>
      </c>
    </row>
    <row r="12991" spans="2:13">
      <c r="B12991" t="s">
        <v>20</v>
      </c>
      <c r="C12991" t="s">
        <v>472</v>
      </c>
      <c r="D12991" t="s">
        <v>22</v>
      </c>
      <c r="E12991" t="s">
        <v>776</v>
      </c>
      <c r="F12991" t="s">
        <v>776</v>
      </c>
      <c r="G12991" t="s">
        <v>89</v>
      </c>
      <c r="H12991" t="s">
        <v>170</v>
      </c>
      <c r="I12991">
        <v>58</v>
      </c>
      <c r="J12991">
        <v>3</v>
      </c>
      <c r="K12991">
        <v>5440</v>
      </c>
      <c r="L12991" t="s">
        <v>471</v>
      </c>
      <c r="M12991" s="2">
        <f>+Table3[[#This Row],[CHW]]/Table3[[#This Row],[Count of Airbill Number]]</f>
        <v>19.333333333333332</v>
      </c>
    </row>
    <row r="12992" spans="2:13">
      <c r="B12992" t="s">
        <v>20</v>
      </c>
      <c r="C12992" t="s">
        <v>472</v>
      </c>
      <c r="D12992" t="s">
        <v>22</v>
      </c>
      <c r="E12992" t="s">
        <v>776</v>
      </c>
      <c r="F12992" t="s">
        <v>778</v>
      </c>
      <c r="G12992" t="s">
        <v>49</v>
      </c>
      <c r="H12992" t="s">
        <v>109</v>
      </c>
      <c r="I12992">
        <v>58</v>
      </c>
      <c r="J12992">
        <v>2</v>
      </c>
      <c r="K12992">
        <v>5441</v>
      </c>
      <c r="L12992" t="s">
        <v>471</v>
      </c>
      <c r="M12992" s="2">
        <f>+Table3[[#This Row],[CHW]]/Table3[[#This Row],[Count of Airbill Number]]</f>
        <v>29</v>
      </c>
    </row>
    <row r="12993" spans="2:13">
      <c r="B12993" t="s">
        <v>20</v>
      </c>
      <c r="C12993" t="s">
        <v>472</v>
      </c>
      <c r="D12993" t="s">
        <v>36</v>
      </c>
      <c r="E12993" t="s">
        <v>777</v>
      </c>
      <c r="F12993" t="s">
        <v>777</v>
      </c>
      <c r="G12993" t="s">
        <v>484</v>
      </c>
      <c r="H12993" t="s">
        <v>505</v>
      </c>
      <c r="I12993">
        <v>57.9</v>
      </c>
      <c r="J12993">
        <v>5</v>
      </c>
      <c r="K12993">
        <v>5442</v>
      </c>
      <c r="L12993" t="s">
        <v>471</v>
      </c>
      <c r="M12993" s="2">
        <f>+Table3[[#This Row],[CHW]]/Table3[[#This Row],[Count of Airbill Number]]</f>
        <v>11.58</v>
      </c>
    </row>
    <row r="12994" spans="2:13">
      <c r="B12994" t="s">
        <v>20</v>
      </c>
      <c r="C12994" t="s">
        <v>472</v>
      </c>
      <c r="D12994" t="s">
        <v>22</v>
      </c>
      <c r="E12994" t="s">
        <v>776</v>
      </c>
      <c r="F12994" t="s">
        <v>778</v>
      </c>
      <c r="G12994" t="s">
        <v>37</v>
      </c>
      <c r="H12994" t="s">
        <v>298</v>
      </c>
      <c r="I12994">
        <v>57.72</v>
      </c>
      <c r="J12994">
        <v>2</v>
      </c>
      <c r="K12994">
        <v>5443</v>
      </c>
      <c r="L12994" t="s">
        <v>471</v>
      </c>
      <c r="M12994" s="2">
        <f>+Table3[[#This Row],[CHW]]/Table3[[#This Row],[Count of Airbill Number]]</f>
        <v>28.86</v>
      </c>
    </row>
    <row r="12995" spans="2:13">
      <c r="B12995" t="s">
        <v>20</v>
      </c>
      <c r="C12995" t="s">
        <v>472</v>
      </c>
      <c r="D12995" t="s">
        <v>22</v>
      </c>
      <c r="E12995" t="s">
        <v>778</v>
      </c>
      <c r="F12995" t="s">
        <v>778</v>
      </c>
      <c r="G12995" t="s">
        <v>283</v>
      </c>
      <c r="H12995" t="s">
        <v>679</v>
      </c>
      <c r="I12995">
        <v>57.519999999999996</v>
      </c>
      <c r="J12995">
        <v>2</v>
      </c>
      <c r="K12995">
        <v>5444</v>
      </c>
      <c r="L12995" t="s">
        <v>471</v>
      </c>
      <c r="M12995" s="2">
        <f>+Table3[[#This Row],[CHW]]/Table3[[#This Row],[Count of Airbill Number]]</f>
        <v>28.759999999999998</v>
      </c>
    </row>
    <row r="12996" spans="2:13">
      <c r="B12996" t="s">
        <v>20</v>
      </c>
      <c r="C12996" t="s">
        <v>21</v>
      </c>
      <c r="D12996" t="s">
        <v>22</v>
      </c>
      <c r="E12996" t="s">
        <v>776</v>
      </c>
      <c r="F12996" t="s">
        <v>778</v>
      </c>
      <c r="G12996" t="s">
        <v>66</v>
      </c>
      <c r="H12996" t="s">
        <v>498</v>
      </c>
      <c r="I12996">
        <v>57.5</v>
      </c>
      <c r="J12996">
        <v>4</v>
      </c>
      <c r="K12996">
        <v>5445</v>
      </c>
      <c r="L12996" t="s">
        <v>471</v>
      </c>
      <c r="M12996" s="2">
        <f>+Table3[[#This Row],[CHW]]/Table3[[#This Row],[Count of Airbill Number]]</f>
        <v>14.375</v>
      </c>
    </row>
    <row r="12997" spans="2:13">
      <c r="B12997" t="s">
        <v>20</v>
      </c>
      <c r="C12997" t="s">
        <v>472</v>
      </c>
      <c r="D12997" t="s">
        <v>22</v>
      </c>
      <c r="E12997" t="s">
        <v>776</v>
      </c>
      <c r="F12997" t="s">
        <v>776</v>
      </c>
      <c r="G12997" t="s">
        <v>47</v>
      </c>
      <c r="H12997" t="s">
        <v>103</v>
      </c>
      <c r="I12997">
        <v>57.5</v>
      </c>
      <c r="J12997">
        <v>2</v>
      </c>
      <c r="K12997">
        <v>5446</v>
      </c>
      <c r="L12997" t="s">
        <v>471</v>
      </c>
      <c r="M12997" s="2">
        <f>+Table3[[#This Row],[CHW]]/Table3[[#This Row],[Count of Airbill Number]]</f>
        <v>28.75</v>
      </c>
    </row>
    <row r="12998" spans="2:13">
      <c r="B12998" t="s">
        <v>20</v>
      </c>
      <c r="C12998" t="s">
        <v>472</v>
      </c>
      <c r="D12998" t="s">
        <v>22</v>
      </c>
      <c r="E12998" t="s">
        <v>778</v>
      </c>
      <c r="F12998" t="s">
        <v>778</v>
      </c>
      <c r="G12998" t="s">
        <v>490</v>
      </c>
      <c r="H12998" t="s">
        <v>150</v>
      </c>
      <c r="I12998">
        <v>57.5</v>
      </c>
      <c r="J12998">
        <v>5</v>
      </c>
      <c r="K12998">
        <v>5447</v>
      </c>
      <c r="L12998" t="s">
        <v>471</v>
      </c>
      <c r="M12998" s="2">
        <f>+Table3[[#This Row],[CHW]]/Table3[[#This Row],[Count of Airbill Number]]</f>
        <v>11.5</v>
      </c>
    </row>
    <row r="12999" spans="2:13">
      <c r="B12999" t="s">
        <v>20</v>
      </c>
      <c r="C12999" t="s">
        <v>21</v>
      </c>
      <c r="D12999" t="s">
        <v>22</v>
      </c>
      <c r="E12999" t="s">
        <v>776</v>
      </c>
      <c r="F12999" t="s">
        <v>776</v>
      </c>
      <c r="G12999" t="s">
        <v>32</v>
      </c>
      <c r="H12999" t="s">
        <v>37</v>
      </c>
      <c r="I12999">
        <v>57.43</v>
      </c>
      <c r="J12999">
        <v>13</v>
      </c>
      <c r="K12999">
        <v>5448</v>
      </c>
      <c r="L12999" t="s">
        <v>471</v>
      </c>
      <c r="M12999" s="2">
        <f>+Table3[[#This Row],[CHW]]/Table3[[#This Row],[Count of Airbill Number]]</f>
        <v>4.4176923076923078</v>
      </c>
    </row>
    <row r="13000" spans="2:13">
      <c r="B13000" t="s">
        <v>20</v>
      </c>
      <c r="C13000" t="s">
        <v>21</v>
      </c>
      <c r="D13000" t="s">
        <v>22</v>
      </c>
      <c r="E13000" t="s">
        <v>777</v>
      </c>
      <c r="F13000" t="s">
        <v>778</v>
      </c>
      <c r="G13000" t="s">
        <v>227</v>
      </c>
      <c r="H13000" t="s">
        <v>644</v>
      </c>
      <c r="I13000">
        <v>57.1</v>
      </c>
      <c r="J13000">
        <v>6</v>
      </c>
      <c r="K13000">
        <v>5449</v>
      </c>
      <c r="L13000" t="s">
        <v>471</v>
      </c>
      <c r="M13000" s="2">
        <f>+Table3[[#This Row],[CHW]]/Table3[[#This Row],[Count of Airbill Number]]</f>
        <v>9.5166666666666675</v>
      </c>
    </row>
    <row r="13001" spans="2:13">
      <c r="B13001" t="s">
        <v>20</v>
      </c>
      <c r="C13001" t="s">
        <v>21</v>
      </c>
      <c r="D13001" t="s">
        <v>22</v>
      </c>
      <c r="E13001" t="s">
        <v>776</v>
      </c>
      <c r="F13001" t="s">
        <v>776</v>
      </c>
      <c r="G13001" t="s">
        <v>170</v>
      </c>
      <c r="H13001" t="s">
        <v>37</v>
      </c>
      <c r="I13001">
        <v>57</v>
      </c>
      <c r="J13001">
        <v>15</v>
      </c>
      <c r="K13001">
        <v>5450</v>
      </c>
      <c r="L13001" t="s">
        <v>471</v>
      </c>
      <c r="M13001" s="2">
        <f>+Table3[[#This Row],[CHW]]/Table3[[#This Row],[Count of Airbill Number]]</f>
        <v>3.8</v>
      </c>
    </row>
    <row r="13002" spans="2:13">
      <c r="B13002" t="s">
        <v>20</v>
      </c>
      <c r="C13002" t="s">
        <v>21</v>
      </c>
      <c r="D13002" t="s">
        <v>22</v>
      </c>
      <c r="E13002" t="s">
        <v>776</v>
      </c>
      <c r="F13002" t="s">
        <v>776</v>
      </c>
      <c r="G13002" t="s">
        <v>189</v>
      </c>
      <c r="H13002" t="s">
        <v>37</v>
      </c>
      <c r="I13002">
        <v>57</v>
      </c>
      <c r="J13002">
        <v>15</v>
      </c>
      <c r="K13002">
        <v>5451</v>
      </c>
      <c r="L13002" t="s">
        <v>471</v>
      </c>
      <c r="M13002" s="2">
        <f>+Table3[[#This Row],[CHW]]/Table3[[#This Row],[Count of Airbill Number]]</f>
        <v>3.8</v>
      </c>
    </row>
    <row r="13003" spans="2:13">
      <c r="B13003" t="s">
        <v>20</v>
      </c>
      <c r="C13003" t="s">
        <v>21</v>
      </c>
      <c r="D13003" t="s">
        <v>22</v>
      </c>
      <c r="E13003" t="s">
        <v>777</v>
      </c>
      <c r="F13003" t="s">
        <v>778</v>
      </c>
      <c r="G13003" t="s">
        <v>27</v>
      </c>
      <c r="H13003" t="s">
        <v>112</v>
      </c>
      <c r="I13003">
        <v>57</v>
      </c>
      <c r="J13003">
        <v>38</v>
      </c>
      <c r="K13003">
        <v>5452</v>
      </c>
      <c r="L13003" t="s">
        <v>471</v>
      </c>
      <c r="M13003" s="2">
        <f>+Table3[[#This Row],[CHW]]/Table3[[#This Row],[Count of Airbill Number]]</f>
        <v>1.5</v>
      </c>
    </row>
    <row r="13004" spans="2:13">
      <c r="B13004" t="s">
        <v>20</v>
      </c>
      <c r="C13004" t="s">
        <v>21</v>
      </c>
      <c r="D13004" t="s">
        <v>22</v>
      </c>
      <c r="E13004" t="s">
        <v>777</v>
      </c>
      <c r="F13004" t="s">
        <v>777</v>
      </c>
      <c r="G13004" t="s">
        <v>29</v>
      </c>
      <c r="H13004" t="s">
        <v>106</v>
      </c>
      <c r="I13004">
        <v>57</v>
      </c>
      <c r="J13004">
        <v>54</v>
      </c>
      <c r="K13004">
        <v>5453</v>
      </c>
      <c r="L13004" t="s">
        <v>471</v>
      </c>
      <c r="M13004" s="2">
        <f>+Table3[[#This Row],[CHW]]/Table3[[#This Row],[Count of Airbill Number]]</f>
        <v>1.0555555555555556</v>
      </c>
    </row>
    <row r="13005" spans="2:13">
      <c r="B13005" t="s">
        <v>20</v>
      </c>
      <c r="C13005" t="s">
        <v>21</v>
      </c>
      <c r="D13005" t="s">
        <v>36</v>
      </c>
      <c r="E13005" t="s">
        <v>777</v>
      </c>
      <c r="F13005" t="s">
        <v>777</v>
      </c>
      <c r="G13005" t="s">
        <v>274</v>
      </c>
      <c r="H13005" t="s">
        <v>27</v>
      </c>
      <c r="I13005">
        <v>57</v>
      </c>
      <c r="J13005">
        <v>50</v>
      </c>
      <c r="K13005">
        <v>5454</v>
      </c>
      <c r="L13005" t="s">
        <v>471</v>
      </c>
      <c r="M13005" s="2">
        <f>+Table3[[#This Row],[CHW]]/Table3[[#This Row],[Count of Airbill Number]]</f>
        <v>1.1399999999999999</v>
      </c>
    </row>
    <row r="13006" spans="2:13">
      <c r="B13006" t="s">
        <v>20</v>
      </c>
      <c r="C13006" t="s">
        <v>21</v>
      </c>
      <c r="D13006" t="s">
        <v>36</v>
      </c>
      <c r="E13006" t="s">
        <v>777</v>
      </c>
      <c r="F13006" t="s">
        <v>778</v>
      </c>
      <c r="G13006" t="s">
        <v>44</v>
      </c>
      <c r="H13006" t="s">
        <v>62</v>
      </c>
      <c r="I13006">
        <v>57</v>
      </c>
      <c r="J13006">
        <v>53</v>
      </c>
      <c r="K13006">
        <v>5455</v>
      </c>
      <c r="L13006" t="s">
        <v>471</v>
      </c>
      <c r="M13006" s="2">
        <f>+Table3[[#This Row],[CHW]]/Table3[[#This Row],[Count of Airbill Number]]</f>
        <v>1.0754716981132075</v>
      </c>
    </row>
    <row r="13007" spans="2:13">
      <c r="B13007" t="s">
        <v>20</v>
      </c>
      <c r="C13007" t="s">
        <v>472</v>
      </c>
      <c r="D13007" t="s">
        <v>22</v>
      </c>
      <c r="E13007" t="s">
        <v>778</v>
      </c>
      <c r="F13007" t="s">
        <v>778</v>
      </c>
      <c r="G13007" t="s">
        <v>548</v>
      </c>
      <c r="H13007" t="s">
        <v>51</v>
      </c>
      <c r="I13007">
        <v>57</v>
      </c>
      <c r="J13007">
        <v>1</v>
      </c>
      <c r="K13007">
        <v>5456</v>
      </c>
      <c r="L13007" t="s">
        <v>471</v>
      </c>
      <c r="M13007" s="2">
        <f>+Table3[[#This Row],[CHW]]/Table3[[#This Row],[Count of Airbill Number]]</f>
        <v>57</v>
      </c>
    </row>
    <row r="13008" spans="2:13">
      <c r="B13008" t="s">
        <v>20</v>
      </c>
      <c r="C13008" t="s">
        <v>472</v>
      </c>
      <c r="D13008" t="s">
        <v>22</v>
      </c>
      <c r="E13008" t="s">
        <v>777</v>
      </c>
      <c r="F13008" t="s">
        <v>777</v>
      </c>
      <c r="G13008" t="s">
        <v>97</v>
      </c>
      <c r="H13008" t="s">
        <v>29</v>
      </c>
      <c r="I13008">
        <v>57</v>
      </c>
      <c r="J13008">
        <v>3</v>
      </c>
      <c r="K13008">
        <v>5457</v>
      </c>
      <c r="L13008" t="s">
        <v>471</v>
      </c>
      <c r="M13008" s="2">
        <f>+Table3[[#This Row],[CHW]]/Table3[[#This Row],[Count of Airbill Number]]</f>
        <v>19</v>
      </c>
    </row>
    <row r="13009" spans="2:13">
      <c r="B13009" t="s">
        <v>20</v>
      </c>
      <c r="C13009" t="s">
        <v>472</v>
      </c>
      <c r="D13009" t="s">
        <v>22</v>
      </c>
      <c r="E13009" t="s">
        <v>776</v>
      </c>
      <c r="F13009" t="s">
        <v>777</v>
      </c>
      <c r="G13009" t="s">
        <v>57</v>
      </c>
      <c r="H13009" t="s">
        <v>110</v>
      </c>
      <c r="I13009">
        <v>57</v>
      </c>
      <c r="J13009">
        <v>1</v>
      </c>
      <c r="K13009">
        <v>5458</v>
      </c>
      <c r="L13009" t="s">
        <v>471</v>
      </c>
      <c r="M13009" s="2">
        <f>+Table3[[#This Row],[CHW]]/Table3[[#This Row],[Count of Airbill Number]]</f>
        <v>57</v>
      </c>
    </row>
    <row r="13010" spans="2:13">
      <c r="B13010" t="s">
        <v>20</v>
      </c>
      <c r="C13010" t="s">
        <v>472</v>
      </c>
      <c r="D13010" t="s">
        <v>22</v>
      </c>
      <c r="E13010" t="s">
        <v>776</v>
      </c>
      <c r="F13010" t="s">
        <v>776</v>
      </c>
      <c r="G13010" t="s">
        <v>33</v>
      </c>
      <c r="H13010" t="s">
        <v>39</v>
      </c>
      <c r="I13010">
        <v>57</v>
      </c>
      <c r="J13010">
        <v>3</v>
      </c>
      <c r="K13010">
        <v>5459</v>
      </c>
      <c r="L13010" t="s">
        <v>471</v>
      </c>
      <c r="M13010" s="2">
        <f>+Table3[[#This Row],[CHW]]/Table3[[#This Row],[Count of Airbill Number]]</f>
        <v>19</v>
      </c>
    </row>
    <row r="13011" spans="2:13">
      <c r="B13011" t="s">
        <v>20</v>
      </c>
      <c r="C13011" t="s">
        <v>472</v>
      </c>
      <c r="D13011" t="s">
        <v>22</v>
      </c>
      <c r="E13011" t="s">
        <v>776</v>
      </c>
      <c r="F13011" t="s">
        <v>777</v>
      </c>
      <c r="G13011" t="s">
        <v>66</v>
      </c>
      <c r="H13011" t="s">
        <v>436</v>
      </c>
      <c r="I13011">
        <v>57</v>
      </c>
      <c r="J13011">
        <v>2</v>
      </c>
      <c r="K13011">
        <v>5460</v>
      </c>
      <c r="L13011" t="s">
        <v>471</v>
      </c>
      <c r="M13011" s="2">
        <f>+Table3[[#This Row],[CHW]]/Table3[[#This Row],[Count of Airbill Number]]</f>
        <v>28.5</v>
      </c>
    </row>
    <row r="13012" spans="2:13">
      <c r="B13012" t="s">
        <v>20</v>
      </c>
      <c r="C13012" t="s">
        <v>472</v>
      </c>
      <c r="D13012" t="s">
        <v>22</v>
      </c>
      <c r="E13012" t="s">
        <v>778</v>
      </c>
      <c r="F13012" t="s">
        <v>776</v>
      </c>
      <c r="G13012" t="s">
        <v>283</v>
      </c>
      <c r="H13012" t="s">
        <v>216</v>
      </c>
      <c r="I13012">
        <v>57</v>
      </c>
      <c r="J13012">
        <v>5</v>
      </c>
      <c r="K13012">
        <v>5461</v>
      </c>
      <c r="L13012" t="s">
        <v>471</v>
      </c>
      <c r="M13012" s="2">
        <f>+Table3[[#This Row],[CHW]]/Table3[[#This Row],[Count of Airbill Number]]</f>
        <v>11.4</v>
      </c>
    </row>
    <row r="13013" spans="2:13">
      <c r="B13013" t="s">
        <v>20</v>
      </c>
      <c r="C13013" t="s">
        <v>472</v>
      </c>
      <c r="D13013" t="s">
        <v>22</v>
      </c>
      <c r="E13013" t="s">
        <v>776</v>
      </c>
      <c r="F13013" t="s">
        <v>778</v>
      </c>
      <c r="G13013" t="s">
        <v>85</v>
      </c>
      <c r="H13013" t="s">
        <v>304</v>
      </c>
      <c r="I13013">
        <v>57</v>
      </c>
      <c r="J13013">
        <v>3</v>
      </c>
      <c r="K13013">
        <v>5462</v>
      </c>
      <c r="L13013" t="s">
        <v>471</v>
      </c>
      <c r="M13013" s="2">
        <f>+Table3[[#This Row],[CHW]]/Table3[[#This Row],[Count of Airbill Number]]</f>
        <v>19</v>
      </c>
    </row>
    <row r="13014" spans="2:13">
      <c r="B13014" t="s">
        <v>20</v>
      </c>
      <c r="C13014" t="s">
        <v>472</v>
      </c>
      <c r="D13014" t="s">
        <v>22</v>
      </c>
      <c r="E13014" t="s">
        <v>776</v>
      </c>
      <c r="F13014" t="s">
        <v>776</v>
      </c>
      <c r="G13014" t="s">
        <v>32</v>
      </c>
      <c r="H13014" t="s">
        <v>84</v>
      </c>
      <c r="I13014">
        <v>57</v>
      </c>
      <c r="J13014">
        <v>4</v>
      </c>
      <c r="K13014">
        <v>5463</v>
      </c>
      <c r="L13014" t="s">
        <v>471</v>
      </c>
      <c r="M13014" s="2">
        <f>+Table3[[#This Row],[CHW]]/Table3[[#This Row],[Count of Airbill Number]]</f>
        <v>14.25</v>
      </c>
    </row>
    <row r="13015" spans="2:13">
      <c r="B13015" t="s">
        <v>20</v>
      </c>
      <c r="C13015" t="s">
        <v>472</v>
      </c>
      <c r="D13015" t="s">
        <v>22</v>
      </c>
      <c r="E13015" t="s">
        <v>776</v>
      </c>
      <c r="F13015" t="s">
        <v>776</v>
      </c>
      <c r="G13015" t="s">
        <v>89</v>
      </c>
      <c r="H13015" t="s">
        <v>43</v>
      </c>
      <c r="I13015">
        <v>57</v>
      </c>
      <c r="J13015">
        <v>3</v>
      </c>
      <c r="K13015">
        <v>5464</v>
      </c>
      <c r="L13015" t="s">
        <v>471</v>
      </c>
      <c r="M13015" s="2">
        <f>+Table3[[#This Row],[CHW]]/Table3[[#This Row],[Count of Airbill Number]]</f>
        <v>19</v>
      </c>
    </row>
    <row r="13016" spans="2:13">
      <c r="B13016" t="s">
        <v>20</v>
      </c>
      <c r="C13016" t="s">
        <v>472</v>
      </c>
      <c r="D13016" t="s">
        <v>22</v>
      </c>
      <c r="E13016" t="s">
        <v>777</v>
      </c>
      <c r="F13016" t="s">
        <v>777</v>
      </c>
      <c r="G13016" t="s">
        <v>227</v>
      </c>
      <c r="H13016" t="s">
        <v>628</v>
      </c>
      <c r="I13016">
        <v>56.97</v>
      </c>
      <c r="J13016">
        <v>2</v>
      </c>
      <c r="K13016">
        <v>5465</v>
      </c>
      <c r="L13016" t="s">
        <v>471</v>
      </c>
      <c r="M13016" s="2">
        <f>+Table3[[#This Row],[CHW]]/Table3[[#This Row],[Count of Airbill Number]]</f>
        <v>28.484999999999999</v>
      </c>
    </row>
    <row r="13017" spans="2:13">
      <c r="B13017" t="s">
        <v>20</v>
      </c>
      <c r="C13017" t="s">
        <v>472</v>
      </c>
      <c r="D13017" t="s">
        <v>22</v>
      </c>
      <c r="E13017" t="s">
        <v>778</v>
      </c>
      <c r="F13017" t="s">
        <v>778</v>
      </c>
      <c r="G13017" t="s">
        <v>433</v>
      </c>
      <c r="H13017" t="s">
        <v>135</v>
      </c>
      <c r="I13017">
        <v>56.93</v>
      </c>
      <c r="J13017">
        <v>3</v>
      </c>
      <c r="K13017">
        <v>5466</v>
      </c>
      <c r="L13017" t="s">
        <v>471</v>
      </c>
      <c r="M13017" s="2">
        <f>+Table3[[#This Row],[CHW]]/Table3[[#This Row],[Count of Airbill Number]]</f>
        <v>18.976666666666667</v>
      </c>
    </row>
    <row r="13018" spans="2:13">
      <c r="B13018" t="s">
        <v>20</v>
      </c>
      <c r="C13018" t="s">
        <v>472</v>
      </c>
      <c r="D13018" t="s">
        <v>22</v>
      </c>
      <c r="E13018" t="s">
        <v>778</v>
      </c>
      <c r="F13018" t="s">
        <v>778</v>
      </c>
      <c r="G13018" t="s">
        <v>112</v>
      </c>
      <c r="H13018" t="s">
        <v>155</v>
      </c>
      <c r="I13018">
        <v>56.9</v>
      </c>
      <c r="J13018">
        <v>3</v>
      </c>
      <c r="K13018">
        <v>5467</v>
      </c>
      <c r="L13018" t="s">
        <v>471</v>
      </c>
      <c r="M13018" s="2">
        <f>+Table3[[#This Row],[CHW]]/Table3[[#This Row],[Count of Airbill Number]]</f>
        <v>18.966666666666665</v>
      </c>
    </row>
    <row r="13019" spans="2:13">
      <c r="B13019" t="s">
        <v>20</v>
      </c>
      <c r="C13019" t="s">
        <v>472</v>
      </c>
      <c r="D13019" t="s">
        <v>22</v>
      </c>
      <c r="E13019" t="s">
        <v>778</v>
      </c>
      <c r="F13019" t="s">
        <v>778</v>
      </c>
      <c r="G13019" t="s">
        <v>112</v>
      </c>
      <c r="H13019" t="s">
        <v>498</v>
      </c>
      <c r="I13019">
        <v>56.8</v>
      </c>
      <c r="J13019">
        <v>5</v>
      </c>
      <c r="K13019">
        <v>5468</v>
      </c>
      <c r="L13019" t="s">
        <v>471</v>
      </c>
      <c r="M13019" s="2">
        <f>+Table3[[#This Row],[CHW]]/Table3[[#This Row],[Count of Airbill Number]]</f>
        <v>11.36</v>
      </c>
    </row>
    <row r="13020" spans="2:13">
      <c r="B13020" t="s">
        <v>20</v>
      </c>
      <c r="C13020" t="s">
        <v>21</v>
      </c>
      <c r="D13020" t="s">
        <v>22</v>
      </c>
      <c r="E13020" t="s">
        <v>778</v>
      </c>
      <c r="F13020" t="s">
        <v>778</v>
      </c>
      <c r="G13020" t="s">
        <v>113</v>
      </c>
      <c r="H13020" t="s">
        <v>124</v>
      </c>
      <c r="I13020">
        <v>56.42</v>
      </c>
      <c r="J13020">
        <v>6</v>
      </c>
      <c r="K13020">
        <v>5469</v>
      </c>
      <c r="L13020" t="s">
        <v>471</v>
      </c>
      <c r="M13020" s="2">
        <f>+Table3[[#This Row],[CHW]]/Table3[[#This Row],[Count of Airbill Number]]</f>
        <v>9.4033333333333342</v>
      </c>
    </row>
    <row r="13021" spans="2:13">
      <c r="B13021" t="s">
        <v>35</v>
      </c>
      <c r="C13021" t="s">
        <v>472</v>
      </c>
      <c r="D13021" t="s">
        <v>36</v>
      </c>
      <c r="E13021" t="s">
        <v>776</v>
      </c>
      <c r="F13021" t="s">
        <v>776</v>
      </c>
      <c r="G13021" t="s">
        <v>123</v>
      </c>
      <c r="H13021" t="s">
        <v>191</v>
      </c>
      <c r="I13021">
        <v>56.4</v>
      </c>
      <c r="J13021">
        <v>6</v>
      </c>
      <c r="K13021">
        <v>5470</v>
      </c>
      <c r="L13021" t="s">
        <v>471</v>
      </c>
      <c r="M13021" s="2">
        <f>+Table3[[#This Row],[CHW]]/Table3[[#This Row],[Count of Airbill Number]]</f>
        <v>9.4</v>
      </c>
    </row>
    <row r="13022" spans="2:13">
      <c r="B13022" t="s">
        <v>20</v>
      </c>
      <c r="C13022" t="s">
        <v>472</v>
      </c>
      <c r="D13022" t="s">
        <v>22</v>
      </c>
      <c r="E13022" t="s">
        <v>776</v>
      </c>
      <c r="F13022" t="s">
        <v>778</v>
      </c>
      <c r="G13022" t="s">
        <v>37</v>
      </c>
      <c r="H13022" t="s">
        <v>210</v>
      </c>
      <c r="I13022">
        <v>56.2</v>
      </c>
      <c r="J13022">
        <v>13</v>
      </c>
      <c r="K13022">
        <v>5471</v>
      </c>
      <c r="L13022" t="s">
        <v>471</v>
      </c>
      <c r="M13022" s="2">
        <f>+Table3[[#This Row],[CHW]]/Table3[[#This Row],[Count of Airbill Number]]</f>
        <v>4.3230769230769237</v>
      </c>
    </row>
    <row r="13023" spans="2:13">
      <c r="B13023" t="s">
        <v>20</v>
      </c>
      <c r="C13023" t="s">
        <v>21</v>
      </c>
      <c r="D13023" t="s">
        <v>22</v>
      </c>
      <c r="E13023" t="s">
        <v>778</v>
      </c>
      <c r="F13023" t="s">
        <v>778</v>
      </c>
      <c r="G13023" t="s">
        <v>173</v>
      </c>
      <c r="H13023" t="s">
        <v>124</v>
      </c>
      <c r="I13023">
        <v>56</v>
      </c>
      <c r="J13023">
        <v>3</v>
      </c>
      <c r="K13023">
        <v>5472</v>
      </c>
      <c r="L13023" t="s">
        <v>471</v>
      </c>
      <c r="M13023" s="2">
        <f>+Table3[[#This Row],[CHW]]/Table3[[#This Row],[Count of Airbill Number]]</f>
        <v>18.666666666666668</v>
      </c>
    </row>
    <row r="13024" spans="2:13">
      <c r="B13024" t="s">
        <v>20</v>
      </c>
      <c r="C13024" t="s">
        <v>21</v>
      </c>
      <c r="D13024" t="s">
        <v>22</v>
      </c>
      <c r="E13024" t="s">
        <v>777</v>
      </c>
      <c r="F13024" t="s">
        <v>777</v>
      </c>
      <c r="G13024" t="s">
        <v>537</v>
      </c>
      <c r="H13024" t="s">
        <v>106</v>
      </c>
      <c r="I13024">
        <v>56</v>
      </c>
      <c r="J13024">
        <v>40</v>
      </c>
      <c r="K13024">
        <v>5473</v>
      </c>
      <c r="L13024" t="s">
        <v>471</v>
      </c>
      <c r="M13024" s="2">
        <f>+Table3[[#This Row],[CHW]]/Table3[[#This Row],[Count of Airbill Number]]</f>
        <v>1.4</v>
      </c>
    </row>
    <row r="13025" spans="2:13">
      <c r="B13025" t="s">
        <v>20</v>
      </c>
      <c r="C13025" t="s">
        <v>21</v>
      </c>
      <c r="D13025" t="s">
        <v>22</v>
      </c>
      <c r="E13025" t="s">
        <v>776</v>
      </c>
      <c r="F13025" t="s">
        <v>778</v>
      </c>
      <c r="G13025" t="s">
        <v>312</v>
      </c>
      <c r="H13025" t="s">
        <v>51</v>
      </c>
      <c r="I13025">
        <v>56</v>
      </c>
      <c r="J13025">
        <v>6</v>
      </c>
      <c r="K13025">
        <v>5474</v>
      </c>
      <c r="L13025" t="s">
        <v>471</v>
      </c>
      <c r="M13025" s="2">
        <f>+Table3[[#This Row],[CHW]]/Table3[[#This Row],[Count of Airbill Number]]</f>
        <v>9.3333333333333339</v>
      </c>
    </row>
    <row r="13026" spans="2:13">
      <c r="B13026" t="s">
        <v>20</v>
      </c>
      <c r="C13026" t="s">
        <v>21</v>
      </c>
      <c r="D13026" t="s">
        <v>22</v>
      </c>
      <c r="E13026" t="s">
        <v>778</v>
      </c>
      <c r="F13026" t="s">
        <v>778</v>
      </c>
      <c r="G13026" t="s">
        <v>194</v>
      </c>
      <c r="H13026" t="s">
        <v>306</v>
      </c>
      <c r="I13026">
        <v>56</v>
      </c>
      <c r="J13026">
        <v>1</v>
      </c>
      <c r="K13026">
        <v>5475</v>
      </c>
      <c r="L13026" t="s">
        <v>471</v>
      </c>
      <c r="M13026" s="2">
        <f>+Table3[[#This Row],[CHW]]/Table3[[#This Row],[Count of Airbill Number]]</f>
        <v>56</v>
      </c>
    </row>
    <row r="13027" spans="2:13">
      <c r="B13027" t="s">
        <v>20</v>
      </c>
      <c r="C13027" t="s">
        <v>472</v>
      </c>
      <c r="D13027" t="s">
        <v>22</v>
      </c>
      <c r="E13027" t="s">
        <v>778</v>
      </c>
      <c r="F13027" t="s">
        <v>777</v>
      </c>
      <c r="G13027" t="s">
        <v>393</v>
      </c>
      <c r="H13027" t="s">
        <v>26</v>
      </c>
      <c r="I13027">
        <v>56</v>
      </c>
      <c r="J13027">
        <v>1</v>
      </c>
      <c r="K13027">
        <v>5476</v>
      </c>
      <c r="L13027" t="s">
        <v>471</v>
      </c>
      <c r="M13027" s="2">
        <f>+Table3[[#This Row],[CHW]]/Table3[[#This Row],[Count of Airbill Number]]</f>
        <v>56</v>
      </c>
    </row>
    <row r="13028" spans="2:13">
      <c r="B13028" t="s">
        <v>20</v>
      </c>
      <c r="C13028" t="s">
        <v>472</v>
      </c>
      <c r="D13028" t="s">
        <v>22</v>
      </c>
      <c r="E13028" t="s">
        <v>777</v>
      </c>
      <c r="F13028" t="s">
        <v>778</v>
      </c>
      <c r="G13028" t="s">
        <v>374</v>
      </c>
      <c r="H13028" t="s">
        <v>109</v>
      </c>
      <c r="I13028">
        <v>56</v>
      </c>
      <c r="J13028">
        <v>4</v>
      </c>
      <c r="K13028">
        <v>5477</v>
      </c>
      <c r="L13028" t="s">
        <v>471</v>
      </c>
      <c r="M13028" s="2">
        <f>+Table3[[#This Row],[CHW]]/Table3[[#This Row],[Count of Airbill Number]]</f>
        <v>14</v>
      </c>
    </row>
    <row r="13029" spans="2:13">
      <c r="B13029" t="s">
        <v>20</v>
      </c>
      <c r="C13029" t="s">
        <v>472</v>
      </c>
      <c r="D13029" t="s">
        <v>22</v>
      </c>
      <c r="E13029" t="s">
        <v>776</v>
      </c>
      <c r="F13029" t="s">
        <v>777</v>
      </c>
      <c r="G13029" t="s">
        <v>47</v>
      </c>
      <c r="H13029" t="s">
        <v>26</v>
      </c>
      <c r="I13029">
        <v>56</v>
      </c>
      <c r="J13029">
        <v>1</v>
      </c>
      <c r="K13029">
        <v>5478</v>
      </c>
      <c r="L13029" t="s">
        <v>471</v>
      </c>
      <c r="M13029" s="2">
        <f>+Table3[[#This Row],[CHW]]/Table3[[#This Row],[Count of Airbill Number]]</f>
        <v>56</v>
      </c>
    </row>
    <row r="13030" spans="2:13">
      <c r="B13030" t="s">
        <v>20</v>
      </c>
      <c r="C13030" t="s">
        <v>472</v>
      </c>
      <c r="D13030" t="s">
        <v>22</v>
      </c>
      <c r="E13030" t="s">
        <v>777</v>
      </c>
      <c r="F13030" t="s">
        <v>777</v>
      </c>
      <c r="G13030" t="s">
        <v>290</v>
      </c>
      <c r="H13030" t="s">
        <v>179</v>
      </c>
      <c r="I13030">
        <v>56</v>
      </c>
      <c r="J13030">
        <v>2</v>
      </c>
      <c r="K13030">
        <v>5479</v>
      </c>
      <c r="L13030" t="s">
        <v>471</v>
      </c>
      <c r="M13030" s="2">
        <f>+Table3[[#This Row],[CHW]]/Table3[[#This Row],[Count of Airbill Number]]</f>
        <v>28</v>
      </c>
    </row>
    <row r="13031" spans="2:13">
      <c r="B13031" t="s">
        <v>20</v>
      </c>
      <c r="C13031" t="s">
        <v>472</v>
      </c>
      <c r="D13031" t="s">
        <v>22</v>
      </c>
      <c r="E13031" t="s">
        <v>777</v>
      </c>
      <c r="F13031" t="s">
        <v>777</v>
      </c>
      <c r="G13031" t="s">
        <v>324</v>
      </c>
      <c r="H13031" t="s">
        <v>157</v>
      </c>
      <c r="I13031">
        <v>56</v>
      </c>
      <c r="J13031">
        <v>4</v>
      </c>
      <c r="K13031">
        <v>5480</v>
      </c>
      <c r="L13031" t="s">
        <v>471</v>
      </c>
      <c r="M13031" s="2">
        <f>+Table3[[#This Row],[CHW]]/Table3[[#This Row],[Count of Airbill Number]]</f>
        <v>14</v>
      </c>
    </row>
    <row r="13032" spans="2:13">
      <c r="B13032" t="s">
        <v>20</v>
      </c>
      <c r="C13032" t="s">
        <v>472</v>
      </c>
      <c r="D13032" t="s">
        <v>22</v>
      </c>
      <c r="E13032" t="s">
        <v>776</v>
      </c>
      <c r="F13032" t="s">
        <v>776</v>
      </c>
      <c r="G13032" t="s">
        <v>71</v>
      </c>
      <c r="H13032" t="s">
        <v>24</v>
      </c>
      <c r="I13032">
        <v>56</v>
      </c>
      <c r="J13032">
        <v>5</v>
      </c>
      <c r="K13032">
        <v>5481</v>
      </c>
      <c r="L13032" t="s">
        <v>471</v>
      </c>
      <c r="M13032" s="2">
        <f>+Table3[[#This Row],[CHW]]/Table3[[#This Row],[Count of Airbill Number]]</f>
        <v>11.2</v>
      </c>
    </row>
    <row r="13033" spans="2:13">
      <c r="B13033" t="s">
        <v>20</v>
      </c>
      <c r="C13033" t="s">
        <v>472</v>
      </c>
      <c r="D13033" t="s">
        <v>22</v>
      </c>
      <c r="E13033" t="s">
        <v>778</v>
      </c>
      <c r="F13033" t="s">
        <v>776</v>
      </c>
      <c r="G13033" t="s">
        <v>171</v>
      </c>
      <c r="H13033" t="s">
        <v>544</v>
      </c>
      <c r="I13033">
        <v>56</v>
      </c>
      <c r="J13033">
        <v>2</v>
      </c>
      <c r="K13033">
        <v>5482</v>
      </c>
      <c r="L13033" t="s">
        <v>471</v>
      </c>
      <c r="M13033" s="2">
        <f>+Table3[[#This Row],[CHW]]/Table3[[#This Row],[Count of Airbill Number]]</f>
        <v>28</v>
      </c>
    </row>
    <row r="13034" spans="2:13">
      <c r="B13034" t="s">
        <v>20</v>
      </c>
      <c r="C13034" t="s">
        <v>472</v>
      </c>
      <c r="D13034" t="s">
        <v>22</v>
      </c>
      <c r="E13034" t="s">
        <v>777</v>
      </c>
      <c r="F13034" t="s">
        <v>777</v>
      </c>
      <c r="G13034" t="s">
        <v>205</v>
      </c>
      <c r="H13034" t="s">
        <v>26</v>
      </c>
      <c r="I13034">
        <v>56</v>
      </c>
      <c r="J13034">
        <v>3</v>
      </c>
      <c r="K13034">
        <v>5483</v>
      </c>
      <c r="L13034" t="s">
        <v>471</v>
      </c>
      <c r="M13034" s="2">
        <f>+Table3[[#This Row],[CHW]]/Table3[[#This Row],[Count of Airbill Number]]</f>
        <v>18.666666666666668</v>
      </c>
    </row>
    <row r="13035" spans="2:13">
      <c r="B13035" t="s">
        <v>20</v>
      </c>
      <c r="C13035" t="s">
        <v>472</v>
      </c>
      <c r="D13035" t="s">
        <v>22</v>
      </c>
      <c r="E13035" t="s">
        <v>776</v>
      </c>
      <c r="F13035" t="s">
        <v>778</v>
      </c>
      <c r="G13035" t="s">
        <v>32</v>
      </c>
      <c r="H13035" t="s">
        <v>194</v>
      </c>
      <c r="I13035">
        <v>56</v>
      </c>
      <c r="J13035">
        <v>3</v>
      </c>
      <c r="K13035">
        <v>5484</v>
      </c>
      <c r="L13035" t="s">
        <v>471</v>
      </c>
      <c r="M13035" s="2">
        <f>+Table3[[#This Row],[CHW]]/Table3[[#This Row],[Count of Airbill Number]]</f>
        <v>18.666666666666668</v>
      </c>
    </row>
    <row r="13036" spans="2:13">
      <c r="B13036" t="s">
        <v>20</v>
      </c>
      <c r="C13036" t="s">
        <v>472</v>
      </c>
      <c r="D13036" t="s">
        <v>22</v>
      </c>
      <c r="E13036" t="s">
        <v>776</v>
      </c>
      <c r="F13036" t="s">
        <v>776</v>
      </c>
      <c r="G13036" t="s">
        <v>53</v>
      </c>
      <c r="H13036" t="s">
        <v>85</v>
      </c>
      <c r="I13036">
        <v>56</v>
      </c>
      <c r="J13036">
        <v>3</v>
      </c>
      <c r="K13036">
        <v>5485</v>
      </c>
      <c r="L13036" t="s">
        <v>471</v>
      </c>
      <c r="M13036" s="2">
        <f>+Table3[[#This Row],[CHW]]/Table3[[#This Row],[Count of Airbill Number]]</f>
        <v>18.666666666666668</v>
      </c>
    </row>
    <row r="13037" spans="2:13">
      <c r="B13037" t="s">
        <v>20</v>
      </c>
      <c r="C13037" t="s">
        <v>472</v>
      </c>
      <c r="D13037" t="s">
        <v>22</v>
      </c>
      <c r="E13037" t="s">
        <v>778</v>
      </c>
      <c r="F13037" t="s">
        <v>778</v>
      </c>
      <c r="G13037" t="s">
        <v>250</v>
      </c>
      <c r="H13037" t="s">
        <v>233</v>
      </c>
      <c r="I13037">
        <v>56</v>
      </c>
      <c r="J13037">
        <v>4</v>
      </c>
      <c r="K13037">
        <v>5486</v>
      </c>
      <c r="L13037" t="s">
        <v>471</v>
      </c>
      <c r="M13037" s="2">
        <f>+Table3[[#This Row],[CHW]]/Table3[[#This Row],[Count of Airbill Number]]</f>
        <v>14</v>
      </c>
    </row>
    <row r="13038" spans="2:13">
      <c r="B13038" t="s">
        <v>20</v>
      </c>
      <c r="C13038" t="s">
        <v>472</v>
      </c>
      <c r="D13038" t="s">
        <v>22</v>
      </c>
      <c r="E13038" t="s">
        <v>777</v>
      </c>
      <c r="F13038" t="s">
        <v>777</v>
      </c>
      <c r="G13038" t="s">
        <v>190</v>
      </c>
      <c r="H13038" t="s">
        <v>274</v>
      </c>
      <c r="I13038">
        <v>56</v>
      </c>
      <c r="J13038">
        <v>4</v>
      </c>
      <c r="K13038">
        <v>5487</v>
      </c>
      <c r="L13038" t="s">
        <v>471</v>
      </c>
      <c r="M13038" s="2">
        <f>+Table3[[#This Row],[CHW]]/Table3[[#This Row],[Count of Airbill Number]]</f>
        <v>14</v>
      </c>
    </row>
    <row r="13039" spans="2:13">
      <c r="B13039" t="s">
        <v>20</v>
      </c>
      <c r="C13039" t="s">
        <v>472</v>
      </c>
      <c r="D13039" t="s">
        <v>22</v>
      </c>
      <c r="E13039" t="s">
        <v>777</v>
      </c>
      <c r="F13039" t="s">
        <v>777</v>
      </c>
      <c r="G13039" t="s">
        <v>417</v>
      </c>
      <c r="H13039" t="s">
        <v>106</v>
      </c>
      <c r="I13039">
        <v>56</v>
      </c>
      <c r="J13039">
        <v>7</v>
      </c>
      <c r="K13039">
        <v>5488</v>
      </c>
      <c r="L13039" t="s">
        <v>471</v>
      </c>
      <c r="M13039" s="2">
        <f>+Table3[[#This Row],[CHW]]/Table3[[#This Row],[Count of Airbill Number]]</f>
        <v>8</v>
      </c>
    </row>
    <row r="13040" spans="2:13">
      <c r="B13040" t="s">
        <v>20</v>
      </c>
      <c r="C13040" t="s">
        <v>472</v>
      </c>
      <c r="D13040" t="s">
        <v>36</v>
      </c>
      <c r="E13040" t="s">
        <v>777</v>
      </c>
      <c r="F13040" t="s">
        <v>777</v>
      </c>
      <c r="G13040" t="s">
        <v>26</v>
      </c>
      <c r="H13040" t="s">
        <v>29</v>
      </c>
      <c r="I13040">
        <v>56</v>
      </c>
      <c r="J13040">
        <v>5</v>
      </c>
      <c r="K13040">
        <v>5489</v>
      </c>
      <c r="L13040" t="s">
        <v>471</v>
      </c>
      <c r="M13040" s="2">
        <f>+Table3[[#This Row],[CHW]]/Table3[[#This Row],[Count of Airbill Number]]</f>
        <v>11.2</v>
      </c>
    </row>
    <row r="13041" spans="2:13">
      <c r="B13041" t="s">
        <v>20</v>
      </c>
      <c r="C13041" t="s">
        <v>21</v>
      </c>
      <c r="D13041" t="s">
        <v>22</v>
      </c>
      <c r="E13041" t="s">
        <v>777</v>
      </c>
      <c r="F13041" t="s">
        <v>778</v>
      </c>
      <c r="G13041" t="s">
        <v>27</v>
      </c>
      <c r="H13041" t="s">
        <v>51</v>
      </c>
      <c r="I13041">
        <v>55.9</v>
      </c>
      <c r="J13041">
        <v>13</v>
      </c>
      <c r="K13041">
        <v>5490</v>
      </c>
      <c r="L13041" t="s">
        <v>471</v>
      </c>
      <c r="M13041" s="2">
        <f>+Table3[[#This Row],[CHW]]/Table3[[#This Row],[Count of Airbill Number]]</f>
        <v>4.3</v>
      </c>
    </row>
    <row r="13042" spans="2:13">
      <c r="B13042" t="s">
        <v>20</v>
      </c>
      <c r="C13042" t="s">
        <v>472</v>
      </c>
      <c r="D13042" t="s">
        <v>22</v>
      </c>
      <c r="E13042" t="s">
        <v>778</v>
      </c>
      <c r="F13042" t="s">
        <v>777</v>
      </c>
      <c r="G13042" t="s">
        <v>51</v>
      </c>
      <c r="H13042" t="s">
        <v>249</v>
      </c>
      <c r="I13042">
        <v>55.8</v>
      </c>
      <c r="J13042">
        <v>4</v>
      </c>
      <c r="K13042">
        <v>5491</v>
      </c>
      <c r="L13042" t="s">
        <v>471</v>
      </c>
      <c r="M13042" s="2">
        <f>+Table3[[#This Row],[CHW]]/Table3[[#This Row],[Count of Airbill Number]]</f>
        <v>13.95</v>
      </c>
    </row>
    <row r="13043" spans="2:13">
      <c r="B13043" t="s">
        <v>20</v>
      </c>
      <c r="C13043" t="s">
        <v>21</v>
      </c>
      <c r="D13043" t="s">
        <v>22</v>
      </c>
      <c r="E13043" t="s">
        <v>776</v>
      </c>
      <c r="F13043" t="s">
        <v>776</v>
      </c>
      <c r="G13043" t="s">
        <v>39</v>
      </c>
      <c r="H13043" t="s">
        <v>85</v>
      </c>
      <c r="I13043">
        <v>55.7</v>
      </c>
      <c r="J13043">
        <v>8</v>
      </c>
      <c r="K13043">
        <v>5492</v>
      </c>
      <c r="L13043" t="s">
        <v>471</v>
      </c>
      <c r="M13043" s="2">
        <f>+Table3[[#This Row],[CHW]]/Table3[[#This Row],[Count of Airbill Number]]</f>
        <v>6.9625000000000004</v>
      </c>
    </row>
    <row r="13044" spans="2:13">
      <c r="B13044" t="s">
        <v>20</v>
      </c>
      <c r="C13044" t="s">
        <v>472</v>
      </c>
      <c r="D13044" t="s">
        <v>22</v>
      </c>
      <c r="E13044" t="s">
        <v>778</v>
      </c>
      <c r="F13044" t="s">
        <v>778</v>
      </c>
      <c r="G13044" t="s">
        <v>521</v>
      </c>
      <c r="H13044" t="s">
        <v>113</v>
      </c>
      <c r="I13044">
        <v>55.7</v>
      </c>
      <c r="J13044">
        <v>3</v>
      </c>
      <c r="K13044">
        <v>5493</v>
      </c>
      <c r="L13044" t="s">
        <v>471</v>
      </c>
      <c r="M13044" s="2">
        <f>+Table3[[#This Row],[CHW]]/Table3[[#This Row],[Count of Airbill Number]]</f>
        <v>18.566666666666666</v>
      </c>
    </row>
    <row r="13045" spans="2:13">
      <c r="B13045" t="s">
        <v>20</v>
      </c>
      <c r="C13045" t="s">
        <v>21</v>
      </c>
      <c r="D13045" t="s">
        <v>22</v>
      </c>
      <c r="E13045" t="s">
        <v>778</v>
      </c>
      <c r="F13045" t="s">
        <v>778</v>
      </c>
      <c r="G13045" t="s">
        <v>124</v>
      </c>
      <c r="H13045" t="s">
        <v>112</v>
      </c>
      <c r="I13045">
        <v>55.569767599999999</v>
      </c>
      <c r="J13045">
        <v>26</v>
      </c>
      <c r="K13045">
        <v>5494</v>
      </c>
      <c r="L13045" t="s">
        <v>471</v>
      </c>
      <c r="M13045" s="2">
        <f>+Table3[[#This Row],[CHW]]/Table3[[#This Row],[Count of Airbill Number]]</f>
        <v>2.1372987538461539</v>
      </c>
    </row>
    <row r="13046" spans="2:13">
      <c r="B13046" t="s">
        <v>20</v>
      </c>
      <c r="C13046" t="s">
        <v>21</v>
      </c>
      <c r="D13046" t="s">
        <v>22</v>
      </c>
      <c r="E13046" t="s">
        <v>776</v>
      </c>
      <c r="F13046" t="s">
        <v>776</v>
      </c>
      <c r="G13046" t="s">
        <v>544</v>
      </c>
      <c r="H13046" t="s">
        <v>37</v>
      </c>
      <c r="I13046">
        <v>55.556424</v>
      </c>
      <c r="J13046">
        <v>5</v>
      </c>
      <c r="K13046">
        <v>5495</v>
      </c>
      <c r="L13046" t="s">
        <v>471</v>
      </c>
      <c r="M13046" s="2">
        <f>+Table3[[#This Row],[CHW]]/Table3[[#This Row],[Count of Airbill Number]]</f>
        <v>11.1112848</v>
      </c>
    </row>
    <row r="13047" spans="2:13">
      <c r="B13047" t="s">
        <v>20</v>
      </c>
      <c r="C13047" t="s">
        <v>472</v>
      </c>
      <c r="D13047" t="s">
        <v>22</v>
      </c>
      <c r="E13047" t="s">
        <v>778</v>
      </c>
      <c r="F13047" t="s">
        <v>778</v>
      </c>
      <c r="G13047" t="s">
        <v>112</v>
      </c>
      <c r="H13047" t="s">
        <v>327</v>
      </c>
      <c r="I13047">
        <v>55.5</v>
      </c>
      <c r="J13047">
        <v>6</v>
      </c>
      <c r="K13047">
        <v>5496</v>
      </c>
      <c r="L13047" t="s">
        <v>471</v>
      </c>
      <c r="M13047" s="2">
        <f>+Table3[[#This Row],[CHW]]/Table3[[#This Row],[Count of Airbill Number]]</f>
        <v>9.25</v>
      </c>
    </row>
    <row r="13048" spans="2:13">
      <c r="B13048" t="s">
        <v>20</v>
      </c>
      <c r="C13048" t="s">
        <v>472</v>
      </c>
      <c r="D13048" t="s">
        <v>22</v>
      </c>
      <c r="E13048" t="s">
        <v>778</v>
      </c>
      <c r="F13048" t="s">
        <v>778</v>
      </c>
      <c r="G13048" t="s">
        <v>269</v>
      </c>
      <c r="H13048" t="s">
        <v>112</v>
      </c>
      <c r="I13048">
        <v>55.5</v>
      </c>
      <c r="J13048">
        <v>7</v>
      </c>
      <c r="K13048">
        <v>5497</v>
      </c>
      <c r="L13048" t="s">
        <v>471</v>
      </c>
      <c r="M13048" s="2">
        <f>+Table3[[#This Row],[CHW]]/Table3[[#This Row],[Count of Airbill Number]]</f>
        <v>7.9285714285714288</v>
      </c>
    </row>
    <row r="13049" spans="2:13">
      <c r="B13049" t="s">
        <v>20</v>
      </c>
      <c r="C13049" t="s">
        <v>472</v>
      </c>
      <c r="D13049" t="s">
        <v>22</v>
      </c>
      <c r="E13049" t="s">
        <v>776</v>
      </c>
      <c r="F13049" t="s">
        <v>776</v>
      </c>
      <c r="G13049" t="s">
        <v>49</v>
      </c>
      <c r="H13049" t="s">
        <v>85</v>
      </c>
      <c r="I13049">
        <v>55.5</v>
      </c>
      <c r="J13049">
        <v>4</v>
      </c>
      <c r="K13049">
        <v>5498</v>
      </c>
      <c r="L13049" t="s">
        <v>471</v>
      </c>
      <c r="M13049" s="2">
        <f>+Table3[[#This Row],[CHW]]/Table3[[#This Row],[Count of Airbill Number]]</f>
        <v>13.875</v>
      </c>
    </row>
    <row r="13050" spans="2:13">
      <c r="B13050" t="s">
        <v>20</v>
      </c>
      <c r="C13050" t="s">
        <v>21</v>
      </c>
      <c r="D13050" t="s">
        <v>22</v>
      </c>
      <c r="E13050" t="s">
        <v>778</v>
      </c>
      <c r="F13050" t="s">
        <v>776</v>
      </c>
      <c r="G13050" t="s">
        <v>150</v>
      </c>
      <c r="H13050" t="s">
        <v>122</v>
      </c>
      <c r="I13050">
        <v>55.34</v>
      </c>
      <c r="J13050">
        <v>2</v>
      </c>
      <c r="K13050">
        <v>5499</v>
      </c>
      <c r="L13050" t="s">
        <v>471</v>
      </c>
      <c r="M13050" s="2">
        <f>+Table3[[#This Row],[CHW]]/Table3[[#This Row],[Count of Airbill Number]]</f>
        <v>27.67</v>
      </c>
    </row>
    <row r="13051" spans="2:13">
      <c r="B13051" t="s">
        <v>20</v>
      </c>
      <c r="C13051" t="s">
        <v>472</v>
      </c>
      <c r="D13051" t="s">
        <v>22</v>
      </c>
      <c r="E13051" t="s">
        <v>777</v>
      </c>
      <c r="F13051" t="s">
        <v>778</v>
      </c>
      <c r="G13051" t="s">
        <v>181</v>
      </c>
      <c r="H13051" t="s">
        <v>173</v>
      </c>
      <c r="I13051">
        <v>55.28</v>
      </c>
      <c r="J13051">
        <v>4</v>
      </c>
      <c r="K13051">
        <v>5500</v>
      </c>
      <c r="L13051" t="s">
        <v>471</v>
      </c>
      <c r="M13051" s="2">
        <f>+Table3[[#This Row],[CHW]]/Table3[[#This Row],[Count of Airbill Number]]</f>
        <v>13.82</v>
      </c>
    </row>
    <row r="13052" spans="2:13">
      <c r="B13052" t="s">
        <v>20</v>
      </c>
      <c r="C13052" t="s">
        <v>21</v>
      </c>
      <c r="D13052" t="s">
        <v>22</v>
      </c>
      <c r="E13052" t="s">
        <v>777</v>
      </c>
      <c r="F13052" t="s">
        <v>777</v>
      </c>
      <c r="G13052" t="s">
        <v>227</v>
      </c>
      <c r="H13052" t="s">
        <v>628</v>
      </c>
      <c r="I13052">
        <v>55.25</v>
      </c>
      <c r="J13052">
        <v>2</v>
      </c>
      <c r="K13052">
        <v>5501</v>
      </c>
      <c r="L13052" t="s">
        <v>471</v>
      </c>
      <c r="M13052" s="2">
        <f>+Table3[[#This Row],[CHW]]/Table3[[#This Row],[Count of Airbill Number]]</f>
        <v>27.625</v>
      </c>
    </row>
    <row r="13053" spans="2:13">
      <c r="B13053" t="s">
        <v>20</v>
      </c>
      <c r="C13053" t="s">
        <v>472</v>
      </c>
      <c r="D13053" t="s">
        <v>22</v>
      </c>
      <c r="E13053" t="s">
        <v>776</v>
      </c>
      <c r="F13053" t="s">
        <v>776</v>
      </c>
      <c r="G13053" t="s">
        <v>123</v>
      </c>
      <c r="H13053" t="s">
        <v>77</v>
      </c>
      <c r="I13053">
        <v>55.2</v>
      </c>
      <c r="J13053">
        <v>2</v>
      </c>
      <c r="K13053">
        <v>5502</v>
      </c>
      <c r="L13053" t="s">
        <v>471</v>
      </c>
      <c r="M13053" s="2">
        <f>+Table3[[#This Row],[CHW]]/Table3[[#This Row],[Count of Airbill Number]]</f>
        <v>27.6</v>
      </c>
    </row>
    <row r="13054" spans="2:13">
      <c r="B13054" t="s">
        <v>20</v>
      </c>
      <c r="C13054" t="s">
        <v>472</v>
      </c>
      <c r="D13054" t="s">
        <v>22</v>
      </c>
      <c r="E13054" t="s">
        <v>776</v>
      </c>
      <c r="F13054" t="s">
        <v>776</v>
      </c>
      <c r="G13054" t="s">
        <v>94</v>
      </c>
      <c r="H13054" t="s">
        <v>85</v>
      </c>
      <c r="I13054">
        <v>55.18</v>
      </c>
      <c r="J13054">
        <v>3</v>
      </c>
      <c r="K13054">
        <v>5503</v>
      </c>
      <c r="L13054" t="s">
        <v>471</v>
      </c>
      <c r="M13054" s="2">
        <f>+Table3[[#This Row],[CHW]]/Table3[[#This Row],[Count of Airbill Number]]</f>
        <v>18.393333333333334</v>
      </c>
    </row>
    <row r="13055" spans="2:13">
      <c r="B13055" t="s">
        <v>20</v>
      </c>
      <c r="C13055" t="s">
        <v>472</v>
      </c>
      <c r="D13055" t="s">
        <v>22</v>
      </c>
      <c r="E13055" t="s">
        <v>776</v>
      </c>
      <c r="F13055" t="s">
        <v>776</v>
      </c>
      <c r="G13055" t="s">
        <v>58</v>
      </c>
      <c r="H13055" t="s">
        <v>103</v>
      </c>
      <c r="I13055">
        <v>55.115499999999997</v>
      </c>
      <c r="J13055">
        <v>1</v>
      </c>
      <c r="K13055">
        <v>5504</v>
      </c>
      <c r="L13055" t="s">
        <v>471</v>
      </c>
      <c r="M13055" s="2">
        <f>+Table3[[#This Row],[CHW]]/Table3[[#This Row],[Count of Airbill Number]]</f>
        <v>55.115499999999997</v>
      </c>
    </row>
    <row r="13056" spans="2:13">
      <c r="B13056" t="s">
        <v>20</v>
      </c>
      <c r="C13056" t="s">
        <v>472</v>
      </c>
      <c r="D13056" t="s">
        <v>22</v>
      </c>
      <c r="E13056" t="s">
        <v>778</v>
      </c>
      <c r="F13056" t="s">
        <v>778</v>
      </c>
      <c r="G13056" t="s">
        <v>124</v>
      </c>
      <c r="H13056" t="s">
        <v>91</v>
      </c>
      <c r="I13056">
        <v>55.1</v>
      </c>
      <c r="J13056">
        <v>3</v>
      </c>
      <c r="K13056">
        <v>5505</v>
      </c>
      <c r="L13056" t="s">
        <v>471</v>
      </c>
      <c r="M13056" s="2">
        <f>+Table3[[#This Row],[CHW]]/Table3[[#This Row],[Count of Airbill Number]]</f>
        <v>18.366666666666667</v>
      </c>
    </row>
    <row r="13057" spans="2:13">
      <c r="B13057" t="s">
        <v>35</v>
      </c>
      <c r="C13057" t="s">
        <v>21</v>
      </c>
      <c r="D13057" t="s">
        <v>36</v>
      </c>
      <c r="E13057" t="s">
        <v>776</v>
      </c>
      <c r="F13057" t="s">
        <v>778</v>
      </c>
      <c r="G13057" t="s">
        <v>66</v>
      </c>
      <c r="H13057" t="s">
        <v>171</v>
      </c>
      <c r="I13057">
        <v>55</v>
      </c>
      <c r="J13057">
        <v>2</v>
      </c>
      <c r="K13057">
        <v>5506</v>
      </c>
      <c r="L13057" t="s">
        <v>471</v>
      </c>
      <c r="M13057" s="2">
        <f>+Table3[[#This Row],[CHW]]/Table3[[#This Row],[Count of Airbill Number]]</f>
        <v>27.5</v>
      </c>
    </row>
    <row r="13058" spans="2:13">
      <c r="B13058" t="s">
        <v>35</v>
      </c>
      <c r="C13058" t="s">
        <v>472</v>
      </c>
      <c r="D13058" t="s">
        <v>36</v>
      </c>
      <c r="E13058" t="s">
        <v>776</v>
      </c>
      <c r="F13058" t="s">
        <v>776</v>
      </c>
      <c r="G13058" t="s">
        <v>31</v>
      </c>
      <c r="H13058" t="s">
        <v>191</v>
      </c>
      <c r="I13058">
        <v>55</v>
      </c>
      <c r="J13058">
        <v>5</v>
      </c>
      <c r="K13058">
        <v>5507</v>
      </c>
      <c r="L13058" t="s">
        <v>471</v>
      </c>
      <c r="M13058" s="2">
        <f>+Table3[[#This Row],[CHW]]/Table3[[#This Row],[Count of Airbill Number]]</f>
        <v>11</v>
      </c>
    </row>
    <row r="13059" spans="2:13">
      <c r="B13059" t="s">
        <v>35</v>
      </c>
      <c r="C13059" t="s">
        <v>472</v>
      </c>
      <c r="D13059" t="s">
        <v>36</v>
      </c>
      <c r="E13059" t="s">
        <v>776</v>
      </c>
      <c r="F13059" t="s">
        <v>776</v>
      </c>
      <c r="G13059" t="s">
        <v>37</v>
      </c>
      <c r="H13059" t="s">
        <v>192</v>
      </c>
      <c r="I13059">
        <v>55</v>
      </c>
      <c r="J13059">
        <v>1</v>
      </c>
      <c r="K13059">
        <v>5508</v>
      </c>
      <c r="L13059" t="s">
        <v>471</v>
      </c>
      <c r="M13059" s="2">
        <f>+Table3[[#This Row],[CHW]]/Table3[[#This Row],[Count of Airbill Number]]</f>
        <v>55</v>
      </c>
    </row>
    <row r="13060" spans="2:13">
      <c r="B13060" t="s">
        <v>35</v>
      </c>
      <c r="C13060" t="s">
        <v>472</v>
      </c>
      <c r="D13060" t="s">
        <v>36</v>
      </c>
      <c r="E13060" t="s">
        <v>776</v>
      </c>
      <c r="F13060" t="s">
        <v>776</v>
      </c>
      <c r="G13060" t="s">
        <v>85</v>
      </c>
      <c r="H13060" t="s">
        <v>149</v>
      </c>
      <c r="I13060">
        <v>55</v>
      </c>
      <c r="J13060">
        <v>4</v>
      </c>
      <c r="K13060">
        <v>5509</v>
      </c>
      <c r="L13060" t="s">
        <v>471</v>
      </c>
      <c r="M13060" s="2">
        <f>+Table3[[#This Row],[CHW]]/Table3[[#This Row],[Count of Airbill Number]]</f>
        <v>13.75</v>
      </c>
    </row>
    <row r="13061" spans="2:13">
      <c r="B13061" t="s">
        <v>35</v>
      </c>
      <c r="C13061" t="s">
        <v>472</v>
      </c>
      <c r="D13061" t="s">
        <v>36</v>
      </c>
      <c r="E13061" t="s">
        <v>778</v>
      </c>
      <c r="F13061" t="s">
        <v>777</v>
      </c>
      <c r="G13061" t="s">
        <v>267</v>
      </c>
      <c r="H13061" t="s">
        <v>110</v>
      </c>
      <c r="I13061">
        <v>55</v>
      </c>
      <c r="J13061">
        <v>1</v>
      </c>
      <c r="K13061">
        <v>5510</v>
      </c>
      <c r="L13061" t="s">
        <v>471</v>
      </c>
      <c r="M13061" s="2">
        <f>+Table3[[#This Row],[CHW]]/Table3[[#This Row],[Count of Airbill Number]]</f>
        <v>55</v>
      </c>
    </row>
    <row r="13062" spans="2:13">
      <c r="B13062" t="s">
        <v>20</v>
      </c>
      <c r="C13062" t="s">
        <v>21</v>
      </c>
      <c r="D13062" t="s">
        <v>22</v>
      </c>
      <c r="E13062" t="s">
        <v>777</v>
      </c>
      <c r="F13062" t="s">
        <v>777</v>
      </c>
      <c r="G13062" t="s">
        <v>110</v>
      </c>
      <c r="H13062" t="s">
        <v>205</v>
      </c>
      <c r="I13062">
        <v>55</v>
      </c>
      <c r="J13062">
        <v>1</v>
      </c>
      <c r="K13062">
        <v>5511</v>
      </c>
      <c r="L13062" t="s">
        <v>471</v>
      </c>
      <c r="M13062" s="2">
        <f>+Table3[[#This Row],[CHW]]/Table3[[#This Row],[Count of Airbill Number]]</f>
        <v>55</v>
      </c>
    </row>
    <row r="13063" spans="2:13">
      <c r="B13063" t="s">
        <v>20</v>
      </c>
      <c r="C13063" t="s">
        <v>21</v>
      </c>
      <c r="D13063" t="s">
        <v>22</v>
      </c>
      <c r="E13063" t="s">
        <v>777</v>
      </c>
      <c r="F13063" t="s">
        <v>776</v>
      </c>
      <c r="G13063" t="s">
        <v>110</v>
      </c>
      <c r="H13063" t="s">
        <v>32</v>
      </c>
      <c r="I13063">
        <v>55</v>
      </c>
      <c r="J13063">
        <v>4</v>
      </c>
      <c r="K13063">
        <v>5512</v>
      </c>
      <c r="L13063" t="s">
        <v>471</v>
      </c>
      <c r="M13063" s="2">
        <f>+Table3[[#This Row],[CHW]]/Table3[[#This Row],[Count of Airbill Number]]</f>
        <v>13.75</v>
      </c>
    </row>
    <row r="13064" spans="2:13">
      <c r="B13064" t="s">
        <v>20</v>
      </c>
      <c r="C13064" t="s">
        <v>21</v>
      </c>
      <c r="D13064" t="s">
        <v>22</v>
      </c>
      <c r="E13064" t="s">
        <v>778</v>
      </c>
      <c r="F13064" t="s">
        <v>778</v>
      </c>
      <c r="G13064" t="s">
        <v>90</v>
      </c>
      <c r="H13064" t="s">
        <v>393</v>
      </c>
      <c r="I13064">
        <v>55</v>
      </c>
      <c r="J13064">
        <v>35</v>
      </c>
      <c r="K13064">
        <v>5513</v>
      </c>
      <c r="L13064" t="s">
        <v>471</v>
      </c>
      <c r="M13064" s="2">
        <f>+Table3[[#This Row],[CHW]]/Table3[[#This Row],[Count of Airbill Number]]</f>
        <v>1.5714285714285714</v>
      </c>
    </row>
    <row r="13065" spans="2:13">
      <c r="B13065" t="s">
        <v>20</v>
      </c>
      <c r="C13065" t="s">
        <v>21</v>
      </c>
      <c r="D13065" t="s">
        <v>22</v>
      </c>
      <c r="E13065" t="s">
        <v>777</v>
      </c>
      <c r="F13065" t="s">
        <v>777</v>
      </c>
      <c r="G13065" t="s">
        <v>506</v>
      </c>
      <c r="H13065" t="s">
        <v>290</v>
      </c>
      <c r="I13065">
        <v>55</v>
      </c>
      <c r="J13065">
        <v>31</v>
      </c>
      <c r="K13065">
        <v>5514</v>
      </c>
      <c r="L13065" t="s">
        <v>471</v>
      </c>
      <c r="M13065" s="2">
        <f>+Table3[[#This Row],[CHW]]/Table3[[#This Row],[Count of Airbill Number]]</f>
        <v>1.7741935483870968</v>
      </c>
    </row>
    <row r="13066" spans="2:13">
      <c r="B13066" t="s">
        <v>20</v>
      </c>
      <c r="C13066" t="s">
        <v>472</v>
      </c>
      <c r="D13066" t="s">
        <v>22</v>
      </c>
      <c r="E13066" t="s">
        <v>777</v>
      </c>
      <c r="F13066" t="s">
        <v>778</v>
      </c>
      <c r="G13066" t="s">
        <v>38</v>
      </c>
      <c r="H13066" t="s">
        <v>51</v>
      </c>
      <c r="I13066">
        <v>55</v>
      </c>
      <c r="J13066">
        <v>3</v>
      </c>
      <c r="K13066">
        <v>5515</v>
      </c>
      <c r="L13066" t="s">
        <v>471</v>
      </c>
      <c r="M13066" s="2">
        <f>+Table3[[#This Row],[CHW]]/Table3[[#This Row],[Count of Airbill Number]]</f>
        <v>18.333333333333332</v>
      </c>
    </row>
    <row r="13067" spans="2:13">
      <c r="B13067" t="s">
        <v>20</v>
      </c>
      <c r="C13067" t="s">
        <v>472</v>
      </c>
      <c r="D13067" t="s">
        <v>22</v>
      </c>
      <c r="E13067" t="s">
        <v>778</v>
      </c>
      <c r="F13067" t="s">
        <v>778</v>
      </c>
      <c r="G13067" t="s">
        <v>233</v>
      </c>
      <c r="H13067" t="s">
        <v>173</v>
      </c>
      <c r="I13067">
        <v>55</v>
      </c>
      <c r="J13067">
        <v>1</v>
      </c>
      <c r="K13067">
        <v>5516</v>
      </c>
      <c r="L13067" t="s">
        <v>471</v>
      </c>
      <c r="M13067" s="2">
        <f>+Table3[[#This Row],[CHW]]/Table3[[#This Row],[Count of Airbill Number]]</f>
        <v>55</v>
      </c>
    </row>
    <row r="13068" spans="2:13">
      <c r="B13068" t="s">
        <v>20</v>
      </c>
      <c r="C13068" t="s">
        <v>472</v>
      </c>
      <c r="D13068" t="s">
        <v>22</v>
      </c>
      <c r="E13068" t="s">
        <v>778</v>
      </c>
      <c r="F13068" t="s">
        <v>778</v>
      </c>
      <c r="G13068" t="s">
        <v>327</v>
      </c>
      <c r="H13068" t="s">
        <v>171</v>
      </c>
      <c r="I13068">
        <v>55</v>
      </c>
      <c r="J13068">
        <v>4</v>
      </c>
      <c r="K13068">
        <v>5517</v>
      </c>
      <c r="L13068" t="s">
        <v>471</v>
      </c>
      <c r="M13068" s="2">
        <f>+Table3[[#This Row],[CHW]]/Table3[[#This Row],[Count of Airbill Number]]</f>
        <v>13.75</v>
      </c>
    </row>
    <row r="13069" spans="2:13">
      <c r="B13069" t="s">
        <v>20</v>
      </c>
      <c r="C13069" t="s">
        <v>472</v>
      </c>
      <c r="D13069" t="s">
        <v>22</v>
      </c>
      <c r="E13069" t="s">
        <v>778</v>
      </c>
      <c r="F13069" t="s">
        <v>778</v>
      </c>
      <c r="G13069" t="s">
        <v>327</v>
      </c>
      <c r="H13069" t="s">
        <v>51</v>
      </c>
      <c r="I13069">
        <v>55</v>
      </c>
      <c r="J13069">
        <v>2</v>
      </c>
      <c r="K13069">
        <v>5518</v>
      </c>
      <c r="L13069" t="s">
        <v>471</v>
      </c>
      <c r="M13069" s="2">
        <f>+Table3[[#This Row],[CHW]]/Table3[[#This Row],[Count of Airbill Number]]</f>
        <v>27.5</v>
      </c>
    </row>
    <row r="13070" spans="2:13">
      <c r="B13070" t="s">
        <v>20</v>
      </c>
      <c r="C13070" t="s">
        <v>472</v>
      </c>
      <c r="D13070" t="s">
        <v>22</v>
      </c>
      <c r="E13070" t="s">
        <v>778</v>
      </c>
      <c r="F13070" t="s">
        <v>778</v>
      </c>
      <c r="G13070" t="s">
        <v>393</v>
      </c>
      <c r="H13070" t="s">
        <v>260</v>
      </c>
      <c r="I13070">
        <v>55</v>
      </c>
      <c r="J13070">
        <v>2</v>
      </c>
      <c r="K13070">
        <v>5519</v>
      </c>
      <c r="L13070" t="s">
        <v>471</v>
      </c>
      <c r="M13070" s="2">
        <f>+Table3[[#This Row],[CHW]]/Table3[[#This Row],[Count of Airbill Number]]</f>
        <v>27.5</v>
      </c>
    </row>
    <row r="13071" spans="2:13">
      <c r="B13071" t="s">
        <v>20</v>
      </c>
      <c r="C13071" t="s">
        <v>472</v>
      </c>
      <c r="D13071" t="s">
        <v>22</v>
      </c>
      <c r="E13071" t="s">
        <v>778</v>
      </c>
      <c r="F13071" t="s">
        <v>776</v>
      </c>
      <c r="G13071" t="s">
        <v>171</v>
      </c>
      <c r="H13071" t="s">
        <v>416</v>
      </c>
      <c r="I13071">
        <v>55</v>
      </c>
      <c r="J13071">
        <v>2</v>
      </c>
      <c r="K13071">
        <v>5520</v>
      </c>
      <c r="L13071" t="s">
        <v>471</v>
      </c>
      <c r="M13071" s="2">
        <f>+Table3[[#This Row],[CHW]]/Table3[[#This Row],[Count of Airbill Number]]</f>
        <v>27.5</v>
      </c>
    </row>
    <row r="13072" spans="2:13">
      <c r="B13072" t="s">
        <v>20</v>
      </c>
      <c r="C13072" t="s">
        <v>472</v>
      </c>
      <c r="D13072" t="s">
        <v>22</v>
      </c>
      <c r="E13072" t="s">
        <v>776</v>
      </c>
      <c r="F13072" t="s">
        <v>777</v>
      </c>
      <c r="G13072" t="s">
        <v>31</v>
      </c>
      <c r="H13072" t="s">
        <v>489</v>
      </c>
      <c r="I13072">
        <v>55</v>
      </c>
      <c r="J13072">
        <v>1</v>
      </c>
      <c r="K13072">
        <v>5521</v>
      </c>
      <c r="L13072" t="s">
        <v>471</v>
      </c>
      <c r="M13072" s="2">
        <f>+Table3[[#This Row],[CHW]]/Table3[[#This Row],[Count of Airbill Number]]</f>
        <v>55</v>
      </c>
    </row>
    <row r="13073" spans="2:13">
      <c r="B13073" t="s">
        <v>20</v>
      </c>
      <c r="C13073" t="s">
        <v>472</v>
      </c>
      <c r="D13073" t="s">
        <v>22</v>
      </c>
      <c r="E13073" t="s">
        <v>778</v>
      </c>
      <c r="F13073" t="s">
        <v>778</v>
      </c>
      <c r="G13073" t="s">
        <v>153</v>
      </c>
      <c r="H13073" t="s">
        <v>171</v>
      </c>
      <c r="I13073">
        <v>55</v>
      </c>
      <c r="J13073">
        <v>2</v>
      </c>
      <c r="K13073">
        <v>5522</v>
      </c>
      <c r="L13073" t="s">
        <v>471</v>
      </c>
      <c r="M13073" s="2">
        <f>+Table3[[#This Row],[CHW]]/Table3[[#This Row],[Count of Airbill Number]]</f>
        <v>27.5</v>
      </c>
    </row>
    <row r="13074" spans="2:13">
      <c r="B13074" t="s">
        <v>20</v>
      </c>
      <c r="C13074" t="s">
        <v>472</v>
      </c>
      <c r="D13074" t="s">
        <v>22</v>
      </c>
      <c r="E13074" t="s">
        <v>778</v>
      </c>
      <c r="F13074" t="s">
        <v>776</v>
      </c>
      <c r="G13074" t="s">
        <v>283</v>
      </c>
      <c r="H13074" t="s">
        <v>32</v>
      </c>
      <c r="I13074">
        <v>55</v>
      </c>
      <c r="J13074">
        <v>5</v>
      </c>
      <c r="K13074">
        <v>5523</v>
      </c>
      <c r="L13074" t="s">
        <v>471</v>
      </c>
      <c r="M13074" s="2">
        <f>+Table3[[#This Row],[CHW]]/Table3[[#This Row],[Count of Airbill Number]]</f>
        <v>11</v>
      </c>
    </row>
    <row r="13075" spans="2:13">
      <c r="B13075" t="s">
        <v>20</v>
      </c>
      <c r="C13075" t="s">
        <v>472</v>
      </c>
      <c r="D13075" t="s">
        <v>22</v>
      </c>
      <c r="E13075" t="s">
        <v>776</v>
      </c>
      <c r="F13075" t="s">
        <v>777</v>
      </c>
      <c r="G13075" t="s">
        <v>116</v>
      </c>
      <c r="H13075" t="s">
        <v>154</v>
      </c>
      <c r="I13075">
        <v>55</v>
      </c>
      <c r="J13075">
        <v>1</v>
      </c>
      <c r="K13075">
        <v>5524</v>
      </c>
      <c r="L13075" t="s">
        <v>471</v>
      </c>
      <c r="M13075" s="2">
        <f>+Table3[[#This Row],[CHW]]/Table3[[#This Row],[Count of Airbill Number]]</f>
        <v>55</v>
      </c>
    </row>
    <row r="13076" spans="2:13">
      <c r="B13076" t="s">
        <v>20</v>
      </c>
      <c r="C13076" t="s">
        <v>472</v>
      </c>
      <c r="D13076" t="s">
        <v>22</v>
      </c>
      <c r="E13076" t="s">
        <v>776</v>
      </c>
      <c r="F13076" t="s">
        <v>778</v>
      </c>
      <c r="G13076" t="s">
        <v>85</v>
      </c>
      <c r="H13076" t="s">
        <v>434</v>
      </c>
      <c r="I13076">
        <v>55</v>
      </c>
      <c r="J13076">
        <v>1</v>
      </c>
      <c r="K13076">
        <v>5525</v>
      </c>
      <c r="L13076" t="s">
        <v>471</v>
      </c>
      <c r="M13076" s="2">
        <f>+Table3[[#This Row],[CHW]]/Table3[[#This Row],[Count of Airbill Number]]</f>
        <v>55</v>
      </c>
    </row>
    <row r="13077" spans="2:13">
      <c r="B13077" t="s">
        <v>20</v>
      </c>
      <c r="C13077" t="s">
        <v>472</v>
      </c>
      <c r="D13077" t="s">
        <v>22</v>
      </c>
      <c r="E13077" t="s">
        <v>777</v>
      </c>
      <c r="F13077" t="s">
        <v>778</v>
      </c>
      <c r="G13077" t="s">
        <v>106</v>
      </c>
      <c r="H13077" t="s">
        <v>173</v>
      </c>
      <c r="I13077">
        <v>55</v>
      </c>
      <c r="J13077">
        <v>4</v>
      </c>
      <c r="K13077">
        <v>5526</v>
      </c>
      <c r="L13077" t="s">
        <v>471</v>
      </c>
      <c r="M13077" s="2">
        <f>+Table3[[#This Row],[CHW]]/Table3[[#This Row],[Count of Airbill Number]]</f>
        <v>13.75</v>
      </c>
    </row>
    <row r="13078" spans="2:13">
      <c r="B13078" t="s">
        <v>20</v>
      </c>
      <c r="C13078" t="s">
        <v>472</v>
      </c>
      <c r="D13078" t="s">
        <v>22</v>
      </c>
      <c r="E13078" t="s">
        <v>778</v>
      </c>
      <c r="F13078" t="s">
        <v>778</v>
      </c>
      <c r="G13078" t="s">
        <v>99</v>
      </c>
      <c r="H13078" t="s">
        <v>304</v>
      </c>
      <c r="I13078">
        <v>55</v>
      </c>
      <c r="J13078">
        <v>3</v>
      </c>
      <c r="K13078">
        <v>5527</v>
      </c>
      <c r="L13078" t="s">
        <v>471</v>
      </c>
      <c r="M13078" s="2">
        <f>+Table3[[#This Row],[CHW]]/Table3[[#This Row],[Count of Airbill Number]]</f>
        <v>18.333333333333332</v>
      </c>
    </row>
    <row r="13079" spans="2:13">
      <c r="B13079" t="s">
        <v>20</v>
      </c>
      <c r="C13079" t="s">
        <v>472</v>
      </c>
      <c r="D13079" t="s">
        <v>22</v>
      </c>
      <c r="E13079" t="s">
        <v>776</v>
      </c>
      <c r="F13079" t="s">
        <v>778</v>
      </c>
      <c r="G13079" t="s">
        <v>312</v>
      </c>
      <c r="H13079" t="s">
        <v>260</v>
      </c>
      <c r="I13079">
        <v>55</v>
      </c>
      <c r="J13079">
        <v>3</v>
      </c>
      <c r="K13079">
        <v>5528</v>
      </c>
      <c r="L13079" t="s">
        <v>471</v>
      </c>
      <c r="M13079" s="2">
        <f>+Table3[[#This Row],[CHW]]/Table3[[#This Row],[Count of Airbill Number]]</f>
        <v>18.333333333333332</v>
      </c>
    </row>
    <row r="13080" spans="2:13">
      <c r="B13080" t="s">
        <v>20</v>
      </c>
      <c r="C13080" t="s">
        <v>472</v>
      </c>
      <c r="D13080" t="s">
        <v>36</v>
      </c>
      <c r="E13080" t="s">
        <v>778</v>
      </c>
      <c r="F13080" t="s">
        <v>778</v>
      </c>
      <c r="G13080" t="s">
        <v>135</v>
      </c>
      <c r="H13080" t="s">
        <v>150</v>
      </c>
      <c r="I13080">
        <v>55</v>
      </c>
      <c r="J13080">
        <v>3</v>
      </c>
      <c r="K13080">
        <v>5529</v>
      </c>
      <c r="L13080" t="s">
        <v>471</v>
      </c>
      <c r="M13080" s="2">
        <f>+Table3[[#This Row],[CHW]]/Table3[[#This Row],[Count of Airbill Number]]</f>
        <v>18.333333333333332</v>
      </c>
    </row>
    <row r="13081" spans="2:13">
      <c r="B13081" t="s">
        <v>20</v>
      </c>
      <c r="C13081" t="s">
        <v>472</v>
      </c>
      <c r="D13081" t="s">
        <v>36</v>
      </c>
      <c r="E13081" t="s">
        <v>776</v>
      </c>
      <c r="F13081" t="s">
        <v>776</v>
      </c>
      <c r="G13081" t="s">
        <v>37</v>
      </c>
      <c r="H13081" t="s">
        <v>148</v>
      </c>
      <c r="I13081">
        <v>55</v>
      </c>
      <c r="J13081">
        <v>4</v>
      </c>
      <c r="K13081">
        <v>5530</v>
      </c>
      <c r="L13081" t="s">
        <v>471</v>
      </c>
      <c r="M13081" s="2">
        <f>+Table3[[#This Row],[CHW]]/Table3[[#This Row],[Count of Airbill Number]]</f>
        <v>13.75</v>
      </c>
    </row>
    <row r="13082" spans="2:13">
      <c r="B13082" t="s">
        <v>20</v>
      </c>
      <c r="C13082" t="s">
        <v>472</v>
      </c>
      <c r="D13082" t="s">
        <v>22</v>
      </c>
      <c r="E13082" t="s">
        <v>778</v>
      </c>
      <c r="F13082" t="s">
        <v>778</v>
      </c>
      <c r="G13082" t="s">
        <v>86</v>
      </c>
      <c r="H13082" t="s">
        <v>250</v>
      </c>
      <c r="I13082">
        <v>54.9</v>
      </c>
      <c r="J13082">
        <v>4</v>
      </c>
      <c r="K13082">
        <v>5531</v>
      </c>
      <c r="L13082" t="s">
        <v>471</v>
      </c>
      <c r="M13082" s="2">
        <f>+Table3[[#This Row],[CHW]]/Table3[[#This Row],[Count of Airbill Number]]</f>
        <v>13.725</v>
      </c>
    </row>
    <row r="13083" spans="2:13">
      <c r="B13083" t="s">
        <v>20</v>
      </c>
      <c r="C13083" t="s">
        <v>21</v>
      </c>
      <c r="D13083" t="s">
        <v>22</v>
      </c>
      <c r="E13083" t="s">
        <v>778</v>
      </c>
      <c r="F13083" t="s">
        <v>778</v>
      </c>
      <c r="G13083" t="s">
        <v>112</v>
      </c>
      <c r="H13083" t="s">
        <v>283</v>
      </c>
      <c r="I13083">
        <v>54.7</v>
      </c>
      <c r="J13083">
        <v>27</v>
      </c>
      <c r="K13083">
        <v>5532</v>
      </c>
      <c r="L13083" t="s">
        <v>471</v>
      </c>
      <c r="M13083" s="2">
        <f>+Table3[[#This Row],[CHW]]/Table3[[#This Row],[Count of Airbill Number]]</f>
        <v>2.0259259259259261</v>
      </c>
    </row>
    <row r="13084" spans="2:13">
      <c r="B13084" t="s">
        <v>20</v>
      </c>
      <c r="C13084" t="s">
        <v>472</v>
      </c>
      <c r="D13084" t="s">
        <v>22</v>
      </c>
      <c r="E13084" t="s">
        <v>776</v>
      </c>
      <c r="F13084" t="s">
        <v>776</v>
      </c>
      <c r="G13084" t="s">
        <v>100</v>
      </c>
      <c r="H13084" t="s">
        <v>89</v>
      </c>
      <c r="I13084">
        <v>54.67</v>
      </c>
      <c r="J13084">
        <v>1</v>
      </c>
      <c r="K13084">
        <v>5533</v>
      </c>
      <c r="L13084" t="s">
        <v>471</v>
      </c>
      <c r="M13084" s="2">
        <f>+Table3[[#This Row],[CHW]]/Table3[[#This Row],[Count of Airbill Number]]</f>
        <v>54.67</v>
      </c>
    </row>
    <row r="13085" spans="2:13">
      <c r="B13085" t="s">
        <v>20</v>
      </c>
      <c r="C13085" t="s">
        <v>472</v>
      </c>
      <c r="D13085" t="s">
        <v>22</v>
      </c>
      <c r="E13085" t="s">
        <v>778</v>
      </c>
      <c r="F13085" t="s">
        <v>776</v>
      </c>
      <c r="G13085" t="s">
        <v>90</v>
      </c>
      <c r="H13085" t="s">
        <v>216</v>
      </c>
      <c r="I13085">
        <v>54.629999999999995</v>
      </c>
      <c r="J13085">
        <v>2</v>
      </c>
      <c r="K13085">
        <v>5534</v>
      </c>
      <c r="L13085" t="s">
        <v>471</v>
      </c>
      <c r="M13085" s="2">
        <f>+Table3[[#This Row],[CHW]]/Table3[[#This Row],[Count of Airbill Number]]</f>
        <v>27.314999999999998</v>
      </c>
    </row>
    <row r="13086" spans="2:13">
      <c r="B13086" t="s">
        <v>20</v>
      </c>
      <c r="C13086" t="s">
        <v>21</v>
      </c>
      <c r="D13086" t="s">
        <v>22</v>
      </c>
      <c r="E13086" t="s">
        <v>777</v>
      </c>
      <c r="F13086" t="s">
        <v>778</v>
      </c>
      <c r="G13086" t="s">
        <v>162</v>
      </c>
      <c r="H13086" t="s">
        <v>86</v>
      </c>
      <c r="I13086">
        <v>54.5</v>
      </c>
      <c r="J13086">
        <v>6</v>
      </c>
      <c r="K13086">
        <v>5535</v>
      </c>
      <c r="L13086" t="s">
        <v>471</v>
      </c>
      <c r="M13086" s="2">
        <f>+Table3[[#This Row],[CHW]]/Table3[[#This Row],[Count of Airbill Number]]</f>
        <v>9.0833333333333339</v>
      </c>
    </row>
    <row r="13087" spans="2:13">
      <c r="B13087" t="s">
        <v>20</v>
      </c>
      <c r="C13087" t="s">
        <v>472</v>
      </c>
      <c r="D13087" t="s">
        <v>22</v>
      </c>
      <c r="E13087" t="s">
        <v>776</v>
      </c>
      <c r="F13087" t="s">
        <v>777</v>
      </c>
      <c r="G13087" t="s">
        <v>66</v>
      </c>
      <c r="H13087" t="s">
        <v>695</v>
      </c>
      <c r="I13087">
        <v>54.43</v>
      </c>
      <c r="J13087">
        <v>1</v>
      </c>
      <c r="K13087">
        <v>5536</v>
      </c>
      <c r="L13087" t="s">
        <v>471</v>
      </c>
      <c r="M13087" s="2">
        <f>+Table3[[#This Row],[CHW]]/Table3[[#This Row],[Count of Airbill Number]]</f>
        <v>54.43</v>
      </c>
    </row>
    <row r="13088" spans="2:13">
      <c r="B13088" t="s">
        <v>20</v>
      </c>
      <c r="C13088" t="s">
        <v>21</v>
      </c>
      <c r="D13088" t="s">
        <v>22</v>
      </c>
      <c r="E13088" t="s">
        <v>776</v>
      </c>
      <c r="F13088" t="s">
        <v>776</v>
      </c>
      <c r="G13088" t="s">
        <v>37</v>
      </c>
      <c r="H13088" t="s">
        <v>53</v>
      </c>
      <c r="I13088">
        <v>54.4</v>
      </c>
      <c r="J13088">
        <v>13</v>
      </c>
      <c r="K13088">
        <v>5537</v>
      </c>
      <c r="L13088" t="s">
        <v>471</v>
      </c>
      <c r="M13088" s="2">
        <f>+Table3[[#This Row],[CHW]]/Table3[[#This Row],[Count of Airbill Number]]</f>
        <v>4.1846153846153848</v>
      </c>
    </row>
    <row r="13089" spans="2:13">
      <c r="B13089" t="s">
        <v>20</v>
      </c>
      <c r="C13089" t="s">
        <v>472</v>
      </c>
      <c r="D13089" t="s">
        <v>36</v>
      </c>
      <c r="E13089" t="s">
        <v>776</v>
      </c>
      <c r="F13089" t="s">
        <v>777</v>
      </c>
      <c r="G13089" t="s">
        <v>31</v>
      </c>
      <c r="H13089" t="s">
        <v>106</v>
      </c>
      <c r="I13089">
        <v>54.1</v>
      </c>
      <c r="J13089">
        <v>4</v>
      </c>
      <c r="K13089">
        <v>5538</v>
      </c>
      <c r="L13089" t="s">
        <v>471</v>
      </c>
      <c r="M13089" s="2">
        <f>+Table3[[#This Row],[CHW]]/Table3[[#This Row],[Count of Airbill Number]]</f>
        <v>13.525</v>
      </c>
    </row>
    <row r="13090" spans="2:13">
      <c r="B13090" t="s">
        <v>20</v>
      </c>
      <c r="C13090" t="s">
        <v>21</v>
      </c>
      <c r="D13090" t="s">
        <v>22</v>
      </c>
      <c r="E13090" t="s">
        <v>778</v>
      </c>
      <c r="F13090" t="s">
        <v>778</v>
      </c>
      <c r="G13090" t="s">
        <v>327</v>
      </c>
      <c r="H13090" t="s">
        <v>112</v>
      </c>
      <c r="I13090">
        <v>54</v>
      </c>
      <c r="J13090">
        <v>49</v>
      </c>
      <c r="K13090">
        <v>5539</v>
      </c>
      <c r="L13090" t="s">
        <v>471</v>
      </c>
      <c r="M13090" s="2">
        <f>+Table3[[#This Row],[CHW]]/Table3[[#This Row],[Count of Airbill Number]]</f>
        <v>1.1020408163265305</v>
      </c>
    </row>
    <row r="13091" spans="2:13">
      <c r="B13091" t="s">
        <v>20</v>
      </c>
      <c r="C13091" t="s">
        <v>21</v>
      </c>
      <c r="D13091" t="s">
        <v>22</v>
      </c>
      <c r="E13091" t="s">
        <v>777</v>
      </c>
      <c r="F13091" t="s">
        <v>777</v>
      </c>
      <c r="G13091" t="s">
        <v>513</v>
      </c>
      <c r="H13091" t="s">
        <v>290</v>
      </c>
      <c r="I13091">
        <v>54</v>
      </c>
      <c r="J13091">
        <v>35</v>
      </c>
      <c r="K13091">
        <v>5540</v>
      </c>
      <c r="L13091" t="s">
        <v>471</v>
      </c>
      <c r="M13091" s="2">
        <f>+Table3[[#This Row],[CHW]]/Table3[[#This Row],[Count of Airbill Number]]</f>
        <v>1.5428571428571429</v>
      </c>
    </row>
    <row r="13092" spans="2:13">
      <c r="B13092" t="s">
        <v>20</v>
      </c>
      <c r="C13092" t="s">
        <v>21</v>
      </c>
      <c r="D13092" t="s">
        <v>22</v>
      </c>
      <c r="E13092" t="s">
        <v>778</v>
      </c>
      <c r="F13092" t="s">
        <v>778</v>
      </c>
      <c r="G13092" t="s">
        <v>507</v>
      </c>
      <c r="H13092" t="s">
        <v>86</v>
      </c>
      <c r="I13092">
        <v>54</v>
      </c>
      <c r="J13092">
        <v>54</v>
      </c>
      <c r="K13092">
        <v>5541</v>
      </c>
      <c r="L13092" t="s">
        <v>471</v>
      </c>
      <c r="M13092" s="2">
        <f>+Table3[[#This Row],[CHW]]/Table3[[#This Row],[Count of Airbill Number]]</f>
        <v>1</v>
      </c>
    </row>
    <row r="13093" spans="2:13">
      <c r="B13093" t="s">
        <v>20</v>
      </c>
      <c r="C13093" t="s">
        <v>21</v>
      </c>
      <c r="D13093" t="s">
        <v>22</v>
      </c>
      <c r="E13093" t="s">
        <v>778</v>
      </c>
      <c r="F13093" t="s">
        <v>778</v>
      </c>
      <c r="G13093" t="s">
        <v>565</v>
      </c>
      <c r="H13093" t="s">
        <v>112</v>
      </c>
      <c r="I13093">
        <v>54</v>
      </c>
      <c r="J13093">
        <v>34</v>
      </c>
      <c r="K13093">
        <v>5542</v>
      </c>
      <c r="L13093" t="s">
        <v>471</v>
      </c>
      <c r="M13093" s="2">
        <f>+Table3[[#This Row],[CHW]]/Table3[[#This Row],[Count of Airbill Number]]</f>
        <v>1.588235294117647</v>
      </c>
    </row>
    <row r="13094" spans="2:13">
      <c r="B13094" t="s">
        <v>20</v>
      </c>
      <c r="C13094" t="s">
        <v>21</v>
      </c>
      <c r="D13094" t="s">
        <v>22</v>
      </c>
      <c r="E13094" t="s">
        <v>778</v>
      </c>
      <c r="F13094" t="s">
        <v>778</v>
      </c>
      <c r="G13094" t="s">
        <v>494</v>
      </c>
      <c r="H13094" t="s">
        <v>269</v>
      </c>
      <c r="I13094">
        <v>54</v>
      </c>
      <c r="J13094">
        <v>21</v>
      </c>
      <c r="K13094">
        <v>5543</v>
      </c>
      <c r="L13094" t="s">
        <v>471</v>
      </c>
      <c r="M13094" s="2">
        <f>+Table3[[#This Row],[CHW]]/Table3[[#This Row],[Count of Airbill Number]]</f>
        <v>2.5714285714285716</v>
      </c>
    </row>
    <row r="13095" spans="2:13">
      <c r="B13095" t="s">
        <v>20</v>
      </c>
      <c r="C13095" t="s">
        <v>21</v>
      </c>
      <c r="D13095" t="s">
        <v>22</v>
      </c>
      <c r="E13095" t="s">
        <v>777</v>
      </c>
      <c r="F13095" t="s">
        <v>777</v>
      </c>
      <c r="G13095" t="s">
        <v>430</v>
      </c>
      <c r="H13095" t="s">
        <v>55</v>
      </c>
      <c r="I13095">
        <v>54</v>
      </c>
      <c r="J13095">
        <v>35</v>
      </c>
      <c r="K13095">
        <v>5544</v>
      </c>
      <c r="L13095" t="s">
        <v>471</v>
      </c>
      <c r="M13095" s="2">
        <f>+Table3[[#This Row],[CHW]]/Table3[[#This Row],[Count of Airbill Number]]</f>
        <v>1.5428571428571429</v>
      </c>
    </row>
    <row r="13096" spans="2:13">
      <c r="B13096" t="s">
        <v>20</v>
      </c>
      <c r="C13096" t="s">
        <v>21</v>
      </c>
      <c r="D13096" t="s">
        <v>22</v>
      </c>
      <c r="E13096" t="s">
        <v>778</v>
      </c>
      <c r="F13096" t="s">
        <v>778</v>
      </c>
      <c r="G13096" t="s">
        <v>624</v>
      </c>
      <c r="H13096" t="s">
        <v>610</v>
      </c>
      <c r="I13096">
        <v>54</v>
      </c>
      <c r="J13096">
        <v>5</v>
      </c>
      <c r="K13096">
        <v>5545</v>
      </c>
      <c r="L13096" t="s">
        <v>471</v>
      </c>
      <c r="M13096" s="2">
        <f>+Table3[[#This Row],[CHW]]/Table3[[#This Row],[Count of Airbill Number]]</f>
        <v>10.8</v>
      </c>
    </row>
    <row r="13097" spans="2:13">
      <c r="B13097" t="s">
        <v>20</v>
      </c>
      <c r="C13097" t="s">
        <v>472</v>
      </c>
      <c r="D13097" t="s">
        <v>22</v>
      </c>
      <c r="E13097" t="s">
        <v>777</v>
      </c>
      <c r="F13097" t="s">
        <v>777</v>
      </c>
      <c r="G13097" t="s">
        <v>481</v>
      </c>
      <c r="H13097" t="s">
        <v>52</v>
      </c>
      <c r="I13097">
        <v>54</v>
      </c>
      <c r="J13097">
        <v>2</v>
      </c>
      <c r="K13097">
        <v>5546</v>
      </c>
      <c r="L13097" t="s">
        <v>471</v>
      </c>
      <c r="M13097" s="2">
        <f>+Table3[[#This Row],[CHW]]/Table3[[#This Row],[Count of Airbill Number]]</f>
        <v>27</v>
      </c>
    </row>
    <row r="13098" spans="2:13">
      <c r="B13098" t="s">
        <v>20</v>
      </c>
      <c r="C13098" t="s">
        <v>472</v>
      </c>
      <c r="D13098" t="s">
        <v>22</v>
      </c>
      <c r="E13098" t="s">
        <v>778</v>
      </c>
      <c r="F13098" t="s">
        <v>778</v>
      </c>
      <c r="G13098" t="s">
        <v>261</v>
      </c>
      <c r="H13098" t="s">
        <v>171</v>
      </c>
      <c r="I13098">
        <v>54</v>
      </c>
      <c r="J13098">
        <v>8</v>
      </c>
      <c r="K13098">
        <v>5547</v>
      </c>
      <c r="L13098" t="s">
        <v>471</v>
      </c>
      <c r="M13098" s="2">
        <f>+Table3[[#This Row],[CHW]]/Table3[[#This Row],[Count of Airbill Number]]</f>
        <v>6.75</v>
      </c>
    </row>
    <row r="13099" spans="2:13">
      <c r="B13099" t="s">
        <v>20</v>
      </c>
      <c r="C13099" t="s">
        <v>472</v>
      </c>
      <c r="D13099" t="s">
        <v>22</v>
      </c>
      <c r="E13099" t="s">
        <v>776</v>
      </c>
      <c r="F13099" t="s">
        <v>778</v>
      </c>
      <c r="G13099" t="s">
        <v>63</v>
      </c>
      <c r="H13099" t="s">
        <v>267</v>
      </c>
      <c r="I13099">
        <v>54</v>
      </c>
      <c r="J13099">
        <v>2</v>
      </c>
      <c r="K13099">
        <v>5548</v>
      </c>
      <c r="L13099" t="s">
        <v>471</v>
      </c>
      <c r="M13099" s="2">
        <f>+Table3[[#This Row],[CHW]]/Table3[[#This Row],[Count of Airbill Number]]</f>
        <v>27</v>
      </c>
    </row>
    <row r="13100" spans="2:13">
      <c r="B13100" t="s">
        <v>20</v>
      </c>
      <c r="C13100" t="s">
        <v>472</v>
      </c>
      <c r="D13100" t="s">
        <v>22</v>
      </c>
      <c r="E13100" t="s">
        <v>777</v>
      </c>
      <c r="F13100" t="s">
        <v>778</v>
      </c>
      <c r="G13100" t="s">
        <v>374</v>
      </c>
      <c r="H13100" t="s">
        <v>283</v>
      </c>
      <c r="I13100">
        <v>54</v>
      </c>
      <c r="J13100">
        <v>4</v>
      </c>
      <c r="K13100">
        <v>5549</v>
      </c>
      <c r="L13100" t="s">
        <v>471</v>
      </c>
      <c r="M13100" s="2">
        <f>+Table3[[#This Row],[CHW]]/Table3[[#This Row],[Count of Airbill Number]]</f>
        <v>13.5</v>
      </c>
    </row>
    <row r="13101" spans="2:13">
      <c r="B13101" t="s">
        <v>20</v>
      </c>
      <c r="C13101" t="s">
        <v>472</v>
      </c>
      <c r="D13101" t="s">
        <v>22</v>
      </c>
      <c r="E13101" t="s">
        <v>777</v>
      </c>
      <c r="F13101" t="s">
        <v>776</v>
      </c>
      <c r="G13101" t="s">
        <v>55</v>
      </c>
      <c r="H13101" t="s">
        <v>216</v>
      </c>
      <c r="I13101">
        <v>54</v>
      </c>
      <c r="J13101">
        <v>2</v>
      </c>
      <c r="K13101">
        <v>5550</v>
      </c>
      <c r="L13101" t="s">
        <v>471</v>
      </c>
      <c r="M13101" s="2">
        <f>+Table3[[#This Row],[CHW]]/Table3[[#This Row],[Count of Airbill Number]]</f>
        <v>27</v>
      </c>
    </row>
    <row r="13102" spans="2:13">
      <c r="B13102" t="s">
        <v>20</v>
      </c>
      <c r="C13102" t="s">
        <v>472</v>
      </c>
      <c r="D13102" t="s">
        <v>22</v>
      </c>
      <c r="E13102" t="s">
        <v>777</v>
      </c>
      <c r="F13102" t="s">
        <v>777</v>
      </c>
      <c r="G13102" t="s">
        <v>324</v>
      </c>
      <c r="H13102" t="s">
        <v>360</v>
      </c>
      <c r="I13102">
        <v>54</v>
      </c>
      <c r="J13102">
        <v>2</v>
      </c>
      <c r="K13102">
        <v>5551</v>
      </c>
      <c r="L13102" t="s">
        <v>471</v>
      </c>
      <c r="M13102" s="2">
        <f>+Table3[[#This Row],[CHW]]/Table3[[#This Row],[Count of Airbill Number]]</f>
        <v>27</v>
      </c>
    </row>
    <row r="13103" spans="2:13">
      <c r="B13103" t="s">
        <v>20</v>
      </c>
      <c r="C13103" t="s">
        <v>472</v>
      </c>
      <c r="D13103" t="s">
        <v>22</v>
      </c>
      <c r="E13103" t="s">
        <v>777</v>
      </c>
      <c r="F13103" t="s">
        <v>776</v>
      </c>
      <c r="G13103" t="s">
        <v>274</v>
      </c>
      <c r="H13103" t="s">
        <v>39</v>
      </c>
      <c r="I13103">
        <v>54</v>
      </c>
      <c r="J13103">
        <v>3</v>
      </c>
      <c r="K13103">
        <v>5552</v>
      </c>
      <c r="L13103" t="s">
        <v>471</v>
      </c>
      <c r="M13103" s="2">
        <f>+Table3[[#This Row],[CHW]]/Table3[[#This Row],[Count of Airbill Number]]</f>
        <v>18</v>
      </c>
    </row>
    <row r="13104" spans="2:13">
      <c r="B13104" t="s">
        <v>20</v>
      </c>
      <c r="C13104" t="s">
        <v>472</v>
      </c>
      <c r="D13104" t="s">
        <v>22</v>
      </c>
      <c r="E13104" t="s">
        <v>776</v>
      </c>
      <c r="F13104" t="s">
        <v>776</v>
      </c>
      <c r="G13104" t="s">
        <v>54</v>
      </c>
      <c r="H13104" t="s">
        <v>37</v>
      </c>
      <c r="I13104">
        <v>54</v>
      </c>
      <c r="J13104">
        <v>5</v>
      </c>
      <c r="K13104">
        <v>5553</v>
      </c>
      <c r="L13104" t="s">
        <v>471</v>
      </c>
      <c r="M13104" s="2">
        <f>+Table3[[#This Row],[CHW]]/Table3[[#This Row],[Count of Airbill Number]]</f>
        <v>10.8</v>
      </c>
    </row>
    <row r="13105" spans="2:13">
      <c r="B13105" t="s">
        <v>20</v>
      </c>
      <c r="C13105" t="s">
        <v>472</v>
      </c>
      <c r="D13105" t="s">
        <v>22</v>
      </c>
      <c r="E13105" t="s">
        <v>778</v>
      </c>
      <c r="F13105" t="s">
        <v>778</v>
      </c>
      <c r="G13105" t="s">
        <v>171</v>
      </c>
      <c r="H13105" t="s">
        <v>325</v>
      </c>
      <c r="I13105">
        <v>54</v>
      </c>
      <c r="J13105">
        <v>3</v>
      </c>
      <c r="K13105">
        <v>5554</v>
      </c>
      <c r="L13105" t="s">
        <v>471</v>
      </c>
      <c r="M13105" s="2">
        <f>+Table3[[#This Row],[CHW]]/Table3[[#This Row],[Count of Airbill Number]]</f>
        <v>18</v>
      </c>
    </row>
    <row r="13106" spans="2:13">
      <c r="B13106" t="s">
        <v>20</v>
      </c>
      <c r="C13106" t="s">
        <v>472</v>
      </c>
      <c r="D13106" t="s">
        <v>22</v>
      </c>
      <c r="E13106" t="s">
        <v>777</v>
      </c>
      <c r="F13106" t="s">
        <v>778</v>
      </c>
      <c r="G13106" t="s">
        <v>259</v>
      </c>
      <c r="H13106" t="s">
        <v>62</v>
      </c>
      <c r="I13106">
        <v>54</v>
      </c>
      <c r="J13106">
        <v>3</v>
      </c>
      <c r="K13106">
        <v>5555</v>
      </c>
      <c r="L13106" t="s">
        <v>471</v>
      </c>
      <c r="M13106" s="2">
        <f>+Table3[[#This Row],[CHW]]/Table3[[#This Row],[Count of Airbill Number]]</f>
        <v>18</v>
      </c>
    </row>
    <row r="13107" spans="2:13">
      <c r="B13107" t="s">
        <v>20</v>
      </c>
      <c r="C13107" t="s">
        <v>472</v>
      </c>
      <c r="D13107" t="s">
        <v>22</v>
      </c>
      <c r="E13107" t="s">
        <v>777</v>
      </c>
      <c r="F13107" t="s">
        <v>776</v>
      </c>
      <c r="G13107" t="s">
        <v>110</v>
      </c>
      <c r="H13107" t="s">
        <v>566</v>
      </c>
      <c r="I13107">
        <v>54</v>
      </c>
      <c r="J13107">
        <v>2</v>
      </c>
      <c r="K13107">
        <v>5556</v>
      </c>
      <c r="L13107" t="s">
        <v>471</v>
      </c>
      <c r="M13107" s="2">
        <f>+Table3[[#This Row],[CHW]]/Table3[[#This Row],[Count of Airbill Number]]</f>
        <v>27</v>
      </c>
    </row>
    <row r="13108" spans="2:13">
      <c r="B13108" t="s">
        <v>20</v>
      </c>
      <c r="C13108" t="s">
        <v>472</v>
      </c>
      <c r="D13108" t="s">
        <v>22</v>
      </c>
      <c r="E13108" t="s">
        <v>778</v>
      </c>
      <c r="F13108" t="s">
        <v>776</v>
      </c>
      <c r="G13108" t="s">
        <v>283</v>
      </c>
      <c r="H13108" t="s">
        <v>312</v>
      </c>
      <c r="I13108">
        <v>54</v>
      </c>
      <c r="J13108">
        <v>5</v>
      </c>
      <c r="K13108">
        <v>5557</v>
      </c>
      <c r="L13108" t="s">
        <v>471</v>
      </c>
      <c r="M13108" s="2">
        <f>+Table3[[#This Row],[CHW]]/Table3[[#This Row],[Count of Airbill Number]]</f>
        <v>10.8</v>
      </c>
    </row>
    <row r="13109" spans="2:13">
      <c r="B13109" t="s">
        <v>20</v>
      </c>
      <c r="C13109" t="s">
        <v>472</v>
      </c>
      <c r="D13109" t="s">
        <v>22</v>
      </c>
      <c r="E13109" t="s">
        <v>778</v>
      </c>
      <c r="F13109" t="s">
        <v>777</v>
      </c>
      <c r="G13109" t="s">
        <v>353</v>
      </c>
      <c r="H13109" t="s">
        <v>106</v>
      </c>
      <c r="I13109">
        <v>54</v>
      </c>
      <c r="J13109">
        <v>3</v>
      </c>
      <c r="K13109">
        <v>5558</v>
      </c>
      <c r="L13109" t="s">
        <v>471</v>
      </c>
      <c r="M13109" s="2">
        <f>+Table3[[#This Row],[CHW]]/Table3[[#This Row],[Count of Airbill Number]]</f>
        <v>18</v>
      </c>
    </row>
    <row r="13110" spans="2:13">
      <c r="B13110" t="s">
        <v>20</v>
      </c>
      <c r="C13110" t="s">
        <v>472</v>
      </c>
      <c r="D13110" t="s">
        <v>22</v>
      </c>
      <c r="E13110" t="s">
        <v>777</v>
      </c>
      <c r="F13110" t="s">
        <v>778</v>
      </c>
      <c r="G13110" t="s">
        <v>190</v>
      </c>
      <c r="H13110" t="s">
        <v>316</v>
      </c>
      <c r="I13110">
        <v>54</v>
      </c>
      <c r="J13110">
        <v>1</v>
      </c>
      <c r="K13110">
        <v>5559</v>
      </c>
      <c r="L13110" t="s">
        <v>471</v>
      </c>
      <c r="M13110" s="2">
        <f>+Table3[[#This Row],[CHW]]/Table3[[#This Row],[Count of Airbill Number]]</f>
        <v>54</v>
      </c>
    </row>
    <row r="13111" spans="2:13">
      <c r="B13111" t="s">
        <v>20</v>
      </c>
      <c r="C13111" t="s">
        <v>472</v>
      </c>
      <c r="D13111" t="s">
        <v>36</v>
      </c>
      <c r="E13111" t="s">
        <v>778</v>
      </c>
      <c r="F13111" t="s">
        <v>777</v>
      </c>
      <c r="G13111" t="s">
        <v>269</v>
      </c>
      <c r="H13111" t="s">
        <v>181</v>
      </c>
      <c r="I13111">
        <v>54</v>
      </c>
      <c r="J13111">
        <v>3</v>
      </c>
      <c r="K13111">
        <v>5560</v>
      </c>
      <c r="L13111" t="s">
        <v>471</v>
      </c>
      <c r="M13111" s="2">
        <f>+Table3[[#This Row],[CHW]]/Table3[[#This Row],[Count of Airbill Number]]</f>
        <v>18</v>
      </c>
    </row>
    <row r="13112" spans="2:13">
      <c r="B13112" t="s">
        <v>20</v>
      </c>
      <c r="C13112" t="s">
        <v>472</v>
      </c>
      <c r="D13112" t="s">
        <v>22</v>
      </c>
      <c r="E13112" t="s">
        <v>778</v>
      </c>
      <c r="F13112" t="s">
        <v>776</v>
      </c>
      <c r="G13112" t="s">
        <v>171</v>
      </c>
      <c r="H13112" t="s">
        <v>533</v>
      </c>
      <c r="I13112">
        <v>53.9</v>
      </c>
      <c r="J13112">
        <v>4</v>
      </c>
      <c r="K13112">
        <v>5561</v>
      </c>
      <c r="L13112" t="s">
        <v>471</v>
      </c>
      <c r="M13112" s="2">
        <f>+Table3[[#This Row],[CHW]]/Table3[[#This Row],[Count of Airbill Number]]</f>
        <v>13.475</v>
      </c>
    </row>
    <row r="13113" spans="2:13">
      <c r="B13113" t="s">
        <v>20</v>
      </c>
      <c r="C13113" t="s">
        <v>472</v>
      </c>
      <c r="D13113" t="s">
        <v>22</v>
      </c>
      <c r="E13113" t="s">
        <v>776</v>
      </c>
      <c r="F13113" t="s">
        <v>778</v>
      </c>
      <c r="G13113" t="s">
        <v>37</v>
      </c>
      <c r="H13113" t="s">
        <v>423</v>
      </c>
      <c r="I13113">
        <v>53.79</v>
      </c>
      <c r="J13113">
        <v>2</v>
      </c>
      <c r="K13113">
        <v>5562</v>
      </c>
      <c r="L13113" t="s">
        <v>471</v>
      </c>
      <c r="M13113" s="2">
        <f>+Table3[[#This Row],[CHW]]/Table3[[#This Row],[Count of Airbill Number]]</f>
        <v>26.895</v>
      </c>
    </row>
    <row r="13114" spans="2:13">
      <c r="B13114" t="s">
        <v>20</v>
      </c>
      <c r="C13114" t="s">
        <v>472</v>
      </c>
      <c r="D13114" t="s">
        <v>22</v>
      </c>
      <c r="E13114" t="s">
        <v>776</v>
      </c>
      <c r="F13114" t="s">
        <v>776</v>
      </c>
      <c r="G13114" t="s">
        <v>122</v>
      </c>
      <c r="H13114" t="s">
        <v>123</v>
      </c>
      <c r="I13114">
        <v>53.7</v>
      </c>
      <c r="J13114">
        <v>6</v>
      </c>
      <c r="K13114">
        <v>5563</v>
      </c>
      <c r="L13114" t="s">
        <v>471</v>
      </c>
      <c r="M13114" s="2">
        <f>+Table3[[#This Row],[CHW]]/Table3[[#This Row],[Count of Airbill Number]]</f>
        <v>8.9500000000000011</v>
      </c>
    </row>
    <row r="13115" spans="2:13">
      <c r="B13115" t="s">
        <v>20</v>
      </c>
      <c r="C13115" t="s">
        <v>21</v>
      </c>
      <c r="D13115" t="s">
        <v>22</v>
      </c>
      <c r="E13115" t="s">
        <v>777</v>
      </c>
      <c r="F13115" t="s">
        <v>777</v>
      </c>
      <c r="G13115" t="s">
        <v>374</v>
      </c>
      <c r="H13115" t="s">
        <v>542</v>
      </c>
      <c r="I13115">
        <v>53.5</v>
      </c>
      <c r="J13115">
        <v>2</v>
      </c>
      <c r="K13115">
        <v>5564</v>
      </c>
      <c r="L13115" t="s">
        <v>471</v>
      </c>
      <c r="M13115" s="2">
        <f>+Table3[[#This Row],[CHW]]/Table3[[#This Row],[Count of Airbill Number]]</f>
        <v>26.75</v>
      </c>
    </row>
    <row r="13116" spans="2:13">
      <c r="B13116" t="s">
        <v>20</v>
      </c>
      <c r="C13116" t="s">
        <v>21</v>
      </c>
      <c r="D13116" t="s">
        <v>22</v>
      </c>
      <c r="E13116" t="s">
        <v>776</v>
      </c>
      <c r="F13116" t="s">
        <v>776</v>
      </c>
      <c r="G13116" t="s">
        <v>123</v>
      </c>
      <c r="H13116" t="s">
        <v>312</v>
      </c>
      <c r="I13116">
        <v>53.5</v>
      </c>
      <c r="J13116">
        <v>3</v>
      </c>
      <c r="K13116">
        <v>5565</v>
      </c>
      <c r="L13116" t="s">
        <v>471</v>
      </c>
      <c r="M13116" s="2">
        <f>+Table3[[#This Row],[CHW]]/Table3[[#This Row],[Count of Airbill Number]]</f>
        <v>17.833333333333332</v>
      </c>
    </row>
    <row r="13117" spans="2:13">
      <c r="B13117" t="s">
        <v>20</v>
      </c>
      <c r="C13117" t="s">
        <v>21</v>
      </c>
      <c r="D13117" t="s">
        <v>22</v>
      </c>
      <c r="E13117" t="s">
        <v>776</v>
      </c>
      <c r="F13117" t="s">
        <v>778</v>
      </c>
      <c r="G13117" t="s">
        <v>37</v>
      </c>
      <c r="H13117" t="s">
        <v>306</v>
      </c>
      <c r="I13117">
        <v>53.48</v>
      </c>
      <c r="J13117">
        <v>27</v>
      </c>
      <c r="K13117">
        <v>5566</v>
      </c>
      <c r="L13117" t="s">
        <v>471</v>
      </c>
      <c r="M13117" s="2">
        <f>+Table3[[#This Row],[CHW]]/Table3[[#This Row],[Count of Airbill Number]]</f>
        <v>1.9807407407407407</v>
      </c>
    </row>
    <row r="13118" spans="2:13">
      <c r="B13118" t="s">
        <v>35</v>
      </c>
      <c r="C13118" t="s">
        <v>472</v>
      </c>
      <c r="D13118" t="s">
        <v>36</v>
      </c>
      <c r="E13118" t="s">
        <v>777</v>
      </c>
      <c r="F13118" t="s">
        <v>776</v>
      </c>
      <c r="G13118" t="s">
        <v>181</v>
      </c>
      <c r="H13118" t="s">
        <v>85</v>
      </c>
      <c r="I13118">
        <v>53.38</v>
      </c>
      <c r="J13118">
        <v>1</v>
      </c>
      <c r="K13118">
        <v>5567</v>
      </c>
      <c r="L13118" t="s">
        <v>471</v>
      </c>
      <c r="M13118" s="2">
        <f>+Table3[[#This Row],[CHW]]/Table3[[#This Row],[Count of Airbill Number]]</f>
        <v>53.38</v>
      </c>
    </row>
    <row r="13119" spans="2:13">
      <c r="B13119" t="s">
        <v>20</v>
      </c>
      <c r="C13119" t="s">
        <v>472</v>
      </c>
      <c r="D13119" t="s">
        <v>22</v>
      </c>
      <c r="E13119" t="s">
        <v>776</v>
      </c>
      <c r="F13119" t="s">
        <v>776</v>
      </c>
      <c r="G13119" t="s">
        <v>32</v>
      </c>
      <c r="H13119" t="s">
        <v>558</v>
      </c>
      <c r="I13119">
        <v>53.18</v>
      </c>
      <c r="J13119">
        <v>4</v>
      </c>
      <c r="K13119">
        <v>5568</v>
      </c>
      <c r="L13119" t="s">
        <v>471</v>
      </c>
      <c r="M13119" s="2">
        <f>+Table3[[#This Row],[CHW]]/Table3[[#This Row],[Count of Airbill Number]]</f>
        <v>13.295</v>
      </c>
    </row>
    <row r="13120" spans="2:13">
      <c r="B13120" t="s">
        <v>20</v>
      </c>
      <c r="C13120" t="s">
        <v>21</v>
      </c>
      <c r="D13120" t="s">
        <v>22</v>
      </c>
      <c r="E13120" t="s">
        <v>776</v>
      </c>
      <c r="F13120" t="s">
        <v>778</v>
      </c>
      <c r="G13120" t="s">
        <v>66</v>
      </c>
      <c r="H13120" t="s">
        <v>185</v>
      </c>
      <c r="I13120">
        <v>53.059999999999995</v>
      </c>
      <c r="J13120">
        <v>7</v>
      </c>
      <c r="K13120">
        <v>5569</v>
      </c>
      <c r="L13120" t="s">
        <v>471</v>
      </c>
      <c r="M13120" s="2">
        <f>+Table3[[#This Row],[CHW]]/Table3[[#This Row],[Count of Airbill Number]]</f>
        <v>7.5799999999999992</v>
      </c>
    </row>
    <row r="13121" spans="2:13">
      <c r="B13121" t="s">
        <v>20</v>
      </c>
      <c r="C13121" t="s">
        <v>472</v>
      </c>
      <c r="D13121" t="s">
        <v>22</v>
      </c>
      <c r="E13121" t="s">
        <v>776</v>
      </c>
      <c r="F13121" t="s">
        <v>778</v>
      </c>
      <c r="G13121" t="s">
        <v>122</v>
      </c>
      <c r="H13121" t="s">
        <v>269</v>
      </c>
      <c r="I13121">
        <v>53.041712599999997</v>
      </c>
      <c r="J13121">
        <v>3</v>
      </c>
      <c r="K13121">
        <v>5570</v>
      </c>
      <c r="L13121" t="s">
        <v>471</v>
      </c>
      <c r="M13121" s="2">
        <f>+Table3[[#This Row],[CHW]]/Table3[[#This Row],[Count of Airbill Number]]</f>
        <v>17.680570866666667</v>
      </c>
    </row>
    <row r="13122" spans="2:13">
      <c r="B13122" t="s">
        <v>35</v>
      </c>
      <c r="C13122" t="s">
        <v>472</v>
      </c>
      <c r="D13122" t="s">
        <v>36</v>
      </c>
      <c r="E13122" t="s">
        <v>778</v>
      </c>
      <c r="F13122" t="s">
        <v>778</v>
      </c>
      <c r="G13122" t="s">
        <v>51</v>
      </c>
      <c r="H13122" t="s">
        <v>297</v>
      </c>
      <c r="I13122">
        <v>53</v>
      </c>
      <c r="J13122">
        <v>2</v>
      </c>
      <c r="K13122">
        <v>5571</v>
      </c>
      <c r="L13122" t="s">
        <v>471</v>
      </c>
      <c r="M13122" s="2">
        <f>+Table3[[#This Row],[CHW]]/Table3[[#This Row],[Count of Airbill Number]]</f>
        <v>26.5</v>
      </c>
    </row>
    <row r="13123" spans="2:13">
      <c r="B13123" t="s">
        <v>35</v>
      </c>
      <c r="C13123" t="s">
        <v>472</v>
      </c>
      <c r="D13123" t="s">
        <v>36</v>
      </c>
      <c r="E13123" t="s">
        <v>776</v>
      </c>
      <c r="F13123" t="s">
        <v>776</v>
      </c>
      <c r="G13123" t="s">
        <v>32</v>
      </c>
      <c r="H13123" t="s">
        <v>75</v>
      </c>
      <c r="I13123">
        <v>53</v>
      </c>
      <c r="J13123">
        <v>4</v>
      </c>
      <c r="K13123">
        <v>5572</v>
      </c>
      <c r="L13123" t="s">
        <v>471</v>
      </c>
      <c r="M13123" s="2">
        <f>+Table3[[#This Row],[CHW]]/Table3[[#This Row],[Count of Airbill Number]]</f>
        <v>13.25</v>
      </c>
    </row>
    <row r="13124" spans="2:13">
      <c r="B13124" t="s">
        <v>20</v>
      </c>
      <c r="C13124" t="s">
        <v>21</v>
      </c>
      <c r="D13124" t="s">
        <v>22</v>
      </c>
      <c r="E13124" t="s">
        <v>778</v>
      </c>
      <c r="F13124" t="s">
        <v>776</v>
      </c>
      <c r="G13124" t="s">
        <v>173</v>
      </c>
      <c r="H13124" t="s">
        <v>37</v>
      </c>
      <c r="I13124">
        <v>53</v>
      </c>
      <c r="J13124">
        <v>35</v>
      </c>
      <c r="K13124">
        <v>5573</v>
      </c>
      <c r="L13124" t="s">
        <v>471</v>
      </c>
      <c r="M13124" s="2">
        <f>+Table3[[#This Row],[CHW]]/Table3[[#This Row],[Count of Airbill Number]]</f>
        <v>1.5142857142857142</v>
      </c>
    </row>
    <row r="13125" spans="2:13">
      <c r="B13125" t="s">
        <v>20</v>
      </c>
      <c r="C13125" t="s">
        <v>21</v>
      </c>
      <c r="D13125" t="s">
        <v>22</v>
      </c>
      <c r="E13125" t="s">
        <v>778</v>
      </c>
      <c r="F13125" t="s">
        <v>776</v>
      </c>
      <c r="G13125" t="s">
        <v>109</v>
      </c>
      <c r="H13125" t="s">
        <v>66</v>
      </c>
      <c r="I13125">
        <v>53</v>
      </c>
      <c r="J13125">
        <v>4</v>
      </c>
      <c r="K13125">
        <v>5574</v>
      </c>
      <c r="L13125" t="s">
        <v>471</v>
      </c>
      <c r="M13125" s="2">
        <f>+Table3[[#This Row],[CHW]]/Table3[[#This Row],[Count of Airbill Number]]</f>
        <v>13.25</v>
      </c>
    </row>
    <row r="13126" spans="2:13">
      <c r="B13126" t="s">
        <v>20</v>
      </c>
      <c r="C13126" t="s">
        <v>21</v>
      </c>
      <c r="D13126" t="s">
        <v>22</v>
      </c>
      <c r="E13126" t="s">
        <v>778</v>
      </c>
      <c r="F13126" t="s">
        <v>778</v>
      </c>
      <c r="G13126" t="s">
        <v>99</v>
      </c>
      <c r="H13126" t="s">
        <v>269</v>
      </c>
      <c r="I13126">
        <v>53</v>
      </c>
      <c r="J13126">
        <v>50</v>
      </c>
      <c r="K13126">
        <v>5575</v>
      </c>
      <c r="L13126" t="s">
        <v>471</v>
      </c>
      <c r="M13126" s="2">
        <f>+Table3[[#This Row],[CHW]]/Table3[[#This Row],[Count of Airbill Number]]</f>
        <v>1.06</v>
      </c>
    </row>
    <row r="13127" spans="2:13">
      <c r="B13127" t="s">
        <v>20</v>
      </c>
      <c r="C13127" t="s">
        <v>21</v>
      </c>
      <c r="D13127" t="s">
        <v>36</v>
      </c>
      <c r="E13127" t="s">
        <v>777</v>
      </c>
      <c r="F13127" t="s">
        <v>778</v>
      </c>
      <c r="G13127" t="s">
        <v>227</v>
      </c>
      <c r="H13127" t="s">
        <v>112</v>
      </c>
      <c r="I13127">
        <v>53</v>
      </c>
      <c r="J13127">
        <v>51</v>
      </c>
      <c r="K13127">
        <v>5576</v>
      </c>
      <c r="L13127" t="s">
        <v>471</v>
      </c>
      <c r="M13127" s="2">
        <f>+Table3[[#This Row],[CHW]]/Table3[[#This Row],[Count of Airbill Number]]</f>
        <v>1.0392156862745099</v>
      </c>
    </row>
    <row r="13128" spans="2:13">
      <c r="B13128" t="s">
        <v>20</v>
      </c>
      <c r="C13128" t="s">
        <v>472</v>
      </c>
      <c r="D13128" t="s">
        <v>22</v>
      </c>
      <c r="E13128" t="s">
        <v>777</v>
      </c>
      <c r="F13128" t="s">
        <v>778</v>
      </c>
      <c r="G13128" t="s">
        <v>374</v>
      </c>
      <c r="H13128" t="s">
        <v>185</v>
      </c>
      <c r="I13128">
        <v>53</v>
      </c>
      <c r="J13128">
        <v>1</v>
      </c>
      <c r="K13128">
        <v>5577</v>
      </c>
      <c r="L13128" t="s">
        <v>471</v>
      </c>
      <c r="M13128" s="2">
        <f>+Table3[[#This Row],[CHW]]/Table3[[#This Row],[Count of Airbill Number]]</f>
        <v>53</v>
      </c>
    </row>
    <row r="13129" spans="2:13">
      <c r="B13129" t="s">
        <v>20</v>
      </c>
      <c r="C13129" t="s">
        <v>472</v>
      </c>
      <c r="D13129" t="s">
        <v>22</v>
      </c>
      <c r="E13129" t="s">
        <v>776</v>
      </c>
      <c r="F13129" t="s">
        <v>776</v>
      </c>
      <c r="G13129" t="s">
        <v>39</v>
      </c>
      <c r="H13129" t="s">
        <v>136</v>
      </c>
      <c r="I13129">
        <v>53</v>
      </c>
      <c r="J13129">
        <v>1</v>
      </c>
      <c r="K13129">
        <v>5578</v>
      </c>
      <c r="L13129" t="s">
        <v>471</v>
      </c>
      <c r="M13129" s="2">
        <f>+Table3[[#This Row],[CHW]]/Table3[[#This Row],[Count of Airbill Number]]</f>
        <v>53</v>
      </c>
    </row>
    <row r="13130" spans="2:13">
      <c r="B13130" t="s">
        <v>20</v>
      </c>
      <c r="C13130" t="s">
        <v>472</v>
      </c>
      <c r="D13130" t="s">
        <v>22</v>
      </c>
      <c r="E13130" t="s">
        <v>777</v>
      </c>
      <c r="F13130" t="s">
        <v>777</v>
      </c>
      <c r="G13130" t="s">
        <v>583</v>
      </c>
      <c r="H13130" t="s">
        <v>274</v>
      </c>
      <c r="I13130">
        <v>53</v>
      </c>
      <c r="J13130">
        <v>7</v>
      </c>
      <c r="K13130">
        <v>5579</v>
      </c>
      <c r="L13130" t="s">
        <v>471</v>
      </c>
      <c r="M13130" s="2">
        <f>+Table3[[#This Row],[CHW]]/Table3[[#This Row],[Count of Airbill Number]]</f>
        <v>7.5714285714285712</v>
      </c>
    </row>
    <row r="13131" spans="2:13">
      <c r="B13131" t="s">
        <v>20</v>
      </c>
      <c r="C13131" t="s">
        <v>472</v>
      </c>
      <c r="D13131" t="s">
        <v>22</v>
      </c>
      <c r="E13131" t="s">
        <v>776</v>
      </c>
      <c r="F13131" t="s">
        <v>776</v>
      </c>
      <c r="G13131" t="s">
        <v>122</v>
      </c>
      <c r="H13131" t="s">
        <v>597</v>
      </c>
      <c r="I13131">
        <v>53</v>
      </c>
      <c r="J13131">
        <v>1</v>
      </c>
      <c r="K13131">
        <v>5580</v>
      </c>
      <c r="L13131" t="s">
        <v>471</v>
      </c>
      <c r="M13131" s="2">
        <f>+Table3[[#This Row],[CHW]]/Table3[[#This Row],[Count of Airbill Number]]</f>
        <v>53</v>
      </c>
    </row>
    <row r="13132" spans="2:13">
      <c r="B13132" t="s">
        <v>20</v>
      </c>
      <c r="C13132" t="s">
        <v>472</v>
      </c>
      <c r="D13132" t="s">
        <v>22</v>
      </c>
      <c r="E13132" t="s">
        <v>777</v>
      </c>
      <c r="F13132" t="s">
        <v>776</v>
      </c>
      <c r="G13132" t="s">
        <v>26</v>
      </c>
      <c r="H13132" t="s">
        <v>32</v>
      </c>
      <c r="I13132">
        <v>53</v>
      </c>
      <c r="J13132">
        <v>5</v>
      </c>
      <c r="K13132">
        <v>5581</v>
      </c>
      <c r="L13132" t="s">
        <v>471</v>
      </c>
      <c r="M13132" s="2">
        <f>+Table3[[#This Row],[CHW]]/Table3[[#This Row],[Count of Airbill Number]]</f>
        <v>10.6</v>
      </c>
    </row>
    <row r="13133" spans="2:13">
      <c r="B13133" t="s">
        <v>20</v>
      </c>
      <c r="C13133" t="s">
        <v>472</v>
      </c>
      <c r="D13133" t="s">
        <v>22</v>
      </c>
      <c r="E13133" t="s">
        <v>777</v>
      </c>
      <c r="F13133" t="s">
        <v>777</v>
      </c>
      <c r="G13133" t="s">
        <v>26</v>
      </c>
      <c r="H13133" t="s">
        <v>162</v>
      </c>
      <c r="I13133">
        <v>53</v>
      </c>
      <c r="J13133">
        <v>3</v>
      </c>
      <c r="K13133">
        <v>5582</v>
      </c>
      <c r="L13133" t="s">
        <v>471</v>
      </c>
      <c r="M13133" s="2">
        <f>+Table3[[#This Row],[CHW]]/Table3[[#This Row],[Count of Airbill Number]]</f>
        <v>17.666666666666668</v>
      </c>
    </row>
    <row r="13134" spans="2:13">
      <c r="B13134" t="s">
        <v>20</v>
      </c>
      <c r="C13134" t="s">
        <v>472</v>
      </c>
      <c r="D13134" t="s">
        <v>22</v>
      </c>
      <c r="E13134" t="s">
        <v>777</v>
      </c>
      <c r="F13134" t="s">
        <v>777</v>
      </c>
      <c r="G13134" t="s">
        <v>97</v>
      </c>
      <c r="H13134" t="s">
        <v>230</v>
      </c>
      <c r="I13134">
        <v>53</v>
      </c>
      <c r="J13134">
        <v>3</v>
      </c>
      <c r="K13134">
        <v>5583</v>
      </c>
      <c r="L13134" t="s">
        <v>471</v>
      </c>
      <c r="M13134" s="2">
        <f>+Table3[[#This Row],[CHW]]/Table3[[#This Row],[Count of Airbill Number]]</f>
        <v>17.666666666666668</v>
      </c>
    </row>
    <row r="13135" spans="2:13">
      <c r="B13135" t="s">
        <v>20</v>
      </c>
      <c r="C13135" t="s">
        <v>472</v>
      </c>
      <c r="D13135" t="s">
        <v>22</v>
      </c>
      <c r="E13135" t="s">
        <v>776</v>
      </c>
      <c r="F13135" t="s">
        <v>778</v>
      </c>
      <c r="G13135" t="s">
        <v>57</v>
      </c>
      <c r="H13135" t="s">
        <v>269</v>
      </c>
      <c r="I13135">
        <v>53</v>
      </c>
      <c r="J13135">
        <v>1</v>
      </c>
      <c r="K13135">
        <v>5584</v>
      </c>
      <c r="L13135" t="s">
        <v>471</v>
      </c>
      <c r="M13135" s="2">
        <f>+Table3[[#This Row],[CHW]]/Table3[[#This Row],[Count of Airbill Number]]</f>
        <v>53</v>
      </c>
    </row>
    <row r="13136" spans="2:13">
      <c r="B13136" t="s">
        <v>20</v>
      </c>
      <c r="C13136" t="s">
        <v>472</v>
      </c>
      <c r="D13136" t="s">
        <v>22</v>
      </c>
      <c r="E13136" t="s">
        <v>777</v>
      </c>
      <c r="F13136" t="s">
        <v>778</v>
      </c>
      <c r="G13136" t="s">
        <v>106</v>
      </c>
      <c r="H13136" t="s">
        <v>62</v>
      </c>
      <c r="I13136">
        <v>53</v>
      </c>
      <c r="J13136">
        <v>5</v>
      </c>
      <c r="K13136">
        <v>5585</v>
      </c>
      <c r="L13136" t="s">
        <v>471</v>
      </c>
      <c r="M13136" s="2">
        <f>+Table3[[#This Row],[CHW]]/Table3[[#This Row],[Count of Airbill Number]]</f>
        <v>10.6</v>
      </c>
    </row>
    <row r="13137" spans="2:13">
      <c r="B13137" t="s">
        <v>20</v>
      </c>
      <c r="C13137" t="s">
        <v>472</v>
      </c>
      <c r="D13137" t="s">
        <v>22</v>
      </c>
      <c r="E13137" t="s">
        <v>777</v>
      </c>
      <c r="F13137" t="s">
        <v>778</v>
      </c>
      <c r="G13137" t="s">
        <v>29</v>
      </c>
      <c r="H13137" t="s">
        <v>135</v>
      </c>
      <c r="I13137">
        <v>53</v>
      </c>
      <c r="J13137">
        <v>1</v>
      </c>
      <c r="K13137">
        <v>5586</v>
      </c>
      <c r="L13137" t="s">
        <v>471</v>
      </c>
      <c r="M13137" s="2">
        <f>+Table3[[#This Row],[CHW]]/Table3[[#This Row],[Count of Airbill Number]]</f>
        <v>53</v>
      </c>
    </row>
    <row r="13138" spans="2:13">
      <c r="B13138" t="s">
        <v>20</v>
      </c>
      <c r="C13138" t="s">
        <v>472</v>
      </c>
      <c r="D13138" t="s">
        <v>36</v>
      </c>
      <c r="E13138" t="s">
        <v>777</v>
      </c>
      <c r="F13138" t="s">
        <v>777</v>
      </c>
      <c r="G13138" t="s">
        <v>430</v>
      </c>
      <c r="H13138" t="s">
        <v>55</v>
      </c>
      <c r="I13138">
        <v>53</v>
      </c>
      <c r="J13138">
        <v>9</v>
      </c>
      <c r="K13138">
        <v>5587</v>
      </c>
      <c r="L13138" t="s">
        <v>471</v>
      </c>
      <c r="M13138" s="2">
        <f>+Table3[[#This Row],[CHW]]/Table3[[#This Row],[Count of Airbill Number]]</f>
        <v>5.8888888888888893</v>
      </c>
    </row>
    <row r="13139" spans="2:13">
      <c r="B13139" t="s">
        <v>20</v>
      </c>
      <c r="C13139" t="s">
        <v>472</v>
      </c>
      <c r="D13139" t="s">
        <v>22</v>
      </c>
      <c r="E13139" t="s">
        <v>778</v>
      </c>
      <c r="F13139" t="s">
        <v>778</v>
      </c>
      <c r="G13139" t="s">
        <v>405</v>
      </c>
      <c r="H13139" t="s">
        <v>113</v>
      </c>
      <c r="I13139">
        <v>52.5</v>
      </c>
      <c r="J13139">
        <v>8</v>
      </c>
      <c r="K13139">
        <v>5588</v>
      </c>
      <c r="L13139" t="s">
        <v>471</v>
      </c>
      <c r="M13139" s="2">
        <f>+Table3[[#This Row],[CHW]]/Table3[[#This Row],[Count of Airbill Number]]</f>
        <v>6.5625</v>
      </c>
    </row>
    <row r="13140" spans="2:13">
      <c r="B13140" t="s">
        <v>35</v>
      </c>
      <c r="C13140" t="s">
        <v>472</v>
      </c>
      <c r="D13140" t="s">
        <v>36</v>
      </c>
      <c r="E13140" t="s">
        <v>776</v>
      </c>
      <c r="F13140" t="s">
        <v>776</v>
      </c>
      <c r="G13140" t="s">
        <v>432</v>
      </c>
      <c r="H13140" t="s">
        <v>529</v>
      </c>
      <c r="I13140">
        <v>52.4</v>
      </c>
      <c r="J13140">
        <v>4</v>
      </c>
      <c r="K13140">
        <v>5589</v>
      </c>
      <c r="L13140" t="s">
        <v>471</v>
      </c>
      <c r="M13140" s="2">
        <f>+Table3[[#This Row],[CHW]]/Table3[[#This Row],[Count of Airbill Number]]</f>
        <v>13.1</v>
      </c>
    </row>
    <row r="13141" spans="2:13">
      <c r="B13141" t="s">
        <v>20</v>
      </c>
      <c r="C13141" t="s">
        <v>21</v>
      </c>
      <c r="D13141" t="s">
        <v>22</v>
      </c>
      <c r="E13141" t="s">
        <v>778</v>
      </c>
      <c r="F13141" t="s">
        <v>777</v>
      </c>
      <c r="G13141" t="s">
        <v>51</v>
      </c>
      <c r="H13141" t="s">
        <v>179</v>
      </c>
      <c r="I13141">
        <v>52.3</v>
      </c>
      <c r="J13141">
        <v>12</v>
      </c>
      <c r="K13141">
        <v>5590</v>
      </c>
      <c r="L13141" t="s">
        <v>471</v>
      </c>
      <c r="M13141" s="2">
        <f>+Table3[[#This Row],[CHW]]/Table3[[#This Row],[Count of Airbill Number]]</f>
        <v>4.3583333333333334</v>
      </c>
    </row>
    <row r="13142" spans="2:13">
      <c r="B13142" t="s">
        <v>20</v>
      </c>
      <c r="C13142" t="s">
        <v>472</v>
      </c>
      <c r="D13142" t="s">
        <v>22</v>
      </c>
      <c r="E13142" t="s">
        <v>776</v>
      </c>
      <c r="F13142" t="s">
        <v>776</v>
      </c>
      <c r="G13142" t="s">
        <v>66</v>
      </c>
      <c r="H13142" t="s">
        <v>632</v>
      </c>
      <c r="I13142">
        <v>52.3</v>
      </c>
      <c r="J13142">
        <v>2</v>
      </c>
      <c r="K13142">
        <v>5591</v>
      </c>
      <c r="L13142" t="s">
        <v>471</v>
      </c>
      <c r="M13142" s="2">
        <f>+Table3[[#This Row],[CHW]]/Table3[[#This Row],[Count of Airbill Number]]</f>
        <v>26.15</v>
      </c>
    </row>
    <row r="13143" spans="2:13">
      <c r="B13143" t="s">
        <v>20</v>
      </c>
      <c r="C13143" t="s">
        <v>472</v>
      </c>
      <c r="D13143" t="s">
        <v>22</v>
      </c>
      <c r="E13143" t="s">
        <v>778</v>
      </c>
      <c r="F13143" t="s">
        <v>778</v>
      </c>
      <c r="G13143" t="s">
        <v>150</v>
      </c>
      <c r="H13143" t="s">
        <v>560</v>
      </c>
      <c r="I13143">
        <v>52.24</v>
      </c>
      <c r="J13143">
        <v>1</v>
      </c>
      <c r="K13143">
        <v>5592</v>
      </c>
      <c r="L13143" t="s">
        <v>471</v>
      </c>
      <c r="M13143" s="2">
        <f>+Table3[[#This Row],[CHW]]/Table3[[#This Row],[Count of Airbill Number]]</f>
        <v>52.24</v>
      </c>
    </row>
    <row r="13144" spans="2:13">
      <c r="B13144" t="s">
        <v>20</v>
      </c>
      <c r="C13144" t="s">
        <v>21</v>
      </c>
      <c r="D13144" t="s">
        <v>22</v>
      </c>
      <c r="E13144" t="s">
        <v>776</v>
      </c>
      <c r="F13144" t="s">
        <v>776</v>
      </c>
      <c r="G13144" t="s">
        <v>31</v>
      </c>
      <c r="H13144" t="s">
        <v>175</v>
      </c>
      <c r="I13144">
        <v>52.15</v>
      </c>
      <c r="J13144">
        <v>12</v>
      </c>
      <c r="K13144">
        <v>5593</v>
      </c>
      <c r="L13144" t="s">
        <v>471</v>
      </c>
      <c r="M13144" s="2">
        <f>+Table3[[#This Row],[CHW]]/Table3[[#This Row],[Count of Airbill Number]]</f>
        <v>4.3458333333333332</v>
      </c>
    </row>
    <row r="13145" spans="2:13">
      <c r="B13145" t="s">
        <v>20</v>
      </c>
      <c r="C13145" t="s">
        <v>21</v>
      </c>
      <c r="D13145" t="s">
        <v>22</v>
      </c>
      <c r="E13145" t="s">
        <v>776</v>
      </c>
      <c r="F13145" t="s">
        <v>778</v>
      </c>
      <c r="G13145" t="s">
        <v>85</v>
      </c>
      <c r="H13145" t="s">
        <v>528</v>
      </c>
      <c r="I13145">
        <v>52.13</v>
      </c>
      <c r="J13145">
        <v>7</v>
      </c>
      <c r="K13145">
        <v>5594</v>
      </c>
      <c r="L13145" t="s">
        <v>471</v>
      </c>
      <c r="M13145" s="2">
        <f>+Table3[[#This Row],[CHW]]/Table3[[#This Row],[Count of Airbill Number]]</f>
        <v>7.4471428571428575</v>
      </c>
    </row>
    <row r="13146" spans="2:13">
      <c r="B13146" t="s">
        <v>20</v>
      </c>
      <c r="C13146" t="s">
        <v>21</v>
      </c>
      <c r="D13146" t="s">
        <v>22</v>
      </c>
      <c r="E13146" t="s">
        <v>778</v>
      </c>
      <c r="F13146" t="s">
        <v>778</v>
      </c>
      <c r="G13146" t="s">
        <v>171</v>
      </c>
      <c r="H13146" t="s">
        <v>86</v>
      </c>
      <c r="I13146">
        <v>52.1</v>
      </c>
      <c r="J13146">
        <v>17</v>
      </c>
      <c r="K13146">
        <v>5595</v>
      </c>
      <c r="L13146" t="s">
        <v>471</v>
      </c>
      <c r="M13146" s="2">
        <f>+Table3[[#This Row],[CHW]]/Table3[[#This Row],[Count of Airbill Number]]</f>
        <v>3.0647058823529414</v>
      </c>
    </row>
    <row r="13147" spans="2:13">
      <c r="B13147" t="s">
        <v>20</v>
      </c>
      <c r="C13147" t="s">
        <v>21</v>
      </c>
      <c r="D13147" t="s">
        <v>22</v>
      </c>
      <c r="E13147" t="s">
        <v>777</v>
      </c>
      <c r="F13147" t="s">
        <v>777</v>
      </c>
      <c r="G13147" t="s">
        <v>374</v>
      </c>
      <c r="H13147" t="s">
        <v>513</v>
      </c>
      <c r="I13147">
        <v>52.099999999999987</v>
      </c>
      <c r="J13147">
        <v>13</v>
      </c>
      <c r="K13147">
        <v>5596</v>
      </c>
      <c r="L13147" t="s">
        <v>471</v>
      </c>
      <c r="M13147" s="2">
        <f>+Table3[[#This Row],[CHW]]/Table3[[#This Row],[Count of Airbill Number]]</f>
        <v>4.0076923076923068</v>
      </c>
    </row>
    <row r="13148" spans="2:13">
      <c r="B13148" t="s">
        <v>35</v>
      </c>
      <c r="C13148" t="s">
        <v>21</v>
      </c>
      <c r="D13148" t="s">
        <v>36</v>
      </c>
      <c r="E13148" t="s">
        <v>776</v>
      </c>
      <c r="F13148" t="s">
        <v>776</v>
      </c>
      <c r="G13148" t="s">
        <v>116</v>
      </c>
      <c r="H13148" t="s">
        <v>524</v>
      </c>
      <c r="I13148">
        <v>52</v>
      </c>
      <c r="J13148">
        <v>5</v>
      </c>
      <c r="K13148">
        <v>5597</v>
      </c>
      <c r="L13148" t="s">
        <v>471</v>
      </c>
      <c r="M13148" s="2">
        <f>+Table3[[#This Row],[CHW]]/Table3[[#This Row],[Count of Airbill Number]]</f>
        <v>10.4</v>
      </c>
    </row>
    <row r="13149" spans="2:13">
      <c r="B13149" t="s">
        <v>35</v>
      </c>
      <c r="C13149" t="s">
        <v>21</v>
      </c>
      <c r="D13149" t="s">
        <v>36</v>
      </c>
      <c r="E13149" t="s">
        <v>776</v>
      </c>
      <c r="F13149" t="s">
        <v>776</v>
      </c>
      <c r="G13149" t="s">
        <v>32</v>
      </c>
      <c r="H13149" t="s">
        <v>49</v>
      </c>
      <c r="I13149">
        <v>52</v>
      </c>
      <c r="J13149">
        <v>1</v>
      </c>
      <c r="K13149">
        <v>5598</v>
      </c>
      <c r="L13149" t="s">
        <v>471</v>
      </c>
      <c r="M13149" s="2">
        <f>+Table3[[#This Row],[CHW]]/Table3[[#This Row],[Count of Airbill Number]]</f>
        <v>52</v>
      </c>
    </row>
    <row r="13150" spans="2:13">
      <c r="B13150" t="s">
        <v>35</v>
      </c>
      <c r="C13150" t="s">
        <v>472</v>
      </c>
      <c r="D13150" t="s">
        <v>36</v>
      </c>
      <c r="E13150" t="s">
        <v>776</v>
      </c>
      <c r="F13150" t="s">
        <v>776</v>
      </c>
      <c r="G13150" t="s">
        <v>85</v>
      </c>
      <c r="H13150" t="s">
        <v>103</v>
      </c>
      <c r="I13150">
        <v>52</v>
      </c>
      <c r="J13150">
        <v>2</v>
      </c>
      <c r="K13150">
        <v>5599</v>
      </c>
      <c r="L13150" t="s">
        <v>471</v>
      </c>
      <c r="M13150" s="2">
        <f>+Table3[[#This Row],[CHW]]/Table3[[#This Row],[Count of Airbill Number]]</f>
        <v>26</v>
      </c>
    </row>
    <row r="13151" spans="2:13">
      <c r="B13151" t="s">
        <v>35</v>
      </c>
      <c r="C13151" t="s">
        <v>472</v>
      </c>
      <c r="D13151" t="s">
        <v>36</v>
      </c>
      <c r="E13151" t="s">
        <v>776</v>
      </c>
      <c r="F13151" t="s">
        <v>776</v>
      </c>
      <c r="G13151" t="s">
        <v>85</v>
      </c>
      <c r="H13151" t="s">
        <v>152</v>
      </c>
      <c r="I13151">
        <v>52</v>
      </c>
      <c r="J13151">
        <v>1</v>
      </c>
      <c r="K13151">
        <v>5600</v>
      </c>
      <c r="L13151" t="s">
        <v>471</v>
      </c>
      <c r="M13151" s="2">
        <f>+Table3[[#This Row],[CHW]]/Table3[[#This Row],[Count of Airbill Number]]</f>
        <v>52</v>
      </c>
    </row>
    <row r="13152" spans="2:13">
      <c r="B13152" t="s">
        <v>35</v>
      </c>
      <c r="C13152" t="s">
        <v>472</v>
      </c>
      <c r="D13152" t="s">
        <v>36</v>
      </c>
      <c r="E13152" t="s">
        <v>776</v>
      </c>
      <c r="F13152" t="s">
        <v>776</v>
      </c>
      <c r="G13152" t="s">
        <v>123</v>
      </c>
      <c r="H13152" t="s">
        <v>71</v>
      </c>
      <c r="I13152">
        <v>52</v>
      </c>
      <c r="J13152">
        <v>5</v>
      </c>
      <c r="K13152">
        <v>5601</v>
      </c>
      <c r="L13152" t="s">
        <v>471</v>
      </c>
      <c r="M13152" s="2">
        <f>+Table3[[#This Row],[CHW]]/Table3[[#This Row],[Count of Airbill Number]]</f>
        <v>10.4</v>
      </c>
    </row>
    <row r="13153" spans="2:13">
      <c r="B13153" t="s">
        <v>20</v>
      </c>
      <c r="C13153" t="s">
        <v>21</v>
      </c>
      <c r="D13153" t="s">
        <v>22</v>
      </c>
      <c r="E13153" t="s">
        <v>778</v>
      </c>
      <c r="F13153" t="s">
        <v>778</v>
      </c>
      <c r="G13153" t="s">
        <v>548</v>
      </c>
      <c r="H13153" t="s">
        <v>269</v>
      </c>
      <c r="I13153">
        <v>52</v>
      </c>
      <c r="J13153">
        <v>52</v>
      </c>
      <c r="K13153">
        <v>5602</v>
      </c>
      <c r="L13153" t="s">
        <v>471</v>
      </c>
      <c r="M13153" s="2">
        <f>+Table3[[#This Row],[CHW]]/Table3[[#This Row],[Count of Airbill Number]]</f>
        <v>1</v>
      </c>
    </row>
    <row r="13154" spans="2:13">
      <c r="B13154" t="s">
        <v>20</v>
      </c>
      <c r="C13154" t="s">
        <v>21</v>
      </c>
      <c r="D13154" t="s">
        <v>22</v>
      </c>
      <c r="E13154" t="s">
        <v>778</v>
      </c>
      <c r="F13154" t="s">
        <v>778</v>
      </c>
      <c r="G13154" t="s">
        <v>173</v>
      </c>
      <c r="H13154" t="s">
        <v>113</v>
      </c>
      <c r="I13154">
        <v>52</v>
      </c>
      <c r="J13154">
        <v>11</v>
      </c>
      <c r="K13154">
        <v>5603</v>
      </c>
      <c r="L13154" t="s">
        <v>471</v>
      </c>
      <c r="M13154" s="2">
        <f>+Table3[[#This Row],[CHW]]/Table3[[#This Row],[Count of Airbill Number]]</f>
        <v>4.7272727272727275</v>
      </c>
    </row>
    <row r="13155" spans="2:13">
      <c r="B13155" t="s">
        <v>20</v>
      </c>
      <c r="C13155" t="s">
        <v>21</v>
      </c>
      <c r="D13155" t="s">
        <v>22</v>
      </c>
      <c r="E13155" t="s">
        <v>778</v>
      </c>
      <c r="F13155" t="s">
        <v>776</v>
      </c>
      <c r="G13155" t="s">
        <v>267</v>
      </c>
      <c r="H13155" t="s">
        <v>312</v>
      </c>
      <c r="I13155">
        <v>52</v>
      </c>
      <c r="J13155">
        <v>3</v>
      </c>
      <c r="K13155">
        <v>5604</v>
      </c>
      <c r="L13155" t="s">
        <v>471</v>
      </c>
      <c r="M13155" s="2">
        <f>+Table3[[#This Row],[CHW]]/Table3[[#This Row],[Count of Airbill Number]]</f>
        <v>17.333333333333332</v>
      </c>
    </row>
    <row r="13156" spans="2:13">
      <c r="B13156" t="s">
        <v>20</v>
      </c>
      <c r="C13156" t="s">
        <v>21</v>
      </c>
      <c r="D13156" t="s">
        <v>22</v>
      </c>
      <c r="E13156" t="s">
        <v>778</v>
      </c>
      <c r="F13156" t="s">
        <v>778</v>
      </c>
      <c r="G13156" t="s">
        <v>248</v>
      </c>
      <c r="H13156" t="s">
        <v>171</v>
      </c>
      <c r="I13156">
        <v>52</v>
      </c>
      <c r="J13156">
        <v>24</v>
      </c>
      <c r="K13156">
        <v>5605</v>
      </c>
      <c r="L13156" t="s">
        <v>471</v>
      </c>
      <c r="M13156" s="2">
        <f>+Table3[[#This Row],[CHW]]/Table3[[#This Row],[Count of Airbill Number]]</f>
        <v>2.1666666666666665</v>
      </c>
    </row>
    <row r="13157" spans="2:13">
      <c r="B13157" t="s">
        <v>20</v>
      </c>
      <c r="C13157" t="s">
        <v>472</v>
      </c>
      <c r="D13157" t="s">
        <v>22</v>
      </c>
      <c r="E13157" t="s">
        <v>778</v>
      </c>
      <c r="F13157" t="s">
        <v>778</v>
      </c>
      <c r="G13157" t="s">
        <v>474</v>
      </c>
      <c r="H13157" t="s">
        <v>267</v>
      </c>
      <c r="I13157">
        <v>52</v>
      </c>
      <c r="J13157">
        <v>1</v>
      </c>
      <c r="K13157">
        <v>5606</v>
      </c>
      <c r="L13157" t="s">
        <v>471</v>
      </c>
      <c r="M13157" s="2">
        <f>+Table3[[#This Row],[CHW]]/Table3[[#This Row],[Count of Airbill Number]]</f>
        <v>52</v>
      </c>
    </row>
    <row r="13158" spans="2:13">
      <c r="B13158" t="s">
        <v>20</v>
      </c>
      <c r="C13158" t="s">
        <v>472</v>
      </c>
      <c r="D13158" t="s">
        <v>22</v>
      </c>
      <c r="E13158" t="s">
        <v>778</v>
      </c>
      <c r="F13158" t="s">
        <v>778</v>
      </c>
      <c r="G13158" t="s">
        <v>619</v>
      </c>
      <c r="H13158" t="s">
        <v>267</v>
      </c>
      <c r="I13158">
        <v>52</v>
      </c>
      <c r="J13158">
        <v>2</v>
      </c>
      <c r="K13158">
        <v>5607</v>
      </c>
      <c r="L13158" t="s">
        <v>471</v>
      </c>
      <c r="M13158" s="2">
        <f>+Table3[[#This Row],[CHW]]/Table3[[#This Row],[Count of Airbill Number]]</f>
        <v>26</v>
      </c>
    </row>
    <row r="13159" spans="2:13">
      <c r="B13159" t="s">
        <v>20</v>
      </c>
      <c r="C13159" t="s">
        <v>472</v>
      </c>
      <c r="D13159" t="s">
        <v>22</v>
      </c>
      <c r="E13159" t="s">
        <v>777</v>
      </c>
      <c r="F13159" t="s">
        <v>777</v>
      </c>
      <c r="G13159" t="s">
        <v>290</v>
      </c>
      <c r="H13159" t="s">
        <v>663</v>
      </c>
      <c r="I13159">
        <v>52</v>
      </c>
      <c r="J13159">
        <v>3</v>
      </c>
      <c r="K13159">
        <v>5608</v>
      </c>
      <c r="L13159" t="s">
        <v>471</v>
      </c>
      <c r="M13159" s="2">
        <f>+Table3[[#This Row],[CHW]]/Table3[[#This Row],[Count of Airbill Number]]</f>
        <v>17.333333333333332</v>
      </c>
    </row>
    <row r="13160" spans="2:13">
      <c r="B13160" t="s">
        <v>20</v>
      </c>
      <c r="C13160" t="s">
        <v>472</v>
      </c>
      <c r="D13160" t="s">
        <v>22</v>
      </c>
      <c r="E13160" t="s">
        <v>778</v>
      </c>
      <c r="F13160" t="s">
        <v>777</v>
      </c>
      <c r="G13160" t="s">
        <v>112</v>
      </c>
      <c r="H13160" t="s">
        <v>114</v>
      </c>
      <c r="I13160">
        <v>52</v>
      </c>
      <c r="J13160">
        <v>2</v>
      </c>
      <c r="K13160">
        <v>5609</v>
      </c>
      <c r="L13160" t="s">
        <v>471</v>
      </c>
      <c r="M13160" s="2">
        <f>+Table3[[#This Row],[CHW]]/Table3[[#This Row],[Count of Airbill Number]]</f>
        <v>26</v>
      </c>
    </row>
    <row r="13161" spans="2:13">
      <c r="B13161" t="s">
        <v>20</v>
      </c>
      <c r="C13161" t="s">
        <v>472</v>
      </c>
      <c r="D13161" t="s">
        <v>22</v>
      </c>
      <c r="E13161" t="s">
        <v>776</v>
      </c>
      <c r="F13161" t="s">
        <v>776</v>
      </c>
      <c r="G13161" t="s">
        <v>102</v>
      </c>
      <c r="H13161" t="s">
        <v>89</v>
      </c>
      <c r="I13161">
        <v>52</v>
      </c>
      <c r="J13161">
        <v>2</v>
      </c>
      <c r="K13161">
        <v>5610</v>
      </c>
      <c r="L13161" t="s">
        <v>471</v>
      </c>
      <c r="M13161" s="2">
        <f>+Table3[[#This Row],[CHW]]/Table3[[#This Row],[Count of Airbill Number]]</f>
        <v>26</v>
      </c>
    </row>
    <row r="13162" spans="2:13">
      <c r="B13162" t="s">
        <v>20</v>
      </c>
      <c r="C13162" t="s">
        <v>472</v>
      </c>
      <c r="D13162" t="s">
        <v>22</v>
      </c>
      <c r="E13162" t="s">
        <v>777</v>
      </c>
      <c r="F13162" t="s">
        <v>777</v>
      </c>
      <c r="G13162" t="s">
        <v>97</v>
      </c>
      <c r="H13162" t="s">
        <v>274</v>
      </c>
      <c r="I13162">
        <v>52</v>
      </c>
      <c r="J13162">
        <v>3</v>
      </c>
      <c r="K13162">
        <v>5611</v>
      </c>
      <c r="L13162" t="s">
        <v>471</v>
      </c>
      <c r="M13162" s="2">
        <f>+Table3[[#This Row],[CHW]]/Table3[[#This Row],[Count of Airbill Number]]</f>
        <v>17.333333333333332</v>
      </c>
    </row>
    <row r="13163" spans="2:13">
      <c r="B13163" t="s">
        <v>20</v>
      </c>
      <c r="C13163" t="s">
        <v>472</v>
      </c>
      <c r="D13163" t="s">
        <v>22</v>
      </c>
      <c r="E13163" t="s">
        <v>776</v>
      </c>
      <c r="F13163" t="s">
        <v>776</v>
      </c>
      <c r="G13163" t="s">
        <v>66</v>
      </c>
      <c r="H13163" t="s">
        <v>57</v>
      </c>
      <c r="I13163">
        <v>52</v>
      </c>
      <c r="J13163">
        <v>2</v>
      </c>
      <c r="K13163">
        <v>5612</v>
      </c>
      <c r="L13163" t="s">
        <v>471</v>
      </c>
      <c r="M13163" s="2">
        <f>+Table3[[#This Row],[CHW]]/Table3[[#This Row],[Count of Airbill Number]]</f>
        <v>26</v>
      </c>
    </row>
    <row r="13164" spans="2:13">
      <c r="B13164" t="s">
        <v>20</v>
      </c>
      <c r="C13164" t="s">
        <v>472</v>
      </c>
      <c r="D13164" t="s">
        <v>22</v>
      </c>
      <c r="E13164" t="s">
        <v>777</v>
      </c>
      <c r="F13164" t="s">
        <v>777</v>
      </c>
      <c r="G13164" t="s">
        <v>230</v>
      </c>
      <c r="H13164" t="s">
        <v>259</v>
      </c>
      <c r="I13164">
        <v>52</v>
      </c>
      <c r="J13164">
        <v>3</v>
      </c>
      <c r="K13164">
        <v>5613</v>
      </c>
      <c r="L13164" t="s">
        <v>471</v>
      </c>
      <c r="M13164" s="2">
        <f>+Table3[[#This Row],[CHW]]/Table3[[#This Row],[Count of Airbill Number]]</f>
        <v>17.333333333333332</v>
      </c>
    </row>
    <row r="13165" spans="2:13">
      <c r="B13165" t="s">
        <v>20</v>
      </c>
      <c r="C13165" t="s">
        <v>472</v>
      </c>
      <c r="D13165" t="s">
        <v>22</v>
      </c>
      <c r="E13165" t="s">
        <v>777</v>
      </c>
      <c r="F13165" t="s">
        <v>777</v>
      </c>
      <c r="G13165" t="s">
        <v>44</v>
      </c>
      <c r="H13165" t="s">
        <v>162</v>
      </c>
      <c r="I13165">
        <v>52</v>
      </c>
      <c r="J13165">
        <v>3</v>
      </c>
      <c r="K13165">
        <v>5614</v>
      </c>
      <c r="L13165" t="s">
        <v>471</v>
      </c>
      <c r="M13165" s="2">
        <f>+Table3[[#This Row],[CHW]]/Table3[[#This Row],[Count of Airbill Number]]</f>
        <v>17.333333333333332</v>
      </c>
    </row>
    <row r="13166" spans="2:13">
      <c r="B13166" t="s">
        <v>20</v>
      </c>
      <c r="C13166" t="s">
        <v>472</v>
      </c>
      <c r="D13166" t="s">
        <v>22</v>
      </c>
      <c r="E13166" t="s">
        <v>778</v>
      </c>
      <c r="F13166" t="s">
        <v>778</v>
      </c>
      <c r="G13166" t="s">
        <v>636</v>
      </c>
      <c r="H13166" t="s">
        <v>210</v>
      </c>
      <c r="I13166">
        <v>52</v>
      </c>
      <c r="J13166">
        <v>3</v>
      </c>
      <c r="K13166">
        <v>5615</v>
      </c>
      <c r="L13166" t="s">
        <v>471</v>
      </c>
      <c r="M13166" s="2">
        <f>+Table3[[#This Row],[CHW]]/Table3[[#This Row],[Count of Airbill Number]]</f>
        <v>17.333333333333332</v>
      </c>
    </row>
    <row r="13167" spans="2:13">
      <c r="B13167" t="s">
        <v>20</v>
      </c>
      <c r="C13167" t="s">
        <v>472</v>
      </c>
      <c r="D13167" t="s">
        <v>22</v>
      </c>
      <c r="E13167" t="s">
        <v>778</v>
      </c>
      <c r="F13167" t="s">
        <v>776</v>
      </c>
      <c r="G13167" t="s">
        <v>267</v>
      </c>
      <c r="H13167" t="s">
        <v>122</v>
      </c>
      <c r="I13167">
        <v>52</v>
      </c>
      <c r="J13167">
        <v>1</v>
      </c>
      <c r="K13167">
        <v>5616</v>
      </c>
      <c r="L13167" t="s">
        <v>471</v>
      </c>
      <c r="M13167" s="2">
        <f>+Table3[[#This Row],[CHW]]/Table3[[#This Row],[Count of Airbill Number]]</f>
        <v>52</v>
      </c>
    </row>
    <row r="13168" spans="2:13">
      <c r="B13168" t="s">
        <v>20</v>
      </c>
      <c r="C13168" t="s">
        <v>472</v>
      </c>
      <c r="D13168" t="s">
        <v>22</v>
      </c>
      <c r="E13168" t="s">
        <v>776</v>
      </c>
      <c r="F13168" t="s">
        <v>776</v>
      </c>
      <c r="G13168" t="s">
        <v>123</v>
      </c>
      <c r="H13168" t="s">
        <v>47</v>
      </c>
      <c r="I13168">
        <v>52</v>
      </c>
      <c r="J13168">
        <v>5</v>
      </c>
      <c r="K13168">
        <v>5617</v>
      </c>
      <c r="L13168" t="s">
        <v>471</v>
      </c>
      <c r="M13168" s="2">
        <f>+Table3[[#This Row],[CHW]]/Table3[[#This Row],[Count of Airbill Number]]</f>
        <v>10.4</v>
      </c>
    </row>
    <row r="13169" spans="2:13">
      <c r="B13169" t="s">
        <v>20</v>
      </c>
      <c r="C13169" t="s">
        <v>472</v>
      </c>
      <c r="D13169" t="s">
        <v>36</v>
      </c>
      <c r="E13169" t="s">
        <v>778</v>
      </c>
      <c r="F13169" t="s">
        <v>776</v>
      </c>
      <c r="G13169" t="s">
        <v>283</v>
      </c>
      <c r="H13169" t="s">
        <v>66</v>
      </c>
      <c r="I13169">
        <v>52</v>
      </c>
      <c r="J13169">
        <v>5</v>
      </c>
      <c r="K13169">
        <v>5618</v>
      </c>
      <c r="L13169" t="s">
        <v>471</v>
      </c>
      <c r="M13169" s="2">
        <f>+Table3[[#This Row],[CHW]]/Table3[[#This Row],[Count of Airbill Number]]</f>
        <v>10.4</v>
      </c>
    </row>
    <row r="13170" spans="2:13">
      <c r="B13170" t="s">
        <v>20</v>
      </c>
      <c r="C13170" t="s">
        <v>472</v>
      </c>
      <c r="D13170" t="s">
        <v>36</v>
      </c>
      <c r="E13170" t="s">
        <v>777</v>
      </c>
      <c r="F13170" t="s">
        <v>778</v>
      </c>
      <c r="G13170" t="s">
        <v>44</v>
      </c>
      <c r="H13170" t="s">
        <v>112</v>
      </c>
      <c r="I13170">
        <v>52</v>
      </c>
      <c r="J13170">
        <v>4</v>
      </c>
      <c r="K13170">
        <v>5619</v>
      </c>
      <c r="L13170" t="s">
        <v>471</v>
      </c>
      <c r="M13170" s="2">
        <f>+Table3[[#This Row],[CHW]]/Table3[[#This Row],[Count of Airbill Number]]</f>
        <v>13</v>
      </c>
    </row>
    <row r="13171" spans="2:13">
      <c r="B13171" t="s">
        <v>20</v>
      </c>
      <c r="C13171" t="s">
        <v>472</v>
      </c>
      <c r="D13171" t="s">
        <v>36</v>
      </c>
      <c r="E13171" t="s">
        <v>777</v>
      </c>
      <c r="F13171" t="s">
        <v>777</v>
      </c>
      <c r="G13171" t="s">
        <v>181</v>
      </c>
      <c r="H13171" t="s">
        <v>29</v>
      </c>
      <c r="I13171">
        <v>52</v>
      </c>
      <c r="J13171">
        <v>5</v>
      </c>
      <c r="K13171">
        <v>5620</v>
      </c>
      <c r="L13171" t="s">
        <v>471</v>
      </c>
      <c r="M13171" s="2">
        <f>+Table3[[#This Row],[CHW]]/Table3[[#This Row],[Count of Airbill Number]]</f>
        <v>10.4</v>
      </c>
    </row>
    <row r="13172" spans="2:13">
      <c r="B13172" t="s">
        <v>20</v>
      </c>
      <c r="C13172" t="s">
        <v>472</v>
      </c>
      <c r="D13172" t="s">
        <v>22</v>
      </c>
      <c r="E13172" t="s">
        <v>778</v>
      </c>
      <c r="F13172" t="s">
        <v>776</v>
      </c>
      <c r="G13172" t="s">
        <v>171</v>
      </c>
      <c r="H13172" t="s">
        <v>152</v>
      </c>
      <c r="I13172">
        <v>51.7</v>
      </c>
      <c r="J13172">
        <v>3</v>
      </c>
      <c r="K13172">
        <v>5621</v>
      </c>
      <c r="L13172" t="s">
        <v>471</v>
      </c>
      <c r="M13172" s="2">
        <f>+Table3[[#This Row],[CHW]]/Table3[[#This Row],[Count of Airbill Number]]</f>
        <v>17.233333333333334</v>
      </c>
    </row>
    <row r="13173" spans="2:13">
      <c r="B13173" t="s">
        <v>20</v>
      </c>
      <c r="C13173" t="s">
        <v>472</v>
      </c>
      <c r="D13173" t="s">
        <v>22</v>
      </c>
      <c r="E13173" t="s">
        <v>776</v>
      </c>
      <c r="F13173" t="s">
        <v>776</v>
      </c>
      <c r="G13173" t="s">
        <v>43</v>
      </c>
      <c r="H13173" t="s">
        <v>312</v>
      </c>
      <c r="I13173">
        <v>51.7</v>
      </c>
      <c r="J13173">
        <v>1</v>
      </c>
      <c r="K13173">
        <v>5622</v>
      </c>
      <c r="L13173" t="s">
        <v>471</v>
      </c>
      <c r="M13173" s="2">
        <f>+Table3[[#This Row],[CHW]]/Table3[[#This Row],[Count of Airbill Number]]</f>
        <v>51.7</v>
      </c>
    </row>
    <row r="13174" spans="2:13">
      <c r="B13174" t="s">
        <v>20</v>
      </c>
      <c r="C13174" t="s">
        <v>472</v>
      </c>
      <c r="D13174" t="s">
        <v>22</v>
      </c>
      <c r="E13174" t="s">
        <v>776</v>
      </c>
      <c r="F13174" t="s">
        <v>776</v>
      </c>
      <c r="G13174" t="s">
        <v>64</v>
      </c>
      <c r="H13174" t="s">
        <v>216</v>
      </c>
      <c r="I13174">
        <v>51.45</v>
      </c>
      <c r="J13174">
        <v>4</v>
      </c>
      <c r="K13174">
        <v>5623</v>
      </c>
      <c r="L13174" t="s">
        <v>471</v>
      </c>
      <c r="M13174" s="2">
        <f>+Table3[[#This Row],[CHW]]/Table3[[#This Row],[Count of Airbill Number]]</f>
        <v>12.862500000000001</v>
      </c>
    </row>
    <row r="13175" spans="2:13">
      <c r="B13175" t="s">
        <v>20</v>
      </c>
      <c r="C13175" t="s">
        <v>21</v>
      </c>
      <c r="D13175" t="s">
        <v>22</v>
      </c>
      <c r="E13175" t="s">
        <v>778</v>
      </c>
      <c r="F13175" t="s">
        <v>776</v>
      </c>
      <c r="G13175" t="s">
        <v>99</v>
      </c>
      <c r="H13175" t="s">
        <v>66</v>
      </c>
      <c r="I13175">
        <v>51.4</v>
      </c>
      <c r="J13175">
        <v>32</v>
      </c>
      <c r="K13175">
        <v>5624</v>
      </c>
      <c r="L13175" t="s">
        <v>471</v>
      </c>
      <c r="M13175" s="2">
        <f>+Table3[[#This Row],[CHW]]/Table3[[#This Row],[Count of Airbill Number]]</f>
        <v>1.60625</v>
      </c>
    </row>
    <row r="13176" spans="2:13">
      <c r="B13176" t="s">
        <v>20</v>
      </c>
      <c r="C13176" t="s">
        <v>472</v>
      </c>
      <c r="D13176" t="s">
        <v>22</v>
      </c>
      <c r="E13176" t="s">
        <v>776</v>
      </c>
      <c r="F13176" t="s">
        <v>776</v>
      </c>
      <c r="G13176" t="s">
        <v>37</v>
      </c>
      <c r="H13176" t="s">
        <v>424</v>
      </c>
      <c r="I13176">
        <v>51.4</v>
      </c>
      <c r="J13176">
        <v>1</v>
      </c>
      <c r="K13176">
        <v>5625</v>
      </c>
      <c r="L13176" t="s">
        <v>471</v>
      </c>
      <c r="M13176" s="2">
        <f>+Table3[[#This Row],[CHW]]/Table3[[#This Row],[Count of Airbill Number]]</f>
        <v>51.4</v>
      </c>
    </row>
    <row r="13177" spans="2:13">
      <c r="B13177" t="s">
        <v>20</v>
      </c>
      <c r="C13177" t="s">
        <v>21</v>
      </c>
      <c r="D13177" t="s">
        <v>22</v>
      </c>
      <c r="E13177" t="s">
        <v>778</v>
      </c>
      <c r="F13177" t="s">
        <v>776</v>
      </c>
      <c r="G13177" t="s">
        <v>113</v>
      </c>
      <c r="H13177" t="s">
        <v>122</v>
      </c>
      <c r="I13177">
        <v>51.31</v>
      </c>
      <c r="J13177">
        <v>10</v>
      </c>
      <c r="K13177">
        <v>5626</v>
      </c>
      <c r="L13177" t="s">
        <v>471</v>
      </c>
      <c r="M13177" s="2">
        <f>+Table3[[#This Row],[CHW]]/Table3[[#This Row],[Count of Airbill Number]]</f>
        <v>5.1310000000000002</v>
      </c>
    </row>
    <row r="13178" spans="2:13">
      <c r="B13178" t="s">
        <v>20</v>
      </c>
      <c r="C13178" t="s">
        <v>21</v>
      </c>
      <c r="D13178" t="s">
        <v>22</v>
      </c>
      <c r="E13178" t="s">
        <v>776</v>
      </c>
      <c r="F13178" t="s">
        <v>778</v>
      </c>
      <c r="G13178" t="s">
        <v>122</v>
      </c>
      <c r="H13178" t="s">
        <v>113</v>
      </c>
      <c r="I13178">
        <v>51.200819999999986</v>
      </c>
      <c r="J13178">
        <v>15</v>
      </c>
      <c r="K13178">
        <v>5627</v>
      </c>
      <c r="L13178" t="s">
        <v>471</v>
      </c>
      <c r="M13178" s="2">
        <f>+Table3[[#This Row],[CHW]]/Table3[[#This Row],[Count of Airbill Number]]</f>
        <v>3.413387999999999</v>
      </c>
    </row>
    <row r="13179" spans="2:13">
      <c r="B13179" t="s">
        <v>20</v>
      </c>
      <c r="C13179" t="s">
        <v>472</v>
      </c>
      <c r="D13179" t="s">
        <v>22</v>
      </c>
      <c r="E13179" t="s">
        <v>776</v>
      </c>
      <c r="F13179" t="s">
        <v>776</v>
      </c>
      <c r="G13179" t="s">
        <v>432</v>
      </c>
      <c r="H13179" t="s">
        <v>486</v>
      </c>
      <c r="I13179">
        <v>51.2</v>
      </c>
      <c r="J13179">
        <v>4</v>
      </c>
      <c r="K13179">
        <v>5628</v>
      </c>
      <c r="L13179" t="s">
        <v>471</v>
      </c>
      <c r="M13179" s="2">
        <f>+Table3[[#This Row],[CHW]]/Table3[[#This Row],[Count of Airbill Number]]</f>
        <v>12.8</v>
      </c>
    </row>
    <row r="13180" spans="2:13">
      <c r="B13180" t="s">
        <v>35</v>
      </c>
      <c r="C13180" t="s">
        <v>472</v>
      </c>
      <c r="D13180" t="s">
        <v>36</v>
      </c>
      <c r="E13180" t="s">
        <v>777</v>
      </c>
      <c r="F13180" t="s">
        <v>777</v>
      </c>
      <c r="G13180" t="s">
        <v>489</v>
      </c>
      <c r="H13180" t="s">
        <v>481</v>
      </c>
      <c r="I13180">
        <v>51</v>
      </c>
      <c r="J13180">
        <v>1</v>
      </c>
      <c r="K13180">
        <v>5629</v>
      </c>
      <c r="L13180" t="s">
        <v>471</v>
      </c>
      <c r="M13180" s="2">
        <f>+Table3[[#This Row],[CHW]]/Table3[[#This Row],[Count of Airbill Number]]</f>
        <v>51</v>
      </c>
    </row>
    <row r="13181" spans="2:13">
      <c r="B13181" t="s">
        <v>20</v>
      </c>
      <c r="C13181" t="s">
        <v>21</v>
      </c>
      <c r="D13181" t="s">
        <v>22</v>
      </c>
      <c r="E13181" t="s">
        <v>778</v>
      </c>
      <c r="F13181" t="s">
        <v>778</v>
      </c>
      <c r="G13181" t="s">
        <v>310</v>
      </c>
      <c r="H13181" t="s">
        <v>171</v>
      </c>
      <c r="I13181">
        <v>51</v>
      </c>
      <c r="J13181">
        <v>37</v>
      </c>
      <c r="K13181">
        <v>5630</v>
      </c>
      <c r="L13181" t="s">
        <v>471</v>
      </c>
      <c r="M13181" s="2">
        <f>+Table3[[#This Row],[CHW]]/Table3[[#This Row],[Count of Airbill Number]]</f>
        <v>1.3783783783783783</v>
      </c>
    </row>
    <row r="13182" spans="2:13">
      <c r="B13182" t="s">
        <v>20</v>
      </c>
      <c r="C13182" t="s">
        <v>21</v>
      </c>
      <c r="D13182" t="s">
        <v>22</v>
      </c>
      <c r="E13182" t="s">
        <v>777</v>
      </c>
      <c r="F13182" t="s">
        <v>777</v>
      </c>
      <c r="G13182" t="s">
        <v>509</v>
      </c>
      <c r="H13182" t="s">
        <v>290</v>
      </c>
      <c r="I13182">
        <v>51</v>
      </c>
      <c r="J13182">
        <v>45</v>
      </c>
      <c r="K13182">
        <v>5631</v>
      </c>
      <c r="L13182" t="s">
        <v>471</v>
      </c>
      <c r="M13182" s="2">
        <f>+Table3[[#This Row],[CHW]]/Table3[[#This Row],[Count of Airbill Number]]</f>
        <v>1.1333333333333333</v>
      </c>
    </row>
    <row r="13183" spans="2:13">
      <c r="B13183" t="s">
        <v>20</v>
      </c>
      <c r="C13183" t="s">
        <v>21</v>
      </c>
      <c r="D13183" t="s">
        <v>22</v>
      </c>
      <c r="E13183" t="s">
        <v>776</v>
      </c>
      <c r="F13183" t="s">
        <v>776</v>
      </c>
      <c r="G13183" t="s">
        <v>66</v>
      </c>
      <c r="H13183" t="s">
        <v>88</v>
      </c>
      <c r="I13183">
        <v>51</v>
      </c>
      <c r="J13183">
        <v>39</v>
      </c>
      <c r="K13183">
        <v>5632</v>
      </c>
      <c r="L13183" t="s">
        <v>471</v>
      </c>
      <c r="M13183" s="2">
        <f>+Table3[[#This Row],[CHW]]/Table3[[#This Row],[Count of Airbill Number]]</f>
        <v>1.3076923076923077</v>
      </c>
    </row>
    <row r="13184" spans="2:13">
      <c r="B13184" t="s">
        <v>20</v>
      </c>
      <c r="C13184" t="s">
        <v>21</v>
      </c>
      <c r="D13184" t="s">
        <v>22</v>
      </c>
      <c r="E13184" t="s">
        <v>777</v>
      </c>
      <c r="F13184" t="s">
        <v>777</v>
      </c>
      <c r="G13184" t="s">
        <v>437</v>
      </c>
      <c r="H13184" t="s">
        <v>27</v>
      </c>
      <c r="I13184">
        <v>51</v>
      </c>
      <c r="J13184">
        <v>51</v>
      </c>
      <c r="K13184">
        <v>5633</v>
      </c>
      <c r="L13184" t="s">
        <v>471</v>
      </c>
      <c r="M13184" s="2">
        <f>+Table3[[#This Row],[CHW]]/Table3[[#This Row],[Count of Airbill Number]]</f>
        <v>1</v>
      </c>
    </row>
    <row r="13185" spans="2:13">
      <c r="B13185" t="s">
        <v>20</v>
      </c>
      <c r="C13185" t="s">
        <v>21</v>
      </c>
      <c r="D13185" t="s">
        <v>22</v>
      </c>
      <c r="E13185" t="s">
        <v>778</v>
      </c>
      <c r="F13185" t="s">
        <v>776</v>
      </c>
      <c r="G13185" t="s">
        <v>267</v>
      </c>
      <c r="H13185" t="s">
        <v>152</v>
      </c>
      <c r="I13185">
        <v>51</v>
      </c>
      <c r="J13185">
        <v>3</v>
      </c>
      <c r="K13185">
        <v>5634</v>
      </c>
      <c r="L13185" t="s">
        <v>471</v>
      </c>
      <c r="M13185" s="2">
        <f>+Table3[[#This Row],[CHW]]/Table3[[#This Row],[Count of Airbill Number]]</f>
        <v>17</v>
      </c>
    </row>
    <row r="13186" spans="2:13">
      <c r="B13186" t="s">
        <v>20</v>
      </c>
      <c r="C13186" t="s">
        <v>472</v>
      </c>
      <c r="D13186" t="s">
        <v>22</v>
      </c>
      <c r="E13186" t="s">
        <v>777</v>
      </c>
      <c r="F13186" t="s">
        <v>777</v>
      </c>
      <c r="G13186" t="s">
        <v>179</v>
      </c>
      <c r="H13186" t="s">
        <v>110</v>
      </c>
      <c r="I13186">
        <v>51</v>
      </c>
      <c r="J13186">
        <v>3</v>
      </c>
      <c r="K13186">
        <v>5635</v>
      </c>
      <c r="L13186" t="s">
        <v>471</v>
      </c>
      <c r="M13186" s="2">
        <f>+Table3[[#This Row],[CHW]]/Table3[[#This Row],[Count of Airbill Number]]</f>
        <v>17</v>
      </c>
    </row>
    <row r="13187" spans="2:13">
      <c r="B13187" t="s">
        <v>20</v>
      </c>
      <c r="C13187" t="s">
        <v>472</v>
      </c>
      <c r="D13187" t="s">
        <v>22</v>
      </c>
      <c r="E13187" t="s">
        <v>777</v>
      </c>
      <c r="F13187" t="s">
        <v>778</v>
      </c>
      <c r="G13187" t="s">
        <v>374</v>
      </c>
      <c r="H13187" t="s">
        <v>210</v>
      </c>
      <c r="I13187">
        <v>51</v>
      </c>
      <c r="J13187">
        <v>3</v>
      </c>
      <c r="K13187">
        <v>5636</v>
      </c>
      <c r="L13187" t="s">
        <v>471</v>
      </c>
      <c r="M13187" s="2">
        <f>+Table3[[#This Row],[CHW]]/Table3[[#This Row],[Count of Airbill Number]]</f>
        <v>17</v>
      </c>
    </row>
    <row r="13188" spans="2:13">
      <c r="B13188" t="s">
        <v>20</v>
      </c>
      <c r="C13188" t="s">
        <v>472</v>
      </c>
      <c r="D13188" t="s">
        <v>22</v>
      </c>
      <c r="E13188" t="s">
        <v>776</v>
      </c>
      <c r="F13188" t="s">
        <v>776</v>
      </c>
      <c r="G13188" t="s">
        <v>39</v>
      </c>
      <c r="H13188" t="s">
        <v>77</v>
      </c>
      <c r="I13188">
        <v>51</v>
      </c>
      <c r="J13188">
        <v>5</v>
      </c>
      <c r="K13188">
        <v>5637</v>
      </c>
      <c r="L13188" t="s">
        <v>471</v>
      </c>
      <c r="M13188" s="2">
        <f>+Table3[[#This Row],[CHW]]/Table3[[#This Row],[Count of Airbill Number]]</f>
        <v>10.199999999999999</v>
      </c>
    </row>
    <row r="13189" spans="2:13">
      <c r="B13189" t="s">
        <v>20</v>
      </c>
      <c r="C13189" t="s">
        <v>472</v>
      </c>
      <c r="D13189" t="s">
        <v>22</v>
      </c>
      <c r="E13189" t="s">
        <v>776</v>
      </c>
      <c r="F13189" t="s">
        <v>776</v>
      </c>
      <c r="G13189" t="s">
        <v>48</v>
      </c>
      <c r="H13189" t="s">
        <v>178</v>
      </c>
      <c r="I13189">
        <v>51</v>
      </c>
      <c r="J13189">
        <v>5</v>
      </c>
      <c r="K13189">
        <v>5638</v>
      </c>
      <c r="L13189" t="s">
        <v>471</v>
      </c>
      <c r="M13189" s="2">
        <f>+Table3[[#This Row],[CHW]]/Table3[[#This Row],[Count of Airbill Number]]</f>
        <v>10.199999999999999</v>
      </c>
    </row>
    <row r="13190" spans="2:13">
      <c r="B13190" t="s">
        <v>20</v>
      </c>
      <c r="C13190" t="s">
        <v>472</v>
      </c>
      <c r="D13190" t="s">
        <v>22</v>
      </c>
      <c r="E13190" t="s">
        <v>778</v>
      </c>
      <c r="F13190" t="s">
        <v>776</v>
      </c>
      <c r="G13190" t="s">
        <v>135</v>
      </c>
      <c r="H13190" t="s">
        <v>85</v>
      </c>
      <c r="I13190">
        <v>51</v>
      </c>
      <c r="J13190">
        <v>3</v>
      </c>
      <c r="K13190">
        <v>5639</v>
      </c>
      <c r="L13190" t="s">
        <v>471</v>
      </c>
      <c r="M13190" s="2">
        <f>+Table3[[#This Row],[CHW]]/Table3[[#This Row],[Count of Airbill Number]]</f>
        <v>17</v>
      </c>
    </row>
    <row r="13191" spans="2:13">
      <c r="B13191" t="s">
        <v>20</v>
      </c>
      <c r="C13191" t="s">
        <v>472</v>
      </c>
      <c r="D13191" t="s">
        <v>22</v>
      </c>
      <c r="E13191" t="s">
        <v>776</v>
      </c>
      <c r="F13191" t="s">
        <v>776</v>
      </c>
      <c r="G13191" t="s">
        <v>66</v>
      </c>
      <c r="H13191" t="s">
        <v>500</v>
      </c>
      <c r="I13191">
        <v>51</v>
      </c>
      <c r="J13191">
        <v>1</v>
      </c>
      <c r="K13191">
        <v>5640</v>
      </c>
      <c r="L13191" t="s">
        <v>471</v>
      </c>
      <c r="M13191" s="2">
        <f>+Table3[[#This Row],[CHW]]/Table3[[#This Row],[Count of Airbill Number]]</f>
        <v>51</v>
      </c>
    </row>
    <row r="13192" spans="2:13">
      <c r="B13192" t="s">
        <v>20</v>
      </c>
      <c r="C13192" t="s">
        <v>472</v>
      </c>
      <c r="D13192" t="s">
        <v>22</v>
      </c>
      <c r="E13192" t="s">
        <v>778</v>
      </c>
      <c r="F13192" t="s">
        <v>778</v>
      </c>
      <c r="G13192" t="s">
        <v>283</v>
      </c>
      <c r="H13192" t="s">
        <v>582</v>
      </c>
      <c r="I13192">
        <v>51</v>
      </c>
      <c r="J13192">
        <v>5</v>
      </c>
      <c r="K13192">
        <v>5641</v>
      </c>
      <c r="L13192" t="s">
        <v>471</v>
      </c>
      <c r="M13192" s="2">
        <f>+Table3[[#This Row],[CHW]]/Table3[[#This Row],[Count of Airbill Number]]</f>
        <v>10.199999999999999</v>
      </c>
    </row>
    <row r="13193" spans="2:13">
      <c r="B13193" t="s">
        <v>20</v>
      </c>
      <c r="C13193" t="s">
        <v>472</v>
      </c>
      <c r="D13193" t="s">
        <v>22</v>
      </c>
      <c r="E13193" t="s">
        <v>777</v>
      </c>
      <c r="F13193" t="s">
        <v>777</v>
      </c>
      <c r="G13193" t="s">
        <v>44</v>
      </c>
      <c r="H13193" t="s">
        <v>633</v>
      </c>
      <c r="I13193">
        <v>51</v>
      </c>
      <c r="J13193">
        <v>1</v>
      </c>
      <c r="K13193">
        <v>5642</v>
      </c>
      <c r="L13193" t="s">
        <v>471</v>
      </c>
      <c r="M13193" s="2">
        <f>+Table3[[#This Row],[CHW]]/Table3[[#This Row],[Count of Airbill Number]]</f>
        <v>51</v>
      </c>
    </row>
    <row r="13194" spans="2:13">
      <c r="B13194" t="s">
        <v>20</v>
      </c>
      <c r="C13194" t="s">
        <v>472</v>
      </c>
      <c r="D13194" t="s">
        <v>22</v>
      </c>
      <c r="E13194" t="s">
        <v>776</v>
      </c>
      <c r="F13194" t="s">
        <v>778</v>
      </c>
      <c r="G13194" t="s">
        <v>69</v>
      </c>
      <c r="H13194" t="s">
        <v>112</v>
      </c>
      <c r="I13194">
        <v>51</v>
      </c>
      <c r="J13194">
        <v>3</v>
      </c>
      <c r="K13194">
        <v>5643</v>
      </c>
      <c r="L13194" t="s">
        <v>471</v>
      </c>
      <c r="M13194" s="2">
        <f>+Table3[[#This Row],[CHW]]/Table3[[#This Row],[Count of Airbill Number]]</f>
        <v>17</v>
      </c>
    </row>
    <row r="13195" spans="2:13">
      <c r="B13195" t="s">
        <v>20</v>
      </c>
      <c r="C13195" t="s">
        <v>472</v>
      </c>
      <c r="D13195" t="s">
        <v>22</v>
      </c>
      <c r="E13195" t="s">
        <v>776</v>
      </c>
      <c r="F13195" t="s">
        <v>776</v>
      </c>
      <c r="G13195" t="s">
        <v>132</v>
      </c>
      <c r="H13195" t="s">
        <v>85</v>
      </c>
      <c r="I13195">
        <v>51</v>
      </c>
      <c r="J13195">
        <v>2</v>
      </c>
      <c r="K13195">
        <v>5644</v>
      </c>
      <c r="L13195" t="s">
        <v>471</v>
      </c>
      <c r="M13195" s="2">
        <f>+Table3[[#This Row],[CHW]]/Table3[[#This Row],[Count of Airbill Number]]</f>
        <v>25.5</v>
      </c>
    </row>
    <row r="13196" spans="2:13">
      <c r="B13196" t="s">
        <v>20</v>
      </c>
      <c r="C13196" t="s">
        <v>472</v>
      </c>
      <c r="D13196" t="s">
        <v>22</v>
      </c>
      <c r="E13196" t="s">
        <v>778</v>
      </c>
      <c r="F13196" t="s">
        <v>778</v>
      </c>
      <c r="G13196" t="s">
        <v>260</v>
      </c>
      <c r="H13196" t="s">
        <v>135</v>
      </c>
      <c r="I13196">
        <v>51</v>
      </c>
      <c r="J13196">
        <v>5</v>
      </c>
      <c r="K13196">
        <v>5645</v>
      </c>
      <c r="L13196" t="s">
        <v>471</v>
      </c>
      <c r="M13196" s="2">
        <f>+Table3[[#This Row],[CHW]]/Table3[[#This Row],[Count of Airbill Number]]</f>
        <v>10.199999999999999</v>
      </c>
    </row>
    <row r="13197" spans="2:13">
      <c r="B13197" t="s">
        <v>20</v>
      </c>
      <c r="C13197" t="s">
        <v>472</v>
      </c>
      <c r="D13197" t="s">
        <v>22</v>
      </c>
      <c r="E13197" t="s">
        <v>778</v>
      </c>
      <c r="F13197" t="s">
        <v>778</v>
      </c>
      <c r="G13197" t="s">
        <v>194</v>
      </c>
      <c r="H13197" t="s">
        <v>112</v>
      </c>
      <c r="I13197">
        <v>51</v>
      </c>
      <c r="J13197">
        <v>4</v>
      </c>
      <c r="K13197">
        <v>5646</v>
      </c>
      <c r="L13197" t="s">
        <v>471</v>
      </c>
      <c r="M13197" s="2">
        <f>+Table3[[#This Row],[CHW]]/Table3[[#This Row],[Count of Airbill Number]]</f>
        <v>12.75</v>
      </c>
    </row>
    <row r="13198" spans="2:13">
      <c r="B13198" t="s">
        <v>35</v>
      </c>
      <c r="C13198" t="s">
        <v>472</v>
      </c>
      <c r="D13198" t="s">
        <v>36</v>
      </c>
      <c r="E13198" t="s">
        <v>776</v>
      </c>
      <c r="F13198" t="s">
        <v>776</v>
      </c>
      <c r="G13198" t="s">
        <v>85</v>
      </c>
      <c r="H13198" t="s">
        <v>117</v>
      </c>
      <c r="I13198">
        <v>50.8</v>
      </c>
      <c r="J13198">
        <v>3</v>
      </c>
      <c r="K13198">
        <v>5647</v>
      </c>
      <c r="L13198" t="s">
        <v>471</v>
      </c>
      <c r="M13198" s="2">
        <f>+Table3[[#This Row],[CHW]]/Table3[[#This Row],[Count of Airbill Number]]</f>
        <v>16.933333333333334</v>
      </c>
    </row>
    <row r="13199" spans="2:13">
      <c r="B13199" t="s">
        <v>20</v>
      </c>
      <c r="C13199" t="s">
        <v>472</v>
      </c>
      <c r="D13199" t="s">
        <v>22</v>
      </c>
      <c r="E13199" t="s">
        <v>777</v>
      </c>
      <c r="F13199" t="s">
        <v>777</v>
      </c>
      <c r="G13199" t="s">
        <v>230</v>
      </c>
      <c r="H13199" t="s">
        <v>680</v>
      </c>
      <c r="I13199">
        <v>50.67</v>
      </c>
      <c r="J13199">
        <v>2</v>
      </c>
      <c r="K13199">
        <v>5648</v>
      </c>
      <c r="L13199" t="s">
        <v>471</v>
      </c>
      <c r="M13199" s="2">
        <f>+Table3[[#This Row],[CHW]]/Table3[[#This Row],[Count of Airbill Number]]</f>
        <v>25.335000000000001</v>
      </c>
    </row>
    <row r="13200" spans="2:13">
      <c r="B13200" t="s">
        <v>20</v>
      </c>
      <c r="C13200" t="s">
        <v>21</v>
      </c>
      <c r="D13200" t="s">
        <v>22</v>
      </c>
      <c r="E13200" t="s">
        <v>778</v>
      </c>
      <c r="F13200" t="s">
        <v>776</v>
      </c>
      <c r="G13200" t="s">
        <v>150</v>
      </c>
      <c r="H13200" t="s">
        <v>32</v>
      </c>
      <c r="I13200">
        <v>50.5</v>
      </c>
      <c r="J13200">
        <v>16</v>
      </c>
      <c r="K13200">
        <v>5649</v>
      </c>
      <c r="L13200" t="s">
        <v>471</v>
      </c>
      <c r="M13200" s="2">
        <f>+Table3[[#This Row],[CHW]]/Table3[[#This Row],[Count of Airbill Number]]</f>
        <v>3.15625</v>
      </c>
    </row>
    <row r="13201" spans="2:13">
      <c r="B13201" t="s">
        <v>20</v>
      </c>
      <c r="C13201" t="s">
        <v>21</v>
      </c>
      <c r="D13201" t="s">
        <v>22</v>
      </c>
      <c r="E13201" t="s">
        <v>776</v>
      </c>
      <c r="F13201" t="s">
        <v>776</v>
      </c>
      <c r="G13201" t="s">
        <v>32</v>
      </c>
      <c r="H13201" t="s">
        <v>558</v>
      </c>
      <c r="I13201">
        <v>50.5</v>
      </c>
      <c r="J13201">
        <v>3</v>
      </c>
      <c r="K13201">
        <v>5650</v>
      </c>
      <c r="L13201" t="s">
        <v>471</v>
      </c>
      <c r="M13201" s="2">
        <f>+Table3[[#This Row],[CHW]]/Table3[[#This Row],[Count of Airbill Number]]</f>
        <v>16.833333333333332</v>
      </c>
    </row>
    <row r="13202" spans="2:13">
      <c r="B13202" t="s">
        <v>20</v>
      </c>
      <c r="C13202" t="s">
        <v>472</v>
      </c>
      <c r="D13202" t="s">
        <v>22</v>
      </c>
      <c r="E13202" t="s">
        <v>776</v>
      </c>
      <c r="F13202" t="s">
        <v>776</v>
      </c>
      <c r="G13202" t="s">
        <v>123</v>
      </c>
      <c r="H13202" t="s">
        <v>262</v>
      </c>
      <c r="I13202">
        <v>50.4</v>
      </c>
      <c r="J13202">
        <v>2</v>
      </c>
      <c r="K13202">
        <v>5651</v>
      </c>
      <c r="L13202" t="s">
        <v>471</v>
      </c>
      <c r="M13202" s="2">
        <f>+Table3[[#This Row],[CHW]]/Table3[[#This Row],[Count of Airbill Number]]</f>
        <v>25.2</v>
      </c>
    </row>
    <row r="13203" spans="2:13">
      <c r="B13203" t="s">
        <v>20</v>
      </c>
      <c r="C13203" t="s">
        <v>472</v>
      </c>
      <c r="D13203" t="s">
        <v>22</v>
      </c>
      <c r="E13203" t="s">
        <v>776</v>
      </c>
      <c r="F13203" t="s">
        <v>776</v>
      </c>
      <c r="G13203" t="s">
        <v>78</v>
      </c>
      <c r="H13203" t="s">
        <v>37</v>
      </c>
      <c r="I13203">
        <v>50.3</v>
      </c>
      <c r="J13203">
        <v>2</v>
      </c>
      <c r="K13203">
        <v>5652</v>
      </c>
      <c r="L13203" t="s">
        <v>471</v>
      </c>
      <c r="M13203" s="2">
        <f>+Table3[[#This Row],[CHW]]/Table3[[#This Row],[Count of Airbill Number]]</f>
        <v>25.15</v>
      </c>
    </row>
    <row r="13204" spans="2:13">
      <c r="B13204" t="s">
        <v>35</v>
      </c>
      <c r="C13204" t="s">
        <v>21</v>
      </c>
      <c r="D13204" t="s">
        <v>36</v>
      </c>
      <c r="E13204" t="s">
        <v>778</v>
      </c>
      <c r="F13204" t="s">
        <v>776</v>
      </c>
      <c r="G13204" t="s">
        <v>150</v>
      </c>
      <c r="H13204" t="s">
        <v>602</v>
      </c>
      <c r="I13204">
        <v>50</v>
      </c>
      <c r="J13204">
        <v>1</v>
      </c>
      <c r="K13204">
        <v>5653</v>
      </c>
      <c r="L13204" t="s">
        <v>471</v>
      </c>
      <c r="M13204" s="2">
        <f>+Table3[[#This Row],[CHW]]/Table3[[#This Row],[Count of Airbill Number]]</f>
        <v>50</v>
      </c>
    </row>
    <row r="13205" spans="2:13">
      <c r="B13205" t="s">
        <v>35</v>
      </c>
      <c r="C13205" t="s">
        <v>21</v>
      </c>
      <c r="D13205" t="s">
        <v>36</v>
      </c>
      <c r="E13205" t="s">
        <v>777</v>
      </c>
      <c r="F13205" t="s">
        <v>776</v>
      </c>
      <c r="G13205" t="s">
        <v>110</v>
      </c>
      <c r="H13205" t="s">
        <v>32</v>
      </c>
      <c r="I13205">
        <v>50</v>
      </c>
      <c r="J13205">
        <v>3</v>
      </c>
      <c r="K13205">
        <v>5654</v>
      </c>
      <c r="L13205" t="s">
        <v>471</v>
      </c>
      <c r="M13205" s="2">
        <f>+Table3[[#This Row],[CHW]]/Table3[[#This Row],[Count of Airbill Number]]</f>
        <v>16.666666666666668</v>
      </c>
    </row>
    <row r="13206" spans="2:13">
      <c r="B13206" t="s">
        <v>35</v>
      </c>
      <c r="C13206" t="s">
        <v>472</v>
      </c>
      <c r="D13206" t="s">
        <v>36</v>
      </c>
      <c r="E13206" t="s">
        <v>776</v>
      </c>
      <c r="F13206" t="s">
        <v>776</v>
      </c>
      <c r="G13206" t="s">
        <v>74</v>
      </c>
      <c r="H13206" t="s">
        <v>37</v>
      </c>
      <c r="I13206">
        <v>50</v>
      </c>
      <c r="J13206">
        <v>1</v>
      </c>
      <c r="K13206">
        <v>5655</v>
      </c>
      <c r="L13206" t="s">
        <v>471</v>
      </c>
      <c r="M13206" s="2">
        <f>+Table3[[#This Row],[CHW]]/Table3[[#This Row],[Count of Airbill Number]]</f>
        <v>50</v>
      </c>
    </row>
    <row r="13207" spans="2:13">
      <c r="B13207" t="s">
        <v>35</v>
      </c>
      <c r="C13207" t="s">
        <v>472</v>
      </c>
      <c r="D13207" t="s">
        <v>36</v>
      </c>
      <c r="E13207" t="s">
        <v>778</v>
      </c>
      <c r="F13207" t="s">
        <v>778</v>
      </c>
      <c r="G13207" t="s">
        <v>490</v>
      </c>
      <c r="H13207" t="s">
        <v>358</v>
      </c>
      <c r="I13207">
        <v>50</v>
      </c>
      <c r="J13207">
        <v>1</v>
      </c>
      <c r="K13207">
        <v>5656</v>
      </c>
      <c r="L13207" t="s">
        <v>471</v>
      </c>
      <c r="M13207" s="2">
        <f>+Table3[[#This Row],[CHW]]/Table3[[#This Row],[Count of Airbill Number]]</f>
        <v>50</v>
      </c>
    </row>
    <row r="13208" spans="2:13">
      <c r="B13208" t="s">
        <v>35</v>
      </c>
      <c r="C13208" t="s">
        <v>472</v>
      </c>
      <c r="D13208" t="s">
        <v>36</v>
      </c>
      <c r="E13208" t="s">
        <v>777</v>
      </c>
      <c r="F13208" t="s">
        <v>777</v>
      </c>
      <c r="G13208" t="s">
        <v>484</v>
      </c>
      <c r="H13208" t="s">
        <v>496</v>
      </c>
      <c r="I13208">
        <v>50</v>
      </c>
      <c r="J13208">
        <v>3</v>
      </c>
      <c r="K13208">
        <v>5657</v>
      </c>
      <c r="L13208" t="s">
        <v>471</v>
      </c>
      <c r="M13208" s="2">
        <f>+Table3[[#This Row],[CHW]]/Table3[[#This Row],[Count of Airbill Number]]</f>
        <v>16.666666666666668</v>
      </c>
    </row>
    <row r="13209" spans="2:13">
      <c r="B13209" t="s">
        <v>35</v>
      </c>
      <c r="C13209" t="s">
        <v>472</v>
      </c>
      <c r="D13209" t="s">
        <v>36</v>
      </c>
      <c r="E13209" t="s">
        <v>776</v>
      </c>
      <c r="F13209" t="s">
        <v>776</v>
      </c>
      <c r="G13209" t="s">
        <v>45</v>
      </c>
      <c r="H13209" t="s">
        <v>37</v>
      </c>
      <c r="I13209">
        <v>50</v>
      </c>
      <c r="J13209">
        <v>1</v>
      </c>
      <c r="K13209">
        <v>5658</v>
      </c>
      <c r="L13209" t="s">
        <v>471</v>
      </c>
      <c r="M13209" s="2">
        <f>+Table3[[#This Row],[CHW]]/Table3[[#This Row],[Count of Airbill Number]]</f>
        <v>50</v>
      </c>
    </row>
    <row r="13210" spans="2:13">
      <c r="B13210" t="s">
        <v>35</v>
      </c>
      <c r="C13210" t="s">
        <v>472</v>
      </c>
      <c r="D13210" t="s">
        <v>36</v>
      </c>
      <c r="E13210" t="s">
        <v>778</v>
      </c>
      <c r="F13210" t="s">
        <v>778</v>
      </c>
      <c r="G13210" t="s">
        <v>304</v>
      </c>
      <c r="H13210" t="s">
        <v>51</v>
      </c>
      <c r="I13210">
        <v>50</v>
      </c>
      <c r="J13210">
        <v>1</v>
      </c>
      <c r="K13210">
        <v>5659</v>
      </c>
      <c r="L13210" t="s">
        <v>471</v>
      </c>
      <c r="M13210" s="2">
        <f>+Table3[[#This Row],[CHW]]/Table3[[#This Row],[Count of Airbill Number]]</f>
        <v>50</v>
      </c>
    </row>
    <row r="13211" spans="2:13">
      <c r="B13211" t="s">
        <v>35</v>
      </c>
      <c r="C13211" t="s">
        <v>472</v>
      </c>
      <c r="D13211" t="s">
        <v>36</v>
      </c>
      <c r="E13211" t="s">
        <v>776</v>
      </c>
      <c r="F13211" t="s">
        <v>776</v>
      </c>
      <c r="G13211" t="s">
        <v>31</v>
      </c>
      <c r="H13211" t="s">
        <v>312</v>
      </c>
      <c r="I13211">
        <v>50</v>
      </c>
      <c r="J13211">
        <v>1</v>
      </c>
      <c r="K13211">
        <v>5660</v>
      </c>
      <c r="L13211" t="s">
        <v>471</v>
      </c>
      <c r="M13211" s="2">
        <f>+Table3[[#This Row],[CHW]]/Table3[[#This Row],[Count of Airbill Number]]</f>
        <v>50</v>
      </c>
    </row>
    <row r="13212" spans="2:13">
      <c r="B13212" t="s">
        <v>35</v>
      </c>
      <c r="C13212" t="s">
        <v>472</v>
      </c>
      <c r="D13212" t="s">
        <v>36</v>
      </c>
      <c r="E13212" t="s">
        <v>778</v>
      </c>
      <c r="F13212" t="s">
        <v>778</v>
      </c>
      <c r="G13212" t="s">
        <v>135</v>
      </c>
      <c r="H13212" t="s">
        <v>507</v>
      </c>
      <c r="I13212">
        <v>50</v>
      </c>
      <c r="J13212">
        <v>1</v>
      </c>
      <c r="K13212">
        <v>5661</v>
      </c>
      <c r="L13212" t="s">
        <v>471</v>
      </c>
      <c r="M13212" s="2">
        <f>+Table3[[#This Row],[CHW]]/Table3[[#This Row],[Count of Airbill Number]]</f>
        <v>50</v>
      </c>
    </row>
    <row r="13213" spans="2:13">
      <c r="B13213" t="s">
        <v>35</v>
      </c>
      <c r="C13213" t="s">
        <v>472</v>
      </c>
      <c r="D13213" t="s">
        <v>36</v>
      </c>
      <c r="E13213" t="s">
        <v>777</v>
      </c>
      <c r="F13213" t="s">
        <v>776</v>
      </c>
      <c r="G13213" t="s">
        <v>110</v>
      </c>
      <c r="H13213" t="s">
        <v>85</v>
      </c>
      <c r="I13213">
        <v>50</v>
      </c>
      <c r="J13213">
        <v>1</v>
      </c>
      <c r="K13213">
        <v>5662</v>
      </c>
      <c r="L13213" t="s">
        <v>471</v>
      </c>
      <c r="M13213" s="2">
        <f>+Table3[[#This Row],[CHW]]/Table3[[#This Row],[Count of Airbill Number]]</f>
        <v>50</v>
      </c>
    </row>
    <row r="13214" spans="2:13">
      <c r="B13214" t="s">
        <v>35</v>
      </c>
      <c r="C13214" t="s">
        <v>472</v>
      </c>
      <c r="D13214" t="s">
        <v>36</v>
      </c>
      <c r="E13214" t="s">
        <v>776</v>
      </c>
      <c r="F13214" t="s">
        <v>776</v>
      </c>
      <c r="G13214" t="s">
        <v>37</v>
      </c>
      <c r="H13214" t="s">
        <v>208</v>
      </c>
      <c r="I13214">
        <v>50</v>
      </c>
      <c r="J13214">
        <v>5</v>
      </c>
      <c r="K13214">
        <v>5663</v>
      </c>
      <c r="L13214" t="s">
        <v>471</v>
      </c>
      <c r="M13214" s="2">
        <f>+Table3[[#This Row],[CHW]]/Table3[[#This Row],[Count of Airbill Number]]</f>
        <v>10</v>
      </c>
    </row>
    <row r="13215" spans="2:13">
      <c r="B13215" t="s">
        <v>35</v>
      </c>
      <c r="C13215" t="s">
        <v>472</v>
      </c>
      <c r="D13215" t="s">
        <v>36</v>
      </c>
      <c r="E13215" t="s">
        <v>776</v>
      </c>
      <c r="F13215" t="s">
        <v>776</v>
      </c>
      <c r="G13215" t="s">
        <v>37</v>
      </c>
      <c r="H13215" t="s">
        <v>202</v>
      </c>
      <c r="I13215">
        <v>50</v>
      </c>
      <c r="J13215">
        <v>5</v>
      </c>
      <c r="K13215">
        <v>5664</v>
      </c>
      <c r="L13215" t="s">
        <v>471</v>
      </c>
      <c r="M13215" s="2">
        <f>+Table3[[#This Row],[CHW]]/Table3[[#This Row],[Count of Airbill Number]]</f>
        <v>10</v>
      </c>
    </row>
    <row r="13216" spans="2:13">
      <c r="B13216" t="s">
        <v>35</v>
      </c>
      <c r="C13216" t="s">
        <v>472</v>
      </c>
      <c r="D13216" t="s">
        <v>36</v>
      </c>
      <c r="E13216" t="s">
        <v>778</v>
      </c>
      <c r="F13216" t="s">
        <v>778</v>
      </c>
      <c r="G13216" t="s">
        <v>86</v>
      </c>
      <c r="H13216" t="s">
        <v>267</v>
      </c>
      <c r="I13216">
        <v>50</v>
      </c>
      <c r="J13216">
        <v>1</v>
      </c>
      <c r="K13216">
        <v>5665</v>
      </c>
      <c r="L13216" t="s">
        <v>471</v>
      </c>
      <c r="M13216" s="2">
        <f>+Table3[[#This Row],[CHW]]/Table3[[#This Row],[Count of Airbill Number]]</f>
        <v>50</v>
      </c>
    </row>
    <row r="13217" spans="2:13">
      <c r="B13217" t="s">
        <v>35</v>
      </c>
      <c r="C13217" t="s">
        <v>472</v>
      </c>
      <c r="D13217" t="s">
        <v>36</v>
      </c>
      <c r="E13217" t="s">
        <v>778</v>
      </c>
      <c r="F13217" t="s">
        <v>778</v>
      </c>
      <c r="G13217" t="s">
        <v>358</v>
      </c>
      <c r="H13217" t="s">
        <v>490</v>
      </c>
      <c r="I13217">
        <v>50</v>
      </c>
      <c r="J13217">
        <v>1</v>
      </c>
      <c r="K13217">
        <v>5666</v>
      </c>
      <c r="L13217" t="s">
        <v>471</v>
      </c>
      <c r="M13217" s="2">
        <f>+Table3[[#This Row],[CHW]]/Table3[[#This Row],[Count of Airbill Number]]</f>
        <v>50</v>
      </c>
    </row>
    <row r="13218" spans="2:13">
      <c r="B13218" t="s">
        <v>35</v>
      </c>
      <c r="C13218" t="s">
        <v>472</v>
      </c>
      <c r="D13218" t="s">
        <v>36</v>
      </c>
      <c r="E13218" t="s">
        <v>776</v>
      </c>
      <c r="F13218" t="s">
        <v>776</v>
      </c>
      <c r="G13218" t="s">
        <v>85</v>
      </c>
      <c r="H13218" t="s">
        <v>262</v>
      </c>
      <c r="I13218">
        <v>50</v>
      </c>
      <c r="J13218">
        <v>4</v>
      </c>
      <c r="K13218">
        <v>5667</v>
      </c>
      <c r="L13218" t="s">
        <v>471</v>
      </c>
      <c r="M13218" s="2">
        <f>+Table3[[#This Row],[CHW]]/Table3[[#This Row],[Count of Airbill Number]]</f>
        <v>12.5</v>
      </c>
    </row>
    <row r="13219" spans="2:13">
      <c r="B13219" t="s">
        <v>35</v>
      </c>
      <c r="C13219" t="s">
        <v>472</v>
      </c>
      <c r="D13219" t="s">
        <v>36</v>
      </c>
      <c r="E13219" t="s">
        <v>776</v>
      </c>
      <c r="F13219" t="s">
        <v>776</v>
      </c>
      <c r="G13219" t="s">
        <v>199</v>
      </c>
      <c r="H13219" t="s">
        <v>37</v>
      </c>
      <c r="I13219">
        <v>50</v>
      </c>
      <c r="J13219">
        <v>1</v>
      </c>
      <c r="K13219">
        <v>5668</v>
      </c>
      <c r="L13219" t="s">
        <v>471</v>
      </c>
      <c r="M13219" s="2">
        <f>+Table3[[#This Row],[CHW]]/Table3[[#This Row],[Count of Airbill Number]]</f>
        <v>50</v>
      </c>
    </row>
    <row r="13220" spans="2:13">
      <c r="B13220" t="s">
        <v>20</v>
      </c>
      <c r="C13220" t="s">
        <v>21</v>
      </c>
      <c r="D13220" t="s">
        <v>22</v>
      </c>
      <c r="E13220" t="s">
        <v>778</v>
      </c>
      <c r="F13220" t="s">
        <v>778</v>
      </c>
      <c r="G13220" t="s">
        <v>261</v>
      </c>
      <c r="H13220" t="s">
        <v>135</v>
      </c>
      <c r="I13220">
        <v>50</v>
      </c>
      <c r="J13220">
        <v>1</v>
      </c>
      <c r="K13220">
        <v>5669</v>
      </c>
      <c r="L13220" t="s">
        <v>471</v>
      </c>
      <c r="M13220" s="2">
        <f>+Table3[[#This Row],[CHW]]/Table3[[#This Row],[Count of Airbill Number]]</f>
        <v>50</v>
      </c>
    </row>
    <row r="13221" spans="2:13">
      <c r="B13221" t="s">
        <v>20</v>
      </c>
      <c r="C13221" t="s">
        <v>21</v>
      </c>
      <c r="D13221" t="s">
        <v>22</v>
      </c>
      <c r="E13221" t="s">
        <v>777</v>
      </c>
      <c r="F13221" t="s">
        <v>776</v>
      </c>
      <c r="G13221" t="s">
        <v>374</v>
      </c>
      <c r="H13221" t="s">
        <v>66</v>
      </c>
      <c r="I13221">
        <v>50</v>
      </c>
      <c r="J13221">
        <v>2</v>
      </c>
      <c r="K13221">
        <v>5670</v>
      </c>
      <c r="L13221" t="s">
        <v>471</v>
      </c>
      <c r="M13221" s="2">
        <f>+Table3[[#This Row],[CHW]]/Table3[[#This Row],[Count of Airbill Number]]</f>
        <v>25</v>
      </c>
    </row>
    <row r="13222" spans="2:13">
      <c r="B13222" t="s">
        <v>20</v>
      </c>
      <c r="C13222" t="s">
        <v>21</v>
      </c>
      <c r="D13222" t="s">
        <v>22</v>
      </c>
      <c r="E13222" t="s">
        <v>777</v>
      </c>
      <c r="F13222" t="s">
        <v>777</v>
      </c>
      <c r="G13222" t="s">
        <v>97</v>
      </c>
      <c r="H13222" t="s">
        <v>620</v>
      </c>
      <c r="I13222">
        <v>50</v>
      </c>
      <c r="J13222">
        <v>5</v>
      </c>
      <c r="K13222">
        <v>5671</v>
      </c>
      <c r="L13222" t="s">
        <v>471</v>
      </c>
      <c r="M13222" s="2">
        <f>+Table3[[#This Row],[CHW]]/Table3[[#This Row],[Count of Airbill Number]]</f>
        <v>10</v>
      </c>
    </row>
    <row r="13223" spans="2:13">
      <c r="B13223" t="s">
        <v>20</v>
      </c>
      <c r="C13223" t="s">
        <v>21</v>
      </c>
      <c r="D13223" t="s">
        <v>22</v>
      </c>
      <c r="E13223" t="s">
        <v>777</v>
      </c>
      <c r="F13223" t="s">
        <v>777</v>
      </c>
      <c r="G13223" t="s">
        <v>97</v>
      </c>
      <c r="H13223" t="s">
        <v>29</v>
      </c>
      <c r="I13223">
        <v>50</v>
      </c>
      <c r="J13223">
        <v>1</v>
      </c>
      <c r="K13223">
        <v>5672</v>
      </c>
      <c r="L13223" t="s">
        <v>471</v>
      </c>
      <c r="M13223" s="2">
        <f>+Table3[[#This Row],[CHW]]/Table3[[#This Row],[Count of Airbill Number]]</f>
        <v>50</v>
      </c>
    </row>
    <row r="13224" spans="2:13">
      <c r="B13224" t="s">
        <v>20</v>
      </c>
      <c r="C13224" t="s">
        <v>21</v>
      </c>
      <c r="D13224" t="s">
        <v>22</v>
      </c>
      <c r="E13224" t="s">
        <v>778</v>
      </c>
      <c r="F13224" t="s">
        <v>778</v>
      </c>
      <c r="G13224" t="s">
        <v>457</v>
      </c>
      <c r="H13224" t="s">
        <v>112</v>
      </c>
      <c r="I13224">
        <v>50</v>
      </c>
      <c r="J13224">
        <v>22</v>
      </c>
      <c r="K13224">
        <v>5673</v>
      </c>
      <c r="L13224" t="s">
        <v>471</v>
      </c>
      <c r="M13224" s="2">
        <f>+Table3[[#This Row],[CHW]]/Table3[[#This Row],[Count of Airbill Number]]</f>
        <v>2.2727272727272729</v>
      </c>
    </row>
    <row r="13225" spans="2:13">
      <c r="B13225" t="s">
        <v>20</v>
      </c>
      <c r="C13225" t="s">
        <v>21</v>
      </c>
      <c r="D13225" t="s">
        <v>22</v>
      </c>
      <c r="E13225" t="s">
        <v>776</v>
      </c>
      <c r="F13225" t="s">
        <v>776</v>
      </c>
      <c r="G13225" t="s">
        <v>117</v>
      </c>
      <c r="H13225" t="s">
        <v>24</v>
      </c>
      <c r="I13225">
        <v>50</v>
      </c>
      <c r="J13225">
        <v>1</v>
      </c>
      <c r="K13225">
        <v>5674</v>
      </c>
      <c r="L13225" t="s">
        <v>471</v>
      </c>
      <c r="M13225" s="2">
        <f>+Table3[[#This Row],[CHW]]/Table3[[#This Row],[Count of Airbill Number]]</f>
        <v>50</v>
      </c>
    </row>
    <row r="13226" spans="2:13">
      <c r="B13226" t="s">
        <v>20</v>
      </c>
      <c r="C13226" t="s">
        <v>21</v>
      </c>
      <c r="D13226" t="s">
        <v>22</v>
      </c>
      <c r="E13226" t="s">
        <v>776</v>
      </c>
      <c r="F13226" t="s">
        <v>776</v>
      </c>
      <c r="G13226" t="s">
        <v>127</v>
      </c>
      <c r="H13226" t="s">
        <v>24</v>
      </c>
      <c r="I13226">
        <v>50</v>
      </c>
      <c r="J13226">
        <v>1</v>
      </c>
      <c r="K13226">
        <v>5675</v>
      </c>
      <c r="L13226" t="s">
        <v>471</v>
      </c>
      <c r="M13226" s="2">
        <f>+Table3[[#This Row],[CHW]]/Table3[[#This Row],[Count of Airbill Number]]</f>
        <v>50</v>
      </c>
    </row>
    <row r="13227" spans="2:13">
      <c r="B13227" t="s">
        <v>20</v>
      </c>
      <c r="C13227" t="s">
        <v>21</v>
      </c>
      <c r="D13227" t="s">
        <v>36</v>
      </c>
      <c r="E13227" t="s">
        <v>778</v>
      </c>
      <c r="F13227" t="s">
        <v>778</v>
      </c>
      <c r="G13227" t="s">
        <v>86</v>
      </c>
      <c r="H13227" t="s">
        <v>112</v>
      </c>
      <c r="I13227">
        <v>50</v>
      </c>
      <c r="J13227">
        <v>40</v>
      </c>
      <c r="K13227">
        <v>5676</v>
      </c>
      <c r="L13227" t="s">
        <v>471</v>
      </c>
      <c r="M13227" s="2">
        <f>+Table3[[#This Row],[CHW]]/Table3[[#This Row],[Count of Airbill Number]]</f>
        <v>1.25</v>
      </c>
    </row>
    <row r="13228" spans="2:13">
      <c r="B13228" t="s">
        <v>20</v>
      </c>
      <c r="C13228" t="s">
        <v>472</v>
      </c>
      <c r="D13228" t="s">
        <v>22</v>
      </c>
      <c r="E13228" t="s">
        <v>776</v>
      </c>
      <c r="F13228" t="s">
        <v>776</v>
      </c>
      <c r="G13228" t="s">
        <v>23</v>
      </c>
      <c r="H13228" t="s">
        <v>64</v>
      </c>
      <c r="I13228">
        <v>50</v>
      </c>
      <c r="J13228">
        <v>1</v>
      </c>
      <c r="K13228">
        <v>5677</v>
      </c>
      <c r="L13228" t="s">
        <v>471</v>
      </c>
      <c r="M13228" s="2">
        <f>+Table3[[#This Row],[CHW]]/Table3[[#This Row],[Count of Airbill Number]]</f>
        <v>50</v>
      </c>
    </row>
    <row r="13229" spans="2:13">
      <c r="B13229" t="s">
        <v>20</v>
      </c>
      <c r="C13229" t="s">
        <v>472</v>
      </c>
      <c r="D13229" t="s">
        <v>22</v>
      </c>
      <c r="E13229" t="s">
        <v>776</v>
      </c>
      <c r="F13229" t="s">
        <v>776</v>
      </c>
      <c r="G13229" t="s">
        <v>23</v>
      </c>
      <c r="H13229" t="s">
        <v>236</v>
      </c>
      <c r="I13229">
        <v>50</v>
      </c>
      <c r="J13229">
        <v>1</v>
      </c>
      <c r="K13229">
        <v>5678</v>
      </c>
      <c r="L13229" t="s">
        <v>471</v>
      </c>
      <c r="M13229" s="2">
        <f>+Table3[[#This Row],[CHW]]/Table3[[#This Row],[Count of Airbill Number]]</f>
        <v>50</v>
      </c>
    </row>
    <row r="13230" spans="2:13">
      <c r="B13230" t="s">
        <v>20</v>
      </c>
      <c r="C13230" t="s">
        <v>472</v>
      </c>
      <c r="D13230" t="s">
        <v>22</v>
      </c>
      <c r="E13230" t="s">
        <v>776</v>
      </c>
      <c r="F13230" t="s">
        <v>776</v>
      </c>
      <c r="G13230" t="s">
        <v>148</v>
      </c>
      <c r="H13230" t="s">
        <v>132</v>
      </c>
      <c r="I13230">
        <v>50</v>
      </c>
      <c r="J13230">
        <v>1</v>
      </c>
      <c r="K13230">
        <v>5679</v>
      </c>
      <c r="L13230" t="s">
        <v>471</v>
      </c>
      <c r="M13230" s="2">
        <f>+Table3[[#This Row],[CHW]]/Table3[[#This Row],[Count of Airbill Number]]</f>
        <v>50</v>
      </c>
    </row>
    <row r="13231" spans="2:13">
      <c r="B13231" t="s">
        <v>20</v>
      </c>
      <c r="C13231" t="s">
        <v>472</v>
      </c>
      <c r="D13231" t="s">
        <v>22</v>
      </c>
      <c r="E13231" t="s">
        <v>777</v>
      </c>
      <c r="F13231" t="s">
        <v>778</v>
      </c>
      <c r="G13231" t="s">
        <v>374</v>
      </c>
      <c r="H13231" t="s">
        <v>521</v>
      </c>
      <c r="I13231">
        <v>50</v>
      </c>
      <c r="J13231">
        <v>2</v>
      </c>
      <c r="K13231">
        <v>5680</v>
      </c>
      <c r="L13231" t="s">
        <v>471</v>
      </c>
      <c r="M13231" s="2">
        <f>+Table3[[#This Row],[CHW]]/Table3[[#This Row],[Count of Airbill Number]]</f>
        <v>25</v>
      </c>
    </row>
    <row r="13232" spans="2:13">
      <c r="B13232" t="s">
        <v>20</v>
      </c>
      <c r="C13232" t="s">
        <v>472</v>
      </c>
      <c r="D13232" t="s">
        <v>22</v>
      </c>
      <c r="E13232" t="s">
        <v>776</v>
      </c>
      <c r="F13232" t="s">
        <v>777</v>
      </c>
      <c r="G13232" t="s">
        <v>47</v>
      </c>
      <c r="H13232" t="s">
        <v>190</v>
      </c>
      <c r="I13232">
        <v>50</v>
      </c>
      <c r="J13232">
        <v>1</v>
      </c>
      <c r="K13232">
        <v>5681</v>
      </c>
      <c r="L13232" t="s">
        <v>471</v>
      </c>
      <c r="M13232" s="2">
        <f>+Table3[[#This Row],[CHW]]/Table3[[#This Row],[Count of Airbill Number]]</f>
        <v>50</v>
      </c>
    </row>
    <row r="13233" spans="2:13">
      <c r="B13233" t="s">
        <v>20</v>
      </c>
      <c r="C13233" t="s">
        <v>472</v>
      </c>
      <c r="D13233" t="s">
        <v>22</v>
      </c>
      <c r="E13233" t="s">
        <v>776</v>
      </c>
      <c r="F13233" t="s">
        <v>776</v>
      </c>
      <c r="G13233" t="s">
        <v>165</v>
      </c>
      <c r="H13233" t="s">
        <v>432</v>
      </c>
      <c r="I13233">
        <v>50</v>
      </c>
      <c r="J13233">
        <v>1</v>
      </c>
      <c r="K13233">
        <v>5682</v>
      </c>
      <c r="L13233" t="s">
        <v>471</v>
      </c>
      <c r="M13233" s="2">
        <f>+Table3[[#This Row],[CHW]]/Table3[[#This Row],[Count of Airbill Number]]</f>
        <v>50</v>
      </c>
    </row>
    <row r="13234" spans="2:13">
      <c r="B13234" t="s">
        <v>20</v>
      </c>
      <c r="C13234" t="s">
        <v>472</v>
      </c>
      <c r="D13234" t="s">
        <v>22</v>
      </c>
      <c r="E13234" t="s">
        <v>777</v>
      </c>
      <c r="F13234" t="s">
        <v>778</v>
      </c>
      <c r="G13234" t="s">
        <v>290</v>
      </c>
      <c r="H13234" t="s">
        <v>476</v>
      </c>
      <c r="I13234">
        <v>50</v>
      </c>
      <c r="J13234">
        <v>2</v>
      </c>
      <c r="K13234">
        <v>5683</v>
      </c>
      <c r="L13234" t="s">
        <v>471</v>
      </c>
      <c r="M13234" s="2">
        <f>+Table3[[#This Row],[CHW]]/Table3[[#This Row],[Count of Airbill Number]]</f>
        <v>25</v>
      </c>
    </row>
    <row r="13235" spans="2:13">
      <c r="B13235" t="s">
        <v>20</v>
      </c>
      <c r="C13235" t="s">
        <v>472</v>
      </c>
      <c r="D13235" t="s">
        <v>22</v>
      </c>
      <c r="E13235" t="s">
        <v>778</v>
      </c>
      <c r="F13235" t="s">
        <v>778</v>
      </c>
      <c r="G13235" t="s">
        <v>112</v>
      </c>
      <c r="H13235" t="s">
        <v>561</v>
      </c>
      <c r="I13235">
        <v>50</v>
      </c>
      <c r="J13235">
        <v>3</v>
      </c>
      <c r="K13235">
        <v>5684</v>
      </c>
      <c r="L13235" t="s">
        <v>471</v>
      </c>
      <c r="M13235" s="2">
        <f>+Table3[[#This Row],[CHW]]/Table3[[#This Row],[Count of Airbill Number]]</f>
        <v>16.666666666666668</v>
      </c>
    </row>
    <row r="13236" spans="2:13">
      <c r="B13236" t="s">
        <v>20</v>
      </c>
      <c r="C13236" t="s">
        <v>472</v>
      </c>
      <c r="D13236" t="s">
        <v>22</v>
      </c>
      <c r="E13236" t="s">
        <v>778</v>
      </c>
      <c r="F13236" t="s">
        <v>778</v>
      </c>
      <c r="G13236" t="s">
        <v>150</v>
      </c>
      <c r="H13236" t="s">
        <v>401</v>
      </c>
      <c r="I13236">
        <v>50</v>
      </c>
      <c r="J13236">
        <v>1</v>
      </c>
      <c r="K13236">
        <v>5685</v>
      </c>
      <c r="L13236" t="s">
        <v>471</v>
      </c>
      <c r="M13236" s="2">
        <f>+Table3[[#This Row],[CHW]]/Table3[[#This Row],[Count of Airbill Number]]</f>
        <v>50</v>
      </c>
    </row>
    <row r="13237" spans="2:13">
      <c r="B13237" t="s">
        <v>20</v>
      </c>
      <c r="C13237" t="s">
        <v>472</v>
      </c>
      <c r="D13237" t="s">
        <v>22</v>
      </c>
      <c r="E13237" t="s">
        <v>776</v>
      </c>
      <c r="F13237" t="s">
        <v>776</v>
      </c>
      <c r="G13237" t="s">
        <v>191</v>
      </c>
      <c r="H13237" t="s">
        <v>85</v>
      </c>
      <c r="I13237">
        <v>50</v>
      </c>
      <c r="J13237">
        <v>1</v>
      </c>
      <c r="K13237">
        <v>5686</v>
      </c>
      <c r="L13237" t="s">
        <v>471</v>
      </c>
      <c r="M13237" s="2">
        <f>+Table3[[#This Row],[CHW]]/Table3[[#This Row],[Count of Airbill Number]]</f>
        <v>50</v>
      </c>
    </row>
    <row r="13238" spans="2:13">
      <c r="B13238" t="s">
        <v>20</v>
      </c>
      <c r="C13238" t="s">
        <v>472</v>
      </c>
      <c r="D13238" t="s">
        <v>22</v>
      </c>
      <c r="E13238" t="s">
        <v>778</v>
      </c>
      <c r="F13238" t="s">
        <v>778</v>
      </c>
      <c r="G13238" t="s">
        <v>675</v>
      </c>
      <c r="H13238" t="s">
        <v>150</v>
      </c>
      <c r="I13238">
        <v>50</v>
      </c>
      <c r="J13238">
        <v>1</v>
      </c>
      <c r="K13238">
        <v>5687</v>
      </c>
      <c r="L13238" t="s">
        <v>471</v>
      </c>
      <c r="M13238" s="2">
        <f>+Table3[[#This Row],[CHW]]/Table3[[#This Row],[Count of Airbill Number]]</f>
        <v>50</v>
      </c>
    </row>
    <row r="13239" spans="2:13">
      <c r="B13239" t="s">
        <v>20</v>
      </c>
      <c r="C13239" t="s">
        <v>472</v>
      </c>
      <c r="D13239" t="s">
        <v>22</v>
      </c>
      <c r="E13239" t="s">
        <v>776</v>
      </c>
      <c r="F13239" t="s">
        <v>776</v>
      </c>
      <c r="G13239" t="s">
        <v>71</v>
      </c>
      <c r="H13239" t="s">
        <v>170</v>
      </c>
      <c r="I13239">
        <v>50</v>
      </c>
      <c r="J13239">
        <v>3</v>
      </c>
      <c r="K13239">
        <v>5688</v>
      </c>
      <c r="L13239" t="s">
        <v>471</v>
      </c>
      <c r="M13239" s="2">
        <f>+Table3[[#This Row],[CHW]]/Table3[[#This Row],[Count of Airbill Number]]</f>
        <v>16.666666666666668</v>
      </c>
    </row>
    <row r="13240" spans="2:13">
      <c r="B13240" t="s">
        <v>20</v>
      </c>
      <c r="C13240" t="s">
        <v>472</v>
      </c>
      <c r="D13240" t="s">
        <v>22</v>
      </c>
      <c r="E13240" t="s">
        <v>778</v>
      </c>
      <c r="F13240" t="s">
        <v>778</v>
      </c>
      <c r="G13240" t="s">
        <v>173</v>
      </c>
      <c r="H13240" t="s">
        <v>51</v>
      </c>
      <c r="I13240">
        <v>50</v>
      </c>
      <c r="J13240">
        <v>4</v>
      </c>
      <c r="K13240">
        <v>5689</v>
      </c>
      <c r="L13240" t="s">
        <v>471</v>
      </c>
      <c r="M13240" s="2">
        <f>+Table3[[#This Row],[CHW]]/Table3[[#This Row],[Count of Airbill Number]]</f>
        <v>12.5</v>
      </c>
    </row>
    <row r="13241" spans="2:13">
      <c r="B13241" t="s">
        <v>20</v>
      </c>
      <c r="C13241" t="s">
        <v>472</v>
      </c>
      <c r="D13241" t="s">
        <v>22</v>
      </c>
      <c r="E13241" t="s">
        <v>776</v>
      </c>
      <c r="F13241" t="s">
        <v>776</v>
      </c>
      <c r="G13241" t="s">
        <v>486</v>
      </c>
      <c r="H13241" t="s">
        <v>479</v>
      </c>
      <c r="I13241">
        <v>50</v>
      </c>
      <c r="J13241">
        <v>5</v>
      </c>
      <c r="K13241">
        <v>5690</v>
      </c>
      <c r="L13241" t="s">
        <v>471</v>
      </c>
      <c r="M13241" s="2">
        <f>+Table3[[#This Row],[CHW]]/Table3[[#This Row],[Count of Airbill Number]]</f>
        <v>10</v>
      </c>
    </row>
    <row r="13242" spans="2:13">
      <c r="B13242" t="s">
        <v>20</v>
      </c>
      <c r="C13242" t="s">
        <v>472</v>
      </c>
      <c r="D13242" t="s">
        <v>22</v>
      </c>
      <c r="E13242" t="s">
        <v>777</v>
      </c>
      <c r="F13242" t="s">
        <v>778</v>
      </c>
      <c r="G13242" t="s">
        <v>274</v>
      </c>
      <c r="H13242" t="s">
        <v>476</v>
      </c>
      <c r="I13242">
        <v>50</v>
      </c>
      <c r="J13242">
        <v>1</v>
      </c>
      <c r="K13242">
        <v>5691</v>
      </c>
      <c r="L13242" t="s">
        <v>471</v>
      </c>
      <c r="M13242" s="2">
        <f>+Table3[[#This Row],[CHW]]/Table3[[#This Row],[Count of Airbill Number]]</f>
        <v>50</v>
      </c>
    </row>
    <row r="13243" spans="2:13">
      <c r="B13243" t="s">
        <v>20</v>
      </c>
      <c r="C13243" t="s">
        <v>472</v>
      </c>
      <c r="D13243" t="s">
        <v>22</v>
      </c>
      <c r="E13243" t="s">
        <v>778</v>
      </c>
      <c r="F13243" t="s">
        <v>777</v>
      </c>
      <c r="G13243" t="s">
        <v>171</v>
      </c>
      <c r="H13243" t="s">
        <v>259</v>
      </c>
      <c r="I13243">
        <v>50</v>
      </c>
      <c r="J13243">
        <v>2</v>
      </c>
      <c r="K13243">
        <v>5692</v>
      </c>
      <c r="L13243" t="s">
        <v>471</v>
      </c>
      <c r="M13243" s="2">
        <f>+Table3[[#This Row],[CHW]]/Table3[[#This Row],[Count of Airbill Number]]</f>
        <v>25</v>
      </c>
    </row>
    <row r="13244" spans="2:13">
      <c r="B13244" t="s">
        <v>20</v>
      </c>
      <c r="C13244" t="s">
        <v>472</v>
      </c>
      <c r="D13244" t="s">
        <v>22</v>
      </c>
      <c r="E13244" t="s">
        <v>778</v>
      </c>
      <c r="F13244" t="s">
        <v>778</v>
      </c>
      <c r="G13244" t="s">
        <v>304</v>
      </c>
      <c r="H13244" t="s">
        <v>706</v>
      </c>
      <c r="I13244">
        <v>50</v>
      </c>
      <c r="J13244">
        <v>1</v>
      </c>
      <c r="K13244">
        <v>5693</v>
      </c>
      <c r="L13244" t="s">
        <v>471</v>
      </c>
      <c r="M13244" s="2">
        <f>+Table3[[#This Row],[CHW]]/Table3[[#This Row],[Count of Airbill Number]]</f>
        <v>50</v>
      </c>
    </row>
    <row r="13245" spans="2:13">
      <c r="B13245" t="s">
        <v>20</v>
      </c>
      <c r="C13245" t="s">
        <v>472</v>
      </c>
      <c r="D13245" t="s">
        <v>22</v>
      </c>
      <c r="E13245" t="s">
        <v>778</v>
      </c>
      <c r="F13245" t="s">
        <v>777</v>
      </c>
      <c r="G13245" t="s">
        <v>135</v>
      </c>
      <c r="H13245" t="s">
        <v>290</v>
      </c>
      <c r="I13245">
        <v>50</v>
      </c>
      <c r="J13245">
        <v>2</v>
      </c>
      <c r="K13245">
        <v>5694</v>
      </c>
      <c r="L13245" t="s">
        <v>471</v>
      </c>
      <c r="M13245" s="2">
        <f>+Table3[[#This Row],[CHW]]/Table3[[#This Row],[Count of Airbill Number]]</f>
        <v>25</v>
      </c>
    </row>
    <row r="13246" spans="2:13">
      <c r="B13246" t="s">
        <v>20</v>
      </c>
      <c r="C13246" t="s">
        <v>472</v>
      </c>
      <c r="D13246" t="s">
        <v>22</v>
      </c>
      <c r="E13246" t="s">
        <v>778</v>
      </c>
      <c r="F13246" t="s">
        <v>778</v>
      </c>
      <c r="G13246" t="s">
        <v>51</v>
      </c>
      <c r="H13246" t="s">
        <v>354</v>
      </c>
      <c r="I13246">
        <v>50</v>
      </c>
      <c r="J13246">
        <v>1</v>
      </c>
      <c r="K13246">
        <v>5695</v>
      </c>
      <c r="L13246" t="s">
        <v>471</v>
      </c>
      <c r="M13246" s="2">
        <f>+Table3[[#This Row],[CHW]]/Table3[[#This Row],[Count of Airbill Number]]</f>
        <v>50</v>
      </c>
    </row>
    <row r="13247" spans="2:13">
      <c r="B13247" t="s">
        <v>20</v>
      </c>
      <c r="C13247" t="s">
        <v>472</v>
      </c>
      <c r="D13247" t="s">
        <v>22</v>
      </c>
      <c r="E13247" t="s">
        <v>778</v>
      </c>
      <c r="F13247" t="s">
        <v>778</v>
      </c>
      <c r="G13247" t="s">
        <v>51</v>
      </c>
      <c r="H13247" t="s">
        <v>375</v>
      </c>
      <c r="I13247">
        <v>50</v>
      </c>
      <c r="J13247">
        <v>1</v>
      </c>
      <c r="K13247">
        <v>5696</v>
      </c>
      <c r="L13247" t="s">
        <v>471</v>
      </c>
      <c r="M13247" s="2">
        <f>+Table3[[#This Row],[CHW]]/Table3[[#This Row],[Count of Airbill Number]]</f>
        <v>50</v>
      </c>
    </row>
    <row r="13248" spans="2:13">
      <c r="B13248" t="s">
        <v>20</v>
      </c>
      <c r="C13248" t="s">
        <v>472</v>
      </c>
      <c r="D13248" t="s">
        <v>22</v>
      </c>
      <c r="E13248" t="s">
        <v>776</v>
      </c>
      <c r="F13248" t="s">
        <v>777</v>
      </c>
      <c r="G13248" t="s">
        <v>33</v>
      </c>
      <c r="H13248" t="s">
        <v>154</v>
      </c>
      <c r="I13248">
        <v>50</v>
      </c>
      <c r="J13248">
        <v>1</v>
      </c>
      <c r="K13248">
        <v>5697</v>
      </c>
      <c r="L13248" t="s">
        <v>471</v>
      </c>
      <c r="M13248" s="2">
        <f>+Table3[[#This Row],[CHW]]/Table3[[#This Row],[Count of Airbill Number]]</f>
        <v>50</v>
      </c>
    </row>
    <row r="13249" spans="2:13">
      <c r="B13249" t="s">
        <v>20</v>
      </c>
      <c r="C13249" t="s">
        <v>472</v>
      </c>
      <c r="D13249" t="s">
        <v>22</v>
      </c>
      <c r="E13249" t="s">
        <v>777</v>
      </c>
      <c r="F13249" t="s">
        <v>777</v>
      </c>
      <c r="G13249" t="s">
        <v>512</v>
      </c>
      <c r="H13249" t="s">
        <v>374</v>
      </c>
      <c r="I13249">
        <v>50</v>
      </c>
      <c r="J13249">
        <v>2</v>
      </c>
      <c r="K13249">
        <v>5698</v>
      </c>
      <c r="L13249" t="s">
        <v>471</v>
      </c>
      <c r="M13249" s="2">
        <f>+Table3[[#This Row],[CHW]]/Table3[[#This Row],[Count of Airbill Number]]</f>
        <v>25</v>
      </c>
    </row>
    <row r="13250" spans="2:13">
      <c r="B13250" t="s">
        <v>20</v>
      </c>
      <c r="C13250" t="s">
        <v>472</v>
      </c>
      <c r="D13250" t="s">
        <v>22</v>
      </c>
      <c r="E13250" t="s">
        <v>776</v>
      </c>
      <c r="F13250" t="s">
        <v>778</v>
      </c>
      <c r="G13250" t="s">
        <v>66</v>
      </c>
      <c r="H13250" t="s">
        <v>543</v>
      </c>
      <c r="I13250">
        <v>50</v>
      </c>
      <c r="J13250">
        <v>1</v>
      </c>
      <c r="K13250">
        <v>5699</v>
      </c>
      <c r="L13250" t="s">
        <v>471</v>
      </c>
      <c r="M13250" s="2">
        <f>+Table3[[#This Row],[CHW]]/Table3[[#This Row],[Count of Airbill Number]]</f>
        <v>50</v>
      </c>
    </row>
    <row r="13251" spans="2:13">
      <c r="B13251" t="s">
        <v>20</v>
      </c>
      <c r="C13251" t="s">
        <v>472</v>
      </c>
      <c r="D13251" t="s">
        <v>22</v>
      </c>
      <c r="E13251" t="s">
        <v>778</v>
      </c>
      <c r="F13251" t="s">
        <v>777</v>
      </c>
      <c r="G13251" t="s">
        <v>283</v>
      </c>
      <c r="H13251" t="s">
        <v>489</v>
      </c>
      <c r="I13251">
        <v>50</v>
      </c>
      <c r="J13251">
        <v>3</v>
      </c>
      <c r="K13251">
        <v>5700</v>
      </c>
      <c r="L13251" t="s">
        <v>471</v>
      </c>
      <c r="M13251" s="2">
        <f>+Table3[[#This Row],[CHW]]/Table3[[#This Row],[Count of Airbill Number]]</f>
        <v>16.666666666666668</v>
      </c>
    </row>
    <row r="13252" spans="2:13">
      <c r="B13252" t="s">
        <v>20</v>
      </c>
      <c r="C13252" t="s">
        <v>472</v>
      </c>
      <c r="D13252" t="s">
        <v>22</v>
      </c>
      <c r="E13252" t="s">
        <v>778</v>
      </c>
      <c r="F13252" t="s">
        <v>778</v>
      </c>
      <c r="G13252" t="s">
        <v>90</v>
      </c>
      <c r="H13252" t="s">
        <v>62</v>
      </c>
      <c r="I13252">
        <v>50</v>
      </c>
      <c r="J13252">
        <v>6</v>
      </c>
      <c r="K13252">
        <v>5701</v>
      </c>
      <c r="L13252" t="s">
        <v>471</v>
      </c>
      <c r="M13252" s="2">
        <f>+Table3[[#This Row],[CHW]]/Table3[[#This Row],[Count of Airbill Number]]</f>
        <v>8.3333333333333339</v>
      </c>
    </row>
    <row r="13253" spans="2:13">
      <c r="B13253" t="s">
        <v>20</v>
      </c>
      <c r="C13253" t="s">
        <v>472</v>
      </c>
      <c r="D13253" t="s">
        <v>22</v>
      </c>
      <c r="E13253" t="s">
        <v>776</v>
      </c>
      <c r="F13253" t="s">
        <v>776</v>
      </c>
      <c r="G13253" t="s">
        <v>100</v>
      </c>
      <c r="H13253" t="s">
        <v>37</v>
      </c>
      <c r="I13253">
        <v>50</v>
      </c>
      <c r="J13253">
        <v>1</v>
      </c>
      <c r="K13253">
        <v>5702</v>
      </c>
      <c r="L13253" t="s">
        <v>471</v>
      </c>
      <c r="M13253" s="2">
        <f>+Table3[[#This Row],[CHW]]/Table3[[#This Row],[Count of Airbill Number]]</f>
        <v>50</v>
      </c>
    </row>
    <row r="13254" spans="2:13">
      <c r="B13254" t="s">
        <v>20</v>
      </c>
      <c r="C13254" t="s">
        <v>472</v>
      </c>
      <c r="D13254" t="s">
        <v>22</v>
      </c>
      <c r="E13254" t="s">
        <v>777</v>
      </c>
      <c r="F13254" t="s">
        <v>777</v>
      </c>
      <c r="G13254" t="s">
        <v>44</v>
      </c>
      <c r="H13254" t="s">
        <v>430</v>
      </c>
      <c r="I13254">
        <v>50</v>
      </c>
      <c r="J13254">
        <v>4</v>
      </c>
      <c r="K13254">
        <v>5703</v>
      </c>
      <c r="L13254" t="s">
        <v>471</v>
      </c>
      <c r="M13254" s="2">
        <f>+Table3[[#This Row],[CHW]]/Table3[[#This Row],[Count of Airbill Number]]</f>
        <v>12.5</v>
      </c>
    </row>
    <row r="13255" spans="2:13">
      <c r="B13255" t="s">
        <v>20</v>
      </c>
      <c r="C13255" t="s">
        <v>472</v>
      </c>
      <c r="D13255" t="s">
        <v>22</v>
      </c>
      <c r="E13255" t="s">
        <v>777</v>
      </c>
      <c r="F13255" t="s">
        <v>778</v>
      </c>
      <c r="G13255" t="s">
        <v>44</v>
      </c>
      <c r="H13255" t="s">
        <v>248</v>
      </c>
      <c r="I13255">
        <v>50</v>
      </c>
      <c r="J13255">
        <v>1</v>
      </c>
      <c r="K13255">
        <v>5704</v>
      </c>
      <c r="L13255" t="s">
        <v>471</v>
      </c>
      <c r="M13255" s="2">
        <f>+Table3[[#This Row],[CHW]]/Table3[[#This Row],[Count of Airbill Number]]</f>
        <v>50</v>
      </c>
    </row>
    <row r="13256" spans="2:13">
      <c r="B13256" t="s">
        <v>20</v>
      </c>
      <c r="C13256" t="s">
        <v>472</v>
      </c>
      <c r="D13256" t="s">
        <v>22</v>
      </c>
      <c r="E13256" t="s">
        <v>778</v>
      </c>
      <c r="F13256" t="s">
        <v>777</v>
      </c>
      <c r="G13256" t="s">
        <v>267</v>
      </c>
      <c r="H13256" t="s">
        <v>481</v>
      </c>
      <c r="I13256">
        <v>50</v>
      </c>
      <c r="J13256">
        <v>1</v>
      </c>
      <c r="K13256">
        <v>5705</v>
      </c>
      <c r="L13256" t="s">
        <v>471</v>
      </c>
      <c r="M13256" s="2">
        <f>+Table3[[#This Row],[CHW]]/Table3[[#This Row],[Count of Airbill Number]]</f>
        <v>50</v>
      </c>
    </row>
    <row r="13257" spans="2:13">
      <c r="B13257" t="s">
        <v>20</v>
      </c>
      <c r="C13257" t="s">
        <v>472</v>
      </c>
      <c r="D13257" t="s">
        <v>22</v>
      </c>
      <c r="E13257" t="s">
        <v>778</v>
      </c>
      <c r="F13257" t="s">
        <v>777</v>
      </c>
      <c r="G13257" t="s">
        <v>267</v>
      </c>
      <c r="H13257" t="s">
        <v>274</v>
      </c>
      <c r="I13257">
        <v>50</v>
      </c>
      <c r="J13257">
        <v>2</v>
      </c>
      <c r="K13257">
        <v>5706</v>
      </c>
      <c r="L13257" t="s">
        <v>471</v>
      </c>
      <c r="M13257" s="2">
        <f>+Table3[[#This Row],[CHW]]/Table3[[#This Row],[Count of Airbill Number]]</f>
        <v>25</v>
      </c>
    </row>
    <row r="13258" spans="2:13">
      <c r="B13258" t="s">
        <v>20</v>
      </c>
      <c r="C13258" t="s">
        <v>472</v>
      </c>
      <c r="D13258" t="s">
        <v>22</v>
      </c>
      <c r="E13258" t="s">
        <v>778</v>
      </c>
      <c r="F13258" t="s">
        <v>777</v>
      </c>
      <c r="G13258" t="s">
        <v>267</v>
      </c>
      <c r="H13258" t="s">
        <v>52</v>
      </c>
      <c r="I13258">
        <v>50</v>
      </c>
      <c r="J13258">
        <v>1</v>
      </c>
      <c r="K13258">
        <v>5707</v>
      </c>
      <c r="L13258" t="s">
        <v>471</v>
      </c>
      <c r="M13258" s="2">
        <f>+Table3[[#This Row],[CHW]]/Table3[[#This Row],[Count of Airbill Number]]</f>
        <v>50</v>
      </c>
    </row>
    <row r="13259" spans="2:13">
      <c r="B13259" t="s">
        <v>20</v>
      </c>
      <c r="C13259" t="s">
        <v>472</v>
      </c>
      <c r="D13259" t="s">
        <v>22</v>
      </c>
      <c r="E13259" t="s">
        <v>777</v>
      </c>
      <c r="F13259" t="s">
        <v>777</v>
      </c>
      <c r="G13259" t="s">
        <v>227</v>
      </c>
      <c r="H13259" t="s">
        <v>230</v>
      </c>
      <c r="I13259">
        <v>50</v>
      </c>
      <c r="J13259">
        <v>2</v>
      </c>
      <c r="K13259">
        <v>5708</v>
      </c>
      <c r="L13259" t="s">
        <v>471</v>
      </c>
      <c r="M13259" s="2">
        <f>+Table3[[#This Row],[CHW]]/Table3[[#This Row],[Count of Airbill Number]]</f>
        <v>25</v>
      </c>
    </row>
    <row r="13260" spans="2:13">
      <c r="B13260" t="s">
        <v>20</v>
      </c>
      <c r="C13260" t="s">
        <v>472</v>
      </c>
      <c r="D13260" t="s">
        <v>22</v>
      </c>
      <c r="E13260" t="s">
        <v>776</v>
      </c>
      <c r="F13260" t="s">
        <v>776</v>
      </c>
      <c r="G13260" t="s">
        <v>123</v>
      </c>
      <c r="H13260" t="s">
        <v>597</v>
      </c>
      <c r="I13260">
        <v>50</v>
      </c>
      <c r="J13260">
        <v>2</v>
      </c>
      <c r="K13260">
        <v>5709</v>
      </c>
      <c r="L13260" t="s">
        <v>471</v>
      </c>
      <c r="M13260" s="2">
        <f>+Table3[[#This Row],[CHW]]/Table3[[#This Row],[Count of Airbill Number]]</f>
        <v>25</v>
      </c>
    </row>
    <row r="13261" spans="2:13">
      <c r="B13261" t="s">
        <v>20</v>
      </c>
      <c r="C13261" t="s">
        <v>472</v>
      </c>
      <c r="D13261" t="s">
        <v>22</v>
      </c>
      <c r="E13261" t="s">
        <v>777</v>
      </c>
      <c r="F13261" t="s">
        <v>776</v>
      </c>
      <c r="G13261" t="s">
        <v>190</v>
      </c>
      <c r="H13261" t="s">
        <v>116</v>
      </c>
      <c r="I13261">
        <v>50</v>
      </c>
      <c r="J13261">
        <v>2</v>
      </c>
      <c r="K13261">
        <v>5710</v>
      </c>
      <c r="L13261" t="s">
        <v>471</v>
      </c>
      <c r="M13261" s="2">
        <f>+Table3[[#This Row],[CHW]]/Table3[[#This Row],[Count of Airbill Number]]</f>
        <v>25</v>
      </c>
    </row>
    <row r="13262" spans="2:13">
      <c r="B13262" t="s">
        <v>20</v>
      </c>
      <c r="C13262" t="s">
        <v>472</v>
      </c>
      <c r="D13262" t="s">
        <v>22</v>
      </c>
      <c r="E13262" t="s">
        <v>778</v>
      </c>
      <c r="F13262" t="s">
        <v>778</v>
      </c>
      <c r="G13262" t="s">
        <v>297</v>
      </c>
      <c r="H13262" t="s">
        <v>171</v>
      </c>
      <c r="I13262">
        <v>50</v>
      </c>
      <c r="J13262">
        <v>1</v>
      </c>
      <c r="K13262">
        <v>5711</v>
      </c>
      <c r="L13262" t="s">
        <v>471</v>
      </c>
      <c r="M13262" s="2">
        <f>+Table3[[#This Row],[CHW]]/Table3[[#This Row],[Count of Airbill Number]]</f>
        <v>50</v>
      </c>
    </row>
    <row r="13263" spans="2:13">
      <c r="B13263" t="s">
        <v>20</v>
      </c>
      <c r="C13263" t="s">
        <v>472</v>
      </c>
      <c r="D13263" t="s">
        <v>22</v>
      </c>
      <c r="E13263" t="s">
        <v>776</v>
      </c>
      <c r="F13263" t="s">
        <v>776</v>
      </c>
      <c r="G13263" t="s">
        <v>189</v>
      </c>
      <c r="H13263" t="s">
        <v>85</v>
      </c>
      <c r="I13263">
        <v>50</v>
      </c>
      <c r="J13263">
        <v>3</v>
      </c>
      <c r="K13263">
        <v>5712</v>
      </c>
      <c r="L13263" t="s">
        <v>471</v>
      </c>
      <c r="M13263" s="2">
        <f>+Table3[[#This Row],[CHW]]/Table3[[#This Row],[Count of Airbill Number]]</f>
        <v>16.666666666666668</v>
      </c>
    </row>
    <row r="13264" spans="2:13">
      <c r="B13264" t="s">
        <v>20</v>
      </c>
      <c r="C13264" t="s">
        <v>472</v>
      </c>
      <c r="D13264" t="s">
        <v>22</v>
      </c>
      <c r="E13264" t="s">
        <v>776</v>
      </c>
      <c r="F13264" t="s">
        <v>776</v>
      </c>
      <c r="G13264" t="s">
        <v>59</v>
      </c>
      <c r="H13264" t="s">
        <v>193</v>
      </c>
      <c r="I13264">
        <v>50</v>
      </c>
      <c r="J13264">
        <v>1</v>
      </c>
      <c r="K13264">
        <v>5713</v>
      </c>
      <c r="L13264" t="s">
        <v>471</v>
      </c>
      <c r="M13264" s="2">
        <f>+Table3[[#This Row],[CHW]]/Table3[[#This Row],[Count of Airbill Number]]</f>
        <v>50</v>
      </c>
    </row>
    <row r="13265" spans="2:13">
      <c r="B13265" t="s">
        <v>20</v>
      </c>
      <c r="C13265" t="s">
        <v>472</v>
      </c>
      <c r="D13265" t="s">
        <v>22</v>
      </c>
      <c r="E13265" t="s">
        <v>777</v>
      </c>
      <c r="F13265" t="s">
        <v>777</v>
      </c>
      <c r="G13265" t="s">
        <v>27</v>
      </c>
      <c r="H13265" t="s">
        <v>557</v>
      </c>
      <c r="I13265">
        <v>50</v>
      </c>
      <c r="J13265">
        <v>5</v>
      </c>
      <c r="K13265">
        <v>5714</v>
      </c>
      <c r="L13265" t="s">
        <v>471</v>
      </c>
      <c r="M13265" s="2">
        <f>+Table3[[#This Row],[CHW]]/Table3[[#This Row],[Count of Airbill Number]]</f>
        <v>10</v>
      </c>
    </row>
    <row r="13266" spans="2:13">
      <c r="B13266" t="s">
        <v>20</v>
      </c>
      <c r="C13266" t="s">
        <v>472</v>
      </c>
      <c r="D13266" t="s">
        <v>22</v>
      </c>
      <c r="E13266" t="s">
        <v>776</v>
      </c>
      <c r="F13266" t="s">
        <v>776</v>
      </c>
      <c r="G13266" t="s">
        <v>132</v>
      </c>
      <c r="H13266" t="s">
        <v>50</v>
      </c>
      <c r="I13266">
        <v>50</v>
      </c>
      <c r="J13266">
        <v>1</v>
      </c>
      <c r="K13266">
        <v>5715</v>
      </c>
      <c r="L13266" t="s">
        <v>471</v>
      </c>
      <c r="M13266" s="2">
        <f>+Table3[[#This Row],[CHW]]/Table3[[#This Row],[Count of Airbill Number]]</f>
        <v>50</v>
      </c>
    </row>
    <row r="13267" spans="2:13">
      <c r="B13267" t="s">
        <v>20</v>
      </c>
      <c r="C13267" t="s">
        <v>472</v>
      </c>
      <c r="D13267" t="s">
        <v>22</v>
      </c>
      <c r="E13267" t="s">
        <v>777</v>
      </c>
      <c r="F13267" t="s">
        <v>777</v>
      </c>
      <c r="G13267" t="s">
        <v>106</v>
      </c>
      <c r="H13267" t="s">
        <v>181</v>
      </c>
      <c r="I13267">
        <v>50</v>
      </c>
      <c r="J13267">
        <v>5</v>
      </c>
      <c r="K13267">
        <v>5716</v>
      </c>
      <c r="L13267" t="s">
        <v>471</v>
      </c>
      <c r="M13267" s="2">
        <f>+Table3[[#This Row],[CHW]]/Table3[[#This Row],[Count of Airbill Number]]</f>
        <v>10</v>
      </c>
    </row>
    <row r="13268" spans="2:13">
      <c r="B13268" t="s">
        <v>20</v>
      </c>
      <c r="C13268" t="s">
        <v>472</v>
      </c>
      <c r="D13268" t="s">
        <v>22</v>
      </c>
      <c r="E13268" t="s">
        <v>778</v>
      </c>
      <c r="F13268" t="s">
        <v>776</v>
      </c>
      <c r="G13268" t="s">
        <v>401</v>
      </c>
      <c r="H13268" t="s">
        <v>37</v>
      </c>
      <c r="I13268">
        <v>50</v>
      </c>
      <c r="J13268">
        <v>5</v>
      </c>
      <c r="K13268">
        <v>5717</v>
      </c>
      <c r="L13268" t="s">
        <v>471</v>
      </c>
      <c r="M13268" s="2">
        <f>+Table3[[#This Row],[CHW]]/Table3[[#This Row],[Count of Airbill Number]]</f>
        <v>10</v>
      </c>
    </row>
    <row r="13269" spans="2:13">
      <c r="B13269" t="s">
        <v>20</v>
      </c>
      <c r="C13269" t="s">
        <v>472</v>
      </c>
      <c r="D13269" t="s">
        <v>22</v>
      </c>
      <c r="E13269" t="s">
        <v>778</v>
      </c>
      <c r="F13269" t="s">
        <v>777</v>
      </c>
      <c r="G13269" t="s">
        <v>306</v>
      </c>
      <c r="H13269" t="s">
        <v>374</v>
      </c>
      <c r="I13269">
        <v>50</v>
      </c>
      <c r="J13269">
        <v>1</v>
      </c>
      <c r="K13269">
        <v>5718</v>
      </c>
      <c r="L13269" t="s">
        <v>471</v>
      </c>
      <c r="M13269" s="2">
        <f>+Table3[[#This Row],[CHW]]/Table3[[#This Row],[Count of Airbill Number]]</f>
        <v>50</v>
      </c>
    </row>
    <row r="13270" spans="2:13">
      <c r="B13270" t="s">
        <v>20</v>
      </c>
      <c r="C13270" t="s">
        <v>472</v>
      </c>
      <c r="D13270" t="s">
        <v>22</v>
      </c>
      <c r="E13270" t="s">
        <v>776</v>
      </c>
      <c r="F13270" t="s">
        <v>776</v>
      </c>
      <c r="G13270" t="s">
        <v>43</v>
      </c>
      <c r="H13270" t="s">
        <v>93</v>
      </c>
      <c r="I13270">
        <v>50</v>
      </c>
      <c r="J13270">
        <v>1</v>
      </c>
      <c r="K13270">
        <v>5719</v>
      </c>
      <c r="L13270" t="s">
        <v>471</v>
      </c>
      <c r="M13270" s="2">
        <f>+Table3[[#This Row],[CHW]]/Table3[[#This Row],[Count of Airbill Number]]</f>
        <v>50</v>
      </c>
    </row>
    <row r="13271" spans="2:13">
      <c r="B13271" t="s">
        <v>20</v>
      </c>
      <c r="C13271" t="s">
        <v>472</v>
      </c>
      <c r="D13271" t="s">
        <v>22</v>
      </c>
      <c r="E13271" t="s">
        <v>776</v>
      </c>
      <c r="F13271" t="s">
        <v>776</v>
      </c>
      <c r="G13271" t="s">
        <v>43</v>
      </c>
      <c r="H13271" t="s">
        <v>32</v>
      </c>
      <c r="I13271">
        <v>50</v>
      </c>
      <c r="J13271">
        <v>3</v>
      </c>
      <c r="K13271">
        <v>5720</v>
      </c>
      <c r="L13271" t="s">
        <v>471</v>
      </c>
      <c r="M13271" s="2">
        <f>+Table3[[#This Row],[CHW]]/Table3[[#This Row],[Count of Airbill Number]]</f>
        <v>16.666666666666668</v>
      </c>
    </row>
    <row r="13272" spans="2:13">
      <c r="B13272" t="s">
        <v>20</v>
      </c>
      <c r="C13272" t="s">
        <v>472</v>
      </c>
      <c r="D13272" t="s">
        <v>22</v>
      </c>
      <c r="E13272" t="s">
        <v>777</v>
      </c>
      <c r="F13272" t="s">
        <v>777</v>
      </c>
      <c r="G13272" t="s">
        <v>29</v>
      </c>
      <c r="H13272" t="s">
        <v>436</v>
      </c>
      <c r="I13272">
        <v>50</v>
      </c>
      <c r="J13272">
        <v>1</v>
      </c>
      <c r="K13272">
        <v>5721</v>
      </c>
      <c r="L13272" t="s">
        <v>471</v>
      </c>
      <c r="M13272" s="2">
        <f>+Table3[[#This Row],[CHW]]/Table3[[#This Row],[Count of Airbill Number]]</f>
        <v>50</v>
      </c>
    </row>
    <row r="13273" spans="2:13">
      <c r="B13273" t="s">
        <v>20</v>
      </c>
      <c r="C13273" t="s">
        <v>472</v>
      </c>
      <c r="D13273" t="s">
        <v>22</v>
      </c>
      <c r="E13273" t="s">
        <v>778</v>
      </c>
      <c r="F13273" t="s">
        <v>778</v>
      </c>
      <c r="G13273" t="s">
        <v>391</v>
      </c>
      <c r="H13273" t="s">
        <v>155</v>
      </c>
      <c r="I13273">
        <v>50</v>
      </c>
      <c r="J13273">
        <v>5</v>
      </c>
      <c r="K13273">
        <v>5722</v>
      </c>
      <c r="L13273" t="s">
        <v>471</v>
      </c>
      <c r="M13273" s="2">
        <f>+Table3[[#This Row],[CHW]]/Table3[[#This Row],[Count of Airbill Number]]</f>
        <v>10</v>
      </c>
    </row>
    <row r="13274" spans="2:13">
      <c r="B13274" t="s">
        <v>20</v>
      </c>
      <c r="C13274" t="s">
        <v>472</v>
      </c>
      <c r="D13274" t="s">
        <v>22</v>
      </c>
      <c r="E13274" t="s">
        <v>778</v>
      </c>
      <c r="F13274" t="s">
        <v>778</v>
      </c>
      <c r="G13274" t="s">
        <v>658</v>
      </c>
      <c r="H13274" t="s">
        <v>635</v>
      </c>
      <c r="I13274">
        <v>50</v>
      </c>
      <c r="J13274">
        <v>2</v>
      </c>
      <c r="K13274">
        <v>5723</v>
      </c>
      <c r="L13274" t="s">
        <v>471</v>
      </c>
      <c r="M13274" s="2">
        <f>+Table3[[#This Row],[CHW]]/Table3[[#This Row],[Count of Airbill Number]]</f>
        <v>25</v>
      </c>
    </row>
    <row r="13275" spans="2:13">
      <c r="B13275" t="s">
        <v>20</v>
      </c>
      <c r="C13275" t="s">
        <v>472</v>
      </c>
      <c r="D13275" t="s">
        <v>36</v>
      </c>
      <c r="E13275" t="s">
        <v>776</v>
      </c>
      <c r="F13275" t="s">
        <v>776</v>
      </c>
      <c r="G13275" t="s">
        <v>37</v>
      </c>
      <c r="H13275" t="s">
        <v>262</v>
      </c>
      <c r="I13275">
        <v>50</v>
      </c>
      <c r="J13275">
        <v>4</v>
      </c>
      <c r="K13275">
        <v>5724</v>
      </c>
      <c r="L13275" t="s">
        <v>471</v>
      </c>
      <c r="M13275" s="2">
        <f>+Table3[[#This Row],[CHW]]/Table3[[#This Row],[Count of Airbill Number]]</f>
        <v>12.5</v>
      </c>
    </row>
    <row r="13276" spans="2:13">
      <c r="B13276" t="s">
        <v>20</v>
      </c>
      <c r="C13276" t="s">
        <v>472</v>
      </c>
      <c r="D13276" t="s">
        <v>36</v>
      </c>
      <c r="E13276" t="s">
        <v>777</v>
      </c>
      <c r="F13276" t="s">
        <v>777</v>
      </c>
      <c r="G13276" t="s">
        <v>106</v>
      </c>
      <c r="H13276" t="s">
        <v>26</v>
      </c>
      <c r="I13276">
        <v>50</v>
      </c>
      <c r="J13276">
        <v>2</v>
      </c>
      <c r="K13276">
        <v>5725</v>
      </c>
      <c r="L13276" t="s">
        <v>471</v>
      </c>
      <c r="M13276" s="2">
        <f>+Table3[[#This Row],[CHW]]/Table3[[#This Row],[Count of Airbill Number]]</f>
        <v>25</v>
      </c>
    </row>
    <row r="13277" spans="2:13">
      <c r="B13277" t="s">
        <v>20</v>
      </c>
      <c r="C13277" t="s">
        <v>472</v>
      </c>
      <c r="D13277" t="s">
        <v>22</v>
      </c>
      <c r="E13277" t="s">
        <v>776</v>
      </c>
      <c r="F13277" t="s">
        <v>776</v>
      </c>
      <c r="G13277" t="s">
        <v>279</v>
      </c>
      <c r="H13277" t="s">
        <v>37</v>
      </c>
      <c r="I13277">
        <v>49.7</v>
      </c>
      <c r="J13277">
        <v>4</v>
      </c>
      <c r="K13277">
        <v>5726</v>
      </c>
      <c r="L13277" t="s">
        <v>471</v>
      </c>
      <c r="M13277" s="2">
        <f>+Table3[[#This Row],[CHW]]/Table3[[#This Row],[Count of Airbill Number]]</f>
        <v>12.425000000000001</v>
      </c>
    </row>
    <row r="13278" spans="2:13">
      <c r="B13278" t="s">
        <v>20</v>
      </c>
      <c r="C13278" t="s">
        <v>472</v>
      </c>
      <c r="D13278" t="s">
        <v>22</v>
      </c>
      <c r="E13278" t="s">
        <v>777</v>
      </c>
      <c r="F13278" t="s">
        <v>777</v>
      </c>
      <c r="G13278" t="s">
        <v>374</v>
      </c>
      <c r="H13278" t="s">
        <v>553</v>
      </c>
      <c r="I13278">
        <v>49.66</v>
      </c>
      <c r="J13278">
        <v>5</v>
      </c>
      <c r="K13278">
        <v>5727</v>
      </c>
      <c r="L13278" t="s">
        <v>471</v>
      </c>
      <c r="M13278" s="2">
        <f>+Table3[[#This Row],[CHW]]/Table3[[#This Row],[Count of Airbill Number]]</f>
        <v>9.9319999999999986</v>
      </c>
    </row>
    <row r="13279" spans="2:13">
      <c r="B13279" t="s">
        <v>20</v>
      </c>
      <c r="C13279" t="s">
        <v>21</v>
      </c>
      <c r="D13279" t="s">
        <v>22</v>
      </c>
      <c r="E13279" t="s">
        <v>776</v>
      </c>
      <c r="F13279" t="s">
        <v>776</v>
      </c>
      <c r="G13279" t="s">
        <v>103</v>
      </c>
      <c r="H13279" t="s">
        <v>37</v>
      </c>
      <c r="I13279">
        <v>49.65</v>
      </c>
      <c r="J13279">
        <v>11</v>
      </c>
      <c r="K13279">
        <v>5728</v>
      </c>
      <c r="L13279" t="s">
        <v>471</v>
      </c>
      <c r="M13279" s="2">
        <f>+Table3[[#This Row],[CHW]]/Table3[[#This Row],[Count of Airbill Number]]</f>
        <v>4.5136363636363637</v>
      </c>
    </row>
    <row r="13280" spans="2:13">
      <c r="B13280" t="s">
        <v>20</v>
      </c>
      <c r="C13280" t="s">
        <v>21</v>
      </c>
      <c r="D13280" t="s">
        <v>22</v>
      </c>
      <c r="E13280" t="s">
        <v>776</v>
      </c>
      <c r="F13280" t="s">
        <v>776</v>
      </c>
      <c r="G13280" t="s">
        <v>85</v>
      </c>
      <c r="H13280" t="s">
        <v>312</v>
      </c>
      <c r="I13280">
        <v>49.6</v>
      </c>
      <c r="J13280">
        <v>8</v>
      </c>
      <c r="K13280">
        <v>5729</v>
      </c>
      <c r="L13280" t="s">
        <v>471</v>
      </c>
      <c r="M13280" s="2">
        <f>+Table3[[#This Row],[CHW]]/Table3[[#This Row],[Count of Airbill Number]]</f>
        <v>6.2</v>
      </c>
    </row>
    <row r="13281" spans="2:13">
      <c r="B13281" t="s">
        <v>20</v>
      </c>
      <c r="C13281" t="s">
        <v>472</v>
      </c>
      <c r="D13281" t="s">
        <v>22</v>
      </c>
      <c r="E13281" t="s">
        <v>778</v>
      </c>
      <c r="F13281" t="s">
        <v>778</v>
      </c>
      <c r="G13281" t="s">
        <v>51</v>
      </c>
      <c r="H13281" t="s">
        <v>671</v>
      </c>
      <c r="I13281">
        <v>49.6</v>
      </c>
      <c r="J13281">
        <v>1</v>
      </c>
      <c r="K13281">
        <v>5730</v>
      </c>
      <c r="L13281" t="s">
        <v>471</v>
      </c>
      <c r="M13281" s="2">
        <f>+Table3[[#This Row],[CHW]]/Table3[[#This Row],[Count of Airbill Number]]</f>
        <v>49.6</v>
      </c>
    </row>
    <row r="13282" spans="2:13">
      <c r="B13282" t="s">
        <v>20</v>
      </c>
      <c r="C13282" t="s">
        <v>21</v>
      </c>
      <c r="D13282" t="s">
        <v>22</v>
      </c>
      <c r="E13282" t="s">
        <v>778</v>
      </c>
      <c r="F13282" t="s">
        <v>778</v>
      </c>
      <c r="G13282" t="s">
        <v>135</v>
      </c>
      <c r="H13282" t="s">
        <v>51</v>
      </c>
      <c r="I13282">
        <v>49.5</v>
      </c>
      <c r="J13282">
        <v>15</v>
      </c>
      <c r="K13282">
        <v>5731</v>
      </c>
      <c r="L13282" t="s">
        <v>471</v>
      </c>
      <c r="M13282" s="2">
        <f>+Table3[[#This Row],[CHW]]/Table3[[#This Row],[Count of Airbill Number]]</f>
        <v>3.3</v>
      </c>
    </row>
    <row r="13283" spans="2:13">
      <c r="B13283" t="s">
        <v>20</v>
      </c>
      <c r="C13283" t="s">
        <v>21</v>
      </c>
      <c r="D13283" t="s">
        <v>22</v>
      </c>
      <c r="E13283" t="s">
        <v>778</v>
      </c>
      <c r="F13283" t="s">
        <v>778</v>
      </c>
      <c r="G13283" t="s">
        <v>86</v>
      </c>
      <c r="H13283" t="s">
        <v>185</v>
      </c>
      <c r="I13283">
        <v>49.5</v>
      </c>
      <c r="J13283">
        <v>7</v>
      </c>
      <c r="K13283">
        <v>5732</v>
      </c>
      <c r="L13283" t="s">
        <v>471</v>
      </c>
      <c r="M13283" s="2">
        <f>+Table3[[#This Row],[CHW]]/Table3[[#This Row],[Count of Airbill Number]]</f>
        <v>7.0714285714285712</v>
      </c>
    </row>
    <row r="13284" spans="2:13">
      <c r="B13284" t="s">
        <v>20</v>
      </c>
      <c r="C13284" t="s">
        <v>21</v>
      </c>
      <c r="D13284" t="s">
        <v>22</v>
      </c>
      <c r="E13284" t="s">
        <v>778</v>
      </c>
      <c r="F13284" t="s">
        <v>776</v>
      </c>
      <c r="G13284" t="s">
        <v>135</v>
      </c>
      <c r="H13284" t="s">
        <v>37</v>
      </c>
      <c r="I13284">
        <v>49.409239999999997</v>
      </c>
      <c r="J13284">
        <v>43</v>
      </c>
      <c r="K13284">
        <v>5733</v>
      </c>
      <c r="L13284" t="s">
        <v>471</v>
      </c>
      <c r="M13284" s="2">
        <f>+Table3[[#This Row],[CHW]]/Table3[[#This Row],[Count of Airbill Number]]</f>
        <v>1.1490520930232557</v>
      </c>
    </row>
    <row r="13285" spans="2:13">
      <c r="B13285" t="s">
        <v>35</v>
      </c>
      <c r="C13285" t="s">
        <v>472</v>
      </c>
      <c r="D13285" t="s">
        <v>36</v>
      </c>
      <c r="E13285" t="s">
        <v>778</v>
      </c>
      <c r="F13285" t="s">
        <v>776</v>
      </c>
      <c r="G13285" t="s">
        <v>113</v>
      </c>
      <c r="H13285" t="s">
        <v>123</v>
      </c>
      <c r="I13285">
        <v>49.4</v>
      </c>
      <c r="J13285">
        <v>1</v>
      </c>
      <c r="K13285">
        <v>5734</v>
      </c>
      <c r="L13285" t="s">
        <v>471</v>
      </c>
      <c r="M13285" s="2">
        <f>+Table3[[#This Row],[CHW]]/Table3[[#This Row],[Count of Airbill Number]]</f>
        <v>49.4</v>
      </c>
    </row>
    <row r="13286" spans="2:13">
      <c r="B13286" t="s">
        <v>35</v>
      </c>
      <c r="C13286" t="s">
        <v>472</v>
      </c>
      <c r="D13286" t="s">
        <v>36</v>
      </c>
      <c r="E13286" t="s">
        <v>776</v>
      </c>
      <c r="F13286" t="s">
        <v>778</v>
      </c>
      <c r="G13286" t="s">
        <v>47</v>
      </c>
      <c r="H13286" t="s">
        <v>86</v>
      </c>
      <c r="I13286">
        <v>49.4</v>
      </c>
      <c r="J13286">
        <v>1</v>
      </c>
      <c r="K13286">
        <v>5735</v>
      </c>
      <c r="L13286" t="s">
        <v>471</v>
      </c>
      <c r="M13286" s="2">
        <f>+Table3[[#This Row],[CHW]]/Table3[[#This Row],[Count of Airbill Number]]</f>
        <v>49.4</v>
      </c>
    </row>
    <row r="13287" spans="2:13">
      <c r="B13287" t="s">
        <v>35</v>
      </c>
      <c r="C13287" t="s">
        <v>472</v>
      </c>
      <c r="D13287" t="s">
        <v>36</v>
      </c>
      <c r="E13287" t="s">
        <v>776</v>
      </c>
      <c r="F13287" t="s">
        <v>778</v>
      </c>
      <c r="G13287" t="s">
        <v>57</v>
      </c>
      <c r="H13287" t="s">
        <v>51</v>
      </c>
      <c r="I13287">
        <v>49.4</v>
      </c>
      <c r="J13287">
        <v>1</v>
      </c>
      <c r="K13287">
        <v>5736</v>
      </c>
      <c r="L13287" t="s">
        <v>471</v>
      </c>
      <c r="M13287" s="2">
        <f>+Table3[[#This Row],[CHW]]/Table3[[#This Row],[Count of Airbill Number]]</f>
        <v>49.4</v>
      </c>
    </row>
    <row r="13288" spans="2:13">
      <c r="B13288" t="s">
        <v>20</v>
      </c>
      <c r="C13288" t="s">
        <v>21</v>
      </c>
      <c r="D13288" t="s">
        <v>22</v>
      </c>
      <c r="E13288" t="s">
        <v>776</v>
      </c>
      <c r="F13288" t="s">
        <v>777</v>
      </c>
      <c r="G13288" t="s">
        <v>37</v>
      </c>
      <c r="H13288" t="s">
        <v>38</v>
      </c>
      <c r="I13288">
        <v>49.300000000000004</v>
      </c>
      <c r="J13288">
        <v>15</v>
      </c>
      <c r="K13288">
        <v>5737</v>
      </c>
      <c r="L13288" t="s">
        <v>471</v>
      </c>
      <c r="M13288" s="2">
        <f>+Table3[[#This Row],[CHW]]/Table3[[#This Row],[Count of Airbill Number]]</f>
        <v>3.2866666666666671</v>
      </c>
    </row>
    <row r="13289" spans="2:13">
      <c r="B13289" t="s">
        <v>20</v>
      </c>
      <c r="C13289" t="s">
        <v>21</v>
      </c>
      <c r="D13289" t="s">
        <v>22</v>
      </c>
      <c r="E13289" t="s">
        <v>776</v>
      </c>
      <c r="F13289" t="s">
        <v>776</v>
      </c>
      <c r="G13289" t="s">
        <v>37</v>
      </c>
      <c r="H13289" t="s">
        <v>522</v>
      </c>
      <c r="I13289">
        <v>49.3</v>
      </c>
      <c r="J13289">
        <v>2</v>
      </c>
      <c r="K13289">
        <v>5738</v>
      </c>
      <c r="L13289" t="s">
        <v>471</v>
      </c>
      <c r="M13289" s="2">
        <f>+Table3[[#This Row],[CHW]]/Table3[[#This Row],[Count of Airbill Number]]</f>
        <v>24.65</v>
      </c>
    </row>
    <row r="13290" spans="2:13">
      <c r="B13290" t="s">
        <v>35</v>
      </c>
      <c r="C13290" t="s">
        <v>472</v>
      </c>
      <c r="D13290" t="s">
        <v>36</v>
      </c>
      <c r="E13290" t="s">
        <v>776</v>
      </c>
      <c r="F13290" t="s">
        <v>777</v>
      </c>
      <c r="G13290" t="s">
        <v>37</v>
      </c>
      <c r="H13290" t="s">
        <v>29</v>
      </c>
      <c r="I13290">
        <v>49.2</v>
      </c>
      <c r="J13290">
        <v>1</v>
      </c>
      <c r="K13290">
        <v>5739</v>
      </c>
      <c r="L13290" t="s">
        <v>471</v>
      </c>
      <c r="M13290" s="2">
        <f>+Table3[[#This Row],[CHW]]/Table3[[#This Row],[Count of Airbill Number]]</f>
        <v>49.2</v>
      </c>
    </row>
    <row r="13291" spans="2:13">
      <c r="B13291" t="s">
        <v>20</v>
      </c>
      <c r="C13291" t="s">
        <v>21</v>
      </c>
      <c r="D13291" t="s">
        <v>22</v>
      </c>
      <c r="E13291" t="s">
        <v>778</v>
      </c>
      <c r="F13291" t="s">
        <v>778</v>
      </c>
      <c r="G13291" t="s">
        <v>124</v>
      </c>
      <c r="H13291" t="s">
        <v>194</v>
      </c>
      <c r="I13291">
        <v>49.069999999999993</v>
      </c>
      <c r="J13291">
        <v>27</v>
      </c>
      <c r="K13291">
        <v>5740</v>
      </c>
      <c r="L13291" t="s">
        <v>471</v>
      </c>
      <c r="M13291" s="2">
        <f>+Table3[[#This Row],[CHW]]/Table3[[#This Row],[Count of Airbill Number]]</f>
        <v>1.8174074074074071</v>
      </c>
    </row>
    <row r="13292" spans="2:13">
      <c r="B13292" t="s">
        <v>35</v>
      </c>
      <c r="C13292" t="s">
        <v>472</v>
      </c>
      <c r="D13292" t="s">
        <v>36</v>
      </c>
      <c r="E13292" t="s">
        <v>777</v>
      </c>
      <c r="F13292" t="s">
        <v>777</v>
      </c>
      <c r="G13292" t="s">
        <v>374</v>
      </c>
      <c r="H13292" t="s">
        <v>512</v>
      </c>
      <c r="I13292">
        <v>49</v>
      </c>
      <c r="J13292">
        <v>2</v>
      </c>
      <c r="K13292">
        <v>5741</v>
      </c>
      <c r="L13292" t="s">
        <v>471</v>
      </c>
      <c r="M13292" s="2">
        <f>+Table3[[#This Row],[CHW]]/Table3[[#This Row],[Count of Airbill Number]]</f>
        <v>24.5</v>
      </c>
    </row>
    <row r="13293" spans="2:13">
      <c r="B13293" t="s">
        <v>20</v>
      </c>
      <c r="C13293" t="s">
        <v>21</v>
      </c>
      <c r="D13293" t="s">
        <v>22</v>
      </c>
      <c r="E13293" t="s">
        <v>777</v>
      </c>
      <c r="F13293" t="s">
        <v>778</v>
      </c>
      <c r="G13293" t="s">
        <v>290</v>
      </c>
      <c r="H13293" t="s">
        <v>86</v>
      </c>
      <c r="I13293">
        <v>49</v>
      </c>
      <c r="J13293">
        <v>35</v>
      </c>
      <c r="K13293">
        <v>5742</v>
      </c>
      <c r="L13293" t="s">
        <v>471</v>
      </c>
      <c r="M13293" s="2">
        <f>+Table3[[#This Row],[CHW]]/Table3[[#This Row],[Count of Airbill Number]]</f>
        <v>1.4</v>
      </c>
    </row>
    <row r="13294" spans="2:13">
      <c r="B13294" t="s">
        <v>20</v>
      </c>
      <c r="C13294" t="s">
        <v>21</v>
      </c>
      <c r="D13294" t="s">
        <v>22</v>
      </c>
      <c r="E13294" t="s">
        <v>778</v>
      </c>
      <c r="F13294" t="s">
        <v>777</v>
      </c>
      <c r="G13294" t="s">
        <v>150</v>
      </c>
      <c r="H13294" t="s">
        <v>154</v>
      </c>
      <c r="I13294">
        <v>49</v>
      </c>
      <c r="J13294">
        <v>8</v>
      </c>
      <c r="K13294">
        <v>5743</v>
      </c>
      <c r="L13294" t="s">
        <v>471</v>
      </c>
      <c r="M13294" s="2">
        <f>+Table3[[#This Row],[CHW]]/Table3[[#This Row],[Count of Airbill Number]]</f>
        <v>6.125</v>
      </c>
    </row>
    <row r="13295" spans="2:13">
      <c r="B13295" t="s">
        <v>20</v>
      </c>
      <c r="C13295" t="s">
        <v>21</v>
      </c>
      <c r="D13295" t="s">
        <v>22</v>
      </c>
      <c r="E13295" t="s">
        <v>777</v>
      </c>
      <c r="F13295" t="s">
        <v>777</v>
      </c>
      <c r="G13295" t="s">
        <v>482</v>
      </c>
      <c r="H13295" t="s">
        <v>274</v>
      </c>
      <c r="I13295">
        <v>49</v>
      </c>
      <c r="J13295">
        <v>40</v>
      </c>
      <c r="K13295">
        <v>5744</v>
      </c>
      <c r="L13295" t="s">
        <v>471</v>
      </c>
      <c r="M13295" s="2">
        <f>+Table3[[#This Row],[CHW]]/Table3[[#This Row],[Count of Airbill Number]]</f>
        <v>1.2250000000000001</v>
      </c>
    </row>
    <row r="13296" spans="2:13">
      <c r="B13296" t="s">
        <v>20</v>
      </c>
      <c r="C13296" t="s">
        <v>21</v>
      </c>
      <c r="D13296" t="s">
        <v>22</v>
      </c>
      <c r="E13296" t="s">
        <v>777</v>
      </c>
      <c r="F13296" t="s">
        <v>776</v>
      </c>
      <c r="G13296" t="s">
        <v>274</v>
      </c>
      <c r="H13296" t="s">
        <v>66</v>
      </c>
      <c r="I13296">
        <v>49</v>
      </c>
      <c r="J13296">
        <v>46</v>
      </c>
      <c r="K13296">
        <v>5745</v>
      </c>
      <c r="L13296" t="s">
        <v>471</v>
      </c>
      <c r="M13296" s="2">
        <f>+Table3[[#This Row],[CHW]]/Table3[[#This Row],[Count of Airbill Number]]</f>
        <v>1.0652173913043479</v>
      </c>
    </row>
    <row r="13297" spans="2:13">
      <c r="B13297" t="s">
        <v>20</v>
      </c>
      <c r="C13297" t="s">
        <v>21</v>
      </c>
      <c r="D13297" t="s">
        <v>22</v>
      </c>
      <c r="E13297" t="s">
        <v>778</v>
      </c>
      <c r="F13297" t="s">
        <v>778</v>
      </c>
      <c r="G13297" t="s">
        <v>498</v>
      </c>
      <c r="H13297" t="s">
        <v>112</v>
      </c>
      <c r="I13297">
        <v>49</v>
      </c>
      <c r="J13297">
        <v>33</v>
      </c>
      <c r="K13297">
        <v>5746</v>
      </c>
      <c r="L13297" t="s">
        <v>471</v>
      </c>
      <c r="M13297" s="2">
        <f>+Table3[[#This Row],[CHW]]/Table3[[#This Row],[Count of Airbill Number]]</f>
        <v>1.4848484848484849</v>
      </c>
    </row>
    <row r="13298" spans="2:13">
      <c r="B13298" t="s">
        <v>20</v>
      </c>
      <c r="C13298" t="s">
        <v>21</v>
      </c>
      <c r="D13298" t="s">
        <v>22</v>
      </c>
      <c r="E13298" t="s">
        <v>778</v>
      </c>
      <c r="F13298" t="s">
        <v>776</v>
      </c>
      <c r="G13298" t="s">
        <v>405</v>
      </c>
      <c r="H13298" t="s">
        <v>37</v>
      </c>
      <c r="I13298">
        <v>49</v>
      </c>
      <c r="J13298">
        <v>48</v>
      </c>
      <c r="K13298">
        <v>5747</v>
      </c>
      <c r="L13298" t="s">
        <v>471</v>
      </c>
      <c r="M13298" s="2">
        <f>+Table3[[#This Row],[CHW]]/Table3[[#This Row],[Count of Airbill Number]]</f>
        <v>1.0208333333333333</v>
      </c>
    </row>
    <row r="13299" spans="2:13">
      <c r="B13299" t="s">
        <v>20</v>
      </c>
      <c r="C13299" t="s">
        <v>472</v>
      </c>
      <c r="D13299" t="s">
        <v>22</v>
      </c>
      <c r="E13299" t="s">
        <v>777</v>
      </c>
      <c r="F13299" t="s">
        <v>776</v>
      </c>
      <c r="G13299" t="s">
        <v>290</v>
      </c>
      <c r="H13299" t="s">
        <v>85</v>
      </c>
      <c r="I13299">
        <v>49</v>
      </c>
      <c r="J13299">
        <v>3</v>
      </c>
      <c r="K13299">
        <v>5748</v>
      </c>
      <c r="L13299" t="s">
        <v>471</v>
      </c>
      <c r="M13299" s="2">
        <f>+Table3[[#This Row],[CHW]]/Table3[[#This Row],[Count of Airbill Number]]</f>
        <v>16.333333333333332</v>
      </c>
    </row>
    <row r="13300" spans="2:13">
      <c r="B13300" t="s">
        <v>20</v>
      </c>
      <c r="C13300" t="s">
        <v>472</v>
      </c>
      <c r="D13300" t="s">
        <v>22</v>
      </c>
      <c r="E13300" t="s">
        <v>778</v>
      </c>
      <c r="F13300" t="s">
        <v>776</v>
      </c>
      <c r="G13300" t="s">
        <v>150</v>
      </c>
      <c r="H13300" t="s">
        <v>57</v>
      </c>
      <c r="I13300">
        <v>49</v>
      </c>
      <c r="J13300">
        <v>7</v>
      </c>
      <c r="K13300">
        <v>5749</v>
      </c>
      <c r="L13300" t="s">
        <v>471</v>
      </c>
      <c r="M13300" s="2">
        <f>+Table3[[#This Row],[CHW]]/Table3[[#This Row],[Count of Airbill Number]]</f>
        <v>7</v>
      </c>
    </row>
    <row r="13301" spans="2:13">
      <c r="B13301" t="s">
        <v>20</v>
      </c>
      <c r="C13301" t="s">
        <v>472</v>
      </c>
      <c r="D13301" t="s">
        <v>22</v>
      </c>
      <c r="E13301" t="s">
        <v>778</v>
      </c>
      <c r="F13301" t="s">
        <v>777</v>
      </c>
      <c r="G13301" t="s">
        <v>62</v>
      </c>
      <c r="H13301" t="s">
        <v>27</v>
      </c>
      <c r="I13301">
        <v>49</v>
      </c>
      <c r="J13301">
        <v>1</v>
      </c>
      <c r="K13301">
        <v>5750</v>
      </c>
      <c r="L13301" t="s">
        <v>471</v>
      </c>
      <c r="M13301" s="2">
        <f>+Table3[[#This Row],[CHW]]/Table3[[#This Row],[Count of Airbill Number]]</f>
        <v>49</v>
      </c>
    </row>
    <row r="13302" spans="2:13">
      <c r="B13302" t="s">
        <v>20</v>
      </c>
      <c r="C13302" t="s">
        <v>472</v>
      </c>
      <c r="D13302" t="s">
        <v>22</v>
      </c>
      <c r="E13302" t="s">
        <v>778</v>
      </c>
      <c r="F13302" t="s">
        <v>776</v>
      </c>
      <c r="G13302" t="s">
        <v>607</v>
      </c>
      <c r="H13302" t="s">
        <v>85</v>
      </c>
      <c r="I13302">
        <v>49</v>
      </c>
      <c r="J13302">
        <v>1</v>
      </c>
      <c r="K13302">
        <v>5751</v>
      </c>
      <c r="L13302" t="s">
        <v>471</v>
      </c>
      <c r="M13302" s="2">
        <f>+Table3[[#This Row],[CHW]]/Table3[[#This Row],[Count of Airbill Number]]</f>
        <v>49</v>
      </c>
    </row>
    <row r="13303" spans="2:13">
      <c r="B13303" t="s">
        <v>20</v>
      </c>
      <c r="C13303" t="s">
        <v>472</v>
      </c>
      <c r="D13303" t="s">
        <v>22</v>
      </c>
      <c r="E13303" t="s">
        <v>778</v>
      </c>
      <c r="F13303" t="s">
        <v>778</v>
      </c>
      <c r="G13303" t="s">
        <v>155</v>
      </c>
      <c r="H13303" t="s">
        <v>112</v>
      </c>
      <c r="I13303">
        <v>49</v>
      </c>
      <c r="J13303">
        <v>4</v>
      </c>
      <c r="K13303">
        <v>5752</v>
      </c>
      <c r="L13303" t="s">
        <v>471</v>
      </c>
      <c r="M13303" s="2">
        <f>+Table3[[#This Row],[CHW]]/Table3[[#This Row],[Count of Airbill Number]]</f>
        <v>12.25</v>
      </c>
    </row>
    <row r="13304" spans="2:13">
      <c r="B13304" t="s">
        <v>20</v>
      </c>
      <c r="C13304" t="s">
        <v>472</v>
      </c>
      <c r="D13304" t="s">
        <v>22</v>
      </c>
      <c r="E13304" t="s">
        <v>776</v>
      </c>
      <c r="F13304" t="s">
        <v>776</v>
      </c>
      <c r="G13304" t="s">
        <v>59</v>
      </c>
      <c r="H13304" t="s">
        <v>136</v>
      </c>
      <c r="I13304">
        <v>49</v>
      </c>
      <c r="J13304">
        <v>4</v>
      </c>
      <c r="K13304">
        <v>5753</v>
      </c>
      <c r="L13304" t="s">
        <v>471</v>
      </c>
      <c r="M13304" s="2">
        <f>+Table3[[#This Row],[CHW]]/Table3[[#This Row],[Count of Airbill Number]]</f>
        <v>12.25</v>
      </c>
    </row>
    <row r="13305" spans="2:13">
      <c r="B13305" t="s">
        <v>20</v>
      </c>
      <c r="C13305" t="s">
        <v>472</v>
      </c>
      <c r="D13305" t="s">
        <v>22</v>
      </c>
      <c r="E13305" t="s">
        <v>776</v>
      </c>
      <c r="F13305" t="s">
        <v>776</v>
      </c>
      <c r="G13305" t="s">
        <v>132</v>
      </c>
      <c r="H13305" t="s">
        <v>189</v>
      </c>
      <c r="I13305">
        <v>49</v>
      </c>
      <c r="J13305">
        <v>1</v>
      </c>
      <c r="K13305">
        <v>5754</v>
      </c>
      <c r="L13305" t="s">
        <v>471</v>
      </c>
      <c r="M13305" s="2">
        <f>+Table3[[#This Row],[CHW]]/Table3[[#This Row],[Count of Airbill Number]]</f>
        <v>49</v>
      </c>
    </row>
    <row r="13306" spans="2:13">
      <c r="B13306" t="s">
        <v>20</v>
      </c>
      <c r="C13306" t="s">
        <v>472</v>
      </c>
      <c r="D13306" t="s">
        <v>36</v>
      </c>
      <c r="E13306" t="s">
        <v>777</v>
      </c>
      <c r="F13306" t="s">
        <v>777</v>
      </c>
      <c r="G13306" t="s">
        <v>481</v>
      </c>
      <c r="H13306" t="s">
        <v>274</v>
      </c>
      <c r="I13306">
        <v>49</v>
      </c>
      <c r="J13306">
        <v>7</v>
      </c>
      <c r="K13306">
        <v>5755</v>
      </c>
      <c r="L13306" t="s">
        <v>471</v>
      </c>
      <c r="M13306" s="2">
        <f>+Table3[[#This Row],[CHW]]/Table3[[#This Row],[Count of Airbill Number]]</f>
        <v>7</v>
      </c>
    </row>
    <row r="13307" spans="2:13">
      <c r="B13307" t="s">
        <v>20</v>
      </c>
      <c r="C13307" t="s">
        <v>472</v>
      </c>
      <c r="D13307" t="s">
        <v>36</v>
      </c>
      <c r="E13307" t="s">
        <v>777</v>
      </c>
      <c r="F13307" t="s">
        <v>777</v>
      </c>
      <c r="G13307" t="s">
        <v>29</v>
      </c>
      <c r="H13307" t="s">
        <v>27</v>
      </c>
      <c r="I13307">
        <v>49</v>
      </c>
      <c r="J13307">
        <v>4</v>
      </c>
      <c r="K13307">
        <v>5756</v>
      </c>
      <c r="L13307" t="s">
        <v>471</v>
      </c>
      <c r="M13307" s="2">
        <f>+Table3[[#This Row],[CHW]]/Table3[[#This Row],[Count of Airbill Number]]</f>
        <v>12.25</v>
      </c>
    </row>
    <row r="13308" spans="2:13">
      <c r="B13308" t="s">
        <v>20</v>
      </c>
      <c r="C13308" t="s">
        <v>472</v>
      </c>
      <c r="D13308" t="s">
        <v>22</v>
      </c>
      <c r="E13308" t="s">
        <v>776</v>
      </c>
      <c r="F13308" t="s">
        <v>776</v>
      </c>
      <c r="G13308" t="s">
        <v>193</v>
      </c>
      <c r="H13308" t="s">
        <v>37</v>
      </c>
      <c r="I13308">
        <v>48.95</v>
      </c>
      <c r="J13308">
        <v>5</v>
      </c>
      <c r="K13308">
        <v>5757</v>
      </c>
      <c r="L13308" t="s">
        <v>471</v>
      </c>
      <c r="M13308" s="2">
        <f>+Table3[[#This Row],[CHW]]/Table3[[#This Row],[Count of Airbill Number]]</f>
        <v>9.7900000000000009</v>
      </c>
    </row>
    <row r="13309" spans="2:13">
      <c r="B13309" t="s">
        <v>20</v>
      </c>
      <c r="C13309" t="s">
        <v>472</v>
      </c>
      <c r="D13309" t="s">
        <v>36</v>
      </c>
      <c r="E13309" t="s">
        <v>778</v>
      </c>
      <c r="F13309" t="s">
        <v>778</v>
      </c>
      <c r="G13309" t="s">
        <v>333</v>
      </c>
      <c r="H13309" t="s">
        <v>51</v>
      </c>
      <c r="I13309">
        <v>48.89</v>
      </c>
      <c r="J13309">
        <v>5</v>
      </c>
      <c r="K13309">
        <v>5758</v>
      </c>
      <c r="L13309" t="s">
        <v>471</v>
      </c>
      <c r="M13309" s="2">
        <f>+Table3[[#This Row],[CHW]]/Table3[[#This Row],[Count of Airbill Number]]</f>
        <v>9.7780000000000005</v>
      </c>
    </row>
    <row r="13310" spans="2:13">
      <c r="B13310" t="s">
        <v>20</v>
      </c>
      <c r="C13310" t="s">
        <v>21</v>
      </c>
      <c r="D13310" t="s">
        <v>22</v>
      </c>
      <c r="E13310" t="s">
        <v>776</v>
      </c>
      <c r="F13310" t="s">
        <v>776</v>
      </c>
      <c r="G13310" t="s">
        <v>85</v>
      </c>
      <c r="H13310" t="s">
        <v>57</v>
      </c>
      <c r="I13310">
        <v>48.854379199999997</v>
      </c>
      <c r="J13310">
        <v>6</v>
      </c>
      <c r="K13310">
        <v>5759</v>
      </c>
      <c r="L13310" t="s">
        <v>471</v>
      </c>
      <c r="M13310" s="2">
        <f>+Table3[[#This Row],[CHW]]/Table3[[#This Row],[Count of Airbill Number]]</f>
        <v>8.1423965333333328</v>
      </c>
    </row>
    <row r="13311" spans="2:13">
      <c r="B13311" t="s">
        <v>35</v>
      </c>
      <c r="C13311" t="s">
        <v>472</v>
      </c>
      <c r="D13311" t="s">
        <v>36</v>
      </c>
      <c r="E13311" t="s">
        <v>776</v>
      </c>
      <c r="F13311" t="s">
        <v>776</v>
      </c>
      <c r="G13311" t="s">
        <v>85</v>
      </c>
      <c r="H13311" t="s">
        <v>41</v>
      </c>
      <c r="I13311">
        <v>48.61</v>
      </c>
      <c r="J13311">
        <v>5</v>
      </c>
      <c r="K13311">
        <v>5760</v>
      </c>
      <c r="L13311" t="s">
        <v>471</v>
      </c>
      <c r="M13311" s="2">
        <f>+Table3[[#This Row],[CHW]]/Table3[[#This Row],[Count of Airbill Number]]</f>
        <v>9.7219999999999995</v>
      </c>
    </row>
    <row r="13312" spans="2:13">
      <c r="B13312" t="s">
        <v>35</v>
      </c>
      <c r="C13312" t="s">
        <v>472</v>
      </c>
      <c r="D13312" t="s">
        <v>36</v>
      </c>
      <c r="E13312" t="s">
        <v>776</v>
      </c>
      <c r="F13312" t="s">
        <v>776</v>
      </c>
      <c r="G13312" t="s">
        <v>116</v>
      </c>
      <c r="H13312" t="s">
        <v>492</v>
      </c>
      <c r="I13312">
        <v>48.599999999999994</v>
      </c>
      <c r="J13312">
        <v>9</v>
      </c>
      <c r="K13312">
        <v>5761</v>
      </c>
      <c r="L13312" t="s">
        <v>471</v>
      </c>
      <c r="M13312" s="2">
        <f>+Table3[[#This Row],[CHW]]/Table3[[#This Row],[Count of Airbill Number]]</f>
        <v>5.3999999999999995</v>
      </c>
    </row>
    <row r="13313" spans="2:13">
      <c r="B13313" t="s">
        <v>35</v>
      </c>
      <c r="C13313" t="s">
        <v>472</v>
      </c>
      <c r="D13313" t="s">
        <v>36</v>
      </c>
      <c r="E13313" t="s">
        <v>777</v>
      </c>
      <c r="F13313" t="s">
        <v>777</v>
      </c>
      <c r="G13313" t="s">
        <v>162</v>
      </c>
      <c r="H13313" t="s">
        <v>230</v>
      </c>
      <c r="I13313">
        <v>48.5</v>
      </c>
      <c r="J13313">
        <v>1</v>
      </c>
      <c r="K13313">
        <v>5762</v>
      </c>
      <c r="L13313" t="s">
        <v>471</v>
      </c>
      <c r="M13313" s="2">
        <f>+Table3[[#This Row],[CHW]]/Table3[[#This Row],[Count of Airbill Number]]</f>
        <v>48.5</v>
      </c>
    </row>
    <row r="13314" spans="2:13">
      <c r="B13314" t="s">
        <v>20</v>
      </c>
      <c r="C13314" t="s">
        <v>472</v>
      </c>
      <c r="D13314" t="s">
        <v>22</v>
      </c>
      <c r="E13314" t="s">
        <v>776</v>
      </c>
      <c r="F13314" t="s">
        <v>776</v>
      </c>
      <c r="G13314" t="s">
        <v>562</v>
      </c>
      <c r="H13314" t="s">
        <v>432</v>
      </c>
      <c r="I13314">
        <v>48.5</v>
      </c>
      <c r="J13314">
        <v>4</v>
      </c>
      <c r="K13314">
        <v>5763</v>
      </c>
      <c r="L13314" t="s">
        <v>471</v>
      </c>
      <c r="M13314" s="2">
        <f>+Table3[[#This Row],[CHW]]/Table3[[#This Row],[Count of Airbill Number]]</f>
        <v>12.125</v>
      </c>
    </row>
    <row r="13315" spans="2:13">
      <c r="B13315" t="s">
        <v>20</v>
      </c>
      <c r="C13315" t="s">
        <v>472</v>
      </c>
      <c r="D13315" t="s">
        <v>22</v>
      </c>
      <c r="E13315" t="s">
        <v>776</v>
      </c>
      <c r="F13315" t="s">
        <v>777</v>
      </c>
      <c r="G13315" t="s">
        <v>66</v>
      </c>
      <c r="H13315" t="s">
        <v>484</v>
      </c>
      <c r="I13315">
        <v>48.5</v>
      </c>
      <c r="J13315">
        <v>4</v>
      </c>
      <c r="K13315">
        <v>5764</v>
      </c>
      <c r="L13315" t="s">
        <v>471</v>
      </c>
      <c r="M13315" s="2">
        <f>+Table3[[#This Row],[CHW]]/Table3[[#This Row],[Count of Airbill Number]]</f>
        <v>12.125</v>
      </c>
    </row>
    <row r="13316" spans="2:13">
      <c r="B13316" t="s">
        <v>20</v>
      </c>
      <c r="C13316" t="s">
        <v>472</v>
      </c>
      <c r="D13316" t="s">
        <v>22</v>
      </c>
      <c r="E13316" t="s">
        <v>778</v>
      </c>
      <c r="F13316" t="s">
        <v>778</v>
      </c>
      <c r="G13316" t="s">
        <v>109</v>
      </c>
      <c r="H13316" t="s">
        <v>134</v>
      </c>
      <c r="I13316">
        <v>48.38</v>
      </c>
      <c r="J13316">
        <v>3</v>
      </c>
      <c r="K13316">
        <v>5765</v>
      </c>
      <c r="L13316" t="s">
        <v>471</v>
      </c>
      <c r="M13316" s="2">
        <f>+Table3[[#This Row],[CHW]]/Table3[[#This Row],[Count of Airbill Number]]</f>
        <v>16.126666666666669</v>
      </c>
    </row>
    <row r="13317" spans="2:13">
      <c r="B13317" t="s">
        <v>20</v>
      </c>
      <c r="C13317" t="s">
        <v>472</v>
      </c>
      <c r="D13317" t="s">
        <v>22</v>
      </c>
      <c r="E13317" t="s">
        <v>778</v>
      </c>
      <c r="F13317" t="s">
        <v>776</v>
      </c>
      <c r="G13317" t="s">
        <v>267</v>
      </c>
      <c r="H13317" t="s">
        <v>533</v>
      </c>
      <c r="I13317">
        <v>48.3</v>
      </c>
      <c r="J13317">
        <v>2</v>
      </c>
      <c r="K13317">
        <v>5766</v>
      </c>
      <c r="L13317" t="s">
        <v>471</v>
      </c>
      <c r="M13317" s="2">
        <f>+Table3[[#This Row],[CHW]]/Table3[[#This Row],[Count of Airbill Number]]</f>
        <v>24.15</v>
      </c>
    </row>
    <row r="13318" spans="2:13">
      <c r="B13318" t="s">
        <v>20</v>
      </c>
      <c r="C13318" t="s">
        <v>472</v>
      </c>
      <c r="D13318" t="s">
        <v>22</v>
      </c>
      <c r="E13318" t="s">
        <v>778</v>
      </c>
      <c r="F13318" t="s">
        <v>778</v>
      </c>
      <c r="G13318" t="s">
        <v>150</v>
      </c>
      <c r="H13318" t="s">
        <v>548</v>
      </c>
      <c r="I13318">
        <v>48.239999999999995</v>
      </c>
      <c r="J13318">
        <v>2</v>
      </c>
      <c r="K13318">
        <v>5767</v>
      </c>
      <c r="L13318" t="s">
        <v>471</v>
      </c>
      <c r="M13318" s="2">
        <f>+Table3[[#This Row],[CHW]]/Table3[[#This Row],[Count of Airbill Number]]</f>
        <v>24.119999999999997</v>
      </c>
    </row>
    <row r="13319" spans="2:13">
      <c r="B13319" t="s">
        <v>35</v>
      </c>
      <c r="C13319" t="s">
        <v>21</v>
      </c>
      <c r="D13319" t="s">
        <v>36</v>
      </c>
      <c r="E13319" t="s">
        <v>776</v>
      </c>
      <c r="F13319" t="s">
        <v>776</v>
      </c>
      <c r="G13319" t="s">
        <v>85</v>
      </c>
      <c r="H13319" t="s">
        <v>404</v>
      </c>
      <c r="I13319">
        <v>48</v>
      </c>
      <c r="J13319">
        <v>2</v>
      </c>
      <c r="K13319">
        <v>5768</v>
      </c>
      <c r="L13319" t="s">
        <v>471</v>
      </c>
      <c r="M13319" s="2">
        <f>+Table3[[#This Row],[CHW]]/Table3[[#This Row],[Count of Airbill Number]]</f>
        <v>24</v>
      </c>
    </row>
    <row r="13320" spans="2:13">
      <c r="B13320" t="s">
        <v>20</v>
      </c>
      <c r="C13320" t="s">
        <v>21</v>
      </c>
      <c r="D13320" t="s">
        <v>22</v>
      </c>
      <c r="E13320" t="s">
        <v>778</v>
      </c>
      <c r="F13320" t="s">
        <v>778</v>
      </c>
      <c r="G13320" t="s">
        <v>210</v>
      </c>
      <c r="H13320" t="s">
        <v>113</v>
      </c>
      <c r="I13320">
        <v>48</v>
      </c>
      <c r="J13320">
        <v>10</v>
      </c>
      <c r="K13320">
        <v>5769</v>
      </c>
      <c r="L13320" t="s">
        <v>471</v>
      </c>
      <c r="M13320" s="2">
        <f>+Table3[[#This Row],[CHW]]/Table3[[#This Row],[Count of Airbill Number]]</f>
        <v>4.8</v>
      </c>
    </row>
    <row r="13321" spans="2:13">
      <c r="B13321" t="s">
        <v>20</v>
      </c>
      <c r="C13321" t="s">
        <v>21</v>
      </c>
      <c r="D13321" t="s">
        <v>22</v>
      </c>
      <c r="E13321" t="s">
        <v>778</v>
      </c>
      <c r="F13321" t="s">
        <v>776</v>
      </c>
      <c r="G13321" t="s">
        <v>86</v>
      </c>
      <c r="H13321" t="s">
        <v>602</v>
      </c>
      <c r="I13321">
        <v>48</v>
      </c>
      <c r="J13321">
        <v>9</v>
      </c>
      <c r="K13321">
        <v>5770</v>
      </c>
      <c r="L13321" t="s">
        <v>471</v>
      </c>
      <c r="M13321" s="2">
        <f>+Table3[[#This Row],[CHW]]/Table3[[#This Row],[Count of Airbill Number]]</f>
        <v>5.333333333333333</v>
      </c>
    </row>
    <row r="13322" spans="2:13">
      <c r="B13322" t="s">
        <v>20</v>
      </c>
      <c r="C13322" t="s">
        <v>21</v>
      </c>
      <c r="D13322" t="s">
        <v>22</v>
      </c>
      <c r="E13322" t="s">
        <v>778</v>
      </c>
      <c r="F13322" t="s">
        <v>778</v>
      </c>
      <c r="G13322" t="s">
        <v>248</v>
      </c>
      <c r="H13322" t="s">
        <v>112</v>
      </c>
      <c r="I13322">
        <v>48</v>
      </c>
      <c r="J13322">
        <v>23</v>
      </c>
      <c r="K13322">
        <v>5771</v>
      </c>
      <c r="L13322" t="s">
        <v>471</v>
      </c>
      <c r="M13322" s="2">
        <f>+Table3[[#This Row],[CHW]]/Table3[[#This Row],[Count of Airbill Number]]</f>
        <v>2.0869565217391304</v>
      </c>
    </row>
    <row r="13323" spans="2:13">
      <c r="B13323" t="s">
        <v>20</v>
      </c>
      <c r="C13323" t="s">
        <v>21</v>
      </c>
      <c r="D13323" t="s">
        <v>22</v>
      </c>
      <c r="E13323" t="s">
        <v>777</v>
      </c>
      <c r="F13323" t="s">
        <v>778</v>
      </c>
      <c r="G13323" t="s">
        <v>549</v>
      </c>
      <c r="H13323" t="s">
        <v>269</v>
      </c>
      <c r="I13323">
        <v>48</v>
      </c>
      <c r="J13323">
        <v>24</v>
      </c>
      <c r="K13323">
        <v>5772</v>
      </c>
      <c r="L13323" t="s">
        <v>471</v>
      </c>
      <c r="M13323" s="2">
        <f>+Table3[[#This Row],[CHW]]/Table3[[#This Row],[Count of Airbill Number]]</f>
        <v>2</v>
      </c>
    </row>
    <row r="13324" spans="2:13">
      <c r="B13324" t="s">
        <v>20</v>
      </c>
      <c r="C13324" t="s">
        <v>21</v>
      </c>
      <c r="D13324" t="s">
        <v>36</v>
      </c>
      <c r="E13324" t="s">
        <v>778</v>
      </c>
      <c r="F13324" t="s">
        <v>777</v>
      </c>
      <c r="G13324" t="s">
        <v>283</v>
      </c>
      <c r="H13324" t="s">
        <v>44</v>
      </c>
      <c r="I13324">
        <v>48</v>
      </c>
      <c r="J13324">
        <v>23</v>
      </c>
      <c r="K13324">
        <v>5773</v>
      </c>
      <c r="L13324" t="s">
        <v>471</v>
      </c>
      <c r="M13324" s="2">
        <f>+Table3[[#This Row],[CHW]]/Table3[[#This Row],[Count of Airbill Number]]</f>
        <v>2.0869565217391304</v>
      </c>
    </row>
    <row r="13325" spans="2:13">
      <c r="B13325" t="s">
        <v>20</v>
      </c>
      <c r="C13325" t="s">
        <v>472</v>
      </c>
      <c r="D13325" t="s">
        <v>22</v>
      </c>
      <c r="E13325" t="s">
        <v>778</v>
      </c>
      <c r="F13325" t="s">
        <v>776</v>
      </c>
      <c r="G13325" t="s">
        <v>233</v>
      </c>
      <c r="H13325" t="s">
        <v>312</v>
      </c>
      <c r="I13325">
        <v>48</v>
      </c>
      <c r="J13325">
        <v>4</v>
      </c>
      <c r="K13325">
        <v>5774</v>
      </c>
      <c r="L13325" t="s">
        <v>471</v>
      </c>
      <c r="M13325" s="2">
        <f>+Table3[[#This Row],[CHW]]/Table3[[#This Row],[Count of Airbill Number]]</f>
        <v>12</v>
      </c>
    </row>
    <row r="13326" spans="2:13">
      <c r="B13326" t="s">
        <v>20</v>
      </c>
      <c r="C13326" t="s">
        <v>472</v>
      </c>
      <c r="D13326" t="s">
        <v>22</v>
      </c>
      <c r="E13326" t="s">
        <v>777</v>
      </c>
      <c r="F13326" t="s">
        <v>777</v>
      </c>
      <c r="G13326" t="s">
        <v>324</v>
      </c>
      <c r="H13326" t="s">
        <v>29</v>
      </c>
      <c r="I13326">
        <v>48</v>
      </c>
      <c r="J13326">
        <v>3</v>
      </c>
      <c r="K13326">
        <v>5775</v>
      </c>
      <c r="L13326" t="s">
        <v>471</v>
      </c>
      <c r="M13326" s="2">
        <f>+Table3[[#This Row],[CHW]]/Table3[[#This Row],[Count of Airbill Number]]</f>
        <v>16</v>
      </c>
    </row>
    <row r="13327" spans="2:13">
      <c r="B13327" t="s">
        <v>20</v>
      </c>
      <c r="C13327" t="s">
        <v>472</v>
      </c>
      <c r="D13327" t="s">
        <v>22</v>
      </c>
      <c r="E13327" t="s">
        <v>778</v>
      </c>
      <c r="F13327" t="s">
        <v>778</v>
      </c>
      <c r="G13327" t="s">
        <v>171</v>
      </c>
      <c r="H13327" t="s">
        <v>271</v>
      </c>
      <c r="I13327">
        <v>48</v>
      </c>
      <c r="J13327">
        <v>4</v>
      </c>
      <c r="K13327">
        <v>5776</v>
      </c>
      <c r="L13327" t="s">
        <v>471</v>
      </c>
      <c r="M13327" s="2">
        <f>+Table3[[#This Row],[CHW]]/Table3[[#This Row],[Count of Airbill Number]]</f>
        <v>12</v>
      </c>
    </row>
    <row r="13328" spans="2:13">
      <c r="B13328" t="s">
        <v>20</v>
      </c>
      <c r="C13328" t="s">
        <v>472</v>
      </c>
      <c r="D13328" t="s">
        <v>22</v>
      </c>
      <c r="E13328" t="s">
        <v>776</v>
      </c>
      <c r="F13328" t="s">
        <v>776</v>
      </c>
      <c r="G13328" t="s">
        <v>31</v>
      </c>
      <c r="H13328" t="s">
        <v>80</v>
      </c>
      <c r="I13328">
        <v>48</v>
      </c>
      <c r="J13328">
        <v>2</v>
      </c>
      <c r="K13328">
        <v>5777</v>
      </c>
      <c r="L13328" t="s">
        <v>471</v>
      </c>
      <c r="M13328" s="2">
        <f>+Table3[[#This Row],[CHW]]/Table3[[#This Row],[Count of Airbill Number]]</f>
        <v>24</v>
      </c>
    </row>
    <row r="13329" spans="2:13">
      <c r="B13329" t="s">
        <v>20</v>
      </c>
      <c r="C13329" t="s">
        <v>472</v>
      </c>
      <c r="D13329" t="s">
        <v>22</v>
      </c>
      <c r="E13329" t="s">
        <v>776</v>
      </c>
      <c r="F13329" t="s">
        <v>776</v>
      </c>
      <c r="G13329" t="s">
        <v>93</v>
      </c>
      <c r="H13329" t="s">
        <v>85</v>
      </c>
      <c r="I13329">
        <v>48</v>
      </c>
      <c r="J13329">
        <v>3</v>
      </c>
      <c r="K13329">
        <v>5778</v>
      </c>
      <c r="L13329" t="s">
        <v>471</v>
      </c>
      <c r="M13329" s="2">
        <f>+Table3[[#This Row],[CHW]]/Table3[[#This Row],[Count of Airbill Number]]</f>
        <v>16</v>
      </c>
    </row>
    <row r="13330" spans="2:13">
      <c r="B13330" t="s">
        <v>20</v>
      </c>
      <c r="C13330" t="s">
        <v>472</v>
      </c>
      <c r="D13330" t="s">
        <v>22</v>
      </c>
      <c r="E13330" t="s">
        <v>776</v>
      </c>
      <c r="F13330" t="s">
        <v>777</v>
      </c>
      <c r="G13330" t="s">
        <v>66</v>
      </c>
      <c r="H13330" t="s">
        <v>326</v>
      </c>
      <c r="I13330">
        <v>48</v>
      </c>
      <c r="J13330">
        <v>1</v>
      </c>
      <c r="K13330">
        <v>5779</v>
      </c>
      <c r="L13330" t="s">
        <v>471</v>
      </c>
      <c r="M13330" s="2">
        <f>+Table3[[#This Row],[CHW]]/Table3[[#This Row],[Count of Airbill Number]]</f>
        <v>48</v>
      </c>
    </row>
    <row r="13331" spans="2:13">
      <c r="B13331" t="s">
        <v>20</v>
      </c>
      <c r="C13331" t="s">
        <v>472</v>
      </c>
      <c r="D13331" t="s">
        <v>22</v>
      </c>
      <c r="E13331" t="s">
        <v>776</v>
      </c>
      <c r="F13331" t="s">
        <v>776</v>
      </c>
      <c r="G13331" t="s">
        <v>37</v>
      </c>
      <c r="H13331" t="s">
        <v>209</v>
      </c>
      <c r="I13331">
        <v>48</v>
      </c>
      <c r="J13331">
        <v>4</v>
      </c>
      <c r="K13331">
        <v>5780</v>
      </c>
      <c r="L13331" t="s">
        <v>471</v>
      </c>
      <c r="M13331" s="2">
        <f>+Table3[[#This Row],[CHW]]/Table3[[#This Row],[Count of Airbill Number]]</f>
        <v>12</v>
      </c>
    </row>
    <row r="13332" spans="2:13">
      <c r="B13332" t="s">
        <v>20</v>
      </c>
      <c r="C13332" t="s">
        <v>472</v>
      </c>
      <c r="D13332" t="s">
        <v>22</v>
      </c>
      <c r="E13332" t="s">
        <v>778</v>
      </c>
      <c r="F13332" t="s">
        <v>777</v>
      </c>
      <c r="G13332" t="s">
        <v>86</v>
      </c>
      <c r="H13332" t="s">
        <v>436</v>
      </c>
      <c r="I13332">
        <v>48</v>
      </c>
      <c r="J13332">
        <v>3</v>
      </c>
      <c r="K13332">
        <v>5781</v>
      </c>
      <c r="L13332" t="s">
        <v>471</v>
      </c>
      <c r="M13332" s="2">
        <f>+Table3[[#This Row],[CHW]]/Table3[[#This Row],[Count of Airbill Number]]</f>
        <v>16</v>
      </c>
    </row>
    <row r="13333" spans="2:13">
      <c r="B13333" t="s">
        <v>20</v>
      </c>
      <c r="C13333" t="s">
        <v>472</v>
      </c>
      <c r="D13333" t="s">
        <v>22</v>
      </c>
      <c r="E13333" t="s">
        <v>778</v>
      </c>
      <c r="F13333" t="s">
        <v>777</v>
      </c>
      <c r="G13333" t="s">
        <v>267</v>
      </c>
      <c r="H13333" t="s">
        <v>27</v>
      </c>
      <c r="I13333">
        <v>48</v>
      </c>
      <c r="J13333">
        <v>1</v>
      </c>
      <c r="K13333">
        <v>5782</v>
      </c>
      <c r="L13333" t="s">
        <v>471</v>
      </c>
      <c r="M13333" s="2">
        <f>+Table3[[#This Row],[CHW]]/Table3[[#This Row],[Count of Airbill Number]]</f>
        <v>48</v>
      </c>
    </row>
    <row r="13334" spans="2:13">
      <c r="B13334" t="s">
        <v>20</v>
      </c>
      <c r="C13334" t="s">
        <v>472</v>
      </c>
      <c r="D13334" t="s">
        <v>22</v>
      </c>
      <c r="E13334" t="s">
        <v>776</v>
      </c>
      <c r="F13334" t="s">
        <v>778</v>
      </c>
      <c r="G13334" t="s">
        <v>32</v>
      </c>
      <c r="H13334" t="s">
        <v>354</v>
      </c>
      <c r="I13334">
        <v>48</v>
      </c>
      <c r="J13334">
        <v>1</v>
      </c>
      <c r="K13334">
        <v>5783</v>
      </c>
      <c r="L13334" t="s">
        <v>471</v>
      </c>
      <c r="M13334" s="2">
        <f>+Table3[[#This Row],[CHW]]/Table3[[#This Row],[Count of Airbill Number]]</f>
        <v>48</v>
      </c>
    </row>
    <row r="13335" spans="2:13">
      <c r="B13335" t="s">
        <v>20</v>
      </c>
      <c r="C13335" t="s">
        <v>472</v>
      </c>
      <c r="D13335" t="s">
        <v>22</v>
      </c>
      <c r="E13335" t="s">
        <v>776</v>
      </c>
      <c r="F13335" t="s">
        <v>776</v>
      </c>
      <c r="G13335" t="s">
        <v>32</v>
      </c>
      <c r="H13335" t="s">
        <v>189</v>
      </c>
      <c r="I13335">
        <v>48</v>
      </c>
      <c r="J13335">
        <v>5</v>
      </c>
      <c r="K13335">
        <v>5784</v>
      </c>
      <c r="L13335" t="s">
        <v>471</v>
      </c>
      <c r="M13335" s="2">
        <f>+Table3[[#This Row],[CHW]]/Table3[[#This Row],[Count of Airbill Number]]</f>
        <v>9.6</v>
      </c>
    </row>
    <row r="13336" spans="2:13">
      <c r="B13336" t="s">
        <v>20</v>
      </c>
      <c r="C13336" t="s">
        <v>472</v>
      </c>
      <c r="D13336" t="s">
        <v>22</v>
      </c>
      <c r="E13336" t="s">
        <v>776</v>
      </c>
      <c r="F13336" t="s">
        <v>776</v>
      </c>
      <c r="G13336" t="s">
        <v>123</v>
      </c>
      <c r="H13336" t="s">
        <v>41</v>
      </c>
      <c r="I13336">
        <v>48</v>
      </c>
      <c r="J13336">
        <v>1</v>
      </c>
      <c r="K13336">
        <v>5785</v>
      </c>
      <c r="L13336" t="s">
        <v>471</v>
      </c>
      <c r="M13336" s="2">
        <f>+Table3[[#This Row],[CHW]]/Table3[[#This Row],[Count of Airbill Number]]</f>
        <v>48</v>
      </c>
    </row>
    <row r="13337" spans="2:13">
      <c r="B13337" t="s">
        <v>20</v>
      </c>
      <c r="C13337" t="s">
        <v>472</v>
      </c>
      <c r="D13337" t="s">
        <v>22</v>
      </c>
      <c r="E13337" t="s">
        <v>776</v>
      </c>
      <c r="F13337" t="s">
        <v>776</v>
      </c>
      <c r="G13337" t="s">
        <v>169</v>
      </c>
      <c r="H13337" t="s">
        <v>72</v>
      </c>
      <c r="I13337">
        <v>48</v>
      </c>
      <c r="J13337">
        <v>5</v>
      </c>
      <c r="K13337">
        <v>5786</v>
      </c>
      <c r="L13337" t="s">
        <v>471</v>
      </c>
      <c r="M13337" s="2">
        <f>+Table3[[#This Row],[CHW]]/Table3[[#This Row],[Count of Airbill Number]]</f>
        <v>9.6</v>
      </c>
    </row>
    <row r="13338" spans="2:13">
      <c r="B13338" t="s">
        <v>20</v>
      </c>
      <c r="C13338" t="s">
        <v>472</v>
      </c>
      <c r="D13338" t="s">
        <v>22</v>
      </c>
      <c r="E13338" t="s">
        <v>776</v>
      </c>
      <c r="F13338" t="s">
        <v>778</v>
      </c>
      <c r="G13338" t="s">
        <v>578</v>
      </c>
      <c r="H13338" t="s">
        <v>51</v>
      </c>
      <c r="I13338">
        <v>48</v>
      </c>
      <c r="J13338">
        <v>3</v>
      </c>
      <c r="K13338">
        <v>5787</v>
      </c>
      <c r="L13338" t="s">
        <v>471</v>
      </c>
      <c r="M13338" s="2">
        <f>+Table3[[#This Row],[CHW]]/Table3[[#This Row],[Count of Airbill Number]]</f>
        <v>16</v>
      </c>
    </row>
    <row r="13339" spans="2:13">
      <c r="B13339" t="s">
        <v>20</v>
      </c>
      <c r="C13339" t="s">
        <v>21</v>
      </c>
      <c r="D13339" t="s">
        <v>22</v>
      </c>
      <c r="E13339" t="s">
        <v>778</v>
      </c>
      <c r="F13339" t="s">
        <v>777</v>
      </c>
      <c r="G13339" t="s">
        <v>250</v>
      </c>
      <c r="H13339" t="s">
        <v>44</v>
      </c>
      <c r="I13339">
        <v>47.8</v>
      </c>
      <c r="J13339">
        <v>5</v>
      </c>
      <c r="K13339">
        <v>5788</v>
      </c>
      <c r="L13339" t="s">
        <v>471</v>
      </c>
      <c r="M13339" s="2">
        <f>+Table3[[#This Row],[CHW]]/Table3[[#This Row],[Count of Airbill Number]]</f>
        <v>9.5599999999999987</v>
      </c>
    </row>
    <row r="13340" spans="2:13">
      <c r="B13340" t="s">
        <v>20</v>
      </c>
      <c r="C13340" t="s">
        <v>472</v>
      </c>
      <c r="D13340" t="s">
        <v>22</v>
      </c>
      <c r="E13340" t="s">
        <v>776</v>
      </c>
      <c r="F13340" t="s">
        <v>777</v>
      </c>
      <c r="G13340" t="s">
        <v>32</v>
      </c>
      <c r="H13340" t="s">
        <v>55</v>
      </c>
      <c r="I13340">
        <v>47.760000000000005</v>
      </c>
      <c r="J13340">
        <v>2</v>
      </c>
      <c r="K13340">
        <v>5789</v>
      </c>
      <c r="L13340" t="s">
        <v>471</v>
      </c>
      <c r="M13340" s="2">
        <f>+Table3[[#This Row],[CHW]]/Table3[[#This Row],[Count of Airbill Number]]</f>
        <v>23.880000000000003</v>
      </c>
    </row>
    <row r="13341" spans="2:13">
      <c r="B13341" t="s">
        <v>20</v>
      </c>
      <c r="C13341" t="s">
        <v>21</v>
      </c>
      <c r="D13341" t="s">
        <v>22</v>
      </c>
      <c r="E13341" t="s">
        <v>778</v>
      </c>
      <c r="F13341" t="s">
        <v>778</v>
      </c>
      <c r="G13341" t="s">
        <v>153</v>
      </c>
      <c r="H13341" t="s">
        <v>250</v>
      </c>
      <c r="I13341">
        <v>47.55</v>
      </c>
      <c r="J13341">
        <v>15</v>
      </c>
      <c r="K13341">
        <v>5790</v>
      </c>
      <c r="L13341" t="s">
        <v>471</v>
      </c>
      <c r="M13341" s="2">
        <f>+Table3[[#This Row],[CHW]]/Table3[[#This Row],[Count of Airbill Number]]</f>
        <v>3.17</v>
      </c>
    </row>
    <row r="13342" spans="2:13">
      <c r="B13342" t="s">
        <v>20</v>
      </c>
      <c r="C13342" t="s">
        <v>21</v>
      </c>
      <c r="D13342" t="s">
        <v>22</v>
      </c>
      <c r="E13342" t="s">
        <v>778</v>
      </c>
      <c r="F13342" t="s">
        <v>776</v>
      </c>
      <c r="G13342" t="s">
        <v>124</v>
      </c>
      <c r="H13342" t="s">
        <v>39</v>
      </c>
      <c r="I13342">
        <v>47.5</v>
      </c>
      <c r="J13342">
        <v>2</v>
      </c>
      <c r="K13342">
        <v>5791</v>
      </c>
      <c r="L13342" t="s">
        <v>471</v>
      </c>
      <c r="M13342" s="2">
        <f>+Table3[[#This Row],[CHW]]/Table3[[#This Row],[Count of Airbill Number]]</f>
        <v>23.75</v>
      </c>
    </row>
    <row r="13343" spans="2:13">
      <c r="B13343" t="s">
        <v>20</v>
      </c>
      <c r="C13343" t="s">
        <v>472</v>
      </c>
      <c r="D13343" t="s">
        <v>22</v>
      </c>
      <c r="E13343" t="s">
        <v>778</v>
      </c>
      <c r="F13343" t="s">
        <v>778</v>
      </c>
      <c r="G13343" t="s">
        <v>86</v>
      </c>
      <c r="H13343" t="s">
        <v>651</v>
      </c>
      <c r="I13343">
        <v>47.34</v>
      </c>
      <c r="J13343">
        <v>2</v>
      </c>
      <c r="K13343">
        <v>5792</v>
      </c>
      <c r="L13343" t="s">
        <v>471</v>
      </c>
      <c r="M13343" s="2">
        <f>+Table3[[#This Row],[CHW]]/Table3[[#This Row],[Count of Airbill Number]]</f>
        <v>23.67</v>
      </c>
    </row>
    <row r="13344" spans="2:13">
      <c r="B13344" t="s">
        <v>20</v>
      </c>
      <c r="C13344" t="s">
        <v>472</v>
      </c>
      <c r="D13344" t="s">
        <v>22</v>
      </c>
      <c r="E13344" t="s">
        <v>776</v>
      </c>
      <c r="F13344" t="s">
        <v>776</v>
      </c>
      <c r="G13344" t="s">
        <v>178</v>
      </c>
      <c r="H13344" t="s">
        <v>37</v>
      </c>
      <c r="I13344">
        <v>47.209999999999994</v>
      </c>
      <c r="J13344">
        <v>3</v>
      </c>
      <c r="K13344">
        <v>5793</v>
      </c>
      <c r="L13344" t="s">
        <v>471</v>
      </c>
      <c r="M13344" s="2">
        <f>+Table3[[#This Row],[CHW]]/Table3[[#This Row],[Count of Airbill Number]]</f>
        <v>15.736666666666665</v>
      </c>
    </row>
    <row r="13345" spans="2:13">
      <c r="B13345" t="s">
        <v>20</v>
      </c>
      <c r="C13345" t="s">
        <v>472</v>
      </c>
      <c r="D13345" t="s">
        <v>22</v>
      </c>
      <c r="E13345" t="s">
        <v>776</v>
      </c>
      <c r="F13345" t="s">
        <v>778</v>
      </c>
      <c r="G13345" t="s">
        <v>31</v>
      </c>
      <c r="H13345" t="s">
        <v>150</v>
      </c>
      <c r="I13345">
        <v>47.2</v>
      </c>
      <c r="J13345">
        <v>4</v>
      </c>
      <c r="K13345">
        <v>5794</v>
      </c>
      <c r="L13345" t="s">
        <v>471</v>
      </c>
      <c r="M13345" s="2">
        <f>+Table3[[#This Row],[CHW]]/Table3[[#This Row],[Count of Airbill Number]]</f>
        <v>11.8</v>
      </c>
    </row>
    <row r="13346" spans="2:13">
      <c r="B13346" t="s">
        <v>20</v>
      </c>
      <c r="C13346" t="s">
        <v>21</v>
      </c>
      <c r="D13346" t="s">
        <v>22</v>
      </c>
      <c r="E13346" t="s">
        <v>776</v>
      </c>
      <c r="F13346" t="s">
        <v>776</v>
      </c>
      <c r="G13346" t="s">
        <v>39</v>
      </c>
      <c r="H13346" t="s">
        <v>37</v>
      </c>
      <c r="I13346">
        <v>47.04</v>
      </c>
      <c r="J13346">
        <v>9</v>
      </c>
      <c r="K13346">
        <v>5795</v>
      </c>
      <c r="L13346" t="s">
        <v>471</v>
      </c>
      <c r="M13346" s="2">
        <f>+Table3[[#This Row],[CHW]]/Table3[[#This Row],[Count of Airbill Number]]</f>
        <v>5.2266666666666666</v>
      </c>
    </row>
    <row r="13347" spans="2:13">
      <c r="B13347" t="s">
        <v>35</v>
      </c>
      <c r="C13347" t="s">
        <v>21</v>
      </c>
      <c r="D13347" t="s">
        <v>36</v>
      </c>
      <c r="E13347" t="s">
        <v>776</v>
      </c>
      <c r="F13347" t="s">
        <v>776</v>
      </c>
      <c r="G13347" t="s">
        <v>116</v>
      </c>
      <c r="H13347" t="s">
        <v>508</v>
      </c>
      <c r="I13347">
        <v>47</v>
      </c>
      <c r="J13347">
        <v>4</v>
      </c>
      <c r="K13347">
        <v>5796</v>
      </c>
      <c r="L13347" t="s">
        <v>471</v>
      </c>
      <c r="M13347" s="2">
        <f>+Table3[[#This Row],[CHW]]/Table3[[#This Row],[Count of Airbill Number]]</f>
        <v>11.75</v>
      </c>
    </row>
    <row r="13348" spans="2:13">
      <c r="B13348" t="s">
        <v>35</v>
      </c>
      <c r="C13348" t="s">
        <v>472</v>
      </c>
      <c r="D13348" t="s">
        <v>36</v>
      </c>
      <c r="E13348" t="s">
        <v>777</v>
      </c>
      <c r="F13348" t="s">
        <v>777</v>
      </c>
      <c r="G13348" t="s">
        <v>274</v>
      </c>
      <c r="H13348" t="s">
        <v>489</v>
      </c>
      <c r="I13348">
        <v>47</v>
      </c>
      <c r="J13348">
        <v>1</v>
      </c>
      <c r="K13348">
        <v>5797</v>
      </c>
      <c r="L13348" t="s">
        <v>471</v>
      </c>
      <c r="M13348" s="2">
        <f>+Table3[[#This Row],[CHW]]/Table3[[#This Row],[Count of Airbill Number]]</f>
        <v>47</v>
      </c>
    </row>
    <row r="13349" spans="2:13">
      <c r="B13349" t="s">
        <v>20</v>
      </c>
      <c r="C13349" t="s">
        <v>21</v>
      </c>
      <c r="D13349" t="s">
        <v>22</v>
      </c>
      <c r="E13349" t="s">
        <v>778</v>
      </c>
      <c r="F13349" t="s">
        <v>776</v>
      </c>
      <c r="G13349" t="s">
        <v>521</v>
      </c>
      <c r="H13349" t="s">
        <v>123</v>
      </c>
      <c r="I13349">
        <v>47</v>
      </c>
      <c r="J13349">
        <v>1</v>
      </c>
      <c r="K13349">
        <v>5798</v>
      </c>
      <c r="L13349" t="s">
        <v>471</v>
      </c>
      <c r="M13349" s="2">
        <f>+Table3[[#This Row],[CHW]]/Table3[[#This Row],[Count of Airbill Number]]</f>
        <v>47</v>
      </c>
    </row>
    <row r="13350" spans="2:13">
      <c r="B13350" t="s">
        <v>20</v>
      </c>
      <c r="C13350" t="s">
        <v>21</v>
      </c>
      <c r="D13350" t="s">
        <v>22</v>
      </c>
      <c r="E13350" t="s">
        <v>777</v>
      </c>
      <c r="F13350" t="s">
        <v>777</v>
      </c>
      <c r="G13350" t="s">
        <v>511</v>
      </c>
      <c r="H13350" t="s">
        <v>106</v>
      </c>
      <c r="I13350">
        <v>47</v>
      </c>
      <c r="J13350">
        <v>39</v>
      </c>
      <c r="K13350">
        <v>5799</v>
      </c>
      <c r="L13350" t="s">
        <v>471</v>
      </c>
      <c r="M13350" s="2">
        <f>+Table3[[#This Row],[CHW]]/Table3[[#This Row],[Count of Airbill Number]]</f>
        <v>1.2051282051282051</v>
      </c>
    </row>
    <row r="13351" spans="2:13">
      <c r="B13351" t="s">
        <v>20</v>
      </c>
      <c r="C13351" t="s">
        <v>21</v>
      </c>
      <c r="D13351" t="s">
        <v>22</v>
      </c>
      <c r="E13351" t="s">
        <v>778</v>
      </c>
      <c r="F13351" t="s">
        <v>778</v>
      </c>
      <c r="G13351" t="s">
        <v>86</v>
      </c>
      <c r="H13351" t="s">
        <v>250</v>
      </c>
      <c r="I13351">
        <v>47</v>
      </c>
      <c r="J13351">
        <v>6</v>
      </c>
      <c r="K13351">
        <v>5800</v>
      </c>
      <c r="L13351" t="s">
        <v>471</v>
      </c>
      <c r="M13351" s="2">
        <f>+Table3[[#This Row],[CHW]]/Table3[[#This Row],[Count of Airbill Number]]</f>
        <v>7.833333333333333</v>
      </c>
    </row>
    <row r="13352" spans="2:13">
      <c r="B13352" t="s">
        <v>20</v>
      </c>
      <c r="C13352" t="s">
        <v>21</v>
      </c>
      <c r="D13352" t="s">
        <v>22</v>
      </c>
      <c r="E13352" t="s">
        <v>777</v>
      </c>
      <c r="F13352" t="s">
        <v>778</v>
      </c>
      <c r="G13352" t="s">
        <v>205</v>
      </c>
      <c r="H13352" t="s">
        <v>112</v>
      </c>
      <c r="I13352">
        <v>47</v>
      </c>
      <c r="J13352">
        <v>13</v>
      </c>
      <c r="K13352">
        <v>5801</v>
      </c>
      <c r="L13352" t="s">
        <v>471</v>
      </c>
      <c r="M13352" s="2">
        <f>+Table3[[#This Row],[CHW]]/Table3[[#This Row],[Count of Airbill Number]]</f>
        <v>3.6153846153846154</v>
      </c>
    </row>
    <row r="13353" spans="2:13">
      <c r="B13353" t="s">
        <v>20</v>
      </c>
      <c r="C13353" t="s">
        <v>21</v>
      </c>
      <c r="D13353" t="s">
        <v>22</v>
      </c>
      <c r="E13353" t="s">
        <v>777</v>
      </c>
      <c r="F13353" t="s">
        <v>776</v>
      </c>
      <c r="G13353" t="s">
        <v>227</v>
      </c>
      <c r="H13353" t="s">
        <v>122</v>
      </c>
      <c r="I13353">
        <v>47</v>
      </c>
      <c r="J13353">
        <v>4</v>
      </c>
      <c r="K13353">
        <v>5802</v>
      </c>
      <c r="L13353" t="s">
        <v>471</v>
      </c>
      <c r="M13353" s="2">
        <f>+Table3[[#This Row],[CHW]]/Table3[[#This Row],[Count of Airbill Number]]</f>
        <v>11.75</v>
      </c>
    </row>
    <row r="13354" spans="2:13">
      <c r="B13354" t="s">
        <v>20</v>
      </c>
      <c r="C13354" t="s">
        <v>21</v>
      </c>
      <c r="D13354" t="s">
        <v>36</v>
      </c>
      <c r="E13354" t="s">
        <v>776</v>
      </c>
      <c r="F13354" t="s">
        <v>776</v>
      </c>
      <c r="G13354" t="s">
        <v>33</v>
      </c>
      <c r="H13354" t="s">
        <v>49</v>
      </c>
      <c r="I13354">
        <v>47</v>
      </c>
      <c r="J13354">
        <v>10</v>
      </c>
      <c r="K13354">
        <v>5803</v>
      </c>
      <c r="L13354" t="s">
        <v>471</v>
      </c>
      <c r="M13354" s="2">
        <f>+Table3[[#This Row],[CHW]]/Table3[[#This Row],[Count of Airbill Number]]</f>
        <v>4.7</v>
      </c>
    </row>
    <row r="13355" spans="2:13">
      <c r="B13355" t="s">
        <v>20</v>
      </c>
      <c r="C13355" t="s">
        <v>21</v>
      </c>
      <c r="D13355" t="s">
        <v>36</v>
      </c>
      <c r="E13355" t="s">
        <v>776</v>
      </c>
      <c r="F13355" t="s">
        <v>776</v>
      </c>
      <c r="G13355" t="s">
        <v>37</v>
      </c>
      <c r="H13355" t="s">
        <v>107</v>
      </c>
      <c r="I13355">
        <v>47</v>
      </c>
      <c r="J13355">
        <v>46</v>
      </c>
      <c r="K13355">
        <v>5804</v>
      </c>
      <c r="L13355" t="s">
        <v>471</v>
      </c>
      <c r="M13355" s="2">
        <f>+Table3[[#This Row],[CHW]]/Table3[[#This Row],[Count of Airbill Number]]</f>
        <v>1.0217391304347827</v>
      </c>
    </row>
    <row r="13356" spans="2:13">
      <c r="B13356" t="s">
        <v>20</v>
      </c>
      <c r="C13356" t="s">
        <v>472</v>
      </c>
      <c r="D13356" t="s">
        <v>22</v>
      </c>
      <c r="E13356" t="s">
        <v>777</v>
      </c>
      <c r="F13356" t="s">
        <v>776</v>
      </c>
      <c r="G13356" t="s">
        <v>38</v>
      </c>
      <c r="H13356" t="s">
        <v>216</v>
      </c>
      <c r="I13356">
        <v>47</v>
      </c>
      <c r="J13356">
        <v>2</v>
      </c>
      <c r="K13356">
        <v>5805</v>
      </c>
      <c r="L13356" t="s">
        <v>471</v>
      </c>
      <c r="M13356" s="2">
        <f>+Table3[[#This Row],[CHW]]/Table3[[#This Row],[Count of Airbill Number]]</f>
        <v>23.5</v>
      </c>
    </row>
    <row r="13357" spans="2:13">
      <c r="B13357" t="s">
        <v>20</v>
      </c>
      <c r="C13357" t="s">
        <v>472</v>
      </c>
      <c r="D13357" t="s">
        <v>22</v>
      </c>
      <c r="E13357" t="s">
        <v>777</v>
      </c>
      <c r="F13357" t="s">
        <v>777</v>
      </c>
      <c r="G13357" t="s">
        <v>55</v>
      </c>
      <c r="H13357" t="s">
        <v>190</v>
      </c>
      <c r="I13357">
        <v>47</v>
      </c>
      <c r="J13357">
        <v>1</v>
      </c>
      <c r="K13357">
        <v>5806</v>
      </c>
      <c r="L13357" t="s">
        <v>471</v>
      </c>
      <c r="M13357" s="2">
        <f>+Table3[[#This Row],[CHW]]/Table3[[#This Row],[Count of Airbill Number]]</f>
        <v>47</v>
      </c>
    </row>
    <row r="13358" spans="2:13">
      <c r="B13358" t="s">
        <v>20</v>
      </c>
      <c r="C13358" t="s">
        <v>472</v>
      </c>
      <c r="D13358" t="s">
        <v>22</v>
      </c>
      <c r="E13358" t="s">
        <v>778</v>
      </c>
      <c r="F13358" t="s">
        <v>776</v>
      </c>
      <c r="G13358" t="s">
        <v>112</v>
      </c>
      <c r="H13358" t="s">
        <v>211</v>
      </c>
      <c r="I13358">
        <v>47</v>
      </c>
      <c r="J13358">
        <v>2</v>
      </c>
      <c r="K13358">
        <v>5807</v>
      </c>
      <c r="L13358" t="s">
        <v>471</v>
      </c>
      <c r="M13358" s="2">
        <f>+Table3[[#This Row],[CHW]]/Table3[[#This Row],[Count of Airbill Number]]</f>
        <v>23.5</v>
      </c>
    </row>
    <row r="13359" spans="2:13">
      <c r="B13359" t="s">
        <v>20</v>
      </c>
      <c r="C13359" t="s">
        <v>472</v>
      </c>
      <c r="D13359" t="s">
        <v>22</v>
      </c>
      <c r="E13359" t="s">
        <v>776</v>
      </c>
      <c r="F13359" t="s">
        <v>776</v>
      </c>
      <c r="G13359" t="s">
        <v>48</v>
      </c>
      <c r="H13359" t="s">
        <v>72</v>
      </c>
      <c r="I13359">
        <v>47</v>
      </c>
      <c r="J13359">
        <v>3</v>
      </c>
      <c r="K13359">
        <v>5808</v>
      </c>
      <c r="L13359" t="s">
        <v>471</v>
      </c>
      <c r="M13359" s="2">
        <f>+Table3[[#This Row],[CHW]]/Table3[[#This Row],[Count of Airbill Number]]</f>
        <v>15.666666666666666</v>
      </c>
    </row>
    <row r="13360" spans="2:13">
      <c r="B13360" t="s">
        <v>20</v>
      </c>
      <c r="C13360" t="s">
        <v>472</v>
      </c>
      <c r="D13360" t="s">
        <v>22</v>
      </c>
      <c r="E13360" t="s">
        <v>776</v>
      </c>
      <c r="F13360" t="s">
        <v>776</v>
      </c>
      <c r="G13360" t="s">
        <v>31</v>
      </c>
      <c r="H13360" t="s">
        <v>59</v>
      </c>
      <c r="I13360">
        <v>47</v>
      </c>
      <c r="J13360">
        <v>1</v>
      </c>
      <c r="K13360">
        <v>5809</v>
      </c>
      <c r="L13360" t="s">
        <v>471</v>
      </c>
      <c r="M13360" s="2">
        <f>+Table3[[#This Row],[CHW]]/Table3[[#This Row],[Count of Airbill Number]]</f>
        <v>47</v>
      </c>
    </row>
    <row r="13361" spans="2:13">
      <c r="B13361" t="s">
        <v>20</v>
      </c>
      <c r="C13361" t="s">
        <v>472</v>
      </c>
      <c r="D13361" t="s">
        <v>22</v>
      </c>
      <c r="E13361" t="s">
        <v>777</v>
      </c>
      <c r="F13361" t="s">
        <v>778</v>
      </c>
      <c r="G13361" t="s">
        <v>26</v>
      </c>
      <c r="H13361" t="s">
        <v>155</v>
      </c>
      <c r="I13361">
        <v>47</v>
      </c>
      <c r="J13361">
        <v>4</v>
      </c>
      <c r="K13361">
        <v>5810</v>
      </c>
      <c r="L13361" t="s">
        <v>471</v>
      </c>
      <c r="M13361" s="2">
        <f>+Table3[[#This Row],[CHW]]/Table3[[#This Row],[Count of Airbill Number]]</f>
        <v>11.75</v>
      </c>
    </row>
    <row r="13362" spans="2:13">
      <c r="B13362" t="s">
        <v>20</v>
      </c>
      <c r="C13362" t="s">
        <v>472</v>
      </c>
      <c r="D13362" t="s">
        <v>22</v>
      </c>
      <c r="E13362" t="s">
        <v>777</v>
      </c>
      <c r="F13362" t="s">
        <v>778</v>
      </c>
      <c r="G13362" t="s">
        <v>97</v>
      </c>
      <c r="H13362" t="s">
        <v>521</v>
      </c>
      <c r="I13362">
        <v>47</v>
      </c>
      <c r="J13362">
        <v>3</v>
      </c>
      <c r="K13362">
        <v>5811</v>
      </c>
      <c r="L13362" t="s">
        <v>471</v>
      </c>
      <c r="M13362" s="2">
        <f>+Table3[[#This Row],[CHW]]/Table3[[#This Row],[Count of Airbill Number]]</f>
        <v>15.666666666666666</v>
      </c>
    </row>
    <row r="13363" spans="2:13">
      <c r="B13363" t="s">
        <v>20</v>
      </c>
      <c r="C13363" t="s">
        <v>472</v>
      </c>
      <c r="D13363" t="s">
        <v>22</v>
      </c>
      <c r="E13363" t="s">
        <v>778</v>
      </c>
      <c r="F13363" t="s">
        <v>778</v>
      </c>
      <c r="G13363" t="s">
        <v>86</v>
      </c>
      <c r="H13363" t="s">
        <v>353</v>
      </c>
      <c r="I13363">
        <v>47</v>
      </c>
      <c r="J13363">
        <v>3</v>
      </c>
      <c r="K13363">
        <v>5812</v>
      </c>
      <c r="L13363" t="s">
        <v>471</v>
      </c>
      <c r="M13363" s="2">
        <f>+Table3[[#This Row],[CHW]]/Table3[[#This Row],[Count of Airbill Number]]</f>
        <v>15.666666666666666</v>
      </c>
    </row>
    <row r="13364" spans="2:13">
      <c r="B13364" t="s">
        <v>20</v>
      </c>
      <c r="C13364" t="s">
        <v>472</v>
      </c>
      <c r="D13364" t="s">
        <v>22</v>
      </c>
      <c r="E13364" t="s">
        <v>776</v>
      </c>
      <c r="F13364" t="s">
        <v>776</v>
      </c>
      <c r="G13364" t="s">
        <v>137</v>
      </c>
      <c r="H13364" t="s">
        <v>37</v>
      </c>
      <c r="I13364">
        <v>47</v>
      </c>
      <c r="J13364">
        <v>3</v>
      </c>
      <c r="K13364">
        <v>5813</v>
      </c>
      <c r="L13364" t="s">
        <v>471</v>
      </c>
      <c r="M13364" s="2">
        <f>+Table3[[#This Row],[CHW]]/Table3[[#This Row],[Count of Airbill Number]]</f>
        <v>15.666666666666666</v>
      </c>
    </row>
    <row r="13365" spans="2:13">
      <c r="B13365" t="s">
        <v>20</v>
      </c>
      <c r="C13365" t="s">
        <v>472</v>
      </c>
      <c r="D13365" t="s">
        <v>22</v>
      </c>
      <c r="E13365" t="s">
        <v>778</v>
      </c>
      <c r="F13365" t="s">
        <v>776</v>
      </c>
      <c r="G13365" t="s">
        <v>267</v>
      </c>
      <c r="H13365" t="s">
        <v>165</v>
      </c>
      <c r="I13365">
        <v>47</v>
      </c>
      <c r="J13365">
        <v>2</v>
      </c>
      <c r="K13365">
        <v>5814</v>
      </c>
      <c r="L13365" t="s">
        <v>471</v>
      </c>
      <c r="M13365" s="2">
        <f>+Table3[[#This Row],[CHW]]/Table3[[#This Row],[Count of Airbill Number]]</f>
        <v>23.5</v>
      </c>
    </row>
    <row r="13366" spans="2:13">
      <c r="B13366" t="s">
        <v>20</v>
      </c>
      <c r="C13366" t="s">
        <v>472</v>
      </c>
      <c r="D13366" t="s">
        <v>22</v>
      </c>
      <c r="E13366" t="s">
        <v>776</v>
      </c>
      <c r="F13366" t="s">
        <v>777</v>
      </c>
      <c r="G13366" t="s">
        <v>89</v>
      </c>
      <c r="H13366" t="s">
        <v>162</v>
      </c>
      <c r="I13366">
        <v>47</v>
      </c>
      <c r="J13366">
        <v>1</v>
      </c>
      <c r="K13366">
        <v>5815</v>
      </c>
      <c r="L13366" t="s">
        <v>471</v>
      </c>
      <c r="M13366" s="2">
        <f>+Table3[[#This Row],[CHW]]/Table3[[#This Row],[Count of Airbill Number]]</f>
        <v>47</v>
      </c>
    </row>
    <row r="13367" spans="2:13">
      <c r="B13367" t="s">
        <v>20</v>
      </c>
      <c r="C13367" t="s">
        <v>472</v>
      </c>
      <c r="D13367" t="s">
        <v>22</v>
      </c>
      <c r="E13367" t="s">
        <v>776</v>
      </c>
      <c r="F13367" t="s">
        <v>778</v>
      </c>
      <c r="G13367" t="s">
        <v>88</v>
      </c>
      <c r="H13367" t="s">
        <v>90</v>
      </c>
      <c r="I13367">
        <v>47</v>
      </c>
      <c r="J13367">
        <v>1</v>
      </c>
      <c r="K13367">
        <v>5816</v>
      </c>
      <c r="L13367" t="s">
        <v>471</v>
      </c>
      <c r="M13367" s="2">
        <f>+Table3[[#This Row],[CHW]]/Table3[[#This Row],[Count of Airbill Number]]</f>
        <v>47</v>
      </c>
    </row>
    <row r="13368" spans="2:13">
      <c r="B13368" t="s">
        <v>20</v>
      </c>
      <c r="C13368" t="s">
        <v>472</v>
      </c>
      <c r="D13368" t="s">
        <v>22</v>
      </c>
      <c r="E13368" t="s">
        <v>776</v>
      </c>
      <c r="F13368" t="s">
        <v>776</v>
      </c>
      <c r="G13368" t="s">
        <v>59</v>
      </c>
      <c r="H13368" t="s">
        <v>57</v>
      </c>
      <c r="I13368">
        <v>47</v>
      </c>
      <c r="J13368">
        <v>7</v>
      </c>
      <c r="K13368">
        <v>5817</v>
      </c>
      <c r="L13368" t="s">
        <v>471</v>
      </c>
      <c r="M13368" s="2">
        <f>+Table3[[#This Row],[CHW]]/Table3[[#This Row],[Count of Airbill Number]]</f>
        <v>6.7142857142857144</v>
      </c>
    </row>
    <row r="13369" spans="2:13">
      <c r="B13369" t="s">
        <v>20</v>
      </c>
      <c r="C13369" t="s">
        <v>472</v>
      </c>
      <c r="D13369" t="s">
        <v>22</v>
      </c>
      <c r="E13369" t="s">
        <v>776</v>
      </c>
      <c r="F13369" t="s">
        <v>776</v>
      </c>
      <c r="G13369" t="s">
        <v>49</v>
      </c>
      <c r="H13369" t="s">
        <v>67</v>
      </c>
      <c r="I13369">
        <v>47</v>
      </c>
      <c r="J13369">
        <v>3</v>
      </c>
      <c r="K13369">
        <v>5818</v>
      </c>
      <c r="L13369" t="s">
        <v>471</v>
      </c>
      <c r="M13369" s="2">
        <f>+Table3[[#This Row],[CHW]]/Table3[[#This Row],[Count of Airbill Number]]</f>
        <v>15.666666666666666</v>
      </c>
    </row>
    <row r="13370" spans="2:13">
      <c r="B13370" t="s">
        <v>20</v>
      </c>
      <c r="C13370" t="s">
        <v>472</v>
      </c>
      <c r="D13370" t="s">
        <v>22</v>
      </c>
      <c r="E13370" t="s">
        <v>776</v>
      </c>
      <c r="F13370" t="s">
        <v>776</v>
      </c>
      <c r="G13370" t="s">
        <v>132</v>
      </c>
      <c r="H13370" t="s">
        <v>312</v>
      </c>
      <c r="I13370">
        <v>47</v>
      </c>
      <c r="J13370">
        <v>3</v>
      </c>
      <c r="K13370">
        <v>5819</v>
      </c>
      <c r="L13370" t="s">
        <v>471</v>
      </c>
      <c r="M13370" s="2">
        <f>+Table3[[#This Row],[CHW]]/Table3[[#This Row],[Count of Airbill Number]]</f>
        <v>15.666666666666666</v>
      </c>
    </row>
    <row r="13371" spans="2:13">
      <c r="B13371" t="s">
        <v>20</v>
      </c>
      <c r="C13371" t="s">
        <v>472</v>
      </c>
      <c r="D13371" t="s">
        <v>22</v>
      </c>
      <c r="E13371" t="s">
        <v>777</v>
      </c>
      <c r="F13371" t="s">
        <v>778</v>
      </c>
      <c r="G13371" t="s">
        <v>29</v>
      </c>
      <c r="H13371" t="s">
        <v>310</v>
      </c>
      <c r="I13371">
        <v>47</v>
      </c>
      <c r="J13371">
        <v>3</v>
      </c>
      <c r="K13371">
        <v>5820</v>
      </c>
      <c r="L13371" t="s">
        <v>471</v>
      </c>
      <c r="M13371" s="2">
        <f>+Table3[[#This Row],[CHW]]/Table3[[#This Row],[Count of Airbill Number]]</f>
        <v>15.666666666666666</v>
      </c>
    </row>
    <row r="13372" spans="2:13">
      <c r="B13372" t="s">
        <v>20</v>
      </c>
      <c r="C13372" t="s">
        <v>472</v>
      </c>
      <c r="D13372" t="s">
        <v>22</v>
      </c>
      <c r="E13372" t="s">
        <v>778</v>
      </c>
      <c r="F13372" t="s">
        <v>777</v>
      </c>
      <c r="G13372" t="s">
        <v>333</v>
      </c>
      <c r="H13372" t="s">
        <v>326</v>
      </c>
      <c r="I13372">
        <v>47</v>
      </c>
      <c r="J13372">
        <v>1</v>
      </c>
      <c r="K13372">
        <v>5821</v>
      </c>
      <c r="L13372" t="s">
        <v>471</v>
      </c>
      <c r="M13372" s="2">
        <f>+Table3[[#This Row],[CHW]]/Table3[[#This Row],[Count of Airbill Number]]</f>
        <v>47</v>
      </c>
    </row>
    <row r="13373" spans="2:13">
      <c r="B13373" t="s">
        <v>20</v>
      </c>
      <c r="C13373" t="s">
        <v>21</v>
      </c>
      <c r="D13373" t="s">
        <v>22</v>
      </c>
      <c r="E13373" t="s">
        <v>776</v>
      </c>
      <c r="F13373" t="s">
        <v>776</v>
      </c>
      <c r="G13373" t="s">
        <v>37</v>
      </c>
      <c r="H13373" t="s">
        <v>23</v>
      </c>
      <c r="I13373">
        <v>46.91</v>
      </c>
      <c r="J13373">
        <v>13</v>
      </c>
      <c r="K13373">
        <v>5822</v>
      </c>
      <c r="L13373" t="s">
        <v>471</v>
      </c>
      <c r="M13373" s="2">
        <f>+Table3[[#This Row],[CHW]]/Table3[[#This Row],[Count of Airbill Number]]</f>
        <v>3.6084615384615382</v>
      </c>
    </row>
    <row r="13374" spans="2:13">
      <c r="B13374" t="s">
        <v>20</v>
      </c>
      <c r="C13374" t="s">
        <v>21</v>
      </c>
      <c r="D13374" t="s">
        <v>22</v>
      </c>
      <c r="E13374" t="s">
        <v>777</v>
      </c>
      <c r="F13374" t="s">
        <v>777</v>
      </c>
      <c r="G13374" t="s">
        <v>274</v>
      </c>
      <c r="H13374" t="s">
        <v>570</v>
      </c>
      <c r="I13374">
        <v>46.8</v>
      </c>
      <c r="J13374">
        <v>7</v>
      </c>
      <c r="K13374">
        <v>5823</v>
      </c>
      <c r="L13374" t="s">
        <v>471</v>
      </c>
      <c r="M13374" s="2">
        <f>+Table3[[#This Row],[CHW]]/Table3[[#This Row],[Count of Airbill Number]]</f>
        <v>6.6857142857142851</v>
      </c>
    </row>
    <row r="13375" spans="2:13">
      <c r="B13375" t="s">
        <v>35</v>
      </c>
      <c r="C13375" t="s">
        <v>472</v>
      </c>
      <c r="D13375" t="s">
        <v>36</v>
      </c>
      <c r="E13375" t="s">
        <v>777</v>
      </c>
      <c r="F13375" t="s">
        <v>777</v>
      </c>
      <c r="G13375" t="s">
        <v>106</v>
      </c>
      <c r="H13375" t="s">
        <v>511</v>
      </c>
      <c r="I13375">
        <v>46.7</v>
      </c>
      <c r="J13375">
        <v>4</v>
      </c>
      <c r="K13375">
        <v>5824</v>
      </c>
      <c r="L13375" t="s">
        <v>471</v>
      </c>
      <c r="M13375" s="2">
        <f>+Table3[[#This Row],[CHW]]/Table3[[#This Row],[Count of Airbill Number]]</f>
        <v>11.675000000000001</v>
      </c>
    </row>
    <row r="13376" spans="2:13">
      <c r="B13376" t="s">
        <v>20</v>
      </c>
      <c r="C13376" t="s">
        <v>472</v>
      </c>
      <c r="D13376" t="s">
        <v>22</v>
      </c>
      <c r="E13376" t="s">
        <v>776</v>
      </c>
      <c r="F13376" t="s">
        <v>777</v>
      </c>
      <c r="G13376" t="s">
        <v>49</v>
      </c>
      <c r="H13376" t="s">
        <v>27</v>
      </c>
      <c r="I13376">
        <v>46.7</v>
      </c>
      <c r="J13376">
        <v>2</v>
      </c>
      <c r="K13376">
        <v>5825</v>
      </c>
      <c r="L13376" t="s">
        <v>471</v>
      </c>
      <c r="M13376" s="2">
        <f>+Table3[[#This Row],[CHW]]/Table3[[#This Row],[Count of Airbill Number]]</f>
        <v>23.35</v>
      </c>
    </row>
    <row r="13377" spans="2:13">
      <c r="B13377" t="s">
        <v>20</v>
      </c>
      <c r="C13377" t="s">
        <v>472</v>
      </c>
      <c r="D13377" t="s">
        <v>22</v>
      </c>
      <c r="E13377" t="s">
        <v>777</v>
      </c>
      <c r="F13377" t="s">
        <v>778</v>
      </c>
      <c r="G13377" t="s">
        <v>106</v>
      </c>
      <c r="H13377" t="s">
        <v>644</v>
      </c>
      <c r="I13377">
        <v>46.6</v>
      </c>
      <c r="J13377">
        <v>1</v>
      </c>
      <c r="K13377">
        <v>5826</v>
      </c>
      <c r="L13377" t="s">
        <v>471</v>
      </c>
      <c r="M13377" s="2">
        <f>+Table3[[#This Row],[CHW]]/Table3[[#This Row],[Count of Airbill Number]]</f>
        <v>46.6</v>
      </c>
    </row>
    <row r="13378" spans="2:13">
      <c r="B13378" t="s">
        <v>20</v>
      </c>
      <c r="C13378" t="s">
        <v>472</v>
      </c>
      <c r="D13378" t="s">
        <v>22</v>
      </c>
      <c r="E13378" t="s">
        <v>777</v>
      </c>
      <c r="F13378" t="s">
        <v>777</v>
      </c>
      <c r="G13378" t="s">
        <v>205</v>
      </c>
      <c r="H13378" t="s">
        <v>290</v>
      </c>
      <c r="I13378">
        <v>46.5</v>
      </c>
      <c r="J13378">
        <v>3</v>
      </c>
      <c r="K13378">
        <v>5827</v>
      </c>
      <c r="L13378" t="s">
        <v>471</v>
      </c>
      <c r="M13378" s="2">
        <f>+Table3[[#This Row],[CHW]]/Table3[[#This Row],[Count of Airbill Number]]</f>
        <v>15.5</v>
      </c>
    </row>
    <row r="13379" spans="2:13">
      <c r="B13379" t="s">
        <v>20</v>
      </c>
      <c r="C13379" t="s">
        <v>472</v>
      </c>
      <c r="D13379" t="s">
        <v>22</v>
      </c>
      <c r="E13379" t="s">
        <v>776</v>
      </c>
      <c r="F13379" t="s">
        <v>776</v>
      </c>
      <c r="G13379" t="s">
        <v>107</v>
      </c>
      <c r="H13379" t="s">
        <v>24</v>
      </c>
      <c r="I13379">
        <v>46.5</v>
      </c>
      <c r="J13379">
        <v>4</v>
      </c>
      <c r="K13379">
        <v>5828</v>
      </c>
      <c r="L13379" t="s">
        <v>471</v>
      </c>
      <c r="M13379" s="2">
        <f>+Table3[[#This Row],[CHW]]/Table3[[#This Row],[Count of Airbill Number]]</f>
        <v>11.625</v>
      </c>
    </row>
    <row r="13380" spans="2:13">
      <c r="B13380" t="s">
        <v>35</v>
      </c>
      <c r="C13380" t="s">
        <v>472</v>
      </c>
      <c r="D13380" t="s">
        <v>36</v>
      </c>
      <c r="E13380" t="s">
        <v>776</v>
      </c>
      <c r="F13380" t="s">
        <v>776</v>
      </c>
      <c r="G13380" t="s">
        <v>432</v>
      </c>
      <c r="H13380" t="s">
        <v>524</v>
      </c>
      <c r="I13380">
        <v>46.4</v>
      </c>
      <c r="J13380">
        <v>3</v>
      </c>
      <c r="K13380">
        <v>5829</v>
      </c>
      <c r="L13380" t="s">
        <v>471</v>
      </c>
      <c r="M13380" s="2">
        <f>+Table3[[#This Row],[CHW]]/Table3[[#This Row],[Count of Airbill Number]]</f>
        <v>15.466666666666667</v>
      </c>
    </row>
    <row r="13381" spans="2:13">
      <c r="B13381" t="s">
        <v>20</v>
      </c>
      <c r="C13381" t="s">
        <v>472</v>
      </c>
      <c r="D13381" t="s">
        <v>22</v>
      </c>
      <c r="E13381" t="s">
        <v>776</v>
      </c>
      <c r="F13381" t="s">
        <v>776</v>
      </c>
      <c r="G13381" t="s">
        <v>72</v>
      </c>
      <c r="H13381" t="s">
        <v>49</v>
      </c>
      <c r="I13381">
        <v>46.297020000000003</v>
      </c>
      <c r="J13381">
        <v>6</v>
      </c>
      <c r="K13381">
        <v>5830</v>
      </c>
      <c r="L13381" t="s">
        <v>471</v>
      </c>
      <c r="M13381" s="2">
        <f>+Table3[[#This Row],[CHW]]/Table3[[#This Row],[Count of Airbill Number]]</f>
        <v>7.7161700000000009</v>
      </c>
    </row>
    <row r="13382" spans="2:13">
      <c r="B13382" t="s">
        <v>35</v>
      </c>
      <c r="C13382" t="s">
        <v>21</v>
      </c>
      <c r="D13382" t="s">
        <v>36</v>
      </c>
      <c r="E13382" t="s">
        <v>776</v>
      </c>
      <c r="F13382" t="s">
        <v>776</v>
      </c>
      <c r="G13382" t="s">
        <v>85</v>
      </c>
      <c r="H13382" t="s">
        <v>116</v>
      </c>
      <c r="I13382">
        <v>46.249999999999993</v>
      </c>
      <c r="J13382">
        <v>5</v>
      </c>
      <c r="K13382">
        <v>5831</v>
      </c>
      <c r="L13382" t="s">
        <v>471</v>
      </c>
      <c r="M13382" s="2">
        <f>+Table3[[#This Row],[CHW]]/Table3[[#This Row],[Count of Airbill Number]]</f>
        <v>9.2499999999999982</v>
      </c>
    </row>
    <row r="13383" spans="2:13">
      <c r="B13383" t="s">
        <v>35</v>
      </c>
      <c r="C13383" t="s">
        <v>472</v>
      </c>
      <c r="D13383" t="s">
        <v>36</v>
      </c>
      <c r="E13383" t="s">
        <v>778</v>
      </c>
      <c r="F13383" t="s">
        <v>778</v>
      </c>
      <c r="G13383" t="s">
        <v>560</v>
      </c>
      <c r="H13383" t="s">
        <v>150</v>
      </c>
      <c r="I13383">
        <v>46</v>
      </c>
      <c r="J13383">
        <v>1</v>
      </c>
      <c r="K13383">
        <v>5832</v>
      </c>
      <c r="L13383" t="s">
        <v>471</v>
      </c>
      <c r="M13383" s="2">
        <f>+Table3[[#This Row],[CHW]]/Table3[[#This Row],[Count of Airbill Number]]</f>
        <v>46</v>
      </c>
    </row>
    <row r="13384" spans="2:13">
      <c r="B13384" t="s">
        <v>35</v>
      </c>
      <c r="C13384" t="s">
        <v>472</v>
      </c>
      <c r="D13384" t="s">
        <v>36</v>
      </c>
      <c r="E13384" t="s">
        <v>776</v>
      </c>
      <c r="F13384" t="s">
        <v>776</v>
      </c>
      <c r="G13384" t="s">
        <v>63</v>
      </c>
      <c r="H13384" t="s">
        <v>37</v>
      </c>
      <c r="I13384">
        <v>46</v>
      </c>
      <c r="J13384">
        <v>1</v>
      </c>
      <c r="K13384">
        <v>5833</v>
      </c>
      <c r="L13384" t="s">
        <v>471</v>
      </c>
      <c r="M13384" s="2">
        <f>+Table3[[#This Row],[CHW]]/Table3[[#This Row],[Count of Airbill Number]]</f>
        <v>46</v>
      </c>
    </row>
    <row r="13385" spans="2:13">
      <c r="B13385" t="s">
        <v>35</v>
      </c>
      <c r="C13385" t="s">
        <v>472</v>
      </c>
      <c r="D13385" t="s">
        <v>36</v>
      </c>
      <c r="E13385" t="s">
        <v>778</v>
      </c>
      <c r="F13385" t="s">
        <v>778</v>
      </c>
      <c r="G13385" t="s">
        <v>475</v>
      </c>
      <c r="H13385" t="s">
        <v>51</v>
      </c>
      <c r="I13385">
        <v>46</v>
      </c>
      <c r="J13385">
        <v>1</v>
      </c>
      <c r="K13385">
        <v>5834</v>
      </c>
      <c r="L13385" t="s">
        <v>471</v>
      </c>
      <c r="M13385" s="2">
        <f>+Table3[[#This Row],[CHW]]/Table3[[#This Row],[Count of Airbill Number]]</f>
        <v>46</v>
      </c>
    </row>
    <row r="13386" spans="2:13">
      <c r="B13386" t="s">
        <v>20</v>
      </c>
      <c r="C13386" t="s">
        <v>472</v>
      </c>
      <c r="D13386" t="s">
        <v>22</v>
      </c>
      <c r="E13386" t="s">
        <v>777</v>
      </c>
      <c r="F13386" t="s">
        <v>777</v>
      </c>
      <c r="G13386" t="s">
        <v>179</v>
      </c>
      <c r="H13386" t="s">
        <v>326</v>
      </c>
      <c r="I13386">
        <v>46</v>
      </c>
      <c r="J13386">
        <v>1</v>
      </c>
      <c r="K13386">
        <v>5835</v>
      </c>
      <c r="L13386" t="s">
        <v>471</v>
      </c>
      <c r="M13386" s="2">
        <f>+Table3[[#This Row],[CHW]]/Table3[[#This Row],[Count of Airbill Number]]</f>
        <v>46</v>
      </c>
    </row>
    <row r="13387" spans="2:13">
      <c r="B13387" t="s">
        <v>20</v>
      </c>
      <c r="C13387" t="s">
        <v>472</v>
      </c>
      <c r="D13387" t="s">
        <v>22</v>
      </c>
      <c r="E13387" t="s">
        <v>777</v>
      </c>
      <c r="F13387" t="s">
        <v>777</v>
      </c>
      <c r="G13387" t="s">
        <v>55</v>
      </c>
      <c r="H13387" t="s">
        <v>664</v>
      </c>
      <c r="I13387">
        <v>46</v>
      </c>
      <c r="J13387">
        <v>3</v>
      </c>
      <c r="K13387">
        <v>5836</v>
      </c>
      <c r="L13387" t="s">
        <v>471</v>
      </c>
      <c r="M13387" s="2">
        <f>+Table3[[#This Row],[CHW]]/Table3[[#This Row],[Count of Airbill Number]]</f>
        <v>15.333333333333334</v>
      </c>
    </row>
    <row r="13388" spans="2:13">
      <c r="B13388" t="s">
        <v>20</v>
      </c>
      <c r="C13388" t="s">
        <v>472</v>
      </c>
      <c r="D13388" t="s">
        <v>22</v>
      </c>
      <c r="E13388" t="s">
        <v>776</v>
      </c>
      <c r="F13388" t="s">
        <v>776</v>
      </c>
      <c r="G13388" t="s">
        <v>39</v>
      </c>
      <c r="H13388" t="s">
        <v>50</v>
      </c>
      <c r="I13388">
        <v>46</v>
      </c>
      <c r="J13388">
        <v>2</v>
      </c>
      <c r="K13388">
        <v>5837</v>
      </c>
      <c r="L13388" t="s">
        <v>471</v>
      </c>
      <c r="M13388" s="2">
        <f>+Table3[[#This Row],[CHW]]/Table3[[#This Row],[Count of Airbill Number]]</f>
        <v>23</v>
      </c>
    </row>
    <row r="13389" spans="2:13">
      <c r="B13389" t="s">
        <v>20</v>
      </c>
      <c r="C13389" t="s">
        <v>472</v>
      </c>
      <c r="D13389" t="s">
        <v>22</v>
      </c>
      <c r="E13389" t="s">
        <v>776</v>
      </c>
      <c r="F13389" t="s">
        <v>776</v>
      </c>
      <c r="G13389" t="s">
        <v>54</v>
      </c>
      <c r="H13389" t="s">
        <v>85</v>
      </c>
      <c r="I13389">
        <v>46</v>
      </c>
      <c r="J13389">
        <v>2</v>
      </c>
      <c r="K13389">
        <v>5838</v>
      </c>
      <c r="L13389" t="s">
        <v>471</v>
      </c>
      <c r="M13389" s="2">
        <f>+Table3[[#This Row],[CHW]]/Table3[[#This Row],[Count of Airbill Number]]</f>
        <v>23</v>
      </c>
    </row>
    <row r="13390" spans="2:13">
      <c r="B13390" t="s">
        <v>20</v>
      </c>
      <c r="C13390" t="s">
        <v>472</v>
      </c>
      <c r="D13390" t="s">
        <v>22</v>
      </c>
      <c r="E13390" t="s">
        <v>777</v>
      </c>
      <c r="F13390" t="s">
        <v>776</v>
      </c>
      <c r="G13390" t="s">
        <v>259</v>
      </c>
      <c r="H13390" t="s">
        <v>165</v>
      </c>
      <c r="I13390">
        <v>46</v>
      </c>
      <c r="J13390">
        <v>2</v>
      </c>
      <c r="K13390">
        <v>5839</v>
      </c>
      <c r="L13390" t="s">
        <v>471</v>
      </c>
      <c r="M13390" s="2">
        <f>+Table3[[#This Row],[CHW]]/Table3[[#This Row],[Count of Airbill Number]]</f>
        <v>23</v>
      </c>
    </row>
    <row r="13391" spans="2:13">
      <c r="B13391" t="s">
        <v>20</v>
      </c>
      <c r="C13391" t="s">
        <v>472</v>
      </c>
      <c r="D13391" t="s">
        <v>22</v>
      </c>
      <c r="E13391" t="s">
        <v>776</v>
      </c>
      <c r="F13391" t="s">
        <v>777</v>
      </c>
      <c r="G13391" t="s">
        <v>57</v>
      </c>
      <c r="H13391" t="s">
        <v>55</v>
      </c>
      <c r="I13391">
        <v>46</v>
      </c>
      <c r="J13391">
        <v>1</v>
      </c>
      <c r="K13391">
        <v>5840</v>
      </c>
      <c r="L13391" t="s">
        <v>471</v>
      </c>
      <c r="M13391" s="2">
        <f>+Table3[[#This Row],[CHW]]/Table3[[#This Row],[Count of Airbill Number]]</f>
        <v>46</v>
      </c>
    </row>
    <row r="13392" spans="2:13">
      <c r="B13392" t="s">
        <v>20</v>
      </c>
      <c r="C13392" t="s">
        <v>472</v>
      </c>
      <c r="D13392" t="s">
        <v>22</v>
      </c>
      <c r="E13392" t="s">
        <v>777</v>
      </c>
      <c r="F13392" t="s">
        <v>778</v>
      </c>
      <c r="G13392" t="s">
        <v>110</v>
      </c>
      <c r="H13392" t="s">
        <v>174</v>
      </c>
      <c r="I13392">
        <v>46</v>
      </c>
      <c r="J13392">
        <v>2</v>
      </c>
      <c r="K13392">
        <v>5841</v>
      </c>
      <c r="L13392" t="s">
        <v>471</v>
      </c>
      <c r="M13392" s="2">
        <f>+Table3[[#This Row],[CHW]]/Table3[[#This Row],[Count of Airbill Number]]</f>
        <v>23</v>
      </c>
    </row>
    <row r="13393" spans="2:13">
      <c r="B13393" t="s">
        <v>20</v>
      </c>
      <c r="C13393" t="s">
        <v>472</v>
      </c>
      <c r="D13393" t="s">
        <v>22</v>
      </c>
      <c r="E13393" t="s">
        <v>778</v>
      </c>
      <c r="F13393" t="s">
        <v>778</v>
      </c>
      <c r="G13393" t="s">
        <v>90</v>
      </c>
      <c r="H13393" t="s">
        <v>174</v>
      </c>
      <c r="I13393">
        <v>46</v>
      </c>
      <c r="J13393">
        <v>1</v>
      </c>
      <c r="K13393">
        <v>5842</v>
      </c>
      <c r="L13393" t="s">
        <v>471</v>
      </c>
      <c r="M13393" s="2">
        <f>+Table3[[#This Row],[CHW]]/Table3[[#This Row],[Count of Airbill Number]]</f>
        <v>46</v>
      </c>
    </row>
    <row r="13394" spans="2:13">
      <c r="B13394" t="s">
        <v>20</v>
      </c>
      <c r="C13394" t="s">
        <v>472</v>
      </c>
      <c r="D13394" t="s">
        <v>22</v>
      </c>
      <c r="E13394" t="s">
        <v>776</v>
      </c>
      <c r="F13394" t="s">
        <v>776</v>
      </c>
      <c r="G13394" t="s">
        <v>32</v>
      </c>
      <c r="H13394" t="s">
        <v>202</v>
      </c>
      <c r="I13394">
        <v>46</v>
      </c>
      <c r="J13394">
        <v>1</v>
      </c>
      <c r="K13394">
        <v>5843</v>
      </c>
      <c r="L13394" t="s">
        <v>471</v>
      </c>
      <c r="M13394" s="2">
        <f>+Table3[[#This Row],[CHW]]/Table3[[#This Row],[Count of Airbill Number]]</f>
        <v>46</v>
      </c>
    </row>
    <row r="13395" spans="2:13">
      <c r="B13395" t="s">
        <v>20</v>
      </c>
      <c r="C13395" t="s">
        <v>472</v>
      </c>
      <c r="D13395" t="s">
        <v>22</v>
      </c>
      <c r="E13395" t="s">
        <v>778</v>
      </c>
      <c r="F13395" t="s">
        <v>777</v>
      </c>
      <c r="G13395" t="s">
        <v>333</v>
      </c>
      <c r="H13395" t="s">
        <v>190</v>
      </c>
      <c r="I13395">
        <v>46</v>
      </c>
      <c r="J13395">
        <v>2</v>
      </c>
      <c r="K13395">
        <v>5844</v>
      </c>
      <c r="L13395" t="s">
        <v>471</v>
      </c>
      <c r="M13395" s="2">
        <f>+Table3[[#This Row],[CHW]]/Table3[[#This Row],[Count of Airbill Number]]</f>
        <v>23</v>
      </c>
    </row>
    <row r="13396" spans="2:13">
      <c r="B13396" t="s">
        <v>20</v>
      </c>
      <c r="C13396" t="s">
        <v>472</v>
      </c>
      <c r="D13396" t="s">
        <v>36</v>
      </c>
      <c r="E13396" t="s">
        <v>777</v>
      </c>
      <c r="F13396" t="s">
        <v>777</v>
      </c>
      <c r="G13396" t="s">
        <v>110</v>
      </c>
      <c r="H13396" t="s">
        <v>190</v>
      </c>
      <c r="I13396">
        <v>46</v>
      </c>
      <c r="J13396">
        <v>1</v>
      </c>
      <c r="K13396">
        <v>5845</v>
      </c>
      <c r="L13396" t="s">
        <v>471</v>
      </c>
      <c r="M13396" s="2">
        <f>+Table3[[#This Row],[CHW]]/Table3[[#This Row],[Count of Airbill Number]]</f>
        <v>46</v>
      </c>
    </row>
    <row r="13397" spans="2:13">
      <c r="B13397" t="s">
        <v>20</v>
      </c>
      <c r="C13397" t="s">
        <v>472</v>
      </c>
      <c r="D13397" t="s">
        <v>22</v>
      </c>
      <c r="E13397" t="s">
        <v>776</v>
      </c>
      <c r="F13397" t="s">
        <v>776</v>
      </c>
      <c r="G13397" t="s">
        <v>453</v>
      </c>
      <c r="H13397" t="s">
        <v>71</v>
      </c>
      <c r="I13397">
        <v>45.966327000000007</v>
      </c>
      <c r="J13397">
        <v>1</v>
      </c>
      <c r="K13397">
        <v>5846</v>
      </c>
      <c r="L13397" t="s">
        <v>471</v>
      </c>
      <c r="M13397" s="2">
        <f>+Table3[[#This Row],[CHW]]/Table3[[#This Row],[Count of Airbill Number]]</f>
        <v>45.966327000000007</v>
      </c>
    </row>
    <row r="13398" spans="2:13">
      <c r="B13398" t="s">
        <v>35</v>
      </c>
      <c r="C13398" t="s">
        <v>21</v>
      </c>
      <c r="D13398" t="s">
        <v>36</v>
      </c>
      <c r="E13398" t="s">
        <v>777</v>
      </c>
      <c r="F13398" t="s">
        <v>777</v>
      </c>
      <c r="G13398" t="s">
        <v>259</v>
      </c>
      <c r="H13398" t="s">
        <v>274</v>
      </c>
      <c r="I13398">
        <v>45.9</v>
      </c>
      <c r="J13398">
        <v>3</v>
      </c>
      <c r="K13398">
        <v>5847</v>
      </c>
      <c r="L13398" t="s">
        <v>471</v>
      </c>
      <c r="M13398" s="2">
        <f>+Table3[[#This Row],[CHW]]/Table3[[#This Row],[Count of Airbill Number]]</f>
        <v>15.299999999999999</v>
      </c>
    </row>
    <row r="13399" spans="2:13">
      <c r="B13399" t="s">
        <v>20</v>
      </c>
      <c r="C13399" t="s">
        <v>21</v>
      </c>
      <c r="D13399" t="s">
        <v>22</v>
      </c>
      <c r="E13399" t="s">
        <v>777</v>
      </c>
      <c r="F13399" t="s">
        <v>777</v>
      </c>
      <c r="G13399" t="s">
        <v>44</v>
      </c>
      <c r="H13399" t="s">
        <v>511</v>
      </c>
      <c r="I13399">
        <v>45.71</v>
      </c>
      <c r="J13399">
        <v>9</v>
      </c>
      <c r="K13399">
        <v>5848</v>
      </c>
      <c r="L13399" t="s">
        <v>471</v>
      </c>
      <c r="M13399" s="2">
        <f>+Table3[[#This Row],[CHW]]/Table3[[#This Row],[Count of Airbill Number]]</f>
        <v>5.0788888888888888</v>
      </c>
    </row>
    <row r="13400" spans="2:13">
      <c r="B13400" t="s">
        <v>20</v>
      </c>
      <c r="C13400" t="s">
        <v>472</v>
      </c>
      <c r="D13400" t="s">
        <v>22</v>
      </c>
      <c r="E13400" t="s">
        <v>776</v>
      </c>
      <c r="F13400" t="s">
        <v>778</v>
      </c>
      <c r="G13400" t="s">
        <v>37</v>
      </c>
      <c r="H13400" t="s">
        <v>474</v>
      </c>
      <c r="I13400">
        <v>45.58</v>
      </c>
      <c r="J13400">
        <v>7</v>
      </c>
      <c r="K13400">
        <v>5849</v>
      </c>
      <c r="L13400" t="s">
        <v>471</v>
      </c>
      <c r="M13400" s="2">
        <f>+Table3[[#This Row],[CHW]]/Table3[[#This Row],[Count of Airbill Number]]</f>
        <v>6.5114285714285716</v>
      </c>
    </row>
    <row r="13401" spans="2:13">
      <c r="B13401" t="s">
        <v>20</v>
      </c>
      <c r="C13401" t="s">
        <v>21</v>
      </c>
      <c r="D13401" t="s">
        <v>22</v>
      </c>
      <c r="E13401" t="s">
        <v>776</v>
      </c>
      <c r="F13401" t="s">
        <v>776</v>
      </c>
      <c r="G13401" t="s">
        <v>312</v>
      </c>
      <c r="H13401" t="s">
        <v>123</v>
      </c>
      <c r="I13401">
        <v>45.56</v>
      </c>
      <c r="J13401">
        <v>3</v>
      </c>
      <c r="K13401">
        <v>5850</v>
      </c>
      <c r="L13401" t="s">
        <v>471</v>
      </c>
      <c r="M13401" s="2">
        <f>+Table3[[#This Row],[CHW]]/Table3[[#This Row],[Count of Airbill Number]]</f>
        <v>15.186666666666667</v>
      </c>
    </row>
    <row r="13402" spans="2:13">
      <c r="B13402" t="s">
        <v>20</v>
      </c>
      <c r="C13402" t="s">
        <v>21</v>
      </c>
      <c r="D13402" t="s">
        <v>22</v>
      </c>
      <c r="E13402" t="s">
        <v>776</v>
      </c>
      <c r="F13402" t="s">
        <v>777</v>
      </c>
      <c r="G13402" t="s">
        <v>32</v>
      </c>
      <c r="H13402" t="s">
        <v>27</v>
      </c>
      <c r="I13402">
        <v>45.540000000000006</v>
      </c>
      <c r="J13402">
        <v>3</v>
      </c>
      <c r="K13402">
        <v>5851</v>
      </c>
      <c r="L13402" t="s">
        <v>471</v>
      </c>
      <c r="M13402" s="2">
        <f>+Table3[[#This Row],[CHW]]/Table3[[#This Row],[Count of Airbill Number]]</f>
        <v>15.180000000000001</v>
      </c>
    </row>
    <row r="13403" spans="2:13">
      <c r="B13403" t="s">
        <v>20</v>
      </c>
      <c r="C13403" t="s">
        <v>21</v>
      </c>
      <c r="D13403" t="s">
        <v>22</v>
      </c>
      <c r="E13403" t="s">
        <v>778</v>
      </c>
      <c r="F13403" t="s">
        <v>777</v>
      </c>
      <c r="G13403" t="s">
        <v>112</v>
      </c>
      <c r="H13403" t="s">
        <v>52</v>
      </c>
      <c r="I13403">
        <v>45.5</v>
      </c>
      <c r="J13403">
        <v>4</v>
      </c>
      <c r="K13403">
        <v>5852</v>
      </c>
      <c r="L13403" t="s">
        <v>471</v>
      </c>
      <c r="M13403" s="2">
        <f>+Table3[[#This Row],[CHW]]/Table3[[#This Row],[Count of Airbill Number]]</f>
        <v>11.375</v>
      </c>
    </row>
    <row r="13404" spans="2:13">
      <c r="B13404" t="s">
        <v>20</v>
      </c>
      <c r="C13404" t="s">
        <v>472</v>
      </c>
      <c r="D13404" t="s">
        <v>22</v>
      </c>
      <c r="E13404" t="s">
        <v>778</v>
      </c>
      <c r="F13404" t="s">
        <v>778</v>
      </c>
      <c r="G13404" t="s">
        <v>124</v>
      </c>
      <c r="H13404" t="s">
        <v>311</v>
      </c>
      <c r="I13404">
        <v>45.5</v>
      </c>
      <c r="J13404">
        <v>3</v>
      </c>
      <c r="K13404">
        <v>5853</v>
      </c>
      <c r="L13404" t="s">
        <v>471</v>
      </c>
      <c r="M13404" s="2">
        <f>+Table3[[#This Row],[CHW]]/Table3[[#This Row],[Count of Airbill Number]]</f>
        <v>15.166666666666666</v>
      </c>
    </row>
    <row r="13405" spans="2:13">
      <c r="B13405" t="s">
        <v>20</v>
      </c>
      <c r="C13405" t="s">
        <v>472</v>
      </c>
      <c r="D13405" t="s">
        <v>22</v>
      </c>
      <c r="E13405" t="s">
        <v>777</v>
      </c>
      <c r="F13405" t="s">
        <v>777</v>
      </c>
      <c r="G13405" t="s">
        <v>290</v>
      </c>
      <c r="H13405" t="s">
        <v>542</v>
      </c>
      <c r="I13405">
        <v>45.45</v>
      </c>
      <c r="J13405">
        <v>4</v>
      </c>
      <c r="K13405">
        <v>5854</v>
      </c>
      <c r="L13405" t="s">
        <v>471</v>
      </c>
      <c r="M13405" s="2">
        <f>+Table3[[#This Row],[CHW]]/Table3[[#This Row],[Count of Airbill Number]]</f>
        <v>11.362500000000001</v>
      </c>
    </row>
    <row r="13406" spans="2:13">
      <c r="B13406" t="s">
        <v>20</v>
      </c>
      <c r="C13406" t="s">
        <v>21</v>
      </c>
      <c r="D13406" t="s">
        <v>22</v>
      </c>
      <c r="E13406" t="s">
        <v>777</v>
      </c>
      <c r="F13406" t="s">
        <v>777</v>
      </c>
      <c r="G13406" t="s">
        <v>97</v>
      </c>
      <c r="H13406" t="s">
        <v>626</v>
      </c>
      <c r="I13406">
        <v>45.42</v>
      </c>
      <c r="J13406">
        <v>5</v>
      </c>
      <c r="K13406">
        <v>5855</v>
      </c>
      <c r="L13406" t="s">
        <v>471</v>
      </c>
      <c r="M13406" s="2">
        <f>+Table3[[#This Row],[CHW]]/Table3[[#This Row],[Count of Airbill Number]]</f>
        <v>9.0839999999999996</v>
      </c>
    </row>
    <row r="13407" spans="2:13">
      <c r="B13407" t="s">
        <v>35</v>
      </c>
      <c r="C13407" t="s">
        <v>472</v>
      </c>
      <c r="D13407" t="s">
        <v>36</v>
      </c>
      <c r="E13407" t="s">
        <v>778</v>
      </c>
      <c r="F13407" t="s">
        <v>776</v>
      </c>
      <c r="G13407" t="s">
        <v>185</v>
      </c>
      <c r="H13407" t="s">
        <v>66</v>
      </c>
      <c r="I13407">
        <v>45.36</v>
      </c>
      <c r="J13407">
        <v>1</v>
      </c>
      <c r="K13407">
        <v>5856</v>
      </c>
      <c r="L13407" t="s">
        <v>471</v>
      </c>
      <c r="M13407" s="2">
        <f>+Table3[[#This Row],[CHW]]/Table3[[#This Row],[Count of Airbill Number]]</f>
        <v>45.36</v>
      </c>
    </row>
    <row r="13408" spans="2:13">
      <c r="B13408" t="s">
        <v>20</v>
      </c>
      <c r="C13408" t="s">
        <v>21</v>
      </c>
      <c r="D13408" t="s">
        <v>22</v>
      </c>
      <c r="E13408" t="s">
        <v>776</v>
      </c>
      <c r="F13408" t="s">
        <v>778</v>
      </c>
      <c r="G13408" t="s">
        <v>39</v>
      </c>
      <c r="H13408" t="s">
        <v>171</v>
      </c>
      <c r="I13408">
        <v>45.35</v>
      </c>
      <c r="J13408">
        <v>1</v>
      </c>
      <c r="K13408">
        <v>5857</v>
      </c>
      <c r="L13408" t="s">
        <v>471</v>
      </c>
      <c r="M13408" s="2">
        <f>+Table3[[#This Row],[CHW]]/Table3[[#This Row],[Count of Airbill Number]]</f>
        <v>45.35</v>
      </c>
    </row>
    <row r="13409" spans="2:13">
      <c r="B13409" t="s">
        <v>20</v>
      </c>
      <c r="C13409" t="s">
        <v>472</v>
      </c>
      <c r="D13409" t="s">
        <v>22</v>
      </c>
      <c r="E13409" t="s">
        <v>776</v>
      </c>
      <c r="F13409" t="s">
        <v>778</v>
      </c>
      <c r="G13409" t="s">
        <v>77</v>
      </c>
      <c r="H13409" t="s">
        <v>86</v>
      </c>
      <c r="I13409">
        <v>45.1</v>
      </c>
      <c r="J13409">
        <v>2</v>
      </c>
      <c r="K13409">
        <v>5858</v>
      </c>
      <c r="L13409" t="s">
        <v>471</v>
      </c>
      <c r="M13409" s="2">
        <f>+Table3[[#This Row],[CHW]]/Table3[[#This Row],[Count of Airbill Number]]</f>
        <v>22.55</v>
      </c>
    </row>
    <row r="13410" spans="2:13">
      <c r="B13410" t="s">
        <v>35</v>
      </c>
      <c r="C13410" t="s">
        <v>21</v>
      </c>
      <c r="D13410" t="s">
        <v>36</v>
      </c>
      <c r="E13410" t="s">
        <v>776</v>
      </c>
      <c r="F13410" t="s">
        <v>776</v>
      </c>
      <c r="G13410" t="s">
        <v>116</v>
      </c>
      <c r="H13410" t="s">
        <v>483</v>
      </c>
      <c r="I13410">
        <v>45</v>
      </c>
      <c r="J13410">
        <v>4</v>
      </c>
      <c r="K13410">
        <v>5859</v>
      </c>
      <c r="L13410" t="s">
        <v>471</v>
      </c>
      <c r="M13410" s="2">
        <f>+Table3[[#This Row],[CHW]]/Table3[[#This Row],[Count of Airbill Number]]</f>
        <v>11.25</v>
      </c>
    </row>
    <row r="13411" spans="2:13">
      <c r="B13411" t="s">
        <v>35</v>
      </c>
      <c r="C13411" t="s">
        <v>472</v>
      </c>
      <c r="D13411" t="s">
        <v>36</v>
      </c>
      <c r="E13411" t="s">
        <v>776</v>
      </c>
      <c r="F13411" t="s">
        <v>776</v>
      </c>
      <c r="G13411" t="s">
        <v>85</v>
      </c>
      <c r="H13411" t="s">
        <v>144</v>
      </c>
      <c r="I13411">
        <v>45</v>
      </c>
      <c r="J13411">
        <v>2</v>
      </c>
      <c r="K13411">
        <v>5860</v>
      </c>
      <c r="L13411" t="s">
        <v>471</v>
      </c>
      <c r="M13411" s="2">
        <f>+Table3[[#This Row],[CHW]]/Table3[[#This Row],[Count of Airbill Number]]</f>
        <v>22.5</v>
      </c>
    </row>
    <row r="13412" spans="2:13">
      <c r="B13412" t="s">
        <v>20</v>
      </c>
      <c r="C13412" t="s">
        <v>21</v>
      </c>
      <c r="D13412" t="s">
        <v>22</v>
      </c>
      <c r="E13412" t="s">
        <v>778</v>
      </c>
      <c r="F13412" t="s">
        <v>778</v>
      </c>
      <c r="G13412" t="s">
        <v>99</v>
      </c>
      <c r="H13412" t="s">
        <v>112</v>
      </c>
      <c r="I13412">
        <v>45</v>
      </c>
      <c r="J13412">
        <v>34</v>
      </c>
      <c r="K13412">
        <v>5861</v>
      </c>
      <c r="L13412" t="s">
        <v>471</v>
      </c>
      <c r="M13412" s="2">
        <f>+Table3[[#This Row],[CHW]]/Table3[[#This Row],[Count of Airbill Number]]</f>
        <v>1.3235294117647058</v>
      </c>
    </row>
    <row r="13413" spans="2:13">
      <c r="B13413" t="s">
        <v>20</v>
      </c>
      <c r="C13413" t="s">
        <v>21</v>
      </c>
      <c r="D13413" t="s">
        <v>36</v>
      </c>
      <c r="E13413" t="s">
        <v>777</v>
      </c>
      <c r="F13413" t="s">
        <v>777</v>
      </c>
      <c r="G13413" t="s">
        <v>556</v>
      </c>
      <c r="H13413" t="s">
        <v>106</v>
      </c>
      <c r="I13413">
        <v>45</v>
      </c>
      <c r="J13413">
        <v>44</v>
      </c>
      <c r="K13413">
        <v>5862</v>
      </c>
      <c r="L13413" t="s">
        <v>471</v>
      </c>
      <c r="M13413" s="2">
        <f>+Table3[[#This Row],[CHW]]/Table3[[#This Row],[Count of Airbill Number]]</f>
        <v>1.0227272727272727</v>
      </c>
    </row>
    <row r="13414" spans="2:13">
      <c r="B13414" t="s">
        <v>20</v>
      </c>
      <c r="C13414" t="s">
        <v>21</v>
      </c>
      <c r="D13414" t="s">
        <v>36</v>
      </c>
      <c r="E13414" t="s">
        <v>777</v>
      </c>
      <c r="F13414" t="s">
        <v>778</v>
      </c>
      <c r="G13414" t="s">
        <v>44</v>
      </c>
      <c r="H13414" t="s">
        <v>171</v>
      </c>
      <c r="I13414">
        <v>45</v>
      </c>
      <c r="J13414">
        <v>8</v>
      </c>
      <c r="K13414">
        <v>5863</v>
      </c>
      <c r="L13414" t="s">
        <v>471</v>
      </c>
      <c r="M13414" s="2">
        <f>+Table3[[#This Row],[CHW]]/Table3[[#This Row],[Count of Airbill Number]]</f>
        <v>5.625</v>
      </c>
    </row>
    <row r="13415" spans="2:13">
      <c r="B13415" t="s">
        <v>20</v>
      </c>
      <c r="C13415" t="s">
        <v>472</v>
      </c>
      <c r="D13415" t="s">
        <v>22</v>
      </c>
      <c r="E13415" t="s">
        <v>777</v>
      </c>
      <c r="F13415" t="s">
        <v>778</v>
      </c>
      <c r="G13415" t="s">
        <v>429</v>
      </c>
      <c r="H13415" t="s">
        <v>124</v>
      </c>
      <c r="I13415">
        <v>45</v>
      </c>
      <c r="J13415">
        <v>4</v>
      </c>
      <c r="K13415">
        <v>5864</v>
      </c>
      <c r="L13415" t="s">
        <v>471</v>
      </c>
      <c r="M13415" s="2">
        <f>+Table3[[#This Row],[CHW]]/Table3[[#This Row],[Count of Airbill Number]]</f>
        <v>11.25</v>
      </c>
    </row>
    <row r="13416" spans="2:13">
      <c r="B13416" t="s">
        <v>20</v>
      </c>
      <c r="C13416" t="s">
        <v>472</v>
      </c>
      <c r="D13416" t="s">
        <v>22</v>
      </c>
      <c r="E13416" t="s">
        <v>778</v>
      </c>
      <c r="F13416" t="s">
        <v>778</v>
      </c>
      <c r="G13416" t="s">
        <v>261</v>
      </c>
      <c r="H13416" t="s">
        <v>150</v>
      </c>
      <c r="I13416">
        <v>45</v>
      </c>
      <c r="J13416">
        <v>5</v>
      </c>
      <c r="K13416">
        <v>5865</v>
      </c>
      <c r="L13416" t="s">
        <v>471</v>
      </c>
      <c r="M13416" s="2">
        <f>+Table3[[#This Row],[CHW]]/Table3[[#This Row],[Count of Airbill Number]]</f>
        <v>9</v>
      </c>
    </row>
    <row r="13417" spans="2:13">
      <c r="B13417" t="s">
        <v>20</v>
      </c>
      <c r="C13417" t="s">
        <v>472</v>
      </c>
      <c r="D13417" t="s">
        <v>22</v>
      </c>
      <c r="E13417" t="s">
        <v>777</v>
      </c>
      <c r="F13417" t="s">
        <v>777</v>
      </c>
      <c r="G13417" t="s">
        <v>374</v>
      </c>
      <c r="H13417" t="s">
        <v>154</v>
      </c>
      <c r="I13417">
        <v>45</v>
      </c>
      <c r="J13417">
        <v>1</v>
      </c>
      <c r="K13417">
        <v>5866</v>
      </c>
      <c r="L13417" t="s">
        <v>471</v>
      </c>
      <c r="M13417" s="2">
        <f>+Table3[[#This Row],[CHW]]/Table3[[#This Row],[Count of Airbill Number]]</f>
        <v>45</v>
      </c>
    </row>
    <row r="13418" spans="2:13">
      <c r="B13418" t="s">
        <v>20</v>
      </c>
      <c r="C13418" t="s">
        <v>472</v>
      </c>
      <c r="D13418" t="s">
        <v>22</v>
      </c>
      <c r="E13418" t="s">
        <v>777</v>
      </c>
      <c r="F13418" t="s">
        <v>778</v>
      </c>
      <c r="G13418" t="s">
        <v>290</v>
      </c>
      <c r="H13418" t="s">
        <v>210</v>
      </c>
      <c r="I13418">
        <v>45</v>
      </c>
      <c r="J13418">
        <v>2</v>
      </c>
      <c r="K13418">
        <v>5867</v>
      </c>
      <c r="L13418" t="s">
        <v>471</v>
      </c>
      <c r="M13418" s="2">
        <f>+Table3[[#This Row],[CHW]]/Table3[[#This Row],[Count of Airbill Number]]</f>
        <v>22.5</v>
      </c>
    </row>
    <row r="13419" spans="2:13">
      <c r="B13419" t="s">
        <v>20</v>
      </c>
      <c r="C13419" t="s">
        <v>472</v>
      </c>
      <c r="D13419" t="s">
        <v>22</v>
      </c>
      <c r="E13419" t="s">
        <v>777</v>
      </c>
      <c r="F13419" t="s">
        <v>778</v>
      </c>
      <c r="G13419" t="s">
        <v>290</v>
      </c>
      <c r="H13419" t="s">
        <v>269</v>
      </c>
      <c r="I13419">
        <v>45</v>
      </c>
      <c r="J13419">
        <v>1</v>
      </c>
      <c r="K13419">
        <v>5868</v>
      </c>
      <c r="L13419" t="s">
        <v>471</v>
      </c>
      <c r="M13419" s="2">
        <f>+Table3[[#This Row],[CHW]]/Table3[[#This Row],[Count of Airbill Number]]</f>
        <v>45</v>
      </c>
    </row>
    <row r="13420" spans="2:13">
      <c r="B13420" t="s">
        <v>20</v>
      </c>
      <c r="C13420" t="s">
        <v>472</v>
      </c>
      <c r="D13420" t="s">
        <v>22</v>
      </c>
      <c r="E13420" t="s">
        <v>776</v>
      </c>
      <c r="F13420" t="s">
        <v>776</v>
      </c>
      <c r="G13420" t="s">
        <v>39</v>
      </c>
      <c r="H13420" t="s">
        <v>318</v>
      </c>
      <c r="I13420">
        <v>45</v>
      </c>
      <c r="J13420">
        <v>1</v>
      </c>
      <c r="K13420">
        <v>5869</v>
      </c>
      <c r="L13420" t="s">
        <v>471</v>
      </c>
      <c r="M13420" s="2">
        <f>+Table3[[#This Row],[CHW]]/Table3[[#This Row],[Count of Airbill Number]]</f>
        <v>45</v>
      </c>
    </row>
    <row r="13421" spans="2:13">
      <c r="B13421" t="s">
        <v>20</v>
      </c>
      <c r="C13421" t="s">
        <v>472</v>
      </c>
      <c r="D13421" t="s">
        <v>22</v>
      </c>
      <c r="E13421" t="s">
        <v>778</v>
      </c>
      <c r="F13421" t="s">
        <v>778</v>
      </c>
      <c r="G13421" t="s">
        <v>490</v>
      </c>
      <c r="H13421" t="s">
        <v>51</v>
      </c>
      <c r="I13421">
        <v>45</v>
      </c>
      <c r="J13421">
        <v>4</v>
      </c>
      <c r="K13421">
        <v>5870</v>
      </c>
      <c r="L13421" t="s">
        <v>471</v>
      </c>
      <c r="M13421" s="2">
        <f>+Table3[[#This Row],[CHW]]/Table3[[#This Row],[Count of Airbill Number]]</f>
        <v>11.25</v>
      </c>
    </row>
    <row r="13422" spans="2:13">
      <c r="B13422" t="s">
        <v>20</v>
      </c>
      <c r="C13422" t="s">
        <v>472</v>
      </c>
      <c r="D13422" t="s">
        <v>22</v>
      </c>
      <c r="E13422" t="s">
        <v>778</v>
      </c>
      <c r="F13422" t="s">
        <v>777</v>
      </c>
      <c r="G13422" t="s">
        <v>173</v>
      </c>
      <c r="H13422" t="s">
        <v>290</v>
      </c>
      <c r="I13422">
        <v>45</v>
      </c>
      <c r="J13422">
        <v>3</v>
      </c>
      <c r="K13422">
        <v>5871</v>
      </c>
      <c r="L13422" t="s">
        <v>471</v>
      </c>
      <c r="M13422" s="2">
        <f>+Table3[[#This Row],[CHW]]/Table3[[#This Row],[Count of Airbill Number]]</f>
        <v>15</v>
      </c>
    </row>
    <row r="13423" spans="2:13">
      <c r="B13423" t="s">
        <v>20</v>
      </c>
      <c r="C13423" t="s">
        <v>472</v>
      </c>
      <c r="D13423" t="s">
        <v>22</v>
      </c>
      <c r="E13423" t="s">
        <v>776</v>
      </c>
      <c r="F13423" t="s">
        <v>776</v>
      </c>
      <c r="G13423" t="s">
        <v>24</v>
      </c>
      <c r="H13423" t="s">
        <v>71</v>
      </c>
      <c r="I13423">
        <v>45</v>
      </c>
      <c r="J13423">
        <v>3</v>
      </c>
      <c r="K13423">
        <v>5872</v>
      </c>
      <c r="L13423" t="s">
        <v>471</v>
      </c>
      <c r="M13423" s="2">
        <f>+Table3[[#This Row],[CHW]]/Table3[[#This Row],[Count of Airbill Number]]</f>
        <v>15</v>
      </c>
    </row>
    <row r="13424" spans="2:13">
      <c r="B13424" t="s">
        <v>20</v>
      </c>
      <c r="C13424" t="s">
        <v>472</v>
      </c>
      <c r="D13424" t="s">
        <v>22</v>
      </c>
      <c r="E13424" t="s">
        <v>777</v>
      </c>
      <c r="F13424" t="s">
        <v>776</v>
      </c>
      <c r="G13424" t="s">
        <v>259</v>
      </c>
      <c r="H13424" t="s">
        <v>192</v>
      </c>
      <c r="I13424">
        <v>45</v>
      </c>
      <c r="J13424">
        <v>4</v>
      </c>
      <c r="K13424">
        <v>5873</v>
      </c>
      <c r="L13424" t="s">
        <v>471</v>
      </c>
      <c r="M13424" s="2">
        <f>+Table3[[#This Row],[CHW]]/Table3[[#This Row],[Count of Airbill Number]]</f>
        <v>11.25</v>
      </c>
    </row>
    <row r="13425" spans="2:13">
      <c r="B13425" t="s">
        <v>20</v>
      </c>
      <c r="C13425" t="s">
        <v>472</v>
      </c>
      <c r="D13425" t="s">
        <v>22</v>
      </c>
      <c r="E13425" t="s">
        <v>777</v>
      </c>
      <c r="F13425" t="s">
        <v>777</v>
      </c>
      <c r="G13425" t="s">
        <v>259</v>
      </c>
      <c r="H13425" t="s">
        <v>506</v>
      </c>
      <c r="I13425">
        <v>45</v>
      </c>
      <c r="J13425">
        <v>1</v>
      </c>
      <c r="K13425">
        <v>5874</v>
      </c>
      <c r="L13425" t="s">
        <v>471</v>
      </c>
      <c r="M13425" s="2">
        <f>+Table3[[#This Row],[CHW]]/Table3[[#This Row],[Count of Airbill Number]]</f>
        <v>45</v>
      </c>
    </row>
    <row r="13426" spans="2:13">
      <c r="B13426" t="s">
        <v>20</v>
      </c>
      <c r="C13426" t="s">
        <v>472</v>
      </c>
      <c r="D13426" t="s">
        <v>22</v>
      </c>
      <c r="E13426" t="s">
        <v>776</v>
      </c>
      <c r="F13426" t="s">
        <v>776</v>
      </c>
      <c r="G13426" t="s">
        <v>57</v>
      </c>
      <c r="H13426" t="s">
        <v>31</v>
      </c>
      <c r="I13426">
        <v>45</v>
      </c>
      <c r="J13426">
        <v>7</v>
      </c>
      <c r="K13426">
        <v>5875</v>
      </c>
      <c r="L13426" t="s">
        <v>471</v>
      </c>
      <c r="M13426" s="2">
        <f>+Table3[[#This Row],[CHW]]/Table3[[#This Row],[Count of Airbill Number]]</f>
        <v>6.4285714285714288</v>
      </c>
    </row>
    <row r="13427" spans="2:13">
      <c r="B13427" t="s">
        <v>20</v>
      </c>
      <c r="C13427" t="s">
        <v>472</v>
      </c>
      <c r="D13427" t="s">
        <v>22</v>
      </c>
      <c r="E13427" t="s">
        <v>778</v>
      </c>
      <c r="F13427" t="s">
        <v>777</v>
      </c>
      <c r="G13427" t="s">
        <v>206</v>
      </c>
      <c r="H13427" t="s">
        <v>181</v>
      </c>
      <c r="I13427">
        <v>45</v>
      </c>
      <c r="J13427">
        <v>5</v>
      </c>
      <c r="K13427">
        <v>5876</v>
      </c>
      <c r="L13427" t="s">
        <v>471</v>
      </c>
      <c r="M13427" s="2">
        <f>+Table3[[#This Row],[CHW]]/Table3[[#This Row],[Count of Airbill Number]]</f>
        <v>9</v>
      </c>
    </row>
    <row r="13428" spans="2:13">
      <c r="B13428" t="s">
        <v>20</v>
      </c>
      <c r="C13428" t="s">
        <v>472</v>
      </c>
      <c r="D13428" t="s">
        <v>22</v>
      </c>
      <c r="E13428" t="s">
        <v>778</v>
      </c>
      <c r="F13428" t="s">
        <v>777</v>
      </c>
      <c r="G13428" t="s">
        <v>86</v>
      </c>
      <c r="H13428" t="s">
        <v>324</v>
      </c>
      <c r="I13428">
        <v>45</v>
      </c>
      <c r="J13428">
        <v>4</v>
      </c>
      <c r="K13428">
        <v>5877</v>
      </c>
      <c r="L13428" t="s">
        <v>471</v>
      </c>
      <c r="M13428" s="2">
        <f>+Table3[[#This Row],[CHW]]/Table3[[#This Row],[Count of Airbill Number]]</f>
        <v>11.25</v>
      </c>
    </row>
    <row r="13429" spans="2:13">
      <c r="B13429" t="s">
        <v>20</v>
      </c>
      <c r="C13429" t="s">
        <v>472</v>
      </c>
      <c r="D13429" t="s">
        <v>22</v>
      </c>
      <c r="E13429" t="s">
        <v>777</v>
      </c>
      <c r="F13429" t="s">
        <v>778</v>
      </c>
      <c r="G13429" t="s">
        <v>205</v>
      </c>
      <c r="H13429" t="s">
        <v>51</v>
      </c>
      <c r="I13429">
        <v>45</v>
      </c>
      <c r="J13429">
        <v>1</v>
      </c>
      <c r="K13429">
        <v>5878</v>
      </c>
      <c r="L13429" t="s">
        <v>471</v>
      </c>
      <c r="M13429" s="2">
        <f>+Table3[[#This Row],[CHW]]/Table3[[#This Row],[Count of Airbill Number]]</f>
        <v>45</v>
      </c>
    </row>
    <row r="13430" spans="2:13">
      <c r="B13430" t="s">
        <v>20</v>
      </c>
      <c r="C13430" t="s">
        <v>472</v>
      </c>
      <c r="D13430" t="s">
        <v>22</v>
      </c>
      <c r="E13430" t="s">
        <v>778</v>
      </c>
      <c r="F13430" t="s">
        <v>776</v>
      </c>
      <c r="G13430" t="s">
        <v>546</v>
      </c>
      <c r="H13430" t="s">
        <v>39</v>
      </c>
      <c r="I13430">
        <v>45</v>
      </c>
      <c r="J13430">
        <v>3</v>
      </c>
      <c r="K13430">
        <v>5879</v>
      </c>
      <c r="L13430" t="s">
        <v>471</v>
      </c>
      <c r="M13430" s="2">
        <f>+Table3[[#This Row],[CHW]]/Table3[[#This Row],[Count of Airbill Number]]</f>
        <v>15</v>
      </c>
    </row>
    <row r="13431" spans="2:13">
      <c r="B13431" t="s">
        <v>20</v>
      </c>
      <c r="C13431" t="s">
        <v>472</v>
      </c>
      <c r="D13431" t="s">
        <v>22</v>
      </c>
      <c r="E13431" t="s">
        <v>777</v>
      </c>
      <c r="F13431" t="s">
        <v>777</v>
      </c>
      <c r="G13431" t="s">
        <v>162</v>
      </c>
      <c r="H13431" t="s">
        <v>38</v>
      </c>
      <c r="I13431">
        <v>45</v>
      </c>
      <c r="J13431">
        <v>4</v>
      </c>
      <c r="K13431">
        <v>5880</v>
      </c>
      <c r="L13431" t="s">
        <v>471</v>
      </c>
      <c r="M13431" s="2">
        <f>+Table3[[#This Row],[CHW]]/Table3[[#This Row],[Count of Airbill Number]]</f>
        <v>11.25</v>
      </c>
    </row>
    <row r="13432" spans="2:13">
      <c r="B13432" t="s">
        <v>20</v>
      </c>
      <c r="C13432" t="s">
        <v>472</v>
      </c>
      <c r="D13432" t="s">
        <v>22</v>
      </c>
      <c r="E13432" t="s">
        <v>777</v>
      </c>
      <c r="F13432" t="s">
        <v>778</v>
      </c>
      <c r="G13432" t="s">
        <v>162</v>
      </c>
      <c r="H13432" t="s">
        <v>99</v>
      </c>
      <c r="I13432">
        <v>45</v>
      </c>
      <c r="J13432">
        <v>1</v>
      </c>
      <c r="K13432">
        <v>5881</v>
      </c>
      <c r="L13432" t="s">
        <v>471</v>
      </c>
      <c r="M13432" s="2">
        <f>+Table3[[#This Row],[CHW]]/Table3[[#This Row],[Count of Airbill Number]]</f>
        <v>45</v>
      </c>
    </row>
    <row r="13433" spans="2:13">
      <c r="B13433" t="s">
        <v>20</v>
      </c>
      <c r="C13433" t="s">
        <v>472</v>
      </c>
      <c r="D13433" t="s">
        <v>22</v>
      </c>
      <c r="E13433" t="s">
        <v>776</v>
      </c>
      <c r="F13433" t="s">
        <v>776</v>
      </c>
      <c r="G13433" t="s">
        <v>158</v>
      </c>
      <c r="H13433" t="s">
        <v>64</v>
      </c>
      <c r="I13433">
        <v>45</v>
      </c>
      <c r="J13433">
        <v>1</v>
      </c>
      <c r="K13433">
        <v>5882</v>
      </c>
      <c r="L13433" t="s">
        <v>471</v>
      </c>
      <c r="M13433" s="2">
        <f>+Table3[[#This Row],[CHW]]/Table3[[#This Row],[Count of Airbill Number]]</f>
        <v>45</v>
      </c>
    </row>
    <row r="13434" spans="2:13">
      <c r="B13434" t="s">
        <v>20</v>
      </c>
      <c r="C13434" t="s">
        <v>472</v>
      </c>
      <c r="D13434" t="s">
        <v>22</v>
      </c>
      <c r="E13434" t="s">
        <v>778</v>
      </c>
      <c r="F13434" t="s">
        <v>778</v>
      </c>
      <c r="G13434" t="s">
        <v>609</v>
      </c>
      <c r="H13434" t="s">
        <v>624</v>
      </c>
      <c r="I13434">
        <v>45</v>
      </c>
      <c r="J13434">
        <v>2</v>
      </c>
      <c r="K13434">
        <v>5883</v>
      </c>
      <c r="L13434" t="s">
        <v>471</v>
      </c>
      <c r="M13434" s="2">
        <f>+Table3[[#This Row],[CHW]]/Table3[[#This Row],[Count of Airbill Number]]</f>
        <v>22.5</v>
      </c>
    </row>
    <row r="13435" spans="2:13">
      <c r="B13435" t="s">
        <v>20</v>
      </c>
      <c r="C13435" t="s">
        <v>472</v>
      </c>
      <c r="D13435" t="s">
        <v>36</v>
      </c>
      <c r="E13435" t="s">
        <v>778</v>
      </c>
      <c r="F13435" t="s">
        <v>778</v>
      </c>
      <c r="G13435" t="s">
        <v>112</v>
      </c>
      <c r="H13435" t="s">
        <v>269</v>
      </c>
      <c r="I13435">
        <v>45</v>
      </c>
      <c r="J13435">
        <v>1</v>
      </c>
      <c r="K13435">
        <v>5884</v>
      </c>
      <c r="L13435" t="s">
        <v>471</v>
      </c>
      <c r="M13435" s="2">
        <f>+Table3[[#This Row],[CHW]]/Table3[[#This Row],[Count of Airbill Number]]</f>
        <v>45</v>
      </c>
    </row>
    <row r="13436" spans="2:13">
      <c r="B13436" t="s">
        <v>20</v>
      </c>
      <c r="C13436" t="s">
        <v>472</v>
      </c>
      <c r="D13436" t="s">
        <v>36</v>
      </c>
      <c r="E13436" t="s">
        <v>777</v>
      </c>
      <c r="F13436" t="s">
        <v>777</v>
      </c>
      <c r="G13436" t="s">
        <v>110</v>
      </c>
      <c r="H13436" t="s">
        <v>44</v>
      </c>
      <c r="I13436">
        <v>45</v>
      </c>
      <c r="J13436">
        <v>5</v>
      </c>
      <c r="K13436">
        <v>5885</v>
      </c>
      <c r="L13436" t="s">
        <v>471</v>
      </c>
      <c r="M13436" s="2">
        <f>+Table3[[#This Row],[CHW]]/Table3[[#This Row],[Count of Airbill Number]]</f>
        <v>9</v>
      </c>
    </row>
    <row r="13437" spans="2:13">
      <c r="B13437" t="s">
        <v>20</v>
      </c>
      <c r="C13437" t="s">
        <v>472</v>
      </c>
      <c r="D13437" t="s">
        <v>36</v>
      </c>
      <c r="E13437" t="s">
        <v>777</v>
      </c>
      <c r="F13437" t="s">
        <v>777</v>
      </c>
      <c r="G13437" t="s">
        <v>27</v>
      </c>
      <c r="H13437" t="s">
        <v>106</v>
      </c>
      <c r="I13437">
        <v>45</v>
      </c>
      <c r="J13437">
        <v>2</v>
      </c>
      <c r="K13437">
        <v>5886</v>
      </c>
      <c r="L13437" t="s">
        <v>471</v>
      </c>
      <c r="M13437" s="2">
        <f>+Table3[[#This Row],[CHW]]/Table3[[#This Row],[Count of Airbill Number]]</f>
        <v>22.5</v>
      </c>
    </row>
    <row r="13438" spans="2:13">
      <c r="B13438" t="s">
        <v>20</v>
      </c>
      <c r="C13438" t="s">
        <v>472</v>
      </c>
      <c r="D13438" t="s">
        <v>36</v>
      </c>
      <c r="E13438" t="s">
        <v>777</v>
      </c>
      <c r="F13438" t="s">
        <v>778</v>
      </c>
      <c r="G13438" t="s">
        <v>29</v>
      </c>
      <c r="H13438" t="s">
        <v>62</v>
      </c>
      <c r="I13438">
        <v>45</v>
      </c>
      <c r="J13438">
        <v>5</v>
      </c>
      <c r="K13438">
        <v>5887</v>
      </c>
      <c r="L13438" t="s">
        <v>471</v>
      </c>
      <c r="M13438" s="2">
        <f>+Table3[[#This Row],[CHW]]/Table3[[#This Row],[Count of Airbill Number]]</f>
        <v>9</v>
      </c>
    </row>
    <row r="13439" spans="2:13">
      <c r="B13439" t="s">
        <v>20</v>
      </c>
      <c r="C13439" t="s">
        <v>472</v>
      </c>
      <c r="D13439" t="s">
        <v>22</v>
      </c>
      <c r="E13439" t="s">
        <v>778</v>
      </c>
      <c r="F13439" t="s">
        <v>778</v>
      </c>
      <c r="G13439" t="s">
        <v>269</v>
      </c>
      <c r="H13439" t="s">
        <v>282</v>
      </c>
      <c r="I13439">
        <v>44.8</v>
      </c>
      <c r="J13439">
        <v>3</v>
      </c>
      <c r="K13439">
        <v>5888</v>
      </c>
      <c r="L13439" t="s">
        <v>471</v>
      </c>
      <c r="M13439" s="2">
        <f>+Table3[[#This Row],[CHW]]/Table3[[#This Row],[Count of Airbill Number]]</f>
        <v>14.933333333333332</v>
      </c>
    </row>
    <row r="13440" spans="2:13">
      <c r="B13440" t="s">
        <v>20</v>
      </c>
      <c r="C13440" t="s">
        <v>21</v>
      </c>
      <c r="D13440" t="s">
        <v>22</v>
      </c>
      <c r="E13440" t="s">
        <v>776</v>
      </c>
      <c r="F13440" t="s">
        <v>776</v>
      </c>
      <c r="G13440" t="s">
        <v>37</v>
      </c>
      <c r="H13440" t="s">
        <v>192</v>
      </c>
      <c r="I13440">
        <v>44.689999999999991</v>
      </c>
      <c r="J13440">
        <v>13</v>
      </c>
      <c r="K13440">
        <v>5889</v>
      </c>
      <c r="L13440" t="s">
        <v>471</v>
      </c>
      <c r="M13440" s="2">
        <f>+Table3[[#This Row],[CHW]]/Table3[[#This Row],[Count of Airbill Number]]</f>
        <v>3.4376923076923069</v>
      </c>
    </row>
    <row r="13441" spans="2:13">
      <c r="B13441" t="s">
        <v>35</v>
      </c>
      <c r="C13441" t="s">
        <v>472</v>
      </c>
      <c r="D13441" t="s">
        <v>36</v>
      </c>
      <c r="E13441" t="s">
        <v>778</v>
      </c>
      <c r="F13441" t="s">
        <v>776</v>
      </c>
      <c r="G13441" t="s">
        <v>51</v>
      </c>
      <c r="H13441" t="s">
        <v>66</v>
      </c>
      <c r="I13441">
        <v>44.67</v>
      </c>
      <c r="J13441">
        <v>2</v>
      </c>
      <c r="K13441">
        <v>5890</v>
      </c>
      <c r="L13441" t="s">
        <v>471</v>
      </c>
      <c r="M13441" s="2">
        <f>+Table3[[#This Row],[CHW]]/Table3[[#This Row],[Count of Airbill Number]]</f>
        <v>22.335000000000001</v>
      </c>
    </row>
    <row r="13442" spans="2:13">
      <c r="B13442" t="s">
        <v>20</v>
      </c>
      <c r="C13442" t="s">
        <v>472</v>
      </c>
      <c r="D13442" t="s">
        <v>22</v>
      </c>
      <c r="E13442" t="s">
        <v>778</v>
      </c>
      <c r="F13442" t="s">
        <v>778</v>
      </c>
      <c r="G13442" t="s">
        <v>51</v>
      </c>
      <c r="H13442" t="s">
        <v>521</v>
      </c>
      <c r="I13442">
        <v>44.5</v>
      </c>
      <c r="J13442">
        <v>3</v>
      </c>
      <c r="K13442">
        <v>5891</v>
      </c>
      <c r="L13442" t="s">
        <v>471</v>
      </c>
      <c r="M13442" s="2">
        <f>+Table3[[#This Row],[CHW]]/Table3[[#This Row],[Count of Airbill Number]]</f>
        <v>14.833333333333334</v>
      </c>
    </row>
    <row r="13443" spans="2:13">
      <c r="B13443" t="s">
        <v>20</v>
      </c>
      <c r="C13443" t="s">
        <v>472</v>
      </c>
      <c r="D13443" t="s">
        <v>22</v>
      </c>
      <c r="E13443" t="s">
        <v>776</v>
      </c>
      <c r="F13443" t="s">
        <v>776</v>
      </c>
      <c r="G13443" t="s">
        <v>477</v>
      </c>
      <c r="H13443" t="s">
        <v>503</v>
      </c>
      <c r="I13443">
        <v>44.5</v>
      </c>
      <c r="J13443">
        <v>6</v>
      </c>
      <c r="K13443">
        <v>5892</v>
      </c>
      <c r="L13443" t="s">
        <v>471</v>
      </c>
      <c r="M13443" s="2">
        <f>+Table3[[#This Row],[CHW]]/Table3[[#This Row],[Count of Airbill Number]]</f>
        <v>7.416666666666667</v>
      </c>
    </row>
    <row r="13444" spans="2:13">
      <c r="B13444" t="s">
        <v>20</v>
      </c>
      <c r="C13444" t="s">
        <v>472</v>
      </c>
      <c r="D13444" t="s">
        <v>22</v>
      </c>
      <c r="E13444" t="s">
        <v>777</v>
      </c>
      <c r="F13444" t="s">
        <v>777</v>
      </c>
      <c r="G13444" t="s">
        <v>665</v>
      </c>
      <c r="H13444" t="s">
        <v>97</v>
      </c>
      <c r="I13444">
        <v>44.35</v>
      </c>
      <c r="J13444">
        <v>3</v>
      </c>
      <c r="K13444">
        <v>5893</v>
      </c>
      <c r="L13444" t="s">
        <v>471</v>
      </c>
      <c r="M13444" s="2">
        <f>+Table3[[#This Row],[CHW]]/Table3[[#This Row],[Count of Airbill Number]]</f>
        <v>14.783333333333333</v>
      </c>
    </row>
    <row r="13445" spans="2:13">
      <c r="B13445" t="s">
        <v>20</v>
      </c>
      <c r="C13445" t="s">
        <v>472</v>
      </c>
      <c r="D13445" t="s">
        <v>22</v>
      </c>
      <c r="E13445" t="s">
        <v>776</v>
      </c>
      <c r="F13445" t="s">
        <v>776</v>
      </c>
      <c r="G13445" t="s">
        <v>152</v>
      </c>
      <c r="H13445" t="s">
        <v>37</v>
      </c>
      <c r="I13445">
        <v>44.279999999999994</v>
      </c>
      <c r="J13445">
        <v>1</v>
      </c>
      <c r="K13445">
        <v>5894</v>
      </c>
      <c r="L13445" t="s">
        <v>471</v>
      </c>
      <c r="M13445" s="2">
        <f>+Table3[[#This Row],[CHW]]/Table3[[#This Row],[Count of Airbill Number]]</f>
        <v>44.279999999999994</v>
      </c>
    </row>
    <row r="13446" spans="2:13">
      <c r="B13446" t="s">
        <v>20</v>
      </c>
      <c r="C13446" t="s">
        <v>21</v>
      </c>
      <c r="D13446" t="s">
        <v>22</v>
      </c>
      <c r="E13446" t="s">
        <v>776</v>
      </c>
      <c r="F13446" t="s">
        <v>778</v>
      </c>
      <c r="G13446" t="s">
        <v>85</v>
      </c>
      <c r="H13446" t="s">
        <v>393</v>
      </c>
      <c r="I13446">
        <v>44.25</v>
      </c>
      <c r="J13446">
        <v>11</v>
      </c>
      <c r="K13446">
        <v>5895</v>
      </c>
      <c r="L13446" t="s">
        <v>471</v>
      </c>
      <c r="M13446" s="2">
        <f>+Table3[[#This Row],[CHW]]/Table3[[#This Row],[Count of Airbill Number]]</f>
        <v>4.0227272727272725</v>
      </c>
    </row>
    <row r="13447" spans="2:13">
      <c r="B13447" t="s">
        <v>20</v>
      </c>
      <c r="C13447" t="s">
        <v>21</v>
      </c>
      <c r="D13447" t="s">
        <v>22</v>
      </c>
      <c r="E13447" t="s">
        <v>776</v>
      </c>
      <c r="F13447" t="s">
        <v>777</v>
      </c>
      <c r="G13447" t="s">
        <v>66</v>
      </c>
      <c r="H13447" t="s">
        <v>259</v>
      </c>
      <c r="I13447">
        <v>44</v>
      </c>
      <c r="J13447">
        <v>4</v>
      </c>
      <c r="K13447">
        <v>5896</v>
      </c>
      <c r="L13447" t="s">
        <v>471</v>
      </c>
      <c r="M13447" s="2">
        <f>+Table3[[#This Row],[CHW]]/Table3[[#This Row],[Count of Airbill Number]]</f>
        <v>11</v>
      </c>
    </row>
    <row r="13448" spans="2:13">
      <c r="B13448" t="s">
        <v>20</v>
      </c>
      <c r="C13448" t="s">
        <v>21</v>
      </c>
      <c r="D13448" t="s">
        <v>22</v>
      </c>
      <c r="E13448" t="s">
        <v>777</v>
      </c>
      <c r="F13448" t="s">
        <v>778</v>
      </c>
      <c r="G13448" t="s">
        <v>44</v>
      </c>
      <c r="H13448" t="s">
        <v>173</v>
      </c>
      <c r="I13448">
        <v>44</v>
      </c>
      <c r="J13448">
        <v>1</v>
      </c>
      <c r="K13448">
        <v>5897</v>
      </c>
      <c r="L13448" t="s">
        <v>471</v>
      </c>
      <c r="M13448" s="2">
        <f>+Table3[[#This Row],[CHW]]/Table3[[#This Row],[Count of Airbill Number]]</f>
        <v>44</v>
      </c>
    </row>
    <row r="13449" spans="2:13">
      <c r="B13449" t="s">
        <v>20</v>
      </c>
      <c r="C13449" t="s">
        <v>21</v>
      </c>
      <c r="D13449" t="s">
        <v>22</v>
      </c>
      <c r="E13449" t="s">
        <v>777</v>
      </c>
      <c r="F13449" t="s">
        <v>778</v>
      </c>
      <c r="G13449" t="s">
        <v>181</v>
      </c>
      <c r="H13449" t="s">
        <v>51</v>
      </c>
      <c r="I13449">
        <v>44</v>
      </c>
      <c r="J13449">
        <v>26</v>
      </c>
      <c r="K13449">
        <v>5898</v>
      </c>
      <c r="L13449" t="s">
        <v>471</v>
      </c>
      <c r="M13449" s="2">
        <f>+Table3[[#This Row],[CHW]]/Table3[[#This Row],[Count of Airbill Number]]</f>
        <v>1.6923076923076923</v>
      </c>
    </row>
    <row r="13450" spans="2:13">
      <c r="B13450" t="s">
        <v>20</v>
      </c>
      <c r="C13450" t="s">
        <v>21</v>
      </c>
      <c r="D13450" t="s">
        <v>22</v>
      </c>
      <c r="E13450" t="s">
        <v>777</v>
      </c>
      <c r="F13450" t="s">
        <v>777</v>
      </c>
      <c r="G13450" t="s">
        <v>517</v>
      </c>
      <c r="H13450" t="s">
        <v>374</v>
      </c>
      <c r="I13450">
        <v>44</v>
      </c>
      <c r="J13450">
        <v>3</v>
      </c>
      <c r="K13450">
        <v>5899</v>
      </c>
      <c r="L13450" t="s">
        <v>471</v>
      </c>
      <c r="M13450" s="2">
        <f>+Table3[[#This Row],[CHW]]/Table3[[#This Row],[Count of Airbill Number]]</f>
        <v>14.666666666666666</v>
      </c>
    </row>
    <row r="13451" spans="2:13">
      <c r="B13451" t="s">
        <v>20</v>
      </c>
      <c r="C13451" t="s">
        <v>21</v>
      </c>
      <c r="D13451" t="s">
        <v>36</v>
      </c>
      <c r="E13451" t="s">
        <v>777</v>
      </c>
      <c r="F13451" t="s">
        <v>777</v>
      </c>
      <c r="G13451" t="s">
        <v>419</v>
      </c>
      <c r="H13451" t="s">
        <v>55</v>
      </c>
      <c r="I13451">
        <v>44</v>
      </c>
      <c r="J13451">
        <v>40</v>
      </c>
      <c r="K13451">
        <v>5900</v>
      </c>
      <c r="L13451" t="s">
        <v>471</v>
      </c>
      <c r="M13451" s="2">
        <f>+Table3[[#This Row],[CHW]]/Table3[[#This Row],[Count of Airbill Number]]</f>
        <v>1.1000000000000001</v>
      </c>
    </row>
    <row r="13452" spans="2:13">
      <c r="B13452" t="s">
        <v>20</v>
      </c>
      <c r="C13452" t="s">
        <v>472</v>
      </c>
      <c r="D13452" t="s">
        <v>22</v>
      </c>
      <c r="E13452" t="s">
        <v>776</v>
      </c>
      <c r="F13452" t="s">
        <v>776</v>
      </c>
      <c r="G13452" t="s">
        <v>47</v>
      </c>
      <c r="H13452" t="s">
        <v>69</v>
      </c>
      <c r="I13452">
        <v>44</v>
      </c>
      <c r="J13452">
        <v>4</v>
      </c>
      <c r="K13452">
        <v>5901</v>
      </c>
      <c r="L13452" t="s">
        <v>471</v>
      </c>
      <c r="M13452" s="2">
        <f>+Table3[[#This Row],[CHW]]/Table3[[#This Row],[Count of Airbill Number]]</f>
        <v>11</v>
      </c>
    </row>
    <row r="13453" spans="2:13">
      <c r="B13453" t="s">
        <v>20</v>
      </c>
      <c r="C13453" t="s">
        <v>472</v>
      </c>
      <c r="D13453" t="s">
        <v>22</v>
      </c>
      <c r="E13453" t="s">
        <v>777</v>
      </c>
      <c r="F13453" t="s">
        <v>776</v>
      </c>
      <c r="G13453" t="s">
        <v>290</v>
      </c>
      <c r="H13453" t="s">
        <v>120</v>
      </c>
      <c r="I13453">
        <v>44</v>
      </c>
      <c r="J13453">
        <v>3</v>
      </c>
      <c r="K13453">
        <v>5902</v>
      </c>
      <c r="L13453" t="s">
        <v>471</v>
      </c>
      <c r="M13453" s="2">
        <f>+Table3[[#This Row],[CHW]]/Table3[[#This Row],[Count of Airbill Number]]</f>
        <v>14.666666666666666</v>
      </c>
    </row>
    <row r="13454" spans="2:13">
      <c r="B13454" t="s">
        <v>20</v>
      </c>
      <c r="C13454" t="s">
        <v>472</v>
      </c>
      <c r="D13454" t="s">
        <v>22</v>
      </c>
      <c r="E13454" t="s">
        <v>778</v>
      </c>
      <c r="F13454" t="s">
        <v>778</v>
      </c>
      <c r="G13454" t="s">
        <v>112</v>
      </c>
      <c r="H13454" t="s">
        <v>153</v>
      </c>
      <c r="I13454">
        <v>44</v>
      </c>
      <c r="J13454">
        <v>1</v>
      </c>
      <c r="K13454">
        <v>5903</v>
      </c>
      <c r="L13454" t="s">
        <v>471</v>
      </c>
      <c r="M13454" s="2">
        <f>+Table3[[#This Row],[CHW]]/Table3[[#This Row],[Count of Airbill Number]]</f>
        <v>44</v>
      </c>
    </row>
    <row r="13455" spans="2:13">
      <c r="B13455" t="s">
        <v>20</v>
      </c>
      <c r="C13455" t="s">
        <v>472</v>
      </c>
      <c r="D13455" t="s">
        <v>22</v>
      </c>
      <c r="E13455" t="s">
        <v>777</v>
      </c>
      <c r="F13455" t="s">
        <v>777</v>
      </c>
      <c r="G13455" t="s">
        <v>491</v>
      </c>
      <c r="H13455" t="s">
        <v>55</v>
      </c>
      <c r="I13455">
        <v>44</v>
      </c>
      <c r="J13455">
        <v>2</v>
      </c>
      <c r="K13455">
        <v>5904</v>
      </c>
      <c r="L13455" t="s">
        <v>471</v>
      </c>
      <c r="M13455" s="2">
        <f>+Table3[[#This Row],[CHW]]/Table3[[#This Row],[Count of Airbill Number]]</f>
        <v>22</v>
      </c>
    </row>
    <row r="13456" spans="2:13">
      <c r="B13456" t="s">
        <v>20</v>
      </c>
      <c r="C13456" t="s">
        <v>472</v>
      </c>
      <c r="D13456" t="s">
        <v>22</v>
      </c>
      <c r="E13456" t="s">
        <v>776</v>
      </c>
      <c r="F13456" t="s">
        <v>776</v>
      </c>
      <c r="G13456" t="s">
        <v>48</v>
      </c>
      <c r="H13456" t="s">
        <v>69</v>
      </c>
      <c r="I13456">
        <v>44</v>
      </c>
      <c r="J13456">
        <v>4</v>
      </c>
      <c r="K13456">
        <v>5905</v>
      </c>
      <c r="L13456" t="s">
        <v>471</v>
      </c>
      <c r="M13456" s="2">
        <f>+Table3[[#This Row],[CHW]]/Table3[[#This Row],[Count of Airbill Number]]</f>
        <v>11</v>
      </c>
    </row>
    <row r="13457" spans="2:13">
      <c r="B13457" t="s">
        <v>20</v>
      </c>
      <c r="C13457" t="s">
        <v>472</v>
      </c>
      <c r="D13457" t="s">
        <v>22</v>
      </c>
      <c r="E13457" t="s">
        <v>778</v>
      </c>
      <c r="F13457" t="s">
        <v>778</v>
      </c>
      <c r="G13457" t="s">
        <v>171</v>
      </c>
      <c r="H13457" t="s">
        <v>395</v>
      </c>
      <c r="I13457">
        <v>44</v>
      </c>
      <c r="J13457">
        <v>4</v>
      </c>
      <c r="K13457">
        <v>5906</v>
      </c>
      <c r="L13457" t="s">
        <v>471</v>
      </c>
      <c r="M13457" s="2">
        <f>+Table3[[#This Row],[CHW]]/Table3[[#This Row],[Count of Airbill Number]]</f>
        <v>11</v>
      </c>
    </row>
    <row r="13458" spans="2:13">
      <c r="B13458" t="s">
        <v>20</v>
      </c>
      <c r="C13458" t="s">
        <v>472</v>
      </c>
      <c r="D13458" t="s">
        <v>22</v>
      </c>
      <c r="E13458" t="s">
        <v>778</v>
      </c>
      <c r="F13458" t="s">
        <v>778</v>
      </c>
      <c r="G13458" t="s">
        <v>521</v>
      </c>
      <c r="H13458" t="s">
        <v>124</v>
      </c>
      <c r="I13458">
        <v>44</v>
      </c>
      <c r="J13458">
        <v>2</v>
      </c>
      <c r="K13458">
        <v>5907</v>
      </c>
      <c r="L13458" t="s">
        <v>471</v>
      </c>
      <c r="M13458" s="2">
        <f>+Table3[[#This Row],[CHW]]/Table3[[#This Row],[Count of Airbill Number]]</f>
        <v>22</v>
      </c>
    </row>
    <row r="13459" spans="2:13">
      <c r="B13459" t="s">
        <v>20</v>
      </c>
      <c r="C13459" t="s">
        <v>472</v>
      </c>
      <c r="D13459" t="s">
        <v>22</v>
      </c>
      <c r="E13459" t="s">
        <v>776</v>
      </c>
      <c r="F13459" t="s">
        <v>776</v>
      </c>
      <c r="G13459" t="s">
        <v>122</v>
      </c>
      <c r="H13459" t="s">
        <v>120</v>
      </c>
      <c r="I13459">
        <v>44</v>
      </c>
      <c r="J13459">
        <v>2</v>
      </c>
      <c r="K13459">
        <v>5908</v>
      </c>
      <c r="L13459" t="s">
        <v>471</v>
      </c>
      <c r="M13459" s="2">
        <f>+Table3[[#This Row],[CHW]]/Table3[[#This Row],[Count of Airbill Number]]</f>
        <v>22</v>
      </c>
    </row>
    <row r="13460" spans="2:13">
      <c r="B13460" t="s">
        <v>20</v>
      </c>
      <c r="C13460" t="s">
        <v>472</v>
      </c>
      <c r="D13460" t="s">
        <v>22</v>
      </c>
      <c r="E13460" t="s">
        <v>777</v>
      </c>
      <c r="F13460" t="s">
        <v>777</v>
      </c>
      <c r="G13460" t="s">
        <v>259</v>
      </c>
      <c r="H13460" t="s">
        <v>559</v>
      </c>
      <c r="I13460">
        <v>44</v>
      </c>
      <c r="J13460">
        <v>3</v>
      </c>
      <c r="K13460">
        <v>5909</v>
      </c>
      <c r="L13460" t="s">
        <v>471</v>
      </c>
      <c r="M13460" s="2">
        <f>+Table3[[#This Row],[CHW]]/Table3[[#This Row],[Count of Airbill Number]]</f>
        <v>14.666666666666666</v>
      </c>
    </row>
    <row r="13461" spans="2:13">
      <c r="B13461" t="s">
        <v>20</v>
      </c>
      <c r="C13461" t="s">
        <v>472</v>
      </c>
      <c r="D13461" t="s">
        <v>22</v>
      </c>
      <c r="E13461" t="s">
        <v>777</v>
      </c>
      <c r="F13461" t="s">
        <v>778</v>
      </c>
      <c r="G13461" t="s">
        <v>110</v>
      </c>
      <c r="H13461" t="s">
        <v>173</v>
      </c>
      <c r="I13461">
        <v>44</v>
      </c>
      <c r="J13461">
        <v>2</v>
      </c>
      <c r="K13461">
        <v>5910</v>
      </c>
      <c r="L13461" t="s">
        <v>471</v>
      </c>
      <c r="M13461" s="2">
        <f>+Table3[[#This Row],[CHW]]/Table3[[#This Row],[Count of Airbill Number]]</f>
        <v>22</v>
      </c>
    </row>
    <row r="13462" spans="2:13">
      <c r="B13462" t="s">
        <v>20</v>
      </c>
      <c r="C13462" t="s">
        <v>472</v>
      </c>
      <c r="D13462" t="s">
        <v>22</v>
      </c>
      <c r="E13462" t="s">
        <v>776</v>
      </c>
      <c r="F13462" t="s">
        <v>776</v>
      </c>
      <c r="G13462" t="s">
        <v>37</v>
      </c>
      <c r="H13462" t="s">
        <v>131</v>
      </c>
      <c r="I13462">
        <v>44</v>
      </c>
      <c r="J13462">
        <v>3</v>
      </c>
      <c r="K13462">
        <v>5911</v>
      </c>
      <c r="L13462" t="s">
        <v>471</v>
      </c>
      <c r="M13462" s="2">
        <f>+Table3[[#This Row],[CHW]]/Table3[[#This Row],[Count of Airbill Number]]</f>
        <v>14.666666666666666</v>
      </c>
    </row>
    <row r="13463" spans="2:13">
      <c r="B13463" t="s">
        <v>20</v>
      </c>
      <c r="C13463" t="s">
        <v>472</v>
      </c>
      <c r="D13463" t="s">
        <v>22</v>
      </c>
      <c r="E13463" t="s">
        <v>778</v>
      </c>
      <c r="F13463" t="s">
        <v>778</v>
      </c>
      <c r="G13463" t="s">
        <v>86</v>
      </c>
      <c r="H13463" t="s">
        <v>645</v>
      </c>
      <c r="I13463">
        <v>44</v>
      </c>
      <c r="J13463">
        <v>4</v>
      </c>
      <c r="K13463">
        <v>5912</v>
      </c>
      <c r="L13463" t="s">
        <v>471</v>
      </c>
      <c r="M13463" s="2">
        <f>+Table3[[#This Row],[CHW]]/Table3[[#This Row],[Count of Airbill Number]]</f>
        <v>11</v>
      </c>
    </row>
    <row r="13464" spans="2:13">
      <c r="B13464" t="s">
        <v>20</v>
      </c>
      <c r="C13464" t="s">
        <v>472</v>
      </c>
      <c r="D13464" t="s">
        <v>22</v>
      </c>
      <c r="E13464" t="s">
        <v>778</v>
      </c>
      <c r="F13464" t="s">
        <v>777</v>
      </c>
      <c r="G13464" t="s">
        <v>174</v>
      </c>
      <c r="H13464" t="s">
        <v>489</v>
      </c>
      <c r="I13464">
        <v>44</v>
      </c>
      <c r="J13464">
        <v>3</v>
      </c>
      <c r="K13464">
        <v>5913</v>
      </c>
      <c r="L13464" t="s">
        <v>471</v>
      </c>
      <c r="M13464" s="2">
        <f>+Table3[[#This Row],[CHW]]/Table3[[#This Row],[Count of Airbill Number]]</f>
        <v>14.666666666666666</v>
      </c>
    </row>
    <row r="13465" spans="2:13">
      <c r="B13465" t="s">
        <v>20</v>
      </c>
      <c r="C13465" t="s">
        <v>472</v>
      </c>
      <c r="D13465" t="s">
        <v>22</v>
      </c>
      <c r="E13465" t="s">
        <v>778</v>
      </c>
      <c r="F13465" t="s">
        <v>777</v>
      </c>
      <c r="G13465" t="s">
        <v>90</v>
      </c>
      <c r="H13465" t="s">
        <v>27</v>
      </c>
      <c r="I13465">
        <v>44</v>
      </c>
      <c r="J13465">
        <v>1</v>
      </c>
      <c r="K13465">
        <v>5914</v>
      </c>
      <c r="L13465" t="s">
        <v>471</v>
      </c>
      <c r="M13465" s="2">
        <f>+Table3[[#This Row],[CHW]]/Table3[[#This Row],[Count of Airbill Number]]</f>
        <v>44</v>
      </c>
    </row>
    <row r="13466" spans="2:13">
      <c r="B13466" t="s">
        <v>20</v>
      </c>
      <c r="C13466" t="s">
        <v>472</v>
      </c>
      <c r="D13466" t="s">
        <v>22</v>
      </c>
      <c r="E13466" t="s">
        <v>776</v>
      </c>
      <c r="F13466" t="s">
        <v>776</v>
      </c>
      <c r="G13466" t="s">
        <v>85</v>
      </c>
      <c r="H13466" t="s">
        <v>75</v>
      </c>
      <c r="I13466">
        <v>44</v>
      </c>
      <c r="J13466">
        <v>3</v>
      </c>
      <c r="K13466">
        <v>5915</v>
      </c>
      <c r="L13466" t="s">
        <v>471</v>
      </c>
      <c r="M13466" s="2">
        <f>+Table3[[#This Row],[CHW]]/Table3[[#This Row],[Count of Airbill Number]]</f>
        <v>14.666666666666666</v>
      </c>
    </row>
    <row r="13467" spans="2:13">
      <c r="B13467" t="s">
        <v>20</v>
      </c>
      <c r="C13467" t="s">
        <v>472</v>
      </c>
      <c r="D13467" t="s">
        <v>22</v>
      </c>
      <c r="E13467" t="s">
        <v>778</v>
      </c>
      <c r="F13467" t="s">
        <v>778</v>
      </c>
      <c r="G13467" t="s">
        <v>155</v>
      </c>
      <c r="H13467" t="s">
        <v>210</v>
      </c>
      <c r="I13467">
        <v>44</v>
      </c>
      <c r="J13467">
        <v>1</v>
      </c>
      <c r="K13467">
        <v>5916</v>
      </c>
      <c r="L13467" t="s">
        <v>471</v>
      </c>
      <c r="M13467" s="2">
        <f>+Table3[[#This Row],[CHW]]/Table3[[#This Row],[Count of Airbill Number]]</f>
        <v>44</v>
      </c>
    </row>
    <row r="13468" spans="2:13">
      <c r="B13468" t="s">
        <v>20</v>
      </c>
      <c r="C13468" t="s">
        <v>472</v>
      </c>
      <c r="D13468" t="s">
        <v>22</v>
      </c>
      <c r="E13468" t="s">
        <v>776</v>
      </c>
      <c r="F13468" t="s">
        <v>776</v>
      </c>
      <c r="G13468" t="s">
        <v>89</v>
      </c>
      <c r="H13468" t="s">
        <v>130</v>
      </c>
      <c r="I13468">
        <v>44</v>
      </c>
      <c r="J13468">
        <v>2</v>
      </c>
      <c r="K13468">
        <v>5917</v>
      </c>
      <c r="L13468" t="s">
        <v>471</v>
      </c>
      <c r="M13468" s="2">
        <f>+Table3[[#This Row],[CHW]]/Table3[[#This Row],[Count of Airbill Number]]</f>
        <v>22</v>
      </c>
    </row>
    <row r="13469" spans="2:13">
      <c r="B13469" t="s">
        <v>20</v>
      </c>
      <c r="C13469" t="s">
        <v>472</v>
      </c>
      <c r="D13469" t="s">
        <v>22</v>
      </c>
      <c r="E13469" t="s">
        <v>777</v>
      </c>
      <c r="F13469" t="s">
        <v>777</v>
      </c>
      <c r="G13469" t="s">
        <v>106</v>
      </c>
      <c r="H13469" t="s">
        <v>430</v>
      </c>
      <c r="I13469">
        <v>44</v>
      </c>
      <c r="J13469">
        <v>4</v>
      </c>
      <c r="K13469">
        <v>5918</v>
      </c>
      <c r="L13469" t="s">
        <v>471</v>
      </c>
      <c r="M13469" s="2">
        <f>+Table3[[#This Row],[CHW]]/Table3[[#This Row],[Count of Airbill Number]]</f>
        <v>11</v>
      </c>
    </row>
    <row r="13470" spans="2:13">
      <c r="B13470" t="s">
        <v>20</v>
      </c>
      <c r="C13470" t="s">
        <v>472</v>
      </c>
      <c r="D13470" t="s">
        <v>36</v>
      </c>
      <c r="E13470" t="s">
        <v>777</v>
      </c>
      <c r="F13470" t="s">
        <v>777</v>
      </c>
      <c r="G13470" t="s">
        <v>374</v>
      </c>
      <c r="H13470" t="s">
        <v>274</v>
      </c>
      <c r="I13470">
        <v>44</v>
      </c>
      <c r="J13470">
        <v>1</v>
      </c>
      <c r="K13470">
        <v>5919</v>
      </c>
      <c r="L13470" t="s">
        <v>471</v>
      </c>
      <c r="M13470" s="2">
        <f>+Table3[[#This Row],[CHW]]/Table3[[#This Row],[Count of Airbill Number]]</f>
        <v>44</v>
      </c>
    </row>
    <row r="13471" spans="2:13">
      <c r="B13471" t="s">
        <v>20</v>
      </c>
      <c r="C13471" t="s">
        <v>21</v>
      </c>
      <c r="D13471" t="s">
        <v>22</v>
      </c>
      <c r="E13471" t="s">
        <v>776</v>
      </c>
      <c r="F13471" t="s">
        <v>776</v>
      </c>
      <c r="G13471" t="s">
        <v>572</v>
      </c>
      <c r="H13471" t="s">
        <v>116</v>
      </c>
      <c r="I13471">
        <v>43.940000000000005</v>
      </c>
      <c r="J13471">
        <v>23</v>
      </c>
      <c r="K13471">
        <v>5920</v>
      </c>
      <c r="L13471" t="s">
        <v>471</v>
      </c>
      <c r="M13471" s="2">
        <f>+Table3[[#This Row],[CHW]]/Table3[[#This Row],[Count of Airbill Number]]</f>
        <v>1.9104347826086958</v>
      </c>
    </row>
    <row r="13472" spans="2:13">
      <c r="B13472" t="s">
        <v>20</v>
      </c>
      <c r="C13472" t="s">
        <v>21</v>
      </c>
      <c r="D13472" t="s">
        <v>22</v>
      </c>
      <c r="E13472" t="s">
        <v>778</v>
      </c>
      <c r="F13472" t="s">
        <v>778</v>
      </c>
      <c r="G13472" t="s">
        <v>86</v>
      </c>
      <c r="H13472" t="s">
        <v>450</v>
      </c>
      <c r="I13472">
        <v>43.9</v>
      </c>
      <c r="J13472">
        <v>5</v>
      </c>
      <c r="K13472">
        <v>5921</v>
      </c>
      <c r="L13472" t="s">
        <v>471</v>
      </c>
      <c r="M13472" s="2">
        <f>+Table3[[#This Row],[CHW]]/Table3[[#This Row],[Count of Airbill Number]]</f>
        <v>8.7799999999999994</v>
      </c>
    </row>
    <row r="13473" spans="2:13">
      <c r="B13473" t="s">
        <v>20</v>
      </c>
      <c r="C13473" t="s">
        <v>21</v>
      </c>
      <c r="D13473" t="s">
        <v>22</v>
      </c>
      <c r="E13473" t="s">
        <v>778</v>
      </c>
      <c r="F13473" t="s">
        <v>778</v>
      </c>
      <c r="G13473" t="s">
        <v>86</v>
      </c>
      <c r="H13473" t="s">
        <v>521</v>
      </c>
      <c r="I13473">
        <v>43.8</v>
      </c>
      <c r="J13473">
        <v>6</v>
      </c>
      <c r="K13473">
        <v>5922</v>
      </c>
      <c r="L13473" t="s">
        <v>471</v>
      </c>
      <c r="M13473" s="2">
        <f>+Table3[[#This Row],[CHW]]/Table3[[#This Row],[Count of Airbill Number]]</f>
        <v>7.3</v>
      </c>
    </row>
    <row r="13474" spans="2:13">
      <c r="B13474" t="s">
        <v>20</v>
      </c>
      <c r="C13474" t="s">
        <v>472</v>
      </c>
      <c r="D13474" t="s">
        <v>22</v>
      </c>
      <c r="E13474" t="s">
        <v>776</v>
      </c>
      <c r="F13474" t="s">
        <v>777</v>
      </c>
      <c r="G13474" t="s">
        <v>49</v>
      </c>
      <c r="H13474" t="s">
        <v>44</v>
      </c>
      <c r="I13474">
        <v>43.7</v>
      </c>
      <c r="J13474">
        <v>2</v>
      </c>
      <c r="K13474">
        <v>5923</v>
      </c>
      <c r="L13474" t="s">
        <v>471</v>
      </c>
      <c r="M13474" s="2">
        <f>+Table3[[#This Row],[CHW]]/Table3[[#This Row],[Count of Airbill Number]]</f>
        <v>21.85</v>
      </c>
    </row>
    <row r="13475" spans="2:13">
      <c r="B13475" t="s">
        <v>20</v>
      </c>
      <c r="C13475" t="s">
        <v>472</v>
      </c>
      <c r="D13475" t="s">
        <v>22</v>
      </c>
      <c r="E13475" t="s">
        <v>778</v>
      </c>
      <c r="F13475" t="s">
        <v>777</v>
      </c>
      <c r="G13475" t="s">
        <v>109</v>
      </c>
      <c r="H13475" t="s">
        <v>230</v>
      </c>
      <c r="I13475">
        <v>43.650000000000006</v>
      </c>
      <c r="J13475">
        <v>4</v>
      </c>
      <c r="K13475">
        <v>5924</v>
      </c>
      <c r="L13475" t="s">
        <v>471</v>
      </c>
      <c r="M13475" s="2">
        <f>+Table3[[#This Row],[CHW]]/Table3[[#This Row],[Count of Airbill Number]]</f>
        <v>10.912500000000001</v>
      </c>
    </row>
    <row r="13476" spans="2:13">
      <c r="B13476" t="s">
        <v>20</v>
      </c>
      <c r="C13476" t="s">
        <v>472</v>
      </c>
      <c r="D13476" t="s">
        <v>22</v>
      </c>
      <c r="E13476" t="s">
        <v>778</v>
      </c>
      <c r="F13476" t="s">
        <v>778</v>
      </c>
      <c r="G13476" t="s">
        <v>51</v>
      </c>
      <c r="H13476" t="s">
        <v>314</v>
      </c>
      <c r="I13476">
        <v>43.5</v>
      </c>
      <c r="J13476">
        <v>4</v>
      </c>
      <c r="K13476">
        <v>5925</v>
      </c>
      <c r="L13476" t="s">
        <v>471</v>
      </c>
      <c r="M13476" s="2">
        <f>+Table3[[#This Row],[CHW]]/Table3[[#This Row],[Count of Airbill Number]]</f>
        <v>10.875</v>
      </c>
    </row>
    <row r="13477" spans="2:13">
      <c r="B13477" t="s">
        <v>20</v>
      </c>
      <c r="C13477" t="s">
        <v>472</v>
      </c>
      <c r="D13477" t="s">
        <v>22</v>
      </c>
      <c r="E13477" t="s">
        <v>778</v>
      </c>
      <c r="F13477" t="s">
        <v>778</v>
      </c>
      <c r="G13477" t="s">
        <v>267</v>
      </c>
      <c r="H13477" t="s">
        <v>260</v>
      </c>
      <c r="I13477">
        <v>43.5</v>
      </c>
      <c r="J13477">
        <v>5</v>
      </c>
      <c r="K13477">
        <v>5926</v>
      </c>
      <c r="L13477" t="s">
        <v>471</v>
      </c>
      <c r="M13477" s="2">
        <f>+Table3[[#This Row],[CHW]]/Table3[[#This Row],[Count of Airbill Number]]</f>
        <v>8.6999999999999993</v>
      </c>
    </row>
    <row r="13478" spans="2:13">
      <c r="B13478" t="s">
        <v>20</v>
      </c>
      <c r="C13478" t="s">
        <v>472</v>
      </c>
      <c r="D13478" t="s">
        <v>22</v>
      </c>
      <c r="E13478" t="s">
        <v>778</v>
      </c>
      <c r="F13478" t="s">
        <v>778</v>
      </c>
      <c r="G13478" t="s">
        <v>155</v>
      </c>
      <c r="H13478" t="s">
        <v>267</v>
      </c>
      <c r="I13478">
        <v>43.36</v>
      </c>
      <c r="J13478">
        <v>2</v>
      </c>
      <c r="K13478">
        <v>5927</v>
      </c>
      <c r="L13478" t="s">
        <v>471</v>
      </c>
      <c r="M13478" s="2">
        <f>+Table3[[#This Row],[CHW]]/Table3[[#This Row],[Count of Airbill Number]]</f>
        <v>21.68</v>
      </c>
    </row>
    <row r="13479" spans="2:13">
      <c r="B13479" t="s">
        <v>20</v>
      </c>
      <c r="C13479" t="s">
        <v>472</v>
      </c>
      <c r="D13479" t="s">
        <v>22</v>
      </c>
      <c r="E13479" t="s">
        <v>776</v>
      </c>
      <c r="F13479" t="s">
        <v>776</v>
      </c>
      <c r="G13479" t="s">
        <v>432</v>
      </c>
      <c r="H13479" t="s">
        <v>524</v>
      </c>
      <c r="I13479">
        <v>43.199999999999996</v>
      </c>
      <c r="J13479">
        <v>8</v>
      </c>
      <c r="K13479">
        <v>5928</v>
      </c>
      <c r="L13479" t="s">
        <v>471</v>
      </c>
      <c r="M13479" s="2">
        <f>+Table3[[#This Row],[CHW]]/Table3[[#This Row],[Count of Airbill Number]]</f>
        <v>5.3999999999999995</v>
      </c>
    </row>
    <row r="13480" spans="2:13">
      <c r="B13480" t="s">
        <v>20</v>
      </c>
      <c r="C13480" t="s">
        <v>21</v>
      </c>
      <c r="D13480" t="s">
        <v>22</v>
      </c>
      <c r="E13480" t="s">
        <v>777</v>
      </c>
      <c r="F13480" t="s">
        <v>777</v>
      </c>
      <c r="G13480" t="s">
        <v>481</v>
      </c>
      <c r="H13480" t="s">
        <v>259</v>
      </c>
      <c r="I13480">
        <v>43</v>
      </c>
      <c r="J13480">
        <v>4</v>
      </c>
      <c r="K13480">
        <v>5929</v>
      </c>
      <c r="L13480" t="s">
        <v>471</v>
      </c>
      <c r="M13480" s="2">
        <f>+Table3[[#This Row],[CHW]]/Table3[[#This Row],[Count of Airbill Number]]</f>
        <v>10.75</v>
      </c>
    </row>
    <row r="13481" spans="2:13">
      <c r="B13481" t="s">
        <v>20</v>
      </c>
      <c r="C13481" t="s">
        <v>21</v>
      </c>
      <c r="D13481" t="s">
        <v>22</v>
      </c>
      <c r="E13481" t="s">
        <v>777</v>
      </c>
      <c r="F13481" t="s">
        <v>777</v>
      </c>
      <c r="G13481" t="s">
        <v>569</v>
      </c>
      <c r="H13481" t="s">
        <v>205</v>
      </c>
      <c r="I13481">
        <v>43</v>
      </c>
      <c r="J13481">
        <v>32</v>
      </c>
      <c r="K13481">
        <v>5930</v>
      </c>
      <c r="L13481" t="s">
        <v>471</v>
      </c>
      <c r="M13481" s="2">
        <f>+Table3[[#This Row],[CHW]]/Table3[[#This Row],[Count of Airbill Number]]</f>
        <v>1.34375</v>
      </c>
    </row>
    <row r="13482" spans="2:13">
      <c r="B13482" t="s">
        <v>20</v>
      </c>
      <c r="C13482" t="s">
        <v>21</v>
      </c>
      <c r="D13482" t="s">
        <v>22</v>
      </c>
      <c r="E13482" t="s">
        <v>778</v>
      </c>
      <c r="F13482" t="s">
        <v>778</v>
      </c>
      <c r="G13482" t="s">
        <v>99</v>
      </c>
      <c r="H13482" t="s">
        <v>171</v>
      </c>
      <c r="I13482">
        <v>43</v>
      </c>
      <c r="J13482">
        <v>24</v>
      </c>
      <c r="K13482">
        <v>5931</v>
      </c>
      <c r="L13482" t="s">
        <v>471</v>
      </c>
      <c r="M13482" s="2">
        <f>+Table3[[#This Row],[CHW]]/Table3[[#This Row],[Count of Airbill Number]]</f>
        <v>1.7916666666666667</v>
      </c>
    </row>
    <row r="13483" spans="2:13">
      <c r="B13483" t="s">
        <v>20</v>
      </c>
      <c r="C13483" t="s">
        <v>21</v>
      </c>
      <c r="D13483" t="s">
        <v>36</v>
      </c>
      <c r="E13483" t="s">
        <v>778</v>
      </c>
      <c r="F13483" t="s">
        <v>778</v>
      </c>
      <c r="G13483" t="s">
        <v>291</v>
      </c>
      <c r="H13483" t="s">
        <v>112</v>
      </c>
      <c r="I13483">
        <v>43</v>
      </c>
      <c r="J13483">
        <v>27</v>
      </c>
      <c r="K13483">
        <v>5932</v>
      </c>
      <c r="L13483" t="s">
        <v>471</v>
      </c>
      <c r="M13483" s="2">
        <f>+Table3[[#This Row],[CHW]]/Table3[[#This Row],[Count of Airbill Number]]</f>
        <v>1.5925925925925926</v>
      </c>
    </row>
    <row r="13484" spans="2:13">
      <c r="B13484" t="s">
        <v>20</v>
      </c>
      <c r="C13484" t="s">
        <v>472</v>
      </c>
      <c r="D13484" t="s">
        <v>22</v>
      </c>
      <c r="E13484" t="s">
        <v>777</v>
      </c>
      <c r="F13484" t="s">
        <v>778</v>
      </c>
      <c r="G13484" t="s">
        <v>429</v>
      </c>
      <c r="H13484" t="s">
        <v>51</v>
      </c>
      <c r="I13484">
        <v>43</v>
      </c>
      <c r="J13484">
        <v>2</v>
      </c>
      <c r="K13484">
        <v>5933</v>
      </c>
      <c r="L13484" t="s">
        <v>471</v>
      </c>
      <c r="M13484" s="2">
        <f>+Table3[[#This Row],[CHW]]/Table3[[#This Row],[Count of Airbill Number]]</f>
        <v>21.5</v>
      </c>
    </row>
    <row r="13485" spans="2:13">
      <c r="B13485" t="s">
        <v>20</v>
      </c>
      <c r="C13485" t="s">
        <v>472</v>
      </c>
      <c r="D13485" t="s">
        <v>22</v>
      </c>
      <c r="E13485" t="s">
        <v>777</v>
      </c>
      <c r="F13485" t="s">
        <v>777</v>
      </c>
      <c r="G13485" t="s">
        <v>579</v>
      </c>
      <c r="H13485" t="s">
        <v>290</v>
      </c>
      <c r="I13485">
        <v>43</v>
      </c>
      <c r="J13485">
        <v>4</v>
      </c>
      <c r="K13485">
        <v>5934</v>
      </c>
      <c r="L13485" t="s">
        <v>471</v>
      </c>
      <c r="M13485" s="2">
        <f>+Table3[[#This Row],[CHW]]/Table3[[#This Row],[Count of Airbill Number]]</f>
        <v>10.75</v>
      </c>
    </row>
    <row r="13486" spans="2:13">
      <c r="B13486" t="s">
        <v>20</v>
      </c>
      <c r="C13486" t="s">
        <v>472</v>
      </c>
      <c r="D13486" t="s">
        <v>22</v>
      </c>
      <c r="E13486" t="s">
        <v>776</v>
      </c>
      <c r="F13486" t="s">
        <v>778</v>
      </c>
      <c r="G13486" t="s">
        <v>45</v>
      </c>
      <c r="H13486" t="s">
        <v>51</v>
      </c>
      <c r="I13486">
        <v>43</v>
      </c>
      <c r="J13486">
        <v>2</v>
      </c>
      <c r="K13486">
        <v>5935</v>
      </c>
      <c r="L13486" t="s">
        <v>471</v>
      </c>
      <c r="M13486" s="2">
        <f>+Table3[[#This Row],[CHW]]/Table3[[#This Row],[Count of Airbill Number]]</f>
        <v>21.5</v>
      </c>
    </row>
    <row r="13487" spans="2:13">
      <c r="B13487" t="s">
        <v>20</v>
      </c>
      <c r="C13487" t="s">
        <v>472</v>
      </c>
      <c r="D13487" t="s">
        <v>22</v>
      </c>
      <c r="E13487" t="s">
        <v>777</v>
      </c>
      <c r="F13487" t="s">
        <v>777</v>
      </c>
      <c r="G13487" t="s">
        <v>259</v>
      </c>
      <c r="H13487" t="s">
        <v>27</v>
      </c>
      <c r="I13487">
        <v>43</v>
      </c>
      <c r="J13487">
        <v>3</v>
      </c>
      <c r="K13487">
        <v>5936</v>
      </c>
      <c r="L13487" t="s">
        <v>471</v>
      </c>
      <c r="M13487" s="2">
        <f>+Table3[[#This Row],[CHW]]/Table3[[#This Row],[Count of Airbill Number]]</f>
        <v>14.333333333333334</v>
      </c>
    </row>
    <row r="13488" spans="2:13">
      <c r="B13488" t="s">
        <v>20</v>
      </c>
      <c r="C13488" t="s">
        <v>472</v>
      </c>
      <c r="D13488" t="s">
        <v>22</v>
      </c>
      <c r="E13488" t="s">
        <v>776</v>
      </c>
      <c r="F13488" t="s">
        <v>778</v>
      </c>
      <c r="G13488" t="s">
        <v>37</v>
      </c>
      <c r="H13488" t="s">
        <v>528</v>
      </c>
      <c r="I13488">
        <v>43</v>
      </c>
      <c r="J13488">
        <v>2</v>
      </c>
      <c r="K13488">
        <v>5937</v>
      </c>
      <c r="L13488" t="s">
        <v>471</v>
      </c>
      <c r="M13488" s="2">
        <f>+Table3[[#This Row],[CHW]]/Table3[[#This Row],[Count of Airbill Number]]</f>
        <v>21.5</v>
      </c>
    </row>
    <row r="13489" spans="2:13">
      <c r="B13489" t="s">
        <v>20</v>
      </c>
      <c r="C13489" t="s">
        <v>472</v>
      </c>
      <c r="D13489" t="s">
        <v>22</v>
      </c>
      <c r="E13489" t="s">
        <v>777</v>
      </c>
      <c r="F13489" t="s">
        <v>778</v>
      </c>
      <c r="G13489" t="s">
        <v>227</v>
      </c>
      <c r="H13489" t="s">
        <v>173</v>
      </c>
      <c r="I13489">
        <v>43</v>
      </c>
      <c r="J13489">
        <v>3</v>
      </c>
      <c r="K13489">
        <v>5938</v>
      </c>
      <c r="L13489" t="s">
        <v>471</v>
      </c>
      <c r="M13489" s="2">
        <f>+Table3[[#This Row],[CHW]]/Table3[[#This Row],[Count of Airbill Number]]</f>
        <v>14.333333333333334</v>
      </c>
    </row>
    <row r="13490" spans="2:13">
      <c r="B13490" t="s">
        <v>20</v>
      </c>
      <c r="C13490" t="s">
        <v>472</v>
      </c>
      <c r="D13490" t="s">
        <v>22</v>
      </c>
      <c r="E13490" t="s">
        <v>778</v>
      </c>
      <c r="F13490" t="s">
        <v>776</v>
      </c>
      <c r="G13490" t="s">
        <v>405</v>
      </c>
      <c r="H13490" t="s">
        <v>600</v>
      </c>
      <c r="I13490">
        <v>43</v>
      </c>
      <c r="J13490">
        <v>3</v>
      </c>
      <c r="K13490">
        <v>5939</v>
      </c>
      <c r="L13490" t="s">
        <v>471</v>
      </c>
      <c r="M13490" s="2">
        <f>+Table3[[#This Row],[CHW]]/Table3[[#This Row],[Count of Airbill Number]]</f>
        <v>14.333333333333334</v>
      </c>
    </row>
    <row r="13491" spans="2:13">
      <c r="B13491" t="s">
        <v>20</v>
      </c>
      <c r="C13491" t="s">
        <v>472</v>
      </c>
      <c r="D13491" t="s">
        <v>22</v>
      </c>
      <c r="E13491" t="s">
        <v>778</v>
      </c>
      <c r="F13491" t="s">
        <v>778</v>
      </c>
      <c r="G13491" t="s">
        <v>547</v>
      </c>
      <c r="H13491" t="s">
        <v>369</v>
      </c>
      <c r="I13491">
        <v>43</v>
      </c>
      <c r="J13491">
        <v>4</v>
      </c>
      <c r="K13491">
        <v>5940</v>
      </c>
      <c r="L13491" t="s">
        <v>471</v>
      </c>
      <c r="M13491" s="2">
        <f>+Table3[[#This Row],[CHW]]/Table3[[#This Row],[Count of Airbill Number]]</f>
        <v>10.75</v>
      </c>
    </row>
    <row r="13492" spans="2:13">
      <c r="B13492" t="s">
        <v>20</v>
      </c>
      <c r="C13492" t="s">
        <v>472</v>
      </c>
      <c r="D13492" t="s">
        <v>36</v>
      </c>
      <c r="E13492" t="s">
        <v>777</v>
      </c>
      <c r="F13492" t="s">
        <v>777</v>
      </c>
      <c r="G13492" t="s">
        <v>38</v>
      </c>
      <c r="H13492" t="s">
        <v>605</v>
      </c>
      <c r="I13492">
        <v>43</v>
      </c>
      <c r="J13492">
        <v>6</v>
      </c>
      <c r="K13492">
        <v>5941</v>
      </c>
      <c r="L13492" t="s">
        <v>471</v>
      </c>
      <c r="M13492" s="2">
        <f>+Table3[[#This Row],[CHW]]/Table3[[#This Row],[Count of Airbill Number]]</f>
        <v>7.166666666666667</v>
      </c>
    </row>
    <row r="13493" spans="2:13">
      <c r="B13493" t="s">
        <v>20</v>
      </c>
      <c r="C13493" t="s">
        <v>472</v>
      </c>
      <c r="D13493" t="s">
        <v>36</v>
      </c>
      <c r="E13493" t="s">
        <v>778</v>
      </c>
      <c r="F13493" t="s">
        <v>778</v>
      </c>
      <c r="G13493" t="s">
        <v>507</v>
      </c>
      <c r="H13493" t="s">
        <v>369</v>
      </c>
      <c r="I13493">
        <v>43</v>
      </c>
      <c r="J13493">
        <v>3</v>
      </c>
      <c r="K13493">
        <v>5942</v>
      </c>
      <c r="L13493" t="s">
        <v>471</v>
      </c>
      <c r="M13493" s="2">
        <f>+Table3[[#This Row],[CHW]]/Table3[[#This Row],[Count of Airbill Number]]</f>
        <v>14.333333333333334</v>
      </c>
    </row>
    <row r="13494" spans="2:13">
      <c r="B13494" t="s">
        <v>20</v>
      </c>
      <c r="C13494" t="s">
        <v>472</v>
      </c>
      <c r="D13494" t="s">
        <v>36</v>
      </c>
      <c r="E13494" t="s">
        <v>778</v>
      </c>
      <c r="F13494" t="s">
        <v>778</v>
      </c>
      <c r="G13494" t="s">
        <v>333</v>
      </c>
      <c r="H13494" t="s">
        <v>369</v>
      </c>
      <c r="I13494">
        <v>43</v>
      </c>
      <c r="J13494">
        <v>4</v>
      </c>
      <c r="K13494">
        <v>5943</v>
      </c>
      <c r="L13494" t="s">
        <v>471</v>
      </c>
      <c r="M13494" s="2">
        <f>+Table3[[#This Row],[CHW]]/Table3[[#This Row],[Count of Airbill Number]]</f>
        <v>10.75</v>
      </c>
    </row>
    <row r="13495" spans="2:13">
      <c r="B13495" t="s">
        <v>20</v>
      </c>
      <c r="C13495" t="s">
        <v>472</v>
      </c>
      <c r="D13495" t="s">
        <v>22</v>
      </c>
      <c r="E13495" t="s">
        <v>778</v>
      </c>
      <c r="F13495" t="s">
        <v>777</v>
      </c>
      <c r="G13495" t="s">
        <v>233</v>
      </c>
      <c r="H13495" t="s">
        <v>181</v>
      </c>
      <c r="I13495">
        <v>42.9</v>
      </c>
      <c r="J13495">
        <v>2</v>
      </c>
      <c r="K13495">
        <v>5944</v>
      </c>
      <c r="L13495" t="s">
        <v>471</v>
      </c>
      <c r="M13495" s="2">
        <f>+Table3[[#This Row],[CHW]]/Table3[[#This Row],[Count of Airbill Number]]</f>
        <v>21.45</v>
      </c>
    </row>
    <row r="13496" spans="2:13">
      <c r="B13496" t="s">
        <v>20</v>
      </c>
      <c r="C13496" t="s">
        <v>472</v>
      </c>
      <c r="D13496" t="s">
        <v>22</v>
      </c>
      <c r="E13496" t="s">
        <v>778</v>
      </c>
      <c r="F13496" t="s">
        <v>778</v>
      </c>
      <c r="G13496" t="s">
        <v>433</v>
      </c>
      <c r="H13496" t="s">
        <v>112</v>
      </c>
      <c r="I13496">
        <v>42.5</v>
      </c>
      <c r="J13496">
        <v>10</v>
      </c>
      <c r="K13496">
        <v>5945</v>
      </c>
      <c r="L13496" t="s">
        <v>471</v>
      </c>
      <c r="M13496" s="2">
        <f>+Table3[[#This Row],[CHW]]/Table3[[#This Row],[Count of Airbill Number]]</f>
        <v>4.25</v>
      </c>
    </row>
    <row r="13497" spans="2:13">
      <c r="B13497" t="s">
        <v>20</v>
      </c>
      <c r="C13497" t="s">
        <v>21</v>
      </c>
      <c r="D13497" t="s">
        <v>22</v>
      </c>
      <c r="E13497" t="s">
        <v>776</v>
      </c>
      <c r="F13497" t="s">
        <v>776</v>
      </c>
      <c r="G13497" t="s">
        <v>85</v>
      </c>
      <c r="H13497" t="s">
        <v>33</v>
      </c>
      <c r="I13497">
        <v>42.433987000000002</v>
      </c>
      <c r="J13497">
        <v>19</v>
      </c>
      <c r="K13497">
        <v>5946</v>
      </c>
      <c r="L13497" t="s">
        <v>471</v>
      </c>
      <c r="M13497" s="2">
        <f>+Table3[[#This Row],[CHW]]/Table3[[#This Row],[Count of Airbill Number]]</f>
        <v>2.2333677368421054</v>
      </c>
    </row>
    <row r="13498" spans="2:13">
      <c r="B13498" t="s">
        <v>20</v>
      </c>
      <c r="C13498" t="s">
        <v>472</v>
      </c>
      <c r="D13498" t="s">
        <v>22</v>
      </c>
      <c r="E13498" t="s">
        <v>776</v>
      </c>
      <c r="F13498" t="s">
        <v>777</v>
      </c>
      <c r="G13498" t="s">
        <v>89</v>
      </c>
      <c r="H13498" t="s">
        <v>29</v>
      </c>
      <c r="I13498">
        <v>42.3</v>
      </c>
      <c r="J13498">
        <v>4</v>
      </c>
      <c r="K13498">
        <v>5947</v>
      </c>
      <c r="L13498" t="s">
        <v>471</v>
      </c>
      <c r="M13498" s="2">
        <f>+Table3[[#This Row],[CHW]]/Table3[[#This Row],[Count of Airbill Number]]</f>
        <v>10.574999999999999</v>
      </c>
    </row>
    <row r="13499" spans="2:13">
      <c r="B13499" t="s">
        <v>20</v>
      </c>
      <c r="C13499" t="s">
        <v>472</v>
      </c>
      <c r="D13499" t="s">
        <v>22</v>
      </c>
      <c r="E13499" t="s">
        <v>778</v>
      </c>
      <c r="F13499" t="s">
        <v>778</v>
      </c>
      <c r="G13499" t="s">
        <v>358</v>
      </c>
      <c r="H13499" t="s">
        <v>539</v>
      </c>
      <c r="I13499">
        <v>42.16</v>
      </c>
      <c r="J13499">
        <v>3</v>
      </c>
      <c r="K13499">
        <v>5948</v>
      </c>
      <c r="L13499" t="s">
        <v>471</v>
      </c>
      <c r="M13499" s="2">
        <f>+Table3[[#This Row],[CHW]]/Table3[[#This Row],[Count of Airbill Number]]</f>
        <v>14.053333333333333</v>
      </c>
    </row>
    <row r="13500" spans="2:13">
      <c r="B13500" t="s">
        <v>20</v>
      </c>
      <c r="C13500" t="s">
        <v>472</v>
      </c>
      <c r="D13500" t="s">
        <v>22</v>
      </c>
      <c r="E13500" t="s">
        <v>776</v>
      </c>
      <c r="F13500" t="s">
        <v>776</v>
      </c>
      <c r="G13500" t="s">
        <v>37</v>
      </c>
      <c r="H13500" t="s">
        <v>522</v>
      </c>
      <c r="I13500">
        <v>42.1</v>
      </c>
      <c r="J13500">
        <v>2</v>
      </c>
      <c r="K13500">
        <v>5949</v>
      </c>
      <c r="L13500" t="s">
        <v>471</v>
      </c>
      <c r="M13500" s="2">
        <f>+Table3[[#This Row],[CHW]]/Table3[[#This Row],[Count of Airbill Number]]</f>
        <v>21.05</v>
      </c>
    </row>
    <row r="13501" spans="2:13">
      <c r="B13501" t="s">
        <v>20</v>
      </c>
      <c r="C13501" t="s">
        <v>472</v>
      </c>
      <c r="D13501" t="s">
        <v>22</v>
      </c>
      <c r="E13501" t="s">
        <v>778</v>
      </c>
      <c r="F13501" t="s">
        <v>776</v>
      </c>
      <c r="G13501" t="s">
        <v>393</v>
      </c>
      <c r="H13501" t="s">
        <v>85</v>
      </c>
      <c r="I13501">
        <v>42.046199999999999</v>
      </c>
      <c r="J13501">
        <v>3</v>
      </c>
      <c r="K13501">
        <v>5950</v>
      </c>
      <c r="L13501" t="s">
        <v>471</v>
      </c>
      <c r="M13501" s="2">
        <f>+Table3[[#This Row],[CHW]]/Table3[[#This Row],[Count of Airbill Number]]</f>
        <v>14.0154</v>
      </c>
    </row>
    <row r="13502" spans="2:13">
      <c r="B13502" t="s">
        <v>35</v>
      </c>
      <c r="C13502" t="s">
        <v>472</v>
      </c>
      <c r="D13502" t="s">
        <v>36</v>
      </c>
      <c r="E13502" t="s">
        <v>777</v>
      </c>
      <c r="F13502" t="s">
        <v>777</v>
      </c>
      <c r="G13502" t="s">
        <v>290</v>
      </c>
      <c r="H13502" t="s">
        <v>181</v>
      </c>
      <c r="I13502">
        <v>42</v>
      </c>
      <c r="J13502">
        <v>1</v>
      </c>
      <c r="K13502">
        <v>5951</v>
      </c>
      <c r="L13502" t="s">
        <v>471</v>
      </c>
      <c r="M13502" s="2">
        <f>+Table3[[#This Row],[CHW]]/Table3[[#This Row],[Count of Airbill Number]]</f>
        <v>42</v>
      </c>
    </row>
    <row r="13503" spans="2:13">
      <c r="B13503" t="s">
        <v>35</v>
      </c>
      <c r="C13503" t="s">
        <v>472</v>
      </c>
      <c r="D13503" t="s">
        <v>36</v>
      </c>
      <c r="E13503" t="s">
        <v>776</v>
      </c>
      <c r="F13503" t="s">
        <v>776</v>
      </c>
      <c r="G13503" t="s">
        <v>432</v>
      </c>
      <c r="H13503" t="s">
        <v>707</v>
      </c>
      <c r="I13503">
        <v>42</v>
      </c>
      <c r="J13503">
        <v>1</v>
      </c>
      <c r="K13503">
        <v>5952</v>
      </c>
      <c r="L13503" t="s">
        <v>471</v>
      </c>
      <c r="M13503" s="2">
        <f>+Table3[[#This Row],[CHW]]/Table3[[#This Row],[Count of Airbill Number]]</f>
        <v>42</v>
      </c>
    </row>
    <row r="13504" spans="2:13">
      <c r="B13504" t="s">
        <v>35</v>
      </c>
      <c r="C13504" t="s">
        <v>472</v>
      </c>
      <c r="D13504" t="s">
        <v>36</v>
      </c>
      <c r="E13504" t="s">
        <v>776</v>
      </c>
      <c r="F13504" t="s">
        <v>776</v>
      </c>
      <c r="G13504" t="s">
        <v>432</v>
      </c>
      <c r="H13504" t="s">
        <v>488</v>
      </c>
      <c r="I13504">
        <v>42</v>
      </c>
      <c r="J13504">
        <v>1</v>
      </c>
      <c r="K13504">
        <v>5953</v>
      </c>
      <c r="L13504" t="s">
        <v>471</v>
      </c>
      <c r="M13504" s="2">
        <f>+Table3[[#This Row],[CHW]]/Table3[[#This Row],[Count of Airbill Number]]</f>
        <v>42</v>
      </c>
    </row>
    <row r="13505" spans="2:13">
      <c r="B13505" t="s">
        <v>35</v>
      </c>
      <c r="C13505" t="s">
        <v>472</v>
      </c>
      <c r="D13505" t="s">
        <v>36</v>
      </c>
      <c r="E13505" t="s">
        <v>776</v>
      </c>
      <c r="F13505" t="s">
        <v>776</v>
      </c>
      <c r="G13505" t="s">
        <v>85</v>
      </c>
      <c r="H13505" t="s">
        <v>202</v>
      </c>
      <c r="I13505">
        <v>42</v>
      </c>
      <c r="J13505">
        <v>2</v>
      </c>
      <c r="K13505">
        <v>5954</v>
      </c>
      <c r="L13505" t="s">
        <v>471</v>
      </c>
      <c r="M13505" s="2">
        <f>+Table3[[#This Row],[CHW]]/Table3[[#This Row],[Count of Airbill Number]]</f>
        <v>21</v>
      </c>
    </row>
    <row r="13506" spans="2:13">
      <c r="B13506" t="s">
        <v>35</v>
      </c>
      <c r="C13506" t="s">
        <v>472</v>
      </c>
      <c r="D13506" t="s">
        <v>36</v>
      </c>
      <c r="E13506" t="s">
        <v>776</v>
      </c>
      <c r="F13506" t="s">
        <v>776</v>
      </c>
      <c r="G13506" t="s">
        <v>123</v>
      </c>
      <c r="H13506" t="s">
        <v>45</v>
      </c>
      <c r="I13506">
        <v>42</v>
      </c>
      <c r="J13506">
        <v>4</v>
      </c>
      <c r="K13506">
        <v>5955</v>
      </c>
      <c r="L13506" t="s">
        <v>471</v>
      </c>
      <c r="M13506" s="2">
        <f>+Table3[[#This Row],[CHW]]/Table3[[#This Row],[Count of Airbill Number]]</f>
        <v>10.5</v>
      </c>
    </row>
    <row r="13507" spans="2:13">
      <c r="B13507" t="s">
        <v>20</v>
      </c>
      <c r="C13507" t="s">
        <v>21</v>
      </c>
      <c r="D13507" t="s">
        <v>22</v>
      </c>
      <c r="E13507" t="s">
        <v>778</v>
      </c>
      <c r="F13507" t="s">
        <v>776</v>
      </c>
      <c r="G13507" t="s">
        <v>233</v>
      </c>
      <c r="H13507" t="s">
        <v>123</v>
      </c>
      <c r="I13507">
        <v>42</v>
      </c>
      <c r="J13507">
        <v>1</v>
      </c>
      <c r="K13507">
        <v>5956</v>
      </c>
      <c r="L13507" t="s">
        <v>471</v>
      </c>
      <c r="M13507" s="2">
        <f>+Table3[[#This Row],[CHW]]/Table3[[#This Row],[Count of Airbill Number]]</f>
        <v>42</v>
      </c>
    </row>
    <row r="13508" spans="2:13">
      <c r="B13508" t="s">
        <v>20</v>
      </c>
      <c r="C13508" t="s">
        <v>21</v>
      </c>
      <c r="D13508" t="s">
        <v>22</v>
      </c>
      <c r="E13508" t="s">
        <v>778</v>
      </c>
      <c r="F13508" t="s">
        <v>778</v>
      </c>
      <c r="G13508" t="s">
        <v>327</v>
      </c>
      <c r="H13508" t="s">
        <v>86</v>
      </c>
      <c r="I13508">
        <v>42</v>
      </c>
      <c r="J13508">
        <v>20</v>
      </c>
      <c r="K13508">
        <v>5957</v>
      </c>
      <c r="L13508" t="s">
        <v>471</v>
      </c>
      <c r="M13508" s="2">
        <f>+Table3[[#This Row],[CHW]]/Table3[[#This Row],[Count of Airbill Number]]</f>
        <v>2.1</v>
      </c>
    </row>
    <row r="13509" spans="2:13">
      <c r="B13509" t="s">
        <v>20</v>
      </c>
      <c r="C13509" t="s">
        <v>21</v>
      </c>
      <c r="D13509" t="s">
        <v>22</v>
      </c>
      <c r="E13509" t="s">
        <v>778</v>
      </c>
      <c r="F13509" t="s">
        <v>777</v>
      </c>
      <c r="G13509" t="s">
        <v>171</v>
      </c>
      <c r="H13509" t="s">
        <v>520</v>
      </c>
      <c r="I13509">
        <v>42</v>
      </c>
      <c r="J13509">
        <v>1</v>
      </c>
      <c r="K13509">
        <v>5958</v>
      </c>
      <c r="L13509" t="s">
        <v>471</v>
      </c>
      <c r="M13509" s="2">
        <f>+Table3[[#This Row],[CHW]]/Table3[[#This Row],[Count of Airbill Number]]</f>
        <v>42</v>
      </c>
    </row>
    <row r="13510" spans="2:13">
      <c r="B13510" t="s">
        <v>20</v>
      </c>
      <c r="C13510" t="s">
        <v>21</v>
      </c>
      <c r="D13510" t="s">
        <v>22</v>
      </c>
      <c r="E13510" t="s">
        <v>778</v>
      </c>
      <c r="F13510" t="s">
        <v>777</v>
      </c>
      <c r="G13510" t="s">
        <v>51</v>
      </c>
      <c r="H13510" t="s">
        <v>190</v>
      </c>
      <c r="I13510">
        <v>42</v>
      </c>
      <c r="J13510">
        <v>8</v>
      </c>
      <c r="K13510">
        <v>5959</v>
      </c>
      <c r="L13510" t="s">
        <v>471</v>
      </c>
      <c r="M13510" s="2">
        <f>+Table3[[#This Row],[CHW]]/Table3[[#This Row],[Count of Airbill Number]]</f>
        <v>5.25</v>
      </c>
    </row>
    <row r="13511" spans="2:13">
      <c r="B13511" t="s">
        <v>20</v>
      </c>
      <c r="C13511" t="s">
        <v>21</v>
      </c>
      <c r="D13511" t="s">
        <v>22</v>
      </c>
      <c r="E13511" t="s">
        <v>778</v>
      </c>
      <c r="F13511" t="s">
        <v>778</v>
      </c>
      <c r="G13511" t="s">
        <v>86</v>
      </c>
      <c r="H13511" t="s">
        <v>335</v>
      </c>
      <c r="I13511">
        <v>42</v>
      </c>
      <c r="J13511">
        <v>23</v>
      </c>
      <c r="K13511">
        <v>5960</v>
      </c>
      <c r="L13511" t="s">
        <v>471</v>
      </c>
      <c r="M13511" s="2">
        <f>+Table3[[#This Row],[CHW]]/Table3[[#This Row],[Count of Airbill Number]]</f>
        <v>1.826086956521739</v>
      </c>
    </row>
    <row r="13512" spans="2:13">
      <c r="B13512" t="s">
        <v>20</v>
      </c>
      <c r="C13512" t="s">
        <v>21</v>
      </c>
      <c r="D13512" t="s">
        <v>22</v>
      </c>
      <c r="E13512" t="s">
        <v>778</v>
      </c>
      <c r="F13512" t="s">
        <v>778</v>
      </c>
      <c r="G13512" t="s">
        <v>495</v>
      </c>
      <c r="H13512" t="s">
        <v>86</v>
      </c>
      <c r="I13512">
        <v>42</v>
      </c>
      <c r="J13512">
        <v>40</v>
      </c>
      <c r="K13512">
        <v>5961</v>
      </c>
      <c r="L13512" t="s">
        <v>471</v>
      </c>
      <c r="M13512" s="2">
        <f>+Table3[[#This Row],[CHW]]/Table3[[#This Row],[Count of Airbill Number]]</f>
        <v>1.05</v>
      </c>
    </row>
    <row r="13513" spans="2:13">
      <c r="B13513" t="s">
        <v>20</v>
      </c>
      <c r="C13513" t="s">
        <v>472</v>
      </c>
      <c r="D13513" t="s">
        <v>22</v>
      </c>
      <c r="E13513" t="s">
        <v>778</v>
      </c>
      <c r="F13513" t="s">
        <v>776</v>
      </c>
      <c r="G13513" t="s">
        <v>530</v>
      </c>
      <c r="H13513" t="s">
        <v>39</v>
      </c>
      <c r="I13513">
        <v>42</v>
      </c>
      <c r="J13513">
        <v>1</v>
      </c>
      <c r="K13513">
        <v>5962</v>
      </c>
      <c r="L13513" t="s">
        <v>471</v>
      </c>
      <c r="M13513" s="2">
        <f>+Table3[[#This Row],[CHW]]/Table3[[#This Row],[Count of Airbill Number]]</f>
        <v>42</v>
      </c>
    </row>
    <row r="13514" spans="2:13">
      <c r="B13514" t="s">
        <v>20</v>
      </c>
      <c r="C13514" t="s">
        <v>472</v>
      </c>
      <c r="D13514" t="s">
        <v>22</v>
      </c>
      <c r="E13514" t="s">
        <v>777</v>
      </c>
      <c r="F13514" t="s">
        <v>777</v>
      </c>
      <c r="G13514" t="s">
        <v>653</v>
      </c>
      <c r="H13514" t="s">
        <v>27</v>
      </c>
      <c r="I13514">
        <v>42</v>
      </c>
      <c r="J13514">
        <v>4</v>
      </c>
      <c r="K13514">
        <v>5963</v>
      </c>
      <c r="L13514" t="s">
        <v>471</v>
      </c>
      <c r="M13514" s="2">
        <f>+Table3[[#This Row],[CHW]]/Table3[[#This Row],[Count of Airbill Number]]</f>
        <v>10.5</v>
      </c>
    </row>
    <row r="13515" spans="2:13">
      <c r="B13515" t="s">
        <v>20</v>
      </c>
      <c r="C13515" t="s">
        <v>472</v>
      </c>
      <c r="D13515" t="s">
        <v>22</v>
      </c>
      <c r="E13515" t="s">
        <v>778</v>
      </c>
      <c r="F13515" t="s">
        <v>778</v>
      </c>
      <c r="G13515" t="s">
        <v>112</v>
      </c>
      <c r="H13515" t="s">
        <v>194</v>
      </c>
      <c r="I13515">
        <v>42</v>
      </c>
      <c r="J13515">
        <v>2</v>
      </c>
      <c r="K13515">
        <v>5964</v>
      </c>
      <c r="L13515" t="s">
        <v>471</v>
      </c>
      <c r="M13515" s="2">
        <f>+Table3[[#This Row],[CHW]]/Table3[[#This Row],[Count of Airbill Number]]</f>
        <v>21</v>
      </c>
    </row>
    <row r="13516" spans="2:13">
      <c r="B13516" t="s">
        <v>20</v>
      </c>
      <c r="C13516" t="s">
        <v>472</v>
      </c>
      <c r="D13516" t="s">
        <v>22</v>
      </c>
      <c r="E13516" t="s">
        <v>777</v>
      </c>
      <c r="F13516" t="s">
        <v>778</v>
      </c>
      <c r="G13516" t="s">
        <v>324</v>
      </c>
      <c r="H13516" t="s">
        <v>112</v>
      </c>
      <c r="I13516">
        <v>42</v>
      </c>
      <c r="J13516">
        <v>2</v>
      </c>
      <c r="K13516">
        <v>5965</v>
      </c>
      <c r="L13516" t="s">
        <v>471</v>
      </c>
      <c r="M13516" s="2">
        <f>+Table3[[#This Row],[CHW]]/Table3[[#This Row],[Count of Airbill Number]]</f>
        <v>21</v>
      </c>
    </row>
    <row r="13517" spans="2:13">
      <c r="B13517" t="s">
        <v>20</v>
      </c>
      <c r="C13517" t="s">
        <v>472</v>
      </c>
      <c r="D13517" t="s">
        <v>22</v>
      </c>
      <c r="E13517" t="s">
        <v>778</v>
      </c>
      <c r="F13517" t="s">
        <v>778</v>
      </c>
      <c r="G13517" t="s">
        <v>135</v>
      </c>
      <c r="H13517" t="s">
        <v>393</v>
      </c>
      <c r="I13517">
        <v>42</v>
      </c>
      <c r="J13517">
        <v>7</v>
      </c>
      <c r="K13517">
        <v>5966</v>
      </c>
      <c r="L13517" t="s">
        <v>471</v>
      </c>
      <c r="M13517" s="2">
        <f>+Table3[[#This Row],[CHW]]/Table3[[#This Row],[Count of Airbill Number]]</f>
        <v>6</v>
      </c>
    </row>
    <row r="13518" spans="2:13">
      <c r="B13518" t="s">
        <v>20</v>
      </c>
      <c r="C13518" t="s">
        <v>472</v>
      </c>
      <c r="D13518" t="s">
        <v>22</v>
      </c>
      <c r="E13518" t="s">
        <v>776</v>
      </c>
      <c r="F13518" t="s">
        <v>777</v>
      </c>
      <c r="G13518" t="s">
        <v>57</v>
      </c>
      <c r="H13518" t="s">
        <v>190</v>
      </c>
      <c r="I13518">
        <v>42</v>
      </c>
      <c r="J13518">
        <v>1</v>
      </c>
      <c r="K13518">
        <v>5967</v>
      </c>
      <c r="L13518" t="s">
        <v>471</v>
      </c>
      <c r="M13518" s="2">
        <f>+Table3[[#This Row],[CHW]]/Table3[[#This Row],[Count of Airbill Number]]</f>
        <v>42</v>
      </c>
    </row>
    <row r="13519" spans="2:13">
      <c r="B13519" t="s">
        <v>20</v>
      </c>
      <c r="C13519" t="s">
        <v>472</v>
      </c>
      <c r="D13519" t="s">
        <v>22</v>
      </c>
      <c r="E13519" t="s">
        <v>777</v>
      </c>
      <c r="F13519" t="s">
        <v>777</v>
      </c>
      <c r="G13519" t="s">
        <v>512</v>
      </c>
      <c r="H13519" t="s">
        <v>481</v>
      </c>
      <c r="I13519">
        <v>42</v>
      </c>
      <c r="J13519">
        <v>3</v>
      </c>
      <c r="K13519">
        <v>5968</v>
      </c>
      <c r="L13519" t="s">
        <v>471</v>
      </c>
      <c r="M13519" s="2">
        <f>+Table3[[#This Row],[CHW]]/Table3[[#This Row],[Count of Airbill Number]]</f>
        <v>14</v>
      </c>
    </row>
    <row r="13520" spans="2:13">
      <c r="B13520" t="s">
        <v>20</v>
      </c>
      <c r="C13520" t="s">
        <v>472</v>
      </c>
      <c r="D13520" t="s">
        <v>22</v>
      </c>
      <c r="E13520" t="s">
        <v>777</v>
      </c>
      <c r="F13520" t="s">
        <v>777</v>
      </c>
      <c r="G13520" t="s">
        <v>509</v>
      </c>
      <c r="H13520" t="s">
        <v>481</v>
      </c>
      <c r="I13520">
        <v>42</v>
      </c>
      <c r="J13520">
        <v>3</v>
      </c>
      <c r="K13520">
        <v>5969</v>
      </c>
      <c r="L13520" t="s">
        <v>471</v>
      </c>
      <c r="M13520" s="2">
        <f>+Table3[[#This Row],[CHW]]/Table3[[#This Row],[Count of Airbill Number]]</f>
        <v>14</v>
      </c>
    </row>
    <row r="13521" spans="2:13">
      <c r="B13521" t="s">
        <v>20</v>
      </c>
      <c r="C13521" t="s">
        <v>472</v>
      </c>
      <c r="D13521" t="s">
        <v>22</v>
      </c>
      <c r="E13521" t="s">
        <v>777</v>
      </c>
      <c r="F13521" t="s">
        <v>777</v>
      </c>
      <c r="G13521" t="s">
        <v>499</v>
      </c>
      <c r="H13521" t="s">
        <v>481</v>
      </c>
      <c r="I13521">
        <v>42</v>
      </c>
      <c r="J13521">
        <v>2</v>
      </c>
      <c r="K13521">
        <v>5970</v>
      </c>
      <c r="L13521" t="s">
        <v>471</v>
      </c>
      <c r="M13521" s="2">
        <f>+Table3[[#This Row],[CHW]]/Table3[[#This Row],[Count of Airbill Number]]</f>
        <v>21</v>
      </c>
    </row>
    <row r="13522" spans="2:13">
      <c r="B13522" t="s">
        <v>20</v>
      </c>
      <c r="C13522" t="s">
        <v>472</v>
      </c>
      <c r="D13522" t="s">
        <v>22</v>
      </c>
      <c r="E13522" t="s">
        <v>776</v>
      </c>
      <c r="F13522" t="s">
        <v>778</v>
      </c>
      <c r="G13522" t="s">
        <v>85</v>
      </c>
      <c r="H13522" t="s">
        <v>311</v>
      </c>
      <c r="I13522">
        <v>42</v>
      </c>
      <c r="J13522">
        <v>2</v>
      </c>
      <c r="K13522">
        <v>5971</v>
      </c>
      <c r="L13522" t="s">
        <v>471</v>
      </c>
      <c r="M13522" s="2">
        <f>+Table3[[#This Row],[CHW]]/Table3[[#This Row],[Count of Airbill Number]]</f>
        <v>21</v>
      </c>
    </row>
    <row r="13523" spans="2:13">
      <c r="B13523" t="s">
        <v>20</v>
      </c>
      <c r="C13523" t="s">
        <v>472</v>
      </c>
      <c r="D13523" t="s">
        <v>22</v>
      </c>
      <c r="E13523" t="s">
        <v>778</v>
      </c>
      <c r="F13523" t="s">
        <v>778</v>
      </c>
      <c r="G13523" t="s">
        <v>155</v>
      </c>
      <c r="H13523" t="s">
        <v>62</v>
      </c>
      <c r="I13523">
        <v>42</v>
      </c>
      <c r="J13523">
        <v>4</v>
      </c>
      <c r="K13523">
        <v>5972</v>
      </c>
      <c r="L13523" t="s">
        <v>471</v>
      </c>
      <c r="M13523" s="2">
        <f>+Table3[[#This Row],[CHW]]/Table3[[#This Row],[Count of Airbill Number]]</f>
        <v>10.5</v>
      </c>
    </row>
    <row r="13524" spans="2:13">
      <c r="B13524" t="s">
        <v>20</v>
      </c>
      <c r="C13524" t="s">
        <v>472</v>
      </c>
      <c r="D13524" t="s">
        <v>22</v>
      </c>
      <c r="E13524" t="s">
        <v>778</v>
      </c>
      <c r="F13524" t="s">
        <v>778</v>
      </c>
      <c r="G13524" t="s">
        <v>425</v>
      </c>
      <c r="H13524" t="s">
        <v>369</v>
      </c>
      <c r="I13524">
        <v>42</v>
      </c>
      <c r="J13524">
        <v>2</v>
      </c>
      <c r="K13524">
        <v>5973</v>
      </c>
      <c r="L13524" t="s">
        <v>471</v>
      </c>
      <c r="M13524" s="2">
        <f>+Table3[[#This Row],[CHW]]/Table3[[#This Row],[Count of Airbill Number]]</f>
        <v>21</v>
      </c>
    </row>
    <row r="13525" spans="2:13">
      <c r="B13525" t="s">
        <v>20</v>
      </c>
      <c r="C13525" t="s">
        <v>472</v>
      </c>
      <c r="D13525" t="s">
        <v>22</v>
      </c>
      <c r="E13525" t="s">
        <v>776</v>
      </c>
      <c r="F13525" t="s">
        <v>776</v>
      </c>
      <c r="G13525" t="s">
        <v>88</v>
      </c>
      <c r="H13525" t="s">
        <v>66</v>
      </c>
      <c r="I13525">
        <v>42</v>
      </c>
      <c r="J13525">
        <v>1</v>
      </c>
      <c r="K13525">
        <v>5974</v>
      </c>
      <c r="L13525" t="s">
        <v>471</v>
      </c>
      <c r="M13525" s="2">
        <f>+Table3[[#This Row],[CHW]]/Table3[[#This Row],[Count of Airbill Number]]</f>
        <v>42</v>
      </c>
    </row>
    <row r="13526" spans="2:13">
      <c r="B13526" t="s">
        <v>20</v>
      </c>
      <c r="C13526" t="s">
        <v>472</v>
      </c>
      <c r="D13526" t="s">
        <v>22</v>
      </c>
      <c r="E13526" t="s">
        <v>777</v>
      </c>
      <c r="F13526" t="s">
        <v>776</v>
      </c>
      <c r="G13526" t="s">
        <v>106</v>
      </c>
      <c r="H13526" t="s">
        <v>89</v>
      </c>
      <c r="I13526">
        <v>42</v>
      </c>
      <c r="J13526">
        <v>1</v>
      </c>
      <c r="K13526">
        <v>5975</v>
      </c>
      <c r="L13526" t="s">
        <v>471</v>
      </c>
      <c r="M13526" s="2">
        <f>+Table3[[#This Row],[CHW]]/Table3[[#This Row],[Count of Airbill Number]]</f>
        <v>42</v>
      </c>
    </row>
    <row r="13527" spans="2:13">
      <c r="B13527" t="s">
        <v>20</v>
      </c>
      <c r="C13527" t="s">
        <v>472</v>
      </c>
      <c r="D13527" t="s">
        <v>22</v>
      </c>
      <c r="E13527" t="s">
        <v>778</v>
      </c>
      <c r="F13527" t="s">
        <v>778</v>
      </c>
      <c r="G13527" t="s">
        <v>635</v>
      </c>
      <c r="H13527" t="s">
        <v>637</v>
      </c>
      <c r="I13527">
        <v>42</v>
      </c>
      <c r="J13527">
        <v>4</v>
      </c>
      <c r="K13527">
        <v>5976</v>
      </c>
      <c r="L13527" t="s">
        <v>471</v>
      </c>
      <c r="M13527" s="2">
        <f>+Table3[[#This Row],[CHW]]/Table3[[#This Row],[Count of Airbill Number]]</f>
        <v>10.5</v>
      </c>
    </row>
    <row r="13528" spans="2:13">
      <c r="B13528" t="s">
        <v>20</v>
      </c>
      <c r="C13528" t="s">
        <v>472</v>
      </c>
      <c r="D13528" t="s">
        <v>22</v>
      </c>
      <c r="E13528" t="s">
        <v>776</v>
      </c>
      <c r="F13528" t="s">
        <v>776</v>
      </c>
      <c r="G13528" t="s">
        <v>397</v>
      </c>
      <c r="H13528" t="s">
        <v>66</v>
      </c>
      <c r="I13528">
        <v>42</v>
      </c>
      <c r="J13528">
        <v>3</v>
      </c>
      <c r="K13528">
        <v>5977</v>
      </c>
      <c r="L13528" t="s">
        <v>471</v>
      </c>
      <c r="M13528" s="2">
        <f>+Table3[[#This Row],[CHW]]/Table3[[#This Row],[Count of Airbill Number]]</f>
        <v>14</v>
      </c>
    </row>
    <row r="13529" spans="2:13">
      <c r="B13529" t="s">
        <v>20</v>
      </c>
      <c r="C13529" t="s">
        <v>472</v>
      </c>
      <c r="D13529" t="s">
        <v>22</v>
      </c>
      <c r="E13529" t="s">
        <v>778</v>
      </c>
      <c r="F13529" t="s">
        <v>776</v>
      </c>
      <c r="G13529" t="s">
        <v>124</v>
      </c>
      <c r="H13529" t="s">
        <v>57</v>
      </c>
      <c r="I13529">
        <v>42</v>
      </c>
      <c r="J13529">
        <v>6</v>
      </c>
      <c r="K13529">
        <v>5978</v>
      </c>
      <c r="L13529" t="s">
        <v>471</v>
      </c>
      <c r="M13529" s="2">
        <f>+Table3[[#This Row],[CHW]]/Table3[[#This Row],[Count of Airbill Number]]</f>
        <v>7</v>
      </c>
    </row>
    <row r="13530" spans="2:13">
      <c r="B13530" t="s">
        <v>20</v>
      </c>
      <c r="C13530" t="s">
        <v>472</v>
      </c>
      <c r="D13530" t="s">
        <v>36</v>
      </c>
      <c r="E13530" t="s">
        <v>778</v>
      </c>
      <c r="F13530" t="s">
        <v>776</v>
      </c>
      <c r="G13530" t="s">
        <v>150</v>
      </c>
      <c r="H13530" t="s">
        <v>37</v>
      </c>
      <c r="I13530">
        <v>42</v>
      </c>
      <c r="J13530">
        <v>6</v>
      </c>
      <c r="K13530">
        <v>5979</v>
      </c>
      <c r="L13530" t="s">
        <v>471</v>
      </c>
      <c r="M13530" s="2">
        <f>+Table3[[#This Row],[CHW]]/Table3[[#This Row],[Count of Airbill Number]]</f>
        <v>7</v>
      </c>
    </row>
    <row r="13531" spans="2:13">
      <c r="B13531" t="s">
        <v>20</v>
      </c>
      <c r="C13531" t="s">
        <v>21</v>
      </c>
      <c r="D13531" t="s">
        <v>22</v>
      </c>
      <c r="E13531" t="s">
        <v>776</v>
      </c>
      <c r="F13531" t="s">
        <v>777</v>
      </c>
      <c r="G13531" t="s">
        <v>66</v>
      </c>
      <c r="H13531" t="s">
        <v>29</v>
      </c>
      <c r="I13531">
        <v>41.85</v>
      </c>
      <c r="J13531">
        <v>10</v>
      </c>
      <c r="K13531">
        <v>5980</v>
      </c>
      <c r="L13531" t="s">
        <v>471</v>
      </c>
      <c r="M13531" s="2">
        <f>+Table3[[#This Row],[CHW]]/Table3[[#This Row],[Count of Airbill Number]]</f>
        <v>4.1850000000000005</v>
      </c>
    </row>
    <row r="13532" spans="2:13">
      <c r="B13532" t="s">
        <v>20</v>
      </c>
      <c r="C13532" t="s">
        <v>21</v>
      </c>
      <c r="D13532" t="s">
        <v>22</v>
      </c>
      <c r="E13532" t="s">
        <v>777</v>
      </c>
      <c r="F13532" t="s">
        <v>777</v>
      </c>
      <c r="G13532" t="s">
        <v>110</v>
      </c>
      <c r="H13532" t="s">
        <v>190</v>
      </c>
      <c r="I13532">
        <v>41.84158</v>
      </c>
      <c r="J13532">
        <v>3</v>
      </c>
      <c r="K13532">
        <v>5981</v>
      </c>
      <c r="L13532" t="s">
        <v>471</v>
      </c>
      <c r="M13532" s="2">
        <f>+Table3[[#This Row],[CHW]]/Table3[[#This Row],[Count of Airbill Number]]</f>
        <v>13.947193333333333</v>
      </c>
    </row>
    <row r="13533" spans="2:13">
      <c r="B13533" t="s">
        <v>35</v>
      </c>
      <c r="C13533" t="s">
        <v>472</v>
      </c>
      <c r="D13533" t="s">
        <v>36</v>
      </c>
      <c r="E13533" t="s">
        <v>776</v>
      </c>
      <c r="F13533" t="s">
        <v>776</v>
      </c>
      <c r="G13533" t="s">
        <v>85</v>
      </c>
      <c r="H13533" t="s">
        <v>312</v>
      </c>
      <c r="I13533">
        <v>41.6</v>
      </c>
      <c r="J13533">
        <v>1</v>
      </c>
      <c r="K13533">
        <v>5982</v>
      </c>
      <c r="L13533" t="s">
        <v>471</v>
      </c>
      <c r="M13533" s="2">
        <f>+Table3[[#This Row],[CHW]]/Table3[[#This Row],[Count of Airbill Number]]</f>
        <v>41.6</v>
      </c>
    </row>
    <row r="13534" spans="2:13">
      <c r="B13534" t="s">
        <v>20</v>
      </c>
      <c r="C13534" t="s">
        <v>472</v>
      </c>
      <c r="D13534" t="s">
        <v>22</v>
      </c>
      <c r="E13534" t="s">
        <v>776</v>
      </c>
      <c r="F13534" t="s">
        <v>776</v>
      </c>
      <c r="G13534" t="s">
        <v>85</v>
      </c>
      <c r="H13534" t="s">
        <v>183</v>
      </c>
      <c r="I13534">
        <v>41.5</v>
      </c>
      <c r="J13534">
        <v>2</v>
      </c>
      <c r="K13534">
        <v>5983</v>
      </c>
      <c r="L13534" t="s">
        <v>471</v>
      </c>
      <c r="M13534" s="2">
        <f>+Table3[[#This Row],[CHW]]/Table3[[#This Row],[Count of Airbill Number]]</f>
        <v>20.75</v>
      </c>
    </row>
    <row r="13535" spans="2:13">
      <c r="B13535" t="s">
        <v>20</v>
      </c>
      <c r="C13535" t="s">
        <v>472</v>
      </c>
      <c r="D13535" t="s">
        <v>22</v>
      </c>
      <c r="E13535" t="s">
        <v>776</v>
      </c>
      <c r="F13535" t="s">
        <v>776</v>
      </c>
      <c r="G13535" t="s">
        <v>85</v>
      </c>
      <c r="H13535" t="s">
        <v>566</v>
      </c>
      <c r="I13535">
        <v>41.446855999999997</v>
      </c>
      <c r="J13535">
        <v>1</v>
      </c>
      <c r="K13535">
        <v>5984</v>
      </c>
      <c r="L13535" t="s">
        <v>471</v>
      </c>
      <c r="M13535" s="2">
        <f>+Table3[[#This Row],[CHW]]/Table3[[#This Row],[Count of Airbill Number]]</f>
        <v>41.446855999999997</v>
      </c>
    </row>
    <row r="13536" spans="2:13">
      <c r="B13536" t="s">
        <v>20</v>
      </c>
      <c r="C13536" t="s">
        <v>472</v>
      </c>
      <c r="D13536" t="s">
        <v>22</v>
      </c>
      <c r="E13536" t="s">
        <v>776</v>
      </c>
      <c r="F13536" t="s">
        <v>778</v>
      </c>
      <c r="G13536" t="s">
        <v>32</v>
      </c>
      <c r="H13536" t="s">
        <v>311</v>
      </c>
      <c r="I13536">
        <v>41.41</v>
      </c>
      <c r="J13536">
        <v>2</v>
      </c>
      <c r="K13536">
        <v>5985</v>
      </c>
      <c r="L13536" t="s">
        <v>471</v>
      </c>
      <c r="M13536" s="2">
        <f>+Table3[[#This Row],[CHW]]/Table3[[#This Row],[Count of Airbill Number]]</f>
        <v>20.704999999999998</v>
      </c>
    </row>
    <row r="13537" spans="2:13">
      <c r="B13537" t="s">
        <v>20</v>
      </c>
      <c r="C13537" t="s">
        <v>472</v>
      </c>
      <c r="D13537" t="s">
        <v>22</v>
      </c>
      <c r="E13537" t="s">
        <v>778</v>
      </c>
      <c r="F13537" t="s">
        <v>777</v>
      </c>
      <c r="G13537" t="s">
        <v>171</v>
      </c>
      <c r="H13537" t="s">
        <v>399</v>
      </c>
      <c r="I13537">
        <v>41.400000000000006</v>
      </c>
      <c r="J13537">
        <v>4</v>
      </c>
      <c r="K13537">
        <v>5986</v>
      </c>
      <c r="L13537" t="s">
        <v>471</v>
      </c>
      <c r="M13537" s="2">
        <f>+Table3[[#This Row],[CHW]]/Table3[[#This Row],[Count of Airbill Number]]</f>
        <v>10.350000000000001</v>
      </c>
    </row>
    <row r="13538" spans="2:13">
      <c r="B13538" t="s">
        <v>20</v>
      </c>
      <c r="C13538" t="s">
        <v>472</v>
      </c>
      <c r="D13538" t="s">
        <v>22</v>
      </c>
      <c r="E13538" t="s">
        <v>776</v>
      </c>
      <c r="F13538" t="s">
        <v>778</v>
      </c>
      <c r="G13538" t="s">
        <v>66</v>
      </c>
      <c r="H13538" t="s">
        <v>310</v>
      </c>
      <c r="I13538">
        <v>41.4</v>
      </c>
      <c r="J13538">
        <v>2</v>
      </c>
      <c r="K13538">
        <v>5987</v>
      </c>
      <c r="L13538" t="s">
        <v>471</v>
      </c>
      <c r="M13538" s="2">
        <f>+Table3[[#This Row],[CHW]]/Table3[[#This Row],[Count of Airbill Number]]</f>
        <v>20.7</v>
      </c>
    </row>
    <row r="13539" spans="2:13">
      <c r="B13539" t="s">
        <v>20</v>
      </c>
      <c r="C13539" t="s">
        <v>472</v>
      </c>
      <c r="D13539" t="s">
        <v>22</v>
      </c>
      <c r="E13539" t="s">
        <v>778</v>
      </c>
      <c r="F13539" t="s">
        <v>778</v>
      </c>
      <c r="G13539" t="s">
        <v>86</v>
      </c>
      <c r="H13539" t="s">
        <v>248</v>
      </c>
      <c r="I13539">
        <v>41.4</v>
      </c>
      <c r="J13539">
        <v>3</v>
      </c>
      <c r="K13539">
        <v>5988</v>
      </c>
      <c r="L13539" t="s">
        <v>471</v>
      </c>
      <c r="M13539" s="2">
        <f>+Table3[[#This Row],[CHW]]/Table3[[#This Row],[Count of Airbill Number]]</f>
        <v>13.799999999999999</v>
      </c>
    </row>
    <row r="13540" spans="2:13">
      <c r="B13540" t="s">
        <v>20</v>
      </c>
      <c r="C13540" t="s">
        <v>21</v>
      </c>
      <c r="D13540" t="s">
        <v>22</v>
      </c>
      <c r="E13540" t="s">
        <v>777</v>
      </c>
      <c r="F13540" t="s">
        <v>777</v>
      </c>
      <c r="G13540" t="s">
        <v>290</v>
      </c>
      <c r="H13540" t="s">
        <v>593</v>
      </c>
      <c r="I13540">
        <v>41.099999999999994</v>
      </c>
      <c r="J13540">
        <v>4</v>
      </c>
      <c r="K13540">
        <v>5989</v>
      </c>
      <c r="L13540" t="s">
        <v>471</v>
      </c>
      <c r="M13540" s="2">
        <f>+Table3[[#This Row],[CHW]]/Table3[[#This Row],[Count of Airbill Number]]</f>
        <v>10.274999999999999</v>
      </c>
    </row>
    <row r="13541" spans="2:13">
      <c r="B13541" t="s">
        <v>20</v>
      </c>
      <c r="C13541" t="s">
        <v>21</v>
      </c>
      <c r="D13541" t="s">
        <v>22</v>
      </c>
      <c r="E13541" t="s">
        <v>776</v>
      </c>
      <c r="F13541" t="s">
        <v>776</v>
      </c>
      <c r="G13541" t="s">
        <v>34</v>
      </c>
      <c r="H13541" t="s">
        <v>525</v>
      </c>
      <c r="I13541">
        <v>41.099999999999994</v>
      </c>
      <c r="J13541">
        <v>2</v>
      </c>
      <c r="K13541">
        <v>5990</v>
      </c>
      <c r="L13541" t="s">
        <v>471</v>
      </c>
      <c r="M13541" s="2">
        <f>+Table3[[#This Row],[CHW]]/Table3[[#This Row],[Count of Airbill Number]]</f>
        <v>20.549999999999997</v>
      </c>
    </row>
    <row r="13542" spans="2:13">
      <c r="B13542" t="s">
        <v>20</v>
      </c>
      <c r="C13542" t="s">
        <v>472</v>
      </c>
      <c r="D13542" t="s">
        <v>22</v>
      </c>
      <c r="E13542" t="s">
        <v>778</v>
      </c>
      <c r="F13542" t="s">
        <v>778</v>
      </c>
      <c r="G13542" t="s">
        <v>150</v>
      </c>
      <c r="H13542" t="s">
        <v>267</v>
      </c>
      <c r="I13542">
        <v>41.04</v>
      </c>
      <c r="J13542">
        <v>2</v>
      </c>
      <c r="K13542">
        <v>5991</v>
      </c>
      <c r="L13542" t="s">
        <v>471</v>
      </c>
      <c r="M13542" s="2">
        <f>+Table3[[#This Row],[CHW]]/Table3[[#This Row],[Count of Airbill Number]]</f>
        <v>20.52</v>
      </c>
    </row>
    <row r="13543" spans="2:13">
      <c r="B13543" t="s">
        <v>35</v>
      </c>
      <c r="C13543" t="s">
        <v>472</v>
      </c>
      <c r="D13543" t="s">
        <v>36</v>
      </c>
      <c r="E13543" t="s">
        <v>776</v>
      </c>
      <c r="F13543" t="s">
        <v>776</v>
      </c>
      <c r="G13543" t="s">
        <v>85</v>
      </c>
      <c r="H13543" t="s">
        <v>37</v>
      </c>
      <c r="I13543">
        <v>41</v>
      </c>
      <c r="J13543">
        <v>2</v>
      </c>
      <c r="K13543">
        <v>5992</v>
      </c>
      <c r="L13543" t="s">
        <v>471</v>
      </c>
      <c r="M13543" s="2">
        <f>+Table3[[#This Row],[CHW]]/Table3[[#This Row],[Count of Airbill Number]]</f>
        <v>20.5</v>
      </c>
    </row>
    <row r="13544" spans="2:13">
      <c r="B13544" t="s">
        <v>20</v>
      </c>
      <c r="C13544" t="s">
        <v>21</v>
      </c>
      <c r="D13544" t="s">
        <v>22</v>
      </c>
      <c r="E13544" t="s">
        <v>776</v>
      </c>
      <c r="F13544" t="s">
        <v>776</v>
      </c>
      <c r="G13544" t="s">
        <v>37</v>
      </c>
      <c r="H13544" t="s">
        <v>75</v>
      </c>
      <c r="I13544">
        <v>41</v>
      </c>
      <c r="J13544">
        <v>36</v>
      </c>
      <c r="K13544">
        <v>5993</v>
      </c>
      <c r="L13544" t="s">
        <v>471</v>
      </c>
      <c r="M13544" s="2">
        <f>+Table3[[#This Row],[CHW]]/Table3[[#This Row],[Count of Airbill Number]]</f>
        <v>1.1388888888888888</v>
      </c>
    </row>
    <row r="13545" spans="2:13">
      <c r="B13545" t="s">
        <v>20</v>
      </c>
      <c r="C13545" t="s">
        <v>21</v>
      </c>
      <c r="D13545" t="s">
        <v>22</v>
      </c>
      <c r="E13545" t="s">
        <v>776</v>
      </c>
      <c r="F13545" t="s">
        <v>776</v>
      </c>
      <c r="G13545" t="s">
        <v>50</v>
      </c>
      <c r="H13545" t="s">
        <v>24</v>
      </c>
      <c r="I13545">
        <v>41</v>
      </c>
      <c r="J13545">
        <v>5</v>
      </c>
      <c r="K13545">
        <v>5994</v>
      </c>
      <c r="L13545" t="s">
        <v>471</v>
      </c>
      <c r="M13545" s="2">
        <f>+Table3[[#This Row],[CHW]]/Table3[[#This Row],[Count of Airbill Number]]</f>
        <v>8.1999999999999993</v>
      </c>
    </row>
    <row r="13546" spans="2:13">
      <c r="B13546" t="s">
        <v>20</v>
      </c>
      <c r="C13546" t="s">
        <v>21</v>
      </c>
      <c r="D13546" t="s">
        <v>22</v>
      </c>
      <c r="E13546" t="s">
        <v>777</v>
      </c>
      <c r="F13546" t="s">
        <v>778</v>
      </c>
      <c r="G13546" t="s">
        <v>249</v>
      </c>
      <c r="H13546" t="s">
        <v>269</v>
      </c>
      <c r="I13546">
        <v>41</v>
      </c>
      <c r="J13546">
        <v>37</v>
      </c>
      <c r="K13546">
        <v>5995</v>
      </c>
      <c r="L13546" t="s">
        <v>471</v>
      </c>
      <c r="M13546" s="2">
        <f>+Table3[[#This Row],[CHW]]/Table3[[#This Row],[Count of Airbill Number]]</f>
        <v>1.1081081081081081</v>
      </c>
    </row>
    <row r="13547" spans="2:13">
      <c r="B13547" t="s">
        <v>20</v>
      </c>
      <c r="C13547" t="s">
        <v>21</v>
      </c>
      <c r="D13547" t="s">
        <v>22</v>
      </c>
      <c r="E13547" t="s">
        <v>776</v>
      </c>
      <c r="F13547" t="s">
        <v>778</v>
      </c>
      <c r="G13547" t="s">
        <v>32</v>
      </c>
      <c r="H13547" t="s">
        <v>90</v>
      </c>
      <c r="I13547">
        <v>41</v>
      </c>
      <c r="J13547">
        <v>15</v>
      </c>
      <c r="K13547">
        <v>5996</v>
      </c>
      <c r="L13547" t="s">
        <v>471</v>
      </c>
      <c r="M13547" s="2">
        <f>+Table3[[#This Row],[CHW]]/Table3[[#This Row],[Count of Airbill Number]]</f>
        <v>2.7333333333333334</v>
      </c>
    </row>
    <row r="13548" spans="2:13">
      <c r="B13548" t="s">
        <v>20</v>
      </c>
      <c r="C13548" t="s">
        <v>21</v>
      </c>
      <c r="D13548" t="s">
        <v>22</v>
      </c>
      <c r="E13548" t="s">
        <v>778</v>
      </c>
      <c r="F13548" t="s">
        <v>778</v>
      </c>
      <c r="G13548" t="s">
        <v>498</v>
      </c>
      <c r="H13548" t="s">
        <v>267</v>
      </c>
      <c r="I13548">
        <v>41</v>
      </c>
      <c r="J13548">
        <v>41</v>
      </c>
      <c r="K13548">
        <v>5997</v>
      </c>
      <c r="L13548" t="s">
        <v>471</v>
      </c>
      <c r="M13548" s="2">
        <f>+Table3[[#This Row],[CHW]]/Table3[[#This Row],[Count of Airbill Number]]</f>
        <v>1</v>
      </c>
    </row>
    <row r="13549" spans="2:13">
      <c r="B13549" t="s">
        <v>20</v>
      </c>
      <c r="C13549" t="s">
        <v>21</v>
      </c>
      <c r="D13549" t="s">
        <v>22</v>
      </c>
      <c r="E13549" t="s">
        <v>778</v>
      </c>
      <c r="F13549" t="s">
        <v>778</v>
      </c>
      <c r="G13549" t="s">
        <v>493</v>
      </c>
      <c r="H13549" t="s">
        <v>171</v>
      </c>
      <c r="I13549">
        <v>41</v>
      </c>
      <c r="J13549">
        <v>34</v>
      </c>
      <c r="K13549">
        <v>5998</v>
      </c>
      <c r="L13549" t="s">
        <v>471</v>
      </c>
      <c r="M13549" s="2">
        <f>+Table3[[#This Row],[CHW]]/Table3[[#This Row],[Count of Airbill Number]]</f>
        <v>1.2058823529411764</v>
      </c>
    </row>
    <row r="13550" spans="2:13">
      <c r="B13550" t="s">
        <v>20</v>
      </c>
      <c r="C13550" t="s">
        <v>472</v>
      </c>
      <c r="D13550" t="s">
        <v>22</v>
      </c>
      <c r="E13550" t="s">
        <v>778</v>
      </c>
      <c r="F13550" t="s">
        <v>778</v>
      </c>
      <c r="G13550" t="s">
        <v>393</v>
      </c>
      <c r="H13550" t="s">
        <v>291</v>
      </c>
      <c r="I13550">
        <v>41</v>
      </c>
      <c r="J13550">
        <v>2</v>
      </c>
      <c r="K13550">
        <v>5999</v>
      </c>
      <c r="L13550" t="s">
        <v>471</v>
      </c>
      <c r="M13550" s="2">
        <f>+Table3[[#This Row],[CHW]]/Table3[[#This Row],[Count of Airbill Number]]</f>
        <v>20.5</v>
      </c>
    </row>
    <row r="13551" spans="2:13">
      <c r="B13551" t="s">
        <v>20</v>
      </c>
      <c r="C13551" t="s">
        <v>472</v>
      </c>
      <c r="D13551" t="s">
        <v>22</v>
      </c>
      <c r="E13551" t="s">
        <v>777</v>
      </c>
      <c r="F13551" t="s">
        <v>777</v>
      </c>
      <c r="G13551" t="s">
        <v>332</v>
      </c>
      <c r="H13551" t="s">
        <v>27</v>
      </c>
      <c r="I13551">
        <v>41</v>
      </c>
      <c r="J13551">
        <v>3</v>
      </c>
      <c r="K13551">
        <v>6000</v>
      </c>
      <c r="L13551" t="s">
        <v>471</v>
      </c>
      <c r="M13551" s="2">
        <f>+Table3[[#This Row],[CHW]]/Table3[[#This Row],[Count of Airbill Number]]</f>
        <v>13.666666666666666</v>
      </c>
    </row>
    <row r="13552" spans="2:13">
      <c r="B13552" t="s">
        <v>20</v>
      </c>
      <c r="C13552" t="s">
        <v>472</v>
      </c>
      <c r="D13552" t="s">
        <v>22</v>
      </c>
      <c r="E13552" t="s">
        <v>778</v>
      </c>
      <c r="F13552" t="s">
        <v>778</v>
      </c>
      <c r="G13552" t="s">
        <v>206</v>
      </c>
      <c r="H13552" t="s">
        <v>150</v>
      </c>
      <c r="I13552">
        <v>41</v>
      </c>
      <c r="J13552">
        <v>2</v>
      </c>
      <c r="K13552">
        <v>6001</v>
      </c>
      <c r="L13552" t="s">
        <v>471</v>
      </c>
      <c r="M13552" s="2">
        <f>+Table3[[#This Row],[CHW]]/Table3[[#This Row],[Count of Airbill Number]]</f>
        <v>20.5</v>
      </c>
    </row>
    <row r="13553" spans="2:13">
      <c r="B13553" t="s">
        <v>20</v>
      </c>
      <c r="C13553" t="s">
        <v>472</v>
      </c>
      <c r="D13553" t="s">
        <v>22</v>
      </c>
      <c r="E13553" t="s">
        <v>778</v>
      </c>
      <c r="F13553" t="s">
        <v>778</v>
      </c>
      <c r="G13553" t="s">
        <v>174</v>
      </c>
      <c r="H13553" t="s">
        <v>516</v>
      </c>
      <c r="I13553">
        <v>41</v>
      </c>
      <c r="J13553">
        <v>3</v>
      </c>
      <c r="K13553">
        <v>6002</v>
      </c>
      <c r="L13553" t="s">
        <v>471</v>
      </c>
      <c r="M13553" s="2">
        <f>+Table3[[#This Row],[CHW]]/Table3[[#This Row],[Count of Airbill Number]]</f>
        <v>13.666666666666666</v>
      </c>
    </row>
    <row r="13554" spans="2:13">
      <c r="B13554" t="s">
        <v>20</v>
      </c>
      <c r="C13554" t="s">
        <v>472</v>
      </c>
      <c r="D13554" t="s">
        <v>22</v>
      </c>
      <c r="E13554" t="s">
        <v>776</v>
      </c>
      <c r="F13554" t="s">
        <v>776</v>
      </c>
      <c r="G13554" t="s">
        <v>32</v>
      </c>
      <c r="H13554" t="s">
        <v>57</v>
      </c>
      <c r="I13554">
        <v>41</v>
      </c>
      <c r="J13554">
        <v>4</v>
      </c>
      <c r="K13554">
        <v>6003</v>
      </c>
      <c r="L13554" t="s">
        <v>471</v>
      </c>
      <c r="M13554" s="2">
        <f>+Table3[[#This Row],[CHW]]/Table3[[#This Row],[Count of Airbill Number]]</f>
        <v>10.25</v>
      </c>
    </row>
    <row r="13555" spans="2:13">
      <c r="B13555" t="s">
        <v>20</v>
      </c>
      <c r="C13555" t="s">
        <v>472</v>
      </c>
      <c r="D13555" t="s">
        <v>22</v>
      </c>
      <c r="E13555" t="s">
        <v>777</v>
      </c>
      <c r="F13555" t="s">
        <v>777</v>
      </c>
      <c r="G13555" t="s">
        <v>654</v>
      </c>
      <c r="H13555" t="s">
        <v>205</v>
      </c>
      <c r="I13555">
        <v>41</v>
      </c>
      <c r="J13555">
        <v>4</v>
      </c>
      <c r="K13555">
        <v>6004</v>
      </c>
      <c r="L13555" t="s">
        <v>471</v>
      </c>
      <c r="M13555" s="2">
        <f>+Table3[[#This Row],[CHW]]/Table3[[#This Row],[Count of Airbill Number]]</f>
        <v>10.25</v>
      </c>
    </row>
    <row r="13556" spans="2:13">
      <c r="B13556" t="s">
        <v>20</v>
      </c>
      <c r="C13556" t="s">
        <v>472</v>
      </c>
      <c r="D13556" t="s">
        <v>22</v>
      </c>
      <c r="E13556" t="s">
        <v>777</v>
      </c>
      <c r="F13556" t="s">
        <v>777</v>
      </c>
      <c r="G13556" t="s">
        <v>487</v>
      </c>
      <c r="H13556" t="s">
        <v>484</v>
      </c>
      <c r="I13556">
        <v>41</v>
      </c>
      <c r="J13556">
        <v>4</v>
      </c>
      <c r="K13556">
        <v>6005</v>
      </c>
      <c r="L13556" t="s">
        <v>471</v>
      </c>
      <c r="M13556" s="2">
        <f>+Table3[[#This Row],[CHW]]/Table3[[#This Row],[Count of Airbill Number]]</f>
        <v>10.25</v>
      </c>
    </row>
    <row r="13557" spans="2:13">
      <c r="B13557" t="s">
        <v>20</v>
      </c>
      <c r="C13557" t="s">
        <v>472</v>
      </c>
      <c r="D13557" t="s">
        <v>22</v>
      </c>
      <c r="E13557" t="s">
        <v>778</v>
      </c>
      <c r="F13557" t="s">
        <v>777</v>
      </c>
      <c r="G13557" t="s">
        <v>194</v>
      </c>
      <c r="H13557" t="s">
        <v>259</v>
      </c>
      <c r="I13557">
        <v>41</v>
      </c>
      <c r="J13557">
        <v>4</v>
      </c>
      <c r="K13557">
        <v>6006</v>
      </c>
      <c r="L13557" t="s">
        <v>471</v>
      </c>
      <c r="M13557" s="2">
        <f>+Table3[[#This Row],[CHW]]/Table3[[#This Row],[Count of Airbill Number]]</f>
        <v>10.25</v>
      </c>
    </row>
    <row r="13558" spans="2:13">
      <c r="B13558" t="s">
        <v>20</v>
      </c>
      <c r="C13558" t="s">
        <v>472</v>
      </c>
      <c r="D13558" t="s">
        <v>22</v>
      </c>
      <c r="E13558" t="s">
        <v>776</v>
      </c>
      <c r="F13558" t="s">
        <v>776</v>
      </c>
      <c r="G13558" t="s">
        <v>262</v>
      </c>
      <c r="H13558" t="s">
        <v>123</v>
      </c>
      <c r="I13558">
        <v>40.82</v>
      </c>
      <c r="J13558">
        <v>1</v>
      </c>
      <c r="K13558">
        <v>6007</v>
      </c>
      <c r="L13558" t="s">
        <v>471</v>
      </c>
      <c r="M13558" s="2">
        <f>+Table3[[#This Row],[CHW]]/Table3[[#This Row],[Count of Airbill Number]]</f>
        <v>40.82</v>
      </c>
    </row>
    <row r="13559" spans="2:13">
      <c r="B13559" t="s">
        <v>20</v>
      </c>
      <c r="C13559" t="s">
        <v>21</v>
      </c>
      <c r="D13559" t="s">
        <v>22</v>
      </c>
      <c r="E13559" t="s">
        <v>776</v>
      </c>
      <c r="F13559" t="s">
        <v>776</v>
      </c>
      <c r="G13559" t="s">
        <v>116</v>
      </c>
      <c r="H13559" t="s">
        <v>492</v>
      </c>
      <c r="I13559">
        <v>40.78</v>
      </c>
      <c r="J13559">
        <v>2</v>
      </c>
      <c r="K13559">
        <v>6008</v>
      </c>
      <c r="L13559" t="s">
        <v>471</v>
      </c>
      <c r="M13559" s="2">
        <f>+Table3[[#This Row],[CHW]]/Table3[[#This Row],[Count of Airbill Number]]</f>
        <v>20.39</v>
      </c>
    </row>
    <row r="13560" spans="2:13">
      <c r="B13560" t="s">
        <v>20</v>
      </c>
      <c r="C13560" t="s">
        <v>472</v>
      </c>
      <c r="D13560" t="s">
        <v>22</v>
      </c>
      <c r="E13560" t="s">
        <v>776</v>
      </c>
      <c r="F13560" t="s">
        <v>776</v>
      </c>
      <c r="G13560" t="s">
        <v>105</v>
      </c>
      <c r="H13560" t="s">
        <v>37</v>
      </c>
      <c r="I13560">
        <v>40.76</v>
      </c>
      <c r="J13560">
        <v>4</v>
      </c>
      <c r="K13560">
        <v>6009</v>
      </c>
      <c r="L13560" t="s">
        <v>471</v>
      </c>
      <c r="M13560" s="2">
        <f>+Table3[[#This Row],[CHW]]/Table3[[#This Row],[Count of Airbill Number]]</f>
        <v>10.19</v>
      </c>
    </row>
    <row r="13561" spans="2:13">
      <c r="B13561" t="s">
        <v>20</v>
      </c>
      <c r="C13561" t="s">
        <v>472</v>
      </c>
      <c r="D13561" t="s">
        <v>22</v>
      </c>
      <c r="E13561" t="s">
        <v>777</v>
      </c>
      <c r="F13561" t="s">
        <v>777</v>
      </c>
      <c r="G13561" t="s">
        <v>511</v>
      </c>
      <c r="H13561" t="s">
        <v>44</v>
      </c>
      <c r="I13561">
        <v>40.700000000000003</v>
      </c>
      <c r="J13561">
        <v>4</v>
      </c>
      <c r="K13561">
        <v>6010</v>
      </c>
      <c r="L13561" t="s">
        <v>471</v>
      </c>
      <c r="M13561" s="2">
        <f>+Table3[[#This Row],[CHW]]/Table3[[#This Row],[Count of Airbill Number]]</f>
        <v>10.175000000000001</v>
      </c>
    </row>
    <row r="13562" spans="2:13">
      <c r="B13562" t="s">
        <v>20</v>
      </c>
      <c r="C13562" t="s">
        <v>21</v>
      </c>
      <c r="D13562" t="s">
        <v>22</v>
      </c>
      <c r="E13562" t="s">
        <v>776</v>
      </c>
      <c r="F13562" t="s">
        <v>778</v>
      </c>
      <c r="G13562" t="s">
        <v>31</v>
      </c>
      <c r="H13562" t="s">
        <v>306</v>
      </c>
      <c r="I13562">
        <v>40.53</v>
      </c>
      <c r="J13562">
        <v>2</v>
      </c>
      <c r="K13562">
        <v>6011</v>
      </c>
      <c r="L13562" t="s">
        <v>471</v>
      </c>
      <c r="M13562" s="2">
        <f>+Table3[[#This Row],[CHW]]/Table3[[#This Row],[Count of Airbill Number]]</f>
        <v>20.265000000000001</v>
      </c>
    </row>
    <row r="13563" spans="2:13">
      <c r="B13563" t="s">
        <v>20</v>
      </c>
      <c r="C13563" t="s">
        <v>21</v>
      </c>
      <c r="D13563" t="s">
        <v>22</v>
      </c>
      <c r="E13563" t="s">
        <v>776</v>
      </c>
      <c r="F13563" t="s">
        <v>776</v>
      </c>
      <c r="G13563" t="s">
        <v>66</v>
      </c>
      <c r="H13563" t="s">
        <v>23</v>
      </c>
      <c r="I13563">
        <v>40.5</v>
      </c>
      <c r="J13563">
        <v>11</v>
      </c>
      <c r="K13563">
        <v>6012</v>
      </c>
      <c r="L13563" t="s">
        <v>471</v>
      </c>
      <c r="M13563" s="2">
        <f>+Table3[[#This Row],[CHW]]/Table3[[#This Row],[Count of Airbill Number]]</f>
        <v>3.6818181818181817</v>
      </c>
    </row>
    <row r="13564" spans="2:13">
      <c r="B13564" t="s">
        <v>20</v>
      </c>
      <c r="C13564" t="s">
        <v>472</v>
      </c>
      <c r="D13564" t="s">
        <v>22</v>
      </c>
      <c r="E13564" t="s">
        <v>776</v>
      </c>
      <c r="F13564" t="s">
        <v>776</v>
      </c>
      <c r="G13564" t="s">
        <v>209</v>
      </c>
      <c r="H13564" t="s">
        <v>37</v>
      </c>
      <c r="I13564">
        <v>40.5</v>
      </c>
      <c r="J13564">
        <v>3</v>
      </c>
      <c r="K13564">
        <v>6013</v>
      </c>
      <c r="L13564" t="s">
        <v>471</v>
      </c>
      <c r="M13564" s="2">
        <f>+Table3[[#This Row],[CHW]]/Table3[[#This Row],[Count of Airbill Number]]</f>
        <v>13.5</v>
      </c>
    </row>
    <row r="13565" spans="2:13">
      <c r="B13565" t="s">
        <v>20</v>
      </c>
      <c r="C13565" t="s">
        <v>472</v>
      </c>
      <c r="D13565" t="s">
        <v>22</v>
      </c>
      <c r="E13565" t="s">
        <v>778</v>
      </c>
      <c r="F13565" t="s">
        <v>778</v>
      </c>
      <c r="G13565" t="s">
        <v>210</v>
      </c>
      <c r="H13565" t="s">
        <v>260</v>
      </c>
      <c r="I13565">
        <v>40.5</v>
      </c>
      <c r="J13565">
        <v>5</v>
      </c>
      <c r="K13565">
        <v>6014</v>
      </c>
      <c r="L13565" t="s">
        <v>471</v>
      </c>
      <c r="M13565" s="2">
        <f>+Table3[[#This Row],[CHW]]/Table3[[#This Row],[Count of Airbill Number]]</f>
        <v>8.1</v>
      </c>
    </row>
    <row r="13566" spans="2:13">
      <c r="B13566" t="s">
        <v>35</v>
      </c>
      <c r="C13566" t="s">
        <v>472</v>
      </c>
      <c r="D13566" t="s">
        <v>36</v>
      </c>
      <c r="E13566" t="s">
        <v>776</v>
      </c>
      <c r="F13566" t="s">
        <v>776</v>
      </c>
      <c r="G13566" t="s">
        <v>85</v>
      </c>
      <c r="H13566" t="s">
        <v>71</v>
      </c>
      <c r="I13566">
        <v>40.4</v>
      </c>
      <c r="J13566">
        <v>4</v>
      </c>
      <c r="K13566">
        <v>6015</v>
      </c>
      <c r="L13566" t="s">
        <v>471</v>
      </c>
      <c r="M13566" s="2">
        <f>+Table3[[#This Row],[CHW]]/Table3[[#This Row],[Count of Airbill Number]]</f>
        <v>10.1</v>
      </c>
    </row>
    <row r="13567" spans="2:13">
      <c r="B13567" t="s">
        <v>20</v>
      </c>
      <c r="C13567" t="s">
        <v>21</v>
      </c>
      <c r="D13567" t="s">
        <v>22</v>
      </c>
      <c r="E13567" t="s">
        <v>776</v>
      </c>
      <c r="F13567" t="s">
        <v>778</v>
      </c>
      <c r="G13567" t="s">
        <v>85</v>
      </c>
      <c r="H13567" t="s">
        <v>81</v>
      </c>
      <c r="I13567">
        <v>40.35</v>
      </c>
      <c r="J13567">
        <v>25</v>
      </c>
      <c r="K13567">
        <v>6016</v>
      </c>
      <c r="L13567" t="s">
        <v>471</v>
      </c>
      <c r="M13567" s="2">
        <f>+Table3[[#This Row],[CHW]]/Table3[[#This Row],[Count of Airbill Number]]</f>
        <v>1.6140000000000001</v>
      </c>
    </row>
    <row r="13568" spans="2:13">
      <c r="B13568" t="s">
        <v>20</v>
      </c>
      <c r="C13568" t="s">
        <v>472</v>
      </c>
      <c r="D13568" t="s">
        <v>22</v>
      </c>
      <c r="E13568" t="s">
        <v>776</v>
      </c>
      <c r="F13568" t="s">
        <v>776</v>
      </c>
      <c r="G13568" t="s">
        <v>59</v>
      </c>
      <c r="H13568" t="s">
        <v>31</v>
      </c>
      <c r="I13568">
        <v>40.1</v>
      </c>
      <c r="J13568">
        <v>3</v>
      </c>
      <c r="K13568">
        <v>6017</v>
      </c>
      <c r="L13568" t="s">
        <v>471</v>
      </c>
      <c r="M13568" s="2">
        <f>+Table3[[#This Row],[CHW]]/Table3[[#This Row],[Count of Airbill Number]]</f>
        <v>13.366666666666667</v>
      </c>
    </row>
    <row r="13569" spans="2:13">
      <c r="B13569" t="s">
        <v>20</v>
      </c>
      <c r="C13569" t="s">
        <v>472</v>
      </c>
      <c r="D13569" t="s">
        <v>22</v>
      </c>
      <c r="E13569" t="s">
        <v>776</v>
      </c>
      <c r="F13569" t="s">
        <v>776</v>
      </c>
      <c r="G13569" t="s">
        <v>63</v>
      </c>
      <c r="H13569" t="s">
        <v>199</v>
      </c>
      <c r="I13569">
        <v>40.013852999999997</v>
      </c>
      <c r="J13569">
        <v>1</v>
      </c>
      <c r="K13569">
        <v>6018</v>
      </c>
      <c r="L13569" t="s">
        <v>471</v>
      </c>
      <c r="M13569" s="2">
        <f>+Table3[[#This Row],[CHW]]/Table3[[#This Row],[Count of Airbill Number]]</f>
        <v>40.013852999999997</v>
      </c>
    </row>
    <row r="13570" spans="2:13">
      <c r="B13570" t="s">
        <v>35</v>
      </c>
      <c r="C13570" t="s">
        <v>21</v>
      </c>
      <c r="D13570" t="s">
        <v>36</v>
      </c>
      <c r="E13570" t="s">
        <v>777</v>
      </c>
      <c r="F13570" t="s">
        <v>778</v>
      </c>
      <c r="G13570" t="s">
        <v>290</v>
      </c>
      <c r="H13570" t="s">
        <v>613</v>
      </c>
      <c r="I13570">
        <v>40</v>
      </c>
      <c r="J13570">
        <v>1</v>
      </c>
      <c r="K13570">
        <v>6019</v>
      </c>
      <c r="L13570" t="s">
        <v>471</v>
      </c>
      <c r="M13570" s="2">
        <f>+Table3[[#This Row],[CHW]]/Table3[[#This Row],[Count of Airbill Number]]</f>
        <v>40</v>
      </c>
    </row>
    <row r="13571" spans="2:13">
      <c r="B13571" t="s">
        <v>35</v>
      </c>
      <c r="C13571" t="s">
        <v>472</v>
      </c>
      <c r="D13571" t="s">
        <v>36</v>
      </c>
      <c r="E13571" t="s">
        <v>778</v>
      </c>
      <c r="F13571" t="s">
        <v>778</v>
      </c>
      <c r="G13571" t="s">
        <v>150</v>
      </c>
      <c r="H13571" t="s">
        <v>607</v>
      </c>
      <c r="I13571">
        <v>40</v>
      </c>
      <c r="J13571">
        <v>1</v>
      </c>
      <c r="K13571">
        <v>6020</v>
      </c>
      <c r="L13571" t="s">
        <v>471</v>
      </c>
      <c r="M13571" s="2">
        <f>+Table3[[#This Row],[CHW]]/Table3[[#This Row],[Count of Airbill Number]]</f>
        <v>40</v>
      </c>
    </row>
    <row r="13572" spans="2:13">
      <c r="B13572" t="s">
        <v>35</v>
      </c>
      <c r="C13572" t="s">
        <v>472</v>
      </c>
      <c r="D13572" t="s">
        <v>36</v>
      </c>
      <c r="E13572" t="s">
        <v>778</v>
      </c>
      <c r="F13572" t="s">
        <v>778</v>
      </c>
      <c r="G13572" t="s">
        <v>51</v>
      </c>
      <c r="H13572" t="s">
        <v>73</v>
      </c>
      <c r="I13572">
        <v>40</v>
      </c>
      <c r="J13572">
        <v>1</v>
      </c>
      <c r="K13572">
        <v>6021</v>
      </c>
      <c r="L13572" t="s">
        <v>471</v>
      </c>
      <c r="M13572" s="2">
        <f>+Table3[[#This Row],[CHW]]/Table3[[#This Row],[Count of Airbill Number]]</f>
        <v>40</v>
      </c>
    </row>
    <row r="13573" spans="2:13">
      <c r="B13573" t="s">
        <v>35</v>
      </c>
      <c r="C13573" t="s">
        <v>472</v>
      </c>
      <c r="D13573" t="s">
        <v>36</v>
      </c>
      <c r="E13573" t="s">
        <v>776</v>
      </c>
      <c r="F13573" t="s">
        <v>776</v>
      </c>
      <c r="G13573" t="s">
        <v>123</v>
      </c>
      <c r="H13573" t="s">
        <v>69</v>
      </c>
      <c r="I13573">
        <v>40</v>
      </c>
      <c r="J13573">
        <v>4</v>
      </c>
      <c r="K13573">
        <v>6022</v>
      </c>
      <c r="L13573" t="s">
        <v>471</v>
      </c>
      <c r="M13573" s="2">
        <f>+Table3[[#This Row],[CHW]]/Table3[[#This Row],[Count of Airbill Number]]</f>
        <v>10</v>
      </c>
    </row>
    <row r="13574" spans="2:13">
      <c r="B13574" t="s">
        <v>20</v>
      </c>
      <c r="C13574" t="s">
        <v>21</v>
      </c>
      <c r="D13574" t="s">
        <v>22</v>
      </c>
      <c r="E13574" t="s">
        <v>778</v>
      </c>
      <c r="F13574" t="s">
        <v>776</v>
      </c>
      <c r="G13574" t="s">
        <v>393</v>
      </c>
      <c r="H13574" t="s">
        <v>37</v>
      </c>
      <c r="I13574">
        <v>40</v>
      </c>
      <c r="J13574">
        <v>27</v>
      </c>
      <c r="K13574">
        <v>6023</v>
      </c>
      <c r="L13574" t="s">
        <v>471</v>
      </c>
      <c r="M13574" s="2">
        <f>+Table3[[#This Row],[CHW]]/Table3[[#This Row],[Count of Airbill Number]]</f>
        <v>1.4814814814814814</v>
      </c>
    </row>
    <row r="13575" spans="2:13">
      <c r="B13575" t="s">
        <v>20</v>
      </c>
      <c r="C13575" t="s">
        <v>21</v>
      </c>
      <c r="D13575" t="s">
        <v>22</v>
      </c>
      <c r="E13575" t="s">
        <v>776</v>
      </c>
      <c r="F13575" t="s">
        <v>776</v>
      </c>
      <c r="G13575" t="s">
        <v>39</v>
      </c>
      <c r="H13575" t="s">
        <v>48</v>
      </c>
      <c r="I13575">
        <v>40</v>
      </c>
      <c r="J13575">
        <v>1</v>
      </c>
      <c r="K13575">
        <v>6024</v>
      </c>
      <c r="L13575" t="s">
        <v>471</v>
      </c>
      <c r="M13575" s="2">
        <f>+Table3[[#This Row],[CHW]]/Table3[[#This Row],[Count of Airbill Number]]</f>
        <v>40</v>
      </c>
    </row>
    <row r="13576" spans="2:13">
      <c r="B13576" t="s">
        <v>20</v>
      </c>
      <c r="C13576" t="s">
        <v>21</v>
      </c>
      <c r="D13576" t="s">
        <v>22</v>
      </c>
      <c r="E13576" t="s">
        <v>776</v>
      </c>
      <c r="F13576" t="s">
        <v>776</v>
      </c>
      <c r="G13576" t="s">
        <v>208</v>
      </c>
      <c r="H13576" t="s">
        <v>24</v>
      </c>
      <c r="I13576">
        <v>40</v>
      </c>
      <c r="J13576">
        <v>1</v>
      </c>
      <c r="K13576">
        <v>6025</v>
      </c>
      <c r="L13576" t="s">
        <v>471</v>
      </c>
      <c r="M13576" s="2">
        <f>+Table3[[#This Row],[CHW]]/Table3[[#This Row],[Count of Airbill Number]]</f>
        <v>40</v>
      </c>
    </row>
    <row r="13577" spans="2:13">
      <c r="B13577" t="s">
        <v>20</v>
      </c>
      <c r="C13577" t="s">
        <v>21</v>
      </c>
      <c r="D13577" t="s">
        <v>22</v>
      </c>
      <c r="E13577" t="s">
        <v>776</v>
      </c>
      <c r="F13577" t="s">
        <v>776</v>
      </c>
      <c r="G13577" t="s">
        <v>57</v>
      </c>
      <c r="H13577" t="s">
        <v>31</v>
      </c>
      <c r="I13577">
        <v>40</v>
      </c>
      <c r="J13577">
        <v>1</v>
      </c>
      <c r="K13577">
        <v>6026</v>
      </c>
      <c r="L13577" t="s">
        <v>471</v>
      </c>
      <c r="M13577" s="2">
        <f>+Table3[[#This Row],[CHW]]/Table3[[#This Row],[Count of Airbill Number]]</f>
        <v>40</v>
      </c>
    </row>
    <row r="13578" spans="2:13">
      <c r="B13578" t="s">
        <v>20</v>
      </c>
      <c r="C13578" t="s">
        <v>21</v>
      </c>
      <c r="D13578" t="s">
        <v>22</v>
      </c>
      <c r="E13578" t="s">
        <v>776</v>
      </c>
      <c r="F13578" t="s">
        <v>777</v>
      </c>
      <c r="G13578" t="s">
        <v>57</v>
      </c>
      <c r="H13578" t="s">
        <v>190</v>
      </c>
      <c r="I13578">
        <v>40</v>
      </c>
      <c r="J13578">
        <v>1</v>
      </c>
      <c r="K13578">
        <v>6027</v>
      </c>
      <c r="L13578" t="s">
        <v>471</v>
      </c>
      <c r="M13578" s="2">
        <f>+Table3[[#This Row],[CHW]]/Table3[[#This Row],[Count of Airbill Number]]</f>
        <v>40</v>
      </c>
    </row>
    <row r="13579" spans="2:13">
      <c r="B13579" t="s">
        <v>20</v>
      </c>
      <c r="C13579" t="s">
        <v>21</v>
      </c>
      <c r="D13579" t="s">
        <v>22</v>
      </c>
      <c r="E13579" t="s">
        <v>776</v>
      </c>
      <c r="F13579" t="s">
        <v>776</v>
      </c>
      <c r="G13579" t="s">
        <v>66</v>
      </c>
      <c r="H13579" t="s">
        <v>94</v>
      </c>
      <c r="I13579">
        <v>40</v>
      </c>
      <c r="J13579">
        <v>1</v>
      </c>
      <c r="K13579">
        <v>6028</v>
      </c>
      <c r="L13579" t="s">
        <v>471</v>
      </c>
      <c r="M13579" s="2">
        <f>+Table3[[#This Row],[CHW]]/Table3[[#This Row],[Count of Airbill Number]]</f>
        <v>40</v>
      </c>
    </row>
    <row r="13580" spans="2:13">
      <c r="B13580" t="s">
        <v>20</v>
      </c>
      <c r="C13580" t="s">
        <v>21</v>
      </c>
      <c r="D13580" t="s">
        <v>22</v>
      </c>
      <c r="E13580" t="s">
        <v>777</v>
      </c>
      <c r="F13580" t="s">
        <v>778</v>
      </c>
      <c r="G13580" t="s">
        <v>230</v>
      </c>
      <c r="H13580" t="s">
        <v>112</v>
      </c>
      <c r="I13580">
        <v>40</v>
      </c>
      <c r="J13580">
        <v>13</v>
      </c>
      <c r="K13580">
        <v>6029</v>
      </c>
      <c r="L13580" t="s">
        <v>471</v>
      </c>
      <c r="M13580" s="2">
        <f>+Table3[[#This Row],[CHW]]/Table3[[#This Row],[Count of Airbill Number]]</f>
        <v>3.0769230769230771</v>
      </c>
    </row>
    <row r="13581" spans="2:13">
      <c r="B13581" t="s">
        <v>20</v>
      </c>
      <c r="C13581" t="s">
        <v>21</v>
      </c>
      <c r="D13581" t="s">
        <v>22</v>
      </c>
      <c r="E13581" t="s">
        <v>777</v>
      </c>
      <c r="F13581" t="s">
        <v>777</v>
      </c>
      <c r="G13581" t="s">
        <v>505</v>
      </c>
      <c r="H13581" t="s">
        <v>38</v>
      </c>
      <c r="I13581">
        <v>40</v>
      </c>
      <c r="J13581">
        <v>24</v>
      </c>
      <c r="K13581">
        <v>6030</v>
      </c>
      <c r="L13581" t="s">
        <v>471</v>
      </c>
      <c r="M13581" s="2">
        <f>+Table3[[#This Row],[CHW]]/Table3[[#This Row],[Count of Airbill Number]]</f>
        <v>1.6666666666666667</v>
      </c>
    </row>
    <row r="13582" spans="2:13">
      <c r="B13582" t="s">
        <v>20</v>
      </c>
      <c r="C13582" t="s">
        <v>472</v>
      </c>
      <c r="D13582" t="s">
        <v>22</v>
      </c>
      <c r="E13582" t="s">
        <v>777</v>
      </c>
      <c r="F13582" t="s">
        <v>778</v>
      </c>
      <c r="G13582" t="s">
        <v>429</v>
      </c>
      <c r="H13582" t="s">
        <v>173</v>
      </c>
      <c r="I13582">
        <v>40</v>
      </c>
      <c r="J13582">
        <v>3</v>
      </c>
      <c r="K13582">
        <v>6031</v>
      </c>
      <c r="L13582" t="s">
        <v>471</v>
      </c>
      <c r="M13582" s="2">
        <f>+Table3[[#This Row],[CHW]]/Table3[[#This Row],[Count of Airbill Number]]</f>
        <v>13.333333333333334</v>
      </c>
    </row>
    <row r="13583" spans="2:13">
      <c r="B13583" t="s">
        <v>20</v>
      </c>
      <c r="C13583" t="s">
        <v>472</v>
      </c>
      <c r="D13583" t="s">
        <v>22</v>
      </c>
      <c r="E13583" t="s">
        <v>777</v>
      </c>
      <c r="F13583" t="s">
        <v>777</v>
      </c>
      <c r="G13583" t="s">
        <v>481</v>
      </c>
      <c r="H13583" t="s">
        <v>190</v>
      </c>
      <c r="I13583">
        <v>40</v>
      </c>
      <c r="J13583">
        <v>2</v>
      </c>
      <c r="K13583">
        <v>6032</v>
      </c>
      <c r="L13583" t="s">
        <v>471</v>
      </c>
      <c r="M13583" s="2">
        <f>+Table3[[#This Row],[CHW]]/Table3[[#This Row],[Count of Airbill Number]]</f>
        <v>20</v>
      </c>
    </row>
    <row r="13584" spans="2:13">
      <c r="B13584" t="s">
        <v>20</v>
      </c>
      <c r="C13584" t="s">
        <v>472</v>
      </c>
      <c r="D13584" t="s">
        <v>22</v>
      </c>
      <c r="E13584" t="s">
        <v>777</v>
      </c>
      <c r="F13584" t="s">
        <v>778</v>
      </c>
      <c r="G13584" t="s">
        <v>481</v>
      </c>
      <c r="H13584" t="s">
        <v>260</v>
      </c>
      <c r="I13584">
        <v>40</v>
      </c>
      <c r="J13584">
        <v>2</v>
      </c>
      <c r="K13584">
        <v>6033</v>
      </c>
      <c r="L13584" t="s">
        <v>471</v>
      </c>
      <c r="M13584" s="2">
        <f>+Table3[[#This Row],[CHW]]/Table3[[#This Row],[Count of Airbill Number]]</f>
        <v>20</v>
      </c>
    </row>
    <row r="13585" spans="2:13">
      <c r="B13585" t="s">
        <v>20</v>
      </c>
      <c r="C13585" t="s">
        <v>472</v>
      </c>
      <c r="D13585" t="s">
        <v>22</v>
      </c>
      <c r="E13585" t="s">
        <v>776</v>
      </c>
      <c r="F13585" t="s">
        <v>776</v>
      </c>
      <c r="G13585" t="s">
        <v>23</v>
      </c>
      <c r="H13585" t="s">
        <v>48</v>
      </c>
      <c r="I13585">
        <v>40</v>
      </c>
      <c r="J13585">
        <v>3</v>
      </c>
      <c r="K13585">
        <v>6034</v>
      </c>
      <c r="L13585" t="s">
        <v>471</v>
      </c>
      <c r="M13585" s="2">
        <f>+Table3[[#This Row],[CHW]]/Table3[[#This Row],[Count of Airbill Number]]</f>
        <v>13.333333333333334</v>
      </c>
    </row>
    <row r="13586" spans="2:13">
      <c r="B13586" t="s">
        <v>20</v>
      </c>
      <c r="C13586" t="s">
        <v>472</v>
      </c>
      <c r="D13586" t="s">
        <v>22</v>
      </c>
      <c r="E13586" t="s">
        <v>776</v>
      </c>
      <c r="F13586" t="s">
        <v>776</v>
      </c>
      <c r="G13586" t="s">
        <v>23</v>
      </c>
      <c r="H13586" t="s">
        <v>92</v>
      </c>
      <c r="I13586">
        <v>40</v>
      </c>
      <c r="J13586">
        <v>1</v>
      </c>
      <c r="K13586">
        <v>6035</v>
      </c>
      <c r="L13586" t="s">
        <v>471</v>
      </c>
      <c r="M13586" s="2">
        <f>+Table3[[#This Row],[CHW]]/Table3[[#This Row],[Count of Airbill Number]]</f>
        <v>40</v>
      </c>
    </row>
    <row r="13587" spans="2:13">
      <c r="B13587" t="s">
        <v>20</v>
      </c>
      <c r="C13587" t="s">
        <v>472</v>
      </c>
      <c r="D13587" t="s">
        <v>22</v>
      </c>
      <c r="E13587" t="s">
        <v>776</v>
      </c>
      <c r="F13587" t="s">
        <v>776</v>
      </c>
      <c r="G13587" t="s">
        <v>63</v>
      </c>
      <c r="H13587" t="s">
        <v>45</v>
      </c>
      <c r="I13587">
        <v>40</v>
      </c>
      <c r="J13587">
        <v>1</v>
      </c>
      <c r="K13587">
        <v>6036</v>
      </c>
      <c r="L13587" t="s">
        <v>471</v>
      </c>
      <c r="M13587" s="2">
        <f>+Table3[[#This Row],[CHW]]/Table3[[#This Row],[Count of Airbill Number]]</f>
        <v>40</v>
      </c>
    </row>
    <row r="13588" spans="2:13">
      <c r="B13588" t="s">
        <v>20</v>
      </c>
      <c r="C13588" t="s">
        <v>472</v>
      </c>
      <c r="D13588" t="s">
        <v>22</v>
      </c>
      <c r="E13588" t="s">
        <v>778</v>
      </c>
      <c r="F13588" t="s">
        <v>777</v>
      </c>
      <c r="G13588" t="s">
        <v>210</v>
      </c>
      <c r="H13588" t="s">
        <v>429</v>
      </c>
      <c r="I13588">
        <v>40</v>
      </c>
      <c r="J13588">
        <v>3</v>
      </c>
      <c r="K13588">
        <v>6037</v>
      </c>
      <c r="L13588" t="s">
        <v>471</v>
      </c>
      <c r="M13588" s="2">
        <f>+Table3[[#This Row],[CHW]]/Table3[[#This Row],[Count of Airbill Number]]</f>
        <v>13.333333333333334</v>
      </c>
    </row>
    <row r="13589" spans="2:13">
      <c r="B13589" t="s">
        <v>20</v>
      </c>
      <c r="C13589" t="s">
        <v>472</v>
      </c>
      <c r="D13589" t="s">
        <v>22</v>
      </c>
      <c r="E13589" t="s">
        <v>777</v>
      </c>
      <c r="F13589" t="s">
        <v>778</v>
      </c>
      <c r="G13589" t="s">
        <v>290</v>
      </c>
      <c r="H13589" t="s">
        <v>606</v>
      </c>
      <c r="I13589">
        <v>40</v>
      </c>
      <c r="J13589">
        <v>2</v>
      </c>
      <c r="K13589">
        <v>6038</v>
      </c>
      <c r="L13589" t="s">
        <v>471</v>
      </c>
      <c r="M13589" s="2">
        <f>+Table3[[#This Row],[CHW]]/Table3[[#This Row],[Count of Airbill Number]]</f>
        <v>20</v>
      </c>
    </row>
    <row r="13590" spans="2:13">
      <c r="B13590" t="s">
        <v>20</v>
      </c>
      <c r="C13590" t="s">
        <v>472</v>
      </c>
      <c r="D13590" t="s">
        <v>22</v>
      </c>
      <c r="E13590" t="s">
        <v>777</v>
      </c>
      <c r="F13590" t="s">
        <v>777</v>
      </c>
      <c r="G13590" t="s">
        <v>290</v>
      </c>
      <c r="H13590" t="s">
        <v>154</v>
      </c>
      <c r="I13590">
        <v>40</v>
      </c>
      <c r="J13590">
        <v>2</v>
      </c>
      <c r="K13590">
        <v>6039</v>
      </c>
      <c r="L13590" t="s">
        <v>471</v>
      </c>
      <c r="M13590" s="2">
        <f>+Table3[[#This Row],[CHW]]/Table3[[#This Row],[Count of Airbill Number]]</f>
        <v>20</v>
      </c>
    </row>
    <row r="13591" spans="2:13">
      <c r="B13591" t="s">
        <v>20</v>
      </c>
      <c r="C13591" t="s">
        <v>472</v>
      </c>
      <c r="D13591" t="s">
        <v>22</v>
      </c>
      <c r="E13591" t="s">
        <v>777</v>
      </c>
      <c r="F13591" t="s">
        <v>778</v>
      </c>
      <c r="G13591" t="s">
        <v>290</v>
      </c>
      <c r="H13591" t="s">
        <v>291</v>
      </c>
      <c r="I13591">
        <v>40</v>
      </c>
      <c r="J13591">
        <v>2</v>
      </c>
      <c r="K13591">
        <v>6040</v>
      </c>
      <c r="L13591" t="s">
        <v>471</v>
      </c>
      <c r="M13591" s="2">
        <f>+Table3[[#This Row],[CHW]]/Table3[[#This Row],[Count of Airbill Number]]</f>
        <v>20</v>
      </c>
    </row>
    <row r="13592" spans="2:13">
      <c r="B13592" t="s">
        <v>20</v>
      </c>
      <c r="C13592" t="s">
        <v>472</v>
      </c>
      <c r="D13592" t="s">
        <v>22</v>
      </c>
      <c r="E13592" t="s">
        <v>777</v>
      </c>
      <c r="F13592" t="s">
        <v>777</v>
      </c>
      <c r="G13592" t="s">
        <v>484</v>
      </c>
      <c r="H13592" t="s">
        <v>55</v>
      </c>
      <c r="I13592">
        <v>40</v>
      </c>
      <c r="J13592">
        <v>7</v>
      </c>
      <c r="K13592">
        <v>6041</v>
      </c>
      <c r="L13592" t="s">
        <v>471</v>
      </c>
      <c r="M13592" s="2">
        <f>+Table3[[#This Row],[CHW]]/Table3[[#This Row],[Count of Airbill Number]]</f>
        <v>5.7142857142857144</v>
      </c>
    </row>
    <row r="13593" spans="2:13">
      <c r="B13593" t="s">
        <v>20</v>
      </c>
      <c r="C13593" t="s">
        <v>472</v>
      </c>
      <c r="D13593" t="s">
        <v>22</v>
      </c>
      <c r="E13593" t="s">
        <v>776</v>
      </c>
      <c r="F13593" t="s">
        <v>776</v>
      </c>
      <c r="G13593" t="s">
        <v>64</v>
      </c>
      <c r="H13593" t="s">
        <v>72</v>
      </c>
      <c r="I13593">
        <v>40</v>
      </c>
      <c r="J13593">
        <v>1</v>
      </c>
      <c r="K13593">
        <v>6042</v>
      </c>
      <c r="L13593" t="s">
        <v>471</v>
      </c>
      <c r="M13593" s="2">
        <f>+Table3[[#This Row],[CHW]]/Table3[[#This Row],[Count of Airbill Number]]</f>
        <v>40</v>
      </c>
    </row>
    <row r="13594" spans="2:13">
      <c r="B13594" t="s">
        <v>20</v>
      </c>
      <c r="C13594" t="s">
        <v>472</v>
      </c>
      <c r="D13594" t="s">
        <v>22</v>
      </c>
      <c r="E13594" t="s">
        <v>777</v>
      </c>
      <c r="F13594" t="s">
        <v>777</v>
      </c>
      <c r="G13594" t="s">
        <v>300</v>
      </c>
      <c r="H13594" t="s">
        <v>26</v>
      </c>
      <c r="I13594">
        <v>40</v>
      </c>
      <c r="J13594">
        <v>1</v>
      </c>
      <c r="K13594">
        <v>6043</v>
      </c>
      <c r="L13594" t="s">
        <v>471</v>
      </c>
      <c r="M13594" s="2">
        <f>+Table3[[#This Row],[CHW]]/Table3[[#This Row],[Count of Airbill Number]]</f>
        <v>40</v>
      </c>
    </row>
    <row r="13595" spans="2:13">
      <c r="B13595" t="s">
        <v>20</v>
      </c>
      <c r="C13595" t="s">
        <v>472</v>
      </c>
      <c r="D13595" t="s">
        <v>22</v>
      </c>
      <c r="E13595" t="s">
        <v>778</v>
      </c>
      <c r="F13595" t="s">
        <v>778</v>
      </c>
      <c r="G13595" t="s">
        <v>507</v>
      </c>
      <c r="H13595" t="s">
        <v>150</v>
      </c>
      <c r="I13595">
        <v>40</v>
      </c>
      <c r="J13595">
        <v>6</v>
      </c>
      <c r="K13595">
        <v>6044</v>
      </c>
      <c r="L13595" t="s">
        <v>471</v>
      </c>
      <c r="M13595" s="2">
        <f>+Table3[[#This Row],[CHW]]/Table3[[#This Row],[Count of Airbill Number]]</f>
        <v>6.666666666666667</v>
      </c>
    </row>
    <row r="13596" spans="2:13">
      <c r="B13596" t="s">
        <v>20</v>
      </c>
      <c r="C13596" t="s">
        <v>472</v>
      </c>
      <c r="D13596" t="s">
        <v>22</v>
      </c>
      <c r="E13596" t="s">
        <v>776</v>
      </c>
      <c r="F13596" t="s">
        <v>776</v>
      </c>
      <c r="G13596" t="s">
        <v>102</v>
      </c>
      <c r="H13596" t="s">
        <v>24</v>
      </c>
      <c r="I13596">
        <v>40</v>
      </c>
      <c r="J13596">
        <v>4</v>
      </c>
      <c r="K13596">
        <v>6045</v>
      </c>
      <c r="L13596" t="s">
        <v>471</v>
      </c>
      <c r="M13596" s="2">
        <f>+Table3[[#This Row],[CHW]]/Table3[[#This Row],[Count of Airbill Number]]</f>
        <v>10</v>
      </c>
    </row>
    <row r="13597" spans="2:13">
      <c r="B13597" t="s">
        <v>20</v>
      </c>
      <c r="C13597" t="s">
        <v>472</v>
      </c>
      <c r="D13597" t="s">
        <v>22</v>
      </c>
      <c r="E13597" t="s">
        <v>776</v>
      </c>
      <c r="F13597" t="s">
        <v>776</v>
      </c>
      <c r="G13597" t="s">
        <v>45</v>
      </c>
      <c r="H13597" t="s">
        <v>53</v>
      </c>
      <c r="I13597">
        <v>40</v>
      </c>
      <c r="J13597">
        <v>2</v>
      </c>
      <c r="K13597">
        <v>6046</v>
      </c>
      <c r="L13597" t="s">
        <v>471</v>
      </c>
      <c r="M13597" s="2">
        <f>+Table3[[#This Row],[CHW]]/Table3[[#This Row],[Count of Airbill Number]]</f>
        <v>20</v>
      </c>
    </row>
    <row r="13598" spans="2:13">
      <c r="B13598" t="s">
        <v>20</v>
      </c>
      <c r="C13598" t="s">
        <v>472</v>
      </c>
      <c r="D13598" t="s">
        <v>22</v>
      </c>
      <c r="E13598" t="s">
        <v>778</v>
      </c>
      <c r="F13598" t="s">
        <v>778</v>
      </c>
      <c r="G13598" t="s">
        <v>655</v>
      </c>
      <c r="H13598" t="s">
        <v>86</v>
      </c>
      <c r="I13598">
        <v>40</v>
      </c>
      <c r="J13598">
        <v>4</v>
      </c>
      <c r="K13598">
        <v>6047</v>
      </c>
      <c r="L13598" t="s">
        <v>471</v>
      </c>
      <c r="M13598" s="2">
        <f>+Table3[[#This Row],[CHW]]/Table3[[#This Row],[Count of Airbill Number]]</f>
        <v>10</v>
      </c>
    </row>
    <row r="13599" spans="2:13">
      <c r="B13599" t="s">
        <v>20</v>
      </c>
      <c r="C13599" t="s">
        <v>472</v>
      </c>
      <c r="D13599" t="s">
        <v>22</v>
      </c>
      <c r="E13599" t="s">
        <v>777</v>
      </c>
      <c r="F13599" t="s">
        <v>777</v>
      </c>
      <c r="G13599" t="s">
        <v>511</v>
      </c>
      <c r="H13599" t="s">
        <v>429</v>
      </c>
      <c r="I13599">
        <v>40</v>
      </c>
      <c r="J13599">
        <v>2</v>
      </c>
      <c r="K13599">
        <v>6048</v>
      </c>
      <c r="L13599" t="s">
        <v>471</v>
      </c>
      <c r="M13599" s="2">
        <f>+Table3[[#This Row],[CHW]]/Table3[[#This Row],[Count of Airbill Number]]</f>
        <v>20</v>
      </c>
    </row>
    <row r="13600" spans="2:13">
      <c r="B13600" t="s">
        <v>20</v>
      </c>
      <c r="C13600" t="s">
        <v>472</v>
      </c>
      <c r="D13600" t="s">
        <v>22</v>
      </c>
      <c r="E13600" t="s">
        <v>777</v>
      </c>
      <c r="F13600" t="s">
        <v>777</v>
      </c>
      <c r="G13600" t="s">
        <v>259</v>
      </c>
      <c r="H13600" t="s">
        <v>121</v>
      </c>
      <c r="I13600">
        <v>40</v>
      </c>
      <c r="J13600">
        <v>1</v>
      </c>
      <c r="K13600">
        <v>6049</v>
      </c>
      <c r="L13600" t="s">
        <v>471</v>
      </c>
      <c r="M13600" s="2">
        <f>+Table3[[#This Row],[CHW]]/Table3[[#This Row],[Count of Airbill Number]]</f>
        <v>40</v>
      </c>
    </row>
    <row r="13601" spans="2:13">
      <c r="B13601" t="s">
        <v>20</v>
      </c>
      <c r="C13601" t="s">
        <v>472</v>
      </c>
      <c r="D13601" t="s">
        <v>22</v>
      </c>
      <c r="E13601" t="s">
        <v>776</v>
      </c>
      <c r="F13601" t="s">
        <v>776</v>
      </c>
      <c r="G13601" t="s">
        <v>57</v>
      </c>
      <c r="H13601" t="s">
        <v>93</v>
      </c>
      <c r="I13601">
        <v>40</v>
      </c>
      <c r="J13601">
        <v>1</v>
      </c>
      <c r="K13601">
        <v>6050</v>
      </c>
      <c r="L13601" t="s">
        <v>471</v>
      </c>
      <c r="M13601" s="2">
        <f>+Table3[[#This Row],[CHW]]/Table3[[#This Row],[Count of Airbill Number]]</f>
        <v>40</v>
      </c>
    </row>
    <row r="13602" spans="2:13">
      <c r="B13602" t="s">
        <v>20</v>
      </c>
      <c r="C13602" t="s">
        <v>472</v>
      </c>
      <c r="D13602" t="s">
        <v>22</v>
      </c>
      <c r="E13602" t="s">
        <v>777</v>
      </c>
      <c r="F13602" t="s">
        <v>777</v>
      </c>
      <c r="G13602" t="s">
        <v>110</v>
      </c>
      <c r="H13602" t="s">
        <v>26</v>
      </c>
      <c r="I13602">
        <v>40</v>
      </c>
      <c r="J13602">
        <v>1</v>
      </c>
      <c r="K13602">
        <v>6051</v>
      </c>
      <c r="L13602" t="s">
        <v>471</v>
      </c>
      <c r="M13602" s="2">
        <f>+Table3[[#This Row],[CHW]]/Table3[[#This Row],[Count of Airbill Number]]</f>
        <v>40</v>
      </c>
    </row>
    <row r="13603" spans="2:13">
      <c r="B13603" t="s">
        <v>20</v>
      </c>
      <c r="C13603" t="s">
        <v>472</v>
      </c>
      <c r="D13603" t="s">
        <v>22</v>
      </c>
      <c r="E13603" t="s">
        <v>776</v>
      </c>
      <c r="F13603" t="s">
        <v>776</v>
      </c>
      <c r="G13603" t="s">
        <v>144</v>
      </c>
      <c r="H13603" t="s">
        <v>31</v>
      </c>
      <c r="I13603">
        <v>40</v>
      </c>
      <c r="J13603">
        <v>1</v>
      </c>
      <c r="K13603">
        <v>6052</v>
      </c>
      <c r="L13603" t="s">
        <v>471</v>
      </c>
      <c r="M13603" s="2">
        <f>+Table3[[#This Row],[CHW]]/Table3[[#This Row],[Count of Airbill Number]]</f>
        <v>40</v>
      </c>
    </row>
    <row r="13604" spans="2:13">
      <c r="B13604" t="s">
        <v>20</v>
      </c>
      <c r="C13604" t="s">
        <v>472</v>
      </c>
      <c r="D13604" t="s">
        <v>22</v>
      </c>
      <c r="E13604" t="s">
        <v>776</v>
      </c>
      <c r="F13604" t="s">
        <v>776</v>
      </c>
      <c r="G13604" t="s">
        <v>103</v>
      </c>
      <c r="H13604" t="s">
        <v>94</v>
      </c>
      <c r="I13604">
        <v>40</v>
      </c>
      <c r="J13604">
        <v>1</v>
      </c>
      <c r="K13604">
        <v>6053</v>
      </c>
      <c r="L13604" t="s">
        <v>471</v>
      </c>
      <c r="M13604" s="2">
        <f>+Table3[[#This Row],[CHW]]/Table3[[#This Row],[Count of Airbill Number]]</f>
        <v>40</v>
      </c>
    </row>
    <row r="13605" spans="2:13">
      <c r="B13605" t="s">
        <v>20</v>
      </c>
      <c r="C13605" t="s">
        <v>472</v>
      </c>
      <c r="D13605" t="s">
        <v>22</v>
      </c>
      <c r="E13605" t="s">
        <v>776</v>
      </c>
      <c r="F13605" t="s">
        <v>776</v>
      </c>
      <c r="G13605" t="s">
        <v>103</v>
      </c>
      <c r="H13605" t="s">
        <v>132</v>
      </c>
      <c r="I13605">
        <v>40</v>
      </c>
      <c r="J13605">
        <v>1</v>
      </c>
      <c r="K13605">
        <v>6054</v>
      </c>
      <c r="L13605" t="s">
        <v>471</v>
      </c>
      <c r="M13605" s="2">
        <f>+Table3[[#This Row],[CHW]]/Table3[[#This Row],[Count of Airbill Number]]</f>
        <v>40</v>
      </c>
    </row>
    <row r="13606" spans="2:13">
      <c r="B13606" t="s">
        <v>20</v>
      </c>
      <c r="C13606" t="s">
        <v>472</v>
      </c>
      <c r="D13606" t="s">
        <v>22</v>
      </c>
      <c r="E13606" t="s">
        <v>778</v>
      </c>
      <c r="F13606" t="s">
        <v>778</v>
      </c>
      <c r="G13606" t="s">
        <v>494</v>
      </c>
      <c r="H13606" t="s">
        <v>86</v>
      </c>
      <c r="I13606">
        <v>40</v>
      </c>
      <c r="J13606">
        <v>1</v>
      </c>
      <c r="K13606">
        <v>6055</v>
      </c>
      <c r="L13606" t="s">
        <v>471</v>
      </c>
      <c r="M13606" s="2">
        <f>+Table3[[#This Row],[CHW]]/Table3[[#This Row],[Count of Airbill Number]]</f>
        <v>40</v>
      </c>
    </row>
    <row r="13607" spans="2:13">
      <c r="B13607" t="s">
        <v>20</v>
      </c>
      <c r="C13607" t="s">
        <v>472</v>
      </c>
      <c r="D13607" t="s">
        <v>22</v>
      </c>
      <c r="E13607" t="s">
        <v>778</v>
      </c>
      <c r="F13607" t="s">
        <v>776</v>
      </c>
      <c r="G13607" t="s">
        <v>494</v>
      </c>
      <c r="H13607" t="s">
        <v>216</v>
      </c>
      <c r="I13607">
        <v>40</v>
      </c>
      <c r="J13607">
        <v>2</v>
      </c>
      <c r="K13607">
        <v>6056</v>
      </c>
      <c r="L13607" t="s">
        <v>471</v>
      </c>
      <c r="M13607" s="2">
        <f>+Table3[[#This Row],[CHW]]/Table3[[#This Row],[Count of Airbill Number]]</f>
        <v>20</v>
      </c>
    </row>
    <row r="13608" spans="2:13">
      <c r="B13608" t="s">
        <v>20</v>
      </c>
      <c r="C13608" t="s">
        <v>472</v>
      </c>
      <c r="D13608" t="s">
        <v>22</v>
      </c>
      <c r="E13608" t="s">
        <v>778</v>
      </c>
      <c r="F13608" t="s">
        <v>776</v>
      </c>
      <c r="G13608" t="s">
        <v>90</v>
      </c>
      <c r="H13608" t="s">
        <v>32</v>
      </c>
      <c r="I13608">
        <v>40</v>
      </c>
      <c r="J13608">
        <v>1</v>
      </c>
      <c r="K13608">
        <v>6057</v>
      </c>
      <c r="L13608" t="s">
        <v>471</v>
      </c>
      <c r="M13608" s="2">
        <f>+Table3[[#This Row],[CHW]]/Table3[[#This Row],[Count of Airbill Number]]</f>
        <v>40</v>
      </c>
    </row>
    <row r="13609" spans="2:13">
      <c r="B13609" t="s">
        <v>20</v>
      </c>
      <c r="C13609" t="s">
        <v>472</v>
      </c>
      <c r="D13609" t="s">
        <v>22</v>
      </c>
      <c r="E13609" t="s">
        <v>776</v>
      </c>
      <c r="F13609" t="s">
        <v>776</v>
      </c>
      <c r="G13609" t="s">
        <v>77</v>
      </c>
      <c r="H13609" t="s">
        <v>103</v>
      </c>
      <c r="I13609">
        <v>40</v>
      </c>
      <c r="J13609">
        <v>1</v>
      </c>
      <c r="K13609">
        <v>6058</v>
      </c>
      <c r="L13609" t="s">
        <v>471</v>
      </c>
      <c r="M13609" s="2">
        <f>+Table3[[#This Row],[CHW]]/Table3[[#This Row],[Count of Airbill Number]]</f>
        <v>40</v>
      </c>
    </row>
    <row r="13610" spans="2:13">
      <c r="B13610" t="s">
        <v>20</v>
      </c>
      <c r="C13610" t="s">
        <v>472</v>
      </c>
      <c r="D13610" t="s">
        <v>22</v>
      </c>
      <c r="E13610" t="s">
        <v>776</v>
      </c>
      <c r="F13610" t="s">
        <v>776</v>
      </c>
      <c r="G13610" t="s">
        <v>85</v>
      </c>
      <c r="H13610" t="s">
        <v>397</v>
      </c>
      <c r="I13610">
        <v>40</v>
      </c>
      <c r="J13610">
        <v>1</v>
      </c>
      <c r="K13610">
        <v>6059</v>
      </c>
      <c r="L13610" t="s">
        <v>471</v>
      </c>
      <c r="M13610" s="2">
        <f>+Table3[[#This Row],[CHW]]/Table3[[#This Row],[Count of Airbill Number]]</f>
        <v>40</v>
      </c>
    </row>
    <row r="13611" spans="2:13">
      <c r="B13611" t="s">
        <v>20</v>
      </c>
      <c r="C13611" t="s">
        <v>472</v>
      </c>
      <c r="D13611" t="s">
        <v>22</v>
      </c>
      <c r="E13611" t="s">
        <v>776</v>
      </c>
      <c r="F13611" t="s">
        <v>776</v>
      </c>
      <c r="G13611" t="s">
        <v>480</v>
      </c>
      <c r="H13611" t="s">
        <v>432</v>
      </c>
      <c r="I13611">
        <v>40</v>
      </c>
      <c r="J13611">
        <v>4</v>
      </c>
      <c r="K13611">
        <v>6060</v>
      </c>
      <c r="L13611" t="s">
        <v>471</v>
      </c>
      <c r="M13611" s="2">
        <f>+Table3[[#This Row],[CHW]]/Table3[[#This Row],[Count of Airbill Number]]</f>
        <v>10</v>
      </c>
    </row>
    <row r="13612" spans="2:13">
      <c r="B13612" t="s">
        <v>20</v>
      </c>
      <c r="C13612" t="s">
        <v>472</v>
      </c>
      <c r="D13612" t="s">
        <v>22</v>
      </c>
      <c r="E13612" t="s">
        <v>777</v>
      </c>
      <c r="F13612" t="s">
        <v>777</v>
      </c>
      <c r="G13612" t="s">
        <v>205</v>
      </c>
      <c r="H13612" t="s">
        <v>181</v>
      </c>
      <c r="I13612">
        <v>40</v>
      </c>
      <c r="J13612">
        <v>2</v>
      </c>
      <c r="K13612">
        <v>6061</v>
      </c>
      <c r="L13612" t="s">
        <v>471</v>
      </c>
      <c r="M13612" s="2">
        <f>+Table3[[#This Row],[CHW]]/Table3[[#This Row],[Count of Airbill Number]]</f>
        <v>20</v>
      </c>
    </row>
    <row r="13613" spans="2:13">
      <c r="B13613" t="s">
        <v>20</v>
      </c>
      <c r="C13613" t="s">
        <v>472</v>
      </c>
      <c r="D13613" t="s">
        <v>22</v>
      </c>
      <c r="E13613" t="s">
        <v>778</v>
      </c>
      <c r="F13613" t="s">
        <v>778</v>
      </c>
      <c r="G13613" t="s">
        <v>155</v>
      </c>
      <c r="H13613" t="s">
        <v>311</v>
      </c>
      <c r="I13613">
        <v>40</v>
      </c>
      <c r="J13613">
        <v>1</v>
      </c>
      <c r="K13613">
        <v>6062</v>
      </c>
      <c r="L13613" t="s">
        <v>471</v>
      </c>
      <c r="M13613" s="2">
        <f>+Table3[[#This Row],[CHW]]/Table3[[#This Row],[Count of Airbill Number]]</f>
        <v>40</v>
      </c>
    </row>
    <row r="13614" spans="2:13">
      <c r="B13614" t="s">
        <v>20</v>
      </c>
      <c r="C13614" t="s">
        <v>472</v>
      </c>
      <c r="D13614" t="s">
        <v>22</v>
      </c>
      <c r="E13614" t="s">
        <v>778</v>
      </c>
      <c r="F13614" t="s">
        <v>776</v>
      </c>
      <c r="G13614" t="s">
        <v>267</v>
      </c>
      <c r="H13614" t="s">
        <v>211</v>
      </c>
      <c r="I13614">
        <v>40</v>
      </c>
      <c r="J13614">
        <v>2</v>
      </c>
      <c r="K13614">
        <v>6063</v>
      </c>
      <c r="L13614" t="s">
        <v>471</v>
      </c>
      <c r="M13614" s="2">
        <f>+Table3[[#This Row],[CHW]]/Table3[[#This Row],[Count of Airbill Number]]</f>
        <v>20</v>
      </c>
    </row>
    <row r="13615" spans="2:13">
      <c r="B13615" t="s">
        <v>20</v>
      </c>
      <c r="C13615" t="s">
        <v>472</v>
      </c>
      <c r="D13615" t="s">
        <v>22</v>
      </c>
      <c r="E13615" t="s">
        <v>778</v>
      </c>
      <c r="F13615" t="s">
        <v>776</v>
      </c>
      <c r="G13615" t="s">
        <v>248</v>
      </c>
      <c r="H13615" t="s">
        <v>32</v>
      </c>
      <c r="I13615">
        <v>40</v>
      </c>
      <c r="J13615">
        <v>2</v>
      </c>
      <c r="K13615">
        <v>6064</v>
      </c>
      <c r="L13615" t="s">
        <v>471</v>
      </c>
      <c r="M13615" s="2">
        <f>+Table3[[#This Row],[CHW]]/Table3[[#This Row],[Count of Airbill Number]]</f>
        <v>20</v>
      </c>
    </row>
    <row r="13616" spans="2:13">
      <c r="B13616" t="s">
        <v>20</v>
      </c>
      <c r="C13616" t="s">
        <v>472</v>
      </c>
      <c r="D13616" t="s">
        <v>22</v>
      </c>
      <c r="E13616" t="s">
        <v>776</v>
      </c>
      <c r="F13616" t="s">
        <v>777</v>
      </c>
      <c r="G13616" t="s">
        <v>32</v>
      </c>
      <c r="H13616" t="s">
        <v>429</v>
      </c>
      <c r="I13616">
        <v>40</v>
      </c>
      <c r="J13616">
        <v>2</v>
      </c>
      <c r="K13616">
        <v>6065</v>
      </c>
      <c r="L13616" t="s">
        <v>471</v>
      </c>
      <c r="M13616" s="2">
        <f>+Table3[[#This Row],[CHW]]/Table3[[#This Row],[Count of Airbill Number]]</f>
        <v>20</v>
      </c>
    </row>
    <row r="13617" spans="2:13">
      <c r="B13617" t="s">
        <v>20</v>
      </c>
      <c r="C13617" t="s">
        <v>472</v>
      </c>
      <c r="D13617" t="s">
        <v>22</v>
      </c>
      <c r="E13617" t="s">
        <v>776</v>
      </c>
      <c r="F13617" t="s">
        <v>776</v>
      </c>
      <c r="G13617" t="s">
        <v>123</v>
      </c>
      <c r="H13617" t="s">
        <v>102</v>
      </c>
      <c r="I13617">
        <v>40</v>
      </c>
      <c r="J13617">
        <v>1</v>
      </c>
      <c r="K13617">
        <v>6066</v>
      </c>
      <c r="L13617" t="s">
        <v>471</v>
      </c>
      <c r="M13617" s="2">
        <f>+Table3[[#This Row],[CHW]]/Table3[[#This Row],[Count of Airbill Number]]</f>
        <v>40</v>
      </c>
    </row>
    <row r="13618" spans="2:13">
      <c r="B13618" t="s">
        <v>20</v>
      </c>
      <c r="C13618" t="s">
        <v>472</v>
      </c>
      <c r="D13618" t="s">
        <v>22</v>
      </c>
      <c r="E13618" t="s">
        <v>776</v>
      </c>
      <c r="F13618" t="s">
        <v>776</v>
      </c>
      <c r="G13618" t="s">
        <v>53</v>
      </c>
      <c r="H13618" t="s">
        <v>72</v>
      </c>
      <c r="I13618">
        <v>40</v>
      </c>
      <c r="J13618">
        <v>1</v>
      </c>
      <c r="K13618">
        <v>6067</v>
      </c>
      <c r="L13618" t="s">
        <v>471</v>
      </c>
      <c r="M13618" s="2">
        <f>+Table3[[#This Row],[CHW]]/Table3[[#This Row],[Count of Airbill Number]]</f>
        <v>40</v>
      </c>
    </row>
    <row r="13619" spans="2:13">
      <c r="B13619" t="s">
        <v>20</v>
      </c>
      <c r="C13619" t="s">
        <v>472</v>
      </c>
      <c r="D13619" t="s">
        <v>22</v>
      </c>
      <c r="E13619" t="s">
        <v>776</v>
      </c>
      <c r="F13619" t="s">
        <v>776</v>
      </c>
      <c r="G13619" t="s">
        <v>199</v>
      </c>
      <c r="H13619" t="s">
        <v>103</v>
      </c>
      <c r="I13619">
        <v>40</v>
      </c>
      <c r="J13619">
        <v>1</v>
      </c>
      <c r="K13619">
        <v>6068</v>
      </c>
      <c r="L13619" t="s">
        <v>471</v>
      </c>
      <c r="M13619" s="2">
        <f>+Table3[[#This Row],[CHW]]/Table3[[#This Row],[Count of Airbill Number]]</f>
        <v>40</v>
      </c>
    </row>
    <row r="13620" spans="2:13">
      <c r="B13620" t="s">
        <v>20</v>
      </c>
      <c r="C13620" t="s">
        <v>472</v>
      </c>
      <c r="D13620" t="s">
        <v>22</v>
      </c>
      <c r="E13620" t="s">
        <v>776</v>
      </c>
      <c r="F13620" t="s">
        <v>776</v>
      </c>
      <c r="G13620" t="s">
        <v>199</v>
      </c>
      <c r="H13620" t="s">
        <v>66</v>
      </c>
      <c r="I13620">
        <v>40</v>
      </c>
      <c r="J13620">
        <v>1</v>
      </c>
      <c r="K13620">
        <v>6069</v>
      </c>
      <c r="L13620" t="s">
        <v>471</v>
      </c>
      <c r="M13620" s="2">
        <f>+Table3[[#This Row],[CHW]]/Table3[[#This Row],[Count of Airbill Number]]</f>
        <v>40</v>
      </c>
    </row>
    <row r="13621" spans="2:13">
      <c r="B13621" t="s">
        <v>20</v>
      </c>
      <c r="C13621" t="s">
        <v>472</v>
      </c>
      <c r="D13621" t="s">
        <v>22</v>
      </c>
      <c r="E13621" t="s">
        <v>777</v>
      </c>
      <c r="F13621" t="s">
        <v>776</v>
      </c>
      <c r="G13621" t="s">
        <v>52</v>
      </c>
      <c r="H13621" t="s">
        <v>37</v>
      </c>
      <c r="I13621">
        <v>40</v>
      </c>
      <c r="J13621">
        <v>4</v>
      </c>
      <c r="K13621">
        <v>6070</v>
      </c>
      <c r="L13621" t="s">
        <v>471</v>
      </c>
      <c r="M13621" s="2">
        <f>+Table3[[#This Row],[CHW]]/Table3[[#This Row],[Count of Airbill Number]]</f>
        <v>10</v>
      </c>
    </row>
    <row r="13622" spans="2:13">
      <c r="B13622" t="s">
        <v>20</v>
      </c>
      <c r="C13622" t="s">
        <v>472</v>
      </c>
      <c r="D13622" t="s">
        <v>22</v>
      </c>
      <c r="E13622" t="s">
        <v>776</v>
      </c>
      <c r="F13622" t="s">
        <v>778</v>
      </c>
      <c r="G13622" t="s">
        <v>152</v>
      </c>
      <c r="H13622" t="s">
        <v>233</v>
      </c>
      <c r="I13622">
        <v>40</v>
      </c>
      <c r="J13622">
        <v>2</v>
      </c>
      <c r="K13622">
        <v>6071</v>
      </c>
      <c r="L13622" t="s">
        <v>471</v>
      </c>
      <c r="M13622" s="2">
        <f>+Table3[[#This Row],[CHW]]/Table3[[#This Row],[Count of Airbill Number]]</f>
        <v>20</v>
      </c>
    </row>
    <row r="13623" spans="2:13">
      <c r="B13623" t="s">
        <v>20</v>
      </c>
      <c r="C13623" t="s">
        <v>472</v>
      </c>
      <c r="D13623" t="s">
        <v>22</v>
      </c>
      <c r="E13623" t="s">
        <v>776</v>
      </c>
      <c r="F13623" t="s">
        <v>777</v>
      </c>
      <c r="G13623" t="s">
        <v>152</v>
      </c>
      <c r="H13623" t="s">
        <v>324</v>
      </c>
      <c r="I13623">
        <v>40</v>
      </c>
      <c r="J13623">
        <v>1</v>
      </c>
      <c r="K13623">
        <v>6072</v>
      </c>
      <c r="L13623" t="s">
        <v>471</v>
      </c>
      <c r="M13623" s="2">
        <f>+Table3[[#This Row],[CHW]]/Table3[[#This Row],[Count of Airbill Number]]</f>
        <v>40</v>
      </c>
    </row>
    <row r="13624" spans="2:13">
      <c r="B13624" t="s">
        <v>20</v>
      </c>
      <c r="C13624" t="s">
        <v>472</v>
      </c>
      <c r="D13624" t="s">
        <v>22</v>
      </c>
      <c r="E13624" t="s">
        <v>776</v>
      </c>
      <c r="F13624" t="s">
        <v>776</v>
      </c>
      <c r="G13624" t="s">
        <v>119</v>
      </c>
      <c r="H13624" t="s">
        <v>66</v>
      </c>
      <c r="I13624">
        <v>40</v>
      </c>
      <c r="J13624">
        <v>1</v>
      </c>
      <c r="K13624">
        <v>6073</v>
      </c>
      <c r="L13624" t="s">
        <v>471</v>
      </c>
      <c r="M13624" s="2">
        <f>+Table3[[#This Row],[CHW]]/Table3[[#This Row],[Count of Airbill Number]]</f>
        <v>40</v>
      </c>
    </row>
    <row r="13625" spans="2:13">
      <c r="B13625" t="s">
        <v>20</v>
      </c>
      <c r="C13625" t="s">
        <v>472</v>
      </c>
      <c r="D13625" t="s">
        <v>22</v>
      </c>
      <c r="E13625" t="s">
        <v>776</v>
      </c>
      <c r="F13625" t="s">
        <v>776</v>
      </c>
      <c r="G13625" t="s">
        <v>119</v>
      </c>
      <c r="H13625" t="s">
        <v>72</v>
      </c>
      <c r="I13625">
        <v>40</v>
      </c>
      <c r="J13625">
        <v>1</v>
      </c>
      <c r="K13625">
        <v>6074</v>
      </c>
      <c r="L13625" t="s">
        <v>471</v>
      </c>
      <c r="M13625" s="2">
        <f>+Table3[[#This Row],[CHW]]/Table3[[#This Row],[Count of Airbill Number]]</f>
        <v>40</v>
      </c>
    </row>
    <row r="13626" spans="2:13">
      <c r="B13626" t="s">
        <v>20</v>
      </c>
      <c r="C13626" t="s">
        <v>472</v>
      </c>
      <c r="D13626" t="s">
        <v>22</v>
      </c>
      <c r="E13626" t="s">
        <v>776</v>
      </c>
      <c r="F13626" t="s">
        <v>776</v>
      </c>
      <c r="G13626" t="s">
        <v>49</v>
      </c>
      <c r="H13626" t="s">
        <v>88</v>
      </c>
      <c r="I13626">
        <v>40</v>
      </c>
      <c r="J13626">
        <v>1</v>
      </c>
      <c r="K13626">
        <v>6075</v>
      </c>
      <c r="L13626" t="s">
        <v>471</v>
      </c>
      <c r="M13626" s="2">
        <f>+Table3[[#This Row],[CHW]]/Table3[[#This Row],[Count of Airbill Number]]</f>
        <v>40</v>
      </c>
    </row>
    <row r="13627" spans="2:13">
      <c r="B13627" t="s">
        <v>20</v>
      </c>
      <c r="C13627" t="s">
        <v>472</v>
      </c>
      <c r="D13627" t="s">
        <v>22</v>
      </c>
      <c r="E13627" t="s">
        <v>776</v>
      </c>
      <c r="F13627" t="s">
        <v>776</v>
      </c>
      <c r="G13627" t="s">
        <v>232</v>
      </c>
      <c r="H13627" t="s">
        <v>31</v>
      </c>
      <c r="I13627">
        <v>40</v>
      </c>
      <c r="J13627">
        <v>1</v>
      </c>
      <c r="K13627">
        <v>6076</v>
      </c>
      <c r="L13627" t="s">
        <v>471</v>
      </c>
      <c r="M13627" s="2">
        <f>+Table3[[#This Row],[CHW]]/Table3[[#This Row],[Count of Airbill Number]]</f>
        <v>40</v>
      </c>
    </row>
    <row r="13628" spans="2:13">
      <c r="B13628" t="s">
        <v>20</v>
      </c>
      <c r="C13628" t="s">
        <v>472</v>
      </c>
      <c r="D13628" t="s">
        <v>22</v>
      </c>
      <c r="E13628" t="s">
        <v>776</v>
      </c>
      <c r="F13628" t="s">
        <v>776</v>
      </c>
      <c r="G13628" t="s">
        <v>232</v>
      </c>
      <c r="H13628" t="s">
        <v>72</v>
      </c>
      <c r="I13628">
        <v>40</v>
      </c>
      <c r="J13628">
        <v>1</v>
      </c>
      <c r="K13628">
        <v>6077</v>
      </c>
      <c r="L13628" t="s">
        <v>471</v>
      </c>
      <c r="M13628" s="2">
        <f>+Table3[[#This Row],[CHW]]/Table3[[#This Row],[Count of Airbill Number]]</f>
        <v>40</v>
      </c>
    </row>
    <row r="13629" spans="2:13">
      <c r="B13629" t="s">
        <v>20</v>
      </c>
      <c r="C13629" t="s">
        <v>472</v>
      </c>
      <c r="D13629" t="s">
        <v>22</v>
      </c>
      <c r="E13629" t="s">
        <v>777</v>
      </c>
      <c r="F13629" t="s">
        <v>776</v>
      </c>
      <c r="G13629" t="s">
        <v>29</v>
      </c>
      <c r="H13629" t="s">
        <v>600</v>
      </c>
      <c r="I13629">
        <v>40</v>
      </c>
      <c r="J13629">
        <v>2</v>
      </c>
      <c r="K13629">
        <v>6078</v>
      </c>
      <c r="L13629" t="s">
        <v>471</v>
      </c>
      <c r="M13629" s="2">
        <f>+Table3[[#This Row],[CHW]]/Table3[[#This Row],[Count of Airbill Number]]</f>
        <v>20</v>
      </c>
    </row>
    <row r="13630" spans="2:13">
      <c r="B13630" t="s">
        <v>20</v>
      </c>
      <c r="C13630" t="s">
        <v>472</v>
      </c>
      <c r="D13630" t="s">
        <v>22</v>
      </c>
      <c r="E13630" t="s">
        <v>777</v>
      </c>
      <c r="F13630" t="s">
        <v>776</v>
      </c>
      <c r="G13630" t="s">
        <v>29</v>
      </c>
      <c r="H13630" t="s">
        <v>116</v>
      </c>
      <c r="I13630">
        <v>40</v>
      </c>
      <c r="J13630">
        <v>2</v>
      </c>
      <c r="K13630">
        <v>6079</v>
      </c>
      <c r="L13630" t="s">
        <v>471</v>
      </c>
      <c r="M13630" s="2">
        <f>+Table3[[#This Row],[CHW]]/Table3[[#This Row],[Count of Airbill Number]]</f>
        <v>20</v>
      </c>
    </row>
    <row r="13631" spans="2:13">
      <c r="B13631" t="s">
        <v>20</v>
      </c>
      <c r="C13631" t="s">
        <v>472</v>
      </c>
      <c r="D13631" t="s">
        <v>22</v>
      </c>
      <c r="E13631" t="s">
        <v>778</v>
      </c>
      <c r="F13631" t="s">
        <v>778</v>
      </c>
      <c r="G13631" t="s">
        <v>99</v>
      </c>
      <c r="H13631" t="s">
        <v>210</v>
      </c>
      <c r="I13631">
        <v>40</v>
      </c>
      <c r="J13631">
        <v>2</v>
      </c>
      <c r="K13631">
        <v>6080</v>
      </c>
      <c r="L13631" t="s">
        <v>471</v>
      </c>
      <c r="M13631" s="2">
        <f>+Table3[[#This Row],[CHW]]/Table3[[#This Row],[Count of Airbill Number]]</f>
        <v>20</v>
      </c>
    </row>
    <row r="13632" spans="2:13">
      <c r="B13632" t="s">
        <v>20</v>
      </c>
      <c r="C13632" t="s">
        <v>472</v>
      </c>
      <c r="D13632" t="s">
        <v>22</v>
      </c>
      <c r="E13632" t="s">
        <v>776</v>
      </c>
      <c r="F13632" t="s">
        <v>778</v>
      </c>
      <c r="G13632" t="s">
        <v>211</v>
      </c>
      <c r="H13632" t="s">
        <v>267</v>
      </c>
      <c r="I13632">
        <v>40</v>
      </c>
      <c r="J13632">
        <v>1</v>
      </c>
      <c r="K13632">
        <v>6081</v>
      </c>
      <c r="L13632" t="s">
        <v>471</v>
      </c>
      <c r="M13632" s="2">
        <f>+Table3[[#This Row],[CHW]]/Table3[[#This Row],[Count of Airbill Number]]</f>
        <v>40</v>
      </c>
    </row>
    <row r="13633" spans="2:13">
      <c r="B13633" t="s">
        <v>20</v>
      </c>
      <c r="C13633" t="s">
        <v>472</v>
      </c>
      <c r="D13633" t="s">
        <v>22</v>
      </c>
      <c r="E13633" t="s">
        <v>776</v>
      </c>
      <c r="F13633" t="s">
        <v>778</v>
      </c>
      <c r="G13633" t="s">
        <v>216</v>
      </c>
      <c r="H13633" t="s">
        <v>393</v>
      </c>
      <c r="I13633">
        <v>40</v>
      </c>
      <c r="J13633">
        <v>2</v>
      </c>
      <c r="K13633">
        <v>6082</v>
      </c>
      <c r="L13633" t="s">
        <v>471</v>
      </c>
      <c r="M13633" s="2">
        <f>+Table3[[#This Row],[CHW]]/Table3[[#This Row],[Count of Airbill Number]]</f>
        <v>20</v>
      </c>
    </row>
    <row r="13634" spans="2:13">
      <c r="B13634" t="s">
        <v>20</v>
      </c>
      <c r="C13634" t="s">
        <v>472</v>
      </c>
      <c r="D13634" t="s">
        <v>36</v>
      </c>
      <c r="E13634" t="s">
        <v>777</v>
      </c>
      <c r="F13634" t="s">
        <v>778</v>
      </c>
      <c r="G13634" t="s">
        <v>429</v>
      </c>
      <c r="H13634" t="s">
        <v>267</v>
      </c>
      <c r="I13634">
        <v>40</v>
      </c>
      <c r="J13634">
        <v>4</v>
      </c>
      <c r="K13634">
        <v>6083</v>
      </c>
      <c r="L13634" t="s">
        <v>471</v>
      </c>
      <c r="M13634" s="2">
        <f>+Table3[[#This Row],[CHW]]/Table3[[#This Row],[Count of Airbill Number]]</f>
        <v>10</v>
      </c>
    </row>
    <row r="13635" spans="2:13">
      <c r="B13635" t="s">
        <v>20</v>
      </c>
      <c r="C13635" t="s">
        <v>472</v>
      </c>
      <c r="D13635" t="s">
        <v>36</v>
      </c>
      <c r="E13635" t="s">
        <v>777</v>
      </c>
      <c r="F13635" t="s">
        <v>777</v>
      </c>
      <c r="G13635" t="s">
        <v>374</v>
      </c>
      <c r="H13635" t="s">
        <v>26</v>
      </c>
      <c r="I13635">
        <v>40</v>
      </c>
      <c r="J13635">
        <v>1</v>
      </c>
      <c r="K13635">
        <v>6084</v>
      </c>
      <c r="L13635" t="s">
        <v>471</v>
      </c>
      <c r="M13635" s="2">
        <f>+Table3[[#This Row],[CHW]]/Table3[[#This Row],[Count of Airbill Number]]</f>
        <v>40</v>
      </c>
    </row>
    <row r="13636" spans="2:13">
      <c r="B13636" t="s">
        <v>20</v>
      </c>
      <c r="C13636" t="s">
        <v>472</v>
      </c>
      <c r="D13636" t="s">
        <v>36</v>
      </c>
      <c r="E13636" t="s">
        <v>776</v>
      </c>
      <c r="F13636" t="s">
        <v>776</v>
      </c>
      <c r="G13636" t="s">
        <v>66</v>
      </c>
      <c r="H13636" t="s">
        <v>32</v>
      </c>
      <c r="I13636">
        <v>40</v>
      </c>
      <c r="J13636">
        <v>4</v>
      </c>
      <c r="K13636">
        <v>6085</v>
      </c>
      <c r="L13636" t="s">
        <v>471</v>
      </c>
      <c r="M13636" s="2">
        <f>+Table3[[#This Row],[CHW]]/Table3[[#This Row],[Count of Airbill Number]]</f>
        <v>10</v>
      </c>
    </row>
    <row r="13637" spans="2:13">
      <c r="B13637" t="s">
        <v>20</v>
      </c>
      <c r="C13637" t="s">
        <v>472</v>
      </c>
      <c r="D13637" t="s">
        <v>36</v>
      </c>
      <c r="E13637" t="s">
        <v>778</v>
      </c>
      <c r="F13637" t="s">
        <v>778</v>
      </c>
      <c r="G13637" t="s">
        <v>86</v>
      </c>
      <c r="H13637" t="s">
        <v>112</v>
      </c>
      <c r="I13637">
        <v>40</v>
      </c>
      <c r="J13637">
        <v>4</v>
      </c>
      <c r="K13637">
        <v>6086</v>
      </c>
      <c r="L13637" t="s">
        <v>471</v>
      </c>
      <c r="M13637" s="2">
        <f>+Table3[[#This Row],[CHW]]/Table3[[#This Row],[Count of Airbill Number]]</f>
        <v>10</v>
      </c>
    </row>
    <row r="13638" spans="2:13">
      <c r="B13638" t="s">
        <v>20</v>
      </c>
      <c r="C13638" t="s">
        <v>472</v>
      </c>
      <c r="D13638" t="s">
        <v>36</v>
      </c>
      <c r="E13638" t="s">
        <v>778</v>
      </c>
      <c r="F13638" t="s">
        <v>777</v>
      </c>
      <c r="G13638" t="s">
        <v>86</v>
      </c>
      <c r="H13638" t="s">
        <v>27</v>
      </c>
      <c r="I13638">
        <v>40</v>
      </c>
      <c r="J13638">
        <v>1</v>
      </c>
      <c r="K13638">
        <v>6087</v>
      </c>
      <c r="L13638" t="s">
        <v>471</v>
      </c>
      <c r="M13638" s="2">
        <f>+Table3[[#This Row],[CHW]]/Table3[[#This Row],[Count of Airbill Number]]</f>
        <v>40</v>
      </c>
    </row>
    <row r="13639" spans="2:13">
      <c r="B13639" t="s">
        <v>20</v>
      </c>
      <c r="C13639" t="s">
        <v>472</v>
      </c>
      <c r="D13639" t="s">
        <v>36</v>
      </c>
      <c r="E13639" t="s">
        <v>777</v>
      </c>
      <c r="F13639" t="s">
        <v>778</v>
      </c>
      <c r="G13639" t="s">
        <v>44</v>
      </c>
      <c r="H13639" t="s">
        <v>62</v>
      </c>
      <c r="I13639">
        <v>40</v>
      </c>
      <c r="J13639">
        <v>4</v>
      </c>
      <c r="K13639">
        <v>6088</v>
      </c>
      <c r="L13639" t="s">
        <v>471</v>
      </c>
      <c r="M13639" s="2">
        <f>+Table3[[#This Row],[CHW]]/Table3[[#This Row],[Count of Airbill Number]]</f>
        <v>10</v>
      </c>
    </row>
    <row r="13640" spans="2:13">
      <c r="B13640" t="s">
        <v>20</v>
      </c>
      <c r="C13640" t="s">
        <v>472</v>
      </c>
      <c r="D13640" t="s">
        <v>36</v>
      </c>
      <c r="E13640" t="s">
        <v>776</v>
      </c>
      <c r="F13640" t="s">
        <v>776</v>
      </c>
      <c r="G13640" t="s">
        <v>85</v>
      </c>
      <c r="H13640" t="s">
        <v>103</v>
      </c>
      <c r="I13640">
        <v>40</v>
      </c>
      <c r="J13640">
        <v>1</v>
      </c>
      <c r="K13640">
        <v>6089</v>
      </c>
      <c r="L13640" t="s">
        <v>471</v>
      </c>
      <c r="M13640" s="2">
        <f>+Table3[[#This Row],[CHW]]/Table3[[#This Row],[Count of Airbill Number]]</f>
        <v>40</v>
      </c>
    </row>
    <row r="13641" spans="2:13">
      <c r="B13641" t="s">
        <v>20</v>
      </c>
      <c r="C13641" t="s">
        <v>472</v>
      </c>
      <c r="D13641" t="s">
        <v>36</v>
      </c>
      <c r="E13641" t="s">
        <v>776</v>
      </c>
      <c r="F13641" t="s">
        <v>776</v>
      </c>
      <c r="G13641" t="s">
        <v>312</v>
      </c>
      <c r="H13641" t="s">
        <v>85</v>
      </c>
      <c r="I13641">
        <v>40</v>
      </c>
      <c r="J13641">
        <v>1</v>
      </c>
      <c r="K13641">
        <v>6090</v>
      </c>
      <c r="L13641" t="s">
        <v>471</v>
      </c>
      <c r="M13641" s="2">
        <f>+Table3[[#This Row],[CHW]]/Table3[[#This Row],[Count of Airbill Number]]</f>
        <v>40</v>
      </c>
    </row>
    <row r="13642" spans="2:13">
      <c r="B13642" t="s">
        <v>20</v>
      </c>
      <c r="C13642" t="s">
        <v>472</v>
      </c>
      <c r="D13642" t="s">
        <v>22</v>
      </c>
      <c r="E13642" t="s">
        <v>776</v>
      </c>
      <c r="F13642" t="s">
        <v>776</v>
      </c>
      <c r="G13642" t="s">
        <v>89</v>
      </c>
      <c r="H13642" t="s">
        <v>122</v>
      </c>
      <c r="I13642">
        <v>39.900000000000006</v>
      </c>
      <c r="J13642">
        <v>4</v>
      </c>
      <c r="K13642">
        <v>6091</v>
      </c>
      <c r="L13642" t="s">
        <v>471</v>
      </c>
      <c r="M13642" s="2">
        <f>+Table3[[#This Row],[CHW]]/Table3[[#This Row],[Count of Airbill Number]]</f>
        <v>9.9750000000000014</v>
      </c>
    </row>
    <row r="13643" spans="2:13">
      <c r="B13643" t="s">
        <v>20</v>
      </c>
      <c r="C13643" t="s">
        <v>472</v>
      </c>
      <c r="D13643" t="s">
        <v>22</v>
      </c>
      <c r="E13643" t="s">
        <v>776</v>
      </c>
      <c r="F13643" t="s">
        <v>776</v>
      </c>
      <c r="G13643" t="s">
        <v>149</v>
      </c>
      <c r="H13643" t="s">
        <v>49</v>
      </c>
      <c r="I13643">
        <v>39.683160000000001</v>
      </c>
      <c r="J13643">
        <v>6</v>
      </c>
      <c r="K13643">
        <v>6092</v>
      </c>
      <c r="L13643" t="s">
        <v>471</v>
      </c>
      <c r="M13643" s="2">
        <f>+Table3[[#This Row],[CHW]]/Table3[[#This Row],[Count of Airbill Number]]</f>
        <v>6.6138599999999999</v>
      </c>
    </row>
    <row r="13644" spans="2:13">
      <c r="B13644" t="s">
        <v>20</v>
      </c>
      <c r="C13644" t="s">
        <v>472</v>
      </c>
      <c r="D13644" t="s">
        <v>22</v>
      </c>
      <c r="E13644" t="s">
        <v>776</v>
      </c>
      <c r="F13644" t="s">
        <v>776</v>
      </c>
      <c r="G13644" t="s">
        <v>149</v>
      </c>
      <c r="H13644" t="s">
        <v>37</v>
      </c>
      <c r="I13644">
        <v>39.6</v>
      </c>
      <c r="J13644">
        <v>4</v>
      </c>
      <c r="K13644">
        <v>6093</v>
      </c>
      <c r="L13644" t="s">
        <v>471</v>
      </c>
      <c r="M13644" s="2">
        <f>+Table3[[#This Row],[CHW]]/Table3[[#This Row],[Count of Airbill Number]]</f>
        <v>9.9</v>
      </c>
    </row>
    <row r="13645" spans="2:13">
      <c r="B13645" t="s">
        <v>20</v>
      </c>
      <c r="C13645" t="s">
        <v>21</v>
      </c>
      <c r="D13645" t="s">
        <v>22</v>
      </c>
      <c r="E13645" t="s">
        <v>776</v>
      </c>
      <c r="F13645" t="s">
        <v>778</v>
      </c>
      <c r="G13645" t="s">
        <v>32</v>
      </c>
      <c r="H13645" t="s">
        <v>171</v>
      </c>
      <c r="I13645">
        <v>39.4</v>
      </c>
      <c r="J13645">
        <v>5</v>
      </c>
      <c r="K13645">
        <v>6094</v>
      </c>
      <c r="L13645" t="s">
        <v>471</v>
      </c>
      <c r="M13645" s="2">
        <f>+Table3[[#This Row],[CHW]]/Table3[[#This Row],[Count of Airbill Number]]</f>
        <v>7.88</v>
      </c>
    </row>
    <row r="13646" spans="2:13">
      <c r="B13646" t="s">
        <v>20</v>
      </c>
      <c r="C13646" t="s">
        <v>472</v>
      </c>
      <c r="D13646" t="s">
        <v>22</v>
      </c>
      <c r="E13646" t="s">
        <v>776</v>
      </c>
      <c r="F13646" t="s">
        <v>776</v>
      </c>
      <c r="G13646" t="s">
        <v>312</v>
      </c>
      <c r="H13646" t="s">
        <v>544</v>
      </c>
      <c r="I13646">
        <v>39.36</v>
      </c>
      <c r="J13646">
        <v>3</v>
      </c>
      <c r="K13646">
        <v>6095</v>
      </c>
      <c r="L13646" t="s">
        <v>471</v>
      </c>
      <c r="M13646" s="2">
        <f>+Table3[[#This Row],[CHW]]/Table3[[#This Row],[Count of Airbill Number]]</f>
        <v>13.12</v>
      </c>
    </row>
    <row r="13647" spans="2:13">
      <c r="B13647" t="s">
        <v>20</v>
      </c>
      <c r="C13647" t="s">
        <v>472</v>
      </c>
      <c r="D13647" t="s">
        <v>22</v>
      </c>
      <c r="E13647" t="s">
        <v>776</v>
      </c>
      <c r="F13647" t="s">
        <v>776</v>
      </c>
      <c r="G13647" t="s">
        <v>85</v>
      </c>
      <c r="H13647" t="s">
        <v>92</v>
      </c>
      <c r="I13647">
        <v>39.299999999999997</v>
      </c>
      <c r="J13647">
        <v>4</v>
      </c>
      <c r="K13647">
        <v>6096</v>
      </c>
      <c r="L13647" t="s">
        <v>471</v>
      </c>
      <c r="M13647" s="2">
        <f>+Table3[[#This Row],[CHW]]/Table3[[#This Row],[Count of Airbill Number]]</f>
        <v>9.8249999999999993</v>
      </c>
    </row>
    <row r="13648" spans="2:13">
      <c r="B13648" t="s">
        <v>20</v>
      </c>
      <c r="C13648" t="s">
        <v>21</v>
      </c>
      <c r="D13648" t="s">
        <v>22</v>
      </c>
      <c r="E13648" t="s">
        <v>776</v>
      </c>
      <c r="F13648" t="s">
        <v>777</v>
      </c>
      <c r="G13648" t="s">
        <v>216</v>
      </c>
      <c r="H13648" t="s">
        <v>27</v>
      </c>
      <c r="I13648">
        <v>39.239999999999995</v>
      </c>
      <c r="J13648">
        <v>7</v>
      </c>
      <c r="K13648">
        <v>6097</v>
      </c>
      <c r="L13648" t="s">
        <v>471</v>
      </c>
      <c r="M13648" s="2">
        <f>+Table3[[#This Row],[CHW]]/Table3[[#This Row],[Count of Airbill Number]]</f>
        <v>5.605714285714285</v>
      </c>
    </row>
    <row r="13649" spans="2:13">
      <c r="B13649" t="s">
        <v>20</v>
      </c>
      <c r="C13649" t="s">
        <v>472</v>
      </c>
      <c r="D13649" t="s">
        <v>36</v>
      </c>
      <c r="E13649" t="s">
        <v>776</v>
      </c>
      <c r="F13649" t="s">
        <v>776</v>
      </c>
      <c r="G13649" t="s">
        <v>94</v>
      </c>
      <c r="H13649" t="s">
        <v>37</v>
      </c>
      <c r="I13649">
        <v>39.200000000000003</v>
      </c>
      <c r="J13649">
        <v>2</v>
      </c>
      <c r="K13649">
        <v>6098</v>
      </c>
      <c r="L13649" t="s">
        <v>471</v>
      </c>
      <c r="M13649" s="2">
        <f>+Table3[[#This Row],[CHW]]/Table3[[#This Row],[Count of Airbill Number]]</f>
        <v>19.600000000000001</v>
      </c>
    </row>
    <row r="13650" spans="2:13">
      <c r="B13650" t="s">
        <v>20</v>
      </c>
      <c r="C13650" t="s">
        <v>21</v>
      </c>
      <c r="D13650" t="s">
        <v>22</v>
      </c>
      <c r="E13650" t="s">
        <v>778</v>
      </c>
      <c r="F13650" t="s">
        <v>776</v>
      </c>
      <c r="G13650" t="s">
        <v>261</v>
      </c>
      <c r="H13650" t="s">
        <v>66</v>
      </c>
      <c r="I13650">
        <v>39</v>
      </c>
      <c r="J13650">
        <v>39</v>
      </c>
      <c r="K13650">
        <v>6099</v>
      </c>
      <c r="L13650" t="s">
        <v>471</v>
      </c>
      <c r="M13650" s="2">
        <f>+Table3[[#This Row],[CHW]]/Table3[[#This Row],[Count of Airbill Number]]</f>
        <v>1</v>
      </c>
    </row>
    <row r="13651" spans="2:13">
      <c r="B13651" t="s">
        <v>20</v>
      </c>
      <c r="C13651" t="s">
        <v>21</v>
      </c>
      <c r="D13651" t="s">
        <v>22</v>
      </c>
      <c r="E13651" t="s">
        <v>777</v>
      </c>
      <c r="F13651" t="s">
        <v>776</v>
      </c>
      <c r="G13651" t="s">
        <v>290</v>
      </c>
      <c r="H13651" t="s">
        <v>85</v>
      </c>
      <c r="I13651">
        <v>39</v>
      </c>
      <c r="J13651">
        <v>9</v>
      </c>
      <c r="K13651">
        <v>6100</v>
      </c>
      <c r="L13651" t="s">
        <v>471</v>
      </c>
      <c r="M13651" s="2">
        <f>+Table3[[#This Row],[CHW]]/Table3[[#This Row],[Count of Airbill Number]]</f>
        <v>4.333333333333333</v>
      </c>
    </row>
    <row r="13652" spans="2:13">
      <c r="B13652" t="s">
        <v>20</v>
      </c>
      <c r="C13652" t="s">
        <v>21</v>
      </c>
      <c r="D13652" t="s">
        <v>22</v>
      </c>
      <c r="E13652" t="s">
        <v>778</v>
      </c>
      <c r="F13652" t="s">
        <v>778</v>
      </c>
      <c r="G13652" t="s">
        <v>109</v>
      </c>
      <c r="H13652" t="s">
        <v>269</v>
      </c>
      <c r="I13652">
        <v>39</v>
      </c>
      <c r="J13652">
        <v>13</v>
      </c>
      <c r="K13652">
        <v>6101</v>
      </c>
      <c r="L13652" t="s">
        <v>471</v>
      </c>
      <c r="M13652" s="2">
        <f>+Table3[[#This Row],[CHW]]/Table3[[#This Row],[Count of Airbill Number]]</f>
        <v>3</v>
      </c>
    </row>
    <row r="13653" spans="2:13">
      <c r="B13653" t="s">
        <v>20</v>
      </c>
      <c r="C13653" t="s">
        <v>21</v>
      </c>
      <c r="D13653" t="s">
        <v>36</v>
      </c>
      <c r="E13653" t="s">
        <v>777</v>
      </c>
      <c r="F13653" t="s">
        <v>778</v>
      </c>
      <c r="G13653" t="s">
        <v>52</v>
      </c>
      <c r="H13653" t="s">
        <v>86</v>
      </c>
      <c r="I13653">
        <v>39</v>
      </c>
      <c r="J13653">
        <v>23</v>
      </c>
      <c r="K13653">
        <v>6102</v>
      </c>
      <c r="L13653" t="s">
        <v>471</v>
      </c>
      <c r="M13653" s="2">
        <f>+Table3[[#This Row],[CHW]]/Table3[[#This Row],[Count of Airbill Number]]</f>
        <v>1.6956521739130435</v>
      </c>
    </row>
    <row r="13654" spans="2:13">
      <c r="B13654" t="s">
        <v>20</v>
      </c>
      <c r="C13654" t="s">
        <v>472</v>
      </c>
      <c r="D13654" t="s">
        <v>22</v>
      </c>
      <c r="E13654" t="s">
        <v>778</v>
      </c>
      <c r="F13654" t="s">
        <v>778</v>
      </c>
      <c r="G13654" t="s">
        <v>150</v>
      </c>
      <c r="H13654" t="s">
        <v>269</v>
      </c>
      <c r="I13654">
        <v>39</v>
      </c>
      <c r="J13654">
        <v>4</v>
      </c>
      <c r="K13654">
        <v>6103</v>
      </c>
      <c r="L13654" t="s">
        <v>471</v>
      </c>
      <c r="M13654" s="2">
        <f>+Table3[[#This Row],[CHW]]/Table3[[#This Row],[Count of Airbill Number]]</f>
        <v>9.75</v>
      </c>
    </row>
    <row r="13655" spans="2:13">
      <c r="B13655" t="s">
        <v>20</v>
      </c>
      <c r="C13655" t="s">
        <v>472</v>
      </c>
      <c r="D13655" t="s">
        <v>22</v>
      </c>
      <c r="E13655" t="s">
        <v>778</v>
      </c>
      <c r="F13655" t="s">
        <v>777</v>
      </c>
      <c r="G13655" t="s">
        <v>150</v>
      </c>
      <c r="H13655" t="s">
        <v>699</v>
      </c>
      <c r="I13655">
        <v>39</v>
      </c>
      <c r="J13655">
        <v>1</v>
      </c>
      <c r="K13655">
        <v>6104</v>
      </c>
      <c r="L13655" t="s">
        <v>471</v>
      </c>
      <c r="M13655" s="2">
        <f>+Table3[[#This Row],[CHW]]/Table3[[#This Row],[Count of Airbill Number]]</f>
        <v>39</v>
      </c>
    </row>
    <row r="13656" spans="2:13">
      <c r="B13656" t="s">
        <v>20</v>
      </c>
      <c r="C13656" t="s">
        <v>472</v>
      </c>
      <c r="D13656" t="s">
        <v>22</v>
      </c>
      <c r="E13656" t="s">
        <v>778</v>
      </c>
      <c r="F13656" t="s">
        <v>777</v>
      </c>
      <c r="G13656" t="s">
        <v>153</v>
      </c>
      <c r="H13656" t="s">
        <v>29</v>
      </c>
      <c r="I13656">
        <v>39</v>
      </c>
      <c r="J13656">
        <v>1</v>
      </c>
      <c r="K13656">
        <v>6105</v>
      </c>
      <c r="L13656" t="s">
        <v>471</v>
      </c>
      <c r="M13656" s="2">
        <f>+Table3[[#This Row],[CHW]]/Table3[[#This Row],[Count of Airbill Number]]</f>
        <v>39</v>
      </c>
    </row>
    <row r="13657" spans="2:13">
      <c r="B13657" t="s">
        <v>20</v>
      </c>
      <c r="C13657" t="s">
        <v>472</v>
      </c>
      <c r="D13657" t="s">
        <v>22</v>
      </c>
      <c r="E13657" t="s">
        <v>776</v>
      </c>
      <c r="F13657" t="s">
        <v>778</v>
      </c>
      <c r="G13657" t="s">
        <v>122</v>
      </c>
      <c r="H13657" t="s">
        <v>185</v>
      </c>
      <c r="I13657">
        <v>39</v>
      </c>
      <c r="J13657">
        <v>2</v>
      </c>
      <c r="K13657">
        <v>6106</v>
      </c>
      <c r="L13657" t="s">
        <v>471</v>
      </c>
      <c r="M13657" s="2">
        <f>+Table3[[#This Row],[CHW]]/Table3[[#This Row],[Count of Airbill Number]]</f>
        <v>19.5</v>
      </c>
    </row>
    <row r="13658" spans="2:13">
      <c r="B13658" t="s">
        <v>20</v>
      </c>
      <c r="C13658" t="s">
        <v>472</v>
      </c>
      <c r="D13658" t="s">
        <v>22</v>
      </c>
      <c r="E13658" t="s">
        <v>777</v>
      </c>
      <c r="F13658" t="s">
        <v>776</v>
      </c>
      <c r="G13658" t="s">
        <v>110</v>
      </c>
      <c r="H13658" t="s">
        <v>424</v>
      </c>
      <c r="I13658">
        <v>39</v>
      </c>
      <c r="J13658">
        <v>2</v>
      </c>
      <c r="K13658">
        <v>6107</v>
      </c>
      <c r="L13658" t="s">
        <v>471</v>
      </c>
      <c r="M13658" s="2">
        <f>+Table3[[#This Row],[CHW]]/Table3[[#This Row],[Count of Airbill Number]]</f>
        <v>19.5</v>
      </c>
    </row>
    <row r="13659" spans="2:13">
      <c r="B13659" t="s">
        <v>20</v>
      </c>
      <c r="C13659" t="s">
        <v>472</v>
      </c>
      <c r="D13659" t="s">
        <v>22</v>
      </c>
      <c r="E13659" t="s">
        <v>778</v>
      </c>
      <c r="F13659" t="s">
        <v>776</v>
      </c>
      <c r="G13659" t="s">
        <v>250</v>
      </c>
      <c r="H13659" t="s">
        <v>602</v>
      </c>
      <c r="I13659">
        <v>39</v>
      </c>
      <c r="J13659">
        <v>1</v>
      </c>
      <c r="K13659">
        <v>6108</v>
      </c>
      <c r="L13659" t="s">
        <v>471</v>
      </c>
      <c r="M13659" s="2">
        <f>+Table3[[#This Row],[CHW]]/Table3[[#This Row],[Count of Airbill Number]]</f>
        <v>39</v>
      </c>
    </row>
    <row r="13660" spans="2:13">
      <c r="B13660" t="s">
        <v>20</v>
      </c>
      <c r="C13660" t="s">
        <v>472</v>
      </c>
      <c r="D13660" t="s">
        <v>22</v>
      </c>
      <c r="E13660" t="s">
        <v>776</v>
      </c>
      <c r="F13660" t="s">
        <v>776</v>
      </c>
      <c r="G13660" t="s">
        <v>89</v>
      </c>
      <c r="H13660" t="s">
        <v>53</v>
      </c>
      <c r="I13660">
        <v>39</v>
      </c>
      <c r="J13660">
        <v>2</v>
      </c>
      <c r="K13660">
        <v>6109</v>
      </c>
      <c r="L13660" t="s">
        <v>471</v>
      </c>
      <c r="M13660" s="2">
        <f>+Table3[[#This Row],[CHW]]/Table3[[#This Row],[Count of Airbill Number]]</f>
        <v>19.5</v>
      </c>
    </row>
    <row r="13661" spans="2:13">
      <c r="B13661" t="s">
        <v>20</v>
      </c>
      <c r="C13661" t="s">
        <v>472</v>
      </c>
      <c r="D13661" t="s">
        <v>22</v>
      </c>
      <c r="E13661" t="s">
        <v>776</v>
      </c>
      <c r="F13661" t="s">
        <v>776</v>
      </c>
      <c r="G13661" t="s">
        <v>49</v>
      </c>
      <c r="H13661" t="s">
        <v>193</v>
      </c>
      <c r="I13661">
        <v>39</v>
      </c>
      <c r="J13661">
        <v>3</v>
      </c>
      <c r="K13661">
        <v>6110</v>
      </c>
      <c r="L13661" t="s">
        <v>471</v>
      </c>
      <c r="M13661" s="2">
        <f>+Table3[[#This Row],[CHW]]/Table3[[#This Row],[Count of Airbill Number]]</f>
        <v>13</v>
      </c>
    </row>
    <row r="13662" spans="2:13">
      <c r="B13662" t="s">
        <v>20</v>
      </c>
      <c r="C13662" t="s">
        <v>472</v>
      </c>
      <c r="D13662" t="s">
        <v>36</v>
      </c>
      <c r="E13662" t="s">
        <v>777</v>
      </c>
      <c r="F13662" t="s">
        <v>777</v>
      </c>
      <c r="G13662" t="s">
        <v>540</v>
      </c>
      <c r="H13662" t="s">
        <v>290</v>
      </c>
      <c r="I13662">
        <v>39</v>
      </c>
      <c r="J13662">
        <v>3</v>
      </c>
      <c r="K13662">
        <v>6111</v>
      </c>
      <c r="L13662" t="s">
        <v>471</v>
      </c>
      <c r="M13662" s="2">
        <f>+Table3[[#This Row],[CHW]]/Table3[[#This Row],[Count of Airbill Number]]</f>
        <v>13</v>
      </c>
    </row>
    <row r="13663" spans="2:13">
      <c r="B13663" t="s">
        <v>20</v>
      </c>
      <c r="C13663" t="s">
        <v>472</v>
      </c>
      <c r="D13663" t="s">
        <v>22</v>
      </c>
      <c r="E13663" t="s">
        <v>778</v>
      </c>
      <c r="F13663" t="s">
        <v>776</v>
      </c>
      <c r="G13663" t="s">
        <v>171</v>
      </c>
      <c r="H13663" t="s">
        <v>566</v>
      </c>
      <c r="I13663">
        <v>38.680000000000007</v>
      </c>
      <c r="J13663">
        <v>3</v>
      </c>
      <c r="K13663">
        <v>6112</v>
      </c>
      <c r="L13663" t="s">
        <v>471</v>
      </c>
      <c r="M13663" s="2">
        <f>+Table3[[#This Row],[CHW]]/Table3[[#This Row],[Count of Airbill Number]]</f>
        <v>12.893333333333336</v>
      </c>
    </row>
    <row r="13664" spans="2:13">
      <c r="B13664" t="s">
        <v>20</v>
      </c>
      <c r="C13664" t="s">
        <v>472</v>
      </c>
      <c r="D13664" t="s">
        <v>22</v>
      </c>
      <c r="E13664" t="s">
        <v>778</v>
      </c>
      <c r="F13664" t="s">
        <v>776</v>
      </c>
      <c r="G13664" t="s">
        <v>210</v>
      </c>
      <c r="H13664" t="s">
        <v>597</v>
      </c>
      <c r="I13664">
        <v>38.65</v>
      </c>
      <c r="J13664">
        <v>2</v>
      </c>
      <c r="K13664">
        <v>6113</v>
      </c>
      <c r="L13664" t="s">
        <v>471</v>
      </c>
      <c r="M13664" s="2">
        <f>+Table3[[#This Row],[CHW]]/Table3[[#This Row],[Count of Airbill Number]]</f>
        <v>19.324999999999999</v>
      </c>
    </row>
    <row r="13665" spans="2:13">
      <c r="B13665" t="s">
        <v>35</v>
      </c>
      <c r="C13665" t="s">
        <v>472</v>
      </c>
      <c r="D13665" t="s">
        <v>36</v>
      </c>
      <c r="E13665" t="s">
        <v>776</v>
      </c>
      <c r="F13665" t="s">
        <v>776</v>
      </c>
      <c r="G13665" t="s">
        <v>85</v>
      </c>
      <c r="H13665" t="s">
        <v>191</v>
      </c>
      <c r="I13665">
        <v>38.6</v>
      </c>
      <c r="J13665">
        <v>3</v>
      </c>
      <c r="K13665">
        <v>6114</v>
      </c>
      <c r="L13665" t="s">
        <v>471</v>
      </c>
      <c r="M13665" s="2">
        <f>+Table3[[#This Row],[CHW]]/Table3[[#This Row],[Count of Airbill Number]]</f>
        <v>12.866666666666667</v>
      </c>
    </row>
    <row r="13666" spans="2:13">
      <c r="B13666" t="s">
        <v>20</v>
      </c>
      <c r="C13666" t="s">
        <v>472</v>
      </c>
      <c r="D13666" t="s">
        <v>22</v>
      </c>
      <c r="E13666" t="s">
        <v>777</v>
      </c>
      <c r="F13666" t="s">
        <v>777</v>
      </c>
      <c r="G13666" t="s">
        <v>274</v>
      </c>
      <c r="H13666" t="s">
        <v>681</v>
      </c>
      <c r="I13666">
        <v>38.340000000000003</v>
      </c>
      <c r="J13666">
        <v>2</v>
      </c>
      <c r="K13666">
        <v>6115</v>
      </c>
      <c r="L13666" t="s">
        <v>471</v>
      </c>
      <c r="M13666" s="2">
        <f>+Table3[[#This Row],[CHW]]/Table3[[#This Row],[Count of Airbill Number]]</f>
        <v>19.170000000000002</v>
      </c>
    </row>
    <row r="13667" spans="2:13">
      <c r="B13667" t="s">
        <v>20</v>
      </c>
      <c r="C13667" t="s">
        <v>472</v>
      </c>
      <c r="D13667" t="s">
        <v>22</v>
      </c>
      <c r="E13667" t="s">
        <v>776</v>
      </c>
      <c r="F13667" t="s">
        <v>776</v>
      </c>
      <c r="G13667" t="s">
        <v>64</v>
      </c>
      <c r="H13667" t="s">
        <v>32</v>
      </c>
      <c r="I13667">
        <v>38.299999999999997</v>
      </c>
      <c r="J13667">
        <v>3</v>
      </c>
      <c r="K13667">
        <v>6116</v>
      </c>
      <c r="L13667" t="s">
        <v>471</v>
      </c>
      <c r="M13667" s="2">
        <f>+Table3[[#This Row],[CHW]]/Table3[[#This Row],[Count of Airbill Number]]</f>
        <v>12.766666666666666</v>
      </c>
    </row>
    <row r="13668" spans="2:13">
      <c r="B13668" t="s">
        <v>20</v>
      </c>
      <c r="C13668" t="s">
        <v>472</v>
      </c>
      <c r="D13668" t="s">
        <v>22</v>
      </c>
      <c r="E13668" t="s">
        <v>776</v>
      </c>
      <c r="F13668" t="s">
        <v>776</v>
      </c>
      <c r="G13668" t="s">
        <v>102</v>
      </c>
      <c r="H13668" t="s">
        <v>42</v>
      </c>
      <c r="I13668">
        <v>38.299999999999997</v>
      </c>
      <c r="J13668">
        <v>2</v>
      </c>
      <c r="K13668">
        <v>6117</v>
      </c>
      <c r="L13668" t="s">
        <v>471</v>
      </c>
      <c r="M13668" s="2">
        <f>+Table3[[#This Row],[CHW]]/Table3[[#This Row],[Count of Airbill Number]]</f>
        <v>19.149999999999999</v>
      </c>
    </row>
    <row r="13669" spans="2:13">
      <c r="B13669" t="s">
        <v>20</v>
      </c>
      <c r="C13669" t="s">
        <v>472</v>
      </c>
      <c r="D13669" t="s">
        <v>22</v>
      </c>
      <c r="E13669" t="s">
        <v>776</v>
      </c>
      <c r="F13669" t="s">
        <v>778</v>
      </c>
      <c r="G13669" t="s">
        <v>32</v>
      </c>
      <c r="H13669" t="s">
        <v>475</v>
      </c>
      <c r="I13669">
        <v>38.299999999999997</v>
      </c>
      <c r="J13669">
        <v>3</v>
      </c>
      <c r="K13669">
        <v>6118</v>
      </c>
      <c r="L13669" t="s">
        <v>471</v>
      </c>
      <c r="M13669" s="2">
        <f>+Table3[[#This Row],[CHW]]/Table3[[#This Row],[Count of Airbill Number]]</f>
        <v>12.766666666666666</v>
      </c>
    </row>
    <row r="13670" spans="2:13">
      <c r="B13670" t="s">
        <v>20</v>
      </c>
      <c r="C13670" t="s">
        <v>21</v>
      </c>
      <c r="D13670" t="s">
        <v>22</v>
      </c>
      <c r="E13670" t="s">
        <v>776</v>
      </c>
      <c r="F13670" t="s">
        <v>776</v>
      </c>
      <c r="G13670" t="s">
        <v>529</v>
      </c>
      <c r="H13670" t="s">
        <v>116</v>
      </c>
      <c r="I13670">
        <v>38.270290999999993</v>
      </c>
      <c r="J13670">
        <v>16</v>
      </c>
      <c r="K13670">
        <v>6119</v>
      </c>
      <c r="L13670" t="s">
        <v>471</v>
      </c>
      <c r="M13670" s="2">
        <f>+Table3[[#This Row],[CHW]]/Table3[[#This Row],[Count of Airbill Number]]</f>
        <v>2.3918931874999996</v>
      </c>
    </row>
    <row r="13671" spans="2:13">
      <c r="B13671" t="s">
        <v>20</v>
      </c>
      <c r="C13671" t="s">
        <v>21</v>
      </c>
      <c r="D13671" t="s">
        <v>22</v>
      </c>
      <c r="E13671" t="s">
        <v>776</v>
      </c>
      <c r="F13671" t="s">
        <v>778</v>
      </c>
      <c r="G13671" t="s">
        <v>71</v>
      </c>
      <c r="H13671" t="s">
        <v>171</v>
      </c>
      <c r="I13671">
        <v>38.200000000000003</v>
      </c>
      <c r="J13671">
        <v>7</v>
      </c>
      <c r="K13671">
        <v>6120</v>
      </c>
      <c r="L13671" t="s">
        <v>471</v>
      </c>
      <c r="M13671" s="2">
        <f>+Table3[[#This Row],[CHW]]/Table3[[#This Row],[Count of Airbill Number]]</f>
        <v>5.4571428571428573</v>
      </c>
    </row>
    <row r="13672" spans="2:13">
      <c r="B13672" t="s">
        <v>20</v>
      </c>
      <c r="C13672" t="s">
        <v>472</v>
      </c>
      <c r="D13672" t="s">
        <v>22</v>
      </c>
      <c r="E13672" t="s">
        <v>776</v>
      </c>
      <c r="F13672" t="s">
        <v>776</v>
      </c>
      <c r="G13672" t="s">
        <v>169</v>
      </c>
      <c r="H13672" t="s">
        <v>37</v>
      </c>
      <c r="I13672">
        <v>38.14</v>
      </c>
      <c r="J13672">
        <v>2</v>
      </c>
      <c r="K13672">
        <v>6121</v>
      </c>
      <c r="L13672" t="s">
        <v>471</v>
      </c>
      <c r="M13672" s="2">
        <f>+Table3[[#This Row],[CHW]]/Table3[[#This Row],[Count of Airbill Number]]</f>
        <v>19.07</v>
      </c>
    </row>
    <row r="13673" spans="2:13">
      <c r="B13673" t="s">
        <v>20</v>
      </c>
      <c r="C13673" t="s">
        <v>21</v>
      </c>
      <c r="D13673" t="s">
        <v>22</v>
      </c>
      <c r="E13673" t="s">
        <v>776</v>
      </c>
      <c r="F13673" t="s">
        <v>778</v>
      </c>
      <c r="G13673" t="s">
        <v>85</v>
      </c>
      <c r="H13673" t="s">
        <v>90</v>
      </c>
      <c r="I13673">
        <v>38.06</v>
      </c>
      <c r="J13673">
        <v>25</v>
      </c>
      <c r="K13673">
        <v>6122</v>
      </c>
      <c r="L13673" t="s">
        <v>471</v>
      </c>
      <c r="M13673" s="2">
        <f>+Table3[[#This Row],[CHW]]/Table3[[#This Row],[Count of Airbill Number]]</f>
        <v>1.5224000000000002</v>
      </c>
    </row>
    <row r="13674" spans="2:13">
      <c r="B13674" t="s">
        <v>35</v>
      </c>
      <c r="C13674" t="s">
        <v>21</v>
      </c>
      <c r="D13674" t="s">
        <v>36</v>
      </c>
      <c r="E13674" t="s">
        <v>777</v>
      </c>
      <c r="F13674" t="s">
        <v>777</v>
      </c>
      <c r="G13674" t="s">
        <v>374</v>
      </c>
      <c r="H13674" t="s">
        <v>482</v>
      </c>
      <c r="I13674">
        <v>38</v>
      </c>
      <c r="J13674">
        <v>4</v>
      </c>
      <c r="K13674">
        <v>6123</v>
      </c>
      <c r="L13674" t="s">
        <v>471</v>
      </c>
      <c r="M13674" s="2">
        <f>+Table3[[#This Row],[CHW]]/Table3[[#This Row],[Count of Airbill Number]]</f>
        <v>9.5</v>
      </c>
    </row>
    <row r="13675" spans="2:13">
      <c r="B13675" t="s">
        <v>35</v>
      </c>
      <c r="C13675" t="s">
        <v>472</v>
      </c>
      <c r="D13675" t="s">
        <v>36</v>
      </c>
      <c r="E13675" t="s">
        <v>778</v>
      </c>
      <c r="F13675" t="s">
        <v>776</v>
      </c>
      <c r="G13675" t="s">
        <v>150</v>
      </c>
      <c r="H13675" t="s">
        <v>122</v>
      </c>
      <c r="I13675">
        <v>38</v>
      </c>
      <c r="J13675">
        <v>2</v>
      </c>
      <c r="K13675">
        <v>6124</v>
      </c>
      <c r="L13675" t="s">
        <v>471</v>
      </c>
      <c r="M13675" s="2">
        <f>+Table3[[#This Row],[CHW]]/Table3[[#This Row],[Count of Airbill Number]]</f>
        <v>19</v>
      </c>
    </row>
    <row r="13676" spans="2:13">
      <c r="B13676" t="s">
        <v>35</v>
      </c>
      <c r="C13676" t="s">
        <v>472</v>
      </c>
      <c r="D13676" t="s">
        <v>36</v>
      </c>
      <c r="E13676" t="s">
        <v>776</v>
      </c>
      <c r="F13676" t="s">
        <v>776</v>
      </c>
      <c r="G13676" t="s">
        <v>116</v>
      </c>
      <c r="H13676" t="s">
        <v>538</v>
      </c>
      <c r="I13676">
        <v>38</v>
      </c>
      <c r="J13676">
        <v>2</v>
      </c>
      <c r="K13676">
        <v>6125</v>
      </c>
      <c r="L13676" t="s">
        <v>471</v>
      </c>
      <c r="M13676" s="2">
        <f>+Table3[[#This Row],[CHW]]/Table3[[#This Row],[Count of Airbill Number]]</f>
        <v>19</v>
      </c>
    </row>
    <row r="13677" spans="2:13">
      <c r="B13677" t="s">
        <v>20</v>
      </c>
      <c r="C13677" t="s">
        <v>21</v>
      </c>
      <c r="D13677" t="s">
        <v>22</v>
      </c>
      <c r="E13677" t="s">
        <v>777</v>
      </c>
      <c r="F13677" t="s">
        <v>777</v>
      </c>
      <c r="G13677" t="s">
        <v>38</v>
      </c>
      <c r="H13677" t="s">
        <v>55</v>
      </c>
      <c r="I13677">
        <v>38</v>
      </c>
      <c r="J13677">
        <v>28</v>
      </c>
      <c r="K13677">
        <v>6126</v>
      </c>
      <c r="L13677" t="s">
        <v>471</v>
      </c>
      <c r="M13677" s="2">
        <f>+Table3[[#This Row],[CHW]]/Table3[[#This Row],[Count of Airbill Number]]</f>
        <v>1.3571428571428572</v>
      </c>
    </row>
    <row r="13678" spans="2:13">
      <c r="B13678" t="s">
        <v>20</v>
      </c>
      <c r="C13678" t="s">
        <v>21</v>
      </c>
      <c r="D13678" t="s">
        <v>22</v>
      </c>
      <c r="E13678" t="s">
        <v>777</v>
      </c>
      <c r="F13678" t="s">
        <v>777</v>
      </c>
      <c r="G13678" t="s">
        <v>485</v>
      </c>
      <c r="H13678" t="s">
        <v>274</v>
      </c>
      <c r="I13678">
        <v>38</v>
      </c>
      <c r="J13678">
        <v>25</v>
      </c>
      <c r="K13678">
        <v>6127</v>
      </c>
      <c r="L13678" t="s">
        <v>471</v>
      </c>
      <c r="M13678" s="2">
        <f>+Table3[[#This Row],[CHW]]/Table3[[#This Row],[Count of Airbill Number]]</f>
        <v>1.52</v>
      </c>
    </row>
    <row r="13679" spans="2:13">
      <c r="B13679" t="s">
        <v>20</v>
      </c>
      <c r="C13679" t="s">
        <v>21</v>
      </c>
      <c r="D13679" t="s">
        <v>22</v>
      </c>
      <c r="E13679" t="s">
        <v>777</v>
      </c>
      <c r="F13679" t="s">
        <v>778</v>
      </c>
      <c r="G13679" t="s">
        <v>110</v>
      </c>
      <c r="H13679" t="s">
        <v>51</v>
      </c>
      <c r="I13679">
        <v>38</v>
      </c>
      <c r="J13679">
        <v>30</v>
      </c>
      <c r="K13679">
        <v>6128</v>
      </c>
      <c r="L13679" t="s">
        <v>471</v>
      </c>
      <c r="M13679" s="2">
        <f>+Table3[[#This Row],[CHW]]/Table3[[#This Row],[Count of Airbill Number]]</f>
        <v>1.2666666666666666</v>
      </c>
    </row>
    <row r="13680" spans="2:13">
      <c r="B13680" t="s">
        <v>20</v>
      </c>
      <c r="C13680" t="s">
        <v>472</v>
      </c>
      <c r="D13680" t="s">
        <v>22</v>
      </c>
      <c r="E13680" t="s">
        <v>777</v>
      </c>
      <c r="F13680" t="s">
        <v>777</v>
      </c>
      <c r="G13680" t="s">
        <v>429</v>
      </c>
      <c r="H13680" t="s">
        <v>162</v>
      </c>
      <c r="I13680">
        <v>38</v>
      </c>
      <c r="J13680">
        <v>3</v>
      </c>
      <c r="K13680">
        <v>6129</v>
      </c>
      <c r="L13680" t="s">
        <v>471</v>
      </c>
      <c r="M13680" s="2">
        <f>+Table3[[#This Row],[CHW]]/Table3[[#This Row],[Count of Airbill Number]]</f>
        <v>12.666666666666666</v>
      </c>
    </row>
    <row r="13681" spans="2:13">
      <c r="B13681" t="s">
        <v>20</v>
      </c>
      <c r="C13681" t="s">
        <v>472</v>
      </c>
      <c r="D13681" t="s">
        <v>22</v>
      </c>
      <c r="E13681" t="s">
        <v>778</v>
      </c>
      <c r="F13681" t="s">
        <v>778</v>
      </c>
      <c r="G13681" t="s">
        <v>113</v>
      </c>
      <c r="H13681" t="s">
        <v>391</v>
      </c>
      <c r="I13681">
        <v>38</v>
      </c>
      <c r="J13681">
        <v>2</v>
      </c>
      <c r="K13681">
        <v>6130</v>
      </c>
      <c r="L13681" t="s">
        <v>471</v>
      </c>
      <c r="M13681" s="2">
        <f>+Table3[[#This Row],[CHW]]/Table3[[#This Row],[Count of Airbill Number]]</f>
        <v>19</v>
      </c>
    </row>
    <row r="13682" spans="2:13">
      <c r="B13682" t="s">
        <v>20</v>
      </c>
      <c r="C13682" t="s">
        <v>472</v>
      </c>
      <c r="D13682" t="s">
        <v>22</v>
      </c>
      <c r="E13682" t="s">
        <v>777</v>
      </c>
      <c r="F13682" t="s">
        <v>778</v>
      </c>
      <c r="G13682" t="s">
        <v>374</v>
      </c>
      <c r="H13682" t="s">
        <v>174</v>
      </c>
      <c r="I13682">
        <v>38</v>
      </c>
      <c r="J13682">
        <v>2</v>
      </c>
      <c r="K13682">
        <v>6131</v>
      </c>
      <c r="L13682" t="s">
        <v>471</v>
      </c>
      <c r="M13682" s="2">
        <f>+Table3[[#This Row],[CHW]]/Table3[[#This Row],[Count of Airbill Number]]</f>
        <v>19</v>
      </c>
    </row>
    <row r="13683" spans="2:13">
      <c r="B13683" t="s">
        <v>20</v>
      </c>
      <c r="C13683" t="s">
        <v>472</v>
      </c>
      <c r="D13683" t="s">
        <v>22</v>
      </c>
      <c r="E13683" t="s">
        <v>776</v>
      </c>
      <c r="F13683" t="s">
        <v>776</v>
      </c>
      <c r="G13683" t="s">
        <v>47</v>
      </c>
      <c r="H13683" t="s">
        <v>24</v>
      </c>
      <c r="I13683">
        <v>38</v>
      </c>
      <c r="J13683">
        <v>3</v>
      </c>
      <c r="K13683">
        <v>6132</v>
      </c>
      <c r="L13683" t="s">
        <v>471</v>
      </c>
      <c r="M13683" s="2">
        <f>+Table3[[#This Row],[CHW]]/Table3[[#This Row],[Count of Airbill Number]]</f>
        <v>12.666666666666666</v>
      </c>
    </row>
    <row r="13684" spans="2:13">
      <c r="B13684" t="s">
        <v>20</v>
      </c>
      <c r="C13684" t="s">
        <v>472</v>
      </c>
      <c r="D13684" t="s">
        <v>22</v>
      </c>
      <c r="E13684" t="s">
        <v>777</v>
      </c>
      <c r="F13684" t="s">
        <v>778</v>
      </c>
      <c r="G13684" t="s">
        <v>290</v>
      </c>
      <c r="H13684" t="s">
        <v>101</v>
      </c>
      <c r="I13684">
        <v>38</v>
      </c>
      <c r="J13684">
        <v>2</v>
      </c>
      <c r="K13684">
        <v>6133</v>
      </c>
      <c r="L13684" t="s">
        <v>471</v>
      </c>
      <c r="M13684" s="2">
        <f>+Table3[[#This Row],[CHW]]/Table3[[#This Row],[Count of Airbill Number]]</f>
        <v>19</v>
      </c>
    </row>
    <row r="13685" spans="2:13">
      <c r="B13685" t="s">
        <v>20</v>
      </c>
      <c r="C13685" t="s">
        <v>472</v>
      </c>
      <c r="D13685" t="s">
        <v>22</v>
      </c>
      <c r="E13685" t="s">
        <v>776</v>
      </c>
      <c r="F13685" t="s">
        <v>776</v>
      </c>
      <c r="G13685" t="s">
        <v>54</v>
      </c>
      <c r="H13685" t="s">
        <v>39</v>
      </c>
      <c r="I13685">
        <v>38</v>
      </c>
      <c r="J13685">
        <v>1</v>
      </c>
      <c r="K13685">
        <v>6134</v>
      </c>
      <c r="L13685" t="s">
        <v>471</v>
      </c>
      <c r="M13685" s="2">
        <f>+Table3[[#This Row],[CHW]]/Table3[[#This Row],[Count of Airbill Number]]</f>
        <v>38</v>
      </c>
    </row>
    <row r="13686" spans="2:13">
      <c r="B13686" t="s">
        <v>20</v>
      </c>
      <c r="C13686" t="s">
        <v>472</v>
      </c>
      <c r="D13686" t="s">
        <v>22</v>
      </c>
      <c r="E13686" t="s">
        <v>778</v>
      </c>
      <c r="F13686" t="s">
        <v>776</v>
      </c>
      <c r="G13686" t="s">
        <v>521</v>
      </c>
      <c r="H13686" t="s">
        <v>39</v>
      </c>
      <c r="I13686">
        <v>38</v>
      </c>
      <c r="J13686">
        <v>2</v>
      </c>
      <c r="K13686">
        <v>6135</v>
      </c>
      <c r="L13686" t="s">
        <v>471</v>
      </c>
      <c r="M13686" s="2">
        <f>+Table3[[#This Row],[CHW]]/Table3[[#This Row],[Count of Airbill Number]]</f>
        <v>19</v>
      </c>
    </row>
    <row r="13687" spans="2:13">
      <c r="B13687" t="s">
        <v>20</v>
      </c>
      <c r="C13687" t="s">
        <v>472</v>
      </c>
      <c r="D13687" t="s">
        <v>22</v>
      </c>
      <c r="E13687" t="s">
        <v>777</v>
      </c>
      <c r="F13687" t="s">
        <v>778</v>
      </c>
      <c r="G13687" t="s">
        <v>97</v>
      </c>
      <c r="H13687" t="s">
        <v>267</v>
      </c>
      <c r="I13687">
        <v>38</v>
      </c>
      <c r="J13687">
        <v>3</v>
      </c>
      <c r="K13687">
        <v>6136</v>
      </c>
      <c r="L13687" t="s">
        <v>471</v>
      </c>
      <c r="M13687" s="2">
        <f>+Table3[[#This Row],[CHW]]/Table3[[#This Row],[Count of Airbill Number]]</f>
        <v>12.666666666666666</v>
      </c>
    </row>
    <row r="13688" spans="2:13">
      <c r="B13688" t="s">
        <v>20</v>
      </c>
      <c r="C13688" t="s">
        <v>472</v>
      </c>
      <c r="D13688" t="s">
        <v>22</v>
      </c>
      <c r="E13688" t="s">
        <v>776</v>
      </c>
      <c r="F13688" t="s">
        <v>777</v>
      </c>
      <c r="G13688" t="s">
        <v>57</v>
      </c>
      <c r="H13688" t="s">
        <v>181</v>
      </c>
      <c r="I13688">
        <v>38</v>
      </c>
      <c r="J13688">
        <v>1</v>
      </c>
      <c r="K13688">
        <v>6137</v>
      </c>
      <c r="L13688" t="s">
        <v>471</v>
      </c>
      <c r="M13688" s="2">
        <f>+Table3[[#This Row],[CHW]]/Table3[[#This Row],[Count of Airbill Number]]</f>
        <v>38</v>
      </c>
    </row>
    <row r="13689" spans="2:13">
      <c r="B13689" t="s">
        <v>20</v>
      </c>
      <c r="C13689" t="s">
        <v>472</v>
      </c>
      <c r="D13689" t="s">
        <v>22</v>
      </c>
      <c r="E13689" t="s">
        <v>777</v>
      </c>
      <c r="F13689" t="s">
        <v>777</v>
      </c>
      <c r="G13689" t="s">
        <v>682</v>
      </c>
      <c r="H13689" t="s">
        <v>97</v>
      </c>
      <c r="I13689">
        <v>38</v>
      </c>
      <c r="J13689">
        <v>2</v>
      </c>
      <c r="K13689">
        <v>6138</v>
      </c>
      <c r="L13689" t="s">
        <v>471</v>
      </c>
      <c r="M13689" s="2">
        <f>+Table3[[#This Row],[CHW]]/Table3[[#This Row],[Count of Airbill Number]]</f>
        <v>19</v>
      </c>
    </row>
    <row r="13690" spans="2:13">
      <c r="B13690" t="s">
        <v>20</v>
      </c>
      <c r="C13690" t="s">
        <v>472</v>
      </c>
      <c r="D13690" t="s">
        <v>22</v>
      </c>
      <c r="E13690" t="s">
        <v>776</v>
      </c>
      <c r="F13690" t="s">
        <v>776</v>
      </c>
      <c r="G13690" t="s">
        <v>77</v>
      </c>
      <c r="H13690" t="s">
        <v>24</v>
      </c>
      <c r="I13690">
        <v>38</v>
      </c>
      <c r="J13690">
        <v>2</v>
      </c>
      <c r="K13690">
        <v>6139</v>
      </c>
      <c r="L13690" t="s">
        <v>471</v>
      </c>
      <c r="M13690" s="2">
        <f>+Table3[[#This Row],[CHW]]/Table3[[#This Row],[Count of Airbill Number]]</f>
        <v>19</v>
      </c>
    </row>
    <row r="13691" spans="2:13">
      <c r="B13691" t="s">
        <v>20</v>
      </c>
      <c r="C13691" t="s">
        <v>472</v>
      </c>
      <c r="D13691" t="s">
        <v>22</v>
      </c>
      <c r="E13691" t="s">
        <v>777</v>
      </c>
      <c r="F13691" t="s">
        <v>777</v>
      </c>
      <c r="G13691" t="s">
        <v>44</v>
      </c>
      <c r="H13691" t="s">
        <v>181</v>
      </c>
      <c r="I13691">
        <v>38</v>
      </c>
      <c r="J13691">
        <v>1</v>
      </c>
      <c r="K13691">
        <v>6140</v>
      </c>
      <c r="L13691" t="s">
        <v>471</v>
      </c>
      <c r="M13691" s="2">
        <f>+Table3[[#This Row],[CHW]]/Table3[[#This Row],[Count of Airbill Number]]</f>
        <v>38</v>
      </c>
    </row>
    <row r="13692" spans="2:13">
      <c r="B13692" t="s">
        <v>20</v>
      </c>
      <c r="C13692" t="s">
        <v>472</v>
      </c>
      <c r="D13692" t="s">
        <v>22</v>
      </c>
      <c r="E13692" t="s">
        <v>776</v>
      </c>
      <c r="F13692" t="s">
        <v>777</v>
      </c>
      <c r="G13692" t="s">
        <v>116</v>
      </c>
      <c r="H13692" t="s">
        <v>374</v>
      </c>
      <c r="I13692">
        <v>38</v>
      </c>
      <c r="J13692">
        <v>2</v>
      </c>
      <c r="K13692">
        <v>6141</v>
      </c>
      <c r="L13692" t="s">
        <v>471</v>
      </c>
      <c r="M13692" s="2">
        <f>+Table3[[#This Row],[CHW]]/Table3[[#This Row],[Count of Airbill Number]]</f>
        <v>19</v>
      </c>
    </row>
    <row r="13693" spans="2:13">
      <c r="B13693" t="s">
        <v>20</v>
      </c>
      <c r="C13693" t="s">
        <v>472</v>
      </c>
      <c r="D13693" t="s">
        <v>22</v>
      </c>
      <c r="E13693" t="s">
        <v>777</v>
      </c>
      <c r="F13693" t="s">
        <v>777</v>
      </c>
      <c r="G13693" t="s">
        <v>683</v>
      </c>
      <c r="H13693" t="s">
        <v>97</v>
      </c>
      <c r="I13693">
        <v>38</v>
      </c>
      <c r="J13693">
        <v>2</v>
      </c>
      <c r="K13693">
        <v>6142</v>
      </c>
      <c r="L13693" t="s">
        <v>471</v>
      </c>
      <c r="M13693" s="2">
        <f>+Table3[[#This Row],[CHW]]/Table3[[#This Row],[Count of Airbill Number]]</f>
        <v>19</v>
      </c>
    </row>
    <row r="13694" spans="2:13">
      <c r="B13694" t="s">
        <v>20</v>
      </c>
      <c r="C13694" t="s">
        <v>472</v>
      </c>
      <c r="D13694" t="s">
        <v>22</v>
      </c>
      <c r="E13694" t="s">
        <v>776</v>
      </c>
      <c r="F13694" t="s">
        <v>776</v>
      </c>
      <c r="G13694" t="s">
        <v>89</v>
      </c>
      <c r="H13694" t="s">
        <v>47</v>
      </c>
      <c r="I13694">
        <v>38</v>
      </c>
      <c r="J13694">
        <v>2</v>
      </c>
      <c r="K13694">
        <v>6143</v>
      </c>
      <c r="L13694" t="s">
        <v>471</v>
      </c>
      <c r="M13694" s="2">
        <f>+Table3[[#This Row],[CHW]]/Table3[[#This Row],[Count of Airbill Number]]</f>
        <v>19</v>
      </c>
    </row>
    <row r="13695" spans="2:13">
      <c r="B13695" t="s">
        <v>20</v>
      </c>
      <c r="C13695" t="s">
        <v>472</v>
      </c>
      <c r="D13695" t="s">
        <v>22</v>
      </c>
      <c r="E13695" t="s">
        <v>776</v>
      </c>
      <c r="F13695" t="s">
        <v>776</v>
      </c>
      <c r="G13695" t="s">
        <v>89</v>
      </c>
      <c r="H13695" t="s">
        <v>117</v>
      </c>
      <c r="I13695">
        <v>38</v>
      </c>
      <c r="J13695">
        <v>2</v>
      </c>
      <c r="K13695">
        <v>6144</v>
      </c>
      <c r="L13695" t="s">
        <v>471</v>
      </c>
      <c r="M13695" s="2">
        <f>+Table3[[#This Row],[CHW]]/Table3[[#This Row],[Count of Airbill Number]]</f>
        <v>19</v>
      </c>
    </row>
    <row r="13696" spans="2:13">
      <c r="B13696" t="s">
        <v>20</v>
      </c>
      <c r="C13696" t="s">
        <v>472</v>
      </c>
      <c r="D13696" t="s">
        <v>22</v>
      </c>
      <c r="E13696" t="s">
        <v>776</v>
      </c>
      <c r="F13696" t="s">
        <v>776</v>
      </c>
      <c r="G13696" t="s">
        <v>89</v>
      </c>
      <c r="H13696" t="s">
        <v>253</v>
      </c>
      <c r="I13696">
        <v>38</v>
      </c>
      <c r="J13696">
        <v>2</v>
      </c>
      <c r="K13696">
        <v>6145</v>
      </c>
      <c r="L13696" t="s">
        <v>471</v>
      </c>
      <c r="M13696" s="2">
        <f>+Table3[[#This Row],[CHW]]/Table3[[#This Row],[Count of Airbill Number]]</f>
        <v>19</v>
      </c>
    </row>
    <row r="13697" spans="2:13">
      <c r="B13697" t="s">
        <v>20</v>
      </c>
      <c r="C13697" t="s">
        <v>472</v>
      </c>
      <c r="D13697" t="s">
        <v>22</v>
      </c>
      <c r="E13697" t="s">
        <v>776</v>
      </c>
      <c r="F13697" t="s">
        <v>776</v>
      </c>
      <c r="G13697" t="s">
        <v>59</v>
      </c>
      <c r="H13697" t="s">
        <v>64</v>
      </c>
      <c r="I13697">
        <v>38</v>
      </c>
      <c r="J13697">
        <v>1</v>
      </c>
      <c r="K13697">
        <v>6146</v>
      </c>
      <c r="L13697" t="s">
        <v>471</v>
      </c>
      <c r="M13697" s="2">
        <f>+Table3[[#This Row],[CHW]]/Table3[[#This Row],[Count of Airbill Number]]</f>
        <v>38</v>
      </c>
    </row>
    <row r="13698" spans="2:13">
      <c r="B13698" t="s">
        <v>20</v>
      </c>
      <c r="C13698" t="s">
        <v>472</v>
      </c>
      <c r="D13698" t="s">
        <v>22</v>
      </c>
      <c r="E13698" t="s">
        <v>776</v>
      </c>
      <c r="F13698" t="s">
        <v>776</v>
      </c>
      <c r="G13698" t="s">
        <v>59</v>
      </c>
      <c r="H13698" t="s">
        <v>107</v>
      </c>
      <c r="I13698">
        <v>38</v>
      </c>
      <c r="J13698">
        <v>1</v>
      </c>
      <c r="K13698">
        <v>6147</v>
      </c>
      <c r="L13698" t="s">
        <v>471</v>
      </c>
      <c r="M13698" s="2">
        <f>+Table3[[#This Row],[CHW]]/Table3[[#This Row],[Count of Airbill Number]]</f>
        <v>38</v>
      </c>
    </row>
    <row r="13699" spans="2:13">
      <c r="B13699" t="s">
        <v>20</v>
      </c>
      <c r="C13699" t="s">
        <v>472</v>
      </c>
      <c r="D13699" t="s">
        <v>22</v>
      </c>
      <c r="E13699" t="s">
        <v>777</v>
      </c>
      <c r="F13699" t="s">
        <v>778</v>
      </c>
      <c r="G13699" t="s">
        <v>106</v>
      </c>
      <c r="H13699" t="s">
        <v>704</v>
      </c>
      <c r="I13699">
        <v>38</v>
      </c>
      <c r="J13699">
        <v>1</v>
      </c>
      <c r="K13699">
        <v>6148</v>
      </c>
      <c r="L13699" t="s">
        <v>471</v>
      </c>
      <c r="M13699" s="2">
        <f>+Table3[[#This Row],[CHW]]/Table3[[#This Row],[Count of Airbill Number]]</f>
        <v>38</v>
      </c>
    </row>
    <row r="13700" spans="2:13">
      <c r="B13700" t="s">
        <v>20</v>
      </c>
      <c r="C13700" t="s">
        <v>472</v>
      </c>
      <c r="D13700" t="s">
        <v>22</v>
      </c>
      <c r="E13700" t="s">
        <v>777</v>
      </c>
      <c r="F13700" t="s">
        <v>777</v>
      </c>
      <c r="G13700" t="s">
        <v>684</v>
      </c>
      <c r="H13700" t="s">
        <v>97</v>
      </c>
      <c r="I13700">
        <v>38</v>
      </c>
      <c r="J13700">
        <v>2</v>
      </c>
      <c r="K13700">
        <v>6149</v>
      </c>
      <c r="L13700" t="s">
        <v>471</v>
      </c>
      <c r="M13700" s="2">
        <f>+Table3[[#This Row],[CHW]]/Table3[[#This Row],[Count of Airbill Number]]</f>
        <v>19</v>
      </c>
    </row>
    <row r="13701" spans="2:13">
      <c r="B13701" t="s">
        <v>20</v>
      </c>
      <c r="C13701" t="s">
        <v>472</v>
      </c>
      <c r="D13701" t="s">
        <v>36</v>
      </c>
      <c r="E13701" t="s">
        <v>777</v>
      </c>
      <c r="F13701" t="s">
        <v>778</v>
      </c>
      <c r="G13701" t="s">
        <v>179</v>
      </c>
      <c r="H13701" t="s">
        <v>283</v>
      </c>
      <c r="I13701">
        <v>38</v>
      </c>
      <c r="J13701">
        <v>2</v>
      </c>
      <c r="K13701">
        <v>6150</v>
      </c>
      <c r="L13701" t="s">
        <v>471</v>
      </c>
      <c r="M13701" s="2">
        <f>+Table3[[#This Row],[CHW]]/Table3[[#This Row],[Count of Airbill Number]]</f>
        <v>19</v>
      </c>
    </row>
    <row r="13702" spans="2:13">
      <c r="B13702" t="s">
        <v>20</v>
      </c>
      <c r="C13702" t="s">
        <v>472</v>
      </c>
      <c r="D13702" t="s">
        <v>36</v>
      </c>
      <c r="E13702" t="s">
        <v>777</v>
      </c>
      <c r="F13702" t="s">
        <v>776</v>
      </c>
      <c r="G13702" t="s">
        <v>29</v>
      </c>
      <c r="H13702" t="s">
        <v>216</v>
      </c>
      <c r="I13702">
        <v>38</v>
      </c>
      <c r="J13702">
        <v>4</v>
      </c>
      <c r="K13702">
        <v>6151</v>
      </c>
      <c r="L13702" t="s">
        <v>471</v>
      </c>
      <c r="M13702" s="2">
        <f>+Table3[[#This Row],[CHW]]/Table3[[#This Row],[Count of Airbill Number]]</f>
        <v>9.5</v>
      </c>
    </row>
    <row r="13703" spans="2:13">
      <c r="B13703" t="s">
        <v>20</v>
      </c>
      <c r="C13703" t="s">
        <v>21</v>
      </c>
      <c r="D13703" t="s">
        <v>22</v>
      </c>
      <c r="E13703" t="s">
        <v>777</v>
      </c>
      <c r="F13703" t="s">
        <v>777</v>
      </c>
      <c r="G13703" t="s">
        <v>97</v>
      </c>
      <c r="H13703" t="s">
        <v>627</v>
      </c>
      <c r="I13703">
        <v>37.71</v>
      </c>
      <c r="J13703">
        <v>4</v>
      </c>
      <c r="K13703">
        <v>6152</v>
      </c>
      <c r="L13703" t="s">
        <v>471</v>
      </c>
      <c r="M13703" s="2">
        <f>+Table3[[#This Row],[CHW]]/Table3[[#This Row],[Count of Airbill Number]]</f>
        <v>9.4275000000000002</v>
      </c>
    </row>
    <row r="13704" spans="2:13">
      <c r="B13704" t="s">
        <v>20</v>
      </c>
      <c r="C13704" t="s">
        <v>472</v>
      </c>
      <c r="D13704" t="s">
        <v>22</v>
      </c>
      <c r="E13704" t="s">
        <v>778</v>
      </c>
      <c r="F13704" t="s">
        <v>776</v>
      </c>
      <c r="G13704" t="s">
        <v>233</v>
      </c>
      <c r="H13704" t="s">
        <v>566</v>
      </c>
      <c r="I13704">
        <v>37.67</v>
      </c>
      <c r="J13704">
        <v>1</v>
      </c>
      <c r="K13704">
        <v>6153</v>
      </c>
      <c r="L13704" t="s">
        <v>471</v>
      </c>
      <c r="M13704" s="2">
        <f>+Table3[[#This Row],[CHW]]/Table3[[#This Row],[Count of Airbill Number]]</f>
        <v>37.67</v>
      </c>
    </row>
    <row r="13705" spans="2:13">
      <c r="B13705" t="s">
        <v>20</v>
      </c>
      <c r="C13705" t="s">
        <v>472</v>
      </c>
      <c r="D13705" t="s">
        <v>22</v>
      </c>
      <c r="E13705" t="s">
        <v>776</v>
      </c>
      <c r="F13705" t="s">
        <v>776</v>
      </c>
      <c r="G13705" t="s">
        <v>37</v>
      </c>
      <c r="H13705" t="s">
        <v>211</v>
      </c>
      <c r="I13705">
        <v>37.61</v>
      </c>
      <c r="J13705">
        <v>4</v>
      </c>
      <c r="K13705">
        <v>6154</v>
      </c>
      <c r="L13705" t="s">
        <v>471</v>
      </c>
      <c r="M13705" s="2">
        <f>+Table3[[#This Row],[CHW]]/Table3[[#This Row],[Count of Airbill Number]]</f>
        <v>9.4024999999999999</v>
      </c>
    </row>
    <row r="13706" spans="2:13">
      <c r="B13706" t="s">
        <v>20</v>
      </c>
      <c r="C13706" t="s">
        <v>472</v>
      </c>
      <c r="D13706" t="s">
        <v>22</v>
      </c>
      <c r="E13706" t="s">
        <v>777</v>
      </c>
      <c r="F13706" t="s">
        <v>778</v>
      </c>
      <c r="G13706" t="s">
        <v>27</v>
      </c>
      <c r="H13706" t="s">
        <v>81</v>
      </c>
      <c r="I13706">
        <v>37.5</v>
      </c>
      <c r="J13706">
        <v>4</v>
      </c>
      <c r="K13706">
        <v>6155</v>
      </c>
      <c r="L13706" t="s">
        <v>471</v>
      </c>
      <c r="M13706" s="2">
        <f>+Table3[[#This Row],[CHW]]/Table3[[#This Row],[Count of Airbill Number]]</f>
        <v>9.375</v>
      </c>
    </row>
    <row r="13707" spans="2:13">
      <c r="B13707" t="s">
        <v>20</v>
      </c>
      <c r="C13707" t="s">
        <v>21</v>
      </c>
      <c r="D13707" t="s">
        <v>22</v>
      </c>
      <c r="E13707" t="s">
        <v>778</v>
      </c>
      <c r="F13707" t="s">
        <v>777</v>
      </c>
      <c r="G13707" t="s">
        <v>124</v>
      </c>
      <c r="H13707" t="s">
        <v>259</v>
      </c>
      <c r="I13707">
        <v>37.39</v>
      </c>
      <c r="J13707">
        <v>15</v>
      </c>
      <c r="K13707">
        <v>6156</v>
      </c>
      <c r="L13707" t="s">
        <v>471</v>
      </c>
      <c r="M13707" s="2">
        <f>+Table3[[#This Row],[CHW]]/Table3[[#This Row],[Count of Airbill Number]]</f>
        <v>2.4926666666666666</v>
      </c>
    </row>
    <row r="13708" spans="2:13">
      <c r="B13708" t="s">
        <v>35</v>
      </c>
      <c r="C13708" t="s">
        <v>21</v>
      </c>
      <c r="D13708" t="s">
        <v>36</v>
      </c>
      <c r="E13708" t="s">
        <v>777</v>
      </c>
      <c r="F13708" t="s">
        <v>777</v>
      </c>
      <c r="G13708" t="s">
        <v>190</v>
      </c>
      <c r="H13708" t="s">
        <v>27</v>
      </c>
      <c r="I13708">
        <v>37</v>
      </c>
      <c r="J13708">
        <v>1</v>
      </c>
      <c r="K13708">
        <v>6157</v>
      </c>
      <c r="L13708" t="s">
        <v>471</v>
      </c>
      <c r="M13708" s="2">
        <f>+Table3[[#This Row],[CHW]]/Table3[[#This Row],[Count of Airbill Number]]</f>
        <v>37</v>
      </c>
    </row>
    <row r="13709" spans="2:13">
      <c r="B13709" t="s">
        <v>35</v>
      </c>
      <c r="C13709" t="s">
        <v>472</v>
      </c>
      <c r="D13709" t="s">
        <v>36</v>
      </c>
      <c r="E13709" t="s">
        <v>778</v>
      </c>
      <c r="F13709" t="s">
        <v>778</v>
      </c>
      <c r="G13709" t="s">
        <v>112</v>
      </c>
      <c r="H13709" t="s">
        <v>86</v>
      </c>
      <c r="I13709">
        <v>37</v>
      </c>
      <c r="J13709">
        <v>1</v>
      </c>
      <c r="K13709">
        <v>6158</v>
      </c>
      <c r="L13709" t="s">
        <v>471</v>
      </c>
      <c r="M13709" s="2">
        <f>+Table3[[#This Row],[CHW]]/Table3[[#This Row],[Count of Airbill Number]]</f>
        <v>37</v>
      </c>
    </row>
    <row r="13710" spans="2:13">
      <c r="B13710" t="s">
        <v>20</v>
      </c>
      <c r="C13710" t="s">
        <v>21</v>
      </c>
      <c r="D13710" t="s">
        <v>22</v>
      </c>
      <c r="E13710" t="s">
        <v>778</v>
      </c>
      <c r="F13710" t="s">
        <v>777</v>
      </c>
      <c r="G13710" t="s">
        <v>173</v>
      </c>
      <c r="H13710" t="s">
        <v>181</v>
      </c>
      <c r="I13710">
        <v>37</v>
      </c>
      <c r="J13710">
        <v>1</v>
      </c>
      <c r="K13710">
        <v>6159</v>
      </c>
      <c r="L13710" t="s">
        <v>471</v>
      </c>
      <c r="M13710" s="2">
        <f>+Table3[[#This Row],[CHW]]/Table3[[#This Row],[Count of Airbill Number]]</f>
        <v>37</v>
      </c>
    </row>
    <row r="13711" spans="2:13">
      <c r="B13711" t="s">
        <v>20</v>
      </c>
      <c r="C13711" t="s">
        <v>21</v>
      </c>
      <c r="D13711" t="s">
        <v>22</v>
      </c>
      <c r="E13711" t="s">
        <v>778</v>
      </c>
      <c r="F13711" t="s">
        <v>778</v>
      </c>
      <c r="G13711" t="s">
        <v>475</v>
      </c>
      <c r="H13711" t="s">
        <v>112</v>
      </c>
      <c r="I13711">
        <v>37</v>
      </c>
      <c r="J13711">
        <v>28</v>
      </c>
      <c r="K13711">
        <v>6160</v>
      </c>
      <c r="L13711" t="s">
        <v>471</v>
      </c>
      <c r="M13711" s="2">
        <f>+Table3[[#This Row],[CHW]]/Table3[[#This Row],[Count of Airbill Number]]</f>
        <v>1.3214285714285714</v>
      </c>
    </row>
    <row r="13712" spans="2:13">
      <c r="B13712" t="s">
        <v>20</v>
      </c>
      <c r="C13712" t="s">
        <v>21</v>
      </c>
      <c r="D13712" t="s">
        <v>22</v>
      </c>
      <c r="E13712" t="s">
        <v>778</v>
      </c>
      <c r="F13712" t="s">
        <v>778</v>
      </c>
      <c r="G13712" t="s">
        <v>475</v>
      </c>
      <c r="H13712" t="s">
        <v>269</v>
      </c>
      <c r="I13712">
        <v>37</v>
      </c>
      <c r="J13712">
        <v>34</v>
      </c>
      <c r="K13712">
        <v>6161</v>
      </c>
      <c r="L13712" t="s">
        <v>471</v>
      </c>
      <c r="M13712" s="2">
        <f>+Table3[[#This Row],[CHW]]/Table3[[#This Row],[Count of Airbill Number]]</f>
        <v>1.088235294117647</v>
      </c>
    </row>
    <row r="13713" spans="2:13">
      <c r="B13713" t="s">
        <v>20</v>
      </c>
      <c r="C13713" t="s">
        <v>472</v>
      </c>
      <c r="D13713" t="s">
        <v>22</v>
      </c>
      <c r="E13713" t="s">
        <v>777</v>
      </c>
      <c r="F13713" t="s">
        <v>777</v>
      </c>
      <c r="G13713" t="s">
        <v>429</v>
      </c>
      <c r="H13713" t="s">
        <v>227</v>
      </c>
      <c r="I13713">
        <v>37</v>
      </c>
      <c r="J13713">
        <v>3</v>
      </c>
      <c r="K13713">
        <v>6162</v>
      </c>
      <c r="L13713" t="s">
        <v>471</v>
      </c>
      <c r="M13713" s="2">
        <f>+Table3[[#This Row],[CHW]]/Table3[[#This Row],[Count of Airbill Number]]</f>
        <v>12.333333333333334</v>
      </c>
    </row>
    <row r="13714" spans="2:13">
      <c r="B13714" t="s">
        <v>20</v>
      </c>
      <c r="C13714" t="s">
        <v>472</v>
      </c>
      <c r="D13714" t="s">
        <v>22</v>
      </c>
      <c r="E13714" t="s">
        <v>778</v>
      </c>
      <c r="F13714" t="s">
        <v>776</v>
      </c>
      <c r="G13714" t="s">
        <v>113</v>
      </c>
      <c r="H13714" t="s">
        <v>211</v>
      </c>
      <c r="I13714">
        <v>37</v>
      </c>
      <c r="J13714">
        <v>2</v>
      </c>
      <c r="K13714">
        <v>6163</v>
      </c>
      <c r="L13714" t="s">
        <v>471</v>
      </c>
      <c r="M13714" s="2">
        <f>+Table3[[#This Row],[CHW]]/Table3[[#This Row],[Count of Airbill Number]]</f>
        <v>18.5</v>
      </c>
    </row>
    <row r="13715" spans="2:13">
      <c r="B13715" t="s">
        <v>20</v>
      </c>
      <c r="C13715" t="s">
        <v>472</v>
      </c>
      <c r="D13715" t="s">
        <v>22</v>
      </c>
      <c r="E13715" t="s">
        <v>778</v>
      </c>
      <c r="F13715" t="s">
        <v>777</v>
      </c>
      <c r="G13715" t="s">
        <v>171</v>
      </c>
      <c r="H13715" t="s">
        <v>429</v>
      </c>
      <c r="I13715">
        <v>37</v>
      </c>
      <c r="J13715">
        <v>2</v>
      </c>
      <c r="K13715">
        <v>6164</v>
      </c>
      <c r="L13715" t="s">
        <v>471</v>
      </c>
      <c r="M13715" s="2">
        <f>+Table3[[#This Row],[CHW]]/Table3[[#This Row],[Count of Airbill Number]]</f>
        <v>18.5</v>
      </c>
    </row>
    <row r="13716" spans="2:13">
      <c r="B13716" t="s">
        <v>20</v>
      </c>
      <c r="C13716" t="s">
        <v>472</v>
      </c>
      <c r="D13716" t="s">
        <v>22</v>
      </c>
      <c r="E13716" t="s">
        <v>778</v>
      </c>
      <c r="F13716" t="s">
        <v>776</v>
      </c>
      <c r="G13716" t="s">
        <v>171</v>
      </c>
      <c r="H13716" t="s">
        <v>175</v>
      </c>
      <c r="I13716">
        <v>37</v>
      </c>
      <c r="J13716">
        <v>2</v>
      </c>
      <c r="K13716">
        <v>6165</v>
      </c>
      <c r="L13716" t="s">
        <v>471</v>
      </c>
      <c r="M13716" s="2">
        <f>+Table3[[#This Row],[CHW]]/Table3[[#This Row],[Count of Airbill Number]]</f>
        <v>18.5</v>
      </c>
    </row>
    <row r="13717" spans="2:13">
      <c r="B13717" t="s">
        <v>20</v>
      </c>
      <c r="C13717" t="s">
        <v>472</v>
      </c>
      <c r="D13717" t="s">
        <v>22</v>
      </c>
      <c r="E13717" t="s">
        <v>778</v>
      </c>
      <c r="F13717" t="s">
        <v>777</v>
      </c>
      <c r="G13717" t="s">
        <v>161</v>
      </c>
      <c r="H13717" t="s">
        <v>27</v>
      </c>
      <c r="I13717">
        <v>37</v>
      </c>
      <c r="J13717">
        <v>1</v>
      </c>
      <c r="K13717">
        <v>6166</v>
      </c>
      <c r="L13717" t="s">
        <v>471</v>
      </c>
      <c r="M13717" s="2">
        <f>+Table3[[#This Row],[CHW]]/Table3[[#This Row],[Count of Airbill Number]]</f>
        <v>37</v>
      </c>
    </row>
    <row r="13718" spans="2:13">
      <c r="B13718" t="s">
        <v>20</v>
      </c>
      <c r="C13718" t="s">
        <v>472</v>
      </c>
      <c r="D13718" t="s">
        <v>22</v>
      </c>
      <c r="E13718" t="s">
        <v>778</v>
      </c>
      <c r="F13718" t="s">
        <v>778</v>
      </c>
      <c r="G13718" t="s">
        <v>629</v>
      </c>
      <c r="H13718" t="s">
        <v>261</v>
      </c>
      <c r="I13718">
        <v>37</v>
      </c>
      <c r="J13718">
        <v>4</v>
      </c>
      <c r="K13718">
        <v>6167</v>
      </c>
      <c r="L13718" t="s">
        <v>471</v>
      </c>
      <c r="M13718" s="2">
        <f>+Table3[[#This Row],[CHW]]/Table3[[#This Row],[Count of Airbill Number]]</f>
        <v>9.25</v>
      </c>
    </row>
    <row r="13719" spans="2:13">
      <c r="B13719" t="s">
        <v>20</v>
      </c>
      <c r="C13719" t="s">
        <v>472</v>
      </c>
      <c r="D13719" t="s">
        <v>22</v>
      </c>
      <c r="E13719" t="s">
        <v>777</v>
      </c>
      <c r="F13719" t="s">
        <v>777</v>
      </c>
      <c r="G13719" t="s">
        <v>97</v>
      </c>
      <c r="H13719" t="s">
        <v>374</v>
      </c>
      <c r="I13719">
        <v>37</v>
      </c>
      <c r="J13719">
        <v>1</v>
      </c>
      <c r="K13719">
        <v>6168</v>
      </c>
      <c r="L13719" t="s">
        <v>471</v>
      </c>
      <c r="M13719" s="2">
        <f>+Table3[[#This Row],[CHW]]/Table3[[#This Row],[Count of Airbill Number]]</f>
        <v>37</v>
      </c>
    </row>
    <row r="13720" spans="2:13">
      <c r="B13720" t="s">
        <v>20</v>
      </c>
      <c r="C13720" t="s">
        <v>472</v>
      </c>
      <c r="D13720" t="s">
        <v>22</v>
      </c>
      <c r="E13720" t="s">
        <v>777</v>
      </c>
      <c r="F13720" t="s">
        <v>777</v>
      </c>
      <c r="G13720" t="s">
        <v>259</v>
      </c>
      <c r="H13720" t="s">
        <v>399</v>
      </c>
      <c r="I13720">
        <v>37</v>
      </c>
      <c r="J13720">
        <v>3</v>
      </c>
      <c r="K13720">
        <v>6169</v>
      </c>
      <c r="L13720" t="s">
        <v>471</v>
      </c>
      <c r="M13720" s="2">
        <f>+Table3[[#This Row],[CHW]]/Table3[[#This Row],[Count of Airbill Number]]</f>
        <v>12.333333333333334</v>
      </c>
    </row>
    <row r="13721" spans="2:13">
      <c r="B13721" t="s">
        <v>20</v>
      </c>
      <c r="C13721" t="s">
        <v>472</v>
      </c>
      <c r="D13721" t="s">
        <v>22</v>
      </c>
      <c r="E13721" t="s">
        <v>778</v>
      </c>
      <c r="F13721" t="s">
        <v>776</v>
      </c>
      <c r="G13721" t="s">
        <v>325</v>
      </c>
      <c r="H13721" t="s">
        <v>216</v>
      </c>
      <c r="I13721">
        <v>37</v>
      </c>
      <c r="J13721">
        <v>3</v>
      </c>
      <c r="K13721">
        <v>6170</v>
      </c>
      <c r="L13721" t="s">
        <v>471</v>
      </c>
      <c r="M13721" s="2">
        <f>+Table3[[#This Row],[CHW]]/Table3[[#This Row],[Count of Airbill Number]]</f>
        <v>12.333333333333334</v>
      </c>
    </row>
    <row r="13722" spans="2:13">
      <c r="B13722" t="s">
        <v>20</v>
      </c>
      <c r="C13722" t="s">
        <v>472</v>
      </c>
      <c r="D13722" t="s">
        <v>22</v>
      </c>
      <c r="E13722" t="s">
        <v>777</v>
      </c>
      <c r="F13722" t="s">
        <v>778</v>
      </c>
      <c r="G13722" t="s">
        <v>44</v>
      </c>
      <c r="H13722" t="s">
        <v>81</v>
      </c>
      <c r="I13722">
        <v>37</v>
      </c>
      <c r="J13722">
        <v>3</v>
      </c>
      <c r="K13722">
        <v>6171</v>
      </c>
      <c r="L13722" t="s">
        <v>471</v>
      </c>
      <c r="M13722" s="2">
        <f>+Table3[[#This Row],[CHW]]/Table3[[#This Row],[Count of Airbill Number]]</f>
        <v>12.333333333333334</v>
      </c>
    </row>
    <row r="13723" spans="2:13">
      <c r="B13723" t="s">
        <v>20</v>
      </c>
      <c r="C13723" t="s">
        <v>472</v>
      </c>
      <c r="D13723" t="s">
        <v>22</v>
      </c>
      <c r="E13723" t="s">
        <v>776</v>
      </c>
      <c r="F13723" t="s">
        <v>776</v>
      </c>
      <c r="G13723" t="s">
        <v>85</v>
      </c>
      <c r="H13723" t="s">
        <v>56</v>
      </c>
      <c r="I13723">
        <v>37</v>
      </c>
      <c r="J13723">
        <v>3</v>
      </c>
      <c r="K13723">
        <v>6172</v>
      </c>
      <c r="L13723" t="s">
        <v>471</v>
      </c>
      <c r="M13723" s="2">
        <f>+Table3[[#This Row],[CHW]]/Table3[[#This Row],[Count of Airbill Number]]</f>
        <v>12.333333333333334</v>
      </c>
    </row>
    <row r="13724" spans="2:13">
      <c r="B13724" t="s">
        <v>20</v>
      </c>
      <c r="C13724" t="s">
        <v>472</v>
      </c>
      <c r="D13724" t="s">
        <v>22</v>
      </c>
      <c r="E13724" t="s">
        <v>778</v>
      </c>
      <c r="F13724" t="s">
        <v>778</v>
      </c>
      <c r="G13724" t="s">
        <v>248</v>
      </c>
      <c r="H13724" t="s">
        <v>619</v>
      </c>
      <c r="I13724">
        <v>37</v>
      </c>
      <c r="J13724">
        <v>1</v>
      </c>
      <c r="K13724">
        <v>6173</v>
      </c>
      <c r="L13724" t="s">
        <v>471</v>
      </c>
      <c r="M13724" s="2">
        <f>+Table3[[#This Row],[CHW]]/Table3[[#This Row],[Count of Airbill Number]]</f>
        <v>37</v>
      </c>
    </row>
    <row r="13725" spans="2:13">
      <c r="B13725" t="s">
        <v>20</v>
      </c>
      <c r="C13725" t="s">
        <v>472</v>
      </c>
      <c r="D13725" t="s">
        <v>22</v>
      </c>
      <c r="E13725" t="s">
        <v>776</v>
      </c>
      <c r="F13725" t="s">
        <v>776</v>
      </c>
      <c r="G13725" t="s">
        <v>32</v>
      </c>
      <c r="H13725" t="s">
        <v>33</v>
      </c>
      <c r="I13725">
        <v>37</v>
      </c>
      <c r="J13725">
        <v>3</v>
      </c>
      <c r="K13725">
        <v>6174</v>
      </c>
      <c r="L13725" t="s">
        <v>471</v>
      </c>
      <c r="M13725" s="2">
        <f>+Table3[[#This Row],[CHW]]/Table3[[#This Row],[Count of Airbill Number]]</f>
        <v>12.333333333333334</v>
      </c>
    </row>
    <row r="13726" spans="2:13">
      <c r="B13726" t="s">
        <v>20</v>
      </c>
      <c r="C13726" t="s">
        <v>472</v>
      </c>
      <c r="D13726" t="s">
        <v>22</v>
      </c>
      <c r="E13726" t="s">
        <v>776</v>
      </c>
      <c r="F13726" t="s">
        <v>776</v>
      </c>
      <c r="G13726" t="s">
        <v>32</v>
      </c>
      <c r="H13726" t="s">
        <v>43</v>
      </c>
      <c r="I13726">
        <v>37</v>
      </c>
      <c r="J13726">
        <v>2</v>
      </c>
      <c r="K13726">
        <v>6175</v>
      </c>
      <c r="L13726" t="s">
        <v>471</v>
      </c>
      <c r="M13726" s="2">
        <f>+Table3[[#This Row],[CHW]]/Table3[[#This Row],[Count of Airbill Number]]</f>
        <v>18.5</v>
      </c>
    </row>
    <row r="13727" spans="2:13">
      <c r="B13727" t="s">
        <v>20</v>
      </c>
      <c r="C13727" t="s">
        <v>472</v>
      </c>
      <c r="D13727" t="s">
        <v>22</v>
      </c>
      <c r="E13727" t="s">
        <v>777</v>
      </c>
      <c r="F13727" t="s">
        <v>778</v>
      </c>
      <c r="G13727" t="s">
        <v>190</v>
      </c>
      <c r="H13727" t="s">
        <v>101</v>
      </c>
      <c r="I13727">
        <v>37</v>
      </c>
      <c r="J13727">
        <v>2</v>
      </c>
      <c r="K13727">
        <v>6176</v>
      </c>
      <c r="L13727" t="s">
        <v>471</v>
      </c>
      <c r="M13727" s="2">
        <f>+Table3[[#This Row],[CHW]]/Table3[[#This Row],[Count of Airbill Number]]</f>
        <v>18.5</v>
      </c>
    </row>
    <row r="13728" spans="2:13">
      <c r="B13728" t="s">
        <v>20</v>
      </c>
      <c r="C13728" t="s">
        <v>472</v>
      </c>
      <c r="D13728" t="s">
        <v>22</v>
      </c>
      <c r="E13728" t="s">
        <v>777</v>
      </c>
      <c r="F13728" t="s">
        <v>776</v>
      </c>
      <c r="G13728" t="s">
        <v>190</v>
      </c>
      <c r="H13728" t="s">
        <v>152</v>
      </c>
      <c r="I13728">
        <v>37</v>
      </c>
      <c r="J13728">
        <v>1</v>
      </c>
      <c r="K13728">
        <v>6177</v>
      </c>
      <c r="L13728" t="s">
        <v>471</v>
      </c>
      <c r="M13728" s="2">
        <f>+Table3[[#This Row],[CHW]]/Table3[[#This Row],[Count of Airbill Number]]</f>
        <v>37</v>
      </c>
    </row>
    <row r="13729" spans="2:13">
      <c r="B13729" t="s">
        <v>20</v>
      </c>
      <c r="C13729" t="s">
        <v>472</v>
      </c>
      <c r="D13729" t="s">
        <v>22</v>
      </c>
      <c r="E13729" t="s">
        <v>776</v>
      </c>
      <c r="F13729" t="s">
        <v>776</v>
      </c>
      <c r="G13729" t="s">
        <v>89</v>
      </c>
      <c r="H13729" t="s">
        <v>64</v>
      </c>
      <c r="I13729">
        <v>37</v>
      </c>
      <c r="J13729">
        <v>2</v>
      </c>
      <c r="K13729">
        <v>6178</v>
      </c>
      <c r="L13729" t="s">
        <v>471</v>
      </c>
      <c r="M13729" s="2">
        <f>+Table3[[#This Row],[CHW]]/Table3[[#This Row],[Count of Airbill Number]]</f>
        <v>18.5</v>
      </c>
    </row>
    <row r="13730" spans="2:13">
      <c r="B13730" t="s">
        <v>20</v>
      </c>
      <c r="C13730" t="s">
        <v>472</v>
      </c>
      <c r="D13730" t="s">
        <v>22</v>
      </c>
      <c r="E13730" t="s">
        <v>776</v>
      </c>
      <c r="F13730" t="s">
        <v>778</v>
      </c>
      <c r="G13730" t="s">
        <v>59</v>
      </c>
      <c r="H13730" t="s">
        <v>86</v>
      </c>
      <c r="I13730">
        <v>37</v>
      </c>
      <c r="J13730">
        <v>1</v>
      </c>
      <c r="K13730">
        <v>6179</v>
      </c>
      <c r="L13730" t="s">
        <v>471</v>
      </c>
      <c r="M13730" s="2">
        <f>+Table3[[#This Row],[CHW]]/Table3[[#This Row],[Count of Airbill Number]]</f>
        <v>37</v>
      </c>
    </row>
    <row r="13731" spans="2:13">
      <c r="B13731" t="s">
        <v>20</v>
      </c>
      <c r="C13731" t="s">
        <v>472</v>
      </c>
      <c r="D13731" t="s">
        <v>22</v>
      </c>
      <c r="E13731" t="s">
        <v>777</v>
      </c>
      <c r="F13731" t="s">
        <v>777</v>
      </c>
      <c r="G13731" t="s">
        <v>27</v>
      </c>
      <c r="H13731" t="s">
        <v>576</v>
      </c>
      <c r="I13731">
        <v>37</v>
      </c>
      <c r="J13731">
        <v>3</v>
      </c>
      <c r="K13731">
        <v>6180</v>
      </c>
      <c r="L13731" t="s">
        <v>471</v>
      </c>
      <c r="M13731" s="2">
        <f>+Table3[[#This Row],[CHW]]/Table3[[#This Row],[Count of Airbill Number]]</f>
        <v>12.333333333333334</v>
      </c>
    </row>
    <row r="13732" spans="2:13">
      <c r="B13732" t="s">
        <v>20</v>
      </c>
      <c r="C13732" t="s">
        <v>472</v>
      </c>
      <c r="D13732" t="s">
        <v>22</v>
      </c>
      <c r="E13732" t="s">
        <v>777</v>
      </c>
      <c r="F13732" t="s">
        <v>777</v>
      </c>
      <c r="G13732" t="s">
        <v>106</v>
      </c>
      <c r="H13732" t="s">
        <v>573</v>
      </c>
      <c r="I13732">
        <v>37</v>
      </c>
      <c r="J13732">
        <v>5</v>
      </c>
      <c r="K13732">
        <v>6181</v>
      </c>
      <c r="L13732" t="s">
        <v>471</v>
      </c>
      <c r="M13732" s="2">
        <f>+Table3[[#This Row],[CHW]]/Table3[[#This Row],[Count of Airbill Number]]</f>
        <v>7.4</v>
      </c>
    </row>
    <row r="13733" spans="2:13">
      <c r="B13733" t="s">
        <v>20</v>
      </c>
      <c r="C13733" t="s">
        <v>472</v>
      </c>
      <c r="D13733" t="s">
        <v>22</v>
      </c>
      <c r="E13733" t="s">
        <v>778</v>
      </c>
      <c r="F13733" t="s">
        <v>778</v>
      </c>
      <c r="G13733" t="s">
        <v>333</v>
      </c>
      <c r="H13733" t="s">
        <v>261</v>
      </c>
      <c r="I13733">
        <v>37</v>
      </c>
      <c r="J13733">
        <v>2</v>
      </c>
      <c r="K13733">
        <v>6182</v>
      </c>
      <c r="L13733" t="s">
        <v>471</v>
      </c>
      <c r="M13733" s="2">
        <f>+Table3[[#This Row],[CHW]]/Table3[[#This Row],[Count of Airbill Number]]</f>
        <v>18.5</v>
      </c>
    </row>
    <row r="13734" spans="2:13">
      <c r="B13734" t="s">
        <v>20</v>
      </c>
      <c r="C13734" t="s">
        <v>472</v>
      </c>
      <c r="D13734" t="s">
        <v>22</v>
      </c>
      <c r="E13734" t="s">
        <v>776</v>
      </c>
      <c r="F13734" t="s">
        <v>778</v>
      </c>
      <c r="G13734" t="s">
        <v>216</v>
      </c>
      <c r="H13734" t="s">
        <v>306</v>
      </c>
      <c r="I13734">
        <v>37</v>
      </c>
      <c r="J13734">
        <v>1</v>
      </c>
      <c r="K13734">
        <v>6183</v>
      </c>
      <c r="L13734" t="s">
        <v>471</v>
      </c>
      <c r="M13734" s="2">
        <f>+Table3[[#This Row],[CHW]]/Table3[[#This Row],[Count of Airbill Number]]</f>
        <v>37</v>
      </c>
    </row>
    <row r="13735" spans="2:13">
      <c r="B13735" t="s">
        <v>20</v>
      </c>
      <c r="C13735" t="s">
        <v>472</v>
      </c>
      <c r="D13735" t="s">
        <v>36</v>
      </c>
      <c r="E13735" t="s">
        <v>776</v>
      </c>
      <c r="F13735" t="s">
        <v>776</v>
      </c>
      <c r="G13735" t="s">
        <v>39</v>
      </c>
      <c r="H13735" t="s">
        <v>31</v>
      </c>
      <c r="I13735">
        <v>37</v>
      </c>
      <c r="J13735">
        <v>1</v>
      </c>
      <c r="K13735">
        <v>6184</v>
      </c>
      <c r="L13735" t="s">
        <v>471</v>
      </c>
      <c r="M13735" s="2">
        <f>+Table3[[#This Row],[CHW]]/Table3[[#This Row],[Count of Airbill Number]]</f>
        <v>37</v>
      </c>
    </row>
    <row r="13736" spans="2:13">
      <c r="B13736" t="s">
        <v>20</v>
      </c>
      <c r="C13736" t="s">
        <v>472</v>
      </c>
      <c r="D13736" t="s">
        <v>36</v>
      </c>
      <c r="E13736" t="s">
        <v>776</v>
      </c>
      <c r="F13736" t="s">
        <v>778</v>
      </c>
      <c r="G13736" t="s">
        <v>57</v>
      </c>
      <c r="H13736" t="s">
        <v>86</v>
      </c>
      <c r="I13736">
        <v>37</v>
      </c>
      <c r="J13736">
        <v>1</v>
      </c>
      <c r="K13736">
        <v>6185</v>
      </c>
      <c r="L13736" t="s">
        <v>471</v>
      </c>
      <c r="M13736" s="2">
        <f>+Table3[[#This Row],[CHW]]/Table3[[#This Row],[Count of Airbill Number]]</f>
        <v>37</v>
      </c>
    </row>
    <row r="13737" spans="2:13">
      <c r="B13737" t="s">
        <v>20</v>
      </c>
      <c r="C13737" t="s">
        <v>472</v>
      </c>
      <c r="D13737" t="s">
        <v>36</v>
      </c>
      <c r="E13737" t="s">
        <v>778</v>
      </c>
      <c r="F13737" t="s">
        <v>778</v>
      </c>
      <c r="G13737" t="s">
        <v>91</v>
      </c>
      <c r="H13737" t="s">
        <v>86</v>
      </c>
      <c r="I13737">
        <v>37</v>
      </c>
      <c r="J13737">
        <v>3</v>
      </c>
      <c r="K13737">
        <v>6186</v>
      </c>
      <c r="L13737" t="s">
        <v>471</v>
      </c>
      <c r="M13737" s="2">
        <f>+Table3[[#This Row],[CHW]]/Table3[[#This Row],[Count of Airbill Number]]</f>
        <v>12.333333333333334</v>
      </c>
    </row>
    <row r="13738" spans="2:13">
      <c r="B13738" t="s">
        <v>20</v>
      </c>
      <c r="C13738" t="s">
        <v>472</v>
      </c>
      <c r="D13738" t="s">
        <v>36</v>
      </c>
      <c r="E13738" t="s">
        <v>777</v>
      </c>
      <c r="F13738" t="s">
        <v>777</v>
      </c>
      <c r="G13738" t="s">
        <v>106</v>
      </c>
      <c r="H13738" t="s">
        <v>537</v>
      </c>
      <c r="I13738">
        <v>37</v>
      </c>
      <c r="J13738">
        <v>5</v>
      </c>
      <c r="K13738">
        <v>6187</v>
      </c>
      <c r="L13738" t="s">
        <v>471</v>
      </c>
      <c r="M13738" s="2">
        <f>+Table3[[#This Row],[CHW]]/Table3[[#This Row],[Count of Airbill Number]]</f>
        <v>7.4</v>
      </c>
    </row>
    <row r="13739" spans="2:13">
      <c r="B13739" t="s">
        <v>20</v>
      </c>
      <c r="C13739" t="s">
        <v>472</v>
      </c>
      <c r="D13739" t="s">
        <v>22</v>
      </c>
      <c r="E13739" t="s">
        <v>776</v>
      </c>
      <c r="F13739" t="s">
        <v>776</v>
      </c>
      <c r="G13739" t="s">
        <v>123</v>
      </c>
      <c r="H13739" t="s">
        <v>189</v>
      </c>
      <c r="I13739">
        <v>36.799999999999997</v>
      </c>
      <c r="J13739">
        <v>3</v>
      </c>
      <c r="K13739">
        <v>6188</v>
      </c>
      <c r="L13739" t="s">
        <v>471</v>
      </c>
      <c r="M13739" s="2">
        <f>+Table3[[#This Row],[CHW]]/Table3[[#This Row],[Count of Airbill Number]]</f>
        <v>12.266666666666666</v>
      </c>
    </row>
    <row r="13740" spans="2:13">
      <c r="B13740" t="s">
        <v>20</v>
      </c>
      <c r="C13740" t="s">
        <v>472</v>
      </c>
      <c r="D13740" t="s">
        <v>22</v>
      </c>
      <c r="E13740" t="s">
        <v>776</v>
      </c>
      <c r="F13740" t="s">
        <v>778</v>
      </c>
      <c r="G13740" t="s">
        <v>66</v>
      </c>
      <c r="H13740" t="s">
        <v>327</v>
      </c>
      <c r="I13740">
        <v>36.729999999999997</v>
      </c>
      <c r="J13740">
        <v>1</v>
      </c>
      <c r="K13740">
        <v>6189</v>
      </c>
      <c r="L13740" t="s">
        <v>471</v>
      </c>
      <c r="M13740" s="2">
        <f>+Table3[[#This Row],[CHW]]/Table3[[#This Row],[Count of Airbill Number]]</f>
        <v>36.729999999999997</v>
      </c>
    </row>
    <row r="13741" spans="2:13">
      <c r="B13741" t="s">
        <v>35</v>
      </c>
      <c r="C13741" t="s">
        <v>21</v>
      </c>
      <c r="D13741" t="s">
        <v>36</v>
      </c>
      <c r="E13741" t="s">
        <v>777</v>
      </c>
      <c r="F13741" t="s">
        <v>776</v>
      </c>
      <c r="G13741" t="s">
        <v>97</v>
      </c>
      <c r="H13741" t="s">
        <v>37</v>
      </c>
      <c r="I13741">
        <v>36.5</v>
      </c>
      <c r="J13741">
        <v>1</v>
      </c>
      <c r="K13741">
        <v>6190</v>
      </c>
      <c r="L13741" t="s">
        <v>471</v>
      </c>
      <c r="M13741" s="2">
        <f>+Table3[[#This Row],[CHW]]/Table3[[#This Row],[Count of Airbill Number]]</f>
        <v>36.5</v>
      </c>
    </row>
    <row r="13742" spans="2:13">
      <c r="B13742" t="s">
        <v>35</v>
      </c>
      <c r="C13742" t="s">
        <v>21</v>
      </c>
      <c r="D13742" t="s">
        <v>36</v>
      </c>
      <c r="E13742" t="s">
        <v>777</v>
      </c>
      <c r="F13742" t="s">
        <v>777</v>
      </c>
      <c r="G13742" t="s">
        <v>519</v>
      </c>
      <c r="H13742" t="s">
        <v>97</v>
      </c>
      <c r="I13742">
        <v>36.5</v>
      </c>
      <c r="J13742">
        <v>1</v>
      </c>
      <c r="K13742">
        <v>6191</v>
      </c>
      <c r="L13742" t="s">
        <v>471</v>
      </c>
      <c r="M13742" s="2">
        <f>+Table3[[#This Row],[CHW]]/Table3[[#This Row],[Count of Airbill Number]]</f>
        <v>36.5</v>
      </c>
    </row>
    <row r="13743" spans="2:13">
      <c r="B13743" t="s">
        <v>35</v>
      </c>
      <c r="C13743" t="s">
        <v>472</v>
      </c>
      <c r="D13743" t="s">
        <v>36</v>
      </c>
      <c r="E13743" t="s">
        <v>777</v>
      </c>
      <c r="F13743" t="s">
        <v>776</v>
      </c>
      <c r="G13743" t="s">
        <v>44</v>
      </c>
      <c r="H13743" t="s">
        <v>37</v>
      </c>
      <c r="I13743">
        <v>36.5</v>
      </c>
      <c r="J13743">
        <v>1</v>
      </c>
      <c r="K13743">
        <v>6192</v>
      </c>
      <c r="L13743" t="s">
        <v>471</v>
      </c>
      <c r="M13743" s="2">
        <f>+Table3[[#This Row],[CHW]]/Table3[[#This Row],[Count of Airbill Number]]</f>
        <v>36.5</v>
      </c>
    </row>
    <row r="13744" spans="2:13">
      <c r="B13744" t="s">
        <v>20</v>
      </c>
      <c r="C13744" t="s">
        <v>472</v>
      </c>
      <c r="D13744" t="s">
        <v>22</v>
      </c>
      <c r="E13744" t="s">
        <v>776</v>
      </c>
      <c r="F13744" t="s">
        <v>778</v>
      </c>
      <c r="G13744" t="s">
        <v>37</v>
      </c>
      <c r="H13744" t="s">
        <v>194</v>
      </c>
      <c r="I13744">
        <v>36.4</v>
      </c>
      <c r="J13744">
        <v>2</v>
      </c>
      <c r="K13744">
        <v>6193</v>
      </c>
      <c r="L13744" t="s">
        <v>471</v>
      </c>
      <c r="M13744" s="2">
        <f>+Table3[[#This Row],[CHW]]/Table3[[#This Row],[Count of Airbill Number]]</f>
        <v>18.2</v>
      </c>
    </row>
    <row r="13745" spans="2:13">
      <c r="B13745" t="s">
        <v>20</v>
      </c>
      <c r="C13745" t="s">
        <v>21</v>
      </c>
      <c r="D13745" t="s">
        <v>22</v>
      </c>
      <c r="E13745" t="s">
        <v>776</v>
      </c>
      <c r="F13745" t="s">
        <v>777</v>
      </c>
      <c r="G13745" t="s">
        <v>37</v>
      </c>
      <c r="H13745" t="s">
        <v>110</v>
      </c>
      <c r="I13745">
        <v>36.299999999999997</v>
      </c>
      <c r="J13745">
        <v>20</v>
      </c>
      <c r="K13745">
        <v>6194</v>
      </c>
      <c r="L13745" t="s">
        <v>471</v>
      </c>
      <c r="M13745" s="2">
        <f>+Table3[[#This Row],[CHW]]/Table3[[#This Row],[Count of Airbill Number]]</f>
        <v>1.8149999999999999</v>
      </c>
    </row>
    <row r="13746" spans="2:13">
      <c r="B13746" t="s">
        <v>20</v>
      </c>
      <c r="C13746" t="s">
        <v>21</v>
      </c>
      <c r="D13746" t="s">
        <v>22</v>
      </c>
      <c r="E13746" t="s">
        <v>776</v>
      </c>
      <c r="F13746" t="s">
        <v>778</v>
      </c>
      <c r="G13746" t="s">
        <v>85</v>
      </c>
      <c r="H13746" t="s">
        <v>113</v>
      </c>
      <c r="I13746">
        <v>36.290000000000006</v>
      </c>
      <c r="J13746">
        <v>11</v>
      </c>
      <c r="K13746">
        <v>6195</v>
      </c>
      <c r="L13746" t="s">
        <v>471</v>
      </c>
      <c r="M13746" s="2">
        <f>+Table3[[#This Row],[CHW]]/Table3[[#This Row],[Count of Airbill Number]]</f>
        <v>3.2990909090909097</v>
      </c>
    </row>
    <row r="13747" spans="2:13">
      <c r="B13747" t="s">
        <v>20</v>
      </c>
      <c r="C13747" t="s">
        <v>472</v>
      </c>
      <c r="D13747" t="s">
        <v>22</v>
      </c>
      <c r="E13747" t="s">
        <v>776</v>
      </c>
      <c r="F13747" t="s">
        <v>776</v>
      </c>
      <c r="G13747" t="s">
        <v>103</v>
      </c>
      <c r="H13747" t="s">
        <v>23</v>
      </c>
      <c r="I13747">
        <v>36.200000000000003</v>
      </c>
      <c r="J13747">
        <v>1</v>
      </c>
      <c r="K13747">
        <v>6196</v>
      </c>
      <c r="L13747" t="s">
        <v>471</v>
      </c>
      <c r="M13747" s="2">
        <f>+Table3[[#This Row],[CHW]]/Table3[[#This Row],[Count of Airbill Number]]</f>
        <v>36.200000000000003</v>
      </c>
    </row>
    <row r="13748" spans="2:13">
      <c r="B13748" t="s">
        <v>20</v>
      </c>
      <c r="C13748" t="s">
        <v>472</v>
      </c>
      <c r="D13748" t="s">
        <v>22</v>
      </c>
      <c r="E13748" t="s">
        <v>777</v>
      </c>
      <c r="F13748" t="s">
        <v>777</v>
      </c>
      <c r="G13748" t="s">
        <v>290</v>
      </c>
      <c r="H13748" t="s">
        <v>608</v>
      </c>
      <c r="I13748">
        <v>36.08</v>
      </c>
      <c r="J13748">
        <v>2</v>
      </c>
      <c r="K13748">
        <v>6197</v>
      </c>
      <c r="L13748" t="s">
        <v>471</v>
      </c>
      <c r="M13748" s="2">
        <f>+Table3[[#This Row],[CHW]]/Table3[[#This Row],[Count of Airbill Number]]</f>
        <v>18.04</v>
      </c>
    </row>
    <row r="13749" spans="2:13">
      <c r="B13749" t="s">
        <v>35</v>
      </c>
      <c r="C13749" t="s">
        <v>21</v>
      </c>
      <c r="D13749" t="s">
        <v>36</v>
      </c>
      <c r="E13749" t="s">
        <v>776</v>
      </c>
      <c r="F13749" t="s">
        <v>776</v>
      </c>
      <c r="G13749" t="s">
        <v>32</v>
      </c>
      <c r="H13749" t="s">
        <v>103</v>
      </c>
      <c r="I13749">
        <v>36</v>
      </c>
      <c r="J13749">
        <v>2</v>
      </c>
      <c r="K13749">
        <v>6198</v>
      </c>
      <c r="L13749" t="s">
        <v>471</v>
      </c>
      <c r="M13749" s="2">
        <f>+Table3[[#This Row],[CHW]]/Table3[[#This Row],[Count of Airbill Number]]</f>
        <v>18</v>
      </c>
    </row>
    <row r="13750" spans="2:13">
      <c r="B13750" t="s">
        <v>35</v>
      </c>
      <c r="C13750" t="s">
        <v>472</v>
      </c>
      <c r="D13750" t="s">
        <v>36</v>
      </c>
      <c r="E13750" t="s">
        <v>778</v>
      </c>
      <c r="F13750" t="s">
        <v>778</v>
      </c>
      <c r="G13750" t="s">
        <v>113</v>
      </c>
      <c r="H13750" t="s">
        <v>86</v>
      </c>
      <c r="I13750">
        <v>36</v>
      </c>
      <c r="J13750">
        <v>1</v>
      </c>
      <c r="K13750">
        <v>6199</v>
      </c>
      <c r="L13750" t="s">
        <v>471</v>
      </c>
      <c r="M13750" s="2">
        <f>+Table3[[#This Row],[CHW]]/Table3[[#This Row],[Count of Airbill Number]]</f>
        <v>36</v>
      </c>
    </row>
    <row r="13751" spans="2:13">
      <c r="B13751" t="s">
        <v>35</v>
      </c>
      <c r="C13751" t="s">
        <v>472</v>
      </c>
      <c r="D13751" t="s">
        <v>36</v>
      </c>
      <c r="E13751" t="s">
        <v>777</v>
      </c>
      <c r="F13751" t="s">
        <v>777</v>
      </c>
      <c r="G13751" t="s">
        <v>374</v>
      </c>
      <c r="H13751" t="s">
        <v>482</v>
      </c>
      <c r="I13751">
        <v>36</v>
      </c>
      <c r="J13751">
        <v>2</v>
      </c>
      <c r="K13751">
        <v>6200</v>
      </c>
      <c r="L13751" t="s">
        <v>471</v>
      </c>
      <c r="M13751" s="2">
        <f>+Table3[[#This Row],[CHW]]/Table3[[#This Row],[Count of Airbill Number]]</f>
        <v>18</v>
      </c>
    </row>
    <row r="13752" spans="2:13">
      <c r="B13752" t="s">
        <v>20</v>
      </c>
      <c r="C13752" t="s">
        <v>21</v>
      </c>
      <c r="D13752" t="s">
        <v>22</v>
      </c>
      <c r="E13752" t="s">
        <v>776</v>
      </c>
      <c r="F13752" t="s">
        <v>776</v>
      </c>
      <c r="G13752" t="s">
        <v>31</v>
      </c>
      <c r="H13752" t="s">
        <v>522</v>
      </c>
      <c r="I13752">
        <v>36</v>
      </c>
      <c r="J13752">
        <v>7</v>
      </c>
      <c r="K13752">
        <v>6201</v>
      </c>
      <c r="L13752" t="s">
        <v>471</v>
      </c>
      <c r="M13752" s="2">
        <f>+Table3[[#This Row],[CHW]]/Table3[[#This Row],[Count of Airbill Number]]</f>
        <v>5.1428571428571432</v>
      </c>
    </row>
    <row r="13753" spans="2:13">
      <c r="B13753" t="s">
        <v>20</v>
      </c>
      <c r="C13753" t="s">
        <v>21</v>
      </c>
      <c r="D13753" t="s">
        <v>22</v>
      </c>
      <c r="E13753" t="s">
        <v>777</v>
      </c>
      <c r="F13753" t="s">
        <v>776</v>
      </c>
      <c r="G13753" t="s">
        <v>97</v>
      </c>
      <c r="H13753" t="s">
        <v>32</v>
      </c>
      <c r="I13753">
        <v>36</v>
      </c>
      <c r="J13753">
        <v>2</v>
      </c>
      <c r="K13753">
        <v>6202</v>
      </c>
      <c r="L13753" t="s">
        <v>471</v>
      </c>
      <c r="M13753" s="2">
        <f>+Table3[[#This Row],[CHW]]/Table3[[#This Row],[Count of Airbill Number]]</f>
        <v>18</v>
      </c>
    </row>
    <row r="13754" spans="2:13">
      <c r="B13754" t="s">
        <v>20</v>
      </c>
      <c r="C13754" t="s">
        <v>21</v>
      </c>
      <c r="D13754" t="s">
        <v>22</v>
      </c>
      <c r="E13754" t="s">
        <v>778</v>
      </c>
      <c r="F13754" t="s">
        <v>778</v>
      </c>
      <c r="G13754" t="s">
        <v>90</v>
      </c>
      <c r="H13754" t="s">
        <v>171</v>
      </c>
      <c r="I13754">
        <v>36</v>
      </c>
      <c r="J13754">
        <v>13</v>
      </c>
      <c r="K13754">
        <v>6203</v>
      </c>
      <c r="L13754" t="s">
        <v>471</v>
      </c>
      <c r="M13754" s="2">
        <f>+Table3[[#This Row],[CHW]]/Table3[[#This Row],[Count of Airbill Number]]</f>
        <v>2.7692307692307692</v>
      </c>
    </row>
    <row r="13755" spans="2:13">
      <c r="B13755" t="s">
        <v>20</v>
      </c>
      <c r="C13755" t="s">
        <v>21</v>
      </c>
      <c r="D13755" t="s">
        <v>22</v>
      </c>
      <c r="E13755" t="s">
        <v>777</v>
      </c>
      <c r="F13755" t="s">
        <v>778</v>
      </c>
      <c r="G13755" t="s">
        <v>27</v>
      </c>
      <c r="H13755" t="s">
        <v>476</v>
      </c>
      <c r="I13755">
        <v>36</v>
      </c>
      <c r="J13755">
        <v>30</v>
      </c>
      <c r="K13755">
        <v>6204</v>
      </c>
      <c r="L13755" t="s">
        <v>471</v>
      </c>
      <c r="M13755" s="2">
        <f>+Table3[[#This Row],[CHW]]/Table3[[#This Row],[Count of Airbill Number]]</f>
        <v>1.2</v>
      </c>
    </row>
    <row r="13756" spans="2:13">
      <c r="B13756" t="s">
        <v>20</v>
      </c>
      <c r="C13756" t="s">
        <v>21</v>
      </c>
      <c r="D13756" t="s">
        <v>36</v>
      </c>
      <c r="E13756" t="s">
        <v>777</v>
      </c>
      <c r="F13756" t="s">
        <v>777</v>
      </c>
      <c r="G13756" t="s">
        <v>44</v>
      </c>
      <c r="H13756" t="s">
        <v>110</v>
      </c>
      <c r="I13756">
        <v>36</v>
      </c>
      <c r="J13756">
        <v>4</v>
      </c>
      <c r="K13756">
        <v>6205</v>
      </c>
      <c r="L13756" t="s">
        <v>471</v>
      </c>
      <c r="M13756" s="2">
        <f>+Table3[[#This Row],[CHW]]/Table3[[#This Row],[Count of Airbill Number]]</f>
        <v>9</v>
      </c>
    </row>
    <row r="13757" spans="2:13">
      <c r="B13757" t="s">
        <v>20</v>
      </c>
      <c r="C13757" t="s">
        <v>21</v>
      </c>
      <c r="D13757" t="s">
        <v>36</v>
      </c>
      <c r="E13757" t="s">
        <v>777</v>
      </c>
      <c r="F13757" t="s">
        <v>777</v>
      </c>
      <c r="G13757" t="s">
        <v>106</v>
      </c>
      <c r="H13757" t="s">
        <v>44</v>
      </c>
      <c r="I13757">
        <v>36</v>
      </c>
      <c r="J13757">
        <v>29</v>
      </c>
      <c r="K13757">
        <v>6206</v>
      </c>
      <c r="L13757" t="s">
        <v>471</v>
      </c>
      <c r="M13757" s="2">
        <f>+Table3[[#This Row],[CHW]]/Table3[[#This Row],[Count of Airbill Number]]</f>
        <v>1.2413793103448276</v>
      </c>
    </row>
    <row r="13758" spans="2:13">
      <c r="B13758" t="s">
        <v>20</v>
      </c>
      <c r="C13758" t="s">
        <v>472</v>
      </c>
      <c r="D13758" t="s">
        <v>22</v>
      </c>
      <c r="E13758" t="s">
        <v>778</v>
      </c>
      <c r="F13758" t="s">
        <v>778</v>
      </c>
      <c r="G13758" t="s">
        <v>560</v>
      </c>
      <c r="H13758" t="s">
        <v>150</v>
      </c>
      <c r="I13758">
        <v>36</v>
      </c>
      <c r="J13758">
        <v>2</v>
      </c>
      <c r="K13758">
        <v>6207</v>
      </c>
      <c r="L13758" t="s">
        <v>471</v>
      </c>
      <c r="M13758" s="2">
        <f>+Table3[[#This Row],[CHW]]/Table3[[#This Row],[Count of Airbill Number]]</f>
        <v>18</v>
      </c>
    </row>
    <row r="13759" spans="2:13">
      <c r="B13759" t="s">
        <v>20</v>
      </c>
      <c r="C13759" t="s">
        <v>472</v>
      </c>
      <c r="D13759" t="s">
        <v>22</v>
      </c>
      <c r="E13759" t="s">
        <v>777</v>
      </c>
      <c r="F13759" t="s">
        <v>778</v>
      </c>
      <c r="G13759" t="s">
        <v>38</v>
      </c>
      <c r="H13759" t="s">
        <v>173</v>
      </c>
      <c r="I13759">
        <v>36</v>
      </c>
      <c r="J13759">
        <v>2</v>
      </c>
      <c r="K13759">
        <v>6208</v>
      </c>
      <c r="L13759" t="s">
        <v>471</v>
      </c>
      <c r="M13759" s="2">
        <f>+Table3[[#This Row],[CHW]]/Table3[[#This Row],[Count of Airbill Number]]</f>
        <v>18</v>
      </c>
    </row>
    <row r="13760" spans="2:13">
      <c r="B13760" t="s">
        <v>20</v>
      </c>
      <c r="C13760" t="s">
        <v>472</v>
      </c>
      <c r="D13760" t="s">
        <v>22</v>
      </c>
      <c r="E13760" t="s">
        <v>777</v>
      </c>
      <c r="F13760" t="s">
        <v>777</v>
      </c>
      <c r="G13760" t="s">
        <v>481</v>
      </c>
      <c r="H13760" t="s">
        <v>553</v>
      </c>
      <c r="I13760">
        <v>36</v>
      </c>
      <c r="J13760">
        <v>3</v>
      </c>
      <c r="K13760">
        <v>6209</v>
      </c>
      <c r="L13760" t="s">
        <v>471</v>
      </c>
      <c r="M13760" s="2">
        <f>+Table3[[#This Row],[CHW]]/Table3[[#This Row],[Count of Airbill Number]]</f>
        <v>12</v>
      </c>
    </row>
    <row r="13761" spans="2:13">
      <c r="B13761" t="s">
        <v>20</v>
      </c>
      <c r="C13761" t="s">
        <v>472</v>
      </c>
      <c r="D13761" t="s">
        <v>22</v>
      </c>
      <c r="E13761" t="s">
        <v>777</v>
      </c>
      <c r="F13761" t="s">
        <v>777</v>
      </c>
      <c r="G13761" t="s">
        <v>481</v>
      </c>
      <c r="H13761" t="s">
        <v>590</v>
      </c>
      <c r="I13761">
        <v>36</v>
      </c>
      <c r="J13761">
        <v>2</v>
      </c>
      <c r="K13761">
        <v>6210</v>
      </c>
      <c r="L13761" t="s">
        <v>471</v>
      </c>
      <c r="M13761" s="2">
        <f>+Table3[[#This Row],[CHW]]/Table3[[#This Row],[Count of Airbill Number]]</f>
        <v>18</v>
      </c>
    </row>
    <row r="13762" spans="2:13">
      <c r="B13762" t="s">
        <v>20</v>
      </c>
      <c r="C13762" t="s">
        <v>472</v>
      </c>
      <c r="D13762" t="s">
        <v>22</v>
      </c>
      <c r="E13762" t="s">
        <v>777</v>
      </c>
      <c r="F13762" t="s">
        <v>777</v>
      </c>
      <c r="G13762" t="s">
        <v>481</v>
      </c>
      <c r="H13762" t="s">
        <v>608</v>
      </c>
      <c r="I13762">
        <v>36</v>
      </c>
      <c r="J13762">
        <v>3</v>
      </c>
      <c r="K13762">
        <v>6211</v>
      </c>
      <c r="L13762" t="s">
        <v>471</v>
      </c>
      <c r="M13762" s="2">
        <f>+Table3[[#This Row],[CHW]]/Table3[[#This Row],[Count of Airbill Number]]</f>
        <v>12</v>
      </c>
    </row>
    <row r="13763" spans="2:13">
      <c r="B13763" t="s">
        <v>20</v>
      </c>
      <c r="C13763" t="s">
        <v>472</v>
      </c>
      <c r="D13763" t="s">
        <v>22</v>
      </c>
      <c r="E13763" t="s">
        <v>778</v>
      </c>
      <c r="F13763" t="s">
        <v>777</v>
      </c>
      <c r="G13763" t="s">
        <v>113</v>
      </c>
      <c r="H13763" t="s">
        <v>431</v>
      </c>
      <c r="I13763">
        <v>36</v>
      </c>
      <c r="J13763">
        <v>2</v>
      </c>
      <c r="K13763">
        <v>6212</v>
      </c>
      <c r="L13763" t="s">
        <v>471</v>
      </c>
      <c r="M13763" s="2">
        <f>+Table3[[#This Row],[CHW]]/Table3[[#This Row],[Count of Airbill Number]]</f>
        <v>18</v>
      </c>
    </row>
    <row r="13764" spans="2:13">
      <c r="B13764" t="s">
        <v>20</v>
      </c>
      <c r="C13764" t="s">
        <v>472</v>
      </c>
      <c r="D13764" t="s">
        <v>22</v>
      </c>
      <c r="E13764" t="s">
        <v>777</v>
      </c>
      <c r="F13764" t="s">
        <v>777</v>
      </c>
      <c r="G13764" t="s">
        <v>55</v>
      </c>
      <c r="H13764" t="s">
        <v>26</v>
      </c>
      <c r="I13764">
        <v>36</v>
      </c>
      <c r="J13764">
        <v>1</v>
      </c>
      <c r="K13764">
        <v>6213</v>
      </c>
      <c r="L13764" t="s">
        <v>471</v>
      </c>
      <c r="M13764" s="2">
        <f>+Table3[[#This Row],[CHW]]/Table3[[#This Row],[Count of Airbill Number]]</f>
        <v>36</v>
      </c>
    </row>
    <row r="13765" spans="2:13">
      <c r="B13765" t="s">
        <v>20</v>
      </c>
      <c r="C13765" t="s">
        <v>472</v>
      </c>
      <c r="D13765" t="s">
        <v>22</v>
      </c>
      <c r="E13765" t="s">
        <v>777</v>
      </c>
      <c r="F13765" t="s">
        <v>777</v>
      </c>
      <c r="G13765" t="s">
        <v>491</v>
      </c>
      <c r="H13765" t="s">
        <v>44</v>
      </c>
      <c r="I13765">
        <v>36</v>
      </c>
      <c r="J13765">
        <v>4</v>
      </c>
      <c r="K13765">
        <v>6214</v>
      </c>
      <c r="L13765" t="s">
        <v>471</v>
      </c>
      <c r="M13765" s="2">
        <f>+Table3[[#This Row],[CHW]]/Table3[[#This Row],[Count of Airbill Number]]</f>
        <v>9</v>
      </c>
    </row>
    <row r="13766" spans="2:13">
      <c r="B13766" t="s">
        <v>20</v>
      </c>
      <c r="C13766" t="s">
        <v>472</v>
      </c>
      <c r="D13766" t="s">
        <v>22</v>
      </c>
      <c r="E13766" t="s">
        <v>778</v>
      </c>
      <c r="F13766" t="s">
        <v>778</v>
      </c>
      <c r="G13766" t="s">
        <v>171</v>
      </c>
      <c r="H13766" t="s">
        <v>685</v>
      </c>
      <c r="I13766">
        <v>36</v>
      </c>
      <c r="J13766">
        <v>2</v>
      </c>
      <c r="K13766">
        <v>6215</v>
      </c>
      <c r="L13766" t="s">
        <v>471</v>
      </c>
      <c r="M13766" s="2">
        <f>+Table3[[#This Row],[CHW]]/Table3[[#This Row],[Count of Airbill Number]]</f>
        <v>18</v>
      </c>
    </row>
    <row r="13767" spans="2:13">
      <c r="B13767" t="s">
        <v>20</v>
      </c>
      <c r="C13767" t="s">
        <v>472</v>
      </c>
      <c r="D13767" t="s">
        <v>22</v>
      </c>
      <c r="E13767" t="s">
        <v>778</v>
      </c>
      <c r="F13767" t="s">
        <v>778</v>
      </c>
      <c r="G13767" t="s">
        <v>109</v>
      </c>
      <c r="H13767" t="s">
        <v>246</v>
      </c>
      <c r="I13767">
        <v>36</v>
      </c>
      <c r="J13767">
        <v>3</v>
      </c>
      <c r="K13767">
        <v>6216</v>
      </c>
      <c r="L13767" t="s">
        <v>471</v>
      </c>
      <c r="M13767" s="2">
        <f>+Table3[[#This Row],[CHW]]/Table3[[#This Row],[Count of Airbill Number]]</f>
        <v>12</v>
      </c>
    </row>
    <row r="13768" spans="2:13">
      <c r="B13768" t="s">
        <v>20</v>
      </c>
      <c r="C13768" t="s">
        <v>472</v>
      </c>
      <c r="D13768" t="s">
        <v>22</v>
      </c>
      <c r="E13768" t="s">
        <v>778</v>
      </c>
      <c r="F13768" t="s">
        <v>778</v>
      </c>
      <c r="G13768" t="s">
        <v>51</v>
      </c>
      <c r="H13768" t="s">
        <v>282</v>
      </c>
      <c r="I13768">
        <v>36</v>
      </c>
      <c r="J13768">
        <v>5</v>
      </c>
      <c r="K13768">
        <v>6217</v>
      </c>
      <c r="L13768" t="s">
        <v>471</v>
      </c>
      <c r="M13768" s="2">
        <f>+Table3[[#This Row],[CHW]]/Table3[[#This Row],[Count of Airbill Number]]</f>
        <v>7.2</v>
      </c>
    </row>
    <row r="13769" spans="2:13">
      <c r="B13769" t="s">
        <v>20</v>
      </c>
      <c r="C13769" t="s">
        <v>472</v>
      </c>
      <c r="D13769" t="s">
        <v>22</v>
      </c>
      <c r="E13769" t="s">
        <v>778</v>
      </c>
      <c r="F13769" t="s">
        <v>778</v>
      </c>
      <c r="G13769" t="s">
        <v>269</v>
      </c>
      <c r="H13769" t="s">
        <v>498</v>
      </c>
      <c r="I13769">
        <v>36</v>
      </c>
      <c r="J13769">
        <v>2</v>
      </c>
      <c r="K13769">
        <v>6218</v>
      </c>
      <c r="L13769" t="s">
        <v>471</v>
      </c>
      <c r="M13769" s="2">
        <f>+Table3[[#This Row],[CHW]]/Table3[[#This Row],[Count of Airbill Number]]</f>
        <v>18</v>
      </c>
    </row>
    <row r="13770" spans="2:13">
      <c r="B13770" t="s">
        <v>20</v>
      </c>
      <c r="C13770" t="s">
        <v>472</v>
      </c>
      <c r="D13770" t="s">
        <v>22</v>
      </c>
      <c r="E13770" t="s">
        <v>778</v>
      </c>
      <c r="F13770" t="s">
        <v>778</v>
      </c>
      <c r="G13770" t="s">
        <v>269</v>
      </c>
      <c r="H13770" t="s">
        <v>194</v>
      </c>
      <c r="I13770">
        <v>36</v>
      </c>
      <c r="J13770">
        <v>2</v>
      </c>
      <c r="K13770">
        <v>6219</v>
      </c>
      <c r="L13770" t="s">
        <v>471</v>
      </c>
      <c r="M13770" s="2">
        <f>+Table3[[#This Row],[CHW]]/Table3[[#This Row],[Count of Airbill Number]]</f>
        <v>18</v>
      </c>
    </row>
    <row r="13771" spans="2:13">
      <c r="B13771" t="s">
        <v>20</v>
      </c>
      <c r="C13771" t="s">
        <v>472</v>
      </c>
      <c r="D13771" t="s">
        <v>22</v>
      </c>
      <c r="E13771" t="s">
        <v>777</v>
      </c>
      <c r="F13771" t="s">
        <v>778</v>
      </c>
      <c r="G13771" t="s">
        <v>26</v>
      </c>
      <c r="H13771" t="s">
        <v>113</v>
      </c>
      <c r="I13771">
        <v>36</v>
      </c>
      <c r="J13771">
        <v>2</v>
      </c>
      <c r="K13771">
        <v>6220</v>
      </c>
      <c r="L13771" t="s">
        <v>471</v>
      </c>
      <c r="M13771" s="2">
        <f>+Table3[[#This Row],[CHW]]/Table3[[#This Row],[Count of Airbill Number]]</f>
        <v>18</v>
      </c>
    </row>
    <row r="13772" spans="2:13">
      <c r="B13772" t="s">
        <v>20</v>
      </c>
      <c r="C13772" t="s">
        <v>472</v>
      </c>
      <c r="D13772" t="s">
        <v>22</v>
      </c>
      <c r="E13772" t="s">
        <v>777</v>
      </c>
      <c r="F13772" t="s">
        <v>776</v>
      </c>
      <c r="G13772" t="s">
        <v>97</v>
      </c>
      <c r="H13772" t="s">
        <v>211</v>
      </c>
      <c r="I13772">
        <v>36</v>
      </c>
      <c r="J13772">
        <v>1</v>
      </c>
      <c r="K13772">
        <v>6221</v>
      </c>
      <c r="L13772" t="s">
        <v>471</v>
      </c>
      <c r="M13772" s="2">
        <f>+Table3[[#This Row],[CHW]]/Table3[[#This Row],[Count of Airbill Number]]</f>
        <v>36</v>
      </c>
    </row>
    <row r="13773" spans="2:13">
      <c r="B13773" t="s">
        <v>20</v>
      </c>
      <c r="C13773" t="s">
        <v>472</v>
      </c>
      <c r="D13773" t="s">
        <v>22</v>
      </c>
      <c r="E13773" t="s">
        <v>777</v>
      </c>
      <c r="F13773" t="s">
        <v>778</v>
      </c>
      <c r="G13773" t="s">
        <v>259</v>
      </c>
      <c r="H13773" t="s">
        <v>210</v>
      </c>
      <c r="I13773">
        <v>36</v>
      </c>
      <c r="J13773">
        <v>3</v>
      </c>
      <c r="K13773">
        <v>6222</v>
      </c>
      <c r="L13773" t="s">
        <v>471</v>
      </c>
      <c r="M13773" s="2">
        <f>+Table3[[#This Row],[CHW]]/Table3[[#This Row],[Count of Airbill Number]]</f>
        <v>12</v>
      </c>
    </row>
    <row r="13774" spans="2:13">
      <c r="B13774" t="s">
        <v>20</v>
      </c>
      <c r="C13774" t="s">
        <v>472</v>
      </c>
      <c r="D13774" t="s">
        <v>22</v>
      </c>
      <c r="E13774" t="s">
        <v>777</v>
      </c>
      <c r="F13774" t="s">
        <v>777</v>
      </c>
      <c r="G13774" t="s">
        <v>259</v>
      </c>
      <c r="H13774" t="s">
        <v>512</v>
      </c>
      <c r="I13774">
        <v>36</v>
      </c>
      <c r="J13774">
        <v>3</v>
      </c>
      <c r="K13774">
        <v>6223</v>
      </c>
      <c r="L13774" t="s">
        <v>471</v>
      </c>
      <c r="M13774" s="2">
        <f>+Table3[[#This Row],[CHW]]/Table3[[#This Row],[Count of Airbill Number]]</f>
        <v>12</v>
      </c>
    </row>
    <row r="13775" spans="2:13">
      <c r="B13775" t="s">
        <v>20</v>
      </c>
      <c r="C13775" t="s">
        <v>472</v>
      </c>
      <c r="D13775" t="s">
        <v>22</v>
      </c>
      <c r="E13775" t="s">
        <v>776</v>
      </c>
      <c r="F13775" t="s">
        <v>776</v>
      </c>
      <c r="G13775" t="s">
        <v>57</v>
      </c>
      <c r="H13775" t="s">
        <v>63</v>
      </c>
      <c r="I13775">
        <v>36</v>
      </c>
      <c r="J13775">
        <v>1</v>
      </c>
      <c r="K13775">
        <v>6224</v>
      </c>
      <c r="L13775" t="s">
        <v>471</v>
      </c>
      <c r="M13775" s="2">
        <f>+Table3[[#This Row],[CHW]]/Table3[[#This Row],[Count of Airbill Number]]</f>
        <v>36</v>
      </c>
    </row>
    <row r="13776" spans="2:13">
      <c r="B13776" t="s">
        <v>20</v>
      </c>
      <c r="C13776" t="s">
        <v>472</v>
      </c>
      <c r="D13776" t="s">
        <v>22</v>
      </c>
      <c r="E13776" t="s">
        <v>778</v>
      </c>
      <c r="F13776" t="s">
        <v>778</v>
      </c>
      <c r="G13776" t="s">
        <v>81</v>
      </c>
      <c r="H13776" t="s">
        <v>90</v>
      </c>
      <c r="I13776">
        <v>36</v>
      </c>
      <c r="J13776">
        <v>1</v>
      </c>
      <c r="K13776">
        <v>6225</v>
      </c>
      <c r="L13776" t="s">
        <v>471</v>
      </c>
      <c r="M13776" s="2">
        <f>+Table3[[#This Row],[CHW]]/Table3[[#This Row],[Count of Airbill Number]]</f>
        <v>36</v>
      </c>
    </row>
    <row r="13777" spans="2:13">
      <c r="B13777" t="s">
        <v>20</v>
      </c>
      <c r="C13777" t="s">
        <v>472</v>
      </c>
      <c r="D13777" t="s">
        <v>22</v>
      </c>
      <c r="E13777" t="s">
        <v>778</v>
      </c>
      <c r="F13777" t="s">
        <v>776</v>
      </c>
      <c r="G13777" t="s">
        <v>291</v>
      </c>
      <c r="H13777" t="s">
        <v>37</v>
      </c>
      <c r="I13777">
        <v>36</v>
      </c>
      <c r="J13777">
        <v>5</v>
      </c>
      <c r="K13777">
        <v>6226</v>
      </c>
      <c r="L13777" t="s">
        <v>471</v>
      </c>
      <c r="M13777" s="2">
        <f>+Table3[[#This Row],[CHW]]/Table3[[#This Row],[Count of Airbill Number]]</f>
        <v>7.2</v>
      </c>
    </row>
    <row r="13778" spans="2:13">
      <c r="B13778" t="s">
        <v>20</v>
      </c>
      <c r="C13778" t="s">
        <v>472</v>
      </c>
      <c r="D13778" t="s">
        <v>22</v>
      </c>
      <c r="E13778" t="s">
        <v>777</v>
      </c>
      <c r="F13778" t="s">
        <v>777</v>
      </c>
      <c r="G13778" t="s">
        <v>227</v>
      </c>
      <c r="H13778" t="s">
        <v>290</v>
      </c>
      <c r="I13778">
        <v>36</v>
      </c>
      <c r="J13778">
        <v>3</v>
      </c>
      <c r="K13778">
        <v>6227</v>
      </c>
      <c r="L13778" t="s">
        <v>471</v>
      </c>
      <c r="M13778" s="2">
        <f>+Table3[[#This Row],[CHW]]/Table3[[#This Row],[Count of Airbill Number]]</f>
        <v>12</v>
      </c>
    </row>
    <row r="13779" spans="2:13">
      <c r="B13779" t="s">
        <v>20</v>
      </c>
      <c r="C13779" t="s">
        <v>472</v>
      </c>
      <c r="D13779" t="s">
        <v>22</v>
      </c>
      <c r="E13779" t="s">
        <v>778</v>
      </c>
      <c r="F13779" t="s">
        <v>778</v>
      </c>
      <c r="G13779" t="s">
        <v>250</v>
      </c>
      <c r="H13779" t="s">
        <v>173</v>
      </c>
      <c r="I13779">
        <v>36</v>
      </c>
      <c r="J13779">
        <v>5</v>
      </c>
      <c r="K13779">
        <v>6228</v>
      </c>
      <c r="L13779" t="s">
        <v>471</v>
      </c>
      <c r="M13779" s="2">
        <f>+Table3[[#This Row],[CHW]]/Table3[[#This Row],[Count of Airbill Number]]</f>
        <v>7.2</v>
      </c>
    </row>
    <row r="13780" spans="2:13">
      <c r="B13780" t="s">
        <v>20</v>
      </c>
      <c r="C13780" t="s">
        <v>472</v>
      </c>
      <c r="D13780" t="s">
        <v>22</v>
      </c>
      <c r="E13780" t="s">
        <v>776</v>
      </c>
      <c r="F13780" t="s">
        <v>778</v>
      </c>
      <c r="G13780" t="s">
        <v>49</v>
      </c>
      <c r="H13780" t="s">
        <v>86</v>
      </c>
      <c r="I13780">
        <v>36</v>
      </c>
      <c r="J13780">
        <v>3</v>
      </c>
      <c r="K13780">
        <v>6229</v>
      </c>
      <c r="L13780" t="s">
        <v>471</v>
      </c>
      <c r="M13780" s="2">
        <f>+Table3[[#This Row],[CHW]]/Table3[[#This Row],[Count of Airbill Number]]</f>
        <v>12</v>
      </c>
    </row>
    <row r="13781" spans="2:13">
      <c r="B13781" t="s">
        <v>20</v>
      </c>
      <c r="C13781" t="s">
        <v>472</v>
      </c>
      <c r="D13781" t="s">
        <v>22</v>
      </c>
      <c r="E13781" t="s">
        <v>777</v>
      </c>
      <c r="F13781" t="s">
        <v>777</v>
      </c>
      <c r="G13781" t="s">
        <v>27</v>
      </c>
      <c r="H13781" t="s">
        <v>324</v>
      </c>
      <c r="I13781">
        <v>36</v>
      </c>
      <c r="J13781">
        <v>2</v>
      </c>
      <c r="K13781">
        <v>6230</v>
      </c>
      <c r="L13781" t="s">
        <v>471</v>
      </c>
      <c r="M13781" s="2">
        <f>+Table3[[#This Row],[CHW]]/Table3[[#This Row],[Count of Airbill Number]]</f>
        <v>18</v>
      </c>
    </row>
    <row r="13782" spans="2:13">
      <c r="B13782" t="s">
        <v>20</v>
      </c>
      <c r="C13782" t="s">
        <v>472</v>
      </c>
      <c r="D13782" t="s">
        <v>22</v>
      </c>
      <c r="E13782" t="s">
        <v>776</v>
      </c>
      <c r="F13782" t="s">
        <v>776</v>
      </c>
      <c r="G13782" t="s">
        <v>107</v>
      </c>
      <c r="H13782" t="s">
        <v>39</v>
      </c>
      <c r="I13782">
        <v>36</v>
      </c>
      <c r="J13782">
        <v>7</v>
      </c>
      <c r="K13782">
        <v>6231</v>
      </c>
      <c r="L13782" t="s">
        <v>471</v>
      </c>
      <c r="M13782" s="2">
        <f>+Table3[[#This Row],[CHW]]/Table3[[#This Row],[Count of Airbill Number]]</f>
        <v>5.1428571428571432</v>
      </c>
    </row>
    <row r="13783" spans="2:13">
      <c r="B13783" t="s">
        <v>20</v>
      </c>
      <c r="C13783" t="s">
        <v>472</v>
      </c>
      <c r="D13783" t="s">
        <v>22</v>
      </c>
      <c r="E13783" t="s">
        <v>777</v>
      </c>
      <c r="F13783" t="s">
        <v>776</v>
      </c>
      <c r="G13783" t="s">
        <v>29</v>
      </c>
      <c r="H13783" t="s">
        <v>49</v>
      </c>
      <c r="I13783">
        <v>36</v>
      </c>
      <c r="J13783">
        <v>3</v>
      </c>
      <c r="K13783">
        <v>6232</v>
      </c>
      <c r="L13783" t="s">
        <v>471</v>
      </c>
      <c r="M13783" s="2">
        <f>+Table3[[#This Row],[CHW]]/Table3[[#This Row],[Count of Airbill Number]]</f>
        <v>12</v>
      </c>
    </row>
    <row r="13784" spans="2:13">
      <c r="B13784" t="s">
        <v>20</v>
      </c>
      <c r="C13784" t="s">
        <v>472</v>
      </c>
      <c r="D13784" t="s">
        <v>22</v>
      </c>
      <c r="E13784" t="s">
        <v>776</v>
      </c>
      <c r="F13784" t="s">
        <v>777</v>
      </c>
      <c r="G13784" t="s">
        <v>216</v>
      </c>
      <c r="H13784" t="s">
        <v>274</v>
      </c>
      <c r="I13784">
        <v>36</v>
      </c>
      <c r="J13784">
        <v>3</v>
      </c>
      <c r="K13784">
        <v>6233</v>
      </c>
      <c r="L13784" t="s">
        <v>471</v>
      </c>
      <c r="M13784" s="2">
        <f>+Table3[[#This Row],[CHW]]/Table3[[#This Row],[Count of Airbill Number]]</f>
        <v>12</v>
      </c>
    </row>
    <row r="13785" spans="2:13">
      <c r="B13785" t="s">
        <v>20</v>
      </c>
      <c r="C13785" t="s">
        <v>472</v>
      </c>
      <c r="D13785" t="s">
        <v>22</v>
      </c>
      <c r="E13785" t="s">
        <v>778</v>
      </c>
      <c r="F13785" t="s">
        <v>778</v>
      </c>
      <c r="G13785" t="s">
        <v>124</v>
      </c>
      <c r="H13785" t="s">
        <v>81</v>
      </c>
      <c r="I13785">
        <v>36</v>
      </c>
      <c r="J13785">
        <v>3</v>
      </c>
      <c r="K13785">
        <v>6234</v>
      </c>
      <c r="L13785" t="s">
        <v>471</v>
      </c>
      <c r="M13785" s="2">
        <f>+Table3[[#This Row],[CHW]]/Table3[[#This Row],[Count of Airbill Number]]</f>
        <v>12</v>
      </c>
    </row>
    <row r="13786" spans="2:13">
      <c r="B13786" t="s">
        <v>20</v>
      </c>
      <c r="C13786" t="s">
        <v>472</v>
      </c>
      <c r="D13786" t="s">
        <v>36</v>
      </c>
      <c r="E13786" t="s">
        <v>778</v>
      </c>
      <c r="F13786" t="s">
        <v>776</v>
      </c>
      <c r="G13786" t="s">
        <v>173</v>
      </c>
      <c r="H13786" t="s">
        <v>66</v>
      </c>
      <c r="I13786">
        <v>36</v>
      </c>
      <c r="J13786">
        <v>2</v>
      </c>
      <c r="K13786">
        <v>6235</v>
      </c>
      <c r="L13786" t="s">
        <v>471</v>
      </c>
      <c r="M13786" s="2">
        <f>+Table3[[#This Row],[CHW]]/Table3[[#This Row],[Count of Airbill Number]]</f>
        <v>18</v>
      </c>
    </row>
    <row r="13787" spans="2:13">
      <c r="B13787" t="s">
        <v>20</v>
      </c>
      <c r="C13787" t="s">
        <v>472</v>
      </c>
      <c r="D13787" t="s">
        <v>36</v>
      </c>
      <c r="E13787" t="s">
        <v>777</v>
      </c>
      <c r="F13787" t="s">
        <v>776</v>
      </c>
      <c r="G13787" t="s">
        <v>26</v>
      </c>
      <c r="H13787" t="s">
        <v>37</v>
      </c>
      <c r="I13787">
        <v>36</v>
      </c>
      <c r="J13787">
        <v>2</v>
      </c>
      <c r="K13787">
        <v>6236</v>
      </c>
      <c r="L13787" t="s">
        <v>471</v>
      </c>
      <c r="M13787" s="2">
        <f>+Table3[[#This Row],[CHW]]/Table3[[#This Row],[Count of Airbill Number]]</f>
        <v>18</v>
      </c>
    </row>
    <row r="13788" spans="2:13">
      <c r="B13788" t="s">
        <v>20</v>
      </c>
      <c r="C13788" t="s">
        <v>472</v>
      </c>
      <c r="D13788" t="s">
        <v>36</v>
      </c>
      <c r="E13788" t="s">
        <v>777</v>
      </c>
      <c r="F13788" t="s">
        <v>778</v>
      </c>
      <c r="G13788" t="s">
        <v>110</v>
      </c>
      <c r="H13788" t="s">
        <v>51</v>
      </c>
      <c r="I13788">
        <v>36</v>
      </c>
      <c r="J13788">
        <v>2</v>
      </c>
      <c r="K13788">
        <v>6237</v>
      </c>
      <c r="L13788" t="s">
        <v>471</v>
      </c>
      <c r="M13788" s="2">
        <f>+Table3[[#This Row],[CHW]]/Table3[[#This Row],[Count of Airbill Number]]</f>
        <v>18</v>
      </c>
    </row>
    <row r="13789" spans="2:13">
      <c r="B13789" t="s">
        <v>20</v>
      </c>
      <c r="C13789" t="s">
        <v>472</v>
      </c>
      <c r="D13789" t="s">
        <v>36</v>
      </c>
      <c r="E13789" t="s">
        <v>778</v>
      </c>
      <c r="F13789" t="s">
        <v>778</v>
      </c>
      <c r="G13789" t="s">
        <v>495</v>
      </c>
      <c r="H13789" t="s">
        <v>86</v>
      </c>
      <c r="I13789">
        <v>36</v>
      </c>
      <c r="J13789">
        <v>7</v>
      </c>
      <c r="K13789">
        <v>6238</v>
      </c>
      <c r="L13789" t="s">
        <v>471</v>
      </c>
      <c r="M13789" s="2">
        <f>+Table3[[#This Row],[CHW]]/Table3[[#This Row],[Count of Airbill Number]]</f>
        <v>5.1428571428571432</v>
      </c>
    </row>
    <row r="13790" spans="2:13">
      <c r="B13790" t="s">
        <v>20</v>
      </c>
      <c r="C13790" t="s">
        <v>472</v>
      </c>
      <c r="D13790" t="s">
        <v>36</v>
      </c>
      <c r="E13790" t="s">
        <v>777</v>
      </c>
      <c r="F13790" t="s">
        <v>777</v>
      </c>
      <c r="G13790" t="s">
        <v>417</v>
      </c>
      <c r="H13790" t="s">
        <v>44</v>
      </c>
      <c r="I13790">
        <v>36</v>
      </c>
      <c r="J13790">
        <v>1</v>
      </c>
      <c r="K13790">
        <v>6239</v>
      </c>
      <c r="L13790" t="s">
        <v>471</v>
      </c>
      <c r="M13790" s="2">
        <f>+Table3[[#This Row],[CHW]]/Table3[[#This Row],[Count of Airbill Number]]</f>
        <v>36</v>
      </c>
    </row>
    <row r="13791" spans="2:13">
      <c r="B13791" t="s">
        <v>35</v>
      </c>
      <c r="C13791" t="s">
        <v>21</v>
      </c>
      <c r="D13791" t="s">
        <v>36</v>
      </c>
      <c r="E13791" t="s">
        <v>776</v>
      </c>
      <c r="F13791" t="s">
        <v>776</v>
      </c>
      <c r="G13791" t="s">
        <v>37</v>
      </c>
      <c r="H13791" t="s">
        <v>48</v>
      </c>
      <c r="I13791">
        <v>35.9</v>
      </c>
      <c r="J13791">
        <v>3</v>
      </c>
      <c r="K13791">
        <v>6240</v>
      </c>
      <c r="L13791" t="s">
        <v>471</v>
      </c>
      <c r="M13791" s="2">
        <f>+Table3[[#This Row],[CHW]]/Table3[[#This Row],[Count of Airbill Number]]</f>
        <v>11.966666666666667</v>
      </c>
    </row>
    <row r="13792" spans="2:13">
      <c r="B13792" t="s">
        <v>20</v>
      </c>
      <c r="C13792" t="s">
        <v>21</v>
      </c>
      <c r="D13792" t="s">
        <v>22</v>
      </c>
      <c r="E13792" t="s">
        <v>776</v>
      </c>
      <c r="F13792" t="s">
        <v>776</v>
      </c>
      <c r="G13792" t="s">
        <v>136</v>
      </c>
      <c r="H13792" t="s">
        <v>85</v>
      </c>
      <c r="I13792">
        <v>35.9</v>
      </c>
      <c r="J13792">
        <v>19</v>
      </c>
      <c r="K13792">
        <v>6241</v>
      </c>
      <c r="L13792" t="s">
        <v>471</v>
      </c>
      <c r="M13792" s="2">
        <f>+Table3[[#This Row],[CHW]]/Table3[[#This Row],[Count of Airbill Number]]</f>
        <v>1.8894736842105262</v>
      </c>
    </row>
    <row r="13793" spans="2:13">
      <c r="B13793" t="s">
        <v>20</v>
      </c>
      <c r="C13793" t="s">
        <v>472</v>
      </c>
      <c r="D13793" t="s">
        <v>22</v>
      </c>
      <c r="E13793" t="s">
        <v>776</v>
      </c>
      <c r="F13793" t="s">
        <v>776</v>
      </c>
      <c r="G13793" t="s">
        <v>186</v>
      </c>
      <c r="H13793" t="s">
        <v>32</v>
      </c>
      <c r="I13793">
        <v>35.880000000000003</v>
      </c>
      <c r="J13793">
        <v>3</v>
      </c>
      <c r="K13793">
        <v>6242</v>
      </c>
      <c r="L13793" t="s">
        <v>471</v>
      </c>
      <c r="M13793" s="2">
        <f>+Table3[[#This Row],[CHW]]/Table3[[#This Row],[Count of Airbill Number]]</f>
        <v>11.96</v>
      </c>
    </row>
    <row r="13794" spans="2:13">
      <c r="B13794" t="s">
        <v>35</v>
      </c>
      <c r="C13794" t="s">
        <v>21</v>
      </c>
      <c r="D13794" t="s">
        <v>36</v>
      </c>
      <c r="E13794" t="s">
        <v>777</v>
      </c>
      <c r="F13794" t="s">
        <v>777</v>
      </c>
      <c r="G13794" t="s">
        <v>27</v>
      </c>
      <c r="H13794" t="s">
        <v>332</v>
      </c>
      <c r="I13794">
        <v>35.799999999999997</v>
      </c>
      <c r="J13794">
        <v>7</v>
      </c>
      <c r="K13794">
        <v>6243</v>
      </c>
      <c r="L13794" t="s">
        <v>471</v>
      </c>
      <c r="M13794" s="2">
        <f>+Table3[[#This Row],[CHW]]/Table3[[#This Row],[Count of Airbill Number]]</f>
        <v>5.1142857142857139</v>
      </c>
    </row>
    <row r="13795" spans="2:13">
      <c r="B13795" t="s">
        <v>35</v>
      </c>
      <c r="C13795" t="s">
        <v>472</v>
      </c>
      <c r="D13795" t="s">
        <v>36</v>
      </c>
      <c r="E13795" t="s">
        <v>778</v>
      </c>
      <c r="F13795" t="s">
        <v>778</v>
      </c>
      <c r="G13795" t="s">
        <v>51</v>
      </c>
      <c r="H13795" t="s">
        <v>327</v>
      </c>
      <c r="I13795">
        <v>35.799999999999997</v>
      </c>
      <c r="J13795">
        <v>2</v>
      </c>
      <c r="K13795">
        <v>6244</v>
      </c>
      <c r="L13795" t="s">
        <v>471</v>
      </c>
      <c r="M13795" s="2">
        <f>+Table3[[#This Row],[CHW]]/Table3[[#This Row],[Count of Airbill Number]]</f>
        <v>17.899999999999999</v>
      </c>
    </row>
    <row r="13796" spans="2:13">
      <c r="B13796" t="s">
        <v>20</v>
      </c>
      <c r="C13796" t="s">
        <v>472</v>
      </c>
      <c r="D13796" t="s">
        <v>22</v>
      </c>
      <c r="E13796" t="s">
        <v>778</v>
      </c>
      <c r="F13796" t="s">
        <v>778</v>
      </c>
      <c r="G13796" t="s">
        <v>250</v>
      </c>
      <c r="H13796" t="s">
        <v>261</v>
      </c>
      <c r="I13796">
        <v>35.699999999999996</v>
      </c>
      <c r="J13796">
        <v>12</v>
      </c>
      <c r="K13796">
        <v>6245</v>
      </c>
      <c r="L13796" t="s">
        <v>471</v>
      </c>
      <c r="M13796" s="2">
        <f>+Table3[[#This Row],[CHW]]/Table3[[#This Row],[Count of Airbill Number]]</f>
        <v>2.9749999999999996</v>
      </c>
    </row>
    <row r="13797" spans="2:13">
      <c r="B13797" t="s">
        <v>20</v>
      </c>
      <c r="C13797" t="s">
        <v>21</v>
      </c>
      <c r="D13797" t="s">
        <v>22</v>
      </c>
      <c r="E13797" t="s">
        <v>776</v>
      </c>
      <c r="F13797" t="s">
        <v>776</v>
      </c>
      <c r="G13797" t="s">
        <v>37</v>
      </c>
      <c r="H13797" t="s">
        <v>500</v>
      </c>
      <c r="I13797">
        <v>35.510000000000005</v>
      </c>
      <c r="J13797">
        <v>7</v>
      </c>
      <c r="K13797">
        <v>6246</v>
      </c>
      <c r="L13797" t="s">
        <v>471</v>
      </c>
      <c r="M13797" s="2">
        <f>+Table3[[#This Row],[CHW]]/Table3[[#This Row],[Count of Airbill Number]]</f>
        <v>5.0728571428571438</v>
      </c>
    </row>
    <row r="13798" spans="2:13">
      <c r="B13798" t="s">
        <v>20</v>
      </c>
      <c r="C13798" t="s">
        <v>21</v>
      </c>
      <c r="D13798" t="s">
        <v>22</v>
      </c>
      <c r="E13798" t="s">
        <v>778</v>
      </c>
      <c r="F13798" t="s">
        <v>778</v>
      </c>
      <c r="G13798" t="s">
        <v>283</v>
      </c>
      <c r="H13798" t="s">
        <v>567</v>
      </c>
      <c r="I13798">
        <v>35.5</v>
      </c>
      <c r="J13798">
        <v>7</v>
      </c>
      <c r="K13798">
        <v>6247</v>
      </c>
      <c r="L13798" t="s">
        <v>471</v>
      </c>
      <c r="M13798" s="2">
        <f>+Table3[[#This Row],[CHW]]/Table3[[#This Row],[Count of Airbill Number]]</f>
        <v>5.0714285714285712</v>
      </c>
    </row>
    <row r="13799" spans="2:13">
      <c r="B13799" t="s">
        <v>20</v>
      </c>
      <c r="C13799" t="s">
        <v>472</v>
      </c>
      <c r="D13799" t="s">
        <v>22</v>
      </c>
      <c r="E13799" t="s">
        <v>778</v>
      </c>
      <c r="F13799" t="s">
        <v>778</v>
      </c>
      <c r="G13799" t="s">
        <v>150</v>
      </c>
      <c r="H13799" t="s">
        <v>708</v>
      </c>
      <c r="I13799">
        <v>35.5</v>
      </c>
      <c r="J13799">
        <v>1</v>
      </c>
      <c r="K13799">
        <v>6248</v>
      </c>
      <c r="L13799" t="s">
        <v>471</v>
      </c>
      <c r="M13799" s="2">
        <f>+Table3[[#This Row],[CHW]]/Table3[[#This Row],[Count of Airbill Number]]</f>
        <v>35.5</v>
      </c>
    </row>
    <row r="13800" spans="2:13">
      <c r="B13800" t="s">
        <v>20</v>
      </c>
      <c r="C13800" t="s">
        <v>472</v>
      </c>
      <c r="D13800" t="s">
        <v>22</v>
      </c>
      <c r="E13800" t="s">
        <v>776</v>
      </c>
      <c r="F13800" t="s">
        <v>776</v>
      </c>
      <c r="G13800" t="s">
        <v>527</v>
      </c>
      <c r="H13800" t="s">
        <v>432</v>
      </c>
      <c r="I13800">
        <v>35.5</v>
      </c>
      <c r="J13800">
        <v>6</v>
      </c>
      <c r="K13800">
        <v>6249</v>
      </c>
      <c r="L13800" t="s">
        <v>471</v>
      </c>
      <c r="M13800" s="2">
        <f>+Table3[[#This Row],[CHW]]/Table3[[#This Row],[Count of Airbill Number]]</f>
        <v>5.916666666666667</v>
      </c>
    </row>
    <row r="13801" spans="2:13">
      <c r="B13801" t="s">
        <v>20</v>
      </c>
      <c r="C13801" t="s">
        <v>472</v>
      </c>
      <c r="D13801" t="s">
        <v>22</v>
      </c>
      <c r="E13801" t="s">
        <v>776</v>
      </c>
      <c r="F13801" t="s">
        <v>776</v>
      </c>
      <c r="G13801" t="s">
        <v>95</v>
      </c>
      <c r="H13801" t="s">
        <v>37</v>
      </c>
      <c r="I13801">
        <v>35.450000000000003</v>
      </c>
      <c r="J13801">
        <v>1</v>
      </c>
      <c r="K13801">
        <v>6250</v>
      </c>
      <c r="L13801" t="s">
        <v>471</v>
      </c>
      <c r="M13801" s="2">
        <f>+Table3[[#This Row],[CHW]]/Table3[[#This Row],[Count of Airbill Number]]</f>
        <v>35.450000000000003</v>
      </c>
    </row>
    <row r="13802" spans="2:13">
      <c r="B13802" t="s">
        <v>20</v>
      </c>
      <c r="C13802" t="s">
        <v>472</v>
      </c>
      <c r="D13802" t="s">
        <v>22</v>
      </c>
      <c r="E13802" t="s">
        <v>776</v>
      </c>
      <c r="F13802" t="s">
        <v>777</v>
      </c>
      <c r="G13802" t="s">
        <v>66</v>
      </c>
      <c r="H13802" t="s">
        <v>581</v>
      </c>
      <c r="I13802">
        <v>35.409999999999997</v>
      </c>
      <c r="J13802">
        <v>2</v>
      </c>
      <c r="K13802">
        <v>6251</v>
      </c>
      <c r="L13802" t="s">
        <v>471</v>
      </c>
      <c r="M13802" s="2">
        <f>+Table3[[#This Row],[CHW]]/Table3[[#This Row],[Count of Airbill Number]]</f>
        <v>17.704999999999998</v>
      </c>
    </row>
    <row r="13803" spans="2:13">
      <c r="B13803" t="s">
        <v>20</v>
      </c>
      <c r="C13803" t="s">
        <v>472</v>
      </c>
      <c r="D13803" t="s">
        <v>22</v>
      </c>
      <c r="E13803" t="s">
        <v>778</v>
      </c>
      <c r="F13803" t="s">
        <v>778</v>
      </c>
      <c r="G13803" t="s">
        <v>113</v>
      </c>
      <c r="H13803" t="s">
        <v>629</v>
      </c>
      <c r="I13803">
        <v>35.380000000000003</v>
      </c>
      <c r="J13803">
        <v>1</v>
      </c>
      <c r="K13803">
        <v>6252</v>
      </c>
      <c r="L13803" t="s">
        <v>471</v>
      </c>
      <c r="M13803" s="2">
        <f>+Table3[[#This Row],[CHW]]/Table3[[#This Row],[Count of Airbill Number]]</f>
        <v>35.380000000000003</v>
      </c>
    </row>
    <row r="13804" spans="2:13">
      <c r="B13804" t="s">
        <v>20</v>
      </c>
      <c r="C13804" t="s">
        <v>21</v>
      </c>
      <c r="D13804" t="s">
        <v>22</v>
      </c>
      <c r="E13804" t="s">
        <v>776</v>
      </c>
      <c r="F13804" t="s">
        <v>777</v>
      </c>
      <c r="G13804" t="s">
        <v>31</v>
      </c>
      <c r="H13804" t="s">
        <v>154</v>
      </c>
      <c r="I13804">
        <v>35.33</v>
      </c>
      <c r="J13804">
        <v>4</v>
      </c>
      <c r="K13804">
        <v>6253</v>
      </c>
      <c r="L13804" t="s">
        <v>471</v>
      </c>
      <c r="M13804" s="2">
        <f>+Table3[[#This Row],[CHW]]/Table3[[#This Row],[Count of Airbill Number]]</f>
        <v>8.8324999999999996</v>
      </c>
    </row>
    <row r="13805" spans="2:13">
      <c r="B13805" t="s">
        <v>20</v>
      </c>
      <c r="C13805" t="s">
        <v>472</v>
      </c>
      <c r="D13805" t="s">
        <v>22</v>
      </c>
      <c r="E13805" t="s">
        <v>776</v>
      </c>
      <c r="F13805" t="s">
        <v>776</v>
      </c>
      <c r="G13805" t="s">
        <v>130</v>
      </c>
      <c r="H13805" t="s">
        <v>49</v>
      </c>
      <c r="I13805">
        <v>35.273920000000004</v>
      </c>
      <c r="J13805">
        <v>5</v>
      </c>
      <c r="K13805">
        <v>6254</v>
      </c>
      <c r="L13805" t="s">
        <v>471</v>
      </c>
      <c r="M13805" s="2">
        <f>+Table3[[#This Row],[CHW]]/Table3[[#This Row],[Count of Airbill Number]]</f>
        <v>7.0547840000000006</v>
      </c>
    </row>
    <row r="13806" spans="2:13">
      <c r="B13806" t="s">
        <v>20</v>
      </c>
      <c r="C13806" t="s">
        <v>472</v>
      </c>
      <c r="D13806" t="s">
        <v>22</v>
      </c>
      <c r="E13806" t="s">
        <v>776</v>
      </c>
      <c r="F13806" t="s">
        <v>776</v>
      </c>
      <c r="G13806" t="s">
        <v>527</v>
      </c>
      <c r="H13806" t="s">
        <v>486</v>
      </c>
      <c r="I13806">
        <v>35.163688999999998</v>
      </c>
      <c r="J13806">
        <v>1</v>
      </c>
      <c r="K13806">
        <v>6255</v>
      </c>
      <c r="L13806" t="s">
        <v>471</v>
      </c>
      <c r="M13806" s="2">
        <f>+Table3[[#This Row],[CHW]]/Table3[[#This Row],[Count of Airbill Number]]</f>
        <v>35.163688999999998</v>
      </c>
    </row>
    <row r="13807" spans="2:13">
      <c r="B13807" t="s">
        <v>35</v>
      </c>
      <c r="C13807" t="s">
        <v>21</v>
      </c>
      <c r="D13807" t="s">
        <v>36</v>
      </c>
      <c r="E13807" t="s">
        <v>776</v>
      </c>
      <c r="F13807" t="s">
        <v>776</v>
      </c>
      <c r="G13807" t="s">
        <v>116</v>
      </c>
      <c r="H13807" t="s">
        <v>572</v>
      </c>
      <c r="I13807">
        <v>35</v>
      </c>
      <c r="J13807">
        <v>4</v>
      </c>
      <c r="K13807">
        <v>6256</v>
      </c>
      <c r="L13807" t="s">
        <v>471</v>
      </c>
      <c r="M13807" s="2">
        <f>+Table3[[#This Row],[CHW]]/Table3[[#This Row],[Count of Airbill Number]]</f>
        <v>8.75</v>
      </c>
    </row>
    <row r="13808" spans="2:13">
      <c r="B13808" t="s">
        <v>35</v>
      </c>
      <c r="C13808" t="s">
        <v>21</v>
      </c>
      <c r="D13808" t="s">
        <v>36</v>
      </c>
      <c r="E13808" t="s">
        <v>776</v>
      </c>
      <c r="F13808" t="s">
        <v>776</v>
      </c>
      <c r="G13808" t="s">
        <v>116</v>
      </c>
      <c r="H13808" t="s">
        <v>503</v>
      </c>
      <c r="I13808">
        <v>35</v>
      </c>
      <c r="J13808">
        <v>3</v>
      </c>
      <c r="K13808">
        <v>6257</v>
      </c>
      <c r="L13808" t="s">
        <v>471</v>
      </c>
      <c r="M13808" s="2">
        <f>+Table3[[#This Row],[CHW]]/Table3[[#This Row],[Count of Airbill Number]]</f>
        <v>11.666666666666666</v>
      </c>
    </row>
    <row r="13809" spans="2:13">
      <c r="B13809" t="s">
        <v>35</v>
      </c>
      <c r="C13809" t="s">
        <v>472</v>
      </c>
      <c r="D13809" t="s">
        <v>36</v>
      </c>
      <c r="E13809" t="s">
        <v>777</v>
      </c>
      <c r="F13809" t="s">
        <v>777</v>
      </c>
      <c r="G13809" t="s">
        <v>97</v>
      </c>
      <c r="H13809" t="s">
        <v>581</v>
      </c>
      <c r="I13809">
        <v>35</v>
      </c>
      <c r="J13809">
        <v>1</v>
      </c>
      <c r="K13809">
        <v>6258</v>
      </c>
      <c r="L13809" t="s">
        <v>471</v>
      </c>
      <c r="M13809" s="2">
        <f>+Table3[[#This Row],[CHW]]/Table3[[#This Row],[Count of Airbill Number]]</f>
        <v>35</v>
      </c>
    </row>
    <row r="13810" spans="2:13">
      <c r="B13810" t="s">
        <v>35</v>
      </c>
      <c r="C13810" t="s">
        <v>472</v>
      </c>
      <c r="D13810" t="s">
        <v>36</v>
      </c>
      <c r="E13810" t="s">
        <v>776</v>
      </c>
      <c r="F13810" t="s">
        <v>776</v>
      </c>
      <c r="G13810" t="s">
        <v>37</v>
      </c>
      <c r="H13810" t="s">
        <v>31</v>
      </c>
      <c r="I13810">
        <v>35</v>
      </c>
      <c r="J13810">
        <v>1</v>
      </c>
      <c r="K13810">
        <v>6259</v>
      </c>
      <c r="L13810" t="s">
        <v>471</v>
      </c>
      <c r="M13810" s="2">
        <f>+Table3[[#This Row],[CHW]]/Table3[[#This Row],[Count of Airbill Number]]</f>
        <v>35</v>
      </c>
    </row>
    <row r="13811" spans="2:13">
      <c r="B13811" t="s">
        <v>35</v>
      </c>
      <c r="C13811" t="s">
        <v>472</v>
      </c>
      <c r="D13811" t="s">
        <v>36</v>
      </c>
      <c r="E13811" t="s">
        <v>776</v>
      </c>
      <c r="F13811" t="s">
        <v>777</v>
      </c>
      <c r="G13811" t="s">
        <v>37</v>
      </c>
      <c r="H13811" t="s">
        <v>106</v>
      </c>
      <c r="I13811">
        <v>35</v>
      </c>
      <c r="J13811">
        <v>1</v>
      </c>
      <c r="K13811">
        <v>6260</v>
      </c>
      <c r="L13811" t="s">
        <v>471</v>
      </c>
      <c r="M13811" s="2">
        <f>+Table3[[#This Row],[CHW]]/Table3[[#This Row],[Count of Airbill Number]]</f>
        <v>35</v>
      </c>
    </row>
    <row r="13812" spans="2:13">
      <c r="B13812" t="s">
        <v>35</v>
      </c>
      <c r="C13812" t="s">
        <v>472</v>
      </c>
      <c r="D13812" t="s">
        <v>36</v>
      </c>
      <c r="E13812" t="s">
        <v>777</v>
      </c>
      <c r="F13812" t="s">
        <v>777</v>
      </c>
      <c r="G13812" t="s">
        <v>623</v>
      </c>
      <c r="H13812" t="s">
        <v>110</v>
      </c>
      <c r="I13812">
        <v>35</v>
      </c>
      <c r="J13812">
        <v>1</v>
      </c>
      <c r="K13812">
        <v>6261</v>
      </c>
      <c r="L13812" t="s">
        <v>471</v>
      </c>
      <c r="M13812" s="2">
        <f>+Table3[[#This Row],[CHW]]/Table3[[#This Row],[Count of Airbill Number]]</f>
        <v>35</v>
      </c>
    </row>
    <row r="13813" spans="2:13">
      <c r="B13813" t="s">
        <v>20</v>
      </c>
      <c r="C13813" t="s">
        <v>21</v>
      </c>
      <c r="D13813" t="s">
        <v>22</v>
      </c>
      <c r="E13813" t="s">
        <v>778</v>
      </c>
      <c r="F13813" t="s">
        <v>777</v>
      </c>
      <c r="G13813" t="s">
        <v>233</v>
      </c>
      <c r="H13813" t="s">
        <v>106</v>
      </c>
      <c r="I13813">
        <v>35</v>
      </c>
      <c r="J13813">
        <v>3</v>
      </c>
      <c r="K13813">
        <v>6262</v>
      </c>
      <c r="L13813" t="s">
        <v>471</v>
      </c>
      <c r="M13813" s="2">
        <f>+Table3[[#This Row],[CHW]]/Table3[[#This Row],[Count of Airbill Number]]</f>
        <v>11.666666666666666</v>
      </c>
    </row>
    <row r="13814" spans="2:13">
      <c r="B13814" t="s">
        <v>20</v>
      </c>
      <c r="C13814" t="s">
        <v>21</v>
      </c>
      <c r="D13814" t="s">
        <v>22</v>
      </c>
      <c r="E13814" t="s">
        <v>778</v>
      </c>
      <c r="F13814" t="s">
        <v>778</v>
      </c>
      <c r="G13814" t="s">
        <v>282</v>
      </c>
      <c r="H13814" t="s">
        <v>112</v>
      </c>
      <c r="I13814">
        <v>35</v>
      </c>
      <c r="J13814">
        <v>34</v>
      </c>
      <c r="K13814">
        <v>6263</v>
      </c>
      <c r="L13814" t="s">
        <v>471</v>
      </c>
      <c r="M13814" s="2">
        <f>+Table3[[#This Row],[CHW]]/Table3[[#This Row],[Count of Airbill Number]]</f>
        <v>1.0294117647058822</v>
      </c>
    </row>
    <row r="13815" spans="2:13">
      <c r="B13815" t="s">
        <v>20</v>
      </c>
      <c r="C13815" t="s">
        <v>21</v>
      </c>
      <c r="D13815" t="s">
        <v>22</v>
      </c>
      <c r="E13815" t="s">
        <v>776</v>
      </c>
      <c r="F13815" t="s">
        <v>776</v>
      </c>
      <c r="G13815" t="s">
        <v>39</v>
      </c>
      <c r="H13815" t="s">
        <v>24</v>
      </c>
      <c r="I13815">
        <v>35</v>
      </c>
      <c r="J13815">
        <v>6</v>
      </c>
      <c r="K13815">
        <v>6264</v>
      </c>
      <c r="L13815" t="s">
        <v>471</v>
      </c>
      <c r="M13815" s="2">
        <f>+Table3[[#This Row],[CHW]]/Table3[[#This Row],[Count of Airbill Number]]</f>
        <v>5.833333333333333</v>
      </c>
    </row>
    <row r="13816" spans="2:13">
      <c r="B13816" t="s">
        <v>20</v>
      </c>
      <c r="C13816" t="s">
        <v>21</v>
      </c>
      <c r="D13816" t="s">
        <v>22</v>
      </c>
      <c r="E13816" t="s">
        <v>778</v>
      </c>
      <c r="F13816" t="s">
        <v>776</v>
      </c>
      <c r="G13816" t="s">
        <v>112</v>
      </c>
      <c r="H13816" t="s">
        <v>39</v>
      </c>
      <c r="I13816">
        <v>35</v>
      </c>
      <c r="J13816">
        <v>1</v>
      </c>
      <c r="K13816">
        <v>6265</v>
      </c>
      <c r="L13816" t="s">
        <v>471</v>
      </c>
      <c r="M13816" s="2">
        <f>+Table3[[#This Row],[CHW]]/Table3[[#This Row],[Count of Airbill Number]]</f>
        <v>35</v>
      </c>
    </row>
    <row r="13817" spans="2:13">
      <c r="B13817" t="s">
        <v>20</v>
      </c>
      <c r="C13817" t="s">
        <v>21</v>
      </c>
      <c r="D13817" t="s">
        <v>22</v>
      </c>
      <c r="E13817" t="s">
        <v>778</v>
      </c>
      <c r="F13817" t="s">
        <v>778</v>
      </c>
      <c r="G13817" t="s">
        <v>112</v>
      </c>
      <c r="H13817" t="s">
        <v>543</v>
      </c>
      <c r="I13817">
        <v>35</v>
      </c>
      <c r="J13817">
        <v>5</v>
      </c>
      <c r="K13817">
        <v>6266</v>
      </c>
      <c r="L13817" t="s">
        <v>471</v>
      </c>
      <c r="M13817" s="2">
        <f>+Table3[[#This Row],[CHW]]/Table3[[#This Row],[Count of Airbill Number]]</f>
        <v>7</v>
      </c>
    </row>
    <row r="13818" spans="2:13">
      <c r="B13818" t="s">
        <v>20</v>
      </c>
      <c r="C13818" t="s">
        <v>21</v>
      </c>
      <c r="D13818" t="s">
        <v>22</v>
      </c>
      <c r="E13818" t="s">
        <v>777</v>
      </c>
      <c r="F13818" t="s">
        <v>777</v>
      </c>
      <c r="G13818" t="s">
        <v>332</v>
      </c>
      <c r="H13818" t="s">
        <v>290</v>
      </c>
      <c r="I13818">
        <v>35</v>
      </c>
      <c r="J13818">
        <v>3</v>
      </c>
      <c r="K13818">
        <v>6267</v>
      </c>
      <c r="L13818" t="s">
        <v>471</v>
      </c>
      <c r="M13818" s="2">
        <f>+Table3[[#This Row],[CHW]]/Table3[[#This Row],[Count of Airbill Number]]</f>
        <v>11.666666666666666</v>
      </c>
    </row>
    <row r="13819" spans="2:13">
      <c r="B13819" t="s">
        <v>20</v>
      </c>
      <c r="C13819" t="s">
        <v>21</v>
      </c>
      <c r="D13819" t="s">
        <v>22</v>
      </c>
      <c r="E13819" t="s">
        <v>778</v>
      </c>
      <c r="F13819" t="s">
        <v>778</v>
      </c>
      <c r="G13819" t="s">
        <v>51</v>
      </c>
      <c r="H13819" t="s">
        <v>124</v>
      </c>
      <c r="I13819">
        <v>35</v>
      </c>
      <c r="J13819">
        <v>13</v>
      </c>
      <c r="K13819">
        <v>6268</v>
      </c>
      <c r="L13819" t="s">
        <v>471</v>
      </c>
      <c r="M13819" s="2">
        <f>+Table3[[#This Row],[CHW]]/Table3[[#This Row],[Count of Airbill Number]]</f>
        <v>2.6923076923076925</v>
      </c>
    </row>
    <row r="13820" spans="2:13">
      <c r="B13820" t="s">
        <v>20</v>
      </c>
      <c r="C13820" t="s">
        <v>21</v>
      </c>
      <c r="D13820" t="s">
        <v>22</v>
      </c>
      <c r="E13820" t="s">
        <v>777</v>
      </c>
      <c r="F13820" t="s">
        <v>777</v>
      </c>
      <c r="G13820" t="s">
        <v>583</v>
      </c>
      <c r="H13820" t="s">
        <v>274</v>
      </c>
      <c r="I13820">
        <v>35</v>
      </c>
      <c r="J13820">
        <v>22</v>
      </c>
      <c r="K13820">
        <v>6269</v>
      </c>
      <c r="L13820" t="s">
        <v>471</v>
      </c>
      <c r="M13820" s="2">
        <f>+Table3[[#This Row],[CHW]]/Table3[[#This Row],[Count of Airbill Number]]</f>
        <v>1.5909090909090908</v>
      </c>
    </row>
    <row r="13821" spans="2:13">
      <c r="B13821" t="s">
        <v>20</v>
      </c>
      <c r="C13821" t="s">
        <v>21</v>
      </c>
      <c r="D13821" t="s">
        <v>22</v>
      </c>
      <c r="E13821" t="s">
        <v>778</v>
      </c>
      <c r="F13821" t="s">
        <v>776</v>
      </c>
      <c r="G13821" t="s">
        <v>86</v>
      </c>
      <c r="H13821" t="s">
        <v>632</v>
      </c>
      <c r="I13821">
        <v>35</v>
      </c>
      <c r="J13821">
        <v>1</v>
      </c>
      <c r="K13821">
        <v>6270</v>
      </c>
      <c r="L13821" t="s">
        <v>471</v>
      </c>
      <c r="M13821" s="2">
        <f>+Table3[[#This Row],[CHW]]/Table3[[#This Row],[Count of Airbill Number]]</f>
        <v>35</v>
      </c>
    </row>
    <row r="13822" spans="2:13">
      <c r="B13822" t="s">
        <v>20</v>
      </c>
      <c r="C13822" t="s">
        <v>21</v>
      </c>
      <c r="D13822" t="s">
        <v>22</v>
      </c>
      <c r="E13822" t="s">
        <v>777</v>
      </c>
      <c r="F13822" t="s">
        <v>777</v>
      </c>
      <c r="G13822" t="s">
        <v>227</v>
      </c>
      <c r="H13822" t="s">
        <v>55</v>
      </c>
      <c r="I13822">
        <v>35</v>
      </c>
      <c r="J13822">
        <v>32</v>
      </c>
      <c r="K13822">
        <v>6271</v>
      </c>
      <c r="L13822" t="s">
        <v>471</v>
      </c>
      <c r="M13822" s="2">
        <f>+Table3[[#This Row],[CHW]]/Table3[[#This Row],[Count of Airbill Number]]</f>
        <v>1.09375</v>
      </c>
    </row>
    <row r="13823" spans="2:13">
      <c r="B13823" t="s">
        <v>20</v>
      </c>
      <c r="C13823" t="s">
        <v>21</v>
      </c>
      <c r="D13823" t="s">
        <v>36</v>
      </c>
      <c r="E13823" t="s">
        <v>777</v>
      </c>
      <c r="F13823" t="s">
        <v>776</v>
      </c>
      <c r="G13823" t="s">
        <v>44</v>
      </c>
      <c r="H13823" t="s">
        <v>122</v>
      </c>
      <c r="I13823">
        <v>35</v>
      </c>
      <c r="J13823">
        <v>7</v>
      </c>
      <c r="K13823">
        <v>6272</v>
      </c>
      <c r="L13823" t="s">
        <v>471</v>
      </c>
      <c r="M13823" s="2">
        <f>+Table3[[#This Row],[CHW]]/Table3[[#This Row],[Count of Airbill Number]]</f>
        <v>5</v>
      </c>
    </row>
    <row r="13824" spans="2:13">
      <c r="B13824" t="s">
        <v>20</v>
      </c>
      <c r="C13824" t="s">
        <v>472</v>
      </c>
      <c r="D13824" t="s">
        <v>22</v>
      </c>
      <c r="E13824" t="s">
        <v>778</v>
      </c>
      <c r="F13824" t="s">
        <v>778</v>
      </c>
      <c r="G13824" t="s">
        <v>474</v>
      </c>
      <c r="H13824" t="s">
        <v>283</v>
      </c>
      <c r="I13824">
        <v>35</v>
      </c>
      <c r="J13824">
        <v>3</v>
      </c>
      <c r="K13824">
        <v>6273</v>
      </c>
      <c r="L13824" t="s">
        <v>471</v>
      </c>
      <c r="M13824" s="2">
        <f>+Table3[[#This Row],[CHW]]/Table3[[#This Row],[Count of Airbill Number]]</f>
        <v>11.666666666666666</v>
      </c>
    </row>
    <row r="13825" spans="2:13">
      <c r="B13825" t="s">
        <v>20</v>
      </c>
      <c r="C13825" t="s">
        <v>472</v>
      </c>
      <c r="D13825" t="s">
        <v>22</v>
      </c>
      <c r="E13825" t="s">
        <v>777</v>
      </c>
      <c r="F13825" t="s">
        <v>778</v>
      </c>
      <c r="G13825" t="s">
        <v>481</v>
      </c>
      <c r="H13825" t="s">
        <v>261</v>
      </c>
      <c r="I13825">
        <v>35</v>
      </c>
      <c r="J13825">
        <v>1</v>
      </c>
      <c r="K13825">
        <v>6274</v>
      </c>
      <c r="L13825" t="s">
        <v>471</v>
      </c>
      <c r="M13825" s="2">
        <f>+Table3[[#This Row],[CHW]]/Table3[[#This Row],[Count of Airbill Number]]</f>
        <v>35</v>
      </c>
    </row>
    <row r="13826" spans="2:13">
      <c r="B13826" t="s">
        <v>20</v>
      </c>
      <c r="C13826" t="s">
        <v>472</v>
      </c>
      <c r="D13826" t="s">
        <v>22</v>
      </c>
      <c r="E13826" t="s">
        <v>778</v>
      </c>
      <c r="F13826" t="s">
        <v>777</v>
      </c>
      <c r="G13826" t="s">
        <v>233</v>
      </c>
      <c r="H13826" t="s">
        <v>154</v>
      </c>
      <c r="I13826">
        <v>35</v>
      </c>
      <c r="J13826">
        <v>3</v>
      </c>
      <c r="K13826">
        <v>6275</v>
      </c>
      <c r="L13826" t="s">
        <v>471</v>
      </c>
      <c r="M13826" s="2">
        <f>+Table3[[#This Row],[CHW]]/Table3[[#This Row],[Count of Airbill Number]]</f>
        <v>11.666666666666666</v>
      </c>
    </row>
    <row r="13827" spans="2:13">
      <c r="B13827" t="s">
        <v>20</v>
      </c>
      <c r="C13827" t="s">
        <v>472</v>
      </c>
      <c r="D13827" t="s">
        <v>22</v>
      </c>
      <c r="E13827" t="s">
        <v>778</v>
      </c>
      <c r="F13827" t="s">
        <v>776</v>
      </c>
      <c r="G13827" t="s">
        <v>210</v>
      </c>
      <c r="H13827" t="s">
        <v>312</v>
      </c>
      <c r="I13827">
        <v>35</v>
      </c>
      <c r="J13827">
        <v>1</v>
      </c>
      <c r="K13827">
        <v>6276</v>
      </c>
      <c r="L13827" t="s">
        <v>471</v>
      </c>
      <c r="M13827" s="2">
        <f>+Table3[[#This Row],[CHW]]/Table3[[#This Row],[Count of Airbill Number]]</f>
        <v>35</v>
      </c>
    </row>
    <row r="13828" spans="2:13">
      <c r="B13828" t="s">
        <v>20</v>
      </c>
      <c r="C13828" t="s">
        <v>472</v>
      </c>
      <c r="D13828" t="s">
        <v>22</v>
      </c>
      <c r="E13828" t="s">
        <v>778</v>
      </c>
      <c r="F13828" t="s">
        <v>776</v>
      </c>
      <c r="G13828" t="s">
        <v>393</v>
      </c>
      <c r="H13828" t="s">
        <v>312</v>
      </c>
      <c r="I13828">
        <v>35</v>
      </c>
      <c r="J13828">
        <v>1</v>
      </c>
      <c r="K13828">
        <v>6277</v>
      </c>
      <c r="L13828" t="s">
        <v>471</v>
      </c>
      <c r="M13828" s="2">
        <f>+Table3[[#This Row],[CHW]]/Table3[[#This Row],[Count of Airbill Number]]</f>
        <v>35</v>
      </c>
    </row>
    <row r="13829" spans="2:13">
      <c r="B13829" t="s">
        <v>20</v>
      </c>
      <c r="C13829" t="s">
        <v>472</v>
      </c>
      <c r="D13829" t="s">
        <v>22</v>
      </c>
      <c r="E13829" t="s">
        <v>776</v>
      </c>
      <c r="F13829" t="s">
        <v>776</v>
      </c>
      <c r="G13829" t="s">
        <v>165</v>
      </c>
      <c r="H13829" t="s">
        <v>37</v>
      </c>
      <c r="I13829">
        <v>35</v>
      </c>
      <c r="J13829">
        <v>3</v>
      </c>
      <c r="K13829">
        <v>6278</v>
      </c>
      <c r="L13829" t="s">
        <v>471</v>
      </c>
      <c r="M13829" s="2">
        <f>+Table3[[#This Row],[CHW]]/Table3[[#This Row],[Count of Airbill Number]]</f>
        <v>11.666666666666666</v>
      </c>
    </row>
    <row r="13830" spans="2:13">
      <c r="B13830" t="s">
        <v>20</v>
      </c>
      <c r="C13830" t="s">
        <v>472</v>
      </c>
      <c r="D13830" t="s">
        <v>22</v>
      </c>
      <c r="E13830" t="s">
        <v>778</v>
      </c>
      <c r="F13830" t="s">
        <v>778</v>
      </c>
      <c r="G13830" t="s">
        <v>112</v>
      </c>
      <c r="H13830" t="s">
        <v>271</v>
      </c>
      <c r="I13830">
        <v>35</v>
      </c>
      <c r="J13830">
        <v>3</v>
      </c>
      <c r="K13830">
        <v>6279</v>
      </c>
      <c r="L13830" t="s">
        <v>471</v>
      </c>
      <c r="M13830" s="2">
        <f>+Table3[[#This Row],[CHW]]/Table3[[#This Row],[Count of Airbill Number]]</f>
        <v>11.666666666666666</v>
      </c>
    </row>
    <row r="13831" spans="2:13">
      <c r="B13831" t="s">
        <v>20</v>
      </c>
      <c r="C13831" t="s">
        <v>472</v>
      </c>
      <c r="D13831" t="s">
        <v>22</v>
      </c>
      <c r="E13831" t="s">
        <v>776</v>
      </c>
      <c r="F13831" t="s">
        <v>776</v>
      </c>
      <c r="G13831" t="s">
        <v>64</v>
      </c>
      <c r="H13831" t="s">
        <v>49</v>
      </c>
      <c r="I13831">
        <v>35</v>
      </c>
      <c r="J13831">
        <v>1</v>
      </c>
      <c r="K13831">
        <v>6280</v>
      </c>
      <c r="L13831" t="s">
        <v>471</v>
      </c>
      <c r="M13831" s="2">
        <f>+Table3[[#This Row],[CHW]]/Table3[[#This Row],[Count of Airbill Number]]</f>
        <v>35</v>
      </c>
    </row>
    <row r="13832" spans="2:13">
      <c r="B13832" t="s">
        <v>20</v>
      </c>
      <c r="C13832" t="s">
        <v>472</v>
      </c>
      <c r="D13832" t="s">
        <v>22</v>
      </c>
      <c r="E13832" t="s">
        <v>776</v>
      </c>
      <c r="F13832" t="s">
        <v>776</v>
      </c>
      <c r="G13832" t="s">
        <v>71</v>
      </c>
      <c r="H13832" t="s">
        <v>103</v>
      </c>
      <c r="I13832">
        <v>35</v>
      </c>
      <c r="J13832">
        <v>2</v>
      </c>
      <c r="K13832">
        <v>6281</v>
      </c>
      <c r="L13832" t="s">
        <v>471</v>
      </c>
      <c r="M13832" s="2">
        <f>+Table3[[#This Row],[CHW]]/Table3[[#This Row],[Count of Airbill Number]]</f>
        <v>17.5</v>
      </c>
    </row>
    <row r="13833" spans="2:13">
      <c r="B13833" t="s">
        <v>20</v>
      </c>
      <c r="C13833" t="s">
        <v>472</v>
      </c>
      <c r="D13833" t="s">
        <v>22</v>
      </c>
      <c r="E13833" t="s">
        <v>778</v>
      </c>
      <c r="F13833" t="s">
        <v>776</v>
      </c>
      <c r="G13833" t="s">
        <v>173</v>
      </c>
      <c r="H13833" t="s">
        <v>57</v>
      </c>
      <c r="I13833">
        <v>35</v>
      </c>
      <c r="J13833">
        <v>5</v>
      </c>
      <c r="K13833">
        <v>6282</v>
      </c>
      <c r="L13833" t="s">
        <v>471</v>
      </c>
      <c r="M13833" s="2">
        <f>+Table3[[#This Row],[CHW]]/Table3[[#This Row],[Count of Airbill Number]]</f>
        <v>7</v>
      </c>
    </row>
    <row r="13834" spans="2:13">
      <c r="B13834" t="s">
        <v>20</v>
      </c>
      <c r="C13834" t="s">
        <v>472</v>
      </c>
      <c r="D13834" t="s">
        <v>22</v>
      </c>
      <c r="E13834" t="s">
        <v>776</v>
      </c>
      <c r="F13834" t="s">
        <v>776</v>
      </c>
      <c r="G13834" t="s">
        <v>24</v>
      </c>
      <c r="H13834" t="s">
        <v>23</v>
      </c>
      <c r="I13834">
        <v>35</v>
      </c>
      <c r="J13834">
        <v>1</v>
      </c>
      <c r="K13834">
        <v>6283</v>
      </c>
      <c r="L13834" t="s">
        <v>471</v>
      </c>
      <c r="M13834" s="2">
        <f>+Table3[[#This Row],[CHW]]/Table3[[#This Row],[Count of Airbill Number]]</f>
        <v>35</v>
      </c>
    </row>
    <row r="13835" spans="2:13">
      <c r="B13835" t="s">
        <v>20</v>
      </c>
      <c r="C13835" t="s">
        <v>472</v>
      </c>
      <c r="D13835" t="s">
        <v>22</v>
      </c>
      <c r="E13835" t="s">
        <v>776</v>
      </c>
      <c r="F13835" t="s">
        <v>776</v>
      </c>
      <c r="G13835" t="s">
        <v>24</v>
      </c>
      <c r="H13835" t="s">
        <v>92</v>
      </c>
      <c r="I13835">
        <v>35</v>
      </c>
      <c r="J13835">
        <v>1</v>
      </c>
      <c r="K13835">
        <v>6284</v>
      </c>
      <c r="L13835" t="s">
        <v>471</v>
      </c>
      <c r="M13835" s="2">
        <f>+Table3[[#This Row],[CHW]]/Table3[[#This Row],[Count of Airbill Number]]</f>
        <v>35</v>
      </c>
    </row>
    <row r="13836" spans="2:13">
      <c r="B13836" t="s">
        <v>20</v>
      </c>
      <c r="C13836" t="s">
        <v>472</v>
      </c>
      <c r="D13836" t="s">
        <v>22</v>
      </c>
      <c r="E13836" t="s">
        <v>778</v>
      </c>
      <c r="F13836" t="s">
        <v>778</v>
      </c>
      <c r="G13836" t="s">
        <v>135</v>
      </c>
      <c r="H13836" t="s">
        <v>260</v>
      </c>
      <c r="I13836">
        <v>35</v>
      </c>
      <c r="J13836">
        <v>2</v>
      </c>
      <c r="K13836">
        <v>6285</v>
      </c>
      <c r="L13836" t="s">
        <v>471</v>
      </c>
      <c r="M13836" s="2">
        <f>+Table3[[#This Row],[CHW]]/Table3[[#This Row],[Count of Airbill Number]]</f>
        <v>17.5</v>
      </c>
    </row>
    <row r="13837" spans="2:13">
      <c r="B13837" t="s">
        <v>20</v>
      </c>
      <c r="C13837" t="s">
        <v>472</v>
      </c>
      <c r="D13837" t="s">
        <v>22</v>
      </c>
      <c r="E13837" t="s">
        <v>778</v>
      </c>
      <c r="F13837" t="s">
        <v>776</v>
      </c>
      <c r="G13837" t="s">
        <v>575</v>
      </c>
      <c r="H13837" t="s">
        <v>66</v>
      </c>
      <c r="I13837">
        <v>35</v>
      </c>
      <c r="J13837">
        <v>2</v>
      </c>
      <c r="K13837">
        <v>6286</v>
      </c>
      <c r="L13837" t="s">
        <v>471</v>
      </c>
      <c r="M13837" s="2">
        <f>+Table3[[#This Row],[CHW]]/Table3[[#This Row],[Count of Airbill Number]]</f>
        <v>17.5</v>
      </c>
    </row>
    <row r="13838" spans="2:13">
      <c r="B13838" t="s">
        <v>20</v>
      </c>
      <c r="C13838" t="s">
        <v>472</v>
      </c>
      <c r="D13838" t="s">
        <v>22</v>
      </c>
      <c r="E13838" t="s">
        <v>778</v>
      </c>
      <c r="F13838" t="s">
        <v>776</v>
      </c>
      <c r="G13838" t="s">
        <v>161</v>
      </c>
      <c r="H13838" t="s">
        <v>123</v>
      </c>
      <c r="I13838">
        <v>35</v>
      </c>
      <c r="J13838">
        <v>1</v>
      </c>
      <c r="K13838">
        <v>6287</v>
      </c>
      <c r="L13838" t="s">
        <v>471</v>
      </c>
      <c r="M13838" s="2">
        <f>+Table3[[#This Row],[CHW]]/Table3[[#This Row],[Count of Airbill Number]]</f>
        <v>35</v>
      </c>
    </row>
    <row r="13839" spans="2:13">
      <c r="B13839" t="s">
        <v>20</v>
      </c>
      <c r="C13839" t="s">
        <v>472</v>
      </c>
      <c r="D13839" t="s">
        <v>22</v>
      </c>
      <c r="E13839" t="s">
        <v>777</v>
      </c>
      <c r="F13839" t="s">
        <v>777</v>
      </c>
      <c r="G13839" t="s">
        <v>97</v>
      </c>
      <c r="H13839" t="s">
        <v>683</v>
      </c>
      <c r="I13839">
        <v>35</v>
      </c>
      <c r="J13839">
        <v>1</v>
      </c>
      <c r="K13839">
        <v>6288</v>
      </c>
      <c r="L13839" t="s">
        <v>471</v>
      </c>
      <c r="M13839" s="2">
        <f>+Table3[[#This Row],[CHW]]/Table3[[#This Row],[Count of Airbill Number]]</f>
        <v>35</v>
      </c>
    </row>
    <row r="13840" spans="2:13">
      <c r="B13840" t="s">
        <v>20</v>
      </c>
      <c r="C13840" t="s">
        <v>472</v>
      </c>
      <c r="D13840" t="s">
        <v>22</v>
      </c>
      <c r="E13840" t="s">
        <v>777</v>
      </c>
      <c r="F13840" t="s">
        <v>777</v>
      </c>
      <c r="G13840" t="s">
        <v>97</v>
      </c>
      <c r="H13840" t="s">
        <v>665</v>
      </c>
      <c r="I13840">
        <v>35</v>
      </c>
      <c r="J13840">
        <v>1</v>
      </c>
      <c r="K13840">
        <v>6289</v>
      </c>
      <c r="L13840" t="s">
        <v>471</v>
      </c>
      <c r="M13840" s="2">
        <f>+Table3[[#This Row],[CHW]]/Table3[[#This Row],[Count of Airbill Number]]</f>
        <v>35</v>
      </c>
    </row>
    <row r="13841" spans="2:13">
      <c r="B13841" t="s">
        <v>20</v>
      </c>
      <c r="C13841" t="s">
        <v>472</v>
      </c>
      <c r="D13841" t="s">
        <v>22</v>
      </c>
      <c r="E13841" t="s">
        <v>777</v>
      </c>
      <c r="F13841" t="s">
        <v>777</v>
      </c>
      <c r="G13841" t="s">
        <v>97</v>
      </c>
      <c r="H13841" t="s">
        <v>643</v>
      </c>
      <c r="I13841">
        <v>35</v>
      </c>
      <c r="J13841">
        <v>1</v>
      </c>
      <c r="K13841">
        <v>6290</v>
      </c>
      <c r="L13841" t="s">
        <v>471</v>
      </c>
      <c r="M13841" s="2">
        <f>+Table3[[#This Row],[CHW]]/Table3[[#This Row],[Count of Airbill Number]]</f>
        <v>35</v>
      </c>
    </row>
    <row r="13842" spans="2:13">
      <c r="B13842" t="s">
        <v>20</v>
      </c>
      <c r="C13842" t="s">
        <v>472</v>
      </c>
      <c r="D13842" t="s">
        <v>22</v>
      </c>
      <c r="E13842" t="s">
        <v>776</v>
      </c>
      <c r="F13842" t="s">
        <v>776</v>
      </c>
      <c r="G13842" t="s">
        <v>33</v>
      </c>
      <c r="H13842" t="s">
        <v>102</v>
      </c>
      <c r="I13842">
        <v>35</v>
      </c>
      <c r="J13842">
        <v>1</v>
      </c>
      <c r="K13842">
        <v>6291</v>
      </c>
      <c r="L13842" t="s">
        <v>471</v>
      </c>
      <c r="M13842" s="2">
        <f>+Table3[[#This Row],[CHW]]/Table3[[#This Row],[Count of Airbill Number]]</f>
        <v>35</v>
      </c>
    </row>
    <row r="13843" spans="2:13">
      <c r="B13843" t="s">
        <v>20</v>
      </c>
      <c r="C13843" t="s">
        <v>472</v>
      </c>
      <c r="D13843" t="s">
        <v>22</v>
      </c>
      <c r="E13843" t="s">
        <v>776</v>
      </c>
      <c r="F13843" t="s">
        <v>777</v>
      </c>
      <c r="G13843" t="s">
        <v>33</v>
      </c>
      <c r="H13843" t="s">
        <v>106</v>
      </c>
      <c r="I13843">
        <v>35</v>
      </c>
      <c r="J13843">
        <v>2</v>
      </c>
      <c r="K13843">
        <v>6292</v>
      </c>
      <c r="L13843" t="s">
        <v>471</v>
      </c>
      <c r="M13843" s="2">
        <f>+Table3[[#This Row],[CHW]]/Table3[[#This Row],[Count of Airbill Number]]</f>
        <v>17.5</v>
      </c>
    </row>
    <row r="13844" spans="2:13">
      <c r="B13844" t="s">
        <v>20</v>
      </c>
      <c r="C13844" t="s">
        <v>472</v>
      </c>
      <c r="D13844" t="s">
        <v>22</v>
      </c>
      <c r="E13844" t="s">
        <v>778</v>
      </c>
      <c r="F13844" t="s">
        <v>776</v>
      </c>
      <c r="G13844" t="s">
        <v>206</v>
      </c>
      <c r="H13844" t="s">
        <v>32</v>
      </c>
      <c r="I13844">
        <v>35</v>
      </c>
      <c r="J13844">
        <v>5</v>
      </c>
      <c r="K13844">
        <v>6293</v>
      </c>
      <c r="L13844" t="s">
        <v>471</v>
      </c>
      <c r="M13844" s="2">
        <f>+Table3[[#This Row],[CHW]]/Table3[[#This Row],[Count of Airbill Number]]</f>
        <v>7</v>
      </c>
    </row>
    <row r="13845" spans="2:13">
      <c r="B13845" t="s">
        <v>20</v>
      </c>
      <c r="C13845" t="s">
        <v>472</v>
      </c>
      <c r="D13845" t="s">
        <v>22</v>
      </c>
      <c r="E13845" t="s">
        <v>776</v>
      </c>
      <c r="F13845" t="s">
        <v>778</v>
      </c>
      <c r="G13845" t="s">
        <v>66</v>
      </c>
      <c r="H13845" t="s">
        <v>204</v>
      </c>
      <c r="I13845">
        <v>35</v>
      </c>
      <c r="J13845">
        <v>1</v>
      </c>
      <c r="K13845">
        <v>6294</v>
      </c>
      <c r="L13845" t="s">
        <v>471</v>
      </c>
      <c r="M13845" s="2">
        <f>+Table3[[#This Row],[CHW]]/Table3[[#This Row],[Count of Airbill Number]]</f>
        <v>35</v>
      </c>
    </row>
    <row r="13846" spans="2:13">
      <c r="B13846" t="s">
        <v>20</v>
      </c>
      <c r="C13846" t="s">
        <v>472</v>
      </c>
      <c r="D13846" t="s">
        <v>22</v>
      </c>
      <c r="E13846" t="s">
        <v>778</v>
      </c>
      <c r="F13846" t="s">
        <v>778</v>
      </c>
      <c r="G13846" t="s">
        <v>325</v>
      </c>
      <c r="H13846" t="s">
        <v>173</v>
      </c>
      <c r="I13846">
        <v>35</v>
      </c>
      <c r="J13846">
        <v>4</v>
      </c>
      <c r="K13846">
        <v>6295</v>
      </c>
      <c r="L13846" t="s">
        <v>471</v>
      </c>
      <c r="M13846" s="2">
        <f>+Table3[[#This Row],[CHW]]/Table3[[#This Row],[Count of Airbill Number]]</f>
        <v>8.75</v>
      </c>
    </row>
    <row r="13847" spans="2:13">
      <c r="B13847" t="s">
        <v>20</v>
      </c>
      <c r="C13847" t="s">
        <v>472</v>
      </c>
      <c r="D13847" t="s">
        <v>22</v>
      </c>
      <c r="E13847" t="s">
        <v>778</v>
      </c>
      <c r="F13847" t="s">
        <v>778</v>
      </c>
      <c r="G13847" t="s">
        <v>561</v>
      </c>
      <c r="H13847" t="s">
        <v>62</v>
      </c>
      <c r="I13847">
        <v>35</v>
      </c>
      <c r="J13847">
        <v>5</v>
      </c>
      <c r="K13847">
        <v>6296</v>
      </c>
      <c r="L13847" t="s">
        <v>471</v>
      </c>
      <c r="M13847" s="2">
        <f>+Table3[[#This Row],[CHW]]/Table3[[#This Row],[Count of Airbill Number]]</f>
        <v>7</v>
      </c>
    </row>
    <row r="13848" spans="2:13">
      <c r="B13848" t="s">
        <v>20</v>
      </c>
      <c r="C13848" t="s">
        <v>472</v>
      </c>
      <c r="D13848" t="s">
        <v>22</v>
      </c>
      <c r="E13848" t="s">
        <v>776</v>
      </c>
      <c r="F13848" t="s">
        <v>776</v>
      </c>
      <c r="G13848" t="s">
        <v>37</v>
      </c>
      <c r="H13848" t="s">
        <v>149</v>
      </c>
      <c r="I13848">
        <v>35</v>
      </c>
      <c r="J13848">
        <v>2</v>
      </c>
      <c r="K13848">
        <v>6297</v>
      </c>
      <c r="L13848" t="s">
        <v>471</v>
      </c>
      <c r="M13848" s="2">
        <f>+Table3[[#This Row],[CHW]]/Table3[[#This Row],[Count of Airbill Number]]</f>
        <v>17.5</v>
      </c>
    </row>
    <row r="13849" spans="2:13">
      <c r="B13849" t="s">
        <v>20</v>
      </c>
      <c r="C13849" t="s">
        <v>472</v>
      </c>
      <c r="D13849" t="s">
        <v>22</v>
      </c>
      <c r="E13849" t="s">
        <v>776</v>
      </c>
      <c r="F13849" t="s">
        <v>776</v>
      </c>
      <c r="G13849" t="s">
        <v>72</v>
      </c>
      <c r="H13849" t="s">
        <v>47</v>
      </c>
      <c r="I13849">
        <v>35</v>
      </c>
      <c r="J13849">
        <v>1</v>
      </c>
      <c r="K13849">
        <v>6298</v>
      </c>
      <c r="L13849" t="s">
        <v>471</v>
      </c>
      <c r="M13849" s="2">
        <f>+Table3[[#This Row],[CHW]]/Table3[[#This Row],[Count of Airbill Number]]</f>
        <v>35</v>
      </c>
    </row>
    <row r="13850" spans="2:13">
      <c r="B13850" t="s">
        <v>20</v>
      </c>
      <c r="C13850" t="s">
        <v>472</v>
      </c>
      <c r="D13850" t="s">
        <v>22</v>
      </c>
      <c r="E13850" t="s">
        <v>776</v>
      </c>
      <c r="F13850" t="s">
        <v>776</v>
      </c>
      <c r="G13850" t="s">
        <v>72</v>
      </c>
      <c r="H13850" t="s">
        <v>43</v>
      </c>
      <c r="I13850">
        <v>35</v>
      </c>
      <c r="J13850">
        <v>2</v>
      </c>
      <c r="K13850">
        <v>6299</v>
      </c>
      <c r="L13850" t="s">
        <v>471</v>
      </c>
      <c r="M13850" s="2">
        <f>+Table3[[#This Row],[CHW]]/Table3[[#This Row],[Count of Airbill Number]]</f>
        <v>17.5</v>
      </c>
    </row>
    <row r="13851" spans="2:13">
      <c r="B13851" t="s">
        <v>20</v>
      </c>
      <c r="C13851" t="s">
        <v>472</v>
      </c>
      <c r="D13851" t="s">
        <v>22</v>
      </c>
      <c r="E13851" t="s">
        <v>778</v>
      </c>
      <c r="F13851" t="s">
        <v>776</v>
      </c>
      <c r="G13851" t="s">
        <v>86</v>
      </c>
      <c r="H13851" t="s">
        <v>47</v>
      </c>
      <c r="I13851">
        <v>35</v>
      </c>
      <c r="J13851">
        <v>1</v>
      </c>
      <c r="K13851">
        <v>6300</v>
      </c>
      <c r="L13851" t="s">
        <v>471</v>
      </c>
      <c r="M13851" s="2">
        <f>+Table3[[#This Row],[CHW]]/Table3[[#This Row],[Count of Airbill Number]]</f>
        <v>35</v>
      </c>
    </row>
    <row r="13852" spans="2:13">
      <c r="B13852" t="s">
        <v>20</v>
      </c>
      <c r="C13852" t="s">
        <v>472</v>
      </c>
      <c r="D13852" t="s">
        <v>22</v>
      </c>
      <c r="E13852" t="s">
        <v>778</v>
      </c>
      <c r="F13852" t="s">
        <v>776</v>
      </c>
      <c r="G13852" t="s">
        <v>86</v>
      </c>
      <c r="H13852" t="s">
        <v>49</v>
      </c>
      <c r="I13852">
        <v>35</v>
      </c>
      <c r="J13852">
        <v>1</v>
      </c>
      <c r="K13852">
        <v>6301</v>
      </c>
      <c r="L13852" t="s">
        <v>471</v>
      </c>
      <c r="M13852" s="2">
        <f>+Table3[[#This Row],[CHW]]/Table3[[#This Row],[Count of Airbill Number]]</f>
        <v>35</v>
      </c>
    </row>
    <row r="13853" spans="2:13">
      <c r="B13853" t="s">
        <v>20</v>
      </c>
      <c r="C13853" t="s">
        <v>472</v>
      </c>
      <c r="D13853" t="s">
        <v>22</v>
      </c>
      <c r="E13853" t="s">
        <v>778</v>
      </c>
      <c r="F13853" t="s">
        <v>778</v>
      </c>
      <c r="G13853" t="s">
        <v>86</v>
      </c>
      <c r="H13853" t="s">
        <v>405</v>
      </c>
      <c r="I13853">
        <v>35</v>
      </c>
      <c r="J13853">
        <v>1</v>
      </c>
      <c r="K13853">
        <v>6302</v>
      </c>
      <c r="L13853" t="s">
        <v>471</v>
      </c>
      <c r="M13853" s="2">
        <f>+Table3[[#This Row],[CHW]]/Table3[[#This Row],[Count of Airbill Number]]</f>
        <v>35</v>
      </c>
    </row>
    <row r="13854" spans="2:13">
      <c r="B13854" t="s">
        <v>20</v>
      </c>
      <c r="C13854" t="s">
        <v>472</v>
      </c>
      <c r="D13854" t="s">
        <v>22</v>
      </c>
      <c r="E13854" t="s">
        <v>776</v>
      </c>
      <c r="F13854" t="s">
        <v>776</v>
      </c>
      <c r="G13854" t="s">
        <v>50</v>
      </c>
      <c r="H13854" t="s">
        <v>39</v>
      </c>
      <c r="I13854">
        <v>35</v>
      </c>
      <c r="J13854">
        <v>1</v>
      </c>
      <c r="K13854">
        <v>6303</v>
      </c>
      <c r="L13854" t="s">
        <v>471</v>
      </c>
      <c r="M13854" s="2">
        <f>+Table3[[#This Row],[CHW]]/Table3[[#This Row],[Count of Airbill Number]]</f>
        <v>35</v>
      </c>
    </row>
    <row r="13855" spans="2:13">
      <c r="B13855" t="s">
        <v>20</v>
      </c>
      <c r="C13855" t="s">
        <v>472</v>
      </c>
      <c r="D13855" t="s">
        <v>22</v>
      </c>
      <c r="E13855" t="s">
        <v>776</v>
      </c>
      <c r="F13855" t="s">
        <v>778</v>
      </c>
      <c r="G13855" t="s">
        <v>84</v>
      </c>
      <c r="H13855" t="s">
        <v>51</v>
      </c>
      <c r="I13855">
        <v>35</v>
      </c>
      <c r="J13855">
        <v>2</v>
      </c>
      <c r="K13855">
        <v>6304</v>
      </c>
      <c r="L13855" t="s">
        <v>471</v>
      </c>
      <c r="M13855" s="2">
        <f>+Table3[[#This Row],[CHW]]/Table3[[#This Row],[Count of Airbill Number]]</f>
        <v>17.5</v>
      </c>
    </row>
    <row r="13856" spans="2:13">
      <c r="B13856" t="s">
        <v>20</v>
      </c>
      <c r="C13856" t="s">
        <v>472</v>
      </c>
      <c r="D13856" t="s">
        <v>22</v>
      </c>
      <c r="E13856" t="s">
        <v>776</v>
      </c>
      <c r="F13856" t="s">
        <v>778</v>
      </c>
      <c r="G13856" t="s">
        <v>85</v>
      </c>
      <c r="H13856" t="s">
        <v>395</v>
      </c>
      <c r="I13856">
        <v>35</v>
      </c>
      <c r="J13856">
        <v>1</v>
      </c>
      <c r="K13856">
        <v>6305</v>
      </c>
      <c r="L13856" t="s">
        <v>471</v>
      </c>
      <c r="M13856" s="2">
        <f>+Table3[[#This Row],[CHW]]/Table3[[#This Row],[Count of Airbill Number]]</f>
        <v>35</v>
      </c>
    </row>
    <row r="13857" spans="2:13">
      <c r="B13857" t="s">
        <v>20</v>
      </c>
      <c r="C13857" t="s">
        <v>472</v>
      </c>
      <c r="D13857" t="s">
        <v>22</v>
      </c>
      <c r="E13857" t="s">
        <v>777</v>
      </c>
      <c r="F13857" t="s">
        <v>778</v>
      </c>
      <c r="G13857" t="s">
        <v>205</v>
      </c>
      <c r="H13857" t="s">
        <v>171</v>
      </c>
      <c r="I13857">
        <v>35</v>
      </c>
      <c r="J13857">
        <v>1</v>
      </c>
      <c r="K13857">
        <v>6306</v>
      </c>
      <c r="L13857" t="s">
        <v>471</v>
      </c>
      <c r="M13857" s="2">
        <f>+Table3[[#This Row],[CHW]]/Table3[[#This Row],[Count of Airbill Number]]</f>
        <v>35</v>
      </c>
    </row>
    <row r="13858" spans="2:13">
      <c r="B13858" t="s">
        <v>20</v>
      </c>
      <c r="C13858" t="s">
        <v>472</v>
      </c>
      <c r="D13858" t="s">
        <v>22</v>
      </c>
      <c r="E13858" t="s">
        <v>776</v>
      </c>
      <c r="F13858" t="s">
        <v>776</v>
      </c>
      <c r="G13858" t="s">
        <v>69</v>
      </c>
      <c r="H13858" t="s">
        <v>33</v>
      </c>
      <c r="I13858">
        <v>35</v>
      </c>
      <c r="J13858">
        <v>1</v>
      </c>
      <c r="K13858">
        <v>6307</v>
      </c>
      <c r="L13858" t="s">
        <v>471</v>
      </c>
      <c r="M13858" s="2">
        <f>+Table3[[#This Row],[CHW]]/Table3[[#This Row],[Count of Airbill Number]]</f>
        <v>35</v>
      </c>
    </row>
    <row r="13859" spans="2:13">
      <c r="B13859" t="s">
        <v>20</v>
      </c>
      <c r="C13859" t="s">
        <v>472</v>
      </c>
      <c r="D13859" t="s">
        <v>22</v>
      </c>
      <c r="E13859" t="s">
        <v>778</v>
      </c>
      <c r="F13859" t="s">
        <v>778</v>
      </c>
      <c r="G13859" t="s">
        <v>155</v>
      </c>
      <c r="H13859" t="s">
        <v>150</v>
      </c>
      <c r="I13859">
        <v>35</v>
      </c>
      <c r="J13859">
        <v>5</v>
      </c>
      <c r="K13859">
        <v>6308</v>
      </c>
      <c r="L13859" t="s">
        <v>471</v>
      </c>
      <c r="M13859" s="2">
        <f>+Table3[[#This Row],[CHW]]/Table3[[#This Row],[Count of Airbill Number]]</f>
        <v>7</v>
      </c>
    </row>
    <row r="13860" spans="2:13">
      <c r="B13860" t="s">
        <v>20</v>
      </c>
      <c r="C13860" t="s">
        <v>472</v>
      </c>
      <c r="D13860" t="s">
        <v>22</v>
      </c>
      <c r="E13860" t="s">
        <v>776</v>
      </c>
      <c r="F13860" t="s">
        <v>776</v>
      </c>
      <c r="G13860" t="s">
        <v>170</v>
      </c>
      <c r="H13860" t="s">
        <v>102</v>
      </c>
      <c r="I13860">
        <v>35</v>
      </c>
      <c r="J13860">
        <v>1</v>
      </c>
      <c r="K13860">
        <v>6309</v>
      </c>
      <c r="L13860" t="s">
        <v>471</v>
      </c>
      <c r="M13860" s="2">
        <f>+Table3[[#This Row],[CHW]]/Table3[[#This Row],[Count of Airbill Number]]</f>
        <v>35</v>
      </c>
    </row>
    <row r="13861" spans="2:13">
      <c r="B13861" t="s">
        <v>20</v>
      </c>
      <c r="C13861" t="s">
        <v>472</v>
      </c>
      <c r="D13861" t="s">
        <v>22</v>
      </c>
      <c r="E13861" t="s">
        <v>778</v>
      </c>
      <c r="F13861" t="s">
        <v>777</v>
      </c>
      <c r="G13861" t="s">
        <v>546</v>
      </c>
      <c r="H13861" t="s">
        <v>106</v>
      </c>
      <c r="I13861">
        <v>35</v>
      </c>
      <c r="J13861">
        <v>2</v>
      </c>
      <c r="K13861">
        <v>6310</v>
      </c>
      <c r="L13861" t="s">
        <v>471</v>
      </c>
      <c r="M13861" s="2">
        <f>+Table3[[#This Row],[CHW]]/Table3[[#This Row],[Count of Airbill Number]]</f>
        <v>17.5</v>
      </c>
    </row>
    <row r="13862" spans="2:13">
      <c r="B13862" t="s">
        <v>20</v>
      </c>
      <c r="C13862" t="s">
        <v>472</v>
      </c>
      <c r="D13862" t="s">
        <v>22</v>
      </c>
      <c r="E13862" t="s">
        <v>778</v>
      </c>
      <c r="F13862" t="s">
        <v>778</v>
      </c>
      <c r="G13862" t="s">
        <v>580</v>
      </c>
      <c r="H13862" t="s">
        <v>150</v>
      </c>
      <c r="I13862">
        <v>35</v>
      </c>
      <c r="J13862">
        <v>1</v>
      </c>
      <c r="K13862">
        <v>6311</v>
      </c>
      <c r="L13862" t="s">
        <v>471</v>
      </c>
      <c r="M13862" s="2">
        <f>+Table3[[#This Row],[CHW]]/Table3[[#This Row],[Count of Airbill Number]]</f>
        <v>35</v>
      </c>
    </row>
    <row r="13863" spans="2:13">
      <c r="B13863" t="s">
        <v>20</v>
      </c>
      <c r="C13863" t="s">
        <v>472</v>
      </c>
      <c r="D13863" t="s">
        <v>22</v>
      </c>
      <c r="E13863" t="s">
        <v>776</v>
      </c>
      <c r="F13863" t="s">
        <v>776</v>
      </c>
      <c r="G13863" t="s">
        <v>83</v>
      </c>
      <c r="H13863" t="s">
        <v>149</v>
      </c>
      <c r="I13863">
        <v>35</v>
      </c>
      <c r="J13863">
        <v>3</v>
      </c>
      <c r="K13863">
        <v>6312</v>
      </c>
      <c r="L13863" t="s">
        <v>471</v>
      </c>
      <c r="M13863" s="2">
        <f>+Table3[[#This Row],[CHW]]/Table3[[#This Row],[Count of Airbill Number]]</f>
        <v>11.666666666666666</v>
      </c>
    </row>
    <row r="13864" spans="2:13">
      <c r="B13864" t="s">
        <v>20</v>
      </c>
      <c r="C13864" t="s">
        <v>472</v>
      </c>
      <c r="D13864" t="s">
        <v>22</v>
      </c>
      <c r="E13864" t="s">
        <v>776</v>
      </c>
      <c r="F13864" t="s">
        <v>776</v>
      </c>
      <c r="G13864" t="s">
        <v>53</v>
      </c>
      <c r="H13864" t="s">
        <v>177</v>
      </c>
      <c r="I13864">
        <v>35</v>
      </c>
      <c r="J13864">
        <v>2</v>
      </c>
      <c r="K13864">
        <v>6313</v>
      </c>
      <c r="L13864" t="s">
        <v>471</v>
      </c>
      <c r="M13864" s="2">
        <f>+Table3[[#This Row],[CHW]]/Table3[[#This Row],[Count of Airbill Number]]</f>
        <v>17.5</v>
      </c>
    </row>
    <row r="13865" spans="2:13">
      <c r="B13865" t="s">
        <v>20</v>
      </c>
      <c r="C13865" t="s">
        <v>472</v>
      </c>
      <c r="D13865" t="s">
        <v>22</v>
      </c>
      <c r="E13865" t="s">
        <v>776</v>
      </c>
      <c r="F13865" t="s">
        <v>776</v>
      </c>
      <c r="G13865" t="s">
        <v>199</v>
      </c>
      <c r="H13865" t="s">
        <v>39</v>
      </c>
      <c r="I13865">
        <v>35</v>
      </c>
      <c r="J13865">
        <v>1</v>
      </c>
      <c r="K13865">
        <v>6314</v>
      </c>
      <c r="L13865" t="s">
        <v>471</v>
      </c>
      <c r="M13865" s="2">
        <f>+Table3[[#This Row],[CHW]]/Table3[[#This Row],[Count of Airbill Number]]</f>
        <v>35</v>
      </c>
    </row>
    <row r="13866" spans="2:13">
      <c r="B13866" t="s">
        <v>20</v>
      </c>
      <c r="C13866" t="s">
        <v>472</v>
      </c>
      <c r="D13866" t="s">
        <v>22</v>
      </c>
      <c r="E13866" t="s">
        <v>776</v>
      </c>
      <c r="F13866" t="s">
        <v>776</v>
      </c>
      <c r="G13866" t="s">
        <v>199</v>
      </c>
      <c r="H13866" t="s">
        <v>24</v>
      </c>
      <c r="I13866">
        <v>35</v>
      </c>
      <c r="J13866">
        <v>1</v>
      </c>
      <c r="K13866">
        <v>6315</v>
      </c>
      <c r="L13866" t="s">
        <v>471</v>
      </c>
      <c r="M13866" s="2">
        <f>+Table3[[#This Row],[CHW]]/Table3[[#This Row],[Count of Airbill Number]]</f>
        <v>35</v>
      </c>
    </row>
    <row r="13867" spans="2:13">
      <c r="B13867" t="s">
        <v>20</v>
      </c>
      <c r="C13867" t="s">
        <v>472</v>
      </c>
      <c r="D13867" t="s">
        <v>22</v>
      </c>
      <c r="E13867" t="s">
        <v>776</v>
      </c>
      <c r="F13867" t="s">
        <v>778</v>
      </c>
      <c r="G13867" t="s">
        <v>59</v>
      </c>
      <c r="H13867" t="s">
        <v>113</v>
      </c>
      <c r="I13867">
        <v>35</v>
      </c>
      <c r="J13867">
        <v>1</v>
      </c>
      <c r="K13867">
        <v>6316</v>
      </c>
      <c r="L13867" t="s">
        <v>471</v>
      </c>
      <c r="M13867" s="2">
        <f>+Table3[[#This Row],[CHW]]/Table3[[#This Row],[Count of Airbill Number]]</f>
        <v>35</v>
      </c>
    </row>
    <row r="13868" spans="2:13">
      <c r="B13868" t="s">
        <v>20</v>
      </c>
      <c r="C13868" t="s">
        <v>472</v>
      </c>
      <c r="D13868" t="s">
        <v>22</v>
      </c>
      <c r="E13868" t="s">
        <v>776</v>
      </c>
      <c r="F13868" t="s">
        <v>778</v>
      </c>
      <c r="G13868" t="s">
        <v>49</v>
      </c>
      <c r="H13868" t="s">
        <v>124</v>
      </c>
      <c r="I13868">
        <v>35</v>
      </c>
      <c r="J13868">
        <v>3</v>
      </c>
      <c r="K13868">
        <v>6317</v>
      </c>
      <c r="L13868" t="s">
        <v>471</v>
      </c>
      <c r="M13868" s="2">
        <f>+Table3[[#This Row],[CHW]]/Table3[[#This Row],[Count of Airbill Number]]</f>
        <v>11.666666666666666</v>
      </c>
    </row>
    <row r="13869" spans="2:13">
      <c r="B13869" t="s">
        <v>20</v>
      </c>
      <c r="C13869" t="s">
        <v>472</v>
      </c>
      <c r="D13869" t="s">
        <v>22</v>
      </c>
      <c r="E13869" t="s">
        <v>777</v>
      </c>
      <c r="F13869" t="s">
        <v>776</v>
      </c>
      <c r="G13869" t="s">
        <v>27</v>
      </c>
      <c r="H13869" t="s">
        <v>116</v>
      </c>
      <c r="I13869">
        <v>35</v>
      </c>
      <c r="J13869">
        <v>3</v>
      </c>
      <c r="K13869">
        <v>6318</v>
      </c>
      <c r="L13869" t="s">
        <v>471</v>
      </c>
      <c r="M13869" s="2">
        <f>+Table3[[#This Row],[CHW]]/Table3[[#This Row],[Count of Airbill Number]]</f>
        <v>11.666666666666666</v>
      </c>
    </row>
    <row r="13870" spans="2:13">
      <c r="B13870" t="s">
        <v>20</v>
      </c>
      <c r="C13870" t="s">
        <v>472</v>
      </c>
      <c r="D13870" t="s">
        <v>22</v>
      </c>
      <c r="E13870" t="s">
        <v>778</v>
      </c>
      <c r="F13870" t="s">
        <v>778</v>
      </c>
      <c r="G13870" t="s">
        <v>666</v>
      </c>
      <c r="H13870" t="s">
        <v>86</v>
      </c>
      <c r="I13870">
        <v>35</v>
      </c>
      <c r="J13870">
        <v>3</v>
      </c>
      <c r="K13870">
        <v>6319</v>
      </c>
      <c r="L13870" t="s">
        <v>471</v>
      </c>
      <c r="M13870" s="2">
        <f>+Table3[[#This Row],[CHW]]/Table3[[#This Row],[Count of Airbill Number]]</f>
        <v>11.666666666666666</v>
      </c>
    </row>
    <row r="13871" spans="2:13">
      <c r="B13871" t="s">
        <v>20</v>
      </c>
      <c r="C13871" t="s">
        <v>472</v>
      </c>
      <c r="D13871" t="s">
        <v>22</v>
      </c>
      <c r="E13871" t="s">
        <v>777</v>
      </c>
      <c r="F13871" t="s">
        <v>778</v>
      </c>
      <c r="G13871" t="s">
        <v>29</v>
      </c>
      <c r="H13871" t="s">
        <v>248</v>
      </c>
      <c r="I13871">
        <v>35</v>
      </c>
      <c r="J13871">
        <v>1</v>
      </c>
      <c r="K13871">
        <v>6320</v>
      </c>
      <c r="L13871" t="s">
        <v>471</v>
      </c>
      <c r="M13871" s="2">
        <f>+Table3[[#This Row],[CHW]]/Table3[[#This Row],[Count of Airbill Number]]</f>
        <v>35</v>
      </c>
    </row>
    <row r="13872" spans="2:13">
      <c r="B13872" t="s">
        <v>20</v>
      </c>
      <c r="C13872" t="s">
        <v>472</v>
      </c>
      <c r="D13872" t="s">
        <v>22</v>
      </c>
      <c r="E13872" t="s">
        <v>777</v>
      </c>
      <c r="F13872" t="s">
        <v>777</v>
      </c>
      <c r="G13872" t="s">
        <v>542</v>
      </c>
      <c r="H13872" t="s">
        <v>517</v>
      </c>
      <c r="I13872">
        <v>35</v>
      </c>
      <c r="J13872">
        <v>2</v>
      </c>
      <c r="K13872">
        <v>6321</v>
      </c>
      <c r="L13872" t="s">
        <v>471</v>
      </c>
      <c r="M13872" s="2">
        <f>+Table3[[#This Row],[CHW]]/Table3[[#This Row],[Count of Airbill Number]]</f>
        <v>17.5</v>
      </c>
    </row>
    <row r="13873" spans="2:13">
      <c r="B13873" t="s">
        <v>20</v>
      </c>
      <c r="C13873" t="s">
        <v>472</v>
      </c>
      <c r="D13873" t="s">
        <v>22</v>
      </c>
      <c r="E13873" t="s">
        <v>776</v>
      </c>
      <c r="F13873" t="s">
        <v>777</v>
      </c>
      <c r="G13873" t="s">
        <v>312</v>
      </c>
      <c r="H13873" t="s">
        <v>110</v>
      </c>
      <c r="I13873">
        <v>35</v>
      </c>
      <c r="J13873">
        <v>1</v>
      </c>
      <c r="K13873">
        <v>6322</v>
      </c>
      <c r="L13873" t="s">
        <v>471</v>
      </c>
      <c r="M13873" s="2">
        <f>+Table3[[#This Row],[CHW]]/Table3[[#This Row],[Count of Airbill Number]]</f>
        <v>35</v>
      </c>
    </row>
    <row r="13874" spans="2:13">
      <c r="B13874" t="s">
        <v>20</v>
      </c>
      <c r="C13874" t="s">
        <v>472</v>
      </c>
      <c r="D13874" t="s">
        <v>36</v>
      </c>
      <c r="E13874" t="s">
        <v>777</v>
      </c>
      <c r="F13874" t="s">
        <v>776</v>
      </c>
      <c r="G13874" t="s">
        <v>227</v>
      </c>
      <c r="H13874" t="s">
        <v>32</v>
      </c>
      <c r="I13874">
        <v>35</v>
      </c>
      <c r="J13874">
        <v>1</v>
      </c>
      <c r="K13874">
        <v>6323</v>
      </c>
      <c r="L13874" t="s">
        <v>471</v>
      </c>
      <c r="M13874" s="2">
        <f>+Table3[[#This Row],[CHW]]/Table3[[#This Row],[Count of Airbill Number]]</f>
        <v>35</v>
      </c>
    </row>
    <row r="13875" spans="2:13">
      <c r="B13875" t="s">
        <v>20</v>
      </c>
      <c r="C13875" t="s">
        <v>472</v>
      </c>
      <c r="D13875" t="s">
        <v>36</v>
      </c>
      <c r="E13875" t="s">
        <v>777</v>
      </c>
      <c r="F13875" t="s">
        <v>776</v>
      </c>
      <c r="G13875" t="s">
        <v>227</v>
      </c>
      <c r="H13875" t="s">
        <v>123</v>
      </c>
      <c r="I13875">
        <v>35</v>
      </c>
      <c r="J13875">
        <v>1</v>
      </c>
      <c r="K13875">
        <v>6324</v>
      </c>
      <c r="L13875" t="s">
        <v>471</v>
      </c>
      <c r="M13875" s="2">
        <f>+Table3[[#This Row],[CHW]]/Table3[[#This Row],[Count of Airbill Number]]</f>
        <v>35</v>
      </c>
    </row>
    <row r="13876" spans="2:13">
      <c r="B13876" t="s">
        <v>20</v>
      </c>
      <c r="C13876" t="s">
        <v>472</v>
      </c>
      <c r="D13876" t="s">
        <v>36</v>
      </c>
      <c r="E13876" t="s">
        <v>777</v>
      </c>
      <c r="F13876" t="s">
        <v>777</v>
      </c>
      <c r="G13876" t="s">
        <v>227</v>
      </c>
      <c r="H13876" t="s">
        <v>709</v>
      </c>
      <c r="I13876">
        <v>35</v>
      </c>
      <c r="J13876">
        <v>1</v>
      </c>
      <c r="K13876">
        <v>6325</v>
      </c>
      <c r="L13876" t="s">
        <v>471</v>
      </c>
      <c r="M13876" s="2">
        <f>+Table3[[#This Row],[CHW]]/Table3[[#This Row],[Count of Airbill Number]]</f>
        <v>35</v>
      </c>
    </row>
    <row r="13877" spans="2:13">
      <c r="B13877" t="s">
        <v>20</v>
      </c>
      <c r="C13877" t="s">
        <v>21</v>
      </c>
      <c r="D13877" t="s">
        <v>22</v>
      </c>
      <c r="E13877" t="s">
        <v>776</v>
      </c>
      <c r="F13877" t="s">
        <v>776</v>
      </c>
      <c r="G13877" t="s">
        <v>216</v>
      </c>
      <c r="H13877" t="s">
        <v>122</v>
      </c>
      <c r="I13877">
        <v>34.979999999999997</v>
      </c>
      <c r="J13877">
        <v>3</v>
      </c>
      <c r="K13877">
        <v>6326</v>
      </c>
      <c r="L13877" t="s">
        <v>471</v>
      </c>
      <c r="M13877" s="2">
        <f>+Table3[[#This Row],[CHW]]/Table3[[#This Row],[Count of Airbill Number]]</f>
        <v>11.659999999999998</v>
      </c>
    </row>
    <row r="13878" spans="2:13">
      <c r="B13878" t="s">
        <v>20</v>
      </c>
      <c r="C13878" t="s">
        <v>21</v>
      </c>
      <c r="D13878" t="s">
        <v>22</v>
      </c>
      <c r="E13878" t="s">
        <v>777</v>
      </c>
      <c r="F13878" t="s">
        <v>778</v>
      </c>
      <c r="G13878" t="s">
        <v>29</v>
      </c>
      <c r="H13878" t="s">
        <v>51</v>
      </c>
      <c r="I13878">
        <v>34.94</v>
      </c>
      <c r="J13878">
        <v>36</v>
      </c>
      <c r="K13878">
        <v>6327</v>
      </c>
      <c r="L13878" t="s">
        <v>471</v>
      </c>
      <c r="M13878" s="2">
        <f>+Table3[[#This Row],[CHW]]/Table3[[#This Row],[Count of Airbill Number]]</f>
        <v>0.9705555555555555</v>
      </c>
    </row>
    <row r="13879" spans="2:13">
      <c r="B13879" t="s">
        <v>35</v>
      </c>
      <c r="C13879" t="s">
        <v>472</v>
      </c>
      <c r="D13879" t="s">
        <v>36</v>
      </c>
      <c r="E13879" t="s">
        <v>778</v>
      </c>
      <c r="F13879" t="s">
        <v>778</v>
      </c>
      <c r="G13879" t="s">
        <v>113</v>
      </c>
      <c r="H13879" t="s">
        <v>90</v>
      </c>
      <c r="I13879">
        <v>34.93</v>
      </c>
      <c r="J13879">
        <v>1</v>
      </c>
      <c r="K13879">
        <v>6328</v>
      </c>
      <c r="L13879" t="s">
        <v>471</v>
      </c>
      <c r="M13879" s="2">
        <f>+Table3[[#This Row],[CHW]]/Table3[[#This Row],[Count of Airbill Number]]</f>
        <v>34.93</v>
      </c>
    </row>
    <row r="13880" spans="2:13">
      <c r="B13880" t="s">
        <v>20</v>
      </c>
      <c r="C13880" t="s">
        <v>472</v>
      </c>
      <c r="D13880" t="s">
        <v>22</v>
      </c>
      <c r="E13880" t="s">
        <v>777</v>
      </c>
      <c r="F13880" t="s">
        <v>777</v>
      </c>
      <c r="G13880" t="s">
        <v>97</v>
      </c>
      <c r="H13880" t="s">
        <v>710</v>
      </c>
      <c r="I13880">
        <v>34.93</v>
      </c>
      <c r="J13880">
        <v>1</v>
      </c>
      <c r="K13880">
        <v>6329</v>
      </c>
      <c r="L13880" t="s">
        <v>471</v>
      </c>
      <c r="M13880" s="2">
        <f>+Table3[[#This Row],[CHW]]/Table3[[#This Row],[Count of Airbill Number]]</f>
        <v>34.93</v>
      </c>
    </row>
    <row r="13881" spans="2:13">
      <c r="B13881" t="s">
        <v>20</v>
      </c>
      <c r="C13881" t="s">
        <v>472</v>
      </c>
      <c r="D13881" t="s">
        <v>22</v>
      </c>
      <c r="E13881" t="s">
        <v>777</v>
      </c>
      <c r="F13881" t="s">
        <v>777</v>
      </c>
      <c r="G13881" t="s">
        <v>97</v>
      </c>
      <c r="H13881" t="s">
        <v>682</v>
      </c>
      <c r="I13881">
        <v>34.93</v>
      </c>
      <c r="J13881">
        <v>1</v>
      </c>
      <c r="K13881">
        <v>6330</v>
      </c>
      <c r="L13881" t="s">
        <v>471</v>
      </c>
      <c r="M13881" s="2">
        <f>+Table3[[#This Row],[CHW]]/Table3[[#This Row],[Count of Airbill Number]]</f>
        <v>34.93</v>
      </c>
    </row>
    <row r="13882" spans="2:13">
      <c r="B13882" t="s">
        <v>20</v>
      </c>
      <c r="C13882" t="s">
        <v>472</v>
      </c>
      <c r="D13882" t="s">
        <v>22</v>
      </c>
      <c r="E13882" t="s">
        <v>777</v>
      </c>
      <c r="F13882" t="s">
        <v>777</v>
      </c>
      <c r="G13882" t="s">
        <v>97</v>
      </c>
      <c r="H13882" t="s">
        <v>684</v>
      </c>
      <c r="I13882">
        <v>34.93</v>
      </c>
      <c r="J13882">
        <v>1</v>
      </c>
      <c r="K13882">
        <v>6331</v>
      </c>
      <c r="L13882" t="s">
        <v>471</v>
      </c>
      <c r="M13882" s="2">
        <f>+Table3[[#This Row],[CHW]]/Table3[[#This Row],[Count of Airbill Number]]</f>
        <v>34.93</v>
      </c>
    </row>
    <row r="13883" spans="2:13">
      <c r="B13883" t="s">
        <v>20</v>
      </c>
      <c r="C13883" t="s">
        <v>472</v>
      </c>
      <c r="D13883" t="s">
        <v>22</v>
      </c>
      <c r="E13883" t="s">
        <v>776</v>
      </c>
      <c r="F13883" t="s">
        <v>778</v>
      </c>
      <c r="G13883" t="s">
        <v>71</v>
      </c>
      <c r="H13883" t="s">
        <v>171</v>
      </c>
      <c r="I13883">
        <v>34.799999999999997</v>
      </c>
      <c r="J13883">
        <v>6</v>
      </c>
      <c r="K13883">
        <v>6332</v>
      </c>
      <c r="L13883" t="s">
        <v>471</v>
      </c>
      <c r="M13883" s="2">
        <f>+Table3[[#This Row],[CHW]]/Table3[[#This Row],[Count of Airbill Number]]</f>
        <v>5.8</v>
      </c>
    </row>
    <row r="13884" spans="2:13">
      <c r="B13884" t="s">
        <v>20</v>
      </c>
      <c r="C13884" t="s">
        <v>472</v>
      </c>
      <c r="D13884" t="s">
        <v>22</v>
      </c>
      <c r="E13884" t="s">
        <v>776</v>
      </c>
      <c r="F13884" t="s">
        <v>778</v>
      </c>
      <c r="G13884" t="s">
        <v>64</v>
      </c>
      <c r="H13884" t="s">
        <v>124</v>
      </c>
      <c r="I13884">
        <v>34.769999999999996</v>
      </c>
      <c r="J13884">
        <v>2</v>
      </c>
      <c r="K13884">
        <v>6333</v>
      </c>
      <c r="L13884" t="s">
        <v>471</v>
      </c>
      <c r="M13884" s="2">
        <f>+Table3[[#This Row],[CHW]]/Table3[[#This Row],[Count of Airbill Number]]</f>
        <v>17.384999999999998</v>
      </c>
    </row>
    <row r="13885" spans="2:13">
      <c r="B13885" t="s">
        <v>20</v>
      </c>
      <c r="C13885" t="s">
        <v>21</v>
      </c>
      <c r="D13885" t="s">
        <v>22</v>
      </c>
      <c r="E13885" t="s">
        <v>777</v>
      </c>
      <c r="F13885" t="s">
        <v>778</v>
      </c>
      <c r="G13885" t="s">
        <v>106</v>
      </c>
      <c r="H13885" t="s">
        <v>51</v>
      </c>
      <c r="I13885">
        <v>34.6</v>
      </c>
      <c r="J13885">
        <v>18</v>
      </c>
      <c r="K13885">
        <v>6334</v>
      </c>
      <c r="L13885" t="s">
        <v>471</v>
      </c>
      <c r="M13885" s="2">
        <f>+Table3[[#This Row],[CHW]]/Table3[[#This Row],[Count of Airbill Number]]</f>
        <v>1.9222222222222223</v>
      </c>
    </row>
    <row r="13886" spans="2:13">
      <c r="B13886" t="s">
        <v>20</v>
      </c>
      <c r="C13886" t="s">
        <v>21</v>
      </c>
      <c r="D13886" t="s">
        <v>22</v>
      </c>
      <c r="E13886" t="s">
        <v>776</v>
      </c>
      <c r="F13886" t="s">
        <v>778</v>
      </c>
      <c r="G13886" t="s">
        <v>216</v>
      </c>
      <c r="H13886" t="s">
        <v>325</v>
      </c>
      <c r="I13886">
        <v>34.56</v>
      </c>
      <c r="J13886">
        <v>1</v>
      </c>
      <c r="K13886">
        <v>6335</v>
      </c>
      <c r="L13886" t="s">
        <v>471</v>
      </c>
      <c r="M13886" s="2">
        <f>+Table3[[#This Row],[CHW]]/Table3[[#This Row],[Count of Airbill Number]]</f>
        <v>34.56</v>
      </c>
    </row>
    <row r="13887" spans="2:13">
      <c r="B13887" t="s">
        <v>20</v>
      </c>
      <c r="C13887" t="s">
        <v>21</v>
      </c>
      <c r="D13887" t="s">
        <v>22</v>
      </c>
      <c r="E13887" t="s">
        <v>776</v>
      </c>
      <c r="F13887" t="s">
        <v>778</v>
      </c>
      <c r="G13887" t="s">
        <v>85</v>
      </c>
      <c r="H13887" t="s">
        <v>150</v>
      </c>
      <c r="I13887">
        <v>34.51</v>
      </c>
      <c r="J13887">
        <v>20</v>
      </c>
      <c r="K13887">
        <v>6336</v>
      </c>
      <c r="L13887" t="s">
        <v>471</v>
      </c>
      <c r="M13887" s="2">
        <f>+Table3[[#This Row],[CHW]]/Table3[[#This Row],[Count of Airbill Number]]</f>
        <v>1.7254999999999998</v>
      </c>
    </row>
    <row r="13888" spans="2:13">
      <c r="B13888" t="s">
        <v>35</v>
      </c>
      <c r="C13888" t="s">
        <v>472</v>
      </c>
      <c r="D13888" t="s">
        <v>36</v>
      </c>
      <c r="E13888" t="s">
        <v>776</v>
      </c>
      <c r="F13888" t="s">
        <v>776</v>
      </c>
      <c r="G13888" t="s">
        <v>85</v>
      </c>
      <c r="H13888" t="s">
        <v>183</v>
      </c>
      <c r="I13888">
        <v>34.5</v>
      </c>
      <c r="J13888">
        <v>1</v>
      </c>
      <c r="K13888">
        <v>6337</v>
      </c>
      <c r="L13888" t="s">
        <v>471</v>
      </c>
      <c r="M13888" s="2">
        <f>+Table3[[#This Row],[CHW]]/Table3[[#This Row],[Count of Airbill Number]]</f>
        <v>34.5</v>
      </c>
    </row>
    <row r="13889" spans="2:13">
      <c r="B13889" t="s">
        <v>20</v>
      </c>
      <c r="C13889" t="s">
        <v>21</v>
      </c>
      <c r="D13889" t="s">
        <v>22</v>
      </c>
      <c r="E13889" t="s">
        <v>776</v>
      </c>
      <c r="F13889" t="s">
        <v>778</v>
      </c>
      <c r="G13889" t="s">
        <v>39</v>
      </c>
      <c r="H13889" t="s">
        <v>86</v>
      </c>
      <c r="I13889">
        <v>34.5</v>
      </c>
      <c r="J13889">
        <v>4</v>
      </c>
      <c r="K13889">
        <v>6338</v>
      </c>
      <c r="L13889" t="s">
        <v>471</v>
      </c>
      <c r="M13889" s="2">
        <f>+Table3[[#This Row],[CHW]]/Table3[[#This Row],[Count of Airbill Number]]</f>
        <v>8.625</v>
      </c>
    </row>
    <row r="13890" spans="2:13">
      <c r="B13890" t="s">
        <v>20</v>
      </c>
      <c r="C13890" t="s">
        <v>21</v>
      </c>
      <c r="D13890" t="s">
        <v>22</v>
      </c>
      <c r="E13890" t="s">
        <v>778</v>
      </c>
      <c r="F13890" t="s">
        <v>777</v>
      </c>
      <c r="G13890" t="s">
        <v>233</v>
      </c>
      <c r="H13890" t="s">
        <v>162</v>
      </c>
      <c r="I13890">
        <v>34.43</v>
      </c>
      <c r="J13890">
        <v>3</v>
      </c>
      <c r="K13890">
        <v>6339</v>
      </c>
      <c r="L13890" t="s">
        <v>471</v>
      </c>
      <c r="M13890" s="2">
        <f>+Table3[[#This Row],[CHW]]/Table3[[#This Row],[Count of Airbill Number]]</f>
        <v>11.476666666666667</v>
      </c>
    </row>
    <row r="13891" spans="2:13">
      <c r="B13891" t="s">
        <v>35</v>
      </c>
      <c r="C13891" t="s">
        <v>472</v>
      </c>
      <c r="D13891" t="s">
        <v>36</v>
      </c>
      <c r="E13891" t="s">
        <v>776</v>
      </c>
      <c r="F13891" t="s">
        <v>776</v>
      </c>
      <c r="G13891" t="s">
        <v>37</v>
      </c>
      <c r="H13891" t="s">
        <v>69</v>
      </c>
      <c r="I13891">
        <v>34.299999999999997</v>
      </c>
      <c r="J13891">
        <v>4</v>
      </c>
      <c r="K13891">
        <v>6340</v>
      </c>
      <c r="L13891" t="s">
        <v>471</v>
      </c>
      <c r="M13891" s="2">
        <f>+Table3[[#This Row],[CHW]]/Table3[[#This Row],[Count of Airbill Number]]</f>
        <v>8.5749999999999993</v>
      </c>
    </row>
    <row r="13892" spans="2:13">
      <c r="B13892" t="s">
        <v>20</v>
      </c>
      <c r="C13892" t="s">
        <v>472</v>
      </c>
      <c r="D13892" t="s">
        <v>22</v>
      </c>
      <c r="E13892" t="s">
        <v>777</v>
      </c>
      <c r="F13892" t="s">
        <v>777</v>
      </c>
      <c r="G13892" t="s">
        <v>290</v>
      </c>
      <c r="H13892" t="s">
        <v>593</v>
      </c>
      <c r="I13892">
        <v>34.1</v>
      </c>
      <c r="J13892">
        <v>2</v>
      </c>
      <c r="K13892">
        <v>6341</v>
      </c>
      <c r="L13892" t="s">
        <v>471</v>
      </c>
      <c r="M13892" s="2">
        <f>+Table3[[#This Row],[CHW]]/Table3[[#This Row],[Count of Airbill Number]]</f>
        <v>17.05</v>
      </c>
    </row>
    <row r="13893" spans="2:13">
      <c r="B13893" t="s">
        <v>35</v>
      </c>
      <c r="C13893" t="s">
        <v>21</v>
      </c>
      <c r="D13893" t="s">
        <v>36</v>
      </c>
      <c r="E13893" t="s">
        <v>777</v>
      </c>
      <c r="F13893" t="s">
        <v>777</v>
      </c>
      <c r="G13893" t="s">
        <v>374</v>
      </c>
      <c r="H13893" t="s">
        <v>489</v>
      </c>
      <c r="I13893">
        <v>34</v>
      </c>
      <c r="J13893">
        <v>8</v>
      </c>
      <c r="K13893">
        <v>6342</v>
      </c>
      <c r="L13893" t="s">
        <v>471</v>
      </c>
      <c r="M13893" s="2">
        <f>+Table3[[#This Row],[CHW]]/Table3[[#This Row],[Count of Airbill Number]]</f>
        <v>4.25</v>
      </c>
    </row>
    <row r="13894" spans="2:13">
      <c r="B13894" t="s">
        <v>35</v>
      </c>
      <c r="C13894" t="s">
        <v>472</v>
      </c>
      <c r="D13894" t="s">
        <v>36</v>
      </c>
      <c r="E13894" t="s">
        <v>776</v>
      </c>
      <c r="F13894" t="s">
        <v>776</v>
      </c>
      <c r="G13894" t="s">
        <v>32</v>
      </c>
      <c r="H13894" t="s">
        <v>54</v>
      </c>
      <c r="I13894">
        <v>34</v>
      </c>
      <c r="J13894">
        <v>2</v>
      </c>
      <c r="K13894">
        <v>6343</v>
      </c>
      <c r="L13894" t="s">
        <v>471</v>
      </c>
      <c r="M13894" s="2">
        <f>+Table3[[#This Row],[CHW]]/Table3[[#This Row],[Count of Airbill Number]]</f>
        <v>17</v>
      </c>
    </row>
    <row r="13895" spans="2:13">
      <c r="B13895" t="s">
        <v>20</v>
      </c>
      <c r="C13895" t="s">
        <v>21</v>
      </c>
      <c r="D13895" t="s">
        <v>22</v>
      </c>
      <c r="E13895" t="s">
        <v>778</v>
      </c>
      <c r="F13895" t="s">
        <v>778</v>
      </c>
      <c r="G13895" t="s">
        <v>310</v>
      </c>
      <c r="H13895" t="s">
        <v>150</v>
      </c>
      <c r="I13895">
        <v>34</v>
      </c>
      <c r="J13895">
        <v>20</v>
      </c>
      <c r="K13895">
        <v>6344</v>
      </c>
      <c r="L13895" t="s">
        <v>471</v>
      </c>
      <c r="M13895" s="2">
        <f>+Table3[[#This Row],[CHW]]/Table3[[#This Row],[Count of Airbill Number]]</f>
        <v>1.7</v>
      </c>
    </row>
    <row r="13896" spans="2:13">
      <c r="B13896" t="s">
        <v>20</v>
      </c>
      <c r="C13896" t="s">
        <v>21</v>
      </c>
      <c r="D13896" t="s">
        <v>22</v>
      </c>
      <c r="E13896" t="s">
        <v>777</v>
      </c>
      <c r="F13896" t="s">
        <v>777</v>
      </c>
      <c r="G13896" t="s">
        <v>55</v>
      </c>
      <c r="H13896" t="s">
        <v>429</v>
      </c>
      <c r="I13896">
        <v>34</v>
      </c>
      <c r="J13896">
        <v>5</v>
      </c>
      <c r="K13896">
        <v>6345</v>
      </c>
      <c r="L13896" t="s">
        <v>471</v>
      </c>
      <c r="M13896" s="2">
        <f>+Table3[[#This Row],[CHW]]/Table3[[#This Row],[Count of Airbill Number]]</f>
        <v>6.8</v>
      </c>
    </row>
    <row r="13897" spans="2:13">
      <c r="B13897" t="s">
        <v>20</v>
      </c>
      <c r="C13897" t="s">
        <v>21</v>
      </c>
      <c r="D13897" t="s">
        <v>22</v>
      </c>
      <c r="E13897" t="s">
        <v>778</v>
      </c>
      <c r="F13897" t="s">
        <v>777</v>
      </c>
      <c r="G13897" t="s">
        <v>150</v>
      </c>
      <c r="H13897" t="s">
        <v>29</v>
      </c>
      <c r="I13897">
        <v>34</v>
      </c>
      <c r="J13897">
        <v>5</v>
      </c>
      <c r="K13897">
        <v>6346</v>
      </c>
      <c r="L13897" t="s">
        <v>471</v>
      </c>
      <c r="M13897" s="2">
        <f>+Table3[[#This Row],[CHW]]/Table3[[#This Row],[Count of Airbill Number]]</f>
        <v>6.8</v>
      </c>
    </row>
    <row r="13898" spans="2:13">
      <c r="B13898" t="s">
        <v>20</v>
      </c>
      <c r="C13898" t="s">
        <v>21</v>
      </c>
      <c r="D13898" t="s">
        <v>22</v>
      </c>
      <c r="E13898" t="s">
        <v>776</v>
      </c>
      <c r="F13898" t="s">
        <v>776</v>
      </c>
      <c r="G13898" t="s">
        <v>33</v>
      </c>
      <c r="H13898" t="s">
        <v>49</v>
      </c>
      <c r="I13898">
        <v>34</v>
      </c>
      <c r="J13898">
        <v>7</v>
      </c>
      <c r="K13898">
        <v>6347</v>
      </c>
      <c r="L13898" t="s">
        <v>471</v>
      </c>
      <c r="M13898" s="2">
        <f>+Table3[[#This Row],[CHW]]/Table3[[#This Row],[Count of Airbill Number]]</f>
        <v>4.8571428571428568</v>
      </c>
    </row>
    <row r="13899" spans="2:13">
      <c r="B13899" t="s">
        <v>20</v>
      </c>
      <c r="C13899" t="s">
        <v>21</v>
      </c>
      <c r="D13899" t="s">
        <v>22</v>
      </c>
      <c r="E13899" t="s">
        <v>777</v>
      </c>
      <c r="F13899" t="s">
        <v>777</v>
      </c>
      <c r="G13899" t="s">
        <v>509</v>
      </c>
      <c r="H13899" t="s">
        <v>274</v>
      </c>
      <c r="I13899">
        <v>34</v>
      </c>
      <c r="J13899">
        <v>33</v>
      </c>
      <c r="K13899">
        <v>6348</v>
      </c>
      <c r="L13899" t="s">
        <v>471</v>
      </c>
      <c r="M13899" s="2">
        <f>+Table3[[#This Row],[CHW]]/Table3[[#This Row],[Count of Airbill Number]]</f>
        <v>1.0303030303030303</v>
      </c>
    </row>
    <row r="13900" spans="2:13">
      <c r="B13900" t="s">
        <v>20</v>
      </c>
      <c r="C13900" t="s">
        <v>21</v>
      </c>
      <c r="D13900" t="s">
        <v>22</v>
      </c>
      <c r="E13900" t="s">
        <v>778</v>
      </c>
      <c r="F13900" t="s">
        <v>778</v>
      </c>
      <c r="G13900" t="s">
        <v>86</v>
      </c>
      <c r="H13900" t="s">
        <v>155</v>
      </c>
      <c r="I13900">
        <v>34</v>
      </c>
      <c r="J13900">
        <v>25</v>
      </c>
      <c r="K13900">
        <v>6349</v>
      </c>
      <c r="L13900" t="s">
        <v>471</v>
      </c>
      <c r="M13900" s="2">
        <f>+Table3[[#This Row],[CHW]]/Table3[[#This Row],[Count of Airbill Number]]</f>
        <v>1.36</v>
      </c>
    </row>
    <row r="13901" spans="2:13">
      <c r="B13901" t="s">
        <v>20</v>
      </c>
      <c r="C13901" t="s">
        <v>21</v>
      </c>
      <c r="D13901" t="s">
        <v>36</v>
      </c>
      <c r="E13901" t="s">
        <v>777</v>
      </c>
      <c r="F13901" t="s">
        <v>777</v>
      </c>
      <c r="G13901" t="s">
        <v>110</v>
      </c>
      <c r="H13901" t="s">
        <v>44</v>
      </c>
      <c r="I13901">
        <v>34</v>
      </c>
      <c r="J13901">
        <v>31</v>
      </c>
      <c r="K13901">
        <v>6350</v>
      </c>
      <c r="L13901" t="s">
        <v>471</v>
      </c>
      <c r="M13901" s="2">
        <f>+Table3[[#This Row],[CHW]]/Table3[[#This Row],[Count of Airbill Number]]</f>
        <v>1.096774193548387</v>
      </c>
    </row>
    <row r="13902" spans="2:13">
      <c r="B13902" t="s">
        <v>20</v>
      </c>
      <c r="C13902" t="s">
        <v>472</v>
      </c>
      <c r="D13902" t="s">
        <v>22</v>
      </c>
      <c r="E13902" t="s">
        <v>777</v>
      </c>
      <c r="F13902" t="s">
        <v>778</v>
      </c>
      <c r="G13902" t="s">
        <v>481</v>
      </c>
      <c r="H13902" t="s">
        <v>210</v>
      </c>
      <c r="I13902">
        <v>34</v>
      </c>
      <c r="J13902">
        <v>1</v>
      </c>
      <c r="K13902">
        <v>6351</v>
      </c>
      <c r="L13902" t="s">
        <v>471</v>
      </c>
      <c r="M13902" s="2">
        <f>+Table3[[#This Row],[CHW]]/Table3[[#This Row],[Count of Airbill Number]]</f>
        <v>34</v>
      </c>
    </row>
    <row r="13903" spans="2:13">
      <c r="B13903" t="s">
        <v>20</v>
      </c>
      <c r="C13903" t="s">
        <v>472</v>
      </c>
      <c r="D13903" t="s">
        <v>22</v>
      </c>
      <c r="E13903" t="s">
        <v>778</v>
      </c>
      <c r="F13903" t="s">
        <v>778</v>
      </c>
      <c r="G13903" t="s">
        <v>112</v>
      </c>
      <c r="H13903" t="s">
        <v>250</v>
      </c>
      <c r="I13903">
        <v>34</v>
      </c>
      <c r="J13903">
        <v>3</v>
      </c>
      <c r="K13903">
        <v>6352</v>
      </c>
      <c r="L13903" t="s">
        <v>471</v>
      </c>
      <c r="M13903" s="2">
        <f>+Table3[[#This Row],[CHW]]/Table3[[#This Row],[Count of Airbill Number]]</f>
        <v>11.333333333333334</v>
      </c>
    </row>
    <row r="13904" spans="2:13">
      <c r="B13904" t="s">
        <v>20</v>
      </c>
      <c r="C13904" t="s">
        <v>472</v>
      </c>
      <c r="D13904" t="s">
        <v>22</v>
      </c>
      <c r="E13904" t="s">
        <v>778</v>
      </c>
      <c r="F13904" t="s">
        <v>778</v>
      </c>
      <c r="G13904" t="s">
        <v>112</v>
      </c>
      <c r="H13904" t="s">
        <v>621</v>
      </c>
      <c r="I13904">
        <v>34</v>
      </c>
      <c r="J13904">
        <v>3</v>
      </c>
      <c r="K13904">
        <v>6353</v>
      </c>
      <c r="L13904" t="s">
        <v>471</v>
      </c>
      <c r="M13904" s="2">
        <f>+Table3[[#This Row],[CHW]]/Table3[[#This Row],[Count of Airbill Number]]</f>
        <v>11.333333333333334</v>
      </c>
    </row>
    <row r="13905" spans="2:13">
      <c r="B13905" t="s">
        <v>20</v>
      </c>
      <c r="C13905" t="s">
        <v>472</v>
      </c>
      <c r="D13905" t="s">
        <v>22</v>
      </c>
      <c r="E13905" t="s">
        <v>776</v>
      </c>
      <c r="F13905" t="s">
        <v>778</v>
      </c>
      <c r="G13905" t="s">
        <v>64</v>
      </c>
      <c r="H13905" t="s">
        <v>112</v>
      </c>
      <c r="I13905">
        <v>34</v>
      </c>
      <c r="J13905">
        <v>2</v>
      </c>
      <c r="K13905">
        <v>6354</v>
      </c>
      <c r="L13905" t="s">
        <v>471</v>
      </c>
      <c r="M13905" s="2">
        <f>+Table3[[#This Row],[CHW]]/Table3[[#This Row],[Count of Airbill Number]]</f>
        <v>17</v>
      </c>
    </row>
    <row r="13906" spans="2:13">
      <c r="B13906" t="s">
        <v>20</v>
      </c>
      <c r="C13906" t="s">
        <v>472</v>
      </c>
      <c r="D13906" t="s">
        <v>22</v>
      </c>
      <c r="E13906" t="s">
        <v>776</v>
      </c>
      <c r="F13906" t="s">
        <v>776</v>
      </c>
      <c r="G13906" t="s">
        <v>71</v>
      </c>
      <c r="H13906" t="s">
        <v>85</v>
      </c>
      <c r="I13906">
        <v>34</v>
      </c>
      <c r="J13906">
        <v>2</v>
      </c>
      <c r="K13906">
        <v>6355</v>
      </c>
      <c r="L13906" t="s">
        <v>471</v>
      </c>
      <c r="M13906" s="2">
        <f>+Table3[[#This Row],[CHW]]/Table3[[#This Row],[Count of Airbill Number]]</f>
        <v>17</v>
      </c>
    </row>
    <row r="13907" spans="2:13">
      <c r="B13907" t="s">
        <v>20</v>
      </c>
      <c r="C13907" t="s">
        <v>472</v>
      </c>
      <c r="D13907" t="s">
        <v>22</v>
      </c>
      <c r="E13907" t="s">
        <v>777</v>
      </c>
      <c r="F13907" t="s">
        <v>777</v>
      </c>
      <c r="G13907" t="s">
        <v>274</v>
      </c>
      <c r="H13907" t="s">
        <v>583</v>
      </c>
      <c r="I13907">
        <v>34</v>
      </c>
      <c r="J13907">
        <v>4</v>
      </c>
      <c r="K13907">
        <v>6356</v>
      </c>
      <c r="L13907" t="s">
        <v>471</v>
      </c>
      <c r="M13907" s="2">
        <f>+Table3[[#This Row],[CHW]]/Table3[[#This Row],[Count of Airbill Number]]</f>
        <v>8.5</v>
      </c>
    </row>
    <row r="13908" spans="2:13">
      <c r="B13908" t="s">
        <v>20</v>
      </c>
      <c r="C13908" t="s">
        <v>472</v>
      </c>
      <c r="D13908" t="s">
        <v>22</v>
      </c>
      <c r="E13908" t="s">
        <v>776</v>
      </c>
      <c r="F13908" t="s">
        <v>776</v>
      </c>
      <c r="G13908" t="s">
        <v>432</v>
      </c>
      <c r="H13908" t="s">
        <v>502</v>
      </c>
      <c r="I13908">
        <v>34</v>
      </c>
      <c r="J13908">
        <v>2</v>
      </c>
      <c r="K13908">
        <v>6357</v>
      </c>
      <c r="L13908" t="s">
        <v>471</v>
      </c>
      <c r="M13908" s="2">
        <f>+Table3[[#This Row],[CHW]]/Table3[[#This Row],[Count of Airbill Number]]</f>
        <v>17</v>
      </c>
    </row>
    <row r="13909" spans="2:13">
      <c r="B13909" t="s">
        <v>20</v>
      </c>
      <c r="C13909" t="s">
        <v>472</v>
      </c>
      <c r="D13909" t="s">
        <v>22</v>
      </c>
      <c r="E13909" t="s">
        <v>778</v>
      </c>
      <c r="F13909" t="s">
        <v>778</v>
      </c>
      <c r="G13909" t="s">
        <v>269</v>
      </c>
      <c r="H13909" t="s">
        <v>393</v>
      </c>
      <c r="I13909">
        <v>34</v>
      </c>
      <c r="J13909">
        <v>1</v>
      </c>
      <c r="K13909">
        <v>6358</v>
      </c>
      <c r="L13909" t="s">
        <v>471</v>
      </c>
      <c r="M13909" s="2">
        <f>+Table3[[#This Row],[CHW]]/Table3[[#This Row],[Count of Airbill Number]]</f>
        <v>34</v>
      </c>
    </row>
    <row r="13910" spans="2:13">
      <c r="B13910" t="s">
        <v>20</v>
      </c>
      <c r="C13910" t="s">
        <v>472</v>
      </c>
      <c r="D13910" t="s">
        <v>22</v>
      </c>
      <c r="E13910" t="s">
        <v>778</v>
      </c>
      <c r="F13910" t="s">
        <v>778</v>
      </c>
      <c r="G13910" t="s">
        <v>269</v>
      </c>
      <c r="H13910" t="s">
        <v>476</v>
      </c>
      <c r="I13910">
        <v>34</v>
      </c>
      <c r="J13910">
        <v>1</v>
      </c>
      <c r="K13910">
        <v>6359</v>
      </c>
      <c r="L13910" t="s">
        <v>471</v>
      </c>
      <c r="M13910" s="2">
        <f>+Table3[[#This Row],[CHW]]/Table3[[#This Row],[Count of Airbill Number]]</f>
        <v>34</v>
      </c>
    </row>
    <row r="13911" spans="2:13">
      <c r="B13911" t="s">
        <v>20</v>
      </c>
      <c r="C13911" t="s">
        <v>472</v>
      </c>
      <c r="D13911" t="s">
        <v>22</v>
      </c>
      <c r="E13911" t="s">
        <v>778</v>
      </c>
      <c r="F13911" t="s">
        <v>778</v>
      </c>
      <c r="G13911" t="s">
        <v>269</v>
      </c>
      <c r="H13911" t="s">
        <v>161</v>
      </c>
      <c r="I13911">
        <v>34</v>
      </c>
      <c r="J13911">
        <v>1</v>
      </c>
      <c r="K13911">
        <v>6360</v>
      </c>
      <c r="L13911" t="s">
        <v>471</v>
      </c>
      <c r="M13911" s="2">
        <f>+Table3[[#This Row],[CHW]]/Table3[[#This Row],[Count of Airbill Number]]</f>
        <v>34</v>
      </c>
    </row>
    <row r="13912" spans="2:13">
      <c r="B13912" t="s">
        <v>20</v>
      </c>
      <c r="C13912" t="s">
        <v>472</v>
      </c>
      <c r="D13912" t="s">
        <v>22</v>
      </c>
      <c r="E13912" t="s">
        <v>778</v>
      </c>
      <c r="F13912" t="s">
        <v>778</v>
      </c>
      <c r="G13912" t="s">
        <v>269</v>
      </c>
      <c r="H13912" t="s">
        <v>353</v>
      </c>
      <c r="I13912">
        <v>34</v>
      </c>
      <c r="J13912">
        <v>1</v>
      </c>
      <c r="K13912">
        <v>6361</v>
      </c>
      <c r="L13912" t="s">
        <v>471</v>
      </c>
      <c r="M13912" s="2">
        <f>+Table3[[#This Row],[CHW]]/Table3[[#This Row],[Count of Airbill Number]]</f>
        <v>34</v>
      </c>
    </row>
    <row r="13913" spans="2:13">
      <c r="B13913" t="s">
        <v>20</v>
      </c>
      <c r="C13913" t="s">
        <v>472</v>
      </c>
      <c r="D13913" t="s">
        <v>22</v>
      </c>
      <c r="E13913" t="s">
        <v>776</v>
      </c>
      <c r="F13913" t="s">
        <v>776</v>
      </c>
      <c r="G13913" t="s">
        <v>93</v>
      </c>
      <c r="H13913" t="s">
        <v>77</v>
      </c>
      <c r="I13913">
        <v>34</v>
      </c>
      <c r="J13913">
        <v>1</v>
      </c>
      <c r="K13913">
        <v>6362</v>
      </c>
      <c r="L13913" t="s">
        <v>471</v>
      </c>
      <c r="M13913" s="2">
        <f>+Table3[[#This Row],[CHW]]/Table3[[#This Row],[Count of Airbill Number]]</f>
        <v>34</v>
      </c>
    </row>
    <row r="13914" spans="2:13">
      <c r="B13914" t="s">
        <v>20</v>
      </c>
      <c r="C13914" t="s">
        <v>472</v>
      </c>
      <c r="D13914" t="s">
        <v>22</v>
      </c>
      <c r="E13914" t="s">
        <v>777</v>
      </c>
      <c r="F13914" t="s">
        <v>776</v>
      </c>
      <c r="G13914" t="s">
        <v>259</v>
      </c>
      <c r="H13914" t="s">
        <v>175</v>
      </c>
      <c r="I13914">
        <v>34</v>
      </c>
      <c r="J13914">
        <v>3</v>
      </c>
      <c r="K13914">
        <v>6363</v>
      </c>
      <c r="L13914" t="s">
        <v>471</v>
      </c>
      <c r="M13914" s="2">
        <f>+Table3[[#This Row],[CHW]]/Table3[[#This Row],[Count of Airbill Number]]</f>
        <v>11.333333333333334</v>
      </c>
    </row>
    <row r="13915" spans="2:13">
      <c r="B13915" t="s">
        <v>20</v>
      </c>
      <c r="C13915" t="s">
        <v>472</v>
      </c>
      <c r="D13915" t="s">
        <v>22</v>
      </c>
      <c r="E13915" t="s">
        <v>776</v>
      </c>
      <c r="F13915" t="s">
        <v>776</v>
      </c>
      <c r="G13915" t="s">
        <v>57</v>
      </c>
      <c r="H13915" t="s">
        <v>85</v>
      </c>
      <c r="I13915">
        <v>34</v>
      </c>
      <c r="J13915">
        <v>2</v>
      </c>
      <c r="K13915">
        <v>6364</v>
      </c>
      <c r="L13915" t="s">
        <v>471</v>
      </c>
      <c r="M13915" s="2">
        <f>+Table3[[#This Row],[CHW]]/Table3[[#This Row],[Count of Airbill Number]]</f>
        <v>17</v>
      </c>
    </row>
    <row r="13916" spans="2:13">
      <c r="B13916" t="s">
        <v>20</v>
      </c>
      <c r="C13916" t="s">
        <v>472</v>
      </c>
      <c r="D13916" t="s">
        <v>22</v>
      </c>
      <c r="E13916" t="s">
        <v>776</v>
      </c>
      <c r="F13916" t="s">
        <v>776</v>
      </c>
      <c r="G13916" t="s">
        <v>72</v>
      </c>
      <c r="H13916" t="s">
        <v>88</v>
      </c>
      <c r="I13916">
        <v>34</v>
      </c>
      <c r="J13916">
        <v>1</v>
      </c>
      <c r="K13916">
        <v>6365</v>
      </c>
      <c r="L13916" t="s">
        <v>471</v>
      </c>
      <c r="M13916" s="2">
        <f>+Table3[[#This Row],[CHW]]/Table3[[#This Row],[Count of Airbill Number]]</f>
        <v>34</v>
      </c>
    </row>
    <row r="13917" spans="2:13">
      <c r="B13917" t="s">
        <v>20</v>
      </c>
      <c r="C13917" t="s">
        <v>472</v>
      </c>
      <c r="D13917" t="s">
        <v>22</v>
      </c>
      <c r="E13917" t="s">
        <v>778</v>
      </c>
      <c r="F13917" t="s">
        <v>778</v>
      </c>
      <c r="G13917" t="s">
        <v>358</v>
      </c>
      <c r="H13917" t="s">
        <v>150</v>
      </c>
      <c r="I13917">
        <v>34</v>
      </c>
      <c r="J13917">
        <v>3</v>
      </c>
      <c r="K13917">
        <v>6366</v>
      </c>
      <c r="L13917" t="s">
        <v>471</v>
      </c>
      <c r="M13917" s="2">
        <f>+Table3[[#This Row],[CHW]]/Table3[[#This Row],[Count of Airbill Number]]</f>
        <v>11.333333333333334</v>
      </c>
    </row>
    <row r="13918" spans="2:13">
      <c r="B13918" t="s">
        <v>20</v>
      </c>
      <c r="C13918" t="s">
        <v>472</v>
      </c>
      <c r="D13918" t="s">
        <v>22</v>
      </c>
      <c r="E13918" t="s">
        <v>778</v>
      </c>
      <c r="F13918" t="s">
        <v>778</v>
      </c>
      <c r="G13918" t="s">
        <v>90</v>
      </c>
      <c r="H13918" t="s">
        <v>353</v>
      </c>
      <c r="I13918">
        <v>34</v>
      </c>
      <c r="J13918">
        <v>1</v>
      </c>
      <c r="K13918">
        <v>6367</v>
      </c>
      <c r="L13918" t="s">
        <v>471</v>
      </c>
      <c r="M13918" s="2">
        <f>+Table3[[#This Row],[CHW]]/Table3[[#This Row],[Count of Airbill Number]]</f>
        <v>34</v>
      </c>
    </row>
    <row r="13919" spans="2:13">
      <c r="B13919" t="s">
        <v>20</v>
      </c>
      <c r="C13919" t="s">
        <v>472</v>
      </c>
      <c r="D13919" t="s">
        <v>22</v>
      </c>
      <c r="E13919" t="s">
        <v>777</v>
      </c>
      <c r="F13919" t="s">
        <v>778</v>
      </c>
      <c r="G13919" t="s">
        <v>44</v>
      </c>
      <c r="H13919" t="s">
        <v>457</v>
      </c>
      <c r="I13919">
        <v>34</v>
      </c>
      <c r="J13919">
        <v>1</v>
      </c>
      <c r="K13919">
        <v>6368</v>
      </c>
      <c r="L13919" t="s">
        <v>471</v>
      </c>
      <c r="M13919" s="2">
        <f>+Table3[[#This Row],[CHW]]/Table3[[#This Row],[Count of Airbill Number]]</f>
        <v>34</v>
      </c>
    </row>
    <row r="13920" spans="2:13">
      <c r="B13920" t="s">
        <v>20</v>
      </c>
      <c r="C13920" t="s">
        <v>472</v>
      </c>
      <c r="D13920" t="s">
        <v>22</v>
      </c>
      <c r="E13920" t="s">
        <v>777</v>
      </c>
      <c r="F13920" t="s">
        <v>777</v>
      </c>
      <c r="G13920" t="s">
        <v>44</v>
      </c>
      <c r="H13920" t="s">
        <v>711</v>
      </c>
      <c r="I13920">
        <v>34</v>
      </c>
      <c r="J13920">
        <v>1</v>
      </c>
      <c r="K13920">
        <v>6369</v>
      </c>
      <c r="L13920" t="s">
        <v>471</v>
      </c>
      <c r="M13920" s="2">
        <f>+Table3[[#This Row],[CHW]]/Table3[[#This Row],[Count of Airbill Number]]</f>
        <v>34</v>
      </c>
    </row>
    <row r="13921" spans="2:13">
      <c r="B13921" t="s">
        <v>20</v>
      </c>
      <c r="C13921" t="s">
        <v>472</v>
      </c>
      <c r="D13921" t="s">
        <v>22</v>
      </c>
      <c r="E13921" t="s">
        <v>777</v>
      </c>
      <c r="F13921" t="s">
        <v>777</v>
      </c>
      <c r="G13921" t="s">
        <v>44</v>
      </c>
      <c r="H13921" t="s">
        <v>52</v>
      </c>
      <c r="I13921">
        <v>34</v>
      </c>
      <c r="J13921">
        <v>1</v>
      </c>
      <c r="K13921">
        <v>6370</v>
      </c>
      <c r="L13921" t="s">
        <v>471</v>
      </c>
      <c r="M13921" s="2">
        <f>+Table3[[#This Row],[CHW]]/Table3[[#This Row],[Count of Airbill Number]]</f>
        <v>34</v>
      </c>
    </row>
    <row r="13922" spans="2:13">
      <c r="B13922" t="s">
        <v>20</v>
      </c>
      <c r="C13922" t="s">
        <v>472</v>
      </c>
      <c r="D13922" t="s">
        <v>22</v>
      </c>
      <c r="E13922" t="s">
        <v>776</v>
      </c>
      <c r="F13922" t="s">
        <v>777</v>
      </c>
      <c r="G13922" t="s">
        <v>116</v>
      </c>
      <c r="H13922" t="s">
        <v>290</v>
      </c>
      <c r="I13922">
        <v>34</v>
      </c>
      <c r="J13922">
        <v>3</v>
      </c>
      <c r="K13922">
        <v>6371</v>
      </c>
      <c r="L13922" t="s">
        <v>471</v>
      </c>
      <c r="M13922" s="2">
        <f>+Table3[[#This Row],[CHW]]/Table3[[#This Row],[Count of Airbill Number]]</f>
        <v>11.333333333333334</v>
      </c>
    </row>
    <row r="13923" spans="2:13">
      <c r="B13923" t="s">
        <v>20</v>
      </c>
      <c r="C13923" t="s">
        <v>472</v>
      </c>
      <c r="D13923" t="s">
        <v>22</v>
      </c>
      <c r="E13923" t="s">
        <v>776</v>
      </c>
      <c r="F13923" t="s">
        <v>778</v>
      </c>
      <c r="G13923" t="s">
        <v>85</v>
      </c>
      <c r="H13923" t="s">
        <v>73</v>
      </c>
      <c r="I13923">
        <v>34</v>
      </c>
      <c r="J13923">
        <v>2</v>
      </c>
      <c r="K13923">
        <v>6372</v>
      </c>
      <c r="L13923" t="s">
        <v>471</v>
      </c>
      <c r="M13923" s="2">
        <f>+Table3[[#This Row],[CHW]]/Table3[[#This Row],[Count of Airbill Number]]</f>
        <v>17</v>
      </c>
    </row>
    <row r="13924" spans="2:13">
      <c r="B13924" t="s">
        <v>20</v>
      </c>
      <c r="C13924" t="s">
        <v>472</v>
      </c>
      <c r="D13924" t="s">
        <v>22</v>
      </c>
      <c r="E13924" t="s">
        <v>777</v>
      </c>
      <c r="F13924" t="s">
        <v>777</v>
      </c>
      <c r="G13924" t="s">
        <v>552</v>
      </c>
      <c r="H13924" t="s">
        <v>274</v>
      </c>
      <c r="I13924">
        <v>34</v>
      </c>
      <c r="J13924">
        <v>3</v>
      </c>
      <c r="K13924">
        <v>6373</v>
      </c>
      <c r="L13924" t="s">
        <v>471</v>
      </c>
      <c r="M13924" s="2">
        <f>+Table3[[#This Row],[CHW]]/Table3[[#This Row],[Count of Airbill Number]]</f>
        <v>11.333333333333334</v>
      </c>
    </row>
    <row r="13925" spans="2:13">
      <c r="B13925" t="s">
        <v>20</v>
      </c>
      <c r="C13925" t="s">
        <v>472</v>
      </c>
      <c r="D13925" t="s">
        <v>22</v>
      </c>
      <c r="E13925" t="s">
        <v>776</v>
      </c>
      <c r="F13925" t="s">
        <v>778</v>
      </c>
      <c r="G13925" t="s">
        <v>107</v>
      </c>
      <c r="H13925" t="s">
        <v>112</v>
      </c>
      <c r="I13925">
        <v>34</v>
      </c>
      <c r="J13925">
        <v>2</v>
      </c>
      <c r="K13925">
        <v>6374</v>
      </c>
      <c r="L13925" t="s">
        <v>471</v>
      </c>
      <c r="M13925" s="2">
        <f>+Table3[[#This Row],[CHW]]/Table3[[#This Row],[Count of Airbill Number]]</f>
        <v>17</v>
      </c>
    </row>
    <row r="13926" spans="2:13">
      <c r="B13926" t="s">
        <v>20</v>
      </c>
      <c r="C13926" t="s">
        <v>472</v>
      </c>
      <c r="D13926" t="s">
        <v>22</v>
      </c>
      <c r="E13926" t="s">
        <v>778</v>
      </c>
      <c r="F13926" t="s">
        <v>778</v>
      </c>
      <c r="G13926" t="s">
        <v>99</v>
      </c>
      <c r="H13926" t="s">
        <v>62</v>
      </c>
      <c r="I13926">
        <v>34</v>
      </c>
      <c r="J13926">
        <v>1</v>
      </c>
      <c r="K13926">
        <v>6375</v>
      </c>
      <c r="L13926" t="s">
        <v>471</v>
      </c>
      <c r="M13926" s="2">
        <f>+Table3[[#This Row],[CHW]]/Table3[[#This Row],[Count of Airbill Number]]</f>
        <v>34</v>
      </c>
    </row>
    <row r="13927" spans="2:13">
      <c r="B13927" t="s">
        <v>20</v>
      </c>
      <c r="C13927" t="s">
        <v>472</v>
      </c>
      <c r="D13927" t="s">
        <v>22</v>
      </c>
      <c r="E13927" t="s">
        <v>778</v>
      </c>
      <c r="F13927" t="s">
        <v>778</v>
      </c>
      <c r="G13927" t="s">
        <v>194</v>
      </c>
      <c r="H13927" t="s">
        <v>306</v>
      </c>
      <c r="I13927">
        <v>34</v>
      </c>
      <c r="J13927">
        <v>2</v>
      </c>
      <c r="K13927">
        <v>6376</v>
      </c>
      <c r="L13927" t="s">
        <v>471</v>
      </c>
      <c r="M13927" s="2">
        <f>+Table3[[#This Row],[CHW]]/Table3[[#This Row],[Count of Airbill Number]]</f>
        <v>17</v>
      </c>
    </row>
    <row r="13928" spans="2:13">
      <c r="B13928" t="s">
        <v>20</v>
      </c>
      <c r="C13928" t="s">
        <v>472</v>
      </c>
      <c r="D13928" t="s">
        <v>36</v>
      </c>
      <c r="E13928" t="s">
        <v>776</v>
      </c>
      <c r="F13928" t="s">
        <v>776</v>
      </c>
      <c r="G13928" t="s">
        <v>37</v>
      </c>
      <c r="H13928" t="s">
        <v>312</v>
      </c>
      <c r="I13928">
        <v>34</v>
      </c>
      <c r="J13928">
        <v>1</v>
      </c>
      <c r="K13928">
        <v>6377</v>
      </c>
      <c r="L13928" t="s">
        <v>471</v>
      </c>
      <c r="M13928" s="2">
        <f>+Table3[[#This Row],[CHW]]/Table3[[#This Row],[Count of Airbill Number]]</f>
        <v>34</v>
      </c>
    </row>
    <row r="13929" spans="2:13">
      <c r="B13929" t="s">
        <v>20</v>
      </c>
      <c r="C13929" t="s">
        <v>472</v>
      </c>
      <c r="D13929" t="s">
        <v>22</v>
      </c>
      <c r="E13929" t="s">
        <v>777</v>
      </c>
      <c r="F13929" t="s">
        <v>777</v>
      </c>
      <c r="G13929" t="s">
        <v>106</v>
      </c>
      <c r="H13929" t="s">
        <v>633</v>
      </c>
      <c r="I13929">
        <v>33.9</v>
      </c>
      <c r="J13929">
        <v>1</v>
      </c>
      <c r="K13929">
        <v>6378</v>
      </c>
      <c r="L13929" t="s">
        <v>471</v>
      </c>
      <c r="M13929" s="2">
        <f>+Table3[[#This Row],[CHW]]/Table3[[#This Row],[Count of Airbill Number]]</f>
        <v>33.9</v>
      </c>
    </row>
    <row r="13930" spans="2:13">
      <c r="B13930" t="s">
        <v>20</v>
      </c>
      <c r="C13930" t="s">
        <v>21</v>
      </c>
      <c r="D13930" t="s">
        <v>22</v>
      </c>
      <c r="E13930" t="s">
        <v>776</v>
      </c>
      <c r="F13930" t="s">
        <v>777</v>
      </c>
      <c r="G13930" t="s">
        <v>85</v>
      </c>
      <c r="H13930" t="s">
        <v>26</v>
      </c>
      <c r="I13930">
        <v>33.700000000000003</v>
      </c>
      <c r="J13930">
        <v>5</v>
      </c>
      <c r="K13930">
        <v>6379</v>
      </c>
      <c r="L13930" t="s">
        <v>471</v>
      </c>
      <c r="M13930" s="2">
        <f>+Table3[[#This Row],[CHW]]/Table3[[#This Row],[Count of Airbill Number]]</f>
        <v>6.74</v>
      </c>
    </row>
    <row r="13931" spans="2:13">
      <c r="B13931" t="s">
        <v>20</v>
      </c>
      <c r="C13931" t="s">
        <v>472</v>
      </c>
      <c r="D13931" t="s">
        <v>22</v>
      </c>
      <c r="E13931" t="s">
        <v>776</v>
      </c>
      <c r="F13931" t="s">
        <v>778</v>
      </c>
      <c r="G13931" t="s">
        <v>116</v>
      </c>
      <c r="H13931" t="s">
        <v>173</v>
      </c>
      <c r="I13931">
        <v>33.686593600000002</v>
      </c>
      <c r="J13931">
        <v>1</v>
      </c>
      <c r="K13931">
        <v>6380</v>
      </c>
      <c r="L13931" t="s">
        <v>471</v>
      </c>
      <c r="M13931" s="2">
        <f>+Table3[[#This Row],[CHW]]/Table3[[#This Row],[Count of Airbill Number]]</f>
        <v>33.686593600000002</v>
      </c>
    </row>
    <row r="13932" spans="2:13">
      <c r="B13932" t="s">
        <v>20</v>
      </c>
      <c r="C13932" t="s">
        <v>472</v>
      </c>
      <c r="D13932" t="s">
        <v>22</v>
      </c>
      <c r="E13932" t="s">
        <v>776</v>
      </c>
      <c r="F13932" t="s">
        <v>776</v>
      </c>
      <c r="G13932" t="s">
        <v>123</v>
      </c>
      <c r="H13932" t="s">
        <v>137</v>
      </c>
      <c r="I13932">
        <v>33.57</v>
      </c>
      <c r="J13932">
        <v>1</v>
      </c>
      <c r="K13932">
        <v>6381</v>
      </c>
      <c r="L13932" t="s">
        <v>471</v>
      </c>
      <c r="M13932" s="2">
        <f>+Table3[[#This Row],[CHW]]/Table3[[#This Row],[Count of Airbill Number]]</f>
        <v>33.57</v>
      </c>
    </row>
    <row r="13933" spans="2:13">
      <c r="B13933" t="s">
        <v>20</v>
      </c>
      <c r="C13933" t="s">
        <v>21</v>
      </c>
      <c r="D13933" t="s">
        <v>22</v>
      </c>
      <c r="E13933" t="s">
        <v>778</v>
      </c>
      <c r="F13933" t="s">
        <v>778</v>
      </c>
      <c r="G13933" t="s">
        <v>153</v>
      </c>
      <c r="H13933" t="s">
        <v>51</v>
      </c>
      <c r="I13933">
        <v>33.504620000000003</v>
      </c>
      <c r="J13933">
        <v>5</v>
      </c>
      <c r="K13933">
        <v>6382</v>
      </c>
      <c r="L13933" t="s">
        <v>471</v>
      </c>
      <c r="M13933" s="2">
        <f>+Table3[[#This Row],[CHW]]/Table3[[#This Row],[Count of Airbill Number]]</f>
        <v>6.7009240000000005</v>
      </c>
    </row>
    <row r="13934" spans="2:13">
      <c r="B13934" t="s">
        <v>20</v>
      </c>
      <c r="C13934" t="s">
        <v>21</v>
      </c>
      <c r="D13934" t="s">
        <v>22</v>
      </c>
      <c r="E13934" t="s">
        <v>778</v>
      </c>
      <c r="F13934" t="s">
        <v>777</v>
      </c>
      <c r="G13934" t="s">
        <v>51</v>
      </c>
      <c r="H13934" t="s">
        <v>230</v>
      </c>
      <c r="I13934">
        <v>33.5</v>
      </c>
      <c r="J13934">
        <v>12</v>
      </c>
      <c r="K13934">
        <v>6383</v>
      </c>
      <c r="L13934" t="s">
        <v>471</v>
      </c>
      <c r="M13934" s="2">
        <f>+Table3[[#This Row],[CHW]]/Table3[[#This Row],[Count of Airbill Number]]</f>
        <v>2.7916666666666665</v>
      </c>
    </row>
    <row r="13935" spans="2:13">
      <c r="B13935" t="s">
        <v>20</v>
      </c>
      <c r="C13935" t="s">
        <v>21</v>
      </c>
      <c r="D13935" t="s">
        <v>22</v>
      </c>
      <c r="E13935" t="s">
        <v>776</v>
      </c>
      <c r="F13935" t="s">
        <v>776</v>
      </c>
      <c r="G13935" t="s">
        <v>89</v>
      </c>
      <c r="H13935" t="s">
        <v>37</v>
      </c>
      <c r="I13935">
        <v>33.5</v>
      </c>
      <c r="J13935">
        <v>10</v>
      </c>
      <c r="K13935">
        <v>6384</v>
      </c>
      <c r="L13935" t="s">
        <v>471</v>
      </c>
      <c r="M13935" s="2">
        <f>+Table3[[#This Row],[CHW]]/Table3[[#This Row],[Count of Airbill Number]]</f>
        <v>3.35</v>
      </c>
    </row>
    <row r="13936" spans="2:13">
      <c r="B13936" t="s">
        <v>20</v>
      </c>
      <c r="C13936" t="s">
        <v>472</v>
      </c>
      <c r="D13936" t="s">
        <v>22</v>
      </c>
      <c r="E13936" t="s">
        <v>776</v>
      </c>
      <c r="F13936" t="s">
        <v>776</v>
      </c>
      <c r="G13936" t="s">
        <v>85</v>
      </c>
      <c r="H13936" t="s">
        <v>712</v>
      </c>
      <c r="I13936">
        <v>33.43</v>
      </c>
      <c r="J13936">
        <v>1</v>
      </c>
      <c r="K13936">
        <v>6385</v>
      </c>
      <c r="L13936" t="s">
        <v>471</v>
      </c>
      <c r="M13936" s="2">
        <f>+Table3[[#This Row],[CHW]]/Table3[[#This Row],[Count of Airbill Number]]</f>
        <v>33.43</v>
      </c>
    </row>
    <row r="13937" spans="2:13">
      <c r="B13937" t="s">
        <v>20</v>
      </c>
      <c r="C13937" t="s">
        <v>21</v>
      </c>
      <c r="D13937" t="s">
        <v>22</v>
      </c>
      <c r="E13937" t="s">
        <v>777</v>
      </c>
      <c r="F13937" t="s">
        <v>777</v>
      </c>
      <c r="G13937" t="s">
        <v>374</v>
      </c>
      <c r="H13937" t="s">
        <v>512</v>
      </c>
      <c r="I13937">
        <v>33.4</v>
      </c>
      <c r="J13937">
        <v>5</v>
      </c>
      <c r="K13937">
        <v>6386</v>
      </c>
      <c r="L13937" t="s">
        <v>471</v>
      </c>
      <c r="M13937" s="2">
        <f>+Table3[[#This Row],[CHW]]/Table3[[#This Row],[Count of Airbill Number]]</f>
        <v>6.68</v>
      </c>
    </row>
    <row r="13938" spans="2:13">
      <c r="B13938" t="s">
        <v>20</v>
      </c>
      <c r="C13938" t="s">
        <v>472</v>
      </c>
      <c r="D13938" t="s">
        <v>22</v>
      </c>
      <c r="E13938" t="s">
        <v>776</v>
      </c>
      <c r="F13938" t="s">
        <v>776</v>
      </c>
      <c r="G13938" t="s">
        <v>92</v>
      </c>
      <c r="H13938" t="s">
        <v>39</v>
      </c>
      <c r="I13938">
        <v>33.299999999999997</v>
      </c>
      <c r="J13938">
        <v>6</v>
      </c>
      <c r="K13938">
        <v>6387</v>
      </c>
      <c r="L13938" t="s">
        <v>471</v>
      </c>
      <c r="M13938" s="2">
        <f>+Table3[[#This Row],[CHW]]/Table3[[#This Row],[Count of Airbill Number]]</f>
        <v>5.55</v>
      </c>
    </row>
    <row r="13939" spans="2:13">
      <c r="B13939" t="s">
        <v>20</v>
      </c>
      <c r="C13939" t="s">
        <v>21</v>
      </c>
      <c r="D13939" t="s">
        <v>22</v>
      </c>
      <c r="E13939" t="s">
        <v>776</v>
      </c>
      <c r="F13939" t="s">
        <v>776</v>
      </c>
      <c r="G13939" t="s">
        <v>69</v>
      </c>
      <c r="H13939" t="s">
        <v>85</v>
      </c>
      <c r="I13939">
        <v>33.25</v>
      </c>
      <c r="J13939">
        <v>4</v>
      </c>
      <c r="K13939">
        <v>6388</v>
      </c>
      <c r="L13939" t="s">
        <v>471</v>
      </c>
      <c r="M13939" s="2">
        <f>+Table3[[#This Row],[CHW]]/Table3[[#This Row],[Count of Airbill Number]]</f>
        <v>8.3125</v>
      </c>
    </row>
    <row r="13940" spans="2:13">
      <c r="B13940" t="s">
        <v>20</v>
      </c>
      <c r="C13940" t="s">
        <v>472</v>
      </c>
      <c r="D13940" t="s">
        <v>22</v>
      </c>
      <c r="E13940" t="s">
        <v>776</v>
      </c>
      <c r="F13940" t="s">
        <v>776</v>
      </c>
      <c r="G13940" t="s">
        <v>432</v>
      </c>
      <c r="H13940" t="s">
        <v>529</v>
      </c>
      <c r="I13940">
        <v>33.200000000000003</v>
      </c>
      <c r="J13940">
        <v>4</v>
      </c>
      <c r="K13940">
        <v>6389</v>
      </c>
      <c r="L13940" t="s">
        <v>471</v>
      </c>
      <c r="M13940" s="2">
        <f>+Table3[[#This Row],[CHW]]/Table3[[#This Row],[Count of Airbill Number]]</f>
        <v>8.3000000000000007</v>
      </c>
    </row>
    <row r="13941" spans="2:13">
      <c r="B13941" t="s">
        <v>20</v>
      </c>
      <c r="C13941" t="s">
        <v>472</v>
      </c>
      <c r="D13941" t="s">
        <v>22</v>
      </c>
      <c r="E13941" t="s">
        <v>778</v>
      </c>
      <c r="F13941" t="s">
        <v>778</v>
      </c>
      <c r="G13941" t="s">
        <v>86</v>
      </c>
      <c r="H13941" t="s">
        <v>475</v>
      </c>
      <c r="I13941">
        <v>33.200000000000003</v>
      </c>
      <c r="J13941">
        <v>2</v>
      </c>
      <c r="K13941">
        <v>6390</v>
      </c>
      <c r="L13941" t="s">
        <v>471</v>
      </c>
      <c r="M13941" s="2">
        <f>+Table3[[#This Row],[CHW]]/Table3[[#This Row],[Count of Airbill Number]]</f>
        <v>16.600000000000001</v>
      </c>
    </row>
    <row r="13942" spans="2:13">
      <c r="B13942" t="s">
        <v>20</v>
      </c>
      <c r="C13942" t="s">
        <v>472</v>
      </c>
      <c r="D13942" t="s">
        <v>22</v>
      </c>
      <c r="E13942" t="s">
        <v>776</v>
      </c>
      <c r="F13942" t="s">
        <v>776</v>
      </c>
      <c r="G13942" t="s">
        <v>31</v>
      </c>
      <c r="H13942" t="s">
        <v>54</v>
      </c>
      <c r="I13942">
        <v>33.11</v>
      </c>
      <c r="J13942">
        <v>1</v>
      </c>
      <c r="K13942">
        <v>6391</v>
      </c>
      <c r="L13942" t="s">
        <v>471</v>
      </c>
      <c r="M13942" s="2">
        <f>+Table3[[#This Row],[CHW]]/Table3[[#This Row],[Count of Airbill Number]]</f>
        <v>33.11</v>
      </c>
    </row>
    <row r="13943" spans="2:13">
      <c r="B13943" t="s">
        <v>20</v>
      </c>
      <c r="C13943" t="s">
        <v>21</v>
      </c>
      <c r="D13943" t="s">
        <v>22</v>
      </c>
      <c r="E13943" t="s">
        <v>777</v>
      </c>
      <c r="F13943" t="s">
        <v>777</v>
      </c>
      <c r="G13943" t="s">
        <v>429</v>
      </c>
      <c r="H13943" t="s">
        <v>55</v>
      </c>
      <c r="I13943">
        <v>33</v>
      </c>
      <c r="J13943">
        <v>14</v>
      </c>
      <c r="K13943">
        <v>6392</v>
      </c>
      <c r="L13943" t="s">
        <v>471</v>
      </c>
      <c r="M13943" s="2">
        <f>+Table3[[#This Row],[CHW]]/Table3[[#This Row],[Count of Airbill Number]]</f>
        <v>2.3571428571428572</v>
      </c>
    </row>
    <row r="13944" spans="2:13">
      <c r="B13944" t="s">
        <v>20</v>
      </c>
      <c r="C13944" t="s">
        <v>21</v>
      </c>
      <c r="D13944" t="s">
        <v>22</v>
      </c>
      <c r="E13944" t="s">
        <v>776</v>
      </c>
      <c r="F13944" t="s">
        <v>778</v>
      </c>
      <c r="G13944" t="s">
        <v>33</v>
      </c>
      <c r="H13944" t="s">
        <v>86</v>
      </c>
      <c r="I13944">
        <v>33</v>
      </c>
      <c r="J13944">
        <v>15</v>
      </c>
      <c r="K13944">
        <v>6393</v>
      </c>
      <c r="L13944" t="s">
        <v>471</v>
      </c>
      <c r="M13944" s="2">
        <f>+Table3[[#This Row],[CHW]]/Table3[[#This Row],[Count of Airbill Number]]</f>
        <v>2.2000000000000002</v>
      </c>
    </row>
    <row r="13945" spans="2:13">
      <c r="B13945" t="s">
        <v>20</v>
      </c>
      <c r="C13945" t="s">
        <v>21</v>
      </c>
      <c r="D13945" t="s">
        <v>22</v>
      </c>
      <c r="E13945" t="s">
        <v>778</v>
      </c>
      <c r="F13945" t="s">
        <v>778</v>
      </c>
      <c r="G13945" t="s">
        <v>86</v>
      </c>
      <c r="H13945" t="s">
        <v>233</v>
      </c>
      <c r="I13945">
        <v>33</v>
      </c>
      <c r="J13945">
        <v>5</v>
      </c>
      <c r="K13945">
        <v>6394</v>
      </c>
      <c r="L13945" t="s">
        <v>471</v>
      </c>
      <c r="M13945" s="2">
        <f>+Table3[[#This Row],[CHW]]/Table3[[#This Row],[Count of Airbill Number]]</f>
        <v>6.6</v>
      </c>
    </row>
    <row r="13946" spans="2:13">
      <c r="B13946" t="s">
        <v>20</v>
      </c>
      <c r="C13946" t="s">
        <v>21</v>
      </c>
      <c r="D13946" t="s">
        <v>22</v>
      </c>
      <c r="E13946" t="s">
        <v>777</v>
      </c>
      <c r="F13946" t="s">
        <v>777</v>
      </c>
      <c r="G13946" t="s">
        <v>27</v>
      </c>
      <c r="H13946" t="s">
        <v>429</v>
      </c>
      <c r="I13946">
        <v>33</v>
      </c>
      <c r="J13946">
        <v>15</v>
      </c>
      <c r="K13946">
        <v>6395</v>
      </c>
      <c r="L13946" t="s">
        <v>471</v>
      </c>
      <c r="M13946" s="2">
        <f>+Table3[[#This Row],[CHW]]/Table3[[#This Row],[Count of Airbill Number]]</f>
        <v>2.2000000000000002</v>
      </c>
    </row>
    <row r="13947" spans="2:13">
      <c r="B13947" t="s">
        <v>20</v>
      </c>
      <c r="C13947" t="s">
        <v>21</v>
      </c>
      <c r="D13947" t="s">
        <v>22</v>
      </c>
      <c r="E13947" t="s">
        <v>776</v>
      </c>
      <c r="F13947" t="s">
        <v>776</v>
      </c>
      <c r="G13947" t="s">
        <v>416</v>
      </c>
      <c r="H13947" t="s">
        <v>85</v>
      </c>
      <c r="I13947">
        <v>33</v>
      </c>
      <c r="J13947">
        <v>25</v>
      </c>
      <c r="K13947">
        <v>6396</v>
      </c>
      <c r="L13947" t="s">
        <v>471</v>
      </c>
      <c r="M13947" s="2">
        <f>+Table3[[#This Row],[CHW]]/Table3[[#This Row],[Count of Airbill Number]]</f>
        <v>1.32</v>
      </c>
    </row>
    <row r="13948" spans="2:13">
      <c r="B13948" t="s">
        <v>20</v>
      </c>
      <c r="C13948" t="s">
        <v>21</v>
      </c>
      <c r="D13948" t="s">
        <v>22</v>
      </c>
      <c r="E13948" t="s">
        <v>778</v>
      </c>
      <c r="F13948" t="s">
        <v>778</v>
      </c>
      <c r="G13948" t="s">
        <v>124</v>
      </c>
      <c r="H13948" t="s">
        <v>306</v>
      </c>
      <c r="I13948">
        <v>33</v>
      </c>
      <c r="J13948">
        <v>27</v>
      </c>
      <c r="K13948">
        <v>6397</v>
      </c>
      <c r="L13948" t="s">
        <v>471</v>
      </c>
      <c r="M13948" s="2">
        <f>+Table3[[#This Row],[CHW]]/Table3[[#This Row],[Count of Airbill Number]]</f>
        <v>1.2222222222222223</v>
      </c>
    </row>
    <row r="13949" spans="2:13">
      <c r="B13949" t="s">
        <v>20</v>
      </c>
      <c r="C13949" t="s">
        <v>21</v>
      </c>
      <c r="D13949" t="s">
        <v>36</v>
      </c>
      <c r="E13949" t="s">
        <v>777</v>
      </c>
      <c r="F13949" t="s">
        <v>778</v>
      </c>
      <c r="G13949" t="s">
        <v>55</v>
      </c>
      <c r="H13949" t="s">
        <v>113</v>
      </c>
      <c r="I13949">
        <v>33</v>
      </c>
      <c r="J13949">
        <v>17</v>
      </c>
      <c r="K13949">
        <v>6398</v>
      </c>
      <c r="L13949" t="s">
        <v>471</v>
      </c>
      <c r="M13949" s="2">
        <f>+Table3[[#This Row],[CHW]]/Table3[[#This Row],[Count of Airbill Number]]</f>
        <v>1.9411764705882353</v>
      </c>
    </row>
    <row r="13950" spans="2:13">
      <c r="B13950" t="s">
        <v>20</v>
      </c>
      <c r="C13950" t="s">
        <v>21</v>
      </c>
      <c r="D13950" t="s">
        <v>36</v>
      </c>
      <c r="E13950" t="s">
        <v>777</v>
      </c>
      <c r="F13950" t="s">
        <v>778</v>
      </c>
      <c r="G13950" t="s">
        <v>55</v>
      </c>
      <c r="H13950" t="s">
        <v>112</v>
      </c>
      <c r="I13950">
        <v>33</v>
      </c>
      <c r="J13950">
        <v>28</v>
      </c>
      <c r="K13950">
        <v>6399</v>
      </c>
      <c r="L13950" t="s">
        <v>471</v>
      </c>
      <c r="M13950" s="2">
        <f>+Table3[[#This Row],[CHW]]/Table3[[#This Row],[Count of Airbill Number]]</f>
        <v>1.1785714285714286</v>
      </c>
    </row>
    <row r="13951" spans="2:13">
      <c r="B13951" t="s">
        <v>20</v>
      </c>
      <c r="C13951" t="s">
        <v>21</v>
      </c>
      <c r="D13951" t="s">
        <v>36</v>
      </c>
      <c r="E13951" t="s">
        <v>777</v>
      </c>
      <c r="F13951" t="s">
        <v>777</v>
      </c>
      <c r="G13951" t="s">
        <v>511</v>
      </c>
      <c r="H13951" t="s">
        <v>44</v>
      </c>
      <c r="I13951">
        <v>33</v>
      </c>
      <c r="J13951">
        <v>28</v>
      </c>
      <c r="K13951">
        <v>6400</v>
      </c>
      <c r="L13951" t="s">
        <v>471</v>
      </c>
      <c r="M13951" s="2">
        <f>+Table3[[#This Row],[CHW]]/Table3[[#This Row],[Count of Airbill Number]]</f>
        <v>1.1785714285714286</v>
      </c>
    </row>
    <row r="13952" spans="2:13">
      <c r="B13952" t="s">
        <v>20</v>
      </c>
      <c r="C13952" t="s">
        <v>21</v>
      </c>
      <c r="D13952" t="s">
        <v>36</v>
      </c>
      <c r="E13952" t="s">
        <v>778</v>
      </c>
      <c r="F13952" t="s">
        <v>778</v>
      </c>
      <c r="G13952" t="s">
        <v>206</v>
      </c>
      <c r="H13952" t="s">
        <v>112</v>
      </c>
      <c r="I13952">
        <v>33</v>
      </c>
      <c r="J13952">
        <v>30</v>
      </c>
      <c r="K13952">
        <v>6401</v>
      </c>
      <c r="L13952" t="s">
        <v>471</v>
      </c>
      <c r="M13952" s="2">
        <f>+Table3[[#This Row],[CHW]]/Table3[[#This Row],[Count of Airbill Number]]</f>
        <v>1.1000000000000001</v>
      </c>
    </row>
    <row r="13953" spans="2:13">
      <c r="B13953" t="s">
        <v>20</v>
      </c>
      <c r="C13953" t="s">
        <v>21</v>
      </c>
      <c r="D13953" t="s">
        <v>36</v>
      </c>
      <c r="E13953" t="s">
        <v>777</v>
      </c>
      <c r="F13953" t="s">
        <v>777</v>
      </c>
      <c r="G13953" t="s">
        <v>556</v>
      </c>
      <c r="H13953" t="s">
        <v>44</v>
      </c>
      <c r="I13953">
        <v>33</v>
      </c>
      <c r="J13953">
        <v>31</v>
      </c>
      <c r="K13953">
        <v>6402</v>
      </c>
      <c r="L13953" t="s">
        <v>471</v>
      </c>
      <c r="M13953" s="2">
        <f>+Table3[[#This Row],[CHW]]/Table3[[#This Row],[Count of Airbill Number]]</f>
        <v>1.064516129032258</v>
      </c>
    </row>
    <row r="13954" spans="2:13">
      <c r="B13954" t="s">
        <v>20</v>
      </c>
      <c r="C13954" t="s">
        <v>472</v>
      </c>
      <c r="D13954" t="s">
        <v>22</v>
      </c>
      <c r="E13954" t="s">
        <v>776</v>
      </c>
      <c r="F13954" t="s">
        <v>776</v>
      </c>
      <c r="G13954" t="s">
        <v>63</v>
      </c>
      <c r="H13954" t="s">
        <v>48</v>
      </c>
      <c r="I13954">
        <v>33</v>
      </c>
      <c r="J13954">
        <v>2</v>
      </c>
      <c r="K13954">
        <v>6403</v>
      </c>
      <c r="L13954" t="s">
        <v>471</v>
      </c>
      <c r="M13954" s="2">
        <f>+Table3[[#This Row],[CHW]]/Table3[[#This Row],[Count of Airbill Number]]</f>
        <v>16.5</v>
      </c>
    </row>
    <row r="13955" spans="2:13">
      <c r="B13955" t="s">
        <v>20</v>
      </c>
      <c r="C13955" t="s">
        <v>472</v>
      </c>
      <c r="D13955" t="s">
        <v>22</v>
      </c>
      <c r="E13955" t="s">
        <v>776</v>
      </c>
      <c r="F13955" t="s">
        <v>776</v>
      </c>
      <c r="G13955" t="s">
        <v>63</v>
      </c>
      <c r="H13955" t="s">
        <v>54</v>
      </c>
      <c r="I13955">
        <v>33</v>
      </c>
      <c r="J13955">
        <v>1</v>
      </c>
      <c r="K13955">
        <v>6404</v>
      </c>
      <c r="L13955" t="s">
        <v>471</v>
      </c>
      <c r="M13955" s="2">
        <f>+Table3[[#This Row],[CHW]]/Table3[[#This Row],[Count of Airbill Number]]</f>
        <v>33</v>
      </c>
    </row>
    <row r="13956" spans="2:13">
      <c r="B13956" t="s">
        <v>20</v>
      </c>
      <c r="C13956" t="s">
        <v>472</v>
      </c>
      <c r="D13956" t="s">
        <v>22</v>
      </c>
      <c r="E13956" t="s">
        <v>776</v>
      </c>
      <c r="F13956" t="s">
        <v>776</v>
      </c>
      <c r="G13956" t="s">
        <v>63</v>
      </c>
      <c r="H13956" t="s">
        <v>132</v>
      </c>
      <c r="I13956">
        <v>33</v>
      </c>
      <c r="J13956">
        <v>1</v>
      </c>
      <c r="K13956">
        <v>6405</v>
      </c>
      <c r="L13956" t="s">
        <v>471</v>
      </c>
      <c r="M13956" s="2">
        <f>+Table3[[#This Row],[CHW]]/Table3[[#This Row],[Count of Airbill Number]]</f>
        <v>33</v>
      </c>
    </row>
    <row r="13957" spans="2:13">
      <c r="B13957" t="s">
        <v>20</v>
      </c>
      <c r="C13957" t="s">
        <v>472</v>
      </c>
      <c r="D13957" t="s">
        <v>22</v>
      </c>
      <c r="E13957" t="s">
        <v>776</v>
      </c>
      <c r="F13957" t="s">
        <v>776</v>
      </c>
      <c r="G13957" t="s">
        <v>63</v>
      </c>
      <c r="H13957" t="s">
        <v>43</v>
      </c>
      <c r="I13957">
        <v>33</v>
      </c>
      <c r="J13957">
        <v>1</v>
      </c>
      <c r="K13957">
        <v>6406</v>
      </c>
      <c r="L13957" t="s">
        <v>471</v>
      </c>
      <c r="M13957" s="2">
        <f>+Table3[[#This Row],[CHW]]/Table3[[#This Row],[Count of Airbill Number]]</f>
        <v>33</v>
      </c>
    </row>
    <row r="13958" spans="2:13">
      <c r="B13958" t="s">
        <v>20</v>
      </c>
      <c r="C13958" t="s">
        <v>472</v>
      </c>
      <c r="D13958" t="s">
        <v>22</v>
      </c>
      <c r="E13958" t="s">
        <v>778</v>
      </c>
      <c r="F13958" t="s">
        <v>777</v>
      </c>
      <c r="G13958" t="s">
        <v>150</v>
      </c>
      <c r="H13958" t="s">
        <v>259</v>
      </c>
      <c r="I13958">
        <v>33</v>
      </c>
      <c r="J13958">
        <v>2</v>
      </c>
      <c r="K13958">
        <v>6407</v>
      </c>
      <c r="L13958" t="s">
        <v>471</v>
      </c>
      <c r="M13958" s="2">
        <f>+Table3[[#This Row],[CHW]]/Table3[[#This Row],[Count of Airbill Number]]</f>
        <v>16.5</v>
      </c>
    </row>
    <row r="13959" spans="2:13">
      <c r="B13959" t="s">
        <v>20</v>
      </c>
      <c r="C13959" t="s">
        <v>472</v>
      </c>
      <c r="D13959" t="s">
        <v>22</v>
      </c>
      <c r="E13959" t="s">
        <v>777</v>
      </c>
      <c r="F13959" t="s">
        <v>777</v>
      </c>
      <c r="G13959" t="s">
        <v>583</v>
      </c>
      <c r="H13959" t="s">
        <v>290</v>
      </c>
      <c r="I13959">
        <v>33</v>
      </c>
      <c r="J13959">
        <v>3</v>
      </c>
      <c r="K13959">
        <v>6408</v>
      </c>
      <c r="L13959" t="s">
        <v>471</v>
      </c>
      <c r="M13959" s="2">
        <f>+Table3[[#This Row],[CHW]]/Table3[[#This Row],[Count of Airbill Number]]</f>
        <v>11</v>
      </c>
    </row>
    <row r="13960" spans="2:13">
      <c r="B13960" t="s">
        <v>20</v>
      </c>
      <c r="C13960" t="s">
        <v>472</v>
      </c>
      <c r="D13960" t="s">
        <v>22</v>
      </c>
      <c r="E13960" t="s">
        <v>776</v>
      </c>
      <c r="F13960" t="s">
        <v>778</v>
      </c>
      <c r="G13960" t="s">
        <v>448</v>
      </c>
      <c r="H13960" t="s">
        <v>51</v>
      </c>
      <c r="I13960">
        <v>33</v>
      </c>
      <c r="J13960">
        <v>2</v>
      </c>
      <c r="K13960">
        <v>6409</v>
      </c>
      <c r="L13960" t="s">
        <v>471</v>
      </c>
      <c r="M13960" s="2">
        <f>+Table3[[#This Row],[CHW]]/Table3[[#This Row],[Count of Airbill Number]]</f>
        <v>16.5</v>
      </c>
    </row>
    <row r="13961" spans="2:13">
      <c r="B13961" t="s">
        <v>20</v>
      </c>
      <c r="C13961" t="s">
        <v>472</v>
      </c>
      <c r="D13961" t="s">
        <v>22</v>
      </c>
      <c r="E13961" t="s">
        <v>776</v>
      </c>
      <c r="F13961" t="s">
        <v>776</v>
      </c>
      <c r="G13961" t="s">
        <v>57</v>
      </c>
      <c r="H13961" t="s">
        <v>64</v>
      </c>
      <c r="I13961">
        <v>33</v>
      </c>
      <c r="J13961">
        <v>1</v>
      </c>
      <c r="K13961">
        <v>6410</v>
      </c>
      <c r="L13961" t="s">
        <v>471</v>
      </c>
      <c r="M13961" s="2">
        <f>+Table3[[#This Row],[CHW]]/Table3[[#This Row],[Count of Airbill Number]]</f>
        <v>33</v>
      </c>
    </row>
    <row r="13962" spans="2:13">
      <c r="B13962" t="s">
        <v>20</v>
      </c>
      <c r="C13962" t="s">
        <v>472</v>
      </c>
      <c r="D13962" t="s">
        <v>22</v>
      </c>
      <c r="E13962" t="s">
        <v>778</v>
      </c>
      <c r="F13962" t="s">
        <v>776</v>
      </c>
      <c r="G13962" t="s">
        <v>86</v>
      </c>
      <c r="H13962" t="s">
        <v>404</v>
      </c>
      <c r="I13962">
        <v>33</v>
      </c>
      <c r="J13962">
        <v>3</v>
      </c>
      <c r="K13962">
        <v>6411</v>
      </c>
      <c r="L13962" t="s">
        <v>471</v>
      </c>
      <c r="M13962" s="2">
        <f>+Table3[[#This Row],[CHW]]/Table3[[#This Row],[Count of Airbill Number]]</f>
        <v>11</v>
      </c>
    </row>
    <row r="13963" spans="2:13">
      <c r="B13963" t="s">
        <v>20</v>
      </c>
      <c r="C13963" t="s">
        <v>472</v>
      </c>
      <c r="D13963" t="s">
        <v>22</v>
      </c>
      <c r="E13963" t="s">
        <v>778</v>
      </c>
      <c r="F13963" t="s">
        <v>778</v>
      </c>
      <c r="G13963" t="s">
        <v>86</v>
      </c>
      <c r="H13963" t="s">
        <v>401</v>
      </c>
      <c r="I13963">
        <v>33</v>
      </c>
      <c r="J13963">
        <v>3</v>
      </c>
      <c r="K13963">
        <v>6412</v>
      </c>
      <c r="L13963" t="s">
        <v>471</v>
      </c>
      <c r="M13963" s="2">
        <f>+Table3[[#This Row],[CHW]]/Table3[[#This Row],[Count of Airbill Number]]</f>
        <v>11</v>
      </c>
    </row>
    <row r="13964" spans="2:13">
      <c r="B13964" t="s">
        <v>20</v>
      </c>
      <c r="C13964" t="s">
        <v>472</v>
      </c>
      <c r="D13964" t="s">
        <v>22</v>
      </c>
      <c r="E13964" t="s">
        <v>778</v>
      </c>
      <c r="F13964" t="s">
        <v>777</v>
      </c>
      <c r="G13964" t="s">
        <v>90</v>
      </c>
      <c r="H13964" t="s">
        <v>110</v>
      </c>
      <c r="I13964">
        <v>33</v>
      </c>
      <c r="J13964">
        <v>2</v>
      </c>
      <c r="K13964">
        <v>6413</v>
      </c>
      <c r="L13964" t="s">
        <v>471</v>
      </c>
      <c r="M13964" s="2">
        <f>+Table3[[#This Row],[CHW]]/Table3[[#This Row],[Count of Airbill Number]]</f>
        <v>16.5</v>
      </c>
    </row>
    <row r="13965" spans="2:13">
      <c r="B13965" t="s">
        <v>20</v>
      </c>
      <c r="C13965" t="s">
        <v>472</v>
      </c>
      <c r="D13965" t="s">
        <v>22</v>
      </c>
      <c r="E13965" t="s">
        <v>778</v>
      </c>
      <c r="F13965" t="s">
        <v>778</v>
      </c>
      <c r="G13965" t="s">
        <v>90</v>
      </c>
      <c r="H13965" t="s">
        <v>250</v>
      </c>
      <c r="I13965">
        <v>33</v>
      </c>
      <c r="J13965">
        <v>1</v>
      </c>
      <c r="K13965">
        <v>6414</v>
      </c>
      <c r="L13965" t="s">
        <v>471</v>
      </c>
      <c r="M13965" s="2">
        <f>+Table3[[#This Row],[CHW]]/Table3[[#This Row],[Count of Airbill Number]]</f>
        <v>33</v>
      </c>
    </row>
    <row r="13966" spans="2:13">
      <c r="B13966" t="s">
        <v>20</v>
      </c>
      <c r="C13966" t="s">
        <v>472</v>
      </c>
      <c r="D13966" t="s">
        <v>22</v>
      </c>
      <c r="E13966" t="s">
        <v>776</v>
      </c>
      <c r="F13966" t="s">
        <v>776</v>
      </c>
      <c r="G13966" t="s">
        <v>77</v>
      </c>
      <c r="H13966" t="s">
        <v>59</v>
      </c>
      <c r="I13966">
        <v>33</v>
      </c>
      <c r="J13966">
        <v>1</v>
      </c>
      <c r="K13966">
        <v>6415</v>
      </c>
      <c r="L13966" t="s">
        <v>471</v>
      </c>
      <c r="M13966" s="2">
        <f>+Table3[[#This Row],[CHW]]/Table3[[#This Row],[Count of Airbill Number]]</f>
        <v>33</v>
      </c>
    </row>
    <row r="13967" spans="2:13">
      <c r="B13967" t="s">
        <v>20</v>
      </c>
      <c r="C13967" t="s">
        <v>472</v>
      </c>
      <c r="D13967" t="s">
        <v>22</v>
      </c>
      <c r="E13967" t="s">
        <v>776</v>
      </c>
      <c r="F13967" t="s">
        <v>776</v>
      </c>
      <c r="G13967" t="s">
        <v>136</v>
      </c>
      <c r="H13967" t="s">
        <v>39</v>
      </c>
      <c r="I13967">
        <v>33</v>
      </c>
      <c r="J13967">
        <v>1</v>
      </c>
      <c r="K13967">
        <v>6416</v>
      </c>
      <c r="L13967" t="s">
        <v>471</v>
      </c>
      <c r="M13967" s="2">
        <f>+Table3[[#This Row],[CHW]]/Table3[[#This Row],[Count of Airbill Number]]</f>
        <v>33</v>
      </c>
    </row>
    <row r="13968" spans="2:13">
      <c r="B13968" t="s">
        <v>20</v>
      </c>
      <c r="C13968" t="s">
        <v>472</v>
      </c>
      <c r="D13968" t="s">
        <v>22</v>
      </c>
      <c r="E13968" t="s">
        <v>776</v>
      </c>
      <c r="F13968" t="s">
        <v>776</v>
      </c>
      <c r="G13968" t="s">
        <v>424</v>
      </c>
      <c r="H13968" t="s">
        <v>85</v>
      </c>
      <c r="I13968">
        <v>33</v>
      </c>
      <c r="J13968">
        <v>1</v>
      </c>
      <c r="K13968">
        <v>6417</v>
      </c>
      <c r="L13968" t="s">
        <v>471</v>
      </c>
      <c r="M13968" s="2">
        <f>+Table3[[#This Row],[CHW]]/Table3[[#This Row],[Count of Airbill Number]]</f>
        <v>33</v>
      </c>
    </row>
    <row r="13969" spans="2:13">
      <c r="B13969" t="s">
        <v>20</v>
      </c>
      <c r="C13969" t="s">
        <v>472</v>
      </c>
      <c r="D13969" t="s">
        <v>22</v>
      </c>
      <c r="E13969" t="s">
        <v>778</v>
      </c>
      <c r="F13969" t="s">
        <v>778</v>
      </c>
      <c r="G13969" t="s">
        <v>425</v>
      </c>
      <c r="H13969" t="s">
        <v>86</v>
      </c>
      <c r="I13969">
        <v>33</v>
      </c>
      <c r="J13969">
        <v>3</v>
      </c>
      <c r="K13969">
        <v>6418</v>
      </c>
      <c r="L13969" t="s">
        <v>471</v>
      </c>
      <c r="M13969" s="2">
        <f>+Table3[[#This Row],[CHW]]/Table3[[#This Row],[Count of Airbill Number]]</f>
        <v>11</v>
      </c>
    </row>
    <row r="13970" spans="2:13">
      <c r="B13970" t="s">
        <v>20</v>
      </c>
      <c r="C13970" t="s">
        <v>472</v>
      </c>
      <c r="D13970" t="s">
        <v>22</v>
      </c>
      <c r="E13970" t="s">
        <v>776</v>
      </c>
      <c r="F13970" t="s">
        <v>776</v>
      </c>
      <c r="G13970" t="s">
        <v>175</v>
      </c>
      <c r="H13970" t="s">
        <v>123</v>
      </c>
      <c r="I13970">
        <v>33</v>
      </c>
      <c r="J13970">
        <v>1</v>
      </c>
      <c r="K13970">
        <v>6419</v>
      </c>
      <c r="L13970" t="s">
        <v>471</v>
      </c>
      <c r="M13970" s="2">
        <f>+Table3[[#This Row],[CHW]]/Table3[[#This Row],[Count of Airbill Number]]</f>
        <v>33</v>
      </c>
    </row>
    <row r="13971" spans="2:13">
      <c r="B13971" t="s">
        <v>20</v>
      </c>
      <c r="C13971" t="s">
        <v>472</v>
      </c>
      <c r="D13971" t="s">
        <v>22</v>
      </c>
      <c r="E13971" t="s">
        <v>777</v>
      </c>
      <c r="F13971" t="s">
        <v>778</v>
      </c>
      <c r="G13971" t="s">
        <v>29</v>
      </c>
      <c r="H13971" t="s">
        <v>161</v>
      </c>
      <c r="I13971">
        <v>33</v>
      </c>
      <c r="J13971">
        <v>2</v>
      </c>
      <c r="K13971">
        <v>6420</v>
      </c>
      <c r="L13971" t="s">
        <v>471</v>
      </c>
      <c r="M13971" s="2">
        <f>+Table3[[#This Row],[CHW]]/Table3[[#This Row],[Count of Airbill Number]]</f>
        <v>16.5</v>
      </c>
    </row>
    <row r="13972" spans="2:13">
      <c r="B13972" t="s">
        <v>20</v>
      </c>
      <c r="C13972" t="s">
        <v>472</v>
      </c>
      <c r="D13972" t="s">
        <v>22</v>
      </c>
      <c r="E13972" t="s">
        <v>776</v>
      </c>
      <c r="F13972" t="s">
        <v>778</v>
      </c>
      <c r="G13972" t="s">
        <v>216</v>
      </c>
      <c r="H13972" t="s">
        <v>260</v>
      </c>
      <c r="I13972">
        <v>33</v>
      </c>
      <c r="J13972">
        <v>2</v>
      </c>
      <c r="K13972">
        <v>6421</v>
      </c>
      <c r="L13972" t="s">
        <v>471</v>
      </c>
      <c r="M13972" s="2">
        <f>+Table3[[#This Row],[CHW]]/Table3[[#This Row],[Count of Airbill Number]]</f>
        <v>16.5</v>
      </c>
    </row>
    <row r="13973" spans="2:13">
      <c r="B13973" t="s">
        <v>20</v>
      </c>
      <c r="C13973" t="s">
        <v>472</v>
      </c>
      <c r="D13973" t="s">
        <v>36</v>
      </c>
      <c r="E13973" t="s">
        <v>777</v>
      </c>
      <c r="F13973" t="s">
        <v>777</v>
      </c>
      <c r="G13973" t="s">
        <v>511</v>
      </c>
      <c r="H13973" t="s">
        <v>44</v>
      </c>
      <c r="I13973">
        <v>33</v>
      </c>
      <c r="J13973">
        <v>5</v>
      </c>
      <c r="K13973">
        <v>6422</v>
      </c>
      <c r="L13973" t="s">
        <v>471</v>
      </c>
      <c r="M13973" s="2">
        <f>+Table3[[#This Row],[CHW]]/Table3[[#This Row],[Count of Airbill Number]]</f>
        <v>6.6</v>
      </c>
    </row>
    <row r="13974" spans="2:13">
      <c r="B13974" t="s">
        <v>20</v>
      </c>
      <c r="C13974" t="s">
        <v>472</v>
      </c>
      <c r="D13974" t="s">
        <v>36</v>
      </c>
      <c r="E13974" t="s">
        <v>778</v>
      </c>
      <c r="F13974" t="s">
        <v>778</v>
      </c>
      <c r="G13974" t="s">
        <v>260</v>
      </c>
      <c r="H13974" t="s">
        <v>171</v>
      </c>
      <c r="I13974">
        <v>33</v>
      </c>
      <c r="J13974">
        <v>2</v>
      </c>
      <c r="K13974">
        <v>6423</v>
      </c>
      <c r="L13974" t="s">
        <v>471</v>
      </c>
      <c r="M13974" s="2">
        <f>+Table3[[#This Row],[CHW]]/Table3[[#This Row],[Count of Airbill Number]]</f>
        <v>16.5</v>
      </c>
    </row>
    <row r="13975" spans="2:13">
      <c r="B13975" t="s">
        <v>20</v>
      </c>
      <c r="C13975" t="s">
        <v>472</v>
      </c>
      <c r="D13975" t="s">
        <v>22</v>
      </c>
      <c r="E13975" t="s">
        <v>776</v>
      </c>
      <c r="F13975" t="s">
        <v>777</v>
      </c>
      <c r="G13975" t="s">
        <v>37</v>
      </c>
      <c r="H13975" t="s">
        <v>360</v>
      </c>
      <c r="I13975">
        <v>32.68</v>
      </c>
      <c r="J13975">
        <v>5</v>
      </c>
      <c r="K13975">
        <v>6424</v>
      </c>
      <c r="L13975" t="s">
        <v>471</v>
      </c>
      <c r="M13975" s="2">
        <f>+Table3[[#This Row],[CHW]]/Table3[[#This Row],[Count of Airbill Number]]</f>
        <v>6.5359999999999996</v>
      </c>
    </row>
    <row r="13976" spans="2:13">
      <c r="B13976" t="s">
        <v>20</v>
      </c>
      <c r="C13976" t="s">
        <v>472</v>
      </c>
      <c r="D13976" t="s">
        <v>22</v>
      </c>
      <c r="E13976" t="s">
        <v>776</v>
      </c>
      <c r="F13976" t="s">
        <v>776</v>
      </c>
      <c r="G13976" t="s">
        <v>94</v>
      </c>
      <c r="H13976" t="s">
        <v>49</v>
      </c>
      <c r="I13976">
        <v>32.613860000000003</v>
      </c>
      <c r="J13976">
        <v>2</v>
      </c>
      <c r="K13976">
        <v>6425</v>
      </c>
      <c r="L13976" t="s">
        <v>471</v>
      </c>
      <c r="M13976" s="2">
        <f>+Table3[[#This Row],[CHW]]/Table3[[#This Row],[Count of Airbill Number]]</f>
        <v>16.306930000000001</v>
      </c>
    </row>
    <row r="13977" spans="2:13">
      <c r="B13977" t="s">
        <v>20</v>
      </c>
      <c r="C13977" t="s">
        <v>472</v>
      </c>
      <c r="D13977" t="s">
        <v>22</v>
      </c>
      <c r="E13977" t="s">
        <v>776</v>
      </c>
      <c r="F13977" t="s">
        <v>776</v>
      </c>
      <c r="G13977" t="s">
        <v>37</v>
      </c>
      <c r="H13977" t="s">
        <v>87</v>
      </c>
      <c r="I13977">
        <v>32.6</v>
      </c>
      <c r="J13977">
        <v>2</v>
      </c>
      <c r="K13977">
        <v>6426</v>
      </c>
      <c r="L13977" t="s">
        <v>471</v>
      </c>
      <c r="M13977" s="2">
        <f>+Table3[[#This Row],[CHW]]/Table3[[#This Row],[Count of Airbill Number]]</f>
        <v>16.3</v>
      </c>
    </row>
    <row r="13978" spans="2:13">
      <c r="B13978" t="s">
        <v>20</v>
      </c>
      <c r="C13978" t="s">
        <v>472</v>
      </c>
      <c r="D13978" t="s">
        <v>22</v>
      </c>
      <c r="E13978" t="s">
        <v>776</v>
      </c>
      <c r="F13978" t="s">
        <v>777</v>
      </c>
      <c r="G13978" t="s">
        <v>37</v>
      </c>
      <c r="H13978" t="s">
        <v>205</v>
      </c>
      <c r="I13978">
        <v>32.6</v>
      </c>
      <c r="J13978">
        <v>2</v>
      </c>
      <c r="K13978">
        <v>6427</v>
      </c>
      <c r="L13978" t="s">
        <v>471</v>
      </c>
      <c r="M13978" s="2">
        <f>+Table3[[#This Row],[CHW]]/Table3[[#This Row],[Count of Airbill Number]]</f>
        <v>16.3</v>
      </c>
    </row>
    <row r="13979" spans="2:13">
      <c r="B13979" t="s">
        <v>20</v>
      </c>
      <c r="C13979" t="s">
        <v>472</v>
      </c>
      <c r="D13979" t="s">
        <v>22</v>
      </c>
      <c r="E13979" t="s">
        <v>776</v>
      </c>
      <c r="F13979" t="s">
        <v>776</v>
      </c>
      <c r="G13979" t="s">
        <v>85</v>
      </c>
      <c r="H13979" t="s">
        <v>286</v>
      </c>
      <c r="I13979">
        <v>32.6</v>
      </c>
      <c r="J13979">
        <v>1</v>
      </c>
      <c r="K13979">
        <v>6428</v>
      </c>
      <c r="L13979" t="s">
        <v>471</v>
      </c>
      <c r="M13979" s="2">
        <f>+Table3[[#This Row],[CHW]]/Table3[[#This Row],[Count of Airbill Number]]</f>
        <v>32.6</v>
      </c>
    </row>
    <row r="13980" spans="2:13">
      <c r="B13980" t="s">
        <v>20</v>
      </c>
      <c r="C13980" t="s">
        <v>472</v>
      </c>
      <c r="D13980" t="s">
        <v>22</v>
      </c>
      <c r="E13980" t="s">
        <v>778</v>
      </c>
      <c r="F13980" t="s">
        <v>777</v>
      </c>
      <c r="G13980" t="s">
        <v>124</v>
      </c>
      <c r="H13980" t="s">
        <v>249</v>
      </c>
      <c r="I13980">
        <v>32.56</v>
      </c>
      <c r="J13980">
        <v>2</v>
      </c>
      <c r="K13980">
        <v>6429</v>
      </c>
      <c r="L13980" t="s">
        <v>471</v>
      </c>
      <c r="M13980" s="2">
        <f>+Table3[[#This Row],[CHW]]/Table3[[#This Row],[Count of Airbill Number]]</f>
        <v>16.28</v>
      </c>
    </row>
    <row r="13981" spans="2:13">
      <c r="B13981" t="s">
        <v>20</v>
      </c>
      <c r="C13981" t="s">
        <v>21</v>
      </c>
      <c r="D13981" t="s">
        <v>22</v>
      </c>
      <c r="E13981" t="s">
        <v>778</v>
      </c>
      <c r="F13981" t="s">
        <v>778</v>
      </c>
      <c r="G13981" t="s">
        <v>135</v>
      </c>
      <c r="H13981" t="s">
        <v>112</v>
      </c>
      <c r="I13981">
        <v>32.5</v>
      </c>
      <c r="J13981">
        <v>31</v>
      </c>
      <c r="K13981">
        <v>6430</v>
      </c>
      <c r="L13981" t="s">
        <v>471</v>
      </c>
      <c r="M13981" s="2">
        <f>+Table3[[#This Row],[CHW]]/Table3[[#This Row],[Count of Airbill Number]]</f>
        <v>1.0483870967741935</v>
      </c>
    </row>
    <row r="13982" spans="2:13">
      <c r="B13982" t="s">
        <v>20</v>
      </c>
      <c r="C13982" t="s">
        <v>21</v>
      </c>
      <c r="D13982" t="s">
        <v>22</v>
      </c>
      <c r="E13982" t="s">
        <v>776</v>
      </c>
      <c r="F13982" t="s">
        <v>778</v>
      </c>
      <c r="G13982" t="s">
        <v>31</v>
      </c>
      <c r="H13982" t="s">
        <v>267</v>
      </c>
      <c r="I13982">
        <v>32.450000000000003</v>
      </c>
      <c r="J13982">
        <v>3</v>
      </c>
      <c r="K13982">
        <v>6431</v>
      </c>
      <c r="L13982" t="s">
        <v>471</v>
      </c>
      <c r="M13982" s="2">
        <f>+Table3[[#This Row],[CHW]]/Table3[[#This Row],[Count of Airbill Number]]</f>
        <v>10.816666666666668</v>
      </c>
    </row>
    <row r="13983" spans="2:13">
      <c r="B13983" t="s">
        <v>20</v>
      </c>
      <c r="C13983" t="s">
        <v>21</v>
      </c>
      <c r="D13983" t="s">
        <v>22</v>
      </c>
      <c r="E13983" t="s">
        <v>776</v>
      </c>
      <c r="F13983" t="s">
        <v>776</v>
      </c>
      <c r="G13983" t="s">
        <v>48</v>
      </c>
      <c r="H13983" t="s">
        <v>85</v>
      </c>
      <c r="I13983">
        <v>32.200000000000003</v>
      </c>
      <c r="J13983">
        <v>10</v>
      </c>
      <c r="K13983">
        <v>6432</v>
      </c>
      <c r="L13983" t="s">
        <v>471</v>
      </c>
      <c r="M13983" s="2">
        <f>+Table3[[#This Row],[CHW]]/Table3[[#This Row],[Count of Airbill Number]]</f>
        <v>3.22</v>
      </c>
    </row>
    <row r="13984" spans="2:13">
      <c r="B13984" t="s">
        <v>20</v>
      </c>
      <c r="C13984" t="s">
        <v>472</v>
      </c>
      <c r="D13984" t="s">
        <v>22</v>
      </c>
      <c r="E13984" t="s">
        <v>776</v>
      </c>
      <c r="F13984" t="s">
        <v>776</v>
      </c>
      <c r="G13984" t="s">
        <v>59</v>
      </c>
      <c r="H13984" t="s">
        <v>23</v>
      </c>
      <c r="I13984">
        <v>32.1</v>
      </c>
      <c r="J13984">
        <v>3</v>
      </c>
      <c r="K13984">
        <v>6433</v>
      </c>
      <c r="L13984" t="s">
        <v>471</v>
      </c>
      <c r="M13984" s="2">
        <f>+Table3[[#This Row],[CHW]]/Table3[[#This Row],[Count of Airbill Number]]</f>
        <v>10.700000000000001</v>
      </c>
    </row>
    <row r="13985" spans="2:13">
      <c r="B13985" t="s">
        <v>20</v>
      </c>
      <c r="C13985" t="s">
        <v>21</v>
      </c>
      <c r="D13985" t="s">
        <v>22</v>
      </c>
      <c r="E13985" t="s">
        <v>776</v>
      </c>
      <c r="F13985" t="s">
        <v>778</v>
      </c>
      <c r="G13985" t="s">
        <v>32</v>
      </c>
      <c r="H13985" t="s">
        <v>112</v>
      </c>
      <c r="I13985">
        <v>32.07</v>
      </c>
      <c r="J13985">
        <v>8</v>
      </c>
      <c r="K13985">
        <v>6434</v>
      </c>
      <c r="L13985" t="s">
        <v>471</v>
      </c>
      <c r="M13985" s="2">
        <f>+Table3[[#This Row],[CHW]]/Table3[[#This Row],[Count of Airbill Number]]</f>
        <v>4.00875</v>
      </c>
    </row>
    <row r="13986" spans="2:13">
      <c r="B13986" t="s">
        <v>35</v>
      </c>
      <c r="C13986" t="s">
        <v>21</v>
      </c>
      <c r="D13986" t="s">
        <v>36</v>
      </c>
      <c r="E13986" t="s">
        <v>778</v>
      </c>
      <c r="F13986" t="s">
        <v>776</v>
      </c>
      <c r="G13986" t="s">
        <v>51</v>
      </c>
      <c r="H13986" t="s">
        <v>37</v>
      </c>
      <c r="I13986">
        <v>32</v>
      </c>
      <c r="J13986">
        <v>1</v>
      </c>
      <c r="K13986">
        <v>6435</v>
      </c>
      <c r="L13986" t="s">
        <v>471</v>
      </c>
      <c r="M13986" s="2">
        <f>+Table3[[#This Row],[CHW]]/Table3[[#This Row],[Count of Airbill Number]]</f>
        <v>32</v>
      </c>
    </row>
    <row r="13987" spans="2:13">
      <c r="B13987" t="s">
        <v>35</v>
      </c>
      <c r="C13987" t="s">
        <v>472</v>
      </c>
      <c r="D13987" t="s">
        <v>36</v>
      </c>
      <c r="E13987" t="s">
        <v>776</v>
      </c>
      <c r="F13987" t="s">
        <v>776</v>
      </c>
      <c r="G13987" t="s">
        <v>165</v>
      </c>
      <c r="H13987" t="s">
        <v>85</v>
      </c>
      <c r="I13987">
        <v>32</v>
      </c>
      <c r="J13987">
        <v>1</v>
      </c>
      <c r="K13987">
        <v>6436</v>
      </c>
      <c r="L13987" t="s">
        <v>471</v>
      </c>
      <c r="M13987" s="2">
        <f>+Table3[[#This Row],[CHW]]/Table3[[#This Row],[Count of Airbill Number]]</f>
        <v>32</v>
      </c>
    </row>
    <row r="13988" spans="2:13">
      <c r="B13988" t="s">
        <v>35</v>
      </c>
      <c r="C13988" t="s">
        <v>472</v>
      </c>
      <c r="D13988" t="s">
        <v>36</v>
      </c>
      <c r="E13988" t="s">
        <v>778</v>
      </c>
      <c r="F13988" t="s">
        <v>778</v>
      </c>
      <c r="G13988" t="s">
        <v>171</v>
      </c>
      <c r="H13988" t="s">
        <v>113</v>
      </c>
      <c r="I13988">
        <v>32</v>
      </c>
      <c r="J13988">
        <v>1</v>
      </c>
      <c r="K13988">
        <v>6437</v>
      </c>
      <c r="L13988" t="s">
        <v>471</v>
      </c>
      <c r="M13988" s="2">
        <f>+Table3[[#This Row],[CHW]]/Table3[[#This Row],[Count of Airbill Number]]</f>
        <v>32</v>
      </c>
    </row>
    <row r="13989" spans="2:13">
      <c r="B13989" t="s">
        <v>35</v>
      </c>
      <c r="C13989" t="s">
        <v>472</v>
      </c>
      <c r="D13989" t="s">
        <v>36</v>
      </c>
      <c r="E13989" t="s">
        <v>778</v>
      </c>
      <c r="F13989" t="s">
        <v>778</v>
      </c>
      <c r="G13989" t="s">
        <v>51</v>
      </c>
      <c r="H13989" t="s">
        <v>101</v>
      </c>
      <c r="I13989">
        <v>32</v>
      </c>
      <c r="J13989">
        <v>1</v>
      </c>
      <c r="K13989">
        <v>6438</v>
      </c>
      <c r="L13989" t="s">
        <v>471</v>
      </c>
      <c r="M13989" s="2">
        <f>+Table3[[#This Row],[CHW]]/Table3[[#This Row],[Count of Airbill Number]]</f>
        <v>32</v>
      </c>
    </row>
    <row r="13990" spans="2:13">
      <c r="B13990" t="s">
        <v>35</v>
      </c>
      <c r="C13990" t="s">
        <v>472</v>
      </c>
      <c r="D13990" t="s">
        <v>36</v>
      </c>
      <c r="E13990" t="s">
        <v>778</v>
      </c>
      <c r="F13990" t="s">
        <v>778</v>
      </c>
      <c r="G13990" t="s">
        <v>51</v>
      </c>
      <c r="H13990" t="s">
        <v>150</v>
      </c>
      <c r="I13990">
        <v>32</v>
      </c>
      <c r="J13990">
        <v>1</v>
      </c>
      <c r="K13990">
        <v>6439</v>
      </c>
      <c r="L13990" t="s">
        <v>471</v>
      </c>
      <c r="M13990" s="2">
        <f>+Table3[[#This Row],[CHW]]/Table3[[#This Row],[Count of Airbill Number]]</f>
        <v>32</v>
      </c>
    </row>
    <row r="13991" spans="2:13">
      <c r="B13991" t="s">
        <v>35</v>
      </c>
      <c r="C13991" t="s">
        <v>472</v>
      </c>
      <c r="D13991" t="s">
        <v>36</v>
      </c>
      <c r="E13991" t="s">
        <v>778</v>
      </c>
      <c r="F13991" t="s">
        <v>778</v>
      </c>
      <c r="G13991" t="s">
        <v>51</v>
      </c>
      <c r="H13991" t="s">
        <v>90</v>
      </c>
      <c r="I13991">
        <v>32</v>
      </c>
      <c r="J13991">
        <v>1</v>
      </c>
      <c r="K13991">
        <v>6440</v>
      </c>
      <c r="L13991" t="s">
        <v>471</v>
      </c>
      <c r="M13991" s="2">
        <f>+Table3[[#This Row],[CHW]]/Table3[[#This Row],[Count of Airbill Number]]</f>
        <v>32</v>
      </c>
    </row>
    <row r="13992" spans="2:13">
      <c r="B13992" t="s">
        <v>35</v>
      </c>
      <c r="C13992" t="s">
        <v>472</v>
      </c>
      <c r="D13992" t="s">
        <v>36</v>
      </c>
      <c r="E13992" t="s">
        <v>778</v>
      </c>
      <c r="F13992" t="s">
        <v>778</v>
      </c>
      <c r="G13992" t="s">
        <v>51</v>
      </c>
      <c r="H13992" t="s">
        <v>306</v>
      </c>
      <c r="I13992">
        <v>32</v>
      </c>
      <c r="J13992">
        <v>1</v>
      </c>
      <c r="K13992">
        <v>6441</v>
      </c>
      <c r="L13992" t="s">
        <v>471</v>
      </c>
      <c r="M13992" s="2">
        <f>+Table3[[#This Row],[CHW]]/Table3[[#This Row],[Count of Airbill Number]]</f>
        <v>32</v>
      </c>
    </row>
    <row r="13993" spans="2:13">
      <c r="B13993" t="s">
        <v>35</v>
      </c>
      <c r="C13993" t="s">
        <v>472</v>
      </c>
      <c r="D13993" t="s">
        <v>36</v>
      </c>
      <c r="E13993" t="s">
        <v>778</v>
      </c>
      <c r="F13993" t="s">
        <v>776</v>
      </c>
      <c r="G13993" t="s">
        <v>269</v>
      </c>
      <c r="H13993" t="s">
        <v>66</v>
      </c>
      <c r="I13993">
        <v>32</v>
      </c>
      <c r="J13993">
        <v>1</v>
      </c>
      <c r="K13993">
        <v>6442</v>
      </c>
      <c r="L13993" t="s">
        <v>471</v>
      </c>
      <c r="M13993" s="2">
        <f>+Table3[[#This Row],[CHW]]/Table3[[#This Row],[Count of Airbill Number]]</f>
        <v>32</v>
      </c>
    </row>
    <row r="13994" spans="2:13">
      <c r="B13994" t="s">
        <v>35</v>
      </c>
      <c r="C13994" t="s">
        <v>472</v>
      </c>
      <c r="D13994" t="s">
        <v>36</v>
      </c>
      <c r="E13994" t="s">
        <v>777</v>
      </c>
      <c r="F13994" t="s">
        <v>776</v>
      </c>
      <c r="G13994" t="s">
        <v>97</v>
      </c>
      <c r="H13994" t="s">
        <v>66</v>
      </c>
      <c r="I13994">
        <v>32</v>
      </c>
      <c r="J13994">
        <v>1</v>
      </c>
      <c r="K13994">
        <v>6443</v>
      </c>
      <c r="L13994" t="s">
        <v>471</v>
      </c>
      <c r="M13994" s="2">
        <f>+Table3[[#This Row],[CHW]]/Table3[[#This Row],[Count of Airbill Number]]</f>
        <v>32</v>
      </c>
    </row>
    <row r="13995" spans="2:13">
      <c r="B13995" t="s">
        <v>35</v>
      </c>
      <c r="C13995" t="s">
        <v>472</v>
      </c>
      <c r="D13995" t="s">
        <v>36</v>
      </c>
      <c r="E13995" t="s">
        <v>777</v>
      </c>
      <c r="F13995" t="s">
        <v>776</v>
      </c>
      <c r="G13995" t="s">
        <v>259</v>
      </c>
      <c r="H13995" t="s">
        <v>123</v>
      </c>
      <c r="I13995">
        <v>32</v>
      </c>
      <c r="J13995">
        <v>1</v>
      </c>
      <c r="K13995">
        <v>6444</v>
      </c>
      <c r="L13995" t="s">
        <v>471</v>
      </c>
      <c r="M13995" s="2">
        <f>+Table3[[#This Row],[CHW]]/Table3[[#This Row],[Count of Airbill Number]]</f>
        <v>32</v>
      </c>
    </row>
    <row r="13996" spans="2:13">
      <c r="B13996" t="s">
        <v>35</v>
      </c>
      <c r="C13996" t="s">
        <v>472</v>
      </c>
      <c r="D13996" t="s">
        <v>36</v>
      </c>
      <c r="E13996" t="s">
        <v>776</v>
      </c>
      <c r="F13996" t="s">
        <v>776</v>
      </c>
      <c r="G13996" t="s">
        <v>66</v>
      </c>
      <c r="H13996" t="s">
        <v>41</v>
      </c>
      <c r="I13996">
        <v>32</v>
      </c>
      <c r="J13996">
        <v>1</v>
      </c>
      <c r="K13996">
        <v>6445</v>
      </c>
      <c r="L13996" t="s">
        <v>471</v>
      </c>
      <c r="M13996" s="2">
        <f>+Table3[[#This Row],[CHW]]/Table3[[#This Row],[Count of Airbill Number]]</f>
        <v>32</v>
      </c>
    </row>
    <row r="13997" spans="2:13">
      <c r="B13997" t="s">
        <v>35</v>
      </c>
      <c r="C13997" t="s">
        <v>472</v>
      </c>
      <c r="D13997" t="s">
        <v>36</v>
      </c>
      <c r="E13997" t="s">
        <v>776</v>
      </c>
      <c r="F13997" t="s">
        <v>778</v>
      </c>
      <c r="G13997" t="s">
        <v>66</v>
      </c>
      <c r="H13997" t="s">
        <v>86</v>
      </c>
      <c r="I13997">
        <v>32</v>
      </c>
      <c r="J13997">
        <v>1</v>
      </c>
      <c r="K13997">
        <v>6446</v>
      </c>
      <c r="L13997" t="s">
        <v>471</v>
      </c>
      <c r="M13997" s="2">
        <f>+Table3[[#This Row],[CHW]]/Table3[[#This Row],[Count of Airbill Number]]</f>
        <v>32</v>
      </c>
    </row>
    <row r="13998" spans="2:13">
      <c r="B13998" t="s">
        <v>35</v>
      </c>
      <c r="C13998" t="s">
        <v>472</v>
      </c>
      <c r="D13998" t="s">
        <v>36</v>
      </c>
      <c r="E13998" t="s">
        <v>776</v>
      </c>
      <c r="F13998" t="s">
        <v>776</v>
      </c>
      <c r="G13998" t="s">
        <v>66</v>
      </c>
      <c r="H13998" t="s">
        <v>49</v>
      </c>
      <c r="I13998">
        <v>32</v>
      </c>
      <c r="J13998">
        <v>1</v>
      </c>
      <c r="K13998">
        <v>6447</v>
      </c>
      <c r="L13998" t="s">
        <v>471</v>
      </c>
      <c r="M13998" s="2">
        <f>+Table3[[#This Row],[CHW]]/Table3[[#This Row],[Count of Airbill Number]]</f>
        <v>32</v>
      </c>
    </row>
    <row r="13999" spans="2:13">
      <c r="B13999" t="s">
        <v>35</v>
      </c>
      <c r="C13999" t="s">
        <v>472</v>
      </c>
      <c r="D13999" t="s">
        <v>36</v>
      </c>
      <c r="E13999" t="s">
        <v>776</v>
      </c>
      <c r="F13999" t="s">
        <v>776</v>
      </c>
      <c r="G13999" t="s">
        <v>37</v>
      </c>
      <c r="H13999" t="s">
        <v>64</v>
      </c>
      <c r="I13999">
        <v>32</v>
      </c>
      <c r="J13999">
        <v>1</v>
      </c>
      <c r="K13999">
        <v>6448</v>
      </c>
      <c r="L13999" t="s">
        <v>471</v>
      </c>
      <c r="M13999" s="2">
        <f>+Table3[[#This Row],[CHW]]/Table3[[#This Row],[Count of Airbill Number]]</f>
        <v>32</v>
      </c>
    </row>
    <row r="14000" spans="2:13">
      <c r="B14000" t="s">
        <v>35</v>
      </c>
      <c r="C14000" t="s">
        <v>472</v>
      </c>
      <c r="D14000" t="s">
        <v>36</v>
      </c>
      <c r="E14000" t="s">
        <v>778</v>
      </c>
      <c r="F14000" t="s">
        <v>778</v>
      </c>
      <c r="G14000" t="s">
        <v>86</v>
      </c>
      <c r="H14000" t="s">
        <v>113</v>
      </c>
      <c r="I14000">
        <v>32</v>
      </c>
      <c r="J14000">
        <v>1</v>
      </c>
      <c r="K14000">
        <v>6449</v>
      </c>
      <c r="L14000" t="s">
        <v>471</v>
      </c>
      <c r="M14000" s="2">
        <f>+Table3[[#This Row],[CHW]]/Table3[[#This Row],[Count of Airbill Number]]</f>
        <v>32</v>
      </c>
    </row>
    <row r="14001" spans="2:13">
      <c r="B14001" t="s">
        <v>35</v>
      </c>
      <c r="C14001" t="s">
        <v>472</v>
      </c>
      <c r="D14001" t="s">
        <v>36</v>
      </c>
      <c r="E14001" t="s">
        <v>778</v>
      </c>
      <c r="F14001" t="s">
        <v>778</v>
      </c>
      <c r="G14001" t="s">
        <v>86</v>
      </c>
      <c r="H14001" t="s">
        <v>90</v>
      </c>
      <c r="I14001">
        <v>32</v>
      </c>
      <c r="J14001">
        <v>1</v>
      </c>
      <c r="K14001">
        <v>6450</v>
      </c>
      <c r="L14001" t="s">
        <v>471</v>
      </c>
      <c r="M14001" s="2">
        <f>+Table3[[#This Row],[CHW]]/Table3[[#This Row],[Count of Airbill Number]]</f>
        <v>32</v>
      </c>
    </row>
    <row r="14002" spans="2:13">
      <c r="B14002" t="s">
        <v>35</v>
      </c>
      <c r="C14002" t="s">
        <v>472</v>
      </c>
      <c r="D14002" t="s">
        <v>36</v>
      </c>
      <c r="E14002" t="s">
        <v>776</v>
      </c>
      <c r="F14002" t="s">
        <v>776</v>
      </c>
      <c r="G14002" t="s">
        <v>85</v>
      </c>
      <c r="H14002" t="s">
        <v>70</v>
      </c>
      <c r="I14002">
        <v>32</v>
      </c>
      <c r="J14002">
        <v>1</v>
      </c>
      <c r="K14002">
        <v>6451</v>
      </c>
      <c r="L14002" t="s">
        <v>471</v>
      </c>
      <c r="M14002" s="2">
        <f>+Table3[[#This Row],[CHW]]/Table3[[#This Row],[Count of Airbill Number]]</f>
        <v>32</v>
      </c>
    </row>
    <row r="14003" spans="2:13">
      <c r="B14003" t="s">
        <v>35</v>
      </c>
      <c r="C14003" t="s">
        <v>472</v>
      </c>
      <c r="D14003" t="s">
        <v>36</v>
      </c>
      <c r="E14003" t="s">
        <v>776</v>
      </c>
      <c r="F14003" t="s">
        <v>777</v>
      </c>
      <c r="G14003" t="s">
        <v>85</v>
      </c>
      <c r="H14003" t="s">
        <v>110</v>
      </c>
      <c r="I14003">
        <v>32</v>
      </c>
      <c r="J14003">
        <v>1</v>
      </c>
      <c r="K14003">
        <v>6452</v>
      </c>
      <c r="L14003" t="s">
        <v>471</v>
      </c>
      <c r="M14003" s="2">
        <f>+Table3[[#This Row],[CHW]]/Table3[[#This Row],[Count of Airbill Number]]</f>
        <v>32</v>
      </c>
    </row>
    <row r="14004" spans="2:13">
      <c r="B14004" t="s">
        <v>35</v>
      </c>
      <c r="C14004" t="s">
        <v>472</v>
      </c>
      <c r="D14004" t="s">
        <v>36</v>
      </c>
      <c r="E14004" t="s">
        <v>778</v>
      </c>
      <c r="F14004" t="s">
        <v>778</v>
      </c>
      <c r="G14004" t="s">
        <v>267</v>
      </c>
      <c r="H14004" t="s">
        <v>474</v>
      </c>
      <c r="I14004">
        <v>32</v>
      </c>
      <c r="J14004">
        <v>1</v>
      </c>
      <c r="K14004">
        <v>6453</v>
      </c>
      <c r="L14004" t="s">
        <v>471</v>
      </c>
      <c r="M14004" s="2">
        <f>+Table3[[#This Row],[CHW]]/Table3[[#This Row],[Count of Airbill Number]]</f>
        <v>32</v>
      </c>
    </row>
    <row r="14005" spans="2:13">
      <c r="B14005" t="s">
        <v>35</v>
      </c>
      <c r="C14005" t="s">
        <v>472</v>
      </c>
      <c r="D14005" t="s">
        <v>36</v>
      </c>
      <c r="E14005" t="s">
        <v>776</v>
      </c>
      <c r="F14005" t="s">
        <v>777</v>
      </c>
      <c r="G14005" t="s">
        <v>32</v>
      </c>
      <c r="H14005" t="s">
        <v>110</v>
      </c>
      <c r="I14005">
        <v>32</v>
      </c>
      <c r="J14005">
        <v>1</v>
      </c>
      <c r="K14005">
        <v>6454</v>
      </c>
      <c r="L14005" t="s">
        <v>471</v>
      </c>
      <c r="M14005" s="2">
        <f>+Table3[[#This Row],[CHW]]/Table3[[#This Row],[Count of Airbill Number]]</f>
        <v>32</v>
      </c>
    </row>
    <row r="14006" spans="2:13">
      <c r="B14006" t="s">
        <v>35</v>
      </c>
      <c r="C14006" t="s">
        <v>472</v>
      </c>
      <c r="D14006" t="s">
        <v>36</v>
      </c>
      <c r="E14006" t="s">
        <v>776</v>
      </c>
      <c r="F14006" t="s">
        <v>776</v>
      </c>
      <c r="G14006" t="s">
        <v>123</v>
      </c>
      <c r="H14006" t="s">
        <v>193</v>
      </c>
      <c r="I14006">
        <v>32</v>
      </c>
      <c r="J14006">
        <v>1</v>
      </c>
      <c r="K14006">
        <v>6455</v>
      </c>
      <c r="L14006" t="s">
        <v>471</v>
      </c>
      <c r="M14006" s="2">
        <f>+Table3[[#This Row],[CHW]]/Table3[[#This Row],[Count of Airbill Number]]</f>
        <v>32</v>
      </c>
    </row>
    <row r="14007" spans="2:13">
      <c r="B14007" t="s">
        <v>35</v>
      </c>
      <c r="C14007" t="s">
        <v>472</v>
      </c>
      <c r="D14007" t="s">
        <v>36</v>
      </c>
      <c r="E14007" t="s">
        <v>776</v>
      </c>
      <c r="F14007" t="s">
        <v>776</v>
      </c>
      <c r="G14007" t="s">
        <v>49</v>
      </c>
      <c r="H14007" t="s">
        <v>59</v>
      </c>
      <c r="I14007">
        <v>32</v>
      </c>
      <c r="J14007">
        <v>1</v>
      </c>
      <c r="K14007">
        <v>6456</v>
      </c>
      <c r="L14007" t="s">
        <v>471</v>
      </c>
      <c r="M14007" s="2">
        <f>+Table3[[#This Row],[CHW]]/Table3[[#This Row],[Count of Airbill Number]]</f>
        <v>32</v>
      </c>
    </row>
    <row r="14008" spans="2:13">
      <c r="B14008" t="s">
        <v>35</v>
      </c>
      <c r="C14008" t="s">
        <v>472</v>
      </c>
      <c r="D14008" t="s">
        <v>36</v>
      </c>
      <c r="E14008" t="s">
        <v>777</v>
      </c>
      <c r="F14008" t="s">
        <v>777</v>
      </c>
      <c r="G14008" t="s">
        <v>27</v>
      </c>
      <c r="H14008" t="s">
        <v>179</v>
      </c>
      <c r="I14008">
        <v>32</v>
      </c>
      <c r="J14008">
        <v>1</v>
      </c>
      <c r="K14008">
        <v>6457</v>
      </c>
      <c r="L14008" t="s">
        <v>471</v>
      </c>
      <c r="M14008" s="2">
        <f>+Table3[[#This Row],[CHW]]/Table3[[#This Row],[Count of Airbill Number]]</f>
        <v>32</v>
      </c>
    </row>
    <row r="14009" spans="2:13">
      <c r="B14009" t="s">
        <v>35</v>
      </c>
      <c r="C14009" t="s">
        <v>472</v>
      </c>
      <c r="D14009" t="s">
        <v>36</v>
      </c>
      <c r="E14009" t="s">
        <v>777</v>
      </c>
      <c r="F14009" t="s">
        <v>776</v>
      </c>
      <c r="G14009" t="s">
        <v>27</v>
      </c>
      <c r="H14009" t="s">
        <v>600</v>
      </c>
      <c r="I14009">
        <v>32</v>
      </c>
      <c r="J14009">
        <v>1</v>
      </c>
      <c r="K14009">
        <v>6458</v>
      </c>
      <c r="L14009" t="s">
        <v>471</v>
      </c>
      <c r="M14009" s="2">
        <f>+Table3[[#This Row],[CHW]]/Table3[[#This Row],[Count of Airbill Number]]</f>
        <v>32</v>
      </c>
    </row>
    <row r="14010" spans="2:13">
      <c r="B14010" t="s">
        <v>35</v>
      </c>
      <c r="C14010" t="s">
        <v>472</v>
      </c>
      <c r="D14010" t="s">
        <v>36</v>
      </c>
      <c r="E14010" t="s">
        <v>778</v>
      </c>
      <c r="F14010" t="s">
        <v>778</v>
      </c>
      <c r="G14010" t="s">
        <v>306</v>
      </c>
      <c r="H14010" t="s">
        <v>221</v>
      </c>
      <c r="I14010">
        <v>32</v>
      </c>
      <c r="J14010">
        <v>1</v>
      </c>
      <c r="K14010">
        <v>6459</v>
      </c>
      <c r="L14010" t="s">
        <v>471</v>
      </c>
      <c r="M14010" s="2">
        <f>+Table3[[#This Row],[CHW]]/Table3[[#This Row],[Count of Airbill Number]]</f>
        <v>32</v>
      </c>
    </row>
    <row r="14011" spans="2:13">
      <c r="B14011" t="s">
        <v>35</v>
      </c>
      <c r="C14011" t="s">
        <v>472</v>
      </c>
      <c r="D14011" t="s">
        <v>36</v>
      </c>
      <c r="E14011" t="s">
        <v>778</v>
      </c>
      <c r="F14011" t="s">
        <v>778</v>
      </c>
      <c r="G14011" t="s">
        <v>124</v>
      </c>
      <c r="H14011" t="s">
        <v>112</v>
      </c>
      <c r="I14011">
        <v>32</v>
      </c>
      <c r="J14011">
        <v>1</v>
      </c>
      <c r="K14011">
        <v>6460</v>
      </c>
      <c r="L14011" t="s">
        <v>471</v>
      </c>
      <c r="M14011" s="2">
        <f>+Table3[[#This Row],[CHW]]/Table3[[#This Row],[Count of Airbill Number]]</f>
        <v>32</v>
      </c>
    </row>
    <row r="14012" spans="2:13">
      <c r="B14012" t="s">
        <v>20</v>
      </c>
      <c r="C14012" t="s">
        <v>21</v>
      </c>
      <c r="D14012" t="s">
        <v>22</v>
      </c>
      <c r="E14012" t="s">
        <v>778</v>
      </c>
      <c r="F14012" t="s">
        <v>776</v>
      </c>
      <c r="G14012" t="s">
        <v>112</v>
      </c>
      <c r="H14012" t="s">
        <v>122</v>
      </c>
      <c r="I14012">
        <v>32</v>
      </c>
      <c r="J14012">
        <v>32</v>
      </c>
      <c r="K14012">
        <v>6461</v>
      </c>
      <c r="L14012" t="s">
        <v>471</v>
      </c>
      <c r="M14012" s="2">
        <f>+Table3[[#This Row],[CHW]]/Table3[[#This Row],[Count of Airbill Number]]</f>
        <v>1</v>
      </c>
    </row>
    <row r="14013" spans="2:13">
      <c r="B14013" t="s">
        <v>20</v>
      </c>
      <c r="C14013" t="s">
        <v>21</v>
      </c>
      <c r="D14013" t="s">
        <v>22</v>
      </c>
      <c r="E14013" t="s">
        <v>777</v>
      </c>
      <c r="F14013" t="s">
        <v>776</v>
      </c>
      <c r="G14013" t="s">
        <v>110</v>
      </c>
      <c r="H14013" t="s">
        <v>432</v>
      </c>
      <c r="I14013">
        <v>32</v>
      </c>
      <c r="J14013">
        <v>3</v>
      </c>
      <c r="K14013">
        <v>6462</v>
      </c>
      <c r="L14013" t="s">
        <v>471</v>
      </c>
      <c r="M14013" s="2">
        <f>+Table3[[#This Row],[CHW]]/Table3[[#This Row],[Count of Airbill Number]]</f>
        <v>10.666666666666666</v>
      </c>
    </row>
    <row r="14014" spans="2:13">
      <c r="B14014" t="s">
        <v>20</v>
      </c>
      <c r="C14014" t="s">
        <v>21</v>
      </c>
      <c r="D14014" t="s">
        <v>22</v>
      </c>
      <c r="E14014" t="s">
        <v>776</v>
      </c>
      <c r="F14014" t="s">
        <v>778</v>
      </c>
      <c r="G14014" t="s">
        <v>66</v>
      </c>
      <c r="H14014" t="s">
        <v>282</v>
      </c>
      <c r="I14014">
        <v>32</v>
      </c>
      <c r="J14014">
        <v>4</v>
      </c>
      <c r="K14014">
        <v>6463</v>
      </c>
      <c r="L14014" t="s">
        <v>471</v>
      </c>
      <c r="M14014" s="2">
        <f>+Table3[[#This Row],[CHW]]/Table3[[#This Row],[Count of Airbill Number]]</f>
        <v>8</v>
      </c>
    </row>
    <row r="14015" spans="2:13">
      <c r="B14015" t="s">
        <v>20</v>
      </c>
      <c r="C14015" t="s">
        <v>21</v>
      </c>
      <c r="D14015" t="s">
        <v>22</v>
      </c>
      <c r="E14015" t="s">
        <v>777</v>
      </c>
      <c r="F14015" t="s">
        <v>777</v>
      </c>
      <c r="G14015" t="s">
        <v>27</v>
      </c>
      <c r="H14015" t="s">
        <v>227</v>
      </c>
      <c r="I14015">
        <v>32</v>
      </c>
      <c r="J14015">
        <v>14</v>
      </c>
      <c r="K14015">
        <v>6464</v>
      </c>
      <c r="L14015" t="s">
        <v>471</v>
      </c>
      <c r="M14015" s="2">
        <f>+Table3[[#This Row],[CHW]]/Table3[[#This Row],[Count of Airbill Number]]</f>
        <v>2.2857142857142856</v>
      </c>
    </row>
    <row r="14016" spans="2:13">
      <c r="B14016" t="s">
        <v>20</v>
      </c>
      <c r="C14016" t="s">
        <v>21</v>
      </c>
      <c r="D14016" t="s">
        <v>22</v>
      </c>
      <c r="E14016" t="s">
        <v>778</v>
      </c>
      <c r="F14016" t="s">
        <v>778</v>
      </c>
      <c r="G14016" t="s">
        <v>495</v>
      </c>
      <c r="H14016" t="s">
        <v>112</v>
      </c>
      <c r="I14016">
        <v>32</v>
      </c>
      <c r="J14016">
        <v>29</v>
      </c>
      <c r="K14016">
        <v>6465</v>
      </c>
      <c r="L14016" t="s">
        <v>471</v>
      </c>
      <c r="M14016" s="2">
        <f>+Table3[[#This Row],[CHW]]/Table3[[#This Row],[Count of Airbill Number]]</f>
        <v>1.103448275862069</v>
      </c>
    </row>
    <row r="14017" spans="2:13">
      <c r="B14017" t="s">
        <v>20</v>
      </c>
      <c r="C14017" t="s">
        <v>21</v>
      </c>
      <c r="D14017" t="s">
        <v>22</v>
      </c>
      <c r="E14017" t="s">
        <v>778</v>
      </c>
      <c r="F14017" t="s">
        <v>778</v>
      </c>
      <c r="G14017" t="s">
        <v>405</v>
      </c>
      <c r="H14017" t="s">
        <v>112</v>
      </c>
      <c r="I14017">
        <v>32</v>
      </c>
      <c r="J14017">
        <v>27</v>
      </c>
      <c r="K14017">
        <v>6466</v>
      </c>
      <c r="L14017" t="s">
        <v>471</v>
      </c>
      <c r="M14017" s="2">
        <f>+Table3[[#This Row],[CHW]]/Table3[[#This Row],[Count of Airbill Number]]</f>
        <v>1.1851851851851851</v>
      </c>
    </row>
    <row r="14018" spans="2:13">
      <c r="B14018" t="s">
        <v>20</v>
      </c>
      <c r="C14018" t="s">
        <v>21</v>
      </c>
      <c r="D14018" t="s">
        <v>22</v>
      </c>
      <c r="E14018" t="s">
        <v>777</v>
      </c>
      <c r="F14018" t="s">
        <v>777</v>
      </c>
      <c r="G14018" t="s">
        <v>29</v>
      </c>
      <c r="H14018" t="s">
        <v>181</v>
      </c>
      <c r="I14018">
        <v>32</v>
      </c>
      <c r="J14018">
        <v>13</v>
      </c>
      <c r="K14018">
        <v>6467</v>
      </c>
      <c r="L14018" t="s">
        <v>471</v>
      </c>
      <c r="M14018" s="2">
        <f>+Table3[[#This Row],[CHW]]/Table3[[#This Row],[Count of Airbill Number]]</f>
        <v>2.4615384615384617</v>
      </c>
    </row>
    <row r="14019" spans="2:13">
      <c r="B14019" t="s">
        <v>20</v>
      </c>
      <c r="C14019" t="s">
        <v>21</v>
      </c>
      <c r="D14019" t="s">
        <v>22</v>
      </c>
      <c r="E14019" t="s">
        <v>777</v>
      </c>
      <c r="F14019" t="s">
        <v>778</v>
      </c>
      <c r="G14019" t="s">
        <v>586</v>
      </c>
      <c r="H14019" t="s">
        <v>269</v>
      </c>
      <c r="I14019">
        <v>32</v>
      </c>
      <c r="J14019">
        <v>11</v>
      </c>
      <c r="K14019">
        <v>6468</v>
      </c>
      <c r="L14019" t="s">
        <v>471</v>
      </c>
      <c r="M14019" s="2">
        <f>+Table3[[#This Row],[CHW]]/Table3[[#This Row],[Count of Airbill Number]]</f>
        <v>2.9090909090909092</v>
      </c>
    </row>
    <row r="14020" spans="2:13">
      <c r="B14020" t="s">
        <v>20</v>
      </c>
      <c r="C14020" t="s">
        <v>21</v>
      </c>
      <c r="D14020" t="s">
        <v>36</v>
      </c>
      <c r="E14020" t="s">
        <v>777</v>
      </c>
      <c r="F14020" t="s">
        <v>777</v>
      </c>
      <c r="G14020" t="s">
        <v>573</v>
      </c>
      <c r="H14020" t="s">
        <v>106</v>
      </c>
      <c r="I14020">
        <v>32</v>
      </c>
      <c r="J14020">
        <v>29</v>
      </c>
      <c r="K14020">
        <v>6469</v>
      </c>
      <c r="L14020" t="s">
        <v>471</v>
      </c>
      <c r="M14020" s="2">
        <f>+Table3[[#This Row],[CHW]]/Table3[[#This Row],[Count of Airbill Number]]</f>
        <v>1.103448275862069</v>
      </c>
    </row>
    <row r="14021" spans="2:13">
      <c r="B14021" t="s">
        <v>20</v>
      </c>
      <c r="C14021" t="s">
        <v>21</v>
      </c>
      <c r="D14021" t="s">
        <v>36</v>
      </c>
      <c r="E14021" t="s">
        <v>777</v>
      </c>
      <c r="F14021" t="s">
        <v>778</v>
      </c>
      <c r="G14021" t="s">
        <v>106</v>
      </c>
      <c r="H14021" t="s">
        <v>269</v>
      </c>
      <c r="I14021">
        <v>32</v>
      </c>
      <c r="J14021">
        <v>28</v>
      </c>
      <c r="K14021">
        <v>6470</v>
      </c>
      <c r="L14021" t="s">
        <v>471</v>
      </c>
      <c r="M14021" s="2">
        <f>+Table3[[#This Row],[CHW]]/Table3[[#This Row],[Count of Airbill Number]]</f>
        <v>1.1428571428571428</v>
      </c>
    </row>
    <row r="14022" spans="2:13">
      <c r="B14022" t="s">
        <v>20</v>
      </c>
      <c r="C14022" t="s">
        <v>472</v>
      </c>
      <c r="D14022" t="s">
        <v>22</v>
      </c>
      <c r="E14022" t="s">
        <v>777</v>
      </c>
      <c r="F14022" t="s">
        <v>778</v>
      </c>
      <c r="G14022" t="s">
        <v>481</v>
      </c>
      <c r="H14022" t="s">
        <v>113</v>
      </c>
      <c r="I14022">
        <v>32</v>
      </c>
      <c r="J14022">
        <v>1</v>
      </c>
      <c r="K14022">
        <v>6471</v>
      </c>
      <c r="L14022" t="s">
        <v>471</v>
      </c>
      <c r="M14022" s="2">
        <f>+Table3[[#This Row],[CHW]]/Table3[[#This Row],[Count of Airbill Number]]</f>
        <v>32</v>
      </c>
    </row>
    <row r="14023" spans="2:13">
      <c r="B14023" t="s">
        <v>20</v>
      </c>
      <c r="C14023" t="s">
        <v>472</v>
      </c>
      <c r="D14023" t="s">
        <v>22</v>
      </c>
      <c r="E14023" t="s">
        <v>778</v>
      </c>
      <c r="F14023" t="s">
        <v>777</v>
      </c>
      <c r="G14023" t="s">
        <v>210</v>
      </c>
      <c r="H14023" t="s">
        <v>274</v>
      </c>
      <c r="I14023">
        <v>32</v>
      </c>
      <c r="J14023">
        <v>1</v>
      </c>
      <c r="K14023">
        <v>6472</v>
      </c>
      <c r="L14023" t="s">
        <v>471</v>
      </c>
      <c r="M14023" s="2">
        <f>+Table3[[#This Row],[CHW]]/Table3[[#This Row],[Count of Airbill Number]]</f>
        <v>32</v>
      </c>
    </row>
    <row r="14024" spans="2:13">
      <c r="B14024" t="s">
        <v>20</v>
      </c>
      <c r="C14024" t="s">
        <v>472</v>
      </c>
      <c r="D14024" t="s">
        <v>22</v>
      </c>
      <c r="E14024" t="s">
        <v>777</v>
      </c>
      <c r="F14024" t="s">
        <v>778</v>
      </c>
      <c r="G14024" t="s">
        <v>374</v>
      </c>
      <c r="H14024" t="s">
        <v>246</v>
      </c>
      <c r="I14024">
        <v>32</v>
      </c>
      <c r="J14024">
        <v>2</v>
      </c>
      <c r="K14024">
        <v>6473</v>
      </c>
      <c r="L14024" t="s">
        <v>471</v>
      </c>
      <c r="M14024" s="2">
        <f>+Table3[[#This Row],[CHW]]/Table3[[#This Row],[Count of Airbill Number]]</f>
        <v>16</v>
      </c>
    </row>
    <row r="14025" spans="2:13">
      <c r="B14025" t="s">
        <v>20</v>
      </c>
      <c r="C14025" t="s">
        <v>472</v>
      </c>
      <c r="D14025" t="s">
        <v>22</v>
      </c>
      <c r="E14025" t="s">
        <v>777</v>
      </c>
      <c r="F14025" t="s">
        <v>776</v>
      </c>
      <c r="G14025" t="s">
        <v>374</v>
      </c>
      <c r="H14025" t="s">
        <v>85</v>
      </c>
      <c r="I14025">
        <v>32</v>
      </c>
      <c r="J14025">
        <v>2</v>
      </c>
      <c r="K14025">
        <v>6474</v>
      </c>
      <c r="L14025" t="s">
        <v>471</v>
      </c>
      <c r="M14025" s="2">
        <f>+Table3[[#This Row],[CHW]]/Table3[[#This Row],[Count of Airbill Number]]</f>
        <v>16</v>
      </c>
    </row>
    <row r="14026" spans="2:13">
      <c r="B14026" t="s">
        <v>20</v>
      </c>
      <c r="C14026" t="s">
        <v>472</v>
      </c>
      <c r="D14026" t="s">
        <v>22</v>
      </c>
      <c r="E14026" t="s">
        <v>776</v>
      </c>
      <c r="F14026" t="s">
        <v>776</v>
      </c>
      <c r="G14026" t="s">
        <v>165</v>
      </c>
      <c r="H14026" t="s">
        <v>152</v>
      </c>
      <c r="I14026">
        <v>32</v>
      </c>
      <c r="J14026">
        <v>1</v>
      </c>
      <c r="K14026">
        <v>6475</v>
      </c>
      <c r="L14026" t="s">
        <v>471</v>
      </c>
      <c r="M14026" s="2">
        <f>+Table3[[#This Row],[CHW]]/Table3[[#This Row],[Count of Airbill Number]]</f>
        <v>32</v>
      </c>
    </row>
    <row r="14027" spans="2:13">
      <c r="B14027" t="s">
        <v>20</v>
      </c>
      <c r="C14027" t="s">
        <v>472</v>
      </c>
      <c r="D14027" t="s">
        <v>22</v>
      </c>
      <c r="E14027" t="s">
        <v>778</v>
      </c>
      <c r="F14027" t="s">
        <v>778</v>
      </c>
      <c r="G14027" t="s">
        <v>112</v>
      </c>
      <c r="H14027" t="s">
        <v>291</v>
      </c>
      <c r="I14027">
        <v>32</v>
      </c>
      <c r="J14027">
        <v>3</v>
      </c>
      <c r="K14027">
        <v>6476</v>
      </c>
      <c r="L14027" t="s">
        <v>471</v>
      </c>
      <c r="M14027" s="2">
        <f>+Table3[[#This Row],[CHW]]/Table3[[#This Row],[Count of Airbill Number]]</f>
        <v>10.666666666666666</v>
      </c>
    </row>
    <row r="14028" spans="2:13">
      <c r="B14028" t="s">
        <v>20</v>
      </c>
      <c r="C14028" t="s">
        <v>472</v>
      </c>
      <c r="D14028" t="s">
        <v>22</v>
      </c>
      <c r="E14028" t="s">
        <v>776</v>
      </c>
      <c r="F14028" t="s">
        <v>776</v>
      </c>
      <c r="G14028" t="s">
        <v>486</v>
      </c>
      <c r="H14028" t="s">
        <v>432</v>
      </c>
      <c r="I14028">
        <v>32</v>
      </c>
      <c r="J14028">
        <v>5</v>
      </c>
      <c r="K14028">
        <v>6477</v>
      </c>
      <c r="L14028" t="s">
        <v>471</v>
      </c>
      <c r="M14028" s="2">
        <f>+Table3[[#This Row],[CHW]]/Table3[[#This Row],[Count of Airbill Number]]</f>
        <v>6.4</v>
      </c>
    </row>
    <row r="14029" spans="2:13">
      <c r="B14029" t="s">
        <v>20</v>
      </c>
      <c r="C14029" t="s">
        <v>472</v>
      </c>
      <c r="D14029" t="s">
        <v>22</v>
      </c>
      <c r="E14029" t="s">
        <v>776</v>
      </c>
      <c r="F14029" t="s">
        <v>776</v>
      </c>
      <c r="G14029" t="s">
        <v>102</v>
      </c>
      <c r="H14029" t="s">
        <v>33</v>
      </c>
      <c r="I14029">
        <v>32</v>
      </c>
      <c r="J14029">
        <v>1</v>
      </c>
      <c r="K14029">
        <v>6478</v>
      </c>
      <c r="L14029" t="s">
        <v>471</v>
      </c>
      <c r="M14029" s="2">
        <f>+Table3[[#This Row],[CHW]]/Table3[[#This Row],[Count of Airbill Number]]</f>
        <v>32</v>
      </c>
    </row>
    <row r="14030" spans="2:13">
      <c r="B14030" t="s">
        <v>20</v>
      </c>
      <c r="C14030" t="s">
        <v>472</v>
      </c>
      <c r="D14030" t="s">
        <v>22</v>
      </c>
      <c r="E14030" t="s">
        <v>778</v>
      </c>
      <c r="F14030" t="s">
        <v>778</v>
      </c>
      <c r="G14030" t="s">
        <v>135</v>
      </c>
      <c r="H14030" t="s">
        <v>369</v>
      </c>
      <c r="I14030">
        <v>32</v>
      </c>
      <c r="J14030">
        <v>3</v>
      </c>
      <c r="K14030">
        <v>6479</v>
      </c>
      <c r="L14030" t="s">
        <v>471</v>
      </c>
      <c r="M14030" s="2">
        <f>+Table3[[#This Row],[CHW]]/Table3[[#This Row],[Count of Airbill Number]]</f>
        <v>10.666666666666666</v>
      </c>
    </row>
    <row r="14031" spans="2:13">
      <c r="B14031" t="s">
        <v>20</v>
      </c>
      <c r="C14031" t="s">
        <v>472</v>
      </c>
      <c r="D14031" t="s">
        <v>22</v>
      </c>
      <c r="E14031" t="s">
        <v>778</v>
      </c>
      <c r="F14031" t="s">
        <v>778</v>
      </c>
      <c r="G14031" t="s">
        <v>269</v>
      </c>
      <c r="H14031" t="s">
        <v>260</v>
      </c>
      <c r="I14031">
        <v>32</v>
      </c>
      <c r="J14031">
        <v>1</v>
      </c>
      <c r="K14031">
        <v>6480</v>
      </c>
      <c r="L14031" t="s">
        <v>471</v>
      </c>
      <c r="M14031" s="2">
        <f>+Table3[[#This Row],[CHW]]/Table3[[#This Row],[Count of Airbill Number]]</f>
        <v>32</v>
      </c>
    </row>
    <row r="14032" spans="2:13">
      <c r="B14032" t="s">
        <v>20</v>
      </c>
      <c r="C14032" t="s">
        <v>472</v>
      </c>
      <c r="D14032" t="s">
        <v>22</v>
      </c>
      <c r="E14032" t="s">
        <v>777</v>
      </c>
      <c r="F14032" t="s">
        <v>777</v>
      </c>
      <c r="G14032" t="s">
        <v>97</v>
      </c>
      <c r="H14032" t="s">
        <v>713</v>
      </c>
      <c r="I14032">
        <v>32</v>
      </c>
      <c r="J14032">
        <v>1</v>
      </c>
      <c r="K14032">
        <v>6481</v>
      </c>
      <c r="L14032" t="s">
        <v>471</v>
      </c>
      <c r="M14032" s="2">
        <f>+Table3[[#This Row],[CHW]]/Table3[[#This Row],[Count of Airbill Number]]</f>
        <v>32</v>
      </c>
    </row>
    <row r="14033" spans="2:13">
      <c r="B14033" t="s">
        <v>20</v>
      </c>
      <c r="C14033" t="s">
        <v>472</v>
      </c>
      <c r="D14033" t="s">
        <v>22</v>
      </c>
      <c r="E14033" t="s">
        <v>777</v>
      </c>
      <c r="F14033" t="s">
        <v>778</v>
      </c>
      <c r="G14033" t="s">
        <v>259</v>
      </c>
      <c r="H14033" t="s">
        <v>112</v>
      </c>
      <c r="I14033">
        <v>32</v>
      </c>
      <c r="J14033">
        <v>2</v>
      </c>
      <c r="K14033">
        <v>6482</v>
      </c>
      <c r="L14033" t="s">
        <v>471</v>
      </c>
      <c r="M14033" s="2">
        <f>+Table3[[#This Row],[CHW]]/Table3[[#This Row],[Count of Airbill Number]]</f>
        <v>16</v>
      </c>
    </row>
    <row r="14034" spans="2:13">
      <c r="B14034" t="s">
        <v>20</v>
      </c>
      <c r="C14034" t="s">
        <v>472</v>
      </c>
      <c r="D14034" t="s">
        <v>22</v>
      </c>
      <c r="E14034" t="s">
        <v>777</v>
      </c>
      <c r="F14034" t="s">
        <v>778</v>
      </c>
      <c r="G14034" t="s">
        <v>259</v>
      </c>
      <c r="H14034" t="s">
        <v>174</v>
      </c>
      <c r="I14034">
        <v>32</v>
      </c>
      <c r="J14034">
        <v>2</v>
      </c>
      <c r="K14034">
        <v>6483</v>
      </c>
      <c r="L14034" t="s">
        <v>471</v>
      </c>
      <c r="M14034" s="2">
        <f>+Table3[[#This Row],[CHW]]/Table3[[#This Row],[Count of Airbill Number]]</f>
        <v>16</v>
      </c>
    </row>
    <row r="14035" spans="2:13">
      <c r="B14035" t="s">
        <v>20</v>
      </c>
      <c r="C14035" t="s">
        <v>472</v>
      </c>
      <c r="D14035" t="s">
        <v>22</v>
      </c>
      <c r="E14035" t="s">
        <v>777</v>
      </c>
      <c r="F14035" t="s">
        <v>777</v>
      </c>
      <c r="G14035" t="s">
        <v>259</v>
      </c>
      <c r="H14035" t="s">
        <v>549</v>
      </c>
      <c r="I14035">
        <v>32</v>
      </c>
      <c r="J14035">
        <v>1</v>
      </c>
      <c r="K14035">
        <v>6484</v>
      </c>
      <c r="L14035" t="s">
        <v>471</v>
      </c>
      <c r="M14035" s="2">
        <f>+Table3[[#This Row],[CHW]]/Table3[[#This Row],[Count of Airbill Number]]</f>
        <v>32</v>
      </c>
    </row>
    <row r="14036" spans="2:13">
      <c r="B14036" t="s">
        <v>20</v>
      </c>
      <c r="C14036" t="s">
        <v>472</v>
      </c>
      <c r="D14036" t="s">
        <v>22</v>
      </c>
      <c r="E14036" t="s">
        <v>777</v>
      </c>
      <c r="F14036" t="s">
        <v>777</v>
      </c>
      <c r="G14036" t="s">
        <v>259</v>
      </c>
      <c r="H14036" t="s">
        <v>52</v>
      </c>
      <c r="I14036">
        <v>32</v>
      </c>
      <c r="J14036">
        <v>3</v>
      </c>
      <c r="K14036">
        <v>6485</v>
      </c>
      <c r="L14036" t="s">
        <v>471</v>
      </c>
      <c r="M14036" s="2">
        <f>+Table3[[#This Row],[CHW]]/Table3[[#This Row],[Count of Airbill Number]]</f>
        <v>10.666666666666666</v>
      </c>
    </row>
    <row r="14037" spans="2:13">
      <c r="B14037" t="s">
        <v>20</v>
      </c>
      <c r="C14037" t="s">
        <v>472</v>
      </c>
      <c r="D14037" t="s">
        <v>22</v>
      </c>
      <c r="E14037" t="s">
        <v>777</v>
      </c>
      <c r="F14037" t="s">
        <v>777</v>
      </c>
      <c r="G14037" t="s">
        <v>710</v>
      </c>
      <c r="H14037" t="s">
        <v>97</v>
      </c>
      <c r="I14037">
        <v>32</v>
      </c>
      <c r="J14037">
        <v>1</v>
      </c>
      <c r="K14037">
        <v>6486</v>
      </c>
      <c r="L14037" t="s">
        <v>471</v>
      </c>
      <c r="M14037" s="2">
        <f>+Table3[[#This Row],[CHW]]/Table3[[#This Row],[Count of Airbill Number]]</f>
        <v>32</v>
      </c>
    </row>
    <row r="14038" spans="2:13">
      <c r="B14038" t="s">
        <v>20</v>
      </c>
      <c r="C14038" t="s">
        <v>472</v>
      </c>
      <c r="D14038" t="s">
        <v>22</v>
      </c>
      <c r="E14038" t="s">
        <v>777</v>
      </c>
      <c r="F14038" t="s">
        <v>776</v>
      </c>
      <c r="G14038" t="s">
        <v>230</v>
      </c>
      <c r="H14038" t="s">
        <v>66</v>
      </c>
      <c r="I14038">
        <v>32</v>
      </c>
      <c r="J14038">
        <v>2</v>
      </c>
      <c r="K14038">
        <v>6487</v>
      </c>
      <c r="L14038" t="s">
        <v>471</v>
      </c>
      <c r="M14038" s="2">
        <f>+Table3[[#This Row],[CHW]]/Table3[[#This Row],[Count of Airbill Number]]</f>
        <v>16</v>
      </c>
    </row>
    <row r="14039" spans="2:13">
      <c r="B14039" t="s">
        <v>20</v>
      </c>
      <c r="C14039" t="s">
        <v>472</v>
      </c>
      <c r="D14039" t="s">
        <v>22</v>
      </c>
      <c r="E14039" t="s">
        <v>776</v>
      </c>
      <c r="F14039" t="s">
        <v>776</v>
      </c>
      <c r="G14039" t="s">
        <v>37</v>
      </c>
      <c r="H14039" t="s">
        <v>186</v>
      </c>
      <c r="I14039">
        <v>32</v>
      </c>
      <c r="J14039">
        <v>1</v>
      </c>
      <c r="K14039">
        <v>6488</v>
      </c>
      <c r="L14039" t="s">
        <v>471</v>
      </c>
      <c r="M14039" s="2">
        <f>+Table3[[#This Row],[CHW]]/Table3[[#This Row],[Count of Airbill Number]]</f>
        <v>32</v>
      </c>
    </row>
    <row r="14040" spans="2:13">
      <c r="B14040" t="s">
        <v>20</v>
      </c>
      <c r="C14040" t="s">
        <v>472</v>
      </c>
      <c r="D14040" t="s">
        <v>22</v>
      </c>
      <c r="E14040" t="s">
        <v>776</v>
      </c>
      <c r="F14040" t="s">
        <v>776</v>
      </c>
      <c r="G14040" t="s">
        <v>37</v>
      </c>
      <c r="H14040" t="s">
        <v>144</v>
      </c>
      <c r="I14040">
        <v>32</v>
      </c>
      <c r="J14040">
        <v>1</v>
      </c>
      <c r="K14040">
        <v>6489</v>
      </c>
      <c r="L14040" t="s">
        <v>471</v>
      </c>
      <c r="M14040" s="2">
        <f>+Table3[[#This Row],[CHW]]/Table3[[#This Row],[Count of Airbill Number]]</f>
        <v>32</v>
      </c>
    </row>
    <row r="14041" spans="2:13">
      <c r="B14041" t="s">
        <v>20</v>
      </c>
      <c r="C14041" t="s">
        <v>472</v>
      </c>
      <c r="D14041" t="s">
        <v>22</v>
      </c>
      <c r="E14041" t="s">
        <v>777</v>
      </c>
      <c r="F14041" t="s">
        <v>778</v>
      </c>
      <c r="G14041" t="s">
        <v>44</v>
      </c>
      <c r="H14041" t="s">
        <v>226</v>
      </c>
      <c r="I14041">
        <v>32</v>
      </c>
      <c r="J14041">
        <v>2</v>
      </c>
      <c r="K14041">
        <v>6490</v>
      </c>
      <c r="L14041" t="s">
        <v>471</v>
      </c>
      <c r="M14041" s="2">
        <f>+Table3[[#This Row],[CHW]]/Table3[[#This Row],[Count of Airbill Number]]</f>
        <v>16</v>
      </c>
    </row>
    <row r="14042" spans="2:13">
      <c r="B14042" t="s">
        <v>20</v>
      </c>
      <c r="C14042" t="s">
        <v>472</v>
      </c>
      <c r="D14042" t="s">
        <v>22</v>
      </c>
      <c r="E14042" t="s">
        <v>776</v>
      </c>
      <c r="F14042" t="s">
        <v>776</v>
      </c>
      <c r="G14042" t="s">
        <v>480</v>
      </c>
      <c r="H14042" t="s">
        <v>477</v>
      </c>
      <c r="I14042">
        <v>32</v>
      </c>
      <c r="J14042">
        <v>1</v>
      </c>
      <c r="K14042">
        <v>6491</v>
      </c>
      <c r="L14042" t="s">
        <v>471</v>
      </c>
      <c r="M14042" s="2">
        <f>+Table3[[#This Row],[CHW]]/Table3[[#This Row],[Count of Airbill Number]]</f>
        <v>32</v>
      </c>
    </row>
    <row r="14043" spans="2:13">
      <c r="B14043" t="s">
        <v>20</v>
      </c>
      <c r="C14043" t="s">
        <v>472</v>
      </c>
      <c r="D14043" t="s">
        <v>22</v>
      </c>
      <c r="E14043" t="s">
        <v>777</v>
      </c>
      <c r="F14043" t="s">
        <v>777</v>
      </c>
      <c r="G14043" t="s">
        <v>205</v>
      </c>
      <c r="H14043" t="s">
        <v>44</v>
      </c>
      <c r="I14043">
        <v>32</v>
      </c>
      <c r="J14043">
        <v>2</v>
      </c>
      <c r="K14043">
        <v>6492</v>
      </c>
      <c r="L14043" t="s">
        <v>471</v>
      </c>
      <c r="M14043" s="2">
        <f>+Table3[[#This Row],[CHW]]/Table3[[#This Row],[Count of Airbill Number]]</f>
        <v>16</v>
      </c>
    </row>
    <row r="14044" spans="2:13">
      <c r="B14044" t="s">
        <v>20</v>
      </c>
      <c r="C14044" t="s">
        <v>472</v>
      </c>
      <c r="D14044" t="s">
        <v>22</v>
      </c>
      <c r="E14044" t="s">
        <v>776</v>
      </c>
      <c r="F14044" t="s">
        <v>776</v>
      </c>
      <c r="G14044" t="s">
        <v>69</v>
      </c>
      <c r="H14044" t="s">
        <v>193</v>
      </c>
      <c r="I14044">
        <v>32</v>
      </c>
      <c r="J14044">
        <v>3</v>
      </c>
      <c r="K14044">
        <v>6493</v>
      </c>
      <c r="L14044" t="s">
        <v>471</v>
      </c>
      <c r="M14044" s="2">
        <f>+Table3[[#This Row],[CHW]]/Table3[[#This Row],[Count of Airbill Number]]</f>
        <v>10.666666666666666</v>
      </c>
    </row>
    <row r="14045" spans="2:13">
      <c r="B14045" t="s">
        <v>20</v>
      </c>
      <c r="C14045" t="s">
        <v>472</v>
      </c>
      <c r="D14045" t="s">
        <v>22</v>
      </c>
      <c r="E14045" t="s">
        <v>776</v>
      </c>
      <c r="F14045" t="s">
        <v>776</v>
      </c>
      <c r="G14045" t="s">
        <v>69</v>
      </c>
      <c r="H14045" t="s">
        <v>142</v>
      </c>
      <c r="I14045">
        <v>32</v>
      </c>
      <c r="J14045">
        <v>3</v>
      </c>
      <c r="K14045">
        <v>6494</v>
      </c>
      <c r="L14045" t="s">
        <v>471</v>
      </c>
      <c r="M14045" s="2">
        <f>+Table3[[#This Row],[CHW]]/Table3[[#This Row],[Count of Airbill Number]]</f>
        <v>10.666666666666666</v>
      </c>
    </row>
    <row r="14046" spans="2:13">
      <c r="B14046" t="s">
        <v>20</v>
      </c>
      <c r="C14046" t="s">
        <v>472</v>
      </c>
      <c r="D14046" t="s">
        <v>22</v>
      </c>
      <c r="E14046" t="s">
        <v>777</v>
      </c>
      <c r="F14046" t="s">
        <v>777</v>
      </c>
      <c r="G14046" t="s">
        <v>506</v>
      </c>
      <c r="H14046" t="s">
        <v>517</v>
      </c>
      <c r="I14046">
        <v>32</v>
      </c>
      <c r="J14046">
        <v>2</v>
      </c>
      <c r="K14046">
        <v>6495</v>
      </c>
      <c r="L14046" t="s">
        <v>471</v>
      </c>
      <c r="M14046" s="2">
        <f>+Table3[[#This Row],[CHW]]/Table3[[#This Row],[Count of Airbill Number]]</f>
        <v>16</v>
      </c>
    </row>
    <row r="14047" spans="2:13">
      <c r="B14047" t="s">
        <v>20</v>
      </c>
      <c r="C14047" t="s">
        <v>472</v>
      </c>
      <c r="D14047" t="s">
        <v>22</v>
      </c>
      <c r="E14047" t="s">
        <v>776</v>
      </c>
      <c r="F14047" t="s">
        <v>776</v>
      </c>
      <c r="G14047" t="s">
        <v>136</v>
      </c>
      <c r="H14047" t="s">
        <v>103</v>
      </c>
      <c r="I14047">
        <v>32</v>
      </c>
      <c r="J14047">
        <v>1</v>
      </c>
      <c r="K14047">
        <v>6496</v>
      </c>
      <c r="L14047" t="s">
        <v>471</v>
      </c>
      <c r="M14047" s="2">
        <f>+Table3[[#This Row],[CHW]]/Table3[[#This Row],[Count of Airbill Number]]</f>
        <v>32</v>
      </c>
    </row>
    <row r="14048" spans="2:13">
      <c r="B14048" t="s">
        <v>20</v>
      </c>
      <c r="C14048" t="s">
        <v>472</v>
      </c>
      <c r="D14048" t="s">
        <v>22</v>
      </c>
      <c r="E14048" t="s">
        <v>777</v>
      </c>
      <c r="F14048" t="s">
        <v>778</v>
      </c>
      <c r="G14048" t="s">
        <v>162</v>
      </c>
      <c r="H14048" t="s">
        <v>269</v>
      </c>
      <c r="I14048">
        <v>32</v>
      </c>
      <c r="J14048">
        <v>3</v>
      </c>
      <c r="K14048">
        <v>6497</v>
      </c>
      <c r="L14048" t="s">
        <v>471</v>
      </c>
      <c r="M14048" s="2">
        <f>+Table3[[#This Row],[CHW]]/Table3[[#This Row],[Count of Airbill Number]]</f>
        <v>10.666666666666666</v>
      </c>
    </row>
    <row r="14049" spans="2:13">
      <c r="B14049" t="s">
        <v>20</v>
      </c>
      <c r="C14049" t="s">
        <v>472</v>
      </c>
      <c r="D14049" t="s">
        <v>22</v>
      </c>
      <c r="E14049" t="s">
        <v>776</v>
      </c>
      <c r="F14049" t="s">
        <v>776</v>
      </c>
      <c r="G14049" t="s">
        <v>49</v>
      </c>
      <c r="H14049" t="s">
        <v>23</v>
      </c>
      <c r="I14049">
        <v>32</v>
      </c>
      <c r="J14049">
        <v>1</v>
      </c>
      <c r="K14049">
        <v>6498</v>
      </c>
      <c r="L14049" t="s">
        <v>471</v>
      </c>
      <c r="M14049" s="2">
        <f>+Table3[[#This Row],[CHW]]/Table3[[#This Row],[Count of Airbill Number]]</f>
        <v>32</v>
      </c>
    </row>
    <row r="14050" spans="2:13">
      <c r="B14050" t="s">
        <v>20</v>
      </c>
      <c r="C14050" t="s">
        <v>472</v>
      </c>
      <c r="D14050" t="s">
        <v>22</v>
      </c>
      <c r="E14050" t="s">
        <v>777</v>
      </c>
      <c r="F14050" t="s">
        <v>778</v>
      </c>
      <c r="G14050" t="s">
        <v>27</v>
      </c>
      <c r="H14050" t="s">
        <v>261</v>
      </c>
      <c r="I14050">
        <v>32</v>
      </c>
      <c r="J14050">
        <v>3</v>
      </c>
      <c r="K14050">
        <v>6499</v>
      </c>
      <c r="L14050" t="s">
        <v>471</v>
      </c>
      <c r="M14050" s="2">
        <f>+Table3[[#This Row],[CHW]]/Table3[[#This Row],[Count of Airbill Number]]</f>
        <v>10.666666666666666</v>
      </c>
    </row>
    <row r="14051" spans="2:13">
      <c r="B14051" t="s">
        <v>20</v>
      </c>
      <c r="C14051" t="s">
        <v>472</v>
      </c>
      <c r="D14051" t="s">
        <v>22</v>
      </c>
      <c r="E14051" t="s">
        <v>777</v>
      </c>
      <c r="F14051" t="s">
        <v>778</v>
      </c>
      <c r="G14051" t="s">
        <v>27</v>
      </c>
      <c r="H14051" t="s">
        <v>90</v>
      </c>
      <c r="I14051">
        <v>32</v>
      </c>
      <c r="J14051">
        <v>3</v>
      </c>
      <c r="K14051">
        <v>6500</v>
      </c>
      <c r="L14051" t="s">
        <v>471</v>
      </c>
      <c r="M14051" s="2">
        <f>+Table3[[#This Row],[CHW]]/Table3[[#This Row],[Count of Airbill Number]]</f>
        <v>10.666666666666666</v>
      </c>
    </row>
    <row r="14052" spans="2:13">
      <c r="B14052" t="s">
        <v>20</v>
      </c>
      <c r="C14052" t="s">
        <v>472</v>
      </c>
      <c r="D14052" t="s">
        <v>22</v>
      </c>
      <c r="E14052" t="s">
        <v>777</v>
      </c>
      <c r="F14052" t="s">
        <v>778</v>
      </c>
      <c r="G14052" t="s">
        <v>106</v>
      </c>
      <c r="H14052" t="s">
        <v>210</v>
      </c>
      <c r="I14052">
        <v>32</v>
      </c>
      <c r="J14052">
        <v>1</v>
      </c>
      <c r="K14052">
        <v>6501</v>
      </c>
      <c r="L14052" t="s">
        <v>471</v>
      </c>
      <c r="M14052" s="2">
        <f>+Table3[[#This Row],[CHW]]/Table3[[#This Row],[Count of Airbill Number]]</f>
        <v>32</v>
      </c>
    </row>
    <row r="14053" spans="2:13">
      <c r="B14053" t="s">
        <v>20</v>
      </c>
      <c r="C14053" t="s">
        <v>472</v>
      </c>
      <c r="D14053" t="s">
        <v>22</v>
      </c>
      <c r="E14053" t="s">
        <v>777</v>
      </c>
      <c r="F14053" t="s">
        <v>777</v>
      </c>
      <c r="G14053" t="s">
        <v>106</v>
      </c>
      <c r="H14053" t="s">
        <v>556</v>
      </c>
      <c r="I14053">
        <v>32</v>
      </c>
      <c r="J14053">
        <v>3</v>
      </c>
      <c r="K14053">
        <v>6502</v>
      </c>
      <c r="L14053" t="s">
        <v>471</v>
      </c>
      <c r="M14053" s="2">
        <f>+Table3[[#This Row],[CHW]]/Table3[[#This Row],[Count of Airbill Number]]</f>
        <v>10.666666666666666</v>
      </c>
    </row>
    <row r="14054" spans="2:13">
      <c r="B14054" t="s">
        <v>20</v>
      </c>
      <c r="C14054" t="s">
        <v>472</v>
      </c>
      <c r="D14054" t="s">
        <v>22</v>
      </c>
      <c r="E14054" t="s">
        <v>776</v>
      </c>
      <c r="F14054" t="s">
        <v>778</v>
      </c>
      <c r="G14054" t="s">
        <v>43</v>
      </c>
      <c r="H14054" t="s">
        <v>267</v>
      </c>
      <c r="I14054">
        <v>32</v>
      </c>
      <c r="J14054">
        <v>1</v>
      </c>
      <c r="K14054">
        <v>6503</v>
      </c>
      <c r="L14054" t="s">
        <v>471</v>
      </c>
      <c r="M14054" s="2">
        <f>+Table3[[#This Row],[CHW]]/Table3[[#This Row],[Count of Airbill Number]]</f>
        <v>32</v>
      </c>
    </row>
    <row r="14055" spans="2:13">
      <c r="B14055" t="s">
        <v>20</v>
      </c>
      <c r="C14055" t="s">
        <v>472</v>
      </c>
      <c r="D14055" t="s">
        <v>22</v>
      </c>
      <c r="E14055" t="s">
        <v>777</v>
      </c>
      <c r="F14055" t="s">
        <v>777</v>
      </c>
      <c r="G14055" t="s">
        <v>551</v>
      </c>
      <c r="H14055" t="s">
        <v>374</v>
      </c>
      <c r="I14055">
        <v>32</v>
      </c>
      <c r="J14055">
        <v>2</v>
      </c>
      <c r="K14055">
        <v>6504</v>
      </c>
      <c r="L14055" t="s">
        <v>471</v>
      </c>
      <c r="M14055" s="2">
        <f>+Table3[[#This Row],[CHW]]/Table3[[#This Row],[Count of Airbill Number]]</f>
        <v>16</v>
      </c>
    </row>
    <row r="14056" spans="2:13">
      <c r="B14056" t="s">
        <v>20</v>
      </c>
      <c r="C14056" t="s">
        <v>472</v>
      </c>
      <c r="D14056" t="s">
        <v>22</v>
      </c>
      <c r="E14056" t="s">
        <v>778</v>
      </c>
      <c r="F14056" t="s">
        <v>776</v>
      </c>
      <c r="G14056" t="s">
        <v>194</v>
      </c>
      <c r="H14056" t="s">
        <v>120</v>
      </c>
      <c r="I14056">
        <v>32</v>
      </c>
      <c r="J14056">
        <v>1</v>
      </c>
      <c r="K14056">
        <v>6505</v>
      </c>
      <c r="L14056" t="s">
        <v>471</v>
      </c>
      <c r="M14056" s="2">
        <f>+Table3[[#This Row],[CHW]]/Table3[[#This Row],[Count of Airbill Number]]</f>
        <v>32</v>
      </c>
    </row>
    <row r="14057" spans="2:13">
      <c r="B14057" t="s">
        <v>20</v>
      </c>
      <c r="C14057" t="s">
        <v>472</v>
      </c>
      <c r="D14057" t="s">
        <v>36</v>
      </c>
      <c r="E14057" t="s">
        <v>776</v>
      </c>
      <c r="F14057" t="s">
        <v>777</v>
      </c>
      <c r="G14057" t="s">
        <v>66</v>
      </c>
      <c r="H14057" t="s">
        <v>110</v>
      </c>
      <c r="I14057">
        <v>32</v>
      </c>
      <c r="J14057">
        <v>1</v>
      </c>
      <c r="K14057">
        <v>6506</v>
      </c>
      <c r="L14057" t="s">
        <v>471</v>
      </c>
      <c r="M14057" s="2">
        <f>+Table3[[#This Row],[CHW]]/Table3[[#This Row],[Count of Airbill Number]]</f>
        <v>32</v>
      </c>
    </row>
    <row r="14058" spans="2:13">
      <c r="B14058" t="s">
        <v>20</v>
      </c>
      <c r="C14058" t="s">
        <v>472</v>
      </c>
      <c r="D14058" t="s">
        <v>36</v>
      </c>
      <c r="E14058" t="s">
        <v>778</v>
      </c>
      <c r="F14058" t="s">
        <v>778</v>
      </c>
      <c r="G14058" t="s">
        <v>358</v>
      </c>
      <c r="H14058" t="s">
        <v>433</v>
      </c>
      <c r="I14058">
        <v>32</v>
      </c>
      <c r="J14058">
        <v>2</v>
      </c>
      <c r="K14058">
        <v>6507</v>
      </c>
      <c r="L14058" t="s">
        <v>471</v>
      </c>
      <c r="M14058" s="2">
        <f>+Table3[[#This Row],[CHW]]/Table3[[#This Row],[Count of Airbill Number]]</f>
        <v>16</v>
      </c>
    </row>
    <row r="14059" spans="2:13">
      <c r="B14059" t="s">
        <v>20</v>
      </c>
      <c r="C14059" t="s">
        <v>472</v>
      </c>
      <c r="D14059" t="s">
        <v>36</v>
      </c>
      <c r="E14059" t="s">
        <v>776</v>
      </c>
      <c r="F14059" t="s">
        <v>776</v>
      </c>
      <c r="G14059" t="s">
        <v>85</v>
      </c>
      <c r="H14059" t="s">
        <v>312</v>
      </c>
      <c r="I14059">
        <v>32</v>
      </c>
      <c r="J14059">
        <v>1</v>
      </c>
      <c r="K14059">
        <v>6508</v>
      </c>
      <c r="L14059" t="s">
        <v>471</v>
      </c>
      <c r="M14059" s="2">
        <f>+Table3[[#This Row],[CHW]]/Table3[[#This Row],[Count of Airbill Number]]</f>
        <v>32</v>
      </c>
    </row>
    <row r="14060" spans="2:13">
      <c r="B14060" t="s">
        <v>20</v>
      </c>
      <c r="C14060" t="s">
        <v>472</v>
      </c>
      <c r="D14060" t="s">
        <v>36</v>
      </c>
      <c r="E14060" t="s">
        <v>778</v>
      </c>
      <c r="F14060" t="s">
        <v>778</v>
      </c>
      <c r="G14060" t="s">
        <v>433</v>
      </c>
      <c r="H14060" t="s">
        <v>358</v>
      </c>
      <c r="I14060">
        <v>32</v>
      </c>
      <c r="J14060">
        <v>2</v>
      </c>
      <c r="K14060">
        <v>6509</v>
      </c>
      <c r="L14060" t="s">
        <v>471</v>
      </c>
      <c r="M14060" s="2">
        <f>+Table3[[#This Row],[CHW]]/Table3[[#This Row],[Count of Airbill Number]]</f>
        <v>16</v>
      </c>
    </row>
    <row r="14061" spans="2:13">
      <c r="B14061" t="s">
        <v>20</v>
      </c>
      <c r="C14061" t="s">
        <v>472</v>
      </c>
      <c r="D14061" t="s">
        <v>36</v>
      </c>
      <c r="E14061" t="s">
        <v>778</v>
      </c>
      <c r="F14061" t="s">
        <v>778</v>
      </c>
      <c r="G14061" t="s">
        <v>498</v>
      </c>
      <c r="H14061" t="s">
        <v>86</v>
      </c>
      <c r="I14061">
        <v>32</v>
      </c>
      <c r="J14061">
        <v>1</v>
      </c>
      <c r="K14061">
        <v>6510</v>
      </c>
      <c r="L14061" t="s">
        <v>471</v>
      </c>
      <c r="M14061" s="2">
        <f>+Table3[[#This Row],[CHW]]/Table3[[#This Row],[Count of Airbill Number]]</f>
        <v>32</v>
      </c>
    </row>
    <row r="14062" spans="2:13">
      <c r="B14062" t="s">
        <v>20</v>
      </c>
      <c r="C14062" t="s">
        <v>472</v>
      </c>
      <c r="D14062" t="s">
        <v>36</v>
      </c>
      <c r="E14062" t="s">
        <v>777</v>
      </c>
      <c r="F14062" t="s">
        <v>777</v>
      </c>
      <c r="G14062" t="s">
        <v>27</v>
      </c>
      <c r="H14062" t="s">
        <v>44</v>
      </c>
      <c r="I14062">
        <v>32</v>
      </c>
      <c r="J14062">
        <v>3</v>
      </c>
      <c r="K14062">
        <v>6511</v>
      </c>
      <c r="L14062" t="s">
        <v>471</v>
      </c>
      <c r="M14062" s="2">
        <f>+Table3[[#This Row],[CHW]]/Table3[[#This Row],[Count of Airbill Number]]</f>
        <v>10.666666666666666</v>
      </c>
    </row>
    <row r="14063" spans="2:13">
      <c r="B14063" t="s">
        <v>20</v>
      </c>
      <c r="C14063" t="s">
        <v>21</v>
      </c>
      <c r="D14063" t="s">
        <v>22</v>
      </c>
      <c r="E14063" t="s">
        <v>776</v>
      </c>
      <c r="F14063" t="s">
        <v>776</v>
      </c>
      <c r="G14063" t="s">
        <v>89</v>
      </c>
      <c r="H14063" t="s">
        <v>72</v>
      </c>
      <c r="I14063">
        <v>31.9</v>
      </c>
      <c r="J14063">
        <v>3</v>
      </c>
      <c r="K14063">
        <v>6512</v>
      </c>
      <c r="L14063" t="s">
        <v>471</v>
      </c>
      <c r="M14063" s="2">
        <f>+Table3[[#This Row],[CHW]]/Table3[[#This Row],[Count of Airbill Number]]</f>
        <v>10.633333333333333</v>
      </c>
    </row>
    <row r="14064" spans="2:13">
      <c r="B14064" t="s">
        <v>20</v>
      </c>
      <c r="C14064" t="s">
        <v>472</v>
      </c>
      <c r="D14064" t="s">
        <v>22</v>
      </c>
      <c r="E14064" t="s">
        <v>777</v>
      </c>
      <c r="F14064" t="s">
        <v>776</v>
      </c>
      <c r="G14064" t="s">
        <v>27</v>
      </c>
      <c r="H14064" t="s">
        <v>31</v>
      </c>
      <c r="I14064">
        <v>31.75</v>
      </c>
      <c r="J14064">
        <v>5</v>
      </c>
      <c r="K14064">
        <v>6513</v>
      </c>
      <c r="L14064" t="s">
        <v>471</v>
      </c>
      <c r="M14064" s="2">
        <f>+Table3[[#This Row],[CHW]]/Table3[[#This Row],[Count of Airbill Number]]</f>
        <v>6.35</v>
      </c>
    </row>
    <row r="14065" spans="2:13">
      <c r="B14065" t="s">
        <v>20</v>
      </c>
      <c r="C14065" t="s">
        <v>21</v>
      </c>
      <c r="D14065" t="s">
        <v>22</v>
      </c>
      <c r="E14065" t="s">
        <v>776</v>
      </c>
      <c r="F14065" t="s">
        <v>778</v>
      </c>
      <c r="G14065" t="s">
        <v>37</v>
      </c>
      <c r="H14065" t="s">
        <v>405</v>
      </c>
      <c r="I14065">
        <v>31.6</v>
      </c>
      <c r="J14065">
        <v>12</v>
      </c>
      <c r="K14065">
        <v>6514</v>
      </c>
      <c r="L14065" t="s">
        <v>471</v>
      </c>
      <c r="M14065" s="2">
        <f>+Table3[[#This Row],[CHW]]/Table3[[#This Row],[Count of Airbill Number]]</f>
        <v>2.6333333333333333</v>
      </c>
    </row>
    <row r="14066" spans="2:13">
      <c r="B14066" t="s">
        <v>20</v>
      </c>
      <c r="C14066" t="s">
        <v>472</v>
      </c>
      <c r="D14066" t="s">
        <v>22</v>
      </c>
      <c r="E14066" t="s">
        <v>776</v>
      </c>
      <c r="F14066" t="s">
        <v>776</v>
      </c>
      <c r="G14066" t="s">
        <v>32</v>
      </c>
      <c r="H14066" t="s">
        <v>45</v>
      </c>
      <c r="I14066">
        <v>31.53</v>
      </c>
      <c r="J14066">
        <v>2</v>
      </c>
      <c r="K14066">
        <v>6515</v>
      </c>
      <c r="L14066" t="s">
        <v>471</v>
      </c>
      <c r="M14066" s="2">
        <f>+Table3[[#This Row],[CHW]]/Table3[[#This Row],[Count of Airbill Number]]</f>
        <v>15.765000000000001</v>
      </c>
    </row>
    <row r="14067" spans="2:13">
      <c r="B14067" t="s">
        <v>20</v>
      </c>
      <c r="C14067" t="s">
        <v>21</v>
      </c>
      <c r="D14067" t="s">
        <v>22</v>
      </c>
      <c r="E14067" t="s">
        <v>778</v>
      </c>
      <c r="F14067" t="s">
        <v>778</v>
      </c>
      <c r="G14067" t="s">
        <v>260</v>
      </c>
      <c r="H14067" t="s">
        <v>124</v>
      </c>
      <c r="I14067">
        <v>31.5</v>
      </c>
      <c r="J14067">
        <v>14</v>
      </c>
      <c r="K14067">
        <v>6516</v>
      </c>
      <c r="L14067" t="s">
        <v>471</v>
      </c>
      <c r="M14067" s="2">
        <f>+Table3[[#This Row],[CHW]]/Table3[[#This Row],[Count of Airbill Number]]</f>
        <v>2.25</v>
      </c>
    </row>
    <row r="14068" spans="2:13">
      <c r="B14068" t="s">
        <v>20</v>
      </c>
      <c r="C14068" t="s">
        <v>472</v>
      </c>
      <c r="D14068" t="s">
        <v>22</v>
      </c>
      <c r="E14068" t="s">
        <v>778</v>
      </c>
      <c r="F14068" t="s">
        <v>778</v>
      </c>
      <c r="G14068" t="s">
        <v>358</v>
      </c>
      <c r="H14068" t="s">
        <v>369</v>
      </c>
      <c r="I14068">
        <v>31.5</v>
      </c>
      <c r="J14068">
        <v>3</v>
      </c>
      <c r="K14068">
        <v>6517</v>
      </c>
      <c r="L14068" t="s">
        <v>471</v>
      </c>
      <c r="M14068" s="2">
        <f>+Table3[[#This Row],[CHW]]/Table3[[#This Row],[Count of Airbill Number]]</f>
        <v>10.5</v>
      </c>
    </row>
    <row r="14069" spans="2:13">
      <c r="B14069" t="s">
        <v>20</v>
      </c>
      <c r="C14069" t="s">
        <v>472</v>
      </c>
      <c r="D14069" t="s">
        <v>22</v>
      </c>
      <c r="E14069" t="s">
        <v>776</v>
      </c>
      <c r="F14069" t="s">
        <v>776</v>
      </c>
      <c r="G14069" t="s">
        <v>69</v>
      </c>
      <c r="H14069" t="s">
        <v>107</v>
      </c>
      <c r="I14069">
        <v>31.5</v>
      </c>
      <c r="J14069">
        <v>3</v>
      </c>
      <c r="K14069">
        <v>6518</v>
      </c>
      <c r="L14069" t="s">
        <v>471</v>
      </c>
      <c r="M14069" s="2">
        <f>+Table3[[#This Row],[CHW]]/Table3[[#This Row],[Count of Airbill Number]]</f>
        <v>10.5</v>
      </c>
    </row>
    <row r="14070" spans="2:13">
      <c r="B14070" t="s">
        <v>35</v>
      </c>
      <c r="C14070" t="s">
        <v>472</v>
      </c>
      <c r="D14070" t="s">
        <v>36</v>
      </c>
      <c r="E14070" t="s">
        <v>777</v>
      </c>
      <c r="F14070" t="s">
        <v>777</v>
      </c>
      <c r="G14070" t="s">
        <v>497</v>
      </c>
      <c r="H14070" t="s">
        <v>38</v>
      </c>
      <c r="I14070">
        <v>31.3</v>
      </c>
      <c r="J14070">
        <v>3</v>
      </c>
      <c r="K14070">
        <v>6519</v>
      </c>
      <c r="L14070" t="s">
        <v>471</v>
      </c>
      <c r="M14070" s="2">
        <f>+Table3[[#This Row],[CHW]]/Table3[[#This Row],[Count of Airbill Number]]</f>
        <v>10.433333333333334</v>
      </c>
    </row>
    <row r="14071" spans="2:13">
      <c r="B14071" t="s">
        <v>20</v>
      </c>
      <c r="C14071" t="s">
        <v>21</v>
      </c>
      <c r="D14071" t="s">
        <v>22</v>
      </c>
      <c r="E14071" t="s">
        <v>776</v>
      </c>
      <c r="F14071" t="s">
        <v>776</v>
      </c>
      <c r="G14071" t="s">
        <v>89</v>
      </c>
      <c r="H14071" t="s">
        <v>33</v>
      </c>
      <c r="I14071">
        <v>31.2</v>
      </c>
      <c r="J14071">
        <v>2</v>
      </c>
      <c r="K14071">
        <v>6520</v>
      </c>
      <c r="L14071" t="s">
        <v>471</v>
      </c>
      <c r="M14071" s="2">
        <f>+Table3[[#This Row],[CHW]]/Table3[[#This Row],[Count of Airbill Number]]</f>
        <v>15.6</v>
      </c>
    </row>
    <row r="14072" spans="2:13">
      <c r="B14072" t="s">
        <v>20</v>
      </c>
      <c r="C14072" t="s">
        <v>21</v>
      </c>
      <c r="D14072" t="s">
        <v>22</v>
      </c>
      <c r="E14072" t="s">
        <v>777</v>
      </c>
      <c r="F14072" t="s">
        <v>777</v>
      </c>
      <c r="G14072" t="s">
        <v>106</v>
      </c>
      <c r="H14072" t="s">
        <v>44</v>
      </c>
      <c r="I14072">
        <v>31.1</v>
      </c>
      <c r="J14072">
        <v>22</v>
      </c>
      <c r="K14072">
        <v>6521</v>
      </c>
      <c r="L14072" t="s">
        <v>471</v>
      </c>
      <c r="M14072" s="2">
        <f>+Table3[[#This Row],[CHW]]/Table3[[#This Row],[Count of Airbill Number]]</f>
        <v>1.4136363636363638</v>
      </c>
    </row>
    <row r="14073" spans="2:13">
      <c r="B14073" t="s">
        <v>35</v>
      </c>
      <c r="C14073" t="s">
        <v>21</v>
      </c>
      <c r="D14073" t="s">
        <v>36</v>
      </c>
      <c r="E14073" t="s">
        <v>777</v>
      </c>
      <c r="F14073" t="s">
        <v>777</v>
      </c>
      <c r="G14073" t="s">
        <v>374</v>
      </c>
      <c r="H14073" t="s">
        <v>485</v>
      </c>
      <c r="I14073">
        <v>31</v>
      </c>
      <c r="J14073">
        <v>3</v>
      </c>
      <c r="K14073">
        <v>6522</v>
      </c>
      <c r="L14073" t="s">
        <v>471</v>
      </c>
      <c r="M14073" s="2">
        <f>+Table3[[#This Row],[CHW]]/Table3[[#This Row],[Count of Airbill Number]]</f>
        <v>10.333333333333334</v>
      </c>
    </row>
    <row r="14074" spans="2:13">
      <c r="B14074" t="s">
        <v>35</v>
      </c>
      <c r="C14074" t="s">
        <v>21</v>
      </c>
      <c r="D14074" t="s">
        <v>36</v>
      </c>
      <c r="E14074" t="s">
        <v>776</v>
      </c>
      <c r="F14074" t="s">
        <v>778</v>
      </c>
      <c r="G14074" t="s">
        <v>66</v>
      </c>
      <c r="H14074" t="s">
        <v>124</v>
      </c>
      <c r="I14074">
        <v>31</v>
      </c>
      <c r="J14074">
        <v>1</v>
      </c>
      <c r="K14074">
        <v>6523</v>
      </c>
      <c r="L14074" t="s">
        <v>471</v>
      </c>
      <c r="M14074" s="2">
        <f>+Table3[[#This Row],[CHW]]/Table3[[#This Row],[Count of Airbill Number]]</f>
        <v>31</v>
      </c>
    </row>
    <row r="14075" spans="2:13">
      <c r="B14075" t="s">
        <v>35</v>
      </c>
      <c r="C14075" t="s">
        <v>472</v>
      </c>
      <c r="D14075" t="s">
        <v>36</v>
      </c>
      <c r="E14075" t="s">
        <v>778</v>
      </c>
      <c r="F14075" t="s">
        <v>778</v>
      </c>
      <c r="G14075" t="s">
        <v>112</v>
      </c>
      <c r="H14075" t="s">
        <v>678</v>
      </c>
      <c r="I14075">
        <v>31</v>
      </c>
      <c r="J14075">
        <v>1</v>
      </c>
      <c r="K14075">
        <v>6524</v>
      </c>
      <c r="L14075" t="s">
        <v>471</v>
      </c>
      <c r="M14075" s="2">
        <f>+Table3[[#This Row],[CHW]]/Table3[[#This Row],[Count of Airbill Number]]</f>
        <v>31</v>
      </c>
    </row>
    <row r="14076" spans="2:13">
      <c r="B14076" t="s">
        <v>35</v>
      </c>
      <c r="C14076" t="s">
        <v>472</v>
      </c>
      <c r="D14076" t="s">
        <v>36</v>
      </c>
      <c r="E14076" t="s">
        <v>776</v>
      </c>
      <c r="F14076" t="s">
        <v>778</v>
      </c>
      <c r="G14076" t="s">
        <v>37</v>
      </c>
      <c r="H14076" t="s">
        <v>670</v>
      </c>
      <c r="I14076">
        <v>31</v>
      </c>
      <c r="J14076">
        <v>1</v>
      </c>
      <c r="K14076">
        <v>6525</v>
      </c>
      <c r="L14076" t="s">
        <v>471</v>
      </c>
      <c r="M14076" s="2">
        <f>+Table3[[#This Row],[CHW]]/Table3[[#This Row],[Count of Airbill Number]]</f>
        <v>31</v>
      </c>
    </row>
    <row r="14077" spans="2:13">
      <c r="B14077" t="s">
        <v>20</v>
      </c>
      <c r="C14077" t="s">
        <v>21</v>
      </c>
      <c r="D14077" t="s">
        <v>22</v>
      </c>
      <c r="E14077" t="s">
        <v>778</v>
      </c>
      <c r="F14077" t="s">
        <v>778</v>
      </c>
      <c r="G14077" t="s">
        <v>233</v>
      </c>
      <c r="H14077" t="s">
        <v>269</v>
      </c>
      <c r="I14077">
        <v>31</v>
      </c>
      <c r="J14077">
        <v>16</v>
      </c>
      <c r="K14077">
        <v>6526</v>
      </c>
      <c r="L14077" t="s">
        <v>471</v>
      </c>
      <c r="M14077" s="2">
        <f>+Table3[[#This Row],[CHW]]/Table3[[#This Row],[Count of Airbill Number]]</f>
        <v>1.9375</v>
      </c>
    </row>
    <row r="14078" spans="2:13">
      <c r="B14078" t="s">
        <v>20</v>
      </c>
      <c r="C14078" t="s">
        <v>21</v>
      </c>
      <c r="D14078" t="s">
        <v>22</v>
      </c>
      <c r="E14078" t="s">
        <v>778</v>
      </c>
      <c r="F14078" t="s">
        <v>777</v>
      </c>
      <c r="G14078" t="s">
        <v>112</v>
      </c>
      <c r="H14078" t="s">
        <v>179</v>
      </c>
      <c r="I14078">
        <v>31</v>
      </c>
      <c r="J14078">
        <v>31</v>
      </c>
      <c r="K14078">
        <v>6527</v>
      </c>
      <c r="L14078" t="s">
        <v>471</v>
      </c>
      <c r="M14078" s="2">
        <f>+Table3[[#This Row],[CHW]]/Table3[[#This Row],[Count of Airbill Number]]</f>
        <v>1</v>
      </c>
    </row>
    <row r="14079" spans="2:13">
      <c r="B14079" t="s">
        <v>20</v>
      </c>
      <c r="C14079" t="s">
        <v>21</v>
      </c>
      <c r="D14079" t="s">
        <v>22</v>
      </c>
      <c r="E14079" t="s">
        <v>777</v>
      </c>
      <c r="F14079" t="s">
        <v>777</v>
      </c>
      <c r="G14079" t="s">
        <v>540</v>
      </c>
      <c r="H14079" t="s">
        <v>290</v>
      </c>
      <c r="I14079">
        <v>31</v>
      </c>
      <c r="J14079">
        <v>5</v>
      </c>
      <c r="K14079">
        <v>6528</v>
      </c>
      <c r="L14079" t="s">
        <v>471</v>
      </c>
      <c r="M14079" s="2">
        <f>+Table3[[#This Row],[CHW]]/Table3[[#This Row],[Count of Airbill Number]]</f>
        <v>6.2</v>
      </c>
    </row>
    <row r="14080" spans="2:13">
      <c r="B14080" t="s">
        <v>20</v>
      </c>
      <c r="C14080" t="s">
        <v>21</v>
      </c>
      <c r="D14080" t="s">
        <v>22</v>
      </c>
      <c r="E14080" t="s">
        <v>778</v>
      </c>
      <c r="F14080" t="s">
        <v>778</v>
      </c>
      <c r="G14080" t="s">
        <v>567</v>
      </c>
      <c r="H14080" t="s">
        <v>283</v>
      </c>
      <c r="I14080">
        <v>31</v>
      </c>
      <c r="J14080">
        <v>16</v>
      </c>
      <c r="K14080">
        <v>6529</v>
      </c>
      <c r="L14080" t="s">
        <v>471</v>
      </c>
      <c r="M14080" s="2">
        <f>+Table3[[#This Row],[CHW]]/Table3[[#This Row],[Count of Airbill Number]]</f>
        <v>1.9375</v>
      </c>
    </row>
    <row r="14081" spans="2:13">
      <c r="B14081" t="s">
        <v>20</v>
      </c>
      <c r="C14081" t="s">
        <v>21</v>
      </c>
      <c r="D14081" t="s">
        <v>22</v>
      </c>
      <c r="E14081" t="s">
        <v>778</v>
      </c>
      <c r="F14081" t="s">
        <v>778</v>
      </c>
      <c r="G14081" t="s">
        <v>269</v>
      </c>
      <c r="H14081" t="s">
        <v>306</v>
      </c>
      <c r="I14081">
        <v>31</v>
      </c>
      <c r="J14081">
        <v>31</v>
      </c>
      <c r="K14081">
        <v>6530</v>
      </c>
      <c r="L14081" t="s">
        <v>471</v>
      </c>
      <c r="M14081" s="2">
        <f>+Table3[[#This Row],[CHW]]/Table3[[#This Row],[Count of Airbill Number]]</f>
        <v>1</v>
      </c>
    </row>
    <row r="14082" spans="2:13">
      <c r="B14082" t="s">
        <v>20</v>
      </c>
      <c r="C14082" t="s">
        <v>21</v>
      </c>
      <c r="D14082" t="s">
        <v>22</v>
      </c>
      <c r="E14082" t="s">
        <v>777</v>
      </c>
      <c r="F14082" t="s">
        <v>777</v>
      </c>
      <c r="G14082" t="s">
        <v>157</v>
      </c>
      <c r="H14082" t="s">
        <v>27</v>
      </c>
      <c r="I14082">
        <v>31</v>
      </c>
      <c r="J14082">
        <v>9</v>
      </c>
      <c r="K14082">
        <v>6531</v>
      </c>
      <c r="L14082" t="s">
        <v>471</v>
      </c>
      <c r="M14082" s="2">
        <f>+Table3[[#This Row],[CHW]]/Table3[[#This Row],[Count of Airbill Number]]</f>
        <v>3.4444444444444446</v>
      </c>
    </row>
    <row r="14083" spans="2:13">
      <c r="B14083" t="s">
        <v>20</v>
      </c>
      <c r="C14083" t="s">
        <v>21</v>
      </c>
      <c r="D14083" t="s">
        <v>22</v>
      </c>
      <c r="E14083" t="s">
        <v>778</v>
      </c>
      <c r="F14083" t="s">
        <v>778</v>
      </c>
      <c r="G14083" t="s">
        <v>90</v>
      </c>
      <c r="H14083" t="s">
        <v>112</v>
      </c>
      <c r="I14083">
        <v>31</v>
      </c>
      <c r="J14083">
        <v>27</v>
      </c>
      <c r="K14083">
        <v>6532</v>
      </c>
      <c r="L14083" t="s">
        <v>471</v>
      </c>
      <c r="M14083" s="2">
        <f>+Table3[[#This Row],[CHW]]/Table3[[#This Row],[Count of Airbill Number]]</f>
        <v>1.1481481481481481</v>
      </c>
    </row>
    <row r="14084" spans="2:13">
      <c r="B14084" t="s">
        <v>20</v>
      </c>
      <c r="C14084" t="s">
        <v>21</v>
      </c>
      <c r="D14084" t="s">
        <v>22</v>
      </c>
      <c r="E14084" t="s">
        <v>778</v>
      </c>
      <c r="F14084" t="s">
        <v>778</v>
      </c>
      <c r="G14084" t="s">
        <v>90</v>
      </c>
      <c r="H14084" t="s">
        <v>150</v>
      </c>
      <c r="I14084">
        <v>31</v>
      </c>
      <c r="J14084">
        <v>11</v>
      </c>
      <c r="K14084">
        <v>6533</v>
      </c>
      <c r="L14084" t="s">
        <v>471</v>
      </c>
      <c r="M14084" s="2">
        <f>+Table3[[#This Row],[CHW]]/Table3[[#This Row],[Count of Airbill Number]]</f>
        <v>2.8181818181818183</v>
      </c>
    </row>
    <row r="14085" spans="2:13">
      <c r="B14085" t="s">
        <v>20</v>
      </c>
      <c r="C14085" t="s">
        <v>21</v>
      </c>
      <c r="D14085" t="s">
        <v>22</v>
      </c>
      <c r="E14085" t="s">
        <v>777</v>
      </c>
      <c r="F14085" t="s">
        <v>778</v>
      </c>
      <c r="G14085" t="s">
        <v>249</v>
      </c>
      <c r="H14085" t="s">
        <v>86</v>
      </c>
      <c r="I14085">
        <v>31</v>
      </c>
      <c r="J14085">
        <v>29</v>
      </c>
      <c r="K14085">
        <v>6534</v>
      </c>
      <c r="L14085" t="s">
        <v>471</v>
      </c>
      <c r="M14085" s="2">
        <f>+Table3[[#This Row],[CHW]]/Table3[[#This Row],[Count of Airbill Number]]</f>
        <v>1.0689655172413792</v>
      </c>
    </row>
    <row r="14086" spans="2:13">
      <c r="B14086" t="s">
        <v>20</v>
      </c>
      <c r="C14086" t="s">
        <v>21</v>
      </c>
      <c r="D14086" t="s">
        <v>36</v>
      </c>
      <c r="E14086" t="s">
        <v>778</v>
      </c>
      <c r="F14086" t="s">
        <v>778</v>
      </c>
      <c r="G14086" t="s">
        <v>473</v>
      </c>
      <c r="H14086" t="s">
        <v>86</v>
      </c>
      <c r="I14086">
        <v>31</v>
      </c>
      <c r="J14086">
        <v>30</v>
      </c>
      <c r="K14086">
        <v>6535</v>
      </c>
      <c r="L14086" t="s">
        <v>471</v>
      </c>
      <c r="M14086" s="2">
        <f>+Table3[[#This Row],[CHW]]/Table3[[#This Row],[Count of Airbill Number]]</f>
        <v>1.0333333333333334</v>
      </c>
    </row>
    <row r="14087" spans="2:13">
      <c r="B14087" t="s">
        <v>20</v>
      </c>
      <c r="C14087" t="s">
        <v>21</v>
      </c>
      <c r="D14087" t="s">
        <v>36</v>
      </c>
      <c r="E14087" t="s">
        <v>777</v>
      </c>
      <c r="F14087" t="s">
        <v>777</v>
      </c>
      <c r="G14087" t="s">
        <v>259</v>
      </c>
      <c r="H14087" t="s">
        <v>290</v>
      </c>
      <c r="I14087">
        <v>31</v>
      </c>
      <c r="J14087">
        <v>21</v>
      </c>
      <c r="K14087">
        <v>6536</v>
      </c>
      <c r="L14087" t="s">
        <v>471</v>
      </c>
      <c r="M14087" s="2">
        <f>+Table3[[#This Row],[CHW]]/Table3[[#This Row],[Count of Airbill Number]]</f>
        <v>1.4761904761904763</v>
      </c>
    </row>
    <row r="14088" spans="2:13">
      <c r="B14088" t="s">
        <v>20</v>
      </c>
      <c r="C14088" t="s">
        <v>21</v>
      </c>
      <c r="D14088" t="s">
        <v>36</v>
      </c>
      <c r="E14088" t="s">
        <v>777</v>
      </c>
      <c r="F14088" t="s">
        <v>777</v>
      </c>
      <c r="G14088" t="s">
        <v>44</v>
      </c>
      <c r="H14088" t="s">
        <v>227</v>
      </c>
      <c r="I14088">
        <v>31</v>
      </c>
      <c r="J14088">
        <v>8</v>
      </c>
      <c r="K14088">
        <v>6537</v>
      </c>
      <c r="L14088" t="s">
        <v>471</v>
      </c>
      <c r="M14088" s="2">
        <f>+Table3[[#This Row],[CHW]]/Table3[[#This Row],[Count of Airbill Number]]</f>
        <v>3.875</v>
      </c>
    </row>
    <row r="14089" spans="2:13">
      <c r="B14089" t="s">
        <v>20</v>
      </c>
      <c r="C14089" t="s">
        <v>472</v>
      </c>
      <c r="D14089" t="s">
        <v>22</v>
      </c>
      <c r="E14089" t="s">
        <v>778</v>
      </c>
      <c r="F14089" t="s">
        <v>778</v>
      </c>
      <c r="G14089" t="s">
        <v>393</v>
      </c>
      <c r="H14089" t="s">
        <v>394</v>
      </c>
      <c r="I14089">
        <v>31</v>
      </c>
      <c r="J14089">
        <v>1</v>
      </c>
      <c r="K14089">
        <v>6538</v>
      </c>
      <c r="L14089" t="s">
        <v>471</v>
      </c>
      <c r="M14089" s="2">
        <f>+Table3[[#This Row],[CHW]]/Table3[[#This Row],[Count of Airbill Number]]</f>
        <v>31</v>
      </c>
    </row>
    <row r="14090" spans="2:13">
      <c r="B14090" t="s">
        <v>20</v>
      </c>
      <c r="C14090" t="s">
        <v>472</v>
      </c>
      <c r="D14090" t="s">
        <v>22</v>
      </c>
      <c r="E14090" t="s">
        <v>778</v>
      </c>
      <c r="F14090" t="s">
        <v>778</v>
      </c>
      <c r="G14090" t="s">
        <v>393</v>
      </c>
      <c r="H14090" t="s">
        <v>408</v>
      </c>
      <c r="I14090">
        <v>31</v>
      </c>
      <c r="J14090">
        <v>1</v>
      </c>
      <c r="K14090">
        <v>6539</v>
      </c>
      <c r="L14090" t="s">
        <v>471</v>
      </c>
      <c r="M14090" s="2">
        <f>+Table3[[#This Row],[CHW]]/Table3[[#This Row],[Count of Airbill Number]]</f>
        <v>31</v>
      </c>
    </row>
    <row r="14091" spans="2:13">
      <c r="B14091" t="s">
        <v>20</v>
      </c>
      <c r="C14091" t="s">
        <v>472</v>
      </c>
      <c r="D14091" t="s">
        <v>22</v>
      </c>
      <c r="E14091" t="s">
        <v>778</v>
      </c>
      <c r="F14091" t="s">
        <v>778</v>
      </c>
      <c r="G14091" t="s">
        <v>393</v>
      </c>
      <c r="H14091" t="s">
        <v>297</v>
      </c>
      <c r="I14091">
        <v>31</v>
      </c>
      <c r="J14091">
        <v>1</v>
      </c>
      <c r="K14091">
        <v>6540</v>
      </c>
      <c r="L14091" t="s">
        <v>471</v>
      </c>
      <c r="M14091" s="2">
        <f>+Table3[[#This Row],[CHW]]/Table3[[#This Row],[Count of Airbill Number]]</f>
        <v>31</v>
      </c>
    </row>
    <row r="14092" spans="2:13">
      <c r="B14092" t="s">
        <v>20</v>
      </c>
      <c r="C14092" t="s">
        <v>472</v>
      </c>
      <c r="D14092" t="s">
        <v>22</v>
      </c>
      <c r="E14092" t="s">
        <v>776</v>
      </c>
      <c r="F14092" t="s">
        <v>776</v>
      </c>
      <c r="G14092" t="s">
        <v>39</v>
      </c>
      <c r="H14092" t="s">
        <v>47</v>
      </c>
      <c r="I14092">
        <v>31</v>
      </c>
      <c r="J14092">
        <v>1</v>
      </c>
      <c r="K14092">
        <v>6541</v>
      </c>
      <c r="L14092" t="s">
        <v>471</v>
      </c>
      <c r="M14092" s="2">
        <f>+Table3[[#This Row],[CHW]]/Table3[[#This Row],[Count of Airbill Number]]</f>
        <v>31</v>
      </c>
    </row>
    <row r="14093" spans="2:13">
      <c r="B14093" t="s">
        <v>20</v>
      </c>
      <c r="C14093" t="s">
        <v>472</v>
      </c>
      <c r="D14093" t="s">
        <v>22</v>
      </c>
      <c r="E14093" t="s">
        <v>776</v>
      </c>
      <c r="F14093" t="s">
        <v>776</v>
      </c>
      <c r="G14093" t="s">
        <v>39</v>
      </c>
      <c r="H14093" t="s">
        <v>54</v>
      </c>
      <c r="I14093">
        <v>31</v>
      </c>
      <c r="J14093">
        <v>1</v>
      </c>
      <c r="K14093">
        <v>6542</v>
      </c>
      <c r="L14093" t="s">
        <v>471</v>
      </c>
      <c r="M14093" s="2">
        <f>+Table3[[#This Row],[CHW]]/Table3[[#This Row],[Count of Airbill Number]]</f>
        <v>31</v>
      </c>
    </row>
    <row r="14094" spans="2:13">
      <c r="B14094" t="s">
        <v>20</v>
      </c>
      <c r="C14094" t="s">
        <v>472</v>
      </c>
      <c r="D14094" t="s">
        <v>22</v>
      </c>
      <c r="E14094" t="s">
        <v>776</v>
      </c>
      <c r="F14094" t="s">
        <v>776</v>
      </c>
      <c r="G14094" t="s">
        <v>39</v>
      </c>
      <c r="H14094" t="s">
        <v>149</v>
      </c>
      <c r="I14094">
        <v>31</v>
      </c>
      <c r="J14094">
        <v>1</v>
      </c>
      <c r="K14094">
        <v>6543</v>
      </c>
      <c r="L14094" t="s">
        <v>471</v>
      </c>
      <c r="M14094" s="2">
        <f>+Table3[[#This Row],[CHW]]/Table3[[#This Row],[Count of Airbill Number]]</f>
        <v>31</v>
      </c>
    </row>
    <row r="14095" spans="2:13">
      <c r="B14095" t="s">
        <v>20</v>
      </c>
      <c r="C14095" t="s">
        <v>472</v>
      </c>
      <c r="D14095" t="s">
        <v>22</v>
      </c>
      <c r="E14095" t="s">
        <v>776</v>
      </c>
      <c r="F14095" t="s">
        <v>776</v>
      </c>
      <c r="G14095" t="s">
        <v>39</v>
      </c>
      <c r="H14095" t="s">
        <v>192</v>
      </c>
      <c r="I14095">
        <v>31</v>
      </c>
      <c r="J14095">
        <v>1</v>
      </c>
      <c r="K14095">
        <v>6544</v>
      </c>
      <c r="L14095" t="s">
        <v>471</v>
      </c>
      <c r="M14095" s="2">
        <f>+Table3[[#This Row],[CHW]]/Table3[[#This Row],[Count of Airbill Number]]</f>
        <v>31</v>
      </c>
    </row>
    <row r="14096" spans="2:13">
      <c r="B14096" t="s">
        <v>20</v>
      </c>
      <c r="C14096" t="s">
        <v>472</v>
      </c>
      <c r="D14096" t="s">
        <v>22</v>
      </c>
      <c r="E14096" t="s">
        <v>776</v>
      </c>
      <c r="F14096" t="s">
        <v>777</v>
      </c>
      <c r="G14096" t="s">
        <v>39</v>
      </c>
      <c r="H14096" t="s">
        <v>205</v>
      </c>
      <c r="I14096">
        <v>31</v>
      </c>
      <c r="J14096">
        <v>1</v>
      </c>
      <c r="K14096">
        <v>6545</v>
      </c>
      <c r="L14096" t="s">
        <v>471</v>
      </c>
      <c r="M14096" s="2">
        <f>+Table3[[#This Row],[CHW]]/Table3[[#This Row],[Count of Airbill Number]]</f>
        <v>31</v>
      </c>
    </row>
    <row r="14097" spans="2:13">
      <c r="B14097" t="s">
        <v>20</v>
      </c>
      <c r="C14097" t="s">
        <v>472</v>
      </c>
      <c r="D14097" t="s">
        <v>22</v>
      </c>
      <c r="E14097" t="s">
        <v>778</v>
      </c>
      <c r="F14097" t="s">
        <v>777</v>
      </c>
      <c r="G14097" t="s">
        <v>112</v>
      </c>
      <c r="H14097" t="s">
        <v>300</v>
      </c>
      <c r="I14097">
        <v>31</v>
      </c>
      <c r="J14097">
        <v>2</v>
      </c>
      <c r="K14097">
        <v>6546</v>
      </c>
      <c r="L14097" t="s">
        <v>471</v>
      </c>
      <c r="M14097" s="2">
        <f>+Table3[[#This Row],[CHW]]/Table3[[#This Row],[Count of Airbill Number]]</f>
        <v>15.5</v>
      </c>
    </row>
    <row r="14098" spans="2:13">
      <c r="B14098" t="s">
        <v>20</v>
      </c>
      <c r="C14098" t="s">
        <v>472</v>
      </c>
      <c r="D14098" t="s">
        <v>22</v>
      </c>
      <c r="E14098" t="s">
        <v>776</v>
      </c>
      <c r="F14098" t="s">
        <v>776</v>
      </c>
      <c r="G14098" t="s">
        <v>714</v>
      </c>
      <c r="H14098" t="s">
        <v>715</v>
      </c>
      <c r="I14098">
        <v>31</v>
      </c>
      <c r="J14098">
        <v>1</v>
      </c>
      <c r="K14098">
        <v>6547</v>
      </c>
      <c r="L14098" t="s">
        <v>471</v>
      </c>
      <c r="M14098" s="2">
        <f>+Table3[[#This Row],[CHW]]/Table3[[#This Row],[Count of Airbill Number]]</f>
        <v>31</v>
      </c>
    </row>
    <row r="14099" spans="2:13">
      <c r="B14099" t="s">
        <v>20</v>
      </c>
      <c r="C14099" t="s">
        <v>472</v>
      </c>
      <c r="D14099" t="s">
        <v>22</v>
      </c>
      <c r="E14099" t="s">
        <v>776</v>
      </c>
      <c r="F14099" t="s">
        <v>776</v>
      </c>
      <c r="G14099" t="s">
        <v>31</v>
      </c>
      <c r="H14099" t="s">
        <v>89</v>
      </c>
      <c r="I14099">
        <v>31</v>
      </c>
      <c r="J14099">
        <v>2</v>
      </c>
      <c r="K14099">
        <v>6548</v>
      </c>
      <c r="L14099" t="s">
        <v>471</v>
      </c>
      <c r="M14099" s="2">
        <f>+Table3[[#This Row],[CHW]]/Table3[[#This Row],[Count of Airbill Number]]</f>
        <v>15.5</v>
      </c>
    </row>
    <row r="14100" spans="2:13">
      <c r="B14100" t="s">
        <v>20</v>
      </c>
      <c r="C14100" t="s">
        <v>472</v>
      </c>
      <c r="D14100" t="s">
        <v>22</v>
      </c>
      <c r="E14100" t="s">
        <v>778</v>
      </c>
      <c r="F14100" t="s">
        <v>778</v>
      </c>
      <c r="G14100" t="s">
        <v>51</v>
      </c>
      <c r="H14100" t="s">
        <v>394</v>
      </c>
      <c r="I14100">
        <v>31</v>
      </c>
      <c r="J14100">
        <v>1</v>
      </c>
      <c r="K14100">
        <v>6549</v>
      </c>
      <c r="L14100" t="s">
        <v>471</v>
      </c>
      <c r="M14100" s="2">
        <f>+Table3[[#This Row],[CHW]]/Table3[[#This Row],[Count of Airbill Number]]</f>
        <v>31</v>
      </c>
    </row>
    <row r="14101" spans="2:13">
      <c r="B14101" t="s">
        <v>20</v>
      </c>
      <c r="C14101" t="s">
        <v>472</v>
      </c>
      <c r="D14101" t="s">
        <v>22</v>
      </c>
      <c r="E14101" t="s">
        <v>776</v>
      </c>
      <c r="F14101" t="s">
        <v>776</v>
      </c>
      <c r="G14101" t="s">
        <v>56</v>
      </c>
      <c r="H14101" t="s">
        <v>85</v>
      </c>
      <c r="I14101">
        <v>31</v>
      </c>
      <c r="J14101">
        <v>3</v>
      </c>
      <c r="K14101">
        <v>6550</v>
      </c>
      <c r="L14101" t="s">
        <v>471</v>
      </c>
      <c r="M14101" s="2">
        <f>+Table3[[#This Row],[CHW]]/Table3[[#This Row],[Count of Airbill Number]]</f>
        <v>10.333333333333334</v>
      </c>
    </row>
    <row r="14102" spans="2:13">
      <c r="B14102" t="s">
        <v>20</v>
      </c>
      <c r="C14102" t="s">
        <v>472</v>
      </c>
      <c r="D14102" t="s">
        <v>22</v>
      </c>
      <c r="E14102" t="s">
        <v>776</v>
      </c>
      <c r="F14102" t="s">
        <v>776</v>
      </c>
      <c r="G14102" t="s">
        <v>122</v>
      </c>
      <c r="H14102" t="s">
        <v>716</v>
      </c>
      <c r="I14102">
        <v>31</v>
      </c>
      <c r="J14102">
        <v>1</v>
      </c>
      <c r="K14102">
        <v>6551</v>
      </c>
      <c r="L14102" t="s">
        <v>471</v>
      </c>
      <c r="M14102" s="2">
        <f>+Table3[[#This Row],[CHW]]/Table3[[#This Row],[Count of Airbill Number]]</f>
        <v>31</v>
      </c>
    </row>
    <row r="14103" spans="2:13">
      <c r="B14103" t="s">
        <v>20</v>
      </c>
      <c r="C14103" t="s">
        <v>472</v>
      </c>
      <c r="D14103" t="s">
        <v>22</v>
      </c>
      <c r="E14103" t="s">
        <v>776</v>
      </c>
      <c r="F14103" t="s">
        <v>776</v>
      </c>
      <c r="G14103" t="s">
        <v>130</v>
      </c>
      <c r="H14103" t="s">
        <v>66</v>
      </c>
      <c r="I14103">
        <v>31</v>
      </c>
      <c r="J14103">
        <v>1</v>
      </c>
      <c r="K14103">
        <v>6552</v>
      </c>
      <c r="L14103" t="s">
        <v>471</v>
      </c>
      <c r="M14103" s="2">
        <f>+Table3[[#This Row],[CHW]]/Table3[[#This Row],[Count of Airbill Number]]</f>
        <v>31</v>
      </c>
    </row>
    <row r="14104" spans="2:13">
      <c r="B14104" t="s">
        <v>20</v>
      </c>
      <c r="C14104" t="s">
        <v>472</v>
      </c>
      <c r="D14104" t="s">
        <v>22</v>
      </c>
      <c r="E14104" t="s">
        <v>776</v>
      </c>
      <c r="F14104" t="s">
        <v>778</v>
      </c>
      <c r="G14104" t="s">
        <v>66</v>
      </c>
      <c r="H14104" t="s">
        <v>565</v>
      </c>
      <c r="I14104">
        <v>31</v>
      </c>
      <c r="J14104">
        <v>1</v>
      </c>
      <c r="K14104">
        <v>6553</v>
      </c>
      <c r="L14104" t="s">
        <v>471</v>
      </c>
      <c r="M14104" s="2">
        <f>+Table3[[#This Row],[CHW]]/Table3[[#This Row],[Count of Airbill Number]]</f>
        <v>31</v>
      </c>
    </row>
    <row r="14105" spans="2:13">
      <c r="B14105" t="s">
        <v>20</v>
      </c>
      <c r="C14105" t="s">
        <v>472</v>
      </c>
      <c r="D14105" t="s">
        <v>22</v>
      </c>
      <c r="E14105" t="s">
        <v>776</v>
      </c>
      <c r="F14105" t="s">
        <v>776</v>
      </c>
      <c r="G14105" t="s">
        <v>66</v>
      </c>
      <c r="H14105" t="s">
        <v>130</v>
      </c>
      <c r="I14105">
        <v>31</v>
      </c>
      <c r="J14105">
        <v>1</v>
      </c>
      <c r="K14105">
        <v>6554</v>
      </c>
      <c r="L14105" t="s">
        <v>471</v>
      </c>
      <c r="M14105" s="2">
        <f>+Table3[[#This Row],[CHW]]/Table3[[#This Row],[Count of Airbill Number]]</f>
        <v>31</v>
      </c>
    </row>
    <row r="14106" spans="2:13">
      <c r="B14106" t="s">
        <v>20</v>
      </c>
      <c r="C14106" t="s">
        <v>472</v>
      </c>
      <c r="D14106" t="s">
        <v>22</v>
      </c>
      <c r="E14106" t="s">
        <v>777</v>
      </c>
      <c r="F14106" t="s">
        <v>777</v>
      </c>
      <c r="G14106" t="s">
        <v>44</v>
      </c>
      <c r="H14106" t="s">
        <v>573</v>
      </c>
      <c r="I14106">
        <v>31</v>
      </c>
      <c r="J14106">
        <v>3</v>
      </c>
      <c r="K14106">
        <v>6555</v>
      </c>
      <c r="L14106" t="s">
        <v>471</v>
      </c>
      <c r="M14106" s="2">
        <f>+Table3[[#This Row],[CHW]]/Table3[[#This Row],[Count of Airbill Number]]</f>
        <v>10.333333333333334</v>
      </c>
    </row>
    <row r="14107" spans="2:13">
      <c r="B14107" t="s">
        <v>20</v>
      </c>
      <c r="C14107" t="s">
        <v>472</v>
      </c>
      <c r="D14107" t="s">
        <v>22</v>
      </c>
      <c r="E14107" t="s">
        <v>776</v>
      </c>
      <c r="F14107" t="s">
        <v>776</v>
      </c>
      <c r="G14107" t="s">
        <v>262</v>
      </c>
      <c r="H14107" t="s">
        <v>39</v>
      </c>
      <c r="I14107">
        <v>31</v>
      </c>
      <c r="J14107">
        <v>1</v>
      </c>
      <c r="K14107">
        <v>6556</v>
      </c>
      <c r="L14107" t="s">
        <v>471</v>
      </c>
      <c r="M14107" s="2">
        <f>+Table3[[#This Row],[CHW]]/Table3[[#This Row],[Count of Airbill Number]]</f>
        <v>31</v>
      </c>
    </row>
    <row r="14108" spans="2:13">
      <c r="B14108" t="s">
        <v>20</v>
      </c>
      <c r="C14108" t="s">
        <v>472</v>
      </c>
      <c r="D14108" t="s">
        <v>22</v>
      </c>
      <c r="E14108" t="s">
        <v>777</v>
      </c>
      <c r="F14108" t="s">
        <v>778</v>
      </c>
      <c r="G14108" t="s">
        <v>162</v>
      </c>
      <c r="H14108" t="s">
        <v>423</v>
      </c>
      <c r="I14108">
        <v>31</v>
      </c>
      <c r="J14108">
        <v>2</v>
      </c>
      <c r="K14108">
        <v>6557</v>
      </c>
      <c r="L14108" t="s">
        <v>471</v>
      </c>
      <c r="M14108" s="2">
        <f>+Table3[[#This Row],[CHW]]/Table3[[#This Row],[Count of Airbill Number]]</f>
        <v>15.5</v>
      </c>
    </row>
    <row r="14109" spans="2:13">
      <c r="B14109" t="s">
        <v>20</v>
      </c>
      <c r="C14109" t="s">
        <v>472</v>
      </c>
      <c r="D14109" t="s">
        <v>22</v>
      </c>
      <c r="E14109" t="s">
        <v>777</v>
      </c>
      <c r="F14109" t="s">
        <v>777</v>
      </c>
      <c r="G14109" t="s">
        <v>162</v>
      </c>
      <c r="H14109" t="s">
        <v>227</v>
      </c>
      <c r="I14109">
        <v>31</v>
      </c>
      <c r="J14109">
        <v>2</v>
      </c>
      <c r="K14109">
        <v>6558</v>
      </c>
      <c r="L14109" t="s">
        <v>471</v>
      </c>
      <c r="M14109" s="2">
        <f>+Table3[[#This Row],[CHW]]/Table3[[#This Row],[Count of Airbill Number]]</f>
        <v>15.5</v>
      </c>
    </row>
    <row r="14110" spans="2:13">
      <c r="B14110" t="s">
        <v>20</v>
      </c>
      <c r="C14110" t="s">
        <v>472</v>
      </c>
      <c r="D14110" t="s">
        <v>22</v>
      </c>
      <c r="E14110" t="s">
        <v>777</v>
      </c>
      <c r="F14110" t="s">
        <v>778</v>
      </c>
      <c r="G14110" t="s">
        <v>27</v>
      </c>
      <c r="H14110" t="s">
        <v>393</v>
      </c>
      <c r="I14110">
        <v>31</v>
      </c>
      <c r="J14110">
        <v>3</v>
      </c>
      <c r="K14110">
        <v>6559</v>
      </c>
      <c r="L14110" t="s">
        <v>471</v>
      </c>
      <c r="M14110" s="2">
        <f>+Table3[[#This Row],[CHW]]/Table3[[#This Row],[Count of Airbill Number]]</f>
        <v>10.333333333333334</v>
      </c>
    </row>
    <row r="14111" spans="2:13">
      <c r="B14111" t="s">
        <v>20</v>
      </c>
      <c r="C14111" t="s">
        <v>472</v>
      </c>
      <c r="D14111" t="s">
        <v>22</v>
      </c>
      <c r="E14111" t="s">
        <v>776</v>
      </c>
      <c r="F14111" t="s">
        <v>776</v>
      </c>
      <c r="G14111" t="s">
        <v>211</v>
      </c>
      <c r="H14111" t="s">
        <v>31</v>
      </c>
      <c r="I14111">
        <v>31</v>
      </c>
      <c r="J14111">
        <v>3</v>
      </c>
      <c r="K14111">
        <v>6560</v>
      </c>
      <c r="L14111" t="s">
        <v>471</v>
      </c>
      <c r="M14111" s="2">
        <f>+Table3[[#This Row],[CHW]]/Table3[[#This Row],[Count of Airbill Number]]</f>
        <v>10.333333333333334</v>
      </c>
    </row>
    <row r="14112" spans="2:13">
      <c r="B14112" t="s">
        <v>20</v>
      </c>
      <c r="C14112" t="s">
        <v>472</v>
      </c>
      <c r="D14112" t="s">
        <v>22</v>
      </c>
      <c r="E14112" t="s">
        <v>776</v>
      </c>
      <c r="F14112" t="s">
        <v>778</v>
      </c>
      <c r="G14112" t="s">
        <v>211</v>
      </c>
      <c r="H14112" t="s">
        <v>86</v>
      </c>
      <c r="I14112">
        <v>31</v>
      </c>
      <c r="J14112">
        <v>1</v>
      </c>
      <c r="K14112">
        <v>6561</v>
      </c>
      <c r="L14112" t="s">
        <v>471</v>
      </c>
      <c r="M14112" s="2">
        <f>+Table3[[#This Row],[CHW]]/Table3[[#This Row],[Count of Airbill Number]]</f>
        <v>31</v>
      </c>
    </row>
    <row r="14113" spans="2:13">
      <c r="B14113" t="s">
        <v>20</v>
      </c>
      <c r="C14113" t="s">
        <v>472</v>
      </c>
      <c r="D14113" t="s">
        <v>22</v>
      </c>
      <c r="E14113" t="s">
        <v>778</v>
      </c>
      <c r="F14113" t="s">
        <v>777</v>
      </c>
      <c r="G14113" t="s">
        <v>194</v>
      </c>
      <c r="H14113" t="s">
        <v>181</v>
      </c>
      <c r="I14113">
        <v>31</v>
      </c>
      <c r="J14113">
        <v>3</v>
      </c>
      <c r="K14113">
        <v>6562</v>
      </c>
      <c r="L14113" t="s">
        <v>471</v>
      </c>
      <c r="M14113" s="2">
        <f>+Table3[[#This Row],[CHW]]/Table3[[#This Row],[Count of Airbill Number]]</f>
        <v>10.333333333333334</v>
      </c>
    </row>
    <row r="14114" spans="2:13">
      <c r="B14114" t="s">
        <v>20</v>
      </c>
      <c r="C14114" t="s">
        <v>472</v>
      </c>
      <c r="D14114" t="s">
        <v>22</v>
      </c>
      <c r="E14114" t="s">
        <v>778</v>
      </c>
      <c r="F14114" t="s">
        <v>778</v>
      </c>
      <c r="G14114" t="s">
        <v>124</v>
      </c>
      <c r="H14114" t="s">
        <v>135</v>
      </c>
      <c r="I14114">
        <v>31</v>
      </c>
      <c r="J14114">
        <v>1</v>
      </c>
      <c r="K14114">
        <v>6563</v>
      </c>
      <c r="L14114" t="s">
        <v>471</v>
      </c>
      <c r="M14114" s="2">
        <f>+Table3[[#This Row],[CHW]]/Table3[[#This Row],[Count of Airbill Number]]</f>
        <v>31</v>
      </c>
    </row>
    <row r="14115" spans="2:13">
      <c r="B14115" t="s">
        <v>20</v>
      </c>
      <c r="C14115" t="s">
        <v>21</v>
      </c>
      <c r="D14115" t="s">
        <v>22</v>
      </c>
      <c r="E14115" t="s">
        <v>777</v>
      </c>
      <c r="F14115" t="s">
        <v>777</v>
      </c>
      <c r="G14115" t="s">
        <v>374</v>
      </c>
      <c r="H14115" t="s">
        <v>553</v>
      </c>
      <c r="I14115">
        <v>30.72</v>
      </c>
      <c r="J14115">
        <v>8</v>
      </c>
      <c r="K14115">
        <v>6564</v>
      </c>
      <c r="L14115" t="s">
        <v>471</v>
      </c>
      <c r="M14115" s="2">
        <f>+Table3[[#This Row],[CHW]]/Table3[[#This Row],[Count of Airbill Number]]</f>
        <v>3.84</v>
      </c>
    </row>
    <row r="14116" spans="2:13">
      <c r="B14116" t="s">
        <v>20</v>
      </c>
      <c r="C14116" t="s">
        <v>21</v>
      </c>
      <c r="D14116" t="s">
        <v>22</v>
      </c>
      <c r="E14116" t="s">
        <v>778</v>
      </c>
      <c r="F14116" t="s">
        <v>778</v>
      </c>
      <c r="G14116" t="s">
        <v>113</v>
      </c>
      <c r="H14116" t="s">
        <v>269</v>
      </c>
      <c r="I14116">
        <v>30.630000000000003</v>
      </c>
      <c r="J14116">
        <v>4</v>
      </c>
      <c r="K14116">
        <v>6565</v>
      </c>
      <c r="L14116" t="s">
        <v>471</v>
      </c>
      <c r="M14116" s="2">
        <f>+Table3[[#This Row],[CHW]]/Table3[[#This Row],[Count of Airbill Number]]</f>
        <v>7.6575000000000006</v>
      </c>
    </row>
    <row r="14117" spans="2:13">
      <c r="B14117" t="s">
        <v>20</v>
      </c>
      <c r="C14117" t="s">
        <v>472</v>
      </c>
      <c r="D14117" t="s">
        <v>22</v>
      </c>
      <c r="E14117" t="s">
        <v>778</v>
      </c>
      <c r="F14117" t="s">
        <v>778</v>
      </c>
      <c r="G14117" t="s">
        <v>51</v>
      </c>
      <c r="H14117" t="s">
        <v>248</v>
      </c>
      <c r="I14117">
        <v>30.6</v>
      </c>
      <c r="J14117">
        <v>2</v>
      </c>
      <c r="K14117">
        <v>6566</v>
      </c>
      <c r="L14117" t="s">
        <v>471</v>
      </c>
      <c r="M14117" s="2">
        <f>+Table3[[#This Row],[CHW]]/Table3[[#This Row],[Count of Airbill Number]]</f>
        <v>15.3</v>
      </c>
    </row>
    <row r="14118" spans="2:13">
      <c r="B14118" t="s">
        <v>20</v>
      </c>
      <c r="C14118" t="s">
        <v>21</v>
      </c>
      <c r="D14118" t="s">
        <v>22</v>
      </c>
      <c r="E14118" t="s">
        <v>776</v>
      </c>
      <c r="F14118" t="s">
        <v>776</v>
      </c>
      <c r="G14118" t="s">
        <v>32</v>
      </c>
      <c r="H14118" t="s">
        <v>116</v>
      </c>
      <c r="I14118">
        <v>30.499999999999996</v>
      </c>
      <c r="J14118">
        <v>31</v>
      </c>
      <c r="K14118">
        <v>6567</v>
      </c>
      <c r="L14118" t="s">
        <v>471</v>
      </c>
      <c r="M14118" s="2">
        <f>+Table3[[#This Row],[CHW]]/Table3[[#This Row],[Count of Airbill Number]]</f>
        <v>0.98387096774193539</v>
      </c>
    </row>
    <row r="14119" spans="2:13">
      <c r="B14119" t="s">
        <v>20</v>
      </c>
      <c r="C14119" t="s">
        <v>472</v>
      </c>
      <c r="D14119" t="s">
        <v>22</v>
      </c>
      <c r="E14119" t="s">
        <v>778</v>
      </c>
      <c r="F14119" t="s">
        <v>778</v>
      </c>
      <c r="G14119" t="s">
        <v>86</v>
      </c>
      <c r="H14119" t="s">
        <v>669</v>
      </c>
      <c r="I14119">
        <v>30.4</v>
      </c>
      <c r="J14119">
        <v>2</v>
      </c>
      <c r="K14119">
        <v>6568</v>
      </c>
      <c r="L14119" t="s">
        <v>471</v>
      </c>
      <c r="M14119" s="2">
        <f>+Table3[[#This Row],[CHW]]/Table3[[#This Row],[Count of Airbill Number]]</f>
        <v>15.2</v>
      </c>
    </row>
    <row r="14120" spans="2:13">
      <c r="B14120" t="s">
        <v>20</v>
      </c>
      <c r="C14120" t="s">
        <v>472</v>
      </c>
      <c r="D14120" t="s">
        <v>22</v>
      </c>
      <c r="E14120" t="s">
        <v>778</v>
      </c>
      <c r="F14120" t="s">
        <v>777</v>
      </c>
      <c r="G14120" t="s">
        <v>86</v>
      </c>
      <c r="H14120" t="s">
        <v>157</v>
      </c>
      <c r="I14120">
        <v>30.4</v>
      </c>
      <c r="J14120">
        <v>1</v>
      </c>
      <c r="K14120">
        <v>6569</v>
      </c>
      <c r="L14120" t="s">
        <v>471</v>
      </c>
      <c r="M14120" s="2">
        <f>+Table3[[#This Row],[CHW]]/Table3[[#This Row],[Count of Airbill Number]]</f>
        <v>30.4</v>
      </c>
    </row>
    <row r="14121" spans="2:13">
      <c r="B14121" t="s">
        <v>20</v>
      </c>
      <c r="C14121" t="s">
        <v>472</v>
      </c>
      <c r="D14121" t="s">
        <v>22</v>
      </c>
      <c r="E14121" t="s">
        <v>778</v>
      </c>
      <c r="F14121" t="s">
        <v>776</v>
      </c>
      <c r="G14121" t="s">
        <v>86</v>
      </c>
      <c r="H14121" t="s">
        <v>717</v>
      </c>
      <c r="I14121">
        <v>30.4</v>
      </c>
      <c r="J14121">
        <v>1</v>
      </c>
      <c r="K14121">
        <v>6570</v>
      </c>
      <c r="L14121" t="s">
        <v>471</v>
      </c>
      <c r="M14121" s="2">
        <f>+Table3[[#This Row],[CHW]]/Table3[[#This Row],[Count of Airbill Number]]</f>
        <v>30.4</v>
      </c>
    </row>
    <row r="14122" spans="2:13">
      <c r="B14122" t="s">
        <v>20</v>
      </c>
      <c r="C14122" t="s">
        <v>21</v>
      </c>
      <c r="D14122" t="s">
        <v>22</v>
      </c>
      <c r="E14122" t="s">
        <v>778</v>
      </c>
      <c r="F14122" t="s">
        <v>777</v>
      </c>
      <c r="G14122" t="s">
        <v>112</v>
      </c>
      <c r="H14122" t="s">
        <v>106</v>
      </c>
      <c r="I14122">
        <v>30.3</v>
      </c>
      <c r="J14122">
        <v>24</v>
      </c>
      <c r="K14122">
        <v>6571</v>
      </c>
      <c r="L14122" t="s">
        <v>471</v>
      </c>
      <c r="M14122" s="2">
        <f>+Table3[[#This Row],[CHW]]/Table3[[#This Row],[Count of Airbill Number]]</f>
        <v>1.2625</v>
      </c>
    </row>
    <row r="14123" spans="2:13">
      <c r="B14123" t="s">
        <v>20</v>
      </c>
      <c r="C14123" t="s">
        <v>472</v>
      </c>
      <c r="D14123" t="s">
        <v>22</v>
      </c>
      <c r="E14123" t="s">
        <v>777</v>
      </c>
      <c r="F14123" t="s">
        <v>777</v>
      </c>
      <c r="G14123" t="s">
        <v>259</v>
      </c>
      <c r="H14123" t="s">
        <v>513</v>
      </c>
      <c r="I14123">
        <v>30.3</v>
      </c>
      <c r="J14123">
        <v>3</v>
      </c>
      <c r="K14123">
        <v>6572</v>
      </c>
      <c r="L14123" t="s">
        <v>471</v>
      </c>
      <c r="M14123" s="2">
        <f>+Table3[[#This Row],[CHW]]/Table3[[#This Row],[Count of Airbill Number]]</f>
        <v>10.1</v>
      </c>
    </row>
    <row r="14124" spans="2:13">
      <c r="B14124" t="s">
        <v>20</v>
      </c>
      <c r="C14124" t="s">
        <v>472</v>
      </c>
      <c r="D14124" t="s">
        <v>22</v>
      </c>
      <c r="E14124" t="s">
        <v>777</v>
      </c>
      <c r="F14124" t="s">
        <v>778</v>
      </c>
      <c r="G14124" t="s">
        <v>181</v>
      </c>
      <c r="H14124" t="s">
        <v>233</v>
      </c>
      <c r="I14124">
        <v>30.28</v>
      </c>
      <c r="J14124">
        <v>2</v>
      </c>
      <c r="K14124">
        <v>6573</v>
      </c>
      <c r="L14124" t="s">
        <v>471</v>
      </c>
      <c r="M14124" s="2">
        <f>+Table3[[#This Row],[CHW]]/Table3[[#This Row],[Count of Airbill Number]]</f>
        <v>15.14</v>
      </c>
    </row>
    <row r="14125" spans="2:13">
      <c r="B14125" t="s">
        <v>35</v>
      </c>
      <c r="C14125" t="s">
        <v>21</v>
      </c>
      <c r="D14125" t="s">
        <v>36</v>
      </c>
      <c r="E14125" t="s">
        <v>777</v>
      </c>
      <c r="F14125" t="s">
        <v>777</v>
      </c>
      <c r="G14125" t="s">
        <v>497</v>
      </c>
      <c r="H14125" t="s">
        <v>484</v>
      </c>
      <c r="I14125">
        <v>30</v>
      </c>
      <c r="J14125">
        <v>1</v>
      </c>
      <c r="K14125">
        <v>6574</v>
      </c>
      <c r="L14125" t="s">
        <v>471</v>
      </c>
      <c r="M14125" s="2">
        <f>+Table3[[#This Row],[CHW]]/Table3[[#This Row],[Count of Airbill Number]]</f>
        <v>30</v>
      </c>
    </row>
    <row r="14126" spans="2:13">
      <c r="B14126" t="s">
        <v>35</v>
      </c>
      <c r="C14126" t="s">
        <v>21</v>
      </c>
      <c r="D14126" t="s">
        <v>36</v>
      </c>
      <c r="E14126" t="s">
        <v>777</v>
      </c>
      <c r="F14126" t="s">
        <v>777</v>
      </c>
      <c r="G14126" t="s">
        <v>517</v>
      </c>
      <c r="H14126" t="s">
        <v>489</v>
      </c>
      <c r="I14126">
        <v>30</v>
      </c>
      <c r="J14126">
        <v>1</v>
      </c>
      <c r="K14126">
        <v>6575</v>
      </c>
      <c r="L14126" t="s">
        <v>471</v>
      </c>
      <c r="M14126" s="2">
        <f>+Table3[[#This Row],[CHW]]/Table3[[#This Row],[Count of Airbill Number]]</f>
        <v>30</v>
      </c>
    </row>
    <row r="14127" spans="2:13">
      <c r="B14127" t="s">
        <v>35</v>
      </c>
      <c r="C14127" t="s">
        <v>472</v>
      </c>
      <c r="D14127" t="s">
        <v>36</v>
      </c>
      <c r="E14127" t="s">
        <v>776</v>
      </c>
      <c r="F14127" t="s">
        <v>776</v>
      </c>
      <c r="G14127" t="s">
        <v>37</v>
      </c>
      <c r="H14127" t="s">
        <v>75</v>
      </c>
      <c r="I14127">
        <v>30</v>
      </c>
      <c r="J14127">
        <v>3</v>
      </c>
      <c r="K14127">
        <v>6576</v>
      </c>
      <c r="L14127" t="s">
        <v>471</v>
      </c>
      <c r="M14127" s="2">
        <f>+Table3[[#This Row],[CHW]]/Table3[[#This Row],[Count of Airbill Number]]</f>
        <v>10</v>
      </c>
    </row>
    <row r="14128" spans="2:13">
      <c r="B14128" t="s">
        <v>35</v>
      </c>
      <c r="C14128" t="s">
        <v>472</v>
      </c>
      <c r="D14128" t="s">
        <v>36</v>
      </c>
      <c r="E14128" t="s">
        <v>776</v>
      </c>
      <c r="F14128" t="s">
        <v>776</v>
      </c>
      <c r="G14128" t="s">
        <v>37</v>
      </c>
      <c r="H14128" t="s">
        <v>175</v>
      </c>
      <c r="I14128">
        <v>30</v>
      </c>
      <c r="J14128">
        <v>1</v>
      </c>
      <c r="K14128">
        <v>6577</v>
      </c>
      <c r="L14128" t="s">
        <v>471</v>
      </c>
      <c r="M14128" s="2">
        <f>+Table3[[#This Row],[CHW]]/Table3[[#This Row],[Count of Airbill Number]]</f>
        <v>30</v>
      </c>
    </row>
    <row r="14129" spans="2:13">
      <c r="B14129" t="s">
        <v>35</v>
      </c>
      <c r="C14129" t="s">
        <v>472</v>
      </c>
      <c r="D14129" t="s">
        <v>36</v>
      </c>
      <c r="E14129" t="s">
        <v>778</v>
      </c>
      <c r="F14129" t="s">
        <v>778</v>
      </c>
      <c r="G14129" t="s">
        <v>86</v>
      </c>
      <c r="H14129" t="s">
        <v>81</v>
      </c>
      <c r="I14129">
        <v>30</v>
      </c>
      <c r="J14129">
        <v>1</v>
      </c>
      <c r="K14129">
        <v>6578</v>
      </c>
      <c r="L14129" t="s">
        <v>471</v>
      </c>
      <c r="M14129" s="2">
        <f>+Table3[[#This Row],[CHW]]/Table3[[#This Row],[Count of Airbill Number]]</f>
        <v>30</v>
      </c>
    </row>
    <row r="14130" spans="2:13">
      <c r="B14130" t="s">
        <v>35</v>
      </c>
      <c r="C14130" t="s">
        <v>472</v>
      </c>
      <c r="D14130" t="s">
        <v>36</v>
      </c>
      <c r="E14130" t="s">
        <v>777</v>
      </c>
      <c r="F14130" t="s">
        <v>777</v>
      </c>
      <c r="G14130" t="s">
        <v>106</v>
      </c>
      <c r="H14130" t="s">
        <v>705</v>
      </c>
      <c r="I14130">
        <v>30</v>
      </c>
      <c r="J14130">
        <v>1</v>
      </c>
      <c r="K14130">
        <v>6579</v>
      </c>
      <c r="L14130" t="s">
        <v>471</v>
      </c>
      <c r="M14130" s="2">
        <f>+Table3[[#This Row],[CHW]]/Table3[[#This Row],[Count of Airbill Number]]</f>
        <v>30</v>
      </c>
    </row>
    <row r="14131" spans="2:13">
      <c r="B14131" t="s">
        <v>35</v>
      </c>
      <c r="C14131" t="s">
        <v>472</v>
      </c>
      <c r="D14131" t="s">
        <v>36</v>
      </c>
      <c r="E14131" t="s">
        <v>777</v>
      </c>
      <c r="F14131" t="s">
        <v>777</v>
      </c>
      <c r="G14131" t="s">
        <v>106</v>
      </c>
      <c r="H14131" t="s">
        <v>537</v>
      </c>
      <c r="I14131">
        <v>30</v>
      </c>
      <c r="J14131">
        <v>3</v>
      </c>
      <c r="K14131">
        <v>6580</v>
      </c>
      <c r="L14131" t="s">
        <v>471</v>
      </c>
      <c r="M14131" s="2">
        <f>+Table3[[#This Row],[CHW]]/Table3[[#This Row],[Count of Airbill Number]]</f>
        <v>10</v>
      </c>
    </row>
    <row r="14132" spans="2:13">
      <c r="B14132" t="s">
        <v>20</v>
      </c>
      <c r="C14132" t="s">
        <v>21</v>
      </c>
      <c r="D14132" t="s">
        <v>22</v>
      </c>
      <c r="E14132" t="s">
        <v>777</v>
      </c>
      <c r="F14132" t="s">
        <v>778</v>
      </c>
      <c r="G14132" t="s">
        <v>26</v>
      </c>
      <c r="H14132" t="s">
        <v>112</v>
      </c>
      <c r="I14132">
        <v>30</v>
      </c>
      <c r="J14132">
        <v>27</v>
      </c>
      <c r="K14132">
        <v>6581</v>
      </c>
      <c r="L14132" t="s">
        <v>471</v>
      </c>
      <c r="M14132" s="2">
        <f>+Table3[[#This Row],[CHW]]/Table3[[#This Row],[Count of Airbill Number]]</f>
        <v>1.1111111111111112</v>
      </c>
    </row>
    <row r="14133" spans="2:13">
      <c r="B14133" t="s">
        <v>20</v>
      </c>
      <c r="C14133" t="s">
        <v>21</v>
      </c>
      <c r="D14133" t="s">
        <v>22</v>
      </c>
      <c r="E14133" t="s">
        <v>777</v>
      </c>
      <c r="F14133" t="s">
        <v>777</v>
      </c>
      <c r="G14133" t="s">
        <v>534</v>
      </c>
      <c r="H14133" t="s">
        <v>259</v>
      </c>
      <c r="I14133">
        <v>30</v>
      </c>
      <c r="J14133">
        <v>1</v>
      </c>
      <c r="K14133">
        <v>6582</v>
      </c>
      <c r="L14133" t="s">
        <v>471</v>
      </c>
      <c r="M14133" s="2">
        <f>+Table3[[#This Row],[CHW]]/Table3[[#This Row],[Count of Airbill Number]]</f>
        <v>30</v>
      </c>
    </row>
    <row r="14134" spans="2:13">
      <c r="B14134" t="s">
        <v>20</v>
      </c>
      <c r="C14134" t="s">
        <v>21</v>
      </c>
      <c r="D14134" t="s">
        <v>22</v>
      </c>
      <c r="E14134" t="s">
        <v>776</v>
      </c>
      <c r="F14134" t="s">
        <v>776</v>
      </c>
      <c r="G14134" t="s">
        <v>66</v>
      </c>
      <c r="H14134" t="s">
        <v>92</v>
      </c>
      <c r="I14134">
        <v>30</v>
      </c>
      <c r="J14134">
        <v>1</v>
      </c>
      <c r="K14134">
        <v>6583</v>
      </c>
      <c r="L14134" t="s">
        <v>471</v>
      </c>
      <c r="M14134" s="2">
        <f>+Table3[[#This Row],[CHW]]/Table3[[#This Row],[Count of Airbill Number]]</f>
        <v>30</v>
      </c>
    </row>
    <row r="14135" spans="2:13">
      <c r="B14135" t="s">
        <v>20</v>
      </c>
      <c r="C14135" t="s">
        <v>21</v>
      </c>
      <c r="D14135" t="s">
        <v>22</v>
      </c>
      <c r="E14135" t="s">
        <v>778</v>
      </c>
      <c r="F14135" t="s">
        <v>778</v>
      </c>
      <c r="G14135" t="s">
        <v>86</v>
      </c>
      <c r="H14135" t="s">
        <v>393</v>
      </c>
      <c r="I14135">
        <v>30</v>
      </c>
      <c r="J14135">
        <v>16</v>
      </c>
      <c r="K14135">
        <v>6584</v>
      </c>
      <c r="L14135" t="s">
        <v>471</v>
      </c>
      <c r="M14135" s="2">
        <f>+Table3[[#This Row],[CHW]]/Table3[[#This Row],[Count of Airbill Number]]</f>
        <v>1.875</v>
      </c>
    </row>
    <row r="14136" spans="2:13">
      <c r="B14136" t="s">
        <v>20</v>
      </c>
      <c r="C14136" t="s">
        <v>21</v>
      </c>
      <c r="D14136" t="s">
        <v>22</v>
      </c>
      <c r="E14136" t="s">
        <v>778</v>
      </c>
      <c r="F14136" t="s">
        <v>778</v>
      </c>
      <c r="G14136" t="s">
        <v>86</v>
      </c>
      <c r="H14136" t="s">
        <v>405</v>
      </c>
      <c r="I14136">
        <v>30</v>
      </c>
      <c r="J14136">
        <v>10</v>
      </c>
      <c r="K14136">
        <v>6585</v>
      </c>
      <c r="L14136" t="s">
        <v>471</v>
      </c>
      <c r="M14136" s="2">
        <f>+Table3[[#This Row],[CHW]]/Table3[[#This Row],[Count of Airbill Number]]</f>
        <v>3</v>
      </c>
    </row>
    <row r="14137" spans="2:13">
      <c r="B14137" t="s">
        <v>20</v>
      </c>
      <c r="C14137" t="s">
        <v>21</v>
      </c>
      <c r="D14137" t="s">
        <v>22</v>
      </c>
      <c r="E14137" t="s">
        <v>777</v>
      </c>
      <c r="F14137" t="s">
        <v>777</v>
      </c>
      <c r="G14137" t="s">
        <v>499</v>
      </c>
      <c r="H14137" t="s">
        <v>290</v>
      </c>
      <c r="I14137">
        <v>30</v>
      </c>
      <c r="J14137">
        <v>19</v>
      </c>
      <c r="K14137">
        <v>6586</v>
      </c>
      <c r="L14137" t="s">
        <v>471</v>
      </c>
      <c r="M14137" s="2">
        <f>+Table3[[#This Row],[CHW]]/Table3[[#This Row],[Count of Airbill Number]]</f>
        <v>1.5789473684210527</v>
      </c>
    </row>
    <row r="14138" spans="2:13">
      <c r="B14138" t="s">
        <v>20</v>
      </c>
      <c r="C14138" t="s">
        <v>21</v>
      </c>
      <c r="D14138" t="s">
        <v>22</v>
      </c>
      <c r="E14138" t="s">
        <v>776</v>
      </c>
      <c r="F14138" t="s">
        <v>776</v>
      </c>
      <c r="G14138" t="s">
        <v>85</v>
      </c>
      <c r="H14138" t="s">
        <v>66</v>
      </c>
      <c r="I14138">
        <v>30</v>
      </c>
      <c r="J14138">
        <v>10</v>
      </c>
      <c r="K14138">
        <v>6587</v>
      </c>
      <c r="L14138" t="s">
        <v>471</v>
      </c>
      <c r="M14138" s="2">
        <f>+Table3[[#This Row],[CHW]]/Table3[[#This Row],[Count of Airbill Number]]</f>
        <v>3</v>
      </c>
    </row>
    <row r="14139" spans="2:13">
      <c r="B14139" t="s">
        <v>20</v>
      </c>
      <c r="C14139" t="s">
        <v>21</v>
      </c>
      <c r="D14139" t="s">
        <v>22</v>
      </c>
      <c r="E14139" t="s">
        <v>777</v>
      </c>
      <c r="F14139" t="s">
        <v>777</v>
      </c>
      <c r="G14139" t="s">
        <v>517</v>
      </c>
      <c r="H14139" t="s">
        <v>489</v>
      </c>
      <c r="I14139">
        <v>30</v>
      </c>
      <c r="J14139">
        <v>1</v>
      </c>
      <c r="K14139">
        <v>6588</v>
      </c>
      <c r="L14139" t="s">
        <v>471</v>
      </c>
      <c r="M14139" s="2">
        <f>+Table3[[#This Row],[CHW]]/Table3[[#This Row],[Count of Airbill Number]]</f>
        <v>30</v>
      </c>
    </row>
    <row r="14140" spans="2:13">
      <c r="B14140" t="s">
        <v>20</v>
      </c>
      <c r="C14140" t="s">
        <v>21</v>
      </c>
      <c r="D14140" t="s">
        <v>22</v>
      </c>
      <c r="E14140" t="s">
        <v>777</v>
      </c>
      <c r="F14140" t="s">
        <v>777</v>
      </c>
      <c r="G14140" t="s">
        <v>27</v>
      </c>
      <c r="H14140" t="s">
        <v>55</v>
      </c>
      <c r="I14140">
        <v>30</v>
      </c>
      <c r="J14140">
        <v>13</v>
      </c>
      <c r="K14140">
        <v>6589</v>
      </c>
      <c r="L14140" t="s">
        <v>471</v>
      </c>
      <c r="M14140" s="2">
        <f>+Table3[[#This Row],[CHW]]/Table3[[#This Row],[Count of Airbill Number]]</f>
        <v>2.3076923076923075</v>
      </c>
    </row>
    <row r="14141" spans="2:13">
      <c r="B14141" t="s">
        <v>20</v>
      </c>
      <c r="C14141" t="s">
        <v>21</v>
      </c>
      <c r="D14141" t="s">
        <v>22</v>
      </c>
      <c r="E14141" t="s">
        <v>777</v>
      </c>
      <c r="F14141" t="s">
        <v>777</v>
      </c>
      <c r="G14141" t="s">
        <v>603</v>
      </c>
      <c r="H14141" t="s">
        <v>179</v>
      </c>
      <c r="I14141">
        <v>30</v>
      </c>
      <c r="J14141">
        <v>14</v>
      </c>
      <c r="K14141">
        <v>6590</v>
      </c>
      <c r="L14141" t="s">
        <v>471</v>
      </c>
      <c r="M14141" s="2">
        <f>+Table3[[#This Row],[CHW]]/Table3[[#This Row],[Count of Airbill Number]]</f>
        <v>2.1428571428571428</v>
      </c>
    </row>
    <row r="14142" spans="2:13">
      <c r="B14142" t="s">
        <v>20</v>
      </c>
      <c r="C14142" t="s">
        <v>21</v>
      </c>
      <c r="D14142" t="s">
        <v>22</v>
      </c>
      <c r="E14142" t="s">
        <v>777</v>
      </c>
      <c r="F14142" t="s">
        <v>777</v>
      </c>
      <c r="G14142" t="s">
        <v>551</v>
      </c>
      <c r="H14142" t="s">
        <v>290</v>
      </c>
      <c r="I14142">
        <v>30</v>
      </c>
      <c r="J14142">
        <v>24</v>
      </c>
      <c r="K14142">
        <v>6591</v>
      </c>
      <c r="L14142" t="s">
        <v>471</v>
      </c>
      <c r="M14142" s="2">
        <f>+Table3[[#This Row],[CHW]]/Table3[[#This Row],[Count of Airbill Number]]</f>
        <v>1.25</v>
      </c>
    </row>
    <row r="14143" spans="2:13">
      <c r="B14143" t="s">
        <v>20</v>
      </c>
      <c r="C14143" t="s">
        <v>21</v>
      </c>
      <c r="D14143" t="s">
        <v>36</v>
      </c>
      <c r="E14143" t="s">
        <v>777</v>
      </c>
      <c r="F14143" t="s">
        <v>778</v>
      </c>
      <c r="G14143" t="s">
        <v>27</v>
      </c>
      <c r="H14143" t="s">
        <v>161</v>
      </c>
      <c r="I14143">
        <v>30</v>
      </c>
      <c r="J14143">
        <v>25</v>
      </c>
      <c r="K14143">
        <v>6592</v>
      </c>
      <c r="L14143" t="s">
        <v>471</v>
      </c>
      <c r="M14143" s="2">
        <f>+Table3[[#This Row],[CHW]]/Table3[[#This Row],[Count of Airbill Number]]</f>
        <v>1.2</v>
      </c>
    </row>
    <row r="14144" spans="2:13">
      <c r="B14144" t="s">
        <v>20</v>
      </c>
      <c r="C14144" t="s">
        <v>472</v>
      </c>
      <c r="D14144" t="s">
        <v>22</v>
      </c>
      <c r="E14144" t="s">
        <v>776</v>
      </c>
      <c r="F14144" t="s">
        <v>776</v>
      </c>
      <c r="G14144" t="s">
        <v>70</v>
      </c>
      <c r="H14144" t="s">
        <v>189</v>
      </c>
      <c r="I14144">
        <v>30</v>
      </c>
      <c r="J14144">
        <v>2</v>
      </c>
      <c r="K14144">
        <v>6593</v>
      </c>
      <c r="L14144" t="s">
        <v>471</v>
      </c>
      <c r="M14144" s="2">
        <f>+Table3[[#This Row],[CHW]]/Table3[[#This Row],[Count of Airbill Number]]</f>
        <v>15</v>
      </c>
    </row>
    <row r="14145" spans="2:13">
      <c r="B14145" t="s">
        <v>20</v>
      </c>
      <c r="C14145" t="s">
        <v>472</v>
      </c>
      <c r="D14145" t="s">
        <v>22</v>
      </c>
      <c r="E14145" t="s">
        <v>777</v>
      </c>
      <c r="F14145" t="s">
        <v>778</v>
      </c>
      <c r="G14145" t="s">
        <v>481</v>
      </c>
      <c r="H14145" t="s">
        <v>613</v>
      </c>
      <c r="I14145">
        <v>30</v>
      </c>
      <c r="J14145">
        <v>1</v>
      </c>
      <c r="K14145">
        <v>6594</v>
      </c>
      <c r="L14145" t="s">
        <v>471</v>
      </c>
      <c r="M14145" s="2">
        <f>+Table3[[#This Row],[CHW]]/Table3[[#This Row],[Count of Airbill Number]]</f>
        <v>30</v>
      </c>
    </row>
    <row r="14146" spans="2:13">
      <c r="B14146" t="s">
        <v>20</v>
      </c>
      <c r="C14146" t="s">
        <v>472</v>
      </c>
      <c r="D14146" t="s">
        <v>22</v>
      </c>
      <c r="E14146" t="s">
        <v>778</v>
      </c>
      <c r="F14146" t="s">
        <v>777</v>
      </c>
      <c r="G14146" t="s">
        <v>233</v>
      </c>
      <c r="H14146" t="s">
        <v>38</v>
      </c>
      <c r="I14146">
        <v>30</v>
      </c>
      <c r="J14146">
        <v>1</v>
      </c>
      <c r="K14146">
        <v>6595</v>
      </c>
      <c r="L14146" t="s">
        <v>471</v>
      </c>
      <c r="M14146" s="2">
        <f>+Table3[[#This Row],[CHW]]/Table3[[#This Row],[Count of Airbill Number]]</f>
        <v>30</v>
      </c>
    </row>
    <row r="14147" spans="2:13">
      <c r="B14147" t="s">
        <v>20</v>
      </c>
      <c r="C14147" t="s">
        <v>472</v>
      </c>
      <c r="D14147" t="s">
        <v>22</v>
      </c>
      <c r="E14147" t="s">
        <v>776</v>
      </c>
      <c r="F14147" t="s">
        <v>777</v>
      </c>
      <c r="G14147" t="s">
        <v>23</v>
      </c>
      <c r="H14147" t="s">
        <v>114</v>
      </c>
      <c r="I14147">
        <v>30</v>
      </c>
      <c r="J14147">
        <v>1</v>
      </c>
      <c r="K14147">
        <v>6596</v>
      </c>
      <c r="L14147" t="s">
        <v>471</v>
      </c>
      <c r="M14147" s="2">
        <f>+Table3[[#This Row],[CHW]]/Table3[[#This Row],[Count of Airbill Number]]</f>
        <v>30</v>
      </c>
    </row>
    <row r="14148" spans="2:13">
      <c r="B14148" t="s">
        <v>20</v>
      </c>
      <c r="C14148" t="s">
        <v>472</v>
      </c>
      <c r="D14148" t="s">
        <v>22</v>
      </c>
      <c r="E14148" t="s">
        <v>776</v>
      </c>
      <c r="F14148" t="s">
        <v>776</v>
      </c>
      <c r="G14148" t="s">
        <v>23</v>
      </c>
      <c r="H14148" t="s">
        <v>50</v>
      </c>
      <c r="I14148">
        <v>30</v>
      </c>
      <c r="J14148">
        <v>3</v>
      </c>
      <c r="K14148">
        <v>6597</v>
      </c>
      <c r="L14148" t="s">
        <v>471</v>
      </c>
      <c r="M14148" s="2">
        <f>+Table3[[#This Row],[CHW]]/Table3[[#This Row],[Count of Airbill Number]]</f>
        <v>10</v>
      </c>
    </row>
    <row r="14149" spans="2:13">
      <c r="B14149" t="s">
        <v>20</v>
      </c>
      <c r="C14149" t="s">
        <v>472</v>
      </c>
      <c r="D14149" t="s">
        <v>22</v>
      </c>
      <c r="E14149" t="s">
        <v>777</v>
      </c>
      <c r="F14149" t="s">
        <v>777</v>
      </c>
      <c r="G14149" t="s">
        <v>553</v>
      </c>
      <c r="H14149" t="s">
        <v>481</v>
      </c>
      <c r="I14149">
        <v>30</v>
      </c>
      <c r="J14149">
        <v>2</v>
      </c>
      <c r="K14149">
        <v>6598</v>
      </c>
      <c r="L14149" t="s">
        <v>471</v>
      </c>
      <c r="M14149" s="2">
        <f>+Table3[[#This Row],[CHW]]/Table3[[#This Row],[Count of Airbill Number]]</f>
        <v>15</v>
      </c>
    </row>
    <row r="14150" spans="2:13">
      <c r="B14150" t="s">
        <v>20</v>
      </c>
      <c r="C14150" t="s">
        <v>472</v>
      </c>
      <c r="D14150" t="s">
        <v>22</v>
      </c>
      <c r="E14150" t="s">
        <v>778</v>
      </c>
      <c r="F14150" t="s">
        <v>778</v>
      </c>
      <c r="G14150" t="s">
        <v>210</v>
      </c>
      <c r="H14150" t="s">
        <v>135</v>
      </c>
      <c r="I14150">
        <v>30</v>
      </c>
      <c r="J14150">
        <v>5</v>
      </c>
      <c r="K14150">
        <v>6599</v>
      </c>
      <c r="L14150" t="s">
        <v>471</v>
      </c>
      <c r="M14150" s="2">
        <f>+Table3[[#This Row],[CHW]]/Table3[[#This Row],[Count of Airbill Number]]</f>
        <v>6</v>
      </c>
    </row>
    <row r="14151" spans="2:13">
      <c r="B14151" t="s">
        <v>20</v>
      </c>
      <c r="C14151" t="s">
        <v>472</v>
      </c>
      <c r="D14151" t="s">
        <v>22</v>
      </c>
      <c r="E14151" t="s">
        <v>778</v>
      </c>
      <c r="F14151" t="s">
        <v>777</v>
      </c>
      <c r="G14151" t="s">
        <v>210</v>
      </c>
      <c r="H14151" t="s">
        <v>106</v>
      </c>
      <c r="I14151">
        <v>30</v>
      </c>
      <c r="J14151">
        <v>2</v>
      </c>
      <c r="K14151">
        <v>6600</v>
      </c>
      <c r="L14151" t="s">
        <v>471</v>
      </c>
      <c r="M14151" s="2">
        <f>+Table3[[#This Row],[CHW]]/Table3[[#This Row],[Count of Airbill Number]]</f>
        <v>15</v>
      </c>
    </row>
    <row r="14152" spans="2:13">
      <c r="B14152" t="s">
        <v>20</v>
      </c>
      <c r="C14152" t="s">
        <v>472</v>
      </c>
      <c r="D14152" t="s">
        <v>22</v>
      </c>
      <c r="E14152" t="s">
        <v>777</v>
      </c>
      <c r="F14152" t="s">
        <v>777</v>
      </c>
      <c r="G14152" t="s">
        <v>179</v>
      </c>
      <c r="H14152" t="s">
        <v>290</v>
      </c>
      <c r="I14152">
        <v>30</v>
      </c>
      <c r="J14152">
        <v>1</v>
      </c>
      <c r="K14152">
        <v>6601</v>
      </c>
      <c r="L14152" t="s">
        <v>471</v>
      </c>
      <c r="M14152" s="2">
        <f>+Table3[[#This Row],[CHW]]/Table3[[#This Row],[Count of Airbill Number]]</f>
        <v>30</v>
      </c>
    </row>
    <row r="14153" spans="2:13">
      <c r="B14153" t="s">
        <v>20</v>
      </c>
      <c r="C14153" t="s">
        <v>472</v>
      </c>
      <c r="D14153" t="s">
        <v>22</v>
      </c>
      <c r="E14153" t="s">
        <v>778</v>
      </c>
      <c r="F14153" t="s">
        <v>776</v>
      </c>
      <c r="G14153" t="s">
        <v>606</v>
      </c>
      <c r="H14153" t="s">
        <v>37</v>
      </c>
      <c r="I14153">
        <v>30</v>
      </c>
      <c r="J14153">
        <v>1</v>
      </c>
      <c r="K14153">
        <v>6602</v>
      </c>
      <c r="L14153" t="s">
        <v>471</v>
      </c>
      <c r="M14153" s="2">
        <f>+Table3[[#This Row],[CHW]]/Table3[[#This Row],[Count of Airbill Number]]</f>
        <v>30</v>
      </c>
    </row>
    <row r="14154" spans="2:13">
      <c r="B14154" t="s">
        <v>20</v>
      </c>
      <c r="C14154" t="s">
        <v>472</v>
      </c>
      <c r="D14154" t="s">
        <v>22</v>
      </c>
      <c r="E14154" t="s">
        <v>777</v>
      </c>
      <c r="F14154" t="s">
        <v>778</v>
      </c>
      <c r="G14154" t="s">
        <v>374</v>
      </c>
      <c r="H14154" t="s">
        <v>153</v>
      </c>
      <c r="I14154">
        <v>30</v>
      </c>
      <c r="J14154">
        <v>1</v>
      </c>
      <c r="K14154">
        <v>6603</v>
      </c>
      <c r="L14154" t="s">
        <v>471</v>
      </c>
      <c r="M14154" s="2">
        <f>+Table3[[#This Row],[CHW]]/Table3[[#This Row],[Count of Airbill Number]]</f>
        <v>30</v>
      </c>
    </row>
    <row r="14155" spans="2:13">
      <c r="B14155" t="s">
        <v>20</v>
      </c>
      <c r="C14155" t="s">
        <v>472</v>
      </c>
      <c r="D14155" t="s">
        <v>22</v>
      </c>
      <c r="E14155" t="s">
        <v>777</v>
      </c>
      <c r="F14155" t="s">
        <v>778</v>
      </c>
      <c r="G14155" t="s">
        <v>374</v>
      </c>
      <c r="H14155" t="s">
        <v>495</v>
      </c>
      <c r="I14155">
        <v>30</v>
      </c>
      <c r="J14155">
        <v>1</v>
      </c>
      <c r="K14155">
        <v>6604</v>
      </c>
      <c r="L14155" t="s">
        <v>471</v>
      </c>
      <c r="M14155" s="2">
        <f>+Table3[[#This Row],[CHW]]/Table3[[#This Row],[Count of Airbill Number]]</f>
        <v>30</v>
      </c>
    </row>
    <row r="14156" spans="2:13">
      <c r="B14156" t="s">
        <v>20</v>
      </c>
      <c r="C14156" t="s">
        <v>472</v>
      </c>
      <c r="D14156" t="s">
        <v>22</v>
      </c>
      <c r="E14156" t="s">
        <v>776</v>
      </c>
      <c r="F14156" t="s">
        <v>776</v>
      </c>
      <c r="G14156" t="s">
        <v>165</v>
      </c>
      <c r="H14156" t="s">
        <v>45</v>
      </c>
      <c r="I14156">
        <v>30</v>
      </c>
      <c r="J14156">
        <v>2</v>
      </c>
      <c r="K14156">
        <v>6605</v>
      </c>
      <c r="L14156" t="s">
        <v>471</v>
      </c>
      <c r="M14156" s="2">
        <f>+Table3[[#This Row],[CHW]]/Table3[[#This Row],[Count of Airbill Number]]</f>
        <v>15</v>
      </c>
    </row>
    <row r="14157" spans="2:13">
      <c r="B14157" t="s">
        <v>20</v>
      </c>
      <c r="C14157" t="s">
        <v>472</v>
      </c>
      <c r="D14157" t="s">
        <v>22</v>
      </c>
      <c r="E14157" t="s">
        <v>777</v>
      </c>
      <c r="F14157" t="s">
        <v>778</v>
      </c>
      <c r="G14157" t="s">
        <v>290</v>
      </c>
      <c r="H14157" t="s">
        <v>607</v>
      </c>
      <c r="I14157">
        <v>30</v>
      </c>
      <c r="J14157">
        <v>1</v>
      </c>
      <c r="K14157">
        <v>6606</v>
      </c>
      <c r="L14157" t="s">
        <v>471</v>
      </c>
      <c r="M14157" s="2">
        <f>+Table3[[#This Row],[CHW]]/Table3[[#This Row],[Count of Airbill Number]]</f>
        <v>30</v>
      </c>
    </row>
    <row r="14158" spans="2:13">
      <c r="B14158" t="s">
        <v>20</v>
      </c>
      <c r="C14158" t="s">
        <v>472</v>
      </c>
      <c r="D14158" t="s">
        <v>22</v>
      </c>
      <c r="E14158" t="s">
        <v>776</v>
      </c>
      <c r="F14158" t="s">
        <v>778</v>
      </c>
      <c r="G14158" t="s">
        <v>39</v>
      </c>
      <c r="H14158" t="s">
        <v>135</v>
      </c>
      <c r="I14158">
        <v>30</v>
      </c>
      <c r="J14158">
        <v>2</v>
      </c>
      <c r="K14158">
        <v>6607</v>
      </c>
      <c r="L14158" t="s">
        <v>471</v>
      </c>
      <c r="M14158" s="2">
        <f>+Table3[[#This Row],[CHW]]/Table3[[#This Row],[Count of Airbill Number]]</f>
        <v>15</v>
      </c>
    </row>
    <row r="14159" spans="2:13">
      <c r="B14159" t="s">
        <v>20</v>
      </c>
      <c r="C14159" t="s">
        <v>472</v>
      </c>
      <c r="D14159" t="s">
        <v>22</v>
      </c>
      <c r="E14159" t="s">
        <v>778</v>
      </c>
      <c r="F14159" t="s">
        <v>778</v>
      </c>
      <c r="G14159" t="s">
        <v>112</v>
      </c>
      <c r="H14159" t="s">
        <v>678</v>
      </c>
      <c r="I14159">
        <v>30</v>
      </c>
      <c r="J14159">
        <v>1</v>
      </c>
      <c r="K14159">
        <v>6608</v>
      </c>
      <c r="L14159" t="s">
        <v>471</v>
      </c>
      <c r="M14159" s="2">
        <f>+Table3[[#This Row],[CHW]]/Table3[[#This Row],[Count of Airbill Number]]</f>
        <v>30</v>
      </c>
    </row>
    <row r="14160" spans="2:13">
      <c r="B14160" t="s">
        <v>20</v>
      </c>
      <c r="C14160" t="s">
        <v>472</v>
      </c>
      <c r="D14160" t="s">
        <v>22</v>
      </c>
      <c r="E14160" t="s">
        <v>776</v>
      </c>
      <c r="F14160" t="s">
        <v>776</v>
      </c>
      <c r="G14160" t="s">
        <v>191</v>
      </c>
      <c r="H14160" t="s">
        <v>158</v>
      </c>
      <c r="I14160">
        <v>30</v>
      </c>
      <c r="J14160">
        <v>2</v>
      </c>
      <c r="K14160">
        <v>6609</v>
      </c>
      <c r="L14160" t="s">
        <v>471</v>
      </c>
      <c r="M14160" s="2">
        <f>+Table3[[#This Row],[CHW]]/Table3[[#This Row],[Count of Airbill Number]]</f>
        <v>15</v>
      </c>
    </row>
    <row r="14161" spans="2:13">
      <c r="B14161" t="s">
        <v>20</v>
      </c>
      <c r="C14161" t="s">
        <v>472</v>
      </c>
      <c r="D14161" t="s">
        <v>22</v>
      </c>
      <c r="E14161" t="s">
        <v>776</v>
      </c>
      <c r="F14161" t="s">
        <v>776</v>
      </c>
      <c r="G14161" t="s">
        <v>572</v>
      </c>
      <c r="H14161" t="s">
        <v>503</v>
      </c>
      <c r="I14161">
        <v>30</v>
      </c>
      <c r="J14161">
        <v>5</v>
      </c>
      <c r="K14161">
        <v>6610</v>
      </c>
      <c r="L14161" t="s">
        <v>471</v>
      </c>
      <c r="M14161" s="2">
        <f>+Table3[[#This Row],[CHW]]/Table3[[#This Row],[Count of Airbill Number]]</f>
        <v>6</v>
      </c>
    </row>
    <row r="14162" spans="2:13">
      <c r="B14162" t="s">
        <v>20</v>
      </c>
      <c r="C14162" t="s">
        <v>472</v>
      </c>
      <c r="D14162" t="s">
        <v>22</v>
      </c>
      <c r="E14162" t="s">
        <v>776</v>
      </c>
      <c r="F14162" t="s">
        <v>776</v>
      </c>
      <c r="G14162" t="s">
        <v>71</v>
      </c>
      <c r="H14162" t="s">
        <v>191</v>
      </c>
      <c r="I14162">
        <v>30</v>
      </c>
      <c r="J14162">
        <v>2</v>
      </c>
      <c r="K14162">
        <v>6611</v>
      </c>
      <c r="L14162" t="s">
        <v>471</v>
      </c>
      <c r="M14162" s="2">
        <f>+Table3[[#This Row],[CHW]]/Table3[[#This Row],[Count of Airbill Number]]</f>
        <v>15</v>
      </c>
    </row>
    <row r="14163" spans="2:13">
      <c r="B14163" t="s">
        <v>20</v>
      </c>
      <c r="C14163" t="s">
        <v>472</v>
      </c>
      <c r="D14163" t="s">
        <v>22</v>
      </c>
      <c r="E14163" t="s">
        <v>778</v>
      </c>
      <c r="F14163" t="s">
        <v>777</v>
      </c>
      <c r="G14163" t="s">
        <v>173</v>
      </c>
      <c r="H14163" t="s">
        <v>429</v>
      </c>
      <c r="I14163">
        <v>30</v>
      </c>
      <c r="J14163">
        <v>2</v>
      </c>
      <c r="K14163">
        <v>6612</v>
      </c>
      <c r="L14163" t="s">
        <v>471</v>
      </c>
      <c r="M14163" s="2">
        <f>+Table3[[#This Row],[CHW]]/Table3[[#This Row],[Count of Airbill Number]]</f>
        <v>15</v>
      </c>
    </row>
    <row r="14164" spans="2:13">
      <c r="B14164" t="s">
        <v>20</v>
      </c>
      <c r="C14164" t="s">
        <v>472</v>
      </c>
      <c r="D14164" t="s">
        <v>22</v>
      </c>
      <c r="E14164" t="s">
        <v>778</v>
      </c>
      <c r="F14164" t="s">
        <v>776</v>
      </c>
      <c r="G14164" t="s">
        <v>171</v>
      </c>
      <c r="H14164" t="s">
        <v>718</v>
      </c>
      <c r="I14164">
        <v>30</v>
      </c>
      <c r="J14164">
        <v>1</v>
      </c>
      <c r="K14164">
        <v>6613</v>
      </c>
      <c r="L14164" t="s">
        <v>471</v>
      </c>
      <c r="M14164" s="2">
        <f>+Table3[[#This Row],[CHW]]/Table3[[#This Row],[Count of Airbill Number]]</f>
        <v>30</v>
      </c>
    </row>
    <row r="14165" spans="2:13">
      <c r="B14165" t="s">
        <v>20</v>
      </c>
      <c r="C14165" t="s">
        <v>472</v>
      </c>
      <c r="D14165" t="s">
        <v>22</v>
      </c>
      <c r="E14165" t="s">
        <v>778</v>
      </c>
      <c r="F14165" t="s">
        <v>777</v>
      </c>
      <c r="G14165" t="s">
        <v>109</v>
      </c>
      <c r="H14165" t="s">
        <v>106</v>
      </c>
      <c r="I14165">
        <v>30</v>
      </c>
      <c r="J14165">
        <v>1</v>
      </c>
      <c r="K14165">
        <v>6614</v>
      </c>
      <c r="L14165" t="s">
        <v>471</v>
      </c>
      <c r="M14165" s="2">
        <f>+Table3[[#This Row],[CHW]]/Table3[[#This Row],[Count of Airbill Number]]</f>
        <v>30</v>
      </c>
    </row>
    <row r="14166" spans="2:13">
      <c r="B14166" t="s">
        <v>20</v>
      </c>
      <c r="C14166" t="s">
        <v>472</v>
      </c>
      <c r="D14166" t="s">
        <v>22</v>
      </c>
      <c r="E14166" t="s">
        <v>778</v>
      </c>
      <c r="F14166" t="s">
        <v>778</v>
      </c>
      <c r="G14166" t="s">
        <v>661</v>
      </c>
      <c r="H14166" t="s">
        <v>283</v>
      </c>
      <c r="I14166">
        <v>30</v>
      </c>
      <c r="J14166">
        <v>1</v>
      </c>
      <c r="K14166">
        <v>6615</v>
      </c>
      <c r="L14166" t="s">
        <v>471</v>
      </c>
      <c r="M14166" s="2">
        <f>+Table3[[#This Row],[CHW]]/Table3[[#This Row],[Count of Airbill Number]]</f>
        <v>30</v>
      </c>
    </row>
    <row r="14167" spans="2:13">
      <c r="B14167" t="s">
        <v>20</v>
      </c>
      <c r="C14167" t="s">
        <v>472</v>
      </c>
      <c r="D14167" t="s">
        <v>22</v>
      </c>
      <c r="E14167" t="s">
        <v>776</v>
      </c>
      <c r="F14167" t="s">
        <v>777</v>
      </c>
      <c r="G14167" t="s">
        <v>31</v>
      </c>
      <c r="H14167" t="s">
        <v>259</v>
      </c>
      <c r="I14167">
        <v>30</v>
      </c>
      <c r="J14167">
        <v>1</v>
      </c>
      <c r="K14167">
        <v>6616</v>
      </c>
      <c r="L14167" t="s">
        <v>471</v>
      </c>
      <c r="M14167" s="2">
        <f>+Table3[[#This Row],[CHW]]/Table3[[#This Row],[Count of Airbill Number]]</f>
        <v>30</v>
      </c>
    </row>
    <row r="14168" spans="2:13">
      <c r="B14168" t="s">
        <v>20</v>
      </c>
      <c r="C14168" t="s">
        <v>472</v>
      </c>
      <c r="D14168" t="s">
        <v>22</v>
      </c>
      <c r="E14168" t="s">
        <v>776</v>
      </c>
      <c r="F14168" t="s">
        <v>776</v>
      </c>
      <c r="G14168" t="s">
        <v>31</v>
      </c>
      <c r="H14168" t="s">
        <v>119</v>
      </c>
      <c r="I14168">
        <v>30</v>
      </c>
      <c r="J14168">
        <v>1</v>
      </c>
      <c r="K14168">
        <v>6617</v>
      </c>
      <c r="L14168" t="s">
        <v>471</v>
      </c>
      <c r="M14168" s="2">
        <f>+Table3[[#This Row],[CHW]]/Table3[[#This Row],[Count of Airbill Number]]</f>
        <v>30</v>
      </c>
    </row>
    <row r="14169" spans="2:13">
      <c r="B14169" t="s">
        <v>20</v>
      </c>
      <c r="C14169" t="s">
        <v>472</v>
      </c>
      <c r="D14169" t="s">
        <v>22</v>
      </c>
      <c r="E14169" t="s">
        <v>778</v>
      </c>
      <c r="F14169" t="s">
        <v>776</v>
      </c>
      <c r="G14169" t="s">
        <v>153</v>
      </c>
      <c r="H14169" t="s">
        <v>32</v>
      </c>
      <c r="I14169">
        <v>30</v>
      </c>
      <c r="J14169">
        <v>2</v>
      </c>
      <c r="K14169">
        <v>6618</v>
      </c>
      <c r="L14169" t="s">
        <v>471</v>
      </c>
      <c r="M14169" s="2">
        <f>+Table3[[#This Row],[CHW]]/Table3[[#This Row],[Count of Airbill Number]]</f>
        <v>15</v>
      </c>
    </row>
    <row r="14170" spans="2:13">
      <c r="B14170" t="s">
        <v>20</v>
      </c>
      <c r="C14170" t="s">
        <v>472</v>
      </c>
      <c r="D14170" t="s">
        <v>22</v>
      </c>
      <c r="E14170" t="s">
        <v>778</v>
      </c>
      <c r="F14170" t="s">
        <v>778</v>
      </c>
      <c r="G14170" t="s">
        <v>135</v>
      </c>
      <c r="H14170" t="s">
        <v>62</v>
      </c>
      <c r="I14170">
        <v>30</v>
      </c>
      <c r="J14170">
        <v>3</v>
      </c>
      <c r="K14170">
        <v>6619</v>
      </c>
      <c r="L14170" t="s">
        <v>471</v>
      </c>
      <c r="M14170" s="2">
        <f>+Table3[[#This Row],[CHW]]/Table3[[#This Row],[Count of Airbill Number]]</f>
        <v>10</v>
      </c>
    </row>
    <row r="14171" spans="2:13">
      <c r="B14171" t="s">
        <v>20</v>
      </c>
      <c r="C14171" t="s">
        <v>472</v>
      </c>
      <c r="D14171" t="s">
        <v>22</v>
      </c>
      <c r="E14171" t="s">
        <v>776</v>
      </c>
      <c r="F14171" t="s">
        <v>776</v>
      </c>
      <c r="G14171" t="s">
        <v>432</v>
      </c>
      <c r="H14171" t="s">
        <v>480</v>
      </c>
      <c r="I14171">
        <v>30</v>
      </c>
      <c r="J14171">
        <v>3</v>
      </c>
      <c r="K14171">
        <v>6620</v>
      </c>
      <c r="L14171" t="s">
        <v>471</v>
      </c>
      <c r="M14171" s="2">
        <f>+Table3[[#This Row],[CHW]]/Table3[[#This Row],[Count of Airbill Number]]</f>
        <v>10</v>
      </c>
    </row>
    <row r="14172" spans="2:13">
      <c r="B14172" t="s">
        <v>20</v>
      </c>
      <c r="C14172" t="s">
        <v>472</v>
      </c>
      <c r="D14172" t="s">
        <v>22</v>
      </c>
      <c r="E14172" t="s">
        <v>778</v>
      </c>
      <c r="F14172" t="s">
        <v>778</v>
      </c>
      <c r="G14172" t="s">
        <v>521</v>
      </c>
      <c r="H14172" t="s">
        <v>393</v>
      </c>
      <c r="I14172">
        <v>30</v>
      </c>
      <c r="J14172">
        <v>1</v>
      </c>
      <c r="K14172">
        <v>6621</v>
      </c>
      <c r="L14172" t="s">
        <v>471</v>
      </c>
      <c r="M14172" s="2">
        <f>+Table3[[#This Row],[CHW]]/Table3[[#This Row],[Count of Airbill Number]]</f>
        <v>30</v>
      </c>
    </row>
    <row r="14173" spans="2:13">
      <c r="B14173" t="s">
        <v>20</v>
      </c>
      <c r="C14173" t="s">
        <v>472</v>
      </c>
      <c r="D14173" t="s">
        <v>22</v>
      </c>
      <c r="E14173" t="s">
        <v>778</v>
      </c>
      <c r="F14173" t="s">
        <v>777</v>
      </c>
      <c r="G14173" t="s">
        <v>521</v>
      </c>
      <c r="H14173" t="s">
        <v>29</v>
      </c>
      <c r="I14173">
        <v>30</v>
      </c>
      <c r="J14173">
        <v>1</v>
      </c>
      <c r="K14173">
        <v>6622</v>
      </c>
      <c r="L14173" t="s">
        <v>471</v>
      </c>
      <c r="M14173" s="2">
        <f>+Table3[[#This Row],[CHW]]/Table3[[#This Row],[Count of Airbill Number]]</f>
        <v>30</v>
      </c>
    </row>
    <row r="14174" spans="2:13">
      <c r="B14174" t="s">
        <v>20</v>
      </c>
      <c r="C14174" t="s">
        <v>472</v>
      </c>
      <c r="D14174" t="s">
        <v>22</v>
      </c>
      <c r="E14174" t="s">
        <v>776</v>
      </c>
      <c r="F14174" t="s">
        <v>776</v>
      </c>
      <c r="G14174" t="s">
        <v>122</v>
      </c>
      <c r="H14174" t="s">
        <v>165</v>
      </c>
      <c r="I14174">
        <v>30</v>
      </c>
      <c r="J14174">
        <v>2</v>
      </c>
      <c r="K14174">
        <v>6623</v>
      </c>
      <c r="L14174" t="s">
        <v>471</v>
      </c>
      <c r="M14174" s="2">
        <f>+Table3[[#This Row],[CHW]]/Table3[[#This Row],[Count of Airbill Number]]</f>
        <v>15</v>
      </c>
    </row>
    <row r="14175" spans="2:13">
      <c r="B14175" t="s">
        <v>20</v>
      </c>
      <c r="C14175" t="s">
        <v>472</v>
      </c>
      <c r="D14175" t="s">
        <v>22</v>
      </c>
      <c r="E14175" t="s">
        <v>778</v>
      </c>
      <c r="F14175" t="s">
        <v>777</v>
      </c>
      <c r="G14175" t="s">
        <v>269</v>
      </c>
      <c r="H14175" t="s">
        <v>110</v>
      </c>
      <c r="I14175">
        <v>30</v>
      </c>
      <c r="J14175">
        <v>1</v>
      </c>
      <c r="K14175">
        <v>6624</v>
      </c>
      <c r="L14175" t="s">
        <v>471</v>
      </c>
      <c r="M14175" s="2">
        <f>+Table3[[#This Row],[CHW]]/Table3[[#This Row],[Count of Airbill Number]]</f>
        <v>30</v>
      </c>
    </row>
    <row r="14176" spans="2:13">
      <c r="B14176" t="s">
        <v>20</v>
      </c>
      <c r="C14176" t="s">
        <v>472</v>
      </c>
      <c r="D14176" t="s">
        <v>22</v>
      </c>
      <c r="E14176" t="s">
        <v>777</v>
      </c>
      <c r="F14176" t="s">
        <v>778</v>
      </c>
      <c r="G14176" t="s">
        <v>97</v>
      </c>
      <c r="H14176" t="s">
        <v>124</v>
      </c>
      <c r="I14176">
        <v>30</v>
      </c>
      <c r="J14176">
        <v>2</v>
      </c>
      <c r="K14176">
        <v>6625</v>
      </c>
      <c r="L14176" t="s">
        <v>471</v>
      </c>
      <c r="M14176" s="2">
        <f>+Table3[[#This Row],[CHW]]/Table3[[#This Row],[Count of Airbill Number]]</f>
        <v>15</v>
      </c>
    </row>
    <row r="14177" spans="2:13">
      <c r="B14177" t="s">
        <v>20</v>
      </c>
      <c r="C14177" t="s">
        <v>472</v>
      </c>
      <c r="D14177" t="s">
        <v>22</v>
      </c>
      <c r="E14177" t="s">
        <v>777</v>
      </c>
      <c r="F14177" t="s">
        <v>778</v>
      </c>
      <c r="G14177" t="s">
        <v>259</v>
      </c>
      <c r="H14177" t="s">
        <v>135</v>
      </c>
      <c r="I14177">
        <v>30</v>
      </c>
      <c r="J14177">
        <v>1</v>
      </c>
      <c r="K14177">
        <v>6626</v>
      </c>
      <c r="L14177" t="s">
        <v>471</v>
      </c>
      <c r="M14177" s="2">
        <f>+Table3[[#This Row],[CHW]]/Table3[[#This Row],[Count of Airbill Number]]</f>
        <v>30</v>
      </c>
    </row>
    <row r="14178" spans="2:13">
      <c r="B14178" t="s">
        <v>20</v>
      </c>
      <c r="C14178" t="s">
        <v>472</v>
      </c>
      <c r="D14178" t="s">
        <v>22</v>
      </c>
      <c r="E14178" t="s">
        <v>777</v>
      </c>
      <c r="F14178" t="s">
        <v>777</v>
      </c>
      <c r="G14178" t="s">
        <v>259</v>
      </c>
      <c r="H14178" t="s">
        <v>436</v>
      </c>
      <c r="I14178">
        <v>30</v>
      </c>
      <c r="J14178">
        <v>1</v>
      </c>
      <c r="K14178">
        <v>6627</v>
      </c>
      <c r="L14178" t="s">
        <v>471</v>
      </c>
      <c r="M14178" s="2">
        <f>+Table3[[#This Row],[CHW]]/Table3[[#This Row],[Count of Airbill Number]]</f>
        <v>30</v>
      </c>
    </row>
    <row r="14179" spans="2:13">
      <c r="B14179" t="s">
        <v>20</v>
      </c>
      <c r="C14179" t="s">
        <v>472</v>
      </c>
      <c r="D14179" t="s">
        <v>22</v>
      </c>
      <c r="E14179" t="s">
        <v>777</v>
      </c>
      <c r="F14179" t="s">
        <v>777</v>
      </c>
      <c r="G14179" t="s">
        <v>259</v>
      </c>
      <c r="H14179" t="s">
        <v>26</v>
      </c>
      <c r="I14179">
        <v>30</v>
      </c>
      <c r="J14179">
        <v>2</v>
      </c>
      <c r="K14179">
        <v>6628</v>
      </c>
      <c r="L14179" t="s">
        <v>471</v>
      </c>
      <c r="M14179" s="2">
        <f>+Table3[[#This Row],[CHW]]/Table3[[#This Row],[Count of Airbill Number]]</f>
        <v>15</v>
      </c>
    </row>
    <row r="14180" spans="2:13">
      <c r="B14180" t="s">
        <v>20</v>
      </c>
      <c r="C14180" t="s">
        <v>472</v>
      </c>
      <c r="D14180" t="s">
        <v>22</v>
      </c>
      <c r="E14180" t="s">
        <v>777</v>
      </c>
      <c r="F14180" t="s">
        <v>777</v>
      </c>
      <c r="G14180" t="s">
        <v>259</v>
      </c>
      <c r="H14180" t="s">
        <v>230</v>
      </c>
      <c r="I14180">
        <v>30</v>
      </c>
      <c r="J14180">
        <v>2</v>
      </c>
      <c r="K14180">
        <v>6629</v>
      </c>
      <c r="L14180" t="s">
        <v>471</v>
      </c>
      <c r="M14180" s="2">
        <f>+Table3[[#This Row],[CHW]]/Table3[[#This Row],[Count of Airbill Number]]</f>
        <v>15</v>
      </c>
    </row>
    <row r="14181" spans="2:13">
      <c r="B14181" t="s">
        <v>20</v>
      </c>
      <c r="C14181" t="s">
        <v>472</v>
      </c>
      <c r="D14181" t="s">
        <v>22</v>
      </c>
      <c r="E14181" t="s">
        <v>776</v>
      </c>
      <c r="F14181" t="s">
        <v>776</v>
      </c>
      <c r="G14181" t="s">
        <v>57</v>
      </c>
      <c r="H14181" t="s">
        <v>24</v>
      </c>
      <c r="I14181">
        <v>30</v>
      </c>
      <c r="J14181">
        <v>2</v>
      </c>
      <c r="K14181">
        <v>6630</v>
      </c>
      <c r="L14181" t="s">
        <v>471</v>
      </c>
      <c r="M14181" s="2">
        <f>+Table3[[#This Row],[CHW]]/Table3[[#This Row],[Count of Airbill Number]]</f>
        <v>15</v>
      </c>
    </row>
    <row r="14182" spans="2:13">
      <c r="B14182" t="s">
        <v>20</v>
      </c>
      <c r="C14182" t="s">
        <v>472</v>
      </c>
      <c r="D14182" t="s">
        <v>22</v>
      </c>
      <c r="E14182" t="s">
        <v>776</v>
      </c>
      <c r="F14182" t="s">
        <v>776</v>
      </c>
      <c r="G14182" t="s">
        <v>66</v>
      </c>
      <c r="H14182" t="s">
        <v>258</v>
      </c>
      <c r="I14182">
        <v>30</v>
      </c>
      <c r="J14182">
        <v>3</v>
      </c>
      <c r="K14182">
        <v>6631</v>
      </c>
      <c r="L14182" t="s">
        <v>471</v>
      </c>
      <c r="M14182" s="2">
        <f>+Table3[[#This Row],[CHW]]/Table3[[#This Row],[Count of Airbill Number]]</f>
        <v>10</v>
      </c>
    </row>
    <row r="14183" spans="2:13">
      <c r="B14183" t="s">
        <v>20</v>
      </c>
      <c r="C14183" t="s">
        <v>472</v>
      </c>
      <c r="D14183" t="s">
        <v>22</v>
      </c>
      <c r="E14183" t="s">
        <v>776</v>
      </c>
      <c r="F14183" t="s">
        <v>778</v>
      </c>
      <c r="G14183" t="s">
        <v>37</v>
      </c>
      <c r="H14183" t="s">
        <v>619</v>
      </c>
      <c r="I14183">
        <v>30</v>
      </c>
      <c r="J14183">
        <v>1</v>
      </c>
      <c r="K14183">
        <v>6632</v>
      </c>
      <c r="L14183" t="s">
        <v>471</v>
      </c>
      <c r="M14183" s="2">
        <f>+Table3[[#This Row],[CHW]]/Table3[[#This Row],[Count of Airbill Number]]</f>
        <v>30</v>
      </c>
    </row>
    <row r="14184" spans="2:13">
      <c r="B14184" t="s">
        <v>20</v>
      </c>
      <c r="C14184" t="s">
        <v>472</v>
      </c>
      <c r="D14184" t="s">
        <v>22</v>
      </c>
      <c r="E14184" t="s">
        <v>776</v>
      </c>
      <c r="F14184" t="s">
        <v>776</v>
      </c>
      <c r="G14184" t="s">
        <v>72</v>
      </c>
      <c r="H14184" t="s">
        <v>85</v>
      </c>
      <c r="I14184">
        <v>30</v>
      </c>
      <c r="J14184">
        <v>1</v>
      </c>
      <c r="K14184">
        <v>6633</v>
      </c>
      <c r="L14184" t="s">
        <v>471</v>
      </c>
      <c r="M14184" s="2">
        <f>+Table3[[#This Row],[CHW]]/Table3[[#This Row],[Count of Airbill Number]]</f>
        <v>30</v>
      </c>
    </row>
    <row r="14185" spans="2:13">
      <c r="B14185" t="s">
        <v>20</v>
      </c>
      <c r="C14185" t="s">
        <v>472</v>
      </c>
      <c r="D14185" t="s">
        <v>22</v>
      </c>
      <c r="E14185" t="s">
        <v>776</v>
      </c>
      <c r="F14185" t="s">
        <v>776</v>
      </c>
      <c r="G14185" t="s">
        <v>72</v>
      </c>
      <c r="H14185" t="s">
        <v>199</v>
      </c>
      <c r="I14185">
        <v>30</v>
      </c>
      <c r="J14185">
        <v>1</v>
      </c>
      <c r="K14185">
        <v>6634</v>
      </c>
      <c r="L14185" t="s">
        <v>471</v>
      </c>
      <c r="M14185" s="2">
        <f>+Table3[[#This Row],[CHW]]/Table3[[#This Row],[Count of Airbill Number]]</f>
        <v>30</v>
      </c>
    </row>
    <row r="14186" spans="2:13">
      <c r="B14186" t="s">
        <v>20</v>
      </c>
      <c r="C14186" t="s">
        <v>472</v>
      </c>
      <c r="D14186" t="s">
        <v>22</v>
      </c>
      <c r="E14186" t="s">
        <v>776</v>
      </c>
      <c r="F14186" t="s">
        <v>776</v>
      </c>
      <c r="G14186" t="s">
        <v>72</v>
      </c>
      <c r="H14186" t="s">
        <v>189</v>
      </c>
      <c r="I14186">
        <v>30</v>
      </c>
      <c r="J14186">
        <v>2</v>
      </c>
      <c r="K14186">
        <v>6635</v>
      </c>
      <c r="L14186" t="s">
        <v>471</v>
      </c>
      <c r="M14186" s="2">
        <f>+Table3[[#This Row],[CHW]]/Table3[[#This Row],[Count of Airbill Number]]</f>
        <v>15</v>
      </c>
    </row>
    <row r="14187" spans="2:13">
      <c r="B14187" t="s">
        <v>20</v>
      </c>
      <c r="C14187" t="s">
        <v>472</v>
      </c>
      <c r="D14187" t="s">
        <v>22</v>
      </c>
      <c r="E14187" t="s">
        <v>778</v>
      </c>
      <c r="F14187" t="s">
        <v>777</v>
      </c>
      <c r="G14187" t="s">
        <v>494</v>
      </c>
      <c r="H14187" t="s">
        <v>27</v>
      </c>
      <c r="I14187">
        <v>30</v>
      </c>
      <c r="J14187">
        <v>1</v>
      </c>
      <c r="K14187">
        <v>6636</v>
      </c>
      <c r="L14187" t="s">
        <v>471</v>
      </c>
      <c r="M14187" s="2">
        <f>+Table3[[#This Row],[CHW]]/Table3[[#This Row],[Count of Airbill Number]]</f>
        <v>30</v>
      </c>
    </row>
    <row r="14188" spans="2:13">
      <c r="B14188" t="s">
        <v>20</v>
      </c>
      <c r="C14188" t="s">
        <v>472</v>
      </c>
      <c r="D14188" t="s">
        <v>22</v>
      </c>
      <c r="E14188" t="s">
        <v>778</v>
      </c>
      <c r="F14188" t="s">
        <v>776</v>
      </c>
      <c r="G14188" t="s">
        <v>719</v>
      </c>
      <c r="H14188" t="s">
        <v>66</v>
      </c>
      <c r="I14188">
        <v>30</v>
      </c>
      <c r="J14188">
        <v>1</v>
      </c>
      <c r="K14188">
        <v>6637</v>
      </c>
      <c r="L14188" t="s">
        <v>471</v>
      </c>
      <c r="M14188" s="2">
        <f>+Table3[[#This Row],[CHW]]/Table3[[#This Row],[Count of Airbill Number]]</f>
        <v>30</v>
      </c>
    </row>
    <row r="14189" spans="2:13">
      <c r="B14189" t="s">
        <v>20</v>
      </c>
      <c r="C14189" t="s">
        <v>472</v>
      </c>
      <c r="D14189" t="s">
        <v>22</v>
      </c>
      <c r="E14189" t="s">
        <v>776</v>
      </c>
      <c r="F14189" t="s">
        <v>776</v>
      </c>
      <c r="G14189" t="s">
        <v>77</v>
      </c>
      <c r="H14189" t="s">
        <v>262</v>
      </c>
      <c r="I14189">
        <v>30</v>
      </c>
      <c r="J14189">
        <v>1</v>
      </c>
      <c r="K14189">
        <v>6638</v>
      </c>
      <c r="L14189" t="s">
        <v>471</v>
      </c>
      <c r="M14189" s="2">
        <f>+Table3[[#This Row],[CHW]]/Table3[[#This Row],[Count of Airbill Number]]</f>
        <v>30</v>
      </c>
    </row>
    <row r="14190" spans="2:13">
      <c r="B14190" t="s">
        <v>20</v>
      </c>
      <c r="C14190" t="s">
        <v>472</v>
      </c>
      <c r="D14190" t="s">
        <v>22</v>
      </c>
      <c r="E14190" t="s">
        <v>776</v>
      </c>
      <c r="F14190" t="s">
        <v>776</v>
      </c>
      <c r="G14190" t="s">
        <v>178</v>
      </c>
      <c r="H14190" t="s">
        <v>103</v>
      </c>
      <c r="I14190">
        <v>30</v>
      </c>
      <c r="J14190">
        <v>2</v>
      </c>
      <c r="K14190">
        <v>6639</v>
      </c>
      <c r="L14190" t="s">
        <v>471</v>
      </c>
      <c r="M14190" s="2">
        <f>+Table3[[#This Row],[CHW]]/Table3[[#This Row],[Count of Airbill Number]]</f>
        <v>15</v>
      </c>
    </row>
    <row r="14191" spans="2:13">
      <c r="B14191" t="s">
        <v>20</v>
      </c>
      <c r="C14191" t="s">
        <v>472</v>
      </c>
      <c r="D14191" t="s">
        <v>22</v>
      </c>
      <c r="E14191" t="s">
        <v>777</v>
      </c>
      <c r="F14191" t="s">
        <v>778</v>
      </c>
      <c r="G14191" t="s">
        <v>44</v>
      </c>
      <c r="H14191" t="s">
        <v>267</v>
      </c>
      <c r="I14191">
        <v>30</v>
      </c>
      <c r="J14191">
        <v>2</v>
      </c>
      <c r="K14191">
        <v>6640</v>
      </c>
      <c r="L14191" t="s">
        <v>471</v>
      </c>
      <c r="M14191" s="2">
        <f>+Table3[[#This Row],[CHW]]/Table3[[#This Row],[Count of Airbill Number]]</f>
        <v>15</v>
      </c>
    </row>
    <row r="14192" spans="2:13">
      <c r="B14192" t="s">
        <v>20</v>
      </c>
      <c r="C14192" t="s">
        <v>472</v>
      </c>
      <c r="D14192" t="s">
        <v>22</v>
      </c>
      <c r="E14192" t="s">
        <v>776</v>
      </c>
      <c r="F14192" t="s">
        <v>776</v>
      </c>
      <c r="G14192" t="s">
        <v>193</v>
      </c>
      <c r="H14192" t="s">
        <v>77</v>
      </c>
      <c r="I14192">
        <v>30</v>
      </c>
      <c r="J14192">
        <v>1</v>
      </c>
      <c r="K14192">
        <v>6641</v>
      </c>
      <c r="L14192" t="s">
        <v>471</v>
      </c>
      <c r="M14192" s="2">
        <f>+Table3[[#This Row],[CHW]]/Table3[[#This Row],[Count of Airbill Number]]</f>
        <v>30</v>
      </c>
    </row>
    <row r="14193" spans="2:13">
      <c r="B14193" t="s">
        <v>20</v>
      </c>
      <c r="C14193" t="s">
        <v>472</v>
      </c>
      <c r="D14193" t="s">
        <v>22</v>
      </c>
      <c r="E14193" t="s">
        <v>778</v>
      </c>
      <c r="F14193" t="s">
        <v>778</v>
      </c>
      <c r="G14193" t="s">
        <v>73</v>
      </c>
      <c r="H14193" t="s">
        <v>99</v>
      </c>
      <c r="I14193">
        <v>30</v>
      </c>
      <c r="J14193">
        <v>1</v>
      </c>
      <c r="K14193">
        <v>6642</v>
      </c>
      <c r="L14193" t="s">
        <v>471</v>
      </c>
      <c r="M14193" s="2">
        <f>+Table3[[#This Row],[CHW]]/Table3[[#This Row],[Count of Airbill Number]]</f>
        <v>30</v>
      </c>
    </row>
    <row r="14194" spans="2:13">
      <c r="B14194" t="s">
        <v>20</v>
      </c>
      <c r="C14194" t="s">
        <v>472</v>
      </c>
      <c r="D14194" t="s">
        <v>22</v>
      </c>
      <c r="E14194" t="s">
        <v>776</v>
      </c>
      <c r="F14194" t="s">
        <v>776</v>
      </c>
      <c r="G14194" t="s">
        <v>69</v>
      </c>
      <c r="H14194" t="s">
        <v>71</v>
      </c>
      <c r="I14194">
        <v>30</v>
      </c>
      <c r="J14194">
        <v>3</v>
      </c>
      <c r="K14194">
        <v>6643</v>
      </c>
      <c r="L14194" t="s">
        <v>471</v>
      </c>
      <c r="M14194" s="2">
        <f>+Table3[[#This Row],[CHW]]/Table3[[#This Row],[Count of Airbill Number]]</f>
        <v>10</v>
      </c>
    </row>
    <row r="14195" spans="2:13">
      <c r="B14195" t="s">
        <v>20</v>
      </c>
      <c r="C14195" t="s">
        <v>472</v>
      </c>
      <c r="D14195" t="s">
        <v>22</v>
      </c>
      <c r="E14195" t="s">
        <v>778</v>
      </c>
      <c r="F14195" t="s">
        <v>777</v>
      </c>
      <c r="G14195" t="s">
        <v>267</v>
      </c>
      <c r="H14195" t="s">
        <v>290</v>
      </c>
      <c r="I14195">
        <v>30</v>
      </c>
      <c r="J14195">
        <v>1</v>
      </c>
      <c r="K14195">
        <v>6644</v>
      </c>
      <c r="L14195" t="s">
        <v>471</v>
      </c>
      <c r="M14195" s="2">
        <f>+Table3[[#This Row],[CHW]]/Table3[[#This Row],[Count of Airbill Number]]</f>
        <v>30</v>
      </c>
    </row>
    <row r="14196" spans="2:13">
      <c r="B14196" t="s">
        <v>20</v>
      </c>
      <c r="C14196" t="s">
        <v>472</v>
      </c>
      <c r="D14196" t="s">
        <v>22</v>
      </c>
      <c r="E14196" t="s">
        <v>778</v>
      </c>
      <c r="F14196" t="s">
        <v>778</v>
      </c>
      <c r="G14196" t="s">
        <v>267</v>
      </c>
      <c r="H14196" t="s">
        <v>161</v>
      </c>
      <c r="I14196">
        <v>30</v>
      </c>
      <c r="J14196">
        <v>2</v>
      </c>
      <c r="K14196">
        <v>6645</v>
      </c>
      <c r="L14196" t="s">
        <v>471</v>
      </c>
      <c r="M14196" s="2">
        <f>+Table3[[#This Row],[CHW]]/Table3[[#This Row],[Count of Airbill Number]]</f>
        <v>15</v>
      </c>
    </row>
    <row r="14197" spans="2:13">
      <c r="B14197" t="s">
        <v>20</v>
      </c>
      <c r="C14197" t="s">
        <v>472</v>
      </c>
      <c r="D14197" t="s">
        <v>22</v>
      </c>
      <c r="E14197" t="s">
        <v>777</v>
      </c>
      <c r="F14197" t="s">
        <v>776</v>
      </c>
      <c r="G14197" t="s">
        <v>705</v>
      </c>
      <c r="H14197" t="s">
        <v>720</v>
      </c>
      <c r="I14197">
        <v>30</v>
      </c>
      <c r="J14197">
        <v>1</v>
      </c>
      <c r="K14197">
        <v>6646</v>
      </c>
      <c r="L14197" t="s">
        <v>471</v>
      </c>
      <c r="M14197" s="2">
        <f>+Table3[[#This Row],[CHW]]/Table3[[#This Row],[Count of Airbill Number]]</f>
        <v>30</v>
      </c>
    </row>
    <row r="14198" spans="2:13">
      <c r="B14198" t="s">
        <v>20</v>
      </c>
      <c r="C14198" t="s">
        <v>472</v>
      </c>
      <c r="D14198" t="s">
        <v>22</v>
      </c>
      <c r="E14198" t="s">
        <v>777</v>
      </c>
      <c r="F14198" t="s">
        <v>778</v>
      </c>
      <c r="G14198" t="s">
        <v>181</v>
      </c>
      <c r="H14198" t="s">
        <v>99</v>
      </c>
      <c r="I14198">
        <v>30</v>
      </c>
      <c r="J14198">
        <v>2</v>
      </c>
      <c r="K14198">
        <v>6647</v>
      </c>
      <c r="L14198" t="s">
        <v>471</v>
      </c>
      <c r="M14198" s="2">
        <f>+Table3[[#This Row],[CHW]]/Table3[[#This Row],[Count of Airbill Number]]</f>
        <v>15</v>
      </c>
    </row>
    <row r="14199" spans="2:13">
      <c r="B14199" t="s">
        <v>20</v>
      </c>
      <c r="C14199" t="s">
        <v>472</v>
      </c>
      <c r="D14199" t="s">
        <v>22</v>
      </c>
      <c r="E14199" t="s">
        <v>778</v>
      </c>
      <c r="F14199" t="s">
        <v>778</v>
      </c>
      <c r="G14199" t="s">
        <v>546</v>
      </c>
      <c r="H14199" t="s">
        <v>124</v>
      </c>
      <c r="I14199">
        <v>30</v>
      </c>
      <c r="J14199">
        <v>1</v>
      </c>
      <c r="K14199">
        <v>6648</v>
      </c>
      <c r="L14199" t="s">
        <v>471</v>
      </c>
      <c r="M14199" s="2">
        <f>+Table3[[#This Row],[CHW]]/Table3[[#This Row],[Count of Airbill Number]]</f>
        <v>30</v>
      </c>
    </row>
    <row r="14200" spans="2:13">
      <c r="B14200" t="s">
        <v>20</v>
      </c>
      <c r="C14200" t="s">
        <v>472</v>
      </c>
      <c r="D14200" t="s">
        <v>22</v>
      </c>
      <c r="E14200" t="s">
        <v>776</v>
      </c>
      <c r="F14200" t="s">
        <v>777</v>
      </c>
      <c r="G14200" t="s">
        <v>32</v>
      </c>
      <c r="H14200" t="s">
        <v>114</v>
      </c>
      <c r="I14200">
        <v>30</v>
      </c>
      <c r="J14200">
        <v>1</v>
      </c>
      <c r="K14200">
        <v>6649</v>
      </c>
      <c r="L14200" t="s">
        <v>471</v>
      </c>
      <c r="M14200" s="2">
        <f>+Table3[[#This Row],[CHW]]/Table3[[#This Row],[Count of Airbill Number]]</f>
        <v>30</v>
      </c>
    </row>
    <row r="14201" spans="2:13">
      <c r="B14201" t="s">
        <v>20</v>
      </c>
      <c r="C14201" t="s">
        <v>472</v>
      </c>
      <c r="D14201" t="s">
        <v>22</v>
      </c>
      <c r="E14201" t="s">
        <v>776</v>
      </c>
      <c r="F14201" t="s">
        <v>776</v>
      </c>
      <c r="G14201" t="s">
        <v>32</v>
      </c>
      <c r="H14201" t="s">
        <v>54</v>
      </c>
      <c r="I14201">
        <v>30</v>
      </c>
      <c r="J14201">
        <v>3</v>
      </c>
      <c r="K14201">
        <v>6650</v>
      </c>
      <c r="L14201" t="s">
        <v>471</v>
      </c>
      <c r="M14201" s="2">
        <f>+Table3[[#This Row],[CHW]]/Table3[[#This Row],[Count of Airbill Number]]</f>
        <v>10</v>
      </c>
    </row>
    <row r="14202" spans="2:13">
      <c r="B14202" t="s">
        <v>20</v>
      </c>
      <c r="C14202" t="s">
        <v>472</v>
      </c>
      <c r="D14202" t="s">
        <v>22</v>
      </c>
      <c r="E14202" t="s">
        <v>776</v>
      </c>
      <c r="F14202" t="s">
        <v>776</v>
      </c>
      <c r="G14202" t="s">
        <v>217</v>
      </c>
      <c r="H14202" t="s">
        <v>103</v>
      </c>
      <c r="I14202">
        <v>30</v>
      </c>
      <c r="J14202">
        <v>1</v>
      </c>
      <c r="K14202">
        <v>6651</v>
      </c>
      <c r="L14202" t="s">
        <v>471</v>
      </c>
      <c r="M14202" s="2">
        <f>+Table3[[#This Row],[CHW]]/Table3[[#This Row],[Count of Airbill Number]]</f>
        <v>30</v>
      </c>
    </row>
    <row r="14203" spans="2:13">
      <c r="B14203" t="s">
        <v>20</v>
      </c>
      <c r="C14203" t="s">
        <v>472</v>
      </c>
      <c r="D14203" t="s">
        <v>22</v>
      </c>
      <c r="E14203" t="s">
        <v>777</v>
      </c>
      <c r="F14203" t="s">
        <v>777</v>
      </c>
      <c r="G14203" t="s">
        <v>162</v>
      </c>
      <c r="H14203" t="s">
        <v>576</v>
      </c>
      <c r="I14203">
        <v>30</v>
      </c>
      <c r="J14203">
        <v>1</v>
      </c>
      <c r="K14203">
        <v>6652</v>
      </c>
      <c r="L14203" t="s">
        <v>471</v>
      </c>
      <c r="M14203" s="2">
        <f>+Table3[[#This Row],[CHW]]/Table3[[#This Row],[Count of Airbill Number]]</f>
        <v>30</v>
      </c>
    </row>
    <row r="14204" spans="2:13">
      <c r="B14204" t="s">
        <v>20</v>
      </c>
      <c r="C14204" t="s">
        <v>472</v>
      </c>
      <c r="D14204" t="s">
        <v>22</v>
      </c>
      <c r="E14204" t="s">
        <v>777</v>
      </c>
      <c r="F14204" t="s">
        <v>777</v>
      </c>
      <c r="G14204" t="s">
        <v>227</v>
      </c>
      <c r="H14204" t="s">
        <v>38</v>
      </c>
      <c r="I14204">
        <v>30</v>
      </c>
      <c r="J14204">
        <v>2</v>
      </c>
      <c r="K14204">
        <v>6653</v>
      </c>
      <c r="L14204" t="s">
        <v>471</v>
      </c>
      <c r="M14204" s="2">
        <f>+Table3[[#This Row],[CHW]]/Table3[[#This Row],[Count of Airbill Number]]</f>
        <v>15</v>
      </c>
    </row>
    <row r="14205" spans="2:13">
      <c r="B14205" t="s">
        <v>20</v>
      </c>
      <c r="C14205" t="s">
        <v>472</v>
      </c>
      <c r="D14205" t="s">
        <v>22</v>
      </c>
      <c r="E14205" t="s">
        <v>777</v>
      </c>
      <c r="F14205" t="s">
        <v>777</v>
      </c>
      <c r="G14205" t="s">
        <v>227</v>
      </c>
      <c r="H14205" t="s">
        <v>26</v>
      </c>
      <c r="I14205">
        <v>30</v>
      </c>
      <c r="J14205">
        <v>1</v>
      </c>
      <c r="K14205">
        <v>6654</v>
      </c>
      <c r="L14205" t="s">
        <v>471</v>
      </c>
      <c r="M14205" s="2">
        <f>+Table3[[#This Row],[CHW]]/Table3[[#This Row],[Count of Airbill Number]]</f>
        <v>30</v>
      </c>
    </row>
    <row r="14206" spans="2:13">
      <c r="B14206" t="s">
        <v>20</v>
      </c>
      <c r="C14206" t="s">
        <v>472</v>
      </c>
      <c r="D14206" t="s">
        <v>22</v>
      </c>
      <c r="E14206" t="s">
        <v>778</v>
      </c>
      <c r="F14206" t="s">
        <v>776</v>
      </c>
      <c r="G14206" t="s">
        <v>250</v>
      </c>
      <c r="H14206" t="s">
        <v>312</v>
      </c>
      <c r="I14206">
        <v>30</v>
      </c>
      <c r="J14206">
        <v>2</v>
      </c>
      <c r="K14206">
        <v>6655</v>
      </c>
      <c r="L14206" t="s">
        <v>471</v>
      </c>
      <c r="M14206" s="2">
        <f>+Table3[[#This Row],[CHW]]/Table3[[#This Row],[Count of Airbill Number]]</f>
        <v>15</v>
      </c>
    </row>
    <row r="14207" spans="2:13">
      <c r="B14207" t="s">
        <v>20</v>
      </c>
      <c r="C14207" t="s">
        <v>472</v>
      </c>
      <c r="D14207" t="s">
        <v>22</v>
      </c>
      <c r="E14207" t="s">
        <v>776</v>
      </c>
      <c r="F14207" t="s">
        <v>776</v>
      </c>
      <c r="G14207" t="s">
        <v>89</v>
      </c>
      <c r="H14207" t="s">
        <v>116</v>
      </c>
      <c r="I14207">
        <v>30</v>
      </c>
      <c r="J14207">
        <v>1</v>
      </c>
      <c r="K14207">
        <v>6656</v>
      </c>
      <c r="L14207" t="s">
        <v>471</v>
      </c>
      <c r="M14207" s="2">
        <f>+Table3[[#This Row],[CHW]]/Table3[[#This Row],[Count of Airbill Number]]</f>
        <v>30</v>
      </c>
    </row>
    <row r="14208" spans="2:13">
      <c r="B14208" t="s">
        <v>20</v>
      </c>
      <c r="C14208" t="s">
        <v>472</v>
      </c>
      <c r="D14208" t="s">
        <v>22</v>
      </c>
      <c r="E14208" t="s">
        <v>776</v>
      </c>
      <c r="F14208" t="s">
        <v>778</v>
      </c>
      <c r="G14208" t="s">
        <v>152</v>
      </c>
      <c r="H14208" t="s">
        <v>51</v>
      </c>
      <c r="I14208">
        <v>30</v>
      </c>
      <c r="J14208">
        <v>1</v>
      </c>
      <c r="K14208">
        <v>6657</v>
      </c>
      <c r="L14208" t="s">
        <v>471</v>
      </c>
      <c r="M14208" s="2">
        <f>+Table3[[#This Row],[CHW]]/Table3[[#This Row],[Count of Airbill Number]]</f>
        <v>30</v>
      </c>
    </row>
    <row r="14209" spans="2:13">
      <c r="B14209" t="s">
        <v>20</v>
      </c>
      <c r="C14209" t="s">
        <v>472</v>
      </c>
      <c r="D14209" t="s">
        <v>22</v>
      </c>
      <c r="E14209" t="s">
        <v>777</v>
      </c>
      <c r="F14209" t="s">
        <v>778</v>
      </c>
      <c r="G14209" t="s">
        <v>27</v>
      </c>
      <c r="H14209" t="s">
        <v>310</v>
      </c>
      <c r="I14209">
        <v>30</v>
      </c>
      <c r="J14209">
        <v>2</v>
      </c>
      <c r="K14209">
        <v>6658</v>
      </c>
      <c r="L14209" t="s">
        <v>471</v>
      </c>
      <c r="M14209" s="2">
        <f>+Table3[[#This Row],[CHW]]/Table3[[#This Row],[Count of Airbill Number]]</f>
        <v>15</v>
      </c>
    </row>
    <row r="14210" spans="2:13">
      <c r="B14210" t="s">
        <v>20</v>
      </c>
      <c r="C14210" t="s">
        <v>472</v>
      </c>
      <c r="D14210" t="s">
        <v>22</v>
      </c>
      <c r="E14210" t="s">
        <v>777</v>
      </c>
      <c r="F14210" t="s">
        <v>776</v>
      </c>
      <c r="G14210" t="s">
        <v>27</v>
      </c>
      <c r="H14210" t="s">
        <v>122</v>
      </c>
      <c r="I14210">
        <v>30</v>
      </c>
      <c r="J14210">
        <v>3</v>
      </c>
      <c r="K14210">
        <v>6659</v>
      </c>
      <c r="L14210" t="s">
        <v>471</v>
      </c>
      <c r="M14210" s="2">
        <f>+Table3[[#This Row],[CHW]]/Table3[[#This Row],[Count of Airbill Number]]</f>
        <v>10</v>
      </c>
    </row>
    <row r="14211" spans="2:13">
      <c r="B14211" t="s">
        <v>20</v>
      </c>
      <c r="C14211" t="s">
        <v>472</v>
      </c>
      <c r="D14211" t="s">
        <v>22</v>
      </c>
      <c r="E14211" t="s">
        <v>777</v>
      </c>
      <c r="F14211" t="s">
        <v>777</v>
      </c>
      <c r="G14211" t="s">
        <v>27</v>
      </c>
      <c r="H14211" t="s">
        <v>489</v>
      </c>
      <c r="I14211">
        <v>30</v>
      </c>
      <c r="J14211">
        <v>3</v>
      </c>
      <c r="K14211">
        <v>6660</v>
      </c>
      <c r="L14211" t="s">
        <v>471</v>
      </c>
      <c r="M14211" s="2">
        <f>+Table3[[#This Row],[CHW]]/Table3[[#This Row],[Count of Airbill Number]]</f>
        <v>10</v>
      </c>
    </row>
    <row r="14212" spans="2:13">
      <c r="B14212" t="s">
        <v>20</v>
      </c>
      <c r="C14212" t="s">
        <v>472</v>
      </c>
      <c r="D14212" t="s">
        <v>22</v>
      </c>
      <c r="E14212" t="s">
        <v>777</v>
      </c>
      <c r="F14212" t="s">
        <v>776</v>
      </c>
      <c r="G14212" t="s">
        <v>106</v>
      </c>
      <c r="H14212" t="s">
        <v>122</v>
      </c>
      <c r="I14212">
        <v>30</v>
      </c>
      <c r="J14212">
        <v>1</v>
      </c>
      <c r="K14212">
        <v>6661</v>
      </c>
      <c r="L14212" t="s">
        <v>471</v>
      </c>
      <c r="M14212" s="2">
        <f>+Table3[[#This Row],[CHW]]/Table3[[#This Row],[Count of Airbill Number]]</f>
        <v>30</v>
      </c>
    </row>
    <row r="14213" spans="2:13">
      <c r="B14213" t="s">
        <v>20</v>
      </c>
      <c r="C14213" t="s">
        <v>472</v>
      </c>
      <c r="D14213" t="s">
        <v>22</v>
      </c>
      <c r="E14213" t="s">
        <v>777</v>
      </c>
      <c r="F14213" t="s">
        <v>778</v>
      </c>
      <c r="G14213" t="s">
        <v>106</v>
      </c>
      <c r="H14213" t="s">
        <v>174</v>
      </c>
      <c r="I14213">
        <v>30</v>
      </c>
      <c r="J14213">
        <v>2</v>
      </c>
      <c r="K14213">
        <v>6662</v>
      </c>
      <c r="L14213" t="s">
        <v>471</v>
      </c>
      <c r="M14213" s="2">
        <f>+Table3[[#This Row],[CHW]]/Table3[[#This Row],[Count of Airbill Number]]</f>
        <v>15</v>
      </c>
    </row>
    <row r="14214" spans="2:13">
      <c r="B14214" t="s">
        <v>20</v>
      </c>
      <c r="C14214" t="s">
        <v>472</v>
      </c>
      <c r="D14214" t="s">
        <v>22</v>
      </c>
      <c r="E14214" t="s">
        <v>777</v>
      </c>
      <c r="F14214" t="s">
        <v>777</v>
      </c>
      <c r="G14214" t="s">
        <v>106</v>
      </c>
      <c r="H14214" t="s">
        <v>705</v>
      </c>
      <c r="I14214">
        <v>30</v>
      </c>
      <c r="J14214">
        <v>1</v>
      </c>
      <c r="K14214">
        <v>6663</v>
      </c>
      <c r="L14214" t="s">
        <v>471</v>
      </c>
      <c r="M14214" s="2">
        <f>+Table3[[#This Row],[CHW]]/Table3[[#This Row],[Count of Airbill Number]]</f>
        <v>30</v>
      </c>
    </row>
    <row r="14215" spans="2:13">
      <c r="B14215" t="s">
        <v>20</v>
      </c>
      <c r="C14215" t="s">
        <v>472</v>
      </c>
      <c r="D14215" t="s">
        <v>22</v>
      </c>
      <c r="E14215" t="s">
        <v>778</v>
      </c>
      <c r="F14215" t="s">
        <v>776</v>
      </c>
      <c r="G14215" t="s">
        <v>99</v>
      </c>
      <c r="H14215" t="s">
        <v>71</v>
      </c>
      <c r="I14215">
        <v>30</v>
      </c>
      <c r="J14215">
        <v>1</v>
      </c>
      <c r="K14215">
        <v>6664</v>
      </c>
      <c r="L14215" t="s">
        <v>471</v>
      </c>
      <c r="M14215" s="2">
        <f>+Table3[[#This Row],[CHW]]/Table3[[#This Row],[Count of Airbill Number]]</f>
        <v>30</v>
      </c>
    </row>
    <row r="14216" spans="2:13">
      <c r="B14216" t="s">
        <v>20</v>
      </c>
      <c r="C14216" t="s">
        <v>472</v>
      </c>
      <c r="D14216" t="s">
        <v>22</v>
      </c>
      <c r="E14216" t="s">
        <v>778</v>
      </c>
      <c r="F14216" t="s">
        <v>778</v>
      </c>
      <c r="G14216" t="s">
        <v>99</v>
      </c>
      <c r="H14216" t="s">
        <v>90</v>
      </c>
      <c r="I14216">
        <v>30</v>
      </c>
      <c r="J14216">
        <v>3</v>
      </c>
      <c r="K14216">
        <v>6665</v>
      </c>
      <c r="L14216" t="s">
        <v>471</v>
      </c>
      <c r="M14216" s="2">
        <f>+Table3[[#This Row],[CHW]]/Table3[[#This Row],[Count of Airbill Number]]</f>
        <v>10</v>
      </c>
    </row>
    <row r="14217" spans="2:13">
      <c r="B14217" t="s">
        <v>20</v>
      </c>
      <c r="C14217" t="s">
        <v>472</v>
      </c>
      <c r="D14217" t="s">
        <v>22</v>
      </c>
      <c r="E14217" t="s">
        <v>778</v>
      </c>
      <c r="F14217" t="s">
        <v>777</v>
      </c>
      <c r="G14217" t="s">
        <v>99</v>
      </c>
      <c r="H14217" t="s">
        <v>190</v>
      </c>
      <c r="I14217">
        <v>30</v>
      </c>
      <c r="J14217">
        <v>1</v>
      </c>
      <c r="K14217">
        <v>6666</v>
      </c>
      <c r="L14217" t="s">
        <v>471</v>
      </c>
      <c r="M14217" s="2">
        <f>+Table3[[#This Row],[CHW]]/Table3[[#This Row],[Count of Airbill Number]]</f>
        <v>30</v>
      </c>
    </row>
    <row r="14218" spans="2:13">
      <c r="B14218" t="s">
        <v>20</v>
      </c>
      <c r="C14218" t="s">
        <v>472</v>
      </c>
      <c r="D14218" t="s">
        <v>22</v>
      </c>
      <c r="E14218" t="s">
        <v>777</v>
      </c>
      <c r="F14218" t="s">
        <v>777</v>
      </c>
      <c r="G14218" t="s">
        <v>487</v>
      </c>
      <c r="H14218" t="s">
        <v>497</v>
      </c>
      <c r="I14218">
        <v>30</v>
      </c>
      <c r="J14218">
        <v>1</v>
      </c>
      <c r="K14218">
        <v>6667</v>
      </c>
      <c r="L14218" t="s">
        <v>471</v>
      </c>
      <c r="M14218" s="2">
        <f>+Table3[[#This Row],[CHW]]/Table3[[#This Row],[Count of Airbill Number]]</f>
        <v>30</v>
      </c>
    </row>
    <row r="14219" spans="2:13">
      <c r="B14219" t="s">
        <v>20</v>
      </c>
      <c r="C14219" t="s">
        <v>472</v>
      </c>
      <c r="D14219" t="s">
        <v>22</v>
      </c>
      <c r="E14219" t="s">
        <v>776</v>
      </c>
      <c r="F14219" t="s">
        <v>778</v>
      </c>
      <c r="G14219" t="s">
        <v>211</v>
      </c>
      <c r="H14219" t="s">
        <v>51</v>
      </c>
      <c r="I14219">
        <v>30</v>
      </c>
      <c r="J14219">
        <v>2</v>
      </c>
      <c r="K14219">
        <v>6668</v>
      </c>
      <c r="L14219" t="s">
        <v>471</v>
      </c>
      <c r="M14219" s="2">
        <f>+Table3[[#This Row],[CHW]]/Table3[[#This Row],[Count of Airbill Number]]</f>
        <v>15</v>
      </c>
    </row>
    <row r="14220" spans="2:13">
      <c r="B14220" t="s">
        <v>20</v>
      </c>
      <c r="C14220" t="s">
        <v>472</v>
      </c>
      <c r="D14220" t="s">
        <v>22</v>
      </c>
      <c r="E14220" t="s">
        <v>776</v>
      </c>
      <c r="F14220" t="s">
        <v>777</v>
      </c>
      <c r="G14220" t="s">
        <v>211</v>
      </c>
      <c r="H14220" t="s">
        <v>106</v>
      </c>
      <c r="I14220">
        <v>30</v>
      </c>
      <c r="J14220">
        <v>1</v>
      </c>
      <c r="K14220">
        <v>6669</v>
      </c>
      <c r="L14220" t="s">
        <v>471</v>
      </c>
      <c r="M14220" s="2">
        <f>+Table3[[#This Row],[CHW]]/Table3[[#This Row],[Count of Airbill Number]]</f>
        <v>30</v>
      </c>
    </row>
    <row r="14221" spans="2:13">
      <c r="B14221" t="s">
        <v>20</v>
      </c>
      <c r="C14221" t="s">
        <v>472</v>
      </c>
      <c r="D14221" t="s">
        <v>22</v>
      </c>
      <c r="E14221" t="s">
        <v>776</v>
      </c>
      <c r="F14221" t="s">
        <v>778</v>
      </c>
      <c r="G14221" t="s">
        <v>578</v>
      </c>
      <c r="H14221" t="s">
        <v>86</v>
      </c>
      <c r="I14221">
        <v>30</v>
      </c>
      <c r="J14221">
        <v>1</v>
      </c>
      <c r="K14221">
        <v>6670</v>
      </c>
      <c r="L14221" t="s">
        <v>471</v>
      </c>
      <c r="M14221" s="2">
        <f>+Table3[[#This Row],[CHW]]/Table3[[#This Row],[Count of Airbill Number]]</f>
        <v>30</v>
      </c>
    </row>
    <row r="14222" spans="2:13">
      <c r="B14222" t="s">
        <v>20</v>
      </c>
      <c r="C14222" t="s">
        <v>472</v>
      </c>
      <c r="D14222" t="s">
        <v>22</v>
      </c>
      <c r="E14222" t="s">
        <v>778</v>
      </c>
      <c r="F14222" t="s">
        <v>778</v>
      </c>
      <c r="G14222" t="s">
        <v>194</v>
      </c>
      <c r="H14222" t="s">
        <v>395</v>
      </c>
      <c r="I14222">
        <v>30</v>
      </c>
      <c r="J14222">
        <v>3</v>
      </c>
      <c r="K14222">
        <v>6671</v>
      </c>
      <c r="L14222" t="s">
        <v>471</v>
      </c>
      <c r="M14222" s="2">
        <f>+Table3[[#This Row],[CHW]]/Table3[[#This Row],[Count of Airbill Number]]</f>
        <v>10</v>
      </c>
    </row>
    <row r="14223" spans="2:13">
      <c r="B14223" t="s">
        <v>20</v>
      </c>
      <c r="C14223" t="s">
        <v>472</v>
      </c>
      <c r="D14223" t="s">
        <v>22</v>
      </c>
      <c r="E14223" t="s">
        <v>778</v>
      </c>
      <c r="F14223" t="s">
        <v>777</v>
      </c>
      <c r="G14223" t="s">
        <v>194</v>
      </c>
      <c r="H14223" t="s">
        <v>489</v>
      </c>
      <c r="I14223">
        <v>30</v>
      </c>
      <c r="J14223">
        <v>3</v>
      </c>
      <c r="K14223">
        <v>6672</v>
      </c>
      <c r="L14223" t="s">
        <v>471</v>
      </c>
      <c r="M14223" s="2">
        <f>+Table3[[#This Row],[CHW]]/Table3[[#This Row],[Count of Airbill Number]]</f>
        <v>10</v>
      </c>
    </row>
    <row r="14224" spans="2:13">
      <c r="B14224" t="s">
        <v>20</v>
      </c>
      <c r="C14224" t="s">
        <v>472</v>
      </c>
      <c r="D14224" t="s">
        <v>22</v>
      </c>
      <c r="E14224" t="s">
        <v>778</v>
      </c>
      <c r="F14224" t="s">
        <v>776</v>
      </c>
      <c r="G14224" t="s">
        <v>124</v>
      </c>
      <c r="H14224" t="s">
        <v>525</v>
      </c>
      <c r="I14224">
        <v>30</v>
      </c>
      <c r="J14224">
        <v>3</v>
      </c>
      <c r="K14224">
        <v>6673</v>
      </c>
      <c r="L14224" t="s">
        <v>471</v>
      </c>
      <c r="M14224" s="2">
        <f>+Table3[[#This Row],[CHW]]/Table3[[#This Row],[Count of Airbill Number]]</f>
        <v>10</v>
      </c>
    </row>
    <row r="14225" spans="2:13">
      <c r="B14225" t="s">
        <v>20</v>
      </c>
      <c r="C14225" t="s">
        <v>472</v>
      </c>
      <c r="D14225" t="s">
        <v>36</v>
      </c>
      <c r="E14225" t="s">
        <v>777</v>
      </c>
      <c r="F14225" t="s">
        <v>777</v>
      </c>
      <c r="G14225" t="s">
        <v>484</v>
      </c>
      <c r="H14225" t="s">
        <v>106</v>
      </c>
      <c r="I14225">
        <v>30</v>
      </c>
      <c r="J14225">
        <v>5</v>
      </c>
      <c r="K14225">
        <v>6674</v>
      </c>
      <c r="L14225" t="s">
        <v>471</v>
      </c>
      <c r="M14225" s="2">
        <f>+Table3[[#This Row],[CHW]]/Table3[[#This Row],[Count of Airbill Number]]</f>
        <v>6</v>
      </c>
    </row>
    <row r="14226" spans="2:13">
      <c r="B14226" t="s">
        <v>20</v>
      </c>
      <c r="C14226" t="s">
        <v>472</v>
      </c>
      <c r="D14226" t="s">
        <v>36</v>
      </c>
      <c r="E14226" t="s">
        <v>776</v>
      </c>
      <c r="F14226" t="s">
        <v>776</v>
      </c>
      <c r="G14226" t="s">
        <v>37</v>
      </c>
      <c r="H14226" t="s">
        <v>84</v>
      </c>
      <c r="I14226">
        <v>30</v>
      </c>
      <c r="J14226">
        <v>1</v>
      </c>
      <c r="K14226">
        <v>6675</v>
      </c>
      <c r="L14226" t="s">
        <v>471</v>
      </c>
      <c r="M14226" s="2">
        <f>+Table3[[#This Row],[CHW]]/Table3[[#This Row],[Count of Airbill Number]]</f>
        <v>30</v>
      </c>
    </row>
    <row r="14227" spans="2:13">
      <c r="B14227" t="s">
        <v>20</v>
      </c>
      <c r="C14227" t="s">
        <v>472</v>
      </c>
      <c r="D14227" t="s">
        <v>36</v>
      </c>
      <c r="E14227" t="s">
        <v>777</v>
      </c>
      <c r="F14227" t="s">
        <v>778</v>
      </c>
      <c r="G14227" t="s">
        <v>44</v>
      </c>
      <c r="H14227" t="s">
        <v>267</v>
      </c>
      <c r="I14227">
        <v>30</v>
      </c>
      <c r="J14227">
        <v>3</v>
      </c>
      <c r="K14227">
        <v>6676</v>
      </c>
      <c r="L14227" t="s">
        <v>471</v>
      </c>
      <c r="M14227" s="2">
        <f>+Table3[[#This Row],[CHW]]/Table3[[#This Row],[Count of Airbill Number]]</f>
        <v>10</v>
      </c>
    </row>
    <row r="14228" spans="2:13">
      <c r="B14228" t="s">
        <v>20</v>
      </c>
      <c r="C14228" t="s">
        <v>472</v>
      </c>
      <c r="D14228" t="s">
        <v>36</v>
      </c>
      <c r="E14228" t="s">
        <v>778</v>
      </c>
      <c r="F14228" t="s">
        <v>777</v>
      </c>
      <c r="G14228" t="s">
        <v>267</v>
      </c>
      <c r="H14228" t="s">
        <v>44</v>
      </c>
      <c r="I14228">
        <v>30</v>
      </c>
      <c r="J14228">
        <v>2</v>
      </c>
      <c r="K14228">
        <v>6677</v>
      </c>
      <c r="L14228" t="s">
        <v>471</v>
      </c>
      <c r="M14228" s="2">
        <f>+Table3[[#This Row],[CHW]]/Table3[[#This Row],[Count of Airbill Number]]</f>
        <v>15</v>
      </c>
    </row>
    <row r="14229" spans="2:13">
      <c r="B14229" t="s">
        <v>20</v>
      </c>
      <c r="C14229" t="s">
        <v>472</v>
      </c>
      <c r="D14229" t="s">
        <v>36</v>
      </c>
      <c r="E14229" t="s">
        <v>777</v>
      </c>
      <c r="F14229" t="s">
        <v>777</v>
      </c>
      <c r="G14229" t="s">
        <v>227</v>
      </c>
      <c r="H14229" t="s">
        <v>55</v>
      </c>
      <c r="I14229">
        <v>30</v>
      </c>
      <c r="J14229">
        <v>6</v>
      </c>
      <c r="K14229">
        <v>6678</v>
      </c>
      <c r="L14229" t="s">
        <v>471</v>
      </c>
      <c r="M14229" s="2">
        <f>+Table3[[#This Row],[CHW]]/Table3[[#This Row],[Count of Airbill Number]]</f>
        <v>5</v>
      </c>
    </row>
    <row r="14230" spans="2:13">
      <c r="B14230" t="s">
        <v>20</v>
      </c>
      <c r="C14230" t="s">
        <v>472</v>
      </c>
      <c r="D14230" t="s">
        <v>36</v>
      </c>
      <c r="E14230" t="s">
        <v>777</v>
      </c>
      <c r="F14230" t="s">
        <v>776</v>
      </c>
      <c r="G14230" t="s">
        <v>227</v>
      </c>
      <c r="H14230" t="s">
        <v>37</v>
      </c>
      <c r="I14230">
        <v>30</v>
      </c>
      <c r="J14230">
        <v>1</v>
      </c>
      <c r="K14230">
        <v>6679</v>
      </c>
      <c r="L14230" t="s">
        <v>471</v>
      </c>
      <c r="M14230" s="2">
        <f>+Table3[[#This Row],[CHW]]/Table3[[#This Row],[Count of Airbill Number]]</f>
        <v>30</v>
      </c>
    </row>
    <row r="14231" spans="2:13">
      <c r="B14231" t="s">
        <v>20</v>
      </c>
      <c r="C14231" t="s">
        <v>472</v>
      </c>
      <c r="D14231" t="s">
        <v>36</v>
      </c>
      <c r="E14231" t="s">
        <v>777</v>
      </c>
      <c r="F14231" t="s">
        <v>778</v>
      </c>
      <c r="G14231" t="s">
        <v>227</v>
      </c>
      <c r="H14231" t="s">
        <v>267</v>
      </c>
      <c r="I14231">
        <v>30</v>
      </c>
      <c r="J14231">
        <v>2</v>
      </c>
      <c r="K14231">
        <v>6680</v>
      </c>
      <c r="L14231" t="s">
        <v>471</v>
      </c>
      <c r="M14231" s="2">
        <f>+Table3[[#This Row],[CHW]]/Table3[[#This Row],[Count of Airbill Number]]</f>
        <v>15</v>
      </c>
    </row>
    <row r="14232" spans="2:13">
      <c r="B14232" t="s">
        <v>20</v>
      </c>
      <c r="C14232" t="s">
        <v>472</v>
      </c>
      <c r="D14232" t="s">
        <v>36</v>
      </c>
      <c r="E14232" t="s">
        <v>776</v>
      </c>
      <c r="F14232" t="s">
        <v>776</v>
      </c>
      <c r="G14232" t="s">
        <v>187</v>
      </c>
      <c r="H14232" t="s">
        <v>85</v>
      </c>
      <c r="I14232">
        <v>30</v>
      </c>
      <c r="J14232">
        <v>2</v>
      </c>
      <c r="K14232">
        <v>6681</v>
      </c>
      <c r="L14232" t="s">
        <v>471</v>
      </c>
      <c r="M14232" s="2">
        <f>+Table3[[#This Row],[CHW]]/Table3[[#This Row],[Count of Airbill Number]]</f>
        <v>15</v>
      </c>
    </row>
    <row r="14233" spans="2:13">
      <c r="B14233" t="s">
        <v>20</v>
      </c>
      <c r="C14233" t="s">
        <v>472</v>
      </c>
      <c r="D14233" t="s">
        <v>36</v>
      </c>
      <c r="E14233" t="s">
        <v>778</v>
      </c>
      <c r="F14233" t="s">
        <v>776</v>
      </c>
      <c r="G14233" t="s">
        <v>401</v>
      </c>
      <c r="H14233" t="s">
        <v>37</v>
      </c>
      <c r="I14233">
        <v>30</v>
      </c>
      <c r="J14233">
        <v>3</v>
      </c>
      <c r="K14233">
        <v>6682</v>
      </c>
      <c r="L14233" t="s">
        <v>471</v>
      </c>
      <c r="M14233" s="2">
        <f>+Table3[[#This Row],[CHW]]/Table3[[#This Row],[Count of Airbill Number]]</f>
        <v>10</v>
      </c>
    </row>
    <row r="14234" spans="2:13">
      <c r="B14234" t="s">
        <v>20</v>
      </c>
      <c r="C14234" t="s">
        <v>472</v>
      </c>
      <c r="D14234" t="s">
        <v>36</v>
      </c>
      <c r="E14234" t="s">
        <v>778</v>
      </c>
      <c r="F14234" t="s">
        <v>776</v>
      </c>
      <c r="G14234" t="s">
        <v>306</v>
      </c>
      <c r="H14234" t="s">
        <v>66</v>
      </c>
      <c r="I14234">
        <v>30</v>
      </c>
      <c r="J14234">
        <v>3</v>
      </c>
      <c r="K14234">
        <v>6683</v>
      </c>
      <c r="L14234" t="s">
        <v>471</v>
      </c>
      <c r="M14234" s="2">
        <f>+Table3[[#This Row],[CHW]]/Table3[[#This Row],[Count of Airbill Number]]</f>
        <v>10</v>
      </c>
    </row>
    <row r="14235" spans="2:13">
      <c r="B14235" t="s">
        <v>20</v>
      </c>
      <c r="C14235" t="s">
        <v>21</v>
      </c>
      <c r="D14235" t="s">
        <v>22</v>
      </c>
      <c r="E14235" t="s">
        <v>777</v>
      </c>
      <c r="F14235" t="s">
        <v>777</v>
      </c>
      <c r="G14235" t="s">
        <v>290</v>
      </c>
      <c r="H14235" t="s">
        <v>583</v>
      </c>
      <c r="I14235">
        <v>29.9</v>
      </c>
      <c r="J14235">
        <v>7</v>
      </c>
      <c r="K14235">
        <v>6684</v>
      </c>
      <c r="L14235" t="s">
        <v>471</v>
      </c>
      <c r="M14235" s="2">
        <f>+Table3[[#This Row],[CHW]]/Table3[[#This Row],[Count of Airbill Number]]</f>
        <v>4.2714285714285714</v>
      </c>
    </row>
    <row r="14236" spans="2:13">
      <c r="B14236" t="s">
        <v>20</v>
      </c>
      <c r="C14236" t="s">
        <v>472</v>
      </c>
      <c r="D14236" t="s">
        <v>22</v>
      </c>
      <c r="E14236" t="s">
        <v>776</v>
      </c>
      <c r="F14236" t="s">
        <v>776</v>
      </c>
      <c r="G14236" t="s">
        <v>66</v>
      </c>
      <c r="H14236" t="s">
        <v>54</v>
      </c>
      <c r="I14236">
        <v>29.9</v>
      </c>
      <c r="J14236">
        <v>3</v>
      </c>
      <c r="K14236">
        <v>6685</v>
      </c>
      <c r="L14236" t="s">
        <v>471</v>
      </c>
      <c r="M14236" s="2">
        <f>+Table3[[#This Row],[CHW]]/Table3[[#This Row],[Count of Airbill Number]]</f>
        <v>9.9666666666666668</v>
      </c>
    </row>
    <row r="14237" spans="2:13">
      <c r="B14237" t="s">
        <v>20</v>
      </c>
      <c r="C14237" t="s">
        <v>472</v>
      </c>
      <c r="D14237" t="s">
        <v>22</v>
      </c>
      <c r="E14237" t="s">
        <v>778</v>
      </c>
      <c r="F14237" t="s">
        <v>778</v>
      </c>
      <c r="G14237" t="s">
        <v>155</v>
      </c>
      <c r="H14237" t="s">
        <v>86</v>
      </c>
      <c r="I14237">
        <v>29.9</v>
      </c>
      <c r="J14237">
        <v>2</v>
      </c>
      <c r="K14237">
        <v>6686</v>
      </c>
      <c r="L14237" t="s">
        <v>471</v>
      </c>
      <c r="M14237" s="2">
        <f>+Table3[[#This Row],[CHW]]/Table3[[#This Row],[Count of Airbill Number]]</f>
        <v>14.95</v>
      </c>
    </row>
    <row r="14238" spans="2:13">
      <c r="B14238" t="s">
        <v>20</v>
      </c>
      <c r="C14238" t="s">
        <v>472</v>
      </c>
      <c r="D14238" t="s">
        <v>22</v>
      </c>
      <c r="E14238" t="s">
        <v>777</v>
      </c>
      <c r="F14238" t="s">
        <v>778</v>
      </c>
      <c r="G14238" t="s">
        <v>181</v>
      </c>
      <c r="H14238" t="s">
        <v>310</v>
      </c>
      <c r="I14238">
        <v>29.8</v>
      </c>
      <c r="J14238">
        <v>1</v>
      </c>
      <c r="K14238">
        <v>6687</v>
      </c>
      <c r="L14238" t="s">
        <v>471</v>
      </c>
      <c r="M14238" s="2">
        <f>+Table3[[#This Row],[CHW]]/Table3[[#This Row],[Count of Airbill Number]]</f>
        <v>29.8</v>
      </c>
    </row>
    <row r="14239" spans="2:13">
      <c r="B14239" t="s">
        <v>35</v>
      </c>
      <c r="C14239" t="s">
        <v>21</v>
      </c>
      <c r="D14239" t="s">
        <v>36</v>
      </c>
      <c r="E14239" t="s">
        <v>777</v>
      </c>
      <c r="F14239" t="s">
        <v>776</v>
      </c>
      <c r="G14239" t="s">
        <v>27</v>
      </c>
      <c r="H14239" t="s">
        <v>32</v>
      </c>
      <c r="I14239">
        <v>29.5</v>
      </c>
      <c r="J14239">
        <v>2</v>
      </c>
      <c r="K14239">
        <v>6688</v>
      </c>
      <c r="L14239" t="s">
        <v>471</v>
      </c>
      <c r="M14239" s="2">
        <f>+Table3[[#This Row],[CHW]]/Table3[[#This Row],[Count of Airbill Number]]</f>
        <v>14.75</v>
      </c>
    </row>
    <row r="14240" spans="2:13">
      <c r="B14240" t="s">
        <v>35</v>
      </c>
      <c r="C14240" t="s">
        <v>472</v>
      </c>
      <c r="D14240" t="s">
        <v>36</v>
      </c>
      <c r="E14240" t="s">
        <v>778</v>
      </c>
      <c r="F14240" t="s">
        <v>778</v>
      </c>
      <c r="G14240" t="s">
        <v>721</v>
      </c>
      <c r="H14240" t="s">
        <v>283</v>
      </c>
      <c r="I14240">
        <v>29.5</v>
      </c>
      <c r="J14240">
        <v>1</v>
      </c>
      <c r="K14240">
        <v>6689</v>
      </c>
      <c r="L14240" t="s">
        <v>471</v>
      </c>
      <c r="M14240" s="2">
        <f>+Table3[[#This Row],[CHW]]/Table3[[#This Row],[Count of Airbill Number]]</f>
        <v>29.5</v>
      </c>
    </row>
    <row r="14241" spans="2:13">
      <c r="B14241" t="s">
        <v>20</v>
      </c>
      <c r="C14241" t="s">
        <v>21</v>
      </c>
      <c r="D14241" t="s">
        <v>22</v>
      </c>
      <c r="E14241" t="s">
        <v>776</v>
      </c>
      <c r="F14241" t="s">
        <v>776</v>
      </c>
      <c r="G14241" t="s">
        <v>49</v>
      </c>
      <c r="H14241" t="s">
        <v>77</v>
      </c>
      <c r="I14241">
        <v>29.5</v>
      </c>
      <c r="J14241">
        <v>2</v>
      </c>
      <c r="K14241">
        <v>6690</v>
      </c>
      <c r="L14241" t="s">
        <v>471</v>
      </c>
      <c r="M14241" s="2">
        <f>+Table3[[#This Row],[CHW]]/Table3[[#This Row],[Count of Airbill Number]]</f>
        <v>14.75</v>
      </c>
    </row>
    <row r="14242" spans="2:13">
      <c r="B14242" t="s">
        <v>20</v>
      </c>
      <c r="C14242" t="s">
        <v>472</v>
      </c>
      <c r="D14242" t="s">
        <v>22</v>
      </c>
      <c r="E14242" t="s">
        <v>776</v>
      </c>
      <c r="F14242" t="s">
        <v>777</v>
      </c>
      <c r="G14242" t="s">
        <v>66</v>
      </c>
      <c r="H14242" t="s">
        <v>554</v>
      </c>
      <c r="I14242">
        <v>29.5</v>
      </c>
      <c r="J14242">
        <v>1</v>
      </c>
      <c r="K14242">
        <v>6691</v>
      </c>
      <c r="L14242" t="s">
        <v>471</v>
      </c>
      <c r="M14242" s="2">
        <f>+Table3[[#This Row],[CHW]]/Table3[[#This Row],[Count of Airbill Number]]</f>
        <v>29.5</v>
      </c>
    </row>
    <row r="14243" spans="2:13">
      <c r="B14243" t="s">
        <v>20</v>
      </c>
      <c r="C14243" t="s">
        <v>21</v>
      </c>
      <c r="D14243" t="s">
        <v>22</v>
      </c>
      <c r="E14243" t="s">
        <v>776</v>
      </c>
      <c r="F14243" t="s">
        <v>776</v>
      </c>
      <c r="G14243" t="s">
        <v>37</v>
      </c>
      <c r="H14243" t="s">
        <v>175</v>
      </c>
      <c r="I14243">
        <v>29.48</v>
      </c>
      <c r="J14243">
        <v>1</v>
      </c>
      <c r="K14243">
        <v>6692</v>
      </c>
      <c r="L14243" t="s">
        <v>471</v>
      </c>
      <c r="M14243" s="2">
        <f>+Table3[[#This Row],[CHW]]/Table3[[#This Row],[Count of Airbill Number]]</f>
        <v>29.48</v>
      </c>
    </row>
    <row r="14244" spans="2:13">
      <c r="B14244" t="s">
        <v>20</v>
      </c>
      <c r="C14244" t="s">
        <v>472</v>
      </c>
      <c r="D14244" t="s">
        <v>22</v>
      </c>
      <c r="E14244" t="s">
        <v>776</v>
      </c>
      <c r="F14244" t="s">
        <v>776</v>
      </c>
      <c r="G14244" t="s">
        <v>529</v>
      </c>
      <c r="H14244" t="s">
        <v>432</v>
      </c>
      <c r="I14244">
        <v>29.4</v>
      </c>
      <c r="J14244">
        <v>5</v>
      </c>
      <c r="K14244">
        <v>6693</v>
      </c>
      <c r="L14244" t="s">
        <v>471</v>
      </c>
      <c r="M14244" s="2">
        <f>+Table3[[#This Row],[CHW]]/Table3[[#This Row],[Count of Airbill Number]]</f>
        <v>5.88</v>
      </c>
    </row>
    <row r="14245" spans="2:13">
      <c r="B14245" t="s">
        <v>20</v>
      </c>
      <c r="C14245" t="s">
        <v>472</v>
      </c>
      <c r="D14245" t="s">
        <v>22</v>
      </c>
      <c r="E14245" t="s">
        <v>778</v>
      </c>
      <c r="F14245" t="s">
        <v>778</v>
      </c>
      <c r="G14245" t="s">
        <v>81</v>
      </c>
      <c r="H14245" t="s">
        <v>607</v>
      </c>
      <c r="I14245">
        <v>29.3</v>
      </c>
      <c r="J14245">
        <v>2</v>
      </c>
      <c r="K14245">
        <v>6694</v>
      </c>
      <c r="L14245" t="s">
        <v>471</v>
      </c>
      <c r="M14245" s="2">
        <f>+Table3[[#This Row],[CHW]]/Table3[[#This Row],[Count of Airbill Number]]</f>
        <v>14.65</v>
      </c>
    </row>
    <row r="14246" spans="2:13">
      <c r="B14246" t="s">
        <v>20</v>
      </c>
      <c r="C14246" t="s">
        <v>472</v>
      </c>
      <c r="D14246" t="s">
        <v>22</v>
      </c>
      <c r="E14246" t="s">
        <v>776</v>
      </c>
      <c r="F14246" t="s">
        <v>778</v>
      </c>
      <c r="G14246" t="s">
        <v>37</v>
      </c>
      <c r="H14246" t="s">
        <v>498</v>
      </c>
      <c r="I14246">
        <v>29.21</v>
      </c>
      <c r="J14246">
        <v>3</v>
      </c>
      <c r="K14246">
        <v>6695</v>
      </c>
      <c r="L14246" t="s">
        <v>471</v>
      </c>
      <c r="M14246" s="2">
        <f>+Table3[[#This Row],[CHW]]/Table3[[#This Row],[Count of Airbill Number]]</f>
        <v>9.7366666666666664</v>
      </c>
    </row>
    <row r="14247" spans="2:13">
      <c r="B14247" t="s">
        <v>20</v>
      </c>
      <c r="C14247" t="s">
        <v>21</v>
      </c>
      <c r="D14247" t="s">
        <v>22</v>
      </c>
      <c r="E14247" t="s">
        <v>778</v>
      </c>
      <c r="F14247" t="s">
        <v>776</v>
      </c>
      <c r="G14247" t="s">
        <v>297</v>
      </c>
      <c r="H14247" t="s">
        <v>37</v>
      </c>
      <c r="I14247">
        <v>29.2</v>
      </c>
      <c r="J14247">
        <v>27</v>
      </c>
      <c r="K14247">
        <v>6696</v>
      </c>
      <c r="L14247" t="s">
        <v>471</v>
      </c>
      <c r="M14247" s="2">
        <f>+Table3[[#This Row],[CHW]]/Table3[[#This Row],[Count of Airbill Number]]</f>
        <v>1.0814814814814815</v>
      </c>
    </row>
    <row r="14248" spans="2:13">
      <c r="B14248" t="s">
        <v>35</v>
      </c>
      <c r="C14248" t="s">
        <v>472</v>
      </c>
      <c r="D14248" t="s">
        <v>36</v>
      </c>
      <c r="E14248" t="s">
        <v>776</v>
      </c>
      <c r="F14248" t="s">
        <v>777</v>
      </c>
      <c r="G14248" t="s">
        <v>31</v>
      </c>
      <c r="H14248" t="s">
        <v>106</v>
      </c>
      <c r="I14248">
        <v>29</v>
      </c>
      <c r="J14248">
        <v>1</v>
      </c>
      <c r="K14248">
        <v>6697</v>
      </c>
      <c r="L14248" t="s">
        <v>471</v>
      </c>
      <c r="M14248" s="2">
        <f>+Table3[[#This Row],[CHW]]/Table3[[#This Row],[Count of Airbill Number]]</f>
        <v>29</v>
      </c>
    </row>
    <row r="14249" spans="2:13">
      <c r="B14249" t="s">
        <v>35</v>
      </c>
      <c r="C14249" t="s">
        <v>472</v>
      </c>
      <c r="D14249" t="s">
        <v>36</v>
      </c>
      <c r="E14249" t="s">
        <v>776</v>
      </c>
      <c r="F14249" t="s">
        <v>776</v>
      </c>
      <c r="G14249" t="s">
        <v>89</v>
      </c>
      <c r="H14249" t="s">
        <v>66</v>
      </c>
      <c r="I14249">
        <v>29</v>
      </c>
      <c r="J14249">
        <v>1</v>
      </c>
      <c r="K14249">
        <v>6698</v>
      </c>
      <c r="L14249" t="s">
        <v>471</v>
      </c>
      <c r="M14249" s="2">
        <f>+Table3[[#This Row],[CHW]]/Table3[[#This Row],[Count of Airbill Number]]</f>
        <v>29</v>
      </c>
    </row>
    <row r="14250" spans="2:13">
      <c r="B14250" t="s">
        <v>20</v>
      </c>
      <c r="C14250" t="s">
        <v>21</v>
      </c>
      <c r="D14250" t="s">
        <v>22</v>
      </c>
      <c r="E14250" t="s">
        <v>777</v>
      </c>
      <c r="F14250" t="s">
        <v>776</v>
      </c>
      <c r="G14250" t="s">
        <v>179</v>
      </c>
      <c r="H14250" t="s">
        <v>32</v>
      </c>
      <c r="I14250">
        <v>29</v>
      </c>
      <c r="J14250">
        <v>1</v>
      </c>
      <c r="K14250">
        <v>6699</v>
      </c>
      <c r="L14250" t="s">
        <v>471</v>
      </c>
      <c r="M14250" s="2">
        <f>+Table3[[#This Row],[CHW]]/Table3[[#This Row],[Count of Airbill Number]]</f>
        <v>29</v>
      </c>
    </row>
    <row r="14251" spans="2:13">
      <c r="B14251" t="s">
        <v>20</v>
      </c>
      <c r="C14251" t="s">
        <v>21</v>
      </c>
      <c r="D14251" t="s">
        <v>22</v>
      </c>
      <c r="E14251" t="s">
        <v>778</v>
      </c>
      <c r="F14251" t="s">
        <v>778</v>
      </c>
      <c r="G14251" t="s">
        <v>173</v>
      </c>
      <c r="H14251" t="s">
        <v>233</v>
      </c>
      <c r="I14251">
        <v>29</v>
      </c>
      <c r="J14251">
        <v>4</v>
      </c>
      <c r="K14251">
        <v>6700</v>
      </c>
      <c r="L14251" t="s">
        <v>471</v>
      </c>
      <c r="M14251" s="2">
        <f>+Table3[[#This Row],[CHW]]/Table3[[#This Row],[Count of Airbill Number]]</f>
        <v>7.25</v>
      </c>
    </row>
    <row r="14252" spans="2:13">
      <c r="B14252" t="s">
        <v>20</v>
      </c>
      <c r="C14252" t="s">
        <v>21</v>
      </c>
      <c r="D14252" t="s">
        <v>22</v>
      </c>
      <c r="E14252" t="s">
        <v>777</v>
      </c>
      <c r="F14252" t="s">
        <v>776</v>
      </c>
      <c r="G14252" t="s">
        <v>259</v>
      </c>
      <c r="H14252" t="s">
        <v>39</v>
      </c>
      <c r="I14252">
        <v>29</v>
      </c>
      <c r="J14252">
        <v>6</v>
      </c>
      <c r="K14252">
        <v>6701</v>
      </c>
      <c r="L14252" t="s">
        <v>471</v>
      </c>
      <c r="M14252" s="2">
        <f>+Table3[[#This Row],[CHW]]/Table3[[#This Row],[Count of Airbill Number]]</f>
        <v>4.833333333333333</v>
      </c>
    </row>
    <row r="14253" spans="2:13">
      <c r="B14253" t="s">
        <v>20</v>
      </c>
      <c r="C14253" t="s">
        <v>21</v>
      </c>
      <c r="D14253" t="s">
        <v>22</v>
      </c>
      <c r="E14253" t="s">
        <v>778</v>
      </c>
      <c r="F14253" t="s">
        <v>778</v>
      </c>
      <c r="G14253" t="s">
        <v>206</v>
      </c>
      <c r="H14253" t="s">
        <v>51</v>
      </c>
      <c r="I14253">
        <v>29</v>
      </c>
      <c r="J14253">
        <v>18</v>
      </c>
      <c r="K14253">
        <v>6702</v>
      </c>
      <c r="L14253" t="s">
        <v>471</v>
      </c>
      <c r="M14253" s="2">
        <f>+Table3[[#This Row],[CHW]]/Table3[[#This Row],[Count of Airbill Number]]</f>
        <v>1.6111111111111112</v>
      </c>
    </row>
    <row r="14254" spans="2:13">
      <c r="B14254" t="s">
        <v>20</v>
      </c>
      <c r="C14254" t="s">
        <v>21</v>
      </c>
      <c r="D14254" t="s">
        <v>22</v>
      </c>
      <c r="E14254" t="s">
        <v>778</v>
      </c>
      <c r="F14254" t="s">
        <v>776</v>
      </c>
      <c r="G14254" t="s">
        <v>498</v>
      </c>
      <c r="H14254" t="s">
        <v>37</v>
      </c>
      <c r="I14254">
        <v>29</v>
      </c>
      <c r="J14254">
        <v>29</v>
      </c>
      <c r="K14254">
        <v>6703</v>
      </c>
      <c r="L14254" t="s">
        <v>471</v>
      </c>
      <c r="M14254" s="2">
        <f>+Table3[[#This Row],[CHW]]/Table3[[#This Row],[Count of Airbill Number]]</f>
        <v>1</v>
      </c>
    </row>
    <row r="14255" spans="2:13">
      <c r="B14255" t="s">
        <v>20</v>
      </c>
      <c r="C14255" t="s">
        <v>21</v>
      </c>
      <c r="D14255" t="s">
        <v>22</v>
      </c>
      <c r="E14255" t="s">
        <v>778</v>
      </c>
      <c r="F14255" t="s">
        <v>778</v>
      </c>
      <c r="G14255" t="s">
        <v>595</v>
      </c>
      <c r="H14255" t="s">
        <v>86</v>
      </c>
      <c r="I14255">
        <v>29</v>
      </c>
      <c r="J14255">
        <v>15</v>
      </c>
      <c r="K14255">
        <v>6704</v>
      </c>
      <c r="L14255" t="s">
        <v>471</v>
      </c>
      <c r="M14255" s="2">
        <f>+Table3[[#This Row],[CHW]]/Table3[[#This Row],[Count of Airbill Number]]</f>
        <v>1.9333333333333333</v>
      </c>
    </row>
    <row r="14256" spans="2:13">
      <c r="B14256" t="s">
        <v>20</v>
      </c>
      <c r="C14256" t="s">
        <v>21</v>
      </c>
      <c r="D14256" t="s">
        <v>22</v>
      </c>
      <c r="E14256" t="s">
        <v>778</v>
      </c>
      <c r="F14256" t="s">
        <v>778</v>
      </c>
      <c r="G14256" t="s">
        <v>298</v>
      </c>
      <c r="H14256" t="s">
        <v>112</v>
      </c>
      <c r="I14256">
        <v>29</v>
      </c>
      <c r="J14256">
        <v>29</v>
      </c>
      <c r="K14256">
        <v>6705</v>
      </c>
      <c r="L14256" t="s">
        <v>471</v>
      </c>
      <c r="M14256" s="2">
        <f>+Table3[[#This Row],[CHW]]/Table3[[#This Row],[Count of Airbill Number]]</f>
        <v>1</v>
      </c>
    </row>
    <row r="14257" spans="2:13">
      <c r="B14257" t="s">
        <v>20</v>
      </c>
      <c r="C14257" t="s">
        <v>21</v>
      </c>
      <c r="D14257" t="s">
        <v>36</v>
      </c>
      <c r="E14257" t="s">
        <v>777</v>
      </c>
      <c r="F14257" t="s">
        <v>778</v>
      </c>
      <c r="G14257" t="s">
        <v>44</v>
      </c>
      <c r="H14257" t="s">
        <v>269</v>
      </c>
      <c r="I14257">
        <v>29</v>
      </c>
      <c r="J14257">
        <v>27</v>
      </c>
      <c r="K14257">
        <v>6706</v>
      </c>
      <c r="L14257" t="s">
        <v>471</v>
      </c>
      <c r="M14257" s="2">
        <f>+Table3[[#This Row],[CHW]]/Table3[[#This Row],[Count of Airbill Number]]</f>
        <v>1.0740740740740742</v>
      </c>
    </row>
    <row r="14258" spans="2:13">
      <c r="B14258" t="s">
        <v>20</v>
      </c>
      <c r="C14258" t="s">
        <v>472</v>
      </c>
      <c r="D14258" t="s">
        <v>22</v>
      </c>
      <c r="E14258" t="s">
        <v>777</v>
      </c>
      <c r="F14258" t="s">
        <v>777</v>
      </c>
      <c r="G14258" t="s">
        <v>38</v>
      </c>
      <c r="H14258" t="s">
        <v>179</v>
      </c>
      <c r="I14258">
        <v>29</v>
      </c>
      <c r="J14258">
        <v>2</v>
      </c>
      <c r="K14258">
        <v>6707</v>
      </c>
      <c r="L14258" t="s">
        <v>471</v>
      </c>
      <c r="M14258" s="2">
        <f>+Table3[[#This Row],[CHW]]/Table3[[#This Row],[Count of Airbill Number]]</f>
        <v>14.5</v>
      </c>
    </row>
    <row r="14259" spans="2:13">
      <c r="B14259" t="s">
        <v>20</v>
      </c>
      <c r="C14259" t="s">
        <v>472</v>
      </c>
      <c r="D14259" t="s">
        <v>22</v>
      </c>
      <c r="E14259" t="s">
        <v>777</v>
      </c>
      <c r="F14259" t="s">
        <v>776</v>
      </c>
      <c r="G14259" t="s">
        <v>374</v>
      </c>
      <c r="H14259" t="s">
        <v>312</v>
      </c>
      <c r="I14259">
        <v>29</v>
      </c>
      <c r="J14259">
        <v>2</v>
      </c>
      <c r="K14259">
        <v>6708</v>
      </c>
      <c r="L14259" t="s">
        <v>471</v>
      </c>
      <c r="M14259" s="2">
        <f>+Table3[[#This Row],[CHW]]/Table3[[#This Row],[Count of Airbill Number]]</f>
        <v>14.5</v>
      </c>
    </row>
    <row r="14260" spans="2:13">
      <c r="B14260" t="s">
        <v>20</v>
      </c>
      <c r="C14260" t="s">
        <v>472</v>
      </c>
      <c r="D14260" t="s">
        <v>22</v>
      </c>
      <c r="E14260" t="s">
        <v>777</v>
      </c>
      <c r="F14260" t="s">
        <v>777</v>
      </c>
      <c r="G14260" t="s">
        <v>484</v>
      </c>
      <c r="H14260" t="s">
        <v>605</v>
      </c>
      <c r="I14260">
        <v>29</v>
      </c>
      <c r="J14260">
        <v>3</v>
      </c>
      <c r="K14260">
        <v>6709</v>
      </c>
      <c r="L14260" t="s">
        <v>471</v>
      </c>
      <c r="M14260" s="2">
        <f>+Table3[[#This Row],[CHW]]/Table3[[#This Row],[Count of Airbill Number]]</f>
        <v>9.6666666666666661</v>
      </c>
    </row>
    <row r="14261" spans="2:13">
      <c r="B14261" t="s">
        <v>20</v>
      </c>
      <c r="C14261" t="s">
        <v>472</v>
      </c>
      <c r="D14261" t="s">
        <v>22</v>
      </c>
      <c r="E14261" t="s">
        <v>777</v>
      </c>
      <c r="F14261" t="s">
        <v>778</v>
      </c>
      <c r="G14261" t="s">
        <v>274</v>
      </c>
      <c r="H14261" t="s">
        <v>124</v>
      </c>
      <c r="I14261">
        <v>29</v>
      </c>
      <c r="J14261">
        <v>2</v>
      </c>
      <c r="K14261">
        <v>6710</v>
      </c>
      <c r="L14261" t="s">
        <v>471</v>
      </c>
      <c r="M14261" s="2">
        <f>+Table3[[#This Row],[CHW]]/Table3[[#This Row],[Count of Airbill Number]]</f>
        <v>14.5</v>
      </c>
    </row>
    <row r="14262" spans="2:13">
      <c r="B14262" t="s">
        <v>20</v>
      </c>
      <c r="C14262" t="s">
        <v>472</v>
      </c>
      <c r="D14262" t="s">
        <v>22</v>
      </c>
      <c r="E14262" t="s">
        <v>776</v>
      </c>
      <c r="F14262" t="s">
        <v>776</v>
      </c>
      <c r="G14262" t="s">
        <v>40</v>
      </c>
      <c r="H14262" t="s">
        <v>123</v>
      </c>
      <c r="I14262">
        <v>29</v>
      </c>
      <c r="J14262">
        <v>2</v>
      </c>
      <c r="K14262">
        <v>6711</v>
      </c>
      <c r="L14262" t="s">
        <v>471</v>
      </c>
      <c r="M14262" s="2">
        <f>+Table3[[#This Row],[CHW]]/Table3[[#This Row],[Count of Airbill Number]]</f>
        <v>14.5</v>
      </c>
    </row>
    <row r="14263" spans="2:13">
      <c r="B14263" t="s">
        <v>20</v>
      </c>
      <c r="C14263" t="s">
        <v>472</v>
      </c>
      <c r="D14263" t="s">
        <v>22</v>
      </c>
      <c r="E14263" t="s">
        <v>776</v>
      </c>
      <c r="F14263" t="s">
        <v>776</v>
      </c>
      <c r="G14263" t="s">
        <v>122</v>
      </c>
      <c r="H14263" t="s">
        <v>152</v>
      </c>
      <c r="I14263">
        <v>29</v>
      </c>
      <c r="J14263">
        <v>2</v>
      </c>
      <c r="K14263">
        <v>6712</v>
      </c>
      <c r="L14263" t="s">
        <v>471</v>
      </c>
      <c r="M14263" s="2">
        <f>+Table3[[#This Row],[CHW]]/Table3[[#This Row],[Count of Airbill Number]]</f>
        <v>14.5</v>
      </c>
    </row>
    <row r="14264" spans="2:13">
      <c r="B14264" t="s">
        <v>20</v>
      </c>
      <c r="C14264" t="s">
        <v>472</v>
      </c>
      <c r="D14264" t="s">
        <v>22</v>
      </c>
      <c r="E14264" t="s">
        <v>778</v>
      </c>
      <c r="F14264" t="s">
        <v>777</v>
      </c>
      <c r="G14264" t="s">
        <v>206</v>
      </c>
      <c r="H14264" t="s">
        <v>154</v>
      </c>
      <c r="I14264">
        <v>29</v>
      </c>
      <c r="J14264">
        <v>5</v>
      </c>
      <c r="K14264">
        <v>6713</v>
      </c>
      <c r="L14264" t="s">
        <v>471</v>
      </c>
      <c r="M14264" s="2">
        <f>+Table3[[#This Row],[CHW]]/Table3[[#This Row],[Count of Airbill Number]]</f>
        <v>5.8</v>
      </c>
    </row>
    <row r="14265" spans="2:13">
      <c r="B14265" t="s">
        <v>20</v>
      </c>
      <c r="C14265" t="s">
        <v>472</v>
      </c>
      <c r="D14265" t="s">
        <v>22</v>
      </c>
      <c r="E14265" t="s">
        <v>778</v>
      </c>
      <c r="F14265" t="s">
        <v>778</v>
      </c>
      <c r="G14265" t="s">
        <v>267</v>
      </c>
      <c r="H14265" t="s">
        <v>353</v>
      </c>
      <c r="I14265">
        <v>29</v>
      </c>
      <c r="J14265">
        <v>1</v>
      </c>
      <c r="K14265">
        <v>6714</v>
      </c>
      <c r="L14265" t="s">
        <v>471</v>
      </c>
      <c r="M14265" s="2">
        <f>+Table3[[#This Row],[CHW]]/Table3[[#This Row],[Count of Airbill Number]]</f>
        <v>29</v>
      </c>
    </row>
    <row r="14266" spans="2:13">
      <c r="B14266" t="s">
        <v>20</v>
      </c>
      <c r="C14266" t="s">
        <v>472</v>
      </c>
      <c r="D14266" t="s">
        <v>22</v>
      </c>
      <c r="E14266" t="s">
        <v>776</v>
      </c>
      <c r="F14266" t="s">
        <v>778</v>
      </c>
      <c r="G14266" t="s">
        <v>32</v>
      </c>
      <c r="H14266" t="s">
        <v>297</v>
      </c>
      <c r="I14266">
        <v>29</v>
      </c>
      <c r="J14266">
        <v>2</v>
      </c>
      <c r="K14266">
        <v>6715</v>
      </c>
      <c r="L14266" t="s">
        <v>471</v>
      </c>
      <c r="M14266" s="2">
        <f>+Table3[[#This Row],[CHW]]/Table3[[#This Row],[Count of Airbill Number]]</f>
        <v>14.5</v>
      </c>
    </row>
    <row r="14267" spans="2:13">
      <c r="B14267" t="s">
        <v>20</v>
      </c>
      <c r="C14267" t="s">
        <v>472</v>
      </c>
      <c r="D14267" t="s">
        <v>22</v>
      </c>
      <c r="E14267" t="s">
        <v>776</v>
      </c>
      <c r="F14267" t="s">
        <v>776</v>
      </c>
      <c r="G14267" t="s">
        <v>123</v>
      </c>
      <c r="H14267" t="s">
        <v>107</v>
      </c>
      <c r="I14267">
        <v>29</v>
      </c>
      <c r="J14267">
        <v>1</v>
      </c>
      <c r="K14267">
        <v>6716</v>
      </c>
      <c r="L14267" t="s">
        <v>471</v>
      </c>
      <c r="M14267" s="2">
        <f>+Table3[[#This Row],[CHW]]/Table3[[#This Row],[Count of Airbill Number]]</f>
        <v>29</v>
      </c>
    </row>
    <row r="14268" spans="2:13">
      <c r="B14268" t="s">
        <v>20</v>
      </c>
      <c r="C14268" t="s">
        <v>472</v>
      </c>
      <c r="D14268" t="s">
        <v>22</v>
      </c>
      <c r="E14268" t="s">
        <v>777</v>
      </c>
      <c r="F14268" t="s">
        <v>778</v>
      </c>
      <c r="G14268" t="s">
        <v>190</v>
      </c>
      <c r="H14268" t="s">
        <v>260</v>
      </c>
      <c r="I14268">
        <v>29</v>
      </c>
      <c r="J14268">
        <v>1</v>
      </c>
      <c r="K14268">
        <v>6717</v>
      </c>
      <c r="L14268" t="s">
        <v>471</v>
      </c>
      <c r="M14268" s="2">
        <f>+Table3[[#This Row],[CHW]]/Table3[[#This Row],[Count of Airbill Number]]</f>
        <v>29</v>
      </c>
    </row>
    <row r="14269" spans="2:13">
      <c r="B14269" t="s">
        <v>20</v>
      </c>
      <c r="C14269" t="s">
        <v>472</v>
      </c>
      <c r="D14269" t="s">
        <v>36</v>
      </c>
      <c r="E14269" t="s">
        <v>776</v>
      </c>
      <c r="F14269" t="s">
        <v>776</v>
      </c>
      <c r="G14269" t="s">
        <v>85</v>
      </c>
      <c r="H14269" t="s">
        <v>46</v>
      </c>
      <c r="I14269">
        <v>29</v>
      </c>
      <c r="J14269">
        <v>2</v>
      </c>
      <c r="K14269">
        <v>6718</v>
      </c>
      <c r="L14269" t="s">
        <v>471</v>
      </c>
      <c r="M14269" s="2">
        <f>+Table3[[#This Row],[CHW]]/Table3[[#This Row],[Count of Airbill Number]]</f>
        <v>14.5</v>
      </c>
    </row>
    <row r="14270" spans="2:13">
      <c r="B14270" t="s">
        <v>20</v>
      </c>
      <c r="C14270" t="s">
        <v>472</v>
      </c>
      <c r="D14270" t="s">
        <v>36</v>
      </c>
      <c r="E14270" t="s">
        <v>776</v>
      </c>
      <c r="F14270" t="s">
        <v>776</v>
      </c>
      <c r="G14270" t="s">
        <v>85</v>
      </c>
      <c r="H14270" t="s">
        <v>69</v>
      </c>
      <c r="I14270">
        <v>29</v>
      </c>
      <c r="J14270">
        <v>2</v>
      </c>
      <c r="K14270">
        <v>6719</v>
      </c>
      <c r="L14270" t="s">
        <v>471</v>
      </c>
      <c r="M14270" s="2">
        <f>+Table3[[#This Row],[CHW]]/Table3[[#This Row],[Count of Airbill Number]]</f>
        <v>14.5</v>
      </c>
    </row>
    <row r="14271" spans="2:13">
      <c r="B14271" t="s">
        <v>20</v>
      </c>
      <c r="C14271" t="s">
        <v>21</v>
      </c>
      <c r="D14271" t="s">
        <v>22</v>
      </c>
      <c r="E14271" t="s">
        <v>778</v>
      </c>
      <c r="F14271" t="s">
        <v>778</v>
      </c>
      <c r="G14271" t="s">
        <v>124</v>
      </c>
      <c r="H14271" t="s">
        <v>260</v>
      </c>
      <c r="I14271">
        <v>28.96</v>
      </c>
      <c r="J14271">
        <v>3</v>
      </c>
      <c r="K14271">
        <v>6720</v>
      </c>
      <c r="L14271" t="s">
        <v>471</v>
      </c>
      <c r="M14271" s="2">
        <f>+Table3[[#This Row],[CHW]]/Table3[[#This Row],[Count of Airbill Number]]</f>
        <v>9.6533333333333342</v>
      </c>
    </row>
    <row r="14272" spans="2:13">
      <c r="B14272" t="s">
        <v>20</v>
      </c>
      <c r="C14272" t="s">
        <v>472</v>
      </c>
      <c r="D14272" t="s">
        <v>22</v>
      </c>
      <c r="E14272" t="s">
        <v>778</v>
      </c>
      <c r="F14272" t="s">
        <v>778</v>
      </c>
      <c r="G14272" t="s">
        <v>150</v>
      </c>
      <c r="H14272" t="s">
        <v>719</v>
      </c>
      <c r="I14272">
        <v>28.88</v>
      </c>
      <c r="J14272">
        <v>1</v>
      </c>
      <c r="K14272">
        <v>6721</v>
      </c>
      <c r="L14272" t="s">
        <v>471</v>
      </c>
      <c r="M14272" s="2">
        <f>+Table3[[#This Row],[CHW]]/Table3[[#This Row],[Count of Airbill Number]]</f>
        <v>28.88</v>
      </c>
    </row>
    <row r="14273" spans="2:13">
      <c r="B14273" t="s">
        <v>20</v>
      </c>
      <c r="C14273" t="s">
        <v>472</v>
      </c>
      <c r="D14273" t="s">
        <v>22</v>
      </c>
      <c r="E14273" t="s">
        <v>778</v>
      </c>
      <c r="F14273" t="s">
        <v>778</v>
      </c>
      <c r="G14273" t="s">
        <v>150</v>
      </c>
      <c r="H14273" t="s">
        <v>671</v>
      </c>
      <c r="I14273">
        <v>28.88</v>
      </c>
      <c r="J14273">
        <v>1</v>
      </c>
      <c r="K14273">
        <v>6722</v>
      </c>
      <c r="L14273" t="s">
        <v>471</v>
      </c>
      <c r="M14273" s="2">
        <f>+Table3[[#This Row],[CHW]]/Table3[[#This Row],[Count of Airbill Number]]</f>
        <v>28.88</v>
      </c>
    </row>
    <row r="14274" spans="2:13">
      <c r="B14274" t="s">
        <v>20</v>
      </c>
      <c r="C14274" t="s">
        <v>472</v>
      </c>
      <c r="D14274" t="s">
        <v>22</v>
      </c>
      <c r="E14274" t="s">
        <v>776</v>
      </c>
      <c r="F14274" t="s">
        <v>776</v>
      </c>
      <c r="G14274" t="s">
        <v>67</v>
      </c>
      <c r="H14274" t="s">
        <v>49</v>
      </c>
      <c r="I14274">
        <v>28.660059999999998</v>
      </c>
      <c r="J14274">
        <v>2</v>
      </c>
      <c r="K14274">
        <v>6723</v>
      </c>
      <c r="L14274" t="s">
        <v>471</v>
      </c>
      <c r="M14274" s="2">
        <f>+Table3[[#This Row],[CHW]]/Table3[[#This Row],[Count of Airbill Number]]</f>
        <v>14.330029999999999</v>
      </c>
    </row>
    <row r="14275" spans="2:13">
      <c r="B14275" t="s">
        <v>35</v>
      </c>
      <c r="C14275" t="s">
        <v>21</v>
      </c>
      <c r="D14275" t="s">
        <v>36</v>
      </c>
      <c r="E14275" t="s">
        <v>776</v>
      </c>
      <c r="F14275" t="s">
        <v>776</v>
      </c>
      <c r="G14275" t="s">
        <v>37</v>
      </c>
      <c r="H14275" t="s">
        <v>53</v>
      </c>
      <c r="I14275">
        <v>28.6</v>
      </c>
      <c r="J14275">
        <v>3</v>
      </c>
      <c r="K14275">
        <v>6724</v>
      </c>
      <c r="L14275" t="s">
        <v>471</v>
      </c>
      <c r="M14275" s="2">
        <f>+Table3[[#This Row],[CHW]]/Table3[[#This Row],[Count of Airbill Number]]</f>
        <v>9.5333333333333332</v>
      </c>
    </row>
    <row r="14276" spans="2:13">
      <c r="B14276" t="s">
        <v>20</v>
      </c>
      <c r="C14276" t="s">
        <v>21</v>
      </c>
      <c r="D14276" t="s">
        <v>22</v>
      </c>
      <c r="E14276" t="s">
        <v>776</v>
      </c>
      <c r="F14276" t="s">
        <v>778</v>
      </c>
      <c r="G14276" t="s">
        <v>37</v>
      </c>
      <c r="H14276" t="s">
        <v>261</v>
      </c>
      <c r="I14276">
        <v>28.430000000000003</v>
      </c>
      <c r="J14276">
        <v>18</v>
      </c>
      <c r="K14276">
        <v>6725</v>
      </c>
      <c r="L14276" t="s">
        <v>471</v>
      </c>
      <c r="M14276" s="2">
        <f>+Table3[[#This Row],[CHW]]/Table3[[#This Row],[Count of Airbill Number]]</f>
        <v>1.5794444444444447</v>
      </c>
    </row>
    <row r="14277" spans="2:13">
      <c r="B14277" t="s">
        <v>20</v>
      </c>
      <c r="C14277" t="s">
        <v>21</v>
      </c>
      <c r="D14277" t="s">
        <v>22</v>
      </c>
      <c r="E14277" t="s">
        <v>778</v>
      </c>
      <c r="F14277" t="s">
        <v>777</v>
      </c>
      <c r="G14277" t="s">
        <v>109</v>
      </c>
      <c r="H14277" t="s">
        <v>374</v>
      </c>
      <c r="I14277">
        <v>28.29</v>
      </c>
      <c r="J14277">
        <v>4</v>
      </c>
      <c r="K14277">
        <v>6726</v>
      </c>
      <c r="L14277" t="s">
        <v>471</v>
      </c>
      <c r="M14277" s="2">
        <f>+Table3[[#This Row],[CHW]]/Table3[[#This Row],[Count of Airbill Number]]</f>
        <v>7.0724999999999998</v>
      </c>
    </row>
    <row r="14278" spans="2:13">
      <c r="B14278" t="s">
        <v>20</v>
      </c>
      <c r="C14278" t="s">
        <v>21</v>
      </c>
      <c r="D14278" t="s">
        <v>22</v>
      </c>
      <c r="E14278" t="s">
        <v>776</v>
      </c>
      <c r="F14278" t="s">
        <v>776</v>
      </c>
      <c r="G14278" t="s">
        <v>59</v>
      </c>
      <c r="H14278" t="s">
        <v>37</v>
      </c>
      <c r="I14278">
        <v>28.074851000000002</v>
      </c>
      <c r="J14278">
        <v>6</v>
      </c>
      <c r="K14278">
        <v>6727</v>
      </c>
      <c r="L14278" t="s">
        <v>471</v>
      </c>
      <c r="M14278" s="2">
        <f>+Table3[[#This Row],[CHW]]/Table3[[#This Row],[Count of Airbill Number]]</f>
        <v>4.6791418333333334</v>
      </c>
    </row>
    <row r="14279" spans="2:13">
      <c r="B14279" t="s">
        <v>35</v>
      </c>
      <c r="C14279" t="s">
        <v>472</v>
      </c>
      <c r="D14279" t="s">
        <v>36</v>
      </c>
      <c r="E14279" t="s">
        <v>776</v>
      </c>
      <c r="F14279" t="s">
        <v>778</v>
      </c>
      <c r="G14279" t="s">
        <v>39</v>
      </c>
      <c r="H14279" t="s">
        <v>171</v>
      </c>
      <c r="I14279">
        <v>28</v>
      </c>
      <c r="J14279">
        <v>1</v>
      </c>
      <c r="K14279">
        <v>6728</v>
      </c>
      <c r="L14279" t="s">
        <v>471</v>
      </c>
      <c r="M14279" s="2">
        <f>+Table3[[#This Row],[CHW]]/Table3[[#This Row],[Count of Airbill Number]]</f>
        <v>28</v>
      </c>
    </row>
    <row r="14280" spans="2:13">
      <c r="B14280" t="s">
        <v>35</v>
      </c>
      <c r="C14280" t="s">
        <v>472</v>
      </c>
      <c r="D14280" t="s">
        <v>36</v>
      </c>
      <c r="E14280" t="s">
        <v>777</v>
      </c>
      <c r="F14280" t="s">
        <v>777</v>
      </c>
      <c r="G14280" t="s">
        <v>259</v>
      </c>
      <c r="H14280" t="s">
        <v>489</v>
      </c>
      <c r="I14280">
        <v>28</v>
      </c>
      <c r="J14280">
        <v>2</v>
      </c>
      <c r="K14280">
        <v>6729</v>
      </c>
      <c r="L14280" t="s">
        <v>471</v>
      </c>
      <c r="M14280" s="2">
        <f>+Table3[[#This Row],[CHW]]/Table3[[#This Row],[Count of Airbill Number]]</f>
        <v>14</v>
      </c>
    </row>
    <row r="14281" spans="2:13">
      <c r="B14281" t="s">
        <v>20</v>
      </c>
      <c r="C14281" t="s">
        <v>21</v>
      </c>
      <c r="D14281" t="s">
        <v>22</v>
      </c>
      <c r="E14281" t="s">
        <v>778</v>
      </c>
      <c r="F14281" t="s">
        <v>776</v>
      </c>
      <c r="G14281" t="s">
        <v>393</v>
      </c>
      <c r="H14281" t="s">
        <v>66</v>
      </c>
      <c r="I14281">
        <v>28</v>
      </c>
      <c r="J14281">
        <v>22</v>
      </c>
      <c r="K14281">
        <v>6730</v>
      </c>
      <c r="L14281" t="s">
        <v>471</v>
      </c>
      <c r="M14281" s="2">
        <f>+Table3[[#This Row],[CHW]]/Table3[[#This Row],[Count of Airbill Number]]</f>
        <v>1.2727272727272727</v>
      </c>
    </row>
    <row r="14282" spans="2:13">
      <c r="B14282" t="s">
        <v>20</v>
      </c>
      <c r="C14282" t="s">
        <v>21</v>
      </c>
      <c r="D14282" t="s">
        <v>22</v>
      </c>
      <c r="E14282" t="s">
        <v>778</v>
      </c>
      <c r="F14282" t="s">
        <v>778</v>
      </c>
      <c r="G14282" t="s">
        <v>490</v>
      </c>
      <c r="H14282" t="s">
        <v>86</v>
      </c>
      <c r="I14282">
        <v>28</v>
      </c>
      <c r="J14282">
        <v>28</v>
      </c>
      <c r="K14282">
        <v>6731</v>
      </c>
      <c r="L14282" t="s">
        <v>471</v>
      </c>
      <c r="M14282" s="2">
        <f>+Table3[[#This Row],[CHW]]/Table3[[#This Row],[Count of Airbill Number]]</f>
        <v>1</v>
      </c>
    </row>
    <row r="14283" spans="2:13">
      <c r="B14283" t="s">
        <v>20</v>
      </c>
      <c r="C14283" t="s">
        <v>21</v>
      </c>
      <c r="D14283" t="s">
        <v>22</v>
      </c>
      <c r="E14283" t="s">
        <v>778</v>
      </c>
      <c r="F14283" t="s">
        <v>778</v>
      </c>
      <c r="G14283" t="s">
        <v>112</v>
      </c>
      <c r="H14283" t="s">
        <v>358</v>
      </c>
      <c r="I14283">
        <v>28</v>
      </c>
      <c r="J14283">
        <v>9</v>
      </c>
      <c r="K14283">
        <v>6732</v>
      </c>
      <c r="L14283" t="s">
        <v>471</v>
      </c>
      <c r="M14283" s="2">
        <f>+Table3[[#This Row],[CHW]]/Table3[[#This Row],[Count of Airbill Number]]</f>
        <v>3.1111111111111112</v>
      </c>
    </row>
    <row r="14284" spans="2:13">
      <c r="B14284" t="s">
        <v>20</v>
      </c>
      <c r="C14284" t="s">
        <v>21</v>
      </c>
      <c r="D14284" t="s">
        <v>22</v>
      </c>
      <c r="E14284" t="s">
        <v>777</v>
      </c>
      <c r="F14284" t="s">
        <v>777</v>
      </c>
      <c r="G14284" t="s">
        <v>574</v>
      </c>
      <c r="H14284" t="s">
        <v>179</v>
      </c>
      <c r="I14284">
        <v>28</v>
      </c>
      <c r="J14284">
        <v>28</v>
      </c>
      <c r="K14284">
        <v>6733</v>
      </c>
      <c r="L14284" t="s">
        <v>471</v>
      </c>
      <c r="M14284" s="2">
        <f>+Table3[[#This Row],[CHW]]/Table3[[#This Row],[Count of Airbill Number]]</f>
        <v>1</v>
      </c>
    </row>
    <row r="14285" spans="2:13">
      <c r="B14285" t="s">
        <v>20</v>
      </c>
      <c r="C14285" t="s">
        <v>21</v>
      </c>
      <c r="D14285" t="s">
        <v>22</v>
      </c>
      <c r="E14285" t="s">
        <v>778</v>
      </c>
      <c r="F14285" t="s">
        <v>776</v>
      </c>
      <c r="G14285" t="s">
        <v>161</v>
      </c>
      <c r="H14285" t="s">
        <v>37</v>
      </c>
      <c r="I14285">
        <v>28</v>
      </c>
      <c r="J14285">
        <v>14</v>
      </c>
      <c r="K14285">
        <v>6734</v>
      </c>
      <c r="L14285" t="s">
        <v>471</v>
      </c>
      <c r="M14285" s="2">
        <f>+Table3[[#This Row],[CHW]]/Table3[[#This Row],[Count of Airbill Number]]</f>
        <v>2</v>
      </c>
    </row>
    <row r="14286" spans="2:13">
      <c r="B14286" t="s">
        <v>20</v>
      </c>
      <c r="C14286" t="s">
        <v>21</v>
      </c>
      <c r="D14286" t="s">
        <v>22</v>
      </c>
      <c r="E14286" t="s">
        <v>777</v>
      </c>
      <c r="F14286" t="s">
        <v>778</v>
      </c>
      <c r="G14286" t="s">
        <v>115</v>
      </c>
      <c r="H14286" t="s">
        <v>51</v>
      </c>
      <c r="I14286">
        <v>28</v>
      </c>
      <c r="J14286">
        <v>7</v>
      </c>
      <c r="K14286">
        <v>6735</v>
      </c>
      <c r="L14286" t="s">
        <v>471</v>
      </c>
      <c r="M14286" s="2">
        <f>+Table3[[#This Row],[CHW]]/Table3[[#This Row],[Count of Airbill Number]]</f>
        <v>4</v>
      </c>
    </row>
    <row r="14287" spans="2:13">
      <c r="B14287" t="s">
        <v>20</v>
      </c>
      <c r="C14287" t="s">
        <v>21</v>
      </c>
      <c r="D14287" t="s">
        <v>22</v>
      </c>
      <c r="E14287" t="s">
        <v>776</v>
      </c>
      <c r="F14287" t="s">
        <v>776</v>
      </c>
      <c r="G14287" t="s">
        <v>66</v>
      </c>
      <c r="H14287" t="s">
        <v>53</v>
      </c>
      <c r="I14287">
        <v>28</v>
      </c>
      <c r="J14287">
        <v>12</v>
      </c>
      <c r="K14287">
        <v>6736</v>
      </c>
      <c r="L14287" t="s">
        <v>471</v>
      </c>
      <c r="M14287" s="2">
        <f>+Table3[[#This Row],[CHW]]/Table3[[#This Row],[Count of Airbill Number]]</f>
        <v>2.3333333333333335</v>
      </c>
    </row>
    <row r="14288" spans="2:13">
      <c r="B14288" t="s">
        <v>20</v>
      </c>
      <c r="C14288" t="s">
        <v>21</v>
      </c>
      <c r="D14288" t="s">
        <v>22</v>
      </c>
      <c r="E14288" t="s">
        <v>778</v>
      </c>
      <c r="F14288" t="s">
        <v>778</v>
      </c>
      <c r="G14288" t="s">
        <v>86</v>
      </c>
      <c r="H14288" t="s">
        <v>161</v>
      </c>
      <c r="I14288">
        <v>28</v>
      </c>
      <c r="J14288">
        <v>9</v>
      </c>
      <c r="K14288">
        <v>6737</v>
      </c>
      <c r="L14288" t="s">
        <v>471</v>
      </c>
      <c r="M14288" s="2">
        <f>+Table3[[#This Row],[CHW]]/Table3[[#This Row],[Count of Airbill Number]]</f>
        <v>3.1111111111111112</v>
      </c>
    </row>
    <row r="14289" spans="2:13">
      <c r="B14289" t="s">
        <v>20</v>
      </c>
      <c r="C14289" t="s">
        <v>21</v>
      </c>
      <c r="D14289" t="s">
        <v>22</v>
      </c>
      <c r="E14289" t="s">
        <v>778</v>
      </c>
      <c r="F14289" t="s">
        <v>778</v>
      </c>
      <c r="G14289" t="s">
        <v>358</v>
      </c>
      <c r="H14289" t="s">
        <v>173</v>
      </c>
      <c r="I14289">
        <v>28</v>
      </c>
      <c r="J14289">
        <v>1</v>
      </c>
      <c r="K14289">
        <v>6738</v>
      </c>
      <c r="L14289" t="s">
        <v>471</v>
      </c>
      <c r="M14289" s="2">
        <f>+Table3[[#This Row],[CHW]]/Table3[[#This Row],[Count of Airbill Number]]</f>
        <v>28</v>
      </c>
    </row>
    <row r="14290" spans="2:13">
      <c r="B14290" t="s">
        <v>20</v>
      </c>
      <c r="C14290" t="s">
        <v>21</v>
      </c>
      <c r="D14290" t="s">
        <v>22</v>
      </c>
      <c r="E14290" t="s">
        <v>778</v>
      </c>
      <c r="F14290" t="s">
        <v>778</v>
      </c>
      <c r="G14290" t="s">
        <v>358</v>
      </c>
      <c r="H14290" t="s">
        <v>90</v>
      </c>
      <c r="I14290">
        <v>28</v>
      </c>
      <c r="J14290">
        <v>4</v>
      </c>
      <c r="K14290">
        <v>6739</v>
      </c>
      <c r="L14290" t="s">
        <v>471</v>
      </c>
      <c r="M14290" s="2">
        <f>+Table3[[#This Row],[CHW]]/Table3[[#This Row],[Count of Airbill Number]]</f>
        <v>7</v>
      </c>
    </row>
    <row r="14291" spans="2:13">
      <c r="B14291" t="s">
        <v>20</v>
      </c>
      <c r="C14291" t="s">
        <v>21</v>
      </c>
      <c r="D14291" t="s">
        <v>22</v>
      </c>
      <c r="E14291" t="s">
        <v>777</v>
      </c>
      <c r="F14291" t="s">
        <v>777</v>
      </c>
      <c r="G14291" t="s">
        <v>27</v>
      </c>
      <c r="H14291" t="s">
        <v>29</v>
      </c>
      <c r="I14291">
        <v>28</v>
      </c>
      <c r="J14291">
        <v>11</v>
      </c>
      <c r="K14291">
        <v>6740</v>
      </c>
      <c r="L14291" t="s">
        <v>471</v>
      </c>
      <c r="M14291" s="2">
        <f>+Table3[[#This Row],[CHW]]/Table3[[#This Row],[Count of Airbill Number]]</f>
        <v>2.5454545454545454</v>
      </c>
    </row>
    <row r="14292" spans="2:13">
      <c r="B14292" t="s">
        <v>20</v>
      </c>
      <c r="C14292" t="s">
        <v>21</v>
      </c>
      <c r="D14292" t="s">
        <v>22</v>
      </c>
      <c r="E14292" t="s">
        <v>777</v>
      </c>
      <c r="F14292" t="s">
        <v>778</v>
      </c>
      <c r="G14292" t="s">
        <v>29</v>
      </c>
      <c r="H14292" t="s">
        <v>153</v>
      </c>
      <c r="I14292">
        <v>28</v>
      </c>
      <c r="J14292">
        <v>4</v>
      </c>
      <c r="K14292">
        <v>6741</v>
      </c>
      <c r="L14292" t="s">
        <v>471</v>
      </c>
      <c r="M14292" s="2">
        <f>+Table3[[#This Row],[CHW]]/Table3[[#This Row],[Count of Airbill Number]]</f>
        <v>7</v>
      </c>
    </row>
    <row r="14293" spans="2:13">
      <c r="B14293" t="s">
        <v>20</v>
      </c>
      <c r="C14293" t="s">
        <v>21</v>
      </c>
      <c r="D14293" t="s">
        <v>22</v>
      </c>
      <c r="E14293" t="s">
        <v>777</v>
      </c>
      <c r="F14293" t="s">
        <v>776</v>
      </c>
      <c r="G14293" t="s">
        <v>29</v>
      </c>
      <c r="H14293" t="s">
        <v>85</v>
      </c>
      <c r="I14293">
        <v>28</v>
      </c>
      <c r="J14293">
        <v>2</v>
      </c>
      <c r="K14293">
        <v>6742</v>
      </c>
      <c r="L14293" t="s">
        <v>471</v>
      </c>
      <c r="M14293" s="2">
        <f>+Table3[[#This Row],[CHW]]/Table3[[#This Row],[Count of Airbill Number]]</f>
        <v>14</v>
      </c>
    </row>
    <row r="14294" spans="2:13">
      <c r="B14294" t="s">
        <v>20</v>
      </c>
      <c r="C14294" t="s">
        <v>21</v>
      </c>
      <c r="D14294" t="s">
        <v>22</v>
      </c>
      <c r="E14294" t="s">
        <v>778</v>
      </c>
      <c r="F14294" t="s">
        <v>778</v>
      </c>
      <c r="G14294" t="s">
        <v>260</v>
      </c>
      <c r="H14294" t="s">
        <v>51</v>
      </c>
      <c r="I14294">
        <v>28</v>
      </c>
      <c r="J14294">
        <v>4</v>
      </c>
      <c r="K14294">
        <v>6743</v>
      </c>
      <c r="L14294" t="s">
        <v>471</v>
      </c>
      <c r="M14294" s="2">
        <f>+Table3[[#This Row],[CHW]]/Table3[[#This Row],[Count of Airbill Number]]</f>
        <v>7</v>
      </c>
    </row>
    <row r="14295" spans="2:13">
      <c r="B14295" t="s">
        <v>20</v>
      </c>
      <c r="C14295" t="s">
        <v>21</v>
      </c>
      <c r="D14295" t="s">
        <v>22</v>
      </c>
      <c r="E14295" t="s">
        <v>776</v>
      </c>
      <c r="F14295" t="s">
        <v>778</v>
      </c>
      <c r="G14295" t="s">
        <v>533</v>
      </c>
      <c r="H14295" t="s">
        <v>51</v>
      </c>
      <c r="I14295">
        <v>28</v>
      </c>
      <c r="J14295">
        <v>3</v>
      </c>
      <c r="K14295">
        <v>6744</v>
      </c>
      <c r="L14295" t="s">
        <v>471</v>
      </c>
      <c r="M14295" s="2">
        <f>+Table3[[#This Row],[CHW]]/Table3[[#This Row],[Count of Airbill Number]]</f>
        <v>9.3333333333333339</v>
      </c>
    </row>
    <row r="14296" spans="2:13">
      <c r="B14296" t="s">
        <v>20</v>
      </c>
      <c r="C14296" t="s">
        <v>21</v>
      </c>
      <c r="D14296" t="s">
        <v>22</v>
      </c>
      <c r="E14296" t="s">
        <v>776</v>
      </c>
      <c r="F14296" t="s">
        <v>778</v>
      </c>
      <c r="G14296" t="s">
        <v>312</v>
      </c>
      <c r="H14296" t="s">
        <v>150</v>
      </c>
      <c r="I14296">
        <v>28</v>
      </c>
      <c r="J14296">
        <v>2</v>
      </c>
      <c r="K14296">
        <v>6745</v>
      </c>
      <c r="L14296" t="s">
        <v>471</v>
      </c>
      <c r="M14296" s="2">
        <f>+Table3[[#This Row],[CHW]]/Table3[[#This Row],[Count of Airbill Number]]</f>
        <v>14</v>
      </c>
    </row>
    <row r="14297" spans="2:13">
      <c r="B14297" t="s">
        <v>20</v>
      </c>
      <c r="C14297" t="s">
        <v>21</v>
      </c>
      <c r="D14297" t="s">
        <v>36</v>
      </c>
      <c r="E14297" t="s">
        <v>778</v>
      </c>
      <c r="F14297" t="s">
        <v>778</v>
      </c>
      <c r="G14297" t="s">
        <v>210</v>
      </c>
      <c r="H14297" t="s">
        <v>86</v>
      </c>
      <c r="I14297">
        <v>28</v>
      </c>
      <c r="J14297">
        <v>25</v>
      </c>
      <c r="K14297">
        <v>6746</v>
      </c>
      <c r="L14297" t="s">
        <v>471</v>
      </c>
      <c r="M14297" s="2">
        <f>+Table3[[#This Row],[CHW]]/Table3[[#This Row],[Count of Airbill Number]]</f>
        <v>1.1200000000000001</v>
      </c>
    </row>
    <row r="14298" spans="2:13">
      <c r="B14298" t="s">
        <v>20</v>
      </c>
      <c r="C14298" t="s">
        <v>21</v>
      </c>
      <c r="D14298" t="s">
        <v>36</v>
      </c>
      <c r="E14298" t="s">
        <v>778</v>
      </c>
      <c r="F14298" t="s">
        <v>778</v>
      </c>
      <c r="G14298" t="s">
        <v>291</v>
      </c>
      <c r="H14298" t="s">
        <v>86</v>
      </c>
      <c r="I14298">
        <v>28</v>
      </c>
      <c r="J14298">
        <v>14</v>
      </c>
      <c r="K14298">
        <v>6747</v>
      </c>
      <c r="L14298" t="s">
        <v>471</v>
      </c>
      <c r="M14298" s="2">
        <f>+Table3[[#This Row],[CHW]]/Table3[[#This Row],[Count of Airbill Number]]</f>
        <v>2</v>
      </c>
    </row>
    <row r="14299" spans="2:13">
      <c r="B14299" t="s">
        <v>20</v>
      </c>
      <c r="C14299" t="s">
        <v>21</v>
      </c>
      <c r="D14299" t="s">
        <v>36</v>
      </c>
      <c r="E14299" t="s">
        <v>777</v>
      </c>
      <c r="F14299" t="s">
        <v>778</v>
      </c>
      <c r="G14299" t="s">
        <v>106</v>
      </c>
      <c r="H14299" t="s">
        <v>155</v>
      </c>
      <c r="I14299">
        <v>28</v>
      </c>
      <c r="J14299">
        <v>20</v>
      </c>
      <c r="K14299">
        <v>6748</v>
      </c>
      <c r="L14299" t="s">
        <v>471</v>
      </c>
      <c r="M14299" s="2">
        <f>+Table3[[#This Row],[CHW]]/Table3[[#This Row],[Count of Airbill Number]]</f>
        <v>1.4</v>
      </c>
    </row>
    <row r="14300" spans="2:13">
      <c r="B14300" t="s">
        <v>20</v>
      </c>
      <c r="C14300" t="s">
        <v>472</v>
      </c>
      <c r="D14300" t="s">
        <v>22</v>
      </c>
      <c r="E14300" t="s">
        <v>776</v>
      </c>
      <c r="F14300" t="s">
        <v>777</v>
      </c>
      <c r="G14300" t="s">
        <v>47</v>
      </c>
      <c r="H14300" t="s">
        <v>29</v>
      </c>
      <c r="I14300">
        <v>28</v>
      </c>
      <c r="J14300">
        <v>1</v>
      </c>
      <c r="K14300">
        <v>6749</v>
      </c>
      <c r="L14300" t="s">
        <v>471</v>
      </c>
      <c r="M14300" s="2">
        <f>+Table3[[#This Row],[CHW]]/Table3[[#This Row],[Count of Airbill Number]]</f>
        <v>28</v>
      </c>
    </row>
    <row r="14301" spans="2:13">
      <c r="B14301" t="s">
        <v>20</v>
      </c>
      <c r="C14301" t="s">
        <v>472</v>
      </c>
      <c r="D14301" t="s">
        <v>22</v>
      </c>
      <c r="E14301" t="s">
        <v>777</v>
      </c>
      <c r="F14301" t="s">
        <v>778</v>
      </c>
      <c r="G14301" t="s">
        <v>290</v>
      </c>
      <c r="H14301" t="s">
        <v>333</v>
      </c>
      <c r="I14301">
        <v>28</v>
      </c>
      <c r="J14301">
        <v>2</v>
      </c>
      <c r="K14301">
        <v>6750</v>
      </c>
      <c r="L14301" t="s">
        <v>471</v>
      </c>
      <c r="M14301" s="2">
        <f>+Table3[[#This Row],[CHW]]/Table3[[#This Row],[Count of Airbill Number]]</f>
        <v>14</v>
      </c>
    </row>
    <row r="14302" spans="2:13">
      <c r="B14302" t="s">
        <v>20</v>
      </c>
      <c r="C14302" t="s">
        <v>472</v>
      </c>
      <c r="D14302" t="s">
        <v>22</v>
      </c>
      <c r="E14302" t="s">
        <v>778</v>
      </c>
      <c r="F14302" t="s">
        <v>777</v>
      </c>
      <c r="G14302" t="s">
        <v>150</v>
      </c>
      <c r="H14302" t="s">
        <v>489</v>
      </c>
      <c r="I14302">
        <v>28</v>
      </c>
      <c r="J14302">
        <v>2</v>
      </c>
      <c r="K14302">
        <v>6751</v>
      </c>
      <c r="L14302" t="s">
        <v>471</v>
      </c>
      <c r="M14302" s="2">
        <f>+Table3[[#This Row],[CHW]]/Table3[[#This Row],[Count of Airbill Number]]</f>
        <v>14</v>
      </c>
    </row>
    <row r="14303" spans="2:13">
      <c r="B14303" t="s">
        <v>20</v>
      </c>
      <c r="C14303" t="s">
        <v>472</v>
      </c>
      <c r="D14303" t="s">
        <v>22</v>
      </c>
      <c r="E14303" t="s">
        <v>778</v>
      </c>
      <c r="F14303" t="s">
        <v>778</v>
      </c>
      <c r="G14303" t="s">
        <v>135</v>
      </c>
      <c r="H14303" t="s">
        <v>425</v>
      </c>
      <c r="I14303">
        <v>28</v>
      </c>
      <c r="J14303">
        <v>2</v>
      </c>
      <c r="K14303">
        <v>6752</v>
      </c>
      <c r="L14303" t="s">
        <v>471</v>
      </c>
      <c r="M14303" s="2">
        <f>+Table3[[#This Row],[CHW]]/Table3[[#This Row],[Count of Airbill Number]]</f>
        <v>14</v>
      </c>
    </row>
    <row r="14304" spans="2:13">
      <c r="B14304" t="s">
        <v>20</v>
      </c>
      <c r="C14304" t="s">
        <v>472</v>
      </c>
      <c r="D14304" t="s">
        <v>22</v>
      </c>
      <c r="E14304" t="s">
        <v>777</v>
      </c>
      <c r="F14304" t="s">
        <v>778</v>
      </c>
      <c r="G14304" t="s">
        <v>110</v>
      </c>
      <c r="H14304" t="s">
        <v>99</v>
      </c>
      <c r="I14304">
        <v>28</v>
      </c>
      <c r="J14304">
        <v>2</v>
      </c>
      <c r="K14304">
        <v>6753</v>
      </c>
      <c r="L14304" t="s">
        <v>471</v>
      </c>
      <c r="M14304" s="2">
        <f>+Table3[[#This Row],[CHW]]/Table3[[#This Row],[Count of Airbill Number]]</f>
        <v>14</v>
      </c>
    </row>
    <row r="14305" spans="2:13">
      <c r="B14305" t="s">
        <v>20</v>
      </c>
      <c r="C14305" t="s">
        <v>472</v>
      </c>
      <c r="D14305" t="s">
        <v>22</v>
      </c>
      <c r="E14305" t="s">
        <v>778</v>
      </c>
      <c r="F14305" t="s">
        <v>778</v>
      </c>
      <c r="G14305" t="s">
        <v>174</v>
      </c>
      <c r="H14305" t="s">
        <v>640</v>
      </c>
      <c r="I14305">
        <v>28</v>
      </c>
      <c r="J14305">
        <v>2</v>
      </c>
      <c r="K14305">
        <v>6754</v>
      </c>
      <c r="L14305" t="s">
        <v>471</v>
      </c>
      <c r="M14305" s="2">
        <f>+Table3[[#This Row],[CHW]]/Table3[[#This Row],[Count of Airbill Number]]</f>
        <v>14</v>
      </c>
    </row>
    <row r="14306" spans="2:13">
      <c r="B14306" t="s">
        <v>20</v>
      </c>
      <c r="C14306" t="s">
        <v>472</v>
      </c>
      <c r="D14306" t="s">
        <v>22</v>
      </c>
      <c r="E14306" t="s">
        <v>777</v>
      </c>
      <c r="F14306" t="s">
        <v>778</v>
      </c>
      <c r="G14306" t="s">
        <v>44</v>
      </c>
      <c r="H14306" t="s">
        <v>233</v>
      </c>
      <c r="I14306">
        <v>28</v>
      </c>
      <c r="J14306">
        <v>2</v>
      </c>
      <c r="K14306">
        <v>6755</v>
      </c>
      <c r="L14306" t="s">
        <v>471</v>
      </c>
      <c r="M14306" s="2">
        <f>+Table3[[#This Row],[CHW]]/Table3[[#This Row],[Count of Airbill Number]]</f>
        <v>14</v>
      </c>
    </row>
    <row r="14307" spans="2:13">
      <c r="B14307" t="s">
        <v>20</v>
      </c>
      <c r="C14307" t="s">
        <v>472</v>
      </c>
      <c r="D14307" t="s">
        <v>22</v>
      </c>
      <c r="E14307" t="s">
        <v>777</v>
      </c>
      <c r="F14307" t="s">
        <v>778</v>
      </c>
      <c r="G14307" t="s">
        <v>44</v>
      </c>
      <c r="H14307" t="s">
        <v>306</v>
      </c>
      <c r="I14307">
        <v>28</v>
      </c>
      <c r="J14307">
        <v>1</v>
      </c>
      <c r="K14307">
        <v>6756</v>
      </c>
      <c r="L14307" t="s">
        <v>471</v>
      </c>
      <c r="M14307" s="2">
        <f>+Table3[[#This Row],[CHW]]/Table3[[#This Row],[Count of Airbill Number]]</f>
        <v>28</v>
      </c>
    </row>
    <row r="14308" spans="2:13">
      <c r="B14308" t="s">
        <v>20</v>
      </c>
      <c r="C14308" t="s">
        <v>472</v>
      </c>
      <c r="D14308" t="s">
        <v>22</v>
      </c>
      <c r="E14308" t="s">
        <v>776</v>
      </c>
      <c r="F14308" t="s">
        <v>776</v>
      </c>
      <c r="G14308" t="s">
        <v>85</v>
      </c>
      <c r="H14308" t="s">
        <v>74</v>
      </c>
      <c r="I14308">
        <v>28</v>
      </c>
      <c r="J14308">
        <v>2</v>
      </c>
      <c r="K14308">
        <v>6757</v>
      </c>
      <c r="L14308" t="s">
        <v>471</v>
      </c>
      <c r="M14308" s="2">
        <f>+Table3[[#This Row],[CHW]]/Table3[[#This Row],[Count of Airbill Number]]</f>
        <v>14</v>
      </c>
    </row>
    <row r="14309" spans="2:13">
      <c r="B14309" t="s">
        <v>20</v>
      </c>
      <c r="C14309" t="s">
        <v>472</v>
      </c>
      <c r="D14309" t="s">
        <v>22</v>
      </c>
      <c r="E14309" t="s">
        <v>778</v>
      </c>
      <c r="F14309" t="s">
        <v>776</v>
      </c>
      <c r="G14309" t="s">
        <v>516</v>
      </c>
      <c r="H14309" t="s">
        <v>152</v>
      </c>
      <c r="I14309">
        <v>28</v>
      </c>
      <c r="J14309">
        <v>1</v>
      </c>
      <c r="K14309">
        <v>6758</v>
      </c>
      <c r="L14309" t="s">
        <v>471</v>
      </c>
      <c r="M14309" s="2">
        <f>+Table3[[#This Row],[CHW]]/Table3[[#This Row],[Count of Airbill Number]]</f>
        <v>28</v>
      </c>
    </row>
    <row r="14310" spans="2:13">
      <c r="B14310" t="s">
        <v>20</v>
      </c>
      <c r="C14310" t="s">
        <v>472</v>
      </c>
      <c r="D14310" t="s">
        <v>22</v>
      </c>
      <c r="E14310" t="s">
        <v>777</v>
      </c>
      <c r="F14310" t="s">
        <v>778</v>
      </c>
      <c r="G14310" t="s">
        <v>106</v>
      </c>
      <c r="H14310" t="s">
        <v>90</v>
      </c>
      <c r="I14310">
        <v>28</v>
      </c>
      <c r="J14310">
        <v>2</v>
      </c>
      <c r="K14310">
        <v>6759</v>
      </c>
      <c r="L14310" t="s">
        <v>471</v>
      </c>
      <c r="M14310" s="2">
        <f>+Table3[[#This Row],[CHW]]/Table3[[#This Row],[Count of Airbill Number]]</f>
        <v>14</v>
      </c>
    </row>
    <row r="14311" spans="2:13">
      <c r="B14311" t="s">
        <v>20</v>
      </c>
      <c r="C14311" t="s">
        <v>472</v>
      </c>
      <c r="D14311" t="s">
        <v>22</v>
      </c>
      <c r="E14311" t="s">
        <v>776</v>
      </c>
      <c r="F14311" t="s">
        <v>776</v>
      </c>
      <c r="G14311" t="s">
        <v>43</v>
      </c>
      <c r="H14311" t="s">
        <v>24</v>
      </c>
      <c r="I14311">
        <v>28</v>
      </c>
      <c r="J14311">
        <v>3</v>
      </c>
      <c r="K14311">
        <v>6760</v>
      </c>
      <c r="L14311" t="s">
        <v>471</v>
      </c>
      <c r="M14311" s="2">
        <f>+Table3[[#This Row],[CHW]]/Table3[[#This Row],[Count of Airbill Number]]</f>
        <v>9.3333333333333339</v>
      </c>
    </row>
    <row r="14312" spans="2:13">
      <c r="B14312" t="s">
        <v>20</v>
      </c>
      <c r="C14312" t="s">
        <v>472</v>
      </c>
      <c r="D14312" t="s">
        <v>22</v>
      </c>
      <c r="E14312" t="s">
        <v>776</v>
      </c>
      <c r="F14312" t="s">
        <v>776</v>
      </c>
      <c r="G14312" t="s">
        <v>216</v>
      </c>
      <c r="H14312" t="s">
        <v>187</v>
      </c>
      <c r="I14312">
        <v>28</v>
      </c>
      <c r="J14312">
        <v>2</v>
      </c>
      <c r="K14312">
        <v>6761</v>
      </c>
      <c r="L14312" t="s">
        <v>471</v>
      </c>
      <c r="M14312" s="2">
        <f>+Table3[[#This Row],[CHW]]/Table3[[#This Row],[Count of Airbill Number]]</f>
        <v>14</v>
      </c>
    </row>
    <row r="14313" spans="2:13">
      <c r="B14313" t="s">
        <v>20</v>
      </c>
      <c r="C14313" t="s">
        <v>21</v>
      </c>
      <c r="D14313" t="s">
        <v>22</v>
      </c>
      <c r="E14313" t="s">
        <v>778</v>
      </c>
      <c r="F14313" t="s">
        <v>778</v>
      </c>
      <c r="G14313" t="s">
        <v>113</v>
      </c>
      <c r="H14313" t="s">
        <v>267</v>
      </c>
      <c r="I14313">
        <v>27.71</v>
      </c>
      <c r="J14313">
        <v>2</v>
      </c>
      <c r="K14313">
        <v>6762</v>
      </c>
      <c r="L14313" t="s">
        <v>471</v>
      </c>
      <c r="M14313" s="2">
        <f>+Table3[[#This Row],[CHW]]/Table3[[#This Row],[Count of Airbill Number]]</f>
        <v>13.855</v>
      </c>
    </row>
    <row r="14314" spans="2:13">
      <c r="B14314" t="s">
        <v>20</v>
      </c>
      <c r="C14314" t="s">
        <v>21</v>
      </c>
      <c r="D14314" t="s">
        <v>22</v>
      </c>
      <c r="E14314" t="s">
        <v>777</v>
      </c>
      <c r="F14314" t="s">
        <v>777</v>
      </c>
      <c r="G14314" t="s">
        <v>97</v>
      </c>
      <c r="H14314" t="s">
        <v>648</v>
      </c>
      <c r="I14314">
        <v>27.71</v>
      </c>
      <c r="J14314">
        <v>3</v>
      </c>
      <c r="K14314">
        <v>6763</v>
      </c>
      <c r="L14314" t="s">
        <v>471</v>
      </c>
      <c r="M14314" s="2">
        <f>+Table3[[#This Row],[CHW]]/Table3[[#This Row],[Count of Airbill Number]]</f>
        <v>9.2366666666666664</v>
      </c>
    </row>
    <row r="14315" spans="2:13">
      <c r="B14315" t="s">
        <v>35</v>
      </c>
      <c r="C14315" t="s">
        <v>472</v>
      </c>
      <c r="D14315" t="s">
        <v>36</v>
      </c>
      <c r="E14315" t="s">
        <v>776</v>
      </c>
      <c r="F14315" t="s">
        <v>776</v>
      </c>
      <c r="G14315" t="s">
        <v>66</v>
      </c>
      <c r="H14315" t="s">
        <v>39</v>
      </c>
      <c r="I14315">
        <v>27.6</v>
      </c>
      <c r="J14315">
        <v>2</v>
      </c>
      <c r="K14315">
        <v>6764</v>
      </c>
      <c r="L14315" t="s">
        <v>471</v>
      </c>
      <c r="M14315" s="2">
        <f>+Table3[[#This Row],[CHW]]/Table3[[#This Row],[Count of Airbill Number]]</f>
        <v>13.8</v>
      </c>
    </row>
    <row r="14316" spans="2:13">
      <c r="B14316" t="s">
        <v>20</v>
      </c>
      <c r="C14316" t="s">
        <v>21</v>
      </c>
      <c r="D14316" t="s">
        <v>22</v>
      </c>
      <c r="E14316" t="s">
        <v>778</v>
      </c>
      <c r="F14316" t="s">
        <v>777</v>
      </c>
      <c r="G14316" t="s">
        <v>51</v>
      </c>
      <c r="H14316" t="s">
        <v>29</v>
      </c>
      <c r="I14316">
        <v>27.6</v>
      </c>
      <c r="J14316">
        <v>7</v>
      </c>
      <c r="K14316">
        <v>6765</v>
      </c>
      <c r="L14316" t="s">
        <v>471</v>
      </c>
      <c r="M14316" s="2">
        <f>+Table3[[#This Row],[CHW]]/Table3[[#This Row],[Count of Airbill Number]]</f>
        <v>3.9428571428571431</v>
      </c>
    </row>
    <row r="14317" spans="2:13">
      <c r="B14317" t="s">
        <v>20</v>
      </c>
      <c r="C14317" t="s">
        <v>21</v>
      </c>
      <c r="D14317" t="s">
        <v>22</v>
      </c>
      <c r="E14317" t="s">
        <v>776</v>
      </c>
      <c r="F14317" t="s">
        <v>777</v>
      </c>
      <c r="G14317" t="s">
        <v>32</v>
      </c>
      <c r="H14317" t="s">
        <v>44</v>
      </c>
      <c r="I14317">
        <v>27.5</v>
      </c>
      <c r="J14317">
        <v>3</v>
      </c>
      <c r="K14317">
        <v>6766</v>
      </c>
      <c r="L14317" t="s">
        <v>471</v>
      </c>
      <c r="M14317" s="2">
        <f>+Table3[[#This Row],[CHW]]/Table3[[#This Row],[Count of Airbill Number]]</f>
        <v>9.1666666666666661</v>
      </c>
    </row>
    <row r="14318" spans="2:13">
      <c r="B14318" t="s">
        <v>20</v>
      </c>
      <c r="C14318" t="s">
        <v>472</v>
      </c>
      <c r="D14318" t="s">
        <v>22</v>
      </c>
      <c r="E14318" t="s">
        <v>777</v>
      </c>
      <c r="F14318" t="s">
        <v>776</v>
      </c>
      <c r="G14318" t="s">
        <v>290</v>
      </c>
      <c r="H14318" t="s">
        <v>500</v>
      </c>
      <c r="I14318">
        <v>27.5</v>
      </c>
      <c r="J14318">
        <v>2</v>
      </c>
      <c r="K14318">
        <v>6767</v>
      </c>
      <c r="L14318" t="s">
        <v>471</v>
      </c>
      <c r="M14318" s="2">
        <f>+Table3[[#This Row],[CHW]]/Table3[[#This Row],[Count of Airbill Number]]</f>
        <v>13.75</v>
      </c>
    </row>
    <row r="14319" spans="2:13">
      <c r="B14319" t="s">
        <v>20</v>
      </c>
      <c r="C14319" t="s">
        <v>472</v>
      </c>
      <c r="D14319" t="s">
        <v>22</v>
      </c>
      <c r="E14319" t="s">
        <v>778</v>
      </c>
      <c r="F14319" t="s">
        <v>777</v>
      </c>
      <c r="G14319" t="s">
        <v>150</v>
      </c>
      <c r="H14319" t="s">
        <v>52</v>
      </c>
      <c r="I14319">
        <v>27.5</v>
      </c>
      <c r="J14319">
        <v>2</v>
      </c>
      <c r="K14319">
        <v>6768</v>
      </c>
      <c r="L14319" t="s">
        <v>471</v>
      </c>
      <c r="M14319" s="2">
        <f>+Table3[[#This Row],[CHW]]/Table3[[#This Row],[Count of Airbill Number]]</f>
        <v>13.75</v>
      </c>
    </row>
    <row r="14320" spans="2:13">
      <c r="B14320" t="s">
        <v>20</v>
      </c>
      <c r="C14320" t="s">
        <v>21</v>
      </c>
      <c r="D14320" t="s">
        <v>22</v>
      </c>
      <c r="E14320" t="s">
        <v>776</v>
      </c>
      <c r="F14320" t="s">
        <v>778</v>
      </c>
      <c r="G14320" t="s">
        <v>85</v>
      </c>
      <c r="H14320" t="s">
        <v>124</v>
      </c>
      <c r="I14320">
        <v>27.480000000000004</v>
      </c>
      <c r="J14320">
        <v>4</v>
      </c>
      <c r="K14320">
        <v>6769</v>
      </c>
      <c r="L14320" t="s">
        <v>471</v>
      </c>
      <c r="M14320" s="2">
        <f>+Table3[[#This Row],[CHW]]/Table3[[#This Row],[Count of Airbill Number]]</f>
        <v>6.870000000000001</v>
      </c>
    </row>
    <row r="14321" spans="2:13">
      <c r="B14321" t="s">
        <v>20</v>
      </c>
      <c r="C14321" t="s">
        <v>472</v>
      </c>
      <c r="D14321" t="s">
        <v>22</v>
      </c>
      <c r="E14321" t="s">
        <v>778</v>
      </c>
      <c r="F14321" t="s">
        <v>777</v>
      </c>
      <c r="G14321" t="s">
        <v>124</v>
      </c>
      <c r="H14321" t="s">
        <v>154</v>
      </c>
      <c r="I14321">
        <v>27.45</v>
      </c>
      <c r="J14321">
        <v>2</v>
      </c>
      <c r="K14321">
        <v>6770</v>
      </c>
      <c r="L14321" t="s">
        <v>471</v>
      </c>
      <c r="M14321" s="2">
        <f>+Table3[[#This Row],[CHW]]/Table3[[#This Row],[Count of Airbill Number]]</f>
        <v>13.725</v>
      </c>
    </row>
    <row r="14322" spans="2:13">
      <c r="B14322" t="s">
        <v>20</v>
      </c>
      <c r="C14322" t="s">
        <v>472</v>
      </c>
      <c r="D14322" t="s">
        <v>22</v>
      </c>
      <c r="E14322" t="s">
        <v>776</v>
      </c>
      <c r="F14322" t="s">
        <v>776</v>
      </c>
      <c r="G14322" t="s">
        <v>148</v>
      </c>
      <c r="H14322" t="s">
        <v>107</v>
      </c>
      <c r="I14322">
        <v>27.3</v>
      </c>
      <c r="J14322">
        <v>2</v>
      </c>
      <c r="K14322">
        <v>6771</v>
      </c>
      <c r="L14322" t="s">
        <v>471</v>
      </c>
      <c r="M14322" s="2">
        <f>+Table3[[#This Row],[CHW]]/Table3[[#This Row],[Count of Airbill Number]]</f>
        <v>13.65</v>
      </c>
    </row>
    <row r="14323" spans="2:13">
      <c r="B14323" t="s">
        <v>35</v>
      </c>
      <c r="C14323" t="s">
        <v>472</v>
      </c>
      <c r="D14323" t="s">
        <v>36</v>
      </c>
      <c r="E14323" t="s">
        <v>776</v>
      </c>
      <c r="F14323" t="s">
        <v>776</v>
      </c>
      <c r="G14323" t="s">
        <v>37</v>
      </c>
      <c r="H14323" t="s">
        <v>40</v>
      </c>
      <c r="I14323">
        <v>27.2</v>
      </c>
      <c r="J14323">
        <v>2</v>
      </c>
      <c r="K14323">
        <v>6772</v>
      </c>
      <c r="L14323" t="s">
        <v>471</v>
      </c>
      <c r="M14323" s="2">
        <f>+Table3[[#This Row],[CHW]]/Table3[[#This Row],[Count of Airbill Number]]</f>
        <v>13.6</v>
      </c>
    </row>
    <row r="14324" spans="2:13">
      <c r="B14324" t="s">
        <v>20</v>
      </c>
      <c r="C14324" t="s">
        <v>21</v>
      </c>
      <c r="D14324" t="s">
        <v>22</v>
      </c>
      <c r="E14324" t="s">
        <v>776</v>
      </c>
      <c r="F14324" t="s">
        <v>776</v>
      </c>
      <c r="G14324" t="s">
        <v>122</v>
      </c>
      <c r="H14324" t="s">
        <v>123</v>
      </c>
      <c r="I14324">
        <v>27.189999999999998</v>
      </c>
      <c r="J14324">
        <v>8</v>
      </c>
      <c r="K14324">
        <v>6773</v>
      </c>
      <c r="L14324" t="s">
        <v>471</v>
      </c>
      <c r="M14324" s="2">
        <f>+Table3[[#This Row],[CHW]]/Table3[[#This Row],[Count of Airbill Number]]</f>
        <v>3.3987499999999997</v>
      </c>
    </row>
    <row r="14325" spans="2:13">
      <c r="B14325" t="s">
        <v>20</v>
      </c>
      <c r="C14325" t="s">
        <v>472</v>
      </c>
      <c r="D14325" t="s">
        <v>22</v>
      </c>
      <c r="E14325" t="s">
        <v>776</v>
      </c>
      <c r="F14325" t="s">
        <v>778</v>
      </c>
      <c r="G14325" t="s">
        <v>85</v>
      </c>
      <c r="H14325" t="s">
        <v>498</v>
      </c>
      <c r="I14325">
        <v>27.119999999999997</v>
      </c>
      <c r="J14325">
        <v>7</v>
      </c>
      <c r="K14325">
        <v>6774</v>
      </c>
      <c r="L14325" t="s">
        <v>471</v>
      </c>
      <c r="M14325" s="2">
        <f>+Table3[[#This Row],[CHW]]/Table3[[#This Row],[Count of Airbill Number]]</f>
        <v>3.8742857142857141</v>
      </c>
    </row>
    <row r="14326" spans="2:13">
      <c r="B14326" t="s">
        <v>20</v>
      </c>
      <c r="C14326" t="s">
        <v>21</v>
      </c>
      <c r="D14326" t="s">
        <v>22</v>
      </c>
      <c r="E14326" t="s">
        <v>776</v>
      </c>
      <c r="F14326" t="s">
        <v>778</v>
      </c>
      <c r="G14326" t="s">
        <v>397</v>
      </c>
      <c r="H14326" t="s">
        <v>51</v>
      </c>
      <c r="I14326">
        <v>27.07</v>
      </c>
      <c r="J14326">
        <v>3</v>
      </c>
      <c r="K14326">
        <v>6775</v>
      </c>
      <c r="L14326" t="s">
        <v>471</v>
      </c>
      <c r="M14326" s="2">
        <f>+Table3[[#This Row],[CHW]]/Table3[[#This Row],[Count of Airbill Number]]</f>
        <v>9.0233333333333334</v>
      </c>
    </row>
    <row r="14327" spans="2:13">
      <c r="B14327" t="s">
        <v>35</v>
      </c>
      <c r="C14327" t="s">
        <v>21</v>
      </c>
      <c r="D14327" t="s">
        <v>36</v>
      </c>
      <c r="E14327" t="s">
        <v>778</v>
      </c>
      <c r="F14327" t="s">
        <v>778</v>
      </c>
      <c r="G14327" t="s">
        <v>51</v>
      </c>
      <c r="H14327" t="s">
        <v>86</v>
      </c>
      <c r="I14327">
        <v>27</v>
      </c>
      <c r="J14327">
        <v>1</v>
      </c>
      <c r="K14327">
        <v>6776</v>
      </c>
      <c r="L14327" t="s">
        <v>471</v>
      </c>
      <c r="M14327" s="2">
        <f>+Table3[[#This Row],[CHW]]/Table3[[#This Row],[Count of Airbill Number]]</f>
        <v>27</v>
      </c>
    </row>
    <row r="14328" spans="2:13">
      <c r="B14328" t="s">
        <v>35</v>
      </c>
      <c r="C14328" t="s">
        <v>472</v>
      </c>
      <c r="D14328" t="s">
        <v>36</v>
      </c>
      <c r="E14328" t="s">
        <v>778</v>
      </c>
      <c r="F14328" t="s">
        <v>776</v>
      </c>
      <c r="G14328" t="s">
        <v>150</v>
      </c>
      <c r="H14328" t="s">
        <v>639</v>
      </c>
      <c r="I14328">
        <v>27</v>
      </c>
      <c r="J14328">
        <v>2</v>
      </c>
      <c r="K14328">
        <v>6777</v>
      </c>
      <c r="L14328" t="s">
        <v>471</v>
      </c>
      <c r="M14328" s="2">
        <f>+Table3[[#This Row],[CHW]]/Table3[[#This Row],[Count of Airbill Number]]</f>
        <v>13.5</v>
      </c>
    </row>
    <row r="14329" spans="2:13">
      <c r="B14329" t="s">
        <v>35</v>
      </c>
      <c r="C14329" t="s">
        <v>472</v>
      </c>
      <c r="D14329" t="s">
        <v>36</v>
      </c>
      <c r="E14329" t="s">
        <v>777</v>
      </c>
      <c r="F14329" t="s">
        <v>777</v>
      </c>
      <c r="G14329" t="s">
        <v>274</v>
      </c>
      <c r="H14329" t="s">
        <v>290</v>
      </c>
      <c r="I14329">
        <v>27</v>
      </c>
      <c r="J14329">
        <v>1</v>
      </c>
      <c r="K14329">
        <v>6778</v>
      </c>
      <c r="L14329" t="s">
        <v>471</v>
      </c>
      <c r="M14329" s="2">
        <f>+Table3[[#This Row],[CHW]]/Table3[[#This Row],[Count of Airbill Number]]</f>
        <v>27</v>
      </c>
    </row>
    <row r="14330" spans="2:13">
      <c r="B14330" t="s">
        <v>35</v>
      </c>
      <c r="C14330" t="s">
        <v>472</v>
      </c>
      <c r="D14330" t="s">
        <v>36</v>
      </c>
      <c r="E14330" t="s">
        <v>778</v>
      </c>
      <c r="F14330" t="s">
        <v>778</v>
      </c>
      <c r="G14330" t="s">
        <v>283</v>
      </c>
      <c r="H14330" t="s">
        <v>721</v>
      </c>
      <c r="I14330">
        <v>27</v>
      </c>
      <c r="J14330">
        <v>1</v>
      </c>
      <c r="K14330">
        <v>6779</v>
      </c>
      <c r="L14330" t="s">
        <v>471</v>
      </c>
      <c r="M14330" s="2">
        <f>+Table3[[#This Row],[CHW]]/Table3[[#This Row],[Count of Airbill Number]]</f>
        <v>27</v>
      </c>
    </row>
    <row r="14331" spans="2:13">
      <c r="B14331" t="s">
        <v>35</v>
      </c>
      <c r="C14331" t="s">
        <v>472</v>
      </c>
      <c r="D14331" t="s">
        <v>36</v>
      </c>
      <c r="E14331" t="s">
        <v>777</v>
      </c>
      <c r="F14331" t="s">
        <v>777</v>
      </c>
      <c r="G14331" t="s">
        <v>162</v>
      </c>
      <c r="H14331" t="s">
        <v>27</v>
      </c>
      <c r="I14331">
        <v>27</v>
      </c>
      <c r="J14331">
        <v>1</v>
      </c>
      <c r="K14331">
        <v>6780</v>
      </c>
      <c r="L14331" t="s">
        <v>471</v>
      </c>
      <c r="M14331" s="2">
        <f>+Table3[[#This Row],[CHW]]/Table3[[#This Row],[Count of Airbill Number]]</f>
        <v>27</v>
      </c>
    </row>
    <row r="14332" spans="2:13">
      <c r="B14332" t="s">
        <v>20</v>
      </c>
      <c r="C14332" t="s">
        <v>21</v>
      </c>
      <c r="D14332" t="s">
        <v>22</v>
      </c>
      <c r="E14332" t="s">
        <v>778</v>
      </c>
      <c r="F14332" t="s">
        <v>778</v>
      </c>
      <c r="G14332" t="s">
        <v>86</v>
      </c>
      <c r="H14332" t="s">
        <v>261</v>
      </c>
      <c r="I14332">
        <v>27</v>
      </c>
      <c r="J14332">
        <v>13</v>
      </c>
      <c r="K14332">
        <v>6781</v>
      </c>
      <c r="L14332" t="s">
        <v>471</v>
      </c>
      <c r="M14332" s="2">
        <f>+Table3[[#This Row],[CHW]]/Table3[[#This Row],[Count of Airbill Number]]</f>
        <v>2.0769230769230771</v>
      </c>
    </row>
    <row r="14333" spans="2:13">
      <c r="B14333" t="s">
        <v>20</v>
      </c>
      <c r="C14333" t="s">
        <v>21</v>
      </c>
      <c r="D14333" t="s">
        <v>22</v>
      </c>
      <c r="E14333" t="s">
        <v>776</v>
      </c>
      <c r="F14333" t="s">
        <v>776</v>
      </c>
      <c r="G14333" t="s">
        <v>522</v>
      </c>
      <c r="H14333" t="s">
        <v>37</v>
      </c>
      <c r="I14333">
        <v>27</v>
      </c>
      <c r="J14333">
        <v>9</v>
      </c>
      <c r="K14333">
        <v>6782</v>
      </c>
      <c r="L14333" t="s">
        <v>471</v>
      </c>
      <c r="M14333" s="2">
        <f>+Table3[[#This Row],[CHW]]/Table3[[#This Row],[Count of Airbill Number]]</f>
        <v>3</v>
      </c>
    </row>
    <row r="14334" spans="2:13">
      <c r="B14334" t="s">
        <v>20</v>
      </c>
      <c r="C14334" t="s">
        <v>472</v>
      </c>
      <c r="D14334" t="s">
        <v>22</v>
      </c>
      <c r="E14334" t="s">
        <v>777</v>
      </c>
      <c r="F14334" t="s">
        <v>777</v>
      </c>
      <c r="G14334" t="s">
        <v>481</v>
      </c>
      <c r="H14334" t="s">
        <v>570</v>
      </c>
      <c r="I14334">
        <v>27</v>
      </c>
      <c r="J14334">
        <v>2</v>
      </c>
      <c r="K14334">
        <v>6783</v>
      </c>
      <c r="L14334" t="s">
        <v>471</v>
      </c>
      <c r="M14334" s="2">
        <f>+Table3[[#This Row],[CHW]]/Table3[[#This Row],[Count of Airbill Number]]</f>
        <v>13.5</v>
      </c>
    </row>
    <row r="14335" spans="2:13">
      <c r="B14335" t="s">
        <v>20</v>
      </c>
      <c r="C14335" t="s">
        <v>472</v>
      </c>
      <c r="D14335" t="s">
        <v>22</v>
      </c>
      <c r="E14335" t="s">
        <v>776</v>
      </c>
      <c r="F14335" t="s">
        <v>776</v>
      </c>
      <c r="G14335" t="s">
        <v>63</v>
      </c>
      <c r="H14335" t="s">
        <v>262</v>
      </c>
      <c r="I14335">
        <v>27</v>
      </c>
      <c r="J14335">
        <v>2</v>
      </c>
      <c r="K14335">
        <v>6784</v>
      </c>
      <c r="L14335" t="s">
        <v>471</v>
      </c>
      <c r="M14335" s="2">
        <f>+Table3[[#This Row],[CHW]]/Table3[[#This Row],[Count of Airbill Number]]</f>
        <v>13.5</v>
      </c>
    </row>
    <row r="14336" spans="2:13">
      <c r="B14336" t="s">
        <v>20</v>
      </c>
      <c r="C14336" t="s">
        <v>472</v>
      </c>
      <c r="D14336" t="s">
        <v>22</v>
      </c>
      <c r="E14336" t="s">
        <v>778</v>
      </c>
      <c r="F14336" t="s">
        <v>776</v>
      </c>
      <c r="G14336" t="s">
        <v>210</v>
      </c>
      <c r="H14336" t="s">
        <v>152</v>
      </c>
      <c r="I14336">
        <v>27</v>
      </c>
      <c r="J14336">
        <v>3</v>
      </c>
      <c r="K14336">
        <v>6785</v>
      </c>
      <c r="L14336" t="s">
        <v>471</v>
      </c>
      <c r="M14336" s="2">
        <f>+Table3[[#This Row],[CHW]]/Table3[[#This Row],[Count of Airbill Number]]</f>
        <v>9</v>
      </c>
    </row>
    <row r="14337" spans="2:13">
      <c r="B14337" t="s">
        <v>20</v>
      </c>
      <c r="C14337" t="s">
        <v>472</v>
      </c>
      <c r="D14337" t="s">
        <v>22</v>
      </c>
      <c r="E14337" t="s">
        <v>777</v>
      </c>
      <c r="F14337" t="s">
        <v>778</v>
      </c>
      <c r="G14337" t="s">
        <v>274</v>
      </c>
      <c r="H14337" t="s">
        <v>150</v>
      </c>
      <c r="I14337">
        <v>27</v>
      </c>
      <c r="J14337">
        <v>1</v>
      </c>
      <c r="K14337">
        <v>6786</v>
      </c>
      <c r="L14337" t="s">
        <v>471</v>
      </c>
      <c r="M14337" s="2">
        <f>+Table3[[#This Row],[CHW]]/Table3[[#This Row],[Count of Airbill Number]]</f>
        <v>27</v>
      </c>
    </row>
    <row r="14338" spans="2:13">
      <c r="B14338" t="s">
        <v>20</v>
      </c>
      <c r="C14338" t="s">
        <v>472</v>
      </c>
      <c r="D14338" t="s">
        <v>22</v>
      </c>
      <c r="E14338" t="s">
        <v>776</v>
      </c>
      <c r="F14338" t="s">
        <v>776</v>
      </c>
      <c r="G14338" t="s">
        <v>40</v>
      </c>
      <c r="H14338" t="s">
        <v>24</v>
      </c>
      <c r="I14338">
        <v>27</v>
      </c>
      <c r="J14338">
        <v>3</v>
      </c>
      <c r="K14338">
        <v>6787</v>
      </c>
      <c r="L14338" t="s">
        <v>471</v>
      </c>
      <c r="M14338" s="2">
        <f>+Table3[[#This Row],[CHW]]/Table3[[#This Row],[Count of Airbill Number]]</f>
        <v>9</v>
      </c>
    </row>
    <row r="14339" spans="2:13">
      <c r="B14339" t="s">
        <v>20</v>
      </c>
      <c r="C14339" t="s">
        <v>472</v>
      </c>
      <c r="D14339" t="s">
        <v>22</v>
      </c>
      <c r="E14339" t="s">
        <v>776</v>
      </c>
      <c r="F14339" t="s">
        <v>776</v>
      </c>
      <c r="G14339" t="s">
        <v>31</v>
      </c>
      <c r="H14339" t="s">
        <v>47</v>
      </c>
      <c r="I14339">
        <v>27</v>
      </c>
      <c r="J14339">
        <v>1</v>
      </c>
      <c r="K14339">
        <v>6788</v>
      </c>
      <c r="L14339" t="s">
        <v>471</v>
      </c>
      <c r="M14339" s="2">
        <f>+Table3[[#This Row],[CHW]]/Table3[[#This Row],[Count of Airbill Number]]</f>
        <v>27</v>
      </c>
    </row>
    <row r="14340" spans="2:13">
      <c r="B14340" t="s">
        <v>20</v>
      </c>
      <c r="C14340" t="s">
        <v>472</v>
      </c>
      <c r="D14340" t="s">
        <v>22</v>
      </c>
      <c r="E14340" t="s">
        <v>776</v>
      </c>
      <c r="F14340" t="s">
        <v>778</v>
      </c>
      <c r="G14340" t="s">
        <v>31</v>
      </c>
      <c r="H14340" t="s">
        <v>194</v>
      </c>
      <c r="I14340">
        <v>27</v>
      </c>
      <c r="J14340">
        <v>1</v>
      </c>
      <c r="K14340">
        <v>6789</v>
      </c>
      <c r="L14340" t="s">
        <v>471</v>
      </c>
      <c r="M14340" s="2">
        <f>+Table3[[#This Row],[CHW]]/Table3[[#This Row],[Count of Airbill Number]]</f>
        <v>27</v>
      </c>
    </row>
    <row r="14341" spans="2:13">
      <c r="B14341" t="s">
        <v>20</v>
      </c>
      <c r="C14341" t="s">
        <v>472</v>
      </c>
      <c r="D14341" t="s">
        <v>22</v>
      </c>
      <c r="E14341" t="s">
        <v>778</v>
      </c>
      <c r="F14341" t="s">
        <v>778</v>
      </c>
      <c r="G14341" t="s">
        <v>51</v>
      </c>
      <c r="H14341" t="s">
        <v>642</v>
      </c>
      <c r="I14341">
        <v>27</v>
      </c>
      <c r="J14341">
        <v>2</v>
      </c>
      <c r="K14341">
        <v>6790</v>
      </c>
      <c r="L14341" t="s">
        <v>471</v>
      </c>
      <c r="M14341" s="2">
        <f>+Table3[[#This Row],[CHW]]/Table3[[#This Row],[Count of Airbill Number]]</f>
        <v>13.5</v>
      </c>
    </row>
    <row r="14342" spans="2:13">
      <c r="B14342" t="s">
        <v>20</v>
      </c>
      <c r="C14342" t="s">
        <v>472</v>
      </c>
      <c r="D14342" t="s">
        <v>22</v>
      </c>
      <c r="E14342" t="s">
        <v>777</v>
      </c>
      <c r="F14342" t="s">
        <v>777</v>
      </c>
      <c r="G14342" t="s">
        <v>485</v>
      </c>
      <c r="H14342" t="s">
        <v>259</v>
      </c>
      <c r="I14342">
        <v>27</v>
      </c>
      <c r="J14342">
        <v>2</v>
      </c>
      <c r="K14342">
        <v>6791</v>
      </c>
      <c r="L14342" t="s">
        <v>471</v>
      </c>
      <c r="M14342" s="2">
        <f>+Table3[[#This Row],[CHW]]/Table3[[#This Row],[Count of Airbill Number]]</f>
        <v>13.5</v>
      </c>
    </row>
    <row r="14343" spans="2:13">
      <c r="B14343" t="s">
        <v>20</v>
      </c>
      <c r="C14343" t="s">
        <v>472</v>
      </c>
      <c r="D14343" t="s">
        <v>22</v>
      </c>
      <c r="E14343" t="s">
        <v>777</v>
      </c>
      <c r="F14343" t="s">
        <v>777</v>
      </c>
      <c r="G14343" t="s">
        <v>110</v>
      </c>
      <c r="H14343" t="s">
        <v>429</v>
      </c>
      <c r="I14343">
        <v>27</v>
      </c>
      <c r="J14343">
        <v>3</v>
      </c>
      <c r="K14343">
        <v>6792</v>
      </c>
      <c r="L14343" t="s">
        <v>471</v>
      </c>
      <c r="M14343" s="2">
        <f>+Table3[[#This Row],[CHW]]/Table3[[#This Row],[Count of Airbill Number]]</f>
        <v>9</v>
      </c>
    </row>
    <row r="14344" spans="2:13">
      <c r="B14344" t="s">
        <v>20</v>
      </c>
      <c r="C14344" t="s">
        <v>472</v>
      </c>
      <c r="D14344" t="s">
        <v>22</v>
      </c>
      <c r="E14344" t="s">
        <v>776</v>
      </c>
      <c r="F14344" t="s">
        <v>776</v>
      </c>
      <c r="G14344" t="s">
        <v>103</v>
      </c>
      <c r="H14344" t="s">
        <v>41</v>
      </c>
      <c r="I14344">
        <v>27</v>
      </c>
      <c r="J14344">
        <v>2</v>
      </c>
      <c r="K14344">
        <v>6793</v>
      </c>
      <c r="L14344" t="s">
        <v>471</v>
      </c>
      <c r="M14344" s="2">
        <f>+Table3[[#This Row],[CHW]]/Table3[[#This Row],[Count of Airbill Number]]</f>
        <v>13.5</v>
      </c>
    </row>
    <row r="14345" spans="2:13">
      <c r="B14345" t="s">
        <v>20</v>
      </c>
      <c r="C14345" t="s">
        <v>472</v>
      </c>
      <c r="D14345" t="s">
        <v>22</v>
      </c>
      <c r="E14345" t="s">
        <v>776</v>
      </c>
      <c r="F14345" t="s">
        <v>776</v>
      </c>
      <c r="G14345" t="s">
        <v>103</v>
      </c>
      <c r="H14345" t="s">
        <v>84</v>
      </c>
      <c r="I14345">
        <v>27</v>
      </c>
      <c r="J14345">
        <v>2</v>
      </c>
      <c r="K14345">
        <v>6794</v>
      </c>
      <c r="L14345" t="s">
        <v>471</v>
      </c>
      <c r="M14345" s="2">
        <f>+Table3[[#This Row],[CHW]]/Table3[[#This Row],[Count of Airbill Number]]</f>
        <v>13.5</v>
      </c>
    </row>
    <row r="14346" spans="2:13">
      <c r="B14346" t="s">
        <v>20</v>
      </c>
      <c r="C14346" t="s">
        <v>472</v>
      </c>
      <c r="D14346" t="s">
        <v>22</v>
      </c>
      <c r="E14346" t="s">
        <v>776</v>
      </c>
      <c r="F14346" t="s">
        <v>776</v>
      </c>
      <c r="G14346" t="s">
        <v>72</v>
      </c>
      <c r="H14346" t="s">
        <v>158</v>
      </c>
      <c r="I14346">
        <v>27</v>
      </c>
      <c r="J14346">
        <v>1</v>
      </c>
      <c r="K14346">
        <v>6795</v>
      </c>
      <c r="L14346" t="s">
        <v>471</v>
      </c>
      <c r="M14346" s="2">
        <f>+Table3[[#This Row],[CHW]]/Table3[[#This Row],[Count of Airbill Number]]</f>
        <v>27</v>
      </c>
    </row>
    <row r="14347" spans="2:13">
      <c r="B14347" t="s">
        <v>20</v>
      </c>
      <c r="C14347" t="s">
        <v>472</v>
      </c>
      <c r="D14347" t="s">
        <v>22</v>
      </c>
      <c r="E14347" t="s">
        <v>778</v>
      </c>
      <c r="F14347" t="s">
        <v>778</v>
      </c>
      <c r="G14347" t="s">
        <v>86</v>
      </c>
      <c r="H14347" t="s">
        <v>304</v>
      </c>
      <c r="I14347">
        <v>27</v>
      </c>
      <c r="J14347">
        <v>1</v>
      </c>
      <c r="K14347">
        <v>6796</v>
      </c>
      <c r="L14347" t="s">
        <v>471</v>
      </c>
      <c r="M14347" s="2">
        <f>+Table3[[#This Row],[CHW]]/Table3[[#This Row],[Count of Airbill Number]]</f>
        <v>27</v>
      </c>
    </row>
    <row r="14348" spans="2:13">
      <c r="B14348" t="s">
        <v>20</v>
      </c>
      <c r="C14348" t="s">
        <v>472</v>
      </c>
      <c r="D14348" t="s">
        <v>22</v>
      </c>
      <c r="E14348" t="s">
        <v>776</v>
      </c>
      <c r="F14348" t="s">
        <v>776</v>
      </c>
      <c r="G14348" t="s">
        <v>192</v>
      </c>
      <c r="H14348" t="s">
        <v>122</v>
      </c>
      <c r="I14348">
        <v>27</v>
      </c>
      <c r="J14348">
        <v>1</v>
      </c>
      <c r="K14348">
        <v>6797</v>
      </c>
      <c r="L14348" t="s">
        <v>471</v>
      </c>
      <c r="M14348" s="2">
        <f>+Table3[[#This Row],[CHW]]/Table3[[#This Row],[Count of Airbill Number]]</f>
        <v>27</v>
      </c>
    </row>
    <row r="14349" spans="2:13">
      <c r="B14349" t="s">
        <v>20</v>
      </c>
      <c r="C14349" t="s">
        <v>472</v>
      </c>
      <c r="D14349" t="s">
        <v>22</v>
      </c>
      <c r="E14349" t="s">
        <v>776</v>
      </c>
      <c r="F14349" t="s">
        <v>776</v>
      </c>
      <c r="G14349" t="s">
        <v>84</v>
      </c>
      <c r="H14349" t="s">
        <v>32</v>
      </c>
      <c r="I14349">
        <v>27</v>
      </c>
      <c r="J14349">
        <v>1</v>
      </c>
      <c r="K14349">
        <v>6798</v>
      </c>
      <c r="L14349" t="s">
        <v>471</v>
      </c>
      <c r="M14349" s="2">
        <f>+Table3[[#This Row],[CHW]]/Table3[[#This Row],[Count of Airbill Number]]</f>
        <v>27</v>
      </c>
    </row>
    <row r="14350" spans="2:13">
      <c r="B14350" t="s">
        <v>20</v>
      </c>
      <c r="C14350" t="s">
        <v>472</v>
      </c>
      <c r="D14350" t="s">
        <v>22</v>
      </c>
      <c r="E14350" t="s">
        <v>777</v>
      </c>
      <c r="F14350" t="s">
        <v>778</v>
      </c>
      <c r="G14350" t="s">
        <v>162</v>
      </c>
      <c r="H14350" t="s">
        <v>174</v>
      </c>
      <c r="I14350">
        <v>27</v>
      </c>
      <c r="J14350">
        <v>2</v>
      </c>
      <c r="K14350">
        <v>6799</v>
      </c>
      <c r="L14350" t="s">
        <v>471</v>
      </c>
      <c r="M14350" s="2">
        <f>+Table3[[#This Row],[CHW]]/Table3[[#This Row],[Count of Airbill Number]]</f>
        <v>13.5</v>
      </c>
    </row>
    <row r="14351" spans="2:13">
      <c r="B14351" t="s">
        <v>20</v>
      </c>
      <c r="C14351" t="s">
        <v>472</v>
      </c>
      <c r="D14351" t="s">
        <v>22</v>
      </c>
      <c r="E14351" t="s">
        <v>776</v>
      </c>
      <c r="F14351" t="s">
        <v>776</v>
      </c>
      <c r="G14351" t="s">
        <v>49</v>
      </c>
      <c r="H14351" t="s">
        <v>83</v>
      </c>
      <c r="I14351">
        <v>27</v>
      </c>
      <c r="J14351">
        <v>2</v>
      </c>
      <c r="K14351">
        <v>6800</v>
      </c>
      <c r="L14351" t="s">
        <v>471</v>
      </c>
      <c r="M14351" s="2">
        <f>+Table3[[#This Row],[CHW]]/Table3[[#This Row],[Count of Airbill Number]]</f>
        <v>13.5</v>
      </c>
    </row>
    <row r="14352" spans="2:13">
      <c r="B14352" t="s">
        <v>20</v>
      </c>
      <c r="C14352" t="s">
        <v>472</v>
      </c>
      <c r="D14352" t="s">
        <v>22</v>
      </c>
      <c r="E14352" t="s">
        <v>776</v>
      </c>
      <c r="F14352" t="s">
        <v>776</v>
      </c>
      <c r="G14352" t="s">
        <v>107</v>
      </c>
      <c r="H14352" t="s">
        <v>85</v>
      </c>
      <c r="I14352">
        <v>27</v>
      </c>
      <c r="J14352">
        <v>2</v>
      </c>
      <c r="K14352">
        <v>6801</v>
      </c>
      <c r="L14352" t="s">
        <v>471</v>
      </c>
      <c r="M14352" s="2">
        <f>+Table3[[#This Row],[CHW]]/Table3[[#This Row],[Count of Airbill Number]]</f>
        <v>13.5</v>
      </c>
    </row>
    <row r="14353" spans="2:13">
      <c r="B14353" t="s">
        <v>20</v>
      </c>
      <c r="C14353" t="s">
        <v>472</v>
      </c>
      <c r="D14353" t="s">
        <v>22</v>
      </c>
      <c r="E14353" t="s">
        <v>778</v>
      </c>
      <c r="F14353" t="s">
        <v>778</v>
      </c>
      <c r="G14353" t="s">
        <v>99</v>
      </c>
      <c r="H14353" t="s">
        <v>155</v>
      </c>
      <c r="I14353">
        <v>27</v>
      </c>
      <c r="J14353">
        <v>1</v>
      </c>
      <c r="K14353">
        <v>6802</v>
      </c>
      <c r="L14353" t="s">
        <v>471</v>
      </c>
      <c r="M14353" s="2">
        <f>+Table3[[#This Row],[CHW]]/Table3[[#This Row],[Count of Airbill Number]]</f>
        <v>27</v>
      </c>
    </row>
    <row r="14354" spans="2:13">
      <c r="B14354" t="s">
        <v>20</v>
      </c>
      <c r="C14354" t="s">
        <v>472</v>
      </c>
      <c r="D14354" t="s">
        <v>22</v>
      </c>
      <c r="E14354" t="s">
        <v>776</v>
      </c>
      <c r="F14354" t="s">
        <v>778</v>
      </c>
      <c r="G14354" t="s">
        <v>533</v>
      </c>
      <c r="H14354" t="s">
        <v>51</v>
      </c>
      <c r="I14354">
        <v>27</v>
      </c>
      <c r="J14354">
        <v>2</v>
      </c>
      <c r="K14354">
        <v>6803</v>
      </c>
      <c r="L14354" t="s">
        <v>471</v>
      </c>
      <c r="M14354" s="2">
        <f>+Table3[[#This Row],[CHW]]/Table3[[#This Row],[Count of Airbill Number]]</f>
        <v>13.5</v>
      </c>
    </row>
    <row r="14355" spans="2:13">
      <c r="B14355" t="s">
        <v>20</v>
      </c>
      <c r="C14355" t="s">
        <v>472</v>
      </c>
      <c r="D14355" t="s">
        <v>22</v>
      </c>
      <c r="E14355" t="s">
        <v>776</v>
      </c>
      <c r="F14355" t="s">
        <v>778</v>
      </c>
      <c r="G14355" t="s">
        <v>216</v>
      </c>
      <c r="H14355" t="s">
        <v>283</v>
      </c>
      <c r="I14355">
        <v>27</v>
      </c>
      <c r="J14355">
        <v>1</v>
      </c>
      <c r="K14355">
        <v>6804</v>
      </c>
      <c r="L14355" t="s">
        <v>471</v>
      </c>
      <c r="M14355" s="2">
        <f>+Table3[[#This Row],[CHW]]/Table3[[#This Row],[Count of Airbill Number]]</f>
        <v>27</v>
      </c>
    </row>
    <row r="14356" spans="2:13">
      <c r="B14356" t="s">
        <v>20</v>
      </c>
      <c r="C14356" t="s">
        <v>472</v>
      </c>
      <c r="D14356" t="s">
        <v>36</v>
      </c>
      <c r="E14356" t="s">
        <v>776</v>
      </c>
      <c r="F14356" t="s">
        <v>776</v>
      </c>
      <c r="G14356" t="s">
        <v>37</v>
      </c>
      <c r="H14356" t="s">
        <v>74</v>
      </c>
      <c r="I14356">
        <v>27</v>
      </c>
      <c r="J14356">
        <v>1</v>
      </c>
      <c r="K14356">
        <v>6805</v>
      </c>
      <c r="L14356" t="s">
        <v>471</v>
      </c>
      <c r="M14356" s="2">
        <f>+Table3[[#This Row],[CHW]]/Table3[[#This Row],[Count of Airbill Number]]</f>
        <v>27</v>
      </c>
    </row>
    <row r="14357" spans="2:13">
      <c r="B14357" t="s">
        <v>20</v>
      </c>
      <c r="C14357" t="s">
        <v>472</v>
      </c>
      <c r="D14357" t="s">
        <v>36</v>
      </c>
      <c r="E14357" t="s">
        <v>776</v>
      </c>
      <c r="F14357" t="s">
        <v>776</v>
      </c>
      <c r="G14357" t="s">
        <v>85</v>
      </c>
      <c r="H14357" t="s">
        <v>214</v>
      </c>
      <c r="I14357">
        <v>27</v>
      </c>
      <c r="J14357">
        <v>1</v>
      </c>
      <c r="K14357">
        <v>6806</v>
      </c>
      <c r="L14357" t="s">
        <v>471</v>
      </c>
      <c r="M14357" s="2">
        <f>+Table3[[#This Row],[CHW]]/Table3[[#This Row],[Count of Airbill Number]]</f>
        <v>27</v>
      </c>
    </row>
    <row r="14358" spans="2:13">
      <c r="B14358" t="s">
        <v>20</v>
      </c>
      <c r="C14358" t="s">
        <v>472</v>
      </c>
      <c r="D14358" t="s">
        <v>36</v>
      </c>
      <c r="E14358" t="s">
        <v>777</v>
      </c>
      <c r="F14358" t="s">
        <v>778</v>
      </c>
      <c r="G14358" t="s">
        <v>29</v>
      </c>
      <c r="H14358" t="s">
        <v>283</v>
      </c>
      <c r="I14358">
        <v>27</v>
      </c>
      <c r="J14358">
        <v>3</v>
      </c>
      <c r="K14358">
        <v>6807</v>
      </c>
      <c r="L14358" t="s">
        <v>471</v>
      </c>
      <c r="M14358" s="2">
        <f>+Table3[[#This Row],[CHW]]/Table3[[#This Row],[Count of Airbill Number]]</f>
        <v>9</v>
      </c>
    </row>
    <row r="14359" spans="2:13">
      <c r="B14359" t="s">
        <v>20</v>
      </c>
      <c r="C14359" t="s">
        <v>472</v>
      </c>
      <c r="D14359" t="s">
        <v>36</v>
      </c>
      <c r="E14359" t="s">
        <v>777</v>
      </c>
      <c r="F14359" t="s">
        <v>777</v>
      </c>
      <c r="G14359" t="s">
        <v>615</v>
      </c>
      <c r="H14359" t="s">
        <v>38</v>
      </c>
      <c r="I14359">
        <v>27</v>
      </c>
      <c r="J14359">
        <v>6</v>
      </c>
      <c r="K14359">
        <v>6808</v>
      </c>
      <c r="L14359" t="s">
        <v>471</v>
      </c>
      <c r="M14359" s="2">
        <f>+Table3[[#This Row],[CHW]]/Table3[[#This Row],[Count of Airbill Number]]</f>
        <v>4.5</v>
      </c>
    </row>
    <row r="14360" spans="2:13">
      <c r="B14360" t="s">
        <v>20</v>
      </c>
      <c r="C14360" t="s">
        <v>21</v>
      </c>
      <c r="D14360" t="s">
        <v>22</v>
      </c>
      <c r="E14360" t="s">
        <v>776</v>
      </c>
      <c r="F14360" t="s">
        <v>776</v>
      </c>
      <c r="G14360" t="s">
        <v>202</v>
      </c>
      <c r="H14360" t="s">
        <v>85</v>
      </c>
      <c r="I14360">
        <v>26.830000000000002</v>
      </c>
      <c r="J14360">
        <v>6</v>
      </c>
      <c r="K14360">
        <v>6809</v>
      </c>
      <c r="L14360" t="s">
        <v>471</v>
      </c>
      <c r="M14360" s="2">
        <f>+Table3[[#This Row],[CHW]]/Table3[[#This Row],[Count of Airbill Number]]</f>
        <v>4.4716666666666667</v>
      </c>
    </row>
    <row r="14361" spans="2:13">
      <c r="B14361" t="s">
        <v>35</v>
      </c>
      <c r="C14361" t="s">
        <v>472</v>
      </c>
      <c r="D14361" t="s">
        <v>36</v>
      </c>
      <c r="E14361" t="s">
        <v>776</v>
      </c>
      <c r="F14361" t="s">
        <v>776</v>
      </c>
      <c r="G14361" t="s">
        <v>37</v>
      </c>
      <c r="H14361" t="s">
        <v>74</v>
      </c>
      <c r="I14361">
        <v>26.7</v>
      </c>
      <c r="J14361">
        <v>2</v>
      </c>
      <c r="K14361">
        <v>6810</v>
      </c>
      <c r="L14361" t="s">
        <v>471</v>
      </c>
      <c r="M14361" s="2">
        <f>+Table3[[#This Row],[CHW]]/Table3[[#This Row],[Count of Airbill Number]]</f>
        <v>13.35</v>
      </c>
    </row>
    <row r="14362" spans="2:13">
      <c r="B14362" t="s">
        <v>20</v>
      </c>
      <c r="C14362" t="s">
        <v>21</v>
      </c>
      <c r="D14362" t="s">
        <v>22</v>
      </c>
      <c r="E14362" t="s">
        <v>777</v>
      </c>
      <c r="F14362" t="s">
        <v>778</v>
      </c>
      <c r="G14362" t="s">
        <v>110</v>
      </c>
      <c r="H14362" t="s">
        <v>267</v>
      </c>
      <c r="I14362">
        <v>26.7</v>
      </c>
      <c r="J14362">
        <v>3</v>
      </c>
      <c r="K14362">
        <v>6811</v>
      </c>
      <c r="L14362" t="s">
        <v>471</v>
      </c>
      <c r="M14362" s="2">
        <f>+Table3[[#This Row],[CHW]]/Table3[[#This Row],[Count of Airbill Number]]</f>
        <v>8.9</v>
      </c>
    </row>
    <row r="14363" spans="2:13">
      <c r="B14363" t="s">
        <v>20</v>
      </c>
      <c r="C14363" t="s">
        <v>21</v>
      </c>
      <c r="D14363" t="s">
        <v>22</v>
      </c>
      <c r="E14363" t="s">
        <v>776</v>
      </c>
      <c r="F14363" t="s">
        <v>776</v>
      </c>
      <c r="G14363" t="s">
        <v>31</v>
      </c>
      <c r="H14363" t="s">
        <v>152</v>
      </c>
      <c r="I14363">
        <v>26.54</v>
      </c>
      <c r="J14363">
        <v>8</v>
      </c>
      <c r="K14363">
        <v>6812</v>
      </c>
      <c r="L14363" t="s">
        <v>471</v>
      </c>
      <c r="M14363" s="2">
        <f>+Table3[[#This Row],[CHW]]/Table3[[#This Row],[Count of Airbill Number]]</f>
        <v>3.3174999999999999</v>
      </c>
    </row>
    <row r="14364" spans="2:13">
      <c r="B14364" t="s">
        <v>20</v>
      </c>
      <c r="C14364" t="s">
        <v>21</v>
      </c>
      <c r="D14364" t="s">
        <v>22</v>
      </c>
      <c r="E14364" t="s">
        <v>778</v>
      </c>
      <c r="F14364" t="s">
        <v>776</v>
      </c>
      <c r="G14364" t="s">
        <v>476</v>
      </c>
      <c r="H14364" t="s">
        <v>66</v>
      </c>
      <c r="I14364">
        <v>26.5</v>
      </c>
      <c r="J14364">
        <v>8</v>
      </c>
      <c r="K14364">
        <v>6813</v>
      </c>
      <c r="L14364" t="s">
        <v>471</v>
      </c>
      <c r="M14364" s="2">
        <f>+Table3[[#This Row],[CHW]]/Table3[[#This Row],[Count of Airbill Number]]</f>
        <v>3.3125</v>
      </c>
    </row>
    <row r="14365" spans="2:13">
      <c r="B14365" t="s">
        <v>20</v>
      </c>
      <c r="C14365" t="s">
        <v>21</v>
      </c>
      <c r="D14365" t="s">
        <v>22</v>
      </c>
      <c r="E14365" t="s">
        <v>778</v>
      </c>
      <c r="F14365" t="s">
        <v>778</v>
      </c>
      <c r="G14365" t="s">
        <v>250</v>
      </c>
      <c r="H14365" t="s">
        <v>686</v>
      </c>
      <c r="I14365">
        <v>26.349999999999998</v>
      </c>
      <c r="J14365">
        <v>2</v>
      </c>
      <c r="K14365">
        <v>6814</v>
      </c>
      <c r="L14365" t="s">
        <v>471</v>
      </c>
      <c r="M14365" s="2">
        <f>+Table3[[#This Row],[CHW]]/Table3[[#This Row],[Count of Airbill Number]]</f>
        <v>13.174999999999999</v>
      </c>
    </row>
    <row r="14366" spans="2:13">
      <c r="B14366" t="s">
        <v>20</v>
      </c>
      <c r="C14366" t="s">
        <v>21</v>
      </c>
      <c r="D14366" t="s">
        <v>22</v>
      </c>
      <c r="E14366" t="s">
        <v>776</v>
      </c>
      <c r="F14366" t="s">
        <v>776</v>
      </c>
      <c r="G14366" t="s">
        <v>63</v>
      </c>
      <c r="H14366" t="s">
        <v>59</v>
      </c>
      <c r="I14366">
        <v>26.331083799999998</v>
      </c>
      <c r="J14366">
        <v>2</v>
      </c>
      <c r="K14366">
        <v>6815</v>
      </c>
      <c r="L14366" t="s">
        <v>471</v>
      </c>
      <c r="M14366" s="2">
        <f>+Table3[[#This Row],[CHW]]/Table3[[#This Row],[Count of Airbill Number]]</f>
        <v>13.165541899999999</v>
      </c>
    </row>
    <row r="14367" spans="2:13">
      <c r="B14367" t="s">
        <v>20</v>
      </c>
      <c r="C14367" t="s">
        <v>472</v>
      </c>
      <c r="D14367" t="s">
        <v>22</v>
      </c>
      <c r="E14367" t="s">
        <v>776</v>
      </c>
      <c r="F14367" t="s">
        <v>777</v>
      </c>
      <c r="G14367" t="s">
        <v>32</v>
      </c>
      <c r="H14367" t="s">
        <v>179</v>
      </c>
      <c r="I14367">
        <v>26.31</v>
      </c>
      <c r="J14367">
        <v>2</v>
      </c>
      <c r="K14367">
        <v>6816</v>
      </c>
      <c r="L14367" t="s">
        <v>471</v>
      </c>
      <c r="M14367" s="2">
        <f>+Table3[[#This Row],[CHW]]/Table3[[#This Row],[Count of Airbill Number]]</f>
        <v>13.154999999999999</v>
      </c>
    </row>
    <row r="14368" spans="2:13">
      <c r="B14368" t="s">
        <v>35</v>
      </c>
      <c r="C14368" t="s">
        <v>472</v>
      </c>
      <c r="D14368" t="s">
        <v>36</v>
      </c>
      <c r="E14368" t="s">
        <v>778</v>
      </c>
      <c r="F14368" t="s">
        <v>778</v>
      </c>
      <c r="G14368" t="s">
        <v>150</v>
      </c>
      <c r="H14368" t="s">
        <v>86</v>
      </c>
      <c r="I14368">
        <v>26</v>
      </c>
      <c r="J14368">
        <v>1</v>
      </c>
      <c r="K14368">
        <v>6817</v>
      </c>
      <c r="L14368" t="s">
        <v>471</v>
      </c>
      <c r="M14368" s="2">
        <f>+Table3[[#This Row],[CHW]]/Table3[[#This Row],[Count of Airbill Number]]</f>
        <v>26</v>
      </c>
    </row>
    <row r="14369" spans="2:13">
      <c r="B14369" t="s">
        <v>35</v>
      </c>
      <c r="C14369" t="s">
        <v>472</v>
      </c>
      <c r="D14369" t="s">
        <v>36</v>
      </c>
      <c r="E14369" t="s">
        <v>776</v>
      </c>
      <c r="F14369" t="s">
        <v>776</v>
      </c>
      <c r="G14369" t="s">
        <v>37</v>
      </c>
      <c r="H14369" t="s">
        <v>94</v>
      </c>
      <c r="I14369">
        <v>26</v>
      </c>
      <c r="J14369">
        <v>4</v>
      </c>
      <c r="K14369">
        <v>6818</v>
      </c>
      <c r="L14369" t="s">
        <v>471</v>
      </c>
      <c r="M14369" s="2">
        <f>+Table3[[#This Row],[CHW]]/Table3[[#This Row],[Count of Airbill Number]]</f>
        <v>6.5</v>
      </c>
    </row>
    <row r="14370" spans="2:13">
      <c r="B14370" t="s">
        <v>20</v>
      </c>
      <c r="C14370" t="s">
        <v>21</v>
      </c>
      <c r="D14370" t="s">
        <v>22</v>
      </c>
      <c r="E14370" t="s">
        <v>777</v>
      </c>
      <c r="F14370" t="s">
        <v>778</v>
      </c>
      <c r="G14370" t="s">
        <v>290</v>
      </c>
      <c r="H14370" t="s">
        <v>51</v>
      </c>
      <c r="I14370">
        <v>26</v>
      </c>
      <c r="J14370">
        <v>5</v>
      </c>
      <c r="K14370">
        <v>6819</v>
      </c>
      <c r="L14370" t="s">
        <v>471</v>
      </c>
      <c r="M14370" s="2">
        <f>+Table3[[#This Row],[CHW]]/Table3[[#This Row],[Count of Airbill Number]]</f>
        <v>5.2</v>
      </c>
    </row>
    <row r="14371" spans="2:13">
      <c r="B14371" t="s">
        <v>20</v>
      </c>
      <c r="C14371" t="s">
        <v>21</v>
      </c>
      <c r="D14371" t="s">
        <v>22</v>
      </c>
      <c r="E14371" t="s">
        <v>777</v>
      </c>
      <c r="F14371" t="s">
        <v>777</v>
      </c>
      <c r="G14371" t="s">
        <v>274</v>
      </c>
      <c r="H14371" t="s">
        <v>722</v>
      </c>
      <c r="I14371">
        <v>26</v>
      </c>
      <c r="J14371">
        <v>1</v>
      </c>
      <c r="K14371">
        <v>6820</v>
      </c>
      <c r="L14371" t="s">
        <v>471</v>
      </c>
      <c r="M14371" s="2">
        <f>+Table3[[#This Row],[CHW]]/Table3[[#This Row],[Count of Airbill Number]]</f>
        <v>26</v>
      </c>
    </row>
    <row r="14372" spans="2:13">
      <c r="B14372" t="s">
        <v>20</v>
      </c>
      <c r="C14372" t="s">
        <v>21</v>
      </c>
      <c r="D14372" t="s">
        <v>22</v>
      </c>
      <c r="E14372" t="s">
        <v>778</v>
      </c>
      <c r="F14372" t="s">
        <v>778</v>
      </c>
      <c r="G14372" t="s">
        <v>109</v>
      </c>
      <c r="H14372" t="s">
        <v>171</v>
      </c>
      <c r="I14372">
        <v>26</v>
      </c>
      <c r="J14372">
        <v>20</v>
      </c>
      <c r="K14372">
        <v>6821</v>
      </c>
      <c r="L14372" t="s">
        <v>471</v>
      </c>
      <c r="M14372" s="2">
        <f>+Table3[[#This Row],[CHW]]/Table3[[#This Row],[Count of Airbill Number]]</f>
        <v>1.3</v>
      </c>
    </row>
    <row r="14373" spans="2:13">
      <c r="B14373" t="s">
        <v>20</v>
      </c>
      <c r="C14373" t="s">
        <v>21</v>
      </c>
      <c r="D14373" t="s">
        <v>22</v>
      </c>
      <c r="E14373" t="s">
        <v>776</v>
      </c>
      <c r="F14373" t="s">
        <v>778</v>
      </c>
      <c r="G14373" t="s">
        <v>66</v>
      </c>
      <c r="H14373" t="s">
        <v>283</v>
      </c>
      <c r="I14373">
        <v>26</v>
      </c>
      <c r="J14373">
        <v>1</v>
      </c>
      <c r="K14373">
        <v>6822</v>
      </c>
      <c r="L14373" t="s">
        <v>471</v>
      </c>
      <c r="M14373" s="2">
        <f>+Table3[[#This Row],[CHW]]/Table3[[#This Row],[Count of Airbill Number]]</f>
        <v>26</v>
      </c>
    </row>
    <row r="14374" spans="2:13">
      <c r="B14374" t="s">
        <v>20</v>
      </c>
      <c r="C14374" t="s">
        <v>21</v>
      </c>
      <c r="D14374" t="s">
        <v>22</v>
      </c>
      <c r="E14374" t="s">
        <v>776</v>
      </c>
      <c r="F14374" t="s">
        <v>778</v>
      </c>
      <c r="G14374" t="s">
        <v>37</v>
      </c>
      <c r="H14374" t="s">
        <v>657</v>
      </c>
      <c r="I14374">
        <v>26</v>
      </c>
      <c r="J14374">
        <v>2</v>
      </c>
      <c r="K14374">
        <v>6823</v>
      </c>
      <c r="L14374" t="s">
        <v>471</v>
      </c>
      <c r="M14374" s="2">
        <f>+Table3[[#This Row],[CHW]]/Table3[[#This Row],[Count of Airbill Number]]</f>
        <v>13</v>
      </c>
    </row>
    <row r="14375" spans="2:13">
      <c r="B14375" t="s">
        <v>20</v>
      </c>
      <c r="C14375" t="s">
        <v>21</v>
      </c>
      <c r="D14375" t="s">
        <v>22</v>
      </c>
      <c r="E14375" t="s">
        <v>776</v>
      </c>
      <c r="F14375" t="s">
        <v>776</v>
      </c>
      <c r="G14375" t="s">
        <v>32</v>
      </c>
      <c r="H14375" t="s">
        <v>165</v>
      </c>
      <c r="I14375">
        <v>26</v>
      </c>
      <c r="J14375">
        <v>3</v>
      </c>
      <c r="K14375">
        <v>6824</v>
      </c>
      <c r="L14375" t="s">
        <v>471</v>
      </c>
      <c r="M14375" s="2">
        <f>+Table3[[#This Row],[CHW]]/Table3[[#This Row],[Count of Airbill Number]]</f>
        <v>8.6666666666666661</v>
      </c>
    </row>
    <row r="14376" spans="2:13">
      <c r="B14376" t="s">
        <v>20</v>
      </c>
      <c r="C14376" t="s">
        <v>21</v>
      </c>
      <c r="D14376" t="s">
        <v>22</v>
      </c>
      <c r="E14376" t="s">
        <v>777</v>
      </c>
      <c r="F14376" t="s">
        <v>777</v>
      </c>
      <c r="G14376" t="s">
        <v>27</v>
      </c>
      <c r="H14376" t="s">
        <v>38</v>
      </c>
      <c r="I14376">
        <v>26</v>
      </c>
      <c r="J14376">
        <v>10</v>
      </c>
      <c r="K14376">
        <v>6825</v>
      </c>
      <c r="L14376" t="s">
        <v>471</v>
      </c>
      <c r="M14376" s="2">
        <f>+Table3[[#This Row],[CHW]]/Table3[[#This Row],[Count of Airbill Number]]</f>
        <v>2.6</v>
      </c>
    </row>
    <row r="14377" spans="2:13">
      <c r="B14377" t="s">
        <v>20</v>
      </c>
      <c r="C14377" t="s">
        <v>21</v>
      </c>
      <c r="D14377" t="s">
        <v>36</v>
      </c>
      <c r="E14377" t="s">
        <v>777</v>
      </c>
      <c r="F14377" t="s">
        <v>778</v>
      </c>
      <c r="G14377" t="s">
        <v>290</v>
      </c>
      <c r="H14377" t="s">
        <v>112</v>
      </c>
      <c r="I14377">
        <v>26</v>
      </c>
      <c r="J14377">
        <v>23</v>
      </c>
      <c r="K14377">
        <v>6826</v>
      </c>
      <c r="L14377" t="s">
        <v>471</v>
      </c>
      <c r="M14377" s="2">
        <f>+Table3[[#This Row],[CHW]]/Table3[[#This Row],[Count of Airbill Number]]</f>
        <v>1.1304347826086956</v>
      </c>
    </row>
    <row r="14378" spans="2:13">
      <c r="B14378" t="s">
        <v>20</v>
      </c>
      <c r="C14378" t="s">
        <v>21</v>
      </c>
      <c r="D14378" t="s">
        <v>36</v>
      </c>
      <c r="E14378" t="s">
        <v>778</v>
      </c>
      <c r="F14378" t="s">
        <v>778</v>
      </c>
      <c r="G14378" t="s">
        <v>507</v>
      </c>
      <c r="H14378" t="s">
        <v>86</v>
      </c>
      <c r="I14378">
        <v>26</v>
      </c>
      <c r="J14378">
        <v>26</v>
      </c>
      <c r="K14378">
        <v>6827</v>
      </c>
      <c r="L14378" t="s">
        <v>471</v>
      </c>
      <c r="M14378" s="2">
        <f>+Table3[[#This Row],[CHW]]/Table3[[#This Row],[Count of Airbill Number]]</f>
        <v>1</v>
      </c>
    </row>
    <row r="14379" spans="2:13">
      <c r="B14379" t="s">
        <v>20</v>
      </c>
      <c r="C14379" t="s">
        <v>21</v>
      </c>
      <c r="D14379" t="s">
        <v>36</v>
      </c>
      <c r="E14379" t="s">
        <v>778</v>
      </c>
      <c r="F14379" t="s">
        <v>778</v>
      </c>
      <c r="G14379" t="s">
        <v>457</v>
      </c>
      <c r="H14379" t="s">
        <v>369</v>
      </c>
      <c r="I14379">
        <v>26</v>
      </c>
      <c r="J14379">
        <v>14</v>
      </c>
      <c r="K14379">
        <v>6828</v>
      </c>
      <c r="L14379" t="s">
        <v>471</v>
      </c>
      <c r="M14379" s="2">
        <f>+Table3[[#This Row],[CHW]]/Table3[[#This Row],[Count of Airbill Number]]</f>
        <v>1.8571428571428572</v>
      </c>
    </row>
    <row r="14380" spans="2:13">
      <c r="B14380" t="s">
        <v>20</v>
      </c>
      <c r="C14380" t="s">
        <v>472</v>
      </c>
      <c r="D14380" t="s">
        <v>22</v>
      </c>
      <c r="E14380" t="s">
        <v>776</v>
      </c>
      <c r="F14380" t="s">
        <v>776</v>
      </c>
      <c r="G14380" t="s">
        <v>23</v>
      </c>
      <c r="H14380" t="s">
        <v>74</v>
      </c>
      <c r="I14380">
        <v>26</v>
      </c>
      <c r="J14380">
        <v>2</v>
      </c>
      <c r="K14380">
        <v>6829</v>
      </c>
      <c r="L14380" t="s">
        <v>471</v>
      </c>
      <c r="M14380" s="2">
        <f>+Table3[[#This Row],[CHW]]/Table3[[#This Row],[Count of Airbill Number]]</f>
        <v>13</v>
      </c>
    </row>
    <row r="14381" spans="2:13">
      <c r="B14381" t="s">
        <v>20</v>
      </c>
      <c r="C14381" t="s">
        <v>472</v>
      </c>
      <c r="D14381" t="s">
        <v>22</v>
      </c>
      <c r="E14381" t="s">
        <v>776</v>
      </c>
      <c r="F14381" t="s">
        <v>776</v>
      </c>
      <c r="G14381" t="s">
        <v>23</v>
      </c>
      <c r="H14381" t="s">
        <v>189</v>
      </c>
      <c r="I14381">
        <v>26</v>
      </c>
      <c r="J14381">
        <v>2</v>
      </c>
      <c r="K14381">
        <v>6830</v>
      </c>
      <c r="L14381" t="s">
        <v>471</v>
      </c>
      <c r="M14381" s="2">
        <f>+Table3[[#This Row],[CHW]]/Table3[[#This Row],[Count of Airbill Number]]</f>
        <v>13</v>
      </c>
    </row>
    <row r="14382" spans="2:13">
      <c r="B14382" t="s">
        <v>20</v>
      </c>
      <c r="C14382" t="s">
        <v>472</v>
      </c>
      <c r="D14382" t="s">
        <v>22</v>
      </c>
      <c r="E14382" t="s">
        <v>776</v>
      </c>
      <c r="F14382" t="s">
        <v>776</v>
      </c>
      <c r="G14382" t="s">
        <v>63</v>
      </c>
      <c r="H14382" t="s">
        <v>191</v>
      </c>
      <c r="I14382">
        <v>26</v>
      </c>
      <c r="J14382">
        <v>2</v>
      </c>
      <c r="K14382">
        <v>6831</v>
      </c>
      <c r="L14382" t="s">
        <v>471</v>
      </c>
      <c r="M14382" s="2">
        <f>+Table3[[#This Row],[CHW]]/Table3[[#This Row],[Count of Airbill Number]]</f>
        <v>13</v>
      </c>
    </row>
    <row r="14383" spans="2:13">
      <c r="B14383" t="s">
        <v>20</v>
      </c>
      <c r="C14383" t="s">
        <v>472</v>
      </c>
      <c r="D14383" t="s">
        <v>22</v>
      </c>
      <c r="E14383" t="s">
        <v>777</v>
      </c>
      <c r="F14383" t="s">
        <v>777</v>
      </c>
      <c r="G14383" t="s">
        <v>491</v>
      </c>
      <c r="H14383" t="s">
        <v>429</v>
      </c>
      <c r="I14383">
        <v>26</v>
      </c>
      <c r="J14383">
        <v>2</v>
      </c>
      <c r="K14383">
        <v>6832</v>
      </c>
      <c r="L14383" t="s">
        <v>471</v>
      </c>
      <c r="M14383" s="2">
        <f>+Table3[[#This Row],[CHW]]/Table3[[#This Row],[Count of Airbill Number]]</f>
        <v>13</v>
      </c>
    </row>
    <row r="14384" spans="2:13">
      <c r="B14384" t="s">
        <v>20</v>
      </c>
      <c r="C14384" t="s">
        <v>472</v>
      </c>
      <c r="D14384" t="s">
        <v>22</v>
      </c>
      <c r="E14384" t="s">
        <v>776</v>
      </c>
      <c r="F14384" t="s">
        <v>776</v>
      </c>
      <c r="G14384" t="s">
        <v>64</v>
      </c>
      <c r="H14384" t="s">
        <v>54</v>
      </c>
      <c r="I14384">
        <v>26</v>
      </c>
      <c r="J14384">
        <v>2</v>
      </c>
      <c r="K14384">
        <v>6833</v>
      </c>
      <c r="L14384" t="s">
        <v>471</v>
      </c>
      <c r="M14384" s="2">
        <f>+Table3[[#This Row],[CHW]]/Table3[[#This Row],[Count of Airbill Number]]</f>
        <v>13</v>
      </c>
    </row>
    <row r="14385" spans="2:13">
      <c r="B14385" t="s">
        <v>20</v>
      </c>
      <c r="C14385" t="s">
        <v>472</v>
      </c>
      <c r="D14385" t="s">
        <v>22</v>
      </c>
      <c r="E14385" t="s">
        <v>777</v>
      </c>
      <c r="F14385" t="s">
        <v>778</v>
      </c>
      <c r="G14385" t="s">
        <v>274</v>
      </c>
      <c r="H14385" t="s">
        <v>210</v>
      </c>
      <c r="I14385">
        <v>26</v>
      </c>
      <c r="J14385">
        <v>2</v>
      </c>
      <c r="K14385">
        <v>6834</v>
      </c>
      <c r="L14385" t="s">
        <v>471</v>
      </c>
      <c r="M14385" s="2">
        <f>+Table3[[#This Row],[CHW]]/Table3[[#This Row],[Count of Airbill Number]]</f>
        <v>13</v>
      </c>
    </row>
    <row r="14386" spans="2:13">
      <c r="B14386" t="s">
        <v>20</v>
      </c>
      <c r="C14386" t="s">
        <v>472</v>
      </c>
      <c r="D14386" t="s">
        <v>22</v>
      </c>
      <c r="E14386" t="s">
        <v>777</v>
      </c>
      <c r="F14386" t="s">
        <v>777</v>
      </c>
      <c r="G14386" t="s">
        <v>274</v>
      </c>
      <c r="H14386" t="s">
        <v>722</v>
      </c>
      <c r="I14386">
        <v>26</v>
      </c>
      <c r="J14386">
        <v>1</v>
      </c>
      <c r="K14386">
        <v>6835</v>
      </c>
      <c r="L14386" t="s">
        <v>471</v>
      </c>
      <c r="M14386" s="2">
        <f>+Table3[[#This Row],[CHW]]/Table3[[#This Row],[Count of Airbill Number]]</f>
        <v>26</v>
      </c>
    </row>
    <row r="14387" spans="2:13">
      <c r="B14387" t="s">
        <v>20</v>
      </c>
      <c r="C14387" t="s">
        <v>472</v>
      </c>
      <c r="D14387" t="s">
        <v>22</v>
      </c>
      <c r="E14387" t="s">
        <v>778</v>
      </c>
      <c r="F14387" t="s">
        <v>777</v>
      </c>
      <c r="G14387" t="s">
        <v>51</v>
      </c>
      <c r="H14387" t="s">
        <v>332</v>
      </c>
      <c r="I14387">
        <v>26</v>
      </c>
      <c r="J14387">
        <v>2</v>
      </c>
      <c r="K14387">
        <v>6836</v>
      </c>
      <c r="L14387" t="s">
        <v>471</v>
      </c>
      <c r="M14387" s="2">
        <f>+Table3[[#This Row],[CHW]]/Table3[[#This Row],[Count of Airbill Number]]</f>
        <v>13</v>
      </c>
    </row>
    <row r="14388" spans="2:13">
      <c r="B14388" t="s">
        <v>20</v>
      </c>
      <c r="C14388" t="s">
        <v>472</v>
      </c>
      <c r="D14388" t="s">
        <v>22</v>
      </c>
      <c r="E14388" t="s">
        <v>776</v>
      </c>
      <c r="F14388" t="s">
        <v>776</v>
      </c>
      <c r="G14388" t="s">
        <v>56</v>
      </c>
      <c r="H14388" t="s">
        <v>32</v>
      </c>
      <c r="I14388">
        <v>26</v>
      </c>
      <c r="J14388">
        <v>3</v>
      </c>
      <c r="K14388">
        <v>6837</v>
      </c>
      <c r="L14388" t="s">
        <v>471</v>
      </c>
      <c r="M14388" s="2">
        <f>+Table3[[#This Row],[CHW]]/Table3[[#This Row],[Count of Airbill Number]]</f>
        <v>8.6666666666666661</v>
      </c>
    </row>
    <row r="14389" spans="2:13">
      <c r="B14389" t="s">
        <v>20</v>
      </c>
      <c r="C14389" t="s">
        <v>472</v>
      </c>
      <c r="D14389" t="s">
        <v>22</v>
      </c>
      <c r="E14389" t="s">
        <v>778</v>
      </c>
      <c r="F14389" t="s">
        <v>778</v>
      </c>
      <c r="G14389" t="s">
        <v>521</v>
      </c>
      <c r="H14389" t="s">
        <v>150</v>
      </c>
      <c r="I14389">
        <v>26</v>
      </c>
      <c r="J14389">
        <v>2</v>
      </c>
      <c r="K14389">
        <v>6838</v>
      </c>
      <c r="L14389" t="s">
        <v>471</v>
      </c>
      <c r="M14389" s="2">
        <f>+Table3[[#This Row],[CHW]]/Table3[[#This Row],[Count of Airbill Number]]</f>
        <v>13</v>
      </c>
    </row>
    <row r="14390" spans="2:13">
      <c r="B14390" t="s">
        <v>20</v>
      </c>
      <c r="C14390" t="s">
        <v>472</v>
      </c>
      <c r="D14390" t="s">
        <v>22</v>
      </c>
      <c r="E14390" t="s">
        <v>776</v>
      </c>
      <c r="F14390" t="s">
        <v>776</v>
      </c>
      <c r="G14390" t="s">
        <v>33</v>
      </c>
      <c r="H14390" t="s">
        <v>312</v>
      </c>
      <c r="I14390">
        <v>26</v>
      </c>
      <c r="J14390">
        <v>1</v>
      </c>
      <c r="K14390">
        <v>6839</v>
      </c>
      <c r="L14390" t="s">
        <v>471</v>
      </c>
      <c r="M14390" s="2">
        <f>+Table3[[#This Row],[CHW]]/Table3[[#This Row],[Count of Airbill Number]]</f>
        <v>26</v>
      </c>
    </row>
    <row r="14391" spans="2:13">
      <c r="B14391" t="s">
        <v>20</v>
      </c>
      <c r="C14391" t="s">
        <v>472</v>
      </c>
      <c r="D14391" t="s">
        <v>22</v>
      </c>
      <c r="E14391" t="s">
        <v>776</v>
      </c>
      <c r="F14391" t="s">
        <v>778</v>
      </c>
      <c r="G14391" t="s">
        <v>131</v>
      </c>
      <c r="H14391" t="s">
        <v>51</v>
      </c>
      <c r="I14391">
        <v>26</v>
      </c>
      <c r="J14391">
        <v>1</v>
      </c>
      <c r="K14391">
        <v>6840</v>
      </c>
      <c r="L14391" t="s">
        <v>471</v>
      </c>
      <c r="M14391" s="2">
        <f>+Table3[[#This Row],[CHW]]/Table3[[#This Row],[Count of Airbill Number]]</f>
        <v>26</v>
      </c>
    </row>
    <row r="14392" spans="2:13">
      <c r="B14392" t="s">
        <v>20</v>
      </c>
      <c r="C14392" t="s">
        <v>472</v>
      </c>
      <c r="D14392" t="s">
        <v>22</v>
      </c>
      <c r="E14392" t="s">
        <v>778</v>
      </c>
      <c r="F14392" t="s">
        <v>778</v>
      </c>
      <c r="G14392" t="s">
        <v>325</v>
      </c>
      <c r="H14392" t="s">
        <v>109</v>
      </c>
      <c r="I14392">
        <v>26</v>
      </c>
      <c r="J14392">
        <v>1</v>
      </c>
      <c r="K14392">
        <v>6841</v>
      </c>
      <c r="L14392" t="s">
        <v>471</v>
      </c>
      <c r="M14392" s="2">
        <f>+Table3[[#This Row],[CHW]]/Table3[[#This Row],[Count of Airbill Number]]</f>
        <v>26</v>
      </c>
    </row>
    <row r="14393" spans="2:13">
      <c r="B14393" t="s">
        <v>20</v>
      </c>
      <c r="C14393" t="s">
        <v>472</v>
      </c>
      <c r="D14393" t="s">
        <v>22</v>
      </c>
      <c r="E14393" t="s">
        <v>778</v>
      </c>
      <c r="F14393" t="s">
        <v>778</v>
      </c>
      <c r="G14393" t="s">
        <v>86</v>
      </c>
      <c r="H14393" t="s">
        <v>657</v>
      </c>
      <c r="I14393">
        <v>26</v>
      </c>
      <c r="J14393">
        <v>2</v>
      </c>
      <c r="K14393">
        <v>6842</v>
      </c>
      <c r="L14393" t="s">
        <v>471</v>
      </c>
      <c r="M14393" s="2">
        <f>+Table3[[#This Row],[CHW]]/Table3[[#This Row],[Count of Airbill Number]]</f>
        <v>13</v>
      </c>
    </row>
    <row r="14394" spans="2:13">
      <c r="B14394" t="s">
        <v>20</v>
      </c>
      <c r="C14394" t="s">
        <v>472</v>
      </c>
      <c r="D14394" t="s">
        <v>22</v>
      </c>
      <c r="E14394" t="s">
        <v>778</v>
      </c>
      <c r="F14394" t="s">
        <v>777</v>
      </c>
      <c r="G14394" t="s">
        <v>90</v>
      </c>
      <c r="H14394" t="s">
        <v>481</v>
      </c>
      <c r="I14394">
        <v>26</v>
      </c>
      <c r="J14394">
        <v>1</v>
      </c>
      <c r="K14394">
        <v>6843</v>
      </c>
      <c r="L14394" t="s">
        <v>471</v>
      </c>
      <c r="M14394" s="2">
        <f>+Table3[[#This Row],[CHW]]/Table3[[#This Row],[Count of Airbill Number]]</f>
        <v>26</v>
      </c>
    </row>
    <row r="14395" spans="2:13">
      <c r="B14395" t="s">
        <v>20</v>
      </c>
      <c r="C14395" t="s">
        <v>472</v>
      </c>
      <c r="D14395" t="s">
        <v>22</v>
      </c>
      <c r="E14395" t="s">
        <v>778</v>
      </c>
      <c r="F14395" t="s">
        <v>778</v>
      </c>
      <c r="G14395" t="s">
        <v>90</v>
      </c>
      <c r="H14395" t="s">
        <v>314</v>
      </c>
      <c r="I14395">
        <v>26</v>
      </c>
      <c r="J14395">
        <v>2</v>
      </c>
      <c r="K14395">
        <v>6844</v>
      </c>
      <c r="L14395" t="s">
        <v>471</v>
      </c>
      <c r="M14395" s="2">
        <f>+Table3[[#This Row],[CHW]]/Table3[[#This Row],[Count of Airbill Number]]</f>
        <v>13</v>
      </c>
    </row>
    <row r="14396" spans="2:13">
      <c r="B14396" t="s">
        <v>20</v>
      </c>
      <c r="C14396" t="s">
        <v>472</v>
      </c>
      <c r="D14396" t="s">
        <v>22</v>
      </c>
      <c r="E14396" t="s">
        <v>777</v>
      </c>
      <c r="F14396" t="s">
        <v>778</v>
      </c>
      <c r="G14396" t="s">
        <v>44</v>
      </c>
      <c r="H14396" t="s">
        <v>101</v>
      </c>
      <c r="I14396">
        <v>26</v>
      </c>
      <c r="J14396">
        <v>2</v>
      </c>
      <c r="K14396">
        <v>6845</v>
      </c>
      <c r="L14396" t="s">
        <v>471</v>
      </c>
      <c r="M14396" s="2">
        <f>+Table3[[#This Row],[CHW]]/Table3[[#This Row],[Count of Airbill Number]]</f>
        <v>13</v>
      </c>
    </row>
    <row r="14397" spans="2:13">
      <c r="B14397" t="s">
        <v>20</v>
      </c>
      <c r="C14397" t="s">
        <v>472</v>
      </c>
      <c r="D14397" t="s">
        <v>22</v>
      </c>
      <c r="E14397" t="s">
        <v>778</v>
      </c>
      <c r="F14397" t="s">
        <v>778</v>
      </c>
      <c r="G14397" t="s">
        <v>636</v>
      </c>
      <c r="H14397" t="s">
        <v>113</v>
      </c>
      <c r="I14397">
        <v>26</v>
      </c>
      <c r="J14397">
        <v>1</v>
      </c>
      <c r="K14397">
        <v>6846</v>
      </c>
      <c r="L14397" t="s">
        <v>471</v>
      </c>
      <c r="M14397" s="2">
        <f>+Table3[[#This Row],[CHW]]/Table3[[#This Row],[Count of Airbill Number]]</f>
        <v>26</v>
      </c>
    </row>
    <row r="14398" spans="2:13">
      <c r="B14398" t="s">
        <v>20</v>
      </c>
      <c r="C14398" t="s">
        <v>472</v>
      </c>
      <c r="D14398" t="s">
        <v>22</v>
      </c>
      <c r="E14398" t="s">
        <v>777</v>
      </c>
      <c r="F14398" t="s">
        <v>776</v>
      </c>
      <c r="G14398" t="s">
        <v>106</v>
      </c>
      <c r="H14398" t="s">
        <v>578</v>
      </c>
      <c r="I14398">
        <v>26</v>
      </c>
      <c r="J14398">
        <v>2</v>
      </c>
      <c r="K14398">
        <v>6847</v>
      </c>
      <c r="L14398" t="s">
        <v>471</v>
      </c>
      <c r="M14398" s="2">
        <f>+Table3[[#This Row],[CHW]]/Table3[[#This Row],[Count of Airbill Number]]</f>
        <v>13</v>
      </c>
    </row>
    <row r="14399" spans="2:13">
      <c r="B14399" t="s">
        <v>20</v>
      </c>
      <c r="C14399" t="s">
        <v>472</v>
      </c>
      <c r="D14399" t="s">
        <v>22</v>
      </c>
      <c r="E14399" t="s">
        <v>777</v>
      </c>
      <c r="F14399" t="s">
        <v>777</v>
      </c>
      <c r="G14399" t="s">
        <v>417</v>
      </c>
      <c r="H14399" t="s">
        <v>430</v>
      </c>
      <c r="I14399">
        <v>26</v>
      </c>
      <c r="J14399">
        <v>2</v>
      </c>
      <c r="K14399">
        <v>6848</v>
      </c>
      <c r="L14399" t="s">
        <v>471</v>
      </c>
      <c r="M14399" s="2">
        <f>+Table3[[#This Row],[CHW]]/Table3[[#This Row],[Count of Airbill Number]]</f>
        <v>13</v>
      </c>
    </row>
    <row r="14400" spans="2:13">
      <c r="B14400" t="s">
        <v>20</v>
      </c>
      <c r="C14400" t="s">
        <v>472</v>
      </c>
      <c r="D14400" t="s">
        <v>22</v>
      </c>
      <c r="E14400" t="s">
        <v>776</v>
      </c>
      <c r="F14400" t="s">
        <v>777</v>
      </c>
      <c r="G14400" t="s">
        <v>558</v>
      </c>
      <c r="H14400" t="s">
        <v>181</v>
      </c>
      <c r="I14400">
        <v>26</v>
      </c>
      <c r="J14400">
        <v>1</v>
      </c>
      <c r="K14400">
        <v>6849</v>
      </c>
      <c r="L14400" t="s">
        <v>471</v>
      </c>
      <c r="M14400" s="2">
        <f>+Table3[[#This Row],[CHW]]/Table3[[#This Row],[Count of Airbill Number]]</f>
        <v>26</v>
      </c>
    </row>
    <row r="14401" spans="2:13">
      <c r="B14401" t="s">
        <v>20</v>
      </c>
      <c r="C14401" t="s">
        <v>472</v>
      </c>
      <c r="D14401" t="s">
        <v>22</v>
      </c>
      <c r="E14401" t="s">
        <v>776</v>
      </c>
      <c r="F14401" t="s">
        <v>776</v>
      </c>
      <c r="G14401" t="s">
        <v>312</v>
      </c>
      <c r="H14401" t="s">
        <v>211</v>
      </c>
      <c r="I14401">
        <v>26</v>
      </c>
      <c r="J14401">
        <v>1</v>
      </c>
      <c r="K14401">
        <v>6850</v>
      </c>
      <c r="L14401" t="s">
        <v>471</v>
      </c>
      <c r="M14401" s="2">
        <f>+Table3[[#This Row],[CHW]]/Table3[[#This Row],[Count of Airbill Number]]</f>
        <v>26</v>
      </c>
    </row>
    <row r="14402" spans="2:13">
      <c r="B14402" t="s">
        <v>20</v>
      </c>
      <c r="C14402" t="s">
        <v>472</v>
      </c>
      <c r="D14402" t="s">
        <v>36</v>
      </c>
      <c r="E14402" t="s">
        <v>777</v>
      </c>
      <c r="F14402" t="s">
        <v>777</v>
      </c>
      <c r="G14402" t="s">
        <v>38</v>
      </c>
      <c r="H14402" t="s">
        <v>497</v>
      </c>
      <c r="I14402">
        <v>26</v>
      </c>
      <c r="J14402">
        <v>5</v>
      </c>
      <c r="K14402">
        <v>6851</v>
      </c>
      <c r="L14402" t="s">
        <v>471</v>
      </c>
      <c r="M14402" s="2">
        <f>+Table3[[#This Row],[CHW]]/Table3[[#This Row],[Count of Airbill Number]]</f>
        <v>5.2</v>
      </c>
    </row>
    <row r="14403" spans="2:13">
      <c r="B14403" t="s">
        <v>20</v>
      </c>
      <c r="C14403" t="s">
        <v>472</v>
      </c>
      <c r="D14403" t="s">
        <v>36</v>
      </c>
      <c r="E14403" t="s">
        <v>777</v>
      </c>
      <c r="F14403" t="s">
        <v>778</v>
      </c>
      <c r="G14403" t="s">
        <v>55</v>
      </c>
      <c r="H14403" t="s">
        <v>155</v>
      </c>
      <c r="I14403">
        <v>26</v>
      </c>
      <c r="J14403">
        <v>2</v>
      </c>
      <c r="K14403">
        <v>6852</v>
      </c>
      <c r="L14403" t="s">
        <v>471</v>
      </c>
      <c r="M14403" s="2">
        <f>+Table3[[#This Row],[CHW]]/Table3[[#This Row],[Count of Airbill Number]]</f>
        <v>13</v>
      </c>
    </row>
    <row r="14404" spans="2:13">
      <c r="B14404" t="s">
        <v>20</v>
      </c>
      <c r="C14404" t="s">
        <v>472</v>
      </c>
      <c r="D14404" t="s">
        <v>36</v>
      </c>
      <c r="E14404" t="s">
        <v>777</v>
      </c>
      <c r="F14404" t="s">
        <v>776</v>
      </c>
      <c r="G14404" t="s">
        <v>55</v>
      </c>
      <c r="H14404" t="s">
        <v>49</v>
      </c>
      <c r="I14404">
        <v>26</v>
      </c>
      <c r="J14404">
        <v>1</v>
      </c>
      <c r="K14404">
        <v>6853</v>
      </c>
      <c r="L14404" t="s">
        <v>471</v>
      </c>
      <c r="M14404" s="2">
        <f>+Table3[[#This Row],[CHW]]/Table3[[#This Row],[Count of Airbill Number]]</f>
        <v>26</v>
      </c>
    </row>
    <row r="14405" spans="2:13">
      <c r="B14405" t="s">
        <v>20</v>
      </c>
      <c r="C14405" t="s">
        <v>472</v>
      </c>
      <c r="D14405" t="s">
        <v>36</v>
      </c>
      <c r="E14405" t="s">
        <v>777</v>
      </c>
      <c r="F14405" t="s">
        <v>777</v>
      </c>
      <c r="G14405" t="s">
        <v>419</v>
      </c>
      <c r="H14405" t="s">
        <v>106</v>
      </c>
      <c r="I14405">
        <v>26</v>
      </c>
      <c r="J14405">
        <v>4</v>
      </c>
      <c r="K14405">
        <v>6854</v>
      </c>
      <c r="L14405" t="s">
        <v>471</v>
      </c>
      <c r="M14405" s="2">
        <f>+Table3[[#This Row],[CHW]]/Table3[[#This Row],[Count of Airbill Number]]</f>
        <v>6.5</v>
      </c>
    </row>
    <row r="14406" spans="2:13">
      <c r="B14406" t="s">
        <v>20</v>
      </c>
      <c r="C14406" t="s">
        <v>472</v>
      </c>
      <c r="D14406" t="s">
        <v>36</v>
      </c>
      <c r="E14406" t="s">
        <v>777</v>
      </c>
      <c r="F14406" t="s">
        <v>778</v>
      </c>
      <c r="G14406" t="s">
        <v>44</v>
      </c>
      <c r="H14406" t="s">
        <v>124</v>
      </c>
      <c r="I14406">
        <v>26</v>
      </c>
      <c r="J14406">
        <v>2</v>
      </c>
      <c r="K14406">
        <v>6855</v>
      </c>
      <c r="L14406" t="s">
        <v>471</v>
      </c>
      <c r="M14406" s="2">
        <f>+Table3[[#This Row],[CHW]]/Table3[[#This Row],[Count of Airbill Number]]</f>
        <v>13</v>
      </c>
    </row>
    <row r="14407" spans="2:13">
      <c r="B14407" t="s">
        <v>20</v>
      </c>
      <c r="C14407" t="s">
        <v>472</v>
      </c>
      <c r="D14407" t="s">
        <v>36</v>
      </c>
      <c r="E14407" t="s">
        <v>778</v>
      </c>
      <c r="F14407" t="s">
        <v>778</v>
      </c>
      <c r="G14407" t="s">
        <v>291</v>
      </c>
      <c r="H14407" t="s">
        <v>51</v>
      </c>
      <c r="I14407">
        <v>26</v>
      </c>
      <c r="J14407">
        <v>3</v>
      </c>
      <c r="K14407">
        <v>6856</v>
      </c>
      <c r="L14407" t="s">
        <v>471</v>
      </c>
      <c r="M14407" s="2">
        <f>+Table3[[#This Row],[CHW]]/Table3[[#This Row],[Count of Airbill Number]]</f>
        <v>8.6666666666666661</v>
      </c>
    </row>
    <row r="14408" spans="2:13">
      <c r="B14408" t="s">
        <v>20</v>
      </c>
      <c r="C14408" t="s">
        <v>472</v>
      </c>
      <c r="D14408" t="s">
        <v>36</v>
      </c>
      <c r="E14408" t="s">
        <v>777</v>
      </c>
      <c r="F14408" t="s">
        <v>778</v>
      </c>
      <c r="G14408" t="s">
        <v>227</v>
      </c>
      <c r="H14408" t="s">
        <v>269</v>
      </c>
      <c r="I14408">
        <v>26</v>
      </c>
      <c r="J14408">
        <v>2</v>
      </c>
      <c r="K14408">
        <v>6857</v>
      </c>
      <c r="L14408" t="s">
        <v>471</v>
      </c>
      <c r="M14408" s="2">
        <f>+Table3[[#This Row],[CHW]]/Table3[[#This Row],[Count of Airbill Number]]</f>
        <v>13</v>
      </c>
    </row>
    <row r="14409" spans="2:13">
      <c r="B14409" t="s">
        <v>20</v>
      </c>
      <c r="C14409" t="s">
        <v>472</v>
      </c>
      <c r="D14409" t="s">
        <v>36</v>
      </c>
      <c r="E14409" t="s">
        <v>777</v>
      </c>
      <c r="F14409" t="s">
        <v>778</v>
      </c>
      <c r="G14409" t="s">
        <v>106</v>
      </c>
      <c r="H14409" t="s">
        <v>155</v>
      </c>
      <c r="I14409">
        <v>26</v>
      </c>
      <c r="J14409">
        <v>2</v>
      </c>
      <c r="K14409">
        <v>6858</v>
      </c>
      <c r="L14409" t="s">
        <v>471</v>
      </c>
      <c r="M14409" s="2">
        <f>+Table3[[#This Row],[CHW]]/Table3[[#This Row],[Count of Airbill Number]]</f>
        <v>13</v>
      </c>
    </row>
    <row r="14410" spans="2:13">
      <c r="B14410" t="s">
        <v>20</v>
      </c>
      <c r="C14410" t="s">
        <v>472</v>
      </c>
      <c r="D14410" t="s">
        <v>36</v>
      </c>
      <c r="E14410" t="s">
        <v>778</v>
      </c>
      <c r="F14410" t="s">
        <v>778</v>
      </c>
      <c r="G14410" t="s">
        <v>298</v>
      </c>
      <c r="H14410" t="s">
        <v>369</v>
      </c>
      <c r="I14410">
        <v>26</v>
      </c>
      <c r="J14410">
        <v>3</v>
      </c>
      <c r="K14410">
        <v>6859</v>
      </c>
      <c r="L14410" t="s">
        <v>471</v>
      </c>
      <c r="M14410" s="2">
        <f>+Table3[[#This Row],[CHW]]/Table3[[#This Row],[Count of Airbill Number]]</f>
        <v>8.6666666666666661</v>
      </c>
    </row>
    <row r="14411" spans="2:13">
      <c r="B14411" t="s">
        <v>20</v>
      </c>
      <c r="C14411" t="s">
        <v>472</v>
      </c>
      <c r="D14411" t="s">
        <v>36</v>
      </c>
      <c r="E14411" t="s">
        <v>776</v>
      </c>
      <c r="F14411" t="s">
        <v>778</v>
      </c>
      <c r="G14411" t="s">
        <v>312</v>
      </c>
      <c r="H14411" t="s">
        <v>51</v>
      </c>
      <c r="I14411">
        <v>26</v>
      </c>
      <c r="J14411">
        <v>1</v>
      </c>
      <c r="K14411">
        <v>6860</v>
      </c>
      <c r="L14411" t="s">
        <v>471</v>
      </c>
      <c r="M14411" s="2">
        <f>+Table3[[#This Row],[CHW]]/Table3[[#This Row],[Count of Airbill Number]]</f>
        <v>26</v>
      </c>
    </row>
    <row r="14412" spans="2:13">
      <c r="B14412" t="s">
        <v>20</v>
      </c>
      <c r="C14412" t="s">
        <v>21</v>
      </c>
      <c r="D14412" t="s">
        <v>22</v>
      </c>
      <c r="E14412" t="s">
        <v>776</v>
      </c>
      <c r="F14412" t="s">
        <v>777</v>
      </c>
      <c r="G14412" t="s">
        <v>37</v>
      </c>
      <c r="H14412" t="s">
        <v>26</v>
      </c>
      <c r="I14412">
        <v>25.900000000000002</v>
      </c>
      <c r="J14412">
        <v>8</v>
      </c>
      <c r="K14412">
        <v>6861</v>
      </c>
      <c r="L14412" t="s">
        <v>471</v>
      </c>
      <c r="M14412" s="2">
        <f>+Table3[[#This Row],[CHW]]/Table3[[#This Row],[Count of Airbill Number]]</f>
        <v>3.2375000000000003</v>
      </c>
    </row>
    <row r="14413" spans="2:13">
      <c r="B14413" t="s">
        <v>20</v>
      </c>
      <c r="C14413" t="s">
        <v>21</v>
      </c>
      <c r="D14413" t="s">
        <v>22</v>
      </c>
      <c r="E14413" t="s">
        <v>777</v>
      </c>
      <c r="F14413" t="s">
        <v>777</v>
      </c>
      <c r="G14413" t="s">
        <v>274</v>
      </c>
      <c r="H14413" t="s">
        <v>723</v>
      </c>
      <c r="I14413">
        <v>25.8</v>
      </c>
      <c r="J14413">
        <v>1</v>
      </c>
      <c r="K14413">
        <v>6862</v>
      </c>
      <c r="L14413" t="s">
        <v>471</v>
      </c>
      <c r="M14413" s="2">
        <f>+Table3[[#This Row],[CHW]]/Table3[[#This Row],[Count of Airbill Number]]</f>
        <v>25.8</v>
      </c>
    </row>
    <row r="14414" spans="2:13">
      <c r="B14414" t="s">
        <v>20</v>
      </c>
      <c r="C14414" t="s">
        <v>21</v>
      </c>
      <c r="D14414" t="s">
        <v>22</v>
      </c>
      <c r="E14414" t="s">
        <v>778</v>
      </c>
      <c r="F14414" t="s">
        <v>778</v>
      </c>
      <c r="G14414" t="s">
        <v>250</v>
      </c>
      <c r="H14414" t="s">
        <v>86</v>
      </c>
      <c r="I14414">
        <v>25.68</v>
      </c>
      <c r="J14414">
        <v>28</v>
      </c>
      <c r="K14414">
        <v>6863</v>
      </c>
      <c r="L14414" t="s">
        <v>471</v>
      </c>
      <c r="M14414" s="2">
        <f>+Table3[[#This Row],[CHW]]/Table3[[#This Row],[Count of Airbill Number]]</f>
        <v>0.91714285714285715</v>
      </c>
    </row>
    <row r="14415" spans="2:13">
      <c r="B14415" t="s">
        <v>20</v>
      </c>
      <c r="C14415" t="s">
        <v>21</v>
      </c>
      <c r="D14415" t="s">
        <v>22</v>
      </c>
      <c r="E14415" t="s">
        <v>776</v>
      </c>
      <c r="F14415" t="s">
        <v>776</v>
      </c>
      <c r="G14415" t="s">
        <v>66</v>
      </c>
      <c r="H14415" t="s">
        <v>45</v>
      </c>
      <c r="I14415">
        <v>25.62</v>
      </c>
      <c r="J14415">
        <v>23</v>
      </c>
      <c r="K14415">
        <v>6864</v>
      </c>
      <c r="L14415" t="s">
        <v>471</v>
      </c>
      <c r="M14415" s="2">
        <f>+Table3[[#This Row],[CHW]]/Table3[[#This Row],[Count of Airbill Number]]</f>
        <v>1.1139130434782609</v>
      </c>
    </row>
    <row r="14416" spans="2:13">
      <c r="B14416" t="s">
        <v>20</v>
      </c>
      <c r="C14416" t="s">
        <v>472</v>
      </c>
      <c r="D14416" t="s">
        <v>22</v>
      </c>
      <c r="E14416" t="s">
        <v>776</v>
      </c>
      <c r="F14416" t="s">
        <v>776</v>
      </c>
      <c r="G14416" t="s">
        <v>70</v>
      </c>
      <c r="H14416" t="s">
        <v>123</v>
      </c>
      <c r="I14416">
        <v>25.51</v>
      </c>
      <c r="J14416">
        <v>1</v>
      </c>
      <c r="K14416">
        <v>6865</v>
      </c>
      <c r="L14416" t="s">
        <v>471</v>
      </c>
      <c r="M14416" s="2">
        <f>+Table3[[#This Row],[CHW]]/Table3[[#This Row],[Count of Airbill Number]]</f>
        <v>25.51</v>
      </c>
    </row>
    <row r="14417" spans="2:13">
      <c r="B14417" t="s">
        <v>20</v>
      </c>
      <c r="C14417" t="s">
        <v>21</v>
      </c>
      <c r="D14417" t="s">
        <v>22</v>
      </c>
      <c r="E14417" t="s">
        <v>778</v>
      </c>
      <c r="F14417" t="s">
        <v>778</v>
      </c>
      <c r="G14417" t="s">
        <v>51</v>
      </c>
      <c r="H14417" t="s">
        <v>185</v>
      </c>
      <c r="I14417">
        <v>25.5</v>
      </c>
      <c r="J14417">
        <v>4</v>
      </c>
      <c r="K14417">
        <v>6866</v>
      </c>
      <c r="L14417" t="s">
        <v>471</v>
      </c>
      <c r="M14417" s="2">
        <f>+Table3[[#This Row],[CHW]]/Table3[[#This Row],[Count of Airbill Number]]</f>
        <v>6.375</v>
      </c>
    </row>
    <row r="14418" spans="2:13">
      <c r="B14418" t="s">
        <v>20</v>
      </c>
      <c r="C14418" t="s">
        <v>21</v>
      </c>
      <c r="D14418" t="s">
        <v>22</v>
      </c>
      <c r="E14418" t="s">
        <v>778</v>
      </c>
      <c r="F14418" t="s">
        <v>778</v>
      </c>
      <c r="G14418" t="s">
        <v>155</v>
      </c>
      <c r="H14418" t="s">
        <v>51</v>
      </c>
      <c r="I14418">
        <v>25.5</v>
      </c>
      <c r="J14418">
        <v>10</v>
      </c>
      <c r="K14418">
        <v>6867</v>
      </c>
      <c r="L14418" t="s">
        <v>471</v>
      </c>
      <c r="M14418" s="2">
        <f>+Table3[[#This Row],[CHW]]/Table3[[#This Row],[Count of Airbill Number]]</f>
        <v>2.5499999999999998</v>
      </c>
    </row>
    <row r="14419" spans="2:13">
      <c r="B14419" t="s">
        <v>20</v>
      </c>
      <c r="C14419" t="s">
        <v>472</v>
      </c>
      <c r="D14419" t="s">
        <v>22</v>
      </c>
      <c r="E14419" t="s">
        <v>776</v>
      </c>
      <c r="F14419" t="s">
        <v>776</v>
      </c>
      <c r="G14419" t="s">
        <v>572</v>
      </c>
      <c r="H14419" t="s">
        <v>477</v>
      </c>
      <c r="I14419">
        <v>25.5</v>
      </c>
      <c r="J14419">
        <v>4</v>
      </c>
      <c r="K14419">
        <v>6868</v>
      </c>
      <c r="L14419" t="s">
        <v>471</v>
      </c>
      <c r="M14419" s="2">
        <f>+Table3[[#This Row],[CHW]]/Table3[[#This Row],[Count of Airbill Number]]</f>
        <v>6.375</v>
      </c>
    </row>
    <row r="14420" spans="2:13">
      <c r="B14420" t="s">
        <v>20</v>
      </c>
      <c r="C14420" t="s">
        <v>472</v>
      </c>
      <c r="D14420" t="s">
        <v>22</v>
      </c>
      <c r="E14420" t="s">
        <v>776</v>
      </c>
      <c r="F14420" t="s">
        <v>777</v>
      </c>
      <c r="G14420" t="s">
        <v>116</v>
      </c>
      <c r="H14420" t="s">
        <v>27</v>
      </c>
      <c r="I14420">
        <v>25.5</v>
      </c>
      <c r="J14420">
        <v>1</v>
      </c>
      <c r="K14420">
        <v>6869</v>
      </c>
      <c r="L14420" t="s">
        <v>471</v>
      </c>
      <c r="M14420" s="2">
        <f>+Table3[[#This Row],[CHW]]/Table3[[#This Row],[Count of Airbill Number]]</f>
        <v>25.5</v>
      </c>
    </row>
    <row r="14421" spans="2:13">
      <c r="B14421" t="s">
        <v>20</v>
      </c>
      <c r="C14421" t="s">
        <v>21</v>
      </c>
      <c r="D14421" t="s">
        <v>22</v>
      </c>
      <c r="E14421" t="s">
        <v>777</v>
      </c>
      <c r="F14421" t="s">
        <v>777</v>
      </c>
      <c r="G14421" t="s">
        <v>97</v>
      </c>
      <c r="H14421" t="s">
        <v>643</v>
      </c>
      <c r="I14421">
        <v>25.42</v>
      </c>
      <c r="J14421">
        <v>3</v>
      </c>
      <c r="K14421">
        <v>6870</v>
      </c>
      <c r="L14421" t="s">
        <v>471</v>
      </c>
      <c r="M14421" s="2">
        <f>+Table3[[#This Row],[CHW]]/Table3[[#This Row],[Count of Airbill Number]]</f>
        <v>8.4733333333333345</v>
      </c>
    </row>
    <row r="14422" spans="2:13">
      <c r="B14422" t="s">
        <v>20</v>
      </c>
      <c r="C14422" t="s">
        <v>21</v>
      </c>
      <c r="D14422" t="s">
        <v>22</v>
      </c>
      <c r="E14422" t="s">
        <v>776</v>
      </c>
      <c r="F14422" t="s">
        <v>776</v>
      </c>
      <c r="G14422" t="s">
        <v>37</v>
      </c>
      <c r="H14422" t="s">
        <v>83</v>
      </c>
      <c r="I14422">
        <v>25.409239999999997</v>
      </c>
      <c r="J14422">
        <v>7</v>
      </c>
      <c r="K14422">
        <v>6871</v>
      </c>
      <c r="L14422" t="s">
        <v>471</v>
      </c>
      <c r="M14422" s="2">
        <f>+Table3[[#This Row],[CHW]]/Table3[[#This Row],[Count of Airbill Number]]</f>
        <v>3.6298914285714283</v>
      </c>
    </row>
    <row r="14423" spans="2:13">
      <c r="B14423" t="s">
        <v>35</v>
      </c>
      <c r="C14423" t="s">
        <v>472</v>
      </c>
      <c r="D14423" t="s">
        <v>36</v>
      </c>
      <c r="E14423" t="s">
        <v>778</v>
      </c>
      <c r="F14423" t="s">
        <v>776</v>
      </c>
      <c r="G14423" t="s">
        <v>153</v>
      </c>
      <c r="H14423" t="s">
        <v>674</v>
      </c>
      <c r="I14423">
        <v>25.4</v>
      </c>
      <c r="J14423">
        <v>1</v>
      </c>
      <c r="K14423">
        <v>6872</v>
      </c>
      <c r="L14423" t="s">
        <v>471</v>
      </c>
      <c r="M14423" s="2">
        <f>+Table3[[#This Row],[CHW]]/Table3[[#This Row],[Count of Airbill Number]]</f>
        <v>25.4</v>
      </c>
    </row>
    <row r="14424" spans="2:13">
      <c r="B14424" t="s">
        <v>20</v>
      </c>
      <c r="C14424" t="s">
        <v>472</v>
      </c>
      <c r="D14424" t="s">
        <v>22</v>
      </c>
      <c r="E14424" t="s">
        <v>776</v>
      </c>
      <c r="F14424" t="s">
        <v>777</v>
      </c>
      <c r="G14424" t="s">
        <v>31</v>
      </c>
      <c r="H14424" t="s">
        <v>205</v>
      </c>
      <c r="I14424">
        <v>25.4</v>
      </c>
      <c r="J14424">
        <v>1</v>
      </c>
      <c r="K14424">
        <v>6873</v>
      </c>
      <c r="L14424" t="s">
        <v>471</v>
      </c>
      <c r="M14424" s="2">
        <f>+Table3[[#This Row],[CHW]]/Table3[[#This Row],[Count of Airbill Number]]</f>
        <v>25.4</v>
      </c>
    </row>
    <row r="14425" spans="2:13">
      <c r="B14425" t="s">
        <v>20</v>
      </c>
      <c r="C14425" t="s">
        <v>472</v>
      </c>
      <c r="D14425" t="s">
        <v>22</v>
      </c>
      <c r="E14425" t="s">
        <v>776</v>
      </c>
      <c r="F14425" t="s">
        <v>778</v>
      </c>
      <c r="G14425" t="s">
        <v>32</v>
      </c>
      <c r="H14425" t="s">
        <v>401</v>
      </c>
      <c r="I14425">
        <v>25.4</v>
      </c>
      <c r="J14425">
        <v>2</v>
      </c>
      <c r="K14425">
        <v>6874</v>
      </c>
      <c r="L14425" t="s">
        <v>471</v>
      </c>
      <c r="M14425" s="2">
        <f>+Table3[[#This Row],[CHW]]/Table3[[#This Row],[Count of Airbill Number]]</f>
        <v>12.7</v>
      </c>
    </row>
    <row r="14426" spans="2:13">
      <c r="B14426" t="s">
        <v>20</v>
      </c>
      <c r="C14426" t="s">
        <v>472</v>
      </c>
      <c r="D14426" t="s">
        <v>22</v>
      </c>
      <c r="E14426" t="s">
        <v>776</v>
      </c>
      <c r="F14426" t="s">
        <v>776</v>
      </c>
      <c r="G14426" t="s">
        <v>123</v>
      </c>
      <c r="H14426" t="s">
        <v>424</v>
      </c>
      <c r="I14426">
        <v>25.4</v>
      </c>
      <c r="J14426">
        <v>1</v>
      </c>
      <c r="K14426">
        <v>6875</v>
      </c>
      <c r="L14426" t="s">
        <v>471</v>
      </c>
      <c r="M14426" s="2">
        <f>+Table3[[#This Row],[CHW]]/Table3[[#This Row],[Count of Airbill Number]]</f>
        <v>25.4</v>
      </c>
    </row>
    <row r="14427" spans="2:13">
      <c r="B14427" t="s">
        <v>20</v>
      </c>
      <c r="C14427" t="s">
        <v>472</v>
      </c>
      <c r="D14427" t="s">
        <v>36</v>
      </c>
      <c r="E14427" t="s">
        <v>777</v>
      </c>
      <c r="F14427" t="s">
        <v>777</v>
      </c>
      <c r="G14427" t="s">
        <v>106</v>
      </c>
      <c r="H14427" t="s">
        <v>491</v>
      </c>
      <c r="I14427">
        <v>25.4</v>
      </c>
      <c r="J14427">
        <v>3</v>
      </c>
      <c r="K14427">
        <v>6876</v>
      </c>
      <c r="L14427" t="s">
        <v>471</v>
      </c>
      <c r="M14427" s="2">
        <f>+Table3[[#This Row],[CHW]]/Table3[[#This Row],[Count of Airbill Number]]</f>
        <v>8.4666666666666668</v>
      </c>
    </row>
    <row r="14428" spans="2:13">
      <c r="B14428" t="s">
        <v>20</v>
      </c>
      <c r="C14428" t="s">
        <v>21</v>
      </c>
      <c r="D14428" t="s">
        <v>22</v>
      </c>
      <c r="E14428" t="s">
        <v>776</v>
      </c>
      <c r="F14428" t="s">
        <v>776</v>
      </c>
      <c r="G14428" t="s">
        <v>63</v>
      </c>
      <c r="H14428" t="s">
        <v>49</v>
      </c>
      <c r="I14428">
        <v>25.331083799999998</v>
      </c>
      <c r="J14428">
        <v>1</v>
      </c>
      <c r="K14428">
        <v>6877</v>
      </c>
      <c r="L14428" t="s">
        <v>471</v>
      </c>
      <c r="M14428" s="2">
        <f>+Table3[[#This Row],[CHW]]/Table3[[#This Row],[Count of Airbill Number]]</f>
        <v>25.331083799999998</v>
      </c>
    </row>
    <row r="14429" spans="2:13">
      <c r="B14429" t="s">
        <v>20</v>
      </c>
      <c r="C14429" t="s">
        <v>21</v>
      </c>
      <c r="D14429" t="s">
        <v>22</v>
      </c>
      <c r="E14429" t="s">
        <v>778</v>
      </c>
      <c r="F14429" t="s">
        <v>778</v>
      </c>
      <c r="G14429" t="s">
        <v>260</v>
      </c>
      <c r="H14429" t="s">
        <v>112</v>
      </c>
      <c r="I14429">
        <v>25.2</v>
      </c>
      <c r="J14429">
        <v>17</v>
      </c>
      <c r="K14429">
        <v>6878</v>
      </c>
      <c r="L14429" t="s">
        <v>471</v>
      </c>
      <c r="M14429" s="2">
        <f>+Table3[[#This Row],[CHW]]/Table3[[#This Row],[Count of Airbill Number]]</f>
        <v>1.4823529411764707</v>
      </c>
    </row>
    <row r="14430" spans="2:13">
      <c r="B14430" t="s">
        <v>20</v>
      </c>
      <c r="C14430" t="s">
        <v>472</v>
      </c>
      <c r="D14430" t="s">
        <v>22</v>
      </c>
      <c r="E14430" t="s">
        <v>776</v>
      </c>
      <c r="F14430" t="s">
        <v>776</v>
      </c>
      <c r="G14430" t="s">
        <v>94</v>
      </c>
      <c r="H14430" t="s">
        <v>216</v>
      </c>
      <c r="I14430">
        <v>25.18</v>
      </c>
      <c r="J14430">
        <v>2</v>
      </c>
      <c r="K14430">
        <v>6879</v>
      </c>
      <c r="L14430" t="s">
        <v>471</v>
      </c>
      <c r="M14430" s="2">
        <f>+Table3[[#This Row],[CHW]]/Table3[[#This Row],[Count of Airbill Number]]</f>
        <v>12.59</v>
      </c>
    </row>
    <row r="14431" spans="2:13">
      <c r="B14431" t="s">
        <v>20</v>
      </c>
      <c r="C14431" t="s">
        <v>472</v>
      </c>
      <c r="D14431" t="s">
        <v>22</v>
      </c>
      <c r="E14431" t="s">
        <v>776</v>
      </c>
      <c r="F14431" t="s">
        <v>778</v>
      </c>
      <c r="G14431" t="s">
        <v>37</v>
      </c>
      <c r="H14431" t="s">
        <v>282</v>
      </c>
      <c r="I14431">
        <v>25.1</v>
      </c>
      <c r="J14431">
        <v>1</v>
      </c>
      <c r="K14431">
        <v>6880</v>
      </c>
      <c r="L14431" t="s">
        <v>471</v>
      </c>
      <c r="M14431" s="2">
        <f>+Table3[[#This Row],[CHW]]/Table3[[#This Row],[Count of Airbill Number]]</f>
        <v>25.1</v>
      </c>
    </row>
    <row r="14432" spans="2:13">
      <c r="B14432" t="s">
        <v>20</v>
      </c>
      <c r="C14432" t="s">
        <v>472</v>
      </c>
      <c r="D14432" t="s">
        <v>22</v>
      </c>
      <c r="E14432" t="s">
        <v>776</v>
      </c>
      <c r="F14432" t="s">
        <v>776</v>
      </c>
      <c r="G14432" t="s">
        <v>45</v>
      </c>
      <c r="H14432" t="s">
        <v>32</v>
      </c>
      <c r="I14432">
        <v>25.046199999999999</v>
      </c>
      <c r="J14432">
        <v>2</v>
      </c>
      <c r="K14432">
        <v>6881</v>
      </c>
      <c r="L14432" t="s">
        <v>471</v>
      </c>
      <c r="M14432" s="2">
        <f>+Table3[[#This Row],[CHW]]/Table3[[#This Row],[Count of Airbill Number]]</f>
        <v>12.523099999999999</v>
      </c>
    </row>
    <row r="14433" spans="2:13">
      <c r="B14433" t="s">
        <v>35</v>
      </c>
      <c r="C14433" t="s">
        <v>21</v>
      </c>
      <c r="D14433" t="s">
        <v>36</v>
      </c>
      <c r="E14433" t="s">
        <v>777</v>
      </c>
      <c r="F14433" t="s">
        <v>777</v>
      </c>
      <c r="G14433" t="s">
        <v>481</v>
      </c>
      <c r="H14433" t="s">
        <v>499</v>
      </c>
      <c r="I14433">
        <v>25</v>
      </c>
      <c r="J14433">
        <v>1</v>
      </c>
      <c r="K14433">
        <v>6882</v>
      </c>
      <c r="L14433" t="s">
        <v>471</v>
      </c>
      <c r="M14433" s="2">
        <f>+Table3[[#This Row],[CHW]]/Table3[[#This Row],[Count of Airbill Number]]</f>
        <v>25</v>
      </c>
    </row>
    <row r="14434" spans="2:13">
      <c r="B14434" t="s">
        <v>35</v>
      </c>
      <c r="C14434" t="s">
        <v>21</v>
      </c>
      <c r="D14434" t="s">
        <v>36</v>
      </c>
      <c r="E14434" t="s">
        <v>777</v>
      </c>
      <c r="F14434" t="s">
        <v>777</v>
      </c>
      <c r="G14434" t="s">
        <v>290</v>
      </c>
      <c r="H14434" t="s">
        <v>259</v>
      </c>
      <c r="I14434">
        <v>25</v>
      </c>
      <c r="J14434">
        <v>1</v>
      </c>
      <c r="K14434">
        <v>6883</v>
      </c>
      <c r="L14434" t="s">
        <v>471</v>
      </c>
      <c r="M14434" s="2">
        <f>+Table3[[#This Row],[CHW]]/Table3[[#This Row],[Count of Airbill Number]]</f>
        <v>25</v>
      </c>
    </row>
    <row r="14435" spans="2:13">
      <c r="B14435" t="s">
        <v>35</v>
      </c>
      <c r="C14435" t="s">
        <v>472</v>
      </c>
      <c r="D14435" t="s">
        <v>36</v>
      </c>
      <c r="E14435" t="s">
        <v>778</v>
      </c>
      <c r="F14435" t="s">
        <v>776</v>
      </c>
      <c r="G14435" t="s">
        <v>171</v>
      </c>
      <c r="H14435" t="s">
        <v>66</v>
      </c>
      <c r="I14435">
        <v>25</v>
      </c>
      <c r="J14435">
        <v>1</v>
      </c>
      <c r="K14435">
        <v>6884</v>
      </c>
      <c r="L14435" t="s">
        <v>471</v>
      </c>
      <c r="M14435" s="2">
        <f>+Table3[[#This Row],[CHW]]/Table3[[#This Row],[Count of Airbill Number]]</f>
        <v>25</v>
      </c>
    </row>
    <row r="14436" spans="2:13">
      <c r="B14436" t="s">
        <v>35</v>
      </c>
      <c r="C14436" t="s">
        <v>472</v>
      </c>
      <c r="D14436" t="s">
        <v>36</v>
      </c>
      <c r="E14436" t="s">
        <v>776</v>
      </c>
      <c r="F14436" t="s">
        <v>776</v>
      </c>
      <c r="G14436" t="s">
        <v>123</v>
      </c>
      <c r="H14436" t="s">
        <v>88</v>
      </c>
      <c r="I14436">
        <v>25</v>
      </c>
      <c r="J14436">
        <v>1</v>
      </c>
      <c r="K14436">
        <v>6885</v>
      </c>
      <c r="L14436" t="s">
        <v>471</v>
      </c>
      <c r="M14436" s="2">
        <f>+Table3[[#This Row],[CHW]]/Table3[[#This Row],[Count of Airbill Number]]</f>
        <v>25</v>
      </c>
    </row>
    <row r="14437" spans="2:13">
      <c r="B14437" t="s">
        <v>20</v>
      </c>
      <c r="C14437" t="s">
        <v>21</v>
      </c>
      <c r="D14437" t="s">
        <v>22</v>
      </c>
      <c r="E14437" t="s">
        <v>776</v>
      </c>
      <c r="F14437" t="s">
        <v>776</v>
      </c>
      <c r="G14437" t="s">
        <v>209</v>
      </c>
      <c r="H14437" t="s">
        <v>24</v>
      </c>
      <c r="I14437">
        <v>25</v>
      </c>
      <c r="J14437">
        <v>1</v>
      </c>
      <c r="K14437">
        <v>6886</v>
      </c>
      <c r="L14437" t="s">
        <v>471</v>
      </c>
      <c r="M14437" s="2">
        <f>+Table3[[#This Row],[CHW]]/Table3[[#This Row],[Count of Airbill Number]]</f>
        <v>25</v>
      </c>
    </row>
    <row r="14438" spans="2:13">
      <c r="B14438" t="s">
        <v>20</v>
      </c>
      <c r="C14438" t="s">
        <v>21</v>
      </c>
      <c r="D14438" t="s">
        <v>22</v>
      </c>
      <c r="E14438" t="s">
        <v>777</v>
      </c>
      <c r="F14438" t="s">
        <v>777</v>
      </c>
      <c r="G14438" t="s">
        <v>553</v>
      </c>
      <c r="H14438" t="s">
        <v>274</v>
      </c>
      <c r="I14438">
        <v>25</v>
      </c>
      <c r="J14438">
        <v>18</v>
      </c>
      <c r="K14438">
        <v>6887</v>
      </c>
      <c r="L14438" t="s">
        <v>471</v>
      </c>
      <c r="M14438" s="2">
        <f>+Table3[[#This Row],[CHW]]/Table3[[#This Row],[Count of Airbill Number]]</f>
        <v>1.3888888888888888</v>
      </c>
    </row>
    <row r="14439" spans="2:13">
      <c r="B14439" t="s">
        <v>20</v>
      </c>
      <c r="C14439" t="s">
        <v>21</v>
      </c>
      <c r="D14439" t="s">
        <v>22</v>
      </c>
      <c r="E14439" t="s">
        <v>776</v>
      </c>
      <c r="F14439" t="s">
        <v>776</v>
      </c>
      <c r="G14439" t="s">
        <v>47</v>
      </c>
      <c r="H14439" t="s">
        <v>24</v>
      </c>
      <c r="I14439">
        <v>25</v>
      </c>
      <c r="J14439">
        <v>3</v>
      </c>
      <c r="K14439">
        <v>6888</v>
      </c>
      <c r="L14439" t="s">
        <v>471</v>
      </c>
      <c r="M14439" s="2">
        <f>+Table3[[#This Row],[CHW]]/Table3[[#This Row],[Count of Airbill Number]]</f>
        <v>8.3333333333333339</v>
      </c>
    </row>
    <row r="14440" spans="2:13">
      <c r="B14440" t="s">
        <v>20</v>
      </c>
      <c r="C14440" t="s">
        <v>21</v>
      </c>
      <c r="D14440" t="s">
        <v>22</v>
      </c>
      <c r="E14440" t="s">
        <v>778</v>
      </c>
      <c r="F14440" t="s">
        <v>778</v>
      </c>
      <c r="G14440" t="s">
        <v>112</v>
      </c>
      <c r="H14440" t="s">
        <v>171</v>
      </c>
      <c r="I14440">
        <v>25</v>
      </c>
      <c r="J14440">
        <v>10</v>
      </c>
      <c r="K14440">
        <v>6889</v>
      </c>
      <c r="L14440" t="s">
        <v>471</v>
      </c>
      <c r="M14440" s="2">
        <f>+Table3[[#This Row],[CHW]]/Table3[[#This Row],[Count of Airbill Number]]</f>
        <v>2.5</v>
      </c>
    </row>
    <row r="14441" spans="2:13">
      <c r="B14441" t="s">
        <v>20</v>
      </c>
      <c r="C14441" t="s">
        <v>21</v>
      </c>
      <c r="D14441" t="s">
        <v>22</v>
      </c>
      <c r="E14441" t="s">
        <v>778</v>
      </c>
      <c r="F14441" t="s">
        <v>778</v>
      </c>
      <c r="G14441" t="s">
        <v>135</v>
      </c>
      <c r="H14441" t="s">
        <v>113</v>
      </c>
      <c r="I14441">
        <v>25</v>
      </c>
      <c r="J14441">
        <v>25</v>
      </c>
      <c r="K14441">
        <v>6890</v>
      </c>
      <c r="L14441" t="s">
        <v>471</v>
      </c>
      <c r="M14441" s="2">
        <f>+Table3[[#This Row],[CHW]]/Table3[[#This Row],[Count of Airbill Number]]</f>
        <v>1</v>
      </c>
    </row>
    <row r="14442" spans="2:13">
      <c r="B14442" t="s">
        <v>20</v>
      </c>
      <c r="C14442" t="s">
        <v>21</v>
      </c>
      <c r="D14442" t="s">
        <v>22</v>
      </c>
      <c r="E14442" t="s">
        <v>776</v>
      </c>
      <c r="F14442" t="s">
        <v>777</v>
      </c>
      <c r="G14442" t="s">
        <v>122</v>
      </c>
      <c r="H14442" t="s">
        <v>44</v>
      </c>
      <c r="I14442">
        <v>25</v>
      </c>
      <c r="J14442">
        <v>25</v>
      </c>
      <c r="K14442">
        <v>6891</v>
      </c>
      <c r="L14442" t="s">
        <v>471</v>
      </c>
      <c r="M14442" s="2">
        <f>+Table3[[#This Row],[CHW]]/Table3[[#This Row],[Count of Airbill Number]]</f>
        <v>1</v>
      </c>
    </row>
    <row r="14443" spans="2:13">
      <c r="B14443" t="s">
        <v>20</v>
      </c>
      <c r="C14443" t="s">
        <v>21</v>
      </c>
      <c r="D14443" t="s">
        <v>22</v>
      </c>
      <c r="E14443" t="s">
        <v>777</v>
      </c>
      <c r="F14443" t="s">
        <v>777</v>
      </c>
      <c r="G14443" t="s">
        <v>110</v>
      </c>
      <c r="H14443" t="s">
        <v>44</v>
      </c>
      <c r="I14443">
        <v>25</v>
      </c>
      <c r="J14443">
        <v>20</v>
      </c>
      <c r="K14443">
        <v>6892</v>
      </c>
      <c r="L14443" t="s">
        <v>471</v>
      </c>
      <c r="M14443" s="2">
        <f>+Table3[[#This Row],[CHW]]/Table3[[#This Row],[Count of Airbill Number]]</f>
        <v>1.25</v>
      </c>
    </row>
    <row r="14444" spans="2:13">
      <c r="B14444" t="s">
        <v>20</v>
      </c>
      <c r="C14444" t="s">
        <v>21</v>
      </c>
      <c r="D14444" t="s">
        <v>22</v>
      </c>
      <c r="E14444" t="s">
        <v>777</v>
      </c>
      <c r="F14444" t="s">
        <v>777</v>
      </c>
      <c r="G14444" t="s">
        <v>570</v>
      </c>
      <c r="H14444" t="s">
        <v>274</v>
      </c>
      <c r="I14444">
        <v>25</v>
      </c>
      <c r="J14444">
        <v>12</v>
      </c>
      <c r="K14444">
        <v>6893</v>
      </c>
      <c r="L14444" t="s">
        <v>471</v>
      </c>
      <c r="M14444" s="2">
        <f>+Table3[[#This Row],[CHW]]/Table3[[#This Row],[Count of Airbill Number]]</f>
        <v>2.0833333333333335</v>
      </c>
    </row>
    <row r="14445" spans="2:13">
      <c r="B14445" t="s">
        <v>20</v>
      </c>
      <c r="C14445" t="s">
        <v>21</v>
      </c>
      <c r="D14445" t="s">
        <v>22</v>
      </c>
      <c r="E14445" t="s">
        <v>776</v>
      </c>
      <c r="F14445" t="s">
        <v>778</v>
      </c>
      <c r="G14445" t="s">
        <v>66</v>
      </c>
      <c r="H14445" t="s">
        <v>194</v>
      </c>
      <c r="I14445">
        <v>25</v>
      </c>
      <c r="J14445">
        <v>1</v>
      </c>
      <c r="K14445">
        <v>6894</v>
      </c>
      <c r="L14445" t="s">
        <v>471</v>
      </c>
      <c r="M14445" s="2">
        <f>+Table3[[#This Row],[CHW]]/Table3[[#This Row],[Count of Airbill Number]]</f>
        <v>25</v>
      </c>
    </row>
    <row r="14446" spans="2:13">
      <c r="B14446" t="s">
        <v>20</v>
      </c>
      <c r="C14446" t="s">
        <v>21</v>
      </c>
      <c r="D14446" t="s">
        <v>22</v>
      </c>
      <c r="E14446" t="s">
        <v>776</v>
      </c>
      <c r="F14446" t="s">
        <v>776</v>
      </c>
      <c r="G14446" t="s">
        <v>37</v>
      </c>
      <c r="H14446" t="s">
        <v>158</v>
      </c>
      <c r="I14446">
        <v>25</v>
      </c>
      <c r="J14446">
        <v>22</v>
      </c>
      <c r="K14446">
        <v>6895</v>
      </c>
      <c r="L14446" t="s">
        <v>471</v>
      </c>
      <c r="M14446" s="2">
        <f>+Table3[[#This Row],[CHW]]/Table3[[#This Row],[Count of Airbill Number]]</f>
        <v>1.1363636363636365</v>
      </c>
    </row>
    <row r="14447" spans="2:13">
      <c r="B14447" t="s">
        <v>20</v>
      </c>
      <c r="C14447" t="s">
        <v>21</v>
      </c>
      <c r="D14447" t="s">
        <v>22</v>
      </c>
      <c r="E14447" t="s">
        <v>776</v>
      </c>
      <c r="F14447" t="s">
        <v>776</v>
      </c>
      <c r="G14447" t="s">
        <v>137</v>
      </c>
      <c r="H14447" t="s">
        <v>189</v>
      </c>
      <c r="I14447">
        <v>25</v>
      </c>
      <c r="J14447">
        <v>4</v>
      </c>
      <c r="K14447">
        <v>6896</v>
      </c>
      <c r="L14447" t="s">
        <v>471</v>
      </c>
      <c r="M14447" s="2">
        <f>+Table3[[#This Row],[CHW]]/Table3[[#This Row],[Count of Airbill Number]]</f>
        <v>6.25</v>
      </c>
    </row>
    <row r="14448" spans="2:13">
      <c r="B14448" t="s">
        <v>20</v>
      </c>
      <c r="C14448" t="s">
        <v>21</v>
      </c>
      <c r="D14448" t="s">
        <v>22</v>
      </c>
      <c r="E14448" t="s">
        <v>777</v>
      </c>
      <c r="F14448" t="s">
        <v>778</v>
      </c>
      <c r="G14448" t="s">
        <v>44</v>
      </c>
      <c r="H14448" t="s">
        <v>86</v>
      </c>
      <c r="I14448">
        <v>25</v>
      </c>
      <c r="J14448">
        <v>8</v>
      </c>
      <c r="K14448">
        <v>6897</v>
      </c>
      <c r="L14448" t="s">
        <v>471</v>
      </c>
      <c r="M14448" s="2">
        <f>+Table3[[#This Row],[CHW]]/Table3[[#This Row],[Count of Airbill Number]]</f>
        <v>3.125</v>
      </c>
    </row>
    <row r="14449" spans="2:13">
      <c r="B14449" t="s">
        <v>20</v>
      </c>
      <c r="C14449" t="s">
        <v>21</v>
      </c>
      <c r="D14449" t="s">
        <v>22</v>
      </c>
      <c r="E14449" t="s">
        <v>777</v>
      </c>
      <c r="F14449" t="s">
        <v>778</v>
      </c>
      <c r="G14449" t="s">
        <v>27</v>
      </c>
      <c r="H14449" t="s">
        <v>171</v>
      </c>
      <c r="I14449">
        <v>25</v>
      </c>
      <c r="J14449">
        <v>6</v>
      </c>
      <c r="K14449">
        <v>6898</v>
      </c>
      <c r="L14449" t="s">
        <v>471</v>
      </c>
      <c r="M14449" s="2">
        <f>+Table3[[#This Row],[CHW]]/Table3[[#This Row],[Count of Airbill Number]]</f>
        <v>4.166666666666667</v>
      </c>
    </row>
    <row r="14450" spans="2:13">
      <c r="B14450" t="s">
        <v>20</v>
      </c>
      <c r="C14450" t="s">
        <v>21</v>
      </c>
      <c r="D14450" t="s">
        <v>22</v>
      </c>
      <c r="E14450" t="s">
        <v>777</v>
      </c>
      <c r="F14450" t="s">
        <v>777</v>
      </c>
      <c r="G14450" t="s">
        <v>106</v>
      </c>
      <c r="H14450" t="s">
        <v>484</v>
      </c>
      <c r="I14450">
        <v>25</v>
      </c>
      <c r="J14450">
        <v>2</v>
      </c>
      <c r="K14450">
        <v>6899</v>
      </c>
      <c r="L14450" t="s">
        <v>471</v>
      </c>
      <c r="M14450" s="2">
        <f>+Table3[[#This Row],[CHW]]/Table3[[#This Row],[Count of Airbill Number]]</f>
        <v>12.5</v>
      </c>
    </row>
    <row r="14451" spans="2:13">
      <c r="B14451" t="s">
        <v>20</v>
      </c>
      <c r="C14451" t="s">
        <v>21</v>
      </c>
      <c r="D14451" t="s">
        <v>22</v>
      </c>
      <c r="E14451" t="s">
        <v>776</v>
      </c>
      <c r="F14451" t="s">
        <v>776</v>
      </c>
      <c r="G14451" t="s">
        <v>43</v>
      </c>
      <c r="H14451" t="s">
        <v>53</v>
      </c>
      <c r="I14451">
        <v>25</v>
      </c>
      <c r="J14451">
        <v>4</v>
      </c>
      <c r="K14451">
        <v>6900</v>
      </c>
      <c r="L14451" t="s">
        <v>471</v>
      </c>
      <c r="M14451" s="2">
        <f>+Table3[[#This Row],[CHW]]/Table3[[#This Row],[Count of Airbill Number]]</f>
        <v>6.25</v>
      </c>
    </row>
    <row r="14452" spans="2:13">
      <c r="B14452" t="s">
        <v>20</v>
      </c>
      <c r="C14452" t="s">
        <v>21</v>
      </c>
      <c r="D14452" t="s">
        <v>22</v>
      </c>
      <c r="E14452" t="s">
        <v>778</v>
      </c>
      <c r="F14452" t="s">
        <v>778</v>
      </c>
      <c r="G14452" t="s">
        <v>124</v>
      </c>
      <c r="H14452" t="s">
        <v>327</v>
      </c>
      <c r="I14452">
        <v>25</v>
      </c>
      <c r="J14452">
        <v>3</v>
      </c>
      <c r="K14452">
        <v>6901</v>
      </c>
      <c r="L14452" t="s">
        <v>471</v>
      </c>
      <c r="M14452" s="2">
        <f>+Table3[[#This Row],[CHW]]/Table3[[#This Row],[Count of Airbill Number]]</f>
        <v>8.3333333333333339</v>
      </c>
    </row>
    <row r="14453" spans="2:13">
      <c r="B14453" t="s">
        <v>20</v>
      </c>
      <c r="C14453" t="s">
        <v>21</v>
      </c>
      <c r="D14453" t="s">
        <v>36</v>
      </c>
      <c r="E14453" t="s">
        <v>777</v>
      </c>
      <c r="F14453" t="s">
        <v>778</v>
      </c>
      <c r="G14453" t="s">
        <v>290</v>
      </c>
      <c r="H14453" t="s">
        <v>86</v>
      </c>
      <c r="I14453">
        <v>25</v>
      </c>
      <c r="J14453">
        <v>24</v>
      </c>
      <c r="K14453">
        <v>6902</v>
      </c>
      <c r="L14453" t="s">
        <v>471</v>
      </c>
      <c r="M14453" s="2">
        <f>+Table3[[#This Row],[CHW]]/Table3[[#This Row],[Count of Airbill Number]]</f>
        <v>1.0416666666666667</v>
      </c>
    </row>
    <row r="14454" spans="2:13">
      <c r="B14454" t="s">
        <v>20</v>
      </c>
      <c r="C14454" t="s">
        <v>21</v>
      </c>
      <c r="D14454" t="s">
        <v>36</v>
      </c>
      <c r="E14454" t="s">
        <v>776</v>
      </c>
      <c r="F14454" t="s">
        <v>776</v>
      </c>
      <c r="G14454" t="s">
        <v>37</v>
      </c>
      <c r="H14454" t="s">
        <v>89</v>
      </c>
      <c r="I14454">
        <v>25</v>
      </c>
      <c r="J14454">
        <v>25</v>
      </c>
      <c r="K14454">
        <v>6903</v>
      </c>
      <c r="L14454" t="s">
        <v>471</v>
      </c>
      <c r="M14454" s="2">
        <f>+Table3[[#This Row],[CHW]]/Table3[[#This Row],[Count of Airbill Number]]</f>
        <v>1</v>
      </c>
    </row>
    <row r="14455" spans="2:13">
      <c r="B14455" t="s">
        <v>20</v>
      </c>
      <c r="C14455" t="s">
        <v>21</v>
      </c>
      <c r="D14455" t="s">
        <v>36</v>
      </c>
      <c r="E14455" t="s">
        <v>777</v>
      </c>
      <c r="F14455" t="s">
        <v>778</v>
      </c>
      <c r="G14455" t="s">
        <v>44</v>
      </c>
      <c r="H14455" t="s">
        <v>86</v>
      </c>
      <c r="I14455">
        <v>25</v>
      </c>
      <c r="J14455">
        <v>5</v>
      </c>
      <c r="K14455">
        <v>6904</v>
      </c>
      <c r="L14455" t="s">
        <v>471</v>
      </c>
      <c r="M14455" s="2">
        <f>+Table3[[#This Row],[CHW]]/Table3[[#This Row],[Count of Airbill Number]]</f>
        <v>5</v>
      </c>
    </row>
    <row r="14456" spans="2:13">
      <c r="B14456" t="s">
        <v>20</v>
      </c>
      <c r="C14456" t="s">
        <v>21</v>
      </c>
      <c r="D14456" t="s">
        <v>36</v>
      </c>
      <c r="E14456" t="s">
        <v>777</v>
      </c>
      <c r="F14456" t="s">
        <v>778</v>
      </c>
      <c r="G14456" t="s">
        <v>44</v>
      </c>
      <c r="H14456" t="s">
        <v>90</v>
      </c>
      <c r="I14456">
        <v>25</v>
      </c>
      <c r="J14456">
        <v>5</v>
      </c>
      <c r="K14456">
        <v>6905</v>
      </c>
      <c r="L14456" t="s">
        <v>471</v>
      </c>
      <c r="M14456" s="2">
        <f>+Table3[[#This Row],[CHW]]/Table3[[#This Row],[Count of Airbill Number]]</f>
        <v>5</v>
      </c>
    </row>
    <row r="14457" spans="2:13">
      <c r="B14457" t="s">
        <v>20</v>
      </c>
      <c r="C14457" t="s">
        <v>21</v>
      </c>
      <c r="D14457" t="s">
        <v>36</v>
      </c>
      <c r="E14457" t="s">
        <v>777</v>
      </c>
      <c r="F14457" t="s">
        <v>777</v>
      </c>
      <c r="G14457" t="s">
        <v>417</v>
      </c>
      <c r="H14457" t="s">
        <v>106</v>
      </c>
      <c r="I14457">
        <v>25</v>
      </c>
      <c r="J14457">
        <v>18</v>
      </c>
      <c r="K14457">
        <v>6906</v>
      </c>
      <c r="L14457" t="s">
        <v>471</v>
      </c>
      <c r="M14457" s="2">
        <f>+Table3[[#This Row],[CHW]]/Table3[[#This Row],[Count of Airbill Number]]</f>
        <v>1.3888888888888888</v>
      </c>
    </row>
    <row r="14458" spans="2:13">
      <c r="B14458" t="s">
        <v>20</v>
      </c>
      <c r="C14458" t="s">
        <v>472</v>
      </c>
      <c r="D14458" t="s">
        <v>22</v>
      </c>
      <c r="E14458" t="s">
        <v>776</v>
      </c>
      <c r="F14458" t="s">
        <v>776</v>
      </c>
      <c r="G14458" t="s">
        <v>74</v>
      </c>
      <c r="H14458" t="s">
        <v>48</v>
      </c>
      <c r="I14458">
        <v>25</v>
      </c>
      <c r="J14458">
        <v>1</v>
      </c>
      <c r="K14458">
        <v>6907</v>
      </c>
      <c r="L14458" t="s">
        <v>471</v>
      </c>
      <c r="M14458" s="2">
        <f>+Table3[[#This Row],[CHW]]/Table3[[#This Row],[Count of Airbill Number]]</f>
        <v>25</v>
      </c>
    </row>
    <row r="14459" spans="2:13">
      <c r="B14459" t="s">
        <v>20</v>
      </c>
      <c r="C14459" t="s">
        <v>472</v>
      </c>
      <c r="D14459" t="s">
        <v>22</v>
      </c>
      <c r="E14459" t="s">
        <v>778</v>
      </c>
      <c r="F14459" t="s">
        <v>776</v>
      </c>
      <c r="G14459" t="s">
        <v>310</v>
      </c>
      <c r="H14459" t="s">
        <v>37</v>
      </c>
      <c r="I14459">
        <v>25</v>
      </c>
      <c r="J14459">
        <v>3</v>
      </c>
      <c r="K14459">
        <v>6908</v>
      </c>
      <c r="L14459" t="s">
        <v>471</v>
      </c>
      <c r="M14459" s="2">
        <f>+Table3[[#This Row],[CHW]]/Table3[[#This Row],[Count of Airbill Number]]</f>
        <v>8.3333333333333339</v>
      </c>
    </row>
    <row r="14460" spans="2:13">
      <c r="B14460" t="s">
        <v>20</v>
      </c>
      <c r="C14460" t="s">
        <v>472</v>
      </c>
      <c r="D14460" t="s">
        <v>22</v>
      </c>
      <c r="E14460" t="s">
        <v>778</v>
      </c>
      <c r="F14460" t="s">
        <v>777</v>
      </c>
      <c r="G14460" t="s">
        <v>233</v>
      </c>
      <c r="H14460" t="s">
        <v>27</v>
      </c>
      <c r="I14460">
        <v>25</v>
      </c>
      <c r="J14460">
        <v>2</v>
      </c>
      <c r="K14460">
        <v>6909</v>
      </c>
      <c r="L14460" t="s">
        <v>471</v>
      </c>
      <c r="M14460" s="2">
        <f>+Table3[[#This Row],[CHW]]/Table3[[#This Row],[Count of Airbill Number]]</f>
        <v>12.5</v>
      </c>
    </row>
    <row r="14461" spans="2:13">
      <c r="B14461" t="s">
        <v>20</v>
      </c>
      <c r="C14461" t="s">
        <v>472</v>
      </c>
      <c r="D14461" t="s">
        <v>22</v>
      </c>
      <c r="E14461" t="s">
        <v>776</v>
      </c>
      <c r="F14461" t="s">
        <v>776</v>
      </c>
      <c r="G14461" t="s">
        <v>23</v>
      </c>
      <c r="H14461" t="s">
        <v>95</v>
      </c>
      <c r="I14461">
        <v>25</v>
      </c>
      <c r="J14461">
        <v>2</v>
      </c>
      <c r="K14461">
        <v>6910</v>
      </c>
      <c r="L14461" t="s">
        <v>471</v>
      </c>
      <c r="M14461" s="2">
        <f>+Table3[[#This Row],[CHW]]/Table3[[#This Row],[Count of Airbill Number]]</f>
        <v>12.5</v>
      </c>
    </row>
    <row r="14462" spans="2:13">
      <c r="B14462" t="s">
        <v>20</v>
      </c>
      <c r="C14462" t="s">
        <v>472</v>
      </c>
      <c r="D14462" t="s">
        <v>22</v>
      </c>
      <c r="E14462" t="s">
        <v>776</v>
      </c>
      <c r="F14462" t="s">
        <v>776</v>
      </c>
      <c r="G14462" t="s">
        <v>63</v>
      </c>
      <c r="H14462" t="s">
        <v>39</v>
      </c>
      <c r="I14462">
        <v>25</v>
      </c>
      <c r="J14462">
        <v>2</v>
      </c>
      <c r="K14462">
        <v>6911</v>
      </c>
      <c r="L14462" t="s">
        <v>471</v>
      </c>
      <c r="M14462" s="2">
        <f>+Table3[[#This Row],[CHW]]/Table3[[#This Row],[Count of Airbill Number]]</f>
        <v>12.5</v>
      </c>
    </row>
    <row r="14463" spans="2:13">
      <c r="B14463" t="s">
        <v>20</v>
      </c>
      <c r="C14463" t="s">
        <v>472</v>
      </c>
      <c r="D14463" t="s">
        <v>22</v>
      </c>
      <c r="E14463" t="s">
        <v>776</v>
      </c>
      <c r="F14463" t="s">
        <v>776</v>
      </c>
      <c r="G14463" t="s">
        <v>318</v>
      </c>
      <c r="H14463" t="s">
        <v>178</v>
      </c>
      <c r="I14463">
        <v>25</v>
      </c>
      <c r="J14463">
        <v>1</v>
      </c>
      <c r="K14463">
        <v>6912</v>
      </c>
      <c r="L14463" t="s">
        <v>471</v>
      </c>
      <c r="M14463" s="2">
        <f>+Table3[[#This Row],[CHW]]/Table3[[#This Row],[Count of Airbill Number]]</f>
        <v>25</v>
      </c>
    </row>
    <row r="14464" spans="2:13">
      <c r="B14464" t="s">
        <v>20</v>
      </c>
      <c r="C14464" t="s">
        <v>472</v>
      </c>
      <c r="D14464" t="s">
        <v>22</v>
      </c>
      <c r="E14464" t="s">
        <v>778</v>
      </c>
      <c r="F14464" t="s">
        <v>778</v>
      </c>
      <c r="G14464" t="s">
        <v>210</v>
      </c>
      <c r="H14464" t="s">
        <v>62</v>
      </c>
      <c r="I14464">
        <v>25</v>
      </c>
      <c r="J14464">
        <v>4</v>
      </c>
      <c r="K14464">
        <v>6913</v>
      </c>
      <c r="L14464" t="s">
        <v>471</v>
      </c>
      <c r="M14464" s="2">
        <f>+Table3[[#This Row],[CHW]]/Table3[[#This Row],[Count of Airbill Number]]</f>
        <v>6.25</v>
      </c>
    </row>
    <row r="14465" spans="2:13">
      <c r="B14465" t="s">
        <v>20</v>
      </c>
      <c r="C14465" t="s">
        <v>472</v>
      </c>
      <c r="D14465" t="s">
        <v>22</v>
      </c>
      <c r="E14465" t="s">
        <v>778</v>
      </c>
      <c r="F14465" t="s">
        <v>778</v>
      </c>
      <c r="G14465" t="s">
        <v>393</v>
      </c>
      <c r="H14465" t="s">
        <v>405</v>
      </c>
      <c r="I14465">
        <v>25</v>
      </c>
      <c r="J14465">
        <v>1</v>
      </c>
      <c r="K14465">
        <v>6914</v>
      </c>
      <c r="L14465" t="s">
        <v>471</v>
      </c>
      <c r="M14465" s="2">
        <f>+Table3[[#This Row],[CHW]]/Table3[[#This Row],[Count of Airbill Number]]</f>
        <v>25</v>
      </c>
    </row>
    <row r="14466" spans="2:13">
      <c r="B14466" t="s">
        <v>20</v>
      </c>
      <c r="C14466" t="s">
        <v>472</v>
      </c>
      <c r="D14466" t="s">
        <v>22</v>
      </c>
      <c r="E14466" t="s">
        <v>776</v>
      </c>
      <c r="F14466" t="s">
        <v>777</v>
      </c>
      <c r="G14466" t="s">
        <v>39</v>
      </c>
      <c r="H14466" t="s">
        <v>181</v>
      </c>
      <c r="I14466">
        <v>25</v>
      </c>
      <c r="J14466">
        <v>1</v>
      </c>
      <c r="K14466">
        <v>6915</v>
      </c>
      <c r="L14466" t="s">
        <v>471</v>
      </c>
      <c r="M14466" s="2">
        <f>+Table3[[#This Row],[CHW]]/Table3[[#This Row],[Count of Airbill Number]]</f>
        <v>25</v>
      </c>
    </row>
    <row r="14467" spans="2:13">
      <c r="B14467" t="s">
        <v>20</v>
      </c>
      <c r="C14467" t="s">
        <v>472</v>
      </c>
      <c r="D14467" t="s">
        <v>22</v>
      </c>
      <c r="E14467" t="s">
        <v>776</v>
      </c>
      <c r="F14467" t="s">
        <v>777</v>
      </c>
      <c r="G14467" t="s">
        <v>39</v>
      </c>
      <c r="H14467" t="s">
        <v>162</v>
      </c>
      <c r="I14467">
        <v>25</v>
      </c>
      <c r="J14467">
        <v>1</v>
      </c>
      <c r="K14467">
        <v>6916</v>
      </c>
      <c r="L14467" t="s">
        <v>471</v>
      </c>
      <c r="M14467" s="2">
        <f>+Table3[[#This Row],[CHW]]/Table3[[#This Row],[Count of Airbill Number]]</f>
        <v>25</v>
      </c>
    </row>
    <row r="14468" spans="2:13">
      <c r="B14468" t="s">
        <v>20</v>
      </c>
      <c r="C14468" t="s">
        <v>472</v>
      </c>
      <c r="D14468" t="s">
        <v>22</v>
      </c>
      <c r="E14468" t="s">
        <v>776</v>
      </c>
      <c r="F14468" t="s">
        <v>776</v>
      </c>
      <c r="G14468" t="s">
        <v>71</v>
      </c>
      <c r="H14468" t="s">
        <v>189</v>
      </c>
      <c r="I14468">
        <v>25</v>
      </c>
      <c r="J14468">
        <v>1</v>
      </c>
      <c r="K14468">
        <v>6917</v>
      </c>
      <c r="L14468" t="s">
        <v>471</v>
      </c>
      <c r="M14468" s="2">
        <f>+Table3[[#This Row],[CHW]]/Table3[[#This Row],[Count of Airbill Number]]</f>
        <v>25</v>
      </c>
    </row>
    <row r="14469" spans="2:13">
      <c r="B14469" t="s">
        <v>20</v>
      </c>
      <c r="C14469" t="s">
        <v>472</v>
      </c>
      <c r="D14469" t="s">
        <v>22</v>
      </c>
      <c r="E14469" t="s">
        <v>778</v>
      </c>
      <c r="F14469" t="s">
        <v>776</v>
      </c>
      <c r="G14469" t="s">
        <v>153</v>
      </c>
      <c r="H14469" t="s">
        <v>500</v>
      </c>
      <c r="I14469">
        <v>25</v>
      </c>
      <c r="J14469">
        <v>3</v>
      </c>
      <c r="K14469">
        <v>6918</v>
      </c>
      <c r="L14469" t="s">
        <v>471</v>
      </c>
      <c r="M14469" s="2">
        <f>+Table3[[#This Row],[CHW]]/Table3[[#This Row],[Count of Airbill Number]]</f>
        <v>8.3333333333333339</v>
      </c>
    </row>
    <row r="14470" spans="2:13">
      <c r="B14470" t="s">
        <v>20</v>
      </c>
      <c r="C14470" t="s">
        <v>472</v>
      </c>
      <c r="D14470" t="s">
        <v>22</v>
      </c>
      <c r="E14470" t="s">
        <v>778</v>
      </c>
      <c r="F14470" t="s">
        <v>777</v>
      </c>
      <c r="G14470" t="s">
        <v>135</v>
      </c>
      <c r="H14470" t="s">
        <v>190</v>
      </c>
      <c r="I14470">
        <v>25</v>
      </c>
      <c r="J14470">
        <v>2</v>
      </c>
      <c r="K14470">
        <v>6919</v>
      </c>
      <c r="L14470" t="s">
        <v>471</v>
      </c>
      <c r="M14470" s="2">
        <f>+Table3[[#This Row],[CHW]]/Table3[[#This Row],[Count of Airbill Number]]</f>
        <v>12.5</v>
      </c>
    </row>
    <row r="14471" spans="2:13">
      <c r="B14471" t="s">
        <v>20</v>
      </c>
      <c r="C14471" t="s">
        <v>472</v>
      </c>
      <c r="D14471" t="s">
        <v>22</v>
      </c>
      <c r="E14471" t="s">
        <v>776</v>
      </c>
      <c r="F14471" t="s">
        <v>776</v>
      </c>
      <c r="G14471" t="s">
        <v>98</v>
      </c>
      <c r="H14471" t="s">
        <v>24</v>
      </c>
      <c r="I14471">
        <v>25</v>
      </c>
      <c r="J14471">
        <v>2</v>
      </c>
      <c r="K14471">
        <v>6920</v>
      </c>
      <c r="L14471" t="s">
        <v>471</v>
      </c>
      <c r="M14471" s="2">
        <f>+Table3[[#This Row],[CHW]]/Table3[[#This Row],[Count of Airbill Number]]</f>
        <v>12.5</v>
      </c>
    </row>
    <row r="14472" spans="2:13">
      <c r="B14472" t="s">
        <v>20</v>
      </c>
      <c r="C14472" t="s">
        <v>472</v>
      </c>
      <c r="D14472" t="s">
        <v>22</v>
      </c>
      <c r="E14472" t="s">
        <v>776</v>
      </c>
      <c r="F14472" t="s">
        <v>776</v>
      </c>
      <c r="G14472" t="s">
        <v>448</v>
      </c>
      <c r="H14472" t="s">
        <v>85</v>
      </c>
      <c r="I14472">
        <v>25</v>
      </c>
      <c r="J14472">
        <v>5</v>
      </c>
      <c r="K14472">
        <v>6921</v>
      </c>
      <c r="L14472" t="s">
        <v>471</v>
      </c>
      <c r="M14472" s="2">
        <f>+Table3[[#This Row],[CHW]]/Table3[[#This Row],[Count of Airbill Number]]</f>
        <v>5</v>
      </c>
    </row>
    <row r="14473" spans="2:13">
      <c r="B14473" t="s">
        <v>20</v>
      </c>
      <c r="C14473" t="s">
        <v>472</v>
      </c>
      <c r="D14473" t="s">
        <v>22</v>
      </c>
      <c r="E14473" t="s">
        <v>776</v>
      </c>
      <c r="F14473" t="s">
        <v>776</v>
      </c>
      <c r="G14473" t="s">
        <v>296</v>
      </c>
      <c r="H14473" t="s">
        <v>85</v>
      </c>
      <c r="I14473">
        <v>25</v>
      </c>
      <c r="J14473">
        <v>3</v>
      </c>
      <c r="K14473">
        <v>6922</v>
      </c>
      <c r="L14473" t="s">
        <v>471</v>
      </c>
      <c r="M14473" s="2">
        <f>+Table3[[#This Row],[CHW]]/Table3[[#This Row],[Count of Airbill Number]]</f>
        <v>8.3333333333333339</v>
      </c>
    </row>
    <row r="14474" spans="2:13">
      <c r="B14474" t="s">
        <v>20</v>
      </c>
      <c r="C14474" t="s">
        <v>472</v>
      </c>
      <c r="D14474" t="s">
        <v>22</v>
      </c>
      <c r="E14474" t="s">
        <v>777</v>
      </c>
      <c r="F14474" t="s">
        <v>777</v>
      </c>
      <c r="G14474" t="s">
        <v>570</v>
      </c>
      <c r="H14474" t="s">
        <v>290</v>
      </c>
      <c r="I14474">
        <v>25</v>
      </c>
      <c r="J14474">
        <v>2</v>
      </c>
      <c r="K14474">
        <v>6923</v>
      </c>
      <c r="L14474" t="s">
        <v>471</v>
      </c>
      <c r="M14474" s="2">
        <f>+Table3[[#This Row],[CHW]]/Table3[[#This Row],[Count of Airbill Number]]</f>
        <v>12.5</v>
      </c>
    </row>
    <row r="14475" spans="2:13">
      <c r="B14475" t="s">
        <v>20</v>
      </c>
      <c r="C14475" t="s">
        <v>472</v>
      </c>
      <c r="D14475" t="s">
        <v>22</v>
      </c>
      <c r="E14475" t="s">
        <v>778</v>
      </c>
      <c r="F14475" t="s">
        <v>778</v>
      </c>
      <c r="G14475" t="s">
        <v>86</v>
      </c>
      <c r="H14475" t="s">
        <v>546</v>
      </c>
      <c r="I14475">
        <v>25</v>
      </c>
      <c r="J14475">
        <v>3</v>
      </c>
      <c r="K14475">
        <v>6924</v>
      </c>
      <c r="L14475" t="s">
        <v>471</v>
      </c>
      <c r="M14475" s="2">
        <f>+Table3[[#This Row],[CHW]]/Table3[[#This Row],[Count of Airbill Number]]</f>
        <v>8.3333333333333339</v>
      </c>
    </row>
    <row r="14476" spans="2:13">
      <c r="B14476" t="s">
        <v>20</v>
      </c>
      <c r="C14476" t="s">
        <v>472</v>
      </c>
      <c r="D14476" t="s">
        <v>22</v>
      </c>
      <c r="E14476" t="s">
        <v>778</v>
      </c>
      <c r="F14476" t="s">
        <v>778</v>
      </c>
      <c r="G14476" t="s">
        <v>457</v>
      </c>
      <c r="H14476" t="s">
        <v>150</v>
      </c>
      <c r="I14476">
        <v>25</v>
      </c>
      <c r="J14476">
        <v>3</v>
      </c>
      <c r="K14476">
        <v>6925</v>
      </c>
      <c r="L14476" t="s">
        <v>471</v>
      </c>
      <c r="M14476" s="2">
        <f>+Table3[[#This Row],[CHW]]/Table3[[#This Row],[Count of Airbill Number]]</f>
        <v>8.3333333333333339</v>
      </c>
    </row>
    <row r="14477" spans="2:13">
      <c r="B14477" t="s">
        <v>20</v>
      </c>
      <c r="C14477" t="s">
        <v>472</v>
      </c>
      <c r="D14477" t="s">
        <v>22</v>
      </c>
      <c r="E14477" t="s">
        <v>778</v>
      </c>
      <c r="F14477" t="s">
        <v>778</v>
      </c>
      <c r="G14477" t="s">
        <v>155</v>
      </c>
      <c r="H14477" t="s">
        <v>393</v>
      </c>
      <c r="I14477">
        <v>25</v>
      </c>
      <c r="J14477">
        <v>2</v>
      </c>
      <c r="K14477">
        <v>6926</v>
      </c>
      <c r="L14477" t="s">
        <v>471</v>
      </c>
      <c r="M14477" s="2">
        <f>+Table3[[#This Row],[CHW]]/Table3[[#This Row],[Count of Airbill Number]]</f>
        <v>12.5</v>
      </c>
    </row>
    <row r="14478" spans="2:13">
      <c r="B14478" t="s">
        <v>20</v>
      </c>
      <c r="C14478" t="s">
        <v>472</v>
      </c>
      <c r="D14478" t="s">
        <v>22</v>
      </c>
      <c r="E14478" t="s">
        <v>778</v>
      </c>
      <c r="F14478" t="s">
        <v>778</v>
      </c>
      <c r="G14478" t="s">
        <v>267</v>
      </c>
      <c r="H14478" t="s">
        <v>153</v>
      </c>
      <c r="I14478">
        <v>25</v>
      </c>
      <c r="J14478">
        <v>1</v>
      </c>
      <c r="K14478">
        <v>6927</v>
      </c>
      <c r="L14478" t="s">
        <v>471</v>
      </c>
      <c r="M14478" s="2">
        <f>+Table3[[#This Row],[CHW]]/Table3[[#This Row],[Count of Airbill Number]]</f>
        <v>25</v>
      </c>
    </row>
    <row r="14479" spans="2:13">
      <c r="B14479" t="s">
        <v>20</v>
      </c>
      <c r="C14479" t="s">
        <v>472</v>
      </c>
      <c r="D14479" t="s">
        <v>22</v>
      </c>
      <c r="E14479" t="s">
        <v>778</v>
      </c>
      <c r="F14479" t="s">
        <v>778</v>
      </c>
      <c r="G14479" t="s">
        <v>267</v>
      </c>
      <c r="H14479" t="s">
        <v>194</v>
      </c>
      <c r="I14479">
        <v>25</v>
      </c>
      <c r="J14479">
        <v>1</v>
      </c>
      <c r="K14479">
        <v>6928</v>
      </c>
      <c r="L14479" t="s">
        <v>471</v>
      </c>
      <c r="M14479" s="2">
        <f>+Table3[[#This Row],[CHW]]/Table3[[#This Row],[Count of Airbill Number]]</f>
        <v>25</v>
      </c>
    </row>
    <row r="14480" spans="2:13">
      <c r="B14480" t="s">
        <v>20</v>
      </c>
      <c r="C14480" t="s">
        <v>472</v>
      </c>
      <c r="D14480" t="s">
        <v>22</v>
      </c>
      <c r="E14480" t="s">
        <v>776</v>
      </c>
      <c r="F14480" t="s">
        <v>778</v>
      </c>
      <c r="G14480" t="s">
        <v>123</v>
      </c>
      <c r="H14480" t="s">
        <v>101</v>
      </c>
      <c r="I14480">
        <v>25</v>
      </c>
      <c r="J14480">
        <v>1</v>
      </c>
      <c r="K14480">
        <v>6929</v>
      </c>
      <c r="L14480" t="s">
        <v>471</v>
      </c>
      <c r="M14480" s="2">
        <f>+Table3[[#This Row],[CHW]]/Table3[[#This Row],[Count of Airbill Number]]</f>
        <v>25</v>
      </c>
    </row>
    <row r="14481" spans="2:13">
      <c r="B14481" t="s">
        <v>20</v>
      </c>
      <c r="C14481" t="s">
        <v>472</v>
      </c>
      <c r="D14481" t="s">
        <v>22</v>
      </c>
      <c r="E14481" t="s">
        <v>776</v>
      </c>
      <c r="F14481" t="s">
        <v>776</v>
      </c>
      <c r="G14481" t="s">
        <v>123</v>
      </c>
      <c r="H14481" t="s">
        <v>64</v>
      </c>
      <c r="I14481">
        <v>25</v>
      </c>
      <c r="J14481">
        <v>2</v>
      </c>
      <c r="K14481">
        <v>6930</v>
      </c>
      <c r="L14481" t="s">
        <v>471</v>
      </c>
      <c r="M14481" s="2">
        <f>+Table3[[#This Row],[CHW]]/Table3[[#This Row],[Count of Airbill Number]]</f>
        <v>12.5</v>
      </c>
    </row>
    <row r="14482" spans="2:13">
      <c r="B14482" t="s">
        <v>20</v>
      </c>
      <c r="C14482" t="s">
        <v>472</v>
      </c>
      <c r="D14482" t="s">
        <v>22</v>
      </c>
      <c r="E14482" t="s">
        <v>776</v>
      </c>
      <c r="F14482" t="s">
        <v>776</v>
      </c>
      <c r="G14482" t="s">
        <v>49</v>
      </c>
      <c r="H14482" t="s">
        <v>387</v>
      </c>
      <c r="I14482">
        <v>25</v>
      </c>
      <c r="J14482">
        <v>1</v>
      </c>
      <c r="K14482">
        <v>6931</v>
      </c>
      <c r="L14482" t="s">
        <v>471</v>
      </c>
      <c r="M14482" s="2">
        <f>+Table3[[#This Row],[CHW]]/Table3[[#This Row],[Count of Airbill Number]]</f>
        <v>25</v>
      </c>
    </row>
    <row r="14483" spans="2:13">
      <c r="B14483" t="s">
        <v>20</v>
      </c>
      <c r="C14483" t="s">
        <v>472</v>
      </c>
      <c r="D14483" t="s">
        <v>22</v>
      </c>
      <c r="E14483" t="s">
        <v>777</v>
      </c>
      <c r="F14483" t="s">
        <v>778</v>
      </c>
      <c r="G14483" t="s">
        <v>27</v>
      </c>
      <c r="H14483" t="s">
        <v>135</v>
      </c>
      <c r="I14483">
        <v>25</v>
      </c>
      <c r="J14483">
        <v>2</v>
      </c>
      <c r="K14483">
        <v>6932</v>
      </c>
      <c r="L14483" t="s">
        <v>471</v>
      </c>
      <c r="M14483" s="2">
        <f>+Table3[[#This Row],[CHW]]/Table3[[#This Row],[Count of Airbill Number]]</f>
        <v>12.5</v>
      </c>
    </row>
    <row r="14484" spans="2:13">
      <c r="B14484" t="s">
        <v>20</v>
      </c>
      <c r="C14484" t="s">
        <v>472</v>
      </c>
      <c r="D14484" t="s">
        <v>22</v>
      </c>
      <c r="E14484" t="s">
        <v>777</v>
      </c>
      <c r="F14484" t="s">
        <v>778</v>
      </c>
      <c r="G14484" t="s">
        <v>27</v>
      </c>
      <c r="H14484" t="s">
        <v>260</v>
      </c>
      <c r="I14484">
        <v>25</v>
      </c>
      <c r="J14484">
        <v>2</v>
      </c>
      <c r="K14484">
        <v>6933</v>
      </c>
      <c r="L14484" t="s">
        <v>471</v>
      </c>
      <c r="M14484" s="2">
        <f>+Table3[[#This Row],[CHW]]/Table3[[#This Row],[Count of Airbill Number]]</f>
        <v>12.5</v>
      </c>
    </row>
    <row r="14485" spans="2:13">
      <c r="B14485" t="s">
        <v>20</v>
      </c>
      <c r="C14485" t="s">
        <v>472</v>
      </c>
      <c r="D14485" t="s">
        <v>22</v>
      </c>
      <c r="E14485" t="s">
        <v>776</v>
      </c>
      <c r="F14485" t="s">
        <v>776</v>
      </c>
      <c r="G14485" t="s">
        <v>107</v>
      </c>
      <c r="H14485" t="s">
        <v>103</v>
      </c>
      <c r="I14485">
        <v>25</v>
      </c>
      <c r="J14485">
        <v>3</v>
      </c>
      <c r="K14485">
        <v>6934</v>
      </c>
      <c r="L14485" t="s">
        <v>471</v>
      </c>
      <c r="M14485" s="2">
        <f>+Table3[[#This Row],[CHW]]/Table3[[#This Row],[Count of Airbill Number]]</f>
        <v>8.3333333333333339</v>
      </c>
    </row>
    <row r="14486" spans="2:13">
      <c r="B14486" t="s">
        <v>20</v>
      </c>
      <c r="C14486" t="s">
        <v>472</v>
      </c>
      <c r="D14486" t="s">
        <v>22</v>
      </c>
      <c r="E14486" t="s">
        <v>777</v>
      </c>
      <c r="F14486" t="s">
        <v>776</v>
      </c>
      <c r="G14486" t="s">
        <v>106</v>
      </c>
      <c r="H14486" t="s">
        <v>522</v>
      </c>
      <c r="I14486">
        <v>25</v>
      </c>
      <c r="J14486">
        <v>2</v>
      </c>
      <c r="K14486">
        <v>6935</v>
      </c>
      <c r="L14486" t="s">
        <v>471</v>
      </c>
      <c r="M14486" s="2">
        <f>+Table3[[#This Row],[CHW]]/Table3[[#This Row],[Count of Airbill Number]]</f>
        <v>12.5</v>
      </c>
    </row>
    <row r="14487" spans="2:13">
      <c r="B14487" t="s">
        <v>20</v>
      </c>
      <c r="C14487" t="s">
        <v>472</v>
      </c>
      <c r="D14487" t="s">
        <v>22</v>
      </c>
      <c r="E14487" t="s">
        <v>778</v>
      </c>
      <c r="F14487" t="s">
        <v>778</v>
      </c>
      <c r="G14487" t="s">
        <v>635</v>
      </c>
      <c r="H14487" t="s">
        <v>624</v>
      </c>
      <c r="I14487">
        <v>25</v>
      </c>
      <c r="J14487">
        <v>1</v>
      </c>
      <c r="K14487">
        <v>6936</v>
      </c>
      <c r="L14487" t="s">
        <v>471</v>
      </c>
      <c r="M14487" s="2">
        <f>+Table3[[#This Row],[CHW]]/Table3[[#This Row],[Count of Airbill Number]]</f>
        <v>25</v>
      </c>
    </row>
    <row r="14488" spans="2:13">
      <c r="B14488" t="s">
        <v>20</v>
      </c>
      <c r="C14488" t="s">
        <v>472</v>
      </c>
      <c r="D14488" t="s">
        <v>22</v>
      </c>
      <c r="E14488" t="s">
        <v>778</v>
      </c>
      <c r="F14488" t="s">
        <v>778</v>
      </c>
      <c r="G14488" t="s">
        <v>635</v>
      </c>
      <c r="H14488" t="s">
        <v>658</v>
      </c>
      <c r="I14488">
        <v>25</v>
      </c>
      <c r="J14488">
        <v>2</v>
      </c>
      <c r="K14488">
        <v>6937</v>
      </c>
      <c r="L14488" t="s">
        <v>471</v>
      </c>
      <c r="M14488" s="2">
        <f>+Table3[[#This Row],[CHW]]/Table3[[#This Row],[Count of Airbill Number]]</f>
        <v>12.5</v>
      </c>
    </row>
    <row r="14489" spans="2:13">
      <c r="B14489" t="s">
        <v>20</v>
      </c>
      <c r="C14489" t="s">
        <v>472</v>
      </c>
      <c r="D14489" t="s">
        <v>22</v>
      </c>
      <c r="E14489" t="s">
        <v>776</v>
      </c>
      <c r="F14489" t="s">
        <v>778</v>
      </c>
      <c r="G14489" t="s">
        <v>522</v>
      </c>
      <c r="H14489" t="s">
        <v>113</v>
      </c>
      <c r="I14489">
        <v>25</v>
      </c>
      <c r="J14489">
        <v>1</v>
      </c>
      <c r="K14489">
        <v>6938</v>
      </c>
      <c r="L14489" t="s">
        <v>471</v>
      </c>
      <c r="M14489" s="2">
        <f>+Table3[[#This Row],[CHW]]/Table3[[#This Row],[Count of Airbill Number]]</f>
        <v>25</v>
      </c>
    </row>
    <row r="14490" spans="2:13">
      <c r="B14490" t="s">
        <v>20</v>
      </c>
      <c r="C14490" t="s">
        <v>472</v>
      </c>
      <c r="D14490" t="s">
        <v>36</v>
      </c>
      <c r="E14490" t="s">
        <v>777</v>
      </c>
      <c r="F14490" t="s">
        <v>778</v>
      </c>
      <c r="G14490" t="s">
        <v>106</v>
      </c>
      <c r="H14490" t="s">
        <v>124</v>
      </c>
      <c r="I14490">
        <v>25</v>
      </c>
      <c r="J14490">
        <v>2</v>
      </c>
      <c r="K14490">
        <v>6939</v>
      </c>
      <c r="L14490" t="s">
        <v>471</v>
      </c>
      <c r="M14490" s="2">
        <f>+Table3[[#This Row],[CHW]]/Table3[[#This Row],[Count of Airbill Number]]</f>
        <v>12.5</v>
      </c>
    </row>
    <row r="14491" spans="2:13">
      <c r="B14491" t="s">
        <v>20</v>
      </c>
      <c r="C14491" t="s">
        <v>21</v>
      </c>
      <c r="D14491" t="s">
        <v>22</v>
      </c>
      <c r="E14491" t="s">
        <v>778</v>
      </c>
      <c r="F14491" t="s">
        <v>778</v>
      </c>
      <c r="G14491" t="s">
        <v>51</v>
      </c>
      <c r="H14491" t="s">
        <v>304</v>
      </c>
      <c r="I14491">
        <v>24.80462</v>
      </c>
      <c r="J14491">
        <v>12</v>
      </c>
      <c r="K14491">
        <v>6940</v>
      </c>
      <c r="L14491" t="s">
        <v>471</v>
      </c>
      <c r="M14491" s="2">
        <f>+Table3[[#This Row],[CHW]]/Table3[[#This Row],[Count of Airbill Number]]</f>
        <v>2.0670516666666665</v>
      </c>
    </row>
    <row r="14492" spans="2:13">
      <c r="B14492" t="s">
        <v>20</v>
      </c>
      <c r="C14492" t="s">
        <v>472</v>
      </c>
      <c r="D14492" t="s">
        <v>22</v>
      </c>
      <c r="E14492" t="s">
        <v>776</v>
      </c>
      <c r="F14492" t="s">
        <v>778</v>
      </c>
      <c r="G14492" t="s">
        <v>69</v>
      </c>
      <c r="H14492" t="s">
        <v>51</v>
      </c>
      <c r="I14492">
        <v>24.8</v>
      </c>
      <c r="J14492">
        <v>1</v>
      </c>
      <c r="K14492">
        <v>6941</v>
      </c>
      <c r="L14492" t="s">
        <v>471</v>
      </c>
      <c r="M14492" s="2">
        <f>+Table3[[#This Row],[CHW]]/Table3[[#This Row],[Count of Airbill Number]]</f>
        <v>24.8</v>
      </c>
    </row>
    <row r="14493" spans="2:13">
      <c r="B14493" t="s">
        <v>20</v>
      </c>
      <c r="C14493" t="s">
        <v>472</v>
      </c>
      <c r="D14493" t="s">
        <v>22</v>
      </c>
      <c r="E14493" t="s">
        <v>777</v>
      </c>
      <c r="F14493" t="s">
        <v>777</v>
      </c>
      <c r="G14493" t="s">
        <v>481</v>
      </c>
      <c r="H14493" t="s">
        <v>687</v>
      </c>
      <c r="I14493">
        <v>24.6</v>
      </c>
      <c r="J14493">
        <v>2</v>
      </c>
      <c r="K14493">
        <v>6942</v>
      </c>
      <c r="L14493" t="s">
        <v>471</v>
      </c>
      <c r="M14493" s="2">
        <f>+Table3[[#This Row],[CHW]]/Table3[[#This Row],[Count of Airbill Number]]</f>
        <v>12.3</v>
      </c>
    </row>
    <row r="14494" spans="2:13">
      <c r="B14494" t="s">
        <v>35</v>
      </c>
      <c r="C14494" t="s">
        <v>21</v>
      </c>
      <c r="D14494" t="s">
        <v>36</v>
      </c>
      <c r="E14494" t="s">
        <v>778</v>
      </c>
      <c r="F14494" t="s">
        <v>778</v>
      </c>
      <c r="G14494" t="s">
        <v>313</v>
      </c>
      <c r="H14494" t="s">
        <v>51</v>
      </c>
      <c r="I14494">
        <v>24.5</v>
      </c>
      <c r="J14494">
        <v>1</v>
      </c>
      <c r="K14494">
        <v>6943</v>
      </c>
      <c r="L14494" t="s">
        <v>471</v>
      </c>
      <c r="M14494" s="2">
        <f>+Table3[[#This Row],[CHW]]/Table3[[#This Row],[Count of Airbill Number]]</f>
        <v>24.5</v>
      </c>
    </row>
    <row r="14495" spans="2:13">
      <c r="B14495" t="s">
        <v>35</v>
      </c>
      <c r="C14495" t="s">
        <v>472</v>
      </c>
      <c r="D14495" t="s">
        <v>36</v>
      </c>
      <c r="E14495" t="s">
        <v>777</v>
      </c>
      <c r="F14495" t="s">
        <v>777</v>
      </c>
      <c r="G14495" t="s">
        <v>259</v>
      </c>
      <c r="H14495" t="s">
        <v>553</v>
      </c>
      <c r="I14495">
        <v>24.5</v>
      </c>
      <c r="J14495">
        <v>1</v>
      </c>
      <c r="K14495">
        <v>6944</v>
      </c>
      <c r="L14495" t="s">
        <v>471</v>
      </c>
      <c r="M14495" s="2">
        <f>+Table3[[#This Row],[CHW]]/Table3[[#This Row],[Count of Airbill Number]]</f>
        <v>24.5</v>
      </c>
    </row>
    <row r="14496" spans="2:13">
      <c r="B14496" t="s">
        <v>20</v>
      </c>
      <c r="C14496" t="s">
        <v>21</v>
      </c>
      <c r="D14496" t="s">
        <v>22</v>
      </c>
      <c r="E14496" t="s">
        <v>776</v>
      </c>
      <c r="F14496" t="s">
        <v>776</v>
      </c>
      <c r="G14496" t="s">
        <v>116</v>
      </c>
      <c r="H14496" t="s">
        <v>216</v>
      </c>
      <c r="I14496">
        <v>24.5</v>
      </c>
      <c r="J14496">
        <v>13</v>
      </c>
      <c r="K14496">
        <v>6945</v>
      </c>
      <c r="L14496" t="s">
        <v>471</v>
      </c>
      <c r="M14496" s="2">
        <f>+Table3[[#This Row],[CHW]]/Table3[[#This Row],[Count of Airbill Number]]</f>
        <v>1.8846153846153846</v>
      </c>
    </row>
    <row r="14497" spans="2:13">
      <c r="B14497" t="s">
        <v>20</v>
      </c>
      <c r="C14497" t="s">
        <v>472</v>
      </c>
      <c r="D14497" t="s">
        <v>22</v>
      </c>
      <c r="E14497" t="s">
        <v>778</v>
      </c>
      <c r="F14497" t="s">
        <v>778</v>
      </c>
      <c r="G14497" t="s">
        <v>304</v>
      </c>
      <c r="H14497" t="s">
        <v>62</v>
      </c>
      <c r="I14497">
        <v>24.5</v>
      </c>
      <c r="J14497">
        <v>2</v>
      </c>
      <c r="K14497">
        <v>6946</v>
      </c>
      <c r="L14497" t="s">
        <v>471</v>
      </c>
      <c r="M14497" s="2">
        <f>+Table3[[#This Row],[CHW]]/Table3[[#This Row],[Count of Airbill Number]]</f>
        <v>12.25</v>
      </c>
    </row>
    <row r="14498" spans="2:13">
      <c r="B14498" t="s">
        <v>20</v>
      </c>
      <c r="C14498" t="s">
        <v>472</v>
      </c>
      <c r="D14498" t="s">
        <v>22</v>
      </c>
      <c r="E14498" t="s">
        <v>778</v>
      </c>
      <c r="F14498" t="s">
        <v>777</v>
      </c>
      <c r="G14498" t="s">
        <v>51</v>
      </c>
      <c r="H14498" t="s">
        <v>399</v>
      </c>
      <c r="I14498">
        <v>24.5</v>
      </c>
      <c r="J14498">
        <v>2</v>
      </c>
      <c r="K14498">
        <v>6947</v>
      </c>
      <c r="L14498" t="s">
        <v>471</v>
      </c>
      <c r="M14498" s="2">
        <f>+Table3[[#This Row],[CHW]]/Table3[[#This Row],[Count of Airbill Number]]</f>
        <v>12.25</v>
      </c>
    </row>
    <row r="14499" spans="2:13">
      <c r="B14499" t="s">
        <v>20</v>
      </c>
      <c r="C14499" t="s">
        <v>472</v>
      </c>
      <c r="D14499" t="s">
        <v>22</v>
      </c>
      <c r="E14499" t="s">
        <v>778</v>
      </c>
      <c r="F14499" t="s">
        <v>778</v>
      </c>
      <c r="G14499" t="s">
        <v>210</v>
      </c>
      <c r="H14499" t="s">
        <v>246</v>
      </c>
      <c r="I14499">
        <v>24.45</v>
      </c>
      <c r="J14499">
        <v>2</v>
      </c>
      <c r="K14499">
        <v>6948</v>
      </c>
      <c r="L14499" t="s">
        <v>471</v>
      </c>
      <c r="M14499" s="2">
        <f>+Table3[[#This Row],[CHW]]/Table3[[#This Row],[Count of Airbill Number]]</f>
        <v>12.225</v>
      </c>
    </row>
    <row r="14500" spans="2:13">
      <c r="B14500" t="s">
        <v>20</v>
      </c>
      <c r="C14500" t="s">
        <v>21</v>
      </c>
      <c r="D14500" t="s">
        <v>22</v>
      </c>
      <c r="E14500" t="s">
        <v>776</v>
      </c>
      <c r="F14500" t="s">
        <v>778</v>
      </c>
      <c r="G14500" t="s">
        <v>66</v>
      </c>
      <c r="H14500" t="s">
        <v>173</v>
      </c>
      <c r="I14500">
        <v>24.429999999999996</v>
      </c>
      <c r="J14500">
        <v>5</v>
      </c>
      <c r="K14500">
        <v>6949</v>
      </c>
      <c r="L14500" t="s">
        <v>471</v>
      </c>
      <c r="M14500" s="2">
        <f>+Table3[[#This Row],[CHW]]/Table3[[#This Row],[Count of Airbill Number]]</f>
        <v>4.8859999999999992</v>
      </c>
    </row>
    <row r="14501" spans="2:13">
      <c r="B14501" t="s">
        <v>20</v>
      </c>
      <c r="C14501" t="s">
        <v>472</v>
      </c>
      <c r="D14501" t="s">
        <v>22</v>
      </c>
      <c r="E14501" t="s">
        <v>776</v>
      </c>
      <c r="F14501" t="s">
        <v>776</v>
      </c>
      <c r="G14501" t="s">
        <v>116</v>
      </c>
      <c r="H14501" t="s">
        <v>656</v>
      </c>
      <c r="I14501">
        <v>24.4</v>
      </c>
      <c r="J14501">
        <v>4</v>
      </c>
      <c r="K14501">
        <v>6950</v>
      </c>
      <c r="L14501" t="s">
        <v>471</v>
      </c>
      <c r="M14501" s="2">
        <f>+Table3[[#This Row],[CHW]]/Table3[[#This Row],[Count of Airbill Number]]</f>
        <v>6.1</v>
      </c>
    </row>
    <row r="14502" spans="2:13">
      <c r="B14502" t="s">
        <v>20</v>
      </c>
      <c r="C14502" t="s">
        <v>472</v>
      </c>
      <c r="D14502" t="s">
        <v>22</v>
      </c>
      <c r="E14502" t="s">
        <v>776</v>
      </c>
      <c r="F14502" t="s">
        <v>776</v>
      </c>
      <c r="G14502" t="s">
        <v>85</v>
      </c>
      <c r="H14502" t="s">
        <v>83</v>
      </c>
      <c r="I14502">
        <v>24.35</v>
      </c>
      <c r="J14502">
        <v>4</v>
      </c>
      <c r="K14502">
        <v>6951</v>
      </c>
      <c r="L14502" t="s">
        <v>471</v>
      </c>
      <c r="M14502" s="2">
        <f>+Table3[[#This Row],[CHW]]/Table3[[#This Row],[Count of Airbill Number]]</f>
        <v>6.0875000000000004</v>
      </c>
    </row>
    <row r="14503" spans="2:13">
      <c r="B14503" t="s">
        <v>20</v>
      </c>
      <c r="C14503" t="s">
        <v>21</v>
      </c>
      <c r="D14503" t="s">
        <v>22</v>
      </c>
      <c r="E14503" t="s">
        <v>776</v>
      </c>
      <c r="F14503" t="s">
        <v>776</v>
      </c>
      <c r="G14503" t="s">
        <v>116</v>
      </c>
      <c r="H14503" t="s">
        <v>524</v>
      </c>
      <c r="I14503">
        <v>24.306930000000001</v>
      </c>
      <c r="J14503">
        <v>4</v>
      </c>
      <c r="K14503">
        <v>6952</v>
      </c>
      <c r="L14503" t="s">
        <v>471</v>
      </c>
      <c r="M14503" s="2">
        <f>+Table3[[#This Row],[CHW]]/Table3[[#This Row],[Count of Airbill Number]]</f>
        <v>6.0767325000000003</v>
      </c>
    </row>
    <row r="14504" spans="2:13">
      <c r="B14504" t="s">
        <v>20</v>
      </c>
      <c r="C14504" t="s">
        <v>21</v>
      </c>
      <c r="D14504" t="s">
        <v>22</v>
      </c>
      <c r="E14504" t="s">
        <v>778</v>
      </c>
      <c r="F14504" t="s">
        <v>777</v>
      </c>
      <c r="G14504" t="s">
        <v>250</v>
      </c>
      <c r="H14504" t="s">
        <v>110</v>
      </c>
      <c r="I14504">
        <v>24.12</v>
      </c>
      <c r="J14504">
        <v>24</v>
      </c>
      <c r="K14504">
        <v>6953</v>
      </c>
      <c r="L14504" t="s">
        <v>471</v>
      </c>
      <c r="M14504" s="2">
        <f>+Table3[[#This Row],[CHW]]/Table3[[#This Row],[Count of Airbill Number]]</f>
        <v>1.0050000000000001</v>
      </c>
    </row>
    <row r="14505" spans="2:13">
      <c r="B14505" t="s">
        <v>20</v>
      </c>
      <c r="C14505" t="s">
        <v>21</v>
      </c>
      <c r="D14505" t="s">
        <v>22</v>
      </c>
      <c r="E14505" t="s">
        <v>776</v>
      </c>
      <c r="F14505" t="s">
        <v>776</v>
      </c>
      <c r="G14505" t="s">
        <v>23</v>
      </c>
      <c r="H14505" t="s">
        <v>102</v>
      </c>
      <c r="I14505">
        <v>24.096496599999998</v>
      </c>
      <c r="J14505">
        <v>1</v>
      </c>
      <c r="K14505">
        <v>6954</v>
      </c>
      <c r="L14505" t="s">
        <v>471</v>
      </c>
      <c r="M14505" s="2">
        <f>+Table3[[#This Row],[CHW]]/Table3[[#This Row],[Count of Airbill Number]]</f>
        <v>24.096496599999998</v>
      </c>
    </row>
    <row r="14506" spans="2:13">
      <c r="B14506" t="s">
        <v>20</v>
      </c>
      <c r="C14506" t="s">
        <v>21</v>
      </c>
      <c r="D14506" t="s">
        <v>22</v>
      </c>
      <c r="E14506" t="s">
        <v>776</v>
      </c>
      <c r="F14506" t="s">
        <v>776</v>
      </c>
      <c r="G14506" t="s">
        <v>103</v>
      </c>
      <c r="H14506" t="s">
        <v>102</v>
      </c>
      <c r="I14506">
        <v>24.096496599999998</v>
      </c>
      <c r="J14506">
        <v>1</v>
      </c>
      <c r="K14506">
        <v>6955</v>
      </c>
      <c r="L14506" t="s">
        <v>471</v>
      </c>
      <c r="M14506" s="2">
        <f>+Table3[[#This Row],[CHW]]/Table3[[#This Row],[Count of Airbill Number]]</f>
        <v>24.096496599999998</v>
      </c>
    </row>
    <row r="14507" spans="2:13">
      <c r="B14507" t="s">
        <v>20</v>
      </c>
      <c r="C14507" t="s">
        <v>21</v>
      </c>
      <c r="D14507" t="s">
        <v>22</v>
      </c>
      <c r="E14507" t="s">
        <v>776</v>
      </c>
      <c r="F14507" t="s">
        <v>777</v>
      </c>
      <c r="G14507" t="s">
        <v>31</v>
      </c>
      <c r="H14507" t="s">
        <v>274</v>
      </c>
      <c r="I14507">
        <v>24.09</v>
      </c>
      <c r="J14507">
        <v>3</v>
      </c>
      <c r="K14507">
        <v>6956</v>
      </c>
      <c r="L14507" t="s">
        <v>471</v>
      </c>
      <c r="M14507" s="2">
        <f>+Table3[[#This Row],[CHW]]/Table3[[#This Row],[Count of Airbill Number]]</f>
        <v>8.0299999999999994</v>
      </c>
    </row>
    <row r="14508" spans="2:13">
      <c r="B14508" t="s">
        <v>35</v>
      </c>
      <c r="C14508" t="s">
        <v>21</v>
      </c>
      <c r="D14508" t="s">
        <v>36</v>
      </c>
      <c r="E14508" t="s">
        <v>778</v>
      </c>
      <c r="F14508" t="s">
        <v>778</v>
      </c>
      <c r="G14508" t="s">
        <v>171</v>
      </c>
      <c r="H14508" t="s">
        <v>86</v>
      </c>
      <c r="I14508">
        <v>24</v>
      </c>
      <c r="J14508">
        <v>1</v>
      </c>
      <c r="K14508">
        <v>6957</v>
      </c>
      <c r="L14508" t="s">
        <v>471</v>
      </c>
      <c r="M14508" s="2">
        <f>+Table3[[#This Row],[CHW]]/Table3[[#This Row],[Count of Airbill Number]]</f>
        <v>24</v>
      </c>
    </row>
    <row r="14509" spans="2:13">
      <c r="B14509" t="s">
        <v>35</v>
      </c>
      <c r="C14509" t="s">
        <v>21</v>
      </c>
      <c r="D14509" t="s">
        <v>36</v>
      </c>
      <c r="E14509" t="s">
        <v>777</v>
      </c>
      <c r="F14509" t="s">
        <v>777</v>
      </c>
      <c r="G14509" t="s">
        <v>27</v>
      </c>
      <c r="H14509" t="s">
        <v>106</v>
      </c>
      <c r="I14509">
        <v>24</v>
      </c>
      <c r="J14509">
        <v>1</v>
      </c>
      <c r="K14509">
        <v>6958</v>
      </c>
      <c r="L14509" t="s">
        <v>471</v>
      </c>
      <c r="M14509" s="2">
        <f>+Table3[[#This Row],[CHW]]/Table3[[#This Row],[Count of Airbill Number]]</f>
        <v>24</v>
      </c>
    </row>
    <row r="14510" spans="2:13">
      <c r="B14510" t="s">
        <v>35</v>
      </c>
      <c r="C14510" t="s">
        <v>472</v>
      </c>
      <c r="D14510" t="s">
        <v>36</v>
      </c>
      <c r="E14510" t="s">
        <v>778</v>
      </c>
      <c r="F14510" t="s">
        <v>778</v>
      </c>
      <c r="G14510" t="s">
        <v>475</v>
      </c>
      <c r="H14510" t="s">
        <v>248</v>
      </c>
      <c r="I14510">
        <v>24</v>
      </c>
      <c r="J14510">
        <v>1</v>
      </c>
      <c r="K14510">
        <v>6959</v>
      </c>
      <c r="L14510" t="s">
        <v>471</v>
      </c>
      <c r="M14510" s="2">
        <f>+Table3[[#This Row],[CHW]]/Table3[[#This Row],[Count of Airbill Number]]</f>
        <v>24</v>
      </c>
    </row>
    <row r="14511" spans="2:13">
      <c r="B14511" t="s">
        <v>35</v>
      </c>
      <c r="C14511" t="s">
        <v>472</v>
      </c>
      <c r="D14511" t="s">
        <v>36</v>
      </c>
      <c r="E14511" t="s">
        <v>778</v>
      </c>
      <c r="F14511" t="s">
        <v>778</v>
      </c>
      <c r="G14511" t="s">
        <v>51</v>
      </c>
      <c r="H14511" t="s">
        <v>565</v>
      </c>
      <c r="I14511">
        <v>24</v>
      </c>
      <c r="J14511">
        <v>1</v>
      </c>
      <c r="K14511">
        <v>6960</v>
      </c>
      <c r="L14511" t="s">
        <v>471</v>
      </c>
      <c r="M14511" s="2">
        <f>+Table3[[#This Row],[CHW]]/Table3[[#This Row],[Count of Airbill Number]]</f>
        <v>24</v>
      </c>
    </row>
    <row r="14512" spans="2:13">
      <c r="B14512" t="s">
        <v>35</v>
      </c>
      <c r="C14512" t="s">
        <v>472</v>
      </c>
      <c r="D14512" t="s">
        <v>36</v>
      </c>
      <c r="E14512" t="s">
        <v>777</v>
      </c>
      <c r="F14512" t="s">
        <v>777</v>
      </c>
      <c r="G14512" t="s">
        <v>489</v>
      </c>
      <c r="H14512" t="s">
        <v>374</v>
      </c>
      <c r="I14512">
        <v>24</v>
      </c>
      <c r="J14512">
        <v>2</v>
      </c>
      <c r="K14512">
        <v>6961</v>
      </c>
      <c r="L14512" t="s">
        <v>471</v>
      </c>
      <c r="M14512" s="2">
        <f>+Table3[[#This Row],[CHW]]/Table3[[#This Row],[Count of Airbill Number]]</f>
        <v>12</v>
      </c>
    </row>
    <row r="14513" spans="2:13">
      <c r="B14513" t="s">
        <v>35</v>
      </c>
      <c r="C14513" t="s">
        <v>472</v>
      </c>
      <c r="D14513" t="s">
        <v>36</v>
      </c>
      <c r="E14513" t="s">
        <v>776</v>
      </c>
      <c r="F14513" t="s">
        <v>776</v>
      </c>
      <c r="G14513" t="s">
        <v>85</v>
      </c>
      <c r="H14513" t="s">
        <v>132</v>
      </c>
      <c r="I14513">
        <v>24</v>
      </c>
      <c r="J14513">
        <v>1</v>
      </c>
      <c r="K14513">
        <v>6962</v>
      </c>
      <c r="L14513" t="s">
        <v>471</v>
      </c>
      <c r="M14513" s="2">
        <f>+Table3[[#This Row],[CHW]]/Table3[[#This Row],[Count of Airbill Number]]</f>
        <v>24</v>
      </c>
    </row>
    <row r="14514" spans="2:13">
      <c r="B14514" t="s">
        <v>35</v>
      </c>
      <c r="C14514" t="s">
        <v>472</v>
      </c>
      <c r="D14514" t="s">
        <v>36</v>
      </c>
      <c r="E14514" t="s">
        <v>777</v>
      </c>
      <c r="F14514" t="s">
        <v>777</v>
      </c>
      <c r="G14514" t="s">
        <v>106</v>
      </c>
      <c r="H14514" t="s">
        <v>556</v>
      </c>
      <c r="I14514">
        <v>24</v>
      </c>
      <c r="J14514">
        <v>1</v>
      </c>
      <c r="K14514">
        <v>6963</v>
      </c>
      <c r="L14514" t="s">
        <v>471</v>
      </c>
      <c r="M14514" s="2">
        <f>+Table3[[#This Row],[CHW]]/Table3[[#This Row],[Count of Airbill Number]]</f>
        <v>24</v>
      </c>
    </row>
    <row r="14515" spans="2:13">
      <c r="B14515" t="s">
        <v>20</v>
      </c>
      <c r="C14515" t="s">
        <v>21</v>
      </c>
      <c r="D14515" t="s">
        <v>22</v>
      </c>
      <c r="E14515" t="s">
        <v>777</v>
      </c>
      <c r="F14515" t="s">
        <v>778</v>
      </c>
      <c r="G14515" t="s">
        <v>399</v>
      </c>
      <c r="H14515" t="s">
        <v>269</v>
      </c>
      <c r="I14515">
        <v>24</v>
      </c>
      <c r="J14515">
        <v>12</v>
      </c>
      <c r="K14515">
        <v>6964</v>
      </c>
      <c r="L14515" t="s">
        <v>471</v>
      </c>
      <c r="M14515" s="2">
        <f>+Table3[[#This Row],[CHW]]/Table3[[#This Row],[Count of Airbill Number]]</f>
        <v>2</v>
      </c>
    </row>
    <row r="14516" spans="2:13">
      <c r="B14516" t="s">
        <v>20</v>
      </c>
      <c r="C14516" t="s">
        <v>21</v>
      </c>
      <c r="D14516" t="s">
        <v>22</v>
      </c>
      <c r="E14516" t="s">
        <v>777</v>
      </c>
      <c r="F14516" t="s">
        <v>778</v>
      </c>
      <c r="G14516" t="s">
        <v>374</v>
      </c>
      <c r="H14516" t="s">
        <v>113</v>
      </c>
      <c r="I14516">
        <v>24</v>
      </c>
      <c r="J14516">
        <v>6</v>
      </c>
      <c r="K14516">
        <v>6965</v>
      </c>
      <c r="L14516" t="s">
        <v>471</v>
      </c>
      <c r="M14516" s="2">
        <f>+Table3[[#This Row],[CHW]]/Table3[[#This Row],[Count of Airbill Number]]</f>
        <v>4</v>
      </c>
    </row>
    <row r="14517" spans="2:13">
      <c r="B14517" t="s">
        <v>20</v>
      </c>
      <c r="C14517" t="s">
        <v>21</v>
      </c>
      <c r="D14517" t="s">
        <v>22</v>
      </c>
      <c r="E14517" t="s">
        <v>778</v>
      </c>
      <c r="F14517" t="s">
        <v>778</v>
      </c>
      <c r="G14517" t="s">
        <v>561</v>
      </c>
      <c r="H14517" t="s">
        <v>112</v>
      </c>
      <c r="I14517">
        <v>24</v>
      </c>
      <c r="J14517">
        <v>13</v>
      </c>
      <c r="K14517">
        <v>6966</v>
      </c>
      <c r="L14517" t="s">
        <v>471</v>
      </c>
      <c r="M14517" s="2">
        <f>+Table3[[#This Row],[CHW]]/Table3[[#This Row],[Count of Airbill Number]]</f>
        <v>1.8461538461538463</v>
      </c>
    </row>
    <row r="14518" spans="2:13">
      <c r="B14518" t="s">
        <v>20</v>
      </c>
      <c r="C14518" t="s">
        <v>21</v>
      </c>
      <c r="D14518" t="s">
        <v>22</v>
      </c>
      <c r="E14518" t="s">
        <v>777</v>
      </c>
      <c r="F14518" t="s">
        <v>778</v>
      </c>
      <c r="G14518" t="s">
        <v>44</v>
      </c>
      <c r="H14518" t="s">
        <v>112</v>
      </c>
      <c r="I14518">
        <v>24</v>
      </c>
      <c r="J14518">
        <v>18</v>
      </c>
      <c r="K14518">
        <v>6967</v>
      </c>
      <c r="L14518" t="s">
        <v>471</v>
      </c>
      <c r="M14518" s="2">
        <f>+Table3[[#This Row],[CHW]]/Table3[[#This Row],[Count of Airbill Number]]</f>
        <v>1.3333333333333333</v>
      </c>
    </row>
    <row r="14519" spans="2:13">
      <c r="B14519" t="s">
        <v>20</v>
      </c>
      <c r="C14519" t="s">
        <v>21</v>
      </c>
      <c r="D14519" t="s">
        <v>22</v>
      </c>
      <c r="E14519" t="s">
        <v>776</v>
      </c>
      <c r="F14519" t="s">
        <v>777</v>
      </c>
      <c r="G14519" t="s">
        <v>85</v>
      </c>
      <c r="H14519" t="s">
        <v>259</v>
      </c>
      <c r="I14519">
        <v>24</v>
      </c>
      <c r="J14519">
        <v>4</v>
      </c>
      <c r="K14519">
        <v>6968</v>
      </c>
      <c r="L14519" t="s">
        <v>471</v>
      </c>
      <c r="M14519" s="2">
        <f>+Table3[[#This Row],[CHW]]/Table3[[#This Row],[Count of Airbill Number]]</f>
        <v>6</v>
      </c>
    </row>
    <row r="14520" spans="2:13">
      <c r="B14520" t="s">
        <v>20</v>
      </c>
      <c r="C14520" t="s">
        <v>21</v>
      </c>
      <c r="D14520" t="s">
        <v>22</v>
      </c>
      <c r="E14520" t="s">
        <v>778</v>
      </c>
      <c r="F14520" t="s">
        <v>778</v>
      </c>
      <c r="G14520" t="s">
        <v>248</v>
      </c>
      <c r="H14520" t="s">
        <v>86</v>
      </c>
      <c r="I14520">
        <v>24</v>
      </c>
      <c r="J14520">
        <v>9</v>
      </c>
      <c r="K14520">
        <v>6969</v>
      </c>
      <c r="L14520" t="s">
        <v>471</v>
      </c>
      <c r="M14520" s="2">
        <f>+Table3[[#This Row],[CHW]]/Table3[[#This Row],[Count of Airbill Number]]</f>
        <v>2.6666666666666665</v>
      </c>
    </row>
    <row r="14521" spans="2:13">
      <c r="B14521" t="s">
        <v>20</v>
      </c>
      <c r="C14521" t="s">
        <v>21</v>
      </c>
      <c r="D14521" t="s">
        <v>22</v>
      </c>
      <c r="E14521" t="s">
        <v>776</v>
      </c>
      <c r="F14521" t="s">
        <v>778</v>
      </c>
      <c r="G14521" t="s">
        <v>32</v>
      </c>
      <c r="H14521" t="s">
        <v>291</v>
      </c>
      <c r="I14521">
        <v>24</v>
      </c>
      <c r="J14521">
        <v>2</v>
      </c>
      <c r="K14521">
        <v>6970</v>
      </c>
      <c r="L14521" t="s">
        <v>471</v>
      </c>
      <c r="M14521" s="2">
        <f>+Table3[[#This Row],[CHW]]/Table3[[#This Row],[Count of Airbill Number]]</f>
        <v>12</v>
      </c>
    </row>
    <row r="14522" spans="2:13">
      <c r="B14522" t="s">
        <v>20</v>
      </c>
      <c r="C14522" t="s">
        <v>21</v>
      </c>
      <c r="D14522" t="s">
        <v>22</v>
      </c>
      <c r="E14522" t="s">
        <v>778</v>
      </c>
      <c r="F14522" t="s">
        <v>778</v>
      </c>
      <c r="G14522" t="s">
        <v>353</v>
      </c>
      <c r="H14522" t="s">
        <v>86</v>
      </c>
      <c r="I14522">
        <v>24</v>
      </c>
      <c r="J14522">
        <v>12</v>
      </c>
      <c r="K14522">
        <v>6971</v>
      </c>
      <c r="L14522" t="s">
        <v>471</v>
      </c>
      <c r="M14522" s="2">
        <f>+Table3[[#This Row],[CHW]]/Table3[[#This Row],[Count of Airbill Number]]</f>
        <v>2</v>
      </c>
    </row>
    <row r="14523" spans="2:13">
      <c r="B14523" t="s">
        <v>20</v>
      </c>
      <c r="C14523" t="s">
        <v>21</v>
      </c>
      <c r="D14523" t="s">
        <v>22</v>
      </c>
      <c r="E14523" t="s">
        <v>778</v>
      </c>
      <c r="F14523" t="s">
        <v>778</v>
      </c>
      <c r="G14523" t="s">
        <v>433</v>
      </c>
      <c r="H14523" t="s">
        <v>358</v>
      </c>
      <c r="I14523">
        <v>24</v>
      </c>
      <c r="J14523">
        <v>21</v>
      </c>
      <c r="K14523">
        <v>6972</v>
      </c>
      <c r="L14523" t="s">
        <v>471</v>
      </c>
      <c r="M14523" s="2">
        <f>+Table3[[#This Row],[CHW]]/Table3[[#This Row],[Count of Airbill Number]]</f>
        <v>1.1428571428571428</v>
      </c>
    </row>
    <row r="14524" spans="2:13">
      <c r="B14524" t="s">
        <v>20</v>
      </c>
      <c r="C14524" t="s">
        <v>21</v>
      </c>
      <c r="D14524" t="s">
        <v>22</v>
      </c>
      <c r="E14524" t="s">
        <v>777</v>
      </c>
      <c r="F14524" t="s">
        <v>778</v>
      </c>
      <c r="G14524" t="s">
        <v>190</v>
      </c>
      <c r="H14524" t="s">
        <v>124</v>
      </c>
      <c r="I14524">
        <v>24</v>
      </c>
      <c r="J14524">
        <v>2</v>
      </c>
      <c r="K14524">
        <v>6973</v>
      </c>
      <c r="L14524" t="s">
        <v>471</v>
      </c>
      <c r="M14524" s="2">
        <f>+Table3[[#This Row],[CHW]]/Table3[[#This Row],[Count of Airbill Number]]</f>
        <v>12</v>
      </c>
    </row>
    <row r="14525" spans="2:13">
      <c r="B14525" t="s">
        <v>20</v>
      </c>
      <c r="C14525" t="s">
        <v>21</v>
      </c>
      <c r="D14525" t="s">
        <v>22</v>
      </c>
      <c r="E14525" t="s">
        <v>777</v>
      </c>
      <c r="F14525" t="s">
        <v>778</v>
      </c>
      <c r="G14525" t="s">
        <v>106</v>
      </c>
      <c r="H14525" t="s">
        <v>498</v>
      </c>
      <c r="I14525">
        <v>24</v>
      </c>
      <c r="J14525">
        <v>1</v>
      </c>
      <c r="K14525">
        <v>6974</v>
      </c>
      <c r="L14525" t="s">
        <v>471</v>
      </c>
      <c r="M14525" s="2">
        <f>+Table3[[#This Row],[CHW]]/Table3[[#This Row],[Count of Airbill Number]]</f>
        <v>24</v>
      </c>
    </row>
    <row r="14526" spans="2:13">
      <c r="B14526" t="s">
        <v>20</v>
      </c>
      <c r="C14526" t="s">
        <v>21</v>
      </c>
      <c r="D14526" t="s">
        <v>22</v>
      </c>
      <c r="E14526" t="s">
        <v>778</v>
      </c>
      <c r="F14526" t="s">
        <v>778</v>
      </c>
      <c r="G14526" t="s">
        <v>333</v>
      </c>
      <c r="H14526" t="s">
        <v>112</v>
      </c>
      <c r="I14526">
        <v>24</v>
      </c>
      <c r="J14526">
        <v>20</v>
      </c>
      <c r="K14526">
        <v>6975</v>
      </c>
      <c r="L14526" t="s">
        <v>471</v>
      </c>
      <c r="M14526" s="2">
        <f>+Table3[[#This Row],[CHW]]/Table3[[#This Row],[Count of Airbill Number]]</f>
        <v>1.2</v>
      </c>
    </row>
    <row r="14527" spans="2:13">
      <c r="B14527" t="s">
        <v>20</v>
      </c>
      <c r="C14527" t="s">
        <v>21</v>
      </c>
      <c r="D14527" t="s">
        <v>22</v>
      </c>
      <c r="E14527" t="s">
        <v>778</v>
      </c>
      <c r="F14527" t="s">
        <v>776</v>
      </c>
      <c r="G14527" t="s">
        <v>333</v>
      </c>
      <c r="H14527" t="s">
        <v>37</v>
      </c>
      <c r="I14527">
        <v>24</v>
      </c>
      <c r="J14527">
        <v>23</v>
      </c>
      <c r="K14527">
        <v>6976</v>
      </c>
      <c r="L14527" t="s">
        <v>471</v>
      </c>
      <c r="M14527" s="2">
        <f>+Table3[[#This Row],[CHW]]/Table3[[#This Row],[Count of Airbill Number]]</f>
        <v>1.0434782608695652</v>
      </c>
    </row>
    <row r="14528" spans="2:13">
      <c r="B14528" t="s">
        <v>20</v>
      </c>
      <c r="C14528" t="s">
        <v>21</v>
      </c>
      <c r="D14528" t="s">
        <v>22</v>
      </c>
      <c r="E14528" t="s">
        <v>778</v>
      </c>
      <c r="F14528" t="s">
        <v>778</v>
      </c>
      <c r="G14528" t="s">
        <v>260</v>
      </c>
      <c r="H14528" t="s">
        <v>171</v>
      </c>
      <c r="I14528">
        <v>24</v>
      </c>
      <c r="J14528">
        <v>17</v>
      </c>
      <c r="K14528">
        <v>6977</v>
      </c>
      <c r="L14528" t="s">
        <v>471</v>
      </c>
      <c r="M14528" s="2">
        <f>+Table3[[#This Row],[CHW]]/Table3[[#This Row],[Count of Airbill Number]]</f>
        <v>1.411764705882353</v>
      </c>
    </row>
    <row r="14529" spans="2:13">
      <c r="B14529" t="s">
        <v>20</v>
      </c>
      <c r="C14529" t="s">
        <v>21</v>
      </c>
      <c r="D14529" t="s">
        <v>36</v>
      </c>
      <c r="E14529" t="s">
        <v>777</v>
      </c>
      <c r="F14529" t="s">
        <v>778</v>
      </c>
      <c r="G14529" t="s">
        <v>55</v>
      </c>
      <c r="H14529" t="s">
        <v>62</v>
      </c>
      <c r="I14529">
        <v>24</v>
      </c>
      <c r="J14529">
        <v>21</v>
      </c>
      <c r="K14529">
        <v>6978</v>
      </c>
      <c r="L14529" t="s">
        <v>471</v>
      </c>
      <c r="M14529" s="2">
        <f>+Table3[[#This Row],[CHW]]/Table3[[#This Row],[Count of Airbill Number]]</f>
        <v>1.1428571428571428</v>
      </c>
    </row>
    <row r="14530" spans="2:13">
      <c r="B14530" t="s">
        <v>20</v>
      </c>
      <c r="C14530" t="s">
        <v>21</v>
      </c>
      <c r="D14530" t="s">
        <v>36</v>
      </c>
      <c r="E14530" t="s">
        <v>778</v>
      </c>
      <c r="F14530" t="s">
        <v>777</v>
      </c>
      <c r="G14530" t="s">
        <v>86</v>
      </c>
      <c r="H14530" t="s">
        <v>44</v>
      </c>
      <c r="I14530">
        <v>24</v>
      </c>
      <c r="J14530">
        <v>21</v>
      </c>
      <c r="K14530">
        <v>6979</v>
      </c>
      <c r="L14530" t="s">
        <v>471</v>
      </c>
      <c r="M14530" s="2">
        <f>+Table3[[#This Row],[CHW]]/Table3[[#This Row],[Count of Airbill Number]]</f>
        <v>1.1428571428571428</v>
      </c>
    </row>
    <row r="14531" spans="2:13">
      <c r="B14531" t="s">
        <v>20</v>
      </c>
      <c r="C14531" t="s">
        <v>21</v>
      </c>
      <c r="D14531" t="s">
        <v>36</v>
      </c>
      <c r="E14531" t="s">
        <v>777</v>
      </c>
      <c r="F14531" t="s">
        <v>778</v>
      </c>
      <c r="G14531" t="s">
        <v>44</v>
      </c>
      <c r="H14531" t="s">
        <v>150</v>
      </c>
      <c r="I14531">
        <v>24</v>
      </c>
      <c r="J14531">
        <v>4</v>
      </c>
      <c r="K14531">
        <v>6980</v>
      </c>
      <c r="L14531" t="s">
        <v>471</v>
      </c>
      <c r="M14531" s="2">
        <f>+Table3[[#This Row],[CHW]]/Table3[[#This Row],[Count of Airbill Number]]</f>
        <v>6</v>
      </c>
    </row>
    <row r="14532" spans="2:13">
      <c r="B14532" t="s">
        <v>20</v>
      </c>
      <c r="C14532" t="s">
        <v>21</v>
      </c>
      <c r="D14532" t="s">
        <v>36</v>
      </c>
      <c r="E14532" t="s">
        <v>778</v>
      </c>
      <c r="F14532" t="s">
        <v>776</v>
      </c>
      <c r="G14532" t="s">
        <v>291</v>
      </c>
      <c r="H14532" t="s">
        <v>66</v>
      </c>
      <c r="I14532">
        <v>24</v>
      </c>
      <c r="J14532">
        <v>18</v>
      </c>
      <c r="K14532">
        <v>6981</v>
      </c>
      <c r="L14532" t="s">
        <v>471</v>
      </c>
      <c r="M14532" s="2">
        <f>+Table3[[#This Row],[CHW]]/Table3[[#This Row],[Count of Airbill Number]]</f>
        <v>1.3333333333333333</v>
      </c>
    </row>
    <row r="14533" spans="2:13">
      <c r="B14533" t="s">
        <v>20</v>
      </c>
      <c r="C14533" t="s">
        <v>21</v>
      </c>
      <c r="D14533" t="s">
        <v>36</v>
      </c>
      <c r="E14533" t="s">
        <v>777</v>
      </c>
      <c r="F14533" t="s">
        <v>777</v>
      </c>
      <c r="G14533" t="s">
        <v>537</v>
      </c>
      <c r="H14533" t="s">
        <v>106</v>
      </c>
      <c r="I14533">
        <v>24</v>
      </c>
      <c r="J14533">
        <v>18</v>
      </c>
      <c r="K14533">
        <v>6982</v>
      </c>
      <c r="L14533" t="s">
        <v>471</v>
      </c>
      <c r="M14533" s="2">
        <f>+Table3[[#This Row],[CHW]]/Table3[[#This Row],[Count of Airbill Number]]</f>
        <v>1.3333333333333333</v>
      </c>
    </row>
    <row r="14534" spans="2:13">
      <c r="B14534" t="s">
        <v>20</v>
      </c>
      <c r="C14534" t="s">
        <v>472</v>
      </c>
      <c r="D14534" t="s">
        <v>22</v>
      </c>
      <c r="E14534" t="s">
        <v>777</v>
      </c>
      <c r="F14534" t="s">
        <v>777</v>
      </c>
      <c r="G14534" t="s">
        <v>481</v>
      </c>
      <c r="H14534" t="s">
        <v>542</v>
      </c>
      <c r="I14534">
        <v>24</v>
      </c>
      <c r="J14534">
        <v>2</v>
      </c>
      <c r="K14534">
        <v>6983</v>
      </c>
      <c r="L14534" t="s">
        <v>471</v>
      </c>
      <c r="M14534" s="2">
        <f>+Table3[[#This Row],[CHW]]/Table3[[#This Row],[Count of Airbill Number]]</f>
        <v>12</v>
      </c>
    </row>
    <row r="14535" spans="2:13">
      <c r="B14535" t="s">
        <v>20</v>
      </c>
      <c r="C14535" t="s">
        <v>472</v>
      </c>
      <c r="D14535" t="s">
        <v>22</v>
      </c>
      <c r="E14535" t="s">
        <v>776</v>
      </c>
      <c r="F14535" t="s">
        <v>776</v>
      </c>
      <c r="G14535" t="s">
        <v>63</v>
      </c>
      <c r="H14535" t="s">
        <v>102</v>
      </c>
      <c r="I14535">
        <v>24</v>
      </c>
      <c r="J14535">
        <v>2</v>
      </c>
      <c r="K14535">
        <v>6984</v>
      </c>
      <c r="L14535" t="s">
        <v>471</v>
      </c>
      <c r="M14535" s="2">
        <f>+Table3[[#This Row],[CHW]]/Table3[[#This Row],[Count of Airbill Number]]</f>
        <v>12</v>
      </c>
    </row>
    <row r="14536" spans="2:13">
      <c r="B14536" t="s">
        <v>20</v>
      </c>
      <c r="C14536" t="s">
        <v>472</v>
      </c>
      <c r="D14536" t="s">
        <v>22</v>
      </c>
      <c r="E14536" t="s">
        <v>776</v>
      </c>
      <c r="F14536" t="s">
        <v>776</v>
      </c>
      <c r="G14536" t="s">
        <v>63</v>
      </c>
      <c r="H14536" t="s">
        <v>59</v>
      </c>
      <c r="I14536">
        <v>24</v>
      </c>
      <c r="J14536">
        <v>2</v>
      </c>
      <c r="K14536">
        <v>6985</v>
      </c>
      <c r="L14536" t="s">
        <v>471</v>
      </c>
      <c r="M14536" s="2">
        <f>+Table3[[#This Row],[CHW]]/Table3[[#This Row],[Count of Airbill Number]]</f>
        <v>12</v>
      </c>
    </row>
    <row r="14537" spans="2:13">
      <c r="B14537" t="s">
        <v>20</v>
      </c>
      <c r="C14537" t="s">
        <v>472</v>
      </c>
      <c r="D14537" t="s">
        <v>22</v>
      </c>
      <c r="E14537" t="s">
        <v>776</v>
      </c>
      <c r="F14537" t="s">
        <v>776</v>
      </c>
      <c r="G14537" t="s">
        <v>148</v>
      </c>
      <c r="H14537" t="s">
        <v>123</v>
      </c>
      <c r="I14537">
        <v>24</v>
      </c>
      <c r="J14537">
        <v>2</v>
      </c>
      <c r="K14537">
        <v>6986</v>
      </c>
      <c r="L14537" t="s">
        <v>471</v>
      </c>
      <c r="M14537" s="2">
        <f>+Table3[[#This Row],[CHW]]/Table3[[#This Row],[Count of Airbill Number]]</f>
        <v>12</v>
      </c>
    </row>
    <row r="14538" spans="2:13">
      <c r="B14538" t="s">
        <v>20</v>
      </c>
      <c r="C14538" t="s">
        <v>472</v>
      </c>
      <c r="D14538" t="s">
        <v>22</v>
      </c>
      <c r="E14538" t="s">
        <v>777</v>
      </c>
      <c r="F14538" t="s">
        <v>777</v>
      </c>
      <c r="G14538" t="s">
        <v>290</v>
      </c>
      <c r="H14538" t="s">
        <v>29</v>
      </c>
      <c r="I14538">
        <v>24</v>
      </c>
      <c r="J14538">
        <v>1</v>
      </c>
      <c r="K14538">
        <v>6987</v>
      </c>
      <c r="L14538" t="s">
        <v>471</v>
      </c>
      <c r="M14538" s="2">
        <f>+Table3[[#This Row],[CHW]]/Table3[[#This Row],[Count of Airbill Number]]</f>
        <v>24</v>
      </c>
    </row>
    <row r="14539" spans="2:13">
      <c r="B14539" t="s">
        <v>20</v>
      </c>
      <c r="C14539" t="s">
        <v>472</v>
      </c>
      <c r="D14539" t="s">
        <v>22</v>
      </c>
      <c r="E14539" t="s">
        <v>777</v>
      </c>
      <c r="F14539" t="s">
        <v>777</v>
      </c>
      <c r="G14539" t="s">
        <v>324</v>
      </c>
      <c r="H14539" t="s">
        <v>489</v>
      </c>
      <c r="I14539">
        <v>24</v>
      </c>
      <c r="J14539">
        <v>2</v>
      </c>
      <c r="K14539">
        <v>6988</v>
      </c>
      <c r="L14539" t="s">
        <v>471</v>
      </c>
      <c r="M14539" s="2">
        <f>+Table3[[#This Row],[CHW]]/Table3[[#This Row],[Count of Airbill Number]]</f>
        <v>12</v>
      </c>
    </row>
    <row r="14540" spans="2:13">
      <c r="B14540" t="s">
        <v>20</v>
      </c>
      <c r="C14540" t="s">
        <v>472</v>
      </c>
      <c r="D14540" t="s">
        <v>22</v>
      </c>
      <c r="E14540" t="s">
        <v>777</v>
      </c>
      <c r="F14540" t="s">
        <v>778</v>
      </c>
      <c r="G14540" t="s">
        <v>274</v>
      </c>
      <c r="H14540" t="s">
        <v>51</v>
      </c>
      <c r="I14540">
        <v>24</v>
      </c>
      <c r="J14540">
        <v>2</v>
      </c>
      <c r="K14540">
        <v>6989</v>
      </c>
      <c r="L14540" t="s">
        <v>471</v>
      </c>
      <c r="M14540" s="2">
        <f>+Table3[[#This Row],[CHW]]/Table3[[#This Row],[Count of Airbill Number]]</f>
        <v>12</v>
      </c>
    </row>
    <row r="14541" spans="2:13">
      <c r="B14541" t="s">
        <v>20</v>
      </c>
      <c r="C14541" t="s">
        <v>472</v>
      </c>
      <c r="D14541" t="s">
        <v>22</v>
      </c>
      <c r="E14541" t="s">
        <v>777</v>
      </c>
      <c r="F14541" t="s">
        <v>778</v>
      </c>
      <c r="G14541" t="s">
        <v>274</v>
      </c>
      <c r="H14541" t="s">
        <v>267</v>
      </c>
      <c r="I14541">
        <v>24</v>
      </c>
      <c r="J14541">
        <v>2</v>
      </c>
      <c r="K14541">
        <v>6990</v>
      </c>
      <c r="L14541" t="s">
        <v>471</v>
      </c>
      <c r="M14541" s="2">
        <f>+Table3[[#This Row],[CHW]]/Table3[[#This Row],[Count of Airbill Number]]</f>
        <v>12</v>
      </c>
    </row>
    <row r="14542" spans="2:13">
      <c r="B14542" t="s">
        <v>20</v>
      </c>
      <c r="C14542" t="s">
        <v>472</v>
      </c>
      <c r="D14542" t="s">
        <v>22</v>
      </c>
      <c r="E14542" t="s">
        <v>777</v>
      </c>
      <c r="F14542" t="s">
        <v>778</v>
      </c>
      <c r="G14542" t="s">
        <v>274</v>
      </c>
      <c r="H14542" t="s">
        <v>291</v>
      </c>
      <c r="I14542">
        <v>24</v>
      </c>
      <c r="J14542">
        <v>2</v>
      </c>
      <c r="K14542">
        <v>6991</v>
      </c>
      <c r="L14542" t="s">
        <v>471</v>
      </c>
      <c r="M14542" s="2">
        <f>+Table3[[#This Row],[CHW]]/Table3[[#This Row],[Count of Airbill Number]]</f>
        <v>12</v>
      </c>
    </row>
    <row r="14543" spans="2:13">
      <c r="B14543" t="s">
        <v>20</v>
      </c>
      <c r="C14543" t="s">
        <v>472</v>
      </c>
      <c r="D14543" t="s">
        <v>22</v>
      </c>
      <c r="E14543" t="s">
        <v>777</v>
      </c>
      <c r="F14543" t="s">
        <v>778</v>
      </c>
      <c r="G14543" t="s">
        <v>97</v>
      </c>
      <c r="H14543" t="s">
        <v>113</v>
      </c>
      <c r="I14543">
        <v>24</v>
      </c>
      <c r="J14543">
        <v>2</v>
      </c>
      <c r="K14543">
        <v>6992</v>
      </c>
      <c r="L14543" t="s">
        <v>471</v>
      </c>
      <c r="M14543" s="2">
        <f>+Table3[[#This Row],[CHW]]/Table3[[#This Row],[Count of Airbill Number]]</f>
        <v>12</v>
      </c>
    </row>
    <row r="14544" spans="2:13">
      <c r="B14544" t="s">
        <v>20</v>
      </c>
      <c r="C14544" t="s">
        <v>472</v>
      </c>
      <c r="D14544" t="s">
        <v>22</v>
      </c>
      <c r="E14544" t="s">
        <v>777</v>
      </c>
      <c r="F14544" t="s">
        <v>777</v>
      </c>
      <c r="G14544" t="s">
        <v>259</v>
      </c>
      <c r="H14544" t="s">
        <v>485</v>
      </c>
      <c r="I14544">
        <v>24</v>
      </c>
      <c r="J14544">
        <v>2</v>
      </c>
      <c r="K14544">
        <v>6993</v>
      </c>
      <c r="L14544" t="s">
        <v>471</v>
      </c>
      <c r="M14544" s="2">
        <f>+Table3[[#This Row],[CHW]]/Table3[[#This Row],[Count of Airbill Number]]</f>
        <v>12</v>
      </c>
    </row>
    <row r="14545" spans="2:13">
      <c r="B14545" t="s">
        <v>20</v>
      </c>
      <c r="C14545" t="s">
        <v>472</v>
      </c>
      <c r="D14545" t="s">
        <v>22</v>
      </c>
      <c r="E14545" t="s">
        <v>777</v>
      </c>
      <c r="F14545" t="s">
        <v>778</v>
      </c>
      <c r="G14545" t="s">
        <v>259</v>
      </c>
      <c r="H14545" t="s">
        <v>498</v>
      </c>
      <c r="I14545">
        <v>24</v>
      </c>
      <c r="J14545">
        <v>2</v>
      </c>
      <c r="K14545">
        <v>6994</v>
      </c>
      <c r="L14545" t="s">
        <v>471</v>
      </c>
      <c r="M14545" s="2">
        <f>+Table3[[#This Row],[CHW]]/Table3[[#This Row],[Count of Airbill Number]]</f>
        <v>12</v>
      </c>
    </row>
    <row r="14546" spans="2:13">
      <c r="B14546" t="s">
        <v>20</v>
      </c>
      <c r="C14546" t="s">
        <v>472</v>
      </c>
      <c r="D14546" t="s">
        <v>22</v>
      </c>
      <c r="E14546" t="s">
        <v>777</v>
      </c>
      <c r="F14546" t="s">
        <v>777</v>
      </c>
      <c r="G14546" t="s">
        <v>534</v>
      </c>
      <c r="H14546" t="s">
        <v>290</v>
      </c>
      <c r="I14546">
        <v>24</v>
      </c>
      <c r="J14546">
        <v>2</v>
      </c>
      <c r="K14546">
        <v>6995</v>
      </c>
      <c r="L14546" t="s">
        <v>471</v>
      </c>
      <c r="M14546" s="2">
        <f>+Table3[[#This Row],[CHW]]/Table3[[#This Row],[Count of Airbill Number]]</f>
        <v>12</v>
      </c>
    </row>
    <row r="14547" spans="2:13">
      <c r="B14547" t="s">
        <v>20</v>
      </c>
      <c r="C14547" t="s">
        <v>472</v>
      </c>
      <c r="D14547" t="s">
        <v>22</v>
      </c>
      <c r="E14547" t="s">
        <v>776</v>
      </c>
      <c r="F14547" t="s">
        <v>778</v>
      </c>
      <c r="G14547" t="s">
        <v>66</v>
      </c>
      <c r="H14547" t="s">
        <v>246</v>
      </c>
      <c r="I14547">
        <v>24</v>
      </c>
      <c r="J14547">
        <v>1</v>
      </c>
      <c r="K14547">
        <v>6996</v>
      </c>
      <c r="L14547" t="s">
        <v>471</v>
      </c>
      <c r="M14547" s="2">
        <f>+Table3[[#This Row],[CHW]]/Table3[[#This Row],[Count of Airbill Number]]</f>
        <v>24</v>
      </c>
    </row>
    <row r="14548" spans="2:13">
      <c r="B14548" t="s">
        <v>20</v>
      </c>
      <c r="C14548" t="s">
        <v>472</v>
      </c>
      <c r="D14548" t="s">
        <v>22</v>
      </c>
      <c r="E14548" t="s">
        <v>776</v>
      </c>
      <c r="F14548" t="s">
        <v>776</v>
      </c>
      <c r="G14548" t="s">
        <v>66</v>
      </c>
      <c r="H14548" t="s">
        <v>166</v>
      </c>
      <c r="I14548">
        <v>24</v>
      </c>
      <c r="J14548">
        <v>3</v>
      </c>
      <c r="K14548">
        <v>6997</v>
      </c>
      <c r="L14548" t="s">
        <v>471</v>
      </c>
      <c r="M14548" s="2">
        <f>+Table3[[#This Row],[CHW]]/Table3[[#This Row],[Count of Airbill Number]]</f>
        <v>8</v>
      </c>
    </row>
    <row r="14549" spans="2:13">
      <c r="B14549" t="s">
        <v>20</v>
      </c>
      <c r="C14549" t="s">
        <v>472</v>
      </c>
      <c r="D14549" t="s">
        <v>22</v>
      </c>
      <c r="E14549" t="s">
        <v>776</v>
      </c>
      <c r="F14549" t="s">
        <v>776</v>
      </c>
      <c r="G14549" t="s">
        <v>66</v>
      </c>
      <c r="H14549" t="s">
        <v>533</v>
      </c>
      <c r="I14549">
        <v>24</v>
      </c>
      <c r="J14549">
        <v>2</v>
      </c>
      <c r="K14549">
        <v>6998</v>
      </c>
      <c r="L14549" t="s">
        <v>471</v>
      </c>
      <c r="M14549" s="2">
        <f>+Table3[[#This Row],[CHW]]/Table3[[#This Row],[Count of Airbill Number]]</f>
        <v>12</v>
      </c>
    </row>
    <row r="14550" spans="2:13">
      <c r="B14550" t="s">
        <v>20</v>
      </c>
      <c r="C14550" t="s">
        <v>472</v>
      </c>
      <c r="D14550" t="s">
        <v>22</v>
      </c>
      <c r="E14550" t="s">
        <v>776</v>
      </c>
      <c r="F14550" t="s">
        <v>776</v>
      </c>
      <c r="G14550" t="s">
        <v>37</v>
      </c>
      <c r="H14550" t="s">
        <v>195</v>
      </c>
      <c r="I14550">
        <v>24</v>
      </c>
      <c r="J14550">
        <v>2</v>
      </c>
      <c r="K14550">
        <v>6999</v>
      </c>
      <c r="L14550" t="s">
        <v>471</v>
      </c>
      <c r="M14550" s="2">
        <f>+Table3[[#This Row],[CHW]]/Table3[[#This Row],[Count of Airbill Number]]</f>
        <v>12</v>
      </c>
    </row>
    <row r="14551" spans="2:13">
      <c r="B14551" t="s">
        <v>20</v>
      </c>
      <c r="C14551" t="s">
        <v>472</v>
      </c>
      <c r="D14551" t="s">
        <v>22</v>
      </c>
      <c r="E14551" t="s">
        <v>776</v>
      </c>
      <c r="F14551" t="s">
        <v>776</v>
      </c>
      <c r="G14551" t="s">
        <v>100</v>
      </c>
      <c r="H14551" t="s">
        <v>40</v>
      </c>
      <c r="I14551">
        <v>24</v>
      </c>
      <c r="J14551">
        <v>2</v>
      </c>
      <c r="K14551">
        <v>7000</v>
      </c>
      <c r="L14551" t="s">
        <v>471</v>
      </c>
      <c r="M14551" s="2">
        <f>+Table3[[#This Row],[CHW]]/Table3[[#This Row],[Count of Airbill Number]]</f>
        <v>12</v>
      </c>
    </row>
    <row r="14552" spans="2:13">
      <c r="B14552" t="s">
        <v>20</v>
      </c>
      <c r="C14552" t="s">
        <v>472</v>
      </c>
      <c r="D14552" t="s">
        <v>22</v>
      </c>
      <c r="E14552" t="s">
        <v>778</v>
      </c>
      <c r="F14552" t="s">
        <v>778</v>
      </c>
      <c r="G14552" t="s">
        <v>457</v>
      </c>
      <c r="H14552" t="s">
        <v>86</v>
      </c>
      <c r="I14552">
        <v>24</v>
      </c>
      <c r="J14552">
        <v>2</v>
      </c>
      <c r="K14552">
        <v>7001</v>
      </c>
      <c r="L14552" t="s">
        <v>471</v>
      </c>
      <c r="M14552" s="2">
        <f>+Table3[[#This Row],[CHW]]/Table3[[#This Row],[Count of Airbill Number]]</f>
        <v>12</v>
      </c>
    </row>
    <row r="14553" spans="2:13">
      <c r="B14553" t="s">
        <v>20</v>
      </c>
      <c r="C14553" t="s">
        <v>472</v>
      </c>
      <c r="D14553" t="s">
        <v>22</v>
      </c>
      <c r="E14553" t="s">
        <v>777</v>
      </c>
      <c r="F14553" t="s">
        <v>777</v>
      </c>
      <c r="G14553" t="s">
        <v>227</v>
      </c>
      <c r="H14553" t="s">
        <v>332</v>
      </c>
      <c r="I14553">
        <v>24</v>
      </c>
      <c r="J14553">
        <v>1</v>
      </c>
      <c r="K14553">
        <v>7002</v>
      </c>
      <c r="L14553" t="s">
        <v>471</v>
      </c>
      <c r="M14553" s="2">
        <f>+Table3[[#This Row],[CHW]]/Table3[[#This Row],[Count of Airbill Number]]</f>
        <v>24</v>
      </c>
    </row>
    <row r="14554" spans="2:13">
      <c r="B14554" t="s">
        <v>20</v>
      </c>
      <c r="C14554" t="s">
        <v>472</v>
      </c>
      <c r="D14554" t="s">
        <v>22</v>
      </c>
      <c r="E14554" t="s">
        <v>777</v>
      </c>
      <c r="F14554" t="s">
        <v>777</v>
      </c>
      <c r="G14554" t="s">
        <v>227</v>
      </c>
      <c r="H14554" t="s">
        <v>274</v>
      </c>
      <c r="I14554">
        <v>24</v>
      </c>
      <c r="J14554">
        <v>2</v>
      </c>
      <c r="K14554">
        <v>7003</v>
      </c>
      <c r="L14554" t="s">
        <v>471</v>
      </c>
      <c r="M14554" s="2">
        <f>+Table3[[#This Row],[CHW]]/Table3[[#This Row],[Count of Airbill Number]]</f>
        <v>12</v>
      </c>
    </row>
    <row r="14555" spans="2:13">
      <c r="B14555" t="s">
        <v>20</v>
      </c>
      <c r="C14555" t="s">
        <v>472</v>
      </c>
      <c r="D14555" t="s">
        <v>22</v>
      </c>
      <c r="E14555" t="s">
        <v>776</v>
      </c>
      <c r="F14555" t="s">
        <v>776</v>
      </c>
      <c r="G14555" t="s">
        <v>89</v>
      </c>
      <c r="H14555" t="s">
        <v>63</v>
      </c>
      <c r="I14555">
        <v>24</v>
      </c>
      <c r="J14555">
        <v>2</v>
      </c>
      <c r="K14555">
        <v>7004</v>
      </c>
      <c r="L14555" t="s">
        <v>471</v>
      </c>
      <c r="M14555" s="2">
        <f>+Table3[[#This Row],[CHW]]/Table3[[#This Row],[Count of Airbill Number]]</f>
        <v>12</v>
      </c>
    </row>
    <row r="14556" spans="2:13">
      <c r="B14556" t="s">
        <v>20</v>
      </c>
      <c r="C14556" t="s">
        <v>472</v>
      </c>
      <c r="D14556" t="s">
        <v>22</v>
      </c>
      <c r="E14556" t="s">
        <v>776</v>
      </c>
      <c r="F14556" t="s">
        <v>776</v>
      </c>
      <c r="G14556" t="s">
        <v>107</v>
      </c>
      <c r="H14556" t="s">
        <v>40</v>
      </c>
      <c r="I14556">
        <v>24</v>
      </c>
      <c r="J14556">
        <v>1</v>
      </c>
      <c r="K14556">
        <v>7005</v>
      </c>
      <c r="L14556" t="s">
        <v>471</v>
      </c>
      <c r="M14556" s="2">
        <f>+Table3[[#This Row],[CHW]]/Table3[[#This Row],[Count of Airbill Number]]</f>
        <v>24</v>
      </c>
    </row>
    <row r="14557" spans="2:13">
      <c r="B14557" t="s">
        <v>20</v>
      </c>
      <c r="C14557" t="s">
        <v>472</v>
      </c>
      <c r="D14557" t="s">
        <v>22</v>
      </c>
      <c r="E14557" t="s">
        <v>777</v>
      </c>
      <c r="F14557" t="s">
        <v>777</v>
      </c>
      <c r="G14557" t="s">
        <v>360</v>
      </c>
      <c r="H14557" t="s">
        <v>274</v>
      </c>
      <c r="I14557">
        <v>24</v>
      </c>
      <c r="J14557">
        <v>2</v>
      </c>
      <c r="K14557">
        <v>7006</v>
      </c>
      <c r="L14557" t="s">
        <v>471</v>
      </c>
      <c r="M14557" s="2">
        <f>+Table3[[#This Row],[CHW]]/Table3[[#This Row],[Count of Airbill Number]]</f>
        <v>12</v>
      </c>
    </row>
    <row r="14558" spans="2:13">
      <c r="B14558" t="s">
        <v>20</v>
      </c>
      <c r="C14558" t="s">
        <v>472</v>
      </c>
      <c r="D14558" t="s">
        <v>22</v>
      </c>
      <c r="E14558" t="s">
        <v>777</v>
      </c>
      <c r="F14558" t="s">
        <v>776</v>
      </c>
      <c r="G14558" t="s">
        <v>29</v>
      </c>
      <c r="H14558" t="s">
        <v>33</v>
      </c>
      <c r="I14558">
        <v>24</v>
      </c>
      <c r="J14558">
        <v>2</v>
      </c>
      <c r="K14558">
        <v>7007</v>
      </c>
      <c r="L14558" t="s">
        <v>471</v>
      </c>
      <c r="M14558" s="2">
        <f>+Table3[[#This Row],[CHW]]/Table3[[#This Row],[Count of Airbill Number]]</f>
        <v>12</v>
      </c>
    </row>
    <row r="14559" spans="2:13">
      <c r="B14559" t="s">
        <v>20</v>
      </c>
      <c r="C14559" t="s">
        <v>472</v>
      </c>
      <c r="D14559" t="s">
        <v>22</v>
      </c>
      <c r="E14559" t="s">
        <v>776</v>
      </c>
      <c r="F14559" t="s">
        <v>778</v>
      </c>
      <c r="G14559" t="s">
        <v>630</v>
      </c>
      <c r="H14559" t="s">
        <v>51</v>
      </c>
      <c r="I14559">
        <v>24</v>
      </c>
      <c r="J14559">
        <v>2</v>
      </c>
      <c r="K14559">
        <v>7008</v>
      </c>
      <c r="L14559" t="s">
        <v>471</v>
      </c>
      <c r="M14559" s="2">
        <f>+Table3[[#This Row],[CHW]]/Table3[[#This Row],[Count of Airbill Number]]</f>
        <v>12</v>
      </c>
    </row>
    <row r="14560" spans="2:13">
      <c r="B14560" t="s">
        <v>20</v>
      </c>
      <c r="C14560" t="s">
        <v>472</v>
      </c>
      <c r="D14560" t="s">
        <v>22</v>
      </c>
      <c r="E14560" t="s">
        <v>776</v>
      </c>
      <c r="F14560" t="s">
        <v>777</v>
      </c>
      <c r="G14560" t="s">
        <v>312</v>
      </c>
      <c r="H14560" t="s">
        <v>290</v>
      </c>
      <c r="I14560">
        <v>24</v>
      </c>
      <c r="J14560">
        <v>2</v>
      </c>
      <c r="K14560">
        <v>7009</v>
      </c>
      <c r="L14560" t="s">
        <v>471</v>
      </c>
      <c r="M14560" s="2">
        <f>+Table3[[#This Row],[CHW]]/Table3[[#This Row],[Count of Airbill Number]]</f>
        <v>12</v>
      </c>
    </row>
    <row r="14561" spans="2:13">
      <c r="B14561" t="s">
        <v>20</v>
      </c>
      <c r="C14561" t="s">
        <v>472</v>
      </c>
      <c r="D14561" t="s">
        <v>22</v>
      </c>
      <c r="E14561" t="s">
        <v>776</v>
      </c>
      <c r="F14561" t="s">
        <v>777</v>
      </c>
      <c r="G14561" t="s">
        <v>312</v>
      </c>
      <c r="H14561" t="s">
        <v>259</v>
      </c>
      <c r="I14561">
        <v>24</v>
      </c>
      <c r="J14561">
        <v>2</v>
      </c>
      <c r="K14561">
        <v>7010</v>
      </c>
      <c r="L14561" t="s">
        <v>471</v>
      </c>
      <c r="M14561" s="2">
        <f>+Table3[[#This Row],[CHW]]/Table3[[#This Row],[Count of Airbill Number]]</f>
        <v>12</v>
      </c>
    </row>
    <row r="14562" spans="2:13">
      <c r="B14562" t="s">
        <v>20</v>
      </c>
      <c r="C14562" t="s">
        <v>472</v>
      </c>
      <c r="D14562" t="s">
        <v>22</v>
      </c>
      <c r="E14562" t="s">
        <v>778</v>
      </c>
      <c r="F14562" t="s">
        <v>778</v>
      </c>
      <c r="G14562" t="s">
        <v>124</v>
      </c>
      <c r="H14562" t="s">
        <v>161</v>
      </c>
      <c r="I14562">
        <v>24</v>
      </c>
      <c r="J14562">
        <v>2</v>
      </c>
      <c r="K14562">
        <v>7011</v>
      </c>
      <c r="L14562" t="s">
        <v>471</v>
      </c>
      <c r="M14562" s="2">
        <f>+Table3[[#This Row],[CHW]]/Table3[[#This Row],[Count of Airbill Number]]</f>
        <v>12</v>
      </c>
    </row>
    <row r="14563" spans="2:13">
      <c r="B14563" t="s">
        <v>20</v>
      </c>
      <c r="C14563" t="s">
        <v>472</v>
      </c>
      <c r="D14563" t="s">
        <v>36</v>
      </c>
      <c r="E14563" t="s">
        <v>778</v>
      </c>
      <c r="F14563" t="s">
        <v>778</v>
      </c>
      <c r="G14563" t="s">
        <v>210</v>
      </c>
      <c r="H14563" t="s">
        <v>51</v>
      </c>
      <c r="I14563">
        <v>24</v>
      </c>
      <c r="J14563">
        <v>3</v>
      </c>
      <c r="K14563">
        <v>7012</v>
      </c>
      <c r="L14563" t="s">
        <v>471</v>
      </c>
      <c r="M14563" s="2">
        <f>+Table3[[#This Row],[CHW]]/Table3[[#This Row],[Count of Airbill Number]]</f>
        <v>8</v>
      </c>
    </row>
    <row r="14564" spans="2:13">
      <c r="B14564" t="s">
        <v>20</v>
      </c>
      <c r="C14564" t="s">
        <v>472</v>
      </c>
      <c r="D14564" t="s">
        <v>36</v>
      </c>
      <c r="E14564" t="s">
        <v>778</v>
      </c>
      <c r="F14564" t="s">
        <v>776</v>
      </c>
      <c r="G14564" t="s">
        <v>206</v>
      </c>
      <c r="H14564" t="s">
        <v>66</v>
      </c>
      <c r="I14564">
        <v>24</v>
      </c>
      <c r="J14564">
        <v>3</v>
      </c>
      <c r="K14564">
        <v>7013</v>
      </c>
      <c r="L14564" t="s">
        <v>471</v>
      </c>
      <c r="M14564" s="2">
        <f>+Table3[[#This Row],[CHW]]/Table3[[#This Row],[Count of Airbill Number]]</f>
        <v>8</v>
      </c>
    </row>
    <row r="14565" spans="2:13">
      <c r="B14565" t="s">
        <v>20</v>
      </c>
      <c r="C14565" t="s">
        <v>472</v>
      </c>
      <c r="D14565" t="s">
        <v>36</v>
      </c>
      <c r="E14565" t="s">
        <v>776</v>
      </c>
      <c r="F14565" t="s">
        <v>776</v>
      </c>
      <c r="G14565" t="s">
        <v>37</v>
      </c>
      <c r="H14565" t="s">
        <v>158</v>
      </c>
      <c r="I14565">
        <v>24</v>
      </c>
      <c r="J14565">
        <v>3</v>
      </c>
      <c r="K14565">
        <v>7014</v>
      </c>
      <c r="L14565" t="s">
        <v>471</v>
      </c>
      <c r="M14565" s="2">
        <f>+Table3[[#This Row],[CHW]]/Table3[[#This Row],[Count of Airbill Number]]</f>
        <v>8</v>
      </c>
    </row>
    <row r="14566" spans="2:13">
      <c r="B14566" t="s">
        <v>20</v>
      </c>
      <c r="C14566" t="s">
        <v>472</v>
      </c>
      <c r="D14566" t="s">
        <v>36</v>
      </c>
      <c r="E14566" t="s">
        <v>776</v>
      </c>
      <c r="F14566" t="s">
        <v>778</v>
      </c>
      <c r="G14566" t="s">
        <v>123</v>
      </c>
      <c r="H14566" t="s">
        <v>86</v>
      </c>
      <c r="I14566">
        <v>24</v>
      </c>
      <c r="J14566">
        <v>1</v>
      </c>
      <c r="K14566">
        <v>7015</v>
      </c>
      <c r="L14566" t="s">
        <v>471</v>
      </c>
      <c r="M14566" s="2">
        <f>+Table3[[#This Row],[CHW]]/Table3[[#This Row],[Count of Airbill Number]]</f>
        <v>24</v>
      </c>
    </row>
    <row r="14567" spans="2:13">
      <c r="B14567" t="s">
        <v>20</v>
      </c>
      <c r="C14567" t="s">
        <v>21</v>
      </c>
      <c r="D14567" t="s">
        <v>22</v>
      </c>
      <c r="E14567" t="s">
        <v>778</v>
      </c>
      <c r="F14567" t="s">
        <v>778</v>
      </c>
      <c r="G14567" t="s">
        <v>124</v>
      </c>
      <c r="H14567" t="s">
        <v>210</v>
      </c>
      <c r="I14567">
        <v>23.92</v>
      </c>
      <c r="J14567">
        <v>3</v>
      </c>
      <c r="K14567">
        <v>7016</v>
      </c>
      <c r="L14567" t="s">
        <v>471</v>
      </c>
      <c r="M14567" s="2">
        <f>+Table3[[#This Row],[CHW]]/Table3[[#This Row],[Count of Airbill Number]]</f>
        <v>7.9733333333333336</v>
      </c>
    </row>
    <row r="14568" spans="2:13">
      <c r="B14568" t="s">
        <v>20</v>
      </c>
      <c r="C14568" t="s">
        <v>21</v>
      </c>
      <c r="D14568" t="s">
        <v>22</v>
      </c>
      <c r="E14568" t="s">
        <v>776</v>
      </c>
      <c r="F14568" t="s">
        <v>776</v>
      </c>
      <c r="G14568" t="s">
        <v>158</v>
      </c>
      <c r="H14568" t="s">
        <v>85</v>
      </c>
      <c r="I14568">
        <v>23.62</v>
      </c>
      <c r="J14568">
        <v>4</v>
      </c>
      <c r="K14568">
        <v>7017</v>
      </c>
      <c r="L14568" t="s">
        <v>471</v>
      </c>
      <c r="M14568" s="2">
        <f>+Table3[[#This Row],[CHW]]/Table3[[#This Row],[Count of Airbill Number]]</f>
        <v>5.9050000000000002</v>
      </c>
    </row>
    <row r="14569" spans="2:13">
      <c r="B14569" t="s">
        <v>20</v>
      </c>
      <c r="C14569" t="s">
        <v>21</v>
      </c>
      <c r="D14569" t="s">
        <v>22</v>
      </c>
      <c r="E14569" t="s">
        <v>778</v>
      </c>
      <c r="F14569" t="s">
        <v>776</v>
      </c>
      <c r="G14569" t="s">
        <v>171</v>
      </c>
      <c r="H14569" t="s">
        <v>39</v>
      </c>
      <c r="I14569">
        <v>23.6</v>
      </c>
      <c r="J14569">
        <v>2</v>
      </c>
      <c r="K14569">
        <v>7018</v>
      </c>
      <c r="L14569" t="s">
        <v>471</v>
      </c>
      <c r="M14569" s="2">
        <f>+Table3[[#This Row],[CHW]]/Table3[[#This Row],[Count of Airbill Number]]</f>
        <v>11.8</v>
      </c>
    </row>
    <row r="14570" spans="2:13">
      <c r="B14570" t="s">
        <v>20</v>
      </c>
      <c r="C14570" t="s">
        <v>472</v>
      </c>
      <c r="D14570" t="s">
        <v>22</v>
      </c>
      <c r="E14570" t="s">
        <v>776</v>
      </c>
      <c r="F14570" t="s">
        <v>776</v>
      </c>
      <c r="G14570" t="s">
        <v>88</v>
      </c>
      <c r="H14570" t="s">
        <v>49</v>
      </c>
      <c r="I14570">
        <v>23.58</v>
      </c>
      <c r="J14570">
        <v>2</v>
      </c>
      <c r="K14570">
        <v>7019</v>
      </c>
      <c r="L14570" t="s">
        <v>471</v>
      </c>
      <c r="M14570" s="2">
        <f>+Table3[[#This Row],[CHW]]/Table3[[#This Row],[Count of Airbill Number]]</f>
        <v>11.79</v>
      </c>
    </row>
    <row r="14571" spans="2:13">
      <c r="B14571" t="s">
        <v>20</v>
      </c>
      <c r="C14571" t="s">
        <v>21</v>
      </c>
      <c r="D14571" t="s">
        <v>22</v>
      </c>
      <c r="E14571" t="s">
        <v>778</v>
      </c>
      <c r="F14571" t="s">
        <v>777</v>
      </c>
      <c r="G14571" t="s">
        <v>112</v>
      </c>
      <c r="H14571" t="s">
        <v>44</v>
      </c>
      <c r="I14571">
        <v>23.4</v>
      </c>
      <c r="J14571">
        <v>22</v>
      </c>
      <c r="K14571">
        <v>7020</v>
      </c>
      <c r="L14571" t="s">
        <v>471</v>
      </c>
      <c r="M14571" s="2">
        <f>+Table3[[#This Row],[CHW]]/Table3[[#This Row],[Count of Airbill Number]]</f>
        <v>1.0636363636363635</v>
      </c>
    </row>
    <row r="14572" spans="2:13">
      <c r="B14572" t="s">
        <v>20</v>
      </c>
      <c r="C14572" t="s">
        <v>472</v>
      </c>
      <c r="D14572" t="s">
        <v>22</v>
      </c>
      <c r="E14572" t="s">
        <v>778</v>
      </c>
      <c r="F14572" t="s">
        <v>776</v>
      </c>
      <c r="G14572" t="s">
        <v>112</v>
      </c>
      <c r="H14572" t="s">
        <v>175</v>
      </c>
      <c r="I14572">
        <v>23.3</v>
      </c>
      <c r="J14572">
        <v>1</v>
      </c>
      <c r="K14572">
        <v>7021</v>
      </c>
      <c r="L14572" t="s">
        <v>471</v>
      </c>
      <c r="M14572" s="2">
        <f>+Table3[[#This Row],[CHW]]/Table3[[#This Row],[Count of Airbill Number]]</f>
        <v>23.3</v>
      </c>
    </row>
    <row r="14573" spans="2:13">
      <c r="B14573" t="s">
        <v>20</v>
      </c>
      <c r="C14573" t="s">
        <v>472</v>
      </c>
      <c r="D14573" t="s">
        <v>22</v>
      </c>
      <c r="E14573" t="s">
        <v>776</v>
      </c>
      <c r="F14573" t="s">
        <v>776</v>
      </c>
      <c r="G14573" t="s">
        <v>95</v>
      </c>
      <c r="H14573" t="s">
        <v>77</v>
      </c>
      <c r="I14573">
        <v>23.2</v>
      </c>
      <c r="J14573">
        <v>1</v>
      </c>
      <c r="K14573">
        <v>7022</v>
      </c>
      <c r="L14573" t="s">
        <v>471</v>
      </c>
      <c r="M14573" s="2">
        <f>+Table3[[#This Row],[CHW]]/Table3[[#This Row],[Count of Airbill Number]]</f>
        <v>23.2</v>
      </c>
    </row>
    <row r="14574" spans="2:13">
      <c r="B14574" t="s">
        <v>20</v>
      </c>
      <c r="C14574" t="s">
        <v>472</v>
      </c>
      <c r="D14574" t="s">
        <v>22</v>
      </c>
      <c r="E14574" t="s">
        <v>776</v>
      </c>
      <c r="F14574" t="s">
        <v>776</v>
      </c>
      <c r="G14574" t="s">
        <v>32</v>
      </c>
      <c r="H14574" t="s">
        <v>262</v>
      </c>
      <c r="I14574">
        <v>23.11</v>
      </c>
      <c r="J14574">
        <v>2</v>
      </c>
      <c r="K14574">
        <v>7023</v>
      </c>
      <c r="L14574" t="s">
        <v>471</v>
      </c>
      <c r="M14574" s="2">
        <f>+Table3[[#This Row],[CHW]]/Table3[[#This Row],[Count of Airbill Number]]</f>
        <v>11.555</v>
      </c>
    </row>
    <row r="14575" spans="2:13">
      <c r="B14575" t="s">
        <v>20</v>
      </c>
      <c r="C14575" t="s">
        <v>21</v>
      </c>
      <c r="D14575" t="s">
        <v>22</v>
      </c>
      <c r="E14575" t="s">
        <v>778</v>
      </c>
      <c r="F14575" t="s">
        <v>776</v>
      </c>
      <c r="G14575" t="s">
        <v>86</v>
      </c>
      <c r="H14575" t="s">
        <v>312</v>
      </c>
      <c r="I14575">
        <v>23.1</v>
      </c>
      <c r="J14575">
        <v>3</v>
      </c>
      <c r="K14575">
        <v>7024</v>
      </c>
      <c r="L14575" t="s">
        <v>471</v>
      </c>
      <c r="M14575" s="2">
        <f>+Table3[[#This Row],[CHW]]/Table3[[#This Row],[Count of Airbill Number]]</f>
        <v>7.7</v>
      </c>
    </row>
    <row r="14576" spans="2:13">
      <c r="B14576" t="s">
        <v>20</v>
      </c>
      <c r="C14576" t="s">
        <v>21</v>
      </c>
      <c r="D14576" t="s">
        <v>22</v>
      </c>
      <c r="E14576" t="s">
        <v>776</v>
      </c>
      <c r="F14576" t="s">
        <v>776</v>
      </c>
      <c r="G14576" t="s">
        <v>32</v>
      </c>
      <c r="H14576" t="s">
        <v>77</v>
      </c>
      <c r="I14576">
        <v>23.08</v>
      </c>
      <c r="J14576">
        <v>5</v>
      </c>
      <c r="K14576">
        <v>7025</v>
      </c>
      <c r="L14576" t="s">
        <v>471</v>
      </c>
      <c r="M14576" s="2">
        <f>+Table3[[#This Row],[CHW]]/Table3[[#This Row],[Count of Airbill Number]]</f>
        <v>4.6159999999999997</v>
      </c>
    </row>
    <row r="14577" spans="2:13">
      <c r="B14577" t="s">
        <v>35</v>
      </c>
      <c r="C14577" t="s">
        <v>21</v>
      </c>
      <c r="D14577" t="s">
        <v>36</v>
      </c>
      <c r="E14577" t="s">
        <v>776</v>
      </c>
      <c r="F14577" t="s">
        <v>776</v>
      </c>
      <c r="G14577" t="s">
        <v>116</v>
      </c>
      <c r="H14577" t="s">
        <v>562</v>
      </c>
      <c r="I14577">
        <v>23</v>
      </c>
      <c r="J14577">
        <v>2</v>
      </c>
      <c r="K14577">
        <v>7026</v>
      </c>
      <c r="L14577" t="s">
        <v>471</v>
      </c>
      <c r="M14577" s="2">
        <f>+Table3[[#This Row],[CHW]]/Table3[[#This Row],[Count of Airbill Number]]</f>
        <v>11.5</v>
      </c>
    </row>
    <row r="14578" spans="2:13">
      <c r="B14578" t="s">
        <v>35</v>
      </c>
      <c r="C14578" t="s">
        <v>472</v>
      </c>
      <c r="D14578" t="s">
        <v>36</v>
      </c>
      <c r="E14578" t="s">
        <v>778</v>
      </c>
      <c r="F14578" t="s">
        <v>778</v>
      </c>
      <c r="G14578" t="s">
        <v>86</v>
      </c>
      <c r="H14578" t="s">
        <v>171</v>
      </c>
      <c r="I14578">
        <v>23</v>
      </c>
      <c r="J14578">
        <v>1</v>
      </c>
      <c r="K14578">
        <v>7027</v>
      </c>
      <c r="L14578" t="s">
        <v>471</v>
      </c>
      <c r="M14578" s="2">
        <f>+Table3[[#This Row],[CHW]]/Table3[[#This Row],[Count of Airbill Number]]</f>
        <v>23</v>
      </c>
    </row>
    <row r="14579" spans="2:13">
      <c r="B14579" t="s">
        <v>20</v>
      </c>
      <c r="C14579" t="s">
        <v>21</v>
      </c>
      <c r="D14579" t="s">
        <v>22</v>
      </c>
      <c r="E14579" t="s">
        <v>776</v>
      </c>
      <c r="F14579" t="s">
        <v>778</v>
      </c>
      <c r="G14579" t="s">
        <v>31</v>
      </c>
      <c r="H14579" t="s">
        <v>161</v>
      </c>
      <c r="I14579">
        <v>23</v>
      </c>
      <c r="J14579">
        <v>3</v>
      </c>
      <c r="K14579">
        <v>7028</v>
      </c>
      <c r="L14579" t="s">
        <v>471</v>
      </c>
      <c r="M14579" s="2">
        <f>+Table3[[#This Row],[CHW]]/Table3[[#This Row],[Count of Airbill Number]]</f>
        <v>7.666666666666667</v>
      </c>
    </row>
    <row r="14580" spans="2:13">
      <c r="B14580" t="s">
        <v>20</v>
      </c>
      <c r="C14580" t="s">
        <v>21</v>
      </c>
      <c r="D14580" t="s">
        <v>22</v>
      </c>
      <c r="E14580" t="s">
        <v>776</v>
      </c>
      <c r="F14580" t="s">
        <v>776</v>
      </c>
      <c r="G14580" t="s">
        <v>149</v>
      </c>
      <c r="H14580" t="s">
        <v>85</v>
      </c>
      <c r="I14580">
        <v>23</v>
      </c>
      <c r="J14580">
        <v>12</v>
      </c>
      <c r="K14580">
        <v>7029</v>
      </c>
      <c r="L14580" t="s">
        <v>471</v>
      </c>
      <c r="M14580" s="2">
        <f>+Table3[[#This Row],[CHW]]/Table3[[#This Row],[Count of Airbill Number]]</f>
        <v>1.9166666666666667</v>
      </c>
    </row>
    <row r="14581" spans="2:13">
      <c r="B14581" t="s">
        <v>20</v>
      </c>
      <c r="C14581" t="s">
        <v>21</v>
      </c>
      <c r="D14581" t="s">
        <v>22</v>
      </c>
      <c r="E14581" t="s">
        <v>776</v>
      </c>
      <c r="F14581" t="s">
        <v>778</v>
      </c>
      <c r="G14581" t="s">
        <v>122</v>
      </c>
      <c r="H14581" t="s">
        <v>669</v>
      </c>
      <c r="I14581">
        <v>23</v>
      </c>
      <c r="J14581">
        <v>1</v>
      </c>
      <c r="K14581">
        <v>7030</v>
      </c>
      <c r="L14581" t="s">
        <v>471</v>
      </c>
      <c r="M14581" s="2">
        <f>+Table3[[#This Row],[CHW]]/Table3[[#This Row],[Count of Airbill Number]]</f>
        <v>23</v>
      </c>
    </row>
    <row r="14582" spans="2:13">
      <c r="B14582" t="s">
        <v>20</v>
      </c>
      <c r="C14582" t="s">
        <v>21</v>
      </c>
      <c r="D14582" t="s">
        <v>22</v>
      </c>
      <c r="E14582" t="s">
        <v>776</v>
      </c>
      <c r="F14582" t="s">
        <v>776</v>
      </c>
      <c r="G14582" t="s">
        <v>72</v>
      </c>
      <c r="H14582" t="s">
        <v>24</v>
      </c>
      <c r="I14582">
        <v>23</v>
      </c>
      <c r="J14582">
        <v>4</v>
      </c>
      <c r="K14582">
        <v>7031</v>
      </c>
      <c r="L14582" t="s">
        <v>471</v>
      </c>
      <c r="M14582" s="2">
        <f>+Table3[[#This Row],[CHW]]/Table3[[#This Row],[Count of Airbill Number]]</f>
        <v>5.75</v>
      </c>
    </row>
    <row r="14583" spans="2:13">
      <c r="B14583" t="s">
        <v>20</v>
      </c>
      <c r="C14583" t="s">
        <v>21</v>
      </c>
      <c r="D14583" t="s">
        <v>22</v>
      </c>
      <c r="E14583" t="s">
        <v>776</v>
      </c>
      <c r="F14583" t="s">
        <v>777</v>
      </c>
      <c r="G14583" t="s">
        <v>32</v>
      </c>
      <c r="H14583" t="s">
        <v>360</v>
      </c>
      <c r="I14583">
        <v>23</v>
      </c>
      <c r="J14583">
        <v>1</v>
      </c>
      <c r="K14583">
        <v>7032</v>
      </c>
      <c r="L14583" t="s">
        <v>471</v>
      </c>
      <c r="M14583" s="2">
        <f>+Table3[[#This Row],[CHW]]/Table3[[#This Row],[Count of Airbill Number]]</f>
        <v>23</v>
      </c>
    </row>
    <row r="14584" spans="2:13">
      <c r="B14584" t="s">
        <v>20</v>
      </c>
      <c r="C14584" t="s">
        <v>21</v>
      </c>
      <c r="D14584" t="s">
        <v>22</v>
      </c>
      <c r="E14584" t="s">
        <v>777</v>
      </c>
      <c r="F14584" t="s">
        <v>777</v>
      </c>
      <c r="G14584" t="s">
        <v>515</v>
      </c>
      <c r="H14584" t="s">
        <v>38</v>
      </c>
      <c r="I14584">
        <v>23</v>
      </c>
      <c r="J14584">
        <v>22</v>
      </c>
      <c r="K14584">
        <v>7033</v>
      </c>
      <c r="L14584" t="s">
        <v>471</v>
      </c>
      <c r="M14584" s="2">
        <f>+Table3[[#This Row],[CHW]]/Table3[[#This Row],[Count of Airbill Number]]</f>
        <v>1.0454545454545454</v>
      </c>
    </row>
    <row r="14585" spans="2:13">
      <c r="B14585" t="s">
        <v>20</v>
      </c>
      <c r="C14585" t="s">
        <v>21</v>
      </c>
      <c r="D14585" t="s">
        <v>22</v>
      </c>
      <c r="E14585" t="s">
        <v>777</v>
      </c>
      <c r="F14585" t="s">
        <v>778</v>
      </c>
      <c r="G14585" t="s">
        <v>190</v>
      </c>
      <c r="H14585" t="s">
        <v>113</v>
      </c>
      <c r="I14585">
        <v>23</v>
      </c>
      <c r="J14585">
        <v>1</v>
      </c>
      <c r="K14585">
        <v>7034</v>
      </c>
      <c r="L14585" t="s">
        <v>471</v>
      </c>
      <c r="M14585" s="2">
        <f>+Table3[[#This Row],[CHW]]/Table3[[#This Row],[Count of Airbill Number]]</f>
        <v>23</v>
      </c>
    </row>
    <row r="14586" spans="2:13">
      <c r="B14586" t="s">
        <v>20</v>
      </c>
      <c r="C14586" t="s">
        <v>21</v>
      </c>
      <c r="D14586" t="s">
        <v>22</v>
      </c>
      <c r="E14586" t="s">
        <v>777</v>
      </c>
      <c r="F14586" t="s">
        <v>777</v>
      </c>
      <c r="G14586" t="s">
        <v>27</v>
      </c>
      <c r="H14586" t="s">
        <v>326</v>
      </c>
      <c r="I14586">
        <v>23</v>
      </c>
      <c r="J14586">
        <v>7</v>
      </c>
      <c r="K14586">
        <v>7035</v>
      </c>
      <c r="L14586" t="s">
        <v>471</v>
      </c>
      <c r="M14586" s="2">
        <f>+Table3[[#This Row],[CHW]]/Table3[[#This Row],[Count of Airbill Number]]</f>
        <v>3.2857142857142856</v>
      </c>
    </row>
    <row r="14587" spans="2:13">
      <c r="B14587" t="s">
        <v>20</v>
      </c>
      <c r="C14587" t="s">
        <v>21</v>
      </c>
      <c r="D14587" t="s">
        <v>36</v>
      </c>
      <c r="E14587" t="s">
        <v>777</v>
      </c>
      <c r="F14587" t="s">
        <v>777</v>
      </c>
      <c r="G14587" t="s">
        <v>44</v>
      </c>
      <c r="H14587" t="s">
        <v>29</v>
      </c>
      <c r="I14587">
        <v>23</v>
      </c>
      <c r="J14587">
        <v>5</v>
      </c>
      <c r="K14587">
        <v>7036</v>
      </c>
      <c r="L14587" t="s">
        <v>471</v>
      </c>
      <c r="M14587" s="2">
        <f>+Table3[[#This Row],[CHW]]/Table3[[#This Row],[Count of Airbill Number]]</f>
        <v>4.5999999999999996</v>
      </c>
    </row>
    <row r="14588" spans="2:13">
      <c r="B14588" t="s">
        <v>20</v>
      </c>
      <c r="C14588" t="s">
        <v>21</v>
      </c>
      <c r="D14588" t="s">
        <v>36</v>
      </c>
      <c r="E14588" t="s">
        <v>778</v>
      </c>
      <c r="F14588" t="s">
        <v>777</v>
      </c>
      <c r="G14588" t="s">
        <v>267</v>
      </c>
      <c r="H14588" t="s">
        <v>44</v>
      </c>
      <c r="I14588">
        <v>23</v>
      </c>
      <c r="J14588">
        <v>23</v>
      </c>
      <c r="K14588">
        <v>7037</v>
      </c>
      <c r="L14588" t="s">
        <v>471</v>
      </c>
      <c r="M14588" s="2">
        <f>+Table3[[#This Row],[CHW]]/Table3[[#This Row],[Count of Airbill Number]]</f>
        <v>1</v>
      </c>
    </row>
    <row r="14589" spans="2:13">
      <c r="B14589" t="s">
        <v>20</v>
      </c>
      <c r="C14589" t="s">
        <v>472</v>
      </c>
      <c r="D14589" t="s">
        <v>22</v>
      </c>
      <c r="E14589" t="s">
        <v>777</v>
      </c>
      <c r="F14589" t="s">
        <v>777</v>
      </c>
      <c r="G14589" t="s">
        <v>38</v>
      </c>
      <c r="H14589" t="s">
        <v>290</v>
      </c>
      <c r="I14589">
        <v>23</v>
      </c>
      <c r="J14589">
        <v>2</v>
      </c>
      <c r="K14589">
        <v>7038</v>
      </c>
      <c r="L14589" t="s">
        <v>471</v>
      </c>
      <c r="M14589" s="2">
        <f>+Table3[[#This Row],[CHW]]/Table3[[#This Row],[Count of Airbill Number]]</f>
        <v>11.5</v>
      </c>
    </row>
    <row r="14590" spans="2:13">
      <c r="B14590" t="s">
        <v>20</v>
      </c>
      <c r="C14590" t="s">
        <v>472</v>
      </c>
      <c r="D14590" t="s">
        <v>22</v>
      </c>
      <c r="E14590" t="s">
        <v>777</v>
      </c>
      <c r="F14590" t="s">
        <v>778</v>
      </c>
      <c r="G14590" t="s">
        <v>374</v>
      </c>
      <c r="H14590" t="s">
        <v>548</v>
      </c>
      <c r="I14590">
        <v>23</v>
      </c>
      <c r="J14590">
        <v>2</v>
      </c>
      <c r="K14590">
        <v>7039</v>
      </c>
      <c r="L14590" t="s">
        <v>471</v>
      </c>
      <c r="M14590" s="2">
        <f>+Table3[[#This Row],[CHW]]/Table3[[#This Row],[Count of Airbill Number]]</f>
        <v>11.5</v>
      </c>
    </row>
    <row r="14591" spans="2:13">
      <c r="B14591" t="s">
        <v>20</v>
      </c>
      <c r="C14591" t="s">
        <v>472</v>
      </c>
      <c r="D14591" t="s">
        <v>22</v>
      </c>
      <c r="E14591" t="s">
        <v>778</v>
      </c>
      <c r="F14591" t="s">
        <v>778</v>
      </c>
      <c r="G14591" t="s">
        <v>688</v>
      </c>
      <c r="H14591" t="s">
        <v>269</v>
      </c>
      <c r="I14591">
        <v>23</v>
      </c>
      <c r="J14591">
        <v>2</v>
      </c>
      <c r="K14591">
        <v>7040</v>
      </c>
      <c r="L14591" t="s">
        <v>471</v>
      </c>
      <c r="M14591" s="2">
        <f>+Table3[[#This Row],[CHW]]/Table3[[#This Row],[Count of Airbill Number]]</f>
        <v>11.5</v>
      </c>
    </row>
    <row r="14592" spans="2:13">
      <c r="B14592" t="s">
        <v>20</v>
      </c>
      <c r="C14592" t="s">
        <v>472</v>
      </c>
      <c r="D14592" t="s">
        <v>22</v>
      </c>
      <c r="E14592" t="s">
        <v>778</v>
      </c>
      <c r="F14592" t="s">
        <v>778</v>
      </c>
      <c r="G14592" t="s">
        <v>490</v>
      </c>
      <c r="H14592" t="s">
        <v>155</v>
      </c>
      <c r="I14592">
        <v>23</v>
      </c>
      <c r="J14592">
        <v>3</v>
      </c>
      <c r="K14592">
        <v>7041</v>
      </c>
      <c r="L14592" t="s">
        <v>471</v>
      </c>
      <c r="M14592" s="2">
        <f>+Table3[[#This Row],[CHW]]/Table3[[#This Row],[Count of Airbill Number]]</f>
        <v>7.666666666666667</v>
      </c>
    </row>
    <row r="14593" spans="2:13">
      <c r="B14593" t="s">
        <v>20</v>
      </c>
      <c r="C14593" t="s">
        <v>472</v>
      </c>
      <c r="D14593" t="s">
        <v>22</v>
      </c>
      <c r="E14593" t="s">
        <v>776</v>
      </c>
      <c r="F14593" t="s">
        <v>776</v>
      </c>
      <c r="G14593" t="s">
        <v>45</v>
      </c>
      <c r="H14593" t="s">
        <v>63</v>
      </c>
      <c r="I14593">
        <v>23</v>
      </c>
      <c r="J14593">
        <v>1</v>
      </c>
      <c r="K14593">
        <v>7042</v>
      </c>
      <c r="L14593" t="s">
        <v>471</v>
      </c>
      <c r="M14593" s="2">
        <f>+Table3[[#This Row],[CHW]]/Table3[[#This Row],[Count of Airbill Number]]</f>
        <v>23</v>
      </c>
    </row>
    <row r="14594" spans="2:13">
      <c r="B14594" t="s">
        <v>20</v>
      </c>
      <c r="C14594" t="s">
        <v>472</v>
      </c>
      <c r="D14594" t="s">
        <v>22</v>
      </c>
      <c r="E14594" t="s">
        <v>776</v>
      </c>
      <c r="F14594" t="s">
        <v>776</v>
      </c>
      <c r="G14594" t="s">
        <v>40</v>
      </c>
      <c r="H14594" t="s">
        <v>63</v>
      </c>
      <c r="I14594">
        <v>23</v>
      </c>
      <c r="J14594">
        <v>1</v>
      </c>
      <c r="K14594">
        <v>7043</v>
      </c>
      <c r="L14594" t="s">
        <v>471</v>
      </c>
      <c r="M14594" s="2">
        <f>+Table3[[#This Row],[CHW]]/Table3[[#This Row],[Count of Airbill Number]]</f>
        <v>23</v>
      </c>
    </row>
    <row r="14595" spans="2:13">
      <c r="B14595" t="s">
        <v>20</v>
      </c>
      <c r="C14595" t="s">
        <v>472</v>
      </c>
      <c r="D14595" t="s">
        <v>22</v>
      </c>
      <c r="E14595" t="s">
        <v>778</v>
      </c>
      <c r="F14595" t="s">
        <v>778</v>
      </c>
      <c r="G14595" t="s">
        <v>171</v>
      </c>
      <c r="H14595" t="s">
        <v>91</v>
      </c>
      <c r="I14595">
        <v>23</v>
      </c>
      <c r="J14595">
        <v>2</v>
      </c>
      <c r="K14595">
        <v>7044</v>
      </c>
      <c r="L14595" t="s">
        <v>471</v>
      </c>
      <c r="M14595" s="2">
        <f>+Table3[[#This Row],[CHW]]/Table3[[#This Row],[Count of Airbill Number]]</f>
        <v>11.5</v>
      </c>
    </row>
    <row r="14596" spans="2:13">
      <c r="B14596" t="s">
        <v>20</v>
      </c>
      <c r="C14596" t="s">
        <v>472</v>
      </c>
      <c r="D14596" t="s">
        <v>22</v>
      </c>
      <c r="E14596" t="s">
        <v>776</v>
      </c>
      <c r="F14596" t="s">
        <v>776</v>
      </c>
      <c r="G14596" t="s">
        <v>103</v>
      </c>
      <c r="H14596" t="s">
        <v>63</v>
      </c>
      <c r="I14596">
        <v>23</v>
      </c>
      <c r="J14596">
        <v>1</v>
      </c>
      <c r="K14596">
        <v>7045</v>
      </c>
      <c r="L14596" t="s">
        <v>471</v>
      </c>
      <c r="M14596" s="2">
        <f>+Table3[[#This Row],[CHW]]/Table3[[#This Row],[Count of Airbill Number]]</f>
        <v>23</v>
      </c>
    </row>
    <row r="14597" spans="2:13">
      <c r="B14597" t="s">
        <v>20</v>
      </c>
      <c r="C14597" t="s">
        <v>472</v>
      </c>
      <c r="D14597" t="s">
        <v>22</v>
      </c>
      <c r="E14597" t="s">
        <v>778</v>
      </c>
      <c r="F14597" t="s">
        <v>778</v>
      </c>
      <c r="G14597" t="s">
        <v>369</v>
      </c>
      <c r="H14597" t="s">
        <v>546</v>
      </c>
      <c r="I14597">
        <v>23</v>
      </c>
      <c r="J14597">
        <v>1</v>
      </c>
      <c r="K14597">
        <v>7046</v>
      </c>
      <c r="L14597" t="s">
        <v>471</v>
      </c>
      <c r="M14597" s="2">
        <f>+Table3[[#This Row],[CHW]]/Table3[[#This Row],[Count of Airbill Number]]</f>
        <v>23</v>
      </c>
    </row>
    <row r="14598" spans="2:13">
      <c r="B14598" t="s">
        <v>20</v>
      </c>
      <c r="C14598" t="s">
        <v>472</v>
      </c>
      <c r="D14598" t="s">
        <v>22</v>
      </c>
      <c r="E14598" t="s">
        <v>777</v>
      </c>
      <c r="F14598" t="s">
        <v>777</v>
      </c>
      <c r="G14598" t="s">
        <v>44</v>
      </c>
      <c r="H14598" t="s">
        <v>249</v>
      </c>
      <c r="I14598">
        <v>23</v>
      </c>
      <c r="J14598">
        <v>1</v>
      </c>
      <c r="K14598">
        <v>7047</v>
      </c>
      <c r="L14598" t="s">
        <v>471</v>
      </c>
      <c r="M14598" s="2">
        <f>+Table3[[#This Row],[CHW]]/Table3[[#This Row],[Count of Airbill Number]]</f>
        <v>23</v>
      </c>
    </row>
    <row r="14599" spans="2:13">
      <c r="B14599" t="s">
        <v>20</v>
      </c>
      <c r="C14599" t="s">
        <v>472</v>
      </c>
      <c r="D14599" t="s">
        <v>22</v>
      </c>
      <c r="E14599" t="s">
        <v>777</v>
      </c>
      <c r="F14599" t="s">
        <v>777</v>
      </c>
      <c r="G14599" t="s">
        <v>162</v>
      </c>
      <c r="H14599" t="s">
        <v>55</v>
      </c>
      <c r="I14599">
        <v>23</v>
      </c>
      <c r="J14599">
        <v>2</v>
      </c>
      <c r="K14599">
        <v>7048</v>
      </c>
      <c r="L14599" t="s">
        <v>471</v>
      </c>
      <c r="M14599" s="2">
        <f>+Table3[[#This Row],[CHW]]/Table3[[#This Row],[Count of Airbill Number]]</f>
        <v>11.5</v>
      </c>
    </row>
    <row r="14600" spans="2:13">
      <c r="B14600" t="s">
        <v>20</v>
      </c>
      <c r="C14600" t="s">
        <v>472</v>
      </c>
      <c r="D14600" t="s">
        <v>22</v>
      </c>
      <c r="E14600" t="s">
        <v>777</v>
      </c>
      <c r="F14600" t="s">
        <v>778</v>
      </c>
      <c r="G14600" t="s">
        <v>162</v>
      </c>
      <c r="H14600" t="s">
        <v>311</v>
      </c>
      <c r="I14600">
        <v>23</v>
      </c>
      <c r="J14600">
        <v>1</v>
      </c>
      <c r="K14600">
        <v>7049</v>
      </c>
      <c r="L14600" t="s">
        <v>471</v>
      </c>
      <c r="M14600" s="2">
        <f>+Table3[[#This Row],[CHW]]/Table3[[#This Row],[Count of Airbill Number]]</f>
        <v>23</v>
      </c>
    </row>
    <row r="14601" spans="2:13">
      <c r="B14601" t="s">
        <v>20</v>
      </c>
      <c r="C14601" t="s">
        <v>472</v>
      </c>
      <c r="D14601" t="s">
        <v>22</v>
      </c>
      <c r="E14601" t="s">
        <v>776</v>
      </c>
      <c r="F14601" t="s">
        <v>776</v>
      </c>
      <c r="G14601" t="s">
        <v>59</v>
      </c>
      <c r="H14601" t="s">
        <v>63</v>
      </c>
      <c r="I14601">
        <v>23</v>
      </c>
      <c r="J14601">
        <v>1</v>
      </c>
      <c r="K14601">
        <v>7050</v>
      </c>
      <c r="L14601" t="s">
        <v>471</v>
      </c>
      <c r="M14601" s="2">
        <f>+Table3[[#This Row],[CHW]]/Table3[[#This Row],[Count of Airbill Number]]</f>
        <v>23</v>
      </c>
    </row>
    <row r="14602" spans="2:13">
      <c r="B14602" t="s">
        <v>20</v>
      </c>
      <c r="C14602" t="s">
        <v>472</v>
      </c>
      <c r="D14602" t="s">
        <v>22</v>
      </c>
      <c r="E14602" t="s">
        <v>777</v>
      </c>
      <c r="F14602" t="s">
        <v>778</v>
      </c>
      <c r="G14602" t="s">
        <v>27</v>
      </c>
      <c r="H14602" t="s">
        <v>521</v>
      </c>
      <c r="I14602">
        <v>23</v>
      </c>
      <c r="J14602">
        <v>1</v>
      </c>
      <c r="K14602">
        <v>7051</v>
      </c>
      <c r="L14602" t="s">
        <v>471</v>
      </c>
      <c r="M14602" s="2">
        <f>+Table3[[#This Row],[CHW]]/Table3[[#This Row],[Count of Airbill Number]]</f>
        <v>23</v>
      </c>
    </row>
    <row r="14603" spans="2:13">
      <c r="B14603" t="s">
        <v>20</v>
      </c>
      <c r="C14603" t="s">
        <v>472</v>
      </c>
      <c r="D14603" t="s">
        <v>22</v>
      </c>
      <c r="E14603" t="s">
        <v>778</v>
      </c>
      <c r="F14603" t="s">
        <v>777</v>
      </c>
      <c r="G14603" t="s">
        <v>405</v>
      </c>
      <c r="H14603" t="s">
        <v>29</v>
      </c>
      <c r="I14603">
        <v>23</v>
      </c>
      <c r="J14603">
        <v>2</v>
      </c>
      <c r="K14603">
        <v>7052</v>
      </c>
      <c r="L14603" t="s">
        <v>471</v>
      </c>
      <c r="M14603" s="2">
        <f>+Table3[[#This Row],[CHW]]/Table3[[#This Row],[Count of Airbill Number]]</f>
        <v>11.5</v>
      </c>
    </row>
    <row r="14604" spans="2:13">
      <c r="B14604" t="s">
        <v>20</v>
      </c>
      <c r="C14604" t="s">
        <v>472</v>
      </c>
      <c r="D14604" t="s">
        <v>22</v>
      </c>
      <c r="E14604" t="s">
        <v>777</v>
      </c>
      <c r="F14604" t="s">
        <v>776</v>
      </c>
      <c r="G14604" t="s">
        <v>106</v>
      </c>
      <c r="H14604" t="s">
        <v>85</v>
      </c>
      <c r="I14604">
        <v>23</v>
      </c>
      <c r="J14604">
        <v>1</v>
      </c>
      <c r="K14604">
        <v>7053</v>
      </c>
      <c r="L14604" t="s">
        <v>471</v>
      </c>
      <c r="M14604" s="2">
        <f>+Table3[[#This Row],[CHW]]/Table3[[#This Row],[Count of Airbill Number]]</f>
        <v>23</v>
      </c>
    </row>
    <row r="14605" spans="2:13">
      <c r="B14605" t="s">
        <v>20</v>
      </c>
      <c r="C14605" t="s">
        <v>472</v>
      </c>
      <c r="D14605" t="s">
        <v>22</v>
      </c>
      <c r="E14605" t="s">
        <v>778</v>
      </c>
      <c r="F14605" t="s">
        <v>777</v>
      </c>
      <c r="G14605" t="s">
        <v>260</v>
      </c>
      <c r="H14605" t="s">
        <v>110</v>
      </c>
      <c r="I14605">
        <v>23</v>
      </c>
      <c r="J14605">
        <v>1</v>
      </c>
      <c r="K14605">
        <v>7054</v>
      </c>
      <c r="L14605" t="s">
        <v>471</v>
      </c>
      <c r="M14605" s="2">
        <f>+Table3[[#This Row],[CHW]]/Table3[[#This Row],[Count of Airbill Number]]</f>
        <v>23</v>
      </c>
    </row>
    <row r="14606" spans="2:13">
      <c r="B14606" t="s">
        <v>35</v>
      </c>
      <c r="C14606" t="s">
        <v>472</v>
      </c>
      <c r="D14606" t="s">
        <v>36</v>
      </c>
      <c r="E14606" t="s">
        <v>776</v>
      </c>
      <c r="F14606" t="s">
        <v>776</v>
      </c>
      <c r="G14606" t="s">
        <v>85</v>
      </c>
      <c r="H14606" t="s">
        <v>63</v>
      </c>
      <c r="I14606">
        <v>22.9</v>
      </c>
      <c r="J14606">
        <v>2</v>
      </c>
      <c r="K14606">
        <v>7055</v>
      </c>
      <c r="L14606" t="s">
        <v>471</v>
      </c>
      <c r="M14606" s="2">
        <f>+Table3[[#This Row],[CHW]]/Table3[[#This Row],[Count of Airbill Number]]</f>
        <v>11.45</v>
      </c>
    </row>
    <row r="14607" spans="2:13">
      <c r="B14607" t="s">
        <v>20</v>
      </c>
      <c r="C14607" t="s">
        <v>21</v>
      </c>
      <c r="D14607" t="s">
        <v>22</v>
      </c>
      <c r="E14607" t="s">
        <v>778</v>
      </c>
      <c r="F14607" t="s">
        <v>776</v>
      </c>
      <c r="G14607" t="s">
        <v>86</v>
      </c>
      <c r="H14607" t="s">
        <v>152</v>
      </c>
      <c r="I14607">
        <v>22.9</v>
      </c>
      <c r="J14607">
        <v>14</v>
      </c>
      <c r="K14607">
        <v>7056</v>
      </c>
      <c r="L14607" t="s">
        <v>471</v>
      </c>
      <c r="M14607" s="2">
        <f>+Table3[[#This Row],[CHW]]/Table3[[#This Row],[Count of Airbill Number]]</f>
        <v>1.6357142857142857</v>
      </c>
    </row>
    <row r="14608" spans="2:13">
      <c r="B14608" t="s">
        <v>20</v>
      </c>
      <c r="C14608" t="s">
        <v>21</v>
      </c>
      <c r="D14608" t="s">
        <v>22</v>
      </c>
      <c r="E14608" t="s">
        <v>776</v>
      </c>
      <c r="F14608" t="s">
        <v>778</v>
      </c>
      <c r="G14608" t="s">
        <v>85</v>
      </c>
      <c r="H14608" t="s">
        <v>155</v>
      </c>
      <c r="I14608">
        <v>22.850395000000002</v>
      </c>
      <c r="J14608">
        <v>12</v>
      </c>
      <c r="K14608">
        <v>7057</v>
      </c>
      <c r="L14608" t="s">
        <v>471</v>
      </c>
      <c r="M14608" s="2">
        <f>+Table3[[#This Row],[CHW]]/Table3[[#This Row],[Count of Airbill Number]]</f>
        <v>1.9041995833333336</v>
      </c>
    </row>
    <row r="14609" spans="2:13">
      <c r="B14609" t="s">
        <v>20</v>
      </c>
      <c r="C14609" t="s">
        <v>21</v>
      </c>
      <c r="D14609" t="s">
        <v>22</v>
      </c>
      <c r="E14609" t="s">
        <v>778</v>
      </c>
      <c r="F14609" t="s">
        <v>777</v>
      </c>
      <c r="G14609" t="s">
        <v>250</v>
      </c>
      <c r="H14609" t="s">
        <v>29</v>
      </c>
      <c r="I14609">
        <v>22.8</v>
      </c>
      <c r="J14609">
        <v>33</v>
      </c>
      <c r="K14609">
        <v>7058</v>
      </c>
      <c r="L14609" t="s">
        <v>471</v>
      </c>
      <c r="M14609" s="2">
        <f>+Table3[[#This Row],[CHW]]/Table3[[#This Row],[Count of Airbill Number]]</f>
        <v>0.69090909090909092</v>
      </c>
    </row>
    <row r="14610" spans="2:13">
      <c r="B14610" t="s">
        <v>20</v>
      </c>
      <c r="C14610" t="s">
        <v>472</v>
      </c>
      <c r="D14610" t="s">
        <v>22</v>
      </c>
      <c r="E14610" t="s">
        <v>776</v>
      </c>
      <c r="F14610" t="s">
        <v>776</v>
      </c>
      <c r="G14610" t="s">
        <v>241</v>
      </c>
      <c r="H14610" t="s">
        <v>37</v>
      </c>
      <c r="I14610">
        <v>22.7</v>
      </c>
      <c r="J14610">
        <v>1</v>
      </c>
      <c r="K14610">
        <v>7059</v>
      </c>
      <c r="L14610" t="s">
        <v>471</v>
      </c>
      <c r="M14610" s="2">
        <f>+Table3[[#This Row],[CHW]]/Table3[[#This Row],[Count of Airbill Number]]</f>
        <v>22.7</v>
      </c>
    </row>
    <row r="14611" spans="2:13">
      <c r="B14611" t="s">
        <v>20</v>
      </c>
      <c r="C14611" t="s">
        <v>21</v>
      </c>
      <c r="D14611" t="s">
        <v>22</v>
      </c>
      <c r="E14611" t="s">
        <v>776</v>
      </c>
      <c r="F14611" t="s">
        <v>777</v>
      </c>
      <c r="G14611" t="s">
        <v>66</v>
      </c>
      <c r="H14611" t="s">
        <v>44</v>
      </c>
      <c r="I14611">
        <v>22.6</v>
      </c>
      <c r="J14611">
        <v>6</v>
      </c>
      <c r="K14611">
        <v>7060</v>
      </c>
      <c r="L14611" t="s">
        <v>471</v>
      </c>
      <c r="M14611" s="2">
        <f>+Table3[[#This Row],[CHW]]/Table3[[#This Row],[Count of Airbill Number]]</f>
        <v>3.7666666666666671</v>
      </c>
    </row>
    <row r="14612" spans="2:13">
      <c r="B14612" t="s">
        <v>20</v>
      </c>
      <c r="C14612" t="s">
        <v>21</v>
      </c>
      <c r="D14612" t="s">
        <v>22</v>
      </c>
      <c r="E14612" t="s">
        <v>778</v>
      </c>
      <c r="F14612" t="s">
        <v>778</v>
      </c>
      <c r="G14612" t="s">
        <v>260</v>
      </c>
      <c r="H14612" t="s">
        <v>248</v>
      </c>
      <c r="I14612">
        <v>22.6</v>
      </c>
      <c r="J14612">
        <v>9</v>
      </c>
      <c r="K14612">
        <v>7061</v>
      </c>
      <c r="L14612" t="s">
        <v>471</v>
      </c>
      <c r="M14612" s="2">
        <f>+Table3[[#This Row],[CHW]]/Table3[[#This Row],[Count of Airbill Number]]</f>
        <v>2.5111111111111111</v>
      </c>
    </row>
    <row r="14613" spans="2:13">
      <c r="B14613" t="s">
        <v>20</v>
      </c>
      <c r="C14613" t="s">
        <v>21</v>
      </c>
      <c r="D14613" t="s">
        <v>22</v>
      </c>
      <c r="E14613" t="s">
        <v>777</v>
      </c>
      <c r="F14613" t="s">
        <v>777</v>
      </c>
      <c r="G14613" t="s">
        <v>290</v>
      </c>
      <c r="H14613" t="s">
        <v>570</v>
      </c>
      <c r="I14613">
        <v>22.5</v>
      </c>
      <c r="J14613">
        <v>5</v>
      </c>
      <c r="K14613">
        <v>7062</v>
      </c>
      <c r="L14613" t="s">
        <v>471</v>
      </c>
      <c r="M14613" s="2">
        <f>+Table3[[#This Row],[CHW]]/Table3[[#This Row],[Count of Airbill Number]]</f>
        <v>4.5</v>
      </c>
    </row>
    <row r="14614" spans="2:13">
      <c r="B14614" t="s">
        <v>20</v>
      </c>
      <c r="C14614" t="s">
        <v>21</v>
      </c>
      <c r="D14614" t="s">
        <v>22</v>
      </c>
      <c r="E14614" t="s">
        <v>776</v>
      </c>
      <c r="F14614" t="s">
        <v>776</v>
      </c>
      <c r="G14614" t="s">
        <v>39</v>
      </c>
      <c r="H14614" t="s">
        <v>123</v>
      </c>
      <c r="I14614">
        <v>22.5</v>
      </c>
      <c r="J14614">
        <v>1</v>
      </c>
      <c r="K14614">
        <v>7063</v>
      </c>
      <c r="L14614" t="s">
        <v>471</v>
      </c>
      <c r="M14614" s="2">
        <f>+Table3[[#This Row],[CHW]]/Table3[[#This Row],[Count of Airbill Number]]</f>
        <v>22.5</v>
      </c>
    </row>
    <row r="14615" spans="2:13">
      <c r="B14615" t="s">
        <v>20</v>
      </c>
      <c r="C14615" t="s">
        <v>472</v>
      </c>
      <c r="D14615" t="s">
        <v>22</v>
      </c>
      <c r="E14615" t="s">
        <v>776</v>
      </c>
      <c r="F14615" t="s">
        <v>776</v>
      </c>
      <c r="G14615" t="s">
        <v>32</v>
      </c>
      <c r="H14615" t="s">
        <v>178</v>
      </c>
      <c r="I14615">
        <v>22.33</v>
      </c>
      <c r="J14615">
        <v>2</v>
      </c>
      <c r="K14615">
        <v>7064</v>
      </c>
      <c r="L14615" t="s">
        <v>471</v>
      </c>
      <c r="M14615" s="2">
        <f>+Table3[[#This Row],[CHW]]/Table3[[#This Row],[Count of Airbill Number]]</f>
        <v>11.164999999999999</v>
      </c>
    </row>
    <row r="14616" spans="2:13">
      <c r="B14616" t="s">
        <v>35</v>
      </c>
      <c r="C14616" t="s">
        <v>472</v>
      </c>
      <c r="D14616" t="s">
        <v>36</v>
      </c>
      <c r="E14616" t="s">
        <v>778</v>
      </c>
      <c r="F14616" t="s">
        <v>778</v>
      </c>
      <c r="G14616" t="s">
        <v>51</v>
      </c>
      <c r="H14616" t="s">
        <v>155</v>
      </c>
      <c r="I14616">
        <v>22.3</v>
      </c>
      <c r="J14616">
        <v>3</v>
      </c>
      <c r="K14616">
        <v>7065</v>
      </c>
      <c r="L14616" t="s">
        <v>471</v>
      </c>
      <c r="M14616" s="2">
        <f>+Table3[[#This Row],[CHW]]/Table3[[#This Row],[Count of Airbill Number]]</f>
        <v>7.4333333333333336</v>
      </c>
    </row>
    <row r="14617" spans="2:13">
      <c r="B14617" t="s">
        <v>20</v>
      </c>
      <c r="C14617" t="s">
        <v>21</v>
      </c>
      <c r="D14617" t="s">
        <v>22</v>
      </c>
      <c r="E14617" t="s">
        <v>776</v>
      </c>
      <c r="F14617" t="s">
        <v>776</v>
      </c>
      <c r="G14617" t="s">
        <v>49</v>
      </c>
      <c r="H14617" t="s">
        <v>102</v>
      </c>
      <c r="I14617">
        <v>22.3</v>
      </c>
      <c r="J14617">
        <v>1</v>
      </c>
      <c r="K14617">
        <v>7066</v>
      </c>
      <c r="L14617" t="s">
        <v>471</v>
      </c>
      <c r="M14617" s="2">
        <f>+Table3[[#This Row],[CHW]]/Table3[[#This Row],[Count of Airbill Number]]</f>
        <v>22.3</v>
      </c>
    </row>
    <row r="14618" spans="2:13">
      <c r="B14618" t="s">
        <v>20</v>
      </c>
      <c r="C14618" t="s">
        <v>21</v>
      </c>
      <c r="D14618" t="s">
        <v>22</v>
      </c>
      <c r="E14618" t="s">
        <v>778</v>
      </c>
      <c r="F14618" t="s">
        <v>777</v>
      </c>
      <c r="G14618" t="s">
        <v>112</v>
      </c>
      <c r="H14618" t="s">
        <v>436</v>
      </c>
      <c r="I14618">
        <v>22.2</v>
      </c>
      <c r="J14618">
        <v>2</v>
      </c>
      <c r="K14618">
        <v>7067</v>
      </c>
      <c r="L14618" t="s">
        <v>471</v>
      </c>
      <c r="M14618" s="2">
        <f>+Table3[[#This Row],[CHW]]/Table3[[#This Row],[Count of Airbill Number]]</f>
        <v>11.1</v>
      </c>
    </row>
    <row r="14619" spans="2:13">
      <c r="B14619" t="s">
        <v>20</v>
      </c>
      <c r="C14619" t="s">
        <v>21</v>
      </c>
      <c r="D14619" t="s">
        <v>22</v>
      </c>
      <c r="E14619" t="s">
        <v>778</v>
      </c>
      <c r="F14619" t="s">
        <v>778</v>
      </c>
      <c r="G14619" t="s">
        <v>51</v>
      </c>
      <c r="H14619" t="s">
        <v>155</v>
      </c>
      <c r="I14619">
        <v>22.16</v>
      </c>
      <c r="J14619">
        <v>6</v>
      </c>
      <c r="K14619">
        <v>7068</v>
      </c>
      <c r="L14619" t="s">
        <v>471</v>
      </c>
      <c r="M14619" s="2">
        <f>+Table3[[#This Row],[CHW]]/Table3[[#This Row],[Count of Airbill Number]]</f>
        <v>3.6933333333333334</v>
      </c>
    </row>
    <row r="14620" spans="2:13">
      <c r="B14620" t="s">
        <v>20</v>
      </c>
      <c r="C14620" t="s">
        <v>21</v>
      </c>
      <c r="D14620" t="s">
        <v>22</v>
      </c>
      <c r="E14620" t="s">
        <v>778</v>
      </c>
      <c r="F14620" t="s">
        <v>778</v>
      </c>
      <c r="G14620" t="s">
        <v>171</v>
      </c>
      <c r="H14620" t="s">
        <v>210</v>
      </c>
      <c r="I14620">
        <v>22.099999999999998</v>
      </c>
      <c r="J14620">
        <v>4</v>
      </c>
      <c r="K14620">
        <v>7069</v>
      </c>
      <c r="L14620" t="s">
        <v>471</v>
      </c>
      <c r="M14620" s="2">
        <f>+Table3[[#This Row],[CHW]]/Table3[[#This Row],[Count of Airbill Number]]</f>
        <v>5.5249999999999995</v>
      </c>
    </row>
    <row r="14621" spans="2:13">
      <c r="B14621" t="s">
        <v>20</v>
      </c>
      <c r="C14621" t="s">
        <v>21</v>
      </c>
      <c r="D14621" t="s">
        <v>22</v>
      </c>
      <c r="E14621" t="s">
        <v>776</v>
      </c>
      <c r="F14621" t="s">
        <v>776</v>
      </c>
      <c r="G14621" t="s">
        <v>63</v>
      </c>
      <c r="H14621" t="s">
        <v>37</v>
      </c>
      <c r="I14621">
        <v>22.08</v>
      </c>
      <c r="J14621">
        <v>8</v>
      </c>
      <c r="K14621">
        <v>7070</v>
      </c>
      <c r="L14621" t="s">
        <v>471</v>
      </c>
      <c r="M14621" s="2">
        <f>+Table3[[#This Row],[CHW]]/Table3[[#This Row],[Count of Airbill Number]]</f>
        <v>2.76</v>
      </c>
    </row>
    <row r="14622" spans="2:13">
      <c r="B14622" t="s">
        <v>20</v>
      </c>
      <c r="C14622" t="s">
        <v>21</v>
      </c>
      <c r="D14622" t="s">
        <v>22</v>
      </c>
      <c r="E14622" t="s">
        <v>778</v>
      </c>
      <c r="F14622" t="s">
        <v>776</v>
      </c>
      <c r="G14622" t="s">
        <v>161</v>
      </c>
      <c r="H14622" t="s">
        <v>32</v>
      </c>
      <c r="I14622">
        <v>22.046199999999999</v>
      </c>
      <c r="J14622">
        <v>1</v>
      </c>
      <c r="K14622">
        <v>7071</v>
      </c>
      <c r="L14622" t="s">
        <v>471</v>
      </c>
      <c r="M14622" s="2">
        <f>+Table3[[#This Row],[CHW]]/Table3[[#This Row],[Count of Airbill Number]]</f>
        <v>22.046199999999999</v>
      </c>
    </row>
    <row r="14623" spans="2:13">
      <c r="B14623" t="s">
        <v>20</v>
      </c>
      <c r="C14623" t="s">
        <v>21</v>
      </c>
      <c r="D14623" t="s">
        <v>22</v>
      </c>
      <c r="E14623" t="s">
        <v>776</v>
      </c>
      <c r="F14623" t="s">
        <v>776</v>
      </c>
      <c r="G14623" t="s">
        <v>32</v>
      </c>
      <c r="H14623" t="s">
        <v>54</v>
      </c>
      <c r="I14623">
        <v>22.046199999999999</v>
      </c>
      <c r="J14623">
        <v>1</v>
      </c>
      <c r="K14623">
        <v>7072</v>
      </c>
      <c r="L14623" t="s">
        <v>471</v>
      </c>
      <c r="M14623" s="2">
        <f>+Table3[[#This Row],[CHW]]/Table3[[#This Row],[Count of Airbill Number]]</f>
        <v>22.046199999999999</v>
      </c>
    </row>
    <row r="14624" spans="2:13">
      <c r="B14624" t="s">
        <v>20</v>
      </c>
      <c r="C14624" t="s">
        <v>472</v>
      </c>
      <c r="D14624" t="s">
        <v>22</v>
      </c>
      <c r="E14624" t="s">
        <v>776</v>
      </c>
      <c r="F14624" t="s">
        <v>776</v>
      </c>
      <c r="G14624" t="s">
        <v>71</v>
      </c>
      <c r="H14624" t="s">
        <v>89</v>
      </c>
      <c r="I14624">
        <v>22.046199999999999</v>
      </c>
      <c r="J14624">
        <v>1</v>
      </c>
      <c r="K14624">
        <v>7073</v>
      </c>
      <c r="L14624" t="s">
        <v>471</v>
      </c>
      <c r="M14624" s="2">
        <f>+Table3[[#This Row],[CHW]]/Table3[[#This Row],[Count of Airbill Number]]</f>
        <v>22.046199999999999</v>
      </c>
    </row>
    <row r="14625" spans="2:13">
      <c r="B14625" t="s">
        <v>20</v>
      </c>
      <c r="C14625" t="s">
        <v>472</v>
      </c>
      <c r="D14625" t="s">
        <v>22</v>
      </c>
      <c r="E14625" t="s">
        <v>778</v>
      </c>
      <c r="F14625" t="s">
        <v>776</v>
      </c>
      <c r="G14625" t="s">
        <v>62</v>
      </c>
      <c r="H14625" t="s">
        <v>37</v>
      </c>
      <c r="I14625">
        <v>22.046199999999999</v>
      </c>
      <c r="J14625">
        <v>1</v>
      </c>
      <c r="K14625">
        <v>7074</v>
      </c>
      <c r="L14625" t="s">
        <v>471</v>
      </c>
      <c r="M14625" s="2">
        <f>+Table3[[#This Row],[CHW]]/Table3[[#This Row],[Count of Airbill Number]]</f>
        <v>22.046199999999999</v>
      </c>
    </row>
    <row r="14626" spans="2:13">
      <c r="B14626" t="s">
        <v>20</v>
      </c>
      <c r="C14626" t="s">
        <v>472</v>
      </c>
      <c r="D14626" t="s">
        <v>22</v>
      </c>
      <c r="E14626" t="s">
        <v>776</v>
      </c>
      <c r="F14626" t="s">
        <v>776</v>
      </c>
      <c r="G14626" t="s">
        <v>37</v>
      </c>
      <c r="H14626" t="s">
        <v>102</v>
      </c>
      <c r="I14626">
        <v>22.046199999999999</v>
      </c>
      <c r="J14626">
        <v>1</v>
      </c>
      <c r="K14626">
        <v>7075</v>
      </c>
      <c r="L14626" t="s">
        <v>471</v>
      </c>
      <c r="M14626" s="2">
        <f>+Table3[[#This Row],[CHW]]/Table3[[#This Row],[Count of Airbill Number]]</f>
        <v>22.046199999999999</v>
      </c>
    </row>
    <row r="14627" spans="2:13">
      <c r="B14627" t="s">
        <v>35</v>
      </c>
      <c r="C14627" t="s">
        <v>21</v>
      </c>
      <c r="D14627" t="s">
        <v>36</v>
      </c>
      <c r="E14627" t="s">
        <v>778</v>
      </c>
      <c r="F14627" t="s">
        <v>778</v>
      </c>
      <c r="G14627" t="s">
        <v>112</v>
      </c>
      <c r="H14627" t="s">
        <v>476</v>
      </c>
      <c r="I14627">
        <v>22</v>
      </c>
      <c r="J14627">
        <v>1</v>
      </c>
      <c r="K14627">
        <v>7076</v>
      </c>
      <c r="L14627" t="s">
        <v>471</v>
      </c>
      <c r="M14627" s="2">
        <f>+Table3[[#This Row],[CHW]]/Table3[[#This Row],[Count of Airbill Number]]</f>
        <v>22</v>
      </c>
    </row>
    <row r="14628" spans="2:13">
      <c r="B14628" t="s">
        <v>35</v>
      </c>
      <c r="C14628" t="s">
        <v>472</v>
      </c>
      <c r="D14628" t="s">
        <v>36</v>
      </c>
      <c r="E14628" t="s">
        <v>778</v>
      </c>
      <c r="F14628" t="s">
        <v>778</v>
      </c>
      <c r="G14628" t="s">
        <v>185</v>
      </c>
      <c r="H14628" t="s">
        <v>86</v>
      </c>
      <c r="I14628">
        <v>22</v>
      </c>
      <c r="J14628">
        <v>1</v>
      </c>
      <c r="K14628">
        <v>7077</v>
      </c>
      <c r="L14628" t="s">
        <v>471</v>
      </c>
      <c r="M14628" s="2">
        <f>+Table3[[#This Row],[CHW]]/Table3[[#This Row],[Count of Airbill Number]]</f>
        <v>22</v>
      </c>
    </row>
    <row r="14629" spans="2:13">
      <c r="B14629" t="s">
        <v>35</v>
      </c>
      <c r="C14629" t="s">
        <v>472</v>
      </c>
      <c r="D14629" t="s">
        <v>36</v>
      </c>
      <c r="E14629" t="s">
        <v>777</v>
      </c>
      <c r="F14629" t="s">
        <v>777</v>
      </c>
      <c r="G14629" t="s">
        <v>274</v>
      </c>
      <c r="H14629" t="s">
        <v>551</v>
      </c>
      <c r="I14629">
        <v>22</v>
      </c>
      <c r="J14629">
        <v>1</v>
      </c>
      <c r="K14629">
        <v>7078</v>
      </c>
      <c r="L14629" t="s">
        <v>471</v>
      </c>
      <c r="M14629" s="2">
        <f>+Table3[[#This Row],[CHW]]/Table3[[#This Row],[Count of Airbill Number]]</f>
        <v>22</v>
      </c>
    </row>
    <row r="14630" spans="2:13">
      <c r="B14630" t="s">
        <v>35</v>
      </c>
      <c r="C14630" t="s">
        <v>472</v>
      </c>
      <c r="D14630" t="s">
        <v>36</v>
      </c>
      <c r="E14630" t="s">
        <v>776</v>
      </c>
      <c r="F14630" t="s">
        <v>776</v>
      </c>
      <c r="G14630" t="s">
        <v>123</v>
      </c>
      <c r="H14630" t="s">
        <v>48</v>
      </c>
      <c r="I14630">
        <v>22</v>
      </c>
      <c r="J14630">
        <v>2</v>
      </c>
      <c r="K14630">
        <v>7079</v>
      </c>
      <c r="L14630" t="s">
        <v>471</v>
      </c>
      <c r="M14630" s="2">
        <f>+Table3[[#This Row],[CHW]]/Table3[[#This Row],[Count of Airbill Number]]</f>
        <v>11</v>
      </c>
    </row>
    <row r="14631" spans="2:13">
      <c r="B14631" t="s">
        <v>35</v>
      </c>
      <c r="C14631" t="s">
        <v>472</v>
      </c>
      <c r="D14631" t="s">
        <v>36</v>
      </c>
      <c r="E14631" t="s">
        <v>776</v>
      </c>
      <c r="F14631" t="s">
        <v>776</v>
      </c>
      <c r="G14631" t="s">
        <v>526</v>
      </c>
      <c r="H14631" t="s">
        <v>116</v>
      </c>
      <c r="I14631">
        <v>22</v>
      </c>
      <c r="J14631">
        <v>1</v>
      </c>
      <c r="K14631">
        <v>7080</v>
      </c>
      <c r="L14631" t="s">
        <v>471</v>
      </c>
      <c r="M14631" s="2">
        <f>+Table3[[#This Row],[CHW]]/Table3[[#This Row],[Count of Airbill Number]]</f>
        <v>22</v>
      </c>
    </row>
    <row r="14632" spans="2:13">
      <c r="B14632" t="s">
        <v>20</v>
      </c>
      <c r="C14632" t="s">
        <v>21</v>
      </c>
      <c r="D14632" t="s">
        <v>22</v>
      </c>
      <c r="E14632" t="s">
        <v>778</v>
      </c>
      <c r="F14632" t="s">
        <v>778</v>
      </c>
      <c r="G14632" t="s">
        <v>474</v>
      </c>
      <c r="H14632" t="s">
        <v>269</v>
      </c>
      <c r="I14632">
        <v>22</v>
      </c>
      <c r="J14632">
        <v>5</v>
      </c>
      <c r="K14632">
        <v>7081</v>
      </c>
      <c r="L14632" t="s">
        <v>471</v>
      </c>
      <c r="M14632" s="2">
        <f>+Table3[[#This Row],[CHW]]/Table3[[#This Row],[Count of Airbill Number]]</f>
        <v>4.4000000000000004</v>
      </c>
    </row>
    <row r="14633" spans="2:13">
      <c r="B14633" t="s">
        <v>20</v>
      </c>
      <c r="C14633" t="s">
        <v>21</v>
      </c>
      <c r="D14633" t="s">
        <v>22</v>
      </c>
      <c r="E14633" t="s">
        <v>776</v>
      </c>
      <c r="F14633" t="s">
        <v>776</v>
      </c>
      <c r="G14633" t="s">
        <v>63</v>
      </c>
      <c r="H14633" t="s">
        <v>39</v>
      </c>
      <c r="I14633">
        <v>22</v>
      </c>
      <c r="J14633">
        <v>1</v>
      </c>
      <c r="K14633">
        <v>7082</v>
      </c>
      <c r="L14633" t="s">
        <v>471</v>
      </c>
      <c r="M14633" s="2">
        <f>+Table3[[#This Row],[CHW]]/Table3[[#This Row],[Count of Airbill Number]]</f>
        <v>22</v>
      </c>
    </row>
    <row r="14634" spans="2:13">
      <c r="B14634" t="s">
        <v>20</v>
      </c>
      <c r="C14634" t="s">
        <v>21</v>
      </c>
      <c r="D14634" t="s">
        <v>22</v>
      </c>
      <c r="E14634" t="s">
        <v>778</v>
      </c>
      <c r="F14634" t="s">
        <v>778</v>
      </c>
      <c r="G14634" t="s">
        <v>393</v>
      </c>
      <c r="H14634" t="s">
        <v>90</v>
      </c>
      <c r="I14634">
        <v>22</v>
      </c>
      <c r="J14634">
        <v>7</v>
      </c>
      <c r="K14634">
        <v>7083</v>
      </c>
      <c r="L14634" t="s">
        <v>471</v>
      </c>
      <c r="M14634" s="2">
        <f>+Table3[[#This Row],[CHW]]/Table3[[#This Row],[Count of Airbill Number]]</f>
        <v>3.1428571428571428</v>
      </c>
    </row>
    <row r="14635" spans="2:13">
      <c r="B14635" t="s">
        <v>20</v>
      </c>
      <c r="C14635" t="s">
        <v>21</v>
      </c>
      <c r="D14635" t="s">
        <v>22</v>
      </c>
      <c r="E14635" t="s">
        <v>777</v>
      </c>
      <c r="F14635" t="s">
        <v>778</v>
      </c>
      <c r="G14635" t="s">
        <v>290</v>
      </c>
      <c r="H14635" t="s">
        <v>112</v>
      </c>
      <c r="I14635">
        <v>22</v>
      </c>
      <c r="J14635">
        <v>17</v>
      </c>
      <c r="K14635">
        <v>7084</v>
      </c>
      <c r="L14635" t="s">
        <v>471</v>
      </c>
      <c r="M14635" s="2">
        <f>+Table3[[#This Row],[CHW]]/Table3[[#This Row],[Count of Airbill Number]]</f>
        <v>1.2941176470588236</v>
      </c>
    </row>
    <row r="14636" spans="2:13">
      <c r="B14636" t="s">
        <v>20</v>
      </c>
      <c r="C14636" t="s">
        <v>21</v>
      </c>
      <c r="D14636" t="s">
        <v>22</v>
      </c>
      <c r="E14636" t="s">
        <v>777</v>
      </c>
      <c r="F14636" t="s">
        <v>776</v>
      </c>
      <c r="G14636" t="s">
        <v>290</v>
      </c>
      <c r="H14636" t="s">
        <v>32</v>
      </c>
      <c r="I14636">
        <v>22</v>
      </c>
      <c r="J14636">
        <v>3</v>
      </c>
      <c r="K14636">
        <v>7085</v>
      </c>
      <c r="L14636" t="s">
        <v>471</v>
      </c>
      <c r="M14636" s="2">
        <f>+Table3[[#This Row],[CHW]]/Table3[[#This Row],[Count of Airbill Number]]</f>
        <v>7.333333333333333</v>
      </c>
    </row>
    <row r="14637" spans="2:13">
      <c r="B14637" t="s">
        <v>20</v>
      </c>
      <c r="C14637" t="s">
        <v>21</v>
      </c>
      <c r="D14637" t="s">
        <v>22</v>
      </c>
      <c r="E14637" t="s">
        <v>778</v>
      </c>
      <c r="F14637" t="s">
        <v>776</v>
      </c>
      <c r="G14637" t="s">
        <v>112</v>
      </c>
      <c r="H14637" t="s">
        <v>116</v>
      </c>
      <c r="I14637">
        <v>22</v>
      </c>
      <c r="J14637">
        <v>22</v>
      </c>
      <c r="K14637">
        <v>7086</v>
      </c>
      <c r="L14637" t="s">
        <v>471</v>
      </c>
      <c r="M14637" s="2">
        <f>+Table3[[#This Row],[CHW]]/Table3[[#This Row],[Count of Airbill Number]]</f>
        <v>1</v>
      </c>
    </row>
    <row r="14638" spans="2:13">
      <c r="B14638" t="s">
        <v>20</v>
      </c>
      <c r="C14638" t="s">
        <v>21</v>
      </c>
      <c r="D14638" t="s">
        <v>22</v>
      </c>
      <c r="E14638" t="s">
        <v>778</v>
      </c>
      <c r="F14638" t="s">
        <v>776</v>
      </c>
      <c r="G14638" t="s">
        <v>51</v>
      </c>
      <c r="H14638" t="s">
        <v>312</v>
      </c>
      <c r="I14638">
        <v>22</v>
      </c>
      <c r="J14638">
        <v>1</v>
      </c>
      <c r="K14638">
        <v>7087</v>
      </c>
      <c r="L14638" t="s">
        <v>471</v>
      </c>
      <c r="M14638" s="2">
        <f>+Table3[[#This Row],[CHW]]/Table3[[#This Row],[Count of Airbill Number]]</f>
        <v>22</v>
      </c>
    </row>
    <row r="14639" spans="2:13">
      <c r="B14639" t="s">
        <v>20</v>
      </c>
      <c r="C14639" t="s">
        <v>21</v>
      </c>
      <c r="D14639" t="s">
        <v>22</v>
      </c>
      <c r="E14639" t="s">
        <v>776</v>
      </c>
      <c r="F14639" t="s">
        <v>776</v>
      </c>
      <c r="G14639" t="s">
        <v>122</v>
      </c>
      <c r="H14639" t="s">
        <v>32</v>
      </c>
      <c r="I14639">
        <v>22</v>
      </c>
      <c r="J14639">
        <v>4</v>
      </c>
      <c r="K14639">
        <v>7088</v>
      </c>
      <c r="L14639" t="s">
        <v>471</v>
      </c>
      <c r="M14639" s="2">
        <f>+Table3[[#This Row],[CHW]]/Table3[[#This Row],[Count of Airbill Number]]</f>
        <v>5.5</v>
      </c>
    </row>
    <row r="14640" spans="2:13">
      <c r="B14640" t="s">
        <v>20</v>
      </c>
      <c r="C14640" t="s">
        <v>21</v>
      </c>
      <c r="D14640" t="s">
        <v>22</v>
      </c>
      <c r="E14640" t="s">
        <v>778</v>
      </c>
      <c r="F14640" t="s">
        <v>778</v>
      </c>
      <c r="G14640" t="s">
        <v>283</v>
      </c>
      <c r="H14640" t="s">
        <v>90</v>
      </c>
      <c r="I14640">
        <v>22</v>
      </c>
      <c r="J14640">
        <v>17</v>
      </c>
      <c r="K14640">
        <v>7089</v>
      </c>
      <c r="L14640" t="s">
        <v>471</v>
      </c>
      <c r="M14640" s="2">
        <f>+Table3[[#This Row],[CHW]]/Table3[[#This Row],[Count of Airbill Number]]</f>
        <v>1.2941176470588236</v>
      </c>
    </row>
    <row r="14641" spans="2:13">
      <c r="B14641" t="s">
        <v>20</v>
      </c>
      <c r="C14641" t="s">
        <v>21</v>
      </c>
      <c r="D14641" t="s">
        <v>22</v>
      </c>
      <c r="E14641" t="s">
        <v>777</v>
      </c>
      <c r="F14641" t="s">
        <v>776</v>
      </c>
      <c r="G14641" t="s">
        <v>162</v>
      </c>
      <c r="H14641" t="s">
        <v>216</v>
      </c>
      <c r="I14641">
        <v>22</v>
      </c>
      <c r="J14641">
        <v>1</v>
      </c>
      <c r="K14641">
        <v>7090</v>
      </c>
      <c r="L14641" t="s">
        <v>471</v>
      </c>
      <c r="M14641" s="2">
        <f>+Table3[[#This Row],[CHW]]/Table3[[#This Row],[Count of Airbill Number]]</f>
        <v>22</v>
      </c>
    </row>
    <row r="14642" spans="2:13">
      <c r="B14642" t="s">
        <v>20</v>
      </c>
      <c r="C14642" t="s">
        <v>21</v>
      </c>
      <c r="D14642" t="s">
        <v>22</v>
      </c>
      <c r="E14642" t="s">
        <v>777</v>
      </c>
      <c r="F14642" t="s">
        <v>777</v>
      </c>
      <c r="G14642" t="s">
        <v>27</v>
      </c>
      <c r="H14642" t="s">
        <v>374</v>
      </c>
      <c r="I14642">
        <v>22</v>
      </c>
      <c r="J14642">
        <v>5</v>
      </c>
      <c r="K14642">
        <v>7091</v>
      </c>
      <c r="L14642" t="s">
        <v>471</v>
      </c>
      <c r="M14642" s="2">
        <f>+Table3[[#This Row],[CHW]]/Table3[[#This Row],[Count of Airbill Number]]</f>
        <v>4.4000000000000004</v>
      </c>
    </row>
    <row r="14643" spans="2:13">
      <c r="B14643" t="s">
        <v>20</v>
      </c>
      <c r="C14643" t="s">
        <v>21</v>
      </c>
      <c r="D14643" t="s">
        <v>22</v>
      </c>
      <c r="E14643" t="s">
        <v>778</v>
      </c>
      <c r="F14643" t="s">
        <v>778</v>
      </c>
      <c r="G14643" t="s">
        <v>298</v>
      </c>
      <c r="H14643" t="s">
        <v>86</v>
      </c>
      <c r="I14643">
        <v>22</v>
      </c>
      <c r="J14643">
        <v>21</v>
      </c>
      <c r="K14643">
        <v>7092</v>
      </c>
      <c r="L14643" t="s">
        <v>471</v>
      </c>
      <c r="M14643" s="2">
        <f>+Table3[[#This Row],[CHW]]/Table3[[#This Row],[Count of Airbill Number]]</f>
        <v>1.0476190476190477</v>
      </c>
    </row>
    <row r="14644" spans="2:13">
      <c r="B14644" t="s">
        <v>20</v>
      </c>
      <c r="C14644" t="s">
        <v>21</v>
      </c>
      <c r="D14644" t="s">
        <v>36</v>
      </c>
      <c r="E14644" t="s">
        <v>778</v>
      </c>
      <c r="F14644" t="s">
        <v>778</v>
      </c>
      <c r="G14644" t="s">
        <v>171</v>
      </c>
      <c r="H14644" t="s">
        <v>358</v>
      </c>
      <c r="I14644">
        <v>22</v>
      </c>
      <c r="J14644">
        <v>5</v>
      </c>
      <c r="K14644">
        <v>7093</v>
      </c>
      <c r="L14644" t="s">
        <v>471</v>
      </c>
      <c r="M14644" s="2">
        <f>+Table3[[#This Row],[CHW]]/Table3[[#This Row],[Count of Airbill Number]]</f>
        <v>4.4000000000000004</v>
      </c>
    </row>
    <row r="14645" spans="2:13">
      <c r="B14645" t="s">
        <v>20</v>
      </c>
      <c r="C14645" t="s">
        <v>21</v>
      </c>
      <c r="D14645" t="s">
        <v>36</v>
      </c>
      <c r="E14645" t="s">
        <v>776</v>
      </c>
      <c r="F14645" t="s">
        <v>776</v>
      </c>
      <c r="G14645" t="s">
        <v>37</v>
      </c>
      <c r="H14645" t="s">
        <v>33</v>
      </c>
      <c r="I14645">
        <v>22</v>
      </c>
      <c r="J14645">
        <v>18</v>
      </c>
      <c r="K14645">
        <v>7094</v>
      </c>
      <c r="L14645" t="s">
        <v>471</v>
      </c>
      <c r="M14645" s="2">
        <f>+Table3[[#This Row],[CHW]]/Table3[[#This Row],[Count of Airbill Number]]</f>
        <v>1.2222222222222223</v>
      </c>
    </row>
    <row r="14646" spans="2:13">
      <c r="B14646" t="s">
        <v>20</v>
      </c>
      <c r="C14646" t="s">
        <v>21</v>
      </c>
      <c r="D14646" t="s">
        <v>36</v>
      </c>
      <c r="E14646" t="s">
        <v>778</v>
      </c>
      <c r="F14646" t="s">
        <v>778</v>
      </c>
      <c r="G14646" t="s">
        <v>291</v>
      </c>
      <c r="H14646" t="s">
        <v>150</v>
      </c>
      <c r="I14646">
        <v>22</v>
      </c>
      <c r="J14646">
        <v>9</v>
      </c>
      <c r="K14646">
        <v>7095</v>
      </c>
      <c r="L14646" t="s">
        <v>471</v>
      </c>
      <c r="M14646" s="2">
        <f>+Table3[[#This Row],[CHW]]/Table3[[#This Row],[Count of Airbill Number]]</f>
        <v>2.4444444444444446</v>
      </c>
    </row>
    <row r="14647" spans="2:13">
      <c r="B14647" t="s">
        <v>20</v>
      </c>
      <c r="C14647" t="s">
        <v>472</v>
      </c>
      <c r="D14647" t="s">
        <v>22</v>
      </c>
      <c r="E14647" t="s">
        <v>778</v>
      </c>
      <c r="F14647" t="s">
        <v>778</v>
      </c>
      <c r="G14647" t="s">
        <v>689</v>
      </c>
      <c r="H14647" t="s">
        <v>112</v>
      </c>
      <c r="I14647">
        <v>22</v>
      </c>
      <c r="J14647">
        <v>2</v>
      </c>
      <c r="K14647">
        <v>7096</v>
      </c>
      <c r="L14647" t="s">
        <v>471</v>
      </c>
      <c r="M14647" s="2">
        <f>+Table3[[#This Row],[CHW]]/Table3[[#This Row],[Count of Airbill Number]]</f>
        <v>11</v>
      </c>
    </row>
    <row r="14648" spans="2:13">
      <c r="B14648" t="s">
        <v>20</v>
      </c>
      <c r="C14648" t="s">
        <v>472</v>
      </c>
      <c r="D14648" t="s">
        <v>22</v>
      </c>
      <c r="E14648" t="s">
        <v>778</v>
      </c>
      <c r="F14648" t="s">
        <v>778</v>
      </c>
      <c r="G14648" t="s">
        <v>233</v>
      </c>
      <c r="H14648" t="s">
        <v>269</v>
      </c>
      <c r="I14648">
        <v>22</v>
      </c>
      <c r="J14648">
        <v>3</v>
      </c>
      <c r="K14648">
        <v>7097</v>
      </c>
      <c r="L14648" t="s">
        <v>471</v>
      </c>
      <c r="M14648" s="2">
        <f>+Table3[[#This Row],[CHW]]/Table3[[#This Row],[Count of Airbill Number]]</f>
        <v>7.333333333333333</v>
      </c>
    </row>
    <row r="14649" spans="2:13">
      <c r="B14649" t="s">
        <v>20</v>
      </c>
      <c r="C14649" t="s">
        <v>472</v>
      </c>
      <c r="D14649" t="s">
        <v>22</v>
      </c>
      <c r="E14649" t="s">
        <v>778</v>
      </c>
      <c r="F14649" t="s">
        <v>778</v>
      </c>
      <c r="G14649" t="s">
        <v>233</v>
      </c>
      <c r="H14649" t="s">
        <v>724</v>
      </c>
      <c r="I14649">
        <v>22</v>
      </c>
      <c r="J14649">
        <v>1</v>
      </c>
      <c r="K14649">
        <v>7098</v>
      </c>
      <c r="L14649" t="s">
        <v>471</v>
      </c>
      <c r="M14649" s="2">
        <f>+Table3[[#This Row],[CHW]]/Table3[[#This Row],[Count of Airbill Number]]</f>
        <v>22</v>
      </c>
    </row>
    <row r="14650" spans="2:13">
      <c r="B14650" t="s">
        <v>20</v>
      </c>
      <c r="C14650" t="s">
        <v>472</v>
      </c>
      <c r="D14650" t="s">
        <v>22</v>
      </c>
      <c r="E14650" t="s">
        <v>776</v>
      </c>
      <c r="F14650" t="s">
        <v>776</v>
      </c>
      <c r="G14650" t="s">
        <v>63</v>
      </c>
      <c r="H14650" t="s">
        <v>41</v>
      </c>
      <c r="I14650">
        <v>22</v>
      </c>
      <c r="J14650">
        <v>1</v>
      </c>
      <c r="K14650">
        <v>7099</v>
      </c>
      <c r="L14650" t="s">
        <v>471</v>
      </c>
      <c r="M14650" s="2">
        <f>+Table3[[#This Row],[CHW]]/Table3[[#This Row],[Count of Airbill Number]]</f>
        <v>22</v>
      </c>
    </row>
    <row r="14651" spans="2:13">
      <c r="B14651" t="s">
        <v>20</v>
      </c>
      <c r="C14651" t="s">
        <v>472</v>
      </c>
      <c r="D14651" t="s">
        <v>22</v>
      </c>
      <c r="E14651" t="s">
        <v>776</v>
      </c>
      <c r="F14651" t="s">
        <v>776</v>
      </c>
      <c r="G14651" t="s">
        <v>63</v>
      </c>
      <c r="H14651" t="s">
        <v>94</v>
      </c>
      <c r="I14651">
        <v>22</v>
      </c>
      <c r="J14651">
        <v>1</v>
      </c>
      <c r="K14651">
        <v>7100</v>
      </c>
      <c r="L14651" t="s">
        <v>471</v>
      </c>
      <c r="M14651" s="2">
        <f>+Table3[[#This Row],[CHW]]/Table3[[#This Row],[Count of Airbill Number]]</f>
        <v>22</v>
      </c>
    </row>
    <row r="14652" spans="2:13">
      <c r="B14652" t="s">
        <v>20</v>
      </c>
      <c r="C14652" t="s">
        <v>472</v>
      </c>
      <c r="D14652" t="s">
        <v>22</v>
      </c>
      <c r="E14652" t="s">
        <v>776</v>
      </c>
      <c r="F14652" t="s">
        <v>776</v>
      </c>
      <c r="G14652" t="s">
        <v>63</v>
      </c>
      <c r="H14652" t="s">
        <v>170</v>
      </c>
      <c r="I14652">
        <v>22</v>
      </c>
      <c r="J14652">
        <v>1</v>
      </c>
      <c r="K14652">
        <v>7101</v>
      </c>
      <c r="L14652" t="s">
        <v>471</v>
      </c>
      <c r="M14652" s="2">
        <f>+Table3[[#This Row],[CHW]]/Table3[[#This Row],[Count of Airbill Number]]</f>
        <v>22</v>
      </c>
    </row>
    <row r="14653" spans="2:13">
      <c r="B14653" t="s">
        <v>20</v>
      </c>
      <c r="C14653" t="s">
        <v>472</v>
      </c>
      <c r="D14653" t="s">
        <v>22</v>
      </c>
      <c r="E14653" t="s">
        <v>778</v>
      </c>
      <c r="F14653" t="s">
        <v>778</v>
      </c>
      <c r="G14653" t="s">
        <v>327</v>
      </c>
      <c r="H14653" t="s">
        <v>267</v>
      </c>
      <c r="I14653">
        <v>22</v>
      </c>
      <c r="J14653">
        <v>2</v>
      </c>
      <c r="K14653">
        <v>7102</v>
      </c>
      <c r="L14653" t="s">
        <v>471</v>
      </c>
      <c r="M14653" s="2">
        <f>+Table3[[#This Row],[CHW]]/Table3[[#This Row],[Count of Airbill Number]]</f>
        <v>11</v>
      </c>
    </row>
    <row r="14654" spans="2:13">
      <c r="B14654" t="s">
        <v>20</v>
      </c>
      <c r="C14654" t="s">
        <v>472</v>
      </c>
      <c r="D14654" t="s">
        <v>22</v>
      </c>
      <c r="E14654" t="s">
        <v>778</v>
      </c>
      <c r="F14654" t="s">
        <v>778</v>
      </c>
      <c r="G14654" t="s">
        <v>619</v>
      </c>
      <c r="H14654" t="s">
        <v>113</v>
      </c>
      <c r="I14654">
        <v>22</v>
      </c>
      <c r="J14654">
        <v>1</v>
      </c>
      <c r="K14654">
        <v>7103</v>
      </c>
      <c r="L14654" t="s">
        <v>471</v>
      </c>
      <c r="M14654" s="2">
        <f>+Table3[[#This Row],[CHW]]/Table3[[#This Row],[Count of Airbill Number]]</f>
        <v>22</v>
      </c>
    </row>
    <row r="14655" spans="2:13">
      <c r="B14655" t="s">
        <v>20</v>
      </c>
      <c r="C14655" t="s">
        <v>472</v>
      </c>
      <c r="D14655" t="s">
        <v>22</v>
      </c>
      <c r="E14655" t="s">
        <v>778</v>
      </c>
      <c r="F14655" t="s">
        <v>778</v>
      </c>
      <c r="G14655" t="s">
        <v>112</v>
      </c>
      <c r="H14655" t="s">
        <v>91</v>
      </c>
      <c r="I14655">
        <v>22</v>
      </c>
      <c r="J14655">
        <v>2</v>
      </c>
      <c r="K14655">
        <v>7104</v>
      </c>
      <c r="L14655" t="s">
        <v>471</v>
      </c>
      <c r="M14655" s="2">
        <f>+Table3[[#This Row],[CHW]]/Table3[[#This Row],[Count of Airbill Number]]</f>
        <v>11</v>
      </c>
    </row>
    <row r="14656" spans="2:13">
      <c r="B14656" t="s">
        <v>20</v>
      </c>
      <c r="C14656" t="s">
        <v>472</v>
      </c>
      <c r="D14656" t="s">
        <v>22</v>
      </c>
      <c r="E14656" t="s">
        <v>778</v>
      </c>
      <c r="F14656" t="s">
        <v>778</v>
      </c>
      <c r="G14656" t="s">
        <v>150</v>
      </c>
      <c r="H14656" t="s">
        <v>725</v>
      </c>
      <c r="I14656">
        <v>22</v>
      </c>
      <c r="J14656">
        <v>1</v>
      </c>
      <c r="K14656">
        <v>7105</v>
      </c>
      <c r="L14656" t="s">
        <v>471</v>
      </c>
      <c r="M14656" s="2">
        <f>+Table3[[#This Row],[CHW]]/Table3[[#This Row],[Count of Airbill Number]]</f>
        <v>22</v>
      </c>
    </row>
    <row r="14657" spans="2:13">
      <c r="B14657" t="s">
        <v>20</v>
      </c>
      <c r="C14657" t="s">
        <v>472</v>
      </c>
      <c r="D14657" t="s">
        <v>22</v>
      </c>
      <c r="E14657" t="s">
        <v>778</v>
      </c>
      <c r="F14657" t="s">
        <v>778</v>
      </c>
      <c r="G14657" t="s">
        <v>173</v>
      </c>
      <c r="H14657" t="s">
        <v>405</v>
      </c>
      <c r="I14657">
        <v>22</v>
      </c>
      <c r="J14657">
        <v>1</v>
      </c>
      <c r="K14657">
        <v>7106</v>
      </c>
      <c r="L14657" t="s">
        <v>471</v>
      </c>
      <c r="M14657" s="2">
        <f>+Table3[[#This Row],[CHW]]/Table3[[#This Row],[Count of Airbill Number]]</f>
        <v>22</v>
      </c>
    </row>
    <row r="14658" spans="2:13">
      <c r="B14658" t="s">
        <v>20</v>
      </c>
      <c r="C14658" t="s">
        <v>472</v>
      </c>
      <c r="D14658" t="s">
        <v>22</v>
      </c>
      <c r="E14658" t="s">
        <v>776</v>
      </c>
      <c r="F14658" t="s">
        <v>776</v>
      </c>
      <c r="G14658" t="s">
        <v>479</v>
      </c>
      <c r="H14658" t="s">
        <v>477</v>
      </c>
      <c r="I14658">
        <v>22</v>
      </c>
      <c r="J14658">
        <v>3</v>
      </c>
      <c r="K14658">
        <v>7107</v>
      </c>
      <c r="L14658" t="s">
        <v>471</v>
      </c>
      <c r="M14658" s="2">
        <f>+Table3[[#This Row],[CHW]]/Table3[[#This Row],[Count of Airbill Number]]</f>
        <v>7.333333333333333</v>
      </c>
    </row>
    <row r="14659" spans="2:13">
      <c r="B14659" t="s">
        <v>20</v>
      </c>
      <c r="C14659" t="s">
        <v>472</v>
      </c>
      <c r="D14659" t="s">
        <v>22</v>
      </c>
      <c r="E14659" t="s">
        <v>778</v>
      </c>
      <c r="F14659" t="s">
        <v>777</v>
      </c>
      <c r="G14659" t="s">
        <v>171</v>
      </c>
      <c r="H14659" t="s">
        <v>38</v>
      </c>
      <c r="I14659">
        <v>22</v>
      </c>
      <c r="J14659">
        <v>2</v>
      </c>
      <c r="K14659">
        <v>7108</v>
      </c>
      <c r="L14659" t="s">
        <v>471</v>
      </c>
      <c r="M14659" s="2">
        <f>+Table3[[#This Row],[CHW]]/Table3[[#This Row],[Count of Airbill Number]]</f>
        <v>11</v>
      </c>
    </row>
    <row r="14660" spans="2:13">
      <c r="B14660" t="s">
        <v>20</v>
      </c>
      <c r="C14660" t="s">
        <v>472</v>
      </c>
      <c r="D14660" t="s">
        <v>22</v>
      </c>
      <c r="E14660" t="s">
        <v>778</v>
      </c>
      <c r="F14660" t="s">
        <v>776</v>
      </c>
      <c r="G14660" t="s">
        <v>171</v>
      </c>
      <c r="H14660" t="s">
        <v>578</v>
      </c>
      <c r="I14660">
        <v>22</v>
      </c>
      <c r="J14660">
        <v>2</v>
      </c>
      <c r="K14660">
        <v>7109</v>
      </c>
      <c r="L14660" t="s">
        <v>471</v>
      </c>
      <c r="M14660" s="2">
        <f>+Table3[[#This Row],[CHW]]/Table3[[#This Row],[Count of Airbill Number]]</f>
        <v>11</v>
      </c>
    </row>
    <row r="14661" spans="2:13">
      <c r="B14661" t="s">
        <v>20</v>
      </c>
      <c r="C14661" t="s">
        <v>472</v>
      </c>
      <c r="D14661" t="s">
        <v>22</v>
      </c>
      <c r="E14661" t="s">
        <v>776</v>
      </c>
      <c r="F14661" t="s">
        <v>778</v>
      </c>
      <c r="G14661" t="s">
        <v>31</v>
      </c>
      <c r="H14661" t="s">
        <v>333</v>
      </c>
      <c r="I14661">
        <v>22</v>
      </c>
      <c r="J14661">
        <v>1</v>
      </c>
      <c r="K14661">
        <v>7110</v>
      </c>
      <c r="L14661" t="s">
        <v>471</v>
      </c>
      <c r="M14661" s="2">
        <f>+Table3[[#This Row],[CHW]]/Table3[[#This Row],[Count of Airbill Number]]</f>
        <v>22</v>
      </c>
    </row>
    <row r="14662" spans="2:13">
      <c r="B14662" t="s">
        <v>20</v>
      </c>
      <c r="C14662" t="s">
        <v>472</v>
      </c>
      <c r="D14662" t="s">
        <v>22</v>
      </c>
      <c r="E14662" t="s">
        <v>778</v>
      </c>
      <c r="F14662" t="s">
        <v>778</v>
      </c>
      <c r="G14662" t="s">
        <v>51</v>
      </c>
      <c r="H14662" t="s">
        <v>677</v>
      </c>
      <c r="I14662">
        <v>22</v>
      </c>
      <c r="J14662">
        <v>2</v>
      </c>
      <c r="K14662">
        <v>7111</v>
      </c>
      <c r="L14662" t="s">
        <v>471</v>
      </c>
      <c r="M14662" s="2">
        <f>+Table3[[#This Row],[CHW]]/Table3[[#This Row],[Count of Airbill Number]]</f>
        <v>11</v>
      </c>
    </row>
    <row r="14663" spans="2:13">
      <c r="B14663" t="s">
        <v>20</v>
      </c>
      <c r="C14663" t="s">
        <v>472</v>
      </c>
      <c r="D14663" t="s">
        <v>22</v>
      </c>
      <c r="E14663" t="s">
        <v>776</v>
      </c>
      <c r="F14663" t="s">
        <v>778</v>
      </c>
      <c r="G14663" t="s">
        <v>122</v>
      </c>
      <c r="H14663" t="s">
        <v>311</v>
      </c>
      <c r="I14663">
        <v>22</v>
      </c>
      <c r="J14663">
        <v>2</v>
      </c>
      <c r="K14663">
        <v>7112</v>
      </c>
      <c r="L14663" t="s">
        <v>471</v>
      </c>
      <c r="M14663" s="2">
        <f>+Table3[[#This Row],[CHW]]/Table3[[#This Row],[Count of Airbill Number]]</f>
        <v>11</v>
      </c>
    </row>
    <row r="14664" spans="2:13">
      <c r="B14664" t="s">
        <v>20</v>
      </c>
      <c r="C14664" t="s">
        <v>472</v>
      </c>
      <c r="D14664" t="s">
        <v>22</v>
      </c>
      <c r="E14664" t="s">
        <v>778</v>
      </c>
      <c r="F14664" t="s">
        <v>778</v>
      </c>
      <c r="G14664" t="s">
        <v>161</v>
      </c>
      <c r="H14664" t="s">
        <v>51</v>
      </c>
      <c r="I14664">
        <v>22</v>
      </c>
      <c r="J14664">
        <v>1</v>
      </c>
      <c r="K14664">
        <v>7113</v>
      </c>
      <c r="L14664" t="s">
        <v>471</v>
      </c>
      <c r="M14664" s="2">
        <f>+Table3[[#This Row],[CHW]]/Table3[[#This Row],[Count of Airbill Number]]</f>
        <v>22</v>
      </c>
    </row>
    <row r="14665" spans="2:13">
      <c r="B14665" t="s">
        <v>20</v>
      </c>
      <c r="C14665" t="s">
        <v>472</v>
      </c>
      <c r="D14665" t="s">
        <v>22</v>
      </c>
      <c r="E14665" t="s">
        <v>776</v>
      </c>
      <c r="F14665" t="s">
        <v>778</v>
      </c>
      <c r="G14665" t="s">
        <v>57</v>
      </c>
      <c r="H14665" t="s">
        <v>124</v>
      </c>
      <c r="I14665">
        <v>22</v>
      </c>
      <c r="J14665">
        <v>2</v>
      </c>
      <c r="K14665">
        <v>7114</v>
      </c>
      <c r="L14665" t="s">
        <v>471</v>
      </c>
      <c r="M14665" s="2">
        <f>+Table3[[#This Row],[CHW]]/Table3[[#This Row],[Count of Airbill Number]]</f>
        <v>11</v>
      </c>
    </row>
    <row r="14666" spans="2:13">
      <c r="B14666" t="s">
        <v>20</v>
      </c>
      <c r="C14666" t="s">
        <v>472</v>
      </c>
      <c r="D14666" t="s">
        <v>22</v>
      </c>
      <c r="E14666" t="s">
        <v>776</v>
      </c>
      <c r="F14666" t="s">
        <v>776</v>
      </c>
      <c r="G14666" t="s">
        <v>103</v>
      </c>
      <c r="H14666" t="s">
        <v>57</v>
      </c>
      <c r="I14666">
        <v>22</v>
      </c>
      <c r="J14666">
        <v>1</v>
      </c>
      <c r="K14666">
        <v>7115</v>
      </c>
      <c r="L14666" t="s">
        <v>471</v>
      </c>
      <c r="M14666" s="2">
        <f>+Table3[[#This Row],[CHW]]/Table3[[#This Row],[Count of Airbill Number]]</f>
        <v>22</v>
      </c>
    </row>
    <row r="14667" spans="2:13">
      <c r="B14667" t="s">
        <v>20</v>
      </c>
      <c r="C14667" t="s">
        <v>472</v>
      </c>
      <c r="D14667" t="s">
        <v>22</v>
      </c>
      <c r="E14667" t="s">
        <v>778</v>
      </c>
      <c r="F14667" t="s">
        <v>778</v>
      </c>
      <c r="G14667" t="s">
        <v>325</v>
      </c>
      <c r="H14667" t="s">
        <v>393</v>
      </c>
      <c r="I14667">
        <v>22</v>
      </c>
      <c r="J14667">
        <v>2</v>
      </c>
      <c r="K14667">
        <v>7116</v>
      </c>
      <c r="L14667" t="s">
        <v>471</v>
      </c>
      <c r="M14667" s="2">
        <f>+Table3[[#This Row],[CHW]]/Table3[[#This Row],[Count of Airbill Number]]</f>
        <v>11</v>
      </c>
    </row>
    <row r="14668" spans="2:13">
      <c r="B14668" t="s">
        <v>20</v>
      </c>
      <c r="C14668" t="s">
        <v>472</v>
      </c>
      <c r="D14668" t="s">
        <v>22</v>
      </c>
      <c r="E14668" t="s">
        <v>776</v>
      </c>
      <c r="F14668" t="s">
        <v>778</v>
      </c>
      <c r="G14668" t="s">
        <v>37</v>
      </c>
      <c r="H14668" t="s">
        <v>493</v>
      </c>
      <c r="I14668">
        <v>22</v>
      </c>
      <c r="J14668">
        <v>1</v>
      </c>
      <c r="K14668">
        <v>7117</v>
      </c>
      <c r="L14668" t="s">
        <v>471</v>
      </c>
      <c r="M14668" s="2">
        <f>+Table3[[#This Row],[CHW]]/Table3[[#This Row],[Count of Airbill Number]]</f>
        <v>22</v>
      </c>
    </row>
    <row r="14669" spans="2:13">
      <c r="B14669" t="s">
        <v>20</v>
      </c>
      <c r="C14669" t="s">
        <v>472</v>
      </c>
      <c r="D14669" t="s">
        <v>22</v>
      </c>
      <c r="E14669" t="s">
        <v>776</v>
      </c>
      <c r="F14669" t="s">
        <v>776</v>
      </c>
      <c r="G14669" t="s">
        <v>72</v>
      </c>
      <c r="H14669" t="s">
        <v>83</v>
      </c>
      <c r="I14669">
        <v>22</v>
      </c>
      <c r="J14669">
        <v>1</v>
      </c>
      <c r="K14669">
        <v>7118</v>
      </c>
      <c r="L14669" t="s">
        <v>471</v>
      </c>
      <c r="M14669" s="2">
        <f>+Table3[[#This Row],[CHW]]/Table3[[#This Row],[Count of Airbill Number]]</f>
        <v>22</v>
      </c>
    </row>
    <row r="14670" spans="2:13">
      <c r="B14670" t="s">
        <v>20</v>
      </c>
      <c r="C14670" t="s">
        <v>472</v>
      </c>
      <c r="D14670" t="s">
        <v>22</v>
      </c>
      <c r="E14670" t="s">
        <v>778</v>
      </c>
      <c r="F14670" t="s">
        <v>776</v>
      </c>
      <c r="G14670" t="s">
        <v>174</v>
      </c>
      <c r="H14670" t="s">
        <v>37</v>
      </c>
      <c r="I14670">
        <v>22</v>
      </c>
      <c r="J14670">
        <v>2</v>
      </c>
      <c r="K14670">
        <v>7119</v>
      </c>
      <c r="L14670" t="s">
        <v>471</v>
      </c>
      <c r="M14670" s="2">
        <f>+Table3[[#This Row],[CHW]]/Table3[[#This Row],[Count of Airbill Number]]</f>
        <v>11</v>
      </c>
    </row>
    <row r="14671" spans="2:13">
      <c r="B14671" t="s">
        <v>20</v>
      </c>
      <c r="C14671" t="s">
        <v>472</v>
      </c>
      <c r="D14671" t="s">
        <v>22</v>
      </c>
      <c r="E14671" t="s">
        <v>776</v>
      </c>
      <c r="F14671" t="s">
        <v>776</v>
      </c>
      <c r="G14671" t="s">
        <v>85</v>
      </c>
      <c r="H14671" t="s">
        <v>142</v>
      </c>
      <c r="I14671">
        <v>22</v>
      </c>
      <c r="J14671">
        <v>2</v>
      </c>
      <c r="K14671">
        <v>7120</v>
      </c>
      <c r="L14671" t="s">
        <v>471</v>
      </c>
      <c r="M14671" s="2">
        <f>+Table3[[#This Row],[CHW]]/Table3[[#This Row],[Count of Airbill Number]]</f>
        <v>11</v>
      </c>
    </row>
    <row r="14672" spans="2:13">
      <c r="B14672" t="s">
        <v>20</v>
      </c>
      <c r="C14672" t="s">
        <v>472</v>
      </c>
      <c r="D14672" t="s">
        <v>22</v>
      </c>
      <c r="E14672" t="s">
        <v>776</v>
      </c>
      <c r="F14672" t="s">
        <v>776</v>
      </c>
      <c r="G14672" t="s">
        <v>69</v>
      </c>
      <c r="H14672" t="s">
        <v>31</v>
      </c>
      <c r="I14672">
        <v>22</v>
      </c>
      <c r="J14672">
        <v>2</v>
      </c>
      <c r="K14672">
        <v>7121</v>
      </c>
      <c r="L14672" t="s">
        <v>471</v>
      </c>
      <c r="M14672" s="2">
        <f>+Table3[[#This Row],[CHW]]/Table3[[#This Row],[Count of Airbill Number]]</f>
        <v>11</v>
      </c>
    </row>
    <row r="14673" spans="2:13">
      <c r="B14673" t="s">
        <v>20</v>
      </c>
      <c r="C14673" t="s">
        <v>472</v>
      </c>
      <c r="D14673" t="s">
        <v>22</v>
      </c>
      <c r="E14673" t="s">
        <v>777</v>
      </c>
      <c r="F14673" t="s">
        <v>778</v>
      </c>
      <c r="G14673" t="s">
        <v>162</v>
      </c>
      <c r="H14673" t="s">
        <v>267</v>
      </c>
      <c r="I14673">
        <v>22</v>
      </c>
      <c r="J14673">
        <v>1</v>
      </c>
      <c r="K14673">
        <v>7122</v>
      </c>
      <c r="L14673" t="s">
        <v>471</v>
      </c>
      <c r="M14673" s="2">
        <f>+Table3[[#This Row],[CHW]]/Table3[[#This Row],[Count of Airbill Number]]</f>
        <v>22</v>
      </c>
    </row>
    <row r="14674" spans="2:13">
      <c r="B14674" t="s">
        <v>20</v>
      </c>
      <c r="C14674" t="s">
        <v>472</v>
      </c>
      <c r="D14674" t="s">
        <v>22</v>
      </c>
      <c r="E14674" t="s">
        <v>776</v>
      </c>
      <c r="F14674" t="s">
        <v>776</v>
      </c>
      <c r="G14674" t="s">
        <v>53</v>
      </c>
      <c r="H14674" t="s">
        <v>84</v>
      </c>
      <c r="I14674">
        <v>22</v>
      </c>
      <c r="J14674">
        <v>1</v>
      </c>
      <c r="K14674">
        <v>7123</v>
      </c>
      <c r="L14674" t="s">
        <v>471</v>
      </c>
      <c r="M14674" s="2">
        <f>+Table3[[#This Row],[CHW]]/Table3[[#This Row],[Count of Airbill Number]]</f>
        <v>22</v>
      </c>
    </row>
    <row r="14675" spans="2:13">
      <c r="B14675" t="s">
        <v>20</v>
      </c>
      <c r="C14675" t="s">
        <v>472</v>
      </c>
      <c r="D14675" t="s">
        <v>22</v>
      </c>
      <c r="E14675" t="s">
        <v>777</v>
      </c>
      <c r="F14675" t="s">
        <v>777</v>
      </c>
      <c r="G14675" t="s">
        <v>27</v>
      </c>
      <c r="H14675" t="s">
        <v>625</v>
      </c>
      <c r="I14675">
        <v>22</v>
      </c>
      <c r="J14675">
        <v>1</v>
      </c>
      <c r="K14675">
        <v>7124</v>
      </c>
      <c r="L14675" t="s">
        <v>471</v>
      </c>
      <c r="M14675" s="2">
        <f>+Table3[[#This Row],[CHW]]/Table3[[#This Row],[Count of Airbill Number]]</f>
        <v>22</v>
      </c>
    </row>
    <row r="14676" spans="2:13">
      <c r="B14676" t="s">
        <v>20</v>
      </c>
      <c r="C14676" t="s">
        <v>472</v>
      </c>
      <c r="D14676" t="s">
        <v>22</v>
      </c>
      <c r="E14676" t="s">
        <v>776</v>
      </c>
      <c r="F14676" t="s">
        <v>776</v>
      </c>
      <c r="G14676" t="s">
        <v>107</v>
      </c>
      <c r="H14676" t="s">
        <v>53</v>
      </c>
      <c r="I14676">
        <v>22</v>
      </c>
      <c r="J14676">
        <v>2</v>
      </c>
      <c r="K14676">
        <v>7125</v>
      </c>
      <c r="L14676" t="s">
        <v>471</v>
      </c>
      <c r="M14676" s="2">
        <f>+Table3[[#This Row],[CHW]]/Table3[[#This Row],[Count of Airbill Number]]</f>
        <v>11</v>
      </c>
    </row>
    <row r="14677" spans="2:13">
      <c r="B14677" t="s">
        <v>20</v>
      </c>
      <c r="C14677" t="s">
        <v>472</v>
      </c>
      <c r="D14677" t="s">
        <v>22</v>
      </c>
      <c r="E14677" t="s">
        <v>778</v>
      </c>
      <c r="F14677" t="s">
        <v>776</v>
      </c>
      <c r="G14677" t="s">
        <v>306</v>
      </c>
      <c r="H14677" t="s">
        <v>123</v>
      </c>
      <c r="I14677">
        <v>22</v>
      </c>
      <c r="J14677">
        <v>1</v>
      </c>
      <c r="K14677">
        <v>7126</v>
      </c>
      <c r="L14677" t="s">
        <v>471</v>
      </c>
      <c r="M14677" s="2">
        <f>+Table3[[#This Row],[CHW]]/Table3[[#This Row],[Count of Airbill Number]]</f>
        <v>22</v>
      </c>
    </row>
    <row r="14678" spans="2:13">
      <c r="B14678" t="s">
        <v>20</v>
      </c>
      <c r="C14678" t="s">
        <v>472</v>
      </c>
      <c r="D14678" t="s">
        <v>22</v>
      </c>
      <c r="E14678" t="s">
        <v>778</v>
      </c>
      <c r="F14678" t="s">
        <v>778</v>
      </c>
      <c r="G14678" t="s">
        <v>595</v>
      </c>
      <c r="H14678" t="s">
        <v>393</v>
      </c>
      <c r="I14678">
        <v>22</v>
      </c>
      <c r="J14678">
        <v>2</v>
      </c>
      <c r="K14678">
        <v>7127</v>
      </c>
      <c r="L14678" t="s">
        <v>471</v>
      </c>
      <c r="M14678" s="2">
        <f>+Table3[[#This Row],[CHW]]/Table3[[#This Row],[Count of Airbill Number]]</f>
        <v>11</v>
      </c>
    </row>
    <row r="14679" spans="2:13">
      <c r="B14679" t="s">
        <v>20</v>
      </c>
      <c r="C14679" t="s">
        <v>472</v>
      </c>
      <c r="D14679" t="s">
        <v>22</v>
      </c>
      <c r="E14679" t="s">
        <v>778</v>
      </c>
      <c r="F14679" t="s">
        <v>778</v>
      </c>
      <c r="G14679" t="s">
        <v>260</v>
      </c>
      <c r="H14679" t="s">
        <v>101</v>
      </c>
      <c r="I14679">
        <v>22</v>
      </c>
      <c r="J14679">
        <v>2</v>
      </c>
      <c r="K14679">
        <v>7128</v>
      </c>
      <c r="L14679" t="s">
        <v>471</v>
      </c>
      <c r="M14679" s="2">
        <f>+Table3[[#This Row],[CHW]]/Table3[[#This Row],[Count of Airbill Number]]</f>
        <v>11</v>
      </c>
    </row>
    <row r="14680" spans="2:13">
      <c r="B14680" t="s">
        <v>20</v>
      </c>
      <c r="C14680" t="s">
        <v>472</v>
      </c>
      <c r="D14680" t="s">
        <v>22</v>
      </c>
      <c r="E14680" t="s">
        <v>776</v>
      </c>
      <c r="F14680" t="s">
        <v>777</v>
      </c>
      <c r="G14680" t="s">
        <v>312</v>
      </c>
      <c r="H14680" t="s">
        <v>26</v>
      </c>
      <c r="I14680">
        <v>22</v>
      </c>
      <c r="J14680">
        <v>1</v>
      </c>
      <c r="K14680">
        <v>7129</v>
      </c>
      <c r="L14680" t="s">
        <v>471</v>
      </c>
      <c r="M14680" s="2">
        <f>+Table3[[#This Row],[CHW]]/Table3[[#This Row],[Count of Airbill Number]]</f>
        <v>22</v>
      </c>
    </row>
    <row r="14681" spans="2:13">
      <c r="B14681" t="s">
        <v>20</v>
      </c>
      <c r="C14681" t="s">
        <v>472</v>
      </c>
      <c r="D14681" t="s">
        <v>22</v>
      </c>
      <c r="E14681" t="s">
        <v>776</v>
      </c>
      <c r="F14681" t="s">
        <v>776</v>
      </c>
      <c r="G14681" t="s">
        <v>596</v>
      </c>
      <c r="H14681" t="s">
        <v>85</v>
      </c>
      <c r="I14681">
        <v>22</v>
      </c>
      <c r="J14681">
        <v>2</v>
      </c>
      <c r="K14681">
        <v>7130</v>
      </c>
      <c r="L14681" t="s">
        <v>471</v>
      </c>
      <c r="M14681" s="2">
        <f>+Table3[[#This Row],[CHW]]/Table3[[#This Row],[Count of Airbill Number]]</f>
        <v>11</v>
      </c>
    </row>
    <row r="14682" spans="2:13">
      <c r="B14682" t="s">
        <v>20</v>
      </c>
      <c r="C14682" t="s">
        <v>472</v>
      </c>
      <c r="D14682" t="s">
        <v>22</v>
      </c>
      <c r="E14682" t="s">
        <v>776</v>
      </c>
      <c r="F14682" t="s">
        <v>777</v>
      </c>
      <c r="G14682" t="s">
        <v>216</v>
      </c>
      <c r="H14682" t="s">
        <v>190</v>
      </c>
      <c r="I14682">
        <v>22</v>
      </c>
      <c r="J14682">
        <v>1</v>
      </c>
      <c r="K14682">
        <v>7131</v>
      </c>
      <c r="L14682" t="s">
        <v>471</v>
      </c>
      <c r="M14682" s="2">
        <f>+Table3[[#This Row],[CHW]]/Table3[[#This Row],[Count of Airbill Number]]</f>
        <v>22</v>
      </c>
    </row>
    <row r="14683" spans="2:13">
      <c r="B14683" t="s">
        <v>20</v>
      </c>
      <c r="C14683" t="s">
        <v>472</v>
      </c>
      <c r="D14683" t="s">
        <v>22</v>
      </c>
      <c r="E14683" t="s">
        <v>778</v>
      </c>
      <c r="F14683" t="s">
        <v>776</v>
      </c>
      <c r="G14683" t="s">
        <v>124</v>
      </c>
      <c r="H14683" t="s">
        <v>192</v>
      </c>
      <c r="I14683">
        <v>22</v>
      </c>
      <c r="J14683">
        <v>2</v>
      </c>
      <c r="K14683">
        <v>7132</v>
      </c>
      <c r="L14683" t="s">
        <v>471</v>
      </c>
      <c r="M14683" s="2">
        <f>+Table3[[#This Row],[CHW]]/Table3[[#This Row],[Count of Airbill Number]]</f>
        <v>11</v>
      </c>
    </row>
    <row r="14684" spans="2:13">
      <c r="B14684" t="s">
        <v>20</v>
      </c>
      <c r="C14684" t="s">
        <v>472</v>
      </c>
      <c r="D14684" t="s">
        <v>36</v>
      </c>
      <c r="E14684" t="s">
        <v>777</v>
      </c>
      <c r="F14684" t="s">
        <v>778</v>
      </c>
      <c r="G14684" t="s">
        <v>38</v>
      </c>
      <c r="H14684" t="s">
        <v>155</v>
      </c>
      <c r="I14684">
        <v>22</v>
      </c>
      <c r="J14684">
        <v>2</v>
      </c>
      <c r="K14684">
        <v>7133</v>
      </c>
      <c r="L14684" t="s">
        <v>471</v>
      </c>
      <c r="M14684" s="2">
        <f>+Table3[[#This Row],[CHW]]/Table3[[#This Row],[Count of Airbill Number]]</f>
        <v>11</v>
      </c>
    </row>
    <row r="14685" spans="2:13">
      <c r="B14685" t="s">
        <v>20</v>
      </c>
      <c r="C14685" t="s">
        <v>472</v>
      </c>
      <c r="D14685" t="s">
        <v>36</v>
      </c>
      <c r="E14685" t="s">
        <v>778</v>
      </c>
      <c r="F14685" t="s">
        <v>778</v>
      </c>
      <c r="G14685" t="s">
        <v>113</v>
      </c>
      <c r="H14685" t="s">
        <v>86</v>
      </c>
      <c r="I14685">
        <v>22</v>
      </c>
      <c r="J14685">
        <v>3</v>
      </c>
      <c r="K14685">
        <v>7134</v>
      </c>
      <c r="L14685" t="s">
        <v>471</v>
      </c>
      <c r="M14685" s="2">
        <f>+Table3[[#This Row],[CHW]]/Table3[[#This Row],[Count of Airbill Number]]</f>
        <v>7.333333333333333</v>
      </c>
    </row>
    <row r="14686" spans="2:13">
      <c r="B14686" t="s">
        <v>20</v>
      </c>
      <c r="C14686" t="s">
        <v>472</v>
      </c>
      <c r="D14686" t="s">
        <v>36</v>
      </c>
      <c r="E14686" t="s">
        <v>778</v>
      </c>
      <c r="F14686" t="s">
        <v>778</v>
      </c>
      <c r="G14686" t="s">
        <v>86</v>
      </c>
      <c r="H14686" t="s">
        <v>150</v>
      </c>
      <c r="I14686">
        <v>22</v>
      </c>
      <c r="J14686">
        <v>2</v>
      </c>
      <c r="K14686">
        <v>7135</v>
      </c>
      <c r="L14686" t="s">
        <v>471</v>
      </c>
      <c r="M14686" s="2">
        <f>+Table3[[#This Row],[CHW]]/Table3[[#This Row],[Count of Airbill Number]]</f>
        <v>11</v>
      </c>
    </row>
    <row r="14687" spans="2:13">
      <c r="B14687" t="s">
        <v>20</v>
      </c>
      <c r="C14687" t="s">
        <v>472</v>
      </c>
      <c r="D14687" t="s">
        <v>36</v>
      </c>
      <c r="E14687" t="s">
        <v>778</v>
      </c>
      <c r="F14687" t="s">
        <v>778</v>
      </c>
      <c r="G14687" t="s">
        <v>493</v>
      </c>
      <c r="H14687" t="s">
        <v>86</v>
      </c>
      <c r="I14687">
        <v>22</v>
      </c>
      <c r="J14687">
        <v>2</v>
      </c>
      <c r="K14687">
        <v>7136</v>
      </c>
      <c r="L14687" t="s">
        <v>471</v>
      </c>
      <c r="M14687" s="2">
        <f>+Table3[[#This Row],[CHW]]/Table3[[#This Row],[Count of Airbill Number]]</f>
        <v>11</v>
      </c>
    </row>
    <row r="14688" spans="2:13">
      <c r="B14688" t="s">
        <v>20</v>
      </c>
      <c r="C14688" t="s">
        <v>472</v>
      </c>
      <c r="D14688" t="s">
        <v>36</v>
      </c>
      <c r="E14688" t="s">
        <v>777</v>
      </c>
      <c r="F14688" t="s">
        <v>776</v>
      </c>
      <c r="G14688" t="s">
        <v>29</v>
      </c>
      <c r="H14688" t="s">
        <v>32</v>
      </c>
      <c r="I14688">
        <v>22</v>
      </c>
      <c r="J14688">
        <v>2</v>
      </c>
      <c r="K14688">
        <v>7137</v>
      </c>
      <c r="L14688" t="s">
        <v>471</v>
      </c>
      <c r="M14688" s="2">
        <f>+Table3[[#This Row],[CHW]]/Table3[[#This Row],[Count of Airbill Number]]</f>
        <v>11</v>
      </c>
    </row>
    <row r="14689" spans="2:13">
      <c r="B14689" t="s">
        <v>20</v>
      </c>
      <c r="C14689" t="s">
        <v>472</v>
      </c>
      <c r="D14689" t="s">
        <v>36</v>
      </c>
      <c r="E14689" t="s">
        <v>776</v>
      </c>
      <c r="F14689" t="s">
        <v>778</v>
      </c>
      <c r="G14689" t="s">
        <v>312</v>
      </c>
      <c r="H14689" t="s">
        <v>86</v>
      </c>
      <c r="I14689">
        <v>22</v>
      </c>
      <c r="J14689">
        <v>1</v>
      </c>
      <c r="K14689">
        <v>7138</v>
      </c>
      <c r="L14689" t="s">
        <v>471</v>
      </c>
      <c r="M14689" s="2">
        <f>+Table3[[#This Row],[CHW]]/Table3[[#This Row],[Count of Airbill Number]]</f>
        <v>22</v>
      </c>
    </row>
    <row r="14690" spans="2:13">
      <c r="B14690" t="s">
        <v>20</v>
      </c>
      <c r="C14690" t="s">
        <v>21</v>
      </c>
      <c r="D14690" t="s">
        <v>22</v>
      </c>
      <c r="E14690" t="s">
        <v>776</v>
      </c>
      <c r="F14690" t="s">
        <v>776</v>
      </c>
      <c r="G14690" t="s">
        <v>33</v>
      </c>
      <c r="H14690" t="s">
        <v>37</v>
      </c>
      <c r="I14690">
        <v>21.9</v>
      </c>
      <c r="J14690">
        <v>8</v>
      </c>
      <c r="K14690">
        <v>7139</v>
      </c>
      <c r="L14690" t="s">
        <v>471</v>
      </c>
      <c r="M14690" s="2">
        <f>+Table3[[#This Row],[CHW]]/Table3[[#This Row],[Count of Airbill Number]]</f>
        <v>2.7374999999999998</v>
      </c>
    </row>
    <row r="14691" spans="2:13">
      <c r="B14691" t="s">
        <v>20</v>
      </c>
      <c r="C14691" t="s">
        <v>21</v>
      </c>
      <c r="D14691" t="s">
        <v>22</v>
      </c>
      <c r="E14691" t="s">
        <v>778</v>
      </c>
      <c r="F14691" t="s">
        <v>778</v>
      </c>
      <c r="G14691" t="s">
        <v>86</v>
      </c>
      <c r="H14691" t="s">
        <v>174</v>
      </c>
      <c r="I14691">
        <v>21.9</v>
      </c>
      <c r="J14691">
        <v>8</v>
      </c>
      <c r="K14691">
        <v>7140</v>
      </c>
      <c r="L14691" t="s">
        <v>471</v>
      </c>
      <c r="M14691" s="2">
        <f>+Table3[[#This Row],[CHW]]/Table3[[#This Row],[Count of Airbill Number]]</f>
        <v>2.7374999999999998</v>
      </c>
    </row>
    <row r="14692" spans="2:13">
      <c r="B14692" t="s">
        <v>35</v>
      </c>
      <c r="C14692" t="s">
        <v>472</v>
      </c>
      <c r="D14692" t="s">
        <v>36</v>
      </c>
      <c r="E14692" t="s">
        <v>776</v>
      </c>
      <c r="F14692" t="s">
        <v>776</v>
      </c>
      <c r="G14692" t="s">
        <v>32</v>
      </c>
      <c r="H14692" t="s">
        <v>103</v>
      </c>
      <c r="I14692">
        <v>21.8</v>
      </c>
      <c r="J14692">
        <v>2</v>
      </c>
      <c r="K14692">
        <v>7141</v>
      </c>
      <c r="L14692" t="s">
        <v>471</v>
      </c>
      <c r="M14692" s="2">
        <f>+Table3[[#This Row],[CHW]]/Table3[[#This Row],[Count of Airbill Number]]</f>
        <v>10.9</v>
      </c>
    </row>
    <row r="14693" spans="2:13">
      <c r="B14693" t="s">
        <v>20</v>
      </c>
      <c r="C14693" t="s">
        <v>21</v>
      </c>
      <c r="D14693" t="s">
        <v>22</v>
      </c>
      <c r="E14693" t="s">
        <v>777</v>
      </c>
      <c r="F14693" t="s">
        <v>777</v>
      </c>
      <c r="G14693" t="s">
        <v>374</v>
      </c>
      <c r="H14693" t="s">
        <v>509</v>
      </c>
      <c r="I14693">
        <v>21.76</v>
      </c>
      <c r="J14693">
        <v>3</v>
      </c>
      <c r="K14693">
        <v>7142</v>
      </c>
      <c r="L14693" t="s">
        <v>471</v>
      </c>
      <c r="M14693" s="2">
        <f>+Table3[[#This Row],[CHW]]/Table3[[#This Row],[Count of Airbill Number]]</f>
        <v>7.2533333333333339</v>
      </c>
    </row>
    <row r="14694" spans="2:13">
      <c r="B14694" t="s">
        <v>20</v>
      </c>
      <c r="C14694" t="s">
        <v>472</v>
      </c>
      <c r="D14694" t="s">
        <v>22</v>
      </c>
      <c r="E14694" t="s">
        <v>778</v>
      </c>
      <c r="F14694" t="s">
        <v>776</v>
      </c>
      <c r="G14694" t="s">
        <v>150</v>
      </c>
      <c r="H14694" t="s">
        <v>533</v>
      </c>
      <c r="I14694">
        <v>21.76</v>
      </c>
      <c r="J14694">
        <v>2</v>
      </c>
      <c r="K14694">
        <v>7143</v>
      </c>
      <c r="L14694" t="s">
        <v>471</v>
      </c>
      <c r="M14694" s="2">
        <f>+Table3[[#This Row],[CHW]]/Table3[[#This Row],[Count of Airbill Number]]</f>
        <v>10.88</v>
      </c>
    </row>
    <row r="14695" spans="2:13">
      <c r="B14695" t="s">
        <v>20</v>
      </c>
      <c r="C14695" t="s">
        <v>21</v>
      </c>
      <c r="D14695" t="s">
        <v>22</v>
      </c>
      <c r="E14695" t="s">
        <v>776</v>
      </c>
      <c r="F14695" t="s">
        <v>777</v>
      </c>
      <c r="G14695" t="s">
        <v>31</v>
      </c>
      <c r="H14695" t="s">
        <v>205</v>
      </c>
      <c r="I14695">
        <v>21.75</v>
      </c>
      <c r="J14695">
        <v>4</v>
      </c>
      <c r="K14695">
        <v>7144</v>
      </c>
      <c r="L14695" t="s">
        <v>471</v>
      </c>
      <c r="M14695" s="2">
        <f>+Table3[[#This Row],[CHW]]/Table3[[#This Row],[Count of Airbill Number]]</f>
        <v>5.4375</v>
      </c>
    </row>
    <row r="14696" spans="2:13">
      <c r="B14696" t="s">
        <v>20</v>
      </c>
      <c r="C14696" t="s">
        <v>472</v>
      </c>
      <c r="D14696" t="s">
        <v>22</v>
      </c>
      <c r="E14696" t="s">
        <v>776</v>
      </c>
      <c r="F14696" t="s">
        <v>776</v>
      </c>
      <c r="G14696" t="s">
        <v>175</v>
      </c>
      <c r="H14696" t="s">
        <v>192</v>
      </c>
      <c r="I14696">
        <v>21.73</v>
      </c>
      <c r="J14696">
        <v>1</v>
      </c>
      <c r="K14696">
        <v>7145</v>
      </c>
      <c r="L14696" t="s">
        <v>471</v>
      </c>
      <c r="M14696" s="2">
        <f>+Table3[[#This Row],[CHW]]/Table3[[#This Row],[Count of Airbill Number]]</f>
        <v>21.73</v>
      </c>
    </row>
    <row r="14697" spans="2:13">
      <c r="B14697" t="s">
        <v>20</v>
      </c>
      <c r="C14697" t="s">
        <v>472</v>
      </c>
      <c r="D14697" t="s">
        <v>22</v>
      </c>
      <c r="E14697" t="s">
        <v>777</v>
      </c>
      <c r="F14697" t="s">
        <v>777</v>
      </c>
      <c r="G14697" t="s">
        <v>484</v>
      </c>
      <c r="H14697" t="s">
        <v>531</v>
      </c>
      <c r="I14697">
        <v>21.72</v>
      </c>
      <c r="J14697">
        <v>2</v>
      </c>
      <c r="K14697">
        <v>7146</v>
      </c>
      <c r="L14697" t="s">
        <v>471</v>
      </c>
      <c r="M14697" s="2">
        <f>+Table3[[#This Row],[CHW]]/Table3[[#This Row],[Count of Airbill Number]]</f>
        <v>10.86</v>
      </c>
    </row>
    <row r="14698" spans="2:13">
      <c r="B14698" t="s">
        <v>20</v>
      </c>
      <c r="C14698" t="s">
        <v>21</v>
      </c>
      <c r="D14698" t="s">
        <v>22</v>
      </c>
      <c r="E14698" t="s">
        <v>778</v>
      </c>
      <c r="F14698" t="s">
        <v>777</v>
      </c>
      <c r="G14698" t="s">
        <v>112</v>
      </c>
      <c r="H14698" t="s">
        <v>181</v>
      </c>
      <c r="I14698">
        <v>21.700000000000003</v>
      </c>
      <c r="J14698">
        <v>17</v>
      </c>
      <c r="K14698">
        <v>7147</v>
      </c>
      <c r="L14698" t="s">
        <v>471</v>
      </c>
      <c r="M14698" s="2">
        <f>+Table3[[#This Row],[CHW]]/Table3[[#This Row],[Count of Airbill Number]]</f>
        <v>1.2764705882352942</v>
      </c>
    </row>
    <row r="14699" spans="2:13">
      <c r="B14699" t="s">
        <v>35</v>
      </c>
      <c r="C14699" t="s">
        <v>21</v>
      </c>
      <c r="D14699" t="s">
        <v>36</v>
      </c>
      <c r="E14699" t="s">
        <v>777</v>
      </c>
      <c r="F14699" t="s">
        <v>777</v>
      </c>
      <c r="G14699" t="s">
        <v>106</v>
      </c>
      <c r="H14699" t="s">
        <v>429</v>
      </c>
      <c r="I14699">
        <v>21.7</v>
      </c>
      <c r="J14699">
        <v>6</v>
      </c>
      <c r="K14699">
        <v>7148</v>
      </c>
      <c r="L14699" t="s">
        <v>471</v>
      </c>
      <c r="M14699" s="2">
        <f>+Table3[[#This Row],[CHW]]/Table3[[#This Row],[Count of Airbill Number]]</f>
        <v>3.6166666666666667</v>
      </c>
    </row>
    <row r="14700" spans="2:13">
      <c r="B14700" t="s">
        <v>20</v>
      </c>
      <c r="C14700" t="s">
        <v>472</v>
      </c>
      <c r="D14700" t="s">
        <v>22</v>
      </c>
      <c r="E14700" t="s">
        <v>776</v>
      </c>
      <c r="F14700" t="s">
        <v>776</v>
      </c>
      <c r="G14700" t="s">
        <v>87</v>
      </c>
      <c r="H14700" t="s">
        <v>37</v>
      </c>
      <c r="I14700">
        <v>21.65</v>
      </c>
      <c r="J14700">
        <v>2</v>
      </c>
      <c r="K14700">
        <v>7149</v>
      </c>
      <c r="L14700" t="s">
        <v>471</v>
      </c>
      <c r="M14700" s="2">
        <f>+Table3[[#This Row],[CHW]]/Table3[[#This Row],[Count of Airbill Number]]</f>
        <v>10.824999999999999</v>
      </c>
    </row>
    <row r="14701" spans="2:13">
      <c r="B14701" t="s">
        <v>35</v>
      </c>
      <c r="C14701" t="s">
        <v>472</v>
      </c>
      <c r="D14701" t="s">
        <v>36</v>
      </c>
      <c r="E14701" t="s">
        <v>776</v>
      </c>
      <c r="F14701" t="s">
        <v>776</v>
      </c>
      <c r="G14701" t="s">
        <v>116</v>
      </c>
      <c r="H14701" t="s">
        <v>614</v>
      </c>
      <c r="I14701">
        <v>21.6</v>
      </c>
      <c r="J14701">
        <v>4</v>
      </c>
      <c r="K14701">
        <v>7150</v>
      </c>
      <c r="L14701" t="s">
        <v>471</v>
      </c>
      <c r="M14701" s="2">
        <f>+Table3[[#This Row],[CHW]]/Table3[[#This Row],[Count of Airbill Number]]</f>
        <v>5.4</v>
      </c>
    </row>
    <row r="14702" spans="2:13">
      <c r="B14702" t="s">
        <v>35</v>
      </c>
      <c r="C14702" t="s">
        <v>472</v>
      </c>
      <c r="D14702" t="s">
        <v>36</v>
      </c>
      <c r="E14702" t="s">
        <v>776</v>
      </c>
      <c r="F14702" t="s">
        <v>776</v>
      </c>
      <c r="G14702" t="s">
        <v>85</v>
      </c>
      <c r="H14702" t="s">
        <v>192</v>
      </c>
      <c r="I14702">
        <v>21.6</v>
      </c>
      <c r="J14702">
        <v>1</v>
      </c>
      <c r="K14702">
        <v>7151</v>
      </c>
      <c r="L14702" t="s">
        <v>471</v>
      </c>
      <c r="M14702" s="2">
        <f>+Table3[[#This Row],[CHW]]/Table3[[#This Row],[Count of Airbill Number]]</f>
        <v>21.6</v>
      </c>
    </row>
    <row r="14703" spans="2:13">
      <c r="B14703" t="s">
        <v>20</v>
      </c>
      <c r="C14703" t="s">
        <v>472</v>
      </c>
      <c r="D14703" t="s">
        <v>22</v>
      </c>
      <c r="E14703" t="s">
        <v>778</v>
      </c>
      <c r="F14703" t="s">
        <v>778</v>
      </c>
      <c r="G14703" t="s">
        <v>285</v>
      </c>
      <c r="H14703" t="s">
        <v>109</v>
      </c>
      <c r="I14703">
        <v>21.57</v>
      </c>
      <c r="J14703">
        <v>1</v>
      </c>
      <c r="K14703">
        <v>7152</v>
      </c>
      <c r="L14703" t="s">
        <v>471</v>
      </c>
      <c r="M14703" s="2">
        <f>+Table3[[#This Row],[CHW]]/Table3[[#This Row],[Count of Airbill Number]]</f>
        <v>21.57</v>
      </c>
    </row>
    <row r="14704" spans="2:13">
      <c r="B14704" t="s">
        <v>20</v>
      </c>
      <c r="C14704" t="s">
        <v>21</v>
      </c>
      <c r="D14704" t="s">
        <v>22</v>
      </c>
      <c r="E14704" t="s">
        <v>776</v>
      </c>
      <c r="F14704" t="s">
        <v>778</v>
      </c>
      <c r="G14704" t="s">
        <v>32</v>
      </c>
      <c r="H14704" t="s">
        <v>306</v>
      </c>
      <c r="I14704">
        <v>21.5</v>
      </c>
      <c r="J14704">
        <v>5</v>
      </c>
      <c r="K14704">
        <v>7153</v>
      </c>
      <c r="L14704" t="s">
        <v>471</v>
      </c>
      <c r="M14704" s="2">
        <f>+Table3[[#This Row],[CHW]]/Table3[[#This Row],[Count of Airbill Number]]</f>
        <v>4.3</v>
      </c>
    </row>
    <row r="14705" spans="2:13">
      <c r="B14705" t="s">
        <v>20</v>
      </c>
      <c r="C14705" t="s">
        <v>472</v>
      </c>
      <c r="D14705" t="s">
        <v>22</v>
      </c>
      <c r="E14705" t="s">
        <v>776</v>
      </c>
      <c r="F14705" t="s">
        <v>776</v>
      </c>
      <c r="G14705" t="s">
        <v>158</v>
      </c>
      <c r="H14705" t="s">
        <v>189</v>
      </c>
      <c r="I14705">
        <v>21.4</v>
      </c>
      <c r="J14705">
        <v>1</v>
      </c>
      <c r="K14705">
        <v>7154</v>
      </c>
      <c r="L14705" t="s">
        <v>471</v>
      </c>
      <c r="M14705" s="2">
        <f>+Table3[[#This Row],[CHW]]/Table3[[#This Row],[Count of Airbill Number]]</f>
        <v>21.4</v>
      </c>
    </row>
    <row r="14706" spans="2:13">
      <c r="B14706" t="s">
        <v>35</v>
      </c>
      <c r="C14706" t="s">
        <v>472</v>
      </c>
      <c r="D14706" t="s">
        <v>36</v>
      </c>
      <c r="E14706" t="s">
        <v>778</v>
      </c>
      <c r="F14706" t="s">
        <v>778</v>
      </c>
      <c r="G14706" t="s">
        <v>90</v>
      </c>
      <c r="H14706" t="s">
        <v>405</v>
      </c>
      <c r="I14706">
        <v>21.3</v>
      </c>
      <c r="J14706">
        <v>2</v>
      </c>
      <c r="K14706">
        <v>7155</v>
      </c>
      <c r="L14706" t="s">
        <v>471</v>
      </c>
      <c r="M14706" s="2">
        <f>+Table3[[#This Row],[CHW]]/Table3[[#This Row],[Count of Airbill Number]]</f>
        <v>10.65</v>
      </c>
    </row>
    <row r="14707" spans="2:13">
      <c r="B14707" t="s">
        <v>20</v>
      </c>
      <c r="C14707" t="s">
        <v>21</v>
      </c>
      <c r="D14707" t="s">
        <v>36</v>
      </c>
      <c r="E14707" t="s">
        <v>777</v>
      </c>
      <c r="F14707" t="s">
        <v>777</v>
      </c>
      <c r="G14707" t="s">
        <v>97</v>
      </c>
      <c r="H14707" t="s">
        <v>106</v>
      </c>
      <c r="I14707">
        <v>21.3</v>
      </c>
      <c r="J14707">
        <v>7</v>
      </c>
      <c r="K14707">
        <v>7156</v>
      </c>
      <c r="L14707" t="s">
        <v>471</v>
      </c>
      <c r="M14707" s="2">
        <f>+Table3[[#This Row],[CHW]]/Table3[[#This Row],[Count of Airbill Number]]</f>
        <v>3.0428571428571431</v>
      </c>
    </row>
    <row r="14708" spans="2:13">
      <c r="B14708" t="s">
        <v>20</v>
      </c>
      <c r="C14708" t="s">
        <v>21</v>
      </c>
      <c r="D14708" t="s">
        <v>22</v>
      </c>
      <c r="E14708" t="s">
        <v>777</v>
      </c>
      <c r="F14708" t="s">
        <v>776</v>
      </c>
      <c r="G14708" t="s">
        <v>205</v>
      </c>
      <c r="H14708" t="s">
        <v>32</v>
      </c>
      <c r="I14708">
        <v>21.27</v>
      </c>
      <c r="J14708">
        <v>4</v>
      </c>
      <c r="K14708">
        <v>7157</v>
      </c>
      <c r="L14708" t="s">
        <v>471</v>
      </c>
      <c r="M14708" s="2">
        <f>+Table3[[#This Row],[CHW]]/Table3[[#This Row],[Count of Airbill Number]]</f>
        <v>5.3174999999999999</v>
      </c>
    </row>
    <row r="14709" spans="2:13">
      <c r="B14709" t="s">
        <v>35</v>
      </c>
      <c r="C14709" t="s">
        <v>21</v>
      </c>
      <c r="D14709" t="s">
        <v>36</v>
      </c>
      <c r="E14709" t="s">
        <v>777</v>
      </c>
      <c r="F14709" t="s">
        <v>777</v>
      </c>
      <c r="G14709" t="s">
        <v>38</v>
      </c>
      <c r="H14709" t="s">
        <v>531</v>
      </c>
      <c r="I14709">
        <v>21</v>
      </c>
      <c r="J14709">
        <v>1</v>
      </c>
      <c r="K14709">
        <v>7158</v>
      </c>
      <c r="L14709" t="s">
        <v>471</v>
      </c>
      <c r="M14709" s="2">
        <f>+Table3[[#This Row],[CHW]]/Table3[[#This Row],[Count of Airbill Number]]</f>
        <v>21</v>
      </c>
    </row>
    <row r="14710" spans="2:13">
      <c r="B14710" t="s">
        <v>35</v>
      </c>
      <c r="C14710" t="s">
        <v>21</v>
      </c>
      <c r="D14710" t="s">
        <v>36</v>
      </c>
      <c r="E14710" t="s">
        <v>777</v>
      </c>
      <c r="F14710" t="s">
        <v>777</v>
      </c>
      <c r="G14710" t="s">
        <v>290</v>
      </c>
      <c r="H14710" t="s">
        <v>553</v>
      </c>
      <c r="I14710">
        <v>21</v>
      </c>
      <c r="J14710">
        <v>2</v>
      </c>
      <c r="K14710">
        <v>7159</v>
      </c>
      <c r="L14710" t="s">
        <v>471</v>
      </c>
      <c r="M14710" s="2">
        <f>+Table3[[#This Row],[CHW]]/Table3[[#This Row],[Count of Airbill Number]]</f>
        <v>10.5</v>
      </c>
    </row>
    <row r="14711" spans="2:13">
      <c r="B14711" t="s">
        <v>35</v>
      </c>
      <c r="C14711" t="s">
        <v>21</v>
      </c>
      <c r="D14711" t="s">
        <v>36</v>
      </c>
      <c r="E14711" t="s">
        <v>776</v>
      </c>
      <c r="F14711" t="s">
        <v>776</v>
      </c>
      <c r="G14711" t="s">
        <v>116</v>
      </c>
      <c r="H14711" t="s">
        <v>526</v>
      </c>
      <c r="I14711">
        <v>21</v>
      </c>
      <c r="J14711">
        <v>1</v>
      </c>
      <c r="K14711">
        <v>7160</v>
      </c>
      <c r="L14711" t="s">
        <v>471</v>
      </c>
      <c r="M14711" s="2">
        <f>+Table3[[#This Row],[CHW]]/Table3[[#This Row],[Count of Airbill Number]]</f>
        <v>21</v>
      </c>
    </row>
    <row r="14712" spans="2:13">
      <c r="B14712" t="s">
        <v>35</v>
      </c>
      <c r="C14712" t="s">
        <v>21</v>
      </c>
      <c r="D14712" t="s">
        <v>36</v>
      </c>
      <c r="E14712" t="s">
        <v>776</v>
      </c>
      <c r="F14712" t="s">
        <v>776</v>
      </c>
      <c r="G14712" t="s">
        <v>85</v>
      </c>
      <c r="H14712" t="s">
        <v>500</v>
      </c>
      <c r="I14712">
        <v>21</v>
      </c>
      <c r="J14712">
        <v>1</v>
      </c>
      <c r="K14712">
        <v>7161</v>
      </c>
      <c r="L14712" t="s">
        <v>471</v>
      </c>
      <c r="M14712" s="2">
        <f>+Table3[[#This Row],[CHW]]/Table3[[#This Row],[Count of Airbill Number]]</f>
        <v>21</v>
      </c>
    </row>
    <row r="14713" spans="2:13">
      <c r="B14713" t="s">
        <v>35</v>
      </c>
      <c r="C14713" t="s">
        <v>21</v>
      </c>
      <c r="D14713" t="s">
        <v>36</v>
      </c>
      <c r="E14713" t="s">
        <v>776</v>
      </c>
      <c r="F14713" t="s">
        <v>777</v>
      </c>
      <c r="G14713" t="s">
        <v>85</v>
      </c>
      <c r="H14713" t="s">
        <v>162</v>
      </c>
      <c r="I14713">
        <v>21</v>
      </c>
      <c r="J14713">
        <v>1</v>
      </c>
      <c r="K14713">
        <v>7162</v>
      </c>
      <c r="L14713" t="s">
        <v>471</v>
      </c>
      <c r="M14713" s="2">
        <f>+Table3[[#This Row],[CHW]]/Table3[[#This Row],[Count of Airbill Number]]</f>
        <v>21</v>
      </c>
    </row>
    <row r="14714" spans="2:13">
      <c r="B14714" t="s">
        <v>35</v>
      </c>
      <c r="C14714" t="s">
        <v>472</v>
      </c>
      <c r="D14714" t="s">
        <v>36</v>
      </c>
      <c r="E14714" t="s">
        <v>776</v>
      </c>
      <c r="F14714" t="s">
        <v>776</v>
      </c>
      <c r="G14714" t="s">
        <v>32</v>
      </c>
      <c r="H14714" t="s">
        <v>77</v>
      </c>
      <c r="I14714">
        <v>21</v>
      </c>
      <c r="J14714">
        <v>2</v>
      </c>
      <c r="K14714">
        <v>7163</v>
      </c>
      <c r="L14714" t="s">
        <v>471</v>
      </c>
      <c r="M14714" s="2">
        <f>+Table3[[#This Row],[CHW]]/Table3[[#This Row],[Count of Airbill Number]]</f>
        <v>10.5</v>
      </c>
    </row>
    <row r="14715" spans="2:13">
      <c r="B14715" t="s">
        <v>20</v>
      </c>
      <c r="C14715" t="s">
        <v>21</v>
      </c>
      <c r="D14715" t="s">
        <v>22</v>
      </c>
      <c r="E14715" t="s">
        <v>778</v>
      </c>
      <c r="F14715" t="s">
        <v>776</v>
      </c>
      <c r="G14715" t="s">
        <v>113</v>
      </c>
      <c r="H14715" t="s">
        <v>39</v>
      </c>
      <c r="I14715">
        <v>21</v>
      </c>
      <c r="J14715">
        <v>3</v>
      </c>
      <c r="K14715">
        <v>7164</v>
      </c>
      <c r="L14715" t="s">
        <v>471</v>
      </c>
      <c r="M14715" s="2">
        <f>+Table3[[#This Row],[CHW]]/Table3[[#This Row],[Count of Airbill Number]]</f>
        <v>7</v>
      </c>
    </row>
    <row r="14716" spans="2:13">
      <c r="B14716" t="s">
        <v>20</v>
      </c>
      <c r="C14716" t="s">
        <v>21</v>
      </c>
      <c r="D14716" t="s">
        <v>22</v>
      </c>
      <c r="E14716" t="s">
        <v>778</v>
      </c>
      <c r="F14716" t="s">
        <v>778</v>
      </c>
      <c r="G14716" t="s">
        <v>112</v>
      </c>
      <c r="H14716" t="s">
        <v>250</v>
      </c>
      <c r="I14716">
        <v>21</v>
      </c>
      <c r="J14716">
        <v>2</v>
      </c>
      <c r="K14716">
        <v>7165</v>
      </c>
      <c r="L14716" t="s">
        <v>471</v>
      </c>
      <c r="M14716" s="2">
        <f>+Table3[[#This Row],[CHW]]/Table3[[#This Row],[Count of Airbill Number]]</f>
        <v>10.5</v>
      </c>
    </row>
    <row r="14717" spans="2:13">
      <c r="B14717" t="s">
        <v>20</v>
      </c>
      <c r="C14717" t="s">
        <v>21</v>
      </c>
      <c r="D14717" t="s">
        <v>22</v>
      </c>
      <c r="E14717" t="s">
        <v>776</v>
      </c>
      <c r="F14717" t="s">
        <v>776</v>
      </c>
      <c r="G14717" t="s">
        <v>31</v>
      </c>
      <c r="H14717" t="s">
        <v>37</v>
      </c>
      <c r="I14717">
        <v>21</v>
      </c>
      <c r="J14717">
        <v>4</v>
      </c>
      <c r="K14717">
        <v>7166</v>
      </c>
      <c r="L14717" t="s">
        <v>471</v>
      </c>
      <c r="M14717" s="2">
        <f>+Table3[[#This Row],[CHW]]/Table3[[#This Row],[Count of Airbill Number]]</f>
        <v>5.25</v>
      </c>
    </row>
    <row r="14718" spans="2:13">
      <c r="B14718" t="s">
        <v>20</v>
      </c>
      <c r="C14718" t="s">
        <v>21</v>
      </c>
      <c r="D14718" t="s">
        <v>22</v>
      </c>
      <c r="E14718" t="s">
        <v>778</v>
      </c>
      <c r="F14718" t="s">
        <v>776</v>
      </c>
      <c r="G14718" t="s">
        <v>269</v>
      </c>
      <c r="H14718" t="s">
        <v>37</v>
      </c>
      <c r="I14718">
        <v>21</v>
      </c>
      <c r="J14718">
        <v>21</v>
      </c>
      <c r="K14718">
        <v>7167</v>
      </c>
      <c r="L14718" t="s">
        <v>471</v>
      </c>
      <c r="M14718" s="2">
        <f>+Table3[[#This Row],[CHW]]/Table3[[#This Row],[Count of Airbill Number]]</f>
        <v>1</v>
      </c>
    </row>
    <row r="14719" spans="2:13">
      <c r="B14719" t="s">
        <v>20</v>
      </c>
      <c r="C14719" t="s">
        <v>21</v>
      </c>
      <c r="D14719" t="s">
        <v>22</v>
      </c>
      <c r="E14719" t="s">
        <v>778</v>
      </c>
      <c r="F14719" t="s">
        <v>777</v>
      </c>
      <c r="G14719" t="s">
        <v>86</v>
      </c>
      <c r="H14719" t="s">
        <v>259</v>
      </c>
      <c r="I14719">
        <v>21</v>
      </c>
      <c r="J14719">
        <v>2</v>
      </c>
      <c r="K14719">
        <v>7168</v>
      </c>
      <c r="L14719" t="s">
        <v>471</v>
      </c>
      <c r="M14719" s="2">
        <f>+Table3[[#This Row],[CHW]]/Table3[[#This Row],[Count of Airbill Number]]</f>
        <v>10.5</v>
      </c>
    </row>
    <row r="14720" spans="2:13">
      <c r="B14720" t="s">
        <v>20</v>
      </c>
      <c r="C14720" t="s">
        <v>21</v>
      </c>
      <c r="D14720" t="s">
        <v>22</v>
      </c>
      <c r="E14720" t="s">
        <v>776</v>
      </c>
      <c r="F14720" t="s">
        <v>776</v>
      </c>
      <c r="G14720" t="s">
        <v>85</v>
      </c>
      <c r="H14720" t="s">
        <v>34</v>
      </c>
      <c r="I14720">
        <v>21</v>
      </c>
      <c r="J14720">
        <v>2</v>
      </c>
      <c r="K14720">
        <v>7169</v>
      </c>
      <c r="L14720" t="s">
        <v>471</v>
      </c>
      <c r="M14720" s="2">
        <f>+Table3[[#This Row],[CHW]]/Table3[[#This Row],[Count of Airbill Number]]</f>
        <v>10.5</v>
      </c>
    </row>
    <row r="14721" spans="2:13">
      <c r="B14721" t="s">
        <v>20</v>
      </c>
      <c r="C14721" t="s">
        <v>21</v>
      </c>
      <c r="D14721" t="s">
        <v>22</v>
      </c>
      <c r="E14721" t="s">
        <v>776</v>
      </c>
      <c r="F14721" t="s">
        <v>778</v>
      </c>
      <c r="G14721" t="s">
        <v>136</v>
      </c>
      <c r="H14721" t="s">
        <v>86</v>
      </c>
      <c r="I14721">
        <v>21</v>
      </c>
      <c r="J14721">
        <v>8</v>
      </c>
      <c r="K14721">
        <v>7170</v>
      </c>
      <c r="L14721" t="s">
        <v>471</v>
      </c>
      <c r="M14721" s="2">
        <f>+Table3[[#This Row],[CHW]]/Table3[[#This Row],[Count of Airbill Number]]</f>
        <v>2.625</v>
      </c>
    </row>
    <row r="14722" spans="2:13">
      <c r="B14722" t="s">
        <v>20</v>
      </c>
      <c r="C14722" t="s">
        <v>21</v>
      </c>
      <c r="D14722" t="s">
        <v>22</v>
      </c>
      <c r="E14722" t="s">
        <v>776</v>
      </c>
      <c r="F14722" t="s">
        <v>776</v>
      </c>
      <c r="G14722" t="s">
        <v>32</v>
      </c>
      <c r="H14722" t="s">
        <v>68</v>
      </c>
      <c r="I14722">
        <v>21</v>
      </c>
      <c r="J14722">
        <v>1</v>
      </c>
      <c r="K14722">
        <v>7171</v>
      </c>
      <c r="L14722" t="s">
        <v>471</v>
      </c>
      <c r="M14722" s="2">
        <f>+Table3[[#This Row],[CHW]]/Table3[[#This Row],[Count of Airbill Number]]</f>
        <v>21</v>
      </c>
    </row>
    <row r="14723" spans="2:13">
      <c r="B14723" t="s">
        <v>20</v>
      </c>
      <c r="C14723" t="s">
        <v>21</v>
      </c>
      <c r="D14723" t="s">
        <v>22</v>
      </c>
      <c r="E14723" t="s">
        <v>778</v>
      </c>
      <c r="F14723" t="s">
        <v>778</v>
      </c>
      <c r="G14723" t="s">
        <v>584</v>
      </c>
      <c r="H14723" t="s">
        <v>283</v>
      </c>
      <c r="I14723">
        <v>21</v>
      </c>
      <c r="J14723">
        <v>13</v>
      </c>
      <c r="K14723">
        <v>7172</v>
      </c>
      <c r="L14723" t="s">
        <v>471</v>
      </c>
      <c r="M14723" s="2">
        <f>+Table3[[#This Row],[CHW]]/Table3[[#This Row],[Count of Airbill Number]]</f>
        <v>1.6153846153846154</v>
      </c>
    </row>
    <row r="14724" spans="2:13">
      <c r="B14724" t="s">
        <v>20</v>
      </c>
      <c r="C14724" t="s">
        <v>21</v>
      </c>
      <c r="D14724" t="s">
        <v>22</v>
      </c>
      <c r="E14724" t="s">
        <v>777</v>
      </c>
      <c r="F14724" t="s">
        <v>777</v>
      </c>
      <c r="G14724" t="s">
        <v>29</v>
      </c>
      <c r="H14724" t="s">
        <v>290</v>
      </c>
      <c r="I14724">
        <v>21</v>
      </c>
      <c r="J14724">
        <v>2</v>
      </c>
      <c r="K14724">
        <v>7173</v>
      </c>
      <c r="L14724" t="s">
        <v>471</v>
      </c>
      <c r="M14724" s="2">
        <f>+Table3[[#This Row],[CHW]]/Table3[[#This Row],[Count of Airbill Number]]</f>
        <v>10.5</v>
      </c>
    </row>
    <row r="14725" spans="2:13">
      <c r="B14725" t="s">
        <v>20</v>
      </c>
      <c r="C14725" t="s">
        <v>21</v>
      </c>
      <c r="D14725" t="s">
        <v>36</v>
      </c>
      <c r="E14725" t="s">
        <v>777</v>
      </c>
      <c r="F14725" t="s">
        <v>778</v>
      </c>
      <c r="G14725" t="s">
        <v>106</v>
      </c>
      <c r="H14725" t="s">
        <v>62</v>
      </c>
      <c r="I14725">
        <v>21</v>
      </c>
      <c r="J14725">
        <v>20</v>
      </c>
      <c r="K14725">
        <v>7174</v>
      </c>
      <c r="L14725" t="s">
        <v>471</v>
      </c>
      <c r="M14725" s="2">
        <f>+Table3[[#This Row],[CHW]]/Table3[[#This Row],[Count of Airbill Number]]</f>
        <v>1.05</v>
      </c>
    </row>
    <row r="14726" spans="2:13">
      <c r="B14726" t="s">
        <v>20</v>
      </c>
      <c r="C14726" t="s">
        <v>472</v>
      </c>
      <c r="D14726" t="s">
        <v>22</v>
      </c>
      <c r="E14726" t="s">
        <v>778</v>
      </c>
      <c r="F14726" t="s">
        <v>778</v>
      </c>
      <c r="G14726" t="s">
        <v>261</v>
      </c>
      <c r="H14726" t="s">
        <v>62</v>
      </c>
      <c r="I14726">
        <v>21</v>
      </c>
      <c r="J14726">
        <v>2</v>
      </c>
      <c r="K14726">
        <v>7175</v>
      </c>
      <c r="L14726" t="s">
        <v>471</v>
      </c>
      <c r="M14726" s="2">
        <f>+Table3[[#This Row],[CHW]]/Table3[[#This Row],[Count of Airbill Number]]</f>
        <v>10.5</v>
      </c>
    </row>
    <row r="14727" spans="2:13">
      <c r="B14727" t="s">
        <v>20</v>
      </c>
      <c r="C14727" t="s">
        <v>472</v>
      </c>
      <c r="D14727" t="s">
        <v>22</v>
      </c>
      <c r="E14727" t="s">
        <v>778</v>
      </c>
      <c r="F14727" t="s">
        <v>778</v>
      </c>
      <c r="G14727" t="s">
        <v>210</v>
      </c>
      <c r="H14727" t="s">
        <v>719</v>
      </c>
      <c r="I14727">
        <v>21</v>
      </c>
      <c r="J14727">
        <v>1</v>
      </c>
      <c r="K14727">
        <v>7176</v>
      </c>
      <c r="L14727" t="s">
        <v>471</v>
      </c>
      <c r="M14727" s="2">
        <f>+Table3[[#This Row],[CHW]]/Table3[[#This Row],[Count of Airbill Number]]</f>
        <v>21</v>
      </c>
    </row>
    <row r="14728" spans="2:13">
      <c r="B14728" t="s">
        <v>20</v>
      </c>
      <c r="C14728" t="s">
        <v>472</v>
      </c>
      <c r="D14728" t="s">
        <v>22</v>
      </c>
      <c r="E14728" t="s">
        <v>778</v>
      </c>
      <c r="F14728" t="s">
        <v>778</v>
      </c>
      <c r="G14728" t="s">
        <v>393</v>
      </c>
      <c r="H14728" t="s">
        <v>269</v>
      </c>
      <c r="I14728">
        <v>21</v>
      </c>
      <c r="J14728">
        <v>2</v>
      </c>
      <c r="K14728">
        <v>7177</v>
      </c>
      <c r="L14728" t="s">
        <v>471</v>
      </c>
      <c r="M14728" s="2">
        <f>+Table3[[#This Row],[CHW]]/Table3[[#This Row],[Count of Airbill Number]]</f>
        <v>10.5</v>
      </c>
    </row>
    <row r="14729" spans="2:13">
      <c r="B14729" t="s">
        <v>20</v>
      </c>
      <c r="C14729" t="s">
        <v>472</v>
      </c>
      <c r="D14729" t="s">
        <v>22</v>
      </c>
      <c r="E14729" t="s">
        <v>778</v>
      </c>
      <c r="F14729" t="s">
        <v>778</v>
      </c>
      <c r="G14729" t="s">
        <v>393</v>
      </c>
      <c r="H14729" t="s">
        <v>91</v>
      </c>
      <c r="I14729">
        <v>21</v>
      </c>
      <c r="J14729">
        <v>2</v>
      </c>
      <c r="K14729">
        <v>7178</v>
      </c>
      <c r="L14729" t="s">
        <v>471</v>
      </c>
      <c r="M14729" s="2">
        <f>+Table3[[#This Row],[CHW]]/Table3[[#This Row],[Count of Airbill Number]]</f>
        <v>10.5</v>
      </c>
    </row>
    <row r="14730" spans="2:13">
      <c r="B14730" t="s">
        <v>20</v>
      </c>
      <c r="C14730" t="s">
        <v>472</v>
      </c>
      <c r="D14730" t="s">
        <v>22</v>
      </c>
      <c r="E14730" t="s">
        <v>777</v>
      </c>
      <c r="F14730" t="s">
        <v>778</v>
      </c>
      <c r="G14730" t="s">
        <v>179</v>
      </c>
      <c r="H14730" t="s">
        <v>112</v>
      </c>
      <c r="I14730">
        <v>21</v>
      </c>
      <c r="J14730">
        <v>2</v>
      </c>
      <c r="K14730">
        <v>7179</v>
      </c>
      <c r="L14730" t="s">
        <v>471</v>
      </c>
      <c r="M14730" s="2">
        <f>+Table3[[#This Row],[CHW]]/Table3[[#This Row],[Count of Airbill Number]]</f>
        <v>10.5</v>
      </c>
    </row>
    <row r="14731" spans="2:13">
      <c r="B14731" t="s">
        <v>20</v>
      </c>
      <c r="C14731" t="s">
        <v>472</v>
      </c>
      <c r="D14731" t="s">
        <v>22</v>
      </c>
      <c r="E14731" t="s">
        <v>777</v>
      </c>
      <c r="F14731" t="s">
        <v>777</v>
      </c>
      <c r="G14731" t="s">
        <v>501</v>
      </c>
      <c r="H14731" t="s">
        <v>27</v>
      </c>
      <c r="I14731">
        <v>21</v>
      </c>
      <c r="J14731">
        <v>1</v>
      </c>
      <c r="K14731">
        <v>7180</v>
      </c>
      <c r="L14731" t="s">
        <v>471</v>
      </c>
      <c r="M14731" s="2">
        <f>+Table3[[#This Row],[CHW]]/Table3[[#This Row],[Count of Airbill Number]]</f>
        <v>21</v>
      </c>
    </row>
    <row r="14732" spans="2:13">
      <c r="B14732" t="s">
        <v>20</v>
      </c>
      <c r="C14732" t="s">
        <v>472</v>
      </c>
      <c r="D14732" t="s">
        <v>22</v>
      </c>
      <c r="E14732" t="s">
        <v>778</v>
      </c>
      <c r="F14732" t="s">
        <v>778</v>
      </c>
      <c r="G14732" t="s">
        <v>473</v>
      </c>
      <c r="H14732" t="s">
        <v>171</v>
      </c>
      <c r="I14732">
        <v>21</v>
      </c>
      <c r="J14732">
        <v>1</v>
      </c>
      <c r="K14732">
        <v>7181</v>
      </c>
      <c r="L14732" t="s">
        <v>471</v>
      </c>
      <c r="M14732" s="2">
        <f>+Table3[[#This Row],[CHW]]/Table3[[#This Row],[Count of Airbill Number]]</f>
        <v>21</v>
      </c>
    </row>
    <row r="14733" spans="2:13">
      <c r="B14733" t="s">
        <v>20</v>
      </c>
      <c r="C14733" t="s">
        <v>472</v>
      </c>
      <c r="D14733" t="s">
        <v>22</v>
      </c>
      <c r="E14733" t="s">
        <v>778</v>
      </c>
      <c r="F14733" t="s">
        <v>778</v>
      </c>
      <c r="G14733" t="s">
        <v>171</v>
      </c>
      <c r="H14733" t="s">
        <v>391</v>
      </c>
      <c r="I14733">
        <v>21</v>
      </c>
      <c r="J14733">
        <v>2</v>
      </c>
      <c r="K14733">
        <v>7182</v>
      </c>
      <c r="L14733" t="s">
        <v>471</v>
      </c>
      <c r="M14733" s="2">
        <f>+Table3[[#This Row],[CHW]]/Table3[[#This Row],[Count of Airbill Number]]</f>
        <v>10.5</v>
      </c>
    </row>
    <row r="14734" spans="2:13">
      <c r="B14734" t="s">
        <v>20</v>
      </c>
      <c r="C14734" t="s">
        <v>472</v>
      </c>
      <c r="D14734" t="s">
        <v>22</v>
      </c>
      <c r="E14734" t="s">
        <v>777</v>
      </c>
      <c r="F14734" t="s">
        <v>778</v>
      </c>
      <c r="G14734" t="s">
        <v>26</v>
      </c>
      <c r="H14734" t="s">
        <v>150</v>
      </c>
      <c r="I14734">
        <v>21</v>
      </c>
      <c r="J14734">
        <v>2</v>
      </c>
      <c r="K14734">
        <v>7183</v>
      </c>
      <c r="L14734" t="s">
        <v>471</v>
      </c>
      <c r="M14734" s="2">
        <f>+Table3[[#This Row],[CHW]]/Table3[[#This Row],[Count of Airbill Number]]</f>
        <v>10.5</v>
      </c>
    </row>
    <row r="14735" spans="2:13">
      <c r="B14735" t="s">
        <v>20</v>
      </c>
      <c r="C14735" t="s">
        <v>472</v>
      </c>
      <c r="D14735" t="s">
        <v>22</v>
      </c>
      <c r="E14735" t="s">
        <v>777</v>
      </c>
      <c r="F14735" t="s">
        <v>776</v>
      </c>
      <c r="G14735" t="s">
        <v>97</v>
      </c>
      <c r="H14735" t="s">
        <v>216</v>
      </c>
      <c r="I14735">
        <v>21</v>
      </c>
      <c r="J14735">
        <v>2</v>
      </c>
      <c r="K14735">
        <v>7184</v>
      </c>
      <c r="L14735" t="s">
        <v>471</v>
      </c>
      <c r="M14735" s="2">
        <f>+Table3[[#This Row],[CHW]]/Table3[[#This Row],[Count of Airbill Number]]</f>
        <v>10.5</v>
      </c>
    </row>
    <row r="14736" spans="2:13">
      <c r="B14736" t="s">
        <v>20</v>
      </c>
      <c r="C14736" t="s">
        <v>472</v>
      </c>
      <c r="D14736" t="s">
        <v>22</v>
      </c>
      <c r="E14736" t="s">
        <v>777</v>
      </c>
      <c r="F14736" t="s">
        <v>776</v>
      </c>
      <c r="G14736" t="s">
        <v>110</v>
      </c>
      <c r="H14736" t="s">
        <v>312</v>
      </c>
      <c r="I14736">
        <v>21</v>
      </c>
      <c r="J14736">
        <v>2</v>
      </c>
      <c r="K14736">
        <v>7185</v>
      </c>
      <c r="L14736" t="s">
        <v>471</v>
      </c>
      <c r="M14736" s="2">
        <f>+Table3[[#This Row],[CHW]]/Table3[[#This Row],[Count of Airbill Number]]</f>
        <v>10.5</v>
      </c>
    </row>
    <row r="14737" spans="2:13">
      <c r="B14737" t="s">
        <v>20</v>
      </c>
      <c r="C14737" t="s">
        <v>472</v>
      </c>
      <c r="D14737" t="s">
        <v>22</v>
      </c>
      <c r="E14737" t="s">
        <v>776</v>
      </c>
      <c r="F14737" t="s">
        <v>776</v>
      </c>
      <c r="G14737" t="s">
        <v>66</v>
      </c>
      <c r="H14737" t="s">
        <v>61</v>
      </c>
      <c r="I14737">
        <v>21</v>
      </c>
      <c r="J14737">
        <v>1</v>
      </c>
      <c r="K14737">
        <v>7186</v>
      </c>
      <c r="L14737" t="s">
        <v>471</v>
      </c>
      <c r="M14737" s="2">
        <f>+Table3[[#This Row],[CHW]]/Table3[[#This Row],[Count of Airbill Number]]</f>
        <v>21</v>
      </c>
    </row>
    <row r="14738" spans="2:13">
      <c r="B14738" t="s">
        <v>20</v>
      </c>
      <c r="C14738" t="s">
        <v>472</v>
      </c>
      <c r="D14738" t="s">
        <v>22</v>
      </c>
      <c r="E14738" t="s">
        <v>777</v>
      </c>
      <c r="F14738" t="s">
        <v>778</v>
      </c>
      <c r="G14738" t="s">
        <v>44</v>
      </c>
      <c r="H14738" t="s">
        <v>155</v>
      </c>
      <c r="I14738">
        <v>21</v>
      </c>
      <c r="J14738">
        <v>2</v>
      </c>
      <c r="K14738">
        <v>7187</v>
      </c>
      <c r="L14738" t="s">
        <v>471</v>
      </c>
      <c r="M14738" s="2">
        <f>+Table3[[#This Row],[CHW]]/Table3[[#This Row],[Count of Airbill Number]]</f>
        <v>10.5</v>
      </c>
    </row>
    <row r="14739" spans="2:13">
      <c r="B14739" t="s">
        <v>20</v>
      </c>
      <c r="C14739" t="s">
        <v>472</v>
      </c>
      <c r="D14739" t="s">
        <v>22</v>
      </c>
      <c r="E14739" t="s">
        <v>778</v>
      </c>
      <c r="F14739" t="s">
        <v>777</v>
      </c>
      <c r="G14739" t="s">
        <v>267</v>
      </c>
      <c r="H14739" t="s">
        <v>106</v>
      </c>
      <c r="I14739">
        <v>21</v>
      </c>
      <c r="J14739">
        <v>1</v>
      </c>
      <c r="K14739">
        <v>7188</v>
      </c>
      <c r="L14739" t="s">
        <v>471</v>
      </c>
      <c r="M14739" s="2">
        <f>+Table3[[#This Row],[CHW]]/Table3[[#This Row],[Count of Airbill Number]]</f>
        <v>21</v>
      </c>
    </row>
    <row r="14740" spans="2:13">
      <c r="B14740" t="s">
        <v>20</v>
      </c>
      <c r="C14740" t="s">
        <v>472</v>
      </c>
      <c r="D14740" t="s">
        <v>22</v>
      </c>
      <c r="E14740" t="s">
        <v>777</v>
      </c>
      <c r="F14740" t="s">
        <v>776</v>
      </c>
      <c r="G14740" t="s">
        <v>181</v>
      </c>
      <c r="H14740" t="s">
        <v>32</v>
      </c>
      <c r="I14740">
        <v>21</v>
      </c>
      <c r="J14740">
        <v>2</v>
      </c>
      <c r="K14740">
        <v>7189</v>
      </c>
      <c r="L14740" t="s">
        <v>471</v>
      </c>
      <c r="M14740" s="2">
        <f>+Table3[[#This Row],[CHW]]/Table3[[#This Row],[Count of Airbill Number]]</f>
        <v>10.5</v>
      </c>
    </row>
    <row r="14741" spans="2:13">
      <c r="B14741" t="s">
        <v>20</v>
      </c>
      <c r="C14741" t="s">
        <v>472</v>
      </c>
      <c r="D14741" t="s">
        <v>22</v>
      </c>
      <c r="E14741" t="s">
        <v>776</v>
      </c>
      <c r="F14741" t="s">
        <v>778</v>
      </c>
      <c r="G14741" t="s">
        <v>32</v>
      </c>
      <c r="H14741" t="s">
        <v>101</v>
      </c>
      <c r="I14741">
        <v>21</v>
      </c>
      <c r="J14741">
        <v>1</v>
      </c>
      <c r="K14741">
        <v>7190</v>
      </c>
      <c r="L14741" t="s">
        <v>471</v>
      </c>
      <c r="M14741" s="2">
        <f>+Table3[[#This Row],[CHW]]/Table3[[#This Row],[Count of Airbill Number]]</f>
        <v>21</v>
      </c>
    </row>
    <row r="14742" spans="2:13">
      <c r="B14742" t="s">
        <v>20</v>
      </c>
      <c r="C14742" t="s">
        <v>472</v>
      </c>
      <c r="D14742" t="s">
        <v>22</v>
      </c>
      <c r="E14742" t="s">
        <v>776</v>
      </c>
      <c r="F14742" t="s">
        <v>777</v>
      </c>
      <c r="G14742" t="s">
        <v>32</v>
      </c>
      <c r="H14742" t="s">
        <v>324</v>
      </c>
      <c r="I14742">
        <v>21</v>
      </c>
      <c r="J14742">
        <v>1</v>
      </c>
      <c r="K14742">
        <v>7191</v>
      </c>
      <c r="L14742" t="s">
        <v>471</v>
      </c>
      <c r="M14742" s="2">
        <f>+Table3[[#This Row],[CHW]]/Table3[[#This Row],[Count of Airbill Number]]</f>
        <v>21</v>
      </c>
    </row>
    <row r="14743" spans="2:13">
      <c r="B14743" t="s">
        <v>20</v>
      </c>
      <c r="C14743" t="s">
        <v>472</v>
      </c>
      <c r="D14743" t="s">
        <v>22</v>
      </c>
      <c r="E14743" t="s">
        <v>776</v>
      </c>
      <c r="F14743" t="s">
        <v>778</v>
      </c>
      <c r="G14743" t="s">
        <v>32</v>
      </c>
      <c r="H14743" t="s">
        <v>161</v>
      </c>
      <c r="I14743">
        <v>21</v>
      </c>
      <c r="J14743">
        <v>1</v>
      </c>
      <c r="K14743">
        <v>7192</v>
      </c>
      <c r="L14743" t="s">
        <v>471</v>
      </c>
      <c r="M14743" s="2">
        <f>+Table3[[#This Row],[CHW]]/Table3[[#This Row],[Count of Airbill Number]]</f>
        <v>21</v>
      </c>
    </row>
    <row r="14744" spans="2:13">
      <c r="B14744" t="s">
        <v>20</v>
      </c>
      <c r="C14744" t="s">
        <v>472</v>
      </c>
      <c r="D14744" t="s">
        <v>22</v>
      </c>
      <c r="E14744" t="s">
        <v>776</v>
      </c>
      <c r="F14744" t="s">
        <v>778</v>
      </c>
      <c r="G14744" t="s">
        <v>32</v>
      </c>
      <c r="H14744" t="s">
        <v>353</v>
      </c>
      <c r="I14744">
        <v>21</v>
      </c>
      <c r="J14744">
        <v>1</v>
      </c>
      <c r="K14744">
        <v>7193</v>
      </c>
      <c r="L14744" t="s">
        <v>471</v>
      </c>
      <c r="M14744" s="2">
        <f>+Table3[[#This Row],[CHW]]/Table3[[#This Row],[Count of Airbill Number]]</f>
        <v>21</v>
      </c>
    </row>
    <row r="14745" spans="2:13">
      <c r="B14745" t="s">
        <v>20</v>
      </c>
      <c r="C14745" t="s">
        <v>472</v>
      </c>
      <c r="D14745" t="s">
        <v>22</v>
      </c>
      <c r="E14745" t="s">
        <v>778</v>
      </c>
      <c r="F14745" t="s">
        <v>778</v>
      </c>
      <c r="G14745" t="s">
        <v>425</v>
      </c>
      <c r="H14745" t="s">
        <v>135</v>
      </c>
      <c r="I14745">
        <v>21</v>
      </c>
      <c r="J14745">
        <v>1</v>
      </c>
      <c r="K14745">
        <v>7194</v>
      </c>
      <c r="L14745" t="s">
        <v>471</v>
      </c>
      <c r="M14745" s="2">
        <f>+Table3[[#This Row],[CHW]]/Table3[[#This Row],[Count of Airbill Number]]</f>
        <v>21</v>
      </c>
    </row>
    <row r="14746" spans="2:13">
      <c r="B14746" t="s">
        <v>20</v>
      </c>
      <c r="C14746" t="s">
        <v>472</v>
      </c>
      <c r="D14746" t="s">
        <v>22</v>
      </c>
      <c r="E14746" t="s">
        <v>776</v>
      </c>
      <c r="F14746" t="s">
        <v>777</v>
      </c>
      <c r="G14746" t="s">
        <v>49</v>
      </c>
      <c r="H14746" t="s">
        <v>181</v>
      </c>
      <c r="I14746">
        <v>21</v>
      </c>
      <c r="J14746">
        <v>1</v>
      </c>
      <c r="K14746">
        <v>7195</v>
      </c>
      <c r="L14746" t="s">
        <v>471</v>
      </c>
      <c r="M14746" s="2">
        <f>+Table3[[#This Row],[CHW]]/Table3[[#This Row],[Count of Airbill Number]]</f>
        <v>21</v>
      </c>
    </row>
    <row r="14747" spans="2:13">
      <c r="B14747" t="s">
        <v>20</v>
      </c>
      <c r="C14747" t="s">
        <v>472</v>
      </c>
      <c r="D14747" t="s">
        <v>22</v>
      </c>
      <c r="E14747" t="s">
        <v>778</v>
      </c>
      <c r="F14747" t="s">
        <v>777</v>
      </c>
      <c r="G14747" t="s">
        <v>306</v>
      </c>
      <c r="H14747" t="s">
        <v>181</v>
      </c>
      <c r="I14747">
        <v>21</v>
      </c>
      <c r="J14747">
        <v>2</v>
      </c>
      <c r="K14747">
        <v>7196</v>
      </c>
      <c r="L14747" t="s">
        <v>471</v>
      </c>
      <c r="M14747" s="2">
        <f>+Table3[[#This Row],[CHW]]/Table3[[#This Row],[Count of Airbill Number]]</f>
        <v>10.5</v>
      </c>
    </row>
    <row r="14748" spans="2:13">
      <c r="B14748" t="s">
        <v>20</v>
      </c>
      <c r="C14748" t="s">
        <v>472</v>
      </c>
      <c r="D14748" t="s">
        <v>22</v>
      </c>
      <c r="E14748" t="s">
        <v>778</v>
      </c>
      <c r="F14748" t="s">
        <v>776</v>
      </c>
      <c r="G14748" t="s">
        <v>99</v>
      </c>
      <c r="H14748" t="s">
        <v>57</v>
      </c>
      <c r="I14748">
        <v>21</v>
      </c>
      <c r="J14748">
        <v>3</v>
      </c>
      <c r="K14748">
        <v>7197</v>
      </c>
      <c r="L14748" t="s">
        <v>471</v>
      </c>
      <c r="M14748" s="2">
        <f>+Table3[[#This Row],[CHW]]/Table3[[#This Row],[Count of Airbill Number]]</f>
        <v>7</v>
      </c>
    </row>
    <row r="14749" spans="2:13">
      <c r="B14749" t="s">
        <v>20</v>
      </c>
      <c r="C14749" t="s">
        <v>472</v>
      </c>
      <c r="D14749" t="s">
        <v>22</v>
      </c>
      <c r="E14749" t="s">
        <v>778</v>
      </c>
      <c r="F14749" t="s">
        <v>778</v>
      </c>
      <c r="G14749" t="s">
        <v>260</v>
      </c>
      <c r="H14749" t="s">
        <v>173</v>
      </c>
      <c r="I14749">
        <v>21</v>
      </c>
      <c r="J14749">
        <v>2</v>
      </c>
      <c r="K14749">
        <v>7198</v>
      </c>
      <c r="L14749" t="s">
        <v>471</v>
      </c>
      <c r="M14749" s="2">
        <f>+Table3[[#This Row],[CHW]]/Table3[[#This Row],[Count of Airbill Number]]</f>
        <v>10.5</v>
      </c>
    </row>
    <row r="14750" spans="2:13">
      <c r="B14750" t="s">
        <v>20</v>
      </c>
      <c r="C14750" t="s">
        <v>472</v>
      </c>
      <c r="D14750" t="s">
        <v>22</v>
      </c>
      <c r="E14750" t="s">
        <v>776</v>
      </c>
      <c r="F14750" t="s">
        <v>776</v>
      </c>
      <c r="G14750" t="s">
        <v>216</v>
      </c>
      <c r="H14750" t="s">
        <v>533</v>
      </c>
      <c r="I14750">
        <v>21</v>
      </c>
      <c r="J14750">
        <v>2</v>
      </c>
      <c r="K14750">
        <v>7199</v>
      </c>
      <c r="L14750" t="s">
        <v>471</v>
      </c>
      <c r="M14750" s="2">
        <f>+Table3[[#This Row],[CHW]]/Table3[[#This Row],[Count of Airbill Number]]</f>
        <v>10.5</v>
      </c>
    </row>
    <row r="14751" spans="2:13">
      <c r="B14751" t="s">
        <v>20</v>
      </c>
      <c r="C14751" t="s">
        <v>472</v>
      </c>
      <c r="D14751" t="s">
        <v>22</v>
      </c>
      <c r="E14751" t="s">
        <v>778</v>
      </c>
      <c r="F14751" t="s">
        <v>777</v>
      </c>
      <c r="G14751" t="s">
        <v>124</v>
      </c>
      <c r="H14751" t="s">
        <v>227</v>
      </c>
      <c r="I14751">
        <v>21</v>
      </c>
      <c r="J14751">
        <v>2</v>
      </c>
      <c r="K14751">
        <v>7200</v>
      </c>
      <c r="L14751" t="s">
        <v>471</v>
      </c>
      <c r="M14751" s="2">
        <f>+Table3[[#This Row],[CHW]]/Table3[[#This Row],[Count of Airbill Number]]</f>
        <v>10.5</v>
      </c>
    </row>
    <row r="14752" spans="2:13">
      <c r="B14752" t="s">
        <v>20</v>
      </c>
      <c r="C14752" t="s">
        <v>472</v>
      </c>
      <c r="D14752" t="s">
        <v>36</v>
      </c>
      <c r="E14752" t="s">
        <v>778</v>
      </c>
      <c r="F14752" t="s">
        <v>778</v>
      </c>
      <c r="G14752" t="s">
        <v>86</v>
      </c>
      <c r="H14752" t="s">
        <v>51</v>
      </c>
      <c r="I14752">
        <v>21</v>
      </c>
      <c r="J14752">
        <v>2</v>
      </c>
      <c r="K14752">
        <v>7201</v>
      </c>
      <c r="L14752" t="s">
        <v>471</v>
      </c>
      <c r="M14752" s="2">
        <f>+Table3[[#This Row],[CHW]]/Table3[[#This Row],[Count of Airbill Number]]</f>
        <v>10.5</v>
      </c>
    </row>
    <row r="14753" spans="2:13">
      <c r="B14753" t="s">
        <v>20</v>
      </c>
      <c r="C14753" t="s">
        <v>472</v>
      </c>
      <c r="D14753" t="s">
        <v>22</v>
      </c>
      <c r="E14753" t="s">
        <v>776</v>
      </c>
      <c r="F14753" t="s">
        <v>776</v>
      </c>
      <c r="G14753" t="s">
        <v>37</v>
      </c>
      <c r="H14753" t="s">
        <v>296</v>
      </c>
      <c r="I14753">
        <v>20.9</v>
      </c>
      <c r="J14753">
        <v>2</v>
      </c>
      <c r="K14753">
        <v>7202</v>
      </c>
      <c r="L14753" t="s">
        <v>471</v>
      </c>
      <c r="M14753" s="2">
        <f>+Table3[[#This Row],[CHW]]/Table3[[#This Row],[Count of Airbill Number]]</f>
        <v>10.45</v>
      </c>
    </row>
    <row r="14754" spans="2:13">
      <c r="B14754" t="s">
        <v>20</v>
      </c>
      <c r="C14754" t="s">
        <v>472</v>
      </c>
      <c r="D14754" t="s">
        <v>22</v>
      </c>
      <c r="E14754" t="s">
        <v>778</v>
      </c>
      <c r="F14754" t="s">
        <v>776</v>
      </c>
      <c r="G14754" t="s">
        <v>113</v>
      </c>
      <c r="H14754" t="s">
        <v>533</v>
      </c>
      <c r="I14754">
        <v>20.8</v>
      </c>
      <c r="J14754">
        <v>1</v>
      </c>
      <c r="K14754">
        <v>7203</v>
      </c>
      <c r="L14754" t="s">
        <v>471</v>
      </c>
      <c r="M14754" s="2">
        <f>+Table3[[#This Row],[CHW]]/Table3[[#This Row],[Count of Airbill Number]]</f>
        <v>20.8</v>
      </c>
    </row>
    <row r="14755" spans="2:13">
      <c r="B14755" t="s">
        <v>20</v>
      </c>
      <c r="C14755" t="s">
        <v>21</v>
      </c>
      <c r="D14755" t="s">
        <v>22</v>
      </c>
      <c r="E14755" t="s">
        <v>776</v>
      </c>
      <c r="F14755" t="s">
        <v>776</v>
      </c>
      <c r="G14755" t="s">
        <v>85</v>
      </c>
      <c r="H14755" t="s">
        <v>77</v>
      </c>
      <c r="I14755">
        <v>20.741579999999995</v>
      </c>
      <c r="J14755">
        <v>10</v>
      </c>
      <c r="K14755">
        <v>7204</v>
      </c>
      <c r="L14755" t="s">
        <v>471</v>
      </c>
      <c r="M14755" s="2">
        <f>+Table3[[#This Row],[CHW]]/Table3[[#This Row],[Count of Airbill Number]]</f>
        <v>2.0741579999999997</v>
      </c>
    </row>
    <row r="14756" spans="2:13">
      <c r="B14756" t="s">
        <v>35</v>
      </c>
      <c r="C14756" t="s">
        <v>472</v>
      </c>
      <c r="D14756" t="s">
        <v>36</v>
      </c>
      <c r="E14756" t="s">
        <v>776</v>
      </c>
      <c r="F14756" t="s">
        <v>776</v>
      </c>
      <c r="G14756" t="s">
        <v>37</v>
      </c>
      <c r="H14756" t="s">
        <v>87</v>
      </c>
      <c r="I14756">
        <v>20.700000000000003</v>
      </c>
      <c r="J14756">
        <v>3</v>
      </c>
      <c r="K14756">
        <v>7205</v>
      </c>
      <c r="L14756" t="s">
        <v>471</v>
      </c>
      <c r="M14756" s="2">
        <f>+Table3[[#This Row],[CHW]]/Table3[[#This Row],[Count of Airbill Number]]</f>
        <v>6.9000000000000012</v>
      </c>
    </row>
    <row r="14757" spans="2:13">
      <c r="B14757" t="s">
        <v>20</v>
      </c>
      <c r="C14757" t="s">
        <v>21</v>
      </c>
      <c r="D14757" t="s">
        <v>22</v>
      </c>
      <c r="E14757" t="s">
        <v>778</v>
      </c>
      <c r="F14757" t="s">
        <v>778</v>
      </c>
      <c r="G14757" t="s">
        <v>51</v>
      </c>
      <c r="H14757" t="s">
        <v>109</v>
      </c>
      <c r="I14757">
        <v>20.5</v>
      </c>
      <c r="J14757">
        <v>3</v>
      </c>
      <c r="K14757">
        <v>7206</v>
      </c>
      <c r="L14757" t="s">
        <v>471</v>
      </c>
      <c r="M14757" s="2">
        <f>+Table3[[#This Row],[CHW]]/Table3[[#This Row],[Count of Airbill Number]]</f>
        <v>6.833333333333333</v>
      </c>
    </row>
    <row r="14758" spans="2:13">
      <c r="B14758" t="s">
        <v>20</v>
      </c>
      <c r="C14758" t="s">
        <v>472</v>
      </c>
      <c r="D14758" t="s">
        <v>22</v>
      </c>
      <c r="E14758" t="s">
        <v>778</v>
      </c>
      <c r="F14758" t="s">
        <v>778</v>
      </c>
      <c r="G14758" t="s">
        <v>135</v>
      </c>
      <c r="H14758" t="s">
        <v>547</v>
      </c>
      <c r="I14758">
        <v>20.5</v>
      </c>
      <c r="J14758">
        <v>2</v>
      </c>
      <c r="K14758">
        <v>7207</v>
      </c>
      <c r="L14758" t="s">
        <v>471</v>
      </c>
      <c r="M14758" s="2">
        <f>+Table3[[#This Row],[CHW]]/Table3[[#This Row],[Count of Airbill Number]]</f>
        <v>10.25</v>
      </c>
    </row>
    <row r="14759" spans="2:13">
      <c r="B14759" t="s">
        <v>20</v>
      </c>
      <c r="C14759" t="s">
        <v>472</v>
      </c>
      <c r="D14759" t="s">
        <v>22</v>
      </c>
      <c r="E14759" t="s">
        <v>778</v>
      </c>
      <c r="F14759" t="s">
        <v>777</v>
      </c>
      <c r="G14759" t="s">
        <v>86</v>
      </c>
      <c r="H14759" t="s">
        <v>687</v>
      </c>
      <c r="I14759">
        <v>20.5</v>
      </c>
      <c r="J14759">
        <v>1</v>
      </c>
      <c r="K14759">
        <v>7208</v>
      </c>
      <c r="L14759" t="s">
        <v>471</v>
      </c>
      <c r="M14759" s="2">
        <f>+Table3[[#This Row],[CHW]]/Table3[[#This Row],[Count of Airbill Number]]</f>
        <v>20.5</v>
      </c>
    </row>
    <row r="14760" spans="2:13">
      <c r="B14760" t="s">
        <v>20</v>
      </c>
      <c r="C14760" t="s">
        <v>472</v>
      </c>
      <c r="D14760" t="s">
        <v>22</v>
      </c>
      <c r="E14760" t="s">
        <v>776</v>
      </c>
      <c r="F14760" t="s">
        <v>776</v>
      </c>
      <c r="G14760" t="s">
        <v>160</v>
      </c>
      <c r="H14760" t="s">
        <v>37</v>
      </c>
      <c r="I14760">
        <v>20.5</v>
      </c>
      <c r="J14760">
        <v>2</v>
      </c>
      <c r="K14760">
        <v>7209</v>
      </c>
      <c r="L14760" t="s">
        <v>471</v>
      </c>
      <c r="M14760" s="2">
        <f>+Table3[[#This Row],[CHW]]/Table3[[#This Row],[Count of Airbill Number]]</f>
        <v>10.25</v>
      </c>
    </row>
    <row r="14761" spans="2:13">
      <c r="B14761" t="s">
        <v>20</v>
      </c>
      <c r="C14761" t="s">
        <v>472</v>
      </c>
      <c r="D14761" t="s">
        <v>36</v>
      </c>
      <c r="E14761" t="s">
        <v>776</v>
      </c>
      <c r="F14761" t="s">
        <v>776</v>
      </c>
      <c r="G14761" t="s">
        <v>66</v>
      </c>
      <c r="H14761" t="s">
        <v>37</v>
      </c>
      <c r="I14761">
        <v>20.420000000000002</v>
      </c>
      <c r="J14761">
        <v>1</v>
      </c>
      <c r="K14761">
        <v>7210</v>
      </c>
      <c r="L14761" t="s">
        <v>471</v>
      </c>
      <c r="M14761" s="2">
        <f>+Table3[[#This Row],[CHW]]/Table3[[#This Row],[Count of Airbill Number]]</f>
        <v>20.420000000000002</v>
      </c>
    </row>
    <row r="14762" spans="2:13">
      <c r="B14762" t="s">
        <v>20</v>
      </c>
      <c r="C14762" t="s">
        <v>21</v>
      </c>
      <c r="D14762" t="s">
        <v>22</v>
      </c>
      <c r="E14762" t="s">
        <v>776</v>
      </c>
      <c r="F14762" t="s">
        <v>778</v>
      </c>
      <c r="G14762" t="s">
        <v>66</v>
      </c>
      <c r="H14762" t="s">
        <v>161</v>
      </c>
      <c r="I14762">
        <v>20.41</v>
      </c>
      <c r="J14762">
        <v>1</v>
      </c>
      <c r="K14762">
        <v>7211</v>
      </c>
      <c r="L14762" t="s">
        <v>471</v>
      </c>
      <c r="M14762" s="2">
        <f>+Table3[[#This Row],[CHW]]/Table3[[#This Row],[Count of Airbill Number]]</f>
        <v>20.41</v>
      </c>
    </row>
    <row r="14763" spans="2:13">
      <c r="B14763" t="s">
        <v>20</v>
      </c>
      <c r="C14763" t="s">
        <v>21</v>
      </c>
      <c r="D14763" t="s">
        <v>22</v>
      </c>
      <c r="E14763" t="s">
        <v>776</v>
      </c>
      <c r="F14763" t="s">
        <v>776</v>
      </c>
      <c r="G14763" t="s">
        <v>500</v>
      </c>
      <c r="H14763" t="s">
        <v>37</v>
      </c>
      <c r="I14763">
        <v>20.40924</v>
      </c>
      <c r="J14763">
        <v>4</v>
      </c>
      <c r="K14763">
        <v>7212</v>
      </c>
      <c r="L14763" t="s">
        <v>471</v>
      </c>
      <c r="M14763" s="2">
        <f>+Table3[[#This Row],[CHW]]/Table3[[#This Row],[Count of Airbill Number]]</f>
        <v>5.1023100000000001</v>
      </c>
    </row>
    <row r="14764" spans="2:13">
      <c r="B14764" t="s">
        <v>20</v>
      </c>
      <c r="C14764" t="s">
        <v>21</v>
      </c>
      <c r="D14764" t="s">
        <v>22</v>
      </c>
      <c r="E14764" t="s">
        <v>778</v>
      </c>
      <c r="F14764" t="s">
        <v>778</v>
      </c>
      <c r="G14764" t="s">
        <v>112</v>
      </c>
      <c r="H14764" t="s">
        <v>310</v>
      </c>
      <c r="I14764">
        <v>20.350000000000001</v>
      </c>
      <c r="J14764">
        <v>23</v>
      </c>
      <c r="K14764">
        <v>7213</v>
      </c>
      <c r="L14764" t="s">
        <v>471</v>
      </c>
      <c r="M14764" s="2">
        <f>+Table3[[#This Row],[CHW]]/Table3[[#This Row],[Count of Airbill Number]]</f>
        <v>0.88478260869565228</v>
      </c>
    </row>
    <row r="14765" spans="2:13">
      <c r="B14765" t="s">
        <v>20</v>
      </c>
      <c r="C14765" t="s">
        <v>472</v>
      </c>
      <c r="D14765" t="s">
        <v>22</v>
      </c>
      <c r="E14765" t="s">
        <v>778</v>
      </c>
      <c r="F14765" t="s">
        <v>776</v>
      </c>
      <c r="G14765" t="s">
        <v>393</v>
      </c>
      <c r="H14765" t="s">
        <v>49</v>
      </c>
      <c r="I14765">
        <v>20.240000000000002</v>
      </c>
      <c r="J14765">
        <v>2</v>
      </c>
      <c r="K14765">
        <v>7214</v>
      </c>
      <c r="L14765" t="s">
        <v>471</v>
      </c>
      <c r="M14765" s="2">
        <f>+Table3[[#This Row],[CHW]]/Table3[[#This Row],[Count of Airbill Number]]</f>
        <v>10.120000000000001</v>
      </c>
    </row>
    <row r="14766" spans="2:13">
      <c r="B14766" t="s">
        <v>20</v>
      </c>
      <c r="C14766" t="s">
        <v>21</v>
      </c>
      <c r="D14766" t="s">
        <v>22</v>
      </c>
      <c r="E14766" t="s">
        <v>778</v>
      </c>
      <c r="F14766" t="s">
        <v>778</v>
      </c>
      <c r="G14766" t="s">
        <v>607</v>
      </c>
      <c r="H14766" t="s">
        <v>269</v>
      </c>
      <c r="I14766">
        <v>20.2</v>
      </c>
      <c r="J14766">
        <v>5</v>
      </c>
      <c r="K14766">
        <v>7215</v>
      </c>
      <c r="L14766" t="s">
        <v>471</v>
      </c>
      <c r="M14766" s="2">
        <f>+Table3[[#This Row],[CHW]]/Table3[[#This Row],[Count of Airbill Number]]</f>
        <v>4.04</v>
      </c>
    </row>
    <row r="14767" spans="2:13">
      <c r="B14767" t="s">
        <v>20</v>
      </c>
      <c r="C14767" t="s">
        <v>21</v>
      </c>
      <c r="D14767" t="s">
        <v>22</v>
      </c>
      <c r="E14767" t="s">
        <v>776</v>
      </c>
      <c r="F14767" t="s">
        <v>776</v>
      </c>
      <c r="G14767" t="s">
        <v>69</v>
      </c>
      <c r="H14767" t="s">
        <v>37</v>
      </c>
      <c r="I14767">
        <v>20.1112848</v>
      </c>
      <c r="J14767">
        <v>4</v>
      </c>
      <c r="K14767">
        <v>7216</v>
      </c>
      <c r="L14767" t="s">
        <v>471</v>
      </c>
      <c r="M14767" s="2">
        <f>+Table3[[#This Row],[CHW]]/Table3[[#This Row],[Count of Airbill Number]]</f>
        <v>5.0278212</v>
      </c>
    </row>
    <row r="14768" spans="2:13">
      <c r="B14768" t="s">
        <v>20</v>
      </c>
      <c r="C14768" t="s">
        <v>472</v>
      </c>
      <c r="D14768" t="s">
        <v>22</v>
      </c>
      <c r="E14768" t="s">
        <v>776</v>
      </c>
      <c r="F14768" t="s">
        <v>776</v>
      </c>
      <c r="G14768" t="s">
        <v>71</v>
      </c>
      <c r="H14768" t="s">
        <v>32</v>
      </c>
      <c r="I14768">
        <v>20.03</v>
      </c>
      <c r="J14768">
        <v>2</v>
      </c>
      <c r="K14768">
        <v>7217</v>
      </c>
      <c r="L14768" t="s">
        <v>471</v>
      </c>
      <c r="M14768" s="2">
        <f>+Table3[[#This Row],[CHW]]/Table3[[#This Row],[Count of Airbill Number]]</f>
        <v>10.015000000000001</v>
      </c>
    </row>
    <row r="14769" spans="2:13">
      <c r="B14769" t="s">
        <v>35</v>
      </c>
      <c r="C14769" t="s">
        <v>21</v>
      </c>
      <c r="D14769" t="s">
        <v>36</v>
      </c>
      <c r="E14769" t="s">
        <v>778</v>
      </c>
      <c r="F14769" t="s">
        <v>778</v>
      </c>
      <c r="G14769" t="s">
        <v>233</v>
      </c>
      <c r="H14769" t="s">
        <v>150</v>
      </c>
      <c r="I14769">
        <v>20</v>
      </c>
      <c r="J14769">
        <v>1</v>
      </c>
      <c r="K14769">
        <v>7218</v>
      </c>
      <c r="L14769" t="s">
        <v>471</v>
      </c>
      <c r="M14769" s="2">
        <f>+Table3[[#This Row],[CHW]]/Table3[[#This Row],[Count of Airbill Number]]</f>
        <v>20</v>
      </c>
    </row>
    <row r="14770" spans="2:13">
      <c r="B14770" t="s">
        <v>35</v>
      </c>
      <c r="C14770" t="s">
        <v>21</v>
      </c>
      <c r="D14770" t="s">
        <v>36</v>
      </c>
      <c r="E14770" t="s">
        <v>777</v>
      </c>
      <c r="F14770" t="s">
        <v>777</v>
      </c>
      <c r="G14770" t="s">
        <v>531</v>
      </c>
      <c r="H14770" t="s">
        <v>38</v>
      </c>
      <c r="I14770">
        <v>20</v>
      </c>
      <c r="J14770">
        <v>1</v>
      </c>
      <c r="K14770">
        <v>7219</v>
      </c>
      <c r="L14770" t="s">
        <v>471</v>
      </c>
      <c r="M14770" s="2">
        <f>+Table3[[#This Row],[CHW]]/Table3[[#This Row],[Count of Airbill Number]]</f>
        <v>20</v>
      </c>
    </row>
    <row r="14771" spans="2:13">
      <c r="B14771" t="s">
        <v>35</v>
      </c>
      <c r="C14771" t="s">
        <v>472</v>
      </c>
      <c r="D14771" t="s">
        <v>36</v>
      </c>
      <c r="E14771" t="s">
        <v>777</v>
      </c>
      <c r="F14771" t="s">
        <v>777</v>
      </c>
      <c r="G14771" t="s">
        <v>290</v>
      </c>
      <c r="H14771" t="s">
        <v>482</v>
      </c>
      <c r="I14771">
        <v>20</v>
      </c>
      <c r="J14771">
        <v>1</v>
      </c>
      <c r="K14771">
        <v>7220</v>
      </c>
      <c r="L14771" t="s">
        <v>471</v>
      </c>
      <c r="M14771" s="2">
        <f>+Table3[[#This Row],[CHW]]/Table3[[#This Row],[Count of Airbill Number]]</f>
        <v>20</v>
      </c>
    </row>
    <row r="14772" spans="2:13">
      <c r="B14772" t="s">
        <v>35</v>
      </c>
      <c r="C14772" t="s">
        <v>472</v>
      </c>
      <c r="D14772" t="s">
        <v>36</v>
      </c>
      <c r="E14772" t="s">
        <v>776</v>
      </c>
      <c r="F14772" t="s">
        <v>778</v>
      </c>
      <c r="G14772" t="s">
        <v>24</v>
      </c>
      <c r="H14772" t="s">
        <v>112</v>
      </c>
      <c r="I14772">
        <v>20</v>
      </c>
      <c r="J14772">
        <v>1</v>
      </c>
      <c r="K14772">
        <v>7221</v>
      </c>
      <c r="L14772" t="s">
        <v>471</v>
      </c>
      <c r="M14772" s="2">
        <f>+Table3[[#This Row],[CHW]]/Table3[[#This Row],[Count of Airbill Number]]</f>
        <v>20</v>
      </c>
    </row>
    <row r="14773" spans="2:13">
      <c r="B14773" t="s">
        <v>35</v>
      </c>
      <c r="C14773" t="s">
        <v>472</v>
      </c>
      <c r="D14773" t="s">
        <v>36</v>
      </c>
      <c r="E14773" t="s">
        <v>776</v>
      </c>
      <c r="F14773" t="s">
        <v>778</v>
      </c>
      <c r="G14773" t="s">
        <v>24</v>
      </c>
      <c r="H14773" t="s">
        <v>86</v>
      </c>
      <c r="I14773">
        <v>20</v>
      </c>
      <c r="J14773">
        <v>1</v>
      </c>
      <c r="K14773">
        <v>7222</v>
      </c>
      <c r="L14773" t="s">
        <v>471</v>
      </c>
      <c r="M14773" s="2">
        <f>+Table3[[#This Row],[CHW]]/Table3[[#This Row],[Count of Airbill Number]]</f>
        <v>20</v>
      </c>
    </row>
    <row r="14774" spans="2:13">
      <c r="B14774" t="s">
        <v>35</v>
      </c>
      <c r="C14774" t="s">
        <v>472</v>
      </c>
      <c r="D14774" t="s">
        <v>36</v>
      </c>
      <c r="E14774" t="s">
        <v>777</v>
      </c>
      <c r="F14774" t="s">
        <v>777</v>
      </c>
      <c r="G14774" t="s">
        <v>274</v>
      </c>
      <c r="H14774" t="s">
        <v>259</v>
      </c>
      <c r="I14774">
        <v>20</v>
      </c>
      <c r="J14774">
        <v>1</v>
      </c>
      <c r="K14774">
        <v>7223</v>
      </c>
      <c r="L14774" t="s">
        <v>471</v>
      </c>
      <c r="M14774" s="2">
        <f>+Table3[[#This Row],[CHW]]/Table3[[#This Row],[Count of Airbill Number]]</f>
        <v>20</v>
      </c>
    </row>
    <row r="14775" spans="2:13">
      <c r="B14775" t="s">
        <v>35</v>
      </c>
      <c r="C14775" t="s">
        <v>472</v>
      </c>
      <c r="D14775" t="s">
        <v>36</v>
      </c>
      <c r="E14775" t="s">
        <v>776</v>
      </c>
      <c r="F14775" t="s">
        <v>776</v>
      </c>
      <c r="G14775" t="s">
        <v>66</v>
      </c>
      <c r="H14775" t="s">
        <v>189</v>
      </c>
      <c r="I14775">
        <v>20</v>
      </c>
      <c r="J14775">
        <v>1</v>
      </c>
      <c r="K14775">
        <v>7224</v>
      </c>
      <c r="L14775" t="s">
        <v>471</v>
      </c>
      <c r="M14775" s="2">
        <f>+Table3[[#This Row],[CHW]]/Table3[[#This Row],[Count of Airbill Number]]</f>
        <v>20</v>
      </c>
    </row>
    <row r="14776" spans="2:13">
      <c r="B14776" t="s">
        <v>35</v>
      </c>
      <c r="C14776" t="s">
        <v>472</v>
      </c>
      <c r="D14776" t="s">
        <v>36</v>
      </c>
      <c r="E14776" t="s">
        <v>776</v>
      </c>
      <c r="F14776" t="s">
        <v>776</v>
      </c>
      <c r="G14776" t="s">
        <v>37</v>
      </c>
      <c r="H14776" t="s">
        <v>244</v>
      </c>
      <c r="I14776">
        <v>20</v>
      </c>
      <c r="J14776">
        <v>1</v>
      </c>
      <c r="K14776">
        <v>7225</v>
      </c>
      <c r="L14776" t="s">
        <v>471</v>
      </c>
      <c r="M14776" s="2">
        <f>+Table3[[#This Row],[CHW]]/Table3[[#This Row],[Count of Airbill Number]]</f>
        <v>20</v>
      </c>
    </row>
    <row r="14777" spans="2:13">
      <c r="B14777" t="s">
        <v>35</v>
      </c>
      <c r="C14777" t="s">
        <v>472</v>
      </c>
      <c r="D14777" t="s">
        <v>36</v>
      </c>
      <c r="E14777" t="s">
        <v>778</v>
      </c>
      <c r="F14777" t="s">
        <v>778</v>
      </c>
      <c r="G14777" t="s">
        <v>90</v>
      </c>
      <c r="H14777" t="s">
        <v>91</v>
      </c>
      <c r="I14777">
        <v>20</v>
      </c>
      <c r="J14777">
        <v>2</v>
      </c>
      <c r="K14777">
        <v>7226</v>
      </c>
      <c r="L14777" t="s">
        <v>471</v>
      </c>
      <c r="M14777" s="2">
        <f>+Table3[[#This Row],[CHW]]/Table3[[#This Row],[Count of Airbill Number]]</f>
        <v>10</v>
      </c>
    </row>
    <row r="14778" spans="2:13">
      <c r="B14778" t="s">
        <v>35</v>
      </c>
      <c r="C14778" t="s">
        <v>472</v>
      </c>
      <c r="D14778" t="s">
        <v>36</v>
      </c>
      <c r="E14778" t="s">
        <v>776</v>
      </c>
      <c r="F14778" t="s">
        <v>776</v>
      </c>
      <c r="G14778" t="s">
        <v>85</v>
      </c>
      <c r="H14778" t="s">
        <v>131</v>
      </c>
      <c r="I14778">
        <v>20</v>
      </c>
      <c r="J14778">
        <v>2</v>
      </c>
      <c r="K14778">
        <v>7227</v>
      </c>
      <c r="L14778" t="s">
        <v>471</v>
      </c>
      <c r="M14778" s="2">
        <f>+Table3[[#This Row],[CHW]]/Table3[[#This Row],[Count of Airbill Number]]</f>
        <v>10</v>
      </c>
    </row>
    <row r="14779" spans="2:13">
      <c r="B14779" t="s">
        <v>35</v>
      </c>
      <c r="C14779" t="s">
        <v>472</v>
      </c>
      <c r="D14779" t="s">
        <v>36</v>
      </c>
      <c r="E14779" t="s">
        <v>776</v>
      </c>
      <c r="F14779" t="s">
        <v>776</v>
      </c>
      <c r="G14779" t="s">
        <v>85</v>
      </c>
      <c r="H14779" t="s">
        <v>67</v>
      </c>
      <c r="I14779">
        <v>20</v>
      </c>
      <c r="J14779">
        <v>2</v>
      </c>
      <c r="K14779">
        <v>7228</v>
      </c>
      <c r="L14779" t="s">
        <v>471</v>
      </c>
      <c r="M14779" s="2">
        <f>+Table3[[#This Row],[CHW]]/Table3[[#This Row],[Count of Airbill Number]]</f>
        <v>10</v>
      </c>
    </row>
    <row r="14780" spans="2:13">
      <c r="B14780" t="s">
        <v>35</v>
      </c>
      <c r="C14780" t="s">
        <v>472</v>
      </c>
      <c r="D14780" t="s">
        <v>36</v>
      </c>
      <c r="E14780" t="s">
        <v>776</v>
      </c>
      <c r="F14780" t="s">
        <v>776</v>
      </c>
      <c r="G14780" t="s">
        <v>85</v>
      </c>
      <c r="H14780" t="s">
        <v>178</v>
      </c>
      <c r="I14780">
        <v>20</v>
      </c>
      <c r="J14780">
        <v>1</v>
      </c>
      <c r="K14780">
        <v>7229</v>
      </c>
      <c r="L14780" t="s">
        <v>471</v>
      </c>
      <c r="M14780" s="2">
        <f>+Table3[[#This Row],[CHW]]/Table3[[#This Row],[Count of Airbill Number]]</f>
        <v>20</v>
      </c>
    </row>
    <row r="14781" spans="2:13">
      <c r="B14781" t="s">
        <v>35</v>
      </c>
      <c r="C14781" t="s">
        <v>472</v>
      </c>
      <c r="D14781" t="s">
        <v>36</v>
      </c>
      <c r="E14781" t="s">
        <v>776</v>
      </c>
      <c r="F14781" t="s">
        <v>776</v>
      </c>
      <c r="G14781" t="s">
        <v>85</v>
      </c>
      <c r="H14781" t="s">
        <v>53</v>
      </c>
      <c r="I14781">
        <v>20</v>
      </c>
      <c r="J14781">
        <v>2</v>
      </c>
      <c r="K14781">
        <v>7230</v>
      </c>
      <c r="L14781" t="s">
        <v>471</v>
      </c>
      <c r="M14781" s="2">
        <f>+Table3[[#This Row],[CHW]]/Table3[[#This Row],[Count of Airbill Number]]</f>
        <v>10</v>
      </c>
    </row>
    <row r="14782" spans="2:13">
      <c r="B14782" t="s">
        <v>35</v>
      </c>
      <c r="C14782" t="s">
        <v>472</v>
      </c>
      <c r="D14782" t="s">
        <v>36</v>
      </c>
      <c r="E14782" t="s">
        <v>776</v>
      </c>
      <c r="F14782" t="s">
        <v>776</v>
      </c>
      <c r="G14782" t="s">
        <v>32</v>
      </c>
      <c r="H14782" t="s">
        <v>262</v>
      </c>
      <c r="I14782">
        <v>20</v>
      </c>
      <c r="J14782">
        <v>2</v>
      </c>
      <c r="K14782">
        <v>7231</v>
      </c>
      <c r="L14782" t="s">
        <v>471</v>
      </c>
      <c r="M14782" s="2">
        <f>+Table3[[#This Row],[CHW]]/Table3[[#This Row],[Count of Airbill Number]]</f>
        <v>10</v>
      </c>
    </row>
    <row r="14783" spans="2:13">
      <c r="B14783" t="s">
        <v>35</v>
      </c>
      <c r="C14783" t="s">
        <v>472</v>
      </c>
      <c r="D14783" t="s">
        <v>36</v>
      </c>
      <c r="E14783" t="s">
        <v>776</v>
      </c>
      <c r="F14783" t="s">
        <v>776</v>
      </c>
      <c r="G14783" t="s">
        <v>32</v>
      </c>
      <c r="H14783" t="s">
        <v>253</v>
      </c>
      <c r="I14783">
        <v>20</v>
      </c>
      <c r="J14783">
        <v>2</v>
      </c>
      <c r="K14783">
        <v>7232</v>
      </c>
      <c r="L14783" t="s">
        <v>471</v>
      </c>
      <c r="M14783" s="2">
        <f>+Table3[[#This Row],[CHW]]/Table3[[#This Row],[Count of Airbill Number]]</f>
        <v>10</v>
      </c>
    </row>
    <row r="14784" spans="2:13">
      <c r="B14784" t="s">
        <v>35</v>
      </c>
      <c r="C14784" t="s">
        <v>472</v>
      </c>
      <c r="D14784" t="s">
        <v>36</v>
      </c>
      <c r="E14784" t="s">
        <v>778</v>
      </c>
      <c r="F14784" t="s">
        <v>778</v>
      </c>
      <c r="G14784" t="s">
        <v>99</v>
      </c>
      <c r="H14784" t="s">
        <v>291</v>
      </c>
      <c r="I14784">
        <v>20</v>
      </c>
      <c r="J14784">
        <v>1</v>
      </c>
      <c r="K14784">
        <v>7233</v>
      </c>
      <c r="L14784" t="s">
        <v>471</v>
      </c>
      <c r="M14784" s="2">
        <f>+Table3[[#This Row],[CHW]]/Table3[[#This Row],[Count of Airbill Number]]</f>
        <v>20</v>
      </c>
    </row>
    <row r="14785" spans="2:13">
      <c r="B14785" t="s">
        <v>20</v>
      </c>
      <c r="C14785" t="s">
        <v>21</v>
      </c>
      <c r="D14785" t="s">
        <v>22</v>
      </c>
      <c r="E14785" t="s">
        <v>777</v>
      </c>
      <c r="F14785" t="s">
        <v>778</v>
      </c>
      <c r="G14785" t="s">
        <v>38</v>
      </c>
      <c r="H14785" t="s">
        <v>86</v>
      </c>
      <c r="I14785">
        <v>20</v>
      </c>
      <c r="J14785">
        <v>6</v>
      </c>
      <c r="K14785">
        <v>7234</v>
      </c>
      <c r="L14785" t="s">
        <v>471</v>
      </c>
      <c r="M14785" s="2">
        <f>+Table3[[#This Row],[CHW]]/Table3[[#This Row],[Count of Airbill Number]]</f>
        <v>3.3333333333333335</v>
      </c>
    </row>
    <row r="14786" spans="2:13">
      <c r="B14786" t="s">
        <v>20</v>
      </c>
      <c r="C14786" t="s">
        <v>21</v>
      </c>
      <c r="D14786" t="s">
        <v>22</v>
      </c>
      <c r="E14786" t="s">
        <v>778</v>
      </c>
      <c r="F14786" t="s">
        <v>778</v>
      </c>
      <c r="G14786" t="s">
        <v>113</v>
      </c>
      <c r="H14786" t="s">
        <v>161</v>
      </c>
      <c r="I14786">
        <v>20</v>
      </c>
      <c r="J14786">
        <v>1</v>
      </c>
      <c r="K14786">
        <v>7235</v>
      </c>
      <c r="L14786" t="s">
        <v>471</v>
      </c>
      <c r="M14786" s="2">
        <f>+Table3[[#This Row],[CHW]]/Table3[[#This Row],[Count of Airbill Number]]</f>
        <v>20</v>
      </c>
    </row>
    <row r="14787" spans="2:13">
      <c r="B14787" t="s">
        <v>20</v>
      </c>
      <c r="C14787" t="s">
        <v>21</v>
      </c>
      <c r="D14787" t="s">
        <v>22</v>
      </c>
      <c r="E14787" t="s">
        <v>778</v>
      </c>
      <c r="F14787" t="s">
        <v>778</v>
      </c>
      <c r="G14787" t="s">
        <v>393</v>
      </c>
      <c r="H14787" t="s">
        <v>327</v>
      </c>
      <c r="I14787">
        <v>20</v>
      </c>
      <c r="J14787">
        <v>4</v>
      </c>
      <c r="K14787">
        <v>7236</v>
      </c>
      <c r="L14787" t="s">
        <v>471</v>
      </c>
      <c r="M14787" s="2">
        <f>+Table3[[#This Row],[CHW]]/Table3[[#This Row],[Count of Airbill Number]]</f>
        <v>5</v>
      </c>
    </row>
    <row r="14788" spans="2:13">
      <c r="B14788" t="s">
        <v>20</v>
      </c>
      <c r="C14788" t="s">
        <v>21</v>
      </c>
      <c r="D14788" t="s">
        <v>22</v>
      </c>
      <c r="E14788" t="s">
        <v>778</v>
      </c>
      <c r="F14788" t="s">
        <v>778</v>
      </c>
      <c r="G14788" t="s">
        <v>490</v>
      </c>
      <c r="H14788" t="s">
        <v>369</v>
      </c>
      <c r="I14788">
        <v>20</v>
      </c>
      <c r="J14788">
        <v>20</v>
      </c>
      <c r="K14788">
        <v>7237</v>
      </c>
      <c r="L14788" t="s">
        <v>471</v>
      </c>
      <c r="M14788" s="2">
        <f>+Table3[[#This Row],[CHW]]/Table3[[#This Row],[Count of Airbill Number]]</f>
        <v>1</v>
      </c>
    </row>
    <row r="14789" spans="2:13">
      <c r="B14789" t="s">
        <v>20</v>
      </c>
      <c r="C14789" t="s">
        <v>21</v>
      </c>
      <c r="D14789" t="s">
        <v>22</v>
      </c>
      <c r="E14789" t="s">
        <v>778</v>
      </c>
      <c r="F14789" t="s">
        <v>778</v>
      </c>
      <c r="G14789" t="s">
        <v>185</v>
      </c>
      <c r="H14789" t="s">
        <v>112</v>
      </c>
      <c r="I14789">
        <v>20</v>
      </c>
      <c r="J14789">
        <v>8</v>
      </c>
      <c r="K14789">
        <v>7238</v>
      </c>
      <c r="L14789" t="s">
        <v>471</v>
      </c>
      <c r="M14789" s="2">
        <f>+Table3[[#This Row],[CHW]]/Table3[[#This Row],[Count of Airbill Number]]</f>
        <v>2.5</v>
      </c>
    </row>
    <row r="14790" spans="2:13">
      <c r="B14790" t="s">
        <v>20</v>
      </c>
      <c r="C14790" t="s">
        <v>21</v>
      </c>
      <c r="D14790" t="s">
        <v>22</v>
      </c>
      <c r="E14790" t="s">
        <v>778</v>
      </c>
      <c r="F14790" t="s">
        <v>776</v>
      </c>
      <c r="G14790" t="s">
        <v>150</v>
      </c>
      <c r="H14790" t="s">
        <v>216</v>
      </c>
      <c r="I14790">
        <v>20</v>
      </c>
      <c r="J14790">
        <v>6</v>
      </c>
      <c r="K14790">
        <v>7239</v>
      </c>
      <c r="L14790" t="s">
        <v>471</v>
      </c>
      <c r="M14790" s="2">
        <f>+Table3[[#This Row],[CHW]]/Table3[[#This Row],[Count of Airbill Number]]</f>
        <v>3.3333333333333335</v>
      </c>
    </row>
    <row r="14791" spans="2:13">
      <c r="B14791" t="s">
        <v>20</v>
      </c>
      <c r="C14791" t="s">
        <v>21</v>
      </c>
      <c r="D14791" t="s">
        <v>22</v>
      </c>
      <c r="E14791" t="s">
        <v>776</v>
      </c>
      <c r="F14791" t="s">
        <v>776</v>
      </c>
      <c r="G14791" t="s">
        <v>71</v>
      </c>
      <c r="H14791" t="s">
        <v>24</v>
      </c>
      <c r="I14791">
        <v>20</v>
      </c>
      <c r="J14791">
        <v>5</v>
      </c>
      <c r="K14791">
        <v>7240</v>
      </c>
      <c r="L14791" t="s">
        <v>471</v>
      </c>
      <c r="M14791" s="2">
        <f>+Table3[[#This Row],[CHW]]/Table3[[#This Row],[Count of Airbill Number]]</f>
        <v>4</v>
      </c>
    </row>
    <row r="14792" spans="2:13">
      <c r="B14792" t="s">
        <v>20</v>
      </c>
      <c r="C14792" t="s">
        <v>21</v>
      </c>
      <c r="D14792" t="s">
        <v>22</v>
      </c>
      <c r="E14792" t="s">
        <v>776</v>
      </c>
      <c r="F14792" t="s">
        <v>777</v>
      </c>
      <c r="G14792" t="s">
        <v>122</v>
      </c>
      <c r="H14792" t="s">
        <v>481</v>
      </c>
      <c r="I14792">
        <v>20</v>
      </c>
      <c r="J14792">
        <v>1</v>
      </c>
      <c r="K14792">
        <v>7241</v>
      </c>
      <c r="L14792" t="s">
        <v>471</v>
      </c>
      <c r="M14792" s="2">
        <f>+Table3[[#This Row],[CHW]]/Table3[[#This Row],[Count of Airbill Number]]</f>
        <v>20</v>
      </c>
    </row>
    <row r="14793" spans="2:13">
      <c r="B14793" t="s">
        <v>20</v>
      </c>
      <c r="C14793" t="s">
        <v>21</v>
      </c>
      <c r="D14793" t="s">
        <v>22</v>
      </c>
      <c r="E14793" t="s">
        <v>777</v>
      </c>
      <c r="F14793" t="s">
        <v>776</v>
      </c>
      <c r="G14793" t="s">
        <v>259</v>
      </c>
      <c r="H14793" t="s">
        <v>37</v>
      </c>
      <c r="I14793">
        <v>20</v>
      </c>
      <c r="J14793">
        <v>1</v>
      </c>
      <c r="K14793">
        <v>7242</v>
      </c>
      <c r="L14793" t="s">
        <v>471</v>
      </c>
      <c r="M14793" s="2">
        <f>+Table3[[#This Row],[CHW]]/Table3[[#This Row],[Count of Airbill Number]]</f>
        <v>20</v>
      </c>
    </row>
    <row r="14794" spans="2:13">
      <c r="B14794" t="s">
        <v>20</v>
      </c>
      <c r="C14794" t="s">
        <v>21</v>
      </c>
      <c r="D14794" t="s">
        <v>22</v>
      </c>
      <c r="E14794" t="s">
        <v>778</v>
      </c>
      <c r="F14794" t="s">
        <v>776</v>
      </c>
      <c r="G14794" t="s">
        <v>311</v>
      </c>
      <c r="H14794" t="s">
        <v>66</v>
      </c>
      <c r="I14794">
        <v>20</v>
      </c>
      <c r="J14794">
        <v>1</v>
      </c>
      <c r="K14794">
        <v>7243</v>
      </c>
      <c r="L14794" t="s">
        <v>471</v>
      </c>
      <c r="M14794" s="2">
        <f>+Table3[[#This Row],[CHW]]/Table3[[#This Row],[Count of Airbill Number]]</f>
        <v>20</v>
      </c>
    </row>
    <row r="14795" spans="2:13">
      <c r="B14795" t="s">
        <v>20</v>
      </c>
      <c r="C14795" t="s">
        <v>21</v>
      </c>
      <c r="D14795" t="s">
        <v>22</v>
      </c>
      <c r="E14795" t="s">
        <v>777</v>
      </c>
      <c r="F14795" t="s">
        <v>778</v>
      </c>
      <c r="G14795" t="s">
        <v>44</v>
      </c>
      <c r="H14795" t="s">
        <v>246</v>
      </c>
      <c r="I14795">
        <v>20</v>
      </c>
      <c r="J14795">
        <v>1</v>
      </c>
      <c r="K14795">
        <v>7244</v>
      </c>
      <c r="L14795" t="s">
        <v>471</v>
      </c>
      <c r="M14795" s="2">
        <f>+Table3[[#This Row],[CHW]]/Table3[[#This Row],[Count of Airbill Number]]</f>
        <v>20</v>
      </c>
    </row>
    <row r="14796" spans="2:13">
      <c r="B14796" t="s">
        <v>20</v>
      </c>
      <c r="C14796" t="s">
        <v>21</v>
      </c>
      <c r="D14796" t="s">
        <v>22</v>
      </c>
      <c r="E14796" t="s">
        <v>776</v>
      </c>
      <c r="F14796" t="s">
        <v>777</v>
      </c>
      <c r="G14796" t="s">
        <v>84</v>
      </c>
      <c r="H14796" t="s">
        <v>181</v>
      </c>
      <c r="I14796">
        <v>20</v>
      </c>
      <c r="J14796">
        <v>2</v>
      </c>
      <c r="K14796">
        <v>7245</v>
      </c>
      <c r="L14796" t="s">
        <v>471</v>
      </c>
      <c r="M14796" s="2">
        <f>+Table3[[#This Row],[CHW]]/Table3[[#This Row],[Count of Airbill Number]]</f>
        <v>10</v>
      </c>
    </row>
    <row r="14797" spans="2:13">
      <c r="B14797" t="s">
        <v>20</v>
      </c>
      <c r="C14797" t="s">
        <v>21</v>
      </c>
      <c r="D14797" t="s">
        <v>22</v>
      </c>
      <c r="E14797" t="s">
        <v>776</v>
      </c>
      <c r="F14797" t="s">
        <v>777</v>
      </c>
      <c r="G14797" t="s">
        <v>85</v>
      </c>
      <c r="H14797" t="s">
        <v>230</v>
      </c>
      <c r="I14797">
        <v>20</v>
      </c>
      <c r="J14797">
        <v>5</v>
      </c>
      <c r="K14797">
        <v>7246</v>
      </c>
      <c r="L14797" t="s">
        <v>471</v>
      </c>
      <c r="M14797" s="2">
        <f>+Table3[[#This Row],[CHW]]/Table3[[#This Row],[Count of Airbill Number]]</f>
        <v>4</v>
      </c>
    </row>
    <row r="14798" spans="2:13">
      <c r="B14798" t="s">
        <v>20</v>
      </c>
      <c r="C14798" t="s">
        <v>21</v>
      </c>
      <c r="D14798" t="s">
        <v>22</v>
      </c>
      <c r="E14798" t="s">
        <v>776</v>
      </c>
      <c r="F14798" t="s">
        <v>776</v>
      </c>
      <c r="G14798" t="s">
        <v>85</v>
      </c>
      <c r="H14798" t="s">
        <v>214</v>
      </c>
      <c r="I14798">
        <v>20</v>
      </c>
      <c r="J14798">
        <v>13</v>
      </c>
      <c r="K14798">
        <v>7247</v>
      </c>
      <c r="L14798" t="s">
        <v>471</v>
      </c>
      <c r="M14798" s="2">
        <f>+Table3[[#This Row],[CHW]]/Table3[[#This Row],[Count of Airbill Number]]</f>
        <v>1.5384615384615385</v>
      </c>
    </row>
    <row r="14799" spans="2:13">
      <c r="B14799" t="s">
        <v>20</v>
      </c>
      <c r="C14799" t="s">
        <v>21</v>
      </c>
      <c r="D14799" t="s">
        <v>22</v>
      </c>
      <c r="E14799" t="s">
        <v>778</v>
      </c>
      <c r="F14799" t="s">
        <v>776</v>
      </c>
      <c r="G14799" t="s">
        <v>267</v>
      </c>
      <c r="H14799" t="s">
        <v>165</v>
      </c>
      <c r="I14799">
        <v>20</v>
      </c>
      <c r="J14799">
        <v>3</v>
      </c>
      <c r="K14799">
        <v>7248</v>
      </c>
      <c r="L14799" t="s">
        <v>471</v>
      </c>
      <c r="M14799" s="2">
        <f>+Table3[[#This Row],[CHW]]/Table3[[#This Row],[Count of Airbill Number]]</f>
        <v>6.666666666666667</v>
      </c>
    </row>
    <row r="14800" spans="2:13">
      <c r="B14800" t="s">
        <v>20</v>
      </c>
      <c r="C14800" t="s">
        <v>21</v>
      </c>
      <c r="D14800" t="s">
        <v>22</v>
      </c>
      <c r="E14800" t="s">
        <v>778</v>
      </c>
      <c r="F14800" t="s">
        <v>778</v>
      </c>
      <c r="G14800" t="s">
        <v>353</v>
      </c>
      <c r="H14800" t="s">
        <v>112</v>
      </c>
      <c r="I14800">
        <v>20</v>
      </c>
      <c r="J14800">
        <v>10</v>
      </c>
      <c r="K14800">
        <v>7249</v>
      </c>
      <c r="L14800" t="s">
        <v>471</v>
      </c>
      <c r="M14800" s="2">
        <f>+Table3[[#This Row],[CHW]]/Table3[[#This Row],[Count of Airbill Number]]</f>
        <v>2</v>
      </c>
    </row>
    <row r="14801" spans="2:13">
      <c r="B14801" t="s">
        <v>20</v>
      </c>
      <c r="C14801" t="s">
        <v>21</v>
      </c>
      <c r="D14801" t="s">
        <v>22</v>
      </c>
      <c r="E14801" t="s">
        <v>777</v>
      </c>
      <c r="F14801" t="s">
        <v>778</v>
      </c>
      <c r="G14801" t="s">
        <v>162</v>
      </c>
      <c r="H14801" t="s">
        <v>124</v>
      </c>
      <c r="I14801">
        <v>20</v>
      </c>
      <c r="J14801">
        <v>2</v>
      </c>
      <c r="K14801">
        <v>7250</v>
      </c>
      <c r="L14801" t="s">
        <v>471</v>
      </c>
      <c r="M14801" s="2">
        <f>+Table3[[#This Row],[CHW]]/Table3[[#This Row],[Count of Airbill Number]]</f>
        <v>10</v>
      </c>
    </row>
    <row r="14802" spans="2:13">
      <c r="B14802" t="s">
        <v>20</v>
      </c>
      <c r="C14802" t="s">
        <v>21</v>
      </c>
      <c r="D14802" t="s">
        <v>22</v>
      </c>
      <c r="E14802" t="s">
        <v>778</v>
      </c>
      <c r="F14802" t="s">
        <v>778</v>
      </c>
      <c r="G14802" t="s">
        <v>610</v>
      </c>
      <c r="H14802" t="s">
        <v>624</v>
      </c>
      <c r="I14802">
        <v>20</v>
      </c>
      <c r="J14802">
        <v>6</v>
      </c>
      <c r="K14802">
        <v>7251</v>
      </c>
      <c r="L14802" t="s">
        <v>471</v>
      </c>
      <c r="M14802" s="2">
        <f>+Table3[[#This Row],[CHW]]/Table3[[#This Row],[Count of Airbill Number]]</f>
        <v>3.3333333333333335</v>
      </c>
    </row>
    <row r="14803" spans="2:13">
      <c r="B14803" t="s">
        <v>20</v>
      </c>
      <c r="C14803" t="s">
        <v>21</v>
      </c>
      <c r="D14803" t="s">
        <v>22</v>
      </c>
      <c r="E14803" t="s">
        <v>778</v>
      </c>
      <c r="F14803" t="s">
        <v>778</v>
      </c>
      <c r="G14803" t="s">
        <v>297</v>
      </c>
      <c r="H14803" t="s">
        <v>171</v>
      </c>
      <c r="I14803">
        <v>20</v>
      </c>
      <c r="J14803">
        <v>20</v>
      </c>
      <c r="K14803">
        <v>7252</v>
      </c>
      <c r="L14803" t="s">
        <v>471</v>
      </c>
      <c r="M14803" s="2">
        <f>+Table3[[#This Row],[CHW]]/Table3[[#This Row],[Count of Airbill Number]]</f>
        <v>1</v>
      </c>
    </row>
    <row r="14804" spans="2:13">
      <c r="B14804" t="s">
        <v>20</v>
      </c>
      <c r="C14804" t="s">
        <v>21</v>
      </c>
      <c r="D14804" t="s">
        <v>22</v>
      </c>
      <c r="E14804" t="s">
        <v>777</v>
      </c>
      <c r="F14804" t="s">
        <v>776</v>
      </c>
      <c r="G14804" t="s">
        <v>27</v>
      </c>
      <c r="H14804" t="s">
        <v>32</v>
      </c>
      <c r="I14804">
        <v>20</v>
      </c>
      <c r="J14804">
        <v>2</v>
      </c>
      <c r="K14804">
        <v>7253</v>
      </c>
      <c r="L14804" t="s">
        <v>471</v>
      </c>
      <c r="M14804" s="2">
        <f>+Table3[[#This Row],[CHW]]/Table3[[#This Row],[Count of Airbill Number]]</f>
        <v>10</v>
      </c>
    </row>
    <row r="14805" spans="2:13">
      <c r="B14805" t="s">
        <v>20</v>
      </c>
      <c r="C14805" t="s">
        <v>21</v>
      </c>
      <c r="D14805" t="s">
        <v>22</v>
      </c>
      <c r="E14805" t="s">
        <v>776</v>
      </c>
      <c r="F14805" t="s">
        <v>776</v>
      </c>
      <c r="G14805" t="s">
        <v>43</v>
      </c>
      <c r="H14805" t="s">
        <v>71</v>
      </c>
      <c r="I14805">
        <v>20</v>
      </c>
      <c r="J14805">
        <v>2</v>
      </c>
      <c r="K14805">
        <v>7254</v>
      </c>
      <c r="L14805" t="s">
        <v>471</v>
      </c>
      <c r="M14805" s="2">
        <f>+Table3[[#This Row],[CHW]]/Table3[[#This Row],[Count of Airbill Number]]</f>
        <v>10</v>
      </c>
    </row>
    <row r="14806" spans="2:13">
      <c r="B14806" t="s">
        <v>20</v>
      </c>
      <c r="C14806" t="s">
        <v>21</v>
      </c>
      <c r="D14806" t="s">
        <v>22</v>
      </c>
      <c r="E14806" t="s">
        <v>776</v>
      </c>
      <c r="F14806" t="s">
        <v>776</v>
      </c>
      <c r="G14806" t="s">
        <v>43</v>
      </c>
      <c r="H14806" t="s">
        <v>66</v>
      </c>
      <c r="I14806">
        <v>20</v>
      </c>
      <c r="J14806">
        <v>5</v>
      </c>
      <c r="K14806">
        <v>7255</v>
      </c>
      <c r="L14806" t="s">
        <v>471</v>
      </c>
      <c r="M14806" s="2">
        <f>+Table3[[#This Row],[CHW]]/Table3[[#This Row],[Count of Airbill Number]]</f>
        <v>4</v>
      </c>
    </row>
    <row r="14807" spans="2:13">
      <c r="B14807" t="s">
        <v>20</v>
      </c>
      <c r="C14807" t="s">
        <v>21</v>
      </c>
      <c r="D14807" t="s">
        <v>22</v>
      </c>
      <c r="E14807" t="s">
        <v>778</v>
      </c>
      <c r="F14807" t="s">
        <v>778</v>
      </c>
      <c r="G14807" t="s">
        <v>298</v>
      </c>
      <c r="H14807" t="s">
        <v>369</v>
      </c>
      <c r="I14807">
        <v>20</v>
      </c>
      <c r="J14807">
        <v>14</v>
      </c>
      <c r="K14807">
        <v>7256</v>
      </c>
      <c r="L14807" t="s">
        <v>471</v>
      </c>
      <c r="M14807" s="2">
        <f>+Table3[[#This Row],[CHW]]/Table3[[#This Row],[Count of Airbill Number]]</f>
        <v>1.4285714285714286</v>
      </c>
    </row>
    <row r="14808" spans="2:13">
      <c r="B14808" t="s">
        <v>20</v>
      </c>
      <c r="C14808" t="s">
        <v>21</v>
      </c>
      <c r="D14808" t="s">
        <v>36</v>
      </c>
      <c r="E14808" t="s">
        <v>777</v>
      </c>
      <c r="F14808" t="s">
        <v>776</v>
      </c>
      <c r="G14808" t="s">
        <v>374</v>
      </c>
      <c r="H14808" t="s">
        <v>85</v>
      </c>
      <c r="I14808">
        <v>20</v>
      </c>
      <c r="J14808">
        <v>1</v>
      </c>
      <c r="K14808">
        <v>7257</v>
      </c>
      <c r="L14808" t="s">
        <v>471</v>
      </c>
      <c r="M14808" s="2">
        <f>+Table3[[#This Row],[CHW]]/Table3[[#This Row],[Count of Airbill Number]]</f>
        <v>20</v>
      </c>
    </row>
    <row r="14809" spans="2:13">
      <c r="B14809" t="s">
        <v>20</v>
      </c>
      <c r="C14809" t="s">
        <v>21</v>
      </c>
      <c r="D14809" t="s">
        <v>36</v>
      </c>
      <c r="E14809" t="s">
        <v>777</v>
      </c>
      <c r="F14809" t="s">
        <v>778</v>
      </c>
      <c r="G14809" t="s">
        <v>274</v>
      </c>
      <c r="H14809" t="s">
        <v>86</v>
      </c>
      <c r="I14809">
        <v>20</v>
      </c>
      <c r="J14809">
        <v>19</v>
      </c>
      <c r="K14809">
        <v>7258</v>
      </c>
      <c r="L14809" t="s">
        <v>471</v>
      </c>
      <c r="M14809" s="2">
        <f>+Table3[[#This Row],[CHW]]/Table3[[#This Row],[Count of Airbill Number]]</f>
        <v>1.0526315789473684</v>
      </c>
    </row>
    <row r="14810" spans="2:13">
      <c r="B14810" t="s">
        <v>20</v>
      </c>
      <c r="C14810" t="s">
        <v>21</v>
      </c>
      <c r="D14810" t="s">
        <v>36</v>
      </c>
      <c r="E14810" t="s">
        <v>778</v>
      </c>
      <c r="F14810" t="s">
        <v>778</v>
      </c>
      <c r="G14810" t="s">
        <v>51</v>
      </c>
      <c r="H14810" t="s">
        <v>304</v>
      </c>
      <c r="I14810">
        <v>20</v>
      </c>
      <c r="J14810">
        <v>1</v>
      </c>
      <c r="K14810">
        <v>7259</v>
      </c>
      <c r="L14810" t="s">
        <v>471</v>
      </c>
      <c r="M14810" s="2">
        <f>+Table3[[#This Row],[CHW]]/Table3[[#This Row],[Count of Airbill Number]]</f>
        <v>20</v>
      </c>
    </row>
    <row r="14811" spans="2:13">
      <c r="B14811" t="s">
        <v>20</v>
      </c>
      <c r="C14811" t="s">
        <v>21</v>
      </c>
      <c r="D14811" t="s">
        <v>36</v>
      </c>
      <c r="E14811" t="s">
        <v>777</v>
      </c>
      <c r="F14811" t="s">
        <v>777</v>
      </c>
      <c r="G14811" t="s">
        <v>44</v>
      </c>
      <c r="H14811" t="s">
        <v>360</v>
      </c>
      <c r="I14811">
        <v>20</v>
      </c>
      <c r="J14811">
        <v>4</v>
      </c>
      <c r="K14811">
        <v>7260</v>
      </c>
      <c r="L14811" t="s">
        <v>471</v>
      </c>
      <c r="M14811" s="2">
        <f>+Table3[[#This Row],[CHW]]/Table3[[#This Row],[Count of Airbill Number]]</f>
        <v>5</v>
      </c>
    </row>
    <row r="14812" spans="2:13">
      <c r="B14812" t="s">
        <v>20</v>
      </c>
      <c r="C14812" t="s">
        <v>21</v>
      </c>
      <c r="D14812" t="s">
        <v>36</v>
      </c>
      <c r="E14812" t="s">
        <v>776</v>
      </c>
      <c r="F14812" t="s">
        <v>776</v>
      </c>
      <c r="G14812" t="s">
        <v>85</v>
      </c>
      <c r="H14812" t="s">
        <v>23</v>
      </c>
      <c r="I14812">
        <v>20</v>
      </c>
      <c r="J14812">
        <v>1</v>
      </c>
      <c r="K14812">
        <v>7261</v>
      </c>
      <c r="L14812" t="s">
        <v>471</v>
      </c>
      <c r="M14812" s="2">
        <f>+Table3[[#This Row],[CHW]]/Table3[[#This Row],[Count of Airbill Number]]</f>
        <v>20</v>
      </c>
    </row>
    <row r="14813" spans="2:13">
      <c r="B14813" t="s">
        <v>20</v>
      </c>
      <c r="C14813" t="s">
        <v>21</v>
      </c>
      <c r="D14813" t="s">
        <v>36</v>
      </c>
      <c r="E14813" t="s">
        <v>777</v>
      </c>
      <c r="F14813" t="s">
        <v>778</v>
      </c>
      <c r="G14813" t="s">
        <v>227</v>
      </c>
      <c r="H14813" t="s">
        <v>269</v>
      </c>
      <c r="I14813">
        <v>20</v>
      </c>
      <c r="J14813">
        <v>20</v>
      </c>
      <c r="K14813">
        <v>7262</v>
      </c>
      <c r="L14813" t="s">
        <v>471</v>
      </c>
      <c r="M14813" s="2">
        <f>+Table3[[#This Row],[CHW]]/Table3[[#This Row],[Count of Airbill Number]]</f>
        <v>1</v>
      </c>
    </row>
    <row r="14814" spans="2:13">
      <c r="B14814" t="s">
        <v>20</v>
      </c>
      <c r="C14814" t="s">
        <v>472</v>
      </c>
      <c r="D14814" t="s">
        <v>22</v>
      </c>
      <c r="E14814" t="s">
        <v>776</v>
      </c>
      <c r="F14814" t="s">
        <v>776</v>
      </c>
      <c r="G14814" t="s">
        <v>70</v>
      </c>
      <c r="H14814" t="s">
        <v>72</v>
      </c>
      <c r="I14814">
        <v>20</v>
      </c>
      <c r="J14814">
        <v>1</v>
      </c>
      <c r="K14814">
        <v>7263</v>
      </c>
      <c r="L14814" t="s">
        <v>471</v>
      </c>
      <c r="M14814" s="2">
        <f>+Table3[[#This Row],[CHW]]/Table3[[#This Row],[Count of Airbill Number]]</f>
        <v>20</v>
      </c>
    </row>
    <row r="14815" spans="2:13">
      <c r="B14815" t="s">
        <v>20</v>
      </c>
      <c r="C14815" t="s">
        <v>472</v>
      </c>
      <c r="D14815" t="s">
        <v>22</v>
      </c>
      <c r="E14815" t="s">
        <v>776</v>
      </c>
      <c r="F14815" t="s">
        <v>776</v>
      </c>
      <c r="G14815" t="s">
        <v>74</v>
      </c>
      <c r="H14815" t="s">
        <v>123</v>
      </c>
      <c r="I14815">
        <v>20</v>
      </c>
      <c r="J14815">
        <v>1</v>
      </c>
      <c r="K14815">
        <v>7264</v>
      </c>
      <c r="L14815" t="s">
        <v>471</v>
      </c>
      <c r="M14815" s="2">
        <f>+Table3[[#This Row],[CHW]]/Table3[[#This Row],[Count of Airbill Number]]</f>
        <v>20</v>
      </c>
    </row>
    <row r="14816" spans="2:13">
      <c r="B14816" t="s">
        <v>20</v>
      </c>
      <c r="C14816" t="s">
        <v>472</v>
      </c>
      <c r="D14816" t="s">
        <v>22</v>
      </c>
      <c r="E14816" t="s">
        <v>777</v>
      </c>
      <c r="F14816" t="s">
        <v>778</v>
      </c>
      <c r="G14816" t="s">
        <v>481</v>
      </c>
      <c r="H14816" t="s">
        <v>393</v>
      </c>
      <c r="I14816">
        <v>20</v>
      </c>
      <c r="J14816">
        <v>1</v>
      </c>
      <c r="K14816">
        <v>7265</v>
      </c>
      <c r="L14816" t="s">
        <v>471</v>
      </c>
      <c r="M14816" s="2">
        <f>+Table3[[#This Row],[CHW]]/Table3[[#This Row],[Count of Airbill Number]]</f>
        <v>20</v>
      </c>
    </row>
    <row r="14817" spans="2:13">
      <c r="B14817" t="s">
        <v>20</v>
      </c>
      <c r="C14817" t="s">
        <v>472</v>
      </c>
      <c r="D14817" t="s">
        <v>22</v>
      </c>
      <c r="E14817" t="s">
        <v>777</v>
      </c>
      <c r="F14817" t="s">
        <v>776</v>
      </c>
      <c r="G14817" t="s">
        <v>481</v>
      </c>
      <c r="H14817" t="s">
        <v>39</v>
      </c>
      <c r="I14817">
        <v>20</v>
      </c>
      <c r="J14817">
        <v>1</v>
      </c>
      <c r="K14817">
        <v>7266</v>
      </c>
      <c r="L14817" t="s">
        <v>471</v>
      </c>
      <c r="M14817" s="2">
        <f>+Table3[[#This Row],[CHW]]/Table3[[#This Row],[Count of Airbill Number]]</f>
        <v>20</v>
      </c>
    </row>
    <row r="14818" spans="2:13">
      <c r="B14818" t="s">
        <v>20</v>
      </c>
      <c r="C14818" t="s">
        <v>472</v>
      </c>
      <c r="D14818" t="s">
        <v>22</v>
      </c>
      <c r="E14818" t="s">
        <v>777</v>
      </c>
      <c r="F14818" t="s">
        <v>777</v>
      </c>
      <c r="G14818" t="s">
        <v>481</v>
      </c>
      <c r="H14818" t="s">
        <v>726</v>
      </c>
      <c r="I14818">
        <v>20</v>
      </c>
      <c r="J14818">
        <v>1</v>
      </c>
      <c r="K14818">
        <v>7267</v>
      </c>
      <c r="L14818" t="s">
        <v>471</v>
      </c>
      <c r="M14818" s="2">
        <f>+Table3[[#This Row],[CHW]]/Table3[[#This Row],[Count of Airbill Number]]</f>
        <v>20</v>
      </c>
    </row>
    <row r="14819" spans="2:13">
      <c r="B14819" t="s">
        <v>20</v>
      </c>
      <c r="C14819" t="s">
        <v>472</v>
      </c>
      <c r="D14819" t="s">
        <v>22</v>
      </c>
      <c r="E14819" t="s">
        <v>777</v>
      </c>
      <c r="F14819" t="s">
        <v>778</v>
      </c>
      <c r="G14819" t="s">
        <v>481</v>
      </c>
      <c r="H14819" t="s">
        <v>171</v>
      </c>
      <c r="I14819">
        <v>20</v>
      </c>
      <c r="J14819">
        <v>1</v>
      </c>
      <c r="K14819">
        <v>7268</v>
      </c>
      <c r="L14819" t="s">
        <v>471</v>
      </c>
      <c r="M14819" s="2">
        <f>+Table3[[#This Row],[CHW]]/Table3[[#This Row],[Count of Airbill Number]]</f>
        <v>20</v>
      </c>
    </row>
    <row r="14820" spans="2:13">
      <c r="B14820" t="s">
        <v>20</v>
      </c>
      <c r="C14820" t="s">
        <v>472</v>
      </c>
      <c r="D14820" t="s">
        <v>22</v>
      </c>
      <c r="E14820" t="s">
        <v>777</v>
      </c>
      <c r="F14820" t="s">
        <v>776</v>
      </c>
      <c r="G14820" t="s">
        <v>481</v>
      </c>
      <c r="H14820" t="s">
        <v>120</v>
      </c>
      <c r="I14820">
        <v>20</v>
      </c>
      <c r="J14820">
        <v>1</v>
      </c>
      <c r="K14820">
        <v>7269</v>
      </c>
      <c r="L14820" t="s">
        <v>471</v>
      </c>
      <c r="M14820" s="2">
        <f>+Table3[[#This Row],[CHW]]/Table3[[#This Row],[Count of Airbill Number]]</f>
        <v>20</v>
      </c>
    </row>
    <row r="14821" spans="2:13">
      <c r="B14821" t="s">
        <v>20</v>
      </c>
      <c r="C14821" t="s">
        <v>472</v>
      </c>
      <c r="D14821" t="s">
        <v>22</v>
      </c>
      <c r="E14821" t="s">
        <v>778</v>
      </c>
      <c r="F14821" t="s">
        <v>778</v>
      </c>
      <c r="G14821" t="s">
        <v>310</v>
      </c>
      <c r="H14821" t="s">
        <v>124</v>
      </c>
      <c r="I14821">
        <v>20</v>
      </c>
      <c r="J14821">
        <v>1</v>
      </c>
      <c r="K14821">
        <v>7270</v>
      </c>
      <c r="L14821" t="s">
        <v>471</v>
      </c>
      <c r="M14821" s="2">
        <f>+Table3[[#This Row],[CHW]]/Table3[[#This Row],[Count of Airbill Number]]</f>
        <v>20</v>
      </c>
    </row>
    <row r="14822" spans="2:13">
      <c r="B14822" t="s">
        <v>20</v>
      </c>
      <c r="C14822" t="s">
        <v>472</v>
      </c>
      <c r="D14822" t="s">
        <v>22</v>
      </c>
      <c r="E14822" t="s">
        <v>778</v>
      </c>
      <c r="F14822" t="s">
        <v>778</v>
      </c>
      <c r="G14822" t="s">
        <v>113</v>
      </c>
      <c r="H14822" t="s">
        <v>353</v>
      </c>
      <c r="I14822">
        <v>20</v>
      </c>
      <c r="J14822">
        <v>2</v>
      </c>
      <c r="K14822">
        <v>7271</v>
      </c>
      <c r="L14822" t="s">
        <v>471</v>
      </c>
      <c r="M14822" s="2">
        <f>+Table3[[#This Row],[CHW]]/Table3[[#This Row],[Count of Airbill Number]]</f>
        <v>10</v>
      </c>
    </row>
    <row r="14823" spans="2:13">
      <c r="B14823" t="s">
        <v>20</v>
      </c>
      <c r="C14823" t="s">
        <v>472</v>
      </c>
      <c r="D14823" t="s">
        <v>22</v>
      </c>
      <c r="E14823" t="s">
        <v>776</v>
      </c>
      <c r="F14823" t="s">
        <v>776</v>
      </c>
      <c r="G14823" t="s">
        <v>23</v>
      </c>
      <c r="H14823" t="s">
        <v>245</v>
      </c>
      <c r="I14823">
        <v>20</v>
      </c>
      <c r="J14823">
        <v>2</v>
      </c>
      <c r="K14823">
        <v>7272</v>
      </c>
      <c r="L14823" t="s">
        <v>471</v>
      </c>
      <c r="M14823" s="2">
        <f>+Table3[[#This Row],[CHW]]/Table3[[#This Row],[Count of Airbill Number]]</f>
        <v>10</v>
      </c>
    </row>
    <row r="14824" spans="2:13">
      <c r="B14824" t="s">
        <v>20</v>
      </c>
      <c r="C14824" t="s">
        <v>472</v>
      </c>
      <c r="D14824" t="s">
        <v>22</v>
      </c>
      <c r="E14824" t="s">
        <v>778</v>
      </c>
      <c r="F14824" t="s">
        <v>776</v>
      </c>
      <c r="G14824" t="s">
        <v>210</v>
      </c>
      <c r="H14824" t="s">
        <v>85</v>
      </c>
      <c r="I14824">
        <v>20</v>
      </c>
      <c r="J14824">
        <v>1</v>
      </c>
      <c r="K14824">
        <v>7273</v>
      </c>
      <c r="L14824" t="s">
        <v>471</v>
      </c>
      <c r="M14824" s="2">
        <f>+Table3[[#This Row],[CHW]]/Table3[[#This Row],[Count of Airbill Number]]</f>
        <v>20</v>
      </c>
    </row>
    <row r="14825" spans="2:13">
      <c r="B14825" t="s">
        <v>20</v>
      </c>
      <c r="C14825" t="s">
        <v>472</v>
      </c>
      <c r="D14825" t="s">
        <v>22</v>
      </c>
      <c r="E14825" t="s">
        <v>778</v>
      </c>
      <c r="F14825" t="s">
        <v>778</v>
      </c>
      <c r="G14825" t="s">
        <v>393</v>
      </c>
      <c r="H14825" t="s">
        <v>304</v>
      </c>
      <c r="I14825">
        <v>20</v>
      </c>
      <c r="J14825">
        <v>3</v>
      </c>
      <c r="K14825">
        <v>7274</v>
      </c>
      <c r="L14825" t="s">
        <v>471</v>
      </c>
      <c r="M14825" s="2">
        <f>+Table3[[#This Row],[CHW]]/Table3[[#This Row],[Count of Airbill Number]]</f>
        <v>6.666666666666667</v>
      </c>
    </row>
    <row r="14826" spans="2:13">
      <c r="B14826" t="s">
        <v>20</v>
      </c>
      <c r="C14826" t="s">
        <v>472</v>
      </c>
      <c r="D14826" t="s">
        <v>22</v>
      </c>
      <c r="E14826" t="s">
        <v>778</v>
      </c>
      <c r="F14826" t="s">
        <v>776</v>
      </c>
      <c r="G14826" t="s">
        <v>619</v>
      </c>
      <c r="H14826" t="s">
        <v>85</v>
      </c>
      <c r="I14826">
        <v>20</v>
      </c>
      <c r="J14826">
        <v>1</v>
      </c>
      <c r="K14826">
        <v>7275</v>
      </c>
      <c r="L14826" t="s">
        <v>471</v>
      </c>
      <c r="M14826" s="2">
        <f>+Table3[[#This Row],[CHW]]/Table3[[#This Row],[Count of Airbill Number]]</f>
        <v>20</v>
      </c>
    </row>
    <row r="14827" spans="2:13">
      <c r="B14827" t="s">
        <v>20</v>
      </c>
      <c r="C14827" t="s">
        <v>472</v>
      </c>
      <c r="D14827" t="s">
        <v>22</v>
      </c>
      <c r="E14827" t="s">
        <v>777</v>
      </c>
      <c r="F14827" t="s">
        <v>778</v>
      </c>
      <c r="G14827" t="s">
        <v>374</v>
      </c>
      <c r="H14827" t="s">
        <v>173</v>
      </c>
      <c r="I14827">
        <v>20</v>
      </c>
      <c r="J14827">
        <v>1</v>
      </c>
      <c r="K14827">
        <v>7276</v>
      </c>
      <c r="L14827" t="s">
        <v>471</v>
      </c>
      <c r="M14827" s="2">
        <f>+Table3[[#This Row],[CHW]]/Table3[[#This Row],[Count of Airbill Number]]</f>
        <v>20</v>
      </c>
    </row>
    <row r="14828" spans="2:13">
      <c r="B14828" t="s">
        <v>20</v>
      </c>
      <c r="C14828" t="s">
        <v>472</v>
      </c>
      <c r="D14828" t="s">
        <v>22</v>
      </c>
      <c r="E14828" t="s">
        <v>777</v>
      </c>
      <c r="F14828" t="s">
        <v>778</v>
      </c>
      <c r="G14828" t="s">
        <v>374</v>
      </c>
      <c r="H14828" t="s">
        <v>161</v>
      </c>
      <c r="I14828">
        <v>20</v>
      </c>
      <c r="J14828">
        <v>1</v>
      </c>
      <c r="K14828">
        <v>7277</v>
      </c>
      <c r="L14828" t="s">
        <v>471</v>
      </c>
      <c r="M14828" s="2">
        <f>+Table3[[#This Row],[CHW]]/Table3[[#This Row],[Count of Airbill Number]]</f>
        <v>20</v>
      </c>
    </row>
    <row r="14829" spans="2:13">
      <c r="B14829" t="s">
        <v>20</v>
      </c>
      <c r="C14829" t="s">
        <v>472</v>
      </c>
      <c r="D14829" t="s">
        <v>22</v>
      </c>
      <c r="E14829" t="s">
        <v>777</v>
      </c>
      <c r="F14829" t="s">
        <v>778</v>
      </c>
      <c r="G14829" t="s">
        <v>374</v>
      </c>
      <c r="H14829" t="s">
        <v>90</v>
      </c>
      <c r="I14829">
        <v>20</v>
      </c>
      <c r="J14829">
        <v>1</v>
      </c>
      <c r="K14829">
        <v>7278</v>
      </c>
      <c r="L14829" t="s">
        <v>471</v>
      </c>
      <c r="M14829" s="2">
        <f>+Table3[[#This Row],[CHW]]/Table3[[#This Row],[Count of Airbill Number]]</f>
        <v>20</v>
      </c>
    </row>
    <row r="14830" spans="2:13">
      <c r="B14830" t="s">
        <v>20</v>
      </c>
      <c r="C14830" t="s">
        <v>472</v>
      </c>
      <c r="D14830" t="s">
        <v>22</v>
      </c>
      <c r="E14830" t="s">
        <v>777</v>
      </c>
      <c r="F14830" t="s">
        <v>778</v>
      </c>
      <c r="G14830" t="s">
        <v>290</v>
      </c>
      <c r="H14830" t="s">
        <v>310</v>
      </c>
      <c r="I14830">
        <v>20</v>
      </c>
      <c r="J14830">
        <v>1</v>
      </c>
      <c r="K14830">
        <v>7279</v>
      </c>
      <c r="L14830" t="s">
        <v>471</v>
      </c>
      <c r="M14830" s="2">
        <f>+Table3[[#This Row],[CHW]]/Table3[[#This Row],[Count of Airbill Number]]</f>
        <v>20</v>
      </c>
    </row>
    <row r="14831" spans="2:13">
      <c r="B14831" t="s">
        <v>20</v>
      </c>
      <c r="C14831" t="s">
        <v>472</v>
      </c>
      <c r="D14831" t="s">
        <v>22</v>
      </c>
      <c r="E14831" t="s">
        <v>777</v>
      </c>
      <c r="F14831" t="s">
        <v>776</v>
      </c>
      <c r="G14831" t="s">
        <v>290</v>
      </c>
      <c r="H14831" t="s">
        <v>23</v>
      </c>
      <c r="I14831">
        <v>20</v>
      </c>
      <c r="J14831">
        <v>1</v>
      </c>
      <c r="K14831">
        <v>7280</v>
      </c>
      <c r="L14831" t="s">
        <v>471</v>
      </c>
      <c r="M14831" s="2">
        <f>+Table3[[#This Row],[CHW]]/Table3[[#This Row],[Count of Airbill Number]]</f>
        <v>20</v>
      </c>
    </row>
    <row r="14832" spans="2:13">
      <c r="B14832" t="s">
        <v>20</v>
      </c>
      <c r="C14832" t="s">
        <v>472</v>
      </c>
      <c r="D14832" t="s">
        <v>22</v>
      </c>
      <c r="E14832" t="s">
        <v>777</v>
      </c>
      <c r="F14832" t="s">
        <v>778</v>
      </c>
      <c r="G14832" t="s">
        <v>290</v>
      </c>
      <c r="H14832" t="s">
        <v>327</v>
      </c>
      <c r="I14832">
        <v>20</v>
      </c>
      <c r="J14832">
        <v>1</v>
      </c>
      <c r="K14832">
        <v>7281</v>
      </c>
      <c r="L14832" t="s">
        <v>471</v>
      </c>
      <c r="M14832" s="2">
        <f>+Table3[[#This Row],[CHW]]/Table3[[#This Row],[Count of Airbill Number]]</f>
        <v>20</v>
      </c>
    </row>
    <row r="14833" spans="2:13">
      <c r="B14833" t="s">
        <v>20</v>
      </c>
      <c r="C14833" t="s">
        <v>472</v>
      </c>
      <c r="D14833" t="s">
        <v>22</v>
      </c>
      <c r="E14833" t="s">
        <v>777</v>
      </c>
      <c r="F14833" t="s">
        <v>777</v>
      </c>
      <c r="G14833" t="s">
        <v>290</v>
      </c>
      <c r="H14833" t="s">
        <v>583</v>
      </c>
      <c r="I14833">
        <v>20</v>
      </c>
      <c r="J14833">
        <v>1</v>
      </c>
      <c r="K14833">
        <v>7282</v>
      </c>
      <c r="L14833" t="s">
        <v>471</v>
      </c>
      <c r="M14833" s="2">
        <f>+Table3[[#This Row],[CHW]]/Table3[[#This Row],[Count of Airbill Number]]</f>
        <v>20</v>
      </c>
    </row>
    <row r="14834" spans="2:13">
      <c r="B14834" t="s">
        <v>20</v>
      </c>
      <c r="C14834" t="s">
        <v>472</v>
      </c>
      <c r="D14834" t="s">
        <v>22</v>
      </c>
      <c r="E14834" t="s">
        <v>777</v>
      </c>
      <c r="F14834" t="s">
        <v>778</v>
      </c>
      <c r="G14834" t="s">
        <v>290</v>
      </c>
      <c r="H14834" t="s">
        <v>434</v>
      </c>
      <c r="I14834">
        <v>20</v>
      </c>
      <c r="J14834">
        <v>1</v>
      </c>
      <c r="K14834">
        <v>7283</v>
      </c>
      <c r="L14834" t="s">
        <v>471</v>
      </c>
      <c r="M14834" s="2">
        <f>+Table3[[#This Row],[CHW]]/Table3[[#This Row],[Count of Airbill Number]]</f>
        <v>20</v>
      </c>
    </row>
    <row r="14835" spans="2:13">
      <c r="B14835" t="s">
        <v>20</v>
      </c>
      <c r="C14835" t="s">
        <v>472</v>
      </c>
      <c r="D14835" t="s">
        <v>22</v>
      </c>
      <c r="E14835" t="s">
        <v>776</v>
      </c>
      <c r="F14835" t="s">
        <v>778</v>
      </c>
      <c r="G14835" t="s">
        <v>39</v>
      </c>
      <c r="H14835" t="s">
        <v>112</v>
      </c>
      <c r="I14835">
        <v>20</v>
      </c>
      <c r="J14835">
        <v>1</v>
      </c>
      <c r="K14835">
        <v>7284</v>
      </c>
      <c r="L14835" t="s">
        <v>471</v>
      </c>
      <c r="M14835" s="2">
        <f>+Table3[[#This Row],[CHW]]/Table3[[#This Row],[Count of Airbill Number]]</f>
        <v>20</v>
      </c>
    </row>
    <row r="14836" spans="2:13">
      <c r="B14836" t="s">
        <v>20</v>
      </c>
      <c r="C14836" t="s">
        <v>472</v>
      </c>
      <c r="D14836" t="s">
        <v>22</v>
      </c>
      <c r="E14836" t="s">
        <v>776</v>
      </c>
      <c r="F14836" t="s">
        <v>776</v>
      </c>
      <c r="G14836" t="s">
        <v>80</v>
      </c>
      <c r="H14836" t="s">
        <v>72</v>
      </c>
      <c r="I14836">
        <v>20</v>
      </c>
      <c r="J14836">
        <v>1</v>
      </c>
      <c r="K14836">
        <v>7285</v>
      </c>
      <c r="L14836" t="s">
        <v>471</v>
      </c>
      <c r="M14836" s="2">
        <f>+Table3[[#This Row],[CHW]]/Table3[[#This Row],[Count of Airbill Number]]</f>
        <v>20</v>
      </c>
    </row>
    <row r="14837" spans="2:13">
      <c r="B14837" t="s">
        <v>20</v>
      </c>
      <c r="C14837" t="s">
        <v>472</v>
      </c>
      <c r="D14837" t="s">
        <v>22</v>
      </c>
      <c r="E14837" t="s">
        <v>777</v>
      </c>
      <c r="F14837" t="s">
        <v>778</v>
      </c>
      <c r="G14837" t="s">
        <v>324</v>
      </c>
      <c r="H14837" t="s">
        <v>233</v>
      </c>
      <c r="I14837">
        <v>20</v>
      </c>
      <c r="J14837">
        <v>1</v>
      </c>
      <c r="K14837">
        <v>7286</v>
      </c>
      <c r="L14837" t="s">
        <v>471</v>
      </c>
      <c r="M14837" s="2">
        <f>+Table3[[#This Row],[CHW]]/Table3[[#This Row],[Count of Airbill Number]]</f>
        <v>20</v>
      </c>
    </row>
    <row r="14838" spans="2:13">
      <c r="B14838" t="s">
        <v>20</v>
      </c>
      <c r="C14838" t="s">
        <v>472</v>
      </c>
      <c r="D14838" t="s">
        <v>22</v>
      </c>
      <c r="E14838" t="s">
        <v>777</v>
      </c>
      <c r="F14838" t="s">
        <v>777</v>
      </c>
      <c r="G14838" t="s">
        <v>540</v>
      </c>
      <c r="H14838" t="s">
        <v>499</v>
      </c>
      <c r="I14838">
        <v>20</v>
      </c>
      <c r="J14838">
        <v>1</v>
      </c>
      <c r="K14838">
        <v>7287</v>
      </c>
      <c r="L14838" t="s">
        <v>471</v>
      </c>
      <c r="M14838" s="2">
        <f>+Table3[[#This Row],[CHW]]/Table3[[#This Row],[Count of Airbill Number]]</f>
        <v>20</v>
      </c>
    </row>
    <row r="14839" spans="2:13">
      <c r="B14839" t="s">
        <v>20</v>
      </c>
      <c r="C14839" t="s">
        <v>472</v>
      </c>
      <c r="D14839" t="s">
        <v>22</v>
      </c>
      <c r="E14839" t="s">
        <v>778</v>
      </c>
      <c r="F14839" t="s">
        <v>776</v>
      </c>
      <c r="G14839" t="s">
        <v>150</v>
      </c>
      <c r="H14839" t="s">
        <v>45</v>
      </c>
      <c r="I14839">
        <v>20</v>
      </c>
      <c r="J14839">
        <v>1</v>
      </c>
      <c r="K14839">
        <v>7288</v>
      </c>
      <c r="L14839" t="s">
        <v>471</v>
      </c>
      <c r="M14839" s="2">
        <f>+Table3[[#This Row],[CHW]]/Table3[[#This Row],[Count of Airbill Number]]</f>
        <v>20</v>
      </c>
    </row>
    <row r="14840" spans="2:13">
      <c r="B14840" t="s">
        <v>20</v>
      </c>
      <c r="C14840" t="s">
        <v>472</v>
      </c>
      <c r="D14840" t="s">
        <v>22</v>
      </c>
      <c r="E14840" t="s">
        <v>778</v>
      </c>
      <c r="F14840" t="s">
        <v>778</v>
      </c>
      <c r="G14840" t="s">
        <v>150</v>
      </c>
      <c r="H14840" t="s">
        <v>395</v>
      </c>
      <c r="I14840">
        <v>20</v>
      </c>
      <c r="J14840">
        <v>2</v>
      </c>
      <c r="K14840">
        <v>7289</v>
      </c>
      <c r="L14840" t="s">
        <v>471</v>
      </c>
      <c r="M14840" s="2">
        <f>+Table3[[#This Row],[CHW]]/Table3[[#This Row],[Count of Airbill Number]]</f>
        <v>10</v>
      </c>
    </row>
    <row r="14841" spans="2:13">
      <c r="B14841" t="s">
        <v>20</v>
      </c>
      <c r="C14841" t="s">
        <v>472</v>
      </c>
      <c r="D14841" t="s">
        <v>22</v>
      </c>
      <c r="E14841" t="s">
        <v>778</v>
      </c>
      <c r="F14841" t="s">
        <v>776</v>
      </c>
      <c r="G14841" t="s">
        <v>150</v>
      </c>
      <c r="H14841" t="s">
        <v>49</v>
      </c>
      <c r="I14841">
        <v>20</v>
      </c>
      <c r="J14841">
        <v>1</v>
      </c>
      <c r="K14841">
        <v>7290</v>
      </c>
      <c r="L14841" t="s">
        <v>471</v>
      </c>
      <c r="M14841" s="2">
        <f>+Table3[[#This Row],[CHW]]/Table3[[#This Row],[Count of Airbill Number]]</f>
        <v>20</v>
      </c>
    </row>
    <row r="14842" spans="2:13">
      <c r="B14842" t="s">
        <v>20</v>
      </c>
      <c r="C14842" t="s">
        <v>472</v>
      </c>
      <c r="D14842" t="s">
        <v>22</v>
      </c>
      <c r="E14842" t="s">
        <v>776</v>
      </c>
      <c r="F14842" t="s">
        <v>776</v>
      </c>
      <c r="G14842" t="s">
        <v>94</v>
      </c>
      <c r="H14842" t="s">
        <v>189</v>
      </c>
      <c r="I14842">
        <v>20</v>
      </c>
      <c r="J14842">
        <v>2</v>
      </c>
      <c r="K14842">
        <v>7291</v>
      </c>
      <c r="L14842" t="s">
        <v>471</v>
      </c>
      <c r="M14842" s="2">
        <f>+Table3[[#This Row],[CHW]]/Table3[[#This Row],[Count of Airbill Number]]</f>
        <v>10</v>
      </c>
    </row>
    <row r="14843" spans="2:13">
      <c r="B14843" t="s">
        <v>20</v>
      </c>
      <c r="C14843" t="s">
        <v>472</v>
      </c>
      <c r="D14843" t="s">
        <v>22</v>
      </c>
      <c r="E14843" t="s">
        <v>776</v>
      </c>
      <c r="F14843" t="s">
        <v>778</v>
      </c>
      <c r="G14843" t="s">
        <v>24</v>
      </c>
      <c r="H14843" t="s">
        <v>173</v>
      </c>
      <c r="I14843">
        <v>20</v>
      </c>
      <c r="J14843">
        <v>1</v>
      </c>
      <c r="K14843">
        <v>7292</v>
      </c>
      <c r="L14843" t="s">
        <v>471</v>
      </c>
      <c r="M14843" s="2">
        <f>+Table3[[#This Row],[CHW]]/Table3[[#This Row],[Count of Airbill Number]]</f>
        <v>20</v>
      </c>
    </row>
    <row r="14844" spans="2:13">
      <c r="B14844" t="s">
        <v>20</v>
      </c>
      <c r="C14844" t="s">
        <v>472</v>
      </c>
      <c r="D14844" t="s">
        <v>22</v>
      </c>
      <c r="E14844" t="s">
        <v>776</v>
      </c>
      <c r="F14844" t="s">
        <v>778</v>
      </c>
      <c r="G14844" t="s">
        <v>24</v>
      </c>
      <c r="H14844" t="s">
        <v>267</v>
      </c>
      <c r="I14844">
        <v>20</v>
      </c>
      <c r="J14844">
        <v>1</v>
      </c>
      <c r="K14844">
        <v>7293</v>
      </c>
      <c r="L14844" t="s">
        <v>471</v>
      </c>
      <c r="M14844" s="2">
        <f>+Table3[[#This Row],[CHW]]/Table3[[#This Row],[Count of Airbill Number]]</f>
        <v>20</v>
      </c>
    </row>
    <row r="14845" spans="2:13">
      <c r="B14845" t="s">
        <v>20</v>
      </c>
      <c r="C14845" t="s">
        <v>472</v>
      </c>
      <c r="D14845" t="s">
        <v>22</v>
      </c>
      <c r="E14845" t="s">
        <v>778</v>
      </c>
      <c r="F14845" t="s">
        <v>778</v>
      </c>
      <c r="G14845" t="s">
        <v>568</v>
      </c>
      <c r="H14845" t="s">
        <v>260</v>
      </c>
      <c r="I14845">
        <v>20</v>
      </c>
      <c r="J14845">
        <v>2</v>
      </c>
      <c r="K14845">
        <v>7294</v>
      </c>
      <c r="L14845" t="s">
        <v>471</v>
      </c>
      <c r="M14845" s="2">
        <f>+Table3[[#This Row],[CHW]]/Table3[[#This Row],[Count of Airbill Number]]</f>
        <v>10</v>
      </c>
    </row>
    <row r="14846" spans="2:13">
      <c r="B14846" t="s">
        <v>20</v>
      </c>
      <c r="C14846" t="s">
        <v>472</v>
      </c>
      <c r="D14846" t="s">
        <v>22</v>
      </c>
      <c r="E14846" t="s">
        <v>777</v>
      </c>
      <c r="F14846" t="s">
        <v>778</v>
      </c>
      <c r="G14846" t="s">
        <v>274</v>
      </c>
      <c r="H14846" t="s">
        <v>113</v>
      </c>
      <c r="I14846">
        <v>20</v>
      </c>
      <c r="J14846">
        <v>1</v>
      </c>
      <c r="K14846">
        <v>7295</v>
      </c>
      <c r="L14846" t="s">
        <v>471</v>
      </c>
      <c r="M14846" s="2">
        <f>+Table3[[#This Row],[CHW]]/Table3[[#This Row],[Count of Airbill Number]]</f>
        <v>20</v>
      </c>
    </row>
    <row r="14847" spans="2:13">
      <c r="B14847" t="s">
        <v>20</v>
      </c>
      <c r="C14847" t="s">
        <v>472</v>
      </c>
      <c r="D14847" t="s">
        <v>22</v>
      </c>
      <c r="E14847" t="s">
        <v>777</v>
      </c>
      <c r="F14847" t="s">
        <v>776</v>
      </c>
      <c r="G14847" t="s">
        <v>274</v>
      </c>
      <c r="H14847" t="s">
        <v>216</v>
      </c>
      <c r="I14847">
        <v>20</v>
      </c>
      <c r="J14847">
        <v>1</v>
      </c>
      <c r="K14847">
        <v>7296</v>
      </c>
      <c r="L14847" t="s">
        <v>471</v>
      </c>
      <c r="M14847" s="2">
        <f>+Table3[[#This Row],[CHW]]/Table3[[#This Row],[Count of Airbill Number]]</f>
        <v>20</v>
      </c>
    </row>
    <row r="14848" spans="2:13">
      <c r="B14848" t="s">
        <v>20</v>
      </c>
      <c r="C14848" t="s">
        <v>472</v>
      </c>
      <c r="D14848" t="s">
        <v>22</v>
      </c>
      <c r="E14848" t="s">
        <v>776</v>
      </c>
      <c r="F14848" t="s">
        <v>776</v>
      </c>
      <c r="G14848" t="s">
        <v>45</v>
      </c>
      <c r="H14848" t="s">
        <v>170</v>
      </c>
      <c r="I14848">
        <v>20</v>
      </c>
      <c r="J14848">
        <v>1</v>
      </c>
      <c r="K14848">
        <v>7297</v>
      </c>
      <c r="L14848" t="s">
        <v>471</v>
      </c>
      <c r="M14848" s="2">
        <f>+Table3[[#This Row],[CHW]]/Table3[[#This Row],[Count of Airbill Number]]</f>
        <v>20</v>
      </c>
    </row>
    <row r="14849" spans="2:13">
      <c r="B14849" t="s">
        <v>20</v>
      </c>
      <c r="C14849" t="s">
        <v>472</v>
      </c>
      <c r="D14849" t="s">
        <v>22</v>
      </c>
      <c r="E14849" t="s">
        <v>776</v>
      </c>
      <c r="F14849" t="s">
        <v>776</v>
      </c>
      <c r="G14849" t="s">
        <v>54</v>
      </c>
      <c r="H14849" t="s">
        <v>72</v>
      </c>
      <c r="I14849">
        <v>20</v>
      </c>
      <c r="J14849">
        <v>1</v>
      </c>
      <c r="K14849">
        <v>7298</v>
      </c>
      <c r="L14849" t="s">
        <v>471</v>
      </c>
      <c r="M14849" s="2">
        <f>+Table3[[#This Row],[CHW]]/Table3[[#This Row],[Count of Airbill Number]]</f>
        <v>20</v>
      </c>
    </row>
    <row r="14850" spans="2:13">
      <c r="B14850" t="s">
        <v>20</v>
      </c>
      <c r="C14850" t="s">
        <v>472</v>
      </c>
      <c r="D14850" t="s">
        <v>22</v>
      </c>
      <c r="E14850" t="s">
        <v>776</v>
      </c>
      <c r="F14850" t="s">
        <v>776</v>
      </c>
      <c r="G14850" t="s">
        <v>40</v>
      </c>
      <c r="H14850" t="s">
        <v>72</v>
      </c>
      <c r="I14850">
        <v>20</v>
      </c>
      <c r="J14850">
        <v>2</v>
      </c>
      <c r="K14850">
        <v>7299</v>
      </c>
      <c r="L14850" t="s">
        <v>471</v>
      </c>
      <c r="M14850" s="2">
        <f>+Table3[[#This Row],[CHW]]/Table3[[#This Row],[Count of Airbill Number]]</f>
        <v>10</v>
      </c>
    </row>
    <row r="14851" spans="2:13">
      <c r="B14851" t="s">
        <v>20</v>
      </c>
      <c r="C14851" t="s">
        <v>472</v>
      </c>
      <c r="D14851" t="s">
        <v>22</v>
      </c>
      <c r="E14851" t="s">
        <v>778</v>
      </c>
      <c r="F14851" t="s">
        <v>778</v>
      </c>
      <c r="G14851" t="s">
        <v>304</v>
      </c>
      <c r="H14851" t="s">
        <v>393</v>
      </c>
      <c r="I14851">
        <v>20</v>
      </c>
      <c r="J14851">
        <v>3</v>
      </c>
      <c r="K14851">
        <v>7300</v>
      </c>
      <c r="L14851" t="s">
        <v>471</v>
      </c>
      <c r="M14851" s="2">
        <f>+Table3[[#This Row],[CHW]]/Table3[[#This Row],[Count of Airbill Number]]</f>
        <v>6.666666666666667</v>
      </c>
    </row>
    <row r="14852" spans="2:13">
      <c r="B14852" t="s">
        <v>20</v>
      </c>
      <c r="C14852" t="s">
        <v>472</v>
      </c>
      <c r="D14852" t="s">
        <v>22</v>
      </c>
      <c r="E14852" t="s">
        <v>778</v>
      </c>
      <c r="F14852" t="s">
        <v>776</v>
      </c>
      <c r="G14852" t="s">
        <v>304</v>
      </c>
      <c r="H14852" t="s">
        <v>32</v>
      </c>
      <c r="I14852">
        <v>20</v>
      </c>
      <c r="J14852">
        <v>2</v>
      </c>
      <c r="K14852">
        <v>7301</v>
      </c>
      <c r="L14852" t="s">
        <v>471</v>
      </c>
      <c r="M14852" s="2">
        <f>+Table3[[#This Row],[CHW]]/Table3[[#This Row],[Count of Airbill Number]]</f>
        <v>10</v>
      </c>
    </row>
    <row r="14853" spans="2:13">
      <c r="B14853" t="s">
        <v>20</v>
      </c>
      <c r="C14853" t="s">
        <v>472</v>
      </c>
      <c r="D14853" t="s">
        <v>22</v>
      </c>
      <c r="E14853" t="s">
        <v>778</v>
      </c>
      <c r="F14853" t="s">
        <v>778</v>
      </c>
      <c r="G14853" t="s">
        <v>304</v>
      </c>
      <c r="H14853" t="s">
        <v>592</v>
      </c>
      <c r="I14853">
        <v>20</v>
      </c>
      <c r="J14853">
        <v>2</v>
      </c>
      <c r="K14853">
        <v>7302</v>
      </c>
      <c r="L14853" t="s">
        <v>471</v>
      </c>
      <c r="M14853" s="2">
        <f>+Table3[[#This Row],[CHW]]/Table3[[#This Row],[Count of Airbill Number]]</f>
        <v>10</v>
      </c>
    </row>
    <row r="14854" spans="2:13">
      <c r="B14854" t="s">
        <v>20</v>
      </c>
      <c r="C14854" t="s">
        <v>472</v>
      </c>
      <c r="D14854" t="s">
        <v>22</v>
      </c>
      <c r="E14854" t="s">
        <v>778</v>
      </c>
      <c r="F14854" t="s">
        <v>777</v>
      </c>
      <c r="G14854" t="s">
        <v>109</v>
      </c>
      <c r="H14854" t="s">
        <v>259</v>
      </c>
      <c r="I14854">
        <v>20</v>
      </c>
      <c r="J14854">
        <v>1</v>
      </c>
      <c r="K14854">
        <v>7303</v>
      </c>
      <c r="L14854" t="s">
        <v>471</v>
      </c>
      <c r="M14854" s="2">
        <f>+Table3[[#This Row],[CHW]]/Table3[[#This Row],[Count of Airbill Number]]</f>
        <v>20</v>
      </c>
    </row>
    <row r="14855" spans="2:13">
      <c r="B14855" t="s">
        <v>20</v>
      </c>
      <c r="C14855" t="s">
        <v>472</v>
      </c>
      <c r="D14855" t="s">
        <v>22</v>
      </c>
      <c r="E14855" t="s">
        <v>778</v>
      </c>
      <c r="F14855" t="s">
        <v>776</v>
      </c>
      <c r="G14855" t="s">
        <v>565</v>
      </c>
      <c r="H14855" t="s">
        <v>37</v>
      </c>
      <c r="I14855">
        <v>20</v>
      </c>
      <c r="J14855">
        <v>1</v>
      </c>
      <c r="K14855">
        <v>7304</v>
      </c>
      <c r="L14855" t="s">
        <v>471</v>
      </c>
      <c r="M14855" s="2">
        <f>+Table3[[#This Row],[CHW]]/Table3[[#This Row],[Count of Airbill Number]]</f>
        <v>20</v>
      </c>
    </row>
    <row r="14856" spans="2:13">
      <c r="B14856" t="s">
        <v>20</v>
      </c>
      <c r="C14856" t="s">
        <v>472</v>
      </c>
      <c r="D14856" t="s">
        <v>22</v>
      </c>
      <c r="E14856" t="s">
        <v>778</v>
      </c>
      <c r="F14856" t="s">
        <v>777</v>
      </c>
      <c r="G14856" t="s">
        <v>135</v>
      </c>
      <c r="H14856" t="s">
        <v>259</v>
      </c>
      <c r="I14856">
        <v>20</v>
      </c>
      <c r="J14856">
        <v>1</v>
      </c>
      <c r="K14856">
        <v>7305</v>
      </c>
      <c r="L14856" t="s">
        <v>471</v>
      </c>
      <c r="M14856" s="2">
        <f>+Table3[[#This Row],[CHW]]/Table3[[#This Row],[Count of Airbill Number]]</f>
        <v>20</v>
      </c>
    </row>
    <row r="14857" spans="2:13">
      <c r="B14857" t="s">
        <v>20</v>
      </c>
      <c r="C14857" t="s">
        <v>472</v>
      </c>
      <c r="D14857" t="s">
        <v>22</v>
      </c>
      <c r="E14857" t="s">
        <v>778</v>
      </c>
      <c r="F14857" t="s">
        <v>778</v>
      </c>
      <c r="G14857" t="s">
        <v>135</v>
      </c>
      <c r="H14857" t="s">
        <v>155</v>
      </c>
      <c r="I14857">
        <v>20</v>
      </c>
      <c r="J14857">
        <v>2</v>
      </c>
      <c r="K14857">
        <v>7306</v>
      </c>
      <c r="L14857" t="s">
        <v>471</v>
      </c>
      <c r="M14857" s="2">
        <f>+Table3[[#This Row],[CHW]]/Table3[[#This Row],[Count of Airbill Number]]</f>
        <v>10</v>
      </c>
    </row>
    <row r="14858" spans="2:13">
      <c r="B14858" t="s">
        <v>20</v>
      </c>
      <c r="C14858" t="s">
        <v>472</v>
      </c>
      <c r="D14858" t="s">
        <v>22</v>
      </c>
      <c r="E14858" t="s">
        <v>778</v>
      </c>
      <c r="F14858" t="s">
        <v>777</v>
      </c>
      <c r="G14858" t="s">
        <v>135</v>
      </c>
      <c r="H14858" t="s">
        <v>181</v>
      </c>
      <c r="I14858">
        <v>20</v>
      </c>
      <c r="J14858">
        <v>1</v>
      </c>
      <c r="K14858">
        <v>7307</v>
      </c>
      <c r="L14858" t="s">
        <v>471</v>
      </c>
      <c r="M14858" s="2">
        <f>+Table3[[#This Row],[CHW]]/Table3[[#This Row],[Count of Airbill Number]]</f>
        <v>20</v>
      </c>
    </row>
    <row r="14859" spans="2:13">
      <c r="B14859" t="s">
        <v>20</v>
      </c>
      <c r="C14859" t="s">
        <v>472</v>
      </c>
      <c r="D14859" t="s">
        <v>22</v>
      </c>
      <c r="E14859" t="s">
        <v>778</v>
      </c>
      <c r="F14859" t="s">
        <v>778</v>
      </c>
      <c r="G14859" t="s">
        <v>135</v>
      </c>
      <c r="H14859" t="s">
        <v>297</v>
      </c>
      <c r="I14859">
        <v>20</v>
      </c>
      <c r="J14859">
        <v>2</v>
      </c>
      <c r="K14859">
        <v>7308</v>
      </c>
      <c r="L14859" t="s">
        <v>471</v>
      </c>
      <c r="M14859" s="2">
        <f>+Table3[[#This Row],[CHW]]/Table3[[#This Row],[Count of Airbill Number]]</f>
        <v>10</v>
      </c>
    </row>
    <row r="14860" spans="2:13">
      <c r="B14860" t="s">
        <v>20</v>
      </c>
      <c r="C14860" t="s">
        <v>472</v>
      </c>
      <c r="D14860" t="s">
        <v>22</v>
      </c>
      <c r="E14860" t="s">
        <v>778</v>
      </c>
      <c r="F14860" t="s">
        <v>778</v>
      </c>
      <c r="G14860" t="s">
        <v>51</v>
      </c>
      <c r="H14860" t="s">
        <v>727</v>
      </c>
      <c r="I14860">
        <v>20</v>
      </c>
      <c r="J14860">
        <v>1</v>
      </c>
      <c r="K14860">
        <v>7309</v>
      </c>
      <c r="L14860" t="s">
        <v>471</v>
      </c>
      <c r="M14860" s="2">
        <f>+Table3[[#This Row],[CHW]]/Table3[[#This Row],[Count of Airbill Number]]</f>
        <v>20</v>
      </c>
    </row>
    <row r="14861" spans="2:13">
      <c r="B14861" t="s">
        <v>20</v>
      </c>
      <c r="C14861" t="s">
        <v>472</v>
      </c>
      <c r="D14861" t="s">
        <v>22</v>
      </c>
      <c r="E14861" t="s">
        <v>778</v>
      </c>
      <c r="F14861" t="s">
        <v>776</v>
      </c>
      <c r="G14861" t="s">
        <v>51</v>
      </c>
      <c r="H14861" t="s">
        <v>616</v>
      </c>
      <c r="I14861">
        <v>20</v>
      </c>
      <c r="J14861">
        <v>1</v>
      </c>
      <c r="K14861">
        <v>7310</v>
      </c>
      <c r="L14861" t="s">
        <v>471</v>
      </c>
      <c r="M14861" s="2">
        <f>+Table3[[#This Row],[CHW]]/Table3[[#This Row],[Count of Airbill Number]]</f>
        <v>20</v>
      </c>
    </row>
    <row r="14862" spans="2:13">
      <c r="B14862" t="s">
        <v>20</v>
      </c>
      <c r="C14862" t="s">
        <v>472</v>
      </c>
      <c r="D14862" t="s">
        <v>22</v>
      </c>
      <c r="E14862" t="s">
        <v>778</v>
      </c>
      <c r="F14862" t="s">
        <v>777</v>
      </c>
      <c r="G14862" t="s">
        <v>51</v>
      </c>
      <c r="H14862" t="s">
        <v>690</v>
      </c>
      <c r="I14862">
        <v>20</v>
      </c>
      <c r="J14862">
        <v>2</v>
      </c>
      <c r="K14862">
        <v>7311</v>
      </c>
      <c r="L14862" t="s">
        <v>471</v>
      </c>
      <c r="M14862" s="2">
        <f>+Table3[[#This Row],[CHW]]/Table3[[#This Row],[Count of Airbill Number]]</f>
        <v>10</v>
      </c>
    </row>
    <row r="14863" spans="2:13">
      <c r="B14863" t="s">
        <v>20</v>
      </c>
      <c r="C14863" t="s">
        <v>472</v>
      </c>
      <c r="D14863" t="s">
        <v>22</v>
      </c>
      <c r="E14863" t="s">
        <v>777</v>
      </c>
      <c r="F14863" t="s">
        <v>777</v>
      </c>
      <c r="G14863" t="s">
        <v>728</v>
      </c>
      <c r="H14863" t="s">
        <v>52</v>
      </c>
      <c r="I14863">
        <v>20</v>
      </c>
      <c r="J14863">
        <v>1</v>
      </c>
      <c r="K14863">
        <v>7312</v>
      </c>
      <c r="L14863" t="s">
        <v>471</v>
      </c>
      <c r="M14863" s="2">
        <f>+Table3[[#This Row],[CHW]]/Table3[[#This Row],[Count of Airbill Number]]</f>
        <v>20</v>
      </c>
    </row>
    <row r="14864" spans="2:13">
      <c r="B14864" t="s">
        <v>20</v>
      </c>
      <c r="C14864" t="s">
        <v>472</v>
      </c>
      <c r="D14864" t="s">
        <v>22</v>
      </c>
      <c r="E14864" t="s">
        <v>778</v>
      </c>
      <c r="F14864" t="s">
        <v>778</v>
      </c>
      <c r="G14864" t="s">
        <v>313</v>
      </c>
      <c r="H14864" t="s">
        <v>112</v>
      </c>
      <c r="I14864">
        <v>20</v>
      </c>
      <c r="J14864">
        <v>2</v>
      </c>
      <c r="K14864">
        <v>7313</v>
      </c>
      <c r="L14864" t="s">
        <v>471</v>
      </c>
      <c r="M14864" s="2">
        <f>+Table3[[#This Row],[CHW]]/Table3[[#This Row],[Count of Airbill Number]]</f>
        <v>10</v>
      </c>
    </row>
    <row r="14865" spans="2:13">
      <c r="B14865" t="s">
        <v>20</v>
      </c>
      <c r="C14865" t="s">
        <v>472</v>
      </c>
      <c r="D14865" t="s">
        <v>22</v>
      </c>
      <c r="E14865" t="s">
        <v>777</v>
      </c>
      <c r="F14865" t="s">
        <v>778</v>
      </c>
      <c r="G14865" t="s">
        <v>26</v>
      </c>
      <c r="H14865" t="s">
        <v>99</v>
      </c>
      <c r="I14865">
        <v>20</v>
      </c>
      <c r="J14865">
        <v>2</v>
      </c>
      <c r="K14865">
        <v>7314</v>
      </c>
      <c r="L14865" t="s">
        <v>471</v>
      </c>
      <c r="M14865" s="2">
        <f>+Table3[[#This Row],[CHW]]/Table3[[#This Row],[Count of Airbill Number]]</f>
        <v>10</v>
      </c>
    </row>
    <row r="14866" spans="2:13">
      <c r="B14866" t="s">
        <v>20</v>
      </c>
      <c r="C14866" t="s">
        <v>472</v>
      </c>
      <c r="D14866" t="s">
        <v>22</v>
      </c>
      <c r="E14866" t="s">
        <v>777</v>
      </c>
      <c r="F14866" t="s">
        <v>777</v>
      </c>
      <c r="G14866" t="s">
        <v>97</v>
      </c>
      <c r="H14866" t="s">
        <v>26</v>
      </c>
      <c r="I14866">
        <v>20</v>
      </c>
      <c r="J14866">
        <v>1</v>
      </c>
      <c r="K14866">
        <v>7315</v>
      </c>
      <c r="L14866" t="s">
        <v>471</v>
      </c>
      <c r="M14866" s="2">
        <f>+Table3[[#This Row],[CHW]]/Table3[[#This Row],[Count of Airbill Number]]</f>
        <v>20</v>
      </c>
    </row>
    <row r="14867" spans="2:13">
      <c r="B14867" t="s">
        <v>20</v>
      </c>
      <c r="C14867" t="s">
        <v>472</v>
      </c>
      <c r="D14867" t="s">
        <v>22</v>
      </c>
      <c r="E14867" t="s">
        <v>778</v>
      </c>
      <c r="F14867" t="s">
        <v>778</v>
      </c>
      <c r="G14867" t="s">
        <v>691</v>
      </c>
      <c r="H14867" t="s">
        <v>174</v>
      </c>
      <c r="I14867">
        <v>20</v>
      </c>
      <c r="J14867">
        <v>2</v>
      </c>
      <c r="K14867">
        <v>7316</v>
      </c>
      <c r="L14867" t="s">
        <v>471</v>
      </c>
      <c r="M14867" s="2">
        <f>+Table3[[#This Row],[CHW]]/Table3[[#This Row],[Count of Airbill Number]]</f>
        <v>10</v>
      </c>
    </row>
    <row r="14868" spans="2:13">
      <c r="B14868" t="s">
        <v>20</v>
      </c>
      <c r="C14868" t="s">
        <v>472</v>
      </c>
      <c r="D14868" t="s">
        <v>22</v>
      </c>
      <c r="E14868" t="s">
        <v>777</v>
      </c>
      <c r="F14868" t="s">
        <v>778</v>
      </c>
      <c r="G14868" t="s">
        <v>259</v>
      </c>
      <c r="H14868" t="s">
        <v>354</v>
      </c>
      <c r="I14868">
        <v>20</v>
      </c>
      <c r="J14868">
        <v>1</v>
      </c>
      <c r="K14868">
        <v>7317</v>
      </c>
      <c r="L14868" t="s">
        <v>471</v>
      </c>
      <c r="M14868" s="2">
        <f>+Table3[[#This Row],[CHW]]/Table3[[#This Row],[Count of Airbill Number]]</f>
        <v>20</v>
      </c>
    </row>
    <row r="14869" spans="2:13">
      <c r="B14869" t="s">
        <v>20</v>
      </c>
      <c r="C14869" t="s">
        <v>472</v>
      </c>
      <c r="D14869" t="s">
        <v>22</v>
      </c>
      <c r="E14869" t="s">
        <v>777</v>
      </c>
      <c r="F14869" t="s">
        <v>778</v>
      </c>
      <c r="G14869" t="s">
        <v>259</v>
      </c>
      <c r="H14869" t="s">
        <v>101</v>
      </c>
      <c r="I14869">
        <v>20</v>
      </c>
      <c r="J14869">
        <v>1</v>
      </c>
      <c r="K14869">
        <v>7318</v>
      </c>
      <c r="L14869" t="s">
        <v>471</v>
      </c>
      <c r="M14869" s="2">
        <f>+Table3[[#This Row],[CHW]]/Table3[[#This Row],[Count of Airbill Number]]</f>
        <v>20</v>
      </c>
    </row>
    <row r="14870" spans="2:13">
      <c r="B14870" t="s">
        <v>20</v>
      </c>
      <c r="C14870" t="s">
        <v>472</v>
      </c>
      <c r="D14870" t="s">
        <v>22</v>
      </c>
      <c r="E14870" t="s">
        <v>777</v>
      </c>
      <c r="F14870" t="s">
        <v>777</v>
      </c>
      <c r="G14870" t="s">
        <v>259</v>
      </c>
      <c r="H14870" t="s">
        <v>300</v>
      </c>
      <c r="I14870">
        <v>20</v>
      </c>
      <c r="J14870">
        <v>1</v>
      </c>
      <c r="K14870">
        <v>7319</v>
      </c>
      <c r="L14870" t="s">
        <v>471</v>
      </c>
      <c r="M14870" s="2">
        <f>+Table3[[#This Row],[CHW]]/Table3[[#This Row],[Count of Airbill Number]]</f>
        <v>20</v>
      </c>
    </row>
    <row r="14871" spans="2:13">
      <c r="B14871" t="s">
        <v>20</v>
      </c>
      <c r="C14871" t="s">
        <v>472</v>
      </c>
      <c r="D14871" t="s">
        <v>22</v>
      </c>
      <c r="E14871" t="s">
        <v>777</v>
      </c>
      <c r="F14871" t="s">
        <v>776</v>
      </c>
      <c r="G14871" t="s">
        <v>259</v>
      </c>
      <c r="H14871" t="s">
        <v>432</v>
      </c>
      <c r="I14871">
        <v>20</v>
      </c>
      <c r="J14871">
        <v>1</v>
      </c>
      <c r="K14871">
        <v>7320</v>
      </c>
      <c r="L14871" t="s">
        <v>471</v>
      </c>
      <c r="M14871" s="2">
        <f>+Table3[[#This Row],[CHW]]/Table3[[#This Row],[Count of Airbill Number]]</f>
        <v>20</v>
      </c>
    </row>
    <row r="14872" spans="2:13">
      <c r="B14872" t="s">
        <v>20</v>
      </c>
      <c r="C14872" t="s">
        <v>472</v>
      </c>
      <c r="D14872" t="s">
        <v>22</v>
      </c>
      <c r="E14872" t="s">
        <v>777</v>
      </c>
      <c r="F14872" t="s">
        <v>778</v>
      </c>
      <c r="G14872" t="s">
        <v>259</v>
      </c>
      <c r="H14872" t="s">
        <v>311</v>
      </c>
      <c r="I14872">
        <v>20</v>
      </c>
      <c r="J14872">
        <v>1</v>
      </c>
      <c r="K14872">
        <v>7321</v>
      </c>
      <c r="L14872" t="s">
        <v>471</v>
      </c>
      <c r="M14872" s="2">
        <f>+Table3[[#This Row],[CHW]]/Table3[[#This Row],[Count of Airbill Number]]</f>
        <v>20</v>
      </c>
    </row>
    <row r="14873" spans="2:13">
      <c r="B14873" t="s">
        <v>20</v>
      </c>
      <c r="C14873" t="s">
        <v>472</v>
      </c>
      <c r="D14873" t="s">
        <v>22</v>
      </c>
      <c r="E14873" t="s">
        <v>776</v>
      </c>
      <c r="F14873" t="s">
        <v>777</v>
      </c>
      <c r="G14873" t="s">
        <v>33</v>
      </c>
      <c r="H14873" t="s">
        <v>481</v>
      </c>
      <c r="I14873">
        <v>20</v>
      </c>
      <c r="J14873">
        <v>1</v>
      </c>
      <c r="K14873">
        <v>7322</v>
      </c>
      <c r="L14873" t="s">
        <v>471</v>
      </c>
      <c r="M14873" s="2">
        <f>+Table3[[#This Row],[CHW]]/Table3[[#This Row],[Count of Airbill Number]]</f>
        <v>20</v>
      </c>
    </row>
    <row r="14874" spans="2:13">
      <c r="B14874" t="s">
        <v>20</v>
      </c>
      <c r="C14874" t="s">
        <v>472</v>
      </c>
      <c r="D14874" t="s">
        <v>22</v>
      </c>
      <c r="E14874" t="s">
        <v>776</v>
      </c>
      <c r="F14874" t="s">
        <v>776</v>
      </c>
      <c r="G14874" t="s">
        <v>103</v>
      </c>
      <c r="H14874" t="s">
        <v>211</v>
      </c>
      <c r="I14874">
        <v>20</v>
      </c>
      <c r="J14874">
        <v>1</v>
      </c>
      <c r="K14874">
        <v>7323</v>
      </c>
      <c r="L14874" t="s">
        <v>471</v>
      </c>
      <c r="M14874" s="2">
        <f>+Table3[[#This Row],[CHW]]/Table3[[#This Row],[Count of Airbill Number]]</f>
        <v>20</v>
      </c>
    </row>
    <row r="14875" spans="2:13">
      <c r="B14875" t="s">
        <v>20</v>
      </c>
      <c r="C14875" t="s">
        <v>472</v>
      </c>
      <c r="D14875" t="s">
        <v>22</v>
      </c>
      <c r="E14875" t="s">
        <v>777</v>
      </c>
      <c r="F14875" t="s">
        <v>777</v>
      </c>
      <c r="G14875" t="s">
        <v>512</v>
      </c>
      <c r="H14875" t="s">
        <v>517</v>
      </c>
      <c r="I14875">
        <v>20</v>
      </c>
      <c r="J14875">
        <v>1</v>
      </c>
      <c r="K14875">
        <v>7324</v>
      </c>
      <c r="L14875" t="s">
        <v>471</v>
      </c>
      <c r="M14875" s="2">
        <f>+Table3[[#This Row],[CHW]]/Table3[[#This Row],[Count of Airbill Number]]</f>
        <v>20</v>
      </c>
    </row>
    <row r="14876" spans="2:13">
      <c r="B14876" t="s">
        <v>20</v>
      </c>
      <c r="C14876" t="s">
        <v>472</v>
      </c>
      <c r="D14876" t="s">
        <v>22</v>
      </c>
      <c r="E14876" t="s">
        <v>777</v>
      </c>
      <c r="F14876" t="s">
        <v>777</v>
      </c>
      <c r="G14876" t="s">
        <v>534</v>
      </c>
      <c r="H14876" t="s">
        <v>481</v>
      </c>
      <c r="I14876">
        <v>20</v>
      </c>
      <c r="J14876">
        <v>1</v>
      </c>
      <c r="K14876">
        <v>7325</v>
      </c>
      <c r="L14876" t="s">
        <v>471</v>
      </c>
      <c r="M14876" s="2">
        <f>+Table3[[#This Row],[CHW]]/Table3[[#This Row],[Count of Airbill Number]]</f>
        <v>20</v>
      </c>
    </row>
    <row r="14877" spans="2:13">
      <c r="B14877" t="s">
        <v>20</v>
      </c>
      <c r="C14877" t="s">
        <v>472</v>
      </c>
      <c r="D14877" t="s">
        <v>22</v>
      </c>
      <c r="E14877" t="s">
        <v>776</v>
      </c>
      <c r="F14877" t="s">
        <v>776</v>
      </c>
      <c r="G14877" t="s">
        <v>131</v>
      </c>
      <c r="H14877" t="s">
        <v>66</v>
      </c>
      <c r="I14877">
        <v>20</v>
      </c>
      <c r="J14877">
        <v>2</v>
      </c>
      <c r="K14877">
        <v>7326</v>
      </c>
      <c r="L14877" t="s">
        <v>471</v>
      </c>
      <c r="M14877" s="2">
        <f>+Table3[[#This Row],[CHW]]/Table3[[#This Row],[Count of Airbill Number]]</f>
        <v>10</v>
      </c>
    </row>
    <row r="14878" spans="2:13">
      <c r="B14878" t="s">
        <v>20</v>
      </c>
      <c r="C14878" t="s">
        <v>472</v>
      </c>
      <c r="D14878" t="s">
        <v>22</v>
      </c>
      <c r="E14878" t="s">
        <v>777</v>
      </c>
      <c r="F14878" t="s">
        <v>778</v>
      </c>
      <c r="G14878" t="s">
        <v>121</v>
      </c>
      <c r="H14878" t="s">
        <v>51</v>
      </c>
      <c r="I14878">
        <v>20</v>
      </c>
      <c r="J14878">
        <v>2</v>
      </c>
      <c r="K14878">
        <v>7327</v>
      </c>
      <c r="L14878" t="s">
        <v>471</v>
      </c>
      <c r="M14878" s="2">
        <f>+Table3[[#This Row],[CHW]]/Table3[[#This Row],[Count of Airbill Number]]</f>
        <v>10</v>
      </c>
    </row>
    <row r="14879" spans="2:13">
      <c r="B14879" t="s">
        <v>20</v>
      </c>
      <c r="C14879" t="s">
        <v>472</v>
      </c>
      <c r="D14879" t="s">
        <v>22</v>
      </c>
      <c r="E14879" t="s">
        <v>776</v>
      </c>
      <c r="F14879" t="s">
        <v>778</v>
      </c>
      <c r="G14879" t="s">
        <v>66</v>
      </c>
      <c r="H14879" t="s">
        <v>393</v>
      </c>
      <c r="I14879">
        <v>20</v>
      </c>
      <c r="J14879">
        <v>2</v>
      </c>
      <c r="K14879">
        <v>7328</v>
      </c>
      <c r="L14879" t="s">
        <v>471</v>
      </c>
      <c r="M14879" s="2">
        <f>+Table3[[#This Row],[CHW]]/Table3[[#This Row],[Count of Airbill Number]]</f>
        <v>10</v>
      </c>
    </row>
    <row r="14880" spans="2:13">
      <c r="B14880" t="s">
        <v>20</v>
      </c>
      <c r="C14880" t="s">
        <v>472</v>
      </c>
      <c r="D14880" t="s">
        <v>22</v>
      </c>
      <c r="E14880" t="s">
        <v>776</v>
      </c>
      <c r="F14880" t="s">
        <v>776</v>
      </c>
      <c r="G14880" t="s">
        <v>66</v>
      </c>
      <c r="H14880" t="s">
        <v>241</v>
      </c>
      <c r="I14880">
        <v>20</v>
      </c>
      <c r="J14880">
        <v>1</v>
      </c>
      <c r="K14880">
        <v>7329</v>
      </c>
      <c r="L14880" t="s">
        <v>471</v>
      </c>
      <c r="M14880" s="2">
        <f>+Table3[[#This Row],[CHW]]/Table3[[#This Row],[Count of Airbill Number]]</f>
        <v>20</v>
      </c>
    </row>
    <row r="14881" spans="2:13">
      <c r="B14881" t="s">
        <v>20</v>
      </c>
      <c r="C14881" t="s">
        <v>472</v>
      </c>
      <c r="D14881" t="s">
        <v>22</v>
      </c>
      <c r="E14881" t="s">
        <v>778</v>
      </c>
      <c r="F14881" t="s">
        <v>777</v>
      </c>
      <c r="G14881" t="s">
        <v>283</v>
      </c>
      <c r="H14881" t="s">
        <v>374</v>
      </c>
      <c r="I14881">
        <v>20</v>
      </c>
      <c r="J14881">
        <v>1</v>
      </c>
      <c r="K14881">
        <v>7330</v>
      </c>
      <c r="L14881" t="s">
        <v>471</v>
      </c>
      <c r="M14881" s="2">
        <f>+Table3[[#This Row],[CHW]]/Table3[[#This Row],[Count of Airbill Number]]</f>
        <v>20</v>
      </c>
    </row>
    <row r="14882" spans="2:13">
      <c r="B14882" t="s">
        <v>20</v>
      </c>
      <c r="C14882" t="s">
        <v>472</v>
      </c>
      <c r="D14882" t="s">
        <v>22</v>
      </c>
      <c r="E14882" t="s">
        <v>776</v>
      </c>
      <c r="F14882" t="s">
        <v>776</v>
      </c>
      <c r="G14882" t="s">
        <v>37</v>
      </c>
      <c r="H14882" t="s">
        <v>71</v>
      </c>
      <c r="I14882">
        <v>20</v>
      </c>
      <c r="J14882">
        <v>1</v>
      </c>
      <c r="K14882">
        <v>7331</v>
      </c>
      <c r="L14882" t="s">
        <v>471</v>
      </c>
      <c r="M14882" s="2">
        <f>+Table3[[#This Row],[CHW]]/Table3[[#This Row],[Count of Airbill Number]]</f>
        <v>20</v>
      </c>
    </row>
    <row r="14883" spans="2:13">
      <c r="B14883" t="s">
        <v>20</v>
      </c>
      <c r="C14883" t="s">
        <v>472</v>
      </c>
      <c r="D14883" t="s">
        <v>22</v>
      </c>
      <c r="E14883" t="s">
        <v>778</v>
      </c>
      <c r="F14883" t="s">
        <v>777</v>
      </c>
      <c r="G14883" t="s">
        <v>86</v>
      </c>
      <c r="H14883" t="s">
        <v>431</v>
      </c>
      <c r="I14883">
        <v>20</v>
      </c>
      <c r="J14883">
        <v>1</v>
      </c>
      <c r="K14883">
        <v>7332</v>
      </c>
      <c r="L14883" t="s">
        <v>471</v>
      </c>
      <c r="M14883" s="2">
        <f>+Table3[[#This Row],[CHW]]/Table3[[#This Row],[Count of Airbill Number]]</f>
        <v>20</v>
      </c>
    </row>
    <row r="14884" spans="2:13">
      <c r="B14884" t="s">
        <v>20</v>
      </c>
      <c r="C14884" t="s">
        <v>472</v>
      </c>
      <c r="D14884" t="s">
        <v>22</v>
      </c>
      <c r="E14884" t="s">
        <v>778</v>
      </c>
      <c r="F14884" t="s">
        <v>777</v>
      </c>
      <c r="G14884" t="s">
        <v>86</v>
      </c>
      <c r="H14884" t="s">
        <v>623</v>
      </c>
      <c r="I14884">
        <v>20</v>
      </c>
      <c r="J14884">
        <v>1</v>
      </c>
      <c r="K14884">
        <v>7333</v>
      </c>
      <c r="L14884" t="s">
        <v>471</v>
      </c>
      <c r="M14884" s="2">
        <f>+Table3[[#This Row],[CHW]]/Table3[[#This Row],[Count of Airbill Number]]</f>
        <v>20</v>
      </c>
    </row>
    <row r="14885" spans="2:13">
      <c r="B14885" t="s">
        <v>20</v>
      </c>
      <c r="C14885" t="s">
        <v>472</v>
      </c>
      <c r="D14885" t="s">
        <v>22</v>
      </c>
      <c r="E14885" t="s">
        <v>776</v>
      </c>
      <c r="F14885" t="s">
        <v>776</v>
      </c>
      <c r="G14885" t="s">
        <v>137</v>
      </c>
      <c r="H14885" t="s">
        <v>48</v>
      </c>
      <c r="I14885">
        <v>20</v>
      </c>
      <c r="J14885">
        <v>2</v>
      </c>
      <c r="K14885">
        <v>7334</v>
      </c>
      <c r="L14885" t="s">
        <v>471</v>
      </c>
      <c r="M14885" s="2">
        <f>+Table3[[#This Row],[CHW]]/Table3[[#This Row],[Count of Airbill Number]]</f>
        <v>10</v>
      </c>
    </row>
    <row r="14886" spans="2:13">
      <c r="B14886" t="s">
        <v>20</v>
      </c>
      <c r="C14886" t="s">
        <v>472</v>
      </c>
      <c r="D14886" t="s">
        <v>22</v>
      </c>
      <c r="E14886" t="s">
        <v>777</v>
      </c>
      <c r="F14886" t="s">
        <v>777</v>
      </c>
      <c r="G14886" t="s">
        <v>489</v>
      </c>
      <c r="H14886" t="s">
        <v>481</v>
      </c>
      <c r="I14886">
        <v>20</v>
      </c>
      <c r="J14886">
        <v>2</v>
      </c>
      <c r="K14886">
        <v>7335</v>
      </c>
      <c r="L14886" t="s">
        <v>471</v>
      </c>
      <c r="M14886" s="2">
        <f>+Table3[[#This Row],[CHW]]/Table3[[#This Row],[Count of Airbill Number]]</f>
        <v>10</v>
      </c>
    </row>
    <row r="14887" spans="2:13">
      <c r="B14887" t="s">
        <v>20</v>
      </c>
      <c r="C14887" t="s">
        <v>472</v>
      </c>
      <c r="D14887" t="s">
        <v>22</v>
      </c>
      <c r="E14887" t="s">
        <v>778</v>
      </c>
      <c r="F14887" t="s">
        <v>776</v>
      </c>
      <c r="G14887" t="s">
        <v>90</v>
      </c>
      <c r="H14887" t="s">
        <v>123</v>
      </c>
      <c r="I14887">
        <v>20</v>
      </c>
      <c r="J14887">
        <v>1</v>
      </c>
      <c r="K14887">
        <v>7336</v>
      </c>
      <c r="L14887" t="s">
        <v>471</v>
      </c>
      <c r="M14887" s="2">
        <f>+Table3[[#This Row],[CHW]]/Table3[[#This Row],[Count of Airbill Number]]</f>
        <v>20</v>
      </c>
    </row>
    <row r="14888" spans="2:13">
      <c r="B14888" t="s">
        <v>20</v>
      </c>
      <c r="C14888" t="s">
        <v>472</v>
      </c>
      <c r="D14888" t="s">
        <v>22</v>
      </c>
      <c r="E14888" t="s">
        <v>777</v>
      </c>
      <c r="F14888" t="s">
        <v>778</v>
      </c>
      <c r="G14888" t="s">
        <v>249</v>
      </c>
      <c r="H14888" t="s">
        <v>173</v>
      </c>
      <c r="I14888">
        <v>20</v>
      </c>
      <c r="J14888">
        <v>2</v>
      </c>
      <c r="K14888">
        <v>7337</v>
      </c>
      <c r="L14888" t="s">
        <v>471</v>
      </c>
      <c r="M14888" s="2">
        <f>+Table3[[#This Row],[CHW]]/Table3[[#This Row],[Count of Airbill Number]]</f>
        <v>10</v>
      </c>
    </row>
    <row r="14889" spans="2:13">
      <c r="B14889" t="s">
        <v>20</v>
      </c>
      <c r="C14889" t="s">
        <v>472</v>
      </c>
      <c r="D14889" t="s">
        <v>22</v>
      </c>
      <c r="E14889" t="s">
        <v>776</v>
      </c>
      <c r="F14889" t="s">
        <v>776</v>
      </c>
      <c r="G14889" t="s">
        <v>178</v>
      </c>
      <c r="H14889" t="s">
        <v>85</v>
      </c>
      <c r="I14889">
        <v>20</v>
      </c>
      <c r="J14889">
        <v>1</v>
      </c>
      <c r="K14889">
        <v>7338</v>
      </c>
      <c r="L14889" t="s">
        <v>471</v>
      </c>
      <c r="M14889" s="2">
        <f>+Table3[[#This Row],[CHW]]/Table3[[#This Row],[Count of Airbill Number]]</f>
        <v>20</v>
      </c>
    </row>
    <row r="14890" spans="2:13">
      <c r="B14890" t="s">
        <v>20</v>
      </c>
      <c r="C14890" t="s">
        <v>472</v>
      </c>
      <c r="D14890" t="s">
        <v>22</v>
      </c>
      <c r="E14890" t="s">
        <v>776</v>
      </c>
      <c r="F14890" t="s">
        <v>776</v>
      </c>
      <c r="G14890" t="s">
        <v>84</v>
      </c>
      <c r="H14890" t="s">
        <v>729</v>
      </c>
      <c r="I14890">
        <v>20</v>
      </c>
      <c r="J14890">
        <v>1</v>
      </c>
      <c r="K14890">
        <v>7339</v>
      </c>
      <c r="L14890" t="s">
        <v>471</v>
      </c>
      <c r="M14890" s="2">
        <f>+Table3[[#This Row],[CHW]]/Table3[[#This Row],[Count of Airbill Number]]</f>
        <v>20</v>
      </c>
    </row>
    <row r="14891" spans="2:13">
      <c r="B14891" t="s">
        <v>20</v>
      </c>
      <c r="C14891" t="s">
        <v>472</v>
      </c>
      <c r="D14891" t="s">
        <v>22</v>
      </c>
      <c r="E14891" t="s">
        <v>776</v>
      </c>
      <c r="F14891" t="s">
        <v>776</v>
      </c>
      <c r="G14891" t="s">
        <v>116</v>
      </c>
      <c r="H14891" t="s">
        <v>122</v>
      </c>
      <c r="I14891">
        <v>20</v>
      </c>
      <c r="J14891">
        <v>1</v>
      </c>
      <c r="K14891">
        <v>7340</v>
      </c>
      <c r="L14891" t="s">
        <v>471</v>
      </c>
      <c r="M14891" s="2">
        <f>+Table3[[#This Row],[CHW]]/Table3[[#This Row],[Count of Airbill Number]]</f>
        <v>20</v>
      </c>
    </row>
    <row r="14892" spans="2:13">
      <c r="B14892" t="s">
        <v>20</v>
      </c>
      <c r="C14892" t="s">
        <v>472</v>
      </c>
      <c r="D14892" t="s">
        <v>22</v>
      </c>
      <c r="E14892" t="s">
        <v>776</v>
      </c>
      <c r="F14892" t="s">
        <v>776</v>
      </c>
      <c r="G14892" t="s">
        <v>85</v>
      </c>
      <c r="H14892" t="s">
        <v>500</v>
      </c>
      <c r="I14892">
        <v>20</v>
      </c>
      <c r="J14892">
        <v>1</v>
      </c>
      <c r="K14892">
        <v>7341</v>
      </c>
      <c r="L14892" t="s">
        <v>471</v>
      </c>
      <c r="M14892" s="2">
        <f>+Table3[[#This Row],[CHW]]/Table3[[#This Row],[Count of Airbill Number]]</f>
        <v>20</v>
      </c>
    </row>
    <row r="14893" spans="2:13">
      <c r="B14893" t="s">
        <v>20</v>
      </c>
      <c r="C14893" t="s">
        <v>472</v>
      </c>
      <c r="D14893" t="s">
        <v>22</v>
      </c>
      <c r="E14893" t="s">
        <v>776</v>
      </c>
      <c r="F14893" t="s">
        <v>776</v>
      </c>
      <c r="G14893" t="s">
        <v>69</v>
      </c>
      <c r="H14893" t="s">
        <v>54</v>
      </c>
      <c r="I14893">
        <v>20</v>
      </c>
      <c r="J14893">
        <v>2</v>
      </c>
      <c r="K14893">
        <v>7342</v>
      </c>
      <c r="L14893" t="s">
        <v>471</v>
      </c>
      <c r="M14893" s="2">
        <f>+Table3[[#This Row],[CHW]]/Table3[[#This Row],[Count of Airbill Number]]</f>
        <v>10</v>
      </c>
    </row>
    <row r="14894" spans="2:13">
      <c r="B14894" t="s">
        <v>20</v>
      </c>
      <c r="C14894" t="s">
        <v>472</v>
      </c>
      <c r="D14894" t="s">
        <v>22</v>
      </c>
      <c r="E14894" t="s">
        <v>776</v>
      </c>
      <c r="F14894" t="s">
        <v>776</v>
      </c>
      <c r="G14894" t="s">
        <v>69</v>
      </c>
      <c r="H14894" t="s">
        <v>93</v>
      </c>
      <c r="I14894">
        <v>20</v>
      </c>
      <c r="J14894">
        <v>2</v>
      </c>
      <c r="K14894">
        <v>7343</v>
      </c>
      <c r="L14894" t="s">
        <v>471</v>
      </c>
      <c r="M14894" s="2">
        <f>+Table3[[#This Row],[CHW]]/Table3[[#This Row],[Count of Airbill Number]]</f>
        <v>10</v>
      </c>
    </row>
    <row r="14895" spans="2:13">
      <c r="B14895" t="s">
        <v>20</v>
      </c>
      <c r="C14895" t="s">
        <v>472</v>
      </c>
      <c r="D14895" t="s">
        <v>22</v>
      </c>
      <c r="E14895" t="s">
        <v>776</v>
      </c>
      <c r="F14895" t="s">
        <v>776</v>
      </c>
      <c r="G14895" t="s">
        <v>69</v>
      </c>
      <c r="H14895" t="s">
        <v>57</v>
      </c>
      <c r="I14895">
        <v>20</v>
      </c>
      <c r="J14895">
        <v>2</v>
      </c>
      <c r="K14895">
        <v>7344</v>
      </c>
      <c r="L14895" t="s">
        <v>471</v>
      </c>
      <c r="M14895" s="2">
        <f>+Table3[[#This Row],[CHW]]/Table3[[#This Row],[Count of Airbill Number]]</f>
        <v>10</v>
      </c>
    </row>
    <row r="14896" spans="2:13">
      <c r="B14896" t="s">
        <v>20</v>
      </c>
      <c r="C14896" t="s">
        <v>472</v>
      </c>
      <c r="D14896" t="s">
        <v>22</v>
      </c>
      <c r="E14896" t="s">
        <v>776</v>
      </c>
      <c r="F14896" t="s">
        <v>776</v>
      </c>
      <c r="G14896" t="s">
        <v>69</v>
      </c>
      <c r="H14896" t="s">
        <v>67</v>
      </c>
      <c r="I14896">
        <v>20</v>
      </c>
      <c r="J14896">
        <v>2</v>
      </c>
      <c r="K14896">
        <v>7345</v>
      </c>
      <c r="L14896" t="s">
        <v>471</v>
      </c>
      <c r="M14896" s="2">
        <f>+Table3[[#This Row],[CHW]]/Table3[[#This Row],[Count of Airbill Number]]</f>
        <v>10</v>
      </c>
    </row>
    <row r="14897" spans="2:13">
      <c r="B14897" t="s">
        <v>20</v>
      </c>
      <c r="C14897" t="s">
        <v>472</v>
      </c>
      <c r="D14897" t="s">
        <v>22</v>
      </c>
      <c r="E14897" t="s">
        <v>778</v>
      </c>
      <c r="F14897" t="s">
        <v>777</v>
      </c>
      <c r="G14897" t="s">
        <v>267</v>
      </c>
      <c r="H14897" t="s">
        <v>374</v>
      </c>
      <c r="I14897">
        <v>20</v>
      </c>
      <c r="J14897">
        <v>1</v>
      </c>
      <c r="K14897">
        <v>7346</v>
      </c>
      <c r="L14897" t="s">
        <v>471</v>
      </c>
      <c r="M14897" s="2">
        <f>+Table3[[#This Row],[CHW]]/Table3[[#This Row],[Count of Airbill Number]]</f>
        <v>20</v>
      </c>
    </row>
    <row r="14898" spans="2:13">
      <c r="B14898" t="s">
        <v>20</v>
      </c>
      <c r="C14898" t="s">
        <v>472</v>
      </c>
      <c r="D14898" t="s">
        <v>22</v>
      </c>
      <c r="E14898" t="s">
        <v>778</v>
      </c>
      <c r="F14898" t="s">
        <v>777</v>
      </c>
      <c r="G14898" t="s">
        <v>267</v>
      </c>
      <c r="H14898" t="s">
        <v>332</v>
      </c>
      <c r="I14898">
        <v>20</v>
      </c>
      <c r="J14898">
        <v>1</v>
      </c>
      <c r="K14898">
        <v>7347</v>
      </c>
      <c r="L14898" t="s">
        <v>471</v>
      </c>
      <c r="M14898" s="2">
        <f>+Table3[[#This Row],[CHW]]/Table3[[#This Row],[Count of Airbill Number]]</f>
        <v>20</v>
      </c>
    </row>
    <row r="14899" spans="2:13">
      <c r="B14899" t="s">
        <v>20</v>
      </c>
      <c r="C14899" t="s">
        <v>472</v>
      </c>
      <c r="D14899" t="s">
        <v>22</v>
      </c>
      <c r="E14899" t="s">
        <v>778</v>
      </c>
      <c r="F14899" t="s">
        <v>777</v>
      </c>
      <c r="G14899" t="s">
        <v>267</v>
      </c>
      <c r="H14899" t="s">
        <v>541</v>
      </c>
      <c r="I14899">
        <v>20</v>
      </c>
      <c r="J14899">
        <v>1</v>
      </c>
      <c r="K14899">
        <v>7348</v>
      </c>
      <c r="L14899" t="s">
        <v>471</v>
      </c>
      <c r="M14899" s="2">
        <f>+Table3[[#This Row],[CHW]]/Table3[[#This Row],[Count of Airbill Number]]</f>
        <v>20</v>
      </c>
    </row>
    <row r="14900" spans="2:13">
      <c r="B14900" t="s">
        <v>20</v>
      </c>
      <c r="C14900" t="s">
        <v>472</v>
      </c>
      <c r="D14900" t="s">
        <v>22</v>
      </c>
      <c r="E14900" t="s">
        <v>778</v>
      </c>
      <c r="F14900" t="s">
        <v>776</v>
      </c>
      <c r="G14900" t="s">
        <v>267</v>
      </c>
      <c r="H14900" t="s">
        <v>192</v>
      </c>
      <c r="I14900">
        <v>20</v>
      </c>
      <c r="J14900">
        <v>1</v>
      </c>
      <c r="K14900">
        <v>7349</v>
      </c>
      <c r="L14900" t="s">
        <v>471</v>
      </c>
      <c r="M14900" s="2">
        <f>+Table3[[#This Row],[CHW]]/Table3[[#This Row],[Count of Airbill Number]]</f>
        <v>20</v>
      </c>
    </row>
    <row r="14901" spans="2:13">
      <c r="B14901" t="s">
        <v>20</v>
      </c>
      <c r="C14901" t="s">
        <v>472</v>
      </c>
      <c r="D14901" t="s">
        <v>22</v>
      </c>
      <c r="E14901" t="s">
        <v>778</v>
      </c>
      <c r="F14901" t="s">
        <v>776</v>
      </c>
      <c r="G14901" t="s">
        <v>267</v>
      </c>
      <c r="H14901" t="s">
        <v>597</v>
      </c>
      <c r="I14901">
        <v>20</v>
      </c>
      <c r="J14901">
        <v>1</v>
      </c>
      <c r="K14901">
        <v>7350</v>
      </c>
      <c r="L14901" t="s">
        <v>471</v>
      </c>
      <c r="M14901" s="2">
        <f>+Table3[[#This Row],[CHW]]/Table3[[#This Row],[Count of Airbill Number]]</f>
        <v>20</v>
      </c>
    </row>
    <row r="14902" spans="2:13">
      <c r="B14902" t="s">
        <v>20</v>
      </c>
      <c r="C14902" t="s">
        <v>472</v>
      </c>
      <c r="D14902" t="s">
        <v>22</v>
      </c>
      <c r="E14902" t="s">
        <v>778</v>
      </c>
      <c r="F14902" t="s">
        <v>778</v>
      </c>
      <c r="G14902" t="s">
        <v>267</v>
      </c>
      <c r="H14902" t="s">
        <v>248</v>
      </c>
      <c r="I14902">
        <v>20</v>
      </c>
      <c r="J14902">
        <v>1</v>
      </c>
      <c r="K14902">
        <v>7351</v>
      </c>
      <c r="L14902" t="s">
        <v>471</v>
      </c>
      <c r="M14902" s="2">
        <f>+Table3[[#This Row],[CHW]]/Table3[[#This Row],[Count of Airbill Number]]</f>
        <v>20</v>
      </c>
    </row>
    <row r="14903" spans="2:13">
      <c r="B14903" t="s">
        <v>20</v>
      </c>
      <c r="C14903" t="s">
        <v>472</v>
      </c>
      <c r="D14903" t="s">
        <v>22</v>
      </c>
      <c r="E14903" t="s">
        <v>778</v>
      </c>
      <c r="F14903" t="s">
        <v>778</v>
      </c>
      <c r="G14903" t="s">
        <v>267</v>
      </c>
      <c r="H14903" t="s">
        <v>546</v>
      </c>
      <c r="I14903">
        <v>20</v>
      </c>
      <c r="J14903">
        <v>4</v>
      </c>
      <c r="K14903">
        <v>7352</v>
      </c>
      <c r="L14903" t="s">
        <v>471</v>
      </c>
      <c r="M14903" s="2">
        <f>+Table3[[#This Row],[CHW]]/Table3[[#This Row],[Count of Airbill Number]]</f>
        <v>5</v>
      </c>
    </row>
    <row r="14904" spans="2:13">
      <c r="B14904" t="s">
        <v>20</v>
      </c>
      <c r="C14904" t="s">
        <v>472</v>
      </c>
      <c r="D14904" t="s">
        <v>22</v>
      </c>
      <c r="E14904" t="s">
        <v>778</v>
      </c>
      <c r="F14904" t="s">
        <v>778</v>
      </c>
      <c r="G14904" t="s">
        <v>546</v>
      </c>
      <c r="H14904" t="s">
        <v>393</v>
      </c>
      <c r="I14904">
        <v>20</v>
      </c>
      <c r="J14904">
        <v>1</v>
      </c>
      <c r="K14904">
        <v>7353</v>
      </c>
      <c r="L14904" t="s">
        <v>471</v>
      </c>
      <c r="M14904" s="2">
        <f>+Table3[[#This Row],[CHW]]/Table3[[#This Row],[Count of Airbill Number]]</f>
        <v>20</v>
      </c>
    </row>
    <row r="14905" spans="2:13">
      <c r="B14905" t="s">
        <v>20</v>
      </c>
      <c r="C14905" t="s">
        <v>472</v>
      </c>
      <c r="D14905" t="s">
        <v>22</v>
      </c>
      <c r="E14905" t="s">
        <v>778</v>
      </c>
      <c r="F14905" t="s">
        <v>778</v>
      </c>
      <c r="G14905" t="s">
        <v>546</v>
      </c>
      <c r="H14905" t="s">
        <v>51</v>
      </c>
      <c r="I14905">
        <v>20</v>
      </c>
      <c r="J14905">
        <v>2</v>
      </c>
      <c r="K14905">
        <v>7354</v>
      </c>
      <c r="L14905" t="s">
        <v>471</v>
      </c>
      <c r="M14905" s="2">
        <f>+Table3[[#This Row],[CHW]]/Table3[[#This Row],[Count of Airbill Number]]</f>
        <v>10</v>
      </c>
    </row>
    <row r="14906" spans="2:13">
      <c r="B14906" t="s">
        <v>20</v>
      </c>
      <c r="C14906" t="s">
        <v>472</v>
      </c>
      <c r="D14906" t="s">
        <v>22</v>
      </c>
      <c r="E14906" t="s">
        <v>778</v>
      </c>
      <c r="F14906" t="s">
        <v>776</v>
      </c>
      <c r="G14906" t="s">
        <v>546</v>
      </c>
      <c r="H14906" t="s">
        <v>123</v>
      </c>
      <c r="I14906">
        <v>20</v>
      </c>
      <c r="J14906">
        <v>1</v>
      </c>
      <c r="K14906">
        <v>7355</v>
      </c>
      <c r="L14906" t="s">
        <v>471</v>
      </c>
      <c r="M14906" s="2">
        <f>+Table3[[#This Row],[CHW]]/Table3[[#This Row],[Count of Airbill Number]]</f>
        <v>20</v>
      </c>
    </row>
    <row r="14907" spans="2:13">
      <c r="B14907" t="s">
        <v>20</v>
      </c>
      <c r="C14907" t="s">
        <v>472</v>
      </c>
      <c r="D14907" t="s">
        <v>22</v>
      </c>
      <c r="E14907" t="s">
        <v>778</v>
      </c>
      <c r="F14907" t="s">
        <v>776</v>
      </c>
      <c r="G14907" t="s">
        <v>546</v>
      </c>
      <c r="H14907" t="s">
        <v>312</v>
      </c>
      <c r="I14907">
        <v>20</v>
      </c>
      <c r="J14907">
        <v>1</v>
      </c>
      <c r="K14907">
        <v>7356</v>
      </c>
      <c r="L14907" t="s">
        <v>471</v>
      </c>
      <c r="M14907" s="2">
        <f>+Table3[[#This Row],[CHW]]/Table3[[#This Row],[Count of Airbill Number]]</f>
        <v>20</v>
      </c>
    </row>
    <row r="14908" spans="2:13">
      <c r="B14908" t="s">
        <v>20</v>
      </c>
      <c r="C14908" t="s">
        <v>472</v>
      </c>
      <c r="D14908" t="s">
        <v>22</v>
      </c>
      <c r="E14908" t="s">
        <v>776</v>
      </c>
      <c r="F14908" t="s">
        <v>776</v>
      </c>
      <c r="G14908" t="s">
        <v>83</v>
      </c>
      <c r="H14908" t="s">
        <v>24</v>
      </c>
      <c r="I14908">
        <v>20</v>
      </c>
      <c r="J14908">
        <v>1</v>
      </c>
      <c r="K14908">
        <v>7357</v>
      </c>
      <c r="L14908" t="s">
        <v>471</v>
      </c>
      <c r="M14908" s="2">
        <f>+Table3[[#This Row],[CHW]]/Table3[[#This Row],[Count of Airbill Number]]</f>
        <v>20</v>
      </c>
    </row>
    <row r="14909" spans="2:13">
      <c r="B14909" t="s">
        <v>20</v>
      </c>
      <c r="C14909" t="s">
        <v>472</v>
      </c>
      <c r="D14909" t="s">
        <v>22</v>
      </c>
      <c r="E14909" t="s">
        <v>776</v>
      </c>
      <c r="F14909" t="s">
        <v>776</v>
      </c>
      <c r="G14909" t="s">
        <v>83</v>
      </c>
      <c r="H14909" t="s">
        <v>123</v>
      </c>
      <c r="I14909">
        <v>20</v>
      </c>
      <c r="J14909">
        <v>3</v>
      </c>
      <c r="K14909">
        <v>7358</v>
      </c>
      <c r="L14909" t="s">
        <v>471</v>
      </c>
      <c r="M14909" s="2">
        <f>+Table3[[#This Row],[CHW]]/Table3[[#This Row],[Count of Airbill Number]]</f>
        <v>6.666666666666667</v>
      </c>
    </row>
    <row r="14910" spans="2:13">
      <c r="B14910" t="s">
        <v>20</v>
      </c>
      <c r="C14910" t="s">
        <v>472</v>
      </c>
      <c r="D14910" t="s">
        <v>22</v>
      </c>
      <c r="E14910" t="s">
        <v>777</v>
      </c>
      <c r="F14910" t="s">
        <v>777</v>
      </c>
      <c r="G14910" t="s">
        <v>227</v>
      </c>
      <c r="H14910" t="s">
        <v>481</v>
      </c>
      <c r="I14910">
        <v>20</v>
      </c>
      <c r="J14910">
        <v>2</v>
      </c>
      <c r="K14910">
        <v>7359</v>
      </c>
      <c r="L14910" t="s">
        <v>471</v>
      </c>
      <c r="M14910" s="2">
        <f>+Table3[[#This Row],[CHW]]/Table3[[#This Row],[Count of Airbill Number]]</f>
        <v>10</v>
      </c>
    </row>
    <row r="14911" spans="2:13">
      <c r="B14911" t="s">
        <v>20</v>
      </c>
      <c r="C14911" t="s">
        <v>472</v>
      </c>
      <c r="D14911" t="s">
        <v>22</v>
      </c>
      <c r="E14911" t="s">
        <v>777</v>
      </c>
      <c r="F14911" t="s">
        <v>778</v>
      </c>
      <c r="G14911" t="s">
        <v>227</v>
      </c>
      <c r="H14911" t="s">
        <v>62</v>
      </c>
      <c r="I14911">
        <v>20</v>
      </c>
      <c r="J14911">
        <v>2</v>
      </c>
      <c r="K14911">
        <v>7360</v>
      </c>
      <c r="L14911" t="s">
        <v>471</v>
      </c>
      <c r="M14911" s="2">
        <f>+Table3[[#This Row],[CHW]]/Table3[[#This Row],[Count of Airbill Number]]</f>
        <v>10</v>
      </c>
    </row>
    <row r="14912" spans="2:13">
      <c r="B14912" t="s">
        <v>20</v>
      </c>
      <c r="C14912" t="s">
        <v>472</v>
      </c>
      <c r="D14912" t="s">
        <v>22</v>
      </c>
      <c r="E14912" t="s">
        <v>778</v>
      </c>
      <c r="F14912" t="s">
        <v>777</v>
      </c>
      <c r="G14912" t="s">
        <v>250</v>
      </c>
      <c r="H14912" t="s">
        <v>360</v>
      </c>
      <c r="I14912">
        <v>20</v>
      </c>
      <c r="J14912">
        <v>2</v>
      </c>
      <c r="K14912">
        <v>7361</v>
      </c>
      <c r="L14912" t="s">
        <v>471</v>
      </c>
      <c r="M14912" s="2">
        <f>+Table3[[#This Row],[CHW]]/Table3[[#This Row],[Count of Airbill Number]]</f>
        <v>10</v>
      </c>
    </row>
    <row r="14913" spans="2:13">
      <c r="B14913" t="s">
        <v>20</v>
      </c>
      <c r="C14913" t="s">
        <v>472</v>
      </c>
      <c r="D14913" t="s">
        <v>22</v>
      </c>
      <c r="E14913" t="s">
        <v>777</v>
      </c>
      <c r="F14913" t="s">
        <v>778</v>
      </c>
      <c r="G14913" t="s">
        <v>190</v>
      </c>
      <c r="H14913" t="s">
        <v>310</v>
      </c>
      <c r="I14913">
        <v>20</v>
      </c>
      <c r="J14913">
        <v>1</v>
      </c>
      <c r="K14913">
        <v>7362</v>
      </c>
      <c r="L14913" t="s">
        <v>471</v>
      </c>
      <c r="M14913" s="2">
        <f>+Table3[[#This Row],[CHW]]/Table3[[#This Row],[Count of Airbill Number]]</f>
        <v>20</v>
      </c>
    </row>
    <row r="14914" spans="2:13">
      <c r="B14914" t="s">
        <v>20</v>
      </c>
      <c r="C14914" t="s">
        <v>472</v>
      </c>
      <c r="D14914" t="s">
        <v>22</v>
      </c>
      <c r="E14914" t="s">
        <v>777</v>
      </c>
      <c r="F14914" t="s">
        <v>778</v>
      </c>
      <c r="G14914" t="s">
        <v>190</v>
      </c>
      <c r="H14914" t="s">
        <v>283</v>
      </c>
      <c r="I14914">
        <v>20</v>
      </c>
      <c r="J14914">
        <v>1</v>
      </c>
      <c r="K14914">
        <v>7363</v>
      </c>
      <c r="L14914" t="s">
        <v>471</v>
      </c>
      <c r="M14914" s="2">
        <f>+Table3[[#This Row],[CHW]]/Table3[[#This Row],[Count of Airbill Number]]</f>
        <v>20</v>
      </c>
    </row>
    <row r="14915" spans="2:13">
      <c r="B14915" t="s">
        <v>20</v>
      </c>
      <c r="C14915" t="s">
        <v>472</v>
      </c>
      <c r="D14915" t="s">
        <v>22</v>
      </c>
      <c r="E14915" t="s">
        <v>777</v>
      </c>
      <c r="F14915" t="s">
        <v>778</v>
      </c>
      <c r="G14915" t="s">
        <v>190</v>
      </c>
      <c r="H14915" t="s">
        <v>311</v>
      </c>
      <c r="I14915">
        <v>20</v>
      </c>
      <c r="J14915">
        <v>1</v>
      </c>
      <c r="K14915">
        <v>7364</v>
      </c>
      <c r="L14915" t="s">
        <v>471</v>
      </c>
      <c r="M14915" s="2">
        <f>+Table3[[#This Row],[CHW]]/Table3[[#This Row],[Count of Airbill Number]]</f>
        <v>20</v>
      </c>
    </row>
    <row r="14916" spans="2:13">
      <c r="B14916" t="s">
        <v>20</v>
      </c>
      <c r="C14916" t="s">
        <v>472</v>
      </c>
      <c r="D14916" t="s">
        <v>22</v>
      </c>
      <c r="E14916" t="s">
        <v>776</v>
      </c>
      <c r="F14916" t="s">
        <v>776</v>
      </c>
      <c r="G14916" t="s">
        <v>404</v>
      </c>
      <c r="H14916" t="s">
        <v>66</v>
      </c>
      <c r="I14916">
        <v>20</v>
      </c>
      <c r="J14916">
        <v>1</v>
      </c>
      <c r="K14916">
        <v>7365</v>
      </c>
      <c r="L14916" t="s">
        <v>471</v>
      </c>
      <c r="M14916" s="2">
        <f>+Table3[[#This Row],[CHW]]/Table3[[#This Row],[Count of Airbill Number]]</f>
        <v>20</v>
      </c>
    </row>
    <row r="14917" spans="2:13">
      <c r="B14917" t="s">
        <v>20</v>
      </c>
      <c r="C14917" t="s">
        <v>472</v>
      </c>
      <c r="D14917" t="s">
        <v>22</v>
      </c>
      <c r="E14917" t="s">
        <v>776</v>
      </c>
      <c r="F14917" t="s">
        <v>776</v>
      </c>
      <c r="G14917" t="s">
        <v>59</v>
      </c>
      <c r="H14917" t="s">
        <v>77</v>
      </c>
      <c r="I14917">
        <v>20</v>
      </c>
      <c r="J14917">
        <v>2</v>
      </c>
      <c r="K14917">
        <v>7366</v>
      </c>
      <c r="L14917" t="s">
        <v>471</v>
      </c>
      <c r="M14917" s="2">
        <f>+Table3[[#This Row],[CHW]]/Table3[[#This Row],[Count of Airbill Number]]</f>
        <v>10</v>
      </c>
    </row>
    <row r="14918" spans="2:13">
      <c r="B14918" t="s">
        <v>20</v>
      </c>
      <c r="C14918" t="s">
        <v>472</v>
      </c>
      <c r="D14918" t="s">
        <v>22</v>
      </c>
      <c r="E14918" t="s">
        <v>777</v>
      </c>
      <c r="F14918" t="s">
        <v>776</v>
      </c>
      <c r="G14918" t="s">
        <v>27</v>
      </c>
      <c r="H14918" t="s">
        <v>597</v>
      </c>
      <c r="I14918">
        <v>20</v>
      </c>
      <c r="J14918">
        <v>2</v>
      </c>
      <c r="K14918">
        <v>7367</v>
      </c>
      <c r="L14918" t="s">
        <v>471</v>
      </c>
      <c r="M14918" s="2">
        <f>+Table3[[#This Row],[CHW]]/Table3[[#This Row],[Count of Airbill Number]]</f>
        <v>10</v>
      </c>
    </row>
    <row r="14919" spans="2:13">
      <c r="B14919" t="s">
        <v>20</v>
      </c>
      <c r="C14919" t="s">
        <v>472</v>
      </c>
      <c r="D14919" t="s">
        <v>22</v>
      </c>
      <c r="E14919" t="s">
        <v>777</v>
      </c>
      <c r="F14919" t="s">
        <v>776</v>
      </c>
      <c r="G14919" t="s">
        <v>27</v>
      </c>
      <c r="H14919" t="s">
        <v>34</v>
      </c>
      <c r="I14919">
        <v>20</v>
      </c>
      <c r="J14919">
        <v>2</v>
      </c>
      <c r="K14919">
        <v>7368</v>
      </c>
      <c r="L14919" t="s">
        <v>471</v>
      </c>
      <c r="M14919" s="2">
        <f>+Table3[[#This Row],[CHW]]/Table3[[#This Row],[Count of Airbill Number]]</f>
        <v>10</v>
      </c>
    </row>
    <row r="14920" spans="2:13">
      <c r="B14920" t="s">
        <v>20</v>
      </c>
      <c r="C14920" t="s">
        <v>472</v>
      </c>
      <c r="D14920" t="s">
        <v>22</v>
      </c>
      <c r="E14920" t="s">
        <v>777</v>
      </c>
      <c r="F14920" t="s">
        <v>776</v>
      </c>
      <c r="G14920" t="s">
        <v>27</v>
      </c>
      <c r="H14920" t="s">
        <v>152</v>
      </c>
      <c r="I14920">
        <v>20</v>
      </c>
      <c r="J14920">
        <v>2</v>
      </c>
      <c r="K14920">
        <v>7369</v>
      </c>
      <c r="L14920" t="s">
        <v>471</v>
      </c>
      <c r="M14920" s="2">
        <f>+Table3[[#This Row],[CHW]]/Table3[[#This Row],[Count of Airbill Number]]</f>
        <v>10</v>
      </c>
    </row>
    <row r="14921" spans="2:13">
      <c r="B14921" t="s">
        <v>20</v>
      </c>
      <c r="C14921" t="s">
        <v>472</v>
      </c>
      <c r="D14921" t="s">
        <v>22</v>
      </c>
      <c r="E14921" t="s">
        <v>777</v>
      </c>
      <c r="F14921" t="s">
        <v>778</v>
      </c>
      <c r="G14921" t="s">
        <v>27</v>
      </c>
      <c r="H14921" t="s">
        <v>99</v>
      </c>
      <c r="I14921">
        <v>20</v>
      </c>
      <c r="J14921">
        <v>2</v>
      </c>
      <c r="K14921">
        <v>7370</v>
      </c>
      <c r="L14921" t="s">
        <v>471</v>
      </c>
      <c r="M14921" s="2">
        <f>+Table3[[#This Row],[CHW]]/Table3[[#This Row],[Count of Airbill Number]]</f>
        <v>10</v>
      </c>
    </row>
    <row r="14922" spans="2:13">
      <c r="B14922" t="s">
        <v>20</v>
      </c>
      <c r="C14922" t="s">
        <v>472</v>
      </c>
      <c r="D14922" t="s">
        <v>22</v>
      </c>
      <c r="E14922" t="s">
        <v>777</v>
      </c>
      <c r="F14922" t="s">
        <v>777</v>
      </c>
      <c r="G14922" t="s">
        <v>106</v>
      </c>
      <c r="H14922" t="s">
        <v>274</v>
      </c>
      <c r="I14922">
        <v>20</v>
      </c>
      <c r="J14922">
        <v>1</v>
      </c>
      <c r="K14922">
        <v>7371</v>
      </c>
      <c r="L14922" t="s">
        <v>471</v>
      </c>
      <c r="M14922" s="2">
        <f>+Table3[[#This Row],[CHW]]/Table3[[#This Row],[Count of Airbill Number]]</f>
        <v>20</v>
      </c>
    </row>
    <row r="14923" spans="2:13">
      <c r="B14923" t="s">
        <v>20</v>
      </c>
      <c r="C14923" t="s">
        <v>472</v>
      </c>
      <c r="D14923" t="s">
        <v>22</v>
      </c>
      <c r="E14923" t="s">
        <v>777</v>
      </c>
      <c r="F14923" t="s">
        <v>778</v>
      </c>
      <c r="G14923" t="s">
        <v>106</v>
      </c>
      <c r="H14923" t="s">
        <v>155</v>
      </c>
      <c r="I14923">
        <v>20</v>
      </c>
      <c r="J14923">
        <v>2</v>
      </c>
      <c r="K14923">
        <v>7372</v>
      </c>
      <c r="L14923" t="s">
        <v>471</v>
      </c>
      <c r="M14923" s="2">
        <f>+Table3[[#This Row],[CHW]]/Table3[[#This Row],[Count of Airbill Number]]</f>
        <v>10</v>
      </c>
    </row>
    <row r="14924" spans="2:13">
      <c r="B14924" t="s">
        <v>20</v>
      </c>
      <c r="C14924" t="s">
        <v>472</v>
      </c>
      <c r="D14924" t="s">
        <v>22</v>
      </c>
      <c r="E14924" t="s">
        <v>777</v>
      </c>
      <c r="F14924" t="s">
        <v>778</v>
      </c>
      <c r="G14924" t="s">
        <v>360</v>
      </c>
      <c r="H14924" t="s">
        <v>150</v>
      </c>
      <c r="I14924">
        <v>20</v>
      </c>
      <c r="J14924">
        <v>2</v>
      </c>
      <c r="K14924">
        <v>7373</v>
      </c>
      <c r="L14924" t="s">
        <v>471</v>
      </c>
      <c r="M14924" s="2">
        <f>+Table3[[#This Row],[CHW]]/Table3[[#This Row],[Count of Airbill Number]]</f>
        <v>10</v>
      </c>
    </row>
    <row r="14925" spans="2:13">
      <c r="B14925" t="s">
        <v>20</v>
      </c>
      <c r="C14925" t="s">
        <v>472</v>
      </c>
      <c r="D14925" t="s">
        <v>22</v>
      </c>
      <c r="E14925" t="s">
        <v>778</v>
      </c>
      <c r="F14925" t="s">
        <v>776</v>
      </c>
      <c r="G14925" t="s">
        <v>401</v>
      </c>
      <c r="H14925" t="s">
        <v>66</v>
      </c>
      <c r="I14925">
        <v>20</v>
      </c>
      <c r="J14925">
        <v>2</v>
      </c>
      <c r="K14925">
        <v>7374</v>
      </c>
      <c r="L14925" t="s">
        <v>471</v>
      </c>
      <c r="M14925" s="2">
        <f>+Table3[[#This Row],[CHW]]/Table3[[#This Row],[Count of Airbill Number]]</f>
        <v>10</v>
      </c>
    </row>
    <row r="14926" spans="2:13">
      <c r="B14926" t="s">
        <v>20</v>
      </c>
      <c r="C14926" t="s">
        <v>472</v>
      </c>
      <c r="D14926" t="s">
        <v>22</v>
      </c>
      <c r="E14926" t="s">
        <v>778</v>
      </c>
      <c r="F14926" t="s">
        <v>778</v>
      </c>
      <c r="G14926" t="s">
        <v>306</v>
      </c>
      <c r="H14926" t="s">
        <v>393</v>
      </c>
      <c r="I14926">
        <v>20</v>
      </c>
      <c r="J14926">
        <v>2</v>
      </c>
      <c r="K14926">
        <v>7375</v>
      </c>
      <c r="L14926" t="s">
        <v>471</v>
      </c>
      <c r="M14926" s="2">
        <f>+Table3[[#This Row],[CHW]]/Table3[[#This Row],[Count of Airbill Number]]</f>
        <v>10</v>
      </c>
    </row>
    <row r="14927" spans="2:13">
      <c r="B14927" t="s">
        <v>20</v>
      </c>
      <c r="C14927" t="s">
        <v>472</v>
      </c>
      <c r="D14927" t="s">
        <v>22</v>
      </c>
      <c r="E14927" t="s">
        <v>778</v>
      </c>
      <c r="F14927" t="s">
        <v>777</v>
      </c>
      <c r="G14927" t="s">
        <v>306</v>
      </c>
      <c r="H14927" t="s">
        <v>290</v>
      </c>
      <c r="I14927">
        <v>20</v>
      </c>
      <c r="J14927">
        <v>1</v>
      </c>
      <c r="K14927">
        <v>7376</v>
      </c>
      <c r="L14927" t="s">
        <v>471</v>
      </c>
      <c r="M14927" s="2">
        <f>+Table3[[#This Row],[CHW]]/Table3[[#This Row],[Count of Airbill Number]]</f>
        <v>20</v>
      </c>
    </row>
    <row r="14928" spans="2:13">
      <c r="B14928" t="s">
        <v>20</v>
      </c>
      <c r="C14928" t="s">
        <v>472</v>
      </c>
      <c r="D14928" t="s">
        <v>22</v>
      </c>
      <c r="E14928" t="s">
        <v>776</v>
      </c>
      <c r="F14928" t="s">
        <v>776</v>
      </c>
      <c r="G14928" t="s">
        <v>43</v>
      </c>
      <c r="H14928" t="s">
        <v>47</v>
      </c>
      <c r="I14928">
        <v>20</v>
      </c>
      <c r="J14928">
        <v>1</v>
      </c>
      <c r="K14928">
        <v>7377</v>
      </c>
      <c r="L14928" t="s">
        <v>471</v>
      </c>
      <c r="M14928" s="2">
        <f>+Table3[[#This Row],[CHW]]/Table3[[#This Row],[Count of Airbill Number]]</f>
        <v>20</v>
      </c>
    </row>
    <row r="14929" spans="2:13">
      <c r="B14929" t="s">
        <v>20</v>
      </c>
      <c r="C14929" t="s">
        <v>472</v>
      </c>
      <c r="D14929" t="s">
        <v>22</v>
      </c>
      <c r="E14929" t="s">
        <v>778</v>
      </c>
      <c r="F14929" t="s">
        <v>777</v>
      </c>
      <c r="G14929" t="s">
        <v>333</v>
      </c>
      <c r="H14929" t="s">
        <v>259</v>
      </c>
      <c r="I14929">
        <v>20</v>
      </c>
      <c r="J14929">
        <v>1</v>
      </c>
      <c r="K14929">
        <v>7378</v>
      </c>
      <c r="L14929" t="s">
        <v>471</v>
      </c>
      <c r="M14929" s="2">
        <f>+Table3[[#This Row],[CHW]]/Table3[[#This Row],[Count of Airbill Number]]</f>
        <v>20</v>
      </c>
    </row>
    <row r="14930" spans="2:13">
      <c r="B14930" t="s">
        <v>20</v>
      </c>
      <c r="C14930" t="s">
        <v>472</v>
      </c>
      <c r="D14930" t="s">
        <v>22</v>
      </c>
      <c r="E14930" t="s">
        <v>778</v>
      </c>
      <c r="F14930" t="s">
        <v>778</v>
      </c>
      <c r="G14930" t="s">
        <v>333</v>
      </c>
      <c r="H14930" t="s">
        <v>81</v>
      </c>
      <c r="I14930">
        <v>20</v>
      </c>
      <c r="J14930">
        <v>1</v>
      </c>
      <c r="K14930">
        <v>7379</v>
      </c>
      <c r="L14930" t="s">
        <v>471</v>
      </c>
      <c r="M14930" s="2">
        <f>+Table3[[#This Row],[CHW]]/Table3[[#This Row],[Count of Airbill Number]]</f>
        <v>20</v>
      </c>
    </row>
    <row r="14931" spans="2:13">
      <c r="B14931" t="s">
        <v>20</v>
      </c>
      <c r="C14931" t="s">
        <v>472</v>
      </c>
      <c r="D14931" t="s">
        <v>22</v>
      </c>
      <c r="E14931" t="s">
        <v>777</v>
      </c>
      <c r="F14931" t="s">
        <v>777</v>
      </c>
      <c r="G14931" t="s">
        <v>551</v>
      </c>
      <c r="H14931" t="s">
        <v>489</v>
      </c>
      <c r="I14931">
        <v>20</v>
      </c>
      <c r="J14931">
        <v>1</v>
      </c>
      <c r="K14931">
        <v>7380</v>
      </c>
      <c r="L14931" t="s">
        <v>471</v>
      </c>
      <c r="M14931" s="2">
        <f>+Table3[[#This Row],[CHW]]/Table3[[#This Row],[Count of Airbill Number]]</f>
        <v>20</v>
      </c>
    </row>
    <row r="14932" spans="2:13">
      <c r="B14932" t="s">
        <v>20</v>
      </c>
      <c r="C14932" t="s">
        <v>472</v>
      </c>
      <c r="D14932" t="s">
        <v>22</v>
      </c>
      <c r="E14932" t="s">
        <v>778</v>
      </c>
      <c r="F14932" t="s">
        <v>776</v>
      </c>
      <c r="G14932" t="s">
        <v>260</v>
      </c>
      <c r="H14932" t="s">
        <v>85</v>
      </c>
      <c r="I14932">
        <v>20</v>
      </c>
      <c r="J14932">
        <v>1</v>
      </c>
      <c r="K14932">
        <v>7381</v>
      </c>
      <c r="L14932" t="s">
        <v>471</v>
      </c>
      <c r="M14932" s="2">
        <f>+Table3[[#This Row],[CHW]]/Table3[[#This Row],[Count of Airbill Number]]</f>
        <v>20</v>
      </c>
    </row>
    <row r="14933" spans="2:13">
      <c r="B14933" t="s">
        <v>20</v>
      </c>
      <c r="C14933" t="s">
        <v>472</v>
      </c>
      <c r="D14933" t="s">
        <v>22</v>
      </c>
      <c r="E14933" t="s">
        <v>778</v>
      </c>
      <c r="F14933" t="s">
        <v>777</v>
      </c>
      <c r="G14933" t="s">
        <v>260</v>
      </c>
      <c r="H14933" t="s">
        <v>181</v>
      </c>
      <c r="I14933">
        <v>20</v>
      </c>
      <c r="J14933">
        <v>2</v>
      </c>
      <c r="K14933">
        <v>7382</v>
      </c>
      <c r="L14933" t="s">
        <v>471</v>
      </c>
      <c r="M14933" s="2">
        <f>+Table3[[#This Row],[CHW]]/Table3[[#This Row],[Count of Airbill Number]]</f>
        <v>10</v>
      </c>
    </row>
    <row r="14934" spans="2:13">
      <c r="B14934" t="s">
        <v>20</v>
      </c>
      <c r="C14934" t="s">
        <v>472</v>
      </c>
      <c r="D14934" t="s">
        <v>22</v>
      </c>
      <c r="E14934" t="s">
        <v>776</v>
      </c>
      <c r="F14934" t="s">
        <v>778</v>
      </c>
      <c r="G14934" t="s">
        <v>544</v>
      </c>
      <c r="H14934" t="s">
        <v>51</v>
      </c>
      <c r="I14934">
        <v>20</v>
      </c>
      <c r="J14934">
        <v>2</v>
      </c>
      <c r="K14934">
        <v>7383</v>
      </c>
      <c r="L14934" t="s">
        <v>471</v>
      </c>
      <c r="M14934" s="2">
        <f>+Table3[[#This Row],[CHW]]/Table3[[#This Row],[Count of Airbill Number]]</f>
        <v>10</v>
      </c>
    </row>
    <row r="14935" spans="2:13">
      <c r="B14935" t="s">
        <v>20</v>
      </c>
      <c r="C14935" t="s">
        <v>472</v>
      </c>
      <c r="D14935" t="s">
        <v>22</v>
      </c>
      <c r="E14935" t="s">
        <v>776</v>
      </c>
      <c r="F14935" t="s">
        <v>778</v>
      </c>
      <c r="G14935" t="s">
        <v>312</v>
      </c>
      <c r="H14935" t="s">
        <v>250</v>
      </c>
      <c r="I14935">
        <v>20</v>
      </c>
      <c r="J14935">
        <v>1</v>
      </c>
      <c r="K14935">
        <v>7384</v>
      </c>
      <c r="L14935" t="s">
        <v>471</v>
      </c>
      <c r="M14935" s="2">
        <f>+Table3[[#This Row],[CHW]]/Table3[[#This Row],[Count of Airbill Number]]</f>
        <v>20</v>
      </c>
    </row>
    <row r="14936" spans="2:13">
      <c r="B14936" t="s">
        <v>20</v>
      </c>
      <c r="C14936" t="s">
        <v>472</v>
      </c>
      <c r="D14936" t="s">
        <v>22</v>
      </c>
      <c r="E14936" t="s">
        <v>776</v>
      </c>
      <c r="F14936" t="s">
        <v>778</v>
      </c>
      <c r="G14936" t="s">
        <v>216</v>
      </c>
      <c r="H14936" t="s">
        <v>90</v>
      </c>
      <c r="I14936">
        <v>20</v>
      </c>
      <c r="J14936">
        <v>1</v>
      </c>
      <c r="K14936">
        <v>7385</v>
      </c>
      <c r="L14936" t="s">
        <v>471</v>
      </c>
      <c r="M14936" s="2">
        <f>+Table3[[#This Row],[CHW]]/Table3[[#This Row],[Count of Airbill Number]]</f>
        <v>20</v>
      </c>
    </row>
    <row r="14937" spans="2:13">
      <c r="B14937" t="s">
        <v>20</v>
      </c>
      <c r="C14937" t="s">
        <v>472</v>
      </c>
      <c r="D14937" t="s">
        <v>22</v>
      </c>
      <c r="E14937" t="s">
        <v>776</v>
      </c>
      <c r="F14937" t="s">
        <v>777</v>
      </c>
      <c r="G14937" t="s">
        <v>216</v>
      </c>
      <c r="H14937" t="s">
        <v>181</v>
      </c>
      <c r="I14937">
        <v>20</v>
      </c>
      <c r="J14937">
        <v>1</v>
      </c>
      <c r="K14937">
        <v>7386</v>
      </c>
      <c r="L14937" t="s">
        <v>471</v>
      </c>
      <c r="M14937" s="2">
        <f>+Table3[[#This Row],[CHW]]/Table3[[#This Row],[Count of Airbill Number]]</f>
        <v>20</v>
      </c>
    </row>
    <row r="14938" spans="2:13">
      <c r="B14938" t="s">
        <v>20</v>
      </c>
      <c r="C14938" t="s">
        <v>472</v>
      </c>
      <c r="D14938" t="s">
        <v>36</v>
      </c>
      <c r="E14938" t="s">
        <v>778</v>
      </c>
      <c r="F14938" t="s">
        <v>778</v>
      </c>
      <c r="G14938" t="s">
        <v>560</v>
      </c>
      <c r="H14938" t="s">
        <v>269</v>
      </c>
      <c r="I14938">
        <v>20</v>
      </c>
      <c r="J14938">
        <v>1</v>
      </c>
      <c r="K14938">
        <v>7387</v>
      </c>
      <c r="L14938" t="s">
        <v>471</v>
      </c>
      <c r="M14938" s="2">
        <f>+Table3[[#This Row],[CHW]]/Table3[[#This Row],[Count of Airbill Number]]</f>
        <v>20</v>
      </c>
    </row>
    <row r="14939" spans="2:13">
      <c r="B14939" t="s">
        <v>20</v>
      </c>
      <c r="C14939" t="s">
        <v>472</v>
      </c>
      <c r="D14939" t="s">
        <v>36</v>
      </c>
      <c r="E14939" t="s">
        <v>777</v>
      </c>
      <c r="F14939" t="s">
        <v>777</v>
      </c>
      <c r="G14939" t="s">
        <v>481</v>
      </c>
      <c r="H14939" t="s">
        <v>290</v>
      </c>
      <c r="I14939">
        <v>20</v>
      </c>
      <c r="J14939">
        <v>1</v>
      </c>
      <c r="K14939">
        <v>7388</v>
      </c>
      <c r="L14939" t="s">
        <v>471</v>
      </c>
      <c r="M14939" s="2">
        <f>+Table3[[#This Row],[CHW]]/Table3[[#This Row],[Count of Airbill Number]]</f>
        <v>20</v>
      </c>
    </row>
    <row r="14940" spans="2:13">
      <c r="B14940" t="s">
        <v>20</v>
      </c>
      <c r="C14940" t="s">
        <v>472</v>
      </c>
      <c r="D14940" t="s">
        <v>36</v>
      </c>
      <c r="E14940" t="s">
        <v>776</v>
      </c>
      <c r="F14940" t="s">
        <v>778</v>
      </c>
      <c r="G14940" t="s">
        <v>63</v>
      </c>
      <c r="H14940" t="s">
        <v>267</v>
      </c>
      <c r="I14940">
        <v>20</v>
      </c>
      <c r="J14940">
        <v>1</v>
      </c>
      <c r="K14940">
        <v>7389</v>
      </c>
      <c r="L14940" t="s">
        <v>471</v>
      </c>
      <c r="M14940" s="2">
        <f>+Table3[[#This Row],[CHW]]/Table3[[#This Row],[Count of Airbill Number]]</f>
        <v>20</v>
      </c>
    </row>
    <row r="14941" spans="2:13">
      <c r="B14941" t="s">
        <v>20</v>
      </c>
      <c r="C14941" t="s">
        <v>472</v>
      </c>
      <c r="D14941" t="s">
        <v>36</v>
      </c>
      <c r="E14941" t="s">
        <v>778</v>
      </c>
      <c r="F14941" t="s">
        <v>776</v>
      </c>
      <c r="G14941" t="s">
        <v>210</v>
      </c>
      <c r="H14941" t="s">
        <v>66</v>
      </c>
      <c r="I14941">
        <v>20</v>
      </c>
      <c r="J14941">
        <v>2</v>
      </c>
      <c r="K14941">
        <v>7390</v>
      </c>
      <c r="L14941" t="s">
        <v>471</v>
      </c>
      <c r="M14941" s="2">
        <f>+Table3[[#This Row],[CHW]]/Table3[[#This Row],[Count of Airbill Number]]</f>
        <v>10</v>
      </c>
    </row>
    <row r="14942" spans="2:13">
      <c r="B14942" t="s">
        <v>20</v>
      </c>
      <c r="C14942" t="s">
        <v>472</v>
      </c>
      <c r="D14942" t="s">
        <v>36</v>
      </c>
      <c r="E14942" t="s">
        <v>777</v>
      </c>
      <c r="F14942" t="s">
        <v>776</v>
      </c>
      <c r="G14942" t="s">
        <v>55</v>
      </c>
      <c r="H14942" t="s">
        <v>312</v>
      </c>
      <c r="I14942">
        <v>20</v>
      </c>
      <c r="J14942">
        <v>2</v>
      </c>
      <c r="K14942">
        <v>7391</v>
      </c>
      <c r="L14942" t="s">
        <v>471</v>
      </c>
      <c r="M14942" s="2">
        <f>+Table3[[#This Row],[CHW]]/Table3[[#This Row],[Count of Airbill Number]]</f>
        <v>10</v>
      </c>
    </row>
    <row r="14943" spans="2:13">
      <c r="B14943" t="s">
        <v>20</v>
      </c>
      <c r="C14943" t="s">
        <v>472</v>
      </c>
      <c r="D14943" t="s">
        <v>36</v>
      </c>
      <c r="E14943" t="s">
        <v>776</v>
      </c>
      <c r="F14943" t="s">
        <v>778</v>
      </c>
      <c r="G14943" t="s">
        <v>39</v>
      </c>
      <c r="H14943" t="s">
        <v>51</v>
      </c>
      <c r="I14943">
        <v>20</v>
      </c>
      <c r="J14943">
        <v>1</v>
      </c>
      <c r="K14943">
        <v>7392</v>
      </c>
      <c r="L14943" t="s">
        <v>471</v>
      </c>
      <c r="M14943" s="2">
        <f>+Table3[[#This Row],[CHW]]/Table3[[#This Row],[Count of Airbill Number]]</f>
        <v>20</v>
      </c>
    </row>
    <row r="14944" spans="2:13">
      <c r="B14944" t="s">
        <v>20</v>
      </c>
      <c r="C14944" t="s">
        <v>472</v>
      </c>
      <c r="D14944" t="s">
        <v>36</v>
      </c>
      <c r="E14944" t="s">
        <v>778</v>
      </c>
      <c r="F14944" t="s">
        <v>778</v>
      </c>
      <c r="G14944" t="s">
        <v>539</v>
      </c>
      <c r="H14944" t="s">
        <v>358</v>
      </c>
      <c r="I14944">
        <v>20</v>
      </c>
      <c r="J14944">
        <v>2</v>
      </c>
      <c r="K14944">
        <v>7393</v>
      </c>
      <c r="L14944" t="s">
        <v>471</v>
      </c>
      <c r="M14944" s="2">
        <f>+Table3[[#This Row],[CHW]]/Table3[[#This Row],[Count of Airbill Number]]</f>
        <v>10</v>
      </c>
    </row>
    <row r="14945" spans="2:13">
      <c r="B14945" t="s">
        <v>20</v>
      </c>
      <c r="C14945" t="s">
        <v>472</v>
      </c>
      <c r="D14945" t="s">
        <v>36</v>
      </c>
      <c r="E14945" t="s">
        <v>778</v>
      </c>
      <c r="F14945" t="s">
        <v>776</v>
      </c>
      <c r="G14945" t="s">
        <v>135</v>
      </c>
      <c r="H14945" t="s">
        <v>66</v>
      </c>
      <c r="I14945">
        <v>20</v>
      </c>
      <c r="J14945">
        <v>1</v>
      </c>
      <c r="K14945">
        <v>7394</v>
      </c>
      <c r="L14945" t="s">
        <v>471</v>
      </c>
      <c r="M14945" s="2">
        <f>+Table3[[#This Row],[CHW]]/Table3[[#This Row],[Count of Airbill Number]]</f>
        <v>20</v>
      </c>
    </row>
    <row r="14946" spans="2:13">
      <c r="B14946" t="s">
        <v>20</v>
      </c>
      <c r="C14946" t="s">
        <v>472</v>
      </c>
      <c r="D14946" t="s">
        <v>36</v>
      </c>
      <c r="E14946" t="s">
        <v>778</v>
      </c>
      <c r="F14946" t="s">
        <v>778</v>
      </c>
      <c r="G14946" t="s">
        <v>206</v>
      </c>
      <c r="H14946" t="s">
        <v>112</v>
      </c>
      <c r="I14946">
        <v>20</v>
      </c>
      <c r="J14946">
        <v>4</v>
      </c>
      <c r="K14946">
        <v>7395</v>
      </c>
      <c r="L14946" t="s">
        <v>471</v>
      </c>
      <c r="M14946" s="2">
        <f>+Table3[[#This Row],[CHW]]/Table3[[#This Row],[Count of Airbill Number]]</f>
        <v>5</v>
      </c>
    </row>
    <row r="14947" spans="2:13">
      <c r="B14947" t="s">
        <v>20</v>
      </c>
      <c r="C14947" t="s">
        <v>472</v>
      </c>
      <c r="D14947" t="s">
        <v>36</v>
      </c>
      <c r="E14947" t="s">
        <v>776</v>
      </c>
      <c r="F14947" t="s">
        <v>776</v>
      </c>
      <c r="G14947" t="s">
        <v>66</v>
      </c>
      <c r="H14947" t="s">
        <v>48</v>
      </c>
      <c r="I14947">
        <v>20</v>
      </c>
      <c r="J14947">
        <v>2</v>
      </c>
      <c r="K14947">
        <v>7396</v>
      </c>
      <c r="L14947" t="s">
        <v>471</v>
      </c>
      <c r="M14947" s="2">
        <f>+Table3[[#This Row],[CHW]]/Table3[[#This Row],[Count of Airbill Number]]</f>
        <v>10</v>
      </c>
    </row>
    <row r="14948" spans="2:13">
      <c r="B14948" t="s">
        <v>20</v>
      </c>
      <c r="C14948" t="s">
        <v>472</v>
      </c>
      <c r="D14948" t="s">
        <v>36</v>
      </c>
      <c r="E14948" t="s">
        <v>777</v>
      </c>
      <c r="F14948" t="s">
        <v>777</v>
      </c>
      <c r="G14948" t="s">
        <v>230</v>
      </c>
      <c r="H14948" t="s">
        <v>29</v>
      </c>
      <c r="I14948">
        <v>20</v>
      </c>
      <c r="J14948">
        <v>2</v>
      </c>
      <c r="K14948">
        <v>7397</v>
      </c>
      <c r="L14948" t="s">
        <v>471</v>
      </c>
      <c r="M14948" s="2">
        <f>+Table3[[#This Row],[CHW]]/Table3[[#This Row],[Count of Airbill Number]]</f>
        <v>10</v>
      </c>
    </row>
    <row r="14949" spans="2:13">
      <c r="B14949" t="s">
        <v>20</v>
      </c>
      <c r="C14949" t="s">
        <v>472</v>
      </c>
      <c r="D14949" t="s">
        <v>36</v>
      </c>
      <c r="E14949" t="s">
        <v>778</v>
      </c>
      <c r="F14949" t="s">
        <v>776</v>
      </c>
      <c r="G14949" t="s">
        <v>86</v>
      </c>
      <c r="H14949" t="s">
        <v>123</v>
      </c>
      <c r="I14949">
        <v>20</v>
      </c>
      <c r="J14949">
        <v>1</v>
      </c>
      <c r="K14949">
        <v>7398</v>
      </c>
      <c r="L14949" t="s">
        <v>471</v>
      </c>
      <c r="M14949" s="2">
        <f>+Table3[[#This Row],[CHW]]/Table3[[#This Row],[Count of Airbill Number]]</f>
        <v>20</v>
      </c>
    </row>
    <row r="14950" spans="2:13">
      <c r="B14950" t="s">
        <v>20</v>
      </c>
      <c r="C14950" t="s">
        <v>472</v>
      </c>
      <c r="D14950" t="s">
        <v>36</v>
      </c>
      <c r="E14950" t="s">
        <v>777</v>
      </c>
      <c r="F14950" t="s">
        <v>778</v>
      </c>
      <c r="G14950" t="s">
        <v>52</v>
      </c>
      <c r="H14950" t="s">
        <v>269</v>
      </c>
      <c r="I14950">
        <v>20</v>
      </c>
      <c r="J14950">
        <v>1</v>
      </c>
      <c r="K14950">
        <v>7399</v>
      </c>
      <c r="L14950" t="s">
        <v>471</v>
      </c>
      <c r="M14950" s="2">
        <f>+Table3[[#This Row],[CHW]]/Table3[[#This Row],[Count of Airbill Number]]</f>
        <v>20</v>
      </c>
    </row>
    <row r="14951" spans="2:13">
      <c r="B14951" t="s">
        <v>20</v>
      </c>
      <c r="C14951" t="s">
        <v>472</v>
      </c>
      <c r="D14951" t="s">
        <v>36</v>
      </c>
      <c r="E14951" t="s">
        <v>778</v>
      </c>
      <c r="F14951" t="s">
        <v>776</v>
      </c>
      <c r="G14951" t="s">
        <v>99</v>
      </c>
      <c r="H14951" t="s">
        <v>66</v>
      </c>
      <c r="I14951">
        <v>20</v>
      </c>
      <c r="J14951">
        <v>2</v>
      </c>
      <c r="K14951">
        <v>7400</v>
      </c>
      <c r="L14951" t="s">
        <v>471</v>
      </c>
      <c r="M14951" s="2">
        <f>+Table3[[#This Row],[CHW]]/Table3[[#This Row],[Count of Airbill Number]]</f>
        <v>10</v>
      </c>
    </row>
    <row r="14952" spans="2:13">
      <c r="B14952" t="s">
        <v>20</v>
      </c>
      <c r="C14952" t="s">
        <v>21</v>
      </c>
      <c r="D14952" t="s">
        <v>22</v>
      </c>
      <c r="E14952" t="s">
        <v>778</v>
      </c>
      <c r="F14952" t="s">
        <v>777</v>
      </c>
      <c r="G14952" t="s">
        <v>86</v>
      </c>
      <c r="H14952" t="s">
        <v>55</v>
      </c>
      <c r="I14952">
        <v>19.89</v>
      </c>
      <c r="J14952">
        <v>8</v>
      </c>
      <c r="K14952">
        <v>7401</v>
      </c>
      <c r="L14952" t="s">
        <v>471</v>
      </c>
      <c r="M14952" s="2">
        <f>+Table3[[#This Row],[CHW]]/Table3[[#This Row],[Count of Airbill Number]]</f>
        <v>2.4862500000000001</v>
      </c>
    </row>
    <row r="14953" spans="2:13">
      <c r="B14953" t="s">
        <v>20</v>
      </c>
      <c r="C14953" t="s">
        <v>21</v>
      </c>
      <c r="D14953" t="s">
        <v>22</v>
      </c>
      <c r="E14953" t="s">
        <v>776</v>
      </c>
      <c r="F14953" t="s">
        <v>778</v>
      </c>
      <c r="G14953" t="s">
        <v>85</v>
      </c>
      <c r="H14953" t="s">
        <v>283</v>
      </c>
      <c r="I14953">
        <v>19.850000000000001</v>
      </c>
      <c r="J14953">
        <v>11</v>
      </c>
      <c r="K14953">
        <v>7402</v>
      </c>
      <c r="L14953" t="s">
        <v>471</v>
      </c>
      <c r="M14953" s="2">
        <f>+Table3[[#This Row],[CHW]]/Table3[[#This Row],[Count of Airbill Number]]</f>
        <v>1.8045454545454547</v>
      </c>
    </row>
    <row r="14954" spans="2:13">
      <c r="B14954" t="s">
        <v>20</v>
      </c>
      <c r="C14954" t="s">
        <v>472</v>
      </c>
      <c r="D14954" t="s">
        <v>22</v>
      </c>
      <c r="E14954" t="s">
        <v>776</v>
      </c>
      <c r="F14954" t="s">
        <v>776</v>
      </c>
      <c r="G14954" t="s">
        <v>63</v>
      </c>
      <c r="H14954" t="s">
        <v>136</v>
      </c>
      <c r="I14954">
        <v>19.84158</v>
      </c>
      <c r="J14954">
        <v>1</v>
      </c>
      <c r="K14954">
        <v>7403</v>
      </c>
      <c r="L14954" t="s">
        <v>471</v>
      </c>
      <c r="M14954" s="2">
        <f>+Table3[[#This Row],[CHW]]/Table3[[#This Row],[Count of Airbill Number]]</f>
        <v>19.84158</v>
      </c>
    </row>
    <row r="14955" spans="2:13">
      <c r="B14955" t="s">
        <v>20</v>
      </c>
      <c r="C14955" t="s">
        <v>21</v>
      </c>
      <c r="D14955" t="s">
        <v>22</v>
      </c>
      <c r="E14955" t="s">
        <v>777</v>
      </c>
      <c r="F14955" t="s">
        <v>776</v>
      </c>
      <c r="G14955" t="s">
        <v>181</v>
      </c>
      <c r="H14955" t="s">
        <v>66</v>
      </c>
      <c r="I14955">
        <v>19.8</v>
      </c>
      <c r="J14955">
        <v>2</v>
      </c>
      <c r="K14955">
        <v>7404</v>
      </c>
      <c r="L14955" t="s">
        <v>471</v>
      </c>
      <c r="M14955" s="2">
        <f>+Table3[[#This Row],[CHW]]/Table3[[#This Row],[Count of Airbill Number]]</f>
        <v>9.9</v>
      </c>
    </row>
    <row r="14956" spans="2:13">
      <c r="B14956" t="s">
        <v>20</v>
      </c>
      <c r="C14956" t="s">
        <v>472</v>
      </c>
      <c r="D14956" t="s">
        <v>22</v>
      </c>
      <c r="E14956" t="s">
        <v>776</v>
      </c>
      <c r="F14956" t="s">
        <v>777</v>
      </c>
      <c r="G14956" t="s">
        <v>123</v>
      </c>
      <c r="H14956" t="s">
        <v>274</v>
      </c>
      <c r="I14956">
        <v>19.64</v>
      </c>
      <c r="J14956">
        <v>1</v>
      </c>
      <c r="K14956">
        <v>7405</v>
      </c>
      <c r="L14956" t="s">
        <v>471</v>
      </c>
      <c r="M14956" s="2">
        <f>+Table3[[#This Row],[CHW]]/Table3[[#This Row],[Count of Airbill Number]]</f>
        <v>19.64</v>
      </c>
    </row>
    <row r="14957" spans="2:13">
      <c r="B14957" t="s">
        <v>20</v>
      </c>
      <c r="C14957" t="s">
        <v>21</v>
      </c>
      <c r="D14957" t="s">
        <v>22</v>
      </c>
      <c r="E14957" t="s">
        <v>776</v>
      </c>
      <c r="F14957" t="s">
        <v>776</v>
      </c>
      <c r="G14957" t="s">
        <v>107</v>
      </c>
      <c r="H14957" t="s">
        <v>37</v>
      </c>
      <c r="I14957">
        <v>19.579999999999998</v>
      </c>
      <c r="J14957">
        <v>4</v>
      </c>
      <c r="K14957">
        <v>7406</v>
      </c>
      <c r="L14957" t="s">
        <v>471</v>
      </c>
      <c r="M14957" s="2">
        <f>+Table3[[#This Row],[CHW]]/Table3[[#This Row],[Count of Airbill Number]]</f>
        <v>4.8949999999999996</v>
      </c>
    </row>
    <row r="14958" spans="2:13">
      <c r="B14958" t="s">
        <v>20</v>
      </c>
      <c r="C14958" t="s">
        <v>21</v>
      </c>
      <c r="D14958" t="s">
        <v>22</v>
      </c>
      <c r="E14958" t="s">
        <v>776</v>
      </c>
      <c r="F14958" t="s">
        <v>776</v>
      </c>
      <c r="G14958" t="s">
        <v>211</v>
      </c>
      <c r="H14958" t="s">
        <v>89</v>
      </c>
      <c r="I14958">
        <v>19.5</v>
      </c>
      <c r="J14958">
        <v>1</v>
      </c>
      <c r="K14958">
        <v>7407</v>
      </c>
      <c r="L14958" t="s">
        <v>471</v>
      </c>
      <c r="M14958" s="2">
        <f>+Table3[[#This Row],[CHW]]/Table3[[#This Row],[Count of Airbill Number]]</f>
        <v>19.5</v>
      </c>
    </row>
    <row r="14959" spans="2:13">
      <c r="B14959" t="s">
        <v>20</v>
      </c>
      <c r="C14959" t="s">
        <v>472</v>
      </c>
      <c r="D14959" t="s">
        <v>22</v>
      </c>
      <c r="E14959" t="s">
        <v>776</v>
      </c>
      <c r="F14959" t="s">
        <v>778</v>
      </c>
      <c r="G14959" t="s">
        <v>37</v>
      </c>
      <c r="H14959" t="s">
        <v>645</v>
      </c>
      <c r="I14959">
        <v>19.39</v>
      </c>
      <c r="J14959">
        <v>6</v>
      </c>
      <c r="K14959">
        <v>7408</v>
      </c>
      <c r="L14959" t="s">
        <v>471</v>
      </c>
      <c r="M14959" s="2">
        <f>+Table3[[#This Row],[CHW]]/Table3[[#This Row],[Count of Airbill Number]]</f>
        <v>3.2316666666666669</v>
      </c>
    </row>
    <row r="14960" spans="2:13">
      <c r="B14960" t="s">
        <v>20</v>
      </c>
      <c r="C14960" t="s">
        <v>21</v>
      </c>
      <c r="D14960" t="s">
        <v>22</v>
      </c>
      <c r="E14960" t="s">
        <v>776</v>
      </c>
      <c r="F14960" t="s">
        <v>776</v>
      </c>
      <c r="G14960" t="s">
        <v>84</v>
      </c>
      <c r="H14960" t="s">
        <v>37</v>
      </c>
      <c r="I14960">
        <v>19.38</v>
      </c>
      <c r="J14960">
        <v>8</v>
      </c>
      <c r="K14960">
        <v>7409</v>
      </c>
      <c r="L14960" t="s">
        <v>471</v>
      </c>
      <c r="M14960" s="2">
        <f>+Table3[[#This Row],[CHW]]/Table3[[#This Row],[Count of Airbill Number]]</f>
        <v>2.4224999999999999</v>
      </c>
    </row>
    <row r="14961" spans="2:13">
      <c r="B14961" t="s">
        <v>20</v>
      </c>
      <c r="C14961" t="s">
        <v>21</v>
      </c>
      <c r="D14961" t="s">
        <v>22</v>
      </c>
      <c r="E14961" t="s">
        <v>778</v>
      </c>
      <c r="F14961" t="s">
        <v>778</v>
      </c>
      <c r="G14961" t="s">
        <v>171</v>
      </c>
      <c r="H14961" t="s">
        <v>150</v>
      </c>
      <c r="I14961">
        <v>19.310000000000002</v>
      </c>
      <c r="J14961">
        <v>5</v>
      </c>
      <c r="K14961">
        <v>7410</v>
      </c>
      <c r="L14961" t="s">
        <v>471</v>
      </c>
      <c r="M14961" s="2">
        <f>+Table3[[#This Row],[CHW]]/Table3[[#This Row],[Count of Airbill Number]]</f>
        <v>3.8620000000000005</v>
      </c>
    </row>
    <row r="14962" spans="2:13">
      <c r="B14962" t="s">
        <v>20</v>
      </c>
      <c r="C14962" t="s">
        <v>21</v>
      </c>
      <c r="D14962" t="s">
        <v>22</v>
      </c>
      <c r="E14962" t="s">
        <v>778</v>
      </c>
      <c r="F14962" t="s">
        <v>778</v>
      </c>
      <c r="G14962" t="s">
        <v>51</v>
      </c>
      <c r="H14962" t="s">
        <v>112</v>
      </c>
      <c r="I14962">
        <v>19.2</v>
      </c>
      <c r="J14962">
        <v>5</v>
      </c>
      <c r="K14962">
        <v>7411</v>
      </c>
      <c r="L14962" t="s">
        <v>471</v>
      </c>
      <c r="M14962" s="2">
        <f>+Table3[[#This Row],[CHW]]/Table3[[#This Row],[Count of Airbill Number]]</f>
        <v>3.84</v>
      </c>
    </row>
    <row r="14963" spans="2:13">
      <c r="B14963" t="s">
        <v>20</v>
      </c>
      <c r="C14963" t="s">
        <v>472</v>
      </c>
      <c r="D14963" t="s">
        <v>22</v>
      </c>
      <c r="E14963" t="s">
        <v>776</v>
      </c>
      <c r="F14963" t="s">
        <v>778</v>
      </c>
      <c r="G14963" t="s">
        <v>37</v>
      </c>
      <c r="H14963" t="s">
        <v>536</v>
      </c>
      <c r="I14963">
        <v>19.11</v>
      </c>
      <c r="J14963">
        <v>1</v>
      </c>
      <c r="K14963">
        <v>7412</v>
      </c>
      <c r="L14963" t="s">
        <v>471</v>
      </c>
      <c r="M14963" s="2">
        <f>+Table3[[#This Row],[CHW]]/Table3[[#This Row],[Count of Airbill Number]]</f>
        <v>19.11</v>
      </c>
    </row>
    <row r="14964" spans="2:13">
      <c r="B14964" t="s">
        <v>20</v>
      </c>
      <c r="C14964" t="s">
        <v>472</v>
      </c>
      <c r="D14964" t="s">
        <v>22</v>
      </c>
      <c r="E14964" t="s">
        <v>778</v>
      </c>
      <c r="F14964" t="s">
        <v>777</v>
      </c>
      <c r="G14964" t="s">
        <v>173</v>
      </c>
      <c r="H14964" t="s">
        <v>431</v>
      </c>
      <c r="I14964">
        <v>19.100000000000001</v>
      </c>
      <c r="J14964">
        <v>1</v>
      </c>
      <c r="K14964">
        <v>7413</v>
      </c>
      <c r="L14964" t="s">
        <v>471</v>
      </c>
      <c r="M14964" s="2">
        <f>+Table3[[#This Row],[CHW]]/Table3[[#This Row],[Count of Airbill Number]]</f>
        <v>19.100000000000001</v>
      </c>
    </row>
    <row r="14965" spans="2:13">
      <c r="B14965" t="s">
        <v>35</v>
      </c>
      <c r="C14965" t="s">
        <v>472</v>
      </c>
      <c r="D14965" t="s">
        <v>36</v>
      </c>
      <c r="E14965" t="s">
        <v>776</v>
      </c>
      <c r="F14965" t="s">
        <v>776</v>
      </c>
      <c r="G14965" t="s">
        <v>89</v>
      </c>
      <c r="H14965" t="s">
        <v>123</v>
      </c>
      <c r="I14965">
        <v>19</v>
      </c>
      <c r="J14965">
        <v>1</v>
      </c>
      <c r="K14965">
        <v>7414</v>
      </c>
      <c r="L14965" t="s">
        <v>471</v>
      </c>
      <c r="M14965" s="2">
        <f>+Table3[[#This Row],[CHW]]/Table3[[#This Row],[Count of Airbill Number]]</f>
        <v>19</v>
      </c>
    </row>
    <row r="14966" spans="2:13">
      <c r="B14966" t="s">
        <v>20</v>
      </c>
      <c r="C14966" t="s">
        <v>21</v>
      </c>
      <c r="D14966" t="s">
        <v>22</v>
      </c>
      <c r="E14966" t="s">
        <v>778</v>
      </c>
      <c r="F14966" t="s">
        <v>777</v>
      </c>
      <c r="G14966" t="s">
        <v>112</v>
      </c>
      <c r="H14966" t="s">
        <v>360</v>
      </c>
      <c r="I14966">
        <v>19</v>
      </c>
      <c r="J14966">
        <v>29</v>
      </c>
      <c r="K14966">
        <v>7415</v>
      </c>
      <c r="L14966" t="s">
        <v>471</v>
      </c>
      <c r="M14966" s="2">
        <f>+Table3[[#This Row],[CHW]]/Table3[[#This Row],[Count of Airbill Number]]</f>
        <v>0.65517241379310343</v>
      </c>
    </row>
    <row r="14967" spans="2:13">
      <c r="B14967" t="s">
        <v>20</v>
      </c>
      <c r="C14967" t="s">
        <v>21</v>
      </c>
      <c r="D14967" t="s">
        <v>22</v>
      </c>
      <c r="E14967" t="s">
        <v>777</v>
      </c>
      <c r="F14967" t="s">
        <v>778</v>
      </c>
      <c r="G14967" t="s">
        <v>274</v>
      </c>
      <c r="H14967" t="s">
        <v>86</v>
      </c>
      <c r="I14967">
        <v>19</v>
      </c>
      <c r="J14967">
        <v>18</v>
      </c>
      <c r="K14967">
        <v>7416</v>
      </c>
      <c r="L14967" t="s">
        <v>471</v>
      </c>
      <c r="M14967" s="2">
        <f>+Table3[[#This Row],[CHW]]/Table3[[#This Row],[Count of Airbill Number]]</f>
        <v>1.0555555555555556</v>
      </c>
    </row>
    <row r="14968" spans="2:13">
      <c r="B14968" t="s">
        <v>20</v>
      </c>
      <c r="C14968" t="s">
        <v>21</v>
      </c>
      <c r="D14968" t="s">
        <v>22</v>
      </c>
      <c r="E14968" t="s">
        <v>777</v>
      </c>
      <c r="F14968" t="s">
        <v>777</v>
      </c>
      <c r="G14968" t="s">
        <v>535</v>
      </c>
      <c r="H14968" t="s">
        <v>205</v>
      </c>
      <c r="I14968">
        <v>19</v>
      </c>
      <c r="J14968">
        <v>13</v>
      </c>
      <c r="K14968">
        <v>7417</v>
      </c>
      <c r="L14968" t="s">
        <v>471</v>
      </c>
      <c r="M14968" s="2">
        <f>+Table3[[#This Row],[CHW]]/Table3[[#This Row],[Count of Airbill Number]]</f>
        <v>1.4615384615384615</v>
      </c>
    </row>
    <row r="14969" spans="2:13">
      <c r="B14969" t="s">
        <v>20</v>
      </c>
      <c r="C14969" t="s">
        <v>21</v>
      </c>
      <c r="D14969" t="s">
        <v>22</v>
      </c>
      <c r="E14969" t="s">
        <v>778</v>
      </c>
      <c r="F14969" t="s">
        <v>776</v>
      </c>
      <c r="G14969" t="s">
        <v>135</v>
      </c>
      <c r="H14969" t="s">
        <v>32</v>
      </c>
      <c r="I14969">
        <v>19</v>
      </c>
      <c r="J14969">
        <v>2</v>
      </c>
      <c r="K14969">
        <v>7418</v>
      </c>
      <c r="L14969" t="s">
        <v>471</v>
      </c>
      <c r="M14969" s="2">
        <f>+Table3[[#This Row],[CHW]]/Table3[[#This Row],[Count of Airbill Number]]</f>
        <v>9.5</v>
      </c>
    </row>
    <row r="14970" spans="2:13">
      <c r="B14970" t="s">
        <v>20</v>
      </c>
      <c r="C14970" t="s">
        <v>21</v>
      </c>
      <c r="D14970" t="s">
        <v>22</v>
      </c>
      <c r="E14970" t="s">
        <v>777</v>
      </c>
      <c r="F14970" t="s">
        <v>777</v>
      </c>
      <c r="G14970" t="s">
        <v>550</v>
      </c>
      <c r="H14970" t="s">
        <v>205</v>
      </c>
      <c r="I14970">
        <v>19</v>
      </c>
      <c r="J14970">
        <v>17</v>
      </c>
      <c r="K14970">
        <v>7419</v>
      </c>
      <c r="L14970" t="s">
        <v>471</v>
      </c>
      <c r="M14970" s="2">
        <f>+Table3[[#This Row],[CHW]]/Table3[[#This Row],[Count of Airbill Number]]</f>
        <v>1.1176470588235294</v>
      </c>
    </row>
    <row r="14971" spans="2:13">
      <c r="B14971" t="s">
        <v>20</v>
      </c>
      <c r="C14971" t="s">
        <v>21</v>
      </c>
      <c r="D14971" t="s">
        <v>22</v>
      </c>
      <c r="E14971" t="s">
        <v>778</v>
      </c>
      <c r="F14971" t="s">
        <v>777</v>
      </c>
      <c r="G14971" t="s">
        <v>86</v>
      </c>
      <c r="H14971" t="s">
        <v>230</v>
      </c>
      <c r="I14971">
        <v>19</v>
      </c>
      <c r="J14971">
        <v>9</v>
      </c>
      <c r="K14971">
        <v>7420</v>
      </c>
      <c r="L14971" t="s">
        <v>471</v>
      </c>
      <c r="M14971" s="2">
        <f>+Table3[[#This Row],[CHW]]/Table3[[#This Row],[Count of Airbill Number]]</f>
        <v>2.1111111111111112</v>
      </c>
    </row>
    <row r="14972" spans="2:13">
      <c r="B14972" t="s">
        <v>20</v>
      </c>
      <c r="C14972" t="s">
        <v>21</v>
      </c>
      <c r="D14972" t="s">
        <v>22</v>
      </c>
      <c r="E14972" t="s">
        <v>778</v>
      </c>
      <c r="F14972" t="s">
        <v>777</v>
      </c>
      <c r="G14972" t="s">
        <v>267</v>
      </c>
      <c r="H14972" t="s">
        <v>44</v>
      </c>
      <c r="I14972">
        <v>19</v>
      </c>
      <c r="J14972">
        <v>19</v>
      </c>
      <c r="K14972">
        <v>7421</v>
      </c>
      <c r="L14972" t="s">
        <v>471</v>
      </c>
      <c r="M14972" s="2">
        <f>+Table3[[#This Row],[CHW]]/Table3[[#This Row],[Count of Airbill Number]]</f>
        <v>1</v>
      </c>
    </row>
    <row r="14973" spans="2:13">
      <c r="B14973" t="s">
        <v>20</v>
      </c>
      <c r="C14973" t="s">
        <v>21</v>
      </c>
      <c r="D14973" t="s">
        <v>22</v>
      </c>
      <c r="E14973" t="s">
        <v>777</v>
      </c>
      <c r="F14973" t="s">
        <v>777</v>
      </c>
      <c r="G14973" t="s">
        <v>417</v>
      </c>
      <c r="H14973" t="s">
        <v>55</v>
      </c>
      <c r="I14973">
        <v>19</v>
      </c>
      <c r="J14973">
        <v>16</v>
      </c>
      <c r="K14973">
        <v>7422</v>
      </c>
      <c r="L14973" t="s">
        <v>471</v>
      </c>
      <c r="M14973" s="2">
        <f>+Table3[[#This Row],[CHW]]/Table3[[#This Row],[Count of Airbill Number]]</f>
        <v>1.1875</v>
      </c>
    </row>
    <row r="14974" spans="2:13">
      <c r="B14974" t="s">
        <v>20</v>
      </c>
      <c r="C14974" t="s">
        <v>21</v>
      </c>
      <c r="D14974" t="s">
        <v>22</v>
      </c>
      <c r="E14974" t="s">
        <v>776</v>
      </c>
      <c r="F14974" t="s">
        <v>776</v>
      </c>
      <c r="G14974" t="s">
        <v>158</v>
      </c>
      <c r="H14974" t="s">
        <v>37</v>
      </c>
      <c r="I14974">
        <v>19</v>
      </c>
      <c r="J14974">
        <v>4</v>
      </c>
      <c r="K14974">
        <v>7423</v>
      </c>
      <c r="L14974" t="s">
        <v>471</v>
      </c>
      <c r="M14974" s="2">
        <f>+Table3[[#This Row],[CHW]]/Table3[[#This Row],[Count of Airbill Number]]</f>
        <v>4.75</v>
      </c>
    </row>
    <row r="14975" spans="2:13">
      <c r="B14975" t="s">
        <v>20</v>
      </c>
      <c r="C14975" t="s">
        <v>21</v>
      </c>
      <c r="D14975" t="s">
        <v>22</v>
      </c>
      <c r="E14975" t="s">
        <v>778</v>
      </c>
      <c r="F14975" t="s">
        <v>778</v>
      </c>
      <c r="G14975" t="s">
        <v>637</v>
      </c>
      <c r="H14975" t="s">
        <v>635</v>
      </c>
      <c r="I14975">
        <v>19</v>
      </c>
      <c r="J14975">
        <v>4</v>
      </c>
      <c r="K14975">
        <v>7424</v>
      </c>
      <c r="L14975" t="s">
        <v>471</v>
      </c>
      <c r="M14975" s="2">
        <f>+Table3[[#This Row],[CHW]]/Table3[[#This Row],[Count of Airbill Number]]</f>
        <v>4.75</v>
      </c>
    </row>
    <row r="14976" spans="2:13">
      <c r="B14976" t="s">
        <v>20</v>
      </c>
      <c r="C14976" t="s">
        <v>21</v>
      </c>
      <c r="D14976" t="s">
        <v>36</v>
      </c>
      <c r="E14976" t="s">
        <v>776</v>
      </c>
      <c r="F14976" t="s">
        <v>776</v>
      </c>
      <c r="G14976" t="s">
        <v>37</v>
      </c>
      <c r="H14976" t="s">
        <v>214</v>
      </c>
      <c r="I14976">
        <v>19</v>
      </c>
      <c r="J14976">
        <v>10</v>
      </c>
      <c r="K14976">
        <v>7425</v>
      </c>
      <c r="L14976" t="s">
        <v>471</v>
      </c>
      <c r="M14976" s="2">
        <f>+Table3[[#This Row],[CHW]]/Table3[[#This Row],[Count of Airbill Number]]</f>
        <v>1.9</v>
      </c>
    </row>
    <row r="14977" spans="2:13">
      <c r="B14977" t="s">
        <v>20</v>
      </c>
      <c r="C14977" t="s">
        <v>472</v>
      </c>
      <c r="D14977" t="s">
        <v>22</v>
      </c>
      <c r="E14977" t="s">
        <v>778</v>
      </c>
      <c r="F14977" t="s">
        <v>778</v>
      </c>
      <c r="G14977" t="s">
        <v>474</v>
      </c>
      <c r="H14977" t="s">
        <v>560</v>
      </c>
      <c r="I14977">
        <v>19</v>
      </c>
      <c r="J14977">
        <v>1</v>
      </c>
      <c r="K14977">
        <v>7426</v>
      </c>
      <c r="L14977" t="s">
        <v>471</v>
      </c>
      <c r="M14977" s="2">
        <f>+Table3[[#This Row],[CHW]]/Table3[[#This Row],[Count of Airbill Number]]</f>
        <v>19</v>
      </c>
    </row>
    <row r="14978" spans="2:13">
      <c r="B14978" t="s">
        <v>20</v>
      </c>
      <c r="C14978" t="s">
        <v>472</v>
      </c>
      <c r="D14978" t="s">
        <v>22</v>
      </c>
      <c r="E14978" t="s">
        <v>778</v>
      </c>
      <c r="F14978" t="s">
        <v>778</v>
      </c>
      <c r="G14978" t="s">
        <v>210</v>
      </c>
      <c r="H14978" t="s">
        <v>99</v>
      </c>
      <c r="I14978">
        <v>19</v>
      </c>
      <c r="J14978">
        <v>1</v>
      </c>
      <c r="K14978">
        <v>7427</v>
      </c>
      <c r="L14978" t="s">
        <v>471</v>
      </c>
      <c r="M14978" s="2">
        <f>+Table3[[#This Row],[CHW]]/Table3[[#This Row],[Count of Airbill Number]]</f>
        <v>19</v>
      </c>
    </row>
    <row r="14979" spans="2:13">
      <c r="B14979" t="s">
        <v>20</v>
      </c>
      <c r="C14979" t="s">
        <v>472</v>
      </c>
      <c r="D14979" t="s">
        <v>22</v>
      </c>
      <c r="E14979" t="s">
        <v>778</v>
      </c>
      <c r="F14979" t="s">
        <v>778</v>
      </c>
      <c r="G14979" t="s">
        <v>112</v>
      </c>
      <c r="H14979" t="s">
        <v>619</v>
      </c>
      <c r="I14979">
        <v>19</v>
      </c>
      <c r="J14979">
        <v>1</v>
      </c>
      <c r="K14979">
        <v>7428</v>
      </c>
      <c r="L14979" t="s">
        <v>471</v>
      </c>
      <c r="M14979" s="2">
        <f>+Table3[[#This Row],[CHW]]/Table3[[#This Row],[Count of Airbill Number]]</f>
        <v>19</v>
      </c>
    </row>
    <row r="14980" spans="2:13">
      <c r="B14980" t="s">
        <v>20</v>
      </c>
      <c r="C14980" t="s">
        <v>472</v>
      </c>
      <c r="D14980" t="s">
        <v>22</v>
      </c>
      <c r="E14980" t="s">
        <v>776</v>
      </c>
      <c r="F14980" t="s">
        <v>776</v>
      </c>
      <c r="G14980" t="s">
        <v>41</v>
      </c>
      <c r="H14980" t="s">
        <v>66</v>
      </c>
      <c r="I14980">
        <v>19</v>
      </c>
      <c r="J14980">
        <v>1</v>
      </c>
      <c r="K14980">
        <v>7429</v>
      </c>
      <c r="L14980" t="s">
        <v>471</v>
      </c>
      <c r="M14980" s="2">
        <f>+Table3[[#This Row],[CHW]]/Table3[[#This Row],[Count of Airbill Number]]</f>
        <v>19</v>
      </c>
    </row>
    <row r="14981" spans="2:13">
      <c r="B14981" t="s">
        <v>20</v>
      </c>
      <c r="C14981" t="s">
        <v>472</v>
      </c>
      <c r="D14981" t="s">
        <v>22</v>
      </c>
      <c r="E14981" t="s">
        <v>776</v>
      </c>
      <c r="F14981" t="s">
        <v>776</v>
      </c>
      <c r="G14981" t="s">
        <v>41</v>
      </c>
      <c r="H14981" t="s">
        <v>77</v>
      </c>
      <c r="I14981">
        <v>19</v>
      </c>
      <c r="J14981">
        <v>1</v>
      </c>
      <c r="K14981">
        <v>7430</v>
      </c>
      <c r="L14981" t="s">
        <v>471</v>
      </c>
      <c r="M14981" s="2">
        <f>+Table3[[#This Row],[CHW]]/Table3[[#This Row],[Count of Airbill Number]]</f>
        <v>19</v>
      </c>
    </row>
    <row r="14982" spans="2:13">
      <c r="B14982" t="s">
        <v>20</v>
      </c>
      <c r="C14982" t="s">
        <v>472</v>
      </c>
      <c r="D14982" t="s">
        <v>22</v>
      </c>
      <c r="E14982" t="s">
        <v>777</v>
      </c>
      <c r="F14982" t="s">
        <v>778</v>
      </c>
      <c r="G14982" t="s">
        <v>324</v>
      </c>
      <c r="H14982" t="s">
        <v>171</v>
      </c>
      <c r="I14982">
        <v>19</v>
      </c>
      <c r="J14982">
        <v>1</v>
      </c>
      <c r="K14982">
        <v>7431</v>
      </c>
      <c r="L14982" t="s">
        <v>471</v>
      </c>
      <c r="M14982" s="2">
        <f>+Table3[[#This Row],[CHW]]/Table3[[#This Row],[Count of Airbill Number]]</f>
        <v>19</v>
      </c>
    </row>
    <row r="14983" spans="2:13">
      <c r="B14983" t="s">
        <v>20</v>
      </c>
      <c r="C14983" t="s">
        <v>472</v>
      </c>
      <c r="D14983" t="s">
        <v>22</v>
      </c>
      <c r="E14983" t="s">
        <v>778</v>
      </c>
      <c r="F14983" t="s">
        <v>778</v>
      </c>
      <c r="G14983" t="s">
        <v>150</v>
      </c>
      <c r="H14983" t="s">
        <v>698</v>
      </c>
      <c r="I14983">
        <v>19</v>
      </c>
      <c r="J14983">
        <v>1</v>
      </c>
      <c r="K14983">
        <v>7432</v>
      </c>
      <c r="L14983" t="s">
        <v>471</v>
      </c>
      <c r="M14983" s="2">
        <f>+Table3[[#This Row],[CHW]]/Table3[[#This Row],[Count of Airbill Number]]</f>
        <v>19</v>
      </c>
    </row>
    <row r="14984" spans="2:13">
      <c r="B14984" t="s">
        <v>20</v>
      </c>
      <c r="C14984" t="s">
        <v>472</v>
      </c>
      <c r="D14984" t="s">
        <v>22</v>
      </c>
      <c r="E14984" t="s">
        <v>777</v>
      </c>
      <c r="F14984" t="s">
        <v>777</v>
      </c>
      <c r="G14984" t="s">
        <v>332</v>
      </c>
      <c r="H14984" t="s">
        <v>687</v>
      </c>
      <c r="I14984">
        <v>19</v>
      </c>
      <c r="J14984">
        <v>1</v>
      </c>
      <c r="K14984">
        <v>7433</v>
      </c>
      <c r="L14984" t="s">
        <v>471</v>
      </c>
      <c r="M14984" s="2">
        <f>+Table3[[#This Row],[CHW]]/Table3[[#This Row],[Count of Airbill Number]]</f>
        <v>19</v>
      </c>
    </row>
    <row r="14985" spans="2:13">
      <c r="B14985" t="s">
        <v>20</v>
      </c>
      <c r="C14985" t="s">
        <v>472</v>
      </c>
      <c r="D14985" t="s">
        <v>22</v>
      </c>
      <c r="E14985" t="s">
        <v>776</v>
      </c>
      <c r="F14985" t="s">
        <v>778</v>
      </c>
      <c r="G14985" t="s">
        <v>94</v>
      </c>
      <c r="H14985" t="s">
        <v>113</v>
      </c>
      <c r="I14985">
        <v>19</v>
      </c>
      <c r="J14985">
        <v>1</v>
      </c>
      <c r="K14985">
        <v>7434</v>
      </c>
      <c r="L14985" t="s">
        <v>471</v>
      </c>
      <c r="M14985" s="2">
        <f>+Table3[[#This Row],[CHW]]/Table3[[#This Row],[Count of Airbill Number]]</f>
        <v>19</v>
      </c>
    </row>
    <row r="14986" spans="2:13">
      <c r="B14986" t="s">
        <v>20</v>
      </c>
      <c r="C14986" t="s">
        <v>472</v>
      </c>
      <c r="D14986" t="s">
        <v>22</v>
      </c>
      <c r="E14986" t="s">
        <v>776</v>
      </c>
      <c r="F14986" t="s">
        <v>776</v>
      </c>
      <c r="G14986" t="s">
        <v>24</v>
      </c>
      <c r="H14986" t="s">
        <v>72</v>
      </c>
      <c r="I14986">
        <v>19</v>
      </c>
      <c r="J14986">
        <v>1</v>
      </c>
      <c r="K14986">
        <v>7435</v>
      </c>
      <c r="L14986" t="s">
        <v>471</v>
      </c>
      <c r="M14986" s="2">
        <f>+Table3[[#This Row],[CHW]]/Table3[[#This Row],[Count of Airbill Number]]</f>
        <v>19</v>
      </c>
    </row>
    <row r="14987" spans="2:13">
      <c r="B14987" t="s">
        <v>20</v>
      </c>
      <c r="C14987" t="s">
        <v>472</v>
      </c>
      <c r="D14987" t="s">
        <v>22</v>
      </c>
      <c r="E14987" t="s">
        <v>778</v>
      </c>
      <c r="F14987" t="s">
        <v>778</v>
      </c>
      <c r="G14987" t="s">
        <v>568</v>
      </c>
      <c r="H14987" t="s">
        <v>86</v>
      </c>
      <c r="I14987">
        <v>19</v>
      </c>
      <c r="J14987">
        <v>1</v>
      </c>
      <c r="K14987">
        <v>7436</v>
      </c>
      <c r="L14987" t="s">
        <v>471</v>
      </c>
      <c r="M14987" s="2">
        <f>+Table3[[#This Row],[CHW]]/Table3[[#This Row],[Count of Airbill Number]]</f>
        <v>19</v>
      </c>
    </row>
    <row r="14988" spans="2:13">
      <c r="B14988" t="s">
        <v>20</v>
      </c>
      <c r="C14988" t="s">
        <v>472</v>
      </c>
      <c r="D14988" t="s">
        <v>22</v>
      </c>
      <c r="E14988" t="s">
        <v>777</v>
      </c>
      <c r="F14988" t="s">
        <v>777</v>
      </c>
      <c r="G14988" t="s">
        <v>274</v>
      </c>
      <c r="H14988" t="s">
        <v>482</v>
      </c>
      <c r="I14988">
        <v>19</v>
      </c>
      <c r="J14988">
        <v>2</v>
      </c>
      <c r="K14988">
        <v>7437</v>
      </c>
      <c r="L14988" t="s">
        <v>471</v>
      </c>
      <c r="M14988" s="2">
        <f>+Table3[[#This Row],[CHW]]/Table3[[#This Row],[Count of Airbill Number]]</f>
        <v>9.5</v>
      </c>
    </row>
    <row r="14989" spans="2:13">
      <c r="B14989" t="s">
        <v>20</v>
      </c>
      <c r="C14989" t="s">
        <v>472</v>
      </c>
      <c r="D14989" t="s">
        <v>22</v>
      </c>
      <c r="E14989" t="s">
        <v>776</v>
      </c>
      <c r="F14989" t="s">
        <v>776</v>
      </c>
      <c r="G14989" t="s">
        <v>48</v>
      </c>
      <c r="H14989" t="s">
        <v>103</v>
      </c>
      <c r="I14989">
        <v>19</v>
      </c>
      <c r="J14989">
        <v>2</v>
      </c>
      <c r="K14989">
        <v>7438</v>
      </c>
      <c r="L14989" t="s">
        <v>471</v>
      </c>
      <c r="M14989" s="2">
        <f>+Table3[[#This Row],[CHW]]/Table3[[#This Row],[Count of Airbill Number]]</f>
        <v>9.5</v>
      </c>
    </row>
    <row r="14990" spans="2:13">
      <c r="B14990" t="s">
        <v>20</v>
      </c>
      <c r="C14990" t="s">
        <v>472</v>
      </c>
      <c r="D14990" t="s">
        <v>22</v>
      </c>
      <c r="E14990" t="s">
        <v>776</v>
      </c>
      <c r="F14990" t="s">
        <v>778</v>
      </c>
      <c r="G14990" t="s">
        <v>122</v>
      </c>
      <c r="H14990" t="s">
        <v>171</v>
      </c>
      <c r="I14990">
        <v>19</v>
      </c>
      <c r="J14990">
        <v>1</v>
      </c>
      <c r="K14990">
        <v>7439</v>
      </c>
      <c r="L14990" t="s">
        <v>471</v>
      </c>
      <c r="M14990" s="2">
        <f>+Table3[[#This Row],[CHW]]/Table3[[#This Row],[Count of Airbill Number]]</f>
        <v>19</v>
      </c>
    </row>
    <row r="14991" spans="2:13">
      <c r="B14991" t="s">
        <v>20</v>
      </c>
      <c r="C14991" t="s">
        <v>472</v>
      </c>
      <c r="D14991" t="s">
        <v>22</v>
      </c>
      <c r="E14991" t="s">
        <v>778</v>
      </c>
      <c r="F14991" t="s">
        <v>778</v>
      </c>
      <c r="G14991" t="s">
        <v>81</v>
      </c>
      <c r="H14991" t="s">
        <v>194</v>
      </c>
      <c r="I14991">
        <v>19</v>
      </c>
      <c r="J14991">
        <v>1</v>
      </c>
      <c r="K14991">
        <v>7440</v>
      </c>
      <c r="L14991" t="s">
        <v>471</v>
      </c>
      <c r="M14991" s="2">
        <f>+Table3[[#This Row],[CHW]]/Table3[[#This Row],[Count of Airbill Number]]</f>
        <v>19</v>
      </c>
    </row>
    <row r="14992" spans="2:13">
      <c r="B14992" t="s">
        <v>20</v>
      </c>
      <c r="C14992" t="s">
        <v>472</v>
      </c>
      <c r="D14992" t="s">
        <v>22</v>
      </c>
      <c r="E14992" t="s">
        <v>776</v>
      </c>
      <c r="F14992" t="s">
        <v>776</v>
      </c>
      <c r="G14992" t="s">
        <v>66</v>
      </c>
      <c r="H14992" t="s">
        <v>131</v>
      </c>
      <c r="I14992">
        <v>19</v>
      </c>
      <c r="J14992">
        <v>2</v>
      </c>
      <c r="K14992">
        <v>7441</v>
      </c>
      <c r="L14992" t="s">
        <v>471</v>
      </c>
      <c r="M14992" s="2">
        <f>+Table3[[#This Row],[CHW]]/Table3[[#This Row],[Count of Airbill Number]]</f>
        <v>9.5</v>
      </c>
    </row>
    <row r="14993" spans="2:13">
      <c r="B14993" t="s">
        <v>20</v>
      </c>
      <c r="C14993" t="s">
        <v>472</v>
      </c>
      <c r="D14993" t="s">
        <v>22</v>
      </c>
      <c r="E14993" t="s">
        <v>778</v>
      </c>
      <c r="F14993" t="s">
        <v>778</v>
      </c>
      <c r="G14993" t="s">
        <v>283</v>
      </c>
      <c r="H14993" t="s">
        <v>644</v>
      </c>
      <c r="I14993">
        <v>19</v>
      </c>
      <c r="J14993">
        <v>1</v>
      </c>
      <c r="K14993">
        <v>7442</v>
      </c>
      <c r="L14993" t="s">
        <v>471</v>
      </c>
      <c r="M14993" s="2">
        <f>+Table3[[#This Row],[CHW]]/Table3[[#This Row],[Count of Airbill Number]]</f>
        <v>19</v>
      </c>
    </row>
    <row r="14994" spans="2:13">
      <c r="B14994" t="s">
        <v>20</v>
      </c>
      <c r="C14994" t="s">
        <v>472</v>
      </c>
      <c r="D14994" t="s">
        <v>22</v>
      </c>
      <c r="E14994" t="s">
        <v>777</v>
      </c>
      <c r="F14994" t="s">
        <v>777</v>
      </c>
      <c r="G14994" t="s">
        <v>154</v>
      </c>
      <c r="H14994" t="s">
        <v>110</v>
      </c>
      <c r="I14994">
        <v>19</v>
      </c>
      <c r="J14994">
        <v>1</v>
      </c>
      <c r="K14994">
        <v>7443</v>
      </c>
      <c r="L14994" t="s">
        <v>471</v>
      </c>
      <c r="M14994" s="2">
        <f>+Table3[[#This Row],[CHW]]/Table3[[#This Row],[Count of Airbill Number]]</f>
        <v>19</v>
      </c>
    </row>
    <row r="14995" spans="2:13">
      <c r="B14995" t="s">
        <v>20</v>
      </c>
      <c r="C14995" t="s">
        <v>472</v>
      </c>
      <c r="D14995" t="s">
        <v>22</v>
      </c>
      <c r="E14995" t="s">
        <v>778</v>
      </c>
      <c r="F14995" t="s">
        <v>776</v>
      </c>
      <c r="G14995" t="s">
        <v>90</v>
      </c>
      <c r="H14995" t="s">
        <v>632</v>
      </c>
      <c r="I14995">
        <v>19</v>
      </c>
      <c r="J14995">
        <v>1</v>
      </c>
      <c r="K14995">
        <v>7444</v>
      </c>
      <c r="L14995" t="s">
        <v>471</v>
      </c>
      <c r="M14995" s="2">
        <f>+Table3[[#This Row],[CHW]]/Table3[[#This Row],[Count of Airbill Number]]</f>
        <v>19</v>
      </c>
    </row>
    <row r="14996" spans="2:13">
      <c r="B14996" t="s">
        <v>20</v>
      </c>
      <c r="C14996" t="s">
        <v>472</v>
      </c>
      <c r="D14996" t="s">
        <v>22</v>
      </c>
      <c r="E14996" t="s">
        <v>776</v>
      </c>
      <c r="F14996" t="s">
        <v>776</v>
      </c>
      <c r="G14996" t="s">
        <v>116</v>
      </c>
      <c r="H14996" t="s">
        <v>533</v>
      </c>
      <c r="I14996">
        <v>19</v>
      </c>
      <c r="J14996">
        <v>1</v>
      </c>
      <c r="K14996">
        <v>7445</v>
      </c>
      <c r="L14996" t="s">
        <v>471</v>
      </c>
      <c r="M14996" s="2">
        <f>+Table3[[#This Row],[CHW]]/Table3[[#This Row],[Count of Airbill Number]]</f>
        <v>19</v>
      </c>
    </row>
    <row r="14997" spans="2:13">
      <c r="B14997" t="s">
        <v>20</v>
      </c>
      <c r="C14997" t="s">
        <v>472</v>
      </c>
      <c r="D14997" t="s">
        <v>22</v>
      </c>
      <c r="E14997" t="s">
        <v>776</v>
      </c>
      <c r="F14997" t="s">
        <v>778</v>
      </c>
      <c r="G14997" t="s">
        <v>85</v>
      </c>
      <c r="H14997" t="s">
        <v>474</v>
      </c>
      <c r="I14997">
        <v>19</v>
      </c>
      <c r="J14997">
        <v>1</v>
      </c>
      <c r="K14997">
        <v>7446</v>
      </c>
      <c r="L14997" t="s">
        <v>471</v>
      </c>
      <c r="M14997" s="2">
        <f>+Table3[[#This Row],[CHW]]/Table3[[#This Row],[Count of Airbill Number]]</f>
        <v>19</v>
      </c>
    </row>
    <row r="14998" spans="2:13">
      <c r="B14998" t="s">
        <v>20</v>
      </c>
      <c r="C14998" t="s">
        <v>472</v>
      </c>
      <c r="D14998" t="s">
        <v>22</v>
      </c>
      <c r="E14998" t="s">
        <v>777</v>
      </c>
      <c r="F14998" t="s">
        <v>776</v>
      </c>
      <c r="G14998" t="s">
        <v>205</v>
      </c>
      <c r="H14998" t="s">
        <v>85</v>
      </c>
      <c r="I14998">
        <v>19</v>
      </c>
      <c r="J14998">
        <v>1</v>
      </c>
      <c r="K14998">
        <v>7447</v>
      </c>
      <c r="L14998" t="s">
        <v>471</v>
      </c>
      <c r="M14998" s="2">
        <f>+Table3[[#This Row],[CHW]]/Table3[[#This Row],[Count of Airbill Number]]</f>
        <v>19</v>
      </c>
    </row>
    <row r="14999" spans="2:13">
      <c r="B14999" t="s">
        <v>20</v>
      </c>
      <c r="C14999" t="s">
        <v>472</v>
      </c>
      <c r="D14999" t="s">
        <v>22</v>
      </c>
      <c r="E14999" t="s">
        <v>776</v>
      </c>
      <c r="F14999" t="s">
        <v>776</v>
      </c>
      <c r="G14999" t="s">
        <v>89</v>
      </c>
      <c r="H14999" t="s">
        <v>146</v>
      </c>
      <c r="I14999">
        <v>19</v>
      </c>
      <c r="J14999">
        <v>1</v>
      </c>
      <c r="K14999">
        <v>7448</v>
      </c>
      <c r="L14999" t="s">
        <v>471</v>
      </c>
      <c r="M14999" s="2">
        <f>+Table3[[#This Row],[CHW]]/Table3[[#This Row],[Count of Airbill Number]]</f>
        <v>19</v>
      </c>
    </row>
    <row r="15000" spans="2:13">
      <c r="B15000" t="s">
        <v>20</v>
      </c>
      <c r="C15000" t="s">
        <v>472</v>
      </c>
      <c r="D15000" t="s">
        <v>22</v>
      </c>
      <c r="E15000" t="s">
        <v>776</v>
      </c>
      <c r="F15000" t="s">
        <v>776</v>
      </c>
      <c r="G15000" t="s">
        <v>89</v>
      </c>
      <c r="H15000" t="s">
        <v>183</v>
      </c>
      <c r="I15000">
        <v>19</v>
      </c>
      <c r="J15000">
        <v>1</v>
      </c>
      <c r="K15000">
        <v>7449</v>
      </c>
      <c r="L15000" t="s">
        <v>471</v>
      </c>
      <c r="M15000" s="2">
        <f>+Table3[[#This Row],[CHW]]/Table3[[#This Row],[Count of Airbill Number]]</f>
        <v>19</v>
      </c>
    </row>
    <row r="15001" spans="2:13">
      <c r="B15001" t="s">
        <v>20</v>
      </c>
      <c r="C15001" t="s">
        <v>472</v>
      </c>
      <c r="D15001" t="s">
        <v>22</v>
      </c>
      <c r="E15001" t="s">
        <v>776</v>
      </c>
      <c r="F15001" t="s">
        <v>776</v>
      </c>
      <c r="G15001" t="s">
        <v>89</v>
      </c>
      <c r="H15001" t="s">
        <v>191</v>
      </c>
      <c r="I15001">
        <v>19</v>
      </c>
      <c r="J15001">
        <v>1</v>
      </c>
      <c r="K15001">
        <v>7450</v>
      </c>
      <c r="L15001" t="s">
        <v>471</v>
      </c>
      <c r="M15001" s="2">
        <f>+Table3[[#This Row],[CHW]]/Table3[[#This Row],[Count of Airbill Number]]</f>
        <v>19</v>
      </c>
    </row>
    <row r="15002" spans="2:13">
      <c r="B15002" t="s">
        <v>20</v>
      </c>
      <c r="C15002" t="s">
        <v>472</v>
      </c>
      <c r="D15002" t="s">
        <v>22</v>
      </c>
      <c r="E15002" t="s">
        <v>776</v>
      </c>
      <c r="F15002" t="s">
        <v>776</v>
      </c>
      <c r="G15002" t="s">
        <v>89</v>
      </c>
      <c r="H15002" t="s">
        <v>137</v>
      </c>
      <c r="I15002">
        <v>19</v>
      </c>
      <c r="J15002">
        <v>1</v>
      </c>
      <c r="K15002">
        <v>7451</v>
      </c>
      <c r="L15002" t="s">
        <v>471</v>
      </c>
      <c r="M15002" s="2">
        <f>+Table3[[#This Row],[CHW]]/Table3[[#This Row],[Count of Airbill Number]]</f>
        <v>19</v>
      </c>
    </row>
    <row r="15003" spans="2:13">
      <c r="B15003" t="s">
        <v>20</v>
      </c>
      <c r="C15003" t="s">
        <v>472</v>
      </c>
      <c r="D15003" t="s">
        <v>22</v>
      </c>
      <c r="E15003" t="s">
        <v>776</v>
      </c>
      <c r="F15003" t="s">
        <v>776</v>
      </c>
      <c r="G15003" t="s">
        <v>89</v>
      </c>
      <c r="H15003" t="s">
        <v>69</v>
      </c>
      <c r="I15003">
        <v>19</v>
      </c>
      <c r="J15003">
        <v>1</v>
      </c>
      <c r="K15003">
        <v>7452</v>
      </c>
      <c r="L15003" t="s">
        <v>471</v>
      </c>
      <c r="M15003" s="2">
        <f>+Table3[[#This Row],[CHW]]/Table3[[#This Row],[Count of Airbill Number]]</f>
        <v>19</v>
      </c>
    </row>
    <row r="15004" spans="2:13">
      <c r="B15004" t="s">
        <v>20</v>
      </c>
      <c r="C15004" t="s">
        <v>472</v>
      </c>
      <c r="D15004" t="s">
        <v>22</v>
      </c>
      <c r="E15004" t="s">
        <v>776</v>
      </c>
      <c r="F15004" t="s">
        <v>776</v>
      </c>
      <c r="G15004" t="s">
        <v>89</v>
      </c>
      <c r="H15004" t="s">
        <v>92</v>
      </c>
      <c r="I15004">
        <v>19</v>
      </c>
      <c r="J15004">
        <v>1</v>
      </c>
      <c r="K15004">
        <v>7453</v>
      </c>
      <c r="L15004" t="s">
        <v>471</v>
      </c>
      <c r="M15004" s="2">
        <f>+Table3[[#This Row],[CHW]]/Table3[[#This Row],[Count of Airbill Number]]</f>
        <v>19</v>
      </c>
    </row>
    <row r="15005" spans="2:13">
      <c r="B15005" t="s">
        <v>20</v>
      </c>
      <c r="C15005" t="s">
        <v>472</v>
      </c>
      <c r="D15005" t="s">
        <v>22</v>
      </c>
      <c r="E15005" t="s">
        <v>776</v>
      </c>
      <c r="F15005" t="s">
        <v>776</v>
      </c>
      <c r="G15005" t="s">
        <v>89</v>
      </c>
      <c r="H15005" t="s">
        <v>142</v>
      </c>
      <c r="I15005">
        <v>19</v>
      </c>
      <c r="J15005">
        <v>1</v>
      </c>
      <c r="K15005">
        <v>7454</v>
      </c>
      <c r="L15005" t="s">
        <v>471</v>
      </c>
      <c r="M15005" s="2">
        <f>+Table3[[#This Row],[CHW]]/Table3[[#This Row],[Count of Airbill Number]]</f>
        <v>19</v>
      </c>
    </row>
    <row r="15006" spans="2:13">
      <c r="B15006" t="s">
        <v>20</v>
      </c>
      <c r="C15006" t="s">
        <v>472</v>
      </c>
      <c r="D15006" t="s">
        <v>22</v>
      </c>
      <c r="E15006" t="s">
        <v>776</v>
      </c>
      <c r="F15006" t="s">
        <v>776</v>
      </c>
      <c r="G15006" t="s">
        <v>132</v>
      </c>
      <c r="H15006" t="s">
        <v>75</v>
      </c>
      <c r="I15006">
        <v>19</v>
      </c>
      <c r="J15006">
        <v>1</v>
      </c>
      <c r="K15006">
        <v>7455</v>
      </c>
      <c r="L15006" t="s">
        <v>471</v>
      </c>
      <c r="M15006" s="2">
        <f>+Table3[[#This Row],[CHW]]/Table3[[#This Row],[Count of Airbill Number]]</f>
        <v>19</v>
      </c>
    </row>
    <row r="15007" spans="2:13">
      <c r="B15007" t="s">
        <v>20</v>
      </c>
      <c r="C15007" t="s">
        <v>472</v>
      </c>
      <c r="D15007" t="s">
        <v>22</v>
      </c>
      <c r="E15007" t="s">
        <v>778</v>
      </c>
      <c r="F15007" t="s">
        <v>777</v>
      </c>
      <c r="G15007" t="s">
        <v>306</v>
      </c>
      <c r="H15007" t="s">
        <v>190</v>
      </c>
      <c r="I15007">
        <v>19</v>
      </c>
      <c r="J15007">
        <v>1</v>
      </c>
      <c r="K15007">
        <v>7456</v>
      </c>
      <c r="L15007" t="s">
        <v>471</v>
      </c>
      <c r="M15007" s="2">
        <f>+Table3[[#This Row],[CHW]]/Table3[[#This Row],[Count of Airbill Number]]</f>
        <v>19</v>
      </c>
    </row>
    <row r="15008" spans="2:13">
      <c r="B15008" t="s">
        <v>20</v>
      </c>
      <c r="C15008" t="s">
        <v>472</v>
      </c>
      <c r="D15008" t="s">
        <v>22</v>
      </c>
      <c r="E15008" t="s">
        <v>777</v>
      </c>
      <c r="F15008" t="s">
        <v>777</v>
      </c>
      <c r="G15008" t="s">
        <v>29</v>
      </c>
      <c r="H15008" t="s">
        <v>179</v>
      </c>
      <c r="I15008">
        <v>19</v>
      </c>
      <c r="J15008">
        <v>2</v>
      </c>
      <c r="K15008">
        <v>7457</v>
      </c>
      <c r="L15008" t="s">
        <v>471</v>
      </c>
      <c r="M15008" s="2">
        <f>+Table3[[#This Row],[CHW]]/Table3[[#This Row],[Count of Airbill Number]]</f>
        <v>9.5</v>
      </c>
    </row>
    <row r="15009" spans="2:13">
      <c r="B15009" t="s">
        <v>20</v>
      </c>
      <c r="C15009" t="s">
        <v>472</v>
      </c>
      <c r="D15009" t="s">
        <v>36</v>
      </c>
      <c r="E15009" t="s">
        <v>778</v>
      </c>
      <c r="F15009" t="s">
        <v>778</v>
      </c>
      <c r="G15009" t="s">
        <v>112</v>
      </c>
      <c r="H15009" t="s">
        <v>358</v>
      </c>
      <c r="I15009">
        <v>19</v>
      </c>
      <c r="J15009">
        <v>2</v>
      </c>
      <c r="K15009">
        <v>7458</v>
      </c>
      <c r="L15009" t="s">
        <v>471</v>
      </c>
      <c r="M15009" s="2">
        <f>+Table3[[#This Row],[CHW]]/Table3[[#This Row],[Count of Airbill Number]]</f>
        <v>9.5</v>
      </c>
    </row>
    <row r="15010" spans="2:13">
      <c r="B15010" t="s">
        <v>20</v>
      </c>
      <c r="C15010" t="s">
        <v>472</v>
      </c>
      <c r="D15010" t="s">
        <v>36</v>
      </c>
      <c r="E15010" t="s">
        <v>778</v>
      </c>
      <c r="F15010" t="s">
        <v>778</v>
      </c>
      <c r="G15010" t="s">
        <v>298</v>
      </c>
      <c r="H15010" t="s">
        <v>516</v>
      </c>
      <c r="I15010">
        <v>19</v>
      </c>
      <c r="J15010">
        <v>3</v>
      </c>
      <c r="K15010">
        <v>7459</v>
      </c>
      <c r="L15010" t="s">
        <v>471</v>
      </c>
      <c r="M15010" s="2">
        <f>+Table3[[#This Row],[CHW]]/Table3[[#This Row],[Count of Airbill Number]]</f>
        <v>6.333333333333333</v>
      </c>
    </row>
    <row r="15011" spans="2:13">
      <c r="B15011" t="s">
        <v>20</v>
      </c>
      <c r="C15011" t="s">
        <v>472</v>
      </c>
      <c r="D15011" t="s">
        <v>36</v>
      </c>
      <c r="E15011" t="s">
        <v>778</v>
      </c>
      <c r="F15011" t="s">
        <v>777</v>
      </c>
      <c r="G15011" t="s">
        <v>124</v>
      </c>
      <c r="H15011" t="s">
        <v>106</v>
      </c>
      <c r="I15011">
        <v>19</v>
      </c>
      <c r="J15011">
        <v>1</v>
      </c>
      <c r="K15011">
        <v>7460</v>
      </c>
      <c r="L15011" t="s">
        <v>471</v>
      </c>
      <c r="M15011" s="2">
        <f>+Table3[[#This Row],[CHW]]/Table3[[#This Row],[Count of Airbill Number]]</f>
        <v>19</v>
      </c>
    </row>
    <row r="15012" spans="2:13">
      <c r="B15012" t="s">
        <v>20</v>
      </c>
      <c r="C15012" t="s">
        <v>21</v>
      </c>
      <c r="D15012" t="s">
        <v>22</v>
      </c>
      <c r="E15012" t="s">
        <v>778</v>
      </c>
      <c r="F15012" t="s">
        <v>776</v>
      </c>
      <c r="G15012" t="s">
        <v>86</v>
      </c>
      <c r="H15012" t="s">
        <v>89</v>
      </c>
      <c r="I15012">
        <v>18.95</v>
      </c>
      <c r="J15012">
        <v>7</v>
      </c>
      <c r="K15012">
        <v>7461</v>
      </c>
      <c r="L15012" t="s">
        <v>471</v>
      </c>
      <c r="M15012" s="2">
        <f>+Table3[[#This Row],[CHW]]/Table3[[#This Row],[Count of Airbill Number]]</f>
        <v>2.7071428571428569</v>
      </c>
    </row>
    <row r="15013" spans="2:13">
      <c r="B15013" t="s">
        <v>20</v>
      </c>
      <c r="C15013" t="s">
        <v>21</v>
      </c>
      <c r="D15013" t="s">
        <v>22</v>
      </c>
      <c r="E15013" t="s">
        <v>777</v>
      </c>
      <c r="F15013" t="s">
        <v>777</v>
      </c>
      <c r="G15013" t="s">
        <v>38</v>
      </c>
      <c r="H15013" t="s">
        <v>106</v>
      </c>
      <c r="I15013">
        <v>18.8</v>
      </c>
      <c r="J15013">
        <v>8</v>
      </c>
      <c r="K15013">
        <v>7462</v>
      </c>
      <c r="L15013" t="s">
        <v>471</v>
      </c>
      <c r="M15013" s="2">
        <f>+Table3[[#This Row],[CHW]]/Table3[[#This Row],[Count of Airbill Number]]</f>
        <v>2.35</v>
      </c>
    </row>
    <row r="15014" spans="2:13">
      <c r="B15014" t="s">
        <v>20</v>
      </c>
      <c r="C15014" t="s">
        <v>472</v>
      </c>
      <c r="D15014" t="s">
        <v>22</v>
      </c>
      <c r="E15014" t="s">
        <v>778</v>
      </c>
      <c r="F15014" t="s">
        <v>778</v>
      </c>
      <c r="G15014" t="s">
        <v>171</v>
      </c>
      <c r="H15014" t="s">
        <v>546</v>
      </c>
      <c r="I15014">
        <v>18.8</v>
      </c>
      <c r="J15014">
        <v>2</v>
      </c>
      <c r="K15014">
        <v>7463</v>
      </c>
      <c r="L15014" t="s">
        <v>471</v>
      </c>
      <c r="M15014" s="2">
        <f>+Table3[[#This Row],[CHW]]/Table3[[#This Row],[Count of Airbill Number]]</f>
        <v>9.4</v>
      </c>
    </row>
    <row r="15015" spans="2:13">
      <c r="B15015" t="s">
        <v>20</v>
      </c>
      <c r="C15015" t="s">
        <v>472</v>
      </c>
      <c r="D15015" t="s">
        <v>22</v>
      </c>
      <c r="E15015" t="s">
        <v>776</v>
      </c>
      <c r="F15015" t="s">
        <v>776</v>
      </c>
      <c r="G15015" t="s">
        <v>23</v>
      </c>
      <c r="H15015" t="s">
        <v>136</v>
      </c>
      <c r="I15015">
        <v>18.600000000000001</v>
      </c>
      <c r="J15015">
        <v>2</v>
      </c>
      <c r="K15015">
        <v>7464</v>
      </c>
      <c r="L15015" t="s">
        <v>471</v>
      </c>
      <c r="M15015" s="2">
        <f>+Table3[[#This Row],[CHW]]/Table3[[#This Row],[Count of Airbill Number]]</f>
        <v>9.3000000000000007</v>
      </c>
    </row>
    <row r="15016" spans="2:13">
      <c r="B15016" t="s">
        <v>20</v>
      </c>
      <c r="C15016" t="s">
        <v>472</v>
      </c>
      <c r="D15016" t="s">
        <v>22</v>
      </c>
      <c r="E15016" t="s">
        <v>776</v>
      </c>
      <c r="F15016" t="s">
        <v>778</v>
      </c>
      <c r="G15016" t="s">
        <v>37</v>
      </c>
      <c r="H15016" t="s">
        <v>250</v>
      </c>
      <c r="I15016">
        <v>18.559999999999999</v>
      </c>
      <c r="J15016">
        <v>4</v>
      </c>
      <c r="K15016">
        <v>7465</v>
      </c>
      <c r="L15016" t="s">
        <v>471</v>
      </c>
      <c r="M15016" s="2">
        <f>+Table3[[#This Row],[CHW]]/Table3[[#This Row],[Count of Airbill Number]]</f>
        <v>4.6399999999999997</v>
      </c>
    </row>
    <row r="15017" spans="2:13">
      <c r="B15017" t="s">
        <v>20</v>
      </c>
      <c r="C15017" t="s">
        <v>21</v>
      </c>
      <c r="D15017" t="s">
        <v>22</v>
      </c>
      <c r="E15017" t="s">
        <v>776</v>
      </c>
      <c r="F15017" t="s">
        <v>776</v>
      </c>
      <c r="G15017" t="s">
        <v>524</v>
      </c>
      <c r="H15017" t="s">
        <v>116</v>
      </c>
      <c r="I15017">
        <v>18.508479999999999</v>
      </c>
      <c r="J15017">
        <v>13</v>
      </c>
      <c r="K15017">
        <v>7466</v>
      </c>
      <c r="L15017" t="s">
        <v>471</v>
      </c>
      <c r="M15017" s="2">
        <f>+Table3[[#This Row],[CHW]]/Table3[[#This Row],[Count of Airbill Number]]</f>
        <v>1.4237292307692306</v>
      </c>
    </row>
    <row r="15018" spans="2:13">
      <c r="B15018" t="s">
        <v>20</v>
      </c>
      <c r="C15018" t="s">
        <v>21</v>
      </c>
      <c r="D15018" t="s">
        <v>22</v>
      </c>
      <c r="E15018" t="s">
        <v>776</v>
      </c>
      <c r="F15018" t="s">
        <v>776</v>
      </c>
      <c r="G15018" t="s">
        <v>85</v>
      </c>
      <c r="H15018" t="s">
        <v>600</v>
      </c>
      <c r="I15018">
        <v>18.5</v>
      </c>
      <c r="J15018">
        <v>4</v>
      </c>
      <c r="K15018">
        <v>7467</v>
      </c>
      <c r="L15018" t="s">
        <v>471</v>
      </c>
      <c r="M15018" s="2">
        <f>+Table3[[#This Row],[CHW]]/Table3[[#This Row],[Count of Airbill Number]]</f>
        <v>4.625</v>
      </c>
    </row>
    <row r="15019" spans="2:13">
      <c r="B15019" t="s">
        <v>20</v>
      </c>
      <c r="C15019" t="s">
        <v>21</v>
      </c>
      <c r="D15019" t="s">
        <v>22</v>
      </c>
      <c r="E15019" t="s">
        <v>778</v>
      </c>
      <c r="F15019" t="s">
        <v>776</v>
      </c>
      <c r="G15019" t="s">
        <v>306</v>
      </c>
      <c r="H15019" t="s">
        <v>119</v>
      </c>
      <c r="I15019">
        <v>18.5</v>
      </c>
      <c r="J15019">
        <v>1</v>
      </c>
      <c r="K15019">
        <v>7468</v>
      </c>
      <c r="L15019" t="s">
        <v>471</v>
      </c>
      <c r="M15019" s="2">
        <f>+Table3[[#This Row],[CHW]]/Table3[[#This Row],[Count of Airbill Number]]</f>
        <v>18.5</v>
      </c>
    </row>
    <row r="15020" spans="2:13">
      <c r="B15020" t="s">
        <v>20</v>
      </c>
      <c r="C15020" t="s">
        <v>472</v>
      </c>
      <c r="D15020" t="s">
        <v>22</v>
      </c>
      <c r="E15020" t="s">
        <v>776</v>
      </c>
      <c r="F15020" t="s">
        <v>778</v>
      </c>
      <c r="G15020" t="s">
        <v>64</v>
      </c>
      <c r="H15020" t="s">
        <v>113</v>
      </c>
      <c r="I15020">
        <v>18.5</v>
      </c>
      <c r="J15020">
        <v>1</v>
      </c>
      <c r="K15020">
        <v>7469</v>
      </c>
      <c r="L15020" t="s">
        <v>471</v>
      </c>
      <c r="M15020" s="2">
        <f>+Table3[[#This Row],[CHW]]/Table3[[#This Row],[Count of Airbill Number]]</f>
        <v>18.5</v>
      </c>
    </row>
    <row r="15021" spans="2:13">
      <c r="B15021" t="s">
        <v>20</v>
      </c>
      <c r="C15021" t="s">
        <v>21</v>
      </c>
      <c r="D15021" t="s">
        <v>22</v>
      </c>
      <c r="E15021" t="s">
        <v>776</v>
      </c>
      <c r="F15021" t="s">
        <v>776</v>
      </c>
      <c r="G15021" t="s">
        <v>83</v>
      </c>
      <c r="H15021" t="s">
        <v>37</v>
      </c>
      <c r="I15021">
        <v>18.48</v>
      </c>
      <c r="J15021">
        <v>2</v>
      </c>
      <c r="K15021">
        <v>7470</v>
      </c>
      <c r="L15021" t="s">
        <v>471</v>
      </c>
      <c r="M15021" s="2">
        <f>+Table3[[#This Row],[CHW]]/Table3[[#This Row],[Count of Airbill Number]]</f>
        <v>9.24</v>
      </c>
    </row>
    <row r="15022" spans="2:13">
      <c r="B15022" t="s">
        <v>20</v>
      </c>
      <c r="C15022" t="s">
        <v>472</v>
      </c>
      <c r="D15022" t="s">
        <v>22</v>
      </c>
      <c r="E15022" t="s">
        <v>778</v>
      </c>
      <c r="F15022" t="s">
        <v>778</v>
      </c>
      <c r="G15022" t="s">
        <v>153</v>
      </c>
      <c r="H15022" t="s">
        <v>150</v>
      </c>
      <c r="I15022">
        <v>18.399999999999999</v>
      </c>
      <c r="J15022">
        <v>1</v>
      </c>
      <c r="K15022">
        <v>7471</v>
      </c>
      <c r="L15022" t="s">
        <v>471</v>
      </c>
      <c r="M15022" s="2">
        <f>+Table3[[#This Row],[CHW]]/Table3[[#This Row],[Count of Airbill Number]]</f>
        <v>18.399999999999999</v>
      </c>
    </row>
    <row r="15023" spans="2:13">
      <c r="B15023" t="s">
        <v>20</v>
      </c>
      <c r="C15023" t="s">
        <v>21</v>
      </c>
      <c r="D15023" t="s">
        <v>22</v>
      </c>
      <c r="E15023" t="s">
        <v>778</v>
      </c>
      <c r="F15023" t="s">
        <v>778</v>
      </c>
      <c r="G15023" t="s">
        <v>291</v>
      </c>
      <c r="H15023" t="s">
        <v>150</v>
      </c>
      <c r="I15023">
        <v>18.36</v>
      </c>
      <c r="J15023">
        <v>6</v>
      </c>
      <c r="K15023">
        <v>7472</v>
      </c>
      <c r="L15023" t="s">
        <v>471</v>
      </c>
      <c r="M15023" s="2">
        <f>+Table3[[#This Row],[CHW]]/Table3[[#This Row],[Count of Airbill Number]]</f>
        <v>3.06</v>
      </c>
    </row>
    <row r="15024" spans="2:13">
      <c r="B15024" t="s">
        <v>20</v>
      </c>
      <c r="C15024" t="s">
        <v>21</v>
      </c>
      <c r="D15024" t="s">
        <v>22</v>
      </c>
      <c r="E15024" t="s">
        <v>776</v>
      </c>
      <c r="F15024" t="s">
        <v>776</v>
      </c>
      <c r="G15024" t="s">
        <v>116</v>
      </c>
      <c r="H15024" t="s">
        <v>577</v>
      </c>
      <c r="I15024">
        <v>18.278413</v>
      </c>
      <c r="J15024">
        <v>3</v>
      </c>
      <c r="K15024">
        <v>7473</v>
      </c>
      <c r="L15024" t="s">
        <v>471</v>
      </c>
      <c r="M15024" s="2">
        <f>+Table3[[#This Row],[CHW]]/Table3[[#This Row],[Count of Airbill Number]]</f>
        <v>6.0928043333333335</v>
      </c>
    </row>
    <row r="15025" spans="2:13">
      <c r="B15025" t="s">
        <v>20</v>
      </c>
      <c r="C15025" t="s">
        <v>472</v>
      </c>
      <c r="D15025" t="s">
        <v>22</v>
      </c>
      <c r="E15025" t="s">
        <v>776</v>
      </c>
      <c r="F15025" t="s">
        <v>776</v>
      </c>
      <c r="G15025" t="s">
        <v>45</v>
      </c>
      <c r="H15025" t="s">
        <v>49</v>
      </c>
      <c r="I15025">
        <v>18.227719999999998</v>
      </c>
      <c r="J15025">
        <v>4</v>
      </c>
      <c r="K15025">
        <v>7474</v>
      </c>
      <c r="L15025" t="s">
        <v>471</v>
      </c>
      <c r="M15025" s="2">
        <f>+Table3[[#This Row],[CHW]]/Table3[[#This Row],[Count of Airbill Number]]</f>
        <v>4.5569299999999995</v>
      </c>
    </row>
    <row r="15026" spans="2:13">
      <c r="B15026" t="s">
        <v>20</v>
      </c>
      <c r="C15026" t="s">
        <v>472</v>
      </c>
      <c r="D15026" t="s">
        <v>22</v>
      </c>
      <c r="E15026" t="s">
        <v>776</v>
      </c>
      <c r="F15026" t="s">
        <v>778</v>
      </c>
      <c r="G15026" t="s">
        <v>85</v>
      </c>
      <c r="H15026" t="s">
        <v>248</v>
      </c>
      <c r="I15026">
        <v>18.2</v>
      </c>
      <c r="J15026">
        <v>1</v>
      </c>
      <c r="K15026">
        <v>7475</v>
      </c>
      <c r="L15026" t="s">
        <v>471</v>
      </c>
      <c r="M15026" s="2">
        <f>+Table3[[#This Row],[CHW]]/Table3[[#This Row],[Count of Airbill Number]]</f>
        <v>18.2</v>
      </c>
    </row>
    <row r="15027" spans="2:13">
      <c r="B15027" t="s">
        <v>35</v>
      </c>
      <c r="C15027" t="s">
        <v>472</v>
      </c>
      <c r="D15027" t="s">
        <v>36</v>
      </c>
      <c r="E15027" t="s">
        <v>776</v>
      </c>
      <c r="F15027" t="s">
        <v>776</v>
      </c>
      <c r="G15027" t="s">
        <v>84</v>
      </c>
      <c r="H15027" t="s">
        <v>123</v>
      </c>
      <c r="I15027">
        <v>18.14</v>
      </c>
      <c r="J15027">
        <v>1</v>
      </c>
      <c r="K15027">
        <v>7476</v>
      </c>
      <c r="L15027" t="s">
        <v>471</v>
      </c>
      <c r="M15027" s="2">
        <f>+Table3[[#This Row],[CHW]]/Table3[[#This Row],[Count of Airbill Number]]</f>
        <v>18.14</v>
      </c>
    </row>
    <row r="15028" spans="2:13">
      <c r="B15028" t="s">
        <v>20</v>
      </c>
      <c r="C15028" t="s">
        <v>472</v>
      </c>
      <c r="D15028" t="s">
        <v>22</v>
      </c>
      <c r="E15028" t="s">
        <v>776</v>
      </c>
      <c r="F15028" t="s">
        <v>778</v>
      </c>
      <c r="G15028" t="s">
        <v>66</v>
      </c>
      <c r="H15028" t="s">
        <v>545</v>
      </c>
      <c r="I15028">
        <v>18.14</v>
      </c>
      <c r="J15028">
        <v>1</v>
      </c>
      <c r="K15028">
        <v>7477</v>
      </c>
      <c r="L15028" t="s">
        <v>471</v>
      </c>
      <c r="M15028" s="2">
        <f>+Table3[[#This Row],[CHW]]/Table3[[#This Row],[Count of Airbill Number]]</f>
        <v>18.14</v>
      </c>
    </row>
    <row r="15029" spans="2:13">
      <c r="B15029" t="s">
        <v>20</v>
      </c>
      <c r="C15029" t="s">
        <v>472</v>
      </c>
      <c r="D15029" t="s">
        <v>22</v>
      </c>
      <c r="E15029" t="s">
        <v>776</v>
      </c>
      <c r="F15029" t="s">
        <v>776</v>
      </c>
      <c r="G15029" t="s">
        <v>84</v>
      </c>
      <c r="H15029" t="s">
        <v>57</v>
      </c>
      <c r="I15029">
        <v>18.14</v>
      </c>
      <c r="J15029">
        <v>1</v>
      </c>
      <c r="K15029">
        <v>7478</v>
      </c>
      <c r="L15029" t="s">
        <v>471</v>
      </c>
      <c r="M15029" s="2">
        <f>+Table3[[#This Row],[CHW]]/Table3[[#This Row],[Count of Airbill Number]]</f>
        <v>18.14</v>
      </c>
    </row>
    <row r="15030" spans="2:13">
      <c r="B15030" t="s">
        <v>20</v>
      </c>
      <c r="C15030" t="s">
        <v>472</v>
      </c>
      <c r="D15030" t="s">
        <v>22</v>
      </c>
      <c r="E15030" t="s">
        <v>776</v>
      </c>
      <c r="F15030" t="s">
        <v>778</v>
      </c>
      <c r="G15030" t="s">
        <v>123</v>
      </c>
      <c r="H15030" t="s">
        <v>545</v>
      </c>
      <c r="I15030">
        <v>18.14</v>
      </c>
      <c r="J15030">
        <v>1</v>
      </c>
      <c r="K15030">
        <v>7479</v>
      </c>
      <c r="L15030" t="s">
        <v>471</v>
      </c>
      <c r="M15030" s="2">
        <f>+Table3[[#This Row],[CHW]]/Table3[[#This Row],[Count of Airbill Number]]</f>
        <v>18.14</v>
      </c>
    </row>
    <row r="15031" spans="2:13">
      <c r="B15031" t="s">
        <v>20</v>
      </c>
      <c r="C15031" t="s">
        <v>21</v>
      </c>
      <c r="D15031" t="s">
        <v>22</v>
      </c>
      <c r="E15031" t="s">
        <v>776</v>
      </c>
      <c r="F15031" t="s">
        <v>778</v>
      </c>
      <c r="G15031" t="s">
        <v>31</v>
      </c>
      <c r="H15031" t="s">
        <v>283</v>
      </c>
      <c r="I15031">
        <v>18.13</v>
      </c>
      <c r="J15031">
        <v>3</v>
      </c>
      <c r="K15031">
        <v>7480</v>
      </c>
      <c r="L15031" t="s">
        <v>471</v>
      </c>
      <c r="M15031" s="2">
        <f>+Table3[[#This Row],[CHW]]/Table3[[#This Row],[Count of Airbill Number]]</f>
        <v>6.043333333333333</v>
      </c>
    </row>
    <row r="15032" spans="2:13">
      <c r="B15032" t="s">
        <v>35</v>
      </c>
      <c r="C15032" t="s">
        <v>21</v>
      </c>
      <c r="D15032" t="s">
        <v>36</v>
      </c>
      <c r="E15032" t="s">
        <v>777</v>
      </c>
      <c r="F15032" t="s">
        <v>776</v>
      </c>
      <c r="G15032" t="s">
        <v>97</v>
      </c>
      <c r="H15032" t="s">
        <v>32</v>
      </c>
      <c r="I15032">
        <v>18</v>
      </c>
      <c r="J15032">
        <v>1</v>
      </c>
      <c r="K15032">
        <v>7481</v>
      </c>
      <c r="L15032" t="s">
        <v>471</v>
      </c>
      <c r="M15032" s="2">
        <f>+Table3[[#This Row],[CHW]]/Table3[[#This Row],[Count of Airbill Number]]</f>
        <v>18</v>
      </c>
    </row>
    <row r="15033" spans="2:13">
      <c r="B15033" t="s">
        <v>35</v>
      </c>
      <c r="C15033" t="s">
        <v>21</v>
      </c>
      <c r="D15033" t="s">
        <v>36</v>
      </c>
      <c r="E15033" t="s">
        <v>778</v>
      </c>
      <c r="F15033" t="s">
        <v>776</v>
      </c>
      <c r="G15033" t="s">
        <v>267</v>
      </c>
      <c r="H15033" t="s">
        <v>32</v>
      </c>
      <c r="I15033">
        <v>18</v>
      </c>
      <c r="J15033">
        <v>1</v>
      </c>
      <c r="K15033">
        <v>7482</v>
      </c>
      <c r="L15033" t="s">
        <v>471</v>
      </c>
      <c r="M15033" s="2">
        <f>+Table3[[#This Row],[CHW]]/Table3[[#This Row],[Count of Airbill Number]]</f>
        <v>18</v>
      </c>
    </row>
    <row r="15034" spans="2:13">
      <c r="B15034" t="s">
        <v>20</v>
      </c>
      <c r="C15034" t="s">
        <v>21</v>
      </c>
      <c r="D15034" t="s">
        <v>22</v>
      </c>
      <c r="E15034" t="s">
        <v>778</v>
      </c>
      <c r="F15034" t="s">
        <v>778</v>
      </c>
      <c r="G15034" t="s">
        <v>210</v>
      </c>
      <c r="H15034" t="s">
        <v>393</v>
      </c>
      <c r="I15034">
        <v>18</v>
      </c>
      <c r="J15034">
        <v>11</v>
      </c>
      <c r="K15034">
        <v>7483</v>
      </c>
      <c r="L15034" t="s">
        <v>471</v>
      </c>
      <c r="M15034" s="2">
        <f>+Table3[[#This Row],[CHW]]/Table3[[#This Row],[Count of Airbill Number]]</f>
        <v>1.6363636363636365</v>
      </c>
    </row>
    <row r="15035" spans="2:13">
      <c r="B15035" t="s">
        <v>20</v>
      </c>
      <c r="C15035" t="s">
        <v>21</v>
      </c>
      <c r="D15035" t="s">
        <v>22</v>
      </c>
      <c r="E15035" t="s">
        <v>778</v>
      </c>
      <c r="F15035" t="s">
        <v>776</v>
      </c>
      <c r="G15035" t="s">
        <v>282</v>
      </c>
      <c r="H15035" t="s">
        <v>37</v>
      </c>
      <c r="I15035">
        <v>18</v>
      </c>
      <c r="J15035">
        <v>15</v>
      </c>
      <c r="K15035">
        <v>7484</v>
      </c>
      <c r="L15035" t="s">
        <v>471</v>
      </c>
      <c r="M15035" s="2">
        <f>+Table3[[#This Row],[CHW]]/Table3[[#This Row],[Count of Airbill Number]]</f>
        <v>1.2</v>
      </c>
    </row>
    <row r="15036" spans="2:13">
      <c r="B15036" t="s">
        <v>20</v>
      </c>
      <c r="C15036" t="s">
        <v>21</v>
      </c>
      <c r="D15036" t="s">
        <v>22</v>
      </c>
      <c r="E15036" t="s">
        <v>778</v>
      </c>
      <c r="F15036" t="s">
        <v>776</v>
      </c>
      <c r="G15036" t="s">
        <v>171</v>
      </c>
      <c r="H15036" t="s">
        <v>32</v>
      </c>
      <c r="I15036">
        <v>18</v>
      </c>
      <c r="J15036">
        <v>1</v>
      </c>
      <c r="K15036">
        <v>7485</v>
      </c>
      <c r="L15036" t="s">
        <v>471</v>
      </c>
      <c r="M15036" s="2">
        <f>+Table3[[#This Row],[CHW]]/Table3[[#This Row],[Count of Airbill Number]]</f>
        <v>18</v>
      </c>
    </row>
    <row r="15037" spans="2:13">
      <c r="B15037" t="s">
        <v>20</v>
      </c>
      <c r="C15037" t="s">
        <v>21</v>
      </c>
      <c r="D15037" t="s">
        <v>22</v>
      </c>
      <c r="E15037" t="s">
        <v>778</v>
      </c>
      <c r="F15037" t="s">
        <v>776</v>
      </c>
      <c r="G15037" t="s">
        <v>51</v>
      </c>
      <c r="H15037" t="s">
        <v>216</v>
      </c>
      <c r="I15037">
        <v>18</v>
      </c>
      <c r="J15037">
        <v>2</v>
      </c>
      <c r="K15037">
        <v>7486</v>
      </c>
      <c r="L15037" t="s">
        <v>471</v>
      </c>
      <c r="M15037" s="2">
        <f>+Table3[[#This Row],[CHW]]/Table3[[#This Row],[Count of Airbill Number]]</f>
        <v>9</v>
      </c>
    </row>
    <row r="15038" spans="2:13">
      <c r="B15038" t="s">
        <v>20</v>
      </c>
      <c r="C15038" t="s">
        <v>21</v>
      </c>
      <c r="D15038" t="s">
        <v>22</v>
      </c>
      <c r="E15038" t="s">
        <v>777</v>
      </c>
      <c r="F15038" t="s">
        <v>778</v>
      </c>
      <c r="G15038" t="s">
        <v>259</v>
      </c>
      <c r="H15038" t="s">
        <v>86</v>
      </c>
      <c r="I15038">
        <v>18</v>
      </c>
      <c r="J15038">
        <v>3</v>
      </c>
      <c r="K15038">
        <v>7487</v>
      </c>
      <c r="L15038" t="s">
        <v>471</v>
      </c>
      <c r="M15038" s="2">
        <f>+Table3[[#This Row],[CHW]]/Table3[[#This Row],[Count of Airbill Number]]</f>
        <v>6</v>
      </c>
    </row>
    <row r="15039" spans="2:13">
      <c r="B15039" t="s">
        <v>20</v>
      </c>
      <c r="C15039" t="s">
        <v>21</v>
      </c>
      <c r="D15039" t="s">
        <v>22</v>
      </c>
      <c r="E15039" t="s">
        <v>778</v>
      </c>
      <c r="F15039" t="s">
        <v>778</v>
      </c>
      <c r="G15039" t="s">
        <v>206</v>
      </c>
      <c r="H15039" t="s">
        <v>155</v>
      </c>
      <c r="I15039">
        <v>18</v>
      </c>
      <c r="J15039">
        <v>18</v>
      </c>
      <c r="K15039">
        <v>7488</v>
      </c>
      <c r="L15039" t="s">
        <v>471</v>
      </c>
      <c r="M15039" s="2">
        <f>+Table3[[#This Row],[CHW]]/Table3[[#This Row],[Count of Airbill Number]]</f>
        <v>1</v>
      </c>
    </row>
    <row r="15040" spans="2:13">
      <c r="B15040" t="s">
        <v>20</v>
      </c>
      <c r="C15040" t="s">
        <v>21</v>
      </c>
      <c r="D15040" t="s">
        <v>22</v>
      </c>
      <c r="E15040" t="s">
        <v>776</v>
      </c>
      <c r="F15040" t="s">
        <v>776</v>
      </c>
      <c r="G15040" t="s">
        <v>66</v>
      </c>
      <c r="H15040" t="s">
        <v>83</v>
      </c>
      <c r="I15040">
        <v>18</v>
      </c>
      <c r="J15040">
        <v>10</v>
      </c>
      <c r="K15040">
        <v>7489</v>
      </c>
      <c r="L15040" t="s">
        <v>471</v>
      </c>
      <c r="M15040" s="2">
        <f>+Table3[[#This Row],[CHW]]/Table3[[#This Row],[Count of Airbill Number]]</f>
        <v>1.8</v>
      </c>
    </row>
    <row r="15041" spans="2:13">
      <c r="B15041" t="s">
        <v>20</v>
      </c>
      <c r="C15041" t="s">
        <v>21</v>
      </c>
      <c r="D15041" t="s">
        <v>22</v>
      </c>
      <c r="E15041" t="s">
        <v>777</v>
      </c>
      <c r="F15041" t="s">
        <v>777</v>
      </c>
      <c r="G15041" t="s">
        <v>230</v>
      </c>
      <c r="H15041" t="s">
        <v>26</v>
      </c>
      <c r="I15041">
        <v>18</v>
      </c>
      <c r="J15041">
        <v>1</v>
      </c>
      <c r="K15041">
        <v>7490</v>
      </c>
      <c r="L15041" t="s">
        <v>471</v>
      </c>
      <c r="M15041" s="2">
        <f>+Table3[[#This Row],[CHW]]/Table3[[#This Row],[Count of Airbill Number]]</f>
        <v>18</v>
      </c>
    </row>
    <row r="15042" spans="2:13">
      <c r="B15042" t="s">
        <v>20</v>
      </c>
      <c r="C15042" t="s">
        <v>21</v>
      </c>
      <c r="D15042" t="s">
        <v>22</v>
      </c>
      <c r="E15042" t="s">
        <v>776</v>
      </c>
      <c r="F15042" t="s">
        <v>776</v>
      </c>
      <c r="G15042" t="s">
        <v>37</v>
      </c>
      <c r="H15042" t="s">
        <v>69</v>
      </c>
      <c r="I15042">
        <v>18</v>
      </c>
      <c r="J15042">
        <v>11</v>
      </c>
      <c r="K15042">
        <v>7491</v>
      </c>
      <c r="L15042" t="s">
        <v>471</v>
      </c>
      <c r="M15042" s="2">
        <f>+Table3[[#This Row],[CHW]]/Table3[[#This Row],[Count of Airbill Number]]</f>
        <v>1.6363636363636365</v>
      </c>
    </row>
    <row r="15043" spans="2:13">
      <c r="B15043" t="s">
        <v>20</v>
      </c>
      <c r="C15043" t="s">
        <v>21</v>
      </c>
      <c r="D15043" t="s">
        <v>22</v>
      </c>
      <c r="E15043" t="s">
        <v>778</v>
      </c>
      <c r="F15043" t="s">
        <v>778</v>
      </c>
      <c r="G15043" t="s">
        <v>86</v>
      </c>
      <c r="H15043" t="s">
        <v>101</v>
      </c>
      <c r="I15043">
        <v>18</v>
      </c>
      <c r="J15043">
        <v>7</v>
      </c>
      <c r="K15043">
        <v>7492</v>
      </c>
      <c r="L15043" t="s">
        <v>471</v>
      </c>
      <c r="M15043" s="2">
        <f>+Table3[[#This Row],[CHW]]/Table3[[#This Row],[Count of Airbill Number]]</f>
        <v>2.5714285714285716</v>
      </c>
    </row>
    <row r="15044" spans="2:13">
      <c r="B15044" t="s">
        <v>20</v>
      </c>
      <c r="C15044" t="s">
        <v>21</v>
      </c>
      <c r="D15044" t="s">
        <v>22</v>
      </c>
      <c r="E15044" t="s">
        <v>776</v>
      </c>
      <c r="F15044" t="s">
        <v>776</v>
      </c>
      <c r="G15044" t="s">
        <v>32</v>
      </c>
      <c r="H15044" t="s">
        <v>39</v>
      </c>
      <c r="I15044">
        <v>18</v>
      </c>
      <c r="J15044">
        <v>2</v>
      </c>
      <c r="K15044">
        <v>7493</v>
      </c>
      <c r="L15044" t="s">
        <v>471</v>
      </c>
      <c r="M15044" s="2">
        <f>+Table3[[#This Row],[CHW]]/Table3[[#This Row],[Count of Airbill Number]]</f>
        <v>9</v>
      </c>
    </row>
    <row r="15045" spans="2:13">
      <c r="B15045" t="s">
        <v>20</v>
      </c>
      <c r="C15045" t="s">
        <v>21</v>
      </c>
      <c r="D15045" t="s">
        <v>22</v>
      </c>
      <c r="E15045" t="s">
        <v>776</v>
      </c>
      <c r="F15045" t="s">
        <v>776</v>
      </c>
      <c r="G15045" t="s">
        <v>32</v>
      </c>
      <c r="H15045" t="s">
        <v>69</v>
      </c>
      <c r="I15045">
        <v>18</v>
      </c>
      <c r="J15045">
        <v>7</v>
      </c>
      <c r="K15045">
        <v>7494</v>
      </c>
      <c r="L15045" t="s">
        <v>471</v>
      </c>
      <c r="M15045" s="2">
        <f>+Table3[[#This Row],[CHW]]/Table3[[#This Row],[Count of Airbill Number]]</f>
        <v>2.5714285714285716</v>
      </c>
    </row>
    <row r="15046" spans="2:13">
      <c r="B15046" t="s">
        <v>20</v>
      </c>
      <c r="C15046" t="s">
        <v>21</v>
      </c>
      <c r="D15046" t="s">
        <v>22</v>
      </c>
      <c r="E15046" t="s">
        <v>778</v>
      </c>
      <c r="F15046" t="s">
        <v>778</v>
      </c>
      <c r="G15046" t="s">
        <v>291</v>
      </c>
      <c r="H15046" t="s">
        <v>86</v>
      </c>
      <c r="I15046">
        <v>18</v>
      </c>
      <c r="J15046">
        <v>9</v>
      </c>
      <c r="K15046">
        <v>7495</v>
      </c>
      <c r="L15046" t="s">
        <v>471</v>
      </c>
      <c r="M15046" s="2">
        <f>+Table3[[#This Row],[CHW]]/Table3[[#This Row],[Count of Airbill Number]]</f>
        <v>2</v>
      </c>
    </row>
    <row r="15047" spans="2:13">
      <c r="B15047" t="s">
        <v>20</v>
      </c>
      <c r="C15047" t="s">
        <v>21</v>
      </c>
      <c r="D15047" t="s">
        <v>22</v>
      </c>
      <c r="E15047" t="s">
        <v>776</v>
      </c>
      <c r="F15047" t="s">
        <v>776</v>
      </c>
      <c r="G15047" t="s">
        <v>89</v>
      </c>
      <c r="H15047" t="s">
        <v>23</v>
      </c>
      <c r="I15047">
        <v>18</v>
      </c>
      <c r="J15047">
        <v>3</v>
      </c>
      <c r="K15047">
        <v>7496</v>
      </c>
      <c r="L15047" t="s">
        <v>471</v>
      </c>
      <c r="M15047" s="2">
        <f>+Table3[[#This Row],[CHW]]/Table3[[#This Row],[Count of Airbill Number]]</f>
        <v>6</v>
      </c>
    </row>
    <row r="15048" spans="2:13">
      <c r="B15048" t="s">
        <v>20</v>
      </c>
      <c r="C15048" t="s">
        <v>21</v>
      </c>
      <c r="D15048" t="s">
        <v>22</v>
      </c>
      <c r="E15048" t="s">
        <v>777</v>
      </c>
      <c r="F15048" t="s">
        <v>776</v>
      </c>
      <c r="G15048" t="s">
        <v>52</v>
      </c>
      <c r="H15048" t="s">
        <v>37</v>
      </c>
      <c r="I15048">
        <v>18</v>
      </c>
      <c r="J15048">
        <v>15</v>
      </c>
      <c r="K15048">
        <v>7497</v>
      </c>
      <c r="L15048" t="s">
        <v>471</v>
      </c>
      <c r="M15048" s="2">
        <f>+Table3[[#This Row],[CHW]]/Table3[[#This Row],[Count of Airbill Number]]</f>
        <v>1.2</v>
      </c>
    </row>
    <row r="15049" spans="2:13">
      <c r="B15049" t="s">
        <v>20</v>
      </c>
      <c r="C15049" t="s">
        <v>21</v>
      </c>
      <c r="D15049" t="s">
        <v>22</v>
      </c>
      <c r="E15049" t="s">
        <v>777</v>
      </c>
      <c r="F15049" t="s">
        <v>777</v>
      </c>
      <c r="G15049" t="s">
        <v>27</v>
      </c>
      <c r="H15049" t="s">
        <v>436</v>
      </c>
      <c r="I15049">
        <v>18</v>
      </c>
      <c r="J15049">
        <v>1</v>
      </c>
      <c r="K15049">
        <v>7498</v>
      </c>
      <c r="L15049" t="s">
        <v>471</v>
      </c>
      <c r="M15049" s="2">
        <f>+Table3[[#This Row],[CHW]]/Table3[[#This Row],[Count of Airbill Number]]</f>
        <v>18</v>
      </c>
    </row>
    <row r="15050" spans="2:13">
      <c r="B15050" t="s">
        <v>20</v>
      </c>
      <c r="C15050" t="s">
        <v>21</v>
      </c>
      <c r="D15050" t="s">
        <v>22</v>
      </c>
      <c r="E15050" t="s">
        <v>777</v>
      </c>
      <c r="F15050" t="s">
        <v>777</v>
      </c>
      <c r="G15050" t="s">
        <v>27</v>
      </c>
      <c r="H15050" t="s">
        <v>162</v>
      </c>
      <c r="I15050">
        <v>18</v>
      </c>
      <c r="J15050">
        <v>3</v>
      </c>
      <c r="K15050">
        <v>7499</v>
      </c>
      <c r="L15050" t="s">
        <v>471</v>
      </c>
      <c r="M15050" s="2">
        <f>+Table3[[#This Row],[CHW]]/Table3[[#This Row],[Count of Airbill Number]]</f>
        <v>6</v>
      </c>
    </row>
    <row r="15051" spans="2:13">
      <c r="B15051" t="s">
        <v>20</v>
      </c>
      <c r="C15051" t="s">
        <v>21</v>
      </c>
      <c r="D15051" t="s">
        <v>22</v>
      </c>
      <c r="E15051" t="s">
        <v>777</v>
      </c>
      <c r="F15051" t="s">
        <v>778</v>
      </c>
      <c r="G15051" t="s">
        <v>29</v>
      </c>
      <c r="H15051" t="s">
        <v>86</v>
      </c>
      <c r="I15051">
        <v>18</v>
      </c>
      <c r="J15051">
        <v>18</v>
      </c>
      <c r="K15051">
        <v>7500</v>
      </c>
      <c r="L15051" t="s">
        <v>471</v>
      </c>
      <c r="M15051" s="2">
        <f>+Table3[[#This Row],[CHW]]/Table3[[#This Row],[Count of Airbill Number]]</f>
        <v>1</v>
      </c>
    </row>
    <row r="15052" spans="2:13">
      <c r="B15052" t="s">
        <v>20</v>
      </c>
      <c r="C15052" t="s">
        <v>21</v>
      </c>
      <c r="D15052" t="s">
        <v>36</v>
      </c>
      <c r="E15052" t="s">
        <v>777</v>
      </c>
      <c r="F15052" t="s">
        <v>777</v>
      </c>
      <c r="G15052" t="s">
        <v>179</v>
      </c>
      <c r="H15052" t="s">
        <v>29</v>
      </c>
      <c r="I15052">
        <v>18</v>
      </c>
      <c r="J15052">
        <v>18</v>
      </c>
      <c r="K15052">
        <v>7501</v>
      </c>
      <c r="L15052" t="s">
        <v>471</v>
      </c>
      <c r="M15052" s="2">
        <f>+Table3[[#This Row],[CHW]]/Table3[[#This Row],[Count of Airbill Number]]</f>
        <v>1</v>
      </c>
    </row>
    <row r="15053" spans="2:13">
      <c r="B15053" t="s">
        <v>20</v>
      </c>
      <c r="C15053" t="s">
        <v>472</v>
      </c>
      <c r="D15053" t="s">
        <v>22</v>
      </c>
      <c r="E15053" t="s">
        <v>777</v>
      </c>
      <c r="F15053" t="s">
        <v>777</v>
      </c>
      <c r="G15053" t="s">
        <v>38</v>
      </c>
      <c r="H15053" t="s">
        <v>374</v>
      </c>
      <c r="I15053">
        <v>18</v>
      </c>
      <c r="J15053">
        <v>1</v>
      </c>
      <c r="K15053">
        <v>7502</v>
      </c>
      <c r="L15053" t="s">
        <v>471</v>
      </c>
      <c r="M15053" s="2">
        <f>+Table3[[#This Row],[CHW]]/Table3[[#This Row],[Count of Airbill Number]]</f>
        <v>18</v>
      </c>
    </row>
    <row r="15054" spans="2:13">
      <c r="B15054" t="s">
        <v>20</v>
      </c>
      <c r="C15054" t="s">
        <v>472</v>
      </c>
      <c r="D15054" t="s">
        <v>22</v>
      </c>
      <c r="E15054" t="s">
        <v>777</v>
      </c>
      <c r="F15054" t="s">
        <v>776</v>
      </c>
      <c r="G15054" t="s">
        <v>38</v>
      </c>
      <c r="H15054" t="s">
        <v>152</v>
      </c>
      <c r="I15054">
        <v>18</v>
      </c>
      <c r="J15054">
        <v>1</v>
      </c>
      <c r="K15054">
        <v>7503</v>
      </c>
      <c r="L15054" t="s">
        <v>471</v>
      </c>
      <c r="M15054" s="2">
        <f>+Table3[[#This Row],[CHW]]/Table3[[#This Row],[Count of Airbill Number]]</f>
        <v>18</v>
      </c>
    </row>
    <row r="15055" spans="2:13">
      <c r="B15055" t="s">
        <v>20</v>
      </c>
      <c r="C15055" t="s">
        <v>472</v>
      </c>
      <c r="D15055" t="s">
        <v>22</v>
      </c>
      <c r="E15055" t="s">
        <v>778</v>
      </c>
      <c r="F15055" t="s">
        <v>777</v>
      </c>
      <c r="G15055" t="s">
        <v>113</v>
      </c>
      <c r="H15055" t="s">
        <v>374</v>
      </c>
      <c r="I15055">
        <v>18</v>
      </c>
      <c r="J15055">
        <v>1</v>
      </c>
      <c r="K15055">
        <v>7504</v>
      </c>
      <c r="L15055" t="s">
        <v>471</v>
      </c>
      <c r="M15055" s="2">
        <f>+Table3[[#This Row],[CHW]]/Table3[[#This Row],[Count of Airbill Number]]</f>
        <v>18</v>
      </c>
    </row>
    <row r="15056" spans="2:13">
      <c r="B15056" t="s">
        <v>20</v>
      </c>
      <c r="C15056" t="s">
        <v>472</v>
      </c>
      <c r="D15056" t="s">
        <v>22</v>
      </c>
      <c r="E15056" t="s">
        <v>778</v>
      </c>
      <c r="F15056" t="s">
        <v>778</v>
      </c>
      <c r="G15056" t="s">
        <v>233</v>
      </c>
      <c r="H15056" t="s">
        <v>112</v>
      </c>
      <c r="I15056">
        <v>18</v>
      </c>
      <c r="J15056">
        <v>3</v>
      </c>
      <c r="K15056">
        <v>7505</v>
      </c>
      <c r="L15056" t="s">
        <v>471</v>
      </c>
      <c r="M15056" s="2">
        <f>+Table3[[#This Row],[CHW]]/Table3[[#This Row],[Count of Airbill Number]]</f>
        <v>6</v>
      </c>
    </row>
    <row r="15057" spans="2:13">
      <c r="B15057" t="s">
        <v>20</v>
      </c>
      <c r="C15057" t="s">
        <v>472</v>
      </c>
      <c r="D15057" t="s">
        <v>22</v>
      </c>
      <c r="E15057" t="s">
        <v>778</v>
      </c>
      <c r="F15057" t="s">
        <v>778</v>
      </c>
      <c r="G15057" t="s">
        <v>233</v>
      </c>
      <c r="H15057" t="s">
        <v>161</v>
      </c>
      <c r="I15057">
        <v>18</v>
      </c>
      <c r="J15057">
        <v>1</v>
      </c>
      <c r="K15057">
        <v>7506</v>
      </c>
      <c r="L15057" t="s">
        <v>471</v>
      </c>
      <c r="M15057" s="2">
        <f>+Table3[[#This Row],[CHW]]/Table3[[#This Row],[Count of Airbill Number]]</f>
        <v>18</v>
      </c>
    </row>
    <row r="15058" spans="2:13">
      <c r="B15058" t="s">
        <v>20</v>
      </c>
      <c r="C15058" t="s">
        <v>472</v>
      </c>
      <c r="D15058" t="s">
        <v>22</v>
      </c>
      <c r="E15058" t="s">
        <v>778</v>
      </c>
      <c r="F15058" t="s">
        <v>778</v>
      </c>
      <c r="G15058" t="s">
        <v>210</v>
      </c>
      <c r="H15058" t="s">
        <v>364</v>
      </c>
      <c r="I15058">
        <v>18</v>
      </c>
      <c r="J15058">
        <v>1</v>
      </c>
      <c r="K15058">
        <v>7507</v>
      </c>
      <c r="L15058" t="s">
        <v>471</v>
      </c>
      <c r="M15058" s="2">
        <f>+Table3[[#This Row],[CHW]]/Table3[[#This Row],[Count of Airbill Number]]</f>
        <v>18</v>
      </c>
    </row>
    <row r="15059" spans="2:13">
      <c r="B15059" t="s">
        <v>20</v>
      </c>
      <c r="C15059" t="s">
        <v>472</v>
      </c>
      <c r="D15059" t="s">
        <v>22</v>
      </c>
      <c r="E15059" t="s">
        <v>778</v>
      </c>
      <c r="F15059" t="s">
        <v>778</v>
      </c>
      <c r="G15059" t="s">
        <v>210</v>
      </c>
      <c r="H15059" t="s">
        <v>304</v>
      </c>
      <c r="I15059">
        <v>18</v>
      </c>
      <c r="J15059">
        <v>1</v>
      </c>
      <c r="K15059">
        <v>7508</v>
      </c>
      <c r="L15059" t="s">
        <v>471</v>
      </c>
      <c r="M15059" s="2">
        <f>+Table3[[#This Row],[CHW]]/Table3[[#This Row],[Count of Airbill Number]]</f>
        <v>18</v>
      </c>
    </row>
    <row r="15060" spans="2:13">
      <c r="B15060" t="s">
        <v>20</v>
      </c>
      <c r="C15060" t="s">
        <v>472</v>
      </c>
      <c r="D15060" t="s">
        <v>22</v>
      </c>
      <c r="E15060" t="s">
        <v>778</v>
      </c>
      <c r="F15060" t="s">
        <v>776</v>
      </c>
      <c r="G15060" t="s">
        <v>112</v>
      </c>
      <c r="H15060" t="s">
        <v>40</v>
      </c>
      <c r="I15060">
        <v>18</v>
      </c>
      <c r="J15060">
        <v>1</v>
      </c>
      <c r="K15060">
        <v>7509</v>
      </c>
      <c r="L15060" t="s">
        <v>471</v>
      </c>
      <c r="M15060" s="2">
        <f>+Table3[[#This Row],[CHW]]/Table3[[#This Row],[Count of Airbill Number]]</f>
        <v>18</v>
      </c>
    </row>
    <row r="15061" spans="2:13">
      <c r="B15061" t="s">
        <v>20</v>
      </c>
      <c r="C15061" t="s">
        <v>472</v>
      </c>
      <c r="D15061" t="s">
        <v>22</v>
      </c>
      <c r="E15061" t="s">
        <v>776</v>
      </c>
      <c r="F15061" t="s">
        <v>776</v>
      </c>
      <c r="G15061" t="s">
        <v>41</v>
      </c>
      <c r="H15061" t="s">
        <v>48</v>
      </c>
      <c r="I15061">
        <v>18</v>
      </c>
      <c r="J15061">
        <v>1</v>
      </c>
      <c r="K15061">
        <v>7510</v>
      </c>
      <c r="L15061" t="s">
        <v>471</v>
      </c>
      <c r="M15061" s="2">
        <f>+Table3[[#This Row],[CHW]]/Table3[[#This Row],[Count of Airbill Number]]</f>
        <v>18</v>
      </c>
    </row>
    <row r="15062" spans="2:13">
      <c r="B15062" t="s">
        <v>20</v>
      </c>
      <c r="C15062" t="s">
        <v>472</v>
      </c>
      <c r="D15062" t="s">
        <v>22</v>
      </c>
      <c r="E15062" t="s">
        <v>777</v>
      </c>
      <c r="F15062" t="s">
        <v>777</v>
      </c>
      <c r="G15062" t="s">
        <v>324</v>
      </c>
      <c r="H15062" t="s">
        <v>38</v>
      </c>
      <c r="I15062">
        <v>18</v>
      </c>
      <c r="J15062">
        <v>1</v>
      </c>
      <c r="K15062">
        <v>7511</v>
      </c>
      <c r="L15062" t="s">
        <v>471</v>
      </c>
      <c r="M15062" s="2">
        <f>+Table3[[#This Row],[CHW]]/Table3[[#This Row],[Count of Airbill Number]]</f>
        <v>18</v>
      </c>
    </row>
    <row r="15063" spans="2:13">
      <c r="B15063" t="s">
        <v>20</v>
      </c>
      <c r="C15063" t="s">
        <v>472</v>
      </c>
      <c r="D15063" t="s">
        <v>22</v>
      </c>
      <c r="E15063" t="s">
        <v>777</v>
      </c>
      <c r="F15063" t="s">
        <v>778</v>
      </c>
      <c r="G15063" t="s">
        <v>484</v>
      </c>
      <c r="H15063" t="s">
        <v>99</v>
      </c>
      <c r="I15063">
        <v>18</v>
      </c>
      <c r="J15063">
        <v>1</v>
      </c>
      <c r="K15063">
        <v>7512</v>
      </c>
      <c r="L15063" t="s">
        <v>471</v>
      </c>
      <c r="M15063" s="2">
        <f>+Table3[[#This Row],[CHW]]/Table3[[#This Row],[Count of Airbill Number]]</f>
        <v>18</v>
      </c>
    </row>
    <row r="15064" spans="2:13">
      <c r="B15064" t="s">
        <v>20</v>
      </c>
      <c r="C15064" t="s">
        <v>472</v>
      </c>
      <c r="D15064" t="s">
        <v>22</v>
      </c>
      <c r="E15064" t="s">
        <v>776</v>
      </c>
      <c r="F15064" t="s">
        <v>776</v>
      </c>
      <c r="G15064" t="s">
        <v>64</v>
      </c>
      <c r="H15064" t="s">
        <v>189</v>
      </c>
      <c r="I15064">
        <v>18</v>
      </c>
      <c r="J15064">
        <v>1</v>
      </c>
      <c r="K15064">
        <v>7513</v>
      </c>
      <c r="L15064" t="s">
        <v>471</v>
      </c>
      <c r="M15064" s="2">
        <f>+Table3[[#This Row],[CHW]]/Table3[[#This Row],[Count of Airbill Number]]</f>
        <v>18</v>
      </c>
    </row>
    <row r="15065" spans="2:13">
      <c r="B15065" t="s">
        <v>20</v>
      </c>
      <c r="C15065" t="s">
        <v>472</v>
      </c>
      <c r="D15065" t="s">
        <v>22</v>
      </c>
      <c r="E15065" t="s">
        <v>776</v>
      </c>
      <c r="F15065" t="s">
        <v>778</v>
      </c>
      <c r="G15065" t="s">
        <v>94</v>
      </c>
      <c r="H15065" t="s">
        <v>171</v>
      </c>
      <c r="I15065">
        <v>18</v>
      </c>
      <c r="J15065">
        <v>1</v>
      </c>
      <c r="K15065">
        <v>7514</v>
      </c>
      <c r="L15065" t="s">
        <v>471</v>
      </c>
      <c r="M15065" s="2">
        <f>+Table3[[#This Row],[CHW]]/Table3[[#This Row],[Count of Airbill Number]]</f>
        <v>18</v>
      </c>
    </row>
    <row r="15066" spans="2:13">
      <c r="B15066" t="s">
        <v>20</v>
      </c>
      <c r="C15066" t="s">
        <v>472</v>
      </c>
      <c r="D15066" t="s">
        <v>22</v>
      </c>
      <c r="E15066" t="s">
        <v>778</v>
      </c>
      <c r="F15066" t="s">
        <v>776</v>
      </c>
      <c r="G15066" t="s">
        <v>173</v>
      </c>
      <c r="H15066" t="s">
        <v>602</v>
      </c>
      <c r="I15066">
        <v>18</v>
      </c>
      <c r="J15066">
        <v>1</v>
      </c>
      <c r="K15066">
        <v>7515</v>
      </c>
      <c r="L15066" t="s">
        <v>471</v>
      </c>
      <c r="M15066" s="2">
        <f>+Table3[[#This Row],[CHW]]/Table3[[#This Row],[Count of Airbill Number]]</f>
        <v>18</v>
      </c>
    </row>
    <row r="15067" spans="2:13">
      <c r="B15067" t="s">
        <v>20</v>
      </c>
      <c r="C15067" t="s">
        <v>472</v>
      </c>
      <c r="D15067" t="s">
        <v>22</v>
      </c>
      <c r="E15067" t="s">
        <v>776</v>
      </c>
      <c r="F15067" t="s">
        <v>776</v>
      </c>
      <c r="G15067" t="s">
        <v>24</v>
      </c>
      <c r="H15067" t="s">
        <v>107</v>
      </c>
      <c r="I15067">
        <v>18</v>
      </c>
      <c r="J15067">
        <v>1</v>
      </c>
      <c r="K15067">
        <v>7516</v>
      </c>
      <c r="L15067" t="s">
        <v>471</v>
      </c>
      <c r="M15067" s="2">
        <f>+Table3[[#This Row],[CHW]]/Table3[[#This Row],[Count of Airbill Number]]</f>
        <v>18</v>
      </c>
    </row>
    <row r="15068" spans="2:13">
      <c r="B15068" t="s">
        <v>20</v>
      </c>
      <c r="C15068" t="s">
        <v>472</v>
      </c>
      <c r="D15068" t="s">
        <v>22</v>
      </c>
      <c r="E15068" t="s">
        <v>776</v>
      </c>
      <c r="F15068" t="s">
        <v>776</v>
      </c>
      <c r="G15068" t="s">
        <v>48</v>
      </c>
      <c r="H15068" t="s">
        <v>133</v>
      </c>
      <c r="I15068">
        <v>18</v>
      </c>
      <c r="J15068">
        <v>1</v>
      </c>
      <c r="K15068">
        <v>7517</v>
      </c>
      <c r="L15068" t="s">
        <v>471</v>
      </c>
      <c r="M15068" s="2">
        <f>+Table3[[#This Row],[CHW]]/Table3[[#This Row],[Count of Airbill Number]]</f>
        <v>18</v>
      </c>
    </row>
    <row r="15069" spans="2:13">
      <c r="B15069" t="s">
        <v>20</v>
      </c>
      <c r="C15069" t="s">
        <v>472</v>
      </c>
      <c r="D15069" t="s">
        <v>22</v>
      </c>
      <c r="E15069" t="s">
        <v>776</v>
      </c>
      <c r="F15069" t="s">
        <v>776</v>
      </c>
      <c r="G15069" t="s">
        <v>45</v>
      </c>
      <c r="H15069" t="s">
        <v>24</v>
      </c>
      <c r="I15069">
        <v>18</v>
      </c>
      <c r="J15069">
        <v>5</v>
      </c>
      <c r="K15069">
        <v>7518</v>
      </c>
      <c r="L15069" t="s">
        <v>471</v>
      </c>
      <c r="M15069" s="2">
        <f>+Table3[[#This Row],[CHW]]/Table3[[#This Row],[Count of Airbill Number]]</f>
        <v>3.6</v>
      </c>
    </row>
    <row r="15070" spans="2:13">
      <c r="B15070" t="s">
        <v>20</v>
      </c>
      <c r="C15070" t="s">
        <v>472</v>
      </c>
      <c r="D15070" t="s">
        <v>22</v>
      </c>
      <c r="E15070" t="s">
        <v>776</v>
      </c>
      <c r="F15070" t="s">
        <v>776</v>
      </c>
      <c r="G15070" t="s">
        <v>45</v>
      </c>
      <c r="H15070" t="s">
        <v>193</v>
      </c>
      <c r="I15070">
        <v>18</v>
      </c>
      <c r="J15070">
        <v>1</v>
      </c>
      <c r="K15070">
        <v>7519</v>
      </c>
      <c r="L15070" t="s">
        <v>471</v>
      </c>
      <c r="M15070" s="2">
        <f>+Table3[[#This Row],[CHW]]/Table3[[#This Row],[Count of Airbill Number]]</f>
        <v>18</v>
      </c>
    </row>
    <row r="15071" spans="2:13">
      <c r="B15071" t="s">
        <v>20</v>
      </c>
      <c r="C15071" t="s">
        <v>472</v>
      </c>
      <c r="D15071" t="s">
        <v>22</v>
      </c>
      <c r="E15071" t="s">
        <v>776</v>
      </c>
      <c r="F15071" t="s">
        <v>777</v>
      </c>
      <c r="G15071" t="s">
        <v>45</v>
      </c>
      <c r="H15071" t="s">
        <v>162</v>
      </c>
      <c r="I15071">
        <v>18</v>
      </c>
      <c r="J15071">
        <v>1</v>
      </c>
      <c r="K15071">
        <v>7520</v>
      </c>
      <c r="L15071" t="s">
        <v>471</v>
      </c>
      <c r="M15071" s="2">
        <f>+Table3[[#This Row],[CHW]]/Table3[[#This Row],[Count of Airbill Number]]</f>
        <v>18</v>
      </c>
    </row>
    <row r="15072" spans="2:13">
      <c r="B15072" t="s">
        <v>20</v>
      </c>
      <c r="C15072" t="s">
        <v>472</v>
      </c>
      <c r="D15072" t="s">
        <v>22</v>
      </c>
      <c r="E15072" t="s">
        <v>776</v>
      </c>
      <c r="F15072" t="s">
        <v>776</v>
      </c>
      <c r="G15072" t="s">
        <v>40</v>
      </c>
      <c r="H15072" t="s">
        <v>189</v>
      </c>
      <c r="I15072">
        <v>18</v>
      </c>
      <c r="J15072">
        <v>1</v>
      </c>
      <c r="K15072">
        <v>7521</v>
      </c>
      <c r="L15072" t="s">
        <v>471</v>
      </c>
      <c r="M15072" s="2">
        <f>+Table3[[#This Row],[CHW]]/Table3[[#This Row],[Count of Airbill Number]]</f>
        <v>18</v>
      </c>
    </row>
    <row r="15073" spans="2:13">
      <c r="B15073" t="s">
        <v>20</v>
      </c>
      <c r="C15073" t="s">
        <v>472</v>
      </c>
      <c r="D15073" t="s">
        <v>22</v>
      </c>
      <c r="E15073" t="s">
        <v>776</v>
      </c>
      <c r="F15073" t="s">
        <v>776</v>
      </c>
      <c r="G15073" t="s">
        <v>111</v>
      </c>
      <c r="H15073" t="s">
        <v>48</v>
      </c>
      <c r="I15073">
        <v>18</v>
      </c>
      <c r="J15073">
        <v>1</v>
      </c>
      <c r="K15073">
        <v>7522</v>
      </c>
      <c r="L15073" t="s">
        <v>471</v>
      </c>
      <c r="M15073" s="2">
        <f>+Table3[[#This Row],[CHW]]/Table3[[#This Row],[Count of Airbill Number]]</f>
        <v>18</v>
      </c>
    </row>
    <row r="15074" spans="2:13">
      <c r="B15074" t="s">
        <v>20</v>
      </c>
      <c r="C15074" t="s">
        <v>472</v>
      </c>
      <c r="D15074" t="s">
        <v>22</v>
      </c>
      <c r="E15074" t="s">
        <v>776</v>
      </c>
      <c r="F15074" t="s">
        <v>776</v>
      </c>
      <c r="G15074" t="s">
        <v>31</v>
      </c>
      <c r="H15074" t="s">
        <v>123</v>
      </c>
      <c r="I15074">
        <v>18</v>
      </c>
      <c r="J15074">
        <v>1</v>
      </c>
      <c r="K15074">
        <v>7523</v>
      </c>
      <c r="L15074" t="s">
        <v>471</v>
      </c>
      <c r="M15074" s="2">
        <f>+Table3[[#This Row],[CHW]]/Table3[[#This Row],[Count of Airbill Number]]</f>
        <v>18</v>
      </c>
    </row>
    <row r="15075" spans="2:13">
      <c r="B15075" t="s">
        <v>20</v>
      </c>
      <c r="C15075" t="s">
        <v>472</v>
      </c>
      <c r="D15075" t="s">
        <v>22</v>
      </c>
      <c r="E15075" t="s">
        <v>776</v>
      </c>
      <c r="F15075" t="s">
        <v>776</v>
      </c>
      <c r="G15075" t="s">
        <v>432</v>
      </c>
      <c r="H15075" t="s">
        <v>503</v>
      </c>
      <c r="I15075">
        <v>18</v>
      </c>
      <c r="J15075">
        <v>3</v>
      </c>
      <c r="K15075">
        <v>7524</v>
      </c>
      <c r="L15075" t="s">
        <v>471</v>
      </c>
      <c r="M15075" s="2">
        <f>+Table3[[#This Row],[CHW]]/Table3[[#This Row],[Count of Airbill Number]]</f>
        <v>6</v>
      </c>
    </row>
    <row r="15076" spans="2:13">
      <c r="B15076" t="s">
        <v>20</v>
      </c>
      <c r="C15076" t="s">
        <v>472</v>
      </c>
      <c r="D15076" t="s">
        <v>22</v>
      </c>
      <c r="E15076" t="s">
        <v>776</v>
      </c>
      <c r="F15076" t="s">
        <v>778</v>
      </c>
      <c r="G15076" t="s">
        <v>122</v>
      </c>
      <c r="H15076" t="s">
        <v>408</v>
      </c>
      <c r="I15076">
        <v>18</v>
      </c>
      <c r="J15076">
        <v>1</v>
      </c>
      <c r="K15076">
        <v>7525</v>
      </c>
      <c r="L15076" t="s">
        <v>471</v>
      </c>
      <c r="M15076" s="2">
        <f>+Table3[[#This Row],[CHW]]/Table3[[#This Row],[Count of Airbill Number]]</f>
        <v>18</v>
      </c>
    </row>
    <row r="15077" spans="2:13">
      <c r="B15077" t="s">
        <v>20</v>
      </c>
      <c r="C15077" t="s">
        <v>472</v>
      </c>
      <c r="D15077" t="s">
        <v>22</v>
      </c>
      <c r="E15077" t="s">
        <v>776</v>
      </c>
      <c r="F15077" t="s">
        <v>777</v>
      </c>
      <c r="G15077" t="s">
        <v>122</v>
      </c>
      <c r="H15077" t="s">
        <v>29</v>
      </c>
      <c r="I15077">
        <v>18</v>
      </c>
      <c r="J15077">
        <v>1</v>
      </c>
      <c r="K15077">
        <v>7526</v>
      </c>
      <c r="L15077" t="s">
        <v>471</v>
      </c>
      <c r="M15077" s="2">
        <f>+Table3[[#This Row],[CHW]]/Table3[[#This Row],[Count of Airbill Number]]</f>
        <v>18</v>
      </c>
    </row>
    <row r="15078" spans="2:13">
      <c r="B15078" t="s">
        <v>20</v>
      </c>
      <c r="C15078" t="s">
        <v>472</v>
      </c>
      <c r="D15078" t="s">
        <v>22</v>
      </c>
      <c r="E15078" t="s">
        <v>776</v>
      </c>
      <c r="F15078" t="s">
        <v>778</v>
      </c>
      <c r="G15078" t="s">
        <v>122</v>
      </c>
      <c r="H15078" t="s">
        <v>260</v>
      </c>
      <c r="I15078">
        <v>18</v>
      </c>
      <c r="J15078">
        <v>1</v>
      </c>
      <c r="K15078">
        <v>7527</v>
      </c>
      <c r="L15078" t="s">
        <v>471</v>
      </c>
      <c r="M15078" s="2">
        <f>+Table3[[#This Row],[CHW]]/Table3[[#This Row],[Count of Airbill Number]]</f>
        <v>18</v>
      </c>
    </row>
    <row r="15079" spans="2:13">
      <c r="B15079" t="s">
        <v>20</v>
      </c>
      <c r="C15079" t="s">
        <v>472</v>
      </c>
      <c r="D15079" t="s">
        <v>22</v>
      </c>
      <c r="E15079" t="s">
        <v>776</v>
      </c>
      <c r="F15079" t="s">
        <v>776</v>
      </c>
      <c r="G15079" t="s">
        <v>98</v>
      </c>
      <c r="H15079" t="s">
        <v>39</v>
      </c>
      <c r="I15079">
        <v>18</v>
      </c>
      <c r="J15079">
        <v>1</v>
      </c>
      <c r="K15079">
        <v>7528</v>
      </c>
      <c r="L15079" t="s">
        <v>471</v>
      </c>
      <c r="M15079" s="2">
        <f>+Table3[[#This Row],[CHW]]/Table3[[#This Row],[Count of Airbill Number]]</f>
        <v>18</v>
      </c>
    </row>
    <row r="15080" spans="2:13">
      <c r="B15080" t="s">
        <v>20</v>
      </c>
      <c r="C15080" t="s">
        <v>472</v>
      </c>
      <c r="D15080" t="s">
        <v>22</v>
      </c>
      <c r="E15080" t="s">
        <v>778</v>
      </c>
      <c r="F15080" t="s">
        <v>776</v>
      </c>
      <c r="G15080" t="s">
        <v>269</v>
      </c>
      <c r="H15080" t="s">
        <v>216</v>
      </c>
      <c r="I15080">
        <v>18</v>
      </c>
      <c r="J15080">
        <v>1</v>
      </c>
      <c r="K15080">
        <v>7529</v>
      </c>
      <c r="L15080" t="s">
        <v>471</v>
      </c>
      <c r="M15080" s="2">
        <f>+Table3[[#This Row],[CHW]]/Table3[[#This Row],[Count of Airbill Number]]</f>
        <v>18</v>
      </c>
    </row>
    <row r="15081" spans="2:13">
      <c r="B15081" t="s">
        <v>20</v>
      </c>
      <c r="C15081" t="s">
        <v>472</v>
      </c>
      <c r="D15081" t="s">
        <v>22</v>
      </c>
      <c r="E15081" t="s">
        <v>777</v>
      </c>
      <c r="F15081" t="s">
        <v>778</v>
      </c>
      <c r="G15081" t="s">
        <v>26</v>
      </c>
      <c r="H15081" t="s">
        <v>267</v>
      </c>
      <c r="I15081">
        <v>18</v>
      </c>
      <c r="J15081">
        <v>1</v>
      </c>
      <c r="K15081">
        <v>7530</v>
      </c>
      <c r="L15081" t="s">
        <v>471</v>
      </c>
      <c r="M15081" s="2">
        <f>+Table3[[#This Row],[CHW]]/Table3[[#This Row],[Count of Airbill Number]]</f>
        <v>18</v>
      </c>
    </row>
    <row r="15082" spans="2:13">
      <c r="B15082" t="s">
        <v>20</v>
      </c>
      <c r="C15082" t="s">
        <v>472</v>
      </c>
      <c r="D15082" t="s">
        <v>22</v>
      </c>
      <c r="E15082" t="s">
        <v>777</v>
      </c>
      <c r="F15082" t="s">
        <v>777</v>
      </c>
      <c r="G15082" t="s">
        <v>259</v>
      </c>
      <c r="H15082" t="s">
        <v>431</v>
      </c>
      <c r="I15082">
        <v>18</v>
      </c>
      <c r="J15082">
        <v>1</v>
      </c>
      <c r="K15082">
        <v>7531</v>
      </c>
      <c r="L15082" t="s">
        <v>471</v>
      </c>
      <c r="M15082" s="2">
        <f>+Table3[[#This Row],[CHW]]/Table3[[#This Row],[Count of Airbill Number]]</f>
        <v>18</v>
      </c>
    </row>
    <row r="15083" spans="2:13">
      <c r="B15083" t="s">
        <v>20</v>
      </c>
      <c r="C15083" t="s">
        <v>472</v>
      </c>
      <c r="D15083" t="s">
        <v>22</v>
      </c>
      <c r="E15083" t="s">
        <v>777</v>
      </c>
      <c r="F15083" t="s">
        <v>778</v>
      </c>
      <c r="G15083" t="s">
        <v>259</v>
      </c>
      <c r="H15083" t="s">
        <v>153</v>
      </c>
      <c r="I15083">
        <v>18</v>
      </c>
      <c r="J15083">
        <v>1</v>
      </c>
      <c r="K15083">
        <v>7532</v>
      </c>
      <c r="L15083" t="s">
        <v>471</v>
      </c>
      <c r="M15083" s="2">
        <f>+Table3[[#This Row],[CHW]]/Table3[[#This Row],[Count of Airbill Number]]</f>
        <v>18</v>
      </c>
    </row>
    <row r="15084" spans="2:13">
      <c r="B15084" t="s">
        <v>20</v>
      </c>
      <c r="C15084" t="s">
        <v>472</v>
      </c>
      <c r="D15084" t="s">
        <v>22</v>
      </c>
      <c r="E15084" t="s">
        <v>777</v>
      </c>
      <c r="F15084" t="s">
        <v>778</v>
      </c>
      <c r="G15084" t="s">
        <v>110</v>
      </c>
      <c r="H15084" t="s">
        <v>474</v>
      </c>
      <c r="I15084">
        <v>18</v>
      </c>
      <c r="J15084">
        <v>1</v>
      </c>
      <c r="K15084">
        <v>7533</v>
      </c>
      <c r="L15084" t="s">
        <v>471</v>
      </c>
      <c r="M15084" s="2">
        <f>+Table3[[#This Row],[CHW]]/Table3[[#This Row],[Count of Airbill Number]]</f>
        <v>18</v>
      </c>
    </row>
    <row r="15085" spans="2:13">
      <c r="B15085" t="s">
        <v>20</v>
      </c>
      <c r="C15085" t="s">
        <v>472</v>
      </c>
      <c r="D15085" t="s">
        <v>22</v>
      </c>
      <c r="E15085" t="s">
        <v>777</v>
      </c>
      <c r="F15085" t="s">
        <v>777</v>
      </c>
      <c r="G15085" t="s">
        <v>110</v>
      </c>
      <c r="H15085" t="s">
        <v>481</v>
      </c>
      <c r="I15085">
        <v>18</v>
      </c>
      <c r="J15085">
        <v>1</v>
      </c>
      <c r="K15085">
        <v>7534</v>
      </c>
      <c r="L15085" t="s">
        <v>471</v>
      </c>
      <c r="M15085" s="2">
        <f>+Table3[[#This Row],[CHW]]/Table3[[#This Row],[Count of Airbill Number]]</f>
        <v>18</v>
      </c>
    </row>
    <row r="15086" spans="2:13">
      <c r="B15086" t="s">
        <v>20</v>
      </c>
      <c r="C15086" t="s">
        <v>472</v>
      </c>
      <c r="D15086" t="s">
        <v>22</v>
      </c>
      <c r="E15086" t="s">
        <v>776</v>
      </c>
      <c r="F15086" t="s">
        <v>778</v>
      </c>
      <c r="G15086" t="s">
        <v>103</v>
      </c>
      <c r="H15086" t="s">
        <v>150</v>
      </c>
      <c r="I15086">
        <v>18</v>
      </c>
      <c r="J15086">
        <v>1</v>
      </c>
      <c r="K15086">
        <v>7535</v>
      </c>
      <c r="L15086" t="s">
        <v>471</v>
      </c>
      <c r="M15086" s="2">
        <f>+Table3[[#This Row],[CHW]]/Table3[[#This Row],[Count of Airbill Number]]</f>
        <v>18</v>
      </c>
    </row>
    <row r="15087" spans="2:13">
      <c r="B15087" t="s">
        <v>20</v>
      </c>
      <c r="C15087" t="s">
        <v>472</v>
      </c>
      <c r="D15087" t="s">
        <v>22</v>
      </c>
      <c r="E15087" t="s">
        <v>776</v>
      </c>
      <c r="F15087" t="s">
        <v>777</v>
      </c>
      <c r="G15087" t="s">
        <v>103</v>
      </c>
      <c r="H15087" t="s">
        <v>106</v>
      </c>
      <c r="I15087">
        <v>18</v>
      </c>
      <c r="J15087">
        <v>1</v>
      </c>
      <c r="K15087">
        <v>7536</v>
      </c>
      <c r="L15087" t="s">
        <v>471</v>
      </c>
      <c r="M15087" s="2">
        <f>+Table3[[#This Row],[CHW]]/Table3[[#This Row],[Count of Airbill Number]]</f>
        <v>18</v>
      </c>
    </row>
    <row r="15088" spans="2:13">
      <c r="B15088" t="s">
        <v>20</v>
      </c>
      <c r="C15088" t="s">
        <v>472</v>
      </c>
      <c r="D15088" t="s">
        <v>22</v>
      </c>
      <c r="E15088" t="s">
        <v>776</v>
      </c>
      <c r="F15088" t="s">
        <v>776</v>
      </c>
      <c r="G15088" t="s">
        <v>66</v>
      </c>
      <c r="H15088" t="s">
        <v>178</v>
      </c>
      <c r="I15088">
        <v>18</v>
      </c>
      <c r="J15088">
        <v>2</v>
      </c>
      <c r="K15088">
        <v>7537</v>
      </c>
      <c r="L15088" t="s">
        <v>471</v>
      </c>
      <c r="M15088" s="2">
        <f>+Table3[[#This Row],[CHW]]/Table3[[#This Row],[Count of Airbill Number]]</f>
        <v>9</v>
      </c>
    </row>
    <row r="15089" spans="2:13">
      <c r="B15089" t="s">
        <v>20</v>
      </c>
      <c r="C15089" t="s">
        <v>472</v>
      </c>
      <c r="D15089" t="s">
        <v>22</v>
      </c>
      <c r="E15089" t="s">
        <v>776</v>
      </c>
      <c r="F15089" t="s">
        <v>776</v>
      </c>
      <c r="G15089" t="s">
        <v>66</v>
      </c>
      <c r="H15089" t="s">
        <v>117</v>
      </c>
      <c r="I15089">
        <v>18</v>
      </c>
      <c r="J15089">
        <v>1</v>
      </c>
      <c r="K15089">
        <v>7538</v>
      </c>
      <c r="L15089" t="s">
        <v>471</v>
      </c>
      <c r="M15089" s="2">
        <f>+Table3[[#This Row],[CHW]]/Table3[[#This Row],[Count of Airbill Number]]</f>
        <v>18</v>
      </c>
    </row>
    <row r="15090" spans="2:13">
      <c r="B15090" t="s">
        <v>20</v>
      </c>
      <c r="C15090" t="s">
        <v>472</v>
      </c>
      <c r="D15090" t="s">
        <v>22</v>
      </c>
      <c r="E15090" t="s">
        <v>778</v>
      </c>
      <c r="F15090" t="s">
        <v>777</v>
      </c>
      <c r="G15090" t="s">
        <v>283</v>
      </c>
      <c r="H15090" t="s">
        <v>481</v>
      </c>
      <c r="I15090">
        <v>18</v>
      </c>
      <c r="J15090">
        <v>2</v>
      </c>
      <c r="K15090">
        <v>7539</v>
      </c>
      <c r="L15090" t="s">
        <v>471</v>
      </c>
      <c r="M15090" s="2">
        <f>+Table3[[#This Row],[CHW]]/Table3[[#This Row],[Count of Airbill Number]]</f>
        <v>9</v>
      </c>
    </row>
    <row r="15091" spans="2:13">
      <c r="B15091" t="s">
        <v>20</v>
      </c>
      <c r="C15091" t="s">
        <v>472</v>
      </c>
      <c r="D15091" t="s">
        <v>22</v>
      </c>
      <c r="E15091" t="s">
        <v>777</v>
      </c>
      <c r="F15091" t="s">
        <v>776</v>
      </c>
      <c r="G15091" t="s">
        <v>154</v>
      </c>
      <c r="H15091" t="s">
        <v>37</v>
      </c>
      <c r="I15091">
        <v>18</v>
      </c>
      <c r="J15091">
        <v>1</v>
      </c>
      <c r="K15091">
        <v>7540</v>
      </c>
      <c r="L15091" t="s">
        <v>471</v>
      </c>
      <c r="M15091" s="2">
        <f>+Table3[[#This Row],[CHW]]/Table3[[#This Row],[Count of Airbill Number]]</f>
        <v>18</v>
      </c>
    </row>
    <row r="15092" spans="2:13">
      <c r="B15092" t="s">
        <v>20</v>
      </c>
      <c r="C15092" t="s">
        <v>472</v>
      </c>
      <c r="D15092" t="s">
        <v>22</v>
      </c>
      <c r="E15092" t="s">
        <v>776</v>
      </c>
      <c r="F15092" t="s">
        <v>776</v>
      </c>
      <c r="G15092" t="s">
        <v>37</v>
      </c>
      <c r="H15092" t="s">
        <v>337</v>
      </c>
      <c r="I15092">
        <v>18</v>
      </c>
      <c r="J15092">
        <v>1</v>
      </c>
      <c r="K15092">
        <v>7541</v>
      </c>
      <c r="L15092" t="s">
        <v>471</v>
      </c>
      <c r="M15092" s="2">
        <f>+Table3[[#This Row],[CHW]]/Table3[[#This Row],[Count of Airbill Number]]</f>
        <v>18</v>
      </c>
    </row>
    <row r="15093" spans="2:13">
      <c r="B15093" t="s">
        <v>20</v>
      </c>
      <c r="C15093" t="s">
        <v>472</v>
      </c>
      <c r="D15093" t="s">
        <v>22</v>
      </c>
      <c r="E15093" t="s">
        <v>778</v>
      </c>
      <c r="F15093" t="s">
        <v>777</v>
      </c>
      <c r="G15093" t="s">
        <v>86</v>
      </c>
      <c r="H15093" t="s">
        <v>730</v>
      </c>
      <c r="I15093">
        <v>18</v>
      </c>
      <c r="J15093">
        <v>1</v>
      </c>
      <c r="K15093">
        <v>7542</v>
      </c>
      <c r="L15093" t="s">
        <v>471</v>
      </c>
      <c r="M15093" s="2">
        <f>+Table3[[#This Row],[CHW]]/Table3[[#This Row],[Count of Airbill Number]]</f>
        <v>18</v>
      </c>
    </row>
    <row r="15094" spans="2:13">
      <c r="B15094" t="s">
        <v>20</v>
      </c>
      <c r="C15094" t="s">
        <v>472</v>
      </c>
      <c r="D15094" t="s">
        <v>22</v>
      </c>
      <c r="E15094" t="s">
        <v>778</v>
      </c>
      <c r="F15094" t="s">
        <v>776</v>
      </c>
      <c r="G15094" t="s">
        <v>90</v>
      </c>
      <c r="H15094" t="s">
        <v>312</v>
      </c>
      <c r="I15094">
        <v>18</v>
      </c>
      <c r="J15094">
        <v>3</v>
      </c>
      <c r="K15094">
        <v>7543</v>
      </c>
      <c r="L15094" t="s">
        <v>471</v>
      </c>
      <c r="M15094" s="2">
        <f>+Table3[[#This Row],[CHW]]/Table3[[#This Row],[Count of Airbill Number]]</f>
        <v>6</v>
      </c>
    </row>
    <row r="15095" spans="2:13">
      <c r="B15095" t="s">
        <v>20</v>
      </c>
      <c r="C15095" t="s">
        <v>472</v>
      </c>
      <c r="D15095" t="s">
        <v>22</v>
      </c>
      <c r="E15095" t="s">
        <v>776</v>
      </c>
      <c r="F15095" t="s">
        <v>776</v>
      </c>
      <c r="G15095" t="s">
        <v>270</v>
      </c>
      <c r="H15095" t="s">
        <v>37</v>
      </c>
      <c r="I15095">
        <v>18</v>
      </c>
      <c r="J15095">
        <v>1</v>
      </c>
      <c r="K15095">
        <v>7544</v>
      </c>
      <c r="L15095" t="s">
        <v>471</v>
      </c>
      <c r="M15095" s="2">
        <f>+Table3[[#This Row],[CHW]]/Table3[[#This Row],[Count of Airbill Number]]</f>
        <v>18</v>
      </c>
    </row>
    <row r="15096" spans="2:13">
      <c r="B15096" t="s">
        <v>20</v>
      </c>
      <c r="C15096" t="s">
        <v>472</v>
      </c>
      <c r="D15096" t="s">
        <v>22</v>
      </c>
      <c r="E15096" t="s">
        <v>777</v>
      </c>
      <c r="F15096" t="s">
        <v>778</v>
      </c>
      <c r="G15096" t="s">
        <v>162</v>
      </c>
      <c r="H15096" t="s">
        <v>353</v>
      </c>
      <c r="I15096">
        <v>18</v>
      </c>
      <c r="J15096">
        <v>1</v>
      </c>
      <c r="K15096">
        <v>7545</v>
      </c>
      <c r="L15096" t="s">
        <v>471</v>
      </c>
      <c r="M15096" s="2">
        <f>+Table3[[#This Row],[CHW]]/Table3[[#This Row],[Count of Airbill Number]]</f>
        <v>18</v>
      </c>
    </row>
    <row r="15097" spans="2:13">
      <c r="B15097" t="s">
        <v>20</v>
      </c>
      <c r="C15097" t="s">
        <v>472</v>
      </c>
      <c r="D15097" t="s">
        <v>22</v>
      </c>
      <c r="E15097" t="s">
        <v>778</v>
      </c>
      <c r="F15097" t="s">
        <v>778</v>
      </c>
      <c r="G15097" t="s">
        <v>250</v>
      </c>
      <c r="H15097" t="s">
        <v>283</v>
      </c>
      <c r="I15097">
        <v>18</v>
      </c>
      <c r="J15097">
        <v>1</v>
      </c>
      <c r="K15097">
        <v>7546</v>
      </c>
      <c r="L15097" t="s">
        <v>471</v>
      </c>
      <c r="M15097" s="2">
        <f>+Table3[[#This Row],[CHW]]/Table3[[#This Row],[Count of Airbill Number]]</f>
        <v>18</v>
      </c>
    </row>
    <row r="15098" spans="2:13">
      <c r="B15098" t="s">
        <v>20</v>
      </c>
      <c r="C15098" t="s">
        <v>472</v>
      </c>
      <c r="D15098" t="s">
        <v>22</v>
      </c>
      <c r="E15098" t="s">
        <v>778</v>
      </c>
      <c r="F15098" t="s">
        <v>776</v>
      </c>
      <c r="G15098" t="s">
        <v>250</v>
      </c>
      <c r="H15098" t="s">
        <v>566</v>
      </c>
      <c r="I15098">
        <v>18</v>
      </c>
      <c r="J15098">
        <v>1</v>
      </c>
      <c r="K15098">
        <v>7547</v>
      </c>
      <c r="L15098" t="s">
        <v>471</v>
      </c>
      <c r="M15098" s="2">
        <f>+Table3[[#This Row],[CHW]]/Table3[[#This Row],[Count of Airbill Number]]</f>
        <v>18</v>
      </c>
    </row>
    <row r="15099" spans="2:13">
      <c r="B15099" t="s">
        <v>20</v>
      </c>
      <c r="C15099" t="s">
        <v>472</v>
      </c>
      <c r="D15099" t="s">
        <v>22</v>
      </c>
      <c r="E15099" t="s">
        <v>777</v>
      </c>
      <c r="F15099" t="s">
        <v>777</v>
      </c>
      <c r="G15099" t="s">
        <v>190</v>
      </c>
      <c r="H15099" t="s">
        <v>38</v>
      </c>
      <c r="I15099">
        <v>18</v>
      </c>
      <c r="J15099">
        <v>1</v>
      </c>
      <c r="K15099">
        <v>7548</v>
      </c>
      <c r="L15099" t="s">
        <v>471</v>
      </c>
      <c r="M15099" s="2">
        <f>+Table3[[#This Row],[CHW]]/Table3[[#This Row],[Count of Airbill Number]]</f>
        <v>18</v>
      </c>
    </row>
    <row r="15100" spans="2:13">
      <c r="B15100" t="s">
        <v>20</v>
      </c>
      <c r="C15100" t="s">
        <v>472</v>
      </c>
      <c r="D15100" t="s">
        <v>22</v>
      </c>
      <c r="E15100" t="s">
        <v>776</v>
      </c>
      <c r="F15100" t="s">
        <v>776</v>
      </c>
      <c r="G15100" t="s">
        <v>49</v>
      </c>
      <c r="H15100" t="s">
        <v>70</v>
      </c>
      <c r="I15100">
        <v>18</v>
      </c>
      <c r="J15100">
        <v>1</v>
      </c>
      <c r="K15100">
        <v>7549</v>
      </c>
      <c r="L15100" t="s">
        <v>471</v>
      </c>
      <c r="M15100" s="2">
        <f>+Table3[[#This Row],[CHW]]/Table3[[#This Row],[Count of Airbill Number]]</f>
        <v>18</v>
      </c>
    </row>
    <row r="15101" spans="2:13">
      <c r="B15101" t="s">
        <v>20</v>
      </c>
      <c r="C15101" t="s">
        <v>472</v>
      </c>
      <c r="D15101" t="s">
        <v>22</v>
      </c>
      <c r="E15101" t="s">
        <v>777</v>
      </c>
      <c r="F15101" t="s">
        <v>777</v>
      </c>
      <c r="G15101" t="s">
        <v>27</v>
      </c>
      <c r="H15101" t="s">
        <v>326</v>
      </c>
      <c r="I15101">
        <v>18</v>
      </c>
      <c r="J15101">
        <v>1</v>
      </c>
      <c r="K15101">
        <v>7550</v>
      </c>
      <c r="L15101" t="s">
        <v>471</v>
      </c>
      <c r="M15101" s="2">
        <f>+Table3[[#This Row],[CHW]]/Table3[[#This Row],[Count of Airbill Number]]</f>
        <v>18</v>
      </c>
    </row>
    <row r="15102" spans="2:13">
      <c r="B15102" t="s">
        <v>20</v>
      </c>
      <c r="C15102" t="s">
        <v>472</v>
      </c>
      <c r="D15102" t="s">
        <v>22</v>
      </c>
      <c r="E15102" t="s">
        <v>778</v>
      </c>
      <c r="F15102" t="s">
        <v>777</v>
      </c>
      <c r="G15102" t="s">
        <v>405</v>
      </c>
      <c r="H15102" t="s">
        <v>274</v>
      </c>
      <c r="I15102">
        <v>18</v>
      </c>
      <c r="J15102">
        <v>1</v>
      </c>
      <c r="K15102">
        <v>7551</v>
      </c>
      <c r="L15102" t="s">
        <v>471</v>
      </c>
      <c r="M15102" s="2">
        <f>+Table3[[#This Row],[CHW]]/Table3[[#This Row],[Count of Airbill Number]]</f>
        <v>18</v>
      </c>
    </row>
    <row r="15103" spans="2:13">
      <c r="B15103" t="s">
        <v>20</v>
      </c>
      <c r="C15103" t="s">
        <v>472</v>
      </c>
      <c r="D15103" t="s">
        <v>22</v>
      </c>
      <c r="E15103" t="s">
        <v>776</v>
      </c>
      <c r="F15103" t="s">
        <v>776</v>
      </c>
      <c r="G15103" t="s">
        <v>132</v>
      </c>
      <c r="H15103" t="s">
        <v>262</v>
      </c>
      <c r="I15103">
        <v>18</v>
      </c>
      <c r="J15103">
        <v>1</v>
      </c>
      <c r="K15103">
        <v>7552</v>
      </c>
      <c r="L15103" t="s">
        <v>471</v>
      </c>
      <c r="M15103" s="2">
        <f>+Table3[[#This Row],[CHW]]/Table3[[#This Row],[Count of Airbill Number]]</f>
        <v>18</v>
      </c>
    </row>
    <row r="15104" spans="2:13">
      <c r="B15104" t="s">
        <v>20</v>
      </c>
      <c r="C15104" t="s">
        <v>472</v>
      </c>
      <c r="D15104" t="s">
        <v>22</v>
      </c>
      <c r="E15104" t="s">
        <v>778</v>
      </c>
      <c r="F15104" t="s">
        <v>778</v>
      </c>
      <c r="G15104" t="s">
        <v>401</v>
      </c>
      <c r="H15104" t="s">
        <v>86</v>
      </c>
      <c r="I15104">
        <v>18</v>
      </c>
      <c r="J15104">
        <v>2</v>
      </c>
      <c r="K15104">
        <v>7553</v>
      </c>
      <c r="L15104" t="s">
        <v>471</v>
      </c>
      <c r="M15104" s="2">
        <f>+Table3[[#This Row],[CHW]]/Table3[[#This Row],[Count of Airbill Number]]</f>
        <v>9</v>
      </c>
    </row>
    <row r="15105" spans="2:13">
      <c r="B15105" t="s">
        <v>20</v>
      </c>
      <c r="C15105" t="s">
        <v>472</v>
      </c>
      <c r="D15105" t="s">
        <v>22</v>
      </c>
      <c r="E15105" t="s">
        <v>777</v>
      </c>
      <c r="F15105" t="s">
        <v>778</v>
      </c>
      <c r="G15105" t="s">
        <v>29</v>
      </c>
      <c r="H15105" t="s">
        <v>283</v>
      </c>
      <c r="I15105">
        <v>18</v>
      </c>
      <c r="J15105">
        <v>1</v>
      </c>
      <c r="K15105">
        <v>7554</v>
      </c>
      <c r="L15105" t="s">
        <v>471</v>
      </c>
      <c r="M15105" s="2">
        <f>+Table3[[#This Row],[CHW]]/Table3[[#This Row],[Count of Airbill Number]]</f>
        <v>18</v>
      </c>
    </row>
    <row r="15106" spans="2:13">
      <c r="B15106" t="s">
        <v>20</v>
      </c>
      <c r="C15106" t="s">
        <v>472</v>
      </c>
      <c r="D15106" t="s">
        <v>22</v>
      </c>
      <c r="E15106" t="s">
        <v>776</v>
      </c>
      <c r="F15106" t="s">
        <v>776</v>
      </c>
      <c r="G15106" t="s">
        <v>158</v>
      </c>
      <c r="H15106" t="s">
        <v>72</v>
      </c>
      <c r="I15106">
        <v>18</v>
      </c>
      <c r="J15106">
        <v>1</v>
      </c>
      <c r="K15106">
        <v>7555</v>
      </c>
      <c r="L15106" t="s">
        <v>471</v>
      </c>
      <c r="M15106" s="2">
        <f>+Table3[[#This Row],[CHW]]/Table3[[#This Row],[Count of Airbill Number]]</f>
        <v>18</v>
      </c>
    </row>
    <row r="15107" spans="2:13">
      <c r="B15107" t="s">
        <v>20</v>
      </c>
      <c r="C15107" t="s">
        <v>472</v>
      </c>
      <c r="D15107" t="s">
        <v>22</v>
      </c>
      <c r="E15107" t="s">
        <v>776</v>
      </c>
      <c r="F15107" t="s">
        <v>776</v>
      </c>
      <c r="G15107" t="s">
        <v>211</v>
      </c>
      <c r="H15107" t="s">
        <v>49</v>
      </c>
      <c r="I15107">
        <v>18</v>
      </c>
      <c r="J15107">
        <v>1</v>
      </c>
      <c r="K15107">
        <v>7556</v>
      </c>
      <c r="L15107" t="s">
        <v>471</v>
      </c>
      <c r="M15107" s="2">
        <f>+Table3[[#This Row],[CHW]]/Table3[[#This Row],[Count of Airbill Number]]</f>
        <v>18</v>
      </c>
    </row>
    <row r="15108" spans="2:13">
      <c r="B15108" t="s">
        <v>20</v>
      </c>
      <c r="C15108" t="s">
        <v>472</v>
      </c>
      <c r="D15108" t="s">
        <v>22</v>
      </c>
      <c r="E15108" t="s">
        <v>776</v>
      </c>
      <c r="F15108" t="s">
        <v>778</v>
      </c>
      <c r="G15108" t="s">
        <v>216</v>
      </c>
      <c r="H15108" t="s">
        <v>325</v>
      </c>
      <c r="I15108">
        <v>18</v>
      </c>
      <c r="J15108">
        <v>1</v>
      </c>
      <c r="K15108">
        <v>7557</v>
      </c>
      <c r="L15108" t="s">
        <v>471</v>
      </c>
      <c r="M15108" s="2">
        <f>+Table3[[#This Row],[CHW]]/Table3[[#This Row],[Count of Airbill Number]]</f>
        <v>18</v>
      </c>
    </row>
    <row r="15109" spans="2:13">
      <c r="B15109" t="s">
        <v>20</v>
      </c>
      <c r="C15109" t="s">
        <v>472</v>
      </c>
      <c r="D15109" t="s">
        <v>22</v>
      </c>
      <c r="E15109" t="s">
        <v>778</v>
      </c>
      <c r="F15109" t="s">
        <v>776</v>
      </c>
      <c r="G15109" t="s">
        <v>194</v>
      </c>
      <c r="H15109" t="s">
        <v>216</v>
      </c>
      <c r="I15109">
        <v>18</v>
      </c>
      <c r="J15109">
        <v>1</v>
      </c>
      <c r="K15109">
        <v>7558</v>
      </c>
      <c r="L15109" t="s">
        <v>471</v>
      </c>
      <c r="M15109" s="2">
        <f>+Table3[[#This Row],[CHW]]/Table3[[#This Row],[Count of Airbill Number]]</f>
        <v>18</v>
      </c>
    </row>
    <row r="15110" spans="2:13">
      <c r="B15110" t="s">
        <v>20</v>
      </c>
      <c r="C15110" t="s">
        <v>472</v>
      </c>
      <c r="D15110" t="s">
        <v>22</v>
      </c>
      <c r="E15110" t="s">
        <v>778</v>
      </c>
      <c r="F15110" t="s">
        <v>777</v>
      </c>
      <c r="G15110" t="s">
        <v>124</v>
      </c>
      <c r="H15110" t="s">
        <v>481</v>
      </c>
      <c r="I15110">
        <v>18</v>
      </c>
      <c r="J15110">
        <v>1</v>
      </c>
      <c r="K15110">
        <v>7559</v>
      </c>
      <c r="L15110" t="s">
        <v>471</v>
      </c>
      <c r="M15110" s="2">
        <f>+Table3[[#This Row],[CHW]]/Table3[[#This Row],[Count of Airbill Number]]</f>
        <v>18</v>
      </c>
    </row>
    <row r="15111" spans="2:13">
      <c r="B15111" t="s">
        <v>20</v>
      </c>
      <c r="C15111" t="s">
        <v>472</v>
      </c>
      <c r="D15111" t="s">
        <v>36</v>
      </c>
      <c r="E15111" t="s">
        <v>777</v>
      </c>
      <c r="F15111" t="s">
        <v>777</v>
      </c>
      <c r="G15111" t="s">
        <v>484</v>
      </c>
      <c r="H15111" t="s">
        <v>374</v>
      </c>
      <c r="I15111">
        <v>18</v>
      </c>
      <c r="J15111">
        <v>1</v>
      </c>
      <c r="K15111">
        <v>7560</v>
      </c>
      <c r="L15111" t="s">
        <v>471</v>
      </c>
      <c r="M15111" s="2">
        <f>+Table3[[#This Row],[CHW]]/Table3[[#This Row],[Count of Airbill Number]]</f>
        <v>18</v>
      </c>
    </row>
    <row r="15112" spans="2:13">
      <c r="B15112" t="s">
        <v>20</v>
      </c>
      <c r="C15112" t="s">
        <v>472</v>
      </c>
      <c r="D15112" t="s">
        <v>36</v>
      </c>
      <c r="E15112" t="s">
        <v>777</v>
      </c>
      <c r="F15112" t="s">
        <v>777</v>
      </c>
      <c r="G15112" t="s">
        <v>26</v>
      </c>
      <c r="H15112" t="s">
        <v>190</v>
      </c>
      <c r="I15112">
        <v>18</v>
      </c>
      <c r="J15112">
        <v>1</v>
      </c>
      <c r="K15112">
        <v>7561</v>
      </c>
      <c r="L15112" t="s">
        <v>471</v>
      </c>
      <c r="M15112" s="2">
        <f>+Table3[[#This Row],[CHW]]/Table3[[#This Row],[Count of Airbill Number]]</f>
        <v>18</v>
      </c>
    </row>
    <row r="15113" spans="2:13">
      <c r="B15113" t="s">
        <v>20</v>
      </c>
      <c r="C15113" t="s">
        <v>472</v>
      </c>
      <c r="D15113" t="s">
        <v>36</v>
      </c>
      <c r="E15113" t="s">
        <v>776</v>
      </c>
      <c r="F15113" t="s">
        <v>776</v>
      </c>
      <c r="G15113" t="s">
        <v>192</v>
      </c>
      <c r="H15113" t="s">
        <v>85</v>
      </c>
      <c r="I15113">
        <v>18</v>
      </c>
      <c r="J15113">
        <v>1</v>
      </c>
      <c r="K15113">
        <v>7562</v>
      </c>
      <c r="L15113" t="s">
        <v>471</v>
      </c>
      <c r="M15113" s="2">
        <f>+Table3[[#This Row],[CHW]]/Table3[[#This Row],[Count of Airbill Number]]</f>
        <v>18</v>
      </c>
    </row>
    <row r="15114" spans="2:13">
      <c r="B15114" t="s">
        <v>20</v>
      </c>
      <c r="C15114" t="s">
        <v>472</v>
      </c>
      <c r="D15114" t="s">
        <v>36</v>
      </c>
      <c r="E15114" t="s">
        <v>778</v>
      </c>
      <c r="F15114" t="s">
        <v>778</v>
      </c>
      <c r="G15114" t="s">
        <v>90</v>
      </c>
      <c r="H15114" t="s">
        <v>155</v>
      </c>
      <c r="I15114">
        <v>18</v>
      </c>
      <c r="J15114">
        <v>3</v>
      </c>
      <c r="K15114">
        <v>7563</v>
      </c>
      <c r="L15114" t="s">
        <v>471</v>
      </c>
      <c r="M15114" s="2">
        <f>+Table3[[#This Row],[CHW]]/Table3[[#This Row],[Count of Airbill Number]]</f>
        <v>6</v>
      </c>
    </row>
    <row r="15115" spans="2:13">
      <c r="B15115" t="s">
        <v>20</v>
      </c>
      <c r="C15115" t="s">
        <v>472</v>
      </c>
      <c r="D15115" t="s">
        <v>22</v>
      </c>
      <c r="E15115" t="s">
        <v>776</v>
      </c>
      <c r="F15115" t="s">
        <v>778</v>
      </c>
      <c r="G15115" t="s">
        <v>85</v>
      </c>
      <c r="H15115" t="s">
        <v>528</v>
      </c>
      <c r="I15115">
        <v>17.759999999999998</v>
      </c>
      <c r="J15115">
        <v>3</v>
      </c>
      <c r="K15115">
        <v>7564</v>
      </c>
      <c r="L15115" t="s">
        <v>471</v>
      </c>
      <c r="M15115" s="2">
        <f>+Table3[[#This Row],[CHW]]/Table3[[#This Row],[Count of Airbill Number]]</f>
        <v>5.919999999999999</v>
      </c>
    </row>
    <row r="15116" spans="2:13">
      <c r="B15116" t="s">
        <v>20</v>
      </c>
      <c r="C15116" t="s">
        <v>21</v>
      </c>
      <c r="D15116" t="s">
        <v>22</v>
      </c>
      <c r="E15116" t="s">
        <v>776</v>
      </c>
      <c r="F15116" t="s">
        <v>776</v>
      </c>
      <c r="G15116" t="s">
        <v>45</v>
      </c>
      <c r="H15116" t="s">
        <v>37</v>
      </c>
      <c r="I15116">
        <v>17.71</v>
      </c>
      <c r="J15116">
        <v>3</v>
      </c>
      <c r="K15116">
        <v>7565</v>
      </c>
      <c r="L15116" t="s">
        <v>471</v>
      </c>
      <c r="M15116" s="2">
        <f>+Table3[[#This Row],[CHW]]/Table3[[#This Row],[Count of Airbill Number]]</f>
        <v>5.9033333333333333</v>
      </c>
    </row>
    <row r="15117" spans="2:13">
      <c r="B15117" t="s">
        <v>20</v>
      </c>
      <c r="C15117" t="s">
        <v>21</v>
      </c>
      <c r="D15117" t="s">
        <v>22</v>
      </c>
      <c r="E15117" t="s">
        <v>777</v>
      </c>
      <c r="F15117" t="s">
        <v>777</v>
      </c>
      <c r="G15117" t="s">
        <v>97</v>
      </c>
      <c r="H15117" t="s">
        <v>638</v>
      </c>
      <c r="I15117">
        <v>17.71</v>
      </c>
      <c r="J15117">
        <v>2</v>
      </c>
      <c r="K15117">
        <v>7566</v>
      </c>
      <c r="L15117" t="s">
        <v>471</v>
      </c>
      <c r="M15117" s="2">
        <f>+Table3[[#This Row],[CHW]]/Table3[[#This Row],[Count of Airbill Number]]</f>
        <v>8.8550000000000004</v>
      </c>
    </row>
    <row r="15118" spans="2:13">
      <c r="B15118" t="s">
        <v>20</v>
      </c>
      <c r="C15118" t="s">
        <v>472</v>
      </c>
      <c r="D15118" t="s">
        <v>22</v>
      </c>
      <c r="E15118" t="s">
        <v>776</v>
      </c>
      <c r="F15118" t="s">
        <v>778</v>
      </c>
      <c r="G15118" t="s">
        <v>116</v>
      </c>
      <c r="H15118" t="s">
        <v>51</v>
      </c>
      <c r="I15118">
        <v>17.661386</v>
      </c>
      <c r="J15118">
        <v>2</v>
      </c>
      <c r="K15118">
        <v>7567</v>
      </c>
      <c r="L15118" t="s">
        <v>471</v>
      </c>
      <c r="M15118" s="2">
        <f>+Table3[[#This Row],[CHW]]/Table3[[#This Row],[Count of Airbill Number]]</f>
        <v>8.8306930000000001</v>
      </c>
    </row>
    <row r="15119" spans="2:13">
      <c r="B15119" t="s">
        <v>20</v>
      </c>
      <c r="C15119" t="s">
        <v>21</v>
      </c>
      <c r="D15119" t="s">
        <v>22</v>
      </c>
      <c r="E15119" t="s">
        <v>776</v>
      </c>
      <c r="F15119" t="s">
        <v>776</v>
      </c>
      <c r="G15119" t="s">
        <v>43</v>
      </c>
      <c r="H15119" t="s">
        <v>49</v>
      </c>
      <c r="I15119">
        <v>17.636959999999998</v>
      </c>
      <c r="J15119">
        <v>3</v>
      </c>
      <c r="K15119">
        <v>7568</v>
      </c>
      <c r="L15119" t="s">
        <v>471</v>
      </c>
      <c r="M15119" s="2">
        <f>+Table3[[#This Row],[CHW]]/Table3[[#This Row],[Count of Airbill Number]]</f>
        <v>5.8789866666666661</v>
      </c>
    </row>
    <row r="15120" spans="2:13">
      <c r="B15120" t="s">
        <v>20</v>
      </c>
      <c r="C15120" t="s">
        <v>21</v>
      </c>
      <c r="D15120" t="s">
        <v>22</v>
      </c>
      <c r="E15120" t="s">
        <v>777</v>
      </c>
      <c r="F15120" t="s">
        <v>777</v>
      </c>
      <c r="G15120" t="s">
        <v>290</v>
      </c>
      <c r="H15120" t="s">
        <v>608</v>
      </c>
      <c r="I15120">
        <v>17.600000000000001</v>
      </c>
      <c r="J15120">
        <v>4</v>
      </c>
      <c r="K15120">
        <v>7569</v>
      </c>
      <c r="L15120" t="s">
        <v>471</v>
      </c>
      <c r="M15120" s="2">
        <f>+Table3[[#This Row],[CHW]]/Table3[[#This Row],[Count of Airbill Number]]</f>
        <v>4.4000000000000004</v>
      </c>
    </row>
    <row r="15121" spans="2:13">
      <c r="B15121" t="s">
        <v>20</v>
      </c>
      <c r="C15121" t="s">
        <v>472</v>
      </c>
      <c r="D15121" t="s">
        <v>22</v>
      </c>
      <c r="E15121" t="s">
        <v>776</v>
      </c>
      <c r="F15121" t="s">
        <v>778</v>
      </c>
      <c r="G15121" t="s">
        <v>37</v>
      </c>
      <c r="H15121" t="s">
        <v>261</v>
      </c>
      <c r="I15121">
        <v>17.55</v>
      </c>
      <c r="J15121">
        <v>4</v>
      </c>
      <c r="K15121">
        <v>7570</v>
      </c>
      <c r="L15121" t="s">
        <v>471</v>
      </c>
      <c r="M15121" s="2">
        <f>+Table3[[#This Row],[CHW]]/Table3[[#This Row],[Count of Airbill Number]]</f>
        <v>4.3875000000000002</v>
      </c>
    </row>
    <row r="15122" spans="2:13">
      <c r="B15122" t="s">
        <v>20</v>
      </c>
      <c r="C15122" t="s">
        <v>472</v>
      </c>
      <c r="D15122" t="s">
        <v>22</v>
      </c>
      <c r="E15122" t="s">
        <v>776</v>
      </c>
      <c r="F15122" t="s">
        <v>776</v>
      </c>
      <c r="G15122" t="s">
        <v>508</v>
      </c>
      <c r="H15122" t="s">
        <v>503</v>
      </c>
      <c r="I15122">
        <v>17.5</v>
      </c>
      <c r="J15122">
        <v>3</v>
      </c>
      <c r="K15122">
        <v>7571</v>
      </c>
      <c r="L15122" t="s">
        <v>471</v>
      </c>
      <c r="M15122" s="2">
        <f>+Table3[[#This Row],[CHW]]/Table3[[#This Row],[Count of Airbill Number]]</f>
        <v>5.833333333333333</v>
      </c>
    </row>
    <row r="15123" spans="2:13">
      <c r="B15123" t="s">
        <v>20</v>
      </c>
      <c r="C15123" t="s">
        <v>472</v>
      </c>
      <c r="D15123" t="s">
        <v>22</v>
      </c>
      <c r="E15123" t="s">
        <v>778</v>
      </c>
      <c r="F15123" t="s">
        <v>778</v>
      </c>
      <c r="G15123" t="s">
        <v>86</v>
      </c>
      <c r="H15123" t="s">
        <v>291</v>
      </c>
      <c r="I15123">
        <v>17.5</v>
      </c>
      <c r="J15123">
        <v>2</v>
      </c>
      <c r="K15123">
        <v>7572</v>
      </c>
      <c r="L15123" t="s">
        <v>471</v>
      </c>
      <c r="M15123" s="2">
        <f>+Table3[[#This Row],[CHW]]/Table3[[#This Row],[Count of Airbill Number]]</f>
        <v>8.75</v>
      </c>
    </row>
    <row r="15124" spans="2:13">
      <c r="B15124" t="s">
        <v>20</v>
      </c>
      <c r="C15124" t="s">
        <v>472</v>
      </c>
      <c r="D15124" t="s">
        <v>22</v>
      </c>
      <c r="E15124" t="s">
        <v>776</v>
      </c>
      <c r="F15124" t="s">
        <v>778</v>
      </c>
      <c r="G15124" t="s">
        <v>566</v>
      </c>
      <c r="H15124" t="s">
        <v>153</v>
      </c>
      <c r="I15124">
        <v>17.5</v>
      </c>
      <c r="J15124">
        <v>1</v>
      </c>
      <c r="K15124">
        <v>7573</v>
      </c>
      <c r="L15124" t="s">
        <v>471</v>
      </c>
      <c r="M15124" s="2">
        <f>+Table3[[#This Row],[CHW]]/Table3[[#This Row],[Count of Airbill Number]]</f>
        <v>17.5</v>
      </c>
    </row>
    <row r="15125" spans="2:13">
      <c r="B15125" t="s">
        <v>20</v>
      </c>
      <c r="C15125" t="s">
        <v>472</v>
      </c>
      <c r="D15125" t="s">
        <v>22</v>
      </c>
      <c r="E15125" t="s">
        <v>776</v>
      </c>
      <c r="F15125" t="s">
        <v>778</v>
      </c>
      <c r="G15125" t="s">
        <v>33</v>
      </c>
      <c r="H15125" t="s">
        <v>153</v>
      </c>
      <c r="I15125">
        <v>17.47</v>
      </c>
      <c r="J15125">
        <v>1</v>
      </c>
      <c r="K15125">
        <v>7574</v>
      </c>
      <c r="L15125" t="s">
        <v>471</v>
      </c>
      <c r="M15125" s="2">
        <f>+Table3[[#This Row],[CHW]]/Table3[[#This Row],[Count of Airbill Number]]</f>
        <v>17.47</v>
      </c>
    </row>
    <row r="15126" spans="2:13">
      <c r="B15126" t="s">
        <v>20</v>
      </c>
      <c r="C15126" t="s">
        <v>21</v>
      </c>
      <c r="D15126" t="s">
        <v>22</v>
      </c>
      <c r="E15126" t="s">
        <v>777</v>
      </c>
      <c r="F15126" t="s">
        <v>777</v>
      </c>
      <c r="G15126" t="s">
        <v>44</v>
      </c>
      <c r="H15126" t="s">
        <v>417</v>
      </c>
      <c r="I15126">
        <v>17.420000000000002</v>
      </c>
      <c r="J15126">
        <v>3</v>
      </c>
      <c r="K15126">
        <v>7575</v>
      </c>
      <c r="L15126" t="s">
        <v>471</v>
      </c>
      <c r="M15126" s="2">
        <f>+Table3[[#This Row],[CHW]]/Table3[[#This Row],[Count of Airbill Number]]</f>
        <v>5.8066666666666675</v>
      </c>
    </row>
    <row r="15127" spans="2:13">
      <c r="B15127" t="s">
        <v>20</v>
      </c>
      <c r="C15127" t="s">
        <v>21</v>
      </c>
      <c r="D15127" t="s">
        <v>22</v>
      </c>
      <c r="E15127" t="s">
        <v>776</v>
      </c>
      <c r="F15127" t="s">
        <v>778</v>
      </c>
      <c r="G15127" t="s">
        <v>192</v>
      </c>
      <c r="H15127" t="s">
        <v>51</v>
      </c>
      <c r="I15127">
        <v>17.399999999999999</v>
      </c>
      <c r="J15127">
        <v>2</v>
      </c>
      <c r="K15127">
        <v>7576</v>
      </c>
      <c r="L15127" t="s">
        <v>471</v>
      </c>
      <c r="M15127" s="2">
        <f>+Table3[[#This Row],[CHW]]/Table3[[#This Row],[Count of Airbill Number]]</f>
        <v>8.6999999999999993</v>
      </c>
    </row>
    <row r="15128" spans="2:13">
      <c r="B15128" t="s">
        <v>20</v>
      </c>
      <c r="C15128" t="s">
        <v>21</v>
      </c>
      <c r="D15128" t="s">
        <v>22</v>
      </c>
      <c r="E15128" t="s">
        <v>777</v>
      </c>
      <c r="F15128" t="s">
        <v>778</v>
      </c>
      <c r="G15128" t="s">
        <v>230</v>
      </c>
      <c r="H15128" t="s">
        <v>51</v>
      </c>
      <c r="I15128">
        <v>17.3</v>
      </c>
      <c r="J15128">
        <v>5</v>
      </c>
      <c r="K15128">
        <v>7577</v>
      </c>
      <c r="L15128" t="s">
        <v>471</v>
      </c>
      <c r="M15128" s="2">
        <f>+Table3[[#This Row],[CHW]]/Table3[[#This Row],[Count of Airbill Number]]</f>
        <v>3.46</v>
      </c>
    </row>
    <row r="15129" spans="2:13">
      <c r="B15129" t="s">
        <v>20</v>
      </c>
      <c r="C15129" t="s">
        <v>21</v>
      </c>
      <c r="D15129" t="s">
        <v>22</v>
      </c>
      <c r="E15129" t="s">
        <v>776</v>
      </c>
      <c r="F15129" t="s">
        <v>777</v>
      </c>
      <c r="G15129" t="s">
        <v>85</v>
      </c>
      <c r="H15129" t="s">
        <v>44</v>
      </c>
      <c r="I15129">
        <v>17.3</v>
      </c>
      <c r="J15129">
        <v>15</v>
      </c>
      <c r="K15129">
        <v>7578</v>
      </c>
      <c r="L15129" t="s">
        <v>471</v>
      </c>
      <c r="M15129" s="2">
        <f>+Table3[[#This Row],[CHW]]/Table3[[#This Row],[Count of Airbill Number]]</f>
        <v>1.1533333333333333</v>
      </c>
    </row>
    <row r="15130" spans="2:13">
      <c r="B15130" t="s">
        <v>20</v>
      </c>
      <c r="C15130" t="s">
        <v>21</v>
      </c>
      <c r="D15130" t="s">
        <v>22</v>
      </c>
      <c r="E15130" t="s">
        <v>776</v>
      </c>
      <c r="F15130" t="s">
        <v>777</v>
      </c>
      <c r="G15130" t="s">
        <v>37</v>
      </c>
      <c r="H15130" t="s">
        <v>179</v>
      </c>
      <c r="I15130">
        <v>17.260000000000002</v>
      </c>
      <c r="J15130">
        <v>9</v>
      </c>
      <c r="K15130">
        <v>7579</v>
      </c>
      <c r="L15130" t="s">
        <v>471</v>
      </c>
      <c r="M15130" s="2">
        <f>+Table3[[#This Row],[CHW]]/Table3[[#This Row],[Count of Airbill Number]]</f>
        <v>1.917777777777778</v>
      </c>
    </row>
    <row r="15131" spans="2:13">
      <c r="B15131" t="s">
        <v>20</v>
      </c>
      <c r="C15131" t="s">
        <v>472</v>
      </c>
      <c r="D15131" t="s">
        <v>22</v>
      </c>
      <c r="E15131" t="s">
        <v>776</v>
      </c>
      <c r="F15131" t="s">
        <v>778</v>
      </c>
      <c r="G15131" t="s">
        <v>66</v>
      </c>
      <c r="H15131" t="s">
        <v>206</v>
      </c>
      <c r="I15131">
        <v>17.25</v>
      </c>
      <c r="J15131">
        <v>1</v>
      </c>
      <c r="K15131">
        <v>7580</v>
      </c>
      <c r="L15131" t="s">
        <v>471</v>
      </c>
      <c r="M15131" s="2">
        <f>+Table3[[#This Row],[CHW]]/Table3[[#This Row],[Count of Airbill Number]]</f>
        <v>17.25</v>
      </c>
    </row>
    <row r="15132" spans="2:13">
      <c r="B15132" t="s">
        <v>20</v>
      </c>
      <c r="C15132" t="s">
        <v>21</v>
      </c>
      <c r="D15132" t="s">
        <v>22</v>
      </c>
      <c r="E15132" t="s">
        <v>776</v>
      </c>
      <c r="F15132" t="s">
        <v>778</v>
      </c>
      <c r="G15132" t="s">
        <v>37</v>
      </c>
      <c r="H15132" t="s">
        <v>210</v>
      </c>
      <c r="I15132">
        <v>17.21</v>
      </c>
      <c r="J15132">
        <v>9</v>
      </c>
      <c r="K15132">
        <v>7581</v>
      </c>
      <c r="L15132" t="s">
        <v>471</v>
      </c>
      <c r="M15132" s="2">
        <f>+Table3[[#This Row],[CHW]]/Table3[[#This Row],[Count of Airbill Number]]</f>
        <v>1.9122222222222223</v>
      </c>
    </row>
    <row r="15133" spans="2:13">
      <c r="B15133" t="s">
        <v>35</v>
      </c>
      <c r="C15133" t="s">
        <v>472</v>
      </c>
      <c r="D15133" t="s">
        <v>36</v>
      </c>
      <c r="E15133" t="s">
        <v>776</v>
      </c>
      <c r="F15133" t="s">
        <v>776</v>
      </c>
      <c r="G15133" t="s">
        <v>32</v>
      </c>
      <c r="H15133" t="s">
        <v>94</v>
      </c>
      <c r="I15133">
        <v>17.2</v>
      </c>
      <c r="J15133">
        <v>2</v>
      </c>
      <c r="K15133">
        <v>7582</v>
      </c>
      <c r="L15133" t="s">
        <v>471</v>
      </c>
      <c r="M15133" s="2">
        <f>+Table3[[#This Row],[CHW]]/Table3[[#This Row],[Count of Airbill Number]]</f>
        <v>8.6</v>
      </c>
    </row>
    <row r="15134" spans="2:13">
      <c r="B15134" t="s">
        <v>20</v>
      </c>
      <c r="C15134" t="s">
        <v>21</v>
      </c>
      <c r="D15134" t="s">
        <v>36</v>
      </c>
      <c r="E15134" t="s">
        <v>776</v>
      </c>
      <c r="F15134" t="s">
        <v>776</v>
      </c>
      <c r="G15134" t="s">
        <v>66</v>
      </c>
      <c r="H15134" t="s">
        <v>49</v>
      </c>
      <c r="I15134">
        <v>17.100000000000001</v>
      </c>
      <c r="J15134">
        <v>14</v>
      </c>
      <c r="K15134">
        <v>7583</v>
      </c>
      <c r="L15134" t="s">
        <v>471</v>
      </c>
      <c r="M15134" s="2">
        <f>+Table3[[#This Row],[CHW]]/Table3[[#This Row],[Count of Airbill Number]]</f>
        <v>1.2214285714285715</v>
      </c>
    </row>
    <row r="15135" spans="2:13">
      <c r="B15135" t="s">
        <v>20</v>
      </c>
      <c r="C15135" t="s">
        <v>472</v>
      </c>
      <c r="D15135" t="s">
        <v>22</v>
      </c>
      <c r="E15135" t="s">
        <v>776</v>
      </c>
      <c r="F15135" t="s">
        <v>776</v>
      </c>
      <c r="G15135" t="s">
        <v>166</v>
      </c>
      <c r="H15135" t="s">
        <v>37</v>
      </c>
      <c r="I15135">
        <v>17.063859999999998</v>
      </c>
      <c r="J15135">
        <v>2</v>
      </c>
      <c r="K15135">
        <v>7584</v>
      </c>
      <c r="L15135" t="s">
        <v>471</v>
      </c>
      <c r="M15135" s="2">
        <f>+Table3[[#This Row],[CHW]]/Table3[[#This Row],[Count of Airbill Number]]</f>
        <v>8.5319299999999991</v>
      </c>
    </row>
    <row r="15136" spans="2:13">
      <c r="B15136" t="s">
        <v>20</v>
      </c>
      <c r="C15136" t="s">
        <v>472</v>
      </c>
      <c r="D15136" t="s">
        <v>22</v>
      </c>
      <c r="E15136" t="s">
        <v>776</v>
      </c>
      <c r="F15136" t="s">
        <v>776</v>
      </c>
      <c r="G15136" t="s">
        <v>64</v>
      </c>
      <c r="H15136" t="s">
        <v>43</v>
      </c>
      <c r="I15136">
        <v>17.059999999999999</v>
      </c>
      <c r="J15136">
        <v>1</v>
      </c>
      <c r="K15136">
        <v>7585</v>
      </c>
      <c r="L15136" t="s">
        <v>471</v>
      </c>
      <c r="M15136" s="2">
        <f>+Table3[[#This Row],[CHW]]/Table3[[#This Row],[Count of Airbill Number]]</f>
        <v>17.059999999999999</v>
      </c>
    </row>
    <row r="15137" spans="2:13">
      <c r="B15137" t="s">
        <v>35</v>
      </c>
      <c r="C15137" t="s">
        <v>472</v>
      </c>
      <c r="D15137" t="s">
        <v>36</v>
      </c>
      <c r="E15137" t="s">
        <v>778</v>
      </c>
      <c r="F15137" t="s">
        <v>776</v>
      </c>
      <c r="G15137" t="s">
        <v>185</v>
      </c>
      <c r="H15137" t="s">
        <v>123</v>
      </c>
      <c r="I15137">
        <v>17</v>
      </c>
      <c r="J15137">
        <v>1</v>
      </c>
      <c r="K15137">
        <v>7586</v>
      </c>
      <c r="L15137" t="s">
        <v>471</v>
      </c>
      <c r="M15137" s="2">
        <f>+Table3[[#This Row],[CHW]]/Table3[[#This Row],[Count of Airbill Number]]</f>
        <v>17</v>
      </c>
    </row>
    <row r="15138" spans="2:13">
      <c r="B15138" t="s">
        <v>35</v>
      </c>
      <c r="C15138" t="s">
        <v>472</v>
      </c>
      <c r="D15138" t="s">
        <v>36</v>
      </c>
      <c r="E15138" t="s">
        <v>778</v>
      </c>
      <c r="F15138" t="s">
        <v>778</v>
      </c>
      <c r="G15138" t="s">
        <v>173</v>
      </c>
      <c r="H15138" t="s">
        <v>353</v>
      </c>
      <c r="I15138">
        <v>17</v>
      </c>
      <c r="J15138">
        <v>1</v>
      </c>
      <c r="K15138">
        <v>7587</v>
      </c>
      <c r="L15138" t="s">
        <v>471</v>
      </c>
      <c r="M15138" s="2">
        <f>+Table3[[#This Row],[CHW]]/Table3[[#This Row],[Count of Airbill Number]]</f>
        <v>17</v>
      </c>
    </row>
    <row r="15139" spans="2:13">
      <c r="B15139" t="s">
        <v>35</v>
      </c>
      <c r="C15139" t="s">
        <v>472</v>
      </c>
      <c r="D15139" t="s">
        <v>36</v>
      </c>
      <c r="E15139" t="s">
        <v>778</v>
      </c>
      <c r="F15139" t="s">
        <v>778</v>
      </c>
      <c r="G15139" t="s">
        <v>51</v>
      </c>
      <c r="H15139" t="s">
        <v>629</v>
      </c>
      <c r="I15139">
        <v>17</v>
      </c>
      <c r="J15139">
        <v>1</v>
      </c>
      <c r="K15139">
        <v>7588</v>
      </c>
      <c r="L15139" t="s">
        <v>471</v>
      </c>
      <c r="M15139" s="2">
        <f>+Table3[[#This Row],[CHW]]/Table3[[#This Row],[Count of Airbill Number]]</f>
        <v>17</v>
      </c>
    </row>
    <row r="15140" spans="2:13">
      <c r="B15140" t="s">
        <v>35</v>
      </c>
      <c r="C15140" t="s">
        <v>472</v>
      </c>
      <c r="D15140" t="s">
        <v>36</v>
      </c>
      <c r="E15140" t="s">
        <v>776</v>
      </c>
      <c r="F15140" t="s">
        <v>776</v>
      </c>
      <c r="G15140" t="s">
        <v>89</v>
      </c>
      <c r="H15140" t="s">
        <v>32</v>
      </c>
      <c r="I15140">
        <v>17</v>
      </c>
      <c r="J15140">
        <v>1</v>
      </c>
      <c r="K15140">
        <v>7589</v>
      </c>
      <c r="L15140" t="s">
        <v>471</v>
      </c>
      <c r="M15140" s="2">
        <f>+Table3[[#This Row],[CHW]]/Table3[[#This Row],[Count of Airbill Number]]</f>
        <v>17</v>
      </c>
    </row>
    <row r="15141" spans="2:13">
      <c r="B15141" t="s">
        <v>20</v>
      </c>
      <c r="C15141" t="s">
        <v>21</v>
      </c>
      <c r="D15141" t="s">
        <v>22</v>
      </c>
      <c r="E15141" t="s">
        <v>778</v>
      </c>
      <c r="F15141" t="s">
        <v>776</v>
      </c>
      <c r="G15141" t="s">
        <v>327</v>
      </c>
      <c r="H15141" t="s">
        <v>37</v>
      </c>
      <c r="I15141">
        <v>17</v>
      </c>
      <c r="J15141">
        <v>15</v>
      </c>
      <c r="K15141">
        <v>7590</v>
      </c>
      <c r="L15141" t="s">
        <v>471</v>
      </c>
      <c r="M15141" s="2">
        <f>+Table3[[#This Row],[CHW]]/Table3[[#This Row],[Count of Airbill Number]]</f>
        <v>1.1333333333333333</v>
      </c>
    </row>
    <row r="15142" spans="2:13">
      <c r="B15142" t="s">
        <v>20</v>
      </c>
      <c r="C15142" t="s">
        <v>21</v>
      </c>
      <c r="D15142" t="s">
        <v>22</v>
      </c>
      <c r="E15142" t="s">
        <v>778</v>
      </c>
      <c r="F15142" t="s">
        <v>776</v>
      </c>
      <c r="G15142" t="s">
        <v>173</v>
      </c>
      <c r="H15142" t="s">
        <v>66</v>
      </c>
      <c r="I15142">
        <v>17</v>
      </c>
      <c r="J15142">
        <v>14</v>
      </c>
      <c r="K15142">
        <v>7591</v>
      </c>
      <c r="L15142" t="s">
        <v>471</v>
      </c>
      <c r="M15142" s="2">
        <f>+Table3[[#This Row],[CHW]]/Table3[[#This Row],[Count of Airbill Number]]</f>
        <v>1.2142857142857142</v>
      </c>
    </row>
    <row r="15143" spans="2:13">
      <c r="B15143" t="s">
        <v>20</v>
      </c>
      <c r="C15143" t="s">
        <v>21</v>
      </c>
      <c r="D15143" t="s">
        <v>22</v>
      </c>
      <c r="E15143" t="s">
        <v>776</v>
      </c>
      <c r="F15143" t="s">
        <v>777</v>
      </c>
      <c r="G15143" t="s">
        <v>122</v>
      </c>
      <c r="H15143" t="s">
        <v>290</v>
      </c>
      <c r="I15143">
        <v>17</v>
      </c>
      <c r="J15143">
        <v>2</v>
      </c>
      <c r="K15143">
        <v>7592</v>
      </c>
      <c r="L15143" t="s">
        <v>471</v>
      </c>
      <c r="M15143" s="2">
        <f>+Table3[[#This Row],[CHW]]/Table3[[#This Row],[Count of Airbill Number]]</f>
        <v>8.5</v>
      </c>
    </row>
    <row r="15144" spans="2:13">
      <c r="B15144" t="s">
        <v>20</v>
      </c>
      <c r="C15144" t="s">
        <v>21</v>
      </c>
      <c r="D15144" t="s">
        <v>22</v>
      </c>
      <c r="E15144" t="s">
        <v>778</v>
      </c>
      <c r="F15144" t="s">
        <v>778</v>
      </c>
      <c r="G15144" t="s">
        <v>62</v>
      </c>
      <c r="H15144" t="s">
        <v>528</v>
      </c>
      <c r="I15144">
        <v>17</v>
      </c>
      <c r="J15144">
        <v>1</v>
      </c>
      <c r="K15144">
        <v>7593</v>
      </c>
      <c r="L15144" t="s">
        <v>471</v>
      </c>
      <c r="M15144" s="2">
        <f>+Table3[[#This Row],[CHW]]/Table3[[#This Row],[Count of Airbill Number]]</f>
        <v>17</v>
      </c>
    </row>
    <row r="15145" spans="2:13">
      <c r="B15145" t="s">
        <v>20</v>
      </c>
      <c r="C15145" t="s">
        <v>21</v>
      </c>
      <c r="D15145" t="s">
        <v>22</v>
      </c>
      <c r="E15145" t="s">
        <v>778</v>
      </c>
      <c r="F15145" t="s">
        <v>777</v>
      </c>
      <c r="G15145" t="s">
        <v>81</v>
      </c>
      <c r="H15145" t="s">
        <v>360</v>
      </c>
      <c r="I15145">
        <v>17</v>
      </c>
      <c r="J15145">
        <v>7</v>
      </c>
      <c r="K15145">
        <v>7594</v>
      </c>
      <c r="L15145" t="s">
        <v>471</v>
      </c>
      <c r="M15145" s="2">
        <f>+Table3[[#This Row],[CHW]]/Table3[[#This Row],[Count of Airbill Number]]</f>
        <v>2.4285714285714284</v>
      </c>
    </row>
    <row r="15146" spans="2:13">
      <c r="B15146" t="s">
        <v>20</v>
      </c>
      <c r="C15146" t="s">
        <v>21</v>
      </c>
      <c r="D15146" t="s">
        <v>22</v>
      </c>
      <c r="E15146" t="s">
        <v>776</v>
      </c>
      <c r="F15146" t="s">
        <v>776</v>
      </c>
      <c r="G15146" t="s">
        <v>66</v>
      </c>
      <c r="H15146" t="s">
        <v>33</v>
      </c>
      <c r="I15146">
        <v>17</v>
      </c>
      <c r="J15146">
        <v>13</v>
      </c>
      <c r="K15146">
        <v>7595</v>
      </c>
      <c r="L15146" t="s">
        <v>471</v>
      </c>
      <c r="M15146" s="2">
        <f>+Table3[[#This Row],[CHW]]/Table3[[#This Row],[Count of Airbill Number]]</f>
        <v>1.3076923076923077</v>
      </c>
    </row>
    <row r="15147" spans="2:13">
      <c r="B15147" t="s">
        <v>20</v>
      </c>
      <c r="C15147" t="s">
        <v>21</v>
      </c>
      <c r="D15147" t="s">
        <v>22</v>
      </c>
      <c r="E15147" t="s">
        <v>776</v>
      </c>
      <c r="F15147" t="s">
        <v>777</v>
      </c>
      <c r="G15147" t="s">
        <v>66</v>
      </c>
      <c r="H15147" t="s">
        <v>106</v>
      </c>
      <c r="I15147">
        <v>17</v>
      </c>
      <c r="J15147">
        <v>6</v>
      </c>
      <c r="K15147">
        <v>7596</v>
      </c>
      <c r="L15147" t="s">
        <v>471</v>
      </c>
      <c r="M15147" s="2">
        <f>+Table3[[#This Row],[CHW]]/Table3[[#This Row],[Count of Airbill Number]]</f>
        <v>2.8333333333333335</v>
      </c>
    </row>
    <row r="15148" spans="2:13">
      <c r="B15148" t="s">
        <v>20</v>
      </c>
      <c r="C15148" t="s">
        <v>21</v>
      </c>
      <c r="D15148" t="s">
        <v>22</v>
      </c>
      <c r="E15148" t="s">
        <v>776</v>
      </c>
      <c r="F15148" t="s">
        <v>776</v>
      </c>
      <c r="G15148" t="s">
        <v>37</v>
      </c>
      <c r="H15148" t="s">
        <v>95</v>
      </c>
      <c r="I15148">
        <v>17</v>
      </c>
      <c r="J15148">
        <v>4</v>
      </c>
      <c r="K15148">
        <v>7597</v>
      </c>
      <c r="L15148" t="s">
        <v>471</v>
      </c>
      <c r="M15148" s="2">
        <f>+Table3[[#This Row],[CHW]]/Table3[[#This Row],[Count of Airbill Number]]</f>
        <v>4.25</v>
      </c>
    </row>
    <row r="15149" spans="2:13">
      <c r="B15149" t="s">
        <v>20</v>
      </c>
      <c r="C15149" t="s">
        <v>21</v>
      </c>
      <c r="D15149" t="s">
        <v>22</v>
      </c>
      <c r="E15149" t="s">
        <v>778</v>
      </c>
      <c r="F15149" t="s">
        <v>778</v>
      </c>
      <c r="G15149" t="s">
        <v>90</v>
      </c>
      <c r="H15149" t="s">
        <v>113</v>
      </c>
      <c r="I15149">
        <v>17</v>
      </c>
      <c r="J15149">
        <v>13</v>
      </c>
      <c r="K15149">
        <v>7598</v>
      </c>
      <c r="L15149" t="s">
        <v>471</v>
      </c>
      <c r="M15149" s="2">
        <f>+Table3[[#This Row],[CHW]]/Table3[[#This Row],[Count of Airbill Number]]</f>
        <v>1.3076923076923077</v>
      </c>
    </row>
    <row r="15150" spans="2:13">
      <c r="B15150" t="s">
        <v>20</v>
      </c>
      <c r="C15150" t="s">
        <v>21</v>
      </c>
      <c r="D15150" t="s">
        <v>22</v>
      </c>
      <c r="E15150" t="s">
        <v>777</v>
      </c>
      <c r="F15150" t="s">
        <v>778</v>
      </c>
      <c r="G15150" t="s">
        <v>52</v>
      </c>
      <c r="H15150" t="s">
        <v>112</v>
      </c>
      <c r="I15150">
        <v>17</v>
      </c>
      <c r="J15150">
        <v>17</v>
      </c>
      <c r="K15150">
        <v>7599</v>
      </c>
      <c r="L15150" t="s">
        <v>471</v>
      </c>
      <c r="M15150" s="2">
        <f>+Table3[[#This Row],[CHW]]/Table3[[#This Row],[Count of Airbill Number]]</f>
        <v>1</v>
      </c>
    </row>
    <row r="15151" spans="2:13">
      <c r="B15151" t="s">
        <v>20</v>
      </c>
      <c r="C15151" t="s">
        <v>21</v>
      </c>
      <c r="D15151" t="s">
        <v>22</v>
      </c>
      <c r="E15151" t="s">
        <v>777</v>
      </c>
      <c r="F15151" t="s">
        <v>778</v>
      </c>
      <c r="G15151" t="s">
        <v>27</v>
      </c>
      <c r="H15151" t="s">
        <v>81</v>
      </c>
      <c r="I15151">
        <v>17</v>
      </c>
      <c r="J15151">
        <v>17</v>
      </c>
      <c r="K15151">
        <v>7600</v>
      </c>
      <c r="L15151" t="s">
        <v>471</v>
      </c>
      <c r="M15151" s="2">
        <f>+Table3[[#This Row],[CHW]]/Table3[[#This Row],[Count of Airbill Number]]</f>
        <v>1</v>
      </c>
    </row>
    <row r="15152" spans="2:13">
      <c r="B15152" t="s">
        <v>20</v>
      </c>
      <c r="C15152" t="s">
        <v>21</v>
      </c>
      <c r="D15152" t="s">
        <v>22</v>
      </c>
      <c r="E15152" t="s">
        <v>777</v>
      </c>
      <c r="F15152" t="s">
        <v>776</v>
      </c>
      <c r="G15152" t="s">
        <v>27</v>
      </c>
      <c r="H15152" t="s">
        <v>85</v>
      </c>
      <c r="I15152">
        <v>17</v>
      </c>
      <c r="J15152">
        <v>4</v>
      </c>
      <c r="K15152">
        <v>7601</v>
      </c>
      <c r="L15152" t="s">
        <v>471</v>
      </c>
      <c r="M15152" s="2">
        <f>+Table3[[#This Row],[CHW]]/Table3[[#This Row],[Count of Airbill Number]]</f>
        <v>4.25</v>
      </c>
    </row>
    <row r="15153" spans="2:13">
      <c r="B15153" t="s">
        <v>20</v>
      </c>
      <c r="C15153" t="s">
        <v>21</v>
      </c>
      <c r="D15153" t="s">
        <v>22</v>
      </c>
      <c r="E15153" t="s">
        <v>777</v>
      </c>
      <c r="F15153" t="s">
        <v>776</v>
      </c>
      <c r="G15153" t="s">
        <v>27</v>
      </c>
      <c r="H15153" t="s">
        <v>312</v>
      </c>
      <c r="I15153">
        <v>17</v>
      </c>
      <c r="J15153">
        <v>5</v>
      </c>
      <c r="K15153">
        <v>7602</v>
      </c>
      <c r="L15153" t="s">
        <v>471</v>
      </c>
      <c r="M15153" s="2">
        <f>+Table3[[#This Row],[CHW]]/Table3[[#This Row],[Count of Airbill Number]]</f>
        <v>3.4</v>
      </c>
    </row>
    <row r="15154" spans="2:13">
      <c r="B15154" t="s">
        <v>20</v>
      </c>
      <c r="C15154" t="s">
        <v>21</v>
      </c>
      <c r="D15154" t="s">
        <v>22</v>
      </c>
      <c r="E15154" t="s">
        <v>777</v>
      </c>
      <c r="F15154" t="s">
        <v>777</v>
      </c>
      <c r="G15154" t="s">
        <v>551</v>
      </c>
      <c r="H15154" t="s">
        <v>274</v>
      </c>
      <c r="I15154">
        <v>17</v>
      </c>
      <c r="J15154">
        <v>15</v>
      </c>
      <c r="K15154">
        <v>7603</v>
      </c>
      <c r="L15154" t="s">
        <v>471</v>
      </c>
      <c r="M15154" s="2">
        <f>+Table3[[#This Row],[CHW]]/Table3[[#This Row],[Count of Airbill Number]]</f>
        <v>1.1333333333333333</v>
      </c>
    </row>
    <row r="15155" spans="2:13">
      <c r="B15155" t="s">
        <v>20</v>
      </c>
      <c r="C15155" t="s">
        <v>21</v>
      </c>
      <c r="D15155" t="s">
        <v>36</v>
      </c>
      <c r="E15155" t="s">
        <v>778</v>
      </c>
      <c r="F15155" t="s">
        <v>778</v>
      </c>
      <c r="G15155" t="s">
        <v>51</v>
      </c>
      <c r="H15155" t="s">
        <v>86</v>
      </c>
      <c r="I15155">
        <v>17</v>
      </c>
      <c r="J15155">
        <v>9</v>
      </c>
      <c r="K15155">
        <v>7604</v>
      </c>
      <c r="L15155" t="s">
        <v>471</v>
      </c>
      <c r="M15155" s="2">
        <f>+Table3[[#This Row],[CHW]]/Table3[[#This Row],[Count of Airbill Number]]</f>
        <v>1.8888888888888888</v>
      </c>
    </row>
    <row r="15156" spans="2:13">
      <c r="B15156" t="s">
        <v>20</v>
      </c>
      <c r="C15156" t="s">
        <v>21</v>
      </c>
      <c r="D15156" t="s">
        <v>36</v>
      </c>
      <c r="E15156" t="s">
        <v>777</v>
      </c>
      <c r="F15156" t="s">
        <v>777</v>
      </c>
      <c r="G15156" t="s">
        <v>259</v>
      </c>
      <c r="H15156" t="s">
        <v>274</v>
      </c>
      <c r="I15156">
        <v>17</v>
      </c>
      <c r="J15156">
        <v>12</v>
      </c>
      <c r="K15156">
        <v>7605</v>
      </c>
      <c r="L15156" t="s">
        <v>471</v>
      </c>
      <c r="M15156" s="2">
        <f>+Table3[[#This Row],[CHW]]/Table3[[#This Row],[Count of Airbill Number]]</f>
        <v>1.4166666666666667</v>
      </c>
    </row>
    <row r="15157" spans="2:13">
      <c r="B15157" t="s">
        <v>20</v>
      </c>
      <c r="C15157" t="s">
        <v>21</v>
      </c>
      <c r="D15157" t="s">
        <v>36</v>
      </c>
      <c r="E15157" t="s">
        <v>777</v>
      </c>
      <c r="F15157" t="s">
        <v>777</v>
      </c>
      <c r="G15157" t="s">
        <v>230</v>
      </c>
      <c r="H15157" t="s">
        <v>29</v>
      </c>
      <c r="I15157">
        <v>17</v>
      </c>
      <c r="J15157">
        <v>17</v>
      </c>
      <c r="K15157">
        <v>7606</v>
      </c>
      <c r="L15157" t="s">
        <v>471</v>
      </c>
      <c r="M15157" s="2">
        <f>+Table3[[#This Row],[CHW]]/Table3[[#This Row],[Count of Airbill Number]]</f>
        <v>1</v>
      </c>
    </row>
    <row r="15158" spans="2:13">
      <c r="B15158" t="s">
        <v>20</v>
      </c>
      <c r="C15158" t="s">
        <v>21</v>
      </c>
      <c r="D15158" t="s">
        <v>36</v>
      </c>
      <c r="E15158" t="s">
        <v>776</v>
      </c>
      <c r="F15158" t="s">
        <v>776</v>
      </c>
      <c r="G15158" t="s">
        <v>37</v>
      </c>
      <c r="H15158" t="s">
        <v>31</v>
      </c>
      <c r="I15158">
        <v>17</v>
      </c>
      <c r="J15158">
        <v>14</v>
      </c>
      <c r="K15158">
        <v>7607</v>
      </c>
      <c r="L15158" t="s">
        <v>471</v>
      </c>
      <c r="M15158" s="2">
        <f>+Table3[[#This Row],[CHW]]/Table3[[#This Row],[Count of Airbill Number]]</f>
        <v>1.2142857142857142</v>
      </c>
    </row>
    <row r="15159" spans="2:13">
      <c r="B15159" t="s">
        <v>20</v>
      </c>
      <c r="C15159" t="s">
        <v>21</v>
      </c>
      <c r="D15159" t="s">
        <v>36</v>
      </c>
      <c r="E15159" t="s">
        <v>777</v>
      </c>
      <c r="F15159" t="s">
        <v>776</v>
      </c>
      <c r="G15159" t="s">
        <v>44</v>
      </c>
      <c r="H15159" t="s">
        <v>66</v>
      </c>
      <c r="I15159">
        <v>17</v>
      </c>
      <c r="J15159">
        <v>2</v>
      </c>
      <c r="K15159">
        <v>7608</v>
      </c>
      <c r="L15159" t="s">
        <v>471</v>
      </c>
      <c r="M15159" s="2">
        <f>+Table3[[#This Row],[CHW]]/Table3[[#This Row],[Count of Airbill Number]]</f>
        <v>8.5</v>
      </c>
    </row>
    <row r="15160" spans="2:13">
      <c r="B15160" t="s">
        <v>20</v>
      </c>
      <c r="C15160" t="s">
        <v>21</v>
      </c>
      <c r="D15160" t="s">
        <v>36</v>
      </c>
      <c r="E15160" t="s">
        <v>777</v>
      </c>
      <c r="F15160" t="s">
        <v>777</v>
      </c>
      <c r="G15160" t="s">
        <v>430</v>
      </c>
      <c r="H15160" t="s">
        <v>55</v>
      </c>
      <c r="I15160">
        <v>17</v>
      </c>
      <c r="J15160">
        <v>9</v>
      </c>
      <c r="K15160">
        <v>7609</v>
      </c>
      <c r="L15160" t="s">
        <v>471</v>
      </c>
      <c r="M15160" s="2">
        <f>+Table3[[#This Row],[CHW]]/Table3[[#This Row],[Count of Airbill Number]]</f>
        <v>1.8888888888888888</v>
      </c>
    </row>
    <row r="15161" spans="2:13">
      <c r="B15161" t="s">
        <v>20</v>
      </c>
      <c r="C15161" t="s">
        <v>472</v>
      </c>
      <c r="D15161" t="s">
        <v>22</v>
      </c>
      <c r="E15161" t="s">
        <v>777</v>
      </c>
      <c r="F15161" t="s">
        <v>777</v>
      </c>
      <c r="G15161" t="s">
        <v>38</v>
      </c>
      <c r="H15161" t="s">
        <v>324</v>
      </c>
      <c r="I15161">
        <v>17</v>
      </c>
      <c r="J15161">
        <v>1</v>
      </c>
      <c r="K15161">
        <v>7610</v>
      </c>
      <c r="L15161" t="s">
        <v>471</v>
      </c>
      <c r="M15161" s="2">
        <f>+Table3[[#This Row],[CHW]]/Table3[[#This Row],[Count of Airbill Number]]</f>
        <v>17</v>
      </c>
    </row>
    <row r="15162" spans="2:13">
      <c r="B15162" t="s">
        <v>20</v>
      </c>
      <c r="C15162" t="s">
        <v>472</v>
      </c>
      <c r="D15162" t="s">
        <v>22</v>
      </c>
      <c r="E15162" t="s">
        <v>777</v>
      </c>
      <c r="F15162" t="s">
        <v>777</v>
      </c>
      <c r="G15162" t="s">
        <v>38</v>
      </c>
      <c r="H15162" t="s">
        <v>631</v>
      </c>
      <c r="I15162">
        <v>17</v>
      </c>
      <c r="J15162">
        <v>1</v>
      </c>
      <c r="K15162">
        <v>7611</v>
      </c>
      <c r="L15162" t="s">
        <v>471</v>
      </c>
      <c r="M15162" s="2">
        <f>+Table3[[#This Row],[CHW]]/Table3[[#This Row],[Count of Airbill Number]]</f>
        <v>17</v>
      </c>
    </row>
    <row r="15163" spans="2:13">
      <c r="B15163" t="s">
        <v>20</v>
      </c>
      <c r="C15163" t="s">
        <v>472</v>
      </c>
      <c r="D15163" t="s">
        <v>22</v>
      </c>
      <c r="E15163" t="s">
        <v>778</v>
      </c>
      <c r="F15163" t="s">
        <v>778</v>
      </c>
      <c r="G15163" t="s">
        <v>113</v>
      </c>
      <c r="H15163" t="s">
        <v>731</v>
      </c>
      <c r="I15163">
        <v>17</v>
      </c>
      <c r="J15163">
        <v>1</v>
      </c>
      <c r="K15163">
        <v>7612</v>
      </c>
      <c r="L15163" t="s">
        <v>471</v>
      </c>
      <c r="M15163" s="2">
        <f>+Table3[[#This Row],[CHW]]/Table3[[#This Row],[Count of Airbill Number]]</f>
        <v>17</v>
      </c>
    </row>
    <row r="15164" spans="2:13">
      <c r="B15164" t="s">
        <v>20</v>
      </c>
      <c r="C15164" t="s">
        <v>472</v>
      </c>
      <c r="D15164" t="s">
        <v>22</v>
      </c>
      <c r="E15164" t="s">
        <v>778</v>
      </c>
      <c r="F15164" t="s">
        <v>777</v>
      </c>
      <c r="G15164" t="s">
        <v>210</v>
      </c>
      <c r="H15164" t="s">
        <v>290</v>
      </c>
      <c r="I15164">
        <v>17</v>
      </c>
      <c r="J15164">
        <v>1</v>
      </c>
      <c r="K15164">
        <v>7613</v>
      </c>
      <c r="L15164" t="s">
        <v>471</v>
      </c>
      <c r="M15164" s="2">
        <f>+Table3[[#This Row],[CHW]]/Table3[[#This Row],[Count of Airbill Number]]</f>
        <v>17</v>
      </c>
    </row>
    <row r="15165" spans="2:13">
      <c r="B15165" t="s">
        <v>20</v>
      </c>
      <c r="C15165" t="s">
        <v>472</v>
      </c>
      <c r="D15165" t="s">
        <v>22</v>
      </c>
      <c r="E15165" t="s">
        <v>778</v>
      </c>
      <c r="F15165" t="s">
        <v>778</v>
      </c>
      <c r="G15165" t="s">
        <v>721</v>
      </c>
      <c r="H15165" t="s">
        <v>283</v>
      </c>
      <c r="I15165">
        <v>17</v>
      </c>
      <c r="J15165">
        <v>1</v>
      </c>
      <c r="K15165">
        <v>7614</v>
      </c>
      <c r="L15165" t="s">
        <v>471</v>
      </c>
      <c r="M15165" s="2">
        <f>+Table3[[#This Row],[CHW]]/Table3[[#This Row],[Count of Airbill Number]]</f>
        <v>17</v>
      </c>
    </row>
    <row r="15166" spans="2:13">
      <c r="B15166" t="s">
        <v>20</v>
      </c>
      <c r="C15166" t="s">
        <v>472</v>
      </c>
      <c r="D15166" t="s">
        <v>22</v>
      </c>
      <c r="E15166" t="s">
        <v>776</v>
      </c>
      <c r="F15166" t="s">
        <v>776</v>
      </c>
      <c r="G15166" t="s">
        <v>133</v>
      </c>
      <c r="H15166" t="s">
        <v>85</v>
      </c>
      <c r="I15166">
        <v>17</v>
      </c>
      <c r="J15166">
        <v>1</v>
      </c>
      <c r="K15166">
        <v>7615</v>
      </c>
      <c r="L15166" t="s">
        <v>471</v>
      </c>
      <c r="M15166" s="2">
        <f>+Table3[[#This Row],[CHW]]/Table3[[#This Row],[Count of Airbill Number]]</f>
        <v>17</v>
      </c>
    </row>
    <row r="15167" spans="2:13">
      <c r="B15167" t="s">
        <v>20</v>
      </c>
      <c r="C15167" t="s">
        <v>472</v>
      </c>
      <c r="D15167" t="s">
        <v>22</v>
      </c>
      <c r="E15167" t="s">
        <v>777</v>
      </c>
      <c r="F15167" t="s">
        <v>777</v>
      </c>
      <c r="G15167" t="s">
        <v>332</v>
      </c>
      <c r="H15167" t="s">
        <v>703</v>
      </c>
      <c r="I15167">
        <v>17</v>
      </c>
      <c r="J15167">
        <v>1</v>
      </c>
      <c r="K15167">
        <v>7616</v>
      </c>
      <c r="L15167" t="s">
        <v>471</v>
      </c>
      <c r="M15167" s="2">
        <f>+Table3[[#This Row],[CHW]]/Table3[[#This Row],[Count of Airbill Number]]</f>
        <v>17</v>
      </c>
    </row>
    <row r="15168" spans="2:13">
      <c r="B15168" t="s">
        <v>20</v>
      </c>
      <c r="C15168" t="s">
        <v>472</v>
      </c>
      <c r="D15168" t="s">
        <v>22</v>
      </c>
      <c r="E15168" t="s">
        <v>776</v>
      </c>
      <c r="F15168" t="s">
        <v>776</v>
      </c>
      <c r="G15168" t="s">
        <v>407</v>
      </c>
      <c r="H15168" t="s">
        <v>488</v>
      </c>
      <c r="I15168">
        <v>17</v>
      </c>
      <c r="J15168">
        <v>2</v>
      </c>
      <c r="K15168">
        <v>7617</v>
      </c>
      <c r="L15168" t="s">
        <v>471</v>
      </c>
      <c r="M15168" s="2">
        <f>+Table3[[#This Row],[CHW]]/Table3[[#This Row],[Count of Airbill Number]]</f>
        <v>8.5</v>
      </c>
    </row>
    <row r="15169" spans="2:13">
      <c r="B15169" t="s">
        <v>20</v>
      </c>
      <c r="C15169" t="s">
        <v>472</v>
      </c>
      <c r="D15169" t="s">
        <v>22</v>
      </c>
      <c r="E15169" t="s">
        <v>777</v>
      </c>
      <c r="F15169" t="s">
        <v>778</v>
      </c>
      <c r="G15169" t="s">
        <v>274</v>
      </c>
      <c r="H15169" t="s">
        <v>155</v>
      </c>
      <c r="I15169">
        <v>17</v>
      </c>
      <c r="J15169">
        <v>1</v>
      </c>
      <c r="K15169">
        <v>7618</v>
      </c>
      <c r="L15169" t="s">
        <v>471</v>
      </c>
      <c r="M15169" s="2">
        <f>+Table3[[#This Row],[CHW]]/Table3[[#This Row],[Count of Airbill Number]]</f>
        <v>17</v>
      </c>
    </row>
    <row r="15170" spans="2:13">
      <c r="B15170" t="s">
        <v>20</v>
      </c>
      <c r="C15170" t="s">
        <v>472</v>
      </c>
      <c r="D15170" t="s">
        <v>22</v>
      </c>
      <c r="E15170" t="s">
        <v>776</v>
      </c>
      <c r="F15170" t="s">
        <v>777</v>
      </c>
      <c r="G15170" t="s">
        <v>31</v>
      </c>
      <c r="H15170" t="s">
        <v>374</v>
      </c>
      <c r="I15170">
        <v>17</v>
      </c>
      <c r="J15170">
        <v>1</v>
      </c>
      <c r="K15170">
        <v>7619</v>
      </c>
      <c r="L15170" t="s">
        <v>471</v>
      </c>
      <c r="M15170" s="2">
        <f>+Table3[[#This Row],[CHW]]/Table3[[#This Row],[Count of Airbill Number]]</f>
        <v>17</v>
      </c>
    </row>
    <row r="15171" spans="2:13">
      <c r="B15171" t="s">
        <v>20</v>
      </c>
      <c r="C15171" t="s">
        <v>472</v>
      </c>
      <c r="D15171" t="s">
        <v>22</v>
      </c>
      <c r="E15171" t="s">
        <v>778</v>
      </c>
      <c r="F15171" t="s">
        <v>777</v>
      </c>
      <c r="G15171" t="s">
        <v>135</v>
      </c>
      <c r="H15171" t="s">
        <v>374</v>
      </c>
      <c r="I15171">
        <v>17</v>
      </c>
      <c r="J15171">
        <v>1</v>
      </c>
      <c r="K15171">
        <v>7620</v>
      </c>
      <c r="L15171" t="s">
        <v>471</v>
      </c>
      <c r="M15171" s="2">
        <f>+Table3[[#This Row],[CHW]]/Table3[[#This Row],[Count of Airbill Number]]</f>
        <v>17</v>
      </c>
    </row>
    <row r="15172" spans="2:13">
      <c r="B15172" t="s">
        <v>20</v>
      </c>
      <c r="C15172" t="s">
        <v>472</v>
      </c>
      <c r="D15172" t="s">
        <v>22</v>
      </c>
      <c r="E15172" t="s">
        <v>778</v>
      </c>
      <c r="F15172" t="s">
        <v>778</v>
      </c>
      <c r="G15172" t="s">
        <v>135</v>
      </c>
      <c r="H15172" t="s">
        <v>173</v>
      </c>
      <c r="I15172">
        <v>17</v>
      </c>
      <c r="J15172">
        <v>3</v>
      </c>
      <c r="K15172">
        <v>7621</v>
      </c>
      <c r="L15172" t="s">
        <v>471</v>
      </c>
      <c r="M15172" s="2">
        <f>+Table3[[#This Row],[CHW]]/Table3[[#This Row],[Count of Airbill Number]]</f>
        <v>5.666666666666667</v>
      </c>
    </row>
    <row r="15173" spans="2:13">
      <c r="B15173" t="s">
        <v>20</v>
      </c>
      <c r="C15173" t="s">
        <v>472</v>
      </c>
      <c r="D15173" t="s">
        <v>22</v>
      </c>
      <c r="E15173" t="s">
        <v>778</v>
      </c>
      <c r="F15173" t="s">
        <v>778</v>
      </c>
      <c r="G15173" t="s">
        <v>51</v>
      </c>
      <c r="H15173" t="s">
        <v>592</v>
      </c>
      <c r="I15173">
        <v>17</v>
      </c>
      <c r="J15173">
        <v>1</v>
      </c>
      <c r="K15173">
        <v>7622</v>
      </c>
      <c r="L15173" t="s">
        <v>471</v>
      </c>
      <c r="M15173" s="2">
        <f>+Table3[[#This Row],[CHW]]/Table3[[#This Row],[Count of Airbill Number]]</f>
        <v>17</v>
      </c>
    </row>
    <row r="15174" spans="2:13">
      <c r="B15174" t="s">
        <v>20</v>
      </c>
      <c r="C15174" t="s">
        <v>472</v>
      </c>
      <c r="D15174" t="s">
        <v>22</v>
      </c>
      <c r="E15174" t="s">
        <v>776</v>
      </c>
      <c r="F15174" t="s">
        <v>776</v>
      </c>
      <c r="G15174" t="s">
        <v>122</v>
      </c>
      <c r="H15174" t="s">
        <v>424</v>
      </c>
      <c r="I15174">
        <v>17</v>
      </c>
      <c r="J15174">
        <v>1</v>
      </c>
      <c r="K15174">
        <v>7623</v>
      </c>
      <c r="L15174" t="s">
        <v>471</v>
      </c>
      <c r="M15174" s="2">
        <f>+Table3[[#This Row],[CHW]]/Table3[[#This Row],[Count of Airbill Number]]</f>
        <v>17</v>
      </c>
    </row>
    <row r="15175" spans="2:13">
      <c r="B15175" t="s">
        <v>20</v>
      </c>
      <c r="C15175" t="s">
        <v>472</v>
      </c>
      <c r="D15175" t="s">
        <v>22</v>
      </c>
      <c r="E15175" t="s">
        <v>778</v>
      </c>
      <c r="F15175" t="s">
        <v>778</v>
      </c>
      <c r="G15175" t="s">
        <v>62</v>
      </c>
      <c r="H15175" t="s">
        <v>155</v>
      </c>
      <c r="I15175">
        <v>17</v>
      </c>
      <c r="J15175">
        <v>1</v>
      </c>
      <c r="K15175">
        <v>7624</v>
      </c>
      <c r="L15175" t="s">
        <v>471</v>
      </c>
      <c r="M15175" s="2">
        <f>+Table3[[#This Row],[CHW]]/Table3[[#This Row],[Count of Airbill Number]]</f>
        <v>17</v>
      </c>
    </row>
    <row r="15176" spans="2:13">
      <c r="B15176" t="s">
        <v>20</v>
      </c>
      <c r="C15176" t="s">
        <v>472</v>
      </c>
      <c r="D15176" t="s">
        <v>22</v>
      </c>
      <c r="E15176" t="s">
        <v>776</v>
      </c>
      <c r="F15176" t="s">
        <v>776</v>
      </c>
      <c r="G15176" t="s">
        <v>130</v>
      </c>
      <c r="H15176" t="s">
        <v>178</v>
      </c>
      <c r="I15176">
        <v>17</v>
      </c>
      <c r="J15176">
        <v>1</v>
      </c>
      <c r="K15176">
        <v>7625</v>
      </c>
      <c r="L15176" t="s">
        <v>471</v>
      </c>
      <c r="M15176" s="2">
        <f>+Table3[[#This Row],[CHW]]/Table3[[#This Row],[Count of Airbill Number]]</f>
        <v>17</v>
      </c>
    </row>
    <row r="15177" spans="2:13">
      <c r="B15177" t="s">
        <v>20</v>
      </c>
      <c r="C15177" t="s">
        <v>472</v>
      </c>
      <c r="D15177" t="s">
        <v>22</v>
      </c>
      <c r="E15177" t="s">
        <v>776</v>
      </c>
      <c r="F15177" t="s">
        <v>776</v>
      </c>
      <c r="G15177" t="s">
        <v>33</v>
      </c>
      <c r="H15177" t="s">
        <v>31</v>
      </c>
      <c r="I15177">
        <v>17</v>
      </c>
      <c r="J15177">
        <v>1</v>
      </c>
      <c r="K15177">
        <v>7626</v>
      </c>
      <c r="L15177" t="s">
        <v>471</v>
      </c>
      <c r="M15177" s="2">
        <f>+Table3[[#This Row],[CHW]]/Table3[[#This Row],[Count of Airbill Number]]</f>
        <v>17</v>
      </c>
    </row>
    <row r="15178" spans="2:13">
      <c r="B15178" t="s">
        <v>20</v>
      </c>
      <c r="C15178" t="s">
        <v>472</v>
      </c>
      <c r="D15178" t="s">
        <v>22</v>
      </c>
      <c r="E15178" t="s">
        <v>776</v>
      </c>
      <c r="F15178" t="s">
        <v>776</v>
      </c>
      <c r="G15178" t="s">
        <v>103</v>
      </c>
      <c r="H15178" t="s">
        <v>71</v>
      </c>
      <c r="I15178">
        <v>17</v>
      </c>
      <c r="J15178">
        <v>1</v>
      </c>
      <c r="K15178">
        <v>7627</v>
      </c>
      <c r="L15178" t="s">
        <v>471</v>
      </c>
      <c r="M15178" s="2">
        <f>+Table3[[#This Row],[CHW]]/Table3[[#This Row],[Count of Airbill Number]]</f>
        <v>17</v>
      </c>
    </row>
    <row r="15179" spans="2:13">
      <c r="B15179" t="s">
        <v>20</v>
      </c>
      <c r="C15179" t="s">
        <v>472</v>
      </c>
      <c r="D15179" t="s">
        <v>22</v>
      </c>
      <c r="E15179" t="s">
        <v>776</v>
      </c>
      <c r="F15179" t="s">
        <v>776</v>
      </c>
      <c r="G15179" t="s">
        <v>103</v>
      </c>
      <c r="H15179" t="s">
        <v>67</v>
      </c>
      <c r="I15179">
        <v>17</v>
      </c>
      <c r="J15179">
        <v>1</v>
      </c>
      <c r="K15179">
        <v>7628</v>
      </c>
      <c r="L15179" t="s">
        <v>471</v>
      </c>
      <c r="M15179" s="2">
        <f>+Table3[[#This Row],[CHW]]/Table3[[#This Row],[Count of Airbill Number]]</f>
        <v>17</v>
      </c>
    </row>
    <row r="15180" spans="2:13">
      <c r="B15180" t="s">
        <v>20</v>
      </c>
      <c r="C15180" t="s">
        <v>472</v>
      </c>
      <c r="D15180" t="s">
        <v>22</v>
      </c>
      <c r="E15180" t="s">
        <v>776</v>
      </c>
      <c r="F15180" t="s">
        <v>776</v>
      </c>
      <c r="G15180" t="s">
        <v>37</v>
      </c>
      <c r="H15180" t="s">
        <v>212</v>
      </c>
      <c r="I15180">
        <v>17</v>
      </c>
      <c r="J15180">
        <v>2</v>
      </c>
      <c r="K15180">
        <v>7629</v>
      </c>
      <c r="L15180" t="s">
        <v>471</v>
      </c>
      <c r="M15180" s="2">
        <f>+Table3[[#This Row],[CHW]]/Table3[[#This Row],[Count of Airbill Number]]</f>
        <v>8.5</v>
      </c>
    </row>
    <row r="15181" spans="2:13">
      <c r="B15181" t="s">
        <v>20</v>
      </c>
      <c r="C15181" t="s">
        <v>472</v>
      </c>
      <c r="D15181" t="s">
        <v>22</v>
      </c>
      <c r="E15181" t="s">
        <v>778</v>
      </c>
      <c r="F15181" t="s">
        <v>778</v>
      </c>
      <c r="G15181" t="s">
        <v>174</v>
      </c>
      <c r="H15181" t="s">
        <v>51</v>
      </c>
      <c r="I15181">
        <v>17</v>
      </c>
      <c r="J15181">
        <v>1</v>
      </c>
      <c r="K15181">
        <v>7630</v>
      </c>
      <c r="L15181" t="s">
        <v>471</v>
      </c>
      <c r="M15181" s="2">
        <f>+Table3[[#This Row],[CHW]]/Table3[[#This Row],[Count of Airbill Number]]</f>
        <v>17</v>
      </c>
    </row>
    <row r="15182" spans="2:13">
      <c r="B15182" t="s">
        <v>20</v>
      </c>
      <c r="C15182" t="s">
        <v>472</v>
      </c>
      <c r="D15182" t="s">
        <v>22</v>
      </c>
      <c r="E15182" t="s">
        <v>776</v>
      </c>
      <c r="F15182" t="s">
        <v>777</v>
      </c>
      <c r="G15182" t="s">
        <v>116</v>
      </c>
      <c r="H15182" t="s">
        <v>29</v>
      </c>
      <c r="I15182">
        <v>17</v>
      </c>
      <c r="J15182">
        <v>1</v>
      </c>
      <c r="K15182">
        <v>7631</v>
      </c>
      <c r="L15182" t="s">
        <v>471</v>
      </c>
      <c r="M15182" s="2">
        <f>+Table3[[#This Row],[CHW]]/Table3[[#This Row],[Count of Airbill Number]]</f>
        <v>17</v>
      </c>
    </row>
    <row r="15183" spans="2:13">
      <c r="B15183" t="s">
        <v>20</v>
      </c>
      <c r="C15183" t="s">
        <v>472</v>
      </c>
      <c r="D15183" t="s">
        <v>22</v>
      </c>
      <c r="E15183" t="s">
        <v>776</v>
      </c>
      <c r="F15183" t="s">
        <v>776</v>
      </c>
      <c r="G15183" t="s">
        <v>85</v>
      </c>
      <c r="H15183" t="s">
        <v>178</v>
      </c>
      <c r="I15183">
        <v>17</v>
      </c>
      <c r="J15183">
        <v>2</v>
      </c>
      <c r="K15183">
        <v>7632</v>
      </c>
      <c r="L15183" t="s">
        <v>471</v>
      </c>
      <c r="M15183" s="2">
        <f>+Table3[[#This Row],[CHW]]/Table3[[#This Row],[Count of Airbill Number]]</f>
        <v>8.5</v>
      </c>
    </row>
    <row r="15184" spans="2:13">
      <c r="B15184" t="s">
        <v>20</v>
      </c>
      <c r="C15184" t="s">
        <v>472</v>
      </c>
      <c r="D15184" t="s">
        <v>22</v>
      </c>
      <c r="E15184" t="s">
        <v>776</v>
      </c>
      <c r="F15184" t="s">
        <v>778</v>
      </c>
      <c r="G15184" t="s">
        <v>85</v>
      </c>
      <c r="H15184" t="s">
        <v>450</v>
      </c>
      <c r="I15184">
        <v>17</v>
      </c>
      <c r="J15184">
        <v>1</v>
      </c>
      <c r="K15184">
        <v>7633</v>
      </c>
      <c r="L15184" t="s">
        <v>471</v>
      </c>
      <c r="M15184" s="2">
        <f>+Table3[[#This Row],[CHW]]/Table3[[#This Row],[Count of Airbill Number]]</f>
        <v>17</v>
      </c>
    </row>
    <row r="15185" spans="2:13">
      <c r="B15185" t="s">
        <v>20</v>
      </c>
      <c r="C15185" t="s">
        <v>472</v>
      </c>
      <c r="D15185" t="s">
        <v>22</v>
      </c>
      <c r="E15185" t="s">
        <v>778</v>
      </c>
      <c r="F15185" t="s">
        <v>778</v>
      </c>
      <c r="G15185" t="s">
        <v>267</v>
      </c>
      <c r="H15185" t="s">
        <v>493</v>
      </c>
      <c r="I15185">
        <v>17</v>
      </c>
      <c r="J15185">
        <v>1</v>
      </c>
      <c r="K15185">
        <v>7634</v>
      </c>
      <c r="L15185" t="s">
        <v>471</v>
      </c>
      <c r="M15185" s="2">
        <f>+Table3[[#This Row],[CHW]]/Table3[[#This Row],[Count of Airbill Number]]</f>
        <v>17</v>
      </c>
    </row>
    <row r="15186" spans="2:13">
      <c r="B15186" t="s">
        <v>20</v>
      </c>
      <c r="C15186" t="s">
        <v>472</v>
      </c>
      <c r="D15186" t="s">
        <v>22</v>
      </c>
      <c r="E15186" t="s">
        <v>776</v>
      </c>
      <c r="F15186" t="s">
        <v>776</v>
      </c>
      <c r="G15186" t="s">
        <v>32</v>
      </c>
      <c r="H15186" t="s">
        <v>67</v>
      </c>
      <c r="I15186">
        <v>17</v>
      </c>
      <c r="J15186">
        <v>1</v>
      </c>
      <c r="K15186">
        <v>7635</v>
      </c>
      <c r="L15186" t="s">
        <v>471</v>
      </c>
      <c r="M15186" s="2">
        <f>+Table3[[#This Row],[CHW]]/Table3[[#This Row],[Count of Airbill Number]]</f>
        <v>17</v>
      </c>
    </row>
    <row r="15187" spans="2:13">
      <c r="B15187" t="s">
        <v>20</v>
      </c>
      <c r="C15187" t="s">
        <v>472</v>
      </c>
      <c r="D15187" t="s">
        <v>22</v>
      </c>
      <c r="E15187" t="s">
        <v>777</v>
      </c>
      <c r="F15187" t="s">
        <v>777</v>
      </c>
      <c r="G15187" t="s">
        <v>162</v>
      </c>
      <c r="H15187" t="s">
        <v>429</v>
      </c>
      <c r="I15187">
        <v>17</v>
      </c>
      <c r="J15187">
        <v>2</v>
      </c>
      <c r="K15187">
        <v>7636</v>
      </c>
      <c r="L15187" t="s">
        <v>471</v>
      </c>
      <c r="M15187" s="2">
        <f>+Table3[[#This Row],[CHW]]/Table3[[#This Row],[Count of Airbill Number]]</f>
        <v>8.5</v>
      </c>
    </row>
    <row r="15188" spans="2:13">
      <c r="B15188" t="s">
        <v>20</v>
      </c>
      <c r="C15188" t="s">
        <v>472</v>
      </c>
      <c r="D15188" t="s">
        <v>22</v>
      </c>
      <c r="E15188" t="s">
        <v>777</v>
      </c>
      <c r="F15188" t="s">
        <v>777</v>
      </c>
      <c r="G15188" t="s">
        <v>517</v>
      </c>
      <c r="H15188" t="s">
        <v>290</v>
      </c>
      <c r="I15188">
        <v>17</v>
      </c>
      <c r="J15188">
        <v>2</v>
      </c>
      <c r="K15188">
        <v>7637</v>
      </c>
      <c r="L15188" t="s">
        <v>471</v>
      </c>
      <c r="M15188" s="2">
        <f>+Table3[[#This Row],[CHW]]/Table3[[#This Row],[Count of Airbill Number]]</f>
        <v>8.5</v>
      </c>
    </row>
    <row r="15189" spans="2:13">
      <c r="B15189" t="s">
        <v>20</v>
      </c>
      <c r="C15189" t="s">
        <v>472</v>
      </c>
      <c r="D15189" t="s">
        <v>22</v>
      </c>
      <c r="E15189" t="s">
        <v>776</v>
      </c>
      <c r="F15189" t="s">
        <v>778</v>
      </c>
      <c r="G15189" t="s">
        <v>424</v>
      </c>
      <c r="H15189" t="s">
        <v>112</v>
      </c>
      <c r="I15189">
        <v>17</v>
      </c>
      <c r="J15189">
        <v>1</v>
      </c>
      <c r="K15189">
        <v>7638</v>
      </c>
      <c r="L15189" t="s">
        <v>471</v>
      </c>
      <c r="M15189" s="2">
        <f>+Table3[[#This Row],[CHW]]/Table3[[#This Row],[Count of Airbill Number]]</f>
        <v>17</v>
      </c>
    </row>
    <row r="15190" spans="2:13">
      <c r="B15190" t="s">
        <v>20</v>
      </c>
      <c r="C15190" t="s">
        <v>472</v>
      </c>
      <c r="D15190" t="s">
        <v>22</v>
      </c>
      <c r="E15190" t="s">
        <v>777</v>
      </c>
      <c r="F15190" t="s">
        <v>778</v>
      </c>
      <c r="G15190" t="s">
        <v>190</v>
      </c>
      <c r="H15190" t="s">
        <v>161</v>
      </c>
      <c r="I15190">
        <v>17</v>
      </c>
      <c r="J15190">
        <v>1</v>
      </c>
      <c r="K15190">
        <v>7639</v>
      </c>
      <c r="L15190" t="s">
        <v>471</v>
      </c>
      <c r="M15190" s="2">
        <f>+Table3[[#This Row],[CHW]]/Table3[[#This Row],[Count of Airbill Number]]</f>
        <v>17</v>
      </c>
    </row>
    <row r="15191" spans="2:13">
      <c r="B15191" t="s">
        <v>20</v>
      </c>
      <c r="C15191" t="s">
        <v>472</v>
      </c>
      <c r="D15191" t="s">
        <v>22</v>
      </c>
      <c r="E15191" t="s">
        <v>776</v>
      </c>
      <c r="F15191" t="s">
        <v>777</v>
      </c>
      <c r="G15191" t="s">
        <v>89</v>
      </c>
      <c r="H15191" t="s">
        <v>190</v>
      </c>
      <c r="I15191">
        <v>17</v>
      </c>
      <c r="J15191">
        <v>1</v>
      </c>
      <c r="K15191">
        <v>7640</v>
      </c>
      <c r="L15191" t="s">
        <v>471</v>
      </c>
      <c r="M15191" s="2">
        <f>+Table3[[#This Row],[CHW]]/Table3[[#This Row],[Count of Airbill Number]]</f>
        <v>17</v>
      </c>
    </row>
    <row r="15192" spans="2:13">
      <c r="B15192" t="s">
        <v>20</v>
      </c>
      <c r="C15192" t="s">
        <v>472</v>
      </c>
      <c r="D15192" t="s">
        <v>22</v>
      </c>
      <c r="E15192" t="s">
        <v>776</v>
      </c>
      <c r="F15192" t="s">
        <v>776</v>
      </c>
      <c r="G15192" t="s">
        <v>199</v>
      </c>
      <c r="H15192" t="s">
        <v>23</v>
      </c>
      <c r="I15192">
        <v>17</v>
      </c>
      <c r="J15192">
        <v>1</v>
      </c>
      <c r="K15192">
        <v>7641</v>
      </c>
      <c r="L15192" t="s">
        <v>471</v>
      </c>
      <c r="M15192" s="2">
        <f>+Table3[[#This Row],[CHW]]/Table3[[#This Row],[Count of Airbill Number]]</f>
        <v>17</v>
      </c>
    </row>
    <row r="15193" spans="2:13">
      <c r="B15193" t="s">
        <v>20</v>
      </c>
      <c r="C15193" t="s">
        <v>472</v>
      </c>
      <c r="D15193" t="s">
        <v>22</v>
      </c>
      <c r="E15193" t="s">
        <v>778</v>
      </c>
      <c r="F15193" t="s">
        <v>778</v>
      </c>
      <c r="G15193" t="s">
        <v>297</v>
      </c>
      <c r="H15193" t="s">
        <v>393</v>
      </c>
      <c r="I15193">
        <v>17</v>
      </c>
      <c r="J15193">
        <v>1</v>
      </c>
      <c r="K15193">
        <v>7642</v>
      </c>
      <c r="L15193" t="s">
        <v>471</v>
      </c>
      <c r="M15193" s="2">
        <f>+Table3[[#This Row],[CHW]]/Table3[[#This Row],[Count of Airbill Number]]</f>
        <v>17</v>
      </c>
    </row>
    <row r="15194" spans="2:13">
      <c r="B15194" t="s">
        <v>20</v>
      </c>
      <c r="C15194" t="s">
        <v>472</v>
      </c>
      <c r="D15194" t="s">
        <v>22</v>
      </c>
      <c r="E15194" t="s">
        <v>777</v>
      </c>
      <c r="F15194" t="s">
        <v>778</v>
      </c>
      <c r="G15194" t="s">
        <v>52</v>
      </c>
      <c r="H15194" t="s">
        <v>113</v>
      </c>
      <c r="I15194">
        <v>17</v>
      </c>
      <c r="J15194">
        <v>1</v>
      </c>
      <c r="K15194">
        <v>7643</v>
      </c>
      <c r="L15194" t="s">
        <v>471</v>
      </c>
      <c r="M15194" s="2">
        <f>+Table3[[#This Row],[CHW]]/Table3[[#This Row],[Count of Airbill Number]]</f>
        <v>17</v>
      </c>
    </row>
    <row r="15195" spans="2:13">
      <c r="B15195" t="s">
        <v>20</v>
      </c>
      <c r="C15195" t="s">
        <v>472</v>
      </c>
      <c r="D15195" t="s">
        <v>22</v>
      </c>
      <c r="E15195" t="s">
        <v>776</v>
      </c>
      <c r="F15195" t="s">
        <v>776</v>
      </c>
      <c r="G15195" t="s">
        <v>49</v>
      </c>
      <c r="H15195" t="s">
        <v>45</v>
      </c>
      <c r="I15195">
        <v>17</v>
      </c>
      <c r="J15195">
        <v>1</v>
      </c>
      <c r="K15195">
        <v>7644</v>
      </c>
      <c r="L15195" t="s">
        <v>471</v>
      </c>
      <c r="M15195" s="2">
        <f>+Table3[[#This Row],[CHW]]/Table3[[#This Row],[Count of Airbill Number]]</f>
        <v>17</v>
      </c>
    </row>
    <row r="15196" spans="2:13">
      <c r="B15196" t="s">
        <v>20</v>
      </c>
      <c r="C15196" t="s">
        <v>472</v>
      </c>
      <c r="D15196" t="s">
        <v>22</v>
      </c>
      <c r="E15196" t="s">
        <v>777</v>
      </c>
      <c r="F15196" t="s">
        <v>776</v>
      </c>
      <c r="G15196" t="s">
        <v>326</v>
      </c>
      <c r="H15196" t="s">
        <v>312</v>
      </c>
      <c r="I15196">
        <v>17</v>
      </c>
      <c r="J15196">
        <v>1</v>
      </c>
      <c r="K15196">
        <v>7645</v>
      </c>
      <c r="L15196" t="s">
        <v>471</v>
      </c>
      <c r="M15196" s="2">
        <f>+Table3[[#This Row],[CHW]]/Table3[[#This Row],[Count of Airbill Number]]</f>
        <v>17</v>
      </c>
    </row>
    <row r="15197" spans="2:13">
      <c r="B15197" t="s">
        <v>20</v>
      </c>
      <c r="C15197" t="s">
        <v>472</v>
      </c>
      <c r="D15197" t="s">
        <v>22</v>
      </c>
      <c r="E15197" t="s">
        <v>776</v>
      </c>
      <c r="F15197" t="s">
        <v>776</v>
      </c>
      <c r="G15197" t="s">
        <v>707</v>
      </c>
      <c r="H15197" t="s">
        <v>116</v>
      </c>
      <c r="I15197">
        <v>17</v>
      </c>
      <c r="J15197">
        <v>1</v>
      </c>
      <c r="K15197">
        <v>7646</v>
      </c>
      <c r="L15197" t="s">
        <v>471</v>
      </c>
      <c r="M15197" s="2">
        <f>+Table3[[#This Row],[CHW]]/Table3[[#This Row],[Count of Airbill Number]]</f>
        <v>17</v>
      </c>
    </row>
    <row r="15198" spans="2:13">
      <c r="B15198" t="s">
        <v>20</v>
      </c>
      <c r="C15198" t="s">
        <v>472</v>
      </c>
      <c r="D15198" t="s">
        <v>22</v>
      </c>
      <c r="E15198" t="s">
        <v>777</v>
      </c>
      <c r="F15198" t="s">
        <v>778</v>
      </c>
      <c r="G15198" t="s">
        <v>623</v>
      </c>
      <c r="H15198" t="s">
        <v>86</v>
      </c>
      <c r="I15198">
        <v>17</v>
      </c>
      <c r="J15198">
        <v>1</v>
      </c>
      <c r="K15198">
        <v>7647</v>
      </c>
      <c r="L15198" t="s">
        <v>471</v>
      </c>
      <c r="M15198" s="2">
        <f>+Table3[[#This Row],[CHW]]/Table3[[#This Row],[Count of Airbill Number]]</f>
        <v>17</v>
      </c>
    </row>
    <row r="15199" spans="2:13">
      <c r="B15199" t="s">
        <v>20</v>
      </c>
      <c r="C15199" t="s">
        <v>472</v>
      </c>
      <c r="D15199" t="s">
        <v>22</v>
      </c>
      <c r="E15199" t="s">
        <v>776</v>
      </c>
      <c r="F15199" t="s">
        <v>776</v>
      </c>
      <c r="G15199" t="s">
        <v>488</v>
      </c>
      <c r="H15199" t="s">
        <v>486</v>
      </c>
      <c r="I15199">
        <v>17</v>
      </c>
      <c r="J15199">
        <v>1</v>
      </c>
      <c r="K15199">
        <v>7648</v>
      </c>
      <c r="L15199" t="s">
        <v>471</v>
      </c>
      <c r="M15199" s="2">
        <f>+Table3[[#This Row],[CHW]]/Table3[[#This Row],[Count of Airbill Number]]</f>
        <v>17</v>
      </c>
    </row>
    <row r="15200" spans="2:13">
      <c r="B15200" t="s">
        <v>20</v>
      </c>
      <c r="C15200" t="s">
        <v>472</v>
      </c>
      <c r="D15200" t="s">
        <v>22</v>
      </c>
      <c r="E15200" t="s">
        <v>776</v>
      </c>
      <c r="F15200" t="s">
        <v>776</v>
      </c>
      <c r="G15200" t="s">
        <v>43</v>
      </c>
      <c r="H15200" t="s">
        <v>31</v>
      </c>
      <c r="I15200">
        <v>17</v>
      </c>
      <c r="J15200">
        <v>1</v>
      </c>
      <c r="K15200">
        <v>7649</v>
      </c>
      <c r="L15200" t="s">
        <v>471</v>
      </c>
      <c r="M15200" s="2">
        <f>+Table3[[#This Row],[CHW]]/Table3[[#This Row],[Count of Airbill Number]]</f>
        <v>17</v>
      </c>
    </row>
    <row r="15201" spans="2:13">
      <c r="B15201" t="s">
        <v>20</v>
      </c>
      <c r="C15201" t="s">
        <v>472</v>
      </c>
      <c r="D15201" t="s">
        <v>22</v>
      </c>
      <c r="E15201" t="s">
        <v>776</v>
      </c>
      <c r="F15201" t="s">
        <v>776</v>
      </c>
      <c r="G15201" t="s">
        <v>483</v>
      </c>
      <c r="H15201" t="s">
        <v>518</v>
      </c>
      <c r="I15201">
        <v>17</v>
      </c>
      <c r="J15201">
        <v>1</v>
      </c>
      <c r="K15201">
        <v>7650</v>
      </c>
      <c r="L15201" t="s">
        <v>471</v>
      </c>
      <c r="M15201" s="2">
        <f>+Table3[[#This Row],[CHW]]/Table3[[#This Row],[Count of Airbill Number]]</f>
        <v>17</v>
      </c>
    </row>
    <row r="15202" spans="2:13">
      <c r="B15202" t="s">
        <v>20</v>
      </c>
      <c r="C15202" t="s">
        <v>472</v>
      </c>
      <c r="D15202" t="s">
        <v>22</v>
      </c>
      <c r="E15202" t="s">
        <v>778</v>
      </c>
      <c r="F15202" t="s">
        <v>778</v>
      </c>
      <c r="G15202" t="s">
        <v>391</v>
      </c>
      <c r="H15202" t="s">
        <v>112</v>
      </c>
      <c r="I15202">
        <v>17</v>
      </c>
      <c r="J15202">
        <v>1</v>
      </c>
      <c r="K15202">
        <v>7651</v>
      </c>
      <c r="L15202" t="s">
        <v>471</v>
      </c>
      <c r="M15202" s="2">
        <f>+Table3[[#This Row],[CHW]]/Table3[[#This Row],[Count of Airbill Number]]</f>
        <v>17</v>
      </c>
    </row>
    <row r="15203" spans="2:13">
      <c r="B15203" t="s">
        <v>20</v>
      </c>
      <c r="C15203" t="s">
        <v>472</v>
      </c>
      <c r="D15203" t="s">
        <v>22</v>
      </c>
      <c r="E15203" t="s">
        <v>776</v>
      </c>
      <c r="F15203" t="s">
        <v>778</v>
      </c>
      <c r="G15203" t="s">
        <v>533</v>
      </c>
      <c r="H15203" t="s">
        <v>112</v>
      </c>
      <c r="I15203">
        <v>17</v>
      </c>
      <c r="J15203">
        <v>1</v>
      </c>
      <c r="K15203">
        <v>7652</v>
      </c>
      <c r="L15203" t="s">
        <v>471</v>
      </c>
      <c r="M15203" s="2">
        <f>+Table3[[#This Row],[CHW]]/Table3[[#This Row],[Count of Airbill Number]]</f>
        <v>17</v>
      </c>
    </row>
    <row r="15204" spans="2:13">
      <c r="B15204" t="s">
        <v>20</v>
      </c>
      <c r="C15204" t="s">
        <v>472</v>
      </c>
      <c r="D15204" t="s">
        <v>22</v>
      </c>
      <c r="E15204" t="s">
        <v>776</v>
      </c>
      <c r="F15204" t="s">
        <v>777</v>
      </c>
      <c r="G15204" t="s">
        <v>216</v>
      </c>
      <c r="H15204" t="s">
        <v>27</v>
      </c>
      <c r="I15204">
        <v>17</v>
      </c>
      <c r="J15204">
        <v>1</v>
      </c>
      <c r="K15204">
        <v>7653</v>
      </c>
      <c r="L15204" t="s">
        <v>471</v>
      </c>
      <c r="M15204" s="2">
        <f>+Table3[[#This Row],[CHW]]/Table3[[#This Row],[Count of Airbill Number]]</f>
        <v>17</v>
      </c>
    </row>
    <row r="15205" spans="2:13">
      <c r="B15205" t="s">
        <v>20</v>
      </c>
      <c r="C15205" t="s">
        <v>472</v>
      </c>
      <c r="D15205" t="s">
        <v>36</v>
      </c>
      <c r="E15205" t="s">
        <v>777</v>
      </c>
      <c r="F15205" t="s">
        <v>777</v>
      </c>
      <c r="G15205" t="s">
        <v>55</v>
      </c>
      <c r="H15205" t="s">
        <v>227</v>
      </c>
      <c r="I15205">
        <v>17</v>
      </c>
      <c r="J15205">
        <v>2</v>
      </c>
      <c r="K15205">
        <v>7654</v>
      </c>
      <c r="L15205" t="s">
        <v>471</v>
      </c>
      <c r="M15205" s="2">
        <f>+Table3[[#This Row],[CHW]]/Table3[[#This Row],[Count of Airbill Number]]</f>
        <v>8.5</v>
      </c>
    </row>
    <row r="15206" spans="2:13">
      <c r="B15206" t="s">
        <v>20</v>
      </c>
      <c r="C15206" t="s">
        <v>472</v>
      </c>
      <c r="D15206" t="s">
        <v>36</v>
      </c>
      <c r="E15206" t="s">
        <v>776</v>
      </c>
      <c r="F15206" t="s">
        <v>778</v>
      </c>
      <c r="G15206" t="s">
        <v>39</v>
      </c>
      <c r="H15206" t="s">
        <v>86</v>
      </c>
      <c r="I15206">
        <v>17</v>
      </c>
      <c r="J15206">
        <v>1</v>
      </c>
      <c r="K15206">
        <v>7655</v>
      </c>
      <c r="L15206" t="s">
        <v>471</v>
      </c>
      <c r="M15206" s="2">
        <f>+Table3[[#This Row],[CHW]]/Table3[[#This Row],[Count of Airbill Number]]</f>
        <v>17</v>
      </c>
    </row>
    <row r="15207" spans="2:13">
      <c r="B15207" t="s">
        <v>20</v>
      </c>
      <c r="C15207" t="s">
        <v>472</v>
      </c>
      <c r="D15207" t="s">
        <v>36</v>
      </c>
      <c r="E15207" t="s">
        <v>776</v>
      </c>
      <c r="F15207" t="s">
        <v>778</v>
      </c>
      <c r="G15207" t="s">
        <v>31</v>
      </c>
      <c r="H15207" t="s">
        <v>86</v>
      </c>
      <c r="I15207">
        <v>17</v>
      </c>
      <c r="J15207">
        <v>1</v>
      </c>
      <c r="K15207">
        <v>7656</v>
      </c>
      <c r="L15207" t="s">
        <v>471</v>
      </c>
      <c r="M15207" s="2">
        <f>+Table3[[#This Row],[CHW]]/Table3[[#This Row],[Count of Airbill Number]]</f>
        <v>17</v>
      </c>
    </row>
    <row r="15208" spans="2:13">
      <c r="B15208" t="s">
        <v>20</v>
      </c>
      <c r="C15208" t="s">
        <v>472</v>
      </c>
      <c r="D15208" t="s">
        <v>36</v>
      </c>
      <c r="E15208" t="s">
        <v>776</v>
      </c>
      <c r="F15208" t="s">
        <v>776</v>
      </c>
      <c r="G15208" t="s">
        <v>37</v>
      </c>
      <c r="H15208" t="s">
        <v>454</v>
      </c>
      <c r="I15208">
        <v>17</v>
      </c>
      <c r="J15208">
        <v>1</v>
      </c>
      <c r="K15208">
        <v>7657</v>
      </c>
      <c r="L15208" t="s">
        <v>471</v>
      </c>
      <c r="M15208" s="2">
        <f>+Table3[[#This Row],[CHW]]/Table3[[#This Row],[Count of Airbill Number]]</f>
        <v>17</v>
      </c>
    </row>
    <row r="15209" spans="2:13">
      <c r="B15209" t="s">
        <v>20</v>
      </c>
      <c r="C15209" t="s">
        <v>21</v>
      </c>
      <c r="D15209" t="s">
        <v>22</v>
      </c>
      <c r="E15209" t="s">
        <v>776</v>
      </c>
      <c r="F15209" t="s">
        <v>777</v>
      </c>
      <c r="G15209" t="s">
        <v>37</v>
      </c>
      <c r="H15209" t="s">
        <v>230</v>
      </c>
      <c r="I15209">
        <v>16.920000000000002</v>
      </c>
      <c r="J15209">
        <v>15</v>
      </c>
      <c r="K15209">
        <v>7658</v>
      </c>
      <c r="L15209" t="s">
        <v>471</v>
      </c>
      <c r="M15209" s="2">
        <f>+Table3[[#This Row],[CHW]]/Table3[[#This Row],[Count of Airbill Number]]</f>
        <v>1.1280000000000001</v>
      </c>
    </row>
    <row r="15210" spans="2:13">
      <c r="B15210" t="s">
        <v>35</v>
      </c>
      <c r="C15210" t="s">
        <v>472</v>
      </c>
      <c r="D15210" t="s">
        <v>36</v>
      </c>
      <c r="E15210" t="s">
        <v>776</v>
      </c>
      <c r="F15210" t="s">
        <v>776</v>
      </c>
      <c r="G15210" t="s">
        <v>37</v>
      </c>
      <c r="H15210" t="s">
        <v>58</v>
      </c>
      <c r="I15210">
        <v>16.899999999999999</v>
      </c>
      <c r="J15210">
        <v>1</v>
      </c>
      <c r="K15210">
        <v>7659</v>
      </c>
      <c r="L15210" t="s">
        <v>471</v>
      </c>
      <c r="M15210" s="2">
        <f>+Table3[[#This Row],[CHW]]/Table3[[#This Row],[Count of Airbill Number]]</f>
        <v>16.899999999999999</v>
      </c>
    </row>
    <row r="15211" spans="2:13">
      <c r="B15211" t="s">
        <v>20</v>
      </c>
      <c r="C15211" t="s">
        <v>21</v>
      </c>
      <c r="D15211" t="s">
        <v>22</v>
      </c>
      <c r="E15211" t="s">
        <v>776</v>
      </c>
      <c r="F15211" t="s">
        <v>776</v>
      </c>
      <c r="G15211" t="s">
        <v>72</v>
      </c>
      <c r="H15211" t="s">
        <v>37</v>
      </c>
      <c r="I15211">
        <v>16.899999999999999</v>
      </c>
      <c r="J15211">
        <v>4</v>
      </c>
      <c r="K15211">
        <v>7660</v>
      </c>
      <c r="L15211" t="s">
        <v>471</v>
      </c>
      <c r="M15211" s="2">
        <f>+Table3[[#This Row],[CHW]]/Table3[[#This Row],[Count of Airbill Number]]</f>
        <v>4.2249999999999996</v>
      </c>
    </row>
    <row r="15212" spans="2:13">
      <c r="B15212" t="s">
        <v>20</v>
      </c>
      <c r="C15212" t="s">
        <v>472</v>
      </c>
      <c r="D15212" t="s">
        <v>22</v>
      </c>
      <c r="E15212" t="s">
        <v>776</v>
      </c>
      <c r="F15212" t="s">
        <v>778</v>
      </c>
      <c r="G15212" t="s">
        <v>37</v>
      </c>
      <c r="H15212" t="s">
        <v>310</v>
      </c>
      <c r="I15212">
        <v>16.899999999999999</v>
      </c>
      <c r="J15212">
        <v>2</v>
      </c>
      <c r="K15212">
        <v>7661</v>
      </c>
      <c r="L15212" t="s">
        <v>471</v>
      </c>
      <c r="M15212" s="2">
        <f>+Table3[[#This Row],[CHW]]/Table3[[#This Row],[Count of Airbill Number]]</f>
        <v>8.4499999999999993</v>
      </c>
    </row>
    <row r="15213" spans="2:13">
      <c r="B15213" t="s">
        <v>35</v>
      </c>
      <c r="C15213" t="s">
        <v>472</v>
      </c>
      <c r="D15213" t="s">
        <v>36</v>
      </c>
      <c r="E15213" t="s">
        <v>776</v>
      </c>
      <c r="F15213" t="s">
        <v>776</v>
      </c>
      <c r="G15213" t="s">
        <v>483</v>
      </c>
      <c r="H15213" t="s">
        <v>116</v>
      </c>
      <c r="I15213">
        <v>16.8</v>
      </c>
      <c r="J15213">
        <v>3</v>
      </c>
      <c r="K15213">
        <v>7662</v>
      </c>
      <c r="L15213" t="s">
        <v>471</v>
      </c>
      <c r="M15213" s="2">
        <f>+Table3[[#This Row],[CHW]]/Table3[[#This Row],[Count of Airbill Number]]</f>
        <v>5.6000000000000005</v>
      </c>
    </row>
    <row r="15214" spans="2:13">
      <c r="B15214" t="s">
        <v>20</v>
      </c>
      <c r="C15214" t="s">
        <v>472</v>
      </c>
      <c r="D15214" t="s">
        <v>22</v>
      </c>
      <c r="E15214" t="s">
        <v>778</v>
      </c>
      <c r="F15214" t="s">
        <v>776</v>
      </c>
      <c r="G15214" t="s">
        <v>150</v>
      </c>
      <c r="H15214" t="s">
        <v>732</v>
      </c>
      <c r="I15214">
        <v>16.600000000000001</v>
      </c>
      <c r="J15214">
        <v>1</v>
      </c>
      <c r="K15214">
        <v>7663</v>
      </c>
      <c r="L15214" t="s">
        <v>471</v>
      </c>
      <c r="M15214" s="2">
        <f>+Table3[[#This Row],[CHW]]/Table3[[#This Row],[Count of Airbill Number]]</f>
        <v>16.600000000000001</v>
      </c>
    </row>
    <row r="15215" spans="2:13">
      <c r="B15215" t="s">
        <v>20</v>
      </c>
      <c r="C15215" t="s">
        <v>21</v>
      </c>
      <c r="D15215" t="s">
        <v>22</v>
      </c>
      <c r="E15215" t="s">
        <v>776</v>
      </c>
      <c r="F15215" t="s">
        <v>776</v>
      </c>
      <c r="G15215" t="s">
        <v>149</v>
      </c>
      <c r="H15215" t="s">
        <v>23</v>
      </c>
      <c r="I15215">
        <v>16.53</v>
      </c>
      <c r="J15215">
        <v>2</v>
      </c>
      <c r="K15215">
        <v>7664</v>
      </c>
      <c r="L15215" t="s">
        <v>471</v>
      </c>
      <c r="M15215" s="2">
        <f>+Table3[[#This Row],[CHW]]/Table3[[#This Row],[Count of Airbill Number]]</f>
        <v>8.2650000000000006</v>
      </c>
    </row>
    <row r="15216" spans="2:13">
      <c r="B15216" t="s">
        <v>20</v>
      </c>
      <c r="C15216" t="s">
        <v>472</v>
      </c>
      <c r="D15216" t="s">
        <v>22</v>
      </c>
      <c r="E15216" t="s">
        <v>776</v>
      </c>
      <c r="F15216" t="s">
        <v>778</v>
      </c>
      <c r="G15216" t="s">
        <v>122</v>
      </c>
      <c r="H15216" t="s">
        <v>651</v>
      </c>
      <c r="I15216">
        <v>16.53</v>
      </c>
      <c r="J15216">
        <v>1</v>
      </c>
      <c r="K15216">
        <v>7665</v>
      </c>
      <c r="L15216" t="s">
        <v>471</v>
      </c>
      <c r="M15216" s="2">
        <f>+Table3[[#This Row],[CHW]]/Table3[[#This Row],[Count of Airbill Number]]</f>
        <v>16.53</v>
      </c>
    </row>
    <row r="15217" spans="2:13">
      <c r="B15217" t="s">
        <v>20</v>
      </c>
      <c r="C15217" t="s">
        <v>21</v>
      </c>
      <c r="D15217" t="s">
        <v>36</v>
      </c>
      <c r="E15217" t="s">
        <v>776</v>
      </c>
      <c r="F15217" t="s">
        <v>776</v>
      </c>
      <c r="G15217" t="s">
        <v>39</v>
      </c>
      <c r="H15217" t="s">
        <v>49</v>
      </c>
      <c r="I15217">
        <v>16.5</v>
      </c>
      <c r="J15217">
        <v>16</v>
      </c>
      <c r="K15217">
        <v>7666</v>
      </c>
      <c r="L15217" t="s">
        <v>471</v>
      </c>
      <c r="M15217" s="2">
        <f>+Table3[[#This Row],[CHW]]/Table3[[#This Row],[Count of Airbill Number]]</f>
        <v>1.03125</v>
      </c>
    </row>
    <row r="15218" spans="2:13">
      <c r="B15218" t="s">
        <v>20</v>
      </c>
      <c r="C15218" t="s">
        <v>472</v>
      </c>
      <c r="D15218" t="s">
        <v>22</v>
      </c>
      <c r="E15218" t="s">
        <v>778</v>
      </c>
      <c r="F15218" t="s">
        <v>777</v>
      </c>
      <c r="G15218" t="s">
        <v>210</v>
      </c>
      <c r="H15218" t="s">
        <v>230</v>
      </c>
      <c r="I15218">
        <v>16.5</v>
      </c>
      <c r="J15218">
        <v>1</v>
      </c>
      <c r="K15218">
        <v>7667</v>
      </c>
      <c r="L15218" t="s">
        <v>471</v>
      </c>
      <c r="M15218" s="2">
        <f>+Table3[[#This Row],[CHW]]/Table3[[#This Row],[Count of Airbill Number]]</f>
        <v>16.5</v>
      </c>
    </row>
    <row r="15219" spans="2:13">
      <c r="B15219" t="s">
        <v>20</v>
      </c>
      <c r="C15219" t="s">
        <v>472</v>
      </c>
      <c r="D15219" t="s">
        <v>22</v>
      </c>
      <c r="E15219" t="s">
        <v>776</v>
      </c>
      <c r="F15219" t="s">
        <v>778</v>
      </c>
      <c r="G15219" t="s">
        <v>152</v>
      </c>
      <c r="H15219" t="s">
        <v>86</v>
      </c>
      <c r="I15219">
        <v>16.5</v>
      </c>
      <c r="J15219">
        <v>1</v>
      </c>
      <c r="K15219">
        <v>7668</v>
      </c>
      <c r="L15219" t="s">
        <v>471</v>
      </c>
      <c r="M15219" s="2">
        <f>+Table3[[#This Row],[CHW]]/Table3[[#This Row],[Count of Airbill Number]]</f>
        <v>16.5</v>
      </c>
    </row>
    <row r="15220" spans="2:13">
      <c r="B15220" t="s">
        <v>20</v>
      </c>
      <c r="C15220" t="s">
        <v>472</v>
      </c>
      <c r="D15220" t="s">
        <v>22</v>
      </c>
      <c r="E15220" t="s">
        <v>776</v>
      </c>
      <c r="F15220" t="s">
        <v>776</v>
      </c>
      <c r="G15220" t="s">
        <v>32</v>
      </c>
      <c r="H15220" t="s">
        <v>146</v>
      </c>
      <c r="I15220">
        <v>16.43</v>
      </c>
      <c r="J15220">
        <v>2</v>
      </c>
      <c r="K15220">
        <v>7669</v>
      </c>
      <c r="L15220" t="s">
        <v>471</v>
      </c>
      <c r="M15220" s="2">
        <f>+Table3[[#This Row],[CHW]]/Table3[[#This Row],[Count of Airbill Number]]</f>
        <v>8.2149999999999999</v>
      </c>
    </row>
    <row r="15221" spans="2:13">
      <c r="B15221" t="s">
        <v>20</v>
      </c>
      <c r="C15221" t="s">
        <v>21</v>
      </c>
      <c r="D15221" t="s">
        <v>22</v>
      </c>
      <c r="E15221" t="s">
        <v>778</v>
      </c>
      <c r="F15221" t="s">
        <v>778</v>
      </c>
      <c r="G15221" t="s">
        <v>250</v>
      </c>
      <c r="H15221" t="s">
        <v>90</v>
      </c>
      <c r="I15221">
        <v>16.399999999999999</v>
      </c>
      <c r="J15221">
        <v>3</v>
      </c>
      <c r="K15221">
        <v>7670</v>
      </c>
      <c r="L15221" t="s">
        <v>471</v>
      </c>
      <c r="M15221" s="2">
        <f>+Table3[[#This Row],[CHW]]/Table3[[#This Row],[Count of Airbill Number]]</f>
        <v>5.4666666666666659</v>
      </c>
    </row>
    <row r="15222" spans="2:13">
      <c r="B15222" t="s">
        <v>20</v>
      </c>
      <c r="C15222" t="s">
        <v>472</v>
      </c>
      <c r="D15222" t="s">
        <v>22</v>
      </c>
      <c r="E15222" t="s">
        <v>776</v>
      </c>
      <c r="F15222" t="s">
        <v>777</v>
      </c>
      <c r="G15222" t="s">
        <v>85</v>
      </c>
      <c r="H15222" t="s">
        <v>484</v>
      </c>
      <c r="I15222">
        <v>16.36</v>
      </c>
      <c r="J15222">
        <v>3</v>
      </c>
      <c r="K15222">
        <v>7671</v>
      </c>
      <c r="L15222" t="s">
        <v>471</v>
      </c>
      <c r="M15222" s="2">
        <f>+Table3[[#This Row],[CHW]]/Table3[[#This Row],[Count of Airbill Number]]</f>
        <v>5.4533333333333331</v>
      </c>
    </row>
    <row r="15223" spans="2:13">
      <c r="B15223" t="s">
        <v>20</v>
      </c>
      <c r="C15223" t="s">
        <v>472</v>
      </c>
      <c r="D15223" t="s">
        <v>22</v>
      </c>
      <c r="E15223" t="s">
        <v>776</v>
      </c>
      <c r="F15223" t="s">
        <v>776</v>
      </c>
      <c r="G15223" t="s">
        <v>31</v>
      </c>
      <c r="H15223" t="s">
        <v>632</v>
      </c>
      <c r="I15223">
        <v>16.32</v>
      </c>
      <c r="J15223">
        <v>1</v>
      </c>
      <c r="K15223">
        <v>7672</v>
      </c>
      <c r="L15223" t="s">
        <v>471</v>
      </c>
      <c r="M15223" s="2">
        <f>+Table3[[#This Row],[CHW]]/Table3[[#This Row],[Count of Airbill Number]]</f>
        <v>16.32</v>
      </c>
    </row>
    <row r="15224" spans="2:13">
      <c r="B15224" t="s">
        <v>35</v>
      </c>
      <c r="C15224" t="s">
        <v>472</v>
      </c>
      <c r="D15224" t="s">
        <v>36</v>
      </c>
      <c r="E15224" t="s">
        <v>777</v>
      </c>
      <c r="F15224" t="s">
        <v>777</v>
      </c>
      <c r="G15224" t="s">
        <v>429</v>
      </c>
      <c r="H15224" t="s">
        <v>106</v>
      </c>
      <c r="I15224">
        <v>16.3</v>
      </c>
      <c r="J15224">
        <v>1</v>
      </c>
      <c r="K15224">
        <v>7673</v>
      </c>
      <c r="L15224" t="s">
        <v>471</v>
      </c>
      <c r="M15224" s="2">
        <f>+Table3[[#This Row],[CHW]]/Table3[[#This Row],[Count of Airbill Number]]</f>
        <v>16.3</v>
      </c>
    </row>
    <row r="15225" spans="2:13">
      <c r="B15225" t="s">
        <v>35</v>
      </c>
      <c r="C15225" t="s">
        <v>472</v>
      </c>
      <c r="D15225" t="s">
        <v>36</v>
      </c>
      <c r="E15225" t="s">
        <v>778</v>
      </c>
      <c r="F15225" t="s">
        <v>778</v>
      </c>
      <c r="G15225" t="s">
        <v>112</v>
      </c>
      <c r="H15225" t="s">
        <v>548</v>
      </c>
      <c r="I15225">
        <v>16.3</v>
      </c>
      <c r="J15225">
        <v>1</v>
      </c>
      <c r="K15225">
        <v>7674</v>
      </c>
      <c r="L15225" t="s">
        <v>471</v>
      </c>
      <c r="M15225" s="2">
        <f>+Table3[[#This Row],[CHW]]/Table3[[#This Row],[Count of Airbill Number]]</f>
        <v>16.3</v>
      </c>
    </row>
    <row r="15226" spans="2:13">
      <c r="B15226" t="s">
        <v>35</v>
      </c>
      <c r="C15226" t="s">
        <v>472</v>
      </c>
      <c r="D15226" t="s">
        <v>36</v>
      </c>
      <c r="E15226" t="s">
        <v>776</v>
      </c>
      <c r="F15226" t="s">
        <v>776</v>
      </c>
      <c r="G15226" t="s">
        <v>192</v>
      </c>
      <c r="H15226" t="s">
        <v>123</v>
      </c>
      <c r="I15226">
        <v>16.3</v>
      </c>
      <c r="J15226">
        <v>1</v>
      </c>
      <c r="K15226">
        <v>7675</v>
      </c>
      <c r="L15226" t="s">
        <v>471</v>
      </c>
      <c r="M15226" s="2">
        <f>+Table3[[#This Row],[CHW]]/Table3[[#This Row],[Count of Airbill Number]]</f>
        <v>16.3</v>
      </c>
    </row>
    <row r="15227" spans="2:13">
      <c r="B15227" t="s">
        <v>35</v>
      </c>
      <c r="C15227" t="s">
        <v>472</v>
      </c>
      <c r="D15227" t="s">
        <v>36</v>
      </c>
      <c r="E15227" t="s">
        <v>778</v>
      </c>
      <c r="F15227" t="s">
        <v>778</v>
      </c>
      <c r="G15227" t="s">
        <v>90</v>
      </c>
      <c r="H15227" t="s">
        <v>174</v>
      </c>
      <c r="I15227">
        <v>16.3</v>
      </c>
      <c r="J15227">
        <v>1</v>
      </c>
      <c r="K15227">
        <v>7676</v>
      </c>
      <c r="L15227" t="s">
        <v>471</v>
      </c>
      <c r="M15227" s="2">
        <f>+Table3[[#This Row],[CHW]]/Table3[[#This Row],[Count of Airbill Number]]</f>
        <v>16.3</v>
      </c>
    </row>
    <row r="15228" spans="2:13">
      <c r="B15228" t="s">
        <v>35</v>
      </c>
      <c r="C15228" t="s">
        <v>472</v>
      </c>
      <c r="D15228" t="s">
        <v>36</v>
      </c>
      <c r="E15228" t="s">
        <v>776</v>
      </c>
      <c r="F15228" t="s">
        <v>776</v>
      </c>
      <c r="G15228" t="s">
        <v>85</v>
      </c>
      <c r="H15228" t="s">
        <v>54</v>
      </c>
      <c r="I15228">
        <v>16.3</v>
      </c>
      <c r="J15228">
        <v>1</v>
      </c>
      <c r="K15228">
        <v>7677</v>
      </c>
      <c r="L15228" t="s">
        <v>471</v>
      </c>
      <c r="M15228" s="2">
        <f>+Table3[[#This Row],[CHW]]/Table3[[#This Row],[Count of Airbill Number]]</f>
        <v>16.3</v>
      </c>
    </row>
    <row r="15229" spans="2:13">
      <c r="B15229" t="s">
        <v>35</v>
      </c>
      <c r="C15229" t="s">
        <v>472</v>
      </c>
      <c r="D15229" t="s">
        <v>36</v>
      </c>
      <c r="E15229" t="s">
        <v>776</v>
      </c>
      <c r="F15229" t="s">
        <v>776</v>
      </c>
      <c r="G15229" t="s">
        <v>85</v>
      </c>
      <c r="H15229" t="s">
        <v>216</v>
      </c>
      <c r="I15229">
        <v>16.3</v>
      </c>
      <c r="J15229">
        <v>1</v>
      </c>
      <c r="K15229">
        <v>7678</v>
      </c>
      <c r="L15229" t="s">
        <v>471</v>
      </c>
      <c r="M15229" s="2">
        <f>+Table3[[#This Row],[CHW]]/Table3[[#This Row],[Count of Airbill Number]]</f>
        <v>16.3</v>
      </c>
    </row>
    <row r="15230" spans="2:13">
      <c r="B15230" t="s">
        <v>35</v>
      </c>
      <c r="C15230" t="s">
        <v>472</v>
      </c>
      <c r="D15230" t="s">
        <v>36</v>
      </c>
      <c r="E15230" t="s">
        <v>776</v>
      </c>
      <c r="F15230" t="s">
        <v>776</v>
      </c>
      <c r="G15230" t="s">
        <v>32</v>
      </c>
      <c r="H15230" t="s">
        <v>193</v>
      </c>
      <c r="I15230">
        <v>16.3</v>
      </c>
      <c r="J15230">
        <v>1</v>
      </c>
      <c r="K15230">
        <v>7679</v>
      </c>
      <c r="L15230" t="s">
        <v>471</v>
      </c>
      <c r="M15230" s="2">
        <f>+Table3[[#This Row],[CHW]]/Table3[[#This Row],[Count of Airbill Number]]</f>
        <v>16.3</v>
      </c>
    </row>
    <row r="15231" spans="2:13">
      <c r="B15231" t="s">
        <v>35</v>
      </c>
      <c r="C15231" t="s">
        <v>472</v>
      </c>
      <c r="D15231" t="s">
        <v>36</v>
      </c>
      <c r="E15231" t="s">
        <v>776</v>
      </c>
      <c r="F15231" t="s">
        <v>776</v>
      </c>
      <c r="G15231" t="s">
        <v>538</v>
      </c>
      <c r="H15231" t="s">
        <v>116</v>
      </c>
      <c r="I15231">
        <v>16.3</v>
      </c>
      <c r="J15231">
        <v>1</v>
      </c>
      <c r="K15231">
        <v>7680</v>
      </c>
      <c r="L15231" t="s">
        <v>471</v>
      </c>
      <c r="M15231" s="2">
        <f>+Table3[[#This Row],[CHW]]/Table3[[#This Row],[Count of Airbill Number]]</f>
        <v>16.3</v>
      </c>
    </row>
    <row r="15232" spans="2:13">
      <c r="B15232" t="s">
        <v>20</v>
      </c>
      <c r="C15232" t="s">
        <v>472</v>
      </c>
      <c r="D15232" t="s">
        <v>22</v>
      </c>
      <c r="E15232" t="s">
        <v>778</v>
      </c>
      <c r="F15232" t="s">
        <v>776</v>
      </c>
      <c r="G15232" t="s">
        <v>51</v>
      </c>
      <c r="H15232" t="s">
        <v>192</v>
      </c>
      <c r="I15232">
        <v>16.3</v>
      </c>
      <c r="J15232">
        <v>1</v>
      </c>
      <c r="K15232">
        <v>7681</v>
      </c>
      <c r="L15232" t="s">
        <v>471</v>
      </c>
      <c r="M15232" s="2">
        <f>+Table3[[#This Row],[CHW]]/Table3[[#This Row],[Count of Airbill Number]]</f>
        <v>16.3</v>
      </c>
    </row>
    <row r="15233" spans="2:13">
      <c r="B15233" t="s">
        <v>20</v>
      </c>
      <c r="C15233" t="s">
        <v>472</v>
      </c>
      <c r="D15233" t="s">
        <v>22</v>
      </c>
      <c r="E15233" t="s">
        <v>778</v>
      </c>
      <c r="F15233" t="s">
        <v>778</v>
      </c>
      <c r="G15233" t="s">
        <v>521</v>
      </c>
      <c r="H15233" t="s">
        <v>51</v>
      </c>
      <c r="I15233">
        <v>16.3</v>
      </c>
      <c r="J15233">
        <v>1</v>
      </c>
      <c r="K15233">
        <v>7682</v>
      </c>
      <c r="L15233" t="s">
        <v>471</v>
      </c>
      <c r="M15233" s="2">
        <f>+Table3[[#This Row],[CHW]]/Table3[[#This Row],[Count of Airbill Number]]</f>
        <v>16.3</v>
      </c>
    </row>
    <row r="15234" spans="2:13">
      <c r="B15234" t="s">
        <v>20</v>
      </c>
      <c r="C15234" t="s">
        <v>472</v>
      </c>
      <c r="D15234" t="s">
        <v>22</v>
      </c>
      <c r="E15234" t="s">
        <v>777</v>
      </c>
      <c r="F15234" t="s">
        <v>777</v>
      </c>
      <c r="G15234" t="s">
        <v>259</v>
      </c>
      <c r="H15234" t="s">
        <v>482</v>
      </c>
      <c r="I15234">
        <v>16.3</v>
      </c>
      <c r="J15234">
        <v>1</v>
      </c>
      <c r="K15234">
        <v>7683</v>
      </c>
      <c r="L15234" t="s">
        <v>471</v>
      </c>
      <c r="M15234" s="2">
        <f>+Table3[[#This Row],[CHW]]/Table3[[#This Row],[Count of Airbill Number]]</f>
        <v>16.3</v>
      </c>
    </row>
    <row r="15235" spans="2:13">
      <c r="B15235" t="s">
        <v>20</v>
      </c>
      <c r="C15235" t="s">
        <v>472</v>
      </c>
      <c r="D15235" t="s">
        <v>22</v>
      </c>
      <c r="E15235" t="s">
        <v>776</v>
      </c>
      <c r="F15235" t="s">
        <v>776</v>
      </c>
      <c r="G15235" t="s">
        <v>116</v>
      </c>
      <c r="H15235" t="s">
        <v>707</v>
      </c>
      <c r="I15235">
        <v>16.3</v>
      </c>
      <c r="J15235">
        <v>1</v>
      </c>
      <c r="K15235">
        <v>7684</v>
      </c>
      <c r="L15235" t="s">
        <v>471</v>
      </c>
      <c r="M15235" s="2">
        <f>+Table3[[#This Row],[CHW]]/Table3[[#This Row],[Count of Airbill Number]]</f>
        <v>16.3</v>
      </c>
    </row>
    <row r="15236" spans="2:13">
      <c r="B15236" t="s">
        <v>20</v>
      </c>
      <c r="C15236" t="s">
        <v>472</v>
      </c>
      <c r="D15236" t="s">
        <v>22</v>
      </c>
      <c r="E15236" t="s">
        <v>776</v>
      </c>
      <c r="F15236" t="s">
        <v>776</v>
      </c>
      <c r="G15236" t="s">
        <v>123</v>
      </c>
      <c r="H15236" t="s">
        <v>54</v>
      </c>
      <c r="I15236">
        <v>16.3</v>
      </c>
      <c r="J15236">
        <v>1</v>
      </c>
      <c r="K15236">
        <v>7685</v>
      </c>
      <c r="L15236" t="s">
        <v>471</v>
      </c>
      <c r="M15236" s="2">
        <f>+Table3[[#This Row],[CHW]]/Table3[[#This Row],[Count of Airbill Number]]</f>
        <v>16.3</v>
      </c>
    </row>
    <row r="15237" spans="2:13">
      <c r="B15237" t="s">
        <v>20</v>
      </c>
      <c r="C15237" t="s">
        <v>472</v>
      </c>
      <c r="D15237" t="s">
        <v>22</v>
      </c>
      <c r="E15237" t="s">
        <v>776</v>
      </c>
      <c r="F15237" t="s">
        <v>777</v>
      </c>
      <c r="G15237" t="s">
        <v>89</v>
      </c>
      <c r="H15237" t="s">
        <v>374</v>
      </c>
      <c r="I15237">
        <v>16.3</v>
      </c>
      <c r="J15237">
        <v>1</v>
      </c>
      <c r="K15237">
        <v>7686</v>
      </c>
      <c r="L15237" t="s">
        <v>471</v>
      </c>
      <c r="M15237" s="2">
        <f>+Table3[[#This Row],[CHW]]/Table3[[#This Row],[Count of Airbill Number]]</f>
        <v>16.3</v>
      </c>
    </row>
    <row r="15238" spans="2:13">
      <c r="B15238" t="s">
        <v>20</v>
      </c>
      <c r="C15238" t="s">
        <v>472</v>
      </c>
      <c r="D15238" t="s">
        <v>22</v>
      </c>
      <c r="E15238" t="s">
        <v>776</v>
      </c>
      <c r="F15238" t="s">
        <v>778</v>
      </c>
      <c r="G15238" t="s">
        <v>89</v>
      </c>
      <c r="H15238" t="s">
        <v>267</v>
      </c>
      <c r="I15238">
        <v>16.3</v>
      </c>
      <c r="J15238">
        <v>1</v>
      </c>
      <c r="K15238">
        <v>7687</v>
      </c>
      <c r="L15238" t="s">
        <v>471</v>
      </c>
      <c r="M15238" s="2">
        <f>+Table3[[#This Row],[CHW]]/Table3[[#This Row],[Count of Airbill Number]]</f>
        <v>16.3</v>
      </c>
    </row>
    <row r="15239" spans="2:13">
      <c r="B15239" t="s">
        <v>20</v>
      </c>
      <c r="C15239" t="s">
        <v>21</v>
      </c>
      <c r="D15239" t="s">
        <v>22</v>
      </c>
      <c r="E15239" t="s">
        <v>776</v>
      </c>
      <c r="F15239" t="s">
        <v>777</v>
      </c>
      <c r="G15239" t="s">
        <v>85</v>
      </c>
      <c r="H15239" t="s">
        <v>106</v>
      </c>
      <c r="I15239">
        <v>16.28</v>
      </c>
      <c r="J15239">
        <v>5</v>
      </c>
      <c r="K15239">
        <v>7688</v>
      </c>
      <c r="L15239" t="s">
        <v>471</v>
      </c>
      <c r="M15239" s="2">
        <f>+Table3[[#This Row],[CHW]]/Table3[[#This Row],[Count of Airbill Number]]</f>
        <v>3.2560000000000002</v>
      </c>
    </row>
    <row r="15240" spans="2:13">
      <c r="B15240" t="s">
        <v>20</v>
      </c>
      <c r="C15240" t="s">
        <v>21</v>
      </c>
      <c r="D15240" t="s">
        <v>22</v>
      </c>
      <c r="E15240" t="s">
        <v>776</v>
      </c>
      <c r="F15240" t="s">
        <v>778</v>
      </c>
      <c r="G15240" t="s">
        <v>37</v>
      </c>
      <c r="H15240" t="s">
        <v>250</v>
      </c>
      <c r="I15240">
        <v>16.240000000000002</v>
      </c>
      <c r="J15240">
        <v>9</v>
      </c>
      <c r="K15240">
        <v>7689</v>
      </c>
      <c r="L15240" t="s">
        <v>471</v>
      </c>
      <c r="M15240" s="2">
        <f>+Table3[[#This Row],[CHW]]/Table3[[#This Row],[Count of Airbill Number]]</f>
        <v>1.8044444444444447</v>
      </c>
    </row>
    <row r="15241" spans="2:13">
      <c r="B15241" t="s">
        <v>20</v>
      </c>
      <c r="C15241" t="s">
        <v>21</v>
      </c>
      <c r="D15241" t="s">
        <v>22</v>
      </c>
      <c r="E15241" t="s">
        <v>776</v>
      </c>
      <c r="F15241" t="s">
        <v>776</v>
      </c>
      <c r="G15241" t="s">
        <v>33</v>
      </c>
      <c r="H15241" t="s">
        <v>23</v>
      </c>
      <c r="I15241">
        <v>16.22</v>
      </c>
      <c r="J15241">
        <v>4</v>
      </c>
      <c r="K15241">
        <v>7690</v>
      </c>
      <c r="L15241" t="s">
        <v>471</v>
      </c>
      <c r="M15241" s="2">
        <f>+Table3[[#This Row],[CHW]]/Table3[[#This Row],[Count of Airbill Number]]</f>
        <v>4.0549999999999997</v>
      </c>
    </row>
    <row r="15242" spans="2:13">
      <c r="B15242" t="s">
        <v>35</v>
      </c>
      <c r="C15242" t="s">
        <v>472</v>
      </c>
      <c r="D15242" t="s">
        <v>36</v>
      </c>
      <c r="E15242" t="s">
        <v>776</v>
      </c>
      <c r="F15242" t="s">
        <v>776</v>
      </c>
      <c r="G15242" t="s">
        <v>503</v>
      </c>
      <c r="H15242" t="s">
        <v>116</v>
      </c>
      <c r="I15242">
        <v>16.200000000000003</v>
      </c>
      <c r="J15242">
        <v>3</v>
      </c>
      <c r="K15242">
        <v>7691</v>
      </c>
      <c r="L15242" t="s">
        <v>471</v>
      </c>
      <c r="M15242" s="2">
        <f>+Table3[[#This Row],[CHW]]/Table3[[#This Row],[Count of Airbill Number]]</f>
        <v>5.4000000000000012</v>
      </c>
    </row>
    <row r="15243" spans="2:13">
      <c r="B15243" t="s">
        <v>20</v>
      </c>
      <c r="C15243" t="s">
        <v>472</v>
      </c>
      <c r="D15243" t="s">
        <v>22</v>
      </c>
      <c r="E15243" t="s">
        <v>776</v>
      </c>
      <c r="F15243" t="s">
        <v>776</v>
      </c>
      <c r="G15243" t="s">
        <v>432</v>
      </c>
      <c r="H15243" t="s">
        <v>527</v>
      </c>
      <c r="I15243">
        <v>16.200000000000003</v>
      </c>
      <c r="J15243">
        <v>3</v>
      </c>
      <c r="K15243">
        <v>7692</v>
      </c>
      <c r="L15243" t="s">
        <v>471</v>
      </c>
      <c r="M15243" s="2">
        <f>+Table3[[#This Row],[CHW]]/Table3[[#This Row],[Count of Airbill Number]]</f>
        <v>5.4000000000000012</v>
      </c>
    </row>
    <row r="15244" spans="2:13">
      <c r="B15244" t="s">
        <v>20</v>
      </c>
      <c r="C15244" t="s">
        <v>472</v>
      </c>
      <c r="D15244" t="s">
        <v>22</v>
      </c>
      <c r="E15244" t="s">
        <v>776</v>
      </c>
      <c r="F15244" t="s">
        <v>776</v>
      </c>
      <c r="G15244" t="s">
        <v>503</v>
      </c>
      <c r="H15244" t="s">
        <v>477</v>
      </c>
      <c r="I15244">
        <v>16.200000000000003</v>
      </c>
      <c r="J15244">
        <v>3</v>
      </c>
      <c r="K15244">
        <v>7693</v>
      </c>
      <c r="L15244" t="s">
        <v>471</v>
      </c>
      <c r="M15244" s="2">
        <f>+Table3[[#This Row],[CHW]]/Table3[[#This Row],[Count of Airbill Number]]</f>
        <v>5.4000000000000012</v>
      </c>
    </row>
    <row r="15245" spans="2:13">
      <c r="B15245" t="s">
        <v>20</v>
      </c>
      <c r="C15245" t="s">
        <v>472</v>
      </c>
      <c r="D15245" t="s">
        <v>22</v>
      </c>
      <c r="E15245" t="s">
        <v>776</v>
      </c>
      <c r="F15245" t="s">
        <v>776</v>
      </c>
      <c r="G15245" t="s">
        <v>192</v>
      </c>
      <c r="H15245" t="s">
        <v>123</v>
      </c>
      <c r="I15245">
        <v>16.2</v>
      </c>
      <c r="J15245">
        <v>4</v>
      </c>
      <c r="K15245">
        <v>7694</v>
      </c>
      <c r="L15245" t="s">
        <v>471</v>
      </c>
      <c r="M15245" s="2">
        <f>+Table3[[#This Row],[CHW]]/Table3[[#This Row],[Count of Airbill Number]]</f>
        <v>4.05</v>
      </c>
    </row>
    <row r="15246" spans="2:13">
      <c r="B15246" t="s">
        <v>20</v>
      </c>
      <c r="C15246" t="s">
        <v>21</v>
      </c>
      <c r="D15246" t="s">
        <v>22</v>
      </c>
      <c r="E15246" t="s">
        <v>776</v>
      </c>
      <c r="F15246" t="s">
        <v>776</v>
      </c>
      <c r="G15246" t="s">
        <v>192</v>
      </c>
      <c r="H15246" t="s">
        <v>66</v>
      </c>
      <c r="I15246">
        <v>16.023099999999999</v>
      </c>
      <c r="J15246">
        <v>2</v>
      </c>
      <c r="K15246">
        <v>7695</v>
      </c>
      <c r="L15246" t="s">
        <v>471</v>
      </c>
      <c r="M15246" s="2">
        <f>+Table3[[#This Row],[CHW]]/Table3[[#This Row],[Count of Airbill Number]]</f>
        <v>8.0115499999999997</v>
      </c>
    </row>
    <row r="15247" spans="2:13">
      <c r="B15247" t="s">
        <v>35</v>
      </c>
      <c r="C15247" t="s">
        <v>21</v>
      </c>
      <c r="D15247" t="s">
        <v>36</v>
      </c>
      <c r="E15247" t="s">
        <v>777</v>
      </c>
      <c r="F15247" t="s">
        <v>777</v>
      </c>
      <c r="G15247" t="s">
        <v>374</v>
      </c>
      <c r="H15247" t="s">
        <v>274</v>
      </c>
      <c r="I15247">
        <v>16</v>
      </c>
      <c r="J15247">
        <v>3</v>
      </c>
      <c r="K15247">
        <v>7696</v>
      </c>
      <c r="L15247" t="s">
        <v>471</v>
      </c>
      <c r="M15247" s="2">
        <f>+Table3[[#This Row],[CHW]]/Table3[[#This Row],[Count of Airbill Number]]</f>
        <v>5.333333333333333</v>
      </c>
    </row>
    <row r="15248" spans="2:13">
      <c r="B15248" t="s">
        <v>35</v>
      </c>
      <c r="C15248" t="s">
        <v>21</v>
      </c>
      <c r="D15248" t="s">
        <v>36</v>
      </c>
      <c r="E15248" t="s">
        <v>777</v>
      </c>
      <c r="F15248" t="s">
        <v>777</v>
      </c>
      <c r="G15248" t="s">
        <v>290</v>
      </c>
      <c r="H15248" t="s">
        <v>542</v>
      </c>
      <c r="I15248">
        <v>16</v>
      </c>
      <c r="J15248">
        <v>1</v>
      </c>
      <c r="K15248">
        <v>7697</v>
      </c>
      <c r="L15248" t="s">
        <v>471</v>
      </c>
      <c r="M15248" s="2">
        <f>+Table3[[#This Row],[CHW]]/Table3[[#This Row],[Count of Airbill Number]]</f>
        <v>16</v>
      </c>
    </row>
    <row r="15249" spans="2:13">
      <c r="B15249" t="s">
        <v>35</v>
      </c>
      <c r="C15249" t="s">
        <v>472</v>
      </c>
      <c r="D15249" t="s">
        <v>36</v>
      </c>
      <c r="E15249" t="s">
        <v>777</v>
      </c>
      <c r="F15249" t="s">
        <v>776</v>
      </c>
      <c r="G15249" t="s">
        <v>110</v>
      </c>
      <c r="H15249" t="s">
        <v>32</v>
      </c>
      <c r="I15249">
        <v>16</v>
      </c>
      <c r="J15249">
        <v>1</v>
      </c>
      <c r="K15249">
        <v>7698</v>
      </c>
      <c r="L15249" t="s">
        <v>471</v>
      </c>
      <c r="M15249" s="2">
        <f>+Table3[[#This Row],[CHW]]/Table3[[#This Row],[Count of Airbill Number]]</f>
        <v>16</v>
      </c>
    </row>
    <row r="15250" spans="2:13">
      <c r="B15250" t="s">
        <v>35</v>
      </c>
      <c r="C15250" t="s">
        <v>472</v>
      </c>
      <c r="D15250" t="s">
        <v>36</v>
      </c>
      <c r="E15250" t="s">
        <v>778</v>
      </c>
      <c r="F15250" t="s">
        <v>778</v>
      </c>
      <c r="G15250" t="s">
        <v>325</v>
      </c>
      <c r="H15250" t="s">
        <v>233</v>
      </c>
      <c r="I15250">
        <v>16</v>
      </c>
      <c r="J15250">
        <v>1</v>
      </c>
      <c r="K15250">
        <v>7699</v>
      </c>
      <c r="L15250" t="s">
        <v>471</v>
      </c>
      <c r="M15250" s="2">
        <f>+Table3[[#This Row],[CHW]]/Table3[[#This Row],[Count of Airbill Number]]</f>
        <v>16</v>
      </c>
    </row>
    <row r="15251" spans="2:13">
      <c r="B15251" t="s">
        <v>35</v>
      </c>
      <c r="C15251" t="s">
        <v>472</v>
      </c>
      <c r="D15251" t="s">
        <v>36</v>
      </c>
      <c r="E15251" t="s">
        <v>778</v>
      </c>
      <c r="F15251" t="s">
        <v>778</v>
      </c>
      <c r="G15251" t="s">
        <v>86</v>
      </c>
      <c r="H15251" t="s">
        <v>310</v>
      </c>
      <c r="I15251">
        <v>16</v>
      </c>
      <c r="J15251">
        <v>1</v>
      </c>
      <c r="K15251">
        <v>7700</v>
      </c>
      <c r="L15251" t="s">
        <v>471</v>
      </c>
      <c r="M15251" s="2">
        <f>+Table3[[#This Row],[CHW]]/Table3[[#This Row],[Count of Airbill Number]]</f>
        <v>16</v>
      </c>
    </row>
    <row r="15252" spans="2:13">
      <c r="B15252" t="s">
        <v>20</v>
      </c>
      <c r="C15252" t="s">
        <v>21</v>
      </c>
      <c r="D15252" t="s">
        <v>22</v>
      </c>
      <c r="E15252" t="s">
        <v>778</v>
      </c>
      <c r="F15252" t="s">
        <v>778</v>
      </c>
      <c r="G15252" t="s">
        <v>113</v>
      </c>
      <c r="H15252" t="s">
        <v>733</v>
      </c>
      <c r="I15252">
        <v>16</v>
      </c>
      <c r="J15252">
        <v>1</v>
      </c>
      <c r="K15252">
        <v>7701</v>
      </c>
      <c r="L15252" t="s">
        <v>471</v>
      </c>
      <c r="M15252" s="2">
        <f>+Table3[[#This Row],[CHW]]/Table3[[#This Row],[Count of Airbill Number]]</f>
        <v>16</v>
      </c>
    </row>
    <row r="15253" spans="2:13">
      <c r="B15253" t="s">
        <v>20</v>
      </c>
      <c r="C15253" t="s">
        <v>21</v>
      </c>
      <c r="D15253" t="s">
        <v>22</v>
      </c>
      <c r="E15253" t="s">
        <v>778</v>
      </c>
      <c r="F15253" t="s">
        <v>777</v>
      </c>
      <c r="G15253" t="s">
        <v>113</v>
      </c>
      <c r="H15253" t="s">
        <v>190</v>
      </c>
      <c r="I15253">
        <v>16</v>
      </c>
      <c r="J15253">
        <v>1</v>
      </c>
      <c r="K15253">
        <v>7702</v>
      </c>
      <c r="L15253" t="s">
        <v>471</v>
      </c>
      <c r="M15253" s="2">
        <f>+Table3[[#This Row],[CHW]]/Table3[[#This Row],[Count of Airbill Number]]</f>
        <v>16</v>
      </c>
    </row>
    <row r="15254" spans="2:13">
      <c r="B15254" t="s">
        <v>20</v>
      </c>
      <c r="C15254" t="s">
        <v>21</v>
      </c>
      <c r="D15254" t="s">
        <v>22</v>
      </c>
      <c r="E15254" t="s">
        <v>778</v>
      </c>
      <c r="F15254" t="s">
        <v>778</v>
      </c>
      <c r="G15254" t="s">
        <v>113</v>
      </c>
      <c r="H15254" t="s">
        <v>295</v>
      </c>
      <c r="I15254">
        <v>16</v>
      </c>
      <c r="J15254">
        <v>1</v>
      </c>
      <c r="K15254">
        <v>7703</v>
      </c>
      <c r="L15254" t="s">
        <v>471</v>
      </c>
      <c r="M15254" s="2">
        <f>+Table3[[#This Row],[CHW]]/Table3[[#This Row],[Count of Airbill Number]]</f>
        <v>16</v>
      </c>
    </row>
    <row r="15255" spans="2:13">
      <c r="B15255" t="s">
        <v>20</v>
      </c>
      <c r="C15255" t="s">
        <v>21</v>
      </c>
      <c r="D15255" t="s">
        <v>22</v>
      </c>
      <c r="E15255" t="s">
        <v>778</v>
      </c>
      <c r="F15255" t="s">
        <v>778</v>
      </c>
      <c r="G15255" t="s">
        <v>150</v>
      </c>
      <c r="H15255" t="s">
        <v>101</v>
      </c>
      <c r="I15255">
        <v>16</v>
      </c>
      <c r="J15255">
        <v>1</v>
      </c>
      <c r="K15255">
        <v>7704</v>
      </c>
      <c r="L15255" t="s">
        <v>471</v>
      </c>
      <c r="M15255" s="2">
        <f>+Table3[[#This Row],[CHW]]/Table3[[#This Row],[Count of Airbill Number]]</f>
        <v>16</v>
      </c>
    </row>
    <row r="15256" spans="2:13">
      <c r="B15256" t="s">
        <v>20</v>
      </c>
      <c r="C15256" t="s">
        <v>21</v>
      </c>
      <c r="D15256" t="s">
        <v>22</v>
      </c>
      <c r="E15256" t="s">
        <v>778</v>
      </c>
      <c r="F15256" t="s">
        <v>778</v>
      </c>
      <c r="G15256" t="s">
        <v>150</v>
      </c>
      <c r="H15256" t="s">
        <v>81</v>
      </c>
      <c r="I15256">
        <v>16</v>
      </c>
      <c r="J15256">
        <v>2</v>
      </c>
      <c r="K15256">
        <v>7705</v>
      </c>
      <c r="L15256" t="s">
        <v>471</v>
      </c>
      <c r="M15256" s="2">
        <f>+Table3[[#This Row],[CHW]]/Table3[[#This Row],[Count of Airbill Number]]</f>
        <v>8</v>
      </c>
    </row>
    <row r="15257" spans="2:13">
      <c r="B15257" t="s">
        <v>20</v>
      </c>
      <c r="C15257" t="s">
        <v>21</v>
      </c>
      <c r="D15257" t="s">
        <v>22</v>
      </c>
      <c r="E15257" t="s">
        <v>778</v>
      </c>
      <c r="F15257" t="s">
        <v>778</v>
      </c>
      <c r="G15257" t="s">
        <v>304</v>
      </c>
      <c r="H15257" t="s">
        <v>51</v>
      </c>
      <c r="I15257">
        <v>16</v>
      </c>
      <c r="J15257">
        <v>9</v>
      </c>
      <c r="K15257">
        <v>7706</v>
      </c>
      <c r="L15257" t="s">
        <v>471</v>
      </c>
      <c r="M15257" s="2">
        <f>+Table3[[#This Row],[CHW]]/Table3[[#This Row],[Count of Airbill Number]]</f>
        <v>1.7777777777777777</v>
      </c>
    </row>
    <row r="15258" spans="2:13">
      <c r="B15258" t="s">
        <v>20</v>
      </c>
      <c r="C15258" t="s">
        <v>21</v>
      </c>
      <c r="D15258" t="s">
        <v>22</v>
      </c>
      <c r="E15258" t="s">
        <v>778</v>
      </c>
      <c r="F15258" t="s">
        <v>776</v>
      </c>
      <c r="G15258" t="s">
        <v>269</v>
      </c>
      <c r="H15258" t="s">
        <v>32</v>
      </c>
      <c r="I15258">
        <v>16</v>
      </c>
      <c r="J15258">
        <v>4</v>
      </c>
      <c r="K15258">
        <v>7707</v>
      </c>
      <c r="L15258" t="s">
        <v>471</v>
      </c>
      <c r="M15258" s="2">
        <f>+Table3[[#This Row],[CHW]]/Table3[[#This Row],[Count of Airbill Number]]</f>
        <v>4</v>
      </c>
    </row>
    <row r="15259" spans="2:13">
      <c r="B15259" t="s">
        <v>20</v>
      </c>
      <c r="C15259" t="s">
        <v>21</v>
      </c>
      <c r="D15259" t="s">
        <v>22</v>
      </c>
      <c r="E15259" t="s">
        <v>777</v>
      </c>
      <c r="F15259" t="s">
        <v>776</v>
      </c>
      <c r="G15259" t="s">
        <v>26</v>
      </c>
      <c r="H15259" t="s">
        <v>37</v>
      </c>
      <c r="I15259">
        <v>16</v>
      </c>
      <c r="J15259">
        <v>16</v>
      </c>
      <c r="K15259">
        <v>7708</v>
      </c>
      <c r="L15259" t="s">
        <v>471</v>
      </c>
      <c r="M15259" s="2">
        <f>+Table3[[#This Row],[CHW]]/Table3[[#This Row],[Count of Airbill Number]]</f>
        <v>1</v>
      </c>
    </row>
    <row r="15260" spans="2:13">
      <c r="B15260" t="s">
        <v>20</v>
      </c>
      <c r="C15260" t="s">
        <v>21</v>
      </c>
      <c r="D15260" t="s">
        <v>22</v>
      </c>
      <c r="E15260" t="s">
        <v>777</v>
      </c>
      <c r="F15260" t="s">
        <v>777</v>
      </c>
      <c r="G15260" t="s">
        <v>259</v>
      </c>
      <c r="H15260" t="s">
        <v>27</v>
      </c>
      <c r="I15260">
        <v>16</v>
      </c>
      <c r="J15260">
        <v>2</v>
      </c>
      <c r="K15260">
        <v>7709</v>
      </c>
      <c r="L15260" t="s">
        <v>471</v>
      </c>
      <c r="M15260" s="2">
        <f>+Table3[[#This Row],[CHW]]/Table3[[#This Row],[Count of Airbill Number]]</f>
        <v>8</v>
      </c>
    </row>
    <row r="15261" spans="2:13">
      <c r="B15261" t="s">
        <v>20</v>
      </c>
      <c r="C15261" t="s">
        <v>21</v>
      </c>
      <c r="D15261" t="s">
        <v>22</v>
      </c>
      <c r="E15261" t="s">
        <v>776</v>
      </c>
      <c r="F15261" t="s">
        <v>776</v>
      </c>
      <c r="G15261" t="s">
        <v>57</v>
      </c>
      <c r="H15261" t="s">
        <v>37</v>
      </c>
      <c r="I15261">
        <v>16</v>
      </c>
      <c r="J15261">
        <v>2</v>
      </c>
      <c r="K15261">
        <v>7710</v>
      </c>
      <c r="L15261" t="s">
        <v>471</v>
      </c>
      <c r="M15261" s="2">
        <f>+Table3[[#This Row],[CHW]]/Table3[[#This Row],[Count of Airbill Number]]</f>
        <v>8</v>
      </c>
    </row>
    <row r="15262" spans="2:13">
      <c r="B15262" t="s">
        <v>20</v>
      </c>
      <c r="C15262" t="s">
        <v>21</v>
      </c>
      <c r="D15262" t="s">
        <v>22</v>
      </c>
      <c r="E15262" t="s">
        <v>777</v>
      </c>
      <c r="F15262" t="s">
        <v>778</v>
      </c>
      <c r="G15262" t="s">
        <v>110</v>
      </c>
      <c r="H15262" t="s">
        <v>155</v>
      </c>
      <c r="I15262">
        <v>16</v>
      </c>
      <c r="J15262">
        <v>16</v>
      </c>
      <c r="K15262">
        <v>7711</v>
      </c>
      <c r="L15262" t="s">
        <v>471</v>
      </c>
      <c r="M15262" s="2">
        <f>+Table3[[#This Row],[CHW]]/Table3[[#This Row],[Count of Airbill Number]]</f>
        <v>1</v>
      </c>
    </row>
    <row r="15263" spans="2:13">
      <c r="B15263" t="s">
        <v>20</v>
      </c>
      <c r="C15263" t="s">
        <v>21</v>
      </c>
      <c r="D15263" t="s">
        <v>22</v>
      </c>
      <c r="E15263" t="s">
        <v>778</v>
      </c>
      <c r="F15263" t="s">
        <v>778</v>
      </c>
      <c r="G15263" t="s">
        <v>81</v>
      </c>
      <c r="H15263" t="s">
        <v>395</v>
      </c>
      <c r="I15263">
        <v>16</v>
      </c>
      <c r="J15263">
        <v>2</v>
      </c>
      <c r="K15263">
        <v>7712</v>
      </c>
      <c r="L15263" t="s">
        <v>471</v>
      </c>
      <c r="M15263" s="2">
        <f>+Table3[[#This Row],[CHW]]/Table3[[#This Row],[Count of Airbill Number]]</f>
        <v>8</v>
      </c>
    </row>
    <row r="15264" spans="2:13">
      <c r="B15264" t="s">
        <v>20</v>
      </c>
      <c r="C15264" t="s">
        <v>21</v>
      </c>
      <c r="D15264" t="s">
        <v>22</v>
      </c>
      <c r="E15264" t="s">
        <v>776</v>
      </c>
      <c r="F15264" t="s">
        <v>776</v>
      </c>
      <c r="G15264" t="s">
        <v>66</v>
      </c>
      <c r="H15264" t="s">
        <v>262</v>
      </c>
      <c r="I15264">
        <v>16</v>
      </c>
      <c r="J15264">
        <v>7</v>
      </c>
      <c r="K15264">
        <v>7713</v>
      </c>
      <c r="L15264" t="s">
        <v>471</v>
      </c>
      <c r="M15264" s="2">
        <f>+Table3[[#This Row],[CHW]]/Table3[[#This Row],[Count of Airbill Number]]</f>
        <v>2.2857142857142856</v>
      </c>
    </row>
    <row r="15265" spans="2:13">
      <c r="B15265" t="s">
        <v>20</v>
      </c>
      <c r="C15265" t="s">
        <v>21</v>
      </c>
      <c r="D15265" t="s">
        <v>22</v>
      </c>
      <c r="E15265" t="s">
        <v>778</v>
      </c>
      <c r="F15265" t="s">
        <v>776</v>
      </c>
      <c r="G15265" t="s">
        <v>248</v>
      </c>
      <c r="H15265" t="s">
        <v>66</v>
      </c>
      <c r="I15265">
        <v>16</v>
      </c>
      <c r="J15265">
        <v>8</v>
      </c>
      <c r="K15265">
        <v>7714</v>
      </c>
      <c r="L15265" t="s">
        <v>471</v>
      </c>
      <c r="M15265" s="2">
        <f>+Table3[[#This Row],[CHW]]/Table3[[#This Row],[Count of Airbill Number]]</f>
        <v>2</v>
      </c>
    </row>
    <row r="15266" spans="2:13">
      <c r="B15266" t="s">
        <v>20</v>
      </c>
      <c r="C15266" t="s">
        <v>21</v>
      </c>
      <c r="D15266" t="s">
        <v>22</v>
      </c>
      <c r="E15266" t="s">
        <v>776</v>
      </c>
      <c r="F15266" t="s">
        <v>776</v>
      </c>
      <c r="G15266" t="s">
        <v>32</v>
      </c>
      <c r="H15266" t="s">
        <v>84</v>
      </c>
      <c r="I15266">
        <v>16</v>
      </c>
      <c r="J15266">
        <v>7</v>
      </c>
      <c r="K15266">
        <v>7715</v>
      </c>
      <c r="L15266" t="s">
        <v>471</v>
      </c>
      <c r="M15266" s="2">
        <f>+Table3[[#This Row],[CHW]]/Table3[[#This Row],[Count of Airbill Number]]</f>
        <v>2.2857142857142856</v>
      </c>
    </row>
    <row r="15267" spans="2:13">
      <c r="B15267" t="s">
        <v>20</v>
      </c>
      <c r="C15267" t="s">
        <v>21</v>
      </c>
      <c r="D15267" t="s">
        <v>22</v>
      </c>
      <c r="E15267" t="s">
        <v>776</v>
      </c>
      <c r="F15267" t="s">
        <v>776</v>
      </c>
      <c r="G15267" t="s">
        <v>49</v>
      </c>
      <c r="H15267" t="s">
        <v>33</v>
      </c>
      <c r="I15267">
        <v>16</v>
      </c>
      <c r="J15267">
        <v>2</v>
      </c>
      <c r="K15267">
        <v>7716</v>
      </c>
      <c r="L15267" t="s">
        <v>471</v>
      </c>
      <c r="M15267" s="2">
        <f>+Table3[[#This Row],[CHW]]/Table3[[#This Row],[Count of Airbill Number]]</f>
        <v>8</v>
      </c>
    </row>
    <row r="15268" spans="2:13">
      <c r="B15268" t="s">
        <v>20</v>
      </c>
      <c r="C15268" t="s">
        <v>21</v>
      </c>
      <c r="D15268" t="s">
        <v>22</v>
      </c>
      <c r="E15268" t="s">
        <v>777</v>
      </c>
      <c r="F15268" t="s">
        <v>778</v>
      </c>
      <c r="G15268" t="s">
        <v>326</v>
      </c>
      <c r="H15268" t="s">
        <v>112</v>
      </c>
      <c r="I15268">
        <v>16</v>
      </c>
      <c r="J15268">
        <v>13</v>
      </c>
      <c r="K15268">
        <v>7717</v>
      </c>
      <c r="L15268" t="s">
        <v>471</v>
      </c>
      <c r="M15268" s="2">
        <f>+Table3[[#This Row],[CHW]]/Table3[[#This Row],[Count of Airbill Number]]</f>
        <v>1.2307692307692308</v>
      </c>
    </row>
    <row r="15269" spans="2:13">
      <c r="B15269" t="s">
        <v>20</v>
      </c>
      <c r="C15269" t="s">
        <v>21</v>
      </c>
      <c r="D15269" t="s">
        <v>22</v>
      </c>
      <c r="E15269" t="s">
        <v>778</v>
      </c>
      <c r="F15269" t="s">
        <v>776</v>
      </c>
      <c r="G15269" t="s">
        <v>621</v>
      </c>
      <c r="H15269" t="s">
        <v>37</v>
      </c>
      <c r="I15269">
        <v>16</v>
      </c>
      <c r="J15269">
        <v>8</v>
      </c>
      <c r="K15269">
        <v>7718</v>
      </c>
      <c r="L15269" t="s">
        <v>471</v>
      </c>
      <c r="M15269" s="2">
        <f>+Table3[[#This Row],[CHW]]/Table3[[#This Row],[Count of Airbill Number]]</f>
        <v>2</v>
      </c>
    </row>
    <row r="15270" spans="2:13">
      <c r="B15270" t="s">
        <v>20</v>
      </c>
      <c r="C15270" t="s">
        <v>21</v>
      </c>
      <c r="D15270" t="s">
        <v>22</v>
      </c>
      <c r="E15270" t="s">
        <v>777</v>
      </c>
      <c r="F15270" t="s">
        <v>776</v>
      </c>
      <c r="G15270" t="s">
        <v>106</v>
      </c>
      <c r="H15270" t="s">
        <v>32</v>
      </c>
      <c r="I15270">
        <v>16</v>
      </c>
      <c r="J15270">
        <v>4</v>
      </c>
      <c r="K15270">
        <v>7719</v>
      </c>
      <c r="L15270" t="s">
        <v>471</v>
      </c>
      <c r="M15270" s="2">
        <f>+Table3[[#This Row],[CHW]]/Table3[[#This Row],[Count of Airbill Number]]</f>
        <v>4</v>
      </c>
    </row>
    <row r="15271" spans="2:13">
      <c r="B15271" t="s">
        <v>20</v>
      </c>
      <c r="C15271" t="s">
        <v>21</v>
      </c>
      <c r="D15271" t="s">
        <v>22</v>
      </c>
      <c r="E15271" t="s">
        <v>778</v>
      </c>
      <c r="F15271" t="s">
        <v>778</v>
      </c>
      <c r="G15271" t="s">
        <v>585</v>
      </c>
      <c r="H15271" t="s">
        <v>112</v>
      </c>
      <c r="I15271">
        <v>16</v>
      </c>
      <c r="J15271">
        <v>16</v>
      </c>
      <c r="K15271">
        <v>7720</v>
      </c>
      <c r="L15271" t="s">
        <v>471</v>
      </c>
      <c r="M15271" s="2">
        <f>+Table3[[#This Row],[CHW]]/Table3[[#This Row],[Count of Airbill Number]]</f>
        <v>1</v>
      </c>
    </row>
    <row r="15272" spans="2:13">
      <c r="B15272" t="s">
        <v>20</v>
      </c>
      <c r="C15272" t="s">
        <v>21</v>
      </c>
      <c r="D15272" t="s">
        <v>22</v>
      </c>
      <c r="E15272" t="s">
        <v>778</v>
      </c>
      <c r="F15272" t="s">
        <v>778</v>
      </c>
      <c r="G15272" t="s">
        <v>401</v>
      </c>
      <c r="H15272" t="s">
        <v>171</v>
      </c>
      <c r="I15272">
        <v>16</v>
      </c>
      <c r="J15272">
        <v>14</v>
      </c>
      <c r="K15272">
        <v>7721</v>
      </c>
      <c r="L15272" t="s">
        <v>471</v>
      </c>
      <c r="M15272" s="2">
        <f>+Table3[[#This Row],[CHW]]/Table3[[#This Row],[Count of Airbill Number]]</f>
        <v>1.1428571428571428</v>
      </c>
    </row>
    <row r="15273" spans="2:13">
      <c r="B15273" t="s">
        <v>20</v>
      </c>
      <c r="C15273" t="s">
        <v>21</v>
      </c>
      <c r="D15273" t="s">
        <v>22</v>
      </c>
      <c r="E15273" t="s">
        <v>777</v>
      </c>
      <c r="F15273" t="s">
        <v>777</v>
      </c>
      <c r="G15273" t="s">
        <v>29</v>
      </c>
      <c r="H15273" t="s">
        <v>110</v>
      </c>
      <c r="I15273">
        <v>16</v>
      </c>
      <c r="J15273">
        <v>2</v>
      </c>
      <c r="K15273">
        <v>7722</v>
      </c>
      <c r="L15273" t="s">
        <v>471</v>
      </c>
      <c r="M15273" s="2">
        <f>+Table3[[#This Row],[CHW]]/Table3[[#This Row],[Count of Airbill Number]]</f>
        <v>8</v>
      </c>
    </row>
    <row r="15274" spans="2:13">
      <c r="B15274" t="s">
        <v>20</v>
      </c>
      <c r="C15274" t="s">
        <v>21</v>
      </c>
      <c r="D15274" t="s">
        <v>36</v>
      </c>
      <c r="E15274" t="s">
        <v>778</v>
      </c>
      <c r="F15274" t="s">
        <v>778</v>
      </c>
      <c r="G15274" t="s">
        <v>282</v>
      </c>
      <c r="H15274" t="s">
        <v>86</v>
      </c>
      <c r="I15274">
        <v>16</v>
      </c>
      <c r="J15274">
        <v>16</v>
      </c>
      <c r="K15274">
        <v>7723</v>
      </c>
      <c r="L15274" t="s">
        <v>471</v>
      </c>
      <c r="M15274" s="2">
        <f>+Table3[[#This Row],[CHW]]/Table3[[#This Row],[Count of Airbill Number]]</f>
        <v>1</v>
      </c>
    </row>
    <row r="15275" spans="2:13">
      <c r="B15275" t="s">
        <v>20</v>
      </c>
      <c r="C15275" t="s">
        <v>21</v>
      </c>
      <c r="D15275" t="s">
        <v>36</v>
      </c>
      <c r="E15275" t="s">
        <v>777</v>
      </c>
      <c r="F15275" t="s">
        <v>777</v>
      </c>
      <c r="G15275" t="s">
        <v>506</v>
      </c>
      <c r="H15275" t="s">
        <v>274</v>
      </c>
      <c r="I15275">
        <v>16</v>
      </c>
      <c r="J15275">
        <v>12</v>
      </c>
      <c r="K15275">
        <v>7724</v>
      </c>
      <c r="L15275" t="s">
        <v>471</v>
      </c>
      <c r="M15275" s="2">
        <f>+Table3[[#This Row],[CHW]]/Table3[[#This Row],[Count of Airbill Number]]</f>
        <v>1.3333333333333333</v>
      </c>
    </row>
    <row r="15276" spans="2:13">
      <c r="B15276" t="s">
        <v>20</v>
      </c>
      <c r="C15276" t="s">
        <v>21</v>
      </c>
      <c r="D15276" t="s">
        <v>36</v>
      </c>
      <c r="E15276" t="s">
        <v>778</v>
      </c>
      <c r="F15276" t="s">
        <v>778</v>
      </c>
      <c r="G15276" t="s">
        <v>291</v>
      </c>
      <c r="H15276" t="s">
        <v>269</v>
      </c>
      <c r="I15276">
        <v>16</v>
      </c>
      <c r="J15276">
        <v>7</v>
      </c>
      <c r="K15276">
        <v>7725</v>
      </c>
      <c r="L15276" t="s">
        <v>471</v>
      </c>
      <c r="M15276" s="2">
        <f>+Table3[[#This Row],[CHW]]/Table3[[#This Row],[Count of Airbill Number]]</f>
        <v>2.2857142857142856</v>
      </c>
    </row>
    <row r="15277" spans="2:13">
      <c r="B15277" t="s">
        <v>20</v>
      </c>
      <c r="C15277" t="s">
        <v>472</v>
      </c>
      <c r="D15277" t="s">
        <v>22</v>
      </c>
      <c r="E15277" t="s">
        <v>777</v>
      </c>
      <c r="F15277" t="s">
        <v>777</v>
      </c>
      <c r="G15277" t="s">
        <v>38</v>
      </c>
      <c r="H15277" t="s">
        <v>227</v>
      </c>
      <c r="I15277">
        <v>16</v>
      </c>
      <c r="J15277">
        <v>1</v>
      </c>
      <c r="K15277">
        <v>7726</v>
      </c>
      <c r="L15277" t="s">
        <v>471</v>
      </c>
      <c r="M15277" s="2">
        <f>+Table3[[#This Row],[CHW]]/Table3[[#This Row],[Count of Airbill Number]]</f>
        <v>16</v>
      </c>
    </row>
    <row r="15278" spans="2:13">
      <c r="B15278" t="s">
        <v>20</v>
      </c>
      <c r="C15278" t="s">
        <v>472</v>
      </c>
      <c r="D15278" t="s">
        <v>22</v>
      </c>
      <c r="E15278" t="s">
        <v>777</v>
      </c>
      <c r="F15278" t="s">
        <v>777</v>
      </c>
      <c r="G15278" t="s">
        <v>374</v>
      </c>
      <c r="H15278" t="s">
        <v>583</v>
      </c>
      <c r="I15278">
        <v>16</v>
      </c>
      <c r="J15278">
        <v>2</v>
      </c>
      <c r="K15278">
        <v>7727</v>
      </c>
      <c r="L15278" t="s">
        <v>471</v>
      </c>
      <c r="M15278" s="2">
        <f>+Table3[[#This Row],[CHW]]/Table3[[#This Row],[Count of Airbill Number]]</f>
        <v>8</v>
      </c>
    </row>
    <row r="15279" spans="2:13">
      <c r="B15279" t="s">
        <v>20</v>
      </c>
      <c r="C15279" t="s">
        <v>472</v>
      </c>
      <c r="D15279" t="s">
        <v>22</v>
      </c>
      <c r="E15279" t="s">
        <v>776</v>
      </c>
      <c r="F15279" t="s">
        <v>778</v>
      </c>
      <c r="G15279" t="s">
        <v>165</v>
      </c>
      <c r="H15279" t="s">
        <v>113</v>
      </c>
      <c r="I15279">
        <v>16</v>
      </c>
      <c r="J15279">
        <v>1</v>
      </c>
      <c r="K15279">
        <v>7728</v>
      </c>
      <c r="L15279" t="s">
        <v>471</v>
      </c>
      <c r="M15279" s="2">
        <f>+Table3[[#This Row],[CHW]]/Table3[[#This Row],[Count of Airbill Number]]</f>
        <v>16</v>
      </c>
    </row>
    <row r="15280" spans="2:13">
      <c r="B15280" t="s">
        <v>20</v>
      </c>
      <c r="C15280" t="s">
        <v>472</v>
      </c>
      <c r="D15280" t="s">
        <v>22</v>
      </c>
      <c r="E15280" t="s">
        <v>776</v>
      </c>
      <c r="F15280" t="s">
        <v>778</v>
      </c>
      <c r="G15280" t="s">
        <v>39</v>
      </c>
      <c r="H15280" t="s">
        <v>173</v>
      </c>
      <c r="I15280">
        <v>16</v>
      </c>
      <c r="J15280">
        <v>1</v>
      </c>
      <c r="K15280">
        <v>7729</v>
      </c>
      <c r="L15280" t="s">
        <v>471</v>
      </c>
      <c r="M15280" s="2">
        <f>+Table3[[#This Row],[CHW]]/Table3[[#This Row],[Count of Airbill Number]]</f>
        <v>16</v>
      </c>
    </row>
    <row r="15281" spans="2:13">
      <c r="B15281" t="s">
        <v>20</v>
      </c>
      <c r="C15281" t="s">
        <v>472</v>
      </c>
      <c r="D15281" t="s">
        <v>22</v>
      </c>
      <c r="E15281" t="s">
        <v>777</v>
      </c>
      <c r="F15281" t="s">
        <v>777</v>
      </c>
      <c r="G15281" t="s">
        <v>734</v>
      </c>
      <c r="H15281" t="s">
        <v>205</v>
      </c>
      <c r="I15281">
        <v>16</v>
      </c>
      <c r="J15281">
        <v>1</v>
      </c>
      <c r="K15281">
        <v>7730</v>
      </c>
      <c r="L15281" t="s">
        <v>471</v>
      </c>
      <c r="M15281" s="2">
        <f>+Table3[[#This Row],[CHW]]/Table3[[#This Row],[Count of Airbill Number]]</f>
        <v>16</v>
      </c>
    </row>
    <row r="15282" spans="2:13">
      <c r="B15282" t="s">
        <v>20</v>
      </c>
      <c r="C15282" t="s">
        <v>472</v>
      </c>
      <c r="D15282" t="s">
        <v>22</v>
      </c>
      <c r="E15282" t="s">
        <v>776</v>
      </c>
      <c r="F15282" t="s">
        <v>776</v>
      </c>
      <c r="G15282" t="s">
        <v>64</v>
      </c>
      <c r="H15282" t="s">
        <v>123</v>
      </c>
      <c r="I15282">
        <v>16</v>
      </c>
      <c r="J15282">
        <v>1</v>
      </c>
      <c r="K15282">
        <v>7731</v>
      </c>
      <c r="L15282" t="s">
        <v>471</v>
      </c>
      <c r="M15282" s="2">
        <f>+Table3[[#This Row],[CHW]]/Table3[[#This Row],[Count of Airbill Number]]</f>
        <v>16</v>
      </c>
    </row>
    <row r="15283" spans="2:13">
      <c r="B15283" t="s">
        <v>20</v>
      </c>
      <c r="C15283" t="s">
        <v>472</v>
      </c>
      <c r="D15283" t="s">
        <v>22</v>
      </c>
      <c r="E15283" t="s">
        <v>776</v>
      </c>
      <c r="F15283" t="s">
        <v>776</v>
      </c>
      <c r="G15283" t="s">
        <v>71</v>
      </c>
      <c r="H15283" t="s">
        <v>53</v>
      </c>
      <c r="I15283">
        <v>16</v>
      </c>
      <c r="J15283">
        <v>1</v>
      </c>
      <c r="K15283">
        <v>7732</v>
      </c>
      <c r="L15283" t="s">
        <v>471</v>
      </c>
      <c r="M15283" s="2">
        <f>+Table3[[#This Row],[CHW]]/Table3[[#This Row],[Count of Airbill Number]]</f>
        <v>16</v>
      </c>
    </row>
    <row r="15284" spans="2:13">
      <c r="B15284" t="s">
        <v>20</v>
      </c>
      <c r="C15284" t="s">
        <v>472</v>
      </c>
      <c r="D15284" t="s">
        <v>22</v>
      </c>
      <c r="E15284" t="s">
        <v>776</v>
      </c>
      <c r="F15284" t="s">
        <v>776</v>
      </c>
      <c r="G15284" t="s">
        <v>102</v>
      </c>
      <c r="H15284" t="s">
        <v>69</v>
      </c>
      <c r="I15284">
        <v>16</v>
      </c>
      <c r="J15284">
        <v>1</v>
      </c>
      <c r="K15284">
        <v>7733</v>
      </c>
      <c r="L15284" t="s">
        <v>471</v>
      </c>
      <c r="M15284" s="2">
        <f>+Table3[[#This Row],[CHW]]/Table3[[#This Row],[Count of Airbill Number]]</f>
        <v>16</v>
      </c>
    </row>
    <row r="15285" spans="2:13">
      <c r="B15285" t="s">
        <v>20</v>
      </c>
      <c r="C15285" t="s">
        <v>472</v>
      </c>
      <c r="D15285" t="s">
        <v>22</v>
      </c>
      <c r="E15285" t="s">
        <v>776</v>
      </c>
      <c r="F15285" t="s">
        <v>776</v>
      </c>
      <c r="G15285" t="s">
        <v>45</v>
      </c>
      <c r="H15285" t="s">
        <v>103</v>
      </c>
      <c r="I15285">
        <v>16</v>
      </c>
      <c r="J15285">
        <v>1</v>
      </c>
      <c r="K15285">
        <v>7734</v>
      </c>
      <c r="L15285" t="s">
        <v>471</v>
      </c>
      <c r="M15285" s="2">
        <f>+Table3[[#This Row],[CHW]]/Table3[[#This Row],[Count of Airbill Number]]</f>
        <v>16</v>
      </c>
    </row>
    <row r="15286" spans="2:13">
      <c r="B15286" t="s">
        <v>20</v>
      </c>
      <c r="C15286" t="s">
        <v>472</v>
      </c>
      <c r="D15286" t="s">
        <v>22</v>
      </c>
      <c r="E15286" t="s">
        <v>778</v>
      </c>
      <c r="F15286" t="s">
        <v>778</v>
      </c>
      <c r="G15286" t="s">
        <v>153</v>
      </c>
      <c r="H15286" t="s">
        <v>90</v>
      </c>
      <c r="I15286">
        <v>16</v>
      </c>
      <c r="J15286">
        <v>1</v>
      </c>
      <c r="K15286">
        <v>7735</v>
      </c>
      <c r="L15286" t="s">
        <v>471</v>
      </c>
      <c r="M15286" s="2">
        <f>+Table3[[#This Row],[CHW]]/Table3[[#This Row],[Count of Airbill Number]]</f>
        <v>16</v>
      </c>
    </row>
    <row r="15287" spans="2:13">
      <c r="B15287" t="s">
        <v>20</v>
      </c>
      <c r="C15287" t="s">
        <v>472</v>
      </c>
      <c r="D15287" t="s">
        <v>22</v>
      </c>
      <c r="E15287" t="s">
        <v>778</v>
      </c>
      <c r="F15287" t="s">
        <v>776</v>
      </c>
      <c r="G15287" t="s">
        <v>153</v>
      </c>
      <c r="H15287" t="s">
        <v>120</v>
      </c>
      <c r="I15287">
        <v>16</v>
      </c>
      <c r="J15287">
        <v>1</v>
      </c>
      <c r="K15287">
        <v>7736</v>
      </c>
      <c r="L15287" t="s">
        <v>471</v>
      </c>
      <c r="M15287" s="2">
        <f>+Table3[[#This Row],[CHW]]/Table3[[#This Row],[Count of Airbill Number]]</f>
        <v>16</v>
      </c>
    </row>
    <row r="15288" spans="2:13">
      <c r="B15288" t="s">
        <v>20</v>
      </c>
      <c r="C15288" t="s">
        <v>472</v>
      </c>
      <c r="D15288" t="s">
        <v>22</v>
      </c>
      <c r="E15288" t="s">
        <v>778</v>
      </c>
      <c r="F15288" t="s">
        <v>778</v>
      </c>
      <c r="G15288" t="s">
        <v>153</v>
      </c>
      <c r="H15288" t="s">
        <v>99</v>
      </c>
      <c r="I15288">
        <v>16</v>
      </c>
      <c r="J15288">
        <v>1</v>
      </c>
      <c r="K15288">
        <v>7737</v>
      </c>
      <c r="L15288" t="s">
        <v>471</v>
      </c>
      <c r="M15288" s="2">
        <f>+Table3[[#This Row],[CHW]]/Table3[[#This Row],[Count of Airbill Number]]</f>
        <v>16</v>
      </c>
    </row>
    <row r="15289" spans="2:13">
      <c r="B15289" t="s">
        <v>20</v>
      </c>
      <c r="C15289" t="s">
        <v>472</v>
      </c>
      <c r="D15289" t="s">
        <v>22</v>
      </c>
      <c r="E15289" t="s">
        <v>778</v>
      </c>
      <c r="F15289" t="s">
        <v>776</v>
      </c>
      <c r="G15289" t="s">
        <v>521</v>
      </c>
      <c r="H15289" t="s">
        <v>122</v>
      </c>
      <c r="I15289">
        <v>16</v>
      </c>
      <c r="J15289">
        <v>1</v>
      </c>
      <c r="K15289">
        <v>7738</v>
      </c>
      <c r="L15289" t="s">
        <v>471</v>
      </c>
      <c r="M15289" s="2">
        <f>+Table3[[#This Row],[CHW]]/Table3[[#This Row],[Count of Airbill Number]]</f>
        <v>16</v>
      </c>
    </row>
    <row r="15290" spans="2:13">
      <c r="B15290" t="s">
        <v>20</v>
      </c>
      <c r="C15290" t="s">
        <v>472</v>
      </c>
      <c r="D15290" t="s">
        <v>22</v>
      </c>
      <c r="E15290" t="s">
        <v>777</v>
      </c>
      <c r="F15290" t="s">
        <v>777</v>
      </c>
      <c r="G15290" t="s">
        <v>110</v>
      </c>
      <c r="H15290" t="s">
        <v>324</v>
      </c>
      <c r="I15290">
        <v>16</v>
      </c>
      <c r="J15290">
        <v>1</v>
      </c>
      <c r="K15290">
        <v>7739</v>
      </c>
      <c r="L15290" t="s">
        <v>471</v>
      </c>
      <c r="M15290" s="2">
        <f>+Table3[[#This Row],[CHW]]/Table3[[#This Row],[Count of Airbill Number]]</f>
        <v>16</v>
      </c>
    </row>
    <row r="15291" spans="2:13">
      <c r="B15291" t="s">
        <v>20</v>
      </c>
      <c r="C15291" t="s">
        <v>472</v>
      </c>
      <c r="D15291" t="s">
        <v>22</v>
      </c>
      <c r="E15291" t="s">
        <v>776</v>
      </c>
      <c r="F15291" t="s">
        <v>778</v>
      </c>
      <c r="G15291" t="s">
        <v>66</v>
      </c>
      <c r="H15291" t="s">
        <v>395</v>
      </c>
      <c r="I15291">
        <v>16</v>
      </c>
      <c r="J15291">
        <v>2</v>
      </c>
      <c r="K15291">
        <v>7740</v>
      </c>
      <c r="L15291" t="s">
        <v>471</v>
      </c>
      <c r="M15291" s="2">
        <f>+Table3[[#This Row],[CHW]]/Table3[[#This Row],[Count of Airbill Number]]</f>
        <v>8</v>
      </c>
    </row>
    <row r="15292" spans="2:13">
      <c r="B15292" t="s">
        <v>20</v>
      </c>
      <c r="C15292" t="s">
        <v>472</v>
      </c>
      <c r="D15292" t="s">
        <v>22</v>
      </c>
      <c r="E15292" t="s">
        <v>778</v>
      </c>
      <c r="F15292" t="s">
        <v>778</v>
      </c>
      <c r="G15292" t="s">
        <v>283</v>
      </c>
      <c r="H15292" t="s">
        <v>161</v>
      </c>
      <c r="I15292">
        <v>16</v>
      </c>
      <c r="J15292">
        <v>1</v>
      </c>
      <c r="K15292">
        <v>7741</v>
      </c>
      <c r="L15292" t="s">
        <v>471</v>
      </c>
      <c r="M15292" s="2">
        <f>+Table3[[#This Row],[CHW]]/Table3[[#This Row],[Count of Airbill Number]]</f>
        <v>16</v>
      </c>
    </row>
    <row r="15293" spans="2:13">
      <c r="B15293" t="s">
        <v>20</v>
      </c>
      <c r="C15293" t="s">
        <v>472</v>
      </c>
      <c r="D15293" t="s">
        <v>22</v>
      </c>
      <c r="E15293" t="s">
        <v>778</v>
      </c>
      <c r="F15293" t="s">
        <v>777</v>
      </c>
      <c r="G15293" t="s">
        <v>283</v>
      </c>
      <c r="H15293" t="s">
        <v>230</v>
      </c>
      <c r="I15293">
        <v>16</v>
      </c>
      <c r="J15293">
        <v>1</v>
      </c>
      <c r="K15293">
        <v>7742</v>
      </c>
      <c r="L15293" t="s">
        <v>471</v>
      </c>
      <c r="M15293" s="2">
        <f>+Table3[[#This Row],[CHW]]/Table3[[#This Row],[Count of Airbill Number]]</f>
        <v>16</v>
      </c>
    </row>
    <row r="15294" spans="2:13">
      <c r="B15294" t="s">
        <v>20</v>
      </c>
      <c r="C15294" t="s">
        <v>472</v>
      </c>
      <c r="D15294" t="s">
        <v>22</v>
      </c>
      <c r="E15294" t="s">
        <v>777</v>
      </c>
      <c r="F15294" t="s">
        <v>777</v>
      </c>
      <c r="G15294" t="s">
        <v>230</v>
      </c>
      <c r="H15294" t="s">
        <v>110</v>
      </c>
      <c r="I15294">
        <v>16</v>
      </c>
      <c r="J15294">
        <v>1</v>
      </c>
      <c r="K15294">
        <v>7743</v>
      </c>
      <c r="L15294" t="s">
        <v>471</v>
      </c>
      <c r="M15294" s="2">
        <f>+Table3[[#This Row],[CHW]]/Table3[[#This Row],[Count of Airbill Number]]</f>
        <v>16</v>
      </c>
    </row>
    <row r="15295" spans="2:13">
      <c r="B15295" t="s">
        <v>20</v>
      </c>
      <c r="C15295" t="s">
        <v>472</v>
      </c>
      <c r="D15295" t="s">
        <v>22</v>
      </c>
      <c r="E15295" t="s">
        <v>777</v>
      </c>
      <c r="F15295" t="s">
        <v>778</v>
      </c>
      <c r="G15295" t="s">
        <v>230</v>
      </c>
      <c r="H15295" t="s">
        <v>283</v>
      </c>
      <c r="I15295">
        <v>16</v>
      </c>
      <c r="J15295">
        <v>1</v>
      </c>
      <c r="K15295">
        <v>7744</v>
      </c>
      <c r="L15295" t="s">
        <v>471</v>
      </c>
      <c r="M15295" s="2">
        <f>+Table3[[#This Row],[CHW]]/Table3[[#This Row],[Count of Airbill Number]]</f>
        <v>16</v>
      </c>
    </row>
    <row r="15296" spans="2:13">
      <c r="B15296" t="s">
        <v>20</v>
      </c>
      <c r="C15296" t="s">
        <v>472</v>
      </c>
      <c r="D15296" t="s">
        <v>22</v>
      </c>
      <c r="E15296" t="s">
        <v>777</v>
      </c>
      <c r="F15296" t="s">
        <v>778</v>
      </c>
      <c r="G15296" t="s">
        <v>230</v>
      </c>
      <c r="H15296" t="s">
        <v>155</v>
      </c>
      <c r="I15296">
        <v>16</v>
      </c>
      <c r="J15296">
        <v>1</v>
      </c>
      <c r="K15296">
        <v>7745</v>
      </c>
      <c r="L15296" t="s">
        <v>471</v>
      </c>
      <c r="M15296" s="2">
        <f>+Table3[[#This Row],[CHW]]/Table3[[#This Row],[Count of Airbill Number]]</f>
        <v>16</v>
      </c>
    </row>
    <row r="15297" spans="2:13">
      <c r="B15297" t="s">
        <v>20</v>
      </c>
      <c r="C15297" t="s">
        <v>472</v>
      </c>
      <c r="D15297" t="s">
        <v>22</v>
      </c>
      <c r="E15297" t="s">
        <v>777</v>
      </c>
      <c r="F15297" t="s">
        <v>776</v>
      </c>
      <c r="G15297" t="s">
        <v>230</v>
      </c>
      <c r="H15297" t="s">
        <v>32</v>
      </c>
      <c r="I15297">
        <v>16</v>
      </c>
      <c r="J15297">
        <v>1</v>
      </c>
      <c r="K15297">
        <v>7746</v>
      </c>
      <c r="L15297" t="s">
        <v>471</v>
      </c>
      <c r="M15297" s="2">
        <f>+Table3[[#This Row],[CHW]]/Table3[[#This Row],[Count of Airbill Number]]</f>
        <v>16</v>
      </c>
    </row>
    <row r="15298" spans="2:13">
      <c r="B15298" t="s">
        <v>20</v>
      </c>
      <c r="C15298" t="s">
        <v>472</v>
      </c>
      <c r="D15298" t="s">
        <v>22</v>
      </c>
      <c r="E15298" t="s">
        <v>776</v>
      </c>
      <c r="F15298" t="s">
        <v>776</v>
      </c>
      <c r="G15298" t="s">
        <v>72</v>
      </c>
      <c r="H15298" t="s">
        <v>178</v>
      </c>
      <c r="I15298">
        <v>16</v>
      </c>
      <c r="J15298">
        <v>1</v>
      </c>
      <c r="K15298">
        <v>7747</v>
      </c>
      <c r="L15298" t="s">
        <v>471</v>
      </c>
      <c r="M15298" s="2">
        <f>+Table3[[#This Row],[CHW]]/Table3[[#This Row],[Count of Airbill Number]]</f>
        <v>16</v>
      </c>
    </row>
    <row r="15299" spans="2:13">
      <c r="B15299" t="s">
        <v>20</v>
      </c>
      <c r="C15299" t="s">
        <v>472</v>
      </c>
      <c r="D15299" t="s">
        <v>22</v>
      </c>
      <c r="E15299" t="s">
        <v>776</v>
      </c>
      <c r="F15299" t="s">
        <v>776</v>
      </c>
      <c r="G15299" t="s">
        <v>192</v>
      </c>
      <c r="H15299" t="s">
        <v>152</v>
      </c>
      <c r="I15299">
        <v>16</v>
      </c>
      <c r="J15299">
        <v>1</v>
      </c>
      <c r="K15299">
        <v>7748</v>
      </c>
      <c r="L15299" t="s">
        <v>471</v>
      </c>
      <c r="M15299" s="2">
        <f>+Table3[[#This Row],[CHW]]/Table3[[#This Row],[Count of Airbill Number]]</f>
        <v>16</v>
      </c>
    </row>
    <row r="15300" spans="2:13">
      <c r="B15300" t="s">
        <v>20</v>
      </c>
      <c r="C15300" t="s">
        <v>472</v>
      </c>
      <c r="D15300" t="s">
        <v>22</v>
      </c>
      <c r="E15300" t="s">
        <v>778</v>
      </c>
      <c r="F15300" t="s">
        <v>778</v>
      </c>
      <c r="G15300" t="s">
        <v>90</v>
      </c>
      <c r="H15300" t="s">
        <v>261</v>
      </c>
      <c r="I15300">
        <v>16</v>
      </c>
      <c r="J15300">
        <v>2</v>
      </c>
      <c r="K15300">
        <v>7749</v>
      </c>
      <c r="L15300" t="s">
        <v>471</v>
      </c>
      <c r="M15300" s="2">
        <f>+Table3[[#This Row],[CHW]]/Table3[[#This Row],[Count of Airbill Number]]</f>
        <v>8</v>
      </c>
    </row>
    <row r="15301" spans="2:13">
      <c r="B15301" t="s">
        <v>20</v>
      </c>
      <c r="C15301" t="s">
        <v>472</v>
      </c>
      <c r="D15301" t="s">
        <v>22</v>
      </c>
      <c r="E15301" t="s">
        <v>778</v>
      </c>
      <c r="F15301" t="s">
        <v>776</v>
      </c>
      <c r="G15301" t="s">
        <v>90</v>
      </c>
      <c r="H15301" t="s">
        <v>49</v>
      </c>
      <c r="I15301">
        <v>16</v>
      </c>
      <c r="J15301">
        <v>2</v>
      </c>
      <c r="K15301">
        <v>7750</v>
      </c>
      <c r="L15301" t="s">
        <v>471</v>
      </c>
      <c r="M15301" s="2">
        <f>+Table3[[#This Row],[CHW]]/Table3[[#This Row],[Count of Airbill Number]]</f>
        <v>8</v>
      </c>
    </row>
    <row r="15302" spans="2:13">
      <c r="B15302" t="s">
        <v>20</v>
      </c>
      <c r="C15302" t="s">
        <v>472</v>
      </c>
      <c r="D15302" t="s">
        <v>22</v>
      </c>
      <c r="E15302" t="s">
        <v>776</v>
      </c>
      <c r="F15302" t="s">
        <v>776</v>
      </c>
      <c r="G15302" t="s">
        <v>92</v>
      </c>
      <c r="H15302" t="s">
        <v>66</v>
      </c>
      <c r="I15302">
        <v>16</v>
      </c>
      <c r="J15302">
        <v>1</v>
      </c>
      <c r="K15302">
        <v>7751</v>
      </c>
      <c r="L15302" t="s">
        <v>471</v>
      </c>
      <c r="M15302" s="2">
        <f>+Table3[[#This Row],[CHW]]/Table3[[#This Row],[Count of Airbill Number]]</f>
        <v>16</v>
      </c>
    </row>
    <row r="15303" spans="2:13">
      <c r="B15303" t="s">
        <v>20</v>
      </c>
      <c r="C15303" t="s">
        <v>472</v>
      </c>
      <c r="D15303" t="s">
        <v>22</v>
      </c>
      <c r="E15303" t="s">
        <v>778</v>
      </c>
      <c r="F15303" t="s">
        <v>778</v>
      </c>
      <c r="G15303" t="s">
        <v>250</v>
      </c>
      <c r="H15303" t="s">
        <v>171</v>
      </c>
      <c r="I15303">
        <v>16</v>
      </c>
      <c r="J15303">
        <v>3</v>
      </c>
      <c r="K15303">
        <v>7752</v>
      </c>
      <c r="L15303" t="s">
        <v>471</v>
      </c>
      <c r="M15303" s="2">
        <f>+Table3[[#This Row],[CHW]]/Table3[[#This Row],[Count of Airbill Number]]</f>
        <v>5.333333333333333</v>
      </c>
    </row>
    <row r="15304" spans="2:13">
      <c r="B15304" t="s">
        <v>20</v>
      </c>
      <c r="C15304" t="s">
        <v>472</v>
      </c>
      <c r="D15304" t="s">
        <v>22</v>
      </c>
      <c r="E15304" t="s">
        <v>776</v>
      </c>
      <c r="F15304" t="s">
        <v>776</v>
      </c>
      <c r="G15304" t="s">
        <v>152</v>
      </c>
      <c r="H15304" t="s">
        <v>57</v>
      </c>
      <c r="I15304">
        <v>16</v>
      </c>
      <c r="J15304">
        <v>1</v>
      </c>
      <c r="K15304">
        <v>7753</v>
      </c>
      <c r="L15304" t="s">
        <v>471</v>
      </c>
      <c r="M15304" s="2">
        <f>+Table3[[#This Row],[CHW]]/Table3[[#This Row],[Count of Airbill Number]]</f>
        <v>16</v>
      </c>
    </row>
    <row r="15305" spans="2:13">
      <c r="B15305" t="s">
        <v>20</v>
      </c>
      <c r="C15305" t="s">
        <v>472</v>
      </c>
      <c r="D15305" t="s">
        <v>22</v>
      </c>
      <c r="E15305" t="s">
        <v>776</v>
      </c>
      <c r="F15305" t="s">
        <v>778</v>
      </c>
      <c r="G15305" t="s">
        <v>132</v>
      </c>
      <c r="H15305" t="s">
        <v>51</v>
      </c>
      <c r="I15305">
        <v>16</v>
      </c>
      <c r="J15305">
        <v>1</v>
      </c>
      <c r="K15305">
        <v>7754</v>
      </c>
      <c r="L15305" t="s">
        <v>471</v>
      </c>
      <c r="M15305" s="2">
        <f>+Table3[[#This Row],[CHW]]/Table3[[#This Row],[Count of Airbill Number]]</f>
        <v>16</v>
      </c>
    </row>
    <row r="15306" spans="2:13">
      <c r="B15306" t="s">
        <v>20</v>
      </c>
      <c r="C15306" t="s">
        <v>472</v>
      </c>
      <c r="D15306" t="s">
        <v>22</v>
      </c>
      <c r="E15306" t="s">
        <v>778</v>
      </c>
      <c r="F15306" t="s">
        <v>778</v>
      </c>
      <c r="G15306" t="s">
        <v>401</v>
      </c>
      <c r="H15306" t="s">
        <v>51</v>
      </c>
      <c r="I15306">
        <v>16</v>
      </c>
      <c r="J15306">
        <v>1</v>
      </c>
      <c r="K15306">
        <v>7755</v>
      </c>
      <c r="L15306" t="s">
        <v>471</v>
      </c>
      <c r="M15306" s="2">
        <f>+Table3[[#This Row],[CHW]]/Table3[[#This Row],[Count of Airbill Number]]</f>
        <v>16</v>
      </c>
    </row>
    <row r="15307" spans="2:13">
      <c r="B15307" t="s">
        <v>20</v>
      </c>
      <c r="C15307" t="s">
        <v>472</v>
      </c>
      <c r="D15307" t="s">
        <v>22</v>
      </c>
      <c r="E15307" t="s">
        <v>778</v>
      </c>
      <c r="F15307" t="s">
        <v>778</v>
      </c>
      <c r="G15307" t="s">
        <v>124</v>
      </c>
      <c r="H15307" t="s">
        <v>261</v>
      </c>
      <c r="I15307">
        <v>16</v>
      </c>
      <c r="J15307">
        <v>2</v>
      </c>
      <c r="K15307">
        <v>7756</v>
      </c>
      <c r="L15307" t="s">
        <v>471</v>
      </c>
      <c r="M15307" s="2">
        <f>+Table3[[#This Row],[CHW]]/Table3[[#This Row],[Count of Airbill Number]]</f>
        <v>8</v>
      </c>
    </row>
    <row r="15308" spans="2:13">
      <c r="B15308" t="s">
        <v>20</v>
      </c>
      <c r="C15308" t="s">
        <v>472</v>
      </c>
      <c r="D15308" t="s">
        <v>36</v>
      </c>
      <c r="E15308" t="s">
        <v>777</v>
      </c>
      <c r="F15308" t="s">
        <v>777</v>
      </c>
      <c r="G15308" t="s">
        <v>496</v>
      </c>
      <c r="H15308" t="s">
        <v>484</v>
      </c>
      <c r="I15308">
        <v>16</v>
      </c>
      <c r="J15308">
        <v>1</v>
      </c>
      <c r="K15308">
        <v>7757</v>
      </c>
      <c r="L15308" t="s">
        <v>471</v>
      </c>
      <c r="M15308" s="2">
        <f>+Table3[[#This Row],[CHW]]/Table3[[#This Row],[Count of Airbill Number]]</f>
        <v>16</v>
      </c>
    </row>
    <row r="15309" spans="2:13">
      <c r="B15309" t="s">
        <v>20</v>
      </c>
      <c r="C15309" t="s">
        <v>472</v>
      </c>
      <c r="D15309" t="s">
        <v>36</v>
      </c>
      <c r="E15309" t="s">
        <v>776</v>
      </c>
      <c r="F15309" t="s">
        <v>777</v>
      </c>
      <c r="G15309" t="s">
        <v>32</v>
      </c>
      <c r="H15309" t="s">
        <v>230</v>
      </c>
      <c r="I15309">
        <v>16</v>
      </c>
      <c r="J15309">
        <v>1</v>
      </c>
      <c r="K15309">
        <v>7758</v>
      </c>
      <c r="L15309" t="s">
        <v>471</v>
      </c>
      <c r="M15309" s="2">
        <f>+Table3[[#This Row],[CHW]]/Table3[[#This Row],[Count of Airbill Number]]</f>
        <v>16</v>
      </c>
    </row>
    <row r="15310" spans="2:13">
      <c r="B15310" t="s">
        <v>20</v>
      </c>
      <c r="C15310" t="s">
        <v>472</v>
      </c>
      <c r="D15310" t="s">
        <v>36</v>
      </c>
      <c r="E15310" t="s">
        <v>778</v>
      </c>
      <c r="F15310" t="s">
        <v>777</v>
      </c>
      <c r="G15310" t="s">
        <v>704</v>
      </c>
      <c r="H15310" t="s">
        <v>106</v>
      </c>
      <c r="I15310">
        <v>16</v>
      </c>
      <c r="J15310">
        <v>1</v>
      </c>
      <c r="K15310">
        <v>7759</v>
      </c>
      <c r="L15310" t="s">
        <v>471</v>
      </c>
      <c r="M15310" s="2">
        <f>+Table3[[#This Row],[CHW]]/Table3[[#This Row],[Count of Airbill Number]]</f>
        <v>16</v>
      </c>
    </row>
    <row r="15311" spans="2:13">
      <c r="B15311" t="s">
        <v>20</v>
      </c>
      <c r="C15311" t="s">
        <v>21</v>
      </c>
      <c r="D15311" t="s">
        <v>22</v>
      </c>
      <c r="E15311" t="s">
        <v>778</v>
      </c>
      <c r="F15311" t="s">
        <v>776</v>
      </c>
      <c r="G15311" t="s">
        <v>113</v>
      </c>
      <c r="H15311" t="s">
        <v>165</v>
      </c>
      <c r="I15311">
        <v>15.899999999999999</v>
      </c>
      <c r="J15311">
        <v>7</v>
      </c>
      <c r="K15311">
        <v>7760</v>
      </c>
      <c r="L15311" t="s">
        <v>471</v>
      </c>
      <c r="M15311" s="2">
        <f>+Table3[[#This Row],[CHW]]/Table3[[#This Row],[Count of Airbill Number]]</f>
        <v>2.2714285714285714</v>
      </c>
    </row>
    <row r="15312" spans="2:13">
      <c r="B15312" t="s">
        <v>20</v>
      </c>
      <c r="C15312" t="s">
        <v>21</v>
      </c>
      <c r="D15312" t="s">
        <v>22</v>
      </c>
      <c r="E15312" t="s">
        <v>776</v>
      </c>
      <c r="F15312" t="s">
        <v>776</v>
      </c>
      <c r="G15312" t="s">
        <v>66</v>
      </c>
      <c r="H15312" t="s">
        <v>216</v>
      </c>
      <c r="I15312">
        <v>15.87</v>
      </c>
      <c r="J15312">
        <v>1</v>
      </c>
      <c r="K15312">
        <v>7761</v>
      </c>
      <c r="L15312" t="s">
        <v>471</v>
      </c>
      <c r="M15312" s="2">
        <f>+Table3[[#This Row],[CHW]]/Table3[[#This Row],[Count of Airbill Number]]</f>
        <v>15.87</v>
      </c>
    </row>
    <row r="15313" spans="2:13">
      <c r="B15313" t="s">
        <v>20</v>
      </c>
      <c r="C15313" t="s">
        <v>472</v>
      </c>
      <c r="D15313" t="s">
        <v>22</v>
      </c>
      <c r="E15313" t="s">
        <v>776</v>
      </c>
      <c r="F15313" t="s">
        <v>776</v>
      </c>
      <c r="G15313" t="s">
        <v>85</v>
      </c>
      <c r="H15313" t="s">
        <v>117</v>
      </c>
      <c r="I15313">
        <v>15.8</v>
      </c>
      <c r="J15313">
        <v>4</v>
      </c>
      <c r="K15313">
        <v>7762</v>
      </c>
      <c r="L15313" t="s">
        <v>471</v>
      </c>
      <c r="M15313" s="2">
        <f>+Table3[[#This Row],[CHW]]/Table3[[#This Row],[Count of Airbill Number]]</f>
        <v>3.95</v>
      </c>
    </row>
    <row r="15314" spans="2:13">
      <c r="B15314" t="s">
        <v>20</v>
      </c>
      <c r="C15314" t="s">
        <v>472</v>
      </c>
      <c r="D15314" t="s">
        <v>22</v>
      </c>
      <c r="E15314" t="s">
        <v>776</v>
      </c>
      <c r="F15314" t="s">
        <v>776</v>
      </c>
      <c r="G15314" t="s">
        <v>32</v>
      </c>
      <c r="H15314" t="s">
        <v>533</v>
      </c>
      <c r="I15314">
        <v>15.75</v>
      </c>
      <c r="J15314">
        <v>1</v>
      </c>
      <c r="K15314">
        <v>7763</v>
      </c>
      <c r="L15314" t="s">
        <v>471</v>
      </c>
      <c r="M15314" s="2">
        <f>+Table3[[#This Row],[CHW]]/Table3[[#This Row],[Count of Airbill Number]]</f>
        <v>15.75</v>
      </c>
    </row>
    <row r="15315" spans="2:13">
      <c r="B15315" t="s">
        <v>20</v>
      </c>
      <c r="C15315" t="s">
        <v>21</v>
      </c>
      <c r="D15315" t="s">
        <v>22</v>
      </c>
      <c r="E15315" t="s">
        <v>778</v>
      </c>
      <c r="F15315" t="s">
        <v>778</v>
      </c>
      <c r="G15315" t="s">
        <v>86</v>
      </c>
      <c r="H15315" t="s">
        <v>495</v>
      </c>
      <c r="I15315">
        <v>15.7</v>
      </c>
      <c r="J15315">
        <v>3</v>
      </c>
      <c r="K15315">
        <v>7764</v>
      </c>
      <c r="L15315" t="s">
        <v>471</v>
      </c>
      <c r="M15315" s="2">
        <f>+Table3[[#This Row],[CHW]]/Table3[[#This Row],[Count of Airbill Number]]</f>
        <v>5.2333333333333334</v>
      </c>
    </row>
    <row r="15316" spans="2:13">
      <c r="B15316" t="s">
        <v>20</v>
      </c>
      <c r="C15316" t="s">
        <v>21</v>
      </c>
      <c r="D15316" t="s">
        <v>22</v>
      </c>
      <c r="E15316" t="s">
        <v>776</v>
      </c>
      <c r="F15316" t="s">
        <v>778</v>
      </c>
      <c r="G15316" t="s">
        <v>32</v>
      </c>
      <c r="H15316" t="s">
        <v>155</v>
      </c>
      <c r="I15316">
        <v>15.59</v>
      </c>
      <c r="J15316">
        <v>2</v>
      </c>
      <c r="K15316">
        <v>7765</v>
      </c>
      <c r="L15316" t="s">
        <v>471</v>
      </c>
      <c r="M15316" s="2">
        <f>+Table3[[#This Row],[CHW]]/Table3[[#This Row],[Count of Airbill Number]]</f>
        <v>7.7949999999999999</v>
      </c>
    </row>
    <row r="15317" spans="2:13">
      <c r="B15317" t="s">
        <v>20</v>
      </c>
      <c r="C15317" t="s">
        <v>21</v>
      </c>
      <c r="D15317" t="s">
        <v>22</v>
      </c>
      <c r="E15317" t="s">
        <v>776</v>
      </c>
      <c r="F15317" t="s">
        <v>776</v>
      </c>
      <c r="G15317" t="s">
        <v>187</v>
      </c>
      <c r="H15317" t="s">
        <v>85</v>
      </c>
      <c r="I15317">
        <v>15.5205248</v>
      </c>
      <c r="J15317">
        <v>3</v>
      </c>
      <c r="K15317">
        <v>7766</v>
      </c>
      <c r="L15317" t="s">
        <v>471</v>
      </c>
      <c r="M15317" s="2">
        <f>+Table3[[#This Row],[CHW]]/Table3[[#This Row],[Count of Airbill Number]]</f>
        <v>5.1735082666666665</v>
      </c>
    </row>
    <row r="15318" spans="2:13">
      <c r="B15318" t="s">
        <v>20</v>
      </c>
      <c r="C15318" t="s">
        <v>21</v>
      </c>
      <c r="D15318" t="s">
        <v>22</v>
      </c>
      <c r="E15318" t="s">
        <v>776</v>
      </c>
      <c r="F15318" t="s">
        <v>776</v>
      </c>
      <c r="G15318" t="s">
        <v>32</v>
      </c>
      <c r="H15318" t="s">
        <v>533</v>
      </c>
      <c r="I15318">
        <v>15.5</v>
      </c>
      <c r="J15318">
        <v>1</v>
      </c>
      <c r="K15318">
        <v>7767</v>
      </c>
      <c r="L15318" t="s">
        <v>471</v>
      </c>
      <c r="M15318" s="2">
        <f>+Table3[[#This Row],[CHW]]/Table3[[#This Row],[Count of Airbill Number]]</f>
        <v>15.5</v>
      </c>
    </row>
    <row r="15319" spans="2:13">
      <c r="B15319" t="s">
        <v>20</v>
      </c>
      <c r="C15319" t="s">
        <v>472</v>
      </c>
      <c r="D15319" t="s">
        <v>22</v>
      </c>
      <c r="E15319" t="s">
        <v>777</v>
      </c>
      <c r="F15319" t="s">
        <v>777</v>
      </c>
      <c r="G15319" t="s">
        <v>484</v>
      </c>
      <c r="H15319" t="s">
        <v>515</v>
      </c>
      <c r="I15319">
        <v>15.5</v>
      </c>
      <c r="J15319">
        <v>2</v>
      </c>
      <c r="K15319">
        <v>7768</v>
      </c>
      <c r="L15319" t="s">
        <v>471</v>
      </c>
      <c r="M15319" s="2">
        <f>+Table3[[#This Row],[CHW]]/Table3[[#This Row],[Count of Airbill Number]]</f>
        <v>7.75</v>
      </c>
    </row>
    <row r="15320" spans="2:13">
      <c r="B15320" t="s">
        <v>20</v>
      </c>
      <c r="C15320" t="s">
        <v>21</v>
      </c>
      <c r="D15320" t="s">
        <v>22</v>
      </c>
      <c r="E15320" t="s">
        <v>777</v>
      </c>
      <c r="F15320" t="s">
        <v>777</v>
      </c>
      <c r="G15320" t="s">
        <v>97</v>
      </c>
      <c r="H15320" t="s">
        <v>665</v>
      </c>
      <c r="I15320">
        <v>15.42</v>
      </c>
      <c r="J15320">
        <v>2</v>
      </c>
      <c r="K15320">
        <v>7769</v>
      </c>
      <c r="L15320" t="s">
        <v>471</v>
      </c>
      <c r="M15320" s="2">
        <f>+Table3[[#This Row],[CHW]]/Table3[[#This Row],[Count of Airbill Number]]</f>
        <v>7.71</v>
      </c>
    </row>
    <row r="15321" spans="2:13">
      <c r="B15321" t="s">
        <v>35</v>
      </c>
      <c r="C15321" t="s">
        <v>472</v>
      </c>
      <c r="D15321" t="s">
        <v>36</v>
      </c>
      <c r="E15321" t="s">
        <v>776</v>
      </c>
      <c r="F15321" t="s">
        <v>776</v>
      </c>
      <c r="G15321" t="s">
        <v>492</v>
      </c>
      <c r="H15321" t="s">
        <v>116</v>
      </c>
      <c r="I15321">
        <v>15.4</v>
      </c>
      <c r="J15321">
        <v>2</v>
      </c>
      <c r="K15321">
        <v>7770</v>
      </c>
      <c r="L15321" t="s">
        <v>471</v>
      </c>
      <c r="M15321" s="2">
        <f>+Table3[[#This Row],[CHW]]/Table3[[#This Row],[Count of Airbill Number]]</f>
        <v>7.7</v>
      </c>
    </row>
    <row r="15322" spans="2:13">
      <c r="B15322" t="s">
        <v>35</v>
      </c>
      <c r="C15322" t="s">
        <v>472</v>
      </c>
      <c r="D15322" t="s">
        <v>36</v>
      </c>
      <c r="E15322" t="s">
        <v>776</v>
      </c>
      <c r="F15322" t="s">
        <v>776</v>
      </c>
      <c r="G15322" t="s">
        <v>85</v>
      </c>
      <c r="H15322" t="s">
        <v>118</v>
      </c>
      <c r="I15322">
        <v>15.4</v>
      </c>
      <c r="J15322">
        <v>1</v>
      </c>
      <c r="K15322">
        <v>7771</v>
      </c>
      <c r="L15322" t="s">
        <v>471</v>
      </c>
      <c r="M15322" s="2">
        <f>+Table3[[#This Row],[CHW]]/Table3[[#This Row],[Count of Airbill Number]]</f>
        <v>15.4</v>
      </c>
    </row>
    <row r="15323" spans="2:13">
      <c r="B15323" t="s">
        <v>35</v>
      </c>
      <c r="C15323" t="s">
        <v>472</v>
      </c>
      <c r="D15323" t="s">
        <v>36</v>
      </c>
      <c r="E15323" t="s">
        <v>776</v>
      </c>
      <c r="F15323" t="s">
        <v>776</v>
      </c>
      <c r="G15323" t="s">
        <v>502</v>
      </c>
      <c r="H15323" t="s">
        <v>116</v>
      </c>
      <c r="I15323">
        <v>15.4</v>
      </c>
      <c r="J15323">
        <v>2</v>
      </c>
      <c r="K15323">
        <v>7772</v>
      </c>
      <c r="L15323" t="s">
        <v>471</v>
      </c>
      <c r="M15323" s="2">
        <f>+Table3[[#This Row],[CHW]]/Table3[[#This Row],[Count of Airbill Number]]</f>
        <v>7.7</v>
      </c>
    </row>
    <row r="15324" spans="2:13">
      <c r="B15324" t="s">
        <v>20</v>
      </c>
      <c r="C15324" t="s">
        <v>21</v>
      </c>
      <c r="D15324" t="s">
        <v>22</v>
      </c>
      <c r="E15324" t="s">
        <v>778</v>
      </c>
      <c r="F15324" t="s">
        <v>778</v>
      </c>
      <c r="G15324" t="s">
        <v>171</v>
      </c>
      <c r="H15324" t="s">
        <v>90</v>
      </c>
      <c r="I15324">
        <v>15.4</v>
      </c>
      <c r="J15324">
        <v>5</v>
      </c>
      <c r="K15324">
        <v>7773</v>
      </c>
      <c r="L15324" t="s">
        <v>471</v>
      </c>
      <c r="M15324" s="2">
        <f>+Table3[[#This Row],[CHW]]/Table3[[#This Row],[Count of Airbill Number]]</f>
        <v>3.08</v>
      </c>
    </row>
    <row r="15325" spans="2:13">
      <c r="B15325" t="s">
        <v>20</v>
      </c>
      <c r="C15325" t="s">
        <v>21</v>
      </c>
      <c r="D15325" t="s">
        <v>22</v>
      </c>
      <c r="E15325" t="s">
        <v>777</v>
      </c>
      <c r="F15325" t="s">
        <v>777</v>
      </c>
      <c r="G15325" t="s">
        <v>106</v>
      </c>
      <c r="H15325" t="s">
        <v>491</v>
      </c>
      <c r="I15325">
        <v>15.4</v>
      </c>
      <c r="J15325">
        <v>5</v>
      </c>
      <c r="K15325">
        <v>7774</v>
      </c>
      <c r="L15325" t="s">
        <v>471</v>
      </c>
      <c r="M15325" s="2">
        <f>+Table3[[#This Row],[CHW]]/Table3[[#This Row],[Count of Airbill Number]]</f>
        <v>3.08</v>
      </c>
    </row>
    <row r="15326" spans="2:13">
      <c r="B15326" t="s">
        <v>20</v>
      </c>
      <c r="C15326" t="s">
        <v>21</v>
      </c>
      <c r="D15326" t="s">
        <v>22</v>
      </c>
      <c r="E15326" t="s">
        <v>776</v>
      </c>
      <c r="F15326" t="s">
        <v>778</v>
      </c>
      <c r="G15326" t="s">
        <v>37</v>
      </c>
      <c r="H15326" t="s">
        <v>269</v>
      </c>
      <c r="I15326">
        <v>15.280000000000001</v>
      </c>
      <c r="J15326">
        <v>8</v>
      </c>
      <c r="K15326">
        <v>7775</v>
      </c>
      <c r="L15326" t="s">
        <v>471</v>
      </c>
      <c r="M15326" s="2">
        <f>+Table3[[#This Row],[CHW]]/Table3[[#This Row],[Count of Airbill Number]]</f>
        <v>1.9100000000000001</v>
      </c>
    </row>
    <row r="15327" spans="2:13">
      <c r="B15327" t="s">
        <v>20</v>
      </c>
      <c r="C15327" t="s">
        <v>472</v>
      </c>
      <c r="D15327" t="s">
        <v>22</v>
      </c>
      <c r="E15327" t="s">
        <v>778</v>
      </c>
      <c r="F15327" t="s">
        <v>778</v>
      </c>
      <c r="G15327" t="s">
        <v>51</v>
      </c>
      <c r="H15327" t="s">
        <v>311</v>
      </c>
      <c r="I15327">
        <v>15.2</v>
      </c>
      <c r="J15327">
        <v>1</v>
      </c>
      <c r="K15327">
        <v>7776</v>
      </c>
      <c r="L15327" t="s">
        <v>471</v>
      </c>
      <c r="M15327" s="2">
        <f>+Table3[[#This Row],[CHW]]/Table3[[#This Row],[Count of Airbill Number]]</f>
        <v>15.2</v>
      </c>
    </row>
    <row r="15328" spans="2:13">
      <c r="B15328" t="s">
        <v>20</v>
      </c>
      <c r="C15328" t="s">
        <v>472</v>
      </c>
      <c r="D15328" t="s">
        <v>22</v>
      </c>
      <c r="E15328" t="s">
        <v>778</v>
      </c>
      <c r="F15328" t="s">
        <v>778</v>
      </c>
      <c r="G15328" t="s">
        <v>86</v>
      </c>
      <c r="H15328" t="s">
        <v>366</v>
      </c>
      <c r="I15328">
        <v>15.2</v>
      </c>
      <c r="J15328">
        <v>1</v>
      </c>
      <c r="K15328">
        <v>7777</v>
      </c>
      <c r="L15328" t="s">
        <v>471</v>
      </c>
      <c r="M15328" s="2">
        <f>+Table3[[#This Row],[CHW]]/Table3[[#This Row],[Count of Airbill Number]]</f>
        <v>15.2</v>
      </c>
    </row>
    <row r="15329" spans="2:13">
      <c r="B15329" t="s">
        <v>20</v>
      </c>
      <c r="C15329" t="s">
        <v>472</v>
      </c>
      <c r="D15329" t="s">
        <v>22</v>
      </c>
      <c r="E15329" t="s">
        <v>778</v>
      </c>
      <c r="F15329" t="s">
        <v>778</v>
      </c>
      <c r="G15329" t="s">
        <v>86</v>
      </c>
      <c r="H15329" t="s">
        <v>679</v>
      </c>
      <c r="I15329">
        <v>15.2</v>
      </c>
      <c r="J15329">
        <v>1</v>
      </c>
      <c r="K15329">
        <v>7778</v>
      </c>
      <c r="L15329" t="s">
        <v>471</v>
      </c>
      <c r="M15329" s="2">
        <f>+Table3[[#This Row],[CHW]]/Table3[[#This Row],[Count of Airbill Number]]</f>
        <v>15.2</v>
      </c>
    </row>
    <row r="15330" spans="2:13">
      <c r="B15330" t="s">
        <v>20</v>
      </c>
      <c r="C15330" t="s">
        <v>472</v>
      </c>
      <c r="D15330" t="s">
        <v>22</v>
      </c>
      <c r="E15330" t="s">
        <v>778</v>
      </c>
      <c r="F15330" t="s">
        <v>778</v>
      </c>
      <c r="G15330" t="s">
        <v>86</v>
      </c>
      <c r="H15330" t="s">
        <v>719</v>
      </c>
      <c r="I15330">
        <v>15.2</v>
      </c>
      <c r="J15330">
        <v>1</v>
      </c>
      <c r="K15330">
        <v>7779</v>
      </c>
      <c r="L15330" t="s">
        <v>471</v>
      </c>
      <c r="M15330" s="2">
        <f>+Table3[[#This Row],[CHW]]/Table3[[#This Row],[Count of Airbill Number]]</f>
        <v>15.2</v>
      </c>
    </row>
    <row r="15331" spans="2:13">
      <c r="B15331" t="s">
        <v>20</v>
      </c>
      <c r="C15331" t="s">
        <v>472</v>
      </c>
      <c r="D15331" t="s">
        <v>22</v>
      </c>
      <c r="E15331" t="s">
        <v>778</v>
      </c>
      <c r="F15331" t="s">
        <v>778</v>
      </c>
      <c r="G15331" t="s">
        <v>86</v>
      </c>
      <c r="H15331" t="s">
        <v>735</v>
      </c>
      <c r="I15331">
        <v>15.2</v>
      </c>
      <c r="J15331">
        <v>1</v>
      </c>
      <c r="K15331">
        <v>7780</v>
      </c>
      <c r="L15331" t="s">
        <v>471</v>
      </c>
      <c r="M15331" s="2">
        <f>+Table3[[#This Row],[CHW]]/Table3[[#This Row],[Count of Airbill Number]]</f>
        <v>15.2</v>
      </c>
    </row>
    <row r="15332" spans="2:13">
      <c r="B15332" t="s">
        <v>20</v>
      </c>
      <c r="C15332" t="s">
        <v>472</v>
      </c>
      <c r="D15332" t="s">
        <v>22</v>
      </c>
      <c r="E15332" t="s">
        <v>778</v>
      </c>
      <c r="F15332" t="s">
        <v>777</v>
      </c>
      <c r="G15332" t="s">
        <v>86</v>
      </c>
      <c r="H15332" t="s">
        <v>736</v>
      </c>
      <c r="I15332">
        <v>15.2</v>
      </c>
      <c r="J15332">
        <v>1</v>
      </c>
      <c r="K15332">
        <v>7781</v>
      </c>
      <c r="L15332" t="s">
        <v>471</v>
      </c>
      <c r="M15332" s="2">
        <f>+Table3[[#This Row],[CHW]]/Table3[[#This Row],[Count of Airbill Number]]</f>
        <v>15.2</v>
      </c>
    </row>
    <row r="15333" spans="2:13">
      <c r="B15333" t="s">
        <v>20</v>
      </c>
      <c r="C15333" t="s">
        <v>472</v>
      </c>
      <c r="D15333" t="s">
        <v>22</v>
      </c>
      <c r="E15333" t="s">
        <v>778</v>
      </c>
      <c r="F15333" t="s">
        <v>778</v>
      </c>
      <c r="G15333" t="s">
        <v>86</v>
      </c>
      <c r="H15333" t="s">
        <v>545</v>
      </c>
      <c r="I15333">
        <v>15.2</v>
      </c>
      <c r="J15333">
        <v>1</v>
      </c>
      <c r="K15333">
        <v>7782</v>
      </c>
      <c r="L15333" t="s">
        <v>471</v>
      </c>
      <c r="M15333" s="2">
        <f>+Table3[[#This Row],[CHW]]/Table3[[#This Row],[Count of Airbill Number]]</f>
        <v>15.2</v>
      </c>
    </row>
    <row r="15334" spans="2:13">
      <c r="B15334" t="s">
        <v>20</v>
      </c>
      <c r="C15334" t="s">
        <v>472</v>
      </c>
      <c r="D15334" t="s">
        <v>22</v>
      </c>
      <c r="E15334" t="s">
        <v>778</v>
      </c>
      <c r="F15334" t="s">
        <v>778</v>
      </c>
      <c r="G15334" t="s">
        <v>86</v>
      </c>
      <c r="H15334" t="s">
        <v>693</v>
      </c>
      <c r="I15334">
        <v>15.2</v>
      </c>
      <c r="J15334">
        <v>1</v>
      </c>
      <c r="K15334">
        <v>7783</v>
      </c>
      <c r="L15334" t="s">
        <v>471</v>
      </c>
      <c r="M15334" s="2">
        <f>+Table3[[#This Row],[CHW]]/Table3[[#This Row],[Count of Airbill Number]]</f>
        <v>15.2</v>
      </c>
    </row>
    <row r="15335" spans="2:13">
      <c r="B15335" t="s">
        <v>20</v>
      </c>
      <c r="C15335" t="s">
        <v>472</v>
      </c>
      <c r="D15335" t="s">
        <v>36</v>
      </c>
      <c r="E15335" t="s">
        <v>778</v>
      </c>
      <c r="F15335" t="s">
        <v>776</v>
      </c>
      <c r="G15335" t="s">
        <v>86</v>
      </c>
      <c r="H15335" t="s">
        <v>122</v>
      </c>
      <c r="I15335">
        <v>15.2</v>
      </c>
      <c r="J15335">
        <v>1</v>
      </c>
      <c r="K15335">
        <v>7784</v>
      </c>
      <c r="L15335" t="s">
        <v>471</v>
      </c>
      <c r="M15335" s="2">
        <f>+Table3[[#This Row],[CHW]]/Table3[[#This Row],[Count of Airbill Number]]</f>
        <v>15.2</v>
      </c>
    </row>
    <row r="15336" spans="2:13">
      <c r="B15336" t="s">
        <v>20</v>
      </c>
      <c r="C15336" t="s">
        <v>21</v>
      </c>
      <c r="D15336" t="s">
        <v>22</v>
      </c>
      <c r="E15336" t="s">
        <v>776</v>
      </c>
      <c r="F15336" t="s">
        <v>776</v>
      </c>
      <c r="G15336" t="s">
        <v>216</v>
      </c>
      <c r="H15336" t="s">
        <v>85</v>
      </c>
      <c r="I15336">
        <v>15.04</v>
      </c>
      <c r="J15336">
        <v>2</v>
      </c>
      <c r="K15336">
        <v>7785</v>
      </c>
      <c r="L15336" t="s">
        <v>471</v>
      </c>
      <c r="M15336" s="2">
        <f>+Table3[[#This Row],[CHW]]/Table3[[#This Row],[Count of Airbill Number]]</f>
        <v>7.52</v>
      </c>
    </row>
    <row r="15337" spans="2:13">
      <c r="B15337" t="s">
        <v>35</v>
      </c>
      <c r="C15337" t="s">
        <v>21</v>
      </c>
      <c r="D15337" t="s">
        <v>36</v>
      </c>
      <c r="E15337" t="s">
        <v>777</v>
      </c>
      <c r="F15337" t="s">
        <v>777</v>
      </c>
      <c r="G15337" t="s">
        <v>259</v>
      </c>
      <c r="H15337" t="s">
        <v>499</v>
      </c>
      <c r="I15337">
        <v>15</v>
      </c>
      <c r="J15337">
        <v>1</v>
      </c>
      <c r="K15337">
        <v>7786</v>
      </c>
      <c r="L15337" t="s">
        <v>471</v>
      </c>
      <c r="M15337" s="2">
        <f>+Table3[[#This Row],[CHW]]/Table3[[#This Row],[Count of Airbill Number]]</f>
        <v>15</v>
      </c>
    </row>
    <row r="15338" spans="2:13">
      <c r="B15338" t="s">
        <v>35</v>
      </c>
      <c r="C15338" t="s">
        <v>21</v>
      </c>
      <c r="D15338" t="s">
        <v>36</v>
      </c>
      <c r="E15338" t="s">
        <v>776</v>
      </c>
      <c r="F15338" t="s">
        <v>776</v>
      </c>
      <c r="G15338" t="s">
        <v>116</v>
      </c>
      <c r="H15338" t="s">
        <v>486</v>
      </c>
      <c r="I15338">
        <v>15</v>
      </c>
      <c r="J15338">
        <v>3</v>
      </c>
      <c r="K15338">
        <v>7787</v>
      </c>
      <c r="L15338" t="s">
        <v>471</v>
      </c>
      <c r="M15338" s="2">
        <f>+Table3[[#This Row],[CHW]]/Table3[[#This Row],[Count of Airbill Number]]</f>
        <v>5</v>
      </c>
    </row>
    <row r="15339" spans="2:13">
      <c r="B15339" t="s">
        <v>35</v>
      </c>
      <c r="C15339" t="s">
        <v>472</v>
      </c>
      <c r="D15339" t="s">
        <v>36</v>
      </c>
      <c r="E15339" t="s">
        <v>776</v>
      </c>
      <c r="F15339" t="s">
        <v>776</v>
      </c>
      <c r="G15339" t="s">
        <v>123</v>
      </c>
      <c r="H15339" t="s">
        <v>102</v>
      </c>
      <c r="I15339">
        <v>15</v>
      </c>
      <c r="J15339">
        <v>1</v>
      </c>
      <c r="K15339">
        <v>7788</v>
      </c>
      <c r="L15339" t="s">
        <v>471</v>
      </c>
      <c r="M15339" s="2">
        <f>+Table3[[#This Row],[CHW]]/Table3[[#This Row],[Count of Airbill Number]]</f>
        <v>15</v>
      </c>
    </row>
    <row r="15340" spans="2:13">
      <c r="B15340" t="s">
        <v>20</v>
      </c>
      <c r="C15340" t="s">
        <v>21</v>
      </c>
      <c r="D15340" t="s">
        <v>22</v>
      </c>
      <c r="E15340" t="s">
        <v>777</v>
      </c>
      <c r="F15340" t="s">
        <v>777</v>
      </c>
      <c r="G15340" t="s">
        <v>481</v>
      </c>
      <c r="H15340" t="s">
        <v>517</v>
      </c>
      <c r="I15340">
        <v>15</v>
      </c>
      <c r="J15340">
        <v>2</v>
      </c>
      <c r="K15340">
        <v>7789</v>
      </c>
      <c r="L15340" t="s">
        <v>471</v>
      </c>
      <c r="M15340" s="2">
        <f>+Table3[[#This Row],[CHW]]/Table3[[#This Row],[Count of Airbill Number]]</f>
        <v>7.5</v>
      </c>
    </row>
    <row r="15341" spans="2:13">
      <c r="B15341" t="s">
        <v>20</v>
      </c>
      <c r="C15341" t="s">
        <v>21</v>
      </c>
      <c r="D15341" t="s">
        <v>22</v>
      </c>
      <c r="E15341" t="s">
        <v>777</v>
      </c>
      <c r="F15341" t="s">
        <v>777</v>
      </c>
      <c r="G15341" t="s">
        <v>553</v>
      </c>
      <c r="H15341" t="s">
        <v>290</v>
      </c>
      <c r="I15341">
        <v>15</v>
      </c>
      <c r="J15341">
        <v>6</v>
      </c>
      <c r="K15341">
        <v>7790</v>
      </c>
      <c r="L15341" t="s">
        <v>471</v>
      </c>
      <c r="M15341" s="2">
        <f>+Table3[[#This Row],[CHW]]/Table3[[#This Row],[Count of Airbill Number]]</f>
        <v>2.5</v>
      </c>
    </row>
    <row r="15342" spans="2:13">
      <c r="B15342" t="s">
        <v>20</v>
      </c>
      <c r="C15342" t="s">
        <v>21</v>
      </c>
      <c r="D15342" t="s">
        <v>22</v>
      </c>
      <c r="E15342" t="s">
        <v>778</v>
      </c>
      <c r="F15342" t="s">
        <v>778</v>
      </c>
      <c r="G15342" t="s">
        <v>619</v>
      </c>
      <c r="H15342" t="s">
        <v>248</v>
      </c>
      <c r="I15342">
        <v>15</v>
      </c>
      <c r="J15342">
        <v>1</v>
      </c>
      <c r="K15342">
        <v>7791</v>
      </c>
      <c r="L15342" t="s">
        <v>471</v>
      </c>
      <c r="M15342" s="2">
        <f>+Table3[[#This Row],[CHW]]/Table3[[#This Row],[Count of Airbill Number]]</f>
        <v>15</v>
      </c>
    </row>
    <row r="15343" spans="2:13">
      <c r="B15343" t="s">
        <v>20</v>
      </c>
      <c r="C15343" t="s">
        <v>21</v>
      </c>
      <c r="D15343" t="s">
        <v>22</v>
      </c>
      <c r="E15343" t="s">
        <v>777</v>
      </c>
      <c r="F15343" t="s">
        <v>776</v>
      </c>
      <c r="G15343" t="s">
        <v>55</v>
      </c>
      <c r="H15343" t="s">
        <v>123</v>
      </c>
      <c r="I15343">
        <v>15</v>
      </c>
      <c r="J15343">
        <v>1</v>
      </c>
      <c r="K15343">
        <v>7792</v>
      </c>
      <c r="L15343" t="s">
        <v>471</v>
      </c>
      <c r="M15343" s="2">
        <f>+Table3[[#This Row],[CHW]]/Table3[[#This Row],[Count of Airbill Number]]</f>
        <v>15</v>
      </c>
    </row>
    <row r="15344" spans="2:13">
      <c r="B15344" t="s">
        <v>20</v>
      </c>
      <c r="C15344" t="s">
        <v>21</v>
      </c>
      <c r="D15344" t="s">
        <v>22</v>
      </c>
      <c r="E15344" t="s">
        <v>776</v>
      </c>
      <c r="F15344" t="s">
        <v>778</v>
      </c>
      <c r="G15344" t="s">
        <v>165</v>
      </c>
      <c r="H15344" t="s">
        <v>51</v>
      </c>
      <c r="I15344">
        <v>15</v>
      </c>
      <c r="J15344">
        <v>1</v>
      </c>
      <c r="K15344">
        <v>7793</v>
      </c>
      <c r="L15344" t="s">
        <v>471</v>
      </c>
      <c r="M15344" s="2">
        <f>+Table3[[#This Row],[CHW]]/Table3[[#This Row],[Count of Airbill Number]]</f>
        <v>15</v>
      </c>
    </row>
    <row r="15345" spans="2:13">
      <c r="B15345" t="s">
        <v>20</v>
      </c>
      <c r="C15345" t="s">
        <v>21</v>
      </c>
      <c r="D15345" t="s">
        <v>22</v>
      </c>
      <c r="E15345" t="s">
        <v>778</v>
      </c>
      <c r="F15345" t="s">
        <v>778</v>
      </c>
      <c r="G15345" t="s">
        <v>112</v>
      </c>
      <c r="H15345" t="s">
        <v>495</v>
      </c>
      <c r="I15345">
        <v>15</v>
      </c>
      <c r="J15345">
        <v>5</v>
      </c>
      <c r="K15345">
        <v>7794</v>
      </c>
      <c r="L15345" t="s">
        <v>471</v>
      </c>
      <c r="M15345" s="2">
        <f>+Table3[[#This Row],[CHW]]/Table3[[#This Row],[Count of Airbill Number]]</f>
        <v>3</v>
      </c>
    </row>
    <row r="15346" spans="2:13">
      <c r="B15346" t="s">
        <v>20</v>
      </c>
      <c r="C15346" t="s">
        <v>21</v>
      </c>
      <c r="D15346" t="s">
        <v>22</v>
      </c>
      <c r="E15346" t="s">
        <v>776</v>
      </c>
      <c r="F15346" t="s">
        <v>776</v>
      </c>
      <c r="G15346" t="s">
        <v>71</v>
      </c>
      <c r="H15346" t="s">
        <v>69</v>
      </c>
      <c r="I15346">
        <v>15</v>
      </c>
      <c r="J15346">
        <v>3</v>
      </c>
      <c r="K15346">
        <v>7795</v>
      </c>
      <c r="L15346" t="s">
        <v>471</v>
      </c>
      <c r="M15346" s="2">
        <f>+Table3[[#This Row],[CHW]]/Table3[[#This Row],[Count of Airbill Number]]</f>
        <v>5</v>
      </c>
    </row>
    <row r="15347" spans="2:13">
      <c r="B15347" t="s">
        <v>20</v>
      </c>
      <c r="C15347" t="s">
        <v>21</v>
      </c>
      <c r="D15347" t="s">
        <v>22</v>
      </c>
      <c r="E15347" t="s">
        <v>778</v>
      </c>
      <c r="F15347" t="s">
        <v>778</v>
      </c>
      <c r="G15347" t="s">
        <v>173</v>
      </c>
      <c r="H15347" t="s">
        <v>393</v>
      </c>
      <c r="I15347">
        <v>15</v>
      </c>
      <c r="J15347">
        <v>13</v>
      </c>
      <c r="K15347">
        <v>7796</v>
      </c>
      <c r="L15347" t="s">
        <v>471</v>
      </c>
      <c r="M15347" s="2">
        <f>+Table3[[#This Row],[CHW]]/Table3[[#This Row],[Count of Airbill Number]]</f>
        <v>1.1538461538461537</v>
      </c>
    </row>
    <row r="15348" spans="2:13">
      <c r="B15348" t="s">
        <v>20</v>
      </c>
      <c r="C15348" t="s">
        <v>21</v>
      </c>
      <c r="D15348" t="s">
        <v>22</v>
      </c>
      <c r="E15348" t="s">
        <v>778</v>
      </c>
      <c r="F15348" t="s">
        <v>778</v>
      </c>
      <c r="G15348" t="s">
        <v>135</v>
      </c>
      <c r="H15348" t="s">
        <v>86</v>
      </c>
      <c r="I15348">
        <v>15</v>
      </c>
      <c r="J15348">
        <v>14</v>
      </c>
      <c r="K15348">
        <v>7797</v>
      </c>
      <c r="L15348" t="s">
        <v>471</v>
      </c>
      <c r="M15348" s="2">
        <f>+Table3[[#This Row],[CHW]]/Table3[[#This Row],[Count of Airbill Number]]</f>
        <v>1.0714285714285714</v>
      </c>
    </row>
    <row r="15349" spans="2:13">
      <c r="B15349" t="s">
        <v>20</v>
      </c>
      <c r="C15349" t="s">
        <v>21</v>
      </c>
      <c r="D15349" t="s">
        <v>22</v>
      </c>
      <c r="E15349" t="s">
        <v>778</v>
      </c>
      <c r="F15349" t="s">
        <v>777</v>
      </c>
      <c r="G15349" t="s">
        <v>269</v>
      </c>
      <c r="H15349" t="s">
        <v>360</v>
      </c>
      <c r="I15349">
        <v>15</v>
      </c>
      <c r="J15349">
        <v>11</v>
      </c>
      <c r="K15349">
        <v>7798</v>
      </c>
      <c r="L15349" t="s">
        <v>471</v>
      </c>
      <c r="M15349" s="2">
        <f>+Table3[[#This Row],[CHW]]/Table3[[#This Row],[Count of Airbill Number]]</f>
        <v>1.3636363636363635</v>
      </c>
    </row>
    <row r="15350" spans="2:13">
      <c r="B15350" t="s">
        <v>20</v>
      </c>
      <c r="C15350" t="s">
        <v>21</v>
      </c>
      <c r="D15350" t="s">
        <v>22</v>
      </c>
      <c r="E15350" t="s">
        <v>777</v>
      </c>
      <c r="F15350" t="s">
        <v>777</v>
      </c>
      <c r="G15350" t="s">
        <v>511</v>
      </c>
      <c r="H15350" t="s">
        <v>44</v>
      </c>
      <c r="I15350">
        <v>15</v>
      </c>
      <c r="J15350">
        <v>12</v>
      </c>
      <c r="K15350">
        <v>7799</v>
      </c>
      <c r="L15350" t="s">
        <v>471</v>
      </c>
      <c r="M15350" s="2">
        <f>+Table3[[#This Row],[CHW]]/Table3[[#This Row],[Count of Airbill Number]]</f>
        <v>1.25</v>
      </c>
    </row>
    <row r="15351" spans="2:13">
      <c r="B15351" t="s">
        <v>20</v>
      </c>
      <c r="C15351" t="s">
        <v>21</v>
      </c>
      <c r="D15351" t="s">
        <v>22</v>
      </c>
      <c r="E15351" t="s">
        <v>776</v>
      </c>
      <c r="F15351" t="s">
        <v>776</v>
      </c>
      <c r="G15351" t="s">
        <v>57</v>
      </c>
      <c r="H15351" t="s">
        <v>24</v>
      </c>
      <c r="I15351">
        <v>15</v>
      </c>
      <c r="J15351">
        <v>2</v>
      </c>
      <c r="K15351">
        <v>7800</v>
      </c>
      <c r="L15351" t="s">
        <v>471</v>
      </c>
      <c r="M15351" s="2">
        <f>+Table3[[#This Row],[CHW]]/Table3[[#This Row],[Count of Airbill Number]]</f>
        <v>7.5</v>
      </c>
    </row>
    <row r="15352" spans="2:13">
      <c r="B15352" t="s">
        <v>20</v>
      </c>
      <c r="C15352" t="s">
        <v>21</v>
      </c>
      <c r="D15352" t="s">
        <v>22</v>
      </c>
      <c r="E15352" t="s">
        <v>777</v>
      </c>
      <c r="F15352" t="s">
        <v>777</v>
      </c>
      <c r="G15352" t="s">
        <v>110</v>
      </c>
      <c r="H15352" t="s">
        <v>181</v>
      </c>
      <c r="I15352">
        <v>15</v>
      </c>
      <c r="J15352">
        <v>1</v>
      </c>
      <c r="K15352">
        <v>7801</v>
      </c>
      <c r="L15352" t="s">
        <v>471</v>
      </c>
      <c r="M15352" s="2">
        <f>+Table3[[#This Row],[CHW]]/Table3[[#This Row],[Count of Airbill Number]]</f>
        <v>15</v>
      </c>
    </row>
    <row r="15353" spans="2:13">
      <c r="B15353" t="s">
        <v>20</v>
      </c>
      <c r="C15353" t="s">
        <v>21</v>
      </c>
      <c r="D15353" t="s">
        <v>22</v>
      </c>
      <c r="E15353" t="s">
        <v>776</v>
      </c>
      <c r="F15353" t="s">
        <v>776</v>
      </c>
      <c r="G15353" t="s">
        <v>103</v>
      </c>
      <c r="H15353" t="s">
        <v>116</v>
      </c>
      <c r="I15353">
        <v>15</v>
      </c>
      <c r="J15353">
        <v>2</v>
      </c>
      <c r="K15353">
        <v>7802</v>
      </c>
      <c r="L15353" t="s">
        <v>471</v>
      </c>
      <c r="M15353" s="2">
        <f>+Table3[[#This Row],[CHW]]/Table3[[#This Row],[Count of Airbill Number]]</f>
        <v>7.5</v>
      </c>
    </row>
    <row r="15354" spans="2:13">
      <c r="B15354" t="s">
        <v>20</v>
      </c>
      <c r="C15354" t="s">
        <v>21</v>
      </c>
      <c r="D15354" t="s">
        <v>22</v>
      </c>
      <c r="E15354" t="s">
        <v>778</v>
      </c>
      <c r="F15354" t="s">
        <v>778</v>
      </c>
      <c r="G15354" t="s">
        <v>206</v>
      </c>
      <c r="H15354" t="s">
        <v>393</v>
      </c>
      <c r="I15354">
        <v>15</v>
      </c>
      <c r="J15354">
        <v>10</v>
      </c>
      <c r="K15354">
        <v>7803</v>
      </c>
      <c r="L15354" t="s">
        <v>471</v>
      </c>
      <c r="M15354" s="2">
        <f>+Table3[[#This Row],[CHW]]/Table3[[#This Row],[Count of Airbill Number]]</f>
        <v>1.5</v>
      </c>
    </row>
    <row r="15355" spans="2:13">
      <c r="B15355" t="s">
        <v>20</v>
      </c>
      <c r="C15355" t="s">
        <v>21</v>
      </c>
      <c r="D15355" t="s">
        <v>22</v>
      </c>
      <c r="E15355" t="s">
        <v>776</v>
      </c>
      <c r="F15355" t="s">
        <v>778</v>
      </c>
      <c r="G15355" t="s">
        <v>66</v>
      </c>
      <c r="H15355" t="s">
        <v>90</v>
      </c>
      <c r="I15355">
        <v>15</v>
      </c>
      <c r="J15355">
        <v>10</v>
      </c>
      <c r="K15355">
        <v>7804</v>
      </c>
      <c r="L15355" t="s">
        <v>471</v>
      </c>
      <c r="M15355" s="2">
        <f>+Table3[[#This Row],[CHW]]/Table3[[#This Row],[Count of Airbill Number]]</f>
        <v>1.5</v>
      </c>
    </row>
    <row r="15356" spans="2:13">
      <c r="B15356" t="s">
        <v>20</v>
      </c>
      <c r="C15356" t="s">
        <v>21</v>
      </c>
      <c r="D15356" t="s">
        <v>22</v>
      </c>
      <c r="E15356" t="s">
        <v>778</v>
      </c>
      <c r="F15356" t="s">
        <v>778</v>
      </c>
      <c r="G15356" t="s">
        <v>86</v>
      </c>
      <c r="H15356" t="s">
        <v>310</v>
      </c>
      <c r="I15356">
        <v>15</v>
      </c>
      <c r="J15356">
        <v>3</v>
      </c>
      <c r="K15356">
        <v>7805</v>
      </c>
      <c r="L15356" t="s">
        <v>471</v>
      </c>
      <c r="M15356" s="2">
        <f>+Table3[[#This Row],[CHW]]/Table3[[#This Row],[Count of Airbill Number]]</f>
        <v>5</v>
      </c>
    </row>
    <row r="15357" spans="2:13">
      <c r="B15357" t="s">
        <v>20</v>
      </c>
      <c r="C15357" t="s">
        <v>21</v>
      </c>
      <c r="D15357" t="s">
        <v>22</v>
      </c>
      <c r="E15357" t="s">
        <v>778</v>
      </c>
      <c r="F15357" t="s">
        <v>776</v>
      </c>
      <c r="G15357" t="s">
        <v>86</v>
      </c>
      <c r="H15357" t="s">
        <v>39</v>
      </c>
      <c r="I15357">
        <v>15</v>
      </c>
      <c r="J15357">
        <v>3</v>
      </c>
      <c r="K15357">
        <v>7806</v>
      </c>
      <c r="L15357" t="s">
        <v>471</v>
      </c>
      <c r="M15357" s="2">
        <f>+Table3[[#This Row],[CHW]]/Table3[[#This Row],[Count of Airbill Number]]</f>
        <v>5</v>
      </c>
    </row>
    <row r="15358" spans="2:13">
      <c r="B15358" t="s">
        <v>20</v>
      </c>
      <c r="C15358" t="s">
        <v>21</v>
      </c>
      <c r="D15358" t="s">
        <v>22</v>
      </c>
      <c r="E15358" t="s">
        <v>778</v>
      </c>
      <c r="F15358" t="s">
        <v>778</v>
      </c>
      <c r="G15358" t="s">
        <v>86</v>
      </c>
      <c r="H15358" t="s">
        <v>657</v>
      </c>
      <c r="I15358">
        <v>15</v>
      </c>
      <c r="J15358">
        <v>4</v>
      </c>
      <c r="K15358">
        <v>7807</v>
      </c>
      <c r="L15358" t="s">
        <v>471</v>
      </c>
      <c r="M15358" s="2">
        <f>+Table3[[#This Row],[CHW]]/Table3[[#This Row],[Count of Airbill Number]]</f>
        <v>3.75</v>
      </c>
    </row>
    <row r="15359" spans="2:13">
      <c r="B15359" t="s">
        <v>20</v>
      </c>
      <c r="C15359" t="s">
        <v>21</v>
      </c>
      <c r="D15359" t="s">
        <v>22</v>
      </c>
      <c r="E15359" t="s">
        <v>778</v>
      </c>
      <c r="F15359" t="s">
        <v>778</v>
      </c>
      <c r="G15359" t="s">
        <v>358</v>
      </c>
      <c r="H15359" t="s">
        <v>150</v>
      </c>
      <c r="I15359">
        <v>15</v>
      </c>
      <c r="J15359">
        <v>3</v>
      </c>
      <c r="K15359">
        <v>7808</v>
      </c>
      <c r="L15359" t="s">
        <v>471</v>
      </c>
      <c r="M15359" s="2">
        <f>+Table3[[#This Row],[CHW]]/Table3[[#This Row],[Count of Airbill Number]]</f>
        <v>5</v>
      </c>
    </row>
    <row r="15360" spans="2:13">
      <c r="B15360" t="s">
        <v>20</v>
      </c>
      <c r="C15360" t="s">
        <v>21</v>
      </c>
      <c r="D15360" t="s">
        <v>22</v>
      </c>
      <c r="E15360" t="s">
        <v>778</v>
      </c>
      <c r="F15360" t="s">
        <v>778</v>
      </c>
      <c r="G15360" t="s">
        <v>358</v>
      </c>
      <c r="H15360" t="s">
        <v>171</v>
      </c>
      <c r="I15360">
        <v>15</v>
      </c>
      <c r="J15360">
        <v>15</v>
      </c>
      <c r="K15360">
        <v>7809</v>
      </c>
      <c r="L15360" t="s">
        <v>471</v>
      </c>
      <c r="M15360" s="2">
        <f>+Table3[[#This Row],[CHW]]/Table3[[#This Row],[Count of Airbill Number]]</f>
        <v>1</v>
      </c>
    </row>
    <row r="15361" spans="2:13">
      <c r="B15361" t="s">
        <v>20</v>
      </c>
      <c r="C15361" t="s">
        <v>21</v>
      </c>
      <c r="D15361" t="s">
        <v>22</v>
      </c>
      <c r="E15361" t="s">
        <v>776</v>
      </c>
      <c r="F15361" t="s">
        <v>776</v>
      </c>
      <c r="G15361" t="s">
        <v>116</v>
      </c>
      <c r="H15361" t="s">
        <v>123</v>
      </c>
      <c r="I15361">
        <v>15</v>
      </c>
      <c r="J15361">
        <v>3</v>
      </c>
      <c r="K15361">
        <v>7810</v>
      </c>
      <c r="L15361" t="s">
        <v>471</v>
      </c>
      <c r="M15361" s="2">
        <f>+Table3[[#This Row],[CHW]]/Table3[[#This Row],[Count of Airbill Number]]</f>
        <v>5</v>
      </c>
    </row>
    <row r="15362" spans="2:13">
      <c r="B15362" t="s">
        <v>20</v>
      </c>
      <c r="C15362" t="s">
        <v>21</v>
      </c>
      <c r="D15362" t="s">
        <v>22</v>
      </c>
      <c r="E15362" t="s">
        <v>778</v>
      </c>
      <c r="F15362" t="s">
        <v>778</v>
      </c>
      <c r="G15362" t="s">
        <v>155</v>
      </c>
      <c r="H15362" t="s">
        <v>283</v>
      </c>
      <c r="I15362">
        <v>15</v>
      </c>
      <c r="J15362">
        <v>2</v>
      </c>
      <c r="K15362">
        <v>7811</v>
      </c>
      <c r="L15362" t="s">
        <v>471</v>
      </c>
      <c r="M15362" s="2">
        <f>+Table3[[#This Row],[CHW]]/Table3[[#This Row],[Count of Airbill Number]]</f>
        <v>7.5</v>
      </c>
    </row>
    <row r="15363" spans="2:13">
      <c r="B15363" t="s">
        <v>20</v>
      </c>
      <c r="C15363" t="s">
        <v>21</v>
      </c>
      <c r="D15363" t="s">
        <v>22</v>
      </c>
      <c r="E15363" t="s">
        <v>777</v>
      </c>
      <c r="F15363" t="s">
        <v>777</v>
      </c>
      <c r="G15363" t="s">
        <v>181</v>
      </c>
      <c r="H15363" t="s">
        <v>44</v>
      </c>
      <c r="I15363">
        <v>15</v>
      </c>
      <c r="J15363">
        <v>14</v>
      </c>
      <c r="K15363">
        <v>7812</v>
      </c>
      <c r="L15363" t="s">
        <v>471</v>
      </c>
      <c r="M15363" s="2">
        <f>+Table3[[#This Row],[CHW]]/Table3[[#This Row],[Count of Airbill Number]]</f>
        <v>1.0714285714285714</v>
      </c>
    </row>
    <row r="15364" spans="2:13">
      <c r="B15364" t="s">
        <v>20</v>
      </c>
      <c r="C15364" t="s">
        <v>21</v>
      </c>
      <c r="D15364" t="s">
        <v>22</v>
      </c>
      <c r="E15364" t="s">
        <v>777</v>
      </c>
      <c r="F15364" t="s">
        <v>777</v>
      </c>
      <c r="G15364" t="s">
        <v>573</v>
      </c>
      <c r="H15364" t="s">
        <v>44</v>
      </c>
      <c r="I15364">
        <v>15</v>
      </c>
      <c r="J15364">
        <v>14</v>
      </c>
      <c r="K15364">
        <v>7813</v>
      </c>
      <c r="L15364" t="s">
        <v>471</v>
      </c>
      <c r="M15364" s="2">
        <f>+Table3[[#This Row],[CHW]]/Table3[[#This Row],[Count of Airbill Number]]</f>
        <v>1.0714285714285714</v>
      </c>
    </row>
    <row r="15365" spans="2:13">
      <c r="B15365" t="s">
        <v>20</v>
      </c>
      <c r="C15365" t="s">
        <v>21</v>
      </c>
      <c r="D15365" t="s">
        <v>22</v>
      </c>
      <c r="E15365" t="s">
        <v>777</v>
      </c>
      <c r="F15365" t="s">
        <v>777</v>
      </c>
      <c r="G15365" t="s">
        <v>573</v>
      </c>
      <c r="H15365" t="s">
        <v>106</v>
      </c>
      <c r="I15365">
        <v>15</v>
      </c>
      <c r="J15365">
        <v>13</v>
      </c>
      <c r="K15365">
        <v>7814</v>
      </c>
      <c r="L15365" t="s">
        <v>471</v>
      </c>
      <c r="M15365" s="2">
        <f>+Table3[[#This Row],[CHW]]/Table3[[#This Row],[Count of Airbill Number]]</f>
        <v>1.1538461538461537</v>
      </c>
    </row>
    <row r="15366" spans="2:13">
      <c r="B15366" t="s">
        <v>20</v>
      </c>
      <c r="C15366" t="s">
        <v>21</v>
      </c>
      <c r="D15366" t="s">
        <v>22</v>
      </c>
      <c r="E15366" t="s">
        <v>776</v>
      </c>
      <c r="F15366" t="s">
        <v>776</v>
      </c>
      <c r="G15366" t="s">
        <v>32</v>
      </c>
      <c r="H15366" t="s">
        <v>119</v>
      </c>
      <c r="I15366">
        <v>15</v>
      </c>
      <c r="J15366">
        <v>4</v>
      </c>
      <c r="K15366">
        <v>7815</v>
      </c>
      <c r="L15366" t="s">
        <v>471</v>
      </c>
      <c r="M15366" s="2">
        <f>+Table3[[#This Row],[CHW]]/Table3[[#This Row],[Count of Airbill Number]]</f>
        <v>3.75</v>
      </c>
    </row>
    <row r="15367" spans="2:13">
      <c r="B15367" t="s">
        <v>20</v>
      </c>
      <c r="C15367" t="s">
        <v>21</v>
      </c>
      <c r="D15367" t="s">
        <v>22</v>
      </c>
      <c r="E15367" t="s">
        <v>776</v>
      </c>
      <c r="F15367" t="s">
        <v>776</v>
      </c>
      <c r="G15367" t="s">
        <v>49</v>
      </c>
      <c r="H15367" t="s">
        <v>387</v>
      </c>
      <c r="I15367">
        <v>15</v>
      </c>
      <c r="J15367">
        <v>3</v>
      </c>
      <c r="K15367">
        <v>7816</v>
      </c>
      <c r="L15367" t="s">
        <v>471</v>
      </c>
      <c r="M15367" s="2">
        <f>+Table3[[#This Row],[CHW]]/Table3[[#This Row],[Count of Airbill Number]]</f>
        <v>5</v>
      </c>
    </row>
    <row r="15368" spans="2:13">
      <c r="B15368" t="s">
        <v>20</v>
      </c>
      <c r="C15368" t="s">
        <v>21</v>
      </c>
      <c r="D15368" t="s">
        <v>22</v>
      </c>
      <c r="E15368" t="s">
        <v>778</v>
      </c>
      <c r="F15368" t="s">
        <v>778</v>
      </c>
      <c r="G15368" t="s">
        <v>405</v>
      </c>
      <c r="H15368" t="s">
        <v>51</v>
      </c>
      <c r="I15368">
        <v>15</v>
      </c>
      <c r="J15368">
        <v>3</v>
      </c>
      <c r="K15368">
        <v>7817</v>
      </c>
      <c r="L15368" t="s">
        <v>471</v>
      </c>
      <c r="M15368" s="2">
        <f>+Table3[[#This Row],[CHW]]/Table3[[#This Row],[Count of Airbill Number]]</f>
        <v>5</v>
      </c>
    </row>
    <row r="15369" spans="2:13">
      <c r="B15369" t="s">
        <v>20</v>
      </c>
      <c r="C15369" t="s">
        <v>21</v>
      </c>
      <c r="D15369" t="s">
        <v>22</v>
      </c>
      <c r="E15369" t="s">
        <v>778</v>
      </c>
      <c r="F15369" t="s">
        <v>778</v>
      </c>
      <c r="G15369" t="s">
        <v>547</v>
      </c>
      <c r="H15369" t="s">
        <v>358</v>
      </c>
      <c r="I15369">
        <v>15</v>
      </c>
      <c r="J15369">
        <v>12</v>
      </c>
      <c r="K15369">
        <v>7818</v>
      </c>
      <c r="L15369" t="s">
        <v>471</v>
      </c>
      <c r="M15369" s="2">
        <f>+Table3[[#This Row],[CHW]]/Table3[[#This Row],[Count of Airbill Number]]</f>
        <v>1.25</v>
      </c>
    </row>
    <row r="15370" spans="2:13">
      <c r="B15370" t="s">
        <v>20</v>
      </c>
      <c r="C15370" t="s">
        <v>21</v>
      </c>
      <c r="D15370" t="s">
        <v>22</v>
      </c>
      <c r="E15370" t="s">
        <v>777</v>
      </c>
      <c r="F15370" t="s">
        <v>776</v>
      </c>
      <c r="G15370" t="s">
        <v>360</v>
      </c>
      <c r="H15370" t="s">
        <v>123</v>
      </c>
      <c r="I15370">
        <v>15</v>
      </c>
      <c r="J15370">
        <v>1</v>
      </c>
      <c r="K15370">
        <v>7819</v>
      </c>
      <c r="L15370" t="s">
        <v>471</v>
      </c>
      <c r="M15370" s="2">
        <f>+Table3[[#This Row],[CHW]]/Table3[[#This Row],[Count of Airbill Number]]</f>
        <v>15</v>
      </c>
    </row>
    <row r="15371" spans="2:13">
      <c r="B15371" t="s">
        <v>20</v>
      </c>
      <c r="C15371" t="s">
        <v>21</v>
      </c>
      <c r="D15371" t="s">
        <v>22</v>
      </c>
      <c r="E15371" t="s">
        <v>777</v>
      </c>
      <c r="F15371" t="s">
        <v>777</v>
      </c>
      <c r="G15371" t="s">
        <v>542</v>
      </c>
      <c r="H15371" t="s">
        <v>290</v>
      </c>
      <c r="I15371">
        <v>15</v>
      </c>
      <c r="J15371">
        <v>9</v>
      </c>
      <c r="K15371">
        <v>7820</v>
      </c>
      <c r="L15371" t="s">
        <v>471</v>
      </c>
      <c r="M15371" s="2">
        <f>+Table3[[#This Row],[CHW]]/Table3[[#This Row],[Count of Airbill Number]]</f>
        <v>1.6666666666666667</v>
      </c>
    </row>
    <row r="15372" spans="2:13">
      <c r="B15372" t="s">
        <v>20</v>
      </c>
      <c r="C15372" t="s">
        <v>21</v>
      </c>
      <c r="D15372" t="s">
        <v>22</v>
      </c>
      <c r="E15372" t="s">
        <v>778</v>
      </c>
      <c r="F15372" t="s">
        <v>778</v>
      </c>
      <c r="G15372" t="s">
        <v>260</v>
      </c>
      <c r="H15372" t="s">
        <v>113</v>
      </c>
      <c r="I15372">
        <v>15</v>
      </c>
      <c r="J15372">
        <v>15</v>
      </c>
      <c r="K15372">
        <v>7821</v>
      </c>
      <c r="L15372" t="s">
        <v>471</v>
      </c>
      <c r="M15372" s="2">
        <f>+Table3[[#This Row],[CHW]]/Table3[[#This Row],[Count of Airbill Number]]</f>
        <v>1</v>
      </c>
    </row>
    <row r="15373" spans="2:13">
      <c r="B15373" t="s">
        <v>20</v>
      </c>
      <c r="C15373" t="s">
        <v>21</v>
      </c>
      <c r="D15373" t="s">
        <v>36</v>
      </c>
      <c r="E15373" t="s">
        <v>777</v>
      </c>
      <c r="F15373" t="s">
        <v>778</v>
      </c>
      <c r="G15373" t="s">
        <v>274</v>
      </c>
      <c r="H15373" t="s">
        <v>112</v>
      </c>
      <c r="I15373">
        <v>15</v>
      </c>
      <c r="J15373">
        <v>5</v>
      </c>
      <c r="K15373">
        <v>7822</v>
      </c>
      <c r="L15373" t="s">
        <v>471</v>
      </c>
      <c r="M15373" s="2">
        <f>+Table3[[#This Row],[CHW]]/Table3[[#This Row],[Count of Airbill Number]]</f>
        <v>3</v>
      </c>
    </row>
    <row r="15374" spans="2:13">
      <c r="B15374" t="s">
        <v>20</v>
      </c>
      <c r="C15374" t="s">
        <v>21</v>
      </c>
      <c r="D15374" t="s">
        <v>36</v>
      </c>
      <c r="E15374" t="s">
        <v>776</v>
      </c>
      <c r="F15374" t="s">
        <v>776</v>
      </c>
      <c r="G15374" t="s">
        <v>37</v>
      </c>
      <c r="H15374" t="s">
        <v>63</v>
      </c>
      <c r="I15374">
        <v>15</v>
      </c>
      <c r="J15374">
        <v>1</v>
      </c>
      <c r="K15374">
        <v>7823</v>
      </c>
      <c r="L15374" t="s">
        <v>471</v>
      </c>
      <c r="M15374" s="2">
        <f>+Table3[[#This Row],[CHW]]/Table3[[#This Row],[Count of Airbill Number]]</f>
        <v>15</v>
      </c>
    </row>
    <row r="15375" spans="2:13">
      <c r="B15375" t="s">
        <v>20</v>
      </c>
      <c r="C15375" t="s">
        <v>21</v>
      </c>
      <c r="D15375" t="s">
        <v>36</v>
      </c>
      <c r="E15375" t="s">
        <v>777</v>
      </c>
      <c r="F15375" t="s">
        <v>778</v>
      </c>
      <c r="G15375" t="s">
        <v>44</v>
      </c>
      <c r="H15375" t="s">
        <v>155</v>
      </c>
      <c r="I15375">
        <v>15</v>
      </c>
      <c r="J15375">
        <v>15</v>
      </c>
      <c r="K15375">
        <v>7824</v>
      </c>
      <c r="L15375" t="s">
        <v>471</v>
      </c>
      <c r="M15375" s="2">
        <f>+Table3[[#This Row],[CHW]]/Table3[[#This Row],[Count of Airbill Number]]</f>
        <v>1</v>
      </c>
    </row>
    <row r="15376" spans="2:13">
      <c r="B15376" t="s">
        <v>20</v>
      </c>
      <c r="C15376" t="s">
        <v>21</v>
      </c>
      <c r="D15376" t="s">
        <v>36</v>
      </c>
      <c r="E15376" t="s">
        <v>777</v>
      </c>
      <c r="F15376" t="s">
        <v>776</v>
      </c>
      <c r="G15376" t="s">
        <v>29</v>
      </c>
      <c r="H15376" t="s">
        <v>37</v>
      </c>
      <c r="I15376">
        <v>15</v>
      </c>
      <c r="J15376">
        <v>12</v>
      </c>
      <c r="K15376">
        <v>7825</v>
      </c>
      <c r="L15376" t="s">
        <v>471</v>
      </c>
      <c r="M15376" s="2">
        <f>+Table3[[#This Row],[CHW]]/Table3[[#This Row],[Count of Airbill Number]]</f>
        <v>1.25</v>
      </c>
    </row>
    <row r="15377" spans="2:13">
      <c r="B15377" t="s">
        <v>20</v>
      </c>
      <c r="C15377" t="s">
        <v>472</v>
      </c>
      <c r="D15377" t="s">
        <v>22</v>
      </c>
      <c r="E15377" t="s">
        <v>777</v>
      </c>
      <c r="F15377" t="s">
        <v>777</v>
      </c>
      <c r="G15377" t="s">
        <v>429</v>
      </c>
      <c r="H15377" t="s">
        <v>511</v>
      </c>
      <c r="I15377">
        <v>15</v>
      </c>
      <c r="J15377">
        <v>1</v>
      </c>
      <c r="K15377">
        <v>7826</v>
      </c>
      <c r="L15377" t="s">
        <v>471</v>
      </c>
      <c r="M15377" s="2">
        <f>+Table3[[#This Row],[CHW]]/Table3[[#This Row],[Count of Airbill Number]]</f>
        <v>15</v>
      </c>
    </row>
    <row r="15378" spans="2:13">
      <c r="B15378" t="s">
        <v>20</v>
      </c>
      <c r="C15378" t="s">
        <v>472</v>
      </c>
      <c r="D15378" t="s">
        <v>22</v>
      </c>
      <c r="E15378" t="s">
        <v>777</v>
      </c>
      <c r="F15378" t="s">
        <v>778</v>
      </c>
      <c r="G15378" t="s">
        <v>429</v>
      </c>
      <c r="H15378" t="s">
        <v>267</v>
      </c>
      <c r="I15378">
        <v>15</v>
      </c>
      <c r="J15378">
        <v>1</v>
      </c>
      <c r="K15378">
        <v>7827</v>
      </c>
      <c r="L15378" t="s">
        <v>471</v>
      </c>
      <c r="M15378" s="2">
        <f>+Table3[[#This Row],[CHW]]/Table3[[#This Row],[Count of Airbill Number]]</f>
        <v>15</v>
      </c>
    </row>
    <row r="15379" spans="2:13">
      <c r="B15379" t="s">
        <v>20</v>
      </c>
      <c r="C15379" t="s">
        <v>472</v>
      </c>
      <c r="D15379" t="s">
        <v>22</v>
      </c>
      <c r="E15379" t="s">
        <v>777</v>
      </c>
      <c r="F15379" t="s">
        <v>777</v>
      </c>
      <c r="G15379" t="s">
        <v>429</v>
      </c>
      <c r="H15379" t="s">
        <v>190</v>
      </c>
      <c r="I15379">
        <v>15</v>
      </c>
      <c r="J15379">
        <v>1</v>
      </c>
      <c r="K15379">
        <v>7828</v>
      </c>
      <c r="L15379" t="s">
        <v>471</v>
      </c>
      <c r="M15379" s="2">
        <f>+Table3[[#This Row],[CHW]]/Table3[[#This Row],[Count of Airbill Number]]</f>
        <v>15</v>
      </c>
    </row>
    <row r="15380" spans="2:13">
      <c r="B15380" t="s">
        <v>20</v>
      </c>
      <c r="C15380" t="s">
        <v>472</v>
      </c>
      <c r="D15380" t="s">
        <v>22</v>
      </c>
      <c r="E15380" t="s">
        <v>777</v>
      </c>
      <c r="F15380" t="s">
        <v>777</v>
      </c>
      <c r="G15380" t="s">
        <v>38</v>
      </c>
      <c r="H15380" t="s">
        <v>737</v>
      </c>
      <c r="I15380">
        <v>15</v>
      </c>
      <c r="J15380">
        <v>1</v>
      </c>
      <c r="K15380">
        <v>7829</v>
      </c>
      <c r="L15380" t="s">
        <v>471</v>
      </c>
      <c r="M15380" s="2">
        <f>+Table3[[#This Row],[CHW]]/Table3[[#This Row],[Count of Airbill Number]]</f>
        <v>15</v>
      </c>
    </row>
    <row r="15381" spans="2:13">
      <c r="B15381" t="s">
        <v>20</v>
      </c>
      <c r="C15381" t="s">
        <v>472</v>
      </c>
      <c r="D15381" t="s">
        <v>22</v>
      </c>
      <c r="E15381" t="s">
        <v>777</v>
      </c>
      <c r="F15381" t="s">
        <v>776</v>
      </c>
      <c r="G15381" t="s">
        <v>38</v>
      </c>
      <c r="H15381" t="s">
        <v>32</v>
      </c>
      <c r="I15381">
        <v>15</v>
      </c>
      <c r="J15381">
        <v>1</v>
      </c>
      <c r="K15381">
        <v>7830</v>
      </c>
      <c r="L15381" t="s">
        <v>471</v>
      </c>
      <c r="M15381" s="2">
        <f>+Table3[[#This Row],[CHW]]/Table3[[#This Row],[Count of Airbill Number]]</f>
        <v>15</v>
      </c>
    </row>
    <row r="15382" spans="2:13">
      <c r="B15382" t="s">
        <v>20</v>
      </c>
      <c r="C15382" t="s">
        <v>472</v>
      </c>
      <c r="D15382" t="s">
        <v>22</v>
      </c>
      <c r="E15382" t="s">
        <v>778</v>
      </c>
      <c r="F15382" t="s">
        <v>777</v>
      </c>
      <c r="G15382" t="s">
        <v>261</v>
      </c>
      <c r="H15382" t="s">
        <v>55</v>
      </c>
      <c r="I15382">
        <v>15</v>
      </c>
      <c r="J15382">
        <v>1</v>
      </c>
      <c r="K15382">
        <v>7831</v>
      </c>
      <c r="L15382" t="s">
        <v>471</v>
      </c>
      <c r="M15382" s="2">
        <f>+Table3[[#This Row],[CHW]]/Table3[[#This Row],[Count of Airbill Number]]</f>
        <v>15</v>
      </c>
    </row>
    <row r="15383" spans="2:13">
      <c r="B15383" t="s">
        <v>20</v>
      </c>
      <c r="C15383" t="s">
        <v>472</v>
      </c>
      <c r="D15383" t="s">
        <v>22</v>
      </c>
      <c r="E15383" t="s">
        <v>776</v>
      </c>
      <c r="F15383" t="s">
        <v>776</v>
      </c>
      <c r="G15383" t="s">
        <v>23</v>
      </c>
      <c r="H15383" t="s">
        <v>24</v>
      </c>
      <c r="I15383">
        <v>15</v>
      </c>
      <c r="J15383">
        <v>1</v>
      </c>
      <c r="K15383">
        <v>7832</v>
      </c>
      <c r="L15383" t="s">
        <v>471</v>
      </c>
      <c r="M15383" s="2">
        <f>+Table3[[#This Row],[CHW]]/Table3[[#This Row],[Count of Airbill Number]]</f>
        <v>15</v>
      </c>
    </row>
    <row r="15384" spans="2:13">
      <c r="B15384" t="s">
        <v>20</v>
      </c>
      <c r="C15384" t="s">
        <v>472</v>
      </c>
      <c r="D15384" t="s">
        <v>22</v>
      </c>
      <c r="E15384" t="s">
        <v>776</v>
      </c>
      <c r="F15384" t="s">
        <v>776</v>
      </c>
      <c r="G15384" t="s">
        <v>23</v>
      </c>
      <c r="H15384" t="s">
        <v>88</v>
      </c>
      <c r="I15384">
        <v>15</v>
      </c>
      <c r="J15384">
        <v>1</v>
      </c>
      <c r="K15384">
        <v>7833</v>
      </c>
      <c r="L15384" t="s">
        <v>471</v>
      </c>
      <c r="M15384" s="2">
        <f>+Table3[[#This Row],[CHW]]/Table3[[#This Row],[Count of Airbill Number]]</f>
        <v>15</v>
      </c>
    </row>
    <row r="15385" spans="2:13">
      <c r="B15385" t="s">
        <v>20</v>
      </c>
      <c r="C15385" t="s">
        <v>472</v>
      </c>
      <c r="D15385" t="s">
        <v>22</v>
      </c>
      <c r="E15385" t="s">
        <v>778</v>
      </c>
      <c r="F15385" t="s">
        <v>777</v>
      </c>
      <c r="G15385" t="s">
        <v>393</v>
      </c>
      <c r="H15385" t="s">
        <v>44</v>
      </c>
      <c r="I15385">
        <v>15</v>
      </c>
      <c r="J15385">
        <v>1</v>
      </c>
      <c r="K15385">
        <v>7834</v>
      </c>
      <c r="L15385" t="s">
        <v>471</v>
      </c>
      <c r="M15385" s="2">
        <f>+Table3[[#This Row],[CHW]]/Table3[[#This Row],[Count of Airbill Number]]</f>
        <v>15</v>
      </c>
    </row>
    <row r="15386" spans="2:13">
      <c r="B15386" t="s">
        <v>20</v>
      </c>
      <c r="C15386" t="s">
        <v>472</v>
      </c>
      <c r="D15386" t="s">
        <v>22</v>
      </c>
      <c r="E15386" t="s">
        <v>778</v>
      </c>
      <c r="F15386" t="s">
        <v>777</v>
      </c>
      <c r="G15386" t="s">
        <v>393</v>
      </c>
      <c r="H15386" t="s">
        <v>190</v>
      </c>
      <c r="I15386">
        <v>15</v>
      </c>
      <c r="J15386">
        <v>1</v>
      </c>
      <c r="K15386">
        <v>7835</v>
      </c>
      <c r="L15386" t="s">
        <v>471</v>
      </c>
      <c r="M15386" s="2">
        <f>+Table3[[#This Row],[CHW]]/Table3[[#This Row],[Count of Airbill Number]]</f>
        <v>15</v>
      </c>
    </row>
    <row r="15387" spans="2:13">
      <c r="B15387" t="s">
        <v>20</v>
      </c>
      <c r="C15387" t="s">
        <v>472</v>
      </c>
      <c r="D15387" t="s">
        <v>22</v>
      </c>
      <c r="E15387" t="s">
        <v>778</v>
      </c>
      <c r="F15387" t="s">
        <v>778</v>
      </c>
      <c r="G15387" t="s">
        <v>271</v>
      </c>
      <c r="H15387" t="s">
        <v>150</v>
      </c>
      <c r="I15387">
        <v>15</v>
      </c>
      <c r="J15387">
        <v>1</v>
      </c>
      <c r="K15387">
        <v>7836</v>
      </c>
      <c r="L15387" t="s">
        <v>471</v>
      </c>
      <c r="M15387" s="2">
        <f>+Table3[[#This Row],[CHW]]/Table3[[#This Row],[Count of Airbill Number]]</f>
        <v>15</v>
      </c>
    </row>
    <row r="15388" spans="2:13">
      <c r="B15388" t="s">
        <v>20</v>
      </c>
      <c r="C15388" t="s">
        <v>472</v>
      </c>
      <c r="D15388" t="s">
        <v>22</v>
      </c>
      <c r="E15388" t="s">
        <v>778</v>
      </c>
      <c r="F15388" t="s">
        <v>776</v>
      </c>
      <c r="G15388" t="s">
        <v>619</v>
      </c>
      <c r="H15388" t="s">
        <v>39</v>
      </c>
      <c r="I15388">
        <v>15</v>
      </c>
      <c r="J15388">
        <v>1</v>
      </c>
      <c r="K15388">
        <v>7837</v>
      </c>
      <c r="L15388" t="s">
        <v>471</v>
      </c>
      <c r="M15388" s="2">
        <f>+Table3[[#This Row],[CHW]]/Table3[[#This Row],[Count of Airbill Number]]</f>
        <v>15</v>
      </c>
    </row>
    <row r="15389" spans="2:13">
      <c r="B15389" t="s">
        <v>20</v>
      </c>
      <c r="C15389" t="s">
        <v>472</v>
      </c>
      <c r="D15389" t="s">
        <v>22</v>
      </c>
      <c r="E15389" t="s">
        <v>778</v>
      </c>
      <c r="F15389" t="s">
        <v>778</v>
      </c>
      <c r="G15389" t="s">
        <v>619</v>
      </c>
      <c r="H15389" t="s">
        <v>112</v>
      </c>
      <c r="I15389">
        <v>15</v>
      </c>
      <c r="J15389">
        <v>1</v>
      </c>
      <c r="K15389">
        <v>7838</v>
      </c>
      <c r="L15389" t="s">
        <v>471</v>
      </c>
      <c r="M15389" s="2">
        <f>+Table3[[#This Row],[CHW]]/Table3[[#This Row],[Count of Airbill Number]]</f>
        <v>15</v>
      </c>
    </row>
    <row r="15390" spans="2:13">
      <c r="B15390" t="s">
        <v>20</v>
      </c>
      <c r="C15390" t="s">
        <v>472</v>
      </c>
      <c r="D15390" t="s">
        <v>22</v>
      </c>
      <c r="E15390" t="s">
        <v>778</v>
      </c>
      <c r="F15390" t="s">
        <v>778</v>
      </c>
      <c r="G15390" t="s">
        <v>619</v>
      </c>
      <c r="H15390" t="s">
        <v>161</v>
      </c>
      <c r="I15390">
        <v>15</v>
      </c>
      <c r="J15390">
        <v>1</v>
      </c>
      <c r="K15390">
        <v>7839</v>
      </c>
      <c r="L15390" t="s">
        <v>471</v>
      </c>
      <c r="M15390" s="2">
        <f>+Table3[[#This Row],[CHW]]/Table3[[#This Row],[Count of Airbill Number]]</f>
        <v>15</v>
      </c>
    </row>
    <row r="15391" spans="2:13">
      <c r="B15391" t="s">
        <v>20</v>
      </c>
      <c r="C15391" t="s">
        <v>472</v>
      </c>
      <c r="D15391" t="s">
        <v>22</v>
      </c>
      <c r="E15391" t="s">
        <v>777</v>
      </c>
      <c r="F15391" t="s">
        <v>777</v>
      </c>
      <c r="G15391" t="s">
        <v>55</v>
      </c>
      <c r="H15391" t="s">
        <v>259</v>
      </c>
      <c r="I15391">
        <v>15</v>
      </c>
      <c r="J15391">
        <v>1</v>
      </c>
      <c r="K15391">
        <v>7840</v>
      </c>
      <c r="L15391" t="s">
        <v>471</v>
      </c>
      <c r="M15391" s="2">
        <f>+Table3[[#This Row],[CHW]]/Table3[[#This Row],[Count of Airbill Number]]</f>
        <v>15</v>
      </c>
    </row>
    <row r="15392" spans="2:13">
      <c r="B15392" t="s">
        <v>20</v>
      </c>
      <c r="C15392" t="s">
        <v>472</v>
      </c>
      <c r="D15392" t="s">
        <v>22</v>
      </c>
      <c r="E15392" t="s">
        <v>777</v>
      </c>
      <c r="F15392" t="s">
        <v>776</v>
      </c>
      <c r="G15392" t="s">
        <v>55</v>
      </c>
      <c r="H15392" t="s">
        <v>66</v>
      </c>
      <c r="I15392">
        <v>15</v>
      </c>
      <c r="J15392">
        <v>1</v>
      </c>
      <c r="K15392">
        <v>7841</v>
      </c>
      <c r="L15392" t="s">
        <v>471</v>
      </c>
      <c r="M15392" s="2">
        <f>+Table3[[#This Row],[CHW]]/Table3[[#This Row],[Count of Airbill Number]]</f>
        <v>15</v>
      </c>
    </row>
    <row r="15393" spans="2:13">
      <c r="B15393" t="s">
        <v>20</v>
      </c>
      <c r="C15393" t="s">
        <v>472</v>
      </c>
      <c r="D15393" t="s">
        <v>22</v>
      </c>
      <c r="E15393" t="s">
        <v>777</v>
      </c>
      <c r="F15393" t="s">
        <v>778</v>
      </c>
      <c r="G15393" t="s">
        <v>290</v>
      </c>
      <c r="H15393" t="s">
        <v>475</v>
      </c>
      <c r="I15393">
        <v>15</v>
      </c>
      <c r="J15393">
        <v>1</v>
      </c>
      <c r="K15393">
        <v>7842</v>
      </c>
      <c r="L15393" t="s">
        <v>471</v>
      </c>
      <c r="M15393" s="2">
        <f>+Table3[[#This Row],[CHW]]/Table3[[#This Row],[Count of Airbill Number]]</f>
        <v>15</v>
      </c>
    </row>
    <row r="15394" spans="2:13">
      <c r="B15394" t="s">
        <v>20</v>
      </c>
      <c r="C15394" t="s">
        <v>472</v>
      </c>
      <c r="D15394" t="s">
        <v>22</v>
      </c>
      <c r="E15394" t="s">
        <v>777</v>
      </c>
      <c r="F15394" t="s">
        <v>778</v>
      </c>
      <c r="G15394" t="s">
        <v>290</v>
      </c>
      <c r="H15394" t="s">
        <v>155</v>
      </c>
      <c r="I15394">
        <v>15</v>
      </c>
      <c r="J15394">
        <v>1</v>
      </c>
      <c r="K15394">
        <v>7843</v>
      </c>
      <c r="L15394" t="s">
        <v>471</v>
      </c>
      <c r="M15394" s="2">
        <f>+Table3[[#This Row],[CHW]]/Table3[[#This Row],[Count of Airbill Number]]</f>
        <v>15</v>
      </c>
    </row>
    <row r="15395" spans="2:13">
      <c r="B15395" t="s">
        <v>20</v>
      </c>
      <c r="C15395" t="s">
        <v>472</v>
      </c>
      <c r="D15395" t="s">
        <v>22</v>
      </c>
      <c r="E15395" t="s">
        <v>776</v>
      </c>
      <c r="F15395" t="s">
        <v>776</v>
      </c>
      <c r="G15395" t="s">
        <v>41</v>
      </c>
      <c r="H15395" t="s">
        <v>123</v>
      </c>
      <c r="I15395">
        <v>15</v>
      </c>
      <c r="J15395">
        <v>1</v>
      </c>
      <c r="K15395">
        <v>7844</v>
      </c>
      <c r="L15395" t="s">
        <v>471</v>
      </c>
      <c r="M15395" s="2">
        <f>+Table3[[#This Row],[CHW]]/Table3[[#This Row],[Count of Airbill Number]]</f>
        <v>15</v>
      </c>
    </row>
    <row r="15396" spans="2:13">
      <c r="B15396" t="s">
        <v>20</v>
      </c>
      <c r="C15396" t="s">
        <v>472</v>
      </c>
      <c r="D15396" t="s">
        <v>22</v>
      </c>
      <c r="E15396" t="s">
        <v>777</v>
      </c>
      <c r="F15396" t="s">
        <v>777</v>
      </c>
      <c r="G15396" t="s">
        <v>540</v>
      </c>
      <c r="H15396" t="s">
        <v>374</v>
      </c>
      <c r="I15396">
        <v>15</v>
      </c>
      <c r="J15396">
        <v>1</v>
      </c>
      <c r="K15396">
        <v>7845</v>
      </c>
      <c r="L15396" t="s">
        <v>471</v>
      </c>
      <c r="M15396" s="2">
        <f>+Table3[[#This Row],[CHW]]/Table3[[#This Row],[Count of Airbill Number]]</f>
        <v>15</v>
      </c>
    </row>
    <row r="15397" spans="2:13">
      <c r="B15397" t="s">
        <v>20</v>
      </c>
      <c r="C15397" t="s">
        <v>472</v>
      </c>
      <c r="D15397" t="s">
        <v>22</v>
      </c>
      <c r="E15397" t="s">
        <v>778</v>
      </c>
      <c r="F15397" t="s">
        <v>777</v>
      </c>
      <c r="G15397" t="s">
        <v>150</v>
      </c>
      <c r="H15397" t="s">
        <v>55</v>
      </c>
      <c r="I15397">
        <v>15</v>
      </c>
      <c r="J15397">
        <v>1</v>
      </c>
      <c r="K15397">
        <v>7846</v>
      </c>
      <c r="L15397" t="s">
        <v>471</v>
      </c>
      <c r="M15397" s="2">
        <f>+Table3[[#This Row],[CHW]]/Table3[[#This Row],[Count of Airbill Number]]</f>
        <v>15</v>
      </c>
    </row>
    <row r="15398" spans="2:13">
      <c r="B15398" t="s">
        <v>20</v>
      </c>
      <c r="C15398" t="s">
        <v>472</v>
      </c>
      <c r="D15398" t="s">
        <v>22</v>
      </c>
      <c r="E15398" t="s">
        <v>777</v>
      </c>
      <c r="F15398" t="s">
        <v>778</v>
      </c>
      <c r="G15398" t="s">
        <v>484</v>
      </c>
      <c r="H15398" t="s">
        <v>113</v>
      </c>
      <c r="I15398">
        <v>15</v>
      </c>
      <c r="J15398">
        <v>1</v>
      </c>
      <c r="K15398">
        <v>7847</v>
      </c>
      <c r="L15398" t="s">
        <v>471</v>
      </c>
      <c r="M15398" s="2">
        <f>+Table3[[#This Row],[CHW]]/Table3[[#This Row],[Count of Airbill Number]]</f>
        <v>15</v>
      </c>
    </row>
    <row r="15399" spans="2:13">
      <c r="B15399" t="s">
        <v>20</v>
      </c>
      <c r="C15399" t="s">
        <v>472</v>
      </c>
      <c r="D15399" t="s">
        <v>22</v>
      </c>
      <c r="E15399" t="s">
        <v>777</v>
      </c>
      <c r="F15399" t="s">
        <v>778</v>
      </c>
      <c r="G15399" t="s">
        <v>484</v>
      </c>
      <c r="H15399" t="s">
        <v>112</v>
      </c>
      <c r="I15399">
        <v>15</v>
      </c>
      <c r="J15399">
        <v>1</v>
      </c>
      <c r="K15399">
        <v>7848</v>
      </c>
      <c r="L15399" t="s">
        <v>471</v>
      </c>
      <c r="M15399" s="2">
        <f>+Table3[[#This Row],[CHW]]/Table3[[#This Row],[Count of Airbill Number]]</f>
        <v>15</v>
      </c>
    </row>
    <row r="15400" spans="2:13">
      <c r="B15400" t="s">
        <v>20</v>
      </c>
      <c r="C15400" t="s">
        <v>472</v>
      </c>
      <c r="D15400" t="s">
        <v>22</v>
      </c>
      <c r="E15400" t="s">
        <v>776</v>
      </c>
      <c r="F15400" t="s">
        <v>776</v>
      </c>
      <c r="G15400" t="s">
        <v>71</v>
      </c>
      <c r="H15400" t="s">
        <v>244</v>
      </c>
      <c r="I15400">
        <v>15</v>
      </c>
      <c r="J15400">
        <v>1</v>
      </c>
      <c r="K15400">
        <v>7849</v>
      </c>
      <c r="L15400" t="s">
        <v>471</v>
      </c>
      <c r="M15400" s="2">
        <f>+Table3[[#This Row],[CHW]]/Table3[[#This Row],[Count of Airbill Number]]</f>
        <v>15</v>
      </c>
    </row>
    <row r="15401" spans="2:13">
      <c r="B15401" t="s">
        <v>20</v>
      </c>
      <c r="C15401" t="s">
        <v>472</v>
      </c>
      <c r="D15401" t="s">
        <v>22</v>
      </c>
      <c r="E15401" t="s">
        <v>776</v>
      </c>
      <c r="F15401" t="s">
        <v>776</v>
      </c>
      <c r="G15401" t="s">
        <v>94</v>
      </c>
      <c r="H15401" t="s">
        <v>123</v>
      </c>
      <c r="I15401">
        <v>15</v>
      </c>
      <c r="J15401">
        <v>2</v>
      </c>
      <c r="K15401">
        <v>7850</v>
      </c>
      <c r="L15401" t="s">
        <v>471</v>
      </c>
      <c r="M15401" s="2">
        <f>+Table3[[#This Row],[CHW]]/Table3[[#This Row],[Count of Airbill Number]]</f>
        <v>7.5</v>
      </c>
    </row>
    <row r="15402" spans="2:13">
      <c r="B15402" t="s">
        <v>20</v>
      </c>
      <c r="C15402" t="s">
        <v>472</v>
      </c>
      <c r="D15402" t="s">
        <v>22</v>
      </c>
      <c r="E15402" t="s">
        <v>776</v>
      </c>
      <c r="F15402" t="s">
        <v>776</v>
      </c>
      <c r="G15402" t="s">
        <v>45</v>
      </c>
      <c r="H15402" t="s">
        <v>72</v>
      </c>
      <c r="I15402">
        <v>15</v>
      </c>
      <c r="J15402">
        <v>2</v>
      </c>
      <c r="K15402">
        <v>7851</v>
      </c>
      <c r="L15402" t="s">
        <v>471</v>
      </c>
      <c r="M15402" s="2">
        <f>+Table3[[#This Row],[CHW]]/Table3[[#This Row],[Count of Airbill Number]]</f>
        <v>7.5</v>
      </c>
    </row>
    <row r="15403" spans="2:13">
      <c r="B15403" t="s">
        <v>20</v>
      </c>
      <c r="C15403" t="s">
        <v>472</v>
      </c>
      <c r="D15403" t="s">
        <v>22</v>
      </c>
      <c r="E15403" t="s">
        <v>776</v>
      </c>
      <c r="F15403" t="s">
        <v>776</v>
      </c>
      <c r="G15403" t="s">
        <v>31</v>
      </c>
      <c r="H15403" t="s">
        <v>63</v>
      </c>
      <c r="I15403">
        <v>15</v>
      </c>
      <c r="J15403">
        <v>1</v>
      </c>
      <c r="K15403">
        <v>7852</v>
      </c>
      <c r="L15403" t="s">
        <v>471</v>
      </c>
      <c r="M15403" s="2">
        <f>+Table3[[#This Row],[CHW]]/Table3[[#This Row],[Count of Airbill Number]]</f>
        <v>15</v>
      </c>
    </row>
    <row r="15404" spans="2:13">
      <c r="B15404" t="s">
        <v>20</v>
      </c>
      <c r="C15404" t="s">
        <v>472</v>
      </c>
      <c r="D15404" t="s">
        <v>22</v>
      </c>
      <c r="E15404" t="s">
        <v>778</v>
      </c>
      <c r="F15404" t="s">
        <v>777</v>
      </c>
      <c r="G15404" t="s">
        <v>153</v>
      </c>
      <c r="H15404" t="s">
        <v>332</v>
      </c>
      <c r="I15404">
        <v>15</v>
      </c>
      <c r="J15404">
        <v>1</v>
      </c>
      <c r="K15404">
        <v>7853</v>
      </c>
      <c r="L15404" t="s">
        <v>471</v>
      </c>
      <c r="M15404" s="2">
        <f>+Table3[[#This Row],[CHW]]/Table3[[#This Row],[Count of Airbill Number]]</f>
        <v>15</v>
      </c>
    </row>
    <row r="15405" spans="2:13">
      <c r="B15405" t="s">
        <v>20</v>
      </c>
      <c r="C15405" t="s">
        <v>472</v>
      </c>
      <c r="D15405" t="s">
        <v>22</v>
      </c>
      <c r="E15405" t="s">
        <v>778</v>
      </c>
      <c r="F15405" t="s">
        <v>778</v>
      </c>
      <c r="G15405" t="s">
        <v>51</v>
      </c>
      <c r="H15405" t="s">
        <v>457</v>
      </c>
      <c r="I15405">
        <v>15</v>
      </c>
      <c r="J15405">
        <v>1</v>
      </c>
      <c r="K15405">
        <v>7854</v>
      </c>
      <c r="L15405" t="s">
        <v>471</v>
      </c>
      <c r="M15405" s="2">
        <f>+Table3[[#This Row],[CHW]]/Table3[[#This Row],[Count of Airbill Number]]</f>
        <v>15</v>
      </c>
    </row>
    <row r="15406" spans="2:13">
      <c r="B15406" t="s">
        <v>20</v>
      </c>
      <c r="C15406" t="s">
        <v>472</v>
      </c>
      <c r="D15406" t="s">
        <v>22</v>
      </c>
      <c r="E15406" t="s">
        <v>778</v>
      </c>
      <c r="F15406" t="s">
        <v>778</v>
      </c>
      <c r="G15406" t="s">
        <v>589</v>
      </c>
      <c r="H15406" t="s">
        <v>86</v>
      </c>
      <c r="I15406">
        <v>15</v>
      </c>
      <c r="J15406">
        <v>1</v>
      </c>
      <c r="K15406">
        <v>7855</v>
      </c>
      <c r="L15406" t="s">
        <v>471</v>
      </c>
      <c r="M15406" s="2">
        <f>+Table3[[#This Row],[CHW]]/Table3[[#This Row],[Count of Airbill Number]]</f>
        <v>15</v>
      </c>
    </row>
    <row r="15407" spans="2:13">
      <c r="B15407" t="s">
        <v>20</v>
      </c>
      <c r="C15407" t="s">
        <v>472</v>
      </c>
      <c r="D15407" t="s">
        <v>22</v>
      </c>
      <c r="E15407" t="s">
        <v>777</v>
      </c>
      <c r="F15407" t="s">
        <v>777</v>
      </c>
      <c r="G15407" t="s">
        <v>737</v>
      </c>
      <c r="H15407" t="s">
        <v>484</v>
      </c>
      <c r="I15407">
        <v>15</v>
      </c>
      <c r="J15407">
        <v>1</v>
      </c>
      <c r="K15407">
        <v>7856</v>
      </c>
      <c r="L15407" t="s">
        <v>471</v>
      </c>
      <c r="M15407" s="2">
        <f>+Table3[[#This Row],[CHW]]/Table3[[#This Row],[Count of Airbill Number]]</f>
        <v>15</v>
      </c>
    </row>
    <row r="15408" spans="2:13">
      <c r="B15408" t="s">
        <v>20</v>
      </c>
      <c r="C15408" t="s">
        <v>472</v>
      </c>
      <c r="D15408" t="s">
        <v>22</v>
      </c>
      <c r="E15408" t="s">
        <v>776</v>
      </c>
      <c r="F15408" t="s">
        <v>776</v>
      </c>
      <c r="G15408" t="s">
        <v>272</v>
      </c>
      <c r="H15408" t="s">
        <v>37</v>
      </c>
      <c r="I15408">
        <v>15</v>
      </c>
      <c r="J15408">
        <v>1</v>
      </c>
      <c r="K15408">
        <v>7857</v>
      </c>
      <c r="L15408" t="s">
        <v>471</v>
      </c>
      <c r="M15408" s="2">
        <f>+Table3[[#This Row],[CHW]]/Table3[[#This Row],[Count of Airbill Number]]</f>
        <v>15</v>
      </c>
    </row>
    <row r="15409" spans="2:13">
      <c r="B15409" t="s">
        <v>20</v>
      </c>
      <c r="C15409" t="s">
        <v>472</v>
      </c>
      <c r="D15409" t="s">
        <v>22</v>
      </c>
      <c r="E15409" t="s">
        <v>778</v>
      </c>
      <c r="F15409" t="s">
        <v>778</v>
      </c>
      <c r="G15409" t="s">
        <v>269</v>
      </c>
      <c r="H15409" t="s">
        <v>261</v>
      </c>
      <c r="I15409">
        <v>15</v>
      </c>
      <c r="J15409">
        <v>1</v>
      </c>
      <c r="K15409">
        <v>7858</v>
      </c>
      <c r="L15409" t="s">
        <v>471</v>
      </c>
      <c r="M15409" s="2">
        <f>+Table3[[#This Row],[CHW]]/Table3[[#This Row],[Count of Airbill Number]]</f>
        <v>15</v>
      </c>
    </row>
    <row r="15410" spans="2:13">
      <c r="B15410" t="s">
        <v>20</v>
      </c>
      <c r="C15410" t="s">
        <v>472</v>
      </c>
      <c r="D15410" t="s">
        <v>22</v>
      </c>
      <c r="E15410" t="s">
        <v>778</v>
      </c>
      <c r="F15410" t="s">
        <v>778</v>
      </c>
      <c r="G15410" t="s">
        <v>161</v>
      </c>
      <c r="H15410" t="s">
        <v>150</v>
      </c>
      <c r="I15410">
        <v>15</v>
      </c>
      <c r="J15410">
        <v>1</v>
      </c>
      <c r="K15410">
        <v>7859</v>
      </c>
      <c r="L15410" t="s">
        <v>471</v>
      </c>
      <c r="M15410" s="2">
        <f>+Table3[[#This Row],[CHW]]/Table3[[#This Row],[Count of Airbill Number]]</f>
        <v>15</v>
      </c>
    </row>
    <row r="15411" spans="2:13">
      <c r="B15411" t="s">
        <v>20</v>
      </c>
      <c r="C15411" t="s">
        <v>472</v>
      </c>
      <c r="D15411" t="s">
        <v>22</v>
      </c>
      <c r="E15411" t="s">
        <v>777</v>
      </c>
      <c r="F15411" t="s">
        <v>778</v>
      </c>
      <c r="G15411" t="s">
        <v>97</v>
      </c>
      <c r="H15411" t="s">
        <v>99</v>
      </c>
      <c r="I15411">
        <v>15</v>
      </c>
      <c r="J15411">
        <v>1</v>
      </c>
      <c r="K15411">
        <v>7860</v>
      </c>
      <c r="L15411" t="s">
        <v>471</v>
      </c>
      <c r="M15411" s="2">
        <f>+Table3[[#This Row],[CHW]]/Table3[[#This Row],[Count of Airbill Number]]</f>
        <v>15</v>
      </c>
    </row>
    <row r="15412" spans="2:13">
      <c r="B15412" t="s">
        <v>20</v>
      </c>
      <c r="C15412" t="s">
        <v>472</v>
      </c>
      <c r="D15412" t="s">
        <v>22</v>
      </c>
      <c r="E15412" t="s">
        <v>776</v>
      </c>
      <c r="F15412" t="s">
        <v>776</v>
      </c>
      <c r="G15412" t="s">
        <v>57</v>
      </c>
      <c r="H15412" t="s">
        <v>88</v>
      </c>
      <c r="I15412">
        <v>15</v>
      </c>
      <c r="J15412">
        <v>1</v>
      </c>
      <c r="K15412">
        <v>7861</v>
      </c>
      <c r="L15412" t="s">
        <v>471</v>
      </c>
      <c r="M15412" s="2">
        <f>+Table3[[#This Row],[CHW]]/Table3[[#This Row],[Count of Airbill Number]]</f>
        <v>15</v>
      </c>
    </row>
    <row r="15413" spans="2:13">
      <c r="B15413" t="s">
        <v>20</v>
      </c>
      <c r="C15413" t="s">
        <v>472</v>
      </c>
      <c r="D15413" t="s">
        <v>22</v>
      </c>
      <c r="E15413" t="s">
        <v>776</v>
      </c>
      <c r="F15413" t="s">
        <v>776</v>
      </c>
      <c r="G15413" t="s">
        <v>33</v>
      </c>
      <c r="H15413" t="s">
        <v>177</v>
      </c>
      <c r="I15413">
        <v>15</v>
      </c>
      <c r="J15413">
        <v>1</v>
      </c>
      <c r="K15413">
        <v>7862</v>
      </c>
      <c r="L15413" t="s">
        <v>471</v>
      </c>
      <c r="M15413" s="2">
        <f>+Table3[[#This Row],[CHW]]/Table3[[#This Row],[Count of Airbill Number]]</f>
        <v>15</v>
      </c>
    </row>
    <row r="15414" spans="2:13">
      <c r="B15414" t="s">
        <v>20</v>
      </c>
      <c r="C15414" t="s">
        <v>472</v>
      </c>
      <c r="D15414" t="s">
        <v>22</v>
      </c>
      <c r="E15414" t="s">
        <v>778</v>
      </c>
      <c r="F15414" t="s">
        <v>777</v>
      </c>
      <c r="G15414" t="s">
        <v>81</v>
      </c>
      <c r="H15414" t="s">
        <v>29</v>
      </c>
      <c r="I15414">
        <v>15</v>
      </c>
      <c r="J15414">
        <v>1</v>
      </c>
      <c r="K15414">
        <v>7863</v>
      </c>
      <c r="L15414" t="s">
        <v>471</v>
      </c>
      <c r="M15414" s="2">
        <f>+Table3[[#This Row],[CHW]]/Table3[[#This Row],[Count of Airbill Number]]</f>
        <v>15</v>
      </c>
    </row>
    <row r="15415" spans="2:13">
      <c r="B15415" t="s">
        <v>20</v>
      </c>
      <c r="C15415" t="s">
        <v>472</v>
      </c>
      <c r="D15415" t="s">
        <v>22</v>
      </c>
      <c r="E15415" t="s">
        <v>776</v>
      </c>
      <c r="F15415" t="s">
        <v>776</v>
      </c>
      <c r="G15415" t="s">
        <v>131</v>
      </c>
      <c r="H15415" t="s">
        <v>32</v>
      </c>
      <c r="I15415">
        <v>15</v>
      </c>
      <c r="J15415">
        <v>1</v>
      </c>
      <c r="K15415">
        <v>7864</v>
      </c>
      <c r="L15415" t="s">
        <v>471</v>
      </c>
      <c r="M15415" s="2">
        <f>+Table3[[#This Row],[CHW]]/Table3[[#This Row],[Count of Airbill Number]]</f>
        <v>15</v>
      </c>
    </row>
    <row r="15416" spans="2:13">
      <c r="B15416" t="s">
        <v>20</v>
      </c>
      <c r="C15416" t="s">
        <v>472</v>
      </c>
      <c r="D15416" t="s">
        <v>22</v>
      </c>
      <c r="E15416" t="s">
        <v>776</v>
      </c>
      <c r="F15416" t="s">
        <v>778</v>
      </c>
      <c r="G15416" t="s">
        <v>66</v>
      </c>
      <c r="H15416" t="s">
        <v>719</v>
      </c>
      <c r="I15416">
        <v>15</v>
      </c>
      <c r="J15416">
        <v>1</v>
      </c>
      <c r="K15416">
        <v>7865</v>
      </c>
      <c r="L15416" t="s">
        <v>471</v>
      </c>
      <c r="M15416" s="2">
        <f>+Table3[[#This Row],[CHW]]/Table3[[#This Row],[Count of Airbill Number]]</f>
        <v>15</v>
      </c>
    </row>
    <row r="15417" spans="2:13">
      <c r="B15417" t="s">
        <v>20</v>
      </c>
      <c r="C15417" t="s">
        <v>472</v>
      </c>
      <c r="D15417" t="s">
        <v>22</v>
      </c>
      <c r="E15417" t="s">
        <v>776</v>
      </c>
      <c r="F15417" t="s">
        <v>776</v>
      </c>
      <c r="G15417" t="s">
        <v>67</v>
      </c>
      <c r="H15417" t="s">
        <v>24</v>
      </c>
      <c r="I15417">
        <v>15</v>
      </c>
      <c r="J15417">
        <v>1</v>
      </c>
      <c r="K15417">
        <v>7866</v>
      </c>
      <c r="L15417" t="s">
        <v>471</v>
      </c>
      <c r="M15417" s="2">
        <f>+Table3[[#This Row],[CHW]]/Table3[[#This Row],[Count of Airbill Number]]</f>
        <v>15</v>
      </c>
    </row>
    <row r="15418" spans="2:13">
      <c r="B15418" t="s">
        <v>20</v>
      </c>
      <c r="C15418" t="s">
        <v>472</v>
      </c>
      <c r="D15418" t="s">
        <v>22</v>
      </c>
      <c r="E15418" t="s">
        <v>776</v>
      </c>
      <c r="F15418" t="s">
        <v>776</v>
      </c>
      <c r="G15418" t="s">
        <v>37</v>
      </c>
      <c r="H15418" t="s">
        <v>147</v>
      </c>
      <c r="I15418">
        <v>15</v>
      </c>
      <c r="J15418">
        <v>1</v>
      </c>
      <c r="K15418">
        <v>7867</v>
      </c>
      <c r="L15418" t="s">
        <v>471</v>
      </c>
      <c r="M15418" s="2">
        <f>+Table3[[#This Row],[CHW]]/Table3[[#This Row],[Count of Airbill Number]]</f>
        <v>15</v>
      </c>
    </row>
    <row r="15419" spans="2:13">
      <c r="B15419" t="s">
        <v>20</v>
      </c>
      <c r="C15419" t="s">
        <v>472</v>
      </c>
      <c r="D15419" t="s">
        <v>22</v>
      </c>
      <c r="E15419" t="s">
        <v>776</v>
      </c>
      <c r="F15419" t="s">
        <v>776</v>
      </c>
      <c r="G15419" t="s">
        <v>37</v>
      </c>
      <c r="H15419" t="s">
        <v>270</v>
      </c>
      <c r="I15419">
        <v>15</v>
      </c>
      <c r="J15419">
        <v>1</v>
      </c>
      <c r="K15419">
        <v>7868</v>
      </c>
      <c r="L15419" t="s">
        <v>471</v>
      </c>
      <c r="M15419" s="2">
        <f>+Table3[[#This Row],[CHW]]/Table3[[#This Row],[Count of Airbill Number]]</f>
        <v>15</v>
      </c>
    </row>
    <row r="15420" spans="2:13">
      <c r="B15420" t="s">
        <v>20</v>
      </c>
      <c r="C15420" t="s">
        <v>472</v>
      </c>
      <c r="D15420" t="s">
        <v>22</v>
      </c>
      <c r="E15420" t="s">
        <v>776</v>
      </c>
      <c r="F15420" t="s">
        <v>776</v>
      </c>
      <c r="G15420" t="s">
        <v>72</v>
      </c>
      <c r="H15420" t="s">
        <v>93</v>
      </c>
      <c r="I15420">
        <v>15</v>
      </c>
      <c r="J15420">
        <v>1</v>
      </c>
      <c r="K15420">
        <v>7869</v>
      </c>
      <c r="L15420" t="s">
        <v>471</v>
      </c>
      <c r="M15420" s="2">
        <f>+Table3[[#This Row],[CHW]]/Table3[[#This Row],[Count of Airbill Number]]</f>
        <v>15</v>
      </c>
    </row>
    <row r="15421" spans="2:13">
      <c r="B15421" t="s">
        <v>20</v>
      </c>
      <c r="C15421" t="s">
        <v>472</v>
      </c>
      <c r="D15421" t="s">
        <v>22</v>
      </c>
      <c r="E15421" t="s">
        <v>776</v>
      </c>
      <c r="F15421" t="s">
        <v>776</v>
      </c>
      <c r="G15421" t="s">
        <v>72</v>
      </c>
      <c r="H15421" t="s">
        <v>270</v>
      </c>
      <c r="I15421">
        <v>15</v>
      </c>
      <c r="J15421">
        <v>1</v>
      </c>
      <c r="K15421">
        <v>7870</v>
      </c>
      <c r="L15421" t="s">
        <v>471</v>
      </c>
      <c r="M15421" s="2">
        <f>+Table3[[#This Row],[CHW]]/Table3[[#This Row],[Count of Airbill Number]]</f>
        <v>15</v>
      </c>
    </row>
    <row r="15422" spans="2:13">
      <c r="B15422" t="s">
        <v>20</v>
      </c>
      <c r="C15422" t="s">
        <v>472</v>
      </c>
      <c r="D15422" t="s">
        <v>22</v>
      </c>
      <c r="E15422" t="s">
        <v>778</v>
      </c>
      <c r="F15422" t="s">
        <v>778</v>
      </c>
      <c r="G15422" t="s">
        <v>86</v>
      </c>
      <c r="H15422" t="s">
        <v>595</v>
      </c>
      <c r="I15422">
        <v>15</v>
      </c>
      <c r="J15422">
        <v>1</v>
      </c>
      <c r="K15422">
        <v>7871</v>
      </c>
      <c r="L15422" t="s">
        <v>471</v>
      </c>
      <c r="M15422" s="2">
        <f>+Table3[[#This Row],[CHW]]/Table3[[#This Row],[Count of Airbill Number]]</f>
        <v>15</v>
      </c>
    </row>
    <row r="15423" spans="2:13">
      <c r="B15423" t="s">
        <v>20</v>
      </c>
      <c r="C15423" t="s">
        <v>472</v>
      </c>
      <c r="D15423" t="s">
        <v>22</v>
      </c>
      <c r="E15423" t="s">
        <v>778</v>
      </c>
      <c r="F15423" t="s">
        <v>776</v>
      </c>
      <c r="G15423" t="s">
        <v>174</v>
      </c>
      <c r="H15423" t="s">
        <v>175</v>
      </c>
      <c r="I15423">
        <v>15</v>
      </c>
      <c r="J15423">
        <v>1</v>
      </c>
      <c r="K15423">
        <v>7872</v>
      </c>
      <c r="L15423" t="s">
        <v>471</v>
      </c>
      <c r="M15423" s="2">
        <f>+Table3[[#This Row],[CHW]]/Table3[[#This Row],[Count of Airbill Number]]</f>
        <v>15</v>
      </c>
    </row>
    <row r="15424" spans="2:13">
      <c r="B15424" t="s">
        <v>20</v>
      </c>
      <c r="C15424" t="s">
        <v>472</v>
      </c>
      <c r="D15424" t="s">
        <v>22</v>
      </c>
      <c r="E15424" t="s">
        <v>778</v>
      </c>
      <c r="F15424" t="s">
        <v>778</v>
      </c>
      <c r="G15424" t="s">
        <v>494</v>
      </c>
      <c r="H15424" t="s">
        <v>150</v>
      </c>
      <c r="I15424">
        <v>15</v>
      </c>
      <c r="J15424">
        <v>1</v>
      </c>
      <c r="K15424">
        <v>7873</v>
      </c>
      <c r="L15424" t="s">
        <v>471</v>
      </c>
      <c r="M15424" s="2">
        <f>+Table3[[#This Row],[CHW]]/Table3[[#This Row],[Count of Airbill Number]]</f>
        <v>15</v>
      </c>
    </row>
    <row r="15425" spans="2:13">
      <c r="B15425" t="s">
        <v>20</v>
      </c>
      <c r="C15425" t="s">
        <v>472</v>
      </c>
      <c r="D15425" t="s">
        <v>22</v>
      </c>
      <c r="E15425" t="s">
        <v>777</v>
      </c>
      <c r="F15425" t="s">
        <v>778</v>
      </c>
      <c r="G15425" t="s">
        <v>249</v>
      </c>
      <c r="H15425" t="s">
        <v>112</v>
      </c>
      <c r="I15425">
        <v>15</v>
      </c>
      <c r="J15425">
        <v>2</v>
      </c>
      <c r="K15425">
        <v>7874</v>
      </c>
      <c r="L15425" t="s">
        <v>471</v>
      </c>
      <c r="M15425" s="2">
        <f>+Table3[[#This Row],[CHW]]/Table3[[#This Row],[Count of Airbill Number]]</f>
        <v>7.5</v>
      </c>
    </row>
    <row r="15426" spans="2:13">
      <c r="B15426" t="s">
        <v>20</v>
      </c>
      <c r="C15426" t="s">
        <v>472</v>
      </c>
      <c r="D15426" t="s">
        <v>22</v>
      </c>
      <c r="E15426" t="s">
        <v>777</v>
      </c>
      <c r="F15426" t="s">
        <v>776</v>
      </c>
      <c r="G15426" t="s">
        <v>44</v>
      </c>
      <c r="H15426" t="s">
        <v>39</v>
      </c>
      <c r="I15426">
        <v>15</v>
      </c>
      <c r="J15426">
        <v>1</v>
      </c>
      <c r="K15426">
        <v>7875</v>
      </c>
      <c r="L15426" t="s">
        <v>471</v>
      </c>
      <c r="M15426" s="2">
        <f>+Table3[[#This Row],[CHW]]/Table3[[#This Row],[Count of Airbill Number]]</f>
        <v>15</v>
      </c>
    </row>
    <row r="15427" spans="2:13">
      <c r="B15427" t="s">
        <v>20</v>
      </c>
      <c r="C15427" t="s">
        <v>472</v>
      </c>
      <c r="D15427" t="s">
        <v>22</v>
      </c>
      <c r="E15427" t="s">
        <v>777</v>
      </c>
      <c r="F15427" t="s">
        <v>776</v>
      </c>
      <c r="G15427" t="s">
        <v>44</v>
      </c>
      <c r="H15427" t="s">
        <v>89</v>
      </c>
      <c r="I15427">
        <v>15</v>
      </c>
      <c r="J15427">
        <v>1</v>
      </c>
      <c r="K15427">
        <v>7876</v>
      </c>
      <c r="L15427" t="s">
        <v>471</v>
      </c>
      <c r="M15427" s="2">
        <f>+Table3[[#This Row],[CHW]]/Table3[[#This Row],[Count of Airbill Number]]</f>
        <v>15</v>
      </c>
    </row>
    <row r="15428" spans="2:13">
      <c r="B15428" t="s">
        <v>20</v>
      </c>
      <c r="C15428" t="s">
        <v>472</v>
      </c>
      <c r="D15428" t="s">
        <v>22</v>
      </c>
      <c r="E15428" t="s">
        <v>777</v>
      </c>
      <c r="F15428" t="s">
        <v>776</v>
      </c>
      <c r="G15428" t="s">
        <v>44</v>
      </c>
      <c r="H15428" t="s">
        <v>312</v>
      </c>
      <c r="I15428">
        <v>15</v>
      </c>
      <c r="J15428">
        <v>1</v>
      </c>
      <c r="K15428">
        <v>7877</v>
      </c>
      <c r="L15428" t="s">
        <v>471</v>
      </c>
      <c r="M15428" s="2">
        <f>+Table3[[#This Row],[CHW]]/Table3[[#This Row],[Count of Airbill Number]]</f>
        <v>15</v>
      </c>
    </row>
    <row r="15429" spans="2:13">
      <c r="B15429" t="s">
        <v>20</v>
      </c>
      <c r="C15429" t="s">
        <v>472</v>
      </c>
      <c r="D15429" t="s">
        <v>22</v>
      </c>
      <c r="E15429" t="s">
        <v>776</v>
      </c>
      <c r="F15429" t="s">
        <v>778</v>
      </c>
      <c r="G15429" t="s">
        <v>85</v>
      </c>
      <c r="H15429" t="s">
        <v>62</v>
      </c>
      <c r="I15429">
        <v>15</v>
      </c>
      <c r="J15429">
        <v>1</v>
      </c>
      <c r="K15429">
        <v>7878</v>
      </c>
      <c r="L15429" t="s">
        <v>471</v>
      </c>
      <c r="M15429" s="2">
        <f>+Table3[[#This Row],[CHW]]/Table3[[#This Row],[Count of Airbill Number]]</f>
        <v>15</v>
      </c>
    </row>
    <row r="15430" spans="2:13">
      <c r="B15430" t="s">
        <v>20</v>
      </c>
      <c r="C15430" t="s">
        <v>472</v>
      </c>
      <c r="D15430" t="s">
        <v>22</v>
      </c>
      <c r="E15430" t="s">
        <v>776</v>
      </c>
      <c r="F15430" t="s">
        <v>776</v>
      </c>
      <c r="G15430" t="s">
        <v>69</v>
      </c>
      <c r="H15430" t="s">
        <v>158</v>
      </c>
      <c r="I15430">
        <v>15</v>
      </c>
      <c r="J15430">
        <v>1</v>
      </c>
      <c r="K15430">
        <v>7879</v>
      </c>
      <c r="L15430" t="s">
        <v>471</v>
      </c>
      <c r="M15430" s="2">
        <f>+Table3[[#This Row],[CHW]]/Table3[[#This Row],[Count of Airbill Number]]</f>
        <v>15</v>
      </c>
    </row>
    <row r="15431" spans="2:13">
      <c r="B15431" t="s">
        <v>20</v>
      </c>
      <c r="C15431" t="s">
        <v>472</v>
      </c>
      <c r="D15431" t="s">
        <v>22</v>
      </c>
      <c r="E15431" t="s">
        <v>778</v>
      </c>
      <c r="F15431" t="s">
        <v>776</v>
      </c>
      <c r="G15431" t="s">
        <v>353</v>
      </c>
      <c r="H15431" t="s">
        <v>123</v>
      </c>
      <c r="I15431">
        <v>15</v>
      </c>
      <c r="J15431">
        <v>1</v>
      </c>
      <c r="K15431">
        <v>7880</v>
      </c>
      <c r="L15431" t="s">
        <v>471</v>
      </c>
      <c r="M15431" s="2">
        <f>+Table3[[#This Row],[CHW]]/Table3[[#This Row],[Count of Airbill Number]]</f>
        <v>15</v>
      </c>
    </row>
    <row r="15432" spans="2:13">
      <c r="B15432" t="s">
        <v>20</v>
      </c>
      <c r="C15432" t="s">
        <v>472</v>
      </c>
      <c r="D15432" t="s">
        <v>22</v>
      </c>
      <c r="E15432" t="s">
        <v>777</v>
      </c>
      <c r="F15432" t="s">
        <v>777</v>
      </c>
      <c r="G15432" t="s">
        <v>608</v>
      </c>
      <c r="H15432" t="s">
        <v>481</v>
      </c>
      <c r="I15432">
        <v>15</v>
      </c>
      <c r="J15432">
        <v>1</v>
      </c>
      <c r="K15432">
        <v>7881</v>
      </c>
      <c r="L15432" t="s">
        <v>471</v>
      </c>
      <c r="M15432" s="2">
        <f>+Table3[[#This Row],[CHW]]/Table3[[#This Row],[Count of Airbill Number]]</f>
        <v>15</v>
      </c>
    </row>
    <row r="15433" spans="2:13">
      <c r="B15433" t="s">
        <v>20</v>
      </c>
      <c r="C15433" t="s">
        <v>472</v>
      </c>
      <c r="D15433" t="s">
        <v>22</v>
      </c>
      <c r="E15433" t="s">
        <v>776</v>
      </c>
      <c r="F15433" t="s">
        <v>776</v>
      </c>
      <c r="G15433" t="s">
        <v>217</v>
      </c>
      <c r="H15433" t="s">
        <v>37</v>
      </c>
      <c r="I15433">
        <v>15</v>
      </c>
      <c r="J15433">
        <v>1</v>
      </c>
      <c r="K15433">
        <v>7882</v>
      </c>
      <c r="L15433" t="s">
        <v>471</v>
      </c>
      <c r="M15433" s="2">
        <f>+Table3[[#This Row],[CHW]]/Table3[[#This Row],[Count of Airbill Number]]</f>
        <v>15</v>
      </c>
    </row>
    <row r="15434" spans="2:13">
      <c r="B15434" t="s">
        <v>20</v>
      </c>
      <c r="C15434" t="s">
        <v>472</v>
      </c>
      <c r="D15434" t="s">
        <v>22</v>
      </c>
      <c r="E15434" t="s">
        <v>776</v>
      </c>
      <c r="F15434" t="s">
        <v>776</v>
      </c>
      <c r="G15434" t="s">
        <v>123</v>
      </c>
      <c r="H15434" t="s">
        <v>75</v>
      </c>
      <c r="I15434">
        <v>15</v>
      </c>
      <c r="J15434">
        <v>1</v>
      </c>
      <c r="K15434">
        <v>7883</v>
      </c>
      <c r="L15434" t="s">
        <v>471</v>
      </c>
      <c r="M15434" s="2">
        <f>+Table3[[#This Row],[CHW]]/Table3[[#This Row],[Count of Airbill Number]]</f>
        <v>15</v>
      </c>
    </row>
    <row r="15435" spans="2:13">
      <c r="B15435" t="s">
        <v>20</v>
      </c>
      <c r="C15435" t="s">
        <v>472</v>
      </c>
      <c r="D15435" t="s">
        <v>22</v>
      </c>
      <c r="E15435" t="s">
        <v>777</v>
      </c>
      <c r="F15435" t="s">
        <v>777</v>
      </c>
      <c r="G15435" t="s">
        <v>515</v>
      </c>
      <c r="H15435" t="s">
        <v>484</v>
      </c>
      <c r="I15435">
        <v>15</v>
      </c>
      <c r="J15435">
        <v>1</v>
      </c>
      <c r="K15435">
        <v>7884</v>
      </c>
      <c r="L15435" t="s">
        <v>471</v>
      </c>
      <c r="M15435" s="2">
        <f>+Table3[[#This Row],[CHW]]/Table3[[#This Row],[Count of Airbill Number]]</f>
        <v>15</v>
      </c>
    </row>
    <row r="15436" spans="2:13">
      <c r="B15436" t="s">
        <v>20</v>
      </c>
      <c r="C15436" t="s">
        <v>472</v>
      </c>
      <c r="D15436" t="s">
        <v>22</v>
      </c>
      <c r="E15436" t="s">
        <v>776</v>
      </c>
      <c r="F15436" t="s">
        <v>776</v>
      </c>
      <c r="G15436" t="s">
        <v>89</v>
      </c>
      <c r="H15436" t="s">
        <v>24</v>
      </c>
      <c r="I15436">
        <v>15</v>
      </c>
      <c r="J15436">
        <v>4</v>
      </c>
      <c r="K15436">
        <v>7885</v>
      </c>
      <c r="L15436" t="s">
        <v>471</v>
      </c>
      <c r="M15436" s="2">
        <f>+Table3[[#This Row],[CHW]]/Table3[[#This Row],[Count of Airbill Number]]</f>
        <v>3.75</v>
      </c>
    </row>
    <row r="15437" spans="2:13">
      <c r="B15437" t="s">
        <v>20</v>
      </c>
      <c r="C15437" t="s">
        <v>472</v>
      </c>
      <c r="D15437" t="s">
        <v>22</v>
      </c>
      <c r="E15437" t="s">
        <v>776</v>
      </c>
      <c r="F15437" t="s">
        <v>776</v>
      </c>
      <c r="G15437" t="s">
        <v>89</v>
      </c>
      <c r="H15437" t="s">
        <v>107</v>
      </c>
      <c r="I15437">
        <v>15</v>
      </c>
      <c r="J15437">
        <v>1</v>
      </c>
      <c r="K15437">
        <v>7886</v>
      </c>
      <c r="L15437" t="s">
        <v>471</v>
      </c>
      <c r="M15437" s="2">
        <f>+Table3[[#This Row],[CHW]]/Table3[[#This Row],[Count of Airbill Number]]</f>
        <v>15</v>
      </c>
    </row>
    <row r="15438" spans="2:13">
      <c r="B15438" t="s">
        <v>20</v>
      </c>
      <c r="C15438" t="s">
        <v>472</v>
      </c>
      <c r="D15438" t="s">
        <v>22</v>
      </c>
      <c r="E15438" t="s">
        <v>778</v>
      </c>
      <c r="F15438" t="s">
        <v>777</v>
      </c>
      <c r="G15438" t="s">
        <v>498</v>
      </c>
      <c r="H15438" t="s">
        <v>374</v>
      </c>
      <c r="I15438">
        <v>15</v>
      </c>
      <c r="J15438">
        <v>1</v>
      </c>
      <c r="K15438">
        <v>7887</v>
      </c>
      <c r="L15438" t="s">
        <v>471</v>
      </c>
      <c r="M15438" s="2">
        <f>+Table3[[#This Row],[CHW]]/Table3[[#This Row],[Count of Airbill Number]]</f>
        <v>15</v>
      </c>
    </row>
    <row r="15439" spans="2:13">
      <c r="B15439" t="s">
        <v>20</v>
      </c>
      <c r="C15439" t="s">
        <v>472</v>
      </c>
      <c r="D15439" t="s">
        <v>22</v>
      </c>
      <c r="E15439" t="s">
        <v>778</v>
      </c>
      <c r="F15439" t="s">
        <v>777</v>
      </c>
      <c r="G15439" t="s">
        <v>498</v>
      </c>
      <c r="H15439" t="s">
        <v>181</v>
      </c>
      <c r="I15439">
        <v>15</v>
      </c>
      <c r="J15439">
        <v>1</v>
      </c>
      <c r="K15439">
        <v>7888</v>
      </c>
      <c r="L15439" t="s">
        <v>471</v>
      </c>
      <c r="M15439" s="2">
        <f>+Table3[[#This Row],[CHW]]/Table3[[#This Row],[Count of Airbill Number]]</f>
        <v>15</v>
      </c>
    </row>
    <row r="15440" spans="2:13">
      <c r="B15440" t="s">
        <v>20</v>
      </c>
      <c r="C15440" t="s">
        <v>472</v>
      </c>
      <c r="D15440" t="s">
        <v>22</v>
      </c>
      <c r="E15440" t="s">
        <v>776</v>
      </c>
      <c r="F15440" t="s">
        <v>776</v>
      </c>
      <c r="G15440" t="s">
        <v>88</v>
      </c>
      <c r="H15440" t="s">
        <v>39</v>
      </c>
      <c r="I15440">
        <v>15</v>
      </c>
      <c r="J15440">
        <v>3</v>
      </c>
      <c r="K15440">
        <v>7889</v>
      </c>
      <c r="L15440" t="s">
        <v>471</v>
      </c>
      <c r="M15440" s="2">
        <f>+Table3[[#This Row],[CHW]]/Table3[[#This Row],[Count of Airbill Number]]</f>
        <v>5</v>
      </c>
    </row>
    <row r="15441" spans="2:13">
      <c r="B15441" t="s">
        <v>20</v>
      </c>
      <c r="C15441" t="s">
        <v>472</v>
      </c>
      <c r="D15441" t="s">
        <v>22</v>
      </c>
      <c r="E15441" t="s">
        <v>776</v>
      </c>
      <c r="F15441" t="s">
        <v>776</v>
      </c>
      <c r="G15441" t="s">
        <v>88</v>
      </c>
      <c r="H15441" t="s">
        <v>24</v>
      </c>
      <c r="I15441">
        <v>15</v>
      </c>
      <c r="J15441">
        <v>1</v>
      </c>
      <c r="K15441">
        <v>7890</v>
      </c>
      <c r="L15441" t="s">
        <v>471</v>
      </c>
      <c r="M15441" s="2">
        <f>+Table3[[#This Row],[CHW]]/Table3[[#This Row],[Count of Airbill Number]]</f>
        <v>15</v>
      </c>
    </row>
    <row r="15442" spans="2:13">
      <c r="B15442" t="s">
        <v>20</v>
      </c>
      <c r="C15442" t="s">
        <v>472</v>
      </c>
      <c r="D15442" t="s">
        <v>22</v>
      </c>
      <c r="E15442" t="s">
        <v>776</v>
      </c>
      <c r="F15442" t="s">
        <v>776</v>
      </c>
      <c r="G15442" t="s">
        <v>119</v>
      </c>
      <c r="H15442" t="s">
        <v>23</v>
      </c>
      <c r="I15442">
        <v>15</v>
      </c>
      <c r="J15442">
        <v>1</v>
      </c>
      <c r="K15442">
        <v>7891</v>
      </c>
      <c r="L15442" t="s">
        <v>471</v>
      </c>
      <c r="M15442" s="2">
        <f>+Table3[[#This Row],[CHW]]/Table3[[#This Row],[Count of Airbill Number]]</f>
        <v>15</v>
      </c>
    </row>
    <row r="15443" spans="2:13">
      <c r="B15443" t="s">
        <v>20</v>
      </c>
      <c r="C15443" t="s">
        <v>472</v>
      </c>
      <c r="D15443" t="s">
        <v>22</v>
      </c>
      <c r="E15443" t="s">
        <v>776</v>
      </c>
      <c r="F15443" t="s">
        <v>776</v>
      </c>
      <c r="G15443" t="s">
        <v>59</v>
      </c>
      <c r="H15443" t="s">
        <v>214</v>
      </c>
      <c r="I15443">
        <v>15</v>
      </c>
      <c r="J15443">
        <v>1</v>
      </c>
      <c r="K15443">
        <v>7892</v>
      </c>
      <c r="L15443" t="s">
        <v>471</v>
      </c>
      <c r="M15443" s="2">
        <f>+Table3[[#This Row],[CHW]]/Table3[[#This Row],[Count of Airbill Number]]</f>
        <v>15</v>
      </c>
    </row>
    <row r="15444" spans="2:13">
      <c r="B15444" t="s">
        <v>20</v>
      </c>
      <c r="C15444" t="s">
        <v>472</v>
      </c>
      <c r="D15444" t="s">
        <v>22</v>
      </c>
      <c r="E15444" t="s">
        <v>777</v>
      </c>
      <c r="F15444" t="s">
        <v>778</v>
      </c>
      <c r="G15444" t="s">
        <v>27</v>
      </c>
      <c r="H15444" t="s">
        <v>250</v>
      </c>
      <c r="I15444">
        <v>15</v>
      </c>
      <c r="J15444">
        <v>1</v>
      </c>
      <c r="K15444">
        <v>7893</v>
      </c>
      <c r="L15444" t="s">
        <v>471</v>
      </c>
      <c r="M15444" s="2">
        <f>+Table3[[#This Row],[CHW]]/Table3[[#This Row],[Count of Airbill Number]]</f>
        <v>15</v>
      </c>
    </row>
    <row r="15445" spans="2:13">
      <c r="B15445" t="s">
        <v>20</v>
      </c>
      <c r="C15445" t="s">
        <v>472</v>
      </c>
      <c r="D15445" t="s">
        <v>22</v>
      </c>
      <c r="E15445" t="s">
        <v>776</v>
      </c>
      <c r="F15445" t="s">
        <v>776</v>
      </c>
      <c r="G15445" t="s">
        <v>107</v>
      </c>
      <c r="H15445" t="s">
        <v>102</v>
      </c>
      <c r="I15445">
        <v>15</v>
      </c>
      <c r="J15445">
        <v>1</v>
      </c>
      <c r="K15445">
        <v>7894</v>
      </c>
      <c r="L15445" t="s">
        <v>471</v>
      </c>
      <c r="M15445" s="2">
        <f>+Table3[[#This Row],[CHW]]/Table3[[#This Row],[Count of Airbill Number]]</f>
        <v>15</v>
      </c>
    </row>
    <row r="15446" spans="2:13">
      <c r="B15446" t="s">
        <v>20</v>
      </c>
      <c r="C15446" t="s">
        <v>472</v>
      </c>
      <c r="D15446" t="s">
        <v>22</v>
      </c>
      <c r="E15446" t="s">
        <v>776</v>
      </c>
      <c r="F15446" t="s">
        <v>776</v>
      </c>
      <c r="G15446" t="s">
        <v>107</v>
      </c>
      <c r="H15446" t="s">
        <v>54</v>
      </c>
      <c r="I15446">
        <v>15</v>
      </c>
      <c r="J15446">
        <v>1</v>
      </c>
      <c r="K15446">
        <v>7895</v>
      </c>
      <c r="L15446" t="s">
        <v>471</v>
      </c>
      <c r="M15446" s="2">
        <f>+Table3[[#This Row],[CHW]]/Table3[[#This Row],[Count of Airbill Number]]</f>
        <v>15</v>
      </c>
    </row>
    <row r="15447" spans="2:13">
      <c r="B15447" t="s">
        <v>20</v>
      </c>
      <c r="C15447" t="s">
        <v>472</v>
      </c>
      <c r="D15447" t="s">
        <v>22</v>
      </c>
      <c r="E15447" t="s">
        <v>778</v>
      </c>
      <c r="F15447" t="s">
        <v>778</v>
      </c>
      <c r="G15447" t="s">
        <v>592</v>
      </c>
      <c r="H15447" t="s">
        <v>150</v>
      </c>
      <c r="I15447">
        <v>15</v>
      </c>
      <c r="J15447">
        <v>1</v>
      </c>
      <c r="K15447">
        <v>7896</v>
      </c>
      <c r="L15447" t="s">
        <v>471</v>
      </c>
      <c r="M15447" s="2">
        <f>+Table3[[#This Row],[CHW]]/Table3[[#This Row],[Count of Airbill Number]]</f>
        <v>15</v>
      </c>
    </row>
    <row r="15448" spans="2:13">
      <c r="B15448" t="s">
        <v>20</v>
      </c>
      <c r="C15448" t="s">
        <v>472</v>
      </c>
      <c r="D15448" t="s">
        <v>22</v>
      </c>
      <c r="E15448" t="s">
        <v>777</v>
      </c>
      <c r="F15448" t="s">
        <v>778</v>
      </c>
      <c r="G15448" t="s">
        <v>360</v>
      </c>
      <c r="H15448" t="s">
        <v>283</v>
      </c>
      <c r="I15448">
        <v>15</v>
      </c>
      <c r="J15448">
        <v>1</v>
      </c>
      <c r="K15448">
        <v>7897</v>
      </c>
      <c r="L15448" t="s">
        <v>471</v>
      </c>
      <c r="M15448" s="2">
        <f>+Table3[[#This Row],[CHW]]/Table3[[#This Row],[Count of Airbill Number]]</f>
        <v>15</v>
      </c>
    </row>
    <row r="15449" spans="2:13">
      <c r="B15449" t="s">
        <v>20</v>
      </c>
      <c r="C15449" t="s">
        <v>472</v>
      </c>
      <c r="D15449" t="s">
        <v>22</v>
      </c>
      <c r="E15449" t="s">
        <v>776</v>
      </c>
      <c r="F15449" t="s">
        <v>776</v>
      </c>
      <c r="G15449" t="s">
        <v>43</v>
      </c>
      <c r="H15449" t="s">
        <v>23</v>
      </c>
      <c r="I15449">
        <v>15</v>
      </c>
      <c r="J15449">
        <v>1</v>
      </c>
      <c r="K15449">
        <v>7898</v>
      </c>
      <c r="L15449" t="s">
        <v>471</v>
      </c>
      <c r="M15449" s="2">
        <f>+Table3[[#This Row],[CHW]]/Table3[[#This Row],[Count of Airbill Number]]</f>
        <v>15</v>
      </c>
    </row>
    <row r="15450" spans="2:13">
      <c r="B15450" t="s">
        <v>20</v>
      </c>
      <c r="C15450" t="s">
        <v>472</v>
      </c>
      <c r="D15450" t="s">
        <v>22</v>
      </c>
      <c r="E15450" t="s">
        <v>776</v>
      </c>
      <c r="F15450" t="s">
        <v>776</v>
      </c>
      <c r="G15450" t="s">
        <v>518</v>
      </c>
      <c r="H15450" t="s">
        <v>432</v>
      </c>
      <c r="I15450">
        <v>15</v>
      </c>
      <c r="J15450">
        <v>2</v>
      </c>
      <c r="K15450">
        <v>7899</v>
      </c>
      <c r="L15450" t="s">
        <v>471</v>
      </c>
      <c r="M15450" s="2">
        <f>+Table3[[#This Row],[CHW]]/Table3[[#This Row],[Count of Airbill Number]]</f>
        <v>7.5</v>
      </c>
    </row>
    <row r="15451" spans="2:13">
      <c r="B15451" t="s">
        <v>20</v>
      </c>
      <c r="C15451" t="s">
        <v>472</v>
      </c>
      <c r="D15451" t="s">
        <v>22</v>
      </c>
      <c r="E15451" t="s">
        <v>778</v>
      </c>
      <c r="F15451" t="s">
        <v>777</v>
      </c>
      <c r="G15451" t="s">
        <v>260</v>
      </c>
      <c r="H15451" t="s">
        <v>44</v>
      </c>
      <c r="I15451">
        <v>15</v>
      </c>
      <c r="J15451">
        <v>1</v>
      </c>
      <c r="K15451">
        <v>7900</v>
      </c>
      <c r="L15451" t="s">
        <v>471</v>
      </c>
      <c r="M15451" s="2">
        <f>+Table3[[#This Row],[CHW]]/Table3[[#This Row],[Count of Airbill Number]]</f>
        <v>15</v>
      </c>
    </row>
    <row r="15452" spans="2:13">
      <c r="B15452" t="s">
        <v>20</v>
      </c>
      <c r="C15452" t="s">
        <v>472</v>
      </c>
      <c r="D15452" t="s">
        <v>22</v>
      </c>
      <c r="E15452" t="s">
        <v>776</v>
      </c>
      <c r="F15452" t="s">
        <v>776</v>
      </c>
      <c r="G15452" t="s">
        <v>522</v>
      </c>
      <c r="H15452" t="s">
        <v>31</v>
      </c>
      <c r="I15452">
        <v>15</v>
      </c>
      <c r="J15452">
        <v>1</v>
      </c>
      <c r="K15452">
        <v>7901</v>
      </c>
      <c r="L15452" t="s">
        <v>471</v>
      </c>
      <c r="M15452" s="2">
        <f>+Table3[[#This Row],[CHW]]/Table3[[#This Row],[Count of Airbill Number]]</f>
        <v>15</v>
      </c>
    </row>
    <row r="15453" spans="2:13">
      <c r="B15453" t="s">
        <v>20</v>
      </c>
      <c r="C15453" t="s">
        <v>472</v>
      </c>
      <c r="D15453" t="s">
        <v>22</v>
      </c>
      <c r="E15453" t="s">
        <v>776</v>
      </c>
      <c r="F15453" t="s">
        <v>776</v>
      </c>
      <c r="G15453" t="s">
        <v>578</v>
      </c>
      <c r="H15453" t="s">
        <v>85</v>
      </c>
      <c r="I15453">
        <v>15</v>
      </c>
      <c r="J15453">
        <v>1</v>
      </c>
      <c r="K15453">
        <v>7902</v>
      </c>
      <c r="L15453" t="s">
        <v>471</v>
      </c>
      <c r="M15453" s="2">
        <f>+Table3[[#This Row],[CHW]]/Table3[[#This Row],[Count of Airbill Number]]</f>
        <v>15</v>
      </c>
    </row>
    <row r="15454" spans="2:13">
      <c r="B15454" t="s">
        <v>20</v>
      </c>
      <c r="C15454" t="s">
        <v>472</v>
      </c>
      <c r="D15454" t="s">
        <v>36</v>
      </c>
      <c r="E15454" t="s">
        <v>778</v>
      </c>
      <c r="F15454" t="s">
        <v>778</v>
      </c>
      <c r="G15454" t="s">
        <v>473</v>
      </c>
      <c r="H15454" t="s">
        <v>283</v>
      </c>
      <c r="I15454">
        <v>15</v>
      </c>
      <c r="J15454">
        <v>2</v>
      </c>
      <c r="K15454">
        <v>7903</v>
      </c>
      <c r="L15454" t="s">
        <v>471</v>
      </c>
      <c r="M15454" s="2">
        <f>+Table3[[#This Row],[CHW]]/Table3[[#This Row],[Count of Airbill Number]]</f>
        <v>7.5</v>
      </c>
    </row>
    <row r="15455" spans="2:13">
      <c r="B15455" t="s">
        <v>20</v>
      </c>
      <c r="C15455" t="s">
        <v>472</v>
      </c>
      <c r="D15455" t="s">
        <v>36</v>
      </c>
      <c r="E15455" t="s">
        <v>778</v>
      </c>
      <c r="F15455" t="s">
        <v>776</v>
      </c>
      <c r="G15455" t="s">
        <v>51</v>
      </c>
      <c r="H15455" t="s">
        <v>66</v>
      </c>
      <c r="I15455">
        <v>15</v>
      </c>
      <c r="J15455">
        <v>1</v>
      </c>
      <c r="K15455">
        <v>7904</v>
      </c>
      <c r="L15455" t="s">
        <v>471</v>
      </c>
      <c r="M15455" s="2">
        <f>+Table3[[#This Row],[CHW]]/Table3[[#This Row],[Count of Airbill Number]]</f>
        <v>15</v>
      </c>
    </row>
    <row r="15456" spans="2:13">
      <c r="B15456" t="s">
        <v>20</v>
      </c>
      <c r="C15456" t="s">
        <v>472</v>
      </c>
      <c r="D15456" t="s">
        <v>36</v>
      </c>
      <c r="E15456" t="s">
        <v>778</v>
      </c>
      <c r="F15456" t="s">
        <v>776</v>
      </c>
      <c r="G15456" t="s">
        <v>51</v>
      </c>
      <c r="H15456" t="s">
        <v>49</v>
      </c>
      <c r="I15456">
        <v>15</v>
      </c>
      <c r="J15456">
        <v>1</v>
      </c>
      <c r="K15456">
        <v>7905</v>
      </c>
      <c r="L15456" t="s">
        <v>471</v>
      </c>
      <c r="M15456" s="2">
        <f>+Table3[[#This Row],[CHW]]/Table3[[#This Row],[Count of Airbill Number]]</f>
        <v>15</v>
      </c>
    </row>
    <row r="15457" spans="2:13">
      <c r="B15457" t="s">
        <v>20</v>
      </c>
      <c r="C15457" t="s">
        <v>472</v>
      </c>
      <c r="D15457" t="s">
        <v>36</v>
      </c>
      <c r="E15457" t="s">
        <v>777</v>
      </c>
      <c r="F15457" t="s">
        <v>777</v>
      </c>
      <c r="G15457" t="s">
        <v>485</v>
      </c>
      <c r="H15457" t="s">
        <v>274</v>
      </c>
      <c r="I15457">
        <v>15</v>
      </c>
      <c r="J15457">
        <v>2</v>
      </c>
      <c r="K15457">
        <v>7906</v>
      </c>
      <c r="L15457" t="s">
        <v>471</v>
      </c>
      <c r="M15457" s="2">
        <f>+Table3[[#This Row],[CHW]]/Table3[[#This Row],[Count of Airbill Number]]</f>
        <v>7.5</v>
      </c>
    </row>
    <row r="15458" spans="2:13">
      <c r="B15458" t="s">
        <v>20</v>
      </c>
      <c r="C15458" t="s">
        <v>472</v>
      </c>
      <c r="D15458" t="s">
        <v>36</v>
      </c>
      <c r="E15458" t="s">
        <v>778</v>
      </c>
      <c r="F15458" t="s">
        <v>778</v>
      </c>
      <c r="G15458" t="s">
        <v>358</v>
      </c>
      <c r="H15458" t="s">
        <v>150</v>
      </c>
      <c r="I15458">
        <v>15</v>
      </c>
      <c r="J15458">
        <v>1</v>
      </c>
      <c r="K15458">
        <v>7907</v>
      </c>
      <c r="L15458" t="s">
        <v>471</v>
      </c>
      <c r="M15458" s="2">
        <f>+Table3[[#This Row],[CHW]]/Table3[[#This Row],[Count of Airbill Number]]</f>
        <v>15</v>
      </c>
    </row>
    <row r="15459" spans="2:13">
      <c r="B15459" t="s">
        <v>20</v>
      </c>
      <c r="C15459" t="s">
        <v>472</v>
      </c>
      <c r="D15459" t="s">
        <v>36</v>
      </c>
      <c r="E15459" t="s">
        <v>778</v>
      </c>
      <c r="F15459" t="s">
        <v>778</v>
      </c>
      <c r="G15459" t="s">
        <v>248</v>
      </c>
      <c r="H15459" t="s">
        <v>171</v>
      </c>
      <c r="I15459">
        <v>15</v>
      </c>
      <c r="J15459">
        <v>1</v>
      </c>
      <c r="K15459">
        <v>7908</v>
      </c>
      <c r="L15459" t="s">
        <v>471</v>
      </c>
      <c r="M15459" s="2">
        <f>+Table3[[#This Row],[CHW]]/Table3[[#This Row],[Count of Airbill Number]]</f>
        <v>15</v>
      </c>
    </row>
    <row r="15460" spans="2:13">
      <c r="B15460" t="s">
        <v>20</v>
      </c>
      <c r="C15460" t="s">
        <v>472</v>
      </c>
      <c r="D15460" t="s">
        <v>36</v>
      </c>
      <c r="E15460" t="s">
        <v>777</v>
      </c>
      <c r="F15460" t="s">
        <v>777</v>
      </c>
      <c r="G15460" t="s">
        <v>631</v>
      </c>
      <c r="H15460" t="s">
        <v>38</v>
      </c>
      <c r="I15460">
        <v>15</v>
      </c>
      <c r="J15460">
        <v>3</v>
      </c>
      <c r="K15460">
        <v>7909</v>
      </c>
      <c r="L15460" t="s">
        <v>471</v>
      </c>
      <c r="M15460" s="2">
        <f>+Table3[[#This Row],[CHW]]/Table3[[#This Row],[Count of Airbill Number]]</f>
        <v>5</v>
      </c>
    </row>
    <row r="15461" spans="2:13">
      <c r="B15461" t="s">
        <v>20</v>
      </c>
      <c r="C15461" t="s">
        <v>472</v>
      </c>
      <c r="D15461" t="s">
        <v>36</v>
      </c>
      <c r="E15461" t="s">
        <v>777</v>
      </c>
      <c r="F15461" t="s">
        <v>777</v>
      </c>
      <c r="G15461" t="s">
        <v>537</v>
      </c>
      <c r="H15461" t="s">
        <v>44</v>
      </c>
      <c r="I15461">
        <v>15</v>
      </c>
      <c r="J15461">
        <v>1</v>
      </c>
      <c r="K15461">
        <v>7910</v>
      </c>
      <c r="L15461" t="s">
        <v>471</v>
      </c>
      <c r="M15461" s="2">
        <f>+Table3[[#This Row],[CHW]]/Table3[[#This Row],[Count of Airbill Number]]</f>
        <v>15</v>
      </c>
    </row>
    <row r="15462" spans="2:13">
      <c r="B15462" t="s">
        <v>20</v>
      </c>
      <c r="C15462" t="s">
        <v>472</v>
      </c>
      <c r="D15462" t="s">
        <v>36</v>
      </c>
      <c r="E15462" t="s">
        <v>776</v>
      </c>
      <c r="F15462" t="s">
        <v>776</v>
      </c>
      <c r="G15462" t="s">
        <v>49</v>
      </c>
      <c r="H15462" t="s">
        <v>59</v>
      </c>
      <c r="I15462">
        <v>15</v>
      </c>
      <c r="J15462">
        <v>1</v>
      </c>
      <c r="K15462">
        <v>7911</v>
      </c>
      <c r="L15462" t="s">
        <v>471</v>
      </c>
      <c r="M15462" s="2">
        <f>+Table3[[#This Row],[CHW]]/Table3[[#This Row],[Count of Airbill Number]]</f>
        <v>15</v>
      </c>
    </row>
    <row r="15463" spans="2:13">
      <c r="B15463" t="s">
        <v>20</v>
      </c>
      <c r="C15463" t="s">
        <v>472</v>
      </c>
      <c r="D15463" t="s">
        <v>36</v>
      </c>
      <c r="E15463" t="s">
        <v>777</v>
      </c>
      <c r="F15463" t="s">
        <v>776</v>
      </c>
      <c r="G15463" t="s">
        <v>106</v>
      </c>
      <c r="H15463" t="s">
        <v>211</v>
      </c>
      <c r="I15463">
        <v>15</v>
      </c>
      <c r="J15463">
        <v>1</v>
      </c>
      <c r="K15463">
        <v>7912</v>
      </c>
      <c r="L15463" t="s">
        <v>471</v>
      </c>
      <c r="M15463" s="2">
        <f>+Table3[[#This Row],[CHW]]/Table3[[#This Row],[Count of Airbill Number]]</f>
        <v>15</v>
      </c>
    </row>
    <row r="15464" spans="2:13">
      <c r="B15464" t="s">
        <v>20</v>
      </c>
      <c r="C15464" t="s">
        <v>472</v>
      </c>
      <c r="D15464" t="s">
        <v>36</v>
      </c>
      <c r="E15464" t="s">
        <v>778</v>
      </c>
      <c r="F15464" t="s">
        <v>778</v>
      </c>
      <c r="G15464" t="s">
        <v>588</v>
      </c>
      <c r="H15464" t="s">
        <v>233</v>
      </c>
      <c r="I15464">
        <v>15</v>
      </c>
      <c r="J15464">
        <v>2</v>
      </c>
      <c r="K15464">
        <v>7913</v>
      </c>
      <c r="L15464" t="s">
        <v>471</v>
      </c>
      <c r="M15464" s="2">
        <f>+Table3[[#This Row],[CHW]]/Table3[[#This Row],[Count of Airbill Number]]</f>
        <v>7.5</v>
      </c>
    </row>
    <row r="15465" spans="2:13">
      <c r="B15465" t="s">
        <v>20</v>
      </c>
      <c r="C15465" t="s">
        <v>472</v>
      </c>
      <c r="D15465" t="s">
        <v>36</v>
      </c>
      <c r="E15465" t="s">
        <v>778</v>
      </c>
      <c r="F15465" t="s">
        <v>778</v>
      </c>
      <c r="G15465" t="s">
        <v>635</v>
      </c>
      <c r="H15465" t="s">
        <v>624</v>
      </c>
      <c r="I15465">
        <v>15</v>
      </c>
      <c r="J15465">
        <v>1</v>
      </c>
      <c r="K15465">
        <v>7914</v>
      </c>
      <c r="L15465" t="s">
        <v>471</v>
      </c>
      <c r="M15465" s="2">
        <f>+Table3[[#This Row],[CHW]]/Table3[[#This Row],[Count of Airbill Number]]</f>
        <v>15</v>
      </c>
    </row>
    <row r="15466" spans="2:13">
      <c r="B15466" t="s">
        <v>35</v>
      </c>
      <c r="C15466" t="s">
        <v>21</v>
      </c>
      <c r="D15466" t="s">
        <v>36</v>
      </c>
      <c r="E15466" t="s">
        <v>776</v>
      </c>
      <c r="F15466" t="s">
        <v>778</v>
      </c>
      <c r="G15466" t="s">
        <v>122</v>
      </c>
      <c r="H15466" t="s">
        <v>113</v>
      </c>
      <c r="I15466">
        <v>14.95</v>
      </c>
      <c r="J15466">
        <v>1</v>
      </c>
      <c r="K15466">
        <v>7915</v>
      </c>
      <c r="L15466" t="s">
        <v>471</v>
      </c>
      <c r="M15466" s="2">
        <f>+Table3[[#This Row],[CHW]]/Table3[[#This Row],[Count of Airbill Number]]</f>
        <v>14.95</v>
      </c>
    </row>
    <row r="15467" spans="2:13">
      <c r="B15467" t="s">
        <v>20</v>
      </c>
      <c r="C15467" t="s">
        <v>472</v>
      </c>
      <c r="D15467" t="s">
        <v>22</v>
      </c>
      <c r="E15467" t="s">
        <v>778</v>
      </c>
      <c r="F15467" t="s">
        <v>778</v>
      </c>
      <c r="G15467" t="s">
        <v>109</v>
      </c>
      <c r="H15467" t="s">
        <v>476</v>
      </c>
      <c r="I15467">
        <v>14.9</v>
      </c>
      <c r="J15467">
        <v>2</v>
      </c>
      <c r="K15467">
        <v>7916</v>
      </c>
      <c r="L15467" t="s">
        <v>471</v>
      </c>
      <c r="M15467" s="2">
        <f>+Table3[[#This Row],[CHW]]/Table3[[#This Row],[Count of Airbill Number]]</f>
        <v>7.45</v>
      </c>
    </row>
    <row r="15468" spans="2:13">
      <c r="B15468" t="s">
        <v>35</v>
      </c>
      <c r="C15468" t="s">
        <v>21</v>
      </c>
      <c r="D15468" t="s">
        <v>36</v>
      </c>
      <c r="E15468" t="s">
        <v>776</v>
      </c>
      <c r="F15468" t="s">
        <v>776</v>
      </c>
      <c r="G15468" t="s">
        <v>37</v>
      </c>
      <c r="H15468" t="s">
        <v>63</v>
      </c>
      <c r="I15468">
        <v>14.8</v>
      </c>
      <c r="J15468">
        <v>4</v>
      </c>
      <c r="K15468">
        <v>7917</v>
      </c>
      <c r="L15468" t="s">
        <v>471</v>
      </c>
      <c r="M15468" s="2">
        <f>+Table3[[#This Row],[CHW]]/Table3[[#This Row],[Count of Airbill Number]]</f>
        <v>3.7</v>
      </c>
    </row>
    <row r="15469" spans="2:13">
      <c r="B15469" t="s">
        <v>20</v>
      </c>
      <c r="C15469" t="s">
        <v>21</v>
      </c>
      <c r="D15469" t="s">
        <v>22</v>
      </c>
      <c r="E15469" t="s">
        <v>776</v>
      </c>
      <c r="F15469" t="s">
        <v>778</v>
      </c>
      <c r="G15469" t="s">
        <v>85</v>
      </c>
      <c r="H15469" t="s">
        <v>306</v>
      </c>
      <c r="I15469">
        <v>14.72</v>
      </c>
      <c r="J15469">
        <v>3</v>
      </c>
      <c r="K15469">
        <v>7918</v>
      </c>
      <c r="L15469" t="s">
        <v>471</v>
      </c>
      <c r="M15469" s="2">
        <f>+Table3[[#This Row],[CHW]]/Table3[[#This Row],[Count of Airbill Number]]</f>
        <v>4.9066666666666672</v>
      </c>
    </row>
    <row r="15470" spans="2:13">
      <c r="B15470" t="s">
        <v>20</v>
      </c>
      <c r="C15470" t="s">
        <v>21</v>
      </c>
      <c r="D15470" t="s">
        <v>22</v>
      </c>
      <c r="E15470" t="s">
        <v>776</v>
      </c>
      <c r="F15470" t="s">
        <v>778</v>
      </c>
      <c r="G15470" t="s">
        <v>116</v>
      </c>
      <c r="H15470" t="s">
        <v>269</v>
      </c>
      <c r="I15470">
        <v>14.682769199999999</v>
      </c>
      <c r="J15470">
        <v>5</v>
      </c>
      <c r="K15470">
        <v>7919</v>
      </c>
      <c r="L15470" t="s">
        <v>471</v>
      </c>
      <c r="M15470" s="2">
        <f>+Table3[[#This Row],[CHW]]/Table3[[#This Row],[Count of Airbill Number]]</f>
        <v>2.9365538399999997</v>
      </c>
    </row>
    <row r="15471" spans="2:13">
      <c r="B15471" t="s">
        <v>20</v>
      </c>
      <c r="C15471" t="s">
        <v>21</v>
      </c>
      <c r="D15471" t="s">
        <v>22</v>
      </c>
      <c r="E15471" t="s">
        <v>776</v>
      </c>
      <c r="F15471" t="s">
        <v>776</v>
      </c>
      <c r="G15471" t="s">
        <v>47</v>
      </c>
      <c r="H15471" t="s">
        <v>85</v>
      </c>
      <c r="I15471">
        <v>14.5</v>
      </c>
      <c r="J15471">
        <v>4</v>
      </c>
      <c r="K15471">
        <v>7920</v>
      </c>
      <c r="L15471" t="s">
        <v>471</v>
      </c>
      <c r="M15471" s="2">
        <f>+Table3[[#This Row],[CHW]]/Table3[[#This Row],[Count of Airbill Number]]</f>
        <v>3.625</v>
      </c>
    </row>
    <row r="15472" spans="2:13">
      <c r="B15472" t="s">
        <v>20</v>
      </c>
      <c r="C15472" t="s">
        <v>21</v>
      </c>
      <c r="D15472" t="s">
        <v>22</v>
      </c>
      <c r="E15472" t="s">
        <v>776</v>
      </c>
      <c r="F15472" t="s">
        <v>776</v>
      </c>
      <c r="G15472" t="s">
        <v>37</v>
      </c>
      <c r="H15472" t="s">
        <v>94</v>
      </c>
      <c r="I15472">
        <v>14.5</v>
      </c>
      <c r="J15472">
        <v>3</v>
      </c>
      <c r="K15472">
        <v>7921</v>
      </c>
      <c r="L15472" t="s">
        <v>471</v>
      </c>
      <c r="M15472" s="2">
        <f>+Table3[[#This Row],[CHW]]/Table3[[#This Row],[Count of Airbill Number]]</f>
        <v>4.833333333333333</v>
      </c>
    </row>
    <row r="15473" spans="2:13">
      <c r="B15473" t="s">
        <v>35</v>
      </c>
      <c r="C15473" t="s">
        <v>472</v>
      </c>
      <c r="D15473" t="s">
        <v>36</v>
      </c>
      <c r="E15473" t="s">
        <v>777</v>
      </c>
      <c r="F15473" t="s">
        <v>777</v>
      </c>
      <c r="G15473" t="s">
        <v>106</v>
      </c>
      <c r="H15473" t="s">
        <v>532</v>
      </c>
      <c r="I15473">
        <v>14.399999999999999</v>
      </c>
      <c r="J15473">
        <v>3</v>
      </c>
      <c r="K15473">
        <v>7922</v>
      </c>
      <c r="L15473" t="s">
        <v>471</v>
      </c>
      <c r="M15473" s="2">
        <f>+Table3[[#This Row],[CHW]]/Table3[[#This Row],[Count of Airbill Number]]</f>
        <v>4.8</v>
      </c>
    </row>
    <row r="15474" spans="2:13">
      <c r="B15474" t="s">
        <v>20</v>
      </c>
      <c r="C15474" t="s">
        <v>472</v>
      </c>
      <c r="D15474" t="s">
        <v>22</v>
      </c>
      <c r="E15474" t="s">
        <v>776</v>
      </c>
      <c r="F15474" t="s">
        <v>776</v>
      </c>
      <c r="G15474" t="s">
        <v>72</v>
      </c>
      <c r="H15474" t="s">
        <v>77</v>
      </c>
      <c r="I15474">
        <v>14.34</v>
      </c>
      <c r="J15474">
        <v>2</v>
      </c>
      <c r="K15474">
        <v>7923</v>
      </c>
      <c r="L15474" t="s">
        <v>471</v>
      </c>
      <c r="M15474" s="2">
        <f>+Table3[[#This Row],[CHW]]/Table3[[#This Row],[Count of Airbill Number]]</f>
        <v>7.17</v>
      </c>
    </row>
    <row r="15475" spans="2:13">
      <c r="B15475" t="s">
        <v>20</v>
      </c>
      <c r="C15475" t="s">
        <v>472</v>
      </c>
      <c r="D15475" t="s">
        <v>22</v>
      </c>
      <c r="E15475" t="s">
        <v>776</v>
      </c>
      <c r="F15475" t="s">
        <v>776</v>
      </c>
      <c r="G15475" t="s">
        <v>175</v>
      </c>
      <c r="H15475" t="s">
        <v>119</v>
      </c>
      <c r="I15475">
        <v>14.16</v>
      </c>
      <c r="J15475">
        <v>2</v>
      </c>
      <c r="K15475">
        <v>7924</v>
      </c>
      <c r="L15475" t="s">
        <v>471</v>
      </c>
      <c r="M15475" s="2">
        <f>+Table3[[#This Row],[CHW]]/Table3[[#This Row],[Count of Airbill Number]]</f>
        <v>7.08</v>
      </c>
    </row>
    <row r="15476" spans="2:13">
      <c r="B15476" t="s">
        <v>20</v>
      </c>
      <c r="C15476" t="s">
        <v>21</v>
      </c>
      <c r="D15476" t="s">
        <v>22</v>
      </c>
      <c r="E15476" t="s">
        <v>776</v>
      </c>
      <c r="F15476" t="s">
        <v>776</v>
      </c>
      <c r="G15476" t="s">
        <v>31</v>
      </c>
      <c r="H15476" t="s">
        <v>33</v>
      </c>
      <c r="I15476">
        <v>14.096401</v>
      </c>
      <c r="J15476">
        <v>4</v>
      </c>
      <c r="K15476">
        <v>7925</v>
      </c>
      <c r="L15476" t="s">
        <v>471</v>
      </c>
      <c r="M15476" s="2">
        <f>+Table3[[#This Row],[CHW]]/Table3[[#This Row],[Count of Airbill Number]]</f>
        <v>3.52410025</v>
      </c>
    </row>
    <row r="15477" spans="2:13">
      <c r="B15477" t="s">
        <v>20</v>
      </c>
      <c r="C15477" t="s">
        <v>21</v>
      </c>
      <c r="D15477" t="s">
        <v>22</v>
      </c>
      <c r="E15477" t="s">
        <v>776</v>
      </c>
      <c r="F15477" t="s">
        <v>776</v>
      </c>
      <c r="G15477" t="s">
        <v>53</v>
      </c>
      <c r="H15477" t="s">
        <v>37</v>
      </c>
      <c r="I15477">
        <v>14.079999999999998</v>
      </c>
      <c r="J15477">
        <v>5</v>
      </c>
      <c r="K15477">
        <v>7926</v>
      </c>
      <c r="L15477" t="s">
        <v>471</v>
      </c>
      <c r="M15477" s="2">
        <f>+Table3[[#This Row],[CHW]]/Table3[[#This Row],[Count of Airbill Number]]</f>
        <v>2.8159999999999998</v>
      </c>
    </row>
    <row r="15478" spans="2:13">
      <c r="B15478" t="s">
        <v>35</v>
      </c>
      <c r="C15478" t="s">
        <v>21</v>
      </c>
      <c r="D15478" t="s">
        <v>36</v>
      </c>
      <c r="E15478" t="s">
        <v>777</v>
      </c>
      <c r="F15478" t="s">
        <v>777</v>
      </c>
      <c r="G15478" t="s">
        <v>429</v>
      </c>
      <c r="H15478" t="s">
        <v>44</v>
      </c>
      <c r="I15478">
        <v>14</v>
      </c>
      <c r="J15478">
        <v>4</v>
      </c>
      <c r="K15478">
        <v>7927</v>
      </c>
      <c r="L15478" t="s">
        <v>471</v>
      </c>
      <c r="M15478" s="2">
        <f>+Table3[[#This Row],[CHW]]/Table3[[#This Row],[Count of Airbill Number]]</f>
        <v>3.5</v>
      </c>
    </row>
    <row r="15479" spans="2:13">
      <c r="B15479" t="s">
        <v>35</v>
      </c>
      <c r="C15479" t="s">
        <v>472</v>
      </c>
      <c r="D15479" t="s">
        <v>36</v>
      </c>
      <c r="E15479" t="s">
        <v>777</v>
      </c>
      <c r="F15479" t="s">
        <v>777</v>
      </c>
      <c r="G15479" t="s">
        <v>290</v>
      </c>
      <c r="H15479" t="s">
        <v>513</v>
      </c>
      <c r="I15479">
        <v>14</v>
      </c>
      <c r="J15479">
        <v>1</v>
      </c>
      <c r="K15479">
        <v>7928</v>
      </c>
      <c r="L15479" t="s">
        <v>471</v>
      </c>
      <c r="M15479" s="2">
        <f>+Table3[[#This Row],[CHW]]/Table3[[#This Row],[Count of Airbill Number]]</f>
        <v>14</v>
      </c>
    </row>
    <row r="15480" spans="2:13">
      <c r="B15480" t="s">
        <v>20</v>
      </c>
      <c r="C15480" t="s">
        <v>21</v>
      </c>
      <c r="D15480" t="s">
        <v>22</v>
      </c>
      <c r="E15480" t="s">
        <v>778</v>
      </c>
      <c r="F15480" t="s">
        <v>778</v>
      </c>
      <c r="G15480" t="s">
        <v>261</v>
      </c>
      <c r="H15480" t="s">
        <v>393</v>
      </c>
      <c r="I15480">
        <v>14</v>
      </c>
      <c r="J15480">
        <v>13</v>
      </c>
      <c r="K15480">
        <v>7929</v>
      </c>
      <c r="L15480" t="s">
        <v>471</v>
      </c>
      <c r="M15480" s="2">
        <f>+Table3[[#This Row],[CHW]]/Table3[[#This Row],[Count of Airbill Number]]</f>
        <v>1.0769230769230769</v>
      </c>
    </row>
    <row r="15481" spans="2:13">
      <c r="B15481" t="s">
        <v>20</v>
      </c>
      <c r="C15481" t="s">
        <v>21</v>
      </c>
      <c r="D15481" t="s">
        <v>22</v>
      </c>
      <c r="E15481" t="s">
        <v>776</v>
      </c>
      <c r="F15481" t="s">
        <v>776</v>
      </c>
      <c r="G15481" t="s">
        <v>31</v>
      </c>
      <c r="H15481" t="s">
        <v>59</v>
      </c>
      <c r="I15481">
        <v>14</v>
      </c>
      <c r="J15481">
        <v>1</v>
      </c>
      <c r="K15481">
        <v>7930</v>
      </c>
      <c r="L15481" t="s">
        <v>471</v>
      </c>
      <c r="M15481" s="2">
        <f>+Table3[[#This Row],[CHW]]/Table3[[#This Row],[Count of Airbill Number]]</f>
        <v>14</v>
      </c>
    </row>
    <row r="15482" spans="2:13">
      <c r="B15482" t="s">
        <v>20</v>
      </c>
      <c r="C15482" t="s">
        <v>21</v>
      </c>
      <c r="D15482" t="s">
        <v>22</v>
      </c>
      <c r="E15482" t="s">
        <v>778</v>
      </c>
      <c r="F15482" t="s">
        <v>778</v>
      </c>
      <c r="G15482" t="s">
        <v>135</v>
      </c>
      <c r="H15482" t="s">
        <v>171</v>
      </c>
      <c r="I15482">
        <v>14</v>
      </c>
      <c r="J15482">
        <v>14</v>
      </c>
      <c r="K15482">
        <v>7931</v>
      </c>
      <c r="L15482" t="s">
        <v>471</v>
      </c>
      <c r="M15482" s="2">
        <f>+Table3[[#This Row],[CHW]]/Table3[[#This Row],[Count of Airbill Number]]</f>
        <v>1</v>
      </c>
    </row>
    <row r="15483" spans="2:13">
      <c r="B15483" t="s">
        <v>20</v>
      </c>
      <c r="C15483" t="s">
        <v>21</v>
      </c>
      <c r="D15483" t="s">
        <v>22</v>
      </c>
      <c r="E15483" t="s">
        <v>778</v>
      </c>
      <c r="F15483" t="s">
        <v>778</v>
      </c>
      <c r="G15483" t="s">
        <v>51</v>
      </c>
      <c r="H15483" t="s">
        <v>173</v>
      </c>
      <c r="I15483">
        <v>14</v>
      </c>
      <c r="J15483">
        <v>10</v>
      </c>
      <c r="K15483">
        <v>7932</v>
      </c>
      <c r="L15483" t="s">
        <v>471</v>
      </c>
      <c r="M15483" s="2">
        <f>+Table3[[#This Row],[CHW]]/Table3[[#This Row],[Count of Airbill Number]]</f>
        <v>1.4</v>
      </c>
    </row>
    <row r="15484" spans="2:13">
      <c r="B15484" t="s">
        <v>20</v>
      </c>
      <c r="C15484" t="s">
        <v>21</v>
      </c>
      <c r="D15484" t="s">
        <v>22</v>
      </c>
      <c r="E15484" t="s">
        <v>778</v>
      </c>
      <c r="F15484" t="s">
        <v>778</v>
      </c>
      <c r="G15484" t="s">
        <v>51</v>
      </c>
      <c r="H15484" t="s">
        <v>267</v>
      </c>
      <c r="I15484">
        <v>14</v>
      </c>
      <c r="J15484">
        <v>5</v>
      </c>
      <c r="K15484">
        <v>7933</v>
      </c>
      <c r="L15484" t="s">
        <v>471</v>
      </c>
      <c r="M15484" s="2">
        <f>+Table3[[#This Row],[CHW]]/Table3[[#This Row],[Count of Airbill Number]]</f>
        <v>2.8</v>
      </c>
    </row>
    <row r="15485" spans="2:13">
      <c r="B15485" t="s">
        <v>20</v>
      </c>
      <c r="C15485" t="s">
        <v>21</v>
      </c>
      <c r="D15485" t="s">
        <v>22</v>
      </c>
      <c r="E15485" t="s">
        <v>778</v>
      </c>
      <c r="F15485" t="s">
        <v>777</v>
      </c>
      <c r="G15485" t="s">
        <v>269</v>
      </c>
      <c r="H15485" t="s">
        <v>181</v>
      </c>
      <c r="I15485">
        <v>14</v>
      </c>
      <c r="J15485">
        <v>10</v>
      </c>
      <c r="K15485">
        <v>7934</v>
      </c>
      <c r="L15485" t="s">
        <v>471</v>
      </c>
      <c r="M15485" s="2">
        <f>+Table3[[#This Row],[CHW]]/Table3[[#This Row],[Count of Airbill Number]]</f>
        <v>1.4</v>
      </c>
    </row>
    <row r="15486" spans="2:13">
      <c r="B15486" t="s">
        <v>20</v>
      </c>
      <c r="C15486" t="s">
        <v>21</v>
      </c>
      <c r="D15486" t="s">
        <v>22</v>
      </c>
      <c r="E15486" t="s">
        <v>778</v>
      </c>
      <c r="F15486" t="s">
        <v>778</v>
      </c>
      <c r="G15486" t="s">
        <v>86</v>
      </c>
      <c r="H15486" t="s">
        <v>291</v>
      </c>
      <c r="I15486">
        <v>14</v>
      </c>
      <c r="J15486">
        <v>5</v>
      </c>
      <c r="K15486">
        <v>7935</v>
      </c>
      <c r="L15486" t="s">
        <v>471</v>
      </c>
      <c r="M15486" s="2">
        <f>+Table3[[#This Row],[CHW]]/Table3[[#This Row],[Count of Airbill Number]]</f>
        <v>2.8</v>
      </c>
    </row>
    <row r="15487" spans="2:13">
      <c r="B15487" t="s">
        <v>20</v>
      </c>
      <c r="C15487" t="s">
        <v>21</v>
      </c>
      <c r="D15487" t="s">
        <v>22</v>
      </c>
      <c r="E15487" t="s">
        <v>778</v>
      </c>
      <c r="F15487" t="s">
        <v>778</v>
      </c>
      <c r="G15487" t="s">
        <v>494</v>
      </c>
      <c r="H15487" t="s">
        <v>619</v>
      </c>
      <c r="I15487">
        <v>14</v>
      </c>
      <c r="J15487">
        <v>1</v>
      </c>
      <c r="K15487">
        <v>7936</v>
      </c>
      <c r="L15487" t="s">
        <v>471</v>
      </c>
      <c r="M15487" s="2">
        <f>+Table3[[#This Row],[CHW]]/Table3[[#This Row],[Count of Airbill Number]]</f>
        <v>14</v>
      </c>
    </row>
    <row r="15488" spans="2:13">
      <c r="B15488" t="s">
        <v>20</v>
      </c>
      <c r="C15488" t="s">
        <v>21</v>
      </c>
      <c r="D15488" t="s">
        <v>22</v>
      </c>
      <c r="E15488" t="s">
        <v>777</v>
      </c>
      <c r="F15488" t="s">
        <v>777</v>
      </c>
      <c r="G15488" t="s">
        <v>556</v>
      </c>
      <c r="H15488" t="s">
        <v>44</v>
      </c>
      <c r="I15488">
        <v>14</v>
      </c>
      <c r="J15488">
        <v>3</v>
      </c>
      <c r="K15488">
        <v>7937</v>
      </c>
      <c r="L15488" t="s">
        <v>471</v>
      </c>
      <c r="M15488" s="2">
        <f>+Table3[[#This Row],[CHW]]/Table3[[#This Row],[Count of Airbill Number]]</f>
        <v>4.666666666666667</v>
      </c>
    </row>
    <row r="15489" spans="2:13">
      <c r="B15489" t="s">
        <v>20</v>
      </c>
      <c r="C15489" t="s">
        <v>21</v>
      </c>
      <c r="D15489" t="s">
        <v>22</v>
      </c>
      <c r="E15489" t="s">
        <v>778</v>
      </c>
      <c r="F15489" t="s">
        <v>778</v>
      </c>
      <c r="G15489" t="s">
        <v>580</v>
      </c>
      <c r="H15489" t="s">
        <v>269</v>
      </c>
      <c r="I15489">
        <v>14</v>
      </c>
      <c r="J15489">
        <v>8</v>
      </c>
      <c r="K15489">
        <v>7938</v>
      </c>
      <c r="L15489" t="s">
        <v>471</v>
      </c>
      <c r="M15489" s="2">
        <f>+Table3[[#This Row],[CHW]]/Table3[[#This Row],[Count of Airbill Number]]</f>
        <v>1.75</v>
      </c>
    </row>
    <row r="15490" spans="2:13">
      <c r="B15490" t="s">
        <v>20</v>
      </c>
      <c r="C15490" t="s">
        <v>21</v>
      </c>
      <c r="D15490" t="s">
        <v>22</v>
      </c>
      <c r="E15490" t="s">
        <v>777</v>
      </c>
      <c r="F15490" t="s">
        <v>778</v>
      </c>
      <c r="G15490" t="s">
        <v>190</v>
      </c>
      <c r="H15490" t="s">
        <v>86</v>
      </c>
      <c r="I15490">
        <v>14</v>
      </c>
      <c r="J15490">
        <v>8</v>
      </c>
      <c r="K15490">
        <v>7939</v>
      </c>
      <c r="L15490" t="s">
        <v>471</v>
      </c>
      <c r="M15490" s="2">
        <f>+Table3[[#This Row],[CHW]]/Table3[[#This Row],[Count of Airbill Number]]</f>
        <v>1.75</v>
      </c>
    </row>
    <row r="15491" spans="2:13">
      <c r="B15491" t="s">
        <v>20</v>
      </c>
      <c r="C15491" t="s">
        <v>21</v>
      </c>
      <c r="D15491" t="s">
        <v>22</v>
      </c>
      <c r="E15491" t="s">
        <v>777</v>
      </c>
      <c r="F15491" t="s">
        <v>777</v>
      </c>
      <c r="G15491" t="s">
        <v>27</v>
      </c>
      <c r="H15491" t="s">
        <v>274</v>
      </c>
      <c r="I15491">
        <v>14</v>
      </c>
      <c r="J15491">
        <v>11</v>
      </c>
      <c r="K15491">
        <v>7940</v>
      </c>
      <c r="L15491" t="s">
        <v>471</v>
      </c>
      <c r="M15491" s="2">
        <f>+Table3[[#This Row],[CHW]]/Table3[[#This Row],[Count of Airbill Number]]</f>
        <v>1.2727272727272727</v>
      </c>
    </row>
    <row r="15492" spans="2:13">
      <c r="B15492" t="s">
        <v>20</v>
      </c>
      <c r="C15492" t="s">
        <v>21</v>
      </c>
      <c r="D15492" t="s">
        <v>22</v>
      </c>
      <c r="E15492" t="s">
        <v>778</v>
      </c>
      <c r="F15492" t="s">
        <v>778</v>
      </c>
      <c r="G15492" t="s">
        <v>306</v>
      </c>
      <c r="H15492" t="s">
        <v>171</v>
      </c>
      <c r="I15492">
        <v>14</v>
      </c>
      <c r="J15492">
        <v>11</v>
      </c>
      <c r="K15492">
        <v>7941</v>
      </c>
      <c r="L15492" t="s">
        <v>471</v>
      </c>
      <c r="M15492" s="2">
        <f>+Table3[[#This Row],[CHW]]/Table3[[#This Row],[Count of Airbill Number]]</f>
        <v>1.2727272727272727</v>
      </c>
    </row>
    <row r="15493" spans="2:13">
      <c r="B15493" t="s">
        <v>20</v>
      </c>
      <c r="C15493" t="s">
        <v>21</v>
      </c>
      <c r="D15493" t="s">
        <v>36</v>
      </c>
      <c r="E15493" t="s">
        <v>776</v>
      </c>
      <c r="F15493" t="s">
        <v>776</v>
      </c>
      <c r="G15493" t="s">
        <v>23</v>
      </c>
      <c r="H15493" t="s">
        <v>85</v>
      </c>
      <c r="I15493">
        <v>14</v>
      </c>
      <c r="J15493">
        <v>1</v>
      </c>
      <c r="K15493">
        <v>7942</v>
      </c>
      <c r="L15493" t="s">
        <v>471</v>
      </c>
      <c r="M15493" s="2">
        <f>+Table3[[#This Row],[CHW]]/Table3[[#This Row],[Count of Airbill Number]]</f>
        <v>14</v>
      </c>
    </row>
    <row r="15494" spans="2:13">
      <c r="B15494" t="s">
        <v>20</v>
      </c>
      <c r="C15494" t="s">
        <v>21</v>
      </c>
      <c r="D15494" t="s">
        <v>36</v>
      </c>
      <c r="E15494" t="s">
        <v>776</v>
      </c>
      <c r="F15494" t="s">
        <v>776</v>
      </c>
      <c r="G15494" t="s">
        <v>63</v>
      </c>
      <c r="H15494" t="s">
        <v>85</v>
      </c>
      <c r="I15494">
        <v>14</v>
      </c>
      <c r="J15494">
        <v>2</v>
      </c>
      <c r="K15494">
        <v>7943</v>
      </c>
      <c r="L15494" t="s">
        <v>471</v>
      </c>
      <c r="M15494" s="2">
        <f>+Table3[[#This Row],[CHW]]/Table3[[#This Row],[Count of Airbill Number]]</f>
        <v>7</v>
      </c>
    </row>
    <row r="15495" spans="2:13">
      <c r="B15495" t="s">
        <v>20</v>
      </c>
      <c r="C15495" t="s">
        <v>21</v>
      </c>
      <c r="D15495" t="s">
        <v>36</v>
      </c>
      <c r="E15495" t="s">
        <v>776</v>
      </c>
      <c r="F15495" t="s">
        <v>776</v>
      </c>
      <c r="G15495" t="s">
        <v>37</v>
      </c>
      <c r="H15495" t="s">
        <v>59</v>
      </c>
      <c r="I15495">
        <v>14</v>
      </c>
      <c r="J15495">
        <v>14</v>
      </c>
      <c r="K15495">
        <v>7944</v>
      </c>
      <c r="L15495" t="s">
        <v>471</v>
      </c>
      <c r="M15495" s="2">
        <f>+Table3[[#This Row],[CHW]]/Table3[[#This Row],[Count of Airbill Number]]</f>
        <v>1</v>
      </c>
    </row>
    <row r="15496" spans="2:13">
      <c r="B15496" t="s">
        <v>20</v>
      </c>
      <c r="C15496" t="s">
        <v>21</v>
      </c>
      <c r="D15496" t="s">
        <v>36</v>
      </c>
      <c r="E15496" t="s">
        <v>777</v>
      </c>
      <c r="F15496" t="s">
        <v>777</v>
      </c>
      <c r="G15496" t="s">
        <v>499</v>
      </c>
      <c r="H15496" t="s">
        <v>274</v>
      </c>
      <c r="I15496">
        <v>14</v>
      </c>
      <c r="J15496">
        <v>14</v>
      </c>
      <c r="K15496">
        <v>7945</v>
      </c>
      <c r="L15496" t="s">
        <v>471</v>
      </c>
      <c r="M15496" s="2">
        <f>+Table3[[#This Row],[CHW]]/Table3[[#This Row],[Count of Airbill Number]]</f>
        <v>1</v>
      </c>
    </row>
    <row r="15497" spans="2:13">
      <c r="B15497" t="s">
        <v>20</v>
      </c>
      <c r="C15497" t="s">
        <v>21</v>
      </c>
      <c r="D15497" t="s">
        <v>36</v>
      </c>
      <c r="E15497" t="s">
        <v>778</v>
      </c>
      <c r="F15497" t="s">
        <v>777</v>
      </c>
      <c r="G15497" t="s">
        <v>90</v>
      </c>
      <c r="H15497" t="s">
        <v>106</v>
      </c>
      <c r="I15497">
        <v>14</v>
      </c>
      <c r="J15497">
        <v>13</v>
      </c>
      <c r="K15497">
        <v>7946</v>
      </c>
      <c r="L15497" t="s">
        <v>471</v>
      </c>
      <c r="M15497" s="2">
        <f>+Table3[[#This Row],[CHW]]/Table3[[#This Row],[Count of Airbill Number]]</f>
        <v>1.0769230769230769</v>
      </c>
    </row>
    <row r="15498" spans="2:13">
      <c r="B15498" t="s">
        <v>20</v>
      </c>
      <c r="C15498" t="s">
        <v>21</v>
      </c>
      <c r="D15498" t="s">
        <v>36</v>
      </c>
      <c r="E15498" t="s">
        <v>777</v>
      </c>
      <c r="F15498" t="s">
        <v>778</v>
      </c>
      <c r="G15498" t="s">
        <v>44</v>
      </c>
      <c r="H15498" t="s">
        <v>210</v>
      </c>
      <c r="I15498">
        <v>14</v>
      </c>
      <c r="J15498">
        <v>2</v>
      </c>
      <c r="K15498">
        <v>7947</v>
      </c>
      <c r="L15498" t="s">
        <v>471</v>
      </c>
      <c r="M15498" s="2">
        <f>+Table3[[#This Row],[CHW]]/Table3[[#This Row],[Count of Airbill Number]]</f>
        <v>7</v>
      </c>
    </row>
    <row r="15499" spans="2:13">
      <c r="B15499" t="s">
        <v>20</v>
      </c>
      <c r="C15499" t="s">
        <v>21</v>
      </c>
      <c r="D15499" t="s">
        <v>36</v>
      </c>
      <c r="E15499" t="s">
        <v>777</v>
      </c>
      <c r="F15499" t="s">
        <v>777</v>
      </c>
      <c r="G15499" t="s">
        <v>181</v>
      </c>
      <c r="H15499" t="s">
        <v>29</v>
      </c>
      <c r="I15499">
        <v>14</v>
      </c>
      <c r="J15499">
        <v>14</v>
      </c>
      <c r="K15499">
        <v>7948</v>
      </c>
      <c r="L15499" t="s">
        <v>471</v>
      </c>
      <c r="M15499" s="2">
        <f>+Table3[[#This Row],[CHW]]/Table3[[#This Row],[Count of Airbill Number]]</f>
        <v>1</v>
      </c>
    </row>
    <row r="15500" spans="2:13">
      <c r="B15500" t="s">
        <v>20</v>
      </c>
      <c r="C15500" t="s">
        <v>472</v>
      </c>
      <c r="D15500" t="s">
        <v>22</v>
      </c>
      <c r="E15500" t="s">
        <v>778</v>
      </c>
      <c r="F15500" t="s">
        <v>776</v>
      </c>
      <c r="G15500" t="s">
        <v>271</v>
      </c>
      <c r="H15500" t="s">
        <v>37</v>
      </c>
      <c r="I15500">
        <v>14</v>
      </c>
      <c r="J15500">
        <v>2</v>
      </c>
      <c r="K15500">
        <v>7949</v>
      </c>
      <c r="L15500" t="s">
        <v>471</v>
      </c>
      <c r="M15500" s="2">
        <f>+Table3[[#This Row],[CHW]]/Table3[[#This Row],[Count of Airbill Number]]</f>
        <v>7</v>
      </c>
    </row>
    <row r="15501" spans="2:13">
      <c r="B15501" t="s">
        <v>20</v>
      </c>
      <c r="C15501" t="s">
        <v>472</v>
      </c>
      <c r="D15501" t="s">
        <v>22</v>
      </c>
      <c r="E15501" t="s">
        <v>777</v>
      </c>
      <c r="F15501" t="s">
        <v>778</v>
      </c>
      <c r="G15501" t="s">
        <v>324</v>
      </c>
      <c r="H15501" t="s">
        <v>210</v>
      </c>
      <c r="I15501">
        <v>14</v>
      </c>
      <c r="J15501">
        <v>1</v>
      </c>
      <c r="K15501">
        <v>7950</v>
      </c>
      <c r="L15501" t="s">
        <v>471</v>
      </c>
      <c r="M15501" s="2">
        <f>+Table3[[#This Row],[CHW]]/Table3[[#This Row],[Count of Airbill Number]]</f>
        <v>14</v>
      </c>
    </row>
    <row r="15502" spans="2:13">
      <c r="B15502" t="s">
        <v>20</v>
      </c>
      <c r="C15502" t="s">
        <v>472</v>
      </c>
      <c r="D15502" t="s">
        <v>22</v>
      </c>
      <c r="E15502" t="s">
        <v>778</v>
      </c>
      <c r="F15502" t="s">
        <v>778</v>
      </c>
      <c r="G15502" t="s">
        <v>150</v>
      </c>
      <c r="H15502" t="s">
        <v>298</v>
      </c>
      <c r="I15502">
        <v>14</v>
      </c>
      <c r="J15502">
        <v>2</v>
      </c>
      <c r="K15502">
        <v>7951</v>
      </c>
      <c r="L15502" t="s">
        <v>471</v>
      </c>
      <c r="M15502" s="2">
        <f>+Table3[[#This Row],[CHW]]/Table3[[#This Row],[Count of Airbill Number]]</f>
        <v>7</v>
      </c>
    </row>
    <row r="15503" spans="2:13">
      <c r="B15503" t="s">
        <v>20</v>
      </c>
      <c r="C15503" t="s">
        <v>472</v>
      </c>
      <c r="D15503" t="s">
        <v>22</v>
      </c>
      <c r="E15503" t="s">
        <v>777</v>
      </c>
      <c r="F15503" t="s">
        <v>777</v>
      </c>
      <c r="G15503" t="s">
        <v>419</v>
      </c>
      <c r="H15503" t="s">
        <v>55</v>
      </c>
      <c r="I15503">
        <v>14</v>
      </c>
      <c r="J15503">
        <v>2</v>
      </c>
      <c r="K15503">
        <v>7952</v>
      </c>
      <c r="L15503" t="s">
        <v>471</v>
      </c>
      <c r="M15503" s="2">
        <f>+Table3[[#This Row],[CHW]]/Table3[[#This Row],[Count of Airbill Number]]</f>
        <v>7</v>
      </c>
    </row>
    <row r="15504" spans="2:13">
      <c r="B15504" t="s">
        <v>20</v>
      </c>
      <c r="C15504" t="s">
        <v>472</v>
      </c>
      <c r="D15504" t="s">
        <v>22</v>
      </c>
      <c r="E15504" t="s">
        <v>777</v>
      </c>
      <c r="F15504" t="s">
        <v>778</v>
      </c>
      <c r="G15504" t="s">
        <v>26</v>
      </c>
      <c r="H15504" t="s">
        <v>124</v>
      </c>
      <c r="I15504">
        <v>14</v>
      </c>
      <c r="J15504">
        <v>1</v>
      </c>
      <c r="K15504">
        <v>7953</v>
      </c>
      <c r="L15504" t="s">
        <v>471</v>
      </c>
      <c r="M15504" s="2">
        <f>+Table3[[#This Row],[CHW]]/Table3[[#This Row],[Count of Airbill Number]]</f>
        <v>14</v>
      </c>
    </row>
    <row r="15505" spans="2:13">
      <c r="B15505" t="s">
        <v>20</v>
      </c>
      <c r="C15505" t="s">
        <v>472</v>
      </c>
      <c r="D15505" t="s">
        <v>22</v>
      </c>
      <c r="E15505" t="s">
        <v>777</v>
      </c>
      <c r="F15505" t="s">
        <v>777</v>
      </c>
      <c r="G15505" t="s">
        <v>738</v>
      </c>
      <c r="H15505" t="s">
        <v>517</v>
      </c>
      <c r="I15505">
        <v>14</v>
      </c>
      <c r="J15505">
        <v>1</v>
      </c>
      <c r="K15505">
        <v>7954</v>
      </c>
      <c r="L15505" t="s">
        <v>471</v>
      </c>
      <c r="M15505" s="2">
        <f>+Table3[[#This Row],[CHW]]/Table3[[#This Row],[Count of Airbill Number]]</f>
        <v>14</v>
      </c>
    </row>
    <row r="15506" spans="2:13">
      <c r="B15506" t="s">
        <v>20</v>
      </c>
      <c r="C15506" t="s">
        <v>472</v>
      </c>
      <c r="D15506" t="s">
        <v>22</v>
      </c>
      <c r="E15506" t="s">
        <v>776</v>
      </c>
      <c r="F15506" t="s">
        <v>778</v>
      </c>
      <c r="G15506" t="s">
        <v>66</v>
      </c>
      <c r="H15506" t="s">
        <v>261</v>
      </c>
      <c r="I15506">
        <v>14</v>
      </c>
      <c r="J15506">
        <v>1</v>
      </c>
      <c r="K15506">
        <v>7955</v>
      </c>
      <c r="L15506" t="s">
        <v>471</v>
      </c>
      <c r="M15506" s="2">
        <f>+Table3[[#This Row],[CHW]]/Table3[[#This Row],[Count of Airbill Number]]</f>
        <v>14</v>
      </c>
    </row>
    <row r="15507" spans="2:13">
      <c r="B15507" t="s">
        <v>20</v>
      </c>
      <c r="C15507" t="s">
        <v>472</v>
      </c>
      <c r="D15507" t="s">
        <v>22</v>
      </c>
      <c r="E15507" t="s">
        <v>776</v>
      </c>
      <c r="F15507" t="s">
        <v>778</v>
      </c>
      <c r="G15507" t="s">
        <v>66</v>
      </c>
      <c r="H15507" t="s">
        <v>271</v>
      </c>
      <c r="I15507">
        <v>14</v>
      </c>
      <c r="J15507">
        <v>1</v>
      </c>
      <c r="K15507">
        <v>7956</v>
      </c>
      <c r="L15507" t="s">
        <v>471</v>
      </c>
      <c r="M15507" s="2">
        <f>+Table3[[#This Row],[CHW]]/Table3[[#This Row],[Count of Airbill Number]]</f>
        <v>14</v>
      </c>
    </row>
    <row r="15508" spans="2:13">
      <c r="B15508" t="s">
        <v>20</v>
      </c>
      <c r="C15508" t="s">
        <v>472</v>
      </c>
      <c r="D15508" t="s">
        <v>22</v>
      </c>
      <c r="E15508" t="s">
        <v>776</v>
      </c>
      <c r="F15508" t="s">
        <v>776</v>
      </c>
      <c r="G15508" t="s">
        <v>66</v>
      </c>
      <c r="H15508" t="s">
        <v>739</v>
      </c>
      <c r="I15508">
        <v>14</v>
      </c>
      <c r="J15508">
        <v>1</v>
      </c>
      <c r="K15508">
        <v>7957</v>
      </c>
      <c r="L15508" t="s">
        <v>471</v>
      </c>
      <c r="M15508" s="2">
        <f>+Table3[[#This Row],[CHW]]/Table3[[#This Row],[Count of Airbill Number]]</f>
        <v>14</v>
      </c>
    </row>
    <row r="15509" spans="2:13">
      <c r="B15509" t="s">
        <v>20</v>
      </c>
      <c r="C15509" t="s">
        <v>472</v>
      </c>
      <c r="D15509" t="s">
        <v>22</v>
      </c>
      <c r="E15509" t="s">
        <v>776</v>
      </c>
      <c r="F15509" t="s">
        <v>776</v>
      </c>
      <c r="G15509" t="s">
        <v>72</v>
      </c>
      <c r="H15509" t="s">
        <v>92</v>
      </c>
      <c r="I15509">
        <v>14</v>
      </c>
      <c r="J15509">
        <v>1</v>
      </c>
      <c r="K15509">
        <v>7958</v>
      </c>
      <c r="L15509" t="s">
        <v>471</v>
      </c>
      <c r="M15509" s="2">
        <f>+Table3[[#This Row],[CHW]]/Table3[[#This Row],[Count of Airbill Number]]</f>
        <v>14</v>
      </c>
    </row>
    <row r="15510" spans="2:13">
      <c r="B15510" t="s">
        <v>20</v>
      </c>
      <c r="C15510" t="s">
        <v>472</v>
      </c>
      <c r="D15510" t="s">
        <v>22</v>
      </c>
      <c r="E15510" t="s">
        <v>776</v>
      </c>
      <c r="F15510" t="s">
        <v>776</v>
      </c>
      <c r="G15510" t="s">
        <v>50</v>
      </c>
      <c r="H15510" t="s">
        <v>48</v>
      </c>
      <c r="I15510">
        <v>14</v>
      </c>
      <c r="J15510">
        <v>2</v>
      </c>
      <c r="K15510">
        <v>7959</v>
      </c>
      <c r="L15510" t="s">
        <v>471</v>
      </c>
      <c r="M15510" s="2">
        <f>+Table3[[#This Row],[CHW]]/Table3[[#This Row],[Count of Airbill Number]]</f>
        <v>7</v>
      </c>
    </row>
    <row r="15511" spans="2:13">
      <c r="B15511" t="s">
        <v>20</v>
      </c>
      <c r="C15511" t="s">
        <v>472</v>
      </c>
      <c r="D15511" t="s">
        <v>22</v>
      </c>
      <c r="E15511" t="s">
        <v>776</v>
      </c>
      <c r="F15511" t="s">
        <v>776</v>
      </c>
      <c r="G15511" t="s">
        <v>53</v>
      </c>
      <c r="H15511" t="s">
        <v>32</v>
      </c>
      <c r="I15511">
        <v>14</v>
      </c>
      <c r="J15511">
        <v>2</v>
      </c>
      <c r="K15511">
        <v>7960</v>
      </c>
      <c r="L15511" t="s">
        <v>471</v>
      </c>
      <c r="M15511" s="2">
        <f>+Table3[[#This Row],[CHW]]/Table3[[#This Row],[Count of Airbill Number]]</f>
        <v>7</v>
      </c>
    </row>
    <row r="15512" spans="2:13">
      <c r="B15512" t="s">
        <v>20</v>
      </c>
      <c r="C15512" t="s">
        <v>472</v>
      </c>
      <c r="D15512" t="s">
        <v>22</v>
      </c>
      <c r="E15512" t="s">
        <v>776</v>
      </c>
      <c r="F15512" t="s">
        <v>776</v>
      </c>
      <c r="G15512" t="s">
        <v>43</v>
      </c>
      <c r="H15512" t="s">
        <v>42</v>
      </c>
      <c r="I15512">
        <v>14</v>
      </c>
      <c r="J15512">
        <v>1</v>
      </c>
      <c r="K15512">
        <v>7961</v>
      </c>
      <c r="L15512" t="s">
        <v>471</v>
      </c>
      <c r="M15512" s="2">
        <f>+Table3[[#This Row],[CHW]]/Table3[[#This Row],[Count of Airbill Number]]</f>
        <v>14</v>
      </c>
    </row>
    <row r="15513" spans="2:13">
      <c r="B15513" t="s">
        <v>20</v>
      </c>
      <c r="C15513" t="s">
        <v>472</v>
      </c>
      <c r="D15513" t="s">
        <v>36</v>
      </c>
      <c r="E15513" t="s">
        <v>777</v>
      </c>
      <c r="F15513" t="s">
        <v>777</v>
      </c>
      <c r="G15513" t="s">
        <v>274</v>
      </c>
      <c r="H15513" t="s">
        <v>499</v>
      </c>
      <c r="I15513">
        <v>14</v>
      </c>
      <c r="J15513">
        <v>2</v>
      </c>
      <c r="K15513">
        <v>7962</v>
      </c>
      <c r="L15513" t="s">
        <v>471</v>
      </c>
      <c r="M15513" s="2">
        <f>+Table3[[#This Row],[CHW]]/Table3[[#This Row],[Count of Airbill Number]]</f>
        <v>7</v>
      </c>
    </row>
    <row r="15514" spans="2:13">
      <c r="B15514" t="s">
        <v>20</v>
      </c>
      <c r="C15514" t="s">
        <v>472</v>
      </c>
      <c r="D15514" t="s">
        <v>36</v>
      </c>
      <c r="E15514" t="s">
        <v>778</v>
      </c>
      <c r="F15514" t="s">
        <v>778</v>
      </c>
      <c r="G15514" t="s">
        <v>498</v>
      </c>
      <c r="H15514" t="s">
        <v>51</v>
      </c>
      <c r="I15514">
        <v>14</v>
      </c>
      <c r="J15514">
        <v>2</v>
      </c>
      <c r="K15514">
        <v>7963</v>
      </c>
      <c r="L15514" t="s">
        <v>471</v>
      </c>
      <c r="M15514" s="2">
        <f>+Table3[[#This Row],[CHW]]/Table3[[#This Row],[Count of Airbill Number]]</f>
        <v>7</v>
      </c>
    </row>
    <row r="15515" spans="2:13">
      <c r="B15515" t="s">
        <v>20</v>
      </c>
      <c r="C15515" t="s">
        <v>472</v>
      </c>
      <c r="D15515" t="s">
        <v>36</v>
      </c>
      <c r="E15515" t="s">
        <v>778</v>
      </c>
      <c r="F15515" t="s">
        <v>778</v>
      </c>
      <c r="G15515" t="s">
        <v>298</v>
      </c>
      <c r="H15515" t="s">
        <v>150</v>
      </c>
      <c r="I15515">
        <v>14</v>
      </c>
      <c r="J15515">
        <v>2</v>
      </c>
      <c r="K15515">
        <v>7964</v>
      </c>
      <c r="L15515" t="s">
        <v>471</v>
      </c>
      <c r="M15515" s="2">
        <f>+Table3[[#This Row],[CHW]]/Table3[[#This Row],[Count of Airbill Number]]</f>
        <v>7</v>
      </c>
    </row>
    <row r="15516" spans="2:13">
      <c r="B15516" t="s">
        <v>20</v>
      </c>
      <c r="C15516" t="s">
        <v>21</v>
      </c>
      <c r="D15516" t="s">
        <v>22</v>
      </c>
      <c r="E15516" t="s">
        <v>776</v>
      </c>
      <c r="F15516" t="s">
        <v>776</v>
      </c>
      <c r="G15516" t="s">
        <v>424</v>
      </c>
      <c r="H15516" t="s">
        <v>85</v>
      </c>
      <c r="I15516">
        <v>13.818479999999999</v>
      </c>
      <c r="J15516">
        <v>9</v>
      </c>
      <c r="K15516">
        <v>7965</v>
      </c>
      <c r="L15516" t="s">
        <v>471</v>
      </c>
      <c r="M15516" s="2">
        <f>+Table3[[#This Row],[CHW]]/Table3[[#This Row],[Count of Airbill Number]]</f>
        <v>1.5353866666666667</v>
      </c>
    </row>
    <row r="15517" spans="2:13">
      <c r="B15517" t="s">
        <v>20</v>
      </c>
      <c r="C15517" t="s">
        <v>21</v>
      </c>
      <c r="D15517" t="s">
        <v>22</v>
      </c>
      <c r="E15517" t="s">
        <v>778</v>
      </c>
      <c r="F15517" t="s">
        <v>778</v>
      </c>
      <c r="G15517" t="s">
        <v>124</v>
      </c>
      <c r="H15517" t="s">
        <v>476</v>
      </c>
      <c r="I15517">
        <v>13.739999999999998</v>
      </c>
      <c r="J15517">
        <v>9</v>
      </c>
      <c r="K15517">
        <v>7966</v>
      </c>
      <c r="L15517" t="s">
        <v>471</v>
      </c>
      <c r="M15517" s="2">
        <f>+Table3[[#This Row],[CHW]]/Table3[[#This Row],[Count of Airbill Number]]</f>
        <v>1.5266666666666664</v>
      </c>
    </row>
    <row r="15518" spans="2:13">
      <c r="B15518" t="s">
        <v>20</v>
      </c>
      <c r="C15518" t="s">
        <v>472</v>
      </c>
      <c r="D15518" t="s">
        <v>22</v>
      </c>
      <c r="E15518" t="s">
        <v>778</v>
      </c>
      <c r="F15518" t="s">
        <v>778</v>
      </c>
      <c r="G15518" t="s">
        <v>475</v>
      </c>
      <c r="H15518" t="s">
        <v>740</v>
      </c>
      <c r="I15518">
        <v>13.64</v>
      </c>
      <c r="J15518">
        <v>1</v>
      </c>
      <c r="K15518">
        <v>7967</v>
      </c>
      <c r="L15518" t="s">
        <v>471</v>
      </c>
      <c r="M15518" s="2">
        <f>+Table3[[#This Row],[CHW]]/Table3[[#This Row],[Count of Airbill Number]]</f>
        <v>13.64</v>
      </c>
    </row>
    <row r="15519" spans="2:13">
      <c r="B15519" t="s">
        <v>20</v>
      </c>
      <c r="C15519" t="s">
        <v>472</v>
      </c>
      <c r="D15519" t="s">
        <v>22</v>
      </c>
      <c r="E15519" t="s">
        <v>776</v>
      </c>
      <c r="F15519" t="s">
        <v>776</v>
      </c>
      <c r="G15519" t="s">
        <v>72</v>
      </c>
      <c r="H15519" t="s">
        <v>102</v>
      </c>
      <c r="I15519">
        <v>13.6</v>
      </c>
      <c r="J15519">
        <v>1</v>
      </c>
      <c r="K15519">
        <v>7968</v>
      </c>
      <c r="L15519" t="s">
        <v>471</v>
      </c>
      <c r="M15519" s="2">
        <f>+Table3[[#This Row],[CHW]]/Table3[[#This Row],[Count of Airbill Number]]</f>
        <v>13.6</v>
      </c>
    </row>
    <row r="15520" spans="2:13">
      <c r="B15520" t="s">
        <v>35</v>
      </c>
      <c r="C15520" t="s">
        <v>21</v>
      </c>
      <c r="D15520" t="s">
        <v>36</v>
      </c>
      <c r="E15520" t="s">
        <v>776</v>
      </c>
      <c r="F15520" t="s">
        <v>776</v>
      </c>
      <c r="G15520" t="s">
        <v>37</v>
      </c>
      <c r="H15520" t="s">
        <v>33</v>
      </c>
      <c r="I15520">
        <v>13.5</v>
      </c>
      <c r="J15520">
        <v>3</v>
      </c>
      <c r="K15520">
        <v>7969</v>
      </c>
      <c r="L15520" t="s">
        <v>471</v>
      </c>
      <c r="M15520" s="2">
        <f>+Table3[[#This Row],[CHW]]/Table3[[#This Row],[Count of Airbill Number]]</f>
        <v>4.5</v>
      </c>
    </row>
    <row r="15521" spans="2:13">
      <c r="B15521" t="s">
        <v>20</v>
      </c>
      <c r="C15521" t="s">
        <v>21</v>
      </c>
      <c r="D15521" t="s">
        <v>22</v>
      </c>
      <c r="E15521" t="s">
        <v>778</v>
      </c>
      <c r="F15521" t="s">
        <v>778</v>
      </c>
      <c r="G15521" t="s">
        <v>490</v>
      </c>
      <c r="H15521" t="s">
        <v>135</v>
      </c>
      <c r="I15521">
        <v>13.5</v>
      </c>
      <c r="J15521">
        <v>7</v>
      </c>
      <c r="K15521">
        <v>7970</v>
      </c>
      <c r="L15521" t="s">
        <v>471</v>
      </c>
      <c r="M15521" s="2">
        <f>+Table3[[#This Row],[CHW]]/Table3[[#This Row],[Count of Airbill Number]]</f>
        <v>1.9285714285714286</v>
      </c>
    </row>
    <row r="15522" spans="2:13">
      <c r="B15522" t="s">
        <v>20</v>
      </c>
      <c r="C15522" t="s">
        <v>472</v>
      </c>
      <c r="D15522" t="s">
        <v>22</v>
      </c>
      <c r="E15522" t="s">
        <v>778</v>
      </c>
      <c r="F15522" t="s">
        <v>777</v>
      </c>
      <c r="G15522" t="s">
        <v>112</v>
      </c>
      <c r="H15522" t="s">
        <v>436</v>
      </c>
      <c r="I15522">
        <v>13.5</v>
      </c>
      <c r="J15522">
        <v>1</v>
      </c>
      <c r="K15522">
        <v>7971</v>
      </c>
      <c r="L15522" t="s">
        <v>471</v>
      </c>
      <c r="M15522" s="2">
        <f>+Table3[[#This Row],[CHW]]/Table3[[#This Row],[Count of Airbill Number]]</f>
        <v>13.5</v>
      </c>
    </row>
    <row r="15523" spans="2:13">
      <c r="B15523" t="s">
        <v>20</v>
      </c>
      <c r="C15523" t="s">
        <v>472</v>
      </c>
      <c r="D15523" t="s">
        <v>22</v>
      </c>
      <c r="E15523" t="s">
        <v>778</v>
      </c>
      <c r="F15523" t="s">
        <v>778</v>
      </c>
      <c r="G15523" t="s">
        <v>269</v>
      </c>
      <c r="H15523" t="s">
        <v>90</v>
      </c>
      <c r="I15523">
        <v>13.5</v>
      </c>
      <c r="J15523">
        <v>3</v>
      </c>
      <c r="K15523">
        <v>7972</v>
      </c>
      <c r="L15523" t="s">
        <v>471</v>
      </c>
      <c r="M15523" s="2">
        <f>+Table3[[#This Row],[CHW]]/Table3[[#This Row],[Count of Airbill Number]]</f>
        <v>4.5</v>
      </c>
    </row>
    <row r="15524" spans="2:13">
      <c r="B15524" t="s">
        <v>20</v>
      </c>
      <c r="C15524" t="s">
        <v>472</v>
      </c>
      <c r="D15524" t="s">
        <v>22</v>
      </c>
      <c r="E15524" t="s">
        <v>778</v>
      </c>
      <c r="F15524" t="s">
        <v>778</v>
      </c>
      <c r="G15524" t="s">
        <v>174</v>
      </c>
      <c r="H15524" t="s">
        <v>112</v>
      </c>
      <c r="I15524">
        <v>13.5</v>
      </c>
      <c r="J15524">
        <v>3</v>
      </c>
      <c r="K15524">
        <v>7973</v>
      </c>
      <c r="L15524" t="s">
        <v>471</v>
      </c>
      <c r="M15524" s="2">
        <f>+Table3[[#This Row],[CHW]]/Table3[[#This Row],[Count of Airbill Number]]</f>
        <v>4.5</v>
      </c>
    </row>
    <row r="15525" spans="2:13">
      <c r="B15525" t="s">
        <v>35</v>
      </c>
      <c r="C15525" t="s">
        <v>472</v>
      </c>
      <c r="D15525" t="s">
        <v>36</v>
      </c>
      <c r="E15525" t="s">
        <v>776</v>
      </c>
      <c r="F15525" t="s">
        <v>776</v>
      </c>
      <c r="G15525" t="s">
        <v>37</v>
      </c>
      <c r="H15525" t="s">
        <v>50</v>
      </c>
      <c r="I15525">
        <v>13.36</v>
      </c>
      <c r="J15525">
        <v>2</v>
      </c>
      <c r="K15525">
        <v>7974</v>
      </c>
      <c r="L15525" t="s">
        <v>471</v>
      </c>
      <c r="M15525" s="2">
        <f>+Table3[[#This Row],[CHW]]/Table3[[#This Row],[Count of Airbill Number]]</f>
        <v>6.68</v>
      </c>
    </row>
    <row r="15526" spans="2:13">
      <c r="B15526" t="s">
        <v>20</v>
      </c>
      <c r="C15526" t="s">
        <v>21</v>
      </c>
      <c r="D15526" t="s">
        <v>22</v>
      </c>
      <c r="E15526" t="s">
        <v>777</v>
      </c>
      <c r="F15526" t="s">
        <v>777</v>
      </c>
      <c r="G15526" t="s">
        <v>374</v>
      </c>
      <c r="H15526" t="s">
        <v>583</v>
      </c>
      <c r="I15526">
        <v>13.3</v>
      </c>
      <c r="J15526">
        <v>1</v>
      </c>
      <c r="K15526">
        <v>7975</v>
      </c>
      <c r="L15526" t="s">
        <v>471</v>
      </c>
      <c r="M15526" s="2">
        <f>+Table3[[#This Row],[CHW]]/Table3[[#This Row],[Count of Airbill Number]]</f>
        <v>13.3</v>
      </c>
    </row>
    <row r="15527" spans="2:13">
      <c r="B15527" t="s">
        <v>20</v>
      </c>
      <c r="C15527" t="s">
        <v>472</v>
      </c>
      <c r="D15527" t="s">
        <v>22</v>
      </c>
      <c r="E15527" t="s">
        <v>776</v>
      </c>
      <c r="F15527" t="s">
        <v>776</v>
      </c>
      <c r="G15527" t="s">
        <v>118</v>
      </c>
      <c r="H15527" t="s">
        <v>37</v>
      </c>
      <c r="I15527">
        <v>13.3</v>
      </c>
      <c r="J15527">
        <v>1</v>
      </c>
      <c r="K15527">
        <v>7976</v>
      </c>
      <c r="L15527" t="s">
        <v>471</v>
      </c>
      <c r="M15527" s="2">
        <f>+Table3[[#This Row],[CHW]]/Table3[[#This Row],[Count of Airbill Number]]</f>
        <v>13.3</v>
      </c>
    </row>
    <row r="15528" spans="2:13">
      <c r="B15528" t="s">
        <v>20</v>
      </c>
      <c r="C15528" t="s">
        <v>21</v>
      </c>
      <c r="D15528" t="s">
        <v>22</v>
      </c>
      <c r="E15528" t="s">
        <v>776</v>
      </c>
      <c r="F15528" t="s">
        <v>776</v>
      </c>
      <c r="G15528" t="s">
        <v>85</v>
      </c>
      <c r="H15528" t="s">
        <v>59</v>
      </c>
      <c r="I15528">
        <v>13.22772</v>
      </c>
      <c r="J15528">
        <v>5</v>
      </c>
      <c r="K15528">
        <v>7977</v>
      </c>
      <c r="L15528" t="s">
        <v>471</v>
      </c>
      <c r="M15528" s="2">
        <f>+Table3[[#This Row],[CHW]]/Table3[[#This Row],[Count of Airbill Number]]</f>
        <v>2.6455440000000001</v>
      </c>
    </row>
    <row r="15529" spans="2:13">
      <c r="B15529" t="s">
        <v>20</v>
      </c>
      <c r="C15529" t="s">
        <v>21</v>
      </c>
      <c r="D15529" t="s">
        <v>22</v>
      </c>
      <c r="E15529" t="s">
        <v>776</v>
      </c>
      <c r="F15529" t="s">
        <v>778</v>
      </c>
      <c r="G15529" t="s">
        <v>32</v>
      </c>
      <c r="H15529" t="s">
        <v>310</v>
      </c>
      <c r="I15529">
        <v>13.15</v>
      </c>
      <c r="J15529">
        <v>1</v>
      </c>
      <c r="K15529">
        <v>7978</v>
      </c>
      <c r="L15529" t="s">
        <v>471</v>
      </c>
      <c r="M15529" s="2">
        <f>+Table3[[#This Row],[CHW]]/Table3[[#This Row],[Count of Airbill Number]]</f>
        <v>13.15</v>
      </c>
    </row>
    <row r="15530" spans="2:13">
      <c r="B15530" t="s">
        <v>20</v>
      </c>
      <c r="C15530" t="s">
        <v>21</v>
      </c>
      <c r="D15530" t="s">
        <v>22</v>
      </c>
      <c r="E15530" t="s">
        <v>776</v>
      </c>
      <c r="F15530" t="s">
        <v>778</v>
      </c>
      <c r="G15530" t="s">
        <v>32</v>
      </c>
      <c r="H15530" t="s">
        <v>298</v>
      </c>
      <c r="I15530">
        <v>13.15</v>
      </c>
      <c r="J15530">
        <v>1</v>
      </c>
      <c r="K15530">
        <v>7979</v>
      </c>
      <c r="L15530" t="s">
        <v>471</v>
      </c>
      <c r="M15530" s="2">
        <f>+Table3[[#This Row],[CHW]]/Table3[[#This Row],[Count of Airbill Number]]</f>
        <v>13.15</v>
      </c>
    </row>
    <row r="15531" spans="2:13">
      <c r="B15531" t="s">
        <v>20</v>
      </c>
      <c r="C15531" t="s">
        <v>21</v>
      </c>
      <c r="D15531" t="s">
        <v>22</v>
      </c>
      <c r="E15531" t="s">
        <v>776</v>
      </c>
      <c r="F15531" t="s">
        <v>777</v>
      </c>
      <c r="G15531" t="s">
        <v>216</v>
      </c>
      <c r="H15531" t="s">
        <v>162</v>
      </c>
      <c r="I15531">
        <v>13.149999999999999</v>
      </c>
      <c r="J15531">
        <v>2</v>
      </c>
      <c r="K15531">
        <v>7980</v>
      </c>
      <c r="L15531" t="s">
        <v>471</v>
      </c>
      <c r="M15531" s="2">
        <f>+Table3[[#This Row],[CHW]]/Table3[[#This Row],[Count of Airbill Number]]</f>
        <v>6.5749999999999993</v>
      </c>
    </row>
    <row r="15532" spans="2:13">
      <c r="B15532" t="s">
        <v>35</v>
      </c>
      <c r="C15532" t="s">
        <v>472</v>
      </c>
      <c r="D15532" t="s">
        <v>36</v>
      </c>
      <c r="E15532" t="s">
        <v>776</v>
      </c>
      <c r="F15532" t="s">
        <v>776</v>
      </c>
      <c r="G15532" t="s">
        <v>85</v>
      </c>
      <c r="H15532" t="s">
        <v>69</v>
      </c>
      <c r="I15532">
        <v>13.1</v>
      </c>
      <c r="J15532">
        <v>2</v>
      </c>
      <c r="K15532">
        <v>7981</v>
      </c>
      <c r="L15532" t="s">
        <v>471</v>
      </c>
      <c r="M15532" s="2">
        <f>+Table3[[#This Row],[CHW]]/Table3[[#This Row],[Count of Airbill Number]]</f>
        <v>6.55</v>
      </c>
    </row>
    <row r="15533" spans="2:13">
      <c r="B15533" t="s">
        <v>35</v>
      </c>
      <c r="C15533" t="s">
        <v>21</v>
      </c>
      <c r="D15533" t="s">
        <v>36</v>
      </c>
      <c r="E15533" t="s">
        <v>776</v>
      </c>
      <c r="F15533" t="s">
        <v>776</v>
      </c>
      <c r="G15533" t="s">
        <v>116</v>
      </c>
      <c r="H15533" t="s">
        <v>529</v>
      </c>
      <c r="I15533">
        <v>13</v>
      </c>
      <c r="J15533">
        <v>4</v>
      </c>
      <c r="K15533">
        <v>7982</v>
      </c>
      <c r="L15533" t="s">
        <v>471</v>
      </c>
      <c r="M15533" s="2">
        <f>+Table3[[#This Row],[CHW]]/Table3[[#This Row],[Count of Airbill Number]]</f>
        <v>3.25</v>
      </c>
    </row>
    <row r="15534" spans="2:13">
      <c r="B15534" t="s">
        <v>35</v>
      </c>
      <c r="C15534" t="s">
        <v>21</v>
      </c>
      <c r="D15534" t="s">
        <v>36</v>
      </c>
      <c r="E15534" t="s">
        <v>777</v>
      </c>
      <c r="F15534" t="s">
        <v>777</v>
      </c>
      <c r="G15534" t="s">
        <v>106</v>
      </c>
      <c r="H15534" t="s">
        <v>55</v>
      </c>
      <c r="I15534">
        <v>13</v>
      </c>
      <c r="J15534">
        <v>7</v>
      </c>
      <c r="K15534">
        <v>7983</v>
      </c>
      <c r="L15534" t="s">
        <v>471</v>
      </c>
      <c r="M15534" s="2">
        <f>+Table3[[#This Row],[CHW]]/Table3[[#This Row],[Count of Airbill Number]]</f>
        <v>1.8571428571428572</v>
      </c>
    </row>
    <row r="15535" spans="2:13">
      <c r="B15535" t="s">
        <v>35</v>
      </c>
      <c r="C15535" t="s">
        <v>21</v>
      </c>
      <c r="D15535" t="s">
        <v>36</v>
      </c>
      <c r="E15535" t="s">
        <v>777</v>
      </c>
      <c r="F15535" t="s">
        <v>777</v>
      </c>
      <c r="G15535" t="s">
        <v>106</v>
      </c>
      <c r="H15535" t="s">
        <v>699</v>
      </c>
      <c r="I15535">
        <v>13</v>
      </c>
      <c r="J15535">
        <v>1</v>
      </c>
      <c r="K15535">
        <v>7984</v>
      </c>
      <c r="L15535" t="s">
        <v>471</v>
      </c>
      <c r="M15535" s="2">
        <f>+Table3[[#This Row],[CHW]]/Table3[[#This Row],[Count of Airbill Number]]</f>
        <v>13</v>
      </c>
    </row>
    <row r="15536" spans="2:13">
      <c r="B15536" t="s">
        <v>35</v>
      </c>
      <c r="C15536" t="s">
        <v>472</v>
      </c>
      <c r="D15536" t="s">
        <v>36</v>
      </c>
      <c r="E15536" t="s">
        <v>777</v>
      </c>
      <c r="F15536" t="s">
        <v>777</v>
      </c>
      <c r="G15536" t="s">
        <v>106</v>
      </c>
      <c r="H15536" t="s">
        <v>29</v>
      </c>
      <c r="I15536">
        <v>13</v>
      </c>
      <c r="J15536">
        <v>1</v>
      </c>
      <c r="K15536">
        <v>7985</v>
      </c>
      <c r="L15536" t="s">
        <v>471</v>
      </c>
      <c r="M15536" s="2">
        <f>+Table3[[#This Row],[CHW]]/Table3[[#This Row],[Count of Airbill Number]]</f>
        <v>13</v>
      </c>
    </row>
    <row r="15537" spans="2:13">
      <c r="B15537" t="s">
        <v>20</v>
      </c>
      <c r="C15537" t="s">
        <v>21</v>
      </c>
      <c r="D15537" t="s">
        <v>22</v>
      </c>
      <c r="E15537" t="s">
        <v>777</v>
      </c>
      <c r="F15537" t="s">
        <v>778</v>
      </c>
      <c r="G15537" t="s">
        <v>429</v>
      </c>
      <c r="H15537" t="s">
        <v>86</v>
      </c>
      <c r="I15537">
        <v>13</v>
      </c>
      <c r="J15537">
        <v>5</v>
      </c>
      <c r="K15537">
        <v>7986</v>
      </c>
      <c r="L15537" t="s">
        <v>471</v>
      </c>
      <c r="M15537" s="2">
        <f>+Table3[[#This Row],[CHW]]/Table3[[#This Row],[Count of Airbill Number]]</f>
        <v>2.6</v>
      </c>
    </row>
    <row r="15538" spans="2:13">
      <c r="B15538" t="s">
        <v>20</v>
      </c>
      <c r="C15538" t="s">
        <v>21</v>
      </c>
      <c r="D15538" t="s">
        <v>22</v>
      </c>
      <c r="E15538" t="s">
        <v>778</v>
      </c>
      <c r="F15538" t="s">
        <v>777</v>
      </c>
      <c r="G15538" t="s">
        <v>233</v>
      </c>
      <c r="H15538" t="s">
        <v>110</v>
      </c>
      <c r="I15538">
        <v>13</v>
      </c>
      <c r="J15538">
        <v>2</v>
      </c>
      <c r="K15538">
        <v>7987</v>
      </c>
      <c r="L15538" t="s">
        <v>471</v>
      </c>
      <c r="M15538" s="2">
        <f>+Table3[[#This Row],[CHW]]/Table3[[#This Row],[Count of Airbill Number]]</f>
        <v>6.5</v>
      </c>
    </row>
    <row r="15539" spans="2:13">
      <c r="B15539" t="s">
        <v>20</v>
      </c>
      <c r="C15539" t="s">
        <v>21</v>
      </c>
      <c r="D15539" t="s">
        <v>22</v>
      </c>
      <c r="E15539" t="s">
        <v>778</v>
      </c>
      <c r="F15539" t="s">
        <v>777</v>
      </c>
      <c r="G15539" t="s">
        <v>233</v>
      </c>
      <c r="H15539" t="s">
        <v>44</v>
      </c>
      <c r="I15539">
        <v>13</v>
      </c>
      <c r="J15539">
        <v>1</v>
      </c>
      <c r="K15539">
        <v>7988</v>
      </c>
      <c r="L15539" t="s">
        <v>471</v>
      </c>
      <c r="M15539" s="2">
        <f>+Table3[[#This Row],[CHW]]/Table3[[#This Row],[Count of Airbill Number]]</f>
        <v>13</v>
      </c>
    </row>
    <row r="15540" spans="2:13">
      <c r="B15540" t="s">
        <v>20</v>
      </c>
      <c r="C15540" t="s">
        <v>21</v>
      </c>
      <c r="D15540" t="s">
        <v>22</v>
      </c>
      <c r="E15540" t="s">
        <v>778</v>
      </c>
      <c r="F15540" t="s">
        <v>778</v>
      </c>
      <c r="G15540" t="s">
        <v>261</v>
      </c>
      <c r="H15540" t="s">
        <v>171</v>
      </c>
      <c r="I15540">
        <v>13</v>
      </c>
      <c r="J15540">
        <v>13</v>
      </c>
      <c r="K15540">
        <v>7989</v>
      </c>
      <c r="L15540" t="s">
        <v>471</v>
      </c>
      <c r="M15540" s="2">
        <f>+Table3[[#This Row],[CHW]]/Table3[[#This Row],[Count of Airbill Number]]</f>
        <v>1</v>
      </c>
    </row>
    <row r="15541" spans="2:13">
      <c r="B15541" t="s">
        <v>20</v>
      </c>
      <c r="C15541" t="s">
        <v>21</v>
      </c>
      <c r="D15541" t="s">
        <v>22</v>
      </c>
      <c r="E15541" t="s">
        <v>777</v>
      </c>
      <c r="F15541" t="s">
        <v>777</v>
      </c>
      <c r="G15541" t="s">
        <v>579</v>
      </c>
      <c r="H15541" t="s">
        <v>274</v>
      </c>
      <c r="I15541">
        <v>13</v>
      </c>
      <c r="J15541">
        <v>12</v>
      </c>
      <c r="K15541">
        <v>7990</v>
      </c>
      <c r="L15541" t="s">
        <v>471</v>
      </c>
      <c r="M15541" s="2">
        <f>+Table3[[#This Row],[CHW]]/Table3[[#This Row],[Count of Airbill Number]]</f>
        <v>1.0833333333333333</v>
      </c>
    </row>
    <row r="15542" spans="2:13">
      <c r="B15542" t="s">
        <v>20</v>
      </c>
      <c r="C15542" t="s">
        <v>21</v>
      </c>
      <c r="D15542" t="s">
        <v>22</v>
      </c>
      <c r="E15542" t="s">
        <v>777</v>
      </c>
      <c r="F15542" t="s">
        <v>777</v>
      </c>
      <c r="G15542" t="s">
        <v>579</v>
      </c>
      <c r="H15542" t="s">
        <v>506</v>
      </c>
      <c r="I15542">
        <v>13</v>
      </c>
      <c r="J15542">
        <v>1</v>
      </c>
      <c r="K15542">
        <v>7991</v>
      </c>
      <c r="L15542" t="s">
        <v>471</v>
      </c>
      <c r="M15542" s="2">
        <f>+Table3[[#This Row],[CHW]]/Table3[[#This Row],[Count of Airbill Number]]</f>
        <v>13</v>
      </c>
    </row>
    <row r="15543" spans="2:13">
      <c r="B15543" t="s">
        <v>20</v>
      </c>
      <c r="C15543" t="s">
        <v>21</v>
      </c>
      <c r="D15543" t="s">
        <v>22</v>
      </c>
      <c r="E15543" t="s">
        <v>778</v>
      </c>
      <c r="F15543" t="s">
        <v>778</v>
      </c>
      <c r="G15543" t="s">
        <v>327</v>
      </c>
      <c r="H15543" t="s">
        <v>269</v>
      </c>
      <c r="I15543">
        <v>13</v>
      </c>
      <c r="J15543">
        <v>13</v>
      </c>
      <c r="K15543">
        <v>7992</v>
      </c>
      <c r="L15543" t="s">
        <v>471</v>
      </c>
      <c r="M15543" s="2">
        <f>+Table3[[#This Row],[CHW]]/Table3[[#This Row],[Count of Airbill Number]]</f>
        <v>1</v>
      </c>
    </row>
    <row r="15544" spans="2:13">
      <c r="B15544" t="s">
        <v>20</v>
      </c>
      <c r="C15544" t="s">
        <v>21</v>
      </c>
      <c r="D15544" t="s">
        <v>22</v>
      </c>
      <c r="E15544" t="s">
        <v>778</v>
      </c>
      <c r="F15544" t="s">
        <v>778</v>
      </c>
      <c r="G15544" t="s">
        <v>282</v>
      </c>
      <c r="H15544" t="s">
        <v>269</v>
      </c>
      <c r="I15544">
        <v>13</v>
      </c>
      <c r="J15544">
        <v>10</v>
      </c>
      <c r="K15544">
        <v>7993</v>
      </c>
      <c r="L15544" t="s">
        <v>471</v>
      </c>
      <c r="M15544" s="2">
        <f>+Table3[[#This Row],[CHW]]/Table3[[#This Row],[Count of Airbill Number]]</f>
        <v>1.3</v>
      </c>
    </row>
    <row r="15545" spans="2:13">
      <c r="B15545" t="s">
        <v>20</v>
      </c>
      <c r="C15545" t="s">
        <v>21</v>
      </c>
      <c r="D15545" t="s">
        <v>22</v>
      </c>
      <c r="E15545" t="s">
        <v>777</v>
      </c>
      <c r="F15545" t="s">
        <v>778</v>
      </c>
      <c r="G15545" t="s">
        <v>179</v>
      </c>
      <c r="H15545" t="s">
        <v>112</v>
      </c>
      <c r="I15545">
        <v>13</v>
      </c>
      <c r="J15545">
        <v>7</v>
      </c>
      <c r="K15545">
        <v>7994</v>
      </c>
      <c r="L15545" t="s">
        <v>471</v>
      </c>
      <c r="M15545" s="2">
        <f>+Table3[[#This Row],[CHW]]/Table3[[#This Row],[Count of Airbill Number]]</f>
        <v>1.8571428571428572</v>
      </c>
    </row>
    <row r="15546" spans="2:13">
      <c r="B15546" t="s">
        <v>20</v>
      </c>
      <c r="C15546" t="s">
        <v>21</v>
      </c>
      <c r="D15546" t="s">
        <v>22</v>
      </c>
      <c r="E15546" t="s">
        <v>778</v>
      </c>
      <c r="F15546" t="s">
        <v>776</v>
      </c>
      <c r="G15546" t="s">
        <v>112</v>
      </c>
      <c r="H15546" t="s">
        <v>312</v>
      </c>
      <c r="I15546">
        <v>13</v>
      </c>
      <c r="J15546">
        <v>13</v>
      </c>
      <c r="K15546">
        <v>7995</v>
      </c>
      <c r="L15546" t="s">
        <v>471</v>
      </c>
      <c r="M15546" s="2">
        <f>+Table3[[#This Row],[CHW]]/Table3[[#This Row],[Count of Airbill Number]]</f>
        <v>1</v>
      </c>
    </row>
    <row r="15547" spans="2:13">
      <c r="B15547" t="s">
        <v>20</v>
      </c>
      <c r="C15547" t="s">
        <v>21</v>
      </c>
      <c r="D15547" t="s">
        <v>22</v>
      </c>
      <c r="E15547" t="s">
        <v>776</v>
      </c>
      <c r="F15547" t="s">
        <v>776</v>
      </c>
      <c r="G15547" t="s">
        <v>54</v>
      </c>
      <c r="H15547" t="s">
        <v>37</v>
      </c>
      <c r="I15547">
        <v>13</v>
      </c>
      <c r="J15547">
        <v>2</v>
      </c>
      <c r="K15547">
        <v>7996</v>
      </c>
      <c r="L15547" t="s">
        <v>471</v>
      </c>
      <c r="M15547" s="2">
        <f>+Table3[[#This Row],[CHW]]/Table3[[#This Row],[Count of Airbill Number]]</f>
        <v>6.5</v>
      </c>
    </row>
    <row r="15548" spans="2:13">
      <c r="B15548" t="s">
        <v>20</v>
      </c>
      <c r="C15548" t="s">
        <v>21</v>
      </c>
      <c r="D15548" t="s">
        <v>22</v>
      </c>
      <c r="E15548" t="s">
        <v>777</v>
      </c>
      <c r="F15548" t="s">
        <v>777</v>
      </c>
      <c r="G15548" t="s">
        <v>110</v>
      </c>
      <c r="H15548" t="s">
        <v>52</v>
      </c>
      <c r="I15548">
        <v>13</v>
      </c>
      <c r="J15548">
        <v>1</v>
      </c>
      <c r="K15548">
        <v>7997</v>
      </c>
      <c r="L15548" t="s">
        <v>471</v>
      </c>
      <c r="M15548" s="2">
        <f>+Table3[[#This Row],[CHW]]/Table3[[#This Row],[Count of Airbill Number]]</f>
        <v>13</v>
      </c>
    </row>
    <row r="15549" spans="2:13">
      <c r="B15549" t="s">
        <v>20</v>
      </c>
      <c r="C15549" t="s">
        <v>21</v>
      </c>
      <c r="D15549" t="s">
        <v>22</v>
      </c>
      <c r="E15549" t="s">
        <v>777</v>
      </c>
      <c r="F15549" t="s">
        <v>778</v>
      </c>
      <c r="G15549" t="s">
        <v>230</v>
      </c>
      <c r="H15549" t="s">
        <v>86</v>
      </c>
      <c r="I15549">
        <v>13</v>
      </c>
      <c r="J15549">
        <v>4</v>
      </c>
      <c r="K15549">
        <v>7998</v>
      </c>
      <c r="L15549" t="s">
        <v>471</v>
      </c>
      <c r="M15549" s="2">
        <f>+Table3[[#This Row],[CHW]]/Table3[[#This Row],[Count of Airbill Number]]</f>
        <v>3.25</v>
      </c>
    </row>
    <row r="15550" spans="2:13">
      <c r="B15550" t="s">
        <v>20</v>
      </c>
      <c r="C15550" t="s">
        <v>21</v>
      </c>
      <c r="D15550" t="s">
        <v>22</v>
      </c>
      <c r="E15550" t="s">
        <v>778</v>
      </c>
      <c r="F15550" t="s">
        <v>778</v>
      </c>
      <c r="G15550" t="s">
        <v>86</v>
      </c>
      <c r="H15550" t="s">
        <v>62</v>
      </c>
      <c r="I15550">
        <v>13</v>
      </c>
      <c r="J15550">
        <v>3</v>
      </c>
      <c r="K15550">
        <v>7999</v>
      </c>
      <c r="L15550" t="s">
        <v>471</v>
      </c>
      <c r="M15550" s="2">
        <f>+Table3[[#This Row],[CHW]]/Table3[[#This Row],[Count of Airbill Number]]</f>
        <v>4.333333333333333</v>
      </c>
    </row>
    <row r="15551" spans="2:13">
      <c r="B15551" t="s">
        <v>20</v>
      </c>
      <c r="C15551" t="s">
        <v>21</v>
      </c>
      <c r="D15551" t="s">
        <v>22</v>
      </c>
      <c r="E15551" t="s">
        <v>778</v>
      </c>
      <c r="F15551" t="s">
        <v>777</v>
      </c>
      <c r="G15551" t="s">
        <v>86</v>
      </c>
      <c r="H15551" t="s">
        <v>26</v>
      </c>
      <c r="I15551">
        <v>13</v>
      </c>
      <c r="J15551">
        <v>2</v>
      </c>
      <c r="K15551">
        <v>8000</v>
      </c>
      <c r="L15551" t="s">
        <v>471</v>
      </c>
      <c r="M15551" s="2">
        <f>+Table3[[#This Row],[CHW]]/Table3[[#This Row],[Count of Airbill Number]]</f>
        <v>6.5</v>
      </c>
    </row>
    <row r="15552" spans="2:13">
      <c r="B15552" t="s">
        <v>20</v>
      </c>
      <c r="C15552" t="s">
        <v>21</v>
      </c>
      <c r="D15552" t="s">
        <v>22</v>
      </c>
      <c r="E15552" t="s">
        <v>778</v>
      </c>
      <c r="F15552" t="s">
        <v>777</v>
      </c>
      <c r="G15552" t="s">
        <v>86</v>
      </c>
      <c r="H15552" t="s">
        <v>249</v>
      </c>
      <c r="I15552">
        <v>13</v>
      </c>
      <c r="J15552">
        <v>3</v>
      </c>
      <c r="K15552">
        <v>8001</v>
      </c>
      <c r="L15552" t="s">
        <v>471</v>
      </c>
      <c r="M15552" s="2">
        <f>+Table3[[#This Row],[CHW]]/Table3[[#This Row],[Count of Airbill Number]]</f>
        <v>4.333333333333333</v>
      </c>
    </row>
    <row r="15553" spans="2:13">
      <c r="B15553" t="s">
        <v>20</v>
      </c>
      <c r="C15553" t="s">
        <v>21</v>
      </c>
      <c r="D15553" t="s">
        <v>22</v>
      </c>
      <c r="E15553" t="s">
        <v>776</v>
      </c>
      <c r="F15553" t="s">
        <v>776</v>
      </c>
      <c r="G15553" t="s">
        <v>116</v>
      </c>
      <c r="H15553" t="s">
        <v>407</v>
      </c>
      <c r="I15553">
        <v>13</v>
      </c>
      <c r="J15553">
        <v>2</v>
      </c>
      <c r="K15553">
        <v>8002</v>
      </c>
      <c r="L15553" t="s">
        <v>471</v>
      </c>
      <c r="M15553" s="2">
        <f>+Table3[[#This Row],[CHW]]/Table3[[#This Row],[Count of Airbill Number]]</f>
        <v>6.5</v>
      </c>
    </row>
    <row r="15554" spans="2:13">
      <c r="B15554" t="s">
        <v>20</v>
      </c>
      <c r="C15554" t="s">
        <v>21</v>
      </c>
      <c r="D15554" t="s">
        <v>22</v>
      </c>
      <c r="E15554" t="s">
        <v>776</v>
      </c>
      <c r="F15554" t="s">
        <v>777</v>
      </c>
      <c r="G15554" t="s">
        <v>85</v>
      </c>
      <c r="H15554" t="s">
        <v>205</v>
      </c>
      <c r="I15554">
        <v>13</v>
      </c>
      <c r="J15554">
        <v>2</v>
      </c>
      <c r="K15554">
        <v>8003</v>
      </c>
      <c r="L15554" t="s">
        <v>471</v>
      </c>
      <c r="M15554" s="2">
        <f>+Table3[[#This Row],[CHW]]/Table3[[#This Row],[Count of Airbill Number]]</f>
        <v>6.5</v>
      </c>
    </row>
    <row r="15555" spans="2:13">
      <c r="B15555" t="s">
        <v>20</v>
      </c>
      <c r="C15555" t="s">
        <v>21</v>
      </c>
      <c r="D15555" t="s">
        <v>22</v>
      </c>
      <c r="E15555" t="s">
        <v>778</v>
      </c>
      <c r="F15555" t="s">
        <v>778</v>
      </c>
      <c r="G15555" t="s">
        <v>267</v>
      </c>
      <c r="H15555" t="s">
        <v>153</v>
      </c>
      <c r="I15555">
        <v>13</v>
      </c>
      <c r="J15555">
        <v>3</v>
      </c>
      <c r="K15555">
        <v>8004</v>
      </c>
      <c r="L15555" t="s">
        <v>471</v>
      </c>
      <c r="M15555" s="2">
        <f>+Table3[[#This Row],[CHW]]/Table3[[#This Row],[Count of Airbill Number]]</f>
        <v>4.333333333333333</v>
      </c>
    </row>
    <row r="15556" spans="2:13">
      <c r="B15556" t="s">
        <v>20</v>
      </c>
      <c r="C15556" t="s">
        <v>21</v>
      </c>
      <c r="D15556" t="s">
        <v>22</v>
      </c>
      <c r="E15556" t="s">
        <v>778</v>
      </c>
      <c r="F15556" t="s">
        <v>776</v>
      </c>
      <c r="G15556" t="s">
        <v>267</v>
      </c>
      <c r="H15556" t="s">
        <v>123</v>
      </c>
      <c r="I15556">
        <v>13</v>
      </c>
      <c r="J15556">
        <v>4</v>
      </c>
      <c r="K15556">
        <v>8005</v>
      </c>
      <c r="L15556" t="s">
        <v>471</v>
      </c>
      <c r="M15556" s="2">
        <f>+Table3[[#This Row],[CHW]]/Table3[[#This Row],[Count of Airbill Number]]</f>
        <v>3.25</v>
      </c>
    </row>
    <row r="15557" spans="2:13">
      <c r="B15557" t="s">
        <v>20</v>
      </c>
      <c r="C15557" t="s">
        <v>21</v>
      </c>
      <c r="D15557" t="s">
        <v>22</v>
      </c>
      <c r="E15557" t="s">
        <v>778</v>
      </c>
      <c r="F15557" t="s">
        <v>778</v>
      </c>
      <c r="G15557" t="s">
        <v>267</v>
      </c>
      <c r="H15557" t="s">
        <v>124</v>
      </c>
      <c r="I15557">
        <v>13</v>
      </c>
      <c r="J15557">
        <v>2</v>
      </c>
      <c r="K15557">
        <v>8006</v>
      </c>
      <c r="L15557" t="s">
        <v>471</v>
      </c>
      <c r="M15557" s="2">
        <f>+Table3[[#This Row],[CHW]]/Table3[[#This Row],[Count of Airbill Number]]</f>
        <v>6.5</v>
      </c>
    </row>
    <row r="15558" spans="2:13">
      <c r="B15558" t="s">
        <v>20</v>
      </c>
      <c r="C15558" t="s">
        <v>21</v>
      </c>
      <c r="D15558" t="s">
        <v>22</v>
      </c>
      <c r="E15558" t="s">
        <v>777</v>
      </c>
      <c r="F15558" t="s">
        <v>776</v>
      </c>
      <c r="G15558" t="s">
        <v>181</v>
      </c>
      <c r="H15558" t="s">
        <v>312</v>
      </c>
      <c r="I15558">
        <v>13</v>
      </c>
      <c r="J15558">
        <v>1</v>
      </c>
      <c r="K15558">
        <v>8007</v>
      </c>
      <c r="L15558" t="s">
        <v>471</v>
      </c>
      <c r="M15558" s="2">
        <f>+Table3[[#This Row],[CHW]]/Table3[[#This Row],[Count of Airbill Number]]</f>
        <v>13</v>
      </c>
    </row>
    <row r="15559" spans="2:13">
      <c r="B15559" t="s">
        <v>20</v>
      </c>
      <c r="C15559" t="s">
        <v>21</v>
      </c>
      <c r="D15559" t="s">
        <v>22</v>
      </c>
      <c r="E15559" t="s">
        <v>776</v>
      </c>
      <c r="F15559" t="s">
        <v>776</v>
      </c>
      <c r="G15559" t="s">
        <v>123</v>
      </c>
      <c r="H15559" t="s">
        <v>92</v>
      </c>
      <c r="I15559">
        <v>13</v>
      </c>
      <c r="J15559">
        <v>2</v>
      </c>
      <c r="K15559">
        <v>8008</v>
      </c>
      <c r="L15559" t="s">
        <v>471</v>
      </c>
      <c r="M15559" s="2">
        <f>+Table3[[#This Row],[CHW]]/Table3[[#This Row],[Count of Airbill Number]]</f>
        <v>6.5</v>
      </c>
    </row>
    <row r="15560" spans="2:13">
      <c r="B15560" t="s">
        <v>20</v>
      </c>
      <c r="C15560" t="s">
        <v>21</v>
      </c>
      <c r="D15560" t="s">
        <v>22</v>
      </c>
      <c r="E15560" t="s">
        <v>777</v>
      </c>
      <c r="F15560" t="s">
        <v>778</v>
      </c>
      <c r="G15560" t="s">
        <v>190</v>
      </c>
      <c r="H15560" t="s">
        <v>171</v>
      </c>
      <c r="I15560">
        <v>13</v>
      </c>
      <c r="J15560">
        <v>1</v>
      </c>
      <c r="K15560">
        <v>8009</v>
      </c>
      <c r="L15560" t="s">
        <v>471</v>
      </c>
      <c r="M15560" s="2">
        <f>+Table3[[#This Row],[CHW]]/Table3[[#This Row],[Count of Airbill Number]]</f>
        <v>13</v>
      </c>
    </row>
    <row r="15561" spans="2:13">
      <c r="B15561" t="s">
        <v>20</v>
      </c>
      <c r="C15561" t="s">
        <v>21</v>
      </c>
      <c r="D15561" t="s">
        <v>22</v>
      </c>
      <c r="E15561" t="s">
        <v>777</v>
      </c>
      <c r="F15561" t="s">
        <v>777</v>
      </c>
      <c r="G15561" t="s">
        <v>417</v>
      </c>
      <c r="H15561" t="s">
        <v>106</v>
      </c>
      <c r="I15561">
        <v>13</v>
      </c>
      <c r="J15561">
        <v>13</v>
      </c>
      <c r="K15561">
        <v>8010</v>
      </c>
      <c r="L15561" t="s">
        <v>471</v>
      </c>
      <c r="M15561" s="2">
        <f>+Table3[[#This Row],[CHW]]/Table3[[#This Row],[Count of Airbill Number]]</f>
        <v>1</v>
      </c>
    </row>
    <row r="15562" spans="2:13">
      <c r="B15562" t="s">
        <v>20</v>
      </c>
      <c r="C15562" t="s">
        <v>21</v>
      </c>
      <c r="D15562" t="s">
        <v>22</v>
      </c>
      <c r="E15562" t="s">
        <v>778</v>
      </c>
      <c r="F15562" t="s">
        <v>776</v>
      </c>
      <c r="G15562" t="s">
        <v>333</v>
      </c>
      <c r="H15562" t="s">
        <v>32</v>
      </c>
      <c r="I15562">
        <v>13</v>
      </c>
      <c r="J15562">
        <v>13</v>
      </c>
      <c r="K15562">
        <v>8011</v>
      </c>
      <c r="L15562" t="s">
        <v>471</v>
      </c>
      <c r="M15562" s="2">
        <f>+Table3[[#This Row],[CHW]]/Table3[[#This Row],[Count of Airbill Number]]</f>
        <v>1</v>
      </c>
    </row>
    <row r="15563" spans="2:13">
      <c r="B15563" t="s">
        <v>20</v>
      </c>
      <c r="C15563" t="s">
        <v>21</v>
      </c>
      <c r="D15563" t="s">
        <v>22</v>
      </c>
      <c r="E15563" t="s">
        <v>776</v>
      </c>
      <c r="F15563" t="s">
        <v>776</v>
      </c>
      <c r="G15563" t="s">
        <v>558</v>
      </c>
      <c r="H15563" t="s">
        <v>37</v>
      </c>
      <c r="I15563">
        <v>13</v>
      </c>
      <c r="J15563">
        <v>3</v>
      </c>
      <c r="K15563">
        <v>8012</v>
      </c>
      <c r="L15563" t="s">
        <v>471</v>
      </c>
      <c r="M15563" s="2">
        <f>+Table3[[#This Row],[CHW]]/Table3[[#This Row],[Count of Airbill Number]]</f>
        <v>4.333333333333333</v>
      </c>
    </row>
    <row r="15564" spans="2:13">
      <c r="B15564" t="s">
        <v>20</v>
      </c>
      <c r="C15564" t="s">
        <v>21</v>
      </c>
      <c r="D15564" t="s">
        <v>22</v>
      </c>
      <c r="E15564" t="s">
        <v>778</v>
      </c>
      <c r="F15564" t="s">
        <v>778</v>
      </c>
      <c r="G15564" t="s">
        <v>194</v>
      </c>
      <c r="H15564" t="s">
        <v>269</v>
      </c>
      <c r="I15564">
        <v>13</v>
      </c>
      <c r="J15564">
        <v>6</v>
      </c>
      <c r="K15564">
        <v>8013</v>
      </c>
      <c r="L15564" t="s">
        <v>471</v>
      </c>
      <c r="M15564" s="2">
        <f>+Table3[[#This Row],[CHW]]/Table3[[#This Row],[Count of Airbill Number]]</f>
        <v>2.1666666666666665</v>
      </c>
    </row>
    <row r="15565" spans="2:13">
      <c r="B15565" t="s">
        <v>20</v>
      </c>
      <c r="C15565" t="s">
        <v>21</v>
      </c>
      <c r="D15565" t="s">
        <v>36</v>
      </c>
      <c r="E15565" t="s">
        <v>777</v>
      </c>
      <c r="F15565" t="s">
        <v>776</v>
      </c>
      <c r="G15565" t="s">
        <v>110</v>
      </c>
      <c r="H15565" t="s">
        <v>37</v>
      </c>
      <c r="I15565">
        <v>13</v>
      </c>
      <c r="J15565">
        <v>9</v>
      </c>
      <c r="K15565">
        <v>8014</v>
      </c>
      <c r="L15565" t="s">
        <v>471</v>
      </c>
      <c r="M15565" s="2">
        <f>+Table3[[#This Row],[CHW]]/Table3[[#This Row],[Count of Airbill Number]]</f>
        <v>1.4444444444444444</v>
      </c>
    </row>
    <row r="15566" spans="2:13">
      <c r="B15566" t="s">
        <v>20</v>
      </c>
      <c r="C15566" t="s">
        <v>21</v>
      </c>
      <c r="D15566" t="s">
        <v>36</v>
      </c>
      <c r="E15566" t="s">
        <v>777</v>
      </c>
      <c r="F15566" t="s">
        <v>778</v>
      </c>
      <c r="G15566" t="s">
        <v>227</v>
      </c>
      <c r="H15566" t="s">
        <v>62</v>
      </c>
      <c r="I15566">
        <v>13</v>
      </c>
      <c r="J15566">
        <v>13</v>
      </c>
      <c r="K15566">
        <v>8015</v>
      </c>
      <c r="L15566" t="s">
        <v>471</v>
      </c>
      <c r="M15566" s="2">
        <f>+Table3[[#This Row],[CHW]]/Table3[[#This Row],[Count of Airbill Number]]</f>
        <v>1</v>
      </c>
    </row>
    <row r="15567" spans="2:13">
      <c r="B15567" t="s">
        <v>20</v>
      </c>
      <c r="C15567" t="s">
        <v>472</v>
      </c>
      <c r="D15567" t="s">
        <v>22</v>
      </c>
      <c r="E15567" t="s">
        <v>776</v>
      </c>
      <c r="F15567" t="s">
        <v>776</v>
      </c>
      <c r="G15567" t="s">
        <v>74</v>
      </c>
      <c r="H15567" t="s">
        <v>24</v>
      </c>
      <c r="I15567">
        <v>13</v>
      </c>
      <c r="J15567">
        <v>1</v>
      </c>
      <c r="K15567">
        <v>8016</v>
      </c>
      <c r="L15567" t="s">
        <v>471</v>
      </c>
      <c r="M15567" s="2">
        <f>+Table3[[#This Row],[CHW]]/Table3[[#This Row],[Count of Airbill Number]]</f>
        <v>13</v>
      </c>
    </row>
    <row r="15568" spans="2:13">
      <c r="B15568" t="s">
        <v>20</v>
      </c>
      <c r="C15568" t="s">
        <v>472</v>
      </c>
      <c r="D15568" t="s">
        <v>22</v>
      </c>
      <c r="E15568" t="s">
        <v>777</v>
      </c>
      <c r="F15568" t="s">
        <v>777</v>
      </c>
      <c r="G15568" t="s">
        <v>481</v>
      </c>
      <c r="H15568" t="s">
        <v>44</v>
      </c>
      <c r="I15568">
        <v>13</v>
      </c>
      <c r="J15568">
        <v>1</v>
      </c>
      <c r="K15568">
        <v>8017</v>
      </c>
      <c r="L15568" t="s">
        <v>471</v>
      </c>
      <c r="M15568" s="2">
        <f>+Table3[[#This Row],[CHW]]/Table3[[#This Row],[Count of Airbill Number]]</f>
        <v>13</v>
      </c>
    </row>
    <row r="15569" spans="2:13">
      <c r="B15569" t="s">
        <v>20</v>
      </c>
      <c r="C15569" t="s">
        <v>472</v>
      </c>
      <c r="D15569" t="s">
        <v>22</v>
      </c>
      <c r="E15569" t="s">
        <v>778</v>
      </c>
      <c r="F15569" t="s">
        <v>777</v>
      </c>
      <c r="G15569" t="s">
        <v>113</v>
      </c>
      <c r="H15569" t="s">
        <v>157</v>
      </c>
      <c r="I15569">
        <v>13</v>
      </c>
      <c r="J15569">
        <v>1</v>
      </c>
      <c r="K15569">
        <v>8018</v>
      </c>
      <c r="L15569" t="s">
        <v>471</v>
      </c>
      <c r="M15569" s="2">
        <f>+Table3[[#This Row],[CHW]]/Table3[[#This Row],[Count of Airbill Number]]</f>
        <v>13</v>
      </c>
    </row>
    <row r="15570" spans="2:13">
      <c r="B15570" t="s">
        <v>20</v>
      </c>
      <c r="C15570" t="s">
        <v>472</v>
      </c>
      <c r="D15570" t="s">
        <v>22</v>
      </c>
      <c r="E15570" t="s">
        <v>776</v>
      </c>
      <c r="F15570" t="s">
        <v>776</v>
      </c>
      <c r="G15570" t="s">
        <v>63</v>
      </c>
      <c r="H15570" t="s">
        <v>46</v>
      </c>
      <c r="I15570">
        <v>13</v>
      </c>
      <c r="J15570">
        <v>1</v>
      </c>
      <c r="K15570">
        <v>8019</v>
      </c>
      <c r="L15570" t="s">
        <v>471</v>
      </c>
      <c r="M15570" s="2">
        <f>+Table3[[#This Row],[CHW]]/Table3[[#This Row],[Count of Airbill Number]]</f>
        <v>13</v>
      </c>
    </row>
    <row r="15571" spans="2:13">
      <c r="B15571" t="s">
        <v>20</v>
      </c>
      <c r="C15571" t="s">
        <v>472</v>
      </c>
      <c r="D15571" t="s">
        <v>22</v>
      </c>
      <c r="E15571" t="s">
        <v>776</v>
      </c>
      <c r="F15571" t="s">
        <v>776</v>
      </c>
      <c r="G15571" t="s">
        <v>63</v>
      </c>
      <c r="H15571" t="s">
        <v>137</v>
      </c>
      <c r="I15571">
        <v>13</v>
      </c>
      <c r="J15571">
        <v>1</v>
      </c>
      <c r="K15571">
        <v>8020</v>
      </c>
      <c r="L15571" t="s">
        <v>471</v>
      </c>
      <c r="M15571" s="2">
        <f>+Table3[[#This Row],[CHW]]/Table3[[#This Row],[Count of Airbill Number]]</f>
        <v>13</v>
      </c>
    </row>
    <row r="15572" spans="2:13">
      <c r="B15572" t="s">
        <v>20</v>
      </c>
      <c r="C15572" t="s">
        <v>472</v>
      </c>
      <c r="D15572" t="s">
        <v>22</v>
      </c>
      <c r="E15572" t="s">
        <v>776</v>
      </c>
      <c r="F15572" t="s">
        <v>776</v>
      </c>
      <c r="G15572" t="s">
        <v>63</v>
      </c>
      <c r="H15572" t="s">
        <v>189</v>
      </c>
      <c r="I15572">
        <v>13</v>
      </c>
      <c r="J15572">
        <v>1</v>
      </c>
      <c r="K15572">
        <v>8021</v>
      </c>
      <c r="L15572" t="s">
        <v>471</v>
      </c>
      <c r="M15572" s="2">
        <f>+Table3[[#This Row],[CHW]]/Table3[[#This Row],[Count of Airbill Number]]</f>
        <v>13</v>
      </c>
    </row>
    <row r="15573" spans="2:13">
      <c r="B15573" t="s">
        <v>20</v>
      </c>
      <c r="C15573" t="s">
        <v>472</v>
      </c>
      <c r="D15573" t="s">
        <v>22</v>
      </c>
      <c r="E15573" t="s">
        <v>776</v>
      </c>
      <c r="F15573" t="s">
        <v>776</v>
      </c>
      <c r="G15573" t="s">
        <v>63</v>
      </c>
      <c r="H15573" t="s">
        <v>177</v>
      </c>
      <c r="I15573">
        <v>13</v>
      </c>
      <c r="J15573">
        <v>1</v>
      </c>
      <c r="K15573">
        <v>8022</v>
      </c>
      <c r="L15573" t="s">
        <v>471</v>
      </c>
      <c r="M15573" s="2">
        <f>+Table3[[#This Row],[CHW]]/Table3[[#This Row],[Count of Airbill Number]]</f>
        <v>13</v>
      </c>
    </row>
    <row r="15574" spans="2:13">
      <c r="B15574" t="s">
        <v>20</v>
      </c>
      <c r="C15574" t="s">
        <v>472</v>
      </c>
      <c r="D15574" t="s">
        <v>22</v>
      </c>
      <c r="E15574" t="s">
        <v>778</v>
      </c>
      <c r="F15574" t="s">
        <v>778</v>
      </c>
      <c r="G15574" t="s">
        <v>210</v>
      </c>
      <c r="H15574" t="s">
        <v>358</v>
      </c>
      <c r="I15574">
        <v>13</v>
      </c>
      <c r="J15574">
        <v>1</v>
      </c>
      <c r="K15574">
        <v>8023</v>
      </c>
      <c r="L15574" t="s">
        <v>471</v>
      </c>
      <c r="M15574" s="2">
        <f>+Table3[[#This Row],[CHW]]/Table3[[#This Row],[Count of Airbill Number]]</f>
        <v>13</v>
      </c>
    </row>
    <row r="15575" spans="2:13">
      <c r="B15575" t="s">
        <v>20</v>
      </c>
      <c r="C15575" t="s">
        <v>472</v>
      </c>
      <c r="D15575" t="s">
        <v>22</v>
      </c>
      <c r="E15575" t="s">
        <v>777</v>
      </c>
      <c r="F15575" t="s">
        <v>778</v>
      </c>
      <c r="G15575" t="s">
        <v>55</v>
      </c>
      <c r="H15575" t="s">
        <v>113</v>
      </c>
      <c r="I15575">
        <v>13</v>
      </c>
      <c r="J15575">
        <v>1</v>
      </c>
      <c r="K15575">
        <v>8024</v>
      </c>
      <c r="L15575" t="s">
        <v>471</v>
      </c>
      <c r="M15575" s="2">
        <f>+Table3[[#This Row],[CHW]]/Table3[[#This Row],[Count of Airbill Number]]</f>
        <v>13</v>
      </c>
    </row>
    <row r="15576" spans="2:13">
      <c r="B15576" t="s">
        <v>20</v>
      </c>
      <c r="C15576" t="s">
        <v>472</v>
      </c>
      <c r="D15576" t="s">
        <v>22</v>
      </c>
      <c r="E15576" t="s">
        <v>777</v>
      </c>
      <c r="F15576" t="s">
        <v>776</v>
      </c>
      <c r="G15576" t="s">
        <v>290</v>
      </c>
      <c r="H15576" t="s">
        <v>404</v>
      </c>
      <c r="I15576">
        <v>13</v>
      </c>
      <c r="J15576">
        <v>1</v>
      </c>
      <c r="K15576">
        <v>8025</v>
      </c>
      <c r="L15576" t="s">
        <v>471</v>
      </c>
      <c r="M15576" s="2">
        <f>+Table3[[#This Row],[CHW]]/Table3[[#This Row],[Count of Airbill Number]]</f>
        <v>13</v>
      </c>
    </row>
    <row r="15577" spans="2:13">
      <c r="B15577" t="s">
        <v>20</v>
      </c>
      <c r="C15577" t="s">
        <v>472</v>
      </c>
      <c r="D15577" t="s">
        <v>22</v>
      </c>
      <c r="E15577" t="s">
        <v>777</v>
      </c>
      <c r="F15577" t="s">
        <v>778</v>
      </c>
      <c r="G15577" t="s">
        <v>324</v>
      </c>
      <c r="H15577" t="s">
        <v>90</v>
      </c>
      <c r="I15577">
        <v>13</v>
      </c>
      <c r="J15577">
        <v>1</v>
      </c>
      <c r="K15577">
        <v>8026</v>
      </c>
      <c r="L15577" t="s">
        <v>471</v>
      </c>
      <c r="M15577" s="2">
        <f>+Table3[[#This Row],[CHW]]/Table3[[#This Row],[Count of Airbill Number]]</f>
        <v>13</v>
      </c>
    </row>
    <row r="15578" spans="2:13">
      <c r="B15578" t="s">
        <v>20</v>
      </c>
      <c r="C15578" t="s">
        <v>472</v>
      </c>
      <c r="D15578" t="s">
        <v>22</v>
      </c>
      <c r="E15578" t="s">
        <v>777</v>
      </c>
      <c r="F15578" t="s">
        <v>777</v>
      </c>
      <c r="G15578" t="s">
        <v>324</v>
      </c>
      <c r="H15578" t="s">
        <v>227</v>
      </c>
      <c r="I15578">
        <v>13</v>
      </c>
      <c r="J15578">
        <v>1</v>
      </c>
      <c r="K15578">
        <v>8027</v>
      </c>
      <c r="L15578" t="s">
        <v>471</v>
      </c>
      <c r="M15578" s="2">
        <f>+Table3[[#This Row],[CHW]]/Table3[[#This Row],[Count of Airbill Number]]</f>
        <v>13</v>
      </c>
    </row>
    <row r="15579" spans="2:13">
      <c r="B15579" t="s">
        <v>20</v>
      </c>
      <c r="C15579" t="s">
        <v>472</v>
      </c>
      <c r="D15579" t="s">
        <v>22</v>
      </c>
      <c r="E15579" t="s">
        <v>778</v>
      </c>
      <c r="F15579" t="s">
        <v>778</v>
      </c>
      <c r="G15579" t="s">
        <v>173</v>
      </c>
      <c r="H15579" t="s">
        <v>521</v>
      </c>
      <c r="I15579">
        <v>13</v>
      </c>
      <c r="J15579">
        <v>1</v>
      </c>
      <c r="K15579">
        <v>8028</v>
      </c>
      <c r="L15579" t="s">
        <v>471</v>
      </c>
      <c r="M15579" s="2">
        <f>+Table3[[#This Row],[CHW]]/Table3[[#This Row],[Count of Airbill Number]]</f>
        <v>13</v>
      </c>
    </row>
    <row r="15580" spans="2:13">
      <c r="B15580" t="s">
        <v>20</v>
      </c>
      <c r="C15580" t="s">
        <v>472</v>
      </c>
      <c r="D15580" t="s">
        <v>22</v>
      </c>
      <c r="E15580" t="s">
        <v>776</v>
      </c>
      <c r="F15580" t="s">
        <v>778</v>
      </c>
      <c r="G15580" t="s">
        <v>31</v>
      </c>
      <c r="H15580" t="s">
        <v>261</v>
      </c>
      <c r="I15580">
        <v>13</v>
      </c>
      <c r="J15580">
        <v>1</v>
      </c>
      <c r="K15580">
        <v>8029</v>
      </c>
      <c r="L15580" t="s">
        <v>471</v>
      </c>
      <c r="M15580" s="2">
        <f>+Table3[[#This Row],[CHW]]/Table3[[#This Row],[Count of Airbill Number]]</f>
        <v>13</v>
      </c>
    </row>
    <row r="15581" spans="2:13">
      <c r="B15581" t="s">
        <v>20</v>
      </c>
      <c r="C15581" t="s">
        <v>472</v>
      </c>
      <c r="D15581" t="s">
        <v>22</v>
      </c>
      <c r="E15581" t="s">
        <v>778</v>
      </c>
      <c r="F15581" t="s">
        <v>778</v>
      </c>
      <c r="G15581" t="s">
        <v>86</v>
      </c>
      <c r="H15581" t="s">
        <v>568</v>
      </c>
      <c r="I15581">
        <v>13</v>
      </c>
      <c r="J15581">
        <v>1</v>
      </c>
      <c r="K15581">
        <v>8030</v>
      </c>
      <c r="L15581" t="s">
        <v>471</v>
      </c>
      <c r="M15581" s="2">
        <f>+Table3[[#This Row],[CHW]]/Table3[[#This Row],[Count of Airbill Number]]</f>
        <v>13</v>
      </c>
    </row>
    <row r="15582" spans="2:13">
      <c r="B15582" t="s">
        <v>20</v>
      </c>
      <c r="C15582" t="s">
        <v>472</v>
      </c>
      <c r="D15582" t="s">
        <v>22</v>
      </c>
      <c r="E15582" t="s">
        <v>777</v>
      </c>
      <c r="F15582" t="s">
        <v>778</v>
      </c>
      <c r="G15582" t="s">
        <v>44</v>
      </c>
      <c r="H15582" t="s">
        <v>310</v>
      </c>
      <c r="I15582">
        <v>13</v>
      </c>
      <c r="J15582">
        <v>1</v>
      </c>
      <c r="K15582">
        <v>8031</v>
      </c>
      <c r="L15582" t="s">
        <v>471</v>
      </c>
      <c r="M15582" s="2">
        <f>+Table3[[#This Row],[CHW]]/Table3[[#This Row],[Count of Airbill Number]]</f>
        <v>13</v>
      </c>
    </row>
    <row r="15583" spans="2:13">
      <c r="B15583" t="s">
        <v>20</v>
      </c>
      <c r="C15583" t="s">
        <v>472</v>
      </c>
      <c r="D15583" t="s">
        <v>22</v>
      </c>
      <c r="E15583" t="s">
        <v>777</v>
      </c>
      <c r="F15583" t="s">
        <v>777</v>
      </c>
      <c r="G15583" t="s">
        <v>44</v>
      </c>
      <c r="H15583" t="s">
        <v>741</v>
      </c>
      <c r="I15583">
        <v>13</v>
      </c>
      <c r="J15583">
        <v>1</v>
      </c>
      <c r="K15583">
        <v>8032</v>
      </c>
      <c r="L15583" t="s">
        <v>471</v>
      </c>
      <c r="M15583" s="2">
        <f>+Table3[[#This Row],[CHW]]/Table3[[#This Row],[Count of Airbill Number]]</f>
        <v>13</v>
      </c>
    </row>
    <row r="15584" spans="2:13">
      <c r="B15584" t="s">
        <v>20</v>
      </c>
      <c r="C15584" t="s">
        <v>472</v>
      </c>
      <c r="D15584" t="s">
        <v>22</v>
      </c>
      <c r="E15584" t="s">
        <v>777</v>
      </c>
      <c r="F15584" t="s">
        <v>778</v>
      </c>
      <c r="G15584" t="s">
        <v>44</v>
      </c>
      <c r="H15584" t="s">
        <v>109</v>
      </c>
      <c r="I15584">
        <v>13</v>
      </c>
      <c r="J15584">
        <v>1</v>
      </c>
      <c r="K15584">
        <v>8033</v>
      </c>
      <c r="L15584" t="s">
        <v>471</v>
      </c>
      <c r="M15584" s="2">
        <f>+Table3[[#This Row],[CHW]]/Table3[[#This Row],[Count of Airbill Number]]</f>
        <v>13</v>
      </c>
    </row>
    <row r="15585" spans="2:13">
      <c r="B15585" t="s">
        <v>20</v>
      </c>
      <c r="C15585" t="s">
        <v>472</v>
      </c>
      <c r="D15585" t="s">
        <v>22</v>
      </c>
      <c r="E15585" t="s">
        <v>777</v>
      </c>
      <c r="F15585" t="s">
        <v>778</v>
      </c>
      <c r="G15585" t="s">
        <v>44</v>
      </c>
      <c r="H15585" t="s">
        <v>99</v>
      </c>
      <c r="I15585">
        <v>13</v>
      </c>
      <c r="J15585">
        <v>1</v>
      </c>
      <c r="K15585">
        <v>8034</v>
      </c>
      <c r="L15585" t="s">
        <v>471</v>
      </c>
      <c r="M15585" s="2">
        <f>+Table3[[#This Row],[CHW]]/Table3[[#This Row],[Count of Airbill Number]]</f>
        <v>13</v>
      </c>
    </row>
    <row r="15586" spans="2:13">
      <c r="B15586" t="s">
        <v>20</v>
      </c>
      <c r="C15586" t="s">
        <v>472</v>
      </c>
      <c r="D15586" t="s">
        <v>22</v>
      </c>
      <c r="E15586" t="s">
        <v>778</v>
      </c>
      <c r="F15586" t="s">
        <v>778</v>
      </c>
      <c r="G15586" t="s">
        <v>563</v>
      </c>
      <c r="H15586" t="s">
        <v>742</v>
      </c>
      <c r="I15586">
        <v>13</v>
      </c>
      <c r="J15586">
        <v>1</v>
      </c>
      <c r="K15586">
        <v>8035</v>
      </c>
      <c r="L15586" t="s">
        <v>471</v>
      </c>
      <c r="M15586" s="2">
        <f>+Table3[[#This Row],[CHW]]/Table3[[#This Row],[Count of Airbill Number]]</f>
        <v>13</v>
      </c>
    </row>
    <row r="15587" spans="2:13">
      <c r="B15587" t="s">
        <v>20</v>
      </c>
      <c r="C15587" t="s">
        <v>472</v>
      </c>
      <c r="D15587" t="s">
        <v>22</v>
      </c>
      <c r="E15587" t="s">
        <v>776</v>
      </c>
      <c r="F15587" t="s">
        <v>778</v>
      </c>
      <c r="G15587" t="s">
        <v>85</v>
      </c>
      <c r="H15587" t="s">
        <v>310</v>
      </c>
      <c r="I15587">
        <v>13</v>
      </c>
      <c r="J15587">
        <v>1</v>
      </c>
      <c r="K15587">
        <v>8036</v>
      </c>
      <c r="L15587" t="s">
        <v>471</v>
      </c>
      <c r="M15587" s="2">
        <f>+Table3[[#This Row],[CHW]]/Table3[[#This Row],[Count of Airbill Number]]</f>
        <v>13</v>
      </c>
    </row>
    <row r="15588" spans="2:13">
      <c r="B15588" t="s">
        <v>20</v>
      </c>
      <c r="C15588" t="s">
        <v>472</v>
      </c>
      <c r="D15588" t="s">
        <v>22</v>
      </c>
      <c r="E15588" t="s">
        <v>776</v>
      </c>
      <c r="F15588" t="s">
        <v>776</v>
      </c>
      <c r="G15588" t="s">
        <v>193</v>
      </c>
      <c r="H15588" t="s">
        <v>24</v>
      </c>
      <c r="I15588">
        <v>13</v>
      </c>
      <c r="J15588">
        <v>1</v>
      </c>
      <c r="K15588">
        <v>8037</v>
      </c>
      <c r="L15588" t="s">
        <v>471</v>
      </c>
      <c r="M15588" s="2">
        <f>+Table3[[#This Row],[CHW]]/Table3[[#This Row],[Count of Airbill Number]]</f>
        <v>13</v>
      </c>
    </row>
    <row r="15589" spans="2:13">
      <c r="B15589" t="s">
        <v>20</v>
      </c>
      <c r="C15589" t="s">
        <v>472</v>
      </c>
      <c r="D15589" t="s">
        <v>22</v>
      </c>
      <c r="E15589" t="s">
        <v>778</v>
      </c>
      <c r="F15589" t="s">
        <v>778</v>
      </c>
      <c r="G15589" t="s">
        <v>636</v>
      </c>
      <c r="H15589" t="s">
        <v>353</v>
      </c>
      <c r="I15589">
        <v>13</v>
      </c>
      <c r="J15589">
        <v>1</v>
      </c>
      <c r="K15589">
        <v>8038</v>
      </c>
      <c r="L15589" t="s">
        <v>471</v>
      </c>
      <c r="M15589" s="2">
        <f>+Table3[[#This Row],[CHW]]/Table3[[#This Row],[Count of Airbill Number]]</f>
        <v>13</v>
      </c>
    </row>
    <row r="15590" spans="2:13">
      <c r="B15590" t="s">
        <v>20</v>
      </c>
      <c r="C15590" t="s">
        <v>472</v>
      </c>
      <c r="D15590" t="s">
        <v>22</v>
      </c>
      <c r="E15590" t="s">
        <v>778</v>
      </c>
      <c r="F15590" t="s">
        <v>778</v>
      </c>
      <c r="G15590" t="s">
        <v>353</v>
      </c>
      <c r="H15590" t="s">
        <v>171</v>
      </c>
      <c r="I15590">
        <v>13</v>
      </c>
      <c r="J15590">
        <v>2</v>
      </c>
      <c r="K15590">
        <v>8039</v>
      </c>
      <c r="L15590" t="s">
        <v>471</v>
      </c>
      <c r="M15590" s="2">
        <f>+Table3[[#This Row],[CHW]]/Table3[[#This Row],[Count of Airbill Number]]</f>
        <v>6.5</v>
      </c>
    </row>
    <row r="15591" spans="2:13">
      <c r="B15591" t="s">
        <v>20</v>
      </c>
      <c r="C15591" t="s">
        <v>472</v>
      </c>
      <c r="D15591" t="s">
        <v>22</v>
      </c>
      <c r="E15591" t="s">
        <v>777</v>
      </c>
      <c r="F15591" t="s">
        <v>778</v>
      </c>
      <c r="G15591" t="s">
        <v>162</v>
      </c>
      <c r="H15591" t="s">
        <v>90</v>
      </c>
      <c r="I15591">
        <v>13</v>
      </c>
      <c r="J15591">
        <v>1</v>
      </c>
      <c r="K15591">
        <v>8040</v>
      </c>
      <c r="L15591" t="s">
        <v>471</v>
      </c>
      <c r="M15591" s="2">
        <f>+Table3[[#This Row],[CHW]]/Table3[[#This Row],[Count of Airbill Number]]</f>
        <v>13</v>
      </c>
    </row>
    <row r="15592" spans="2:13">
      <c r="B15592" t="s">
        <v>20</v>
      </c>
      <c r="C15592" t="s">
        <v>472</v>
      </c>
      <c r="D15592" t="s">
        <v>22</v>
      </c>
      <c r="E15592" t="s">
        <v>776</v>
      </c>
      <c r="F15592" t="s">
        <v>776</v>
      </c>
      <c r="G15592" t="s">
        <v>53</v>
      </c>
      <c r="H15592" t="s">
        <v>24</v>
      </c>
      <c r="I15592">
        <v>13</v>
      </c>
      <c r="J15592">
        <v>3</v>
      </c>
      <c r="K15592">
        <v>8041</v>
      </c>
      <c r="L15592" t="s">
        <v>471</v>
      </c>
      <c r="M15592" s="2">
        <f>+Table3[[#This Row],[CHW]]/Table3[[#This Row],[Count of Airbill Number]]</f>
        <v>4.333333333333333</v>
      </c>
    </row>
    <row r="15593" spans="2:13">
      <c r="B15593" t="s">
        <v>20</v>
      </c>
      <c r="C15593" t="s">
        <v>472</v>
      </c>
      <c r="D15593" t="s">
        <v>22</v>
      </c>
      <c r="E15593" t="s">
        <v>777</v>
      </c>
      <c r="F15593" t="s">
        <v>777</v>
      </c>
      <c r="G15593" t="s">
        <v>517</v>
      </c>
      <c r="H15593" t="s">
        <v>570</v>
      </c>
      <c r="I15593">
        <v>13</v>
      </c>
      <c r="J15593">
        <v>2</v>
      </c>
      <c r="K15593">
        <v>8042</v>
      </c>
      <c r="L15593" t="s">
        <v>471</v>
      </c>
      <c r="M15593" s="2">
        <f>+Table3[[#This Row],[CHW]]/Table3[[#This Row],[Count of Airbill Number]]</f>
        <v>6.5</v>
      </c>
    </row>
    <row r="15594" spans="2:13">
      <c r="B15594" t="s">
        <v>20</v>
      </c>
      <c r="C15594" t="s">
        <v>472</v>
      </c>
      <c r="D15594" t="s">
        <v>22</v>
      </c>
      <c r="E15594" t="s">
        <v>776</v>
      </c>
      <c r="F15594" t="s">
        <v>776</v>
      </c>
      <c r="G15594" t="s">
        <v>199</v>
      </c>
      <c r="H15594" t="s">
        <v>77</v>
      </c>
      <c r="I15594">
        <v>13</v>
      </c>
      <c r="J15594">
        <v>2</v>
      </c>
      <c r="K15594">
        <v>8043</v>
      </c>
      <c r="L15594" t="s">
        <v>471</v>
      </c>
      <c r="M15594" s="2">
        <f>+Table3[[#This Row],[CHW]]/Table3[[#This Row],[Count of Airbill Number]]</f>
        <v>6.5</v>
      </c>
    </row>
    <row r="15595" spans="2:13">
      <c r="B15595" t="s">
        <v>20</v>
      </c>
      <c r="C15595" t="s">
        <v>472</v>
      </c>
      <c r="D15595" t="s">
        <v>22</v>
      </c>
      <c r="E15595" t="s">
        <v>776</v>
      </c>
      <c r="F15595" t="s">
        <v>776</v>
      </c>
      <c r="G15595" t="s">
        <v>59</v>
      </c>
      <c r="H15595" t="s">
        <v>263</v>
      </c>
      <c r="I15595">
        <v>13</v>
      </c>
      <c r="J15595">
        <v>1</v>
      </c>
      <c r="K15595">
        <v>8044</v>
      </c>
      <c r="L15595" t="s">
        <v>471</v>
      </c>
      <c r="M15595" s="2">
        <f>+Table3[[#This Row],[CHW]]/Table3[[#This Row],[Count of Airbill Number]]</f>
        <v>13</v>
      </c>
    </row>
    <row r="15596" spans="2:13">
      <c r="B15596" t="s">
        <v>20</v>
      </c>
      <c r="C15596" t="s">
        <v>472</v>
      </c>
      <c r="D15596" t="s">
        <v>22</v>
      </c>
      <c r="E15596" t="s">
        <v>776</v>
      </c>
      <c r="F15596" t="s">
        <v>776</v>
      </c>
      <c r="G15596" t="s">
        <v>175</v>
      </c>
      <c r="H15596" t="s">
        <v>49</v>
      </c>
      <c r="I15596">
        <v>13</v>
      </c>
      <c r="J15596">
        <v>1</v>
      </c>
      <c r="K15596">
        <v>8045</v>
      </c>
      <c r="L15596" t="s">
        <v>471</v>
      </c>
      <c r="M15596" s="2">
        <f>+Table3[[#This Row],[CHW]]/Table3[[#This Row],[Count of Airbill Number]]</f>
        <v>13</v>
      </c>
    </row>
    <row r="15597" spans="2:13">
      <c r="B15597" t="s">
        <v>20</v>
      </c>
      <c r="C15597" t="s">
        <v>472</v>
      </c>
      <c r="D15597" t="s">
        <v>22</v>
      </c>
      <c r="E15597" t="s">
        <v>777</v>
      </c>
      <c r="F15597" t="s">
        <v>777</v>
      </c>
      <c r="G15597" t="s">
        <v>623</v>
      </c>
      <c r="H15597" t="s">
        <v>227</v>
      </c>
      <c r="I15597">
        <v>13</v>
      </c>
      <c r="J15597">
        <v>1</v>
      </c>
      <c r="K15597">
        <v>8046</v>
      </c>
      <c r="L15597" t="s">
        <v>471</v>
      </c>
      <c r="M15597" s="2">
        <f>+Table3[[#This Row],[CHW]]/Table3[[#This Row],[Count of Airbill Number]]</f>
        <v>13</v>
      </c>
    </row>
    <row r="15598" spans="2:13">
      <c r="B15598" t="s">
        <v>20</v>
      </c>
      <c r="C15598" t="s">
        <v>472</v>
      </c>
      <c r="D15598" t="s">
        <v>22</v>
      </c>
      <c r="E15598" t="s">
        <v>777</v>
      </c>
      <c r="F15598" t="s">
        <v>778</v>
      </c>
      <c r="G15598" t="s">
        <v>106</v>
      </c>
      <c r="H15598" t="s">
        <v>283</v>
      </c>
      <c r="I15598">
        <v>13</v>
      </c>
      <c r="J15598">
        <v>1</v>
      </c>
      <c r="K15598">
        <v>8047</v>
      </c>
      <c r="L15598" t="s">
        <v>471</v>
      </c>
      <c r="M15598" s="2">
        <f>+Table3[[#This Row],[CHW]]/Table3[[#This Row],[Count of Airbill Number]]</f>
        <v>13</v>
      </c>
    </row>
    <row r="15599" spans="2:13">
      <c r="B15599" t="s">
        <v>20</v>
      </c>
      <c r="C15599" t="s">
        <v>472</v>
      </c>
      <c r="D15599" t="s">
        <v>22</v>
      </c>
      <c r="E15599" t="s">
        <v>776</v>
      </c>
      <c r="F15599" t="s">
        <v>776</v>
      </c>
      <c r="G15599" t="s">
        <v>211</v>
      </c>
      <c r="H15599" t="s">
        <v>32</v>
      </c>
      <c r="I15599">
        <v>13</v>
      </c>
      <c r="J15599">
        <v>1</v>
      </c>
      <c r="K15599">
        <v>8048</v>
      </c>
      <c r="L15599" t="s">
        <v>471</v>
      </c>
      <c r="M15599" s="2">
        <f>+Table3[[#This Row],[CHW]]/Table3[[#This Row],[Count of Airbill Number]]</f>
        <v>13</v>
      </c>
    </row>
    <row r="15600" spans="2:13">
      <c r="B15600" t="s">
        <v>20</v>
      </c>
      <c r="C15600" t="s">
        <v>472</v>
      </c>
      <c r="D15600" t="s">
        <v>22</v>
      </c>
      <c r="E15600" t="s">
        <v>776</v>
      </c>
      <c r="F15600" t="s">
        <v>777</v>
      </c>
      <c r="G15600" t="s">
        <v>397</v>
      </c>
      <c r="H15600" t="s">
        <v>29</v>
      </c>
      <c r="I15600">
        <v>13</v>
      </c>
      <c r="J15600">
        <v>1</v>
      </c>
      <c r="K15600">
        <v>8049</v>
      </c>
      <c r="L15600" t="s">
        <v>471</v>
      </c>
      <c r="M15600" s="2">
        <f>+Table3[[#This Row],[CHW]]/Table3[[#This Row],[Count of Airbill Number]]</f>
        <v>13</v>
      </c>
    </row>
    <row r="15601" spans="2:13">
      <c r="B15601" t="s">
        <v>20</v>
      </c>
      <c r="C15601" t="s">
        <v>472</v>
      </c>
      <c r="D15601" t="s">
        <v>22</v>
      </c>
      <c r="E15601" t="s">
        <v>778</v>
      </c>
      <c r="F15601" t="s">
        <v>778</v>
      </c>
      <c r="G15601" t="s">
        <v>124</v>
      </c>
      <c r="H15601" t="s">
        <v>353</v>
      </c>
      <c r="I15601">
        <v>13</v>
      </c>
      <c r="J15601">
        <v>1</v>
      </c>
      <c r="K15601">
        <v>8050</v>
      </c>
      <c r="L15601" t="s">
        <v>471</v>
      </c>
      <c r="M15601" s="2">
        <f>+Table3[[#This Row],[CHW]]/Table3[[#This Row],[Count of Airbill Number]]</f>
        <v>13</v>
      </c>
    </row>
    <row r="15602" spans="2:13">
      <c r="B15602" t="s">
        <v>20</v>
      </c>
      <c r="C15602" t="s">
        <v>472</v>
      </c>
      <c r="D15602" t="s">
        <v>36</v>
      </c>
      <c r="E15602" t="s">
        <v>777</v>
      </c>
      <c r="F15602" t="s">
        <v>778</v>
      </c>
      <c r="G15602" t="s">
        <v>429</v>
      </c>
      <c r="H15602" t="s">
        <v>112</v>
      </c>
      <c r="I15602">
        <v>13</v>
      </c>
      <c r="J15602">
        <v>1</v>
      </c>
      <c r="K15602">
        <v>8051</v>
      </c>
      <c r="L15602" t="s">
        <v>471</v>
      </c>
      <c r="M15602" s="2">
        <f>+Table3[[#This Row],[CHW]]/Table3[[#This Row],[Count of Airbill Number]]</f>
        <v>13</v>
      </c>
    </row>
    <row r="15603" spans="2:13">
      <c r="B15603" t="s">
        <v>20</v>
      </c>
      <c r="C15603" t="s">
        <v>472</v>
      </c>
      <c r="D15603" t="s">
        <v>36</v>
      </c>
      <c r="E15603" t="s">
        <v>777</v>
      </c>
      <c r="F15603" t="s">
        <v>778</v>
      </c>
      <c r="G15603" t="s">
        <v>429</v>
      </c>
      <c r="H15603" t="s">
        <v>155</v>
      </c>
      <c r="I15603">
        <v>13</v>
      </c>
      <c r="J15603">
        <v>1</v>
      </c>
      <c r="K15603">
        <v>8052</v>
      </c>
      <c r="L15603" t="s">
        <v>471</v>
      </c>
      <c r="M15603" s="2">
        <f>+Table3[[#This Row],[CHW]]/Table3[[#This Row],[Count of Airbill Number]]</f>
        <v>13</v>
      </c>
    </row>
    <row r="15604" spans="2:13">
      <c r="B15604" t="s">
        <v>20</v>
      </c>
      <c r="C15604" t="s">
        <v>472</v>
      </c>
      <c r="D15604" t="s">
        <v>36</v>
      </c>
      <c r="E15604" t="s">
        <v>777</v>
      </c>
      <c r="F15604" t="s">
        <v>777</v>
      </c>
      <c r="G15604" t="s">
        <v>374</v>
      </c>
      <c r="H15604" t="s">
        <v>485</v>
      </c>
      <c r="I15604">
        <v>13</v>
      </c>
      <c r="J15604">
        <v>1</v>
      </c>
      <c r="K15604">
        <v>8053</v>
      </c>
      <c r="L15604" t="s">
        <v>471</v>
      </c>
      <c r="M15604" s="2">
        <f>+Table3[[#This Row],[CHW]]/Table3[[#This Row],[Count of Airbill Number]]</f>
        <v>13</v>
      </c>
    </row>
    <row r="15605" spans="2:13">
      <c r="B15605" t="s">
        <v>20</v>
      </c>
      <c r="C15605" t="s">
        <v>472</v>
      </c>
      <c r="D15605" t="s">
        <v>36</v>
      </c>
      <c r="E15605" t="s">
        <v>777</v>
      </c>
      <c r="F15605" t="s">
        <v>778</v>
      </c>
      <c r="G15605" t="s">
        <v>55</v>
      </c>
      <c r="H15605" t="s">
        <v>150</v>
      </c>
      <c r="I15605">
        <v>13</v>
      </c>
      <c r="J15605">
        <v>1</v>
      </c>
      <c r="K15605">
        <v>8054</v>
      </c>
      <c r="L15605" t="s">
        <v>471</v>
      </c>
      <c r="M15605" s="2">
        <f>+Table3[[#This Row],[CHW]]/Table3[[#This Row],[Count of Airbill Number]]</f>
        <v>13</v>
      </c>
    </row>
    <row r="15606" spans="2:13">
      <c r="B15606" t="s">
        <v>20</v>
      </c>
      <c r="C15606" t="s">
        <v>472</v>
      </c>
      <c r="D15606" t="s">
        <v>36</v>
      </c>
      <c r="E15606" t="s">
        <v>777</v>
      </c>
      <c r="F15606" t="s">
        <v>777</v>
      </c>
      <c r="G15606" t="s">
        <v>517</v>
      </c>
      <c r="H15606" t="s">
        <v>274</v>
      </c>
      <c r="I15606">
        <v>13</v>
      </c>
      <c r="J15606">
        <v>1</v>
      </c>
      <c r="K15606">
        <v>8055</v>
      </c>
      <c r="L15606" t="s">
        <v>471</v>
      </c>
      <c r="M15606" s="2">
        <f>+Table3[[#This Row],[CHW]]/Table3[[#This Row],[Count of Airbill Number]]</f>
        <v>13</v>
      </c>
    </row>
    <row r="15607" spans="2:13">
      <c r="B15607" t="s">
        <v>20</v>
      </c>
      <c r="C15607" t="s">
        <v>472</v>
      </c>
      <c r="D15607" t="s">
        <v>36</v>
      </c>
      <c r="E15607" t="s">
        <v>778</v>
      </c>
      <c r="F15607" t="s">
        <v>777</v>
      </c>
      <c r="G15607" t="s">
        <v>704</v>
      </c>
      <c r="H15607" t="s">
        <v>44</v>
      </c>
      <c r="I15607">
        <v>13</v>
      </c>
      <c r="J15607">
        <v>1</v>
      </c>
      <c r="K15607">
        <v>8056</v>
      </c>
      <c r="L15607" t="s">
        <v>471</v>
      </c>
      <c r="M15607" s="2">
        <f>+Table3[[#This Row],[CHW]]/Table3[[#This Row],[Count of Airbill Number]]</f>
        <v>13</v>
      </c>
    </row>
    <row r="15608" spans="2:13">
      <c r="B15608" t="s">
        <v>20</v>
      </c>
      <c r="C15608" t="s">
        <v>472</v>
      </c>
      <c r="D15608" t="s">
        <v>36</v>
      </c>
      <c r="E15608" t="s">
        <v>777</v>
      </c>
      <c r="F15608" t="s">
        <v>778</v>
      </c>
      <c r="G15608" t="s">
        <v>27</v>
      </c>
      <c r="H15608" t="s">
        <v>112</v>
      </c>
      <c r="I15608">
        <v>13</v>
      </c>
      <c r="J15608">
        <v>1</v>
      </c>
      <c r="K15608">
        <v>8057</v>
      </c>
      <c r="L15608" t="s">
        <v>471</v>
      </c>
      <c r="M15608" s="2">
        <f>+Table3[[#This Row],[CHW]]/Table3[[#This Row],[Count of Airbill Number]]</f>
        <v>13</v>
      </c>
    </row>
    <row r="15609" spans="2:13">
      <c r="B15609" t="s">
        <v>20</v>
      </c>
      <c r="C15609" t="s">
        <v>21</v>
      </c>
      <c r="D15609" t="s">
        <v>22</v>
      </c>
      <c r="E15609" t="s">
        <v>778</v>
      </c>
      <c r="F15609" t="s">
        <v>777</v>
      </c>
      <c r="G15609" t="s">
        <v>51</v>
      </c>
      <c r="H15609" t="s">
        <v>332</v>
      </c>
      <c r="I15609">
        <v>12.9</v>
      </c>
      <c r="J15609">
        <v>3</v>
      </c>
      <c r="K15609">
        <v>8058</v>
      </c>
      <c r="L15609" t="s">
        <v>471</v>
      </c>
      <c r="M15609" s="2">
        <f>+Table3[[#This Row],[CHW]]/Table3[[#This Row],[Count of Airbill Number]]</f>
        <v>4.3</v>
      </c>
    </row>
    <row r="15610" spans="2:13">
      <c r="B15610" t="s">
        <v>20</v>
      </c>
      <c r="C15610" t="s">
        <v>21</v>
      </c>
      <c r="D15610" t="s">
        <v>22</v>
      </c>
      <c r="E15610" t="s">
        <v>778</v>
      </c>
      <c r="F15610" t="s">
        <v>777</v>
      </c>
      <c r="G15610" t="s">
        <v>86</v>
      </c>
      <c r="H15610" t="s">
        <v>429</v>
      </c>
      <c r="I15610">
        <v>12.85</v>
      </c>
      <c r="J15610">
        <v>6</v>
      </c>
      <c r="K15610">
        <v>8059</v>
      </c>
      <c r="L15610" t="s">
        <v>471</v>
      </c>
      <c r="M15610" s="2">
        <f>+Table3[[#This Row],[CHW]]/Table3[[#This Row],[Count of Airbill Number]]</f>
        <v>2.1416666666666666</v>
      </c>
    </row>
    <row r="15611" spans="2:13">
      <c r="B15611" t="s">
        <v>20</v>
      </c>
      <c r="C15611" t="s">
        <v>21</v>
      </c>
      <c r="D15611" t="s">
        <v>22</v>
      </c>
      <c r="E15611" t="s">
        <v>776</v>
      </c>
      <c r="F15611" t="s">
        <v>778</v>
      </c>
      <c r="G15611" t="s">
        <v>37</v>
      </c>
      <c r="H15611" t="s">
        <v>174</v>
      </c>
      <c r="I15611">
        <v>12.82</v>
      </c>
      <c r="J15611">
        <v>9</v>
      </c>
      <c r="K15611">
        <v>8060</v>
      </c>
      <c r="L15611" t="s">
        <v>471</v>
      </c>
      <c r="M15611" s="2">
        <f>+Table3[[#This Row],[CHW]]/Table3[[#This Row],[Count of Airbill Number]]</f>
        <v>1.4244444444444444</v>
      </c>
    </row>
    <row r="15612" spans="2:13">
      <c r="B15612" t="s">
        <v>20</v>
      </c>
      <c r="C15612" t="s">
        <v>472</v>
      </c>
      <c r="D15612" t="s">
        <v>22</v>
      </c>
      <c r="E15612" t="s">
        <v>778</v>
      </c>
      <c r="F15612" t="s">
        <v>777</v>
      </c>
      <c r="G15612" t="s">
        <v>171</v>
      </c>
      <c r="H15612" t="s">
        <v>179</v>
      </c>
      <c r="I15612">
        <v>12.8</v>
      </c>
      <c r="J15612">
        <v>2</v>
      </c>
      <c r="K15612">
        <v>8061</v>
      </c>
      <c r="L15612" t="s">
        <v>471</v>
      </c>
      <c r="M15612" s="2">
        <f>+Table3[[#This Row],[CHW]]/Table3[[#This Row],[Count of Airbill Number]]</f>
        <v>6.4</v>
      </c>
    </row>
    <row r="15613" spans="2:13">
      <c r="B15613" t="s">
        <v>20</v>
      </c>
      <c r="C15613" t="s">
        <v>472</v>
      </c>
      <c r="D15613" t="s">
        <v>22</v>
      </c>
      <c r="E15613" t="s">
        <v>776</v>
      </c>
      <c r="F15613" t="s">
        <v>777</v>
      </c>
      <c r="G15613" t="s">
        <v>37</v>
      </c>
      <c r="H15613" t="s">
        <v>324</v>
      </c>
      <c r="I15613">
        <v>12.8</v>
      </c>
      <c r="J15613">
        <v>1</v>
      </c>
      <c r="K15613">
        <v>8062</v>
      </c>
      <c r="L15613" t="s">
        <v>471</v>
      </c>
      <c r="M15613" s="2">
        <f>+Table3[[#This Row],[CHW]]/Table3[[#This Row],[Count of Airbill Number]]</f>
        <v>12.8</v>
      </c>
    </row>
    <row r="15614" spans="2:13">
      <c r="B15614" t="s">
        <v>20</v>
      </c>
      <c r="C15614" t="s">
        <v>21</v>
      </c>
      <c r="D15614" t="s">
        <v>22</v>
      </c>
      <c r="E15614" t="s">
        <v>776</v>
      </c>
      <c r="F15614" t="s">
        <v>778</v>
      </c>
      <c r="G15614" t="s">
        <v>85</v>
      </c>
      <c r="H15614" t="s">
        <v>161</v>
      </c>
      <c r="I15614">
        <v>12.709239999999999</v>
      </c>
      <c r="J15614">
        <v>7</v>
      </c>
      <c r="K15614">
        <v>8063</v>
      </c>
      <c r="L15614" t="s">
        <v>471</v>
      </c>
      <c r="M15614" s="2">
        <f>+Table3[[#This Row],[CHW]]/Table3[[#This Row],[Count of Airbill Number]]</f>
        <v>1.8156057142857143</v>
      </c>
    </row>
    <row r="15615" spans="2:13">
      <c r="B15615" t="s">
        <v>20</v>
      </c>
      <c r="C15615" t="s">
        <v>472</v>
      </c>
      <c r="D15615" t="s">
        <v>22</v>
      </c>
      <c r="E15615" t="s">
        <v>776</v>
      </c>
      <c r="F15615" t="s">
        <v>776</v>
      </c>
      <c r="G15615" t="s">
        <v>66</v>
      </c>
      <c r="H15615" t="s">
        <v>56</v>
      </c>
      <c r="I15615">
        <v>12.7</v>
      </c>
      <c r="J15615">
        <v>1</v>
      </c>
      <c r="K15615">
        <v>8064</v>
      </c>
      <c r="L15615" t="s">
        <v>471</v>
      </c>
      <c r="M15615" s="2">
        <f>+Table3[[#This Row],[CHW]]/Table3[[#This Row],[Count of Airbill Number]]</f>
        <v>12.7</v>
      </c>
    </row>
    <row r="15616" spans="2:13">
      <c r="B15616" t="s">
        <v>20</v>
      </c>
      <c r="C15616" t="s">
        <v>472</v>
      </c>
      <c r="D15616" t="s">
        <v>22</v>
      </c>
      <c r="E15616" t="s">
        <v>776</v>
      </c>
      <c r="F15616" t="s">
        <v>776</v>
      </c>
      <c r="G15616" t="s">
        <v>66</v>
      </c>
      <c r="H15616" t="s">
        <v>136</v>
      </c>
      <c r="I15616">
        <v>12.7</v>
      </c>
      <c r="J15616">
        <v>1</v>
      </c>
      <c r="K15616">
        <v>8065</v>
      </c>
      <c r="L15616" t="s">
        <v>471</v>
      </c>
      <c r="M15616" s="2">
        <f>+Table3[[#This Row],[CHW]]/Table3[[#This Row],[Count of Airbill Number]]</f>
        <v>12.7</v>
      </c>
    </row>
    <row r="15617" spans="2:13">
      <c r="B15617" t="s">
        <v>20</v>
      </c>
      <c r="C15617" t="s">
        <v>472</v>
      </c>
      <c r="D15617" t="s">
        <v>22</v>
      </c>
      <c r="E15617" t="s">
        <v>776</v>
      </c>
      <c r="F15617" t="s">
        <v>776</v>
      </c>
      <c r="G15617" t="s">
        <v>37</v>
      </c>
      <c r="H15617" t="s">
        <v>404</v>
      </c>
      <c r="I15617">
        <v>12.629999999999999</v>
      </c>
      <c r="J15617">
        <v>3</v>
      </c>
      <c r="K15617">
        <v>8066</v>
      </c>
      <c r="L15617" t="s">
        <v>471</v>
      </c>
      <c r="M15617" s="2">
        <f>+Table3[[#This Row],[CHW]]/Table3[[#This Row],[Count of Airbill Number]]</f>
        <v>4.21</v>
      </c>
    </row>
    <row r="15618" spans="2:13">
      <c r="B15618" t="s">
        <v>20</v>
      </c>
      <c r="C15618" t="s">
        <v>472</v>
      </c>
      <c r="D15618" t="s">
        <v>22</v>
      </c>
      <c r="E15618" t="s">
        <v>778</v>
      </c>
      <c r="F15618" t="s">
        <v>776</v>
      </c>
      <c r="G15618" t="s">
        <v>86</v>
      </c>
      <c r="H15618" t="s">
        <v>597</v>
      </c>
      <c r="I15618">
        <v>12.5</v>
      </c>
      <c r="J15618">
        <v>1</v>
      </c>
      <c r="K15618">
        <v>8067</v>
      </c>
      <c r="L15618" t="s">
        <v>471</v>
      </c>
      <c r="M15618" s="2">
        <f>+Table3[[#This Row],[CHW]]/Table3[[#This Row],[Count of Airbill Number]]</f>
        <v>12.5</v>
      </c>
    </row>
    <row r="15619" spans="2:13">
      <c r="B15619" t="s">
        <v>20</v>
      </c>
      <c r="C15619" t="s">
        <v>472</v>
      </c>
      <c r="D15619" t="s">
        <v>22</v>
      </c>
      <c r="E15619" t="s">
        <v>776</v>
      </c>
      <c r="F15619" t="s">
        <v>776</v>
      </c>
      <c r="G15619" t="s">
        <v>50</v>
      </c>
      <c r="H15619" t="s">
        <v>216</v>
      </c>
      <c r="I15619">
        <v>12.45</v>
      </c>
      <c r="J15619">
        <v>1</v>
      </c>
      <c r="K15619">
        <v>8068</v>
      </c>
      <c r="L15619" t="s">
        <v>471</v>
      </c>
      <c r="M15619" s="2">
        <f>+Table3[[#This Row],[CHW]]/Table3[[#This Row],[Count of Airbill Number]]</f>
        <v>12.45</v>
      </c>
    </row>
    <row r="15620" spans="2:13">
      <c r="B15620" t="s">
        <v>20</v>
      </c>
      <c r="C15620" t="s">
        <v>21</v>
      </c>
      <c r="D15620" t="s">
        <v>22</v>
      </c>
      <c r="E15620" t="s">
        <v>777</v>
      </c>
      <c r="F15620" t="s">
        <v>777</v>
      </c>
      <c r="G15620" t="s">
        <v>290</v>
      </c>
      <c r="H15620" t="s">
        <v>681</v>
      </c>
      <c r="I15620">
        <v>12.33</v>
      </c>
      <c r="J15620">
        <v>2</v>
      </c>
      <c r="K15620">
        <v>8069</v>
      </c>
      <c r="L15620" t="s">
        <v>471</v>
      </c>
      <c r="M15620" s="2">
        <f>+Table3[[#This Row],[CHW]]/Table3[[#This Row],[Count of Airbill Number]]</f>
        <v>6.165</v>
      </c>
    </row>
    <row r="15621" spans="2:13">
      <c r="B15621" t="s">
        <v>20</v>
      </c>
      <c r="C15621" t="s">
        <v>21</v>
      </c>
      <c r="D15621" t="s">
        <v>22</v>
      </c>
      <c r="E15621" t="s">
        <v>777</v>
      </c>
      <c r="F15621" t="s">
        <v>777</v>
      </c>
      <c r="G15621" t="s">
        <v>274</v>
      </c>
      <c r="H15621" t="s">
        <v>482</v>
      </c>
      <c r="I15621">
        <v>12.3</v>
      </c>
      <c r="J15621">
        <v>1</v>
      </c>
      <c r="K15621">
        <v>8070</v>
      </c>
      <c r="L15621" t="s">
        <v>471</v>
      </c>
      <c r="M15621" s="2">
        <f>+Table3[[#This Row],[CHW]]/Table3[[#This Row],[Count of Airbill Number]]</f>
        <v>12.3</v>
      </c>
    </row>
    <row r="15622" spans="2:13">
      <c r="B15622" t="s">
        <v>35</v>
      </c>
      <c r="C15622" t="s">
        <v>472</v>
      </c>
      <c r="D15622" t="s">
        <v>36</v>
      </c>
      <c r="E15622" t="s">
        <v>776</v>
      </c>
      <c r="F15622" t="s">
        <v>776</v>
      </c>
      <c r="G15622" t="s">
        <v>37</v>
      </c>
      <c r="H15622" t="s">
        <v>54</v>
      </c>
      <c r="I15622">
        <v>12.2</v>
      </c>
      <c r="J15622">
        <v>1</v>
      </c>
      <c r="K15622">
        <v>8071</v>
      </c>
      <c r="L15622" t="s">
        <v>471</v>
      </c>
      <c r="M15622" s="2">
        <f>+Table3[[#This Row],[CHW]]/Table3[[#This Row],[Count of Airbill Number]]</f>
        <v>12.2</v>
      </c>
    </row>
    <row r="15623" spans="2:13">
      <c r="B15623" t="s">
        <v>20</v>
      </c>
      <c r="C15623" t="s">
        <v>472</v>
      </c>
      <c r="D15623" t="s">
        <v>22</v>
      </c>
      <c r="E15623" t="s">
        <v>776</v>
      </c>
      <c r="F15623" t="s">
        <v>776</v>
      </c>
      <c r="G15623" t="s">
        <v>119</v>
      </c>
      <c r="H15623" t="s">
        <v>45</v>
      </c>
      <c r="I15623">
        <v>12.08</v>
      </c>
      <c r="J15623">
        <v>1</v>
      </c>
      <c r="K15623">
        <v>8072</v>
      </c>
      <c r="L15623" t="s">
        <v>471</v>
      </c>
      <c r="M15623" s="2">
        <f>+Table3[[#This Row],[CHW]]/Table3[[#This Row],[Count of Airbill Number]]</f>
        <v>12.08</v>
      </c>
    </row>
    <row r="15624" spans="2:13">
      <c r="B15624" t="s">
        <v>20</v>
      </c>
      <c r="C15624" t="s">
        <v>21</v>
      </c>
      <c r="D15624" t="s">
        <v>22</v>
      </c>
      <c r="E15624" t="s">
        <v>776</v>
      </c>
      <c r="F15624" t="s">
        <v>778</v>
      </c>
      <c r="G15624" t="s">
        <v>122</v>
      </c>
      <c r="H15624" t="s">
        <v>150</v>
      </c>
      <c r="I15624">
        <v>12.05</v>
      </c>
      <c r="J15624">
        <v>2</v>
      </c>
      <c r="K15624">
        <v>8073</v>
      </c>
      <c r="L15624" t="s">
        <v>471</v>
      </c>
      <c r="M15624" s="2">
        <f>+Table3[[#This Row],[CHW]]/Table3[[#This Row],[Count of Airbill Number]]</f>
        <v>6.0250000000000004</v>
      </c>
    </row>
    <row r="15625" spans="2:13">
      <c r="B15625" t="s">
        <v>35</v>
      </c>
      <c r="C15625" t="s">
        <v>472</v>
      </c>
      <c r="D15625" t="s">
        <v>36</v>
      </c>
      <c r="E15625" t="s">
        <v>777</v>
      </c>
      <c r="F15625" t="s">
        <v>777</v>
      </c>
      <c r="G15625" t="s">
        <v>374</v>
      </c>
      <c r="H15625" t="s">
        <v>743</v>
      </c>
      <c r="I15625">
        <v>12</v>
      </c>
      <c r="J15625">
        <v>1</v>
      </c>
      <c r="K15625">
        <v>8074</v>
      </c>
      <c r="L15625" t="s">
        <v>471</v>
      </c>
      <c r="M15625" s="2">
        <f>+Table3[[#This Row],[CHW]]/Table3[[#This Row],[Count of Airbill Number]]</f>
        <v>12</v>
      </c>
    </row>
    <row r="15626" spans="2:13">
      <c r="B15626" t="s">
        <v>20</v>
      </c>
      <c r="C15626" t="s">
        <v>21</v>
      </c>
      <c r="D15626" t="s">
        <v>22</v>
      </c>
      <c r="E15626" t="s">
        <v>776</v>
      </c>
      <c r="F15626" t="s">
        <v>776</v>
      </c>
      <c r="G15626" t="s">
        <v>70</v>
      </c>
      <c r="H15626" t="s">
        <v>23</v>
      </c>
      <c r="I15626">
        <v>12</v>
      </c>
      <c r="J15626">
        <v>2</v>
      </c>
      <c r="K15626">
        <v>8075</v>
      </c>
      <c r="L15626" t="s">
        <v>471</v>
      </c>
      <c r="M15626" s="2">
        <f>+Table3[[#This Row],[CHW]]/Table3[[#This Row],[Count of Airbill Number]]</f>
        <v>6</v>
      </c>
    </row>
    <row r="15627" spans="2:13">
      <c r="B15627" t="s">
        <v>20</v>
      </c>
      <c r="C15627" t="s">
        <v>21</v>
      </c>
      <c r="D15627" t="s">
        <v>22</v>
      </c>
      <c r="E15627" t="s">
        <v>776</v>
      </c>
      <c r="F15627" t="s">
        <v>776</v>
      </c>
      <c r="G15627" t="s">
        <v>70</v>
      </c>
      <c r="H15627" t="s">
        <v>37</v>
      </c>
      <c r="I15627">
        <v>12</v>
      </c>
      <c r="J15627">
        <v>4</v>
      </c>
      <c r="K15627">
        <v>8076</v>
      </c>
      <c r="L15627" t="s">
        <v>471</v>
      </c>
      <c r="M15627" s="2">
        <f>+Table3[[#This Row],[CHW]]/Table3[[#This Row],[Count of Airbill Number]]</f>
        <v>3</v>
      </c>
    </row>
    <row r="15628" spans="2:13">
      <c r="B15628" t="s">
        <v>20</v>
      </c>
      <c r="C15628" t="s">
        <v>21</v>
      </c>
      <c r="D15628" t="s">
        <v>22</v>
      </c>
      <c r="E15628" t="s">
        <v>778</v>
      </c>
      <c r="F15628" t="s">
        <v>778</v>
      </c>
      <c r="G15628" t="s">
        <v>530</v>
      </c>
      <c r="H15628" t="s">
        <v>51</v>
      </c>
      <c r="I15628">
        <v>12</v>
      </c>
      <c r="J15628">
        <v>6</v>
      </c>
      <c r="K15628">
        <v>8077</v>
      </c>
      <c r="L15628" t="s">
        <v>471</v>
      </c>
      <c r="M15628" s="2">
        <f>+Table3[[#This Row],[CHW]]/Table3[[#This Row],[Count of Airbill Number]]</f>
        <v>2</v>
      </c>
    </row>
    <row r="15629" spans="2:13">
      <c r="B15629" t="s">
        <v>20</v>
      </c>
      <c r="C15629" t="s">
        <v>21</v>
      </c>
      <c r="D15629" t="s">
        <v>22</v>
      </c>
      <c r="E15629" t="s">
        <v>778</v>
      </c>
      <c r="F15629" t="s">
        <v>778</v>
      </c>
      <c r="G15629" t="s">
        <v>530</v>
      </c>
      <c r="H15629" t="s">
        <v>269</v>
      </c>
      <c r="I15629">
        <v>12</v>
      </c>
      <c r="J15629">
        <v>6</v>
      </c>
      <c r="K15629">
        <v>8078</v>
      </c>
      <c r="L15629" t="s">
        <v>471</v>
      </c>
      <c r="M15629" s="2">
        <f>+Table3[[#This Row],[CHW]]/Table3[[#This Row],[Count of Airbill Number]]</f>
        <v>2</v>
      </c>
    </row>
    <row r="15630" spans="2:13">
      <c r="B15630" t="s">
        <v>20</v>
      </c>
      <c r="C15630" t="s">
        <v>21</v>
      </c>
      <c r="D15630" t="s">
        <v>22</v>
      </c>
      <c r="E15630" t="s">
        <v>778</v>
      </c>
      <c r="F15630" t="s">
        <v>778</v>
      </c>
      <c r="G15630" t="s">
        <v>210</v>
      </c>
      <c r="H15630" t="s">
        <v>51</v>
      </c>
      <c r="I15630">
        <v>12</v>
      </c>
      <c r="J15630">
        <v>8</v>
      </c>
      <c r="K15630">
        <v>8079</v>
      </c>
      <c r="L15630" t="s">
        <v>471</v>
      </c>
      <c r="M15630" s="2">
        <f>+Table3[[#This Row],[CHW]]/Table3[[#This Row],[Count of Airbill Number]]</f>
        <v>1.5</v>
      </c>
    </row>
    <row r="15631" spans="2:13">
      <c r="B15631" t="s">
        <v>20</v>
      </c>
      <c r="C15631" t="s">
        <v>21</v>
      </c>
      <c r="D15631" t="s">
        <v>22</v>
      </c>
      <c r="E15631" t="s">
        <v>778</v>
      </c>
      <c r="F15631" t="s">
        <v>778</v>
      </c>
      <c r="G15631" t="s">
        <v>282</v>
      </c>
      <c r="H15631" t="s">
        <v>150</v>
      </c>
      <c r="I15631">
        <v>12</v>
      </c>
      <c r="J15631">
        <v>12</v>
      </c>
      <c r="K15631">
        <v>8080</v>
      </c>
      <c r="L15631" t="s">
        <v>471</v>
      </c>
      <c r="M15631" s="2">
        <f>+Table3[[#This Row],[CHW]]/Table3[[#This Row],[Count of Airbill Number]]</f>
        <v>1</v>
      </c>
    </row>
    <row r="15632" spans="2:13">
      <c r="B15632" t="s">
        <v>20</v>
      </c>
      <c r="C15632" t="s">
        <v>21</v>
      </c>
      <c r="D15632" t="s">
        <v>22</v>
      </c>
      <c r="E15632" t="s">
        <v>778</v>
      </c>
      <c r="F15632" t="s">
        <v>778</v>
      </c>
      <c r="G15632" t="s">
        <v>112</v>
      </c>
      <c r="H15632" t="s">
        <v>153</v>
      </c>
      <c r="I15632">
        <v>12</v>
      </c>
      <c r="J15632">
        <v>11</v>
      </c>
      <c r="K15632">
        <v>8081</v>
      </c>
      <c r="L15632" t="s">
        <v>471</v>
      </c>
      <c r="M15632" s="2">
        <f>+Table3[[#This Row],[CHW]]/Table3[[#This Row],[Count of Airbill Number]]</f>
        <v>1.0909090909090908</v>
      </c>
    </row>
    <row r="15633" spans="2:13">
      <c r="B15633" t="s">
        <v>20</v>
      </c>
      <c r="C15633" t="s">
        <v>21</v>
      </c>
      <c r="D15633" t="s">
        <v>22</v>
      </c>
      <c r="E15633" t="s">
        <v>778</v>
      </c>
      <c r="F15633" t="s">
        <v>777</v>
      </c>
      <c r="G15633" t="s">
        <v>112</v>
      </c>
      <c r="H15633" t="s">
        <v>162</v>
      </c>
      <c r="I15633">
        <v>12</v>
      </c>
      <c r="J15633">
        <v>10</v>
      </c>
      <c r="K15633">
        <v>8082</v>
      </c>
      <c r="L15633" t="s">
        <v>471</v>
      </c>
      <c r="M15633" s="2">
        <f>+Table3[[#This Row],[CHW]]/Table3[[#This Row],[Count of Airbill Number]]</f>
        <v>1.2</v>
      </c>
    </row>
    <row r="15634" spans="2:13">
      <c r="B15634" t="s">
        <v>20</v>
      </c>
      <c r="C15634" t="s">
        <v>21</v>
      </c>
      <c r="D15634" t="s">
        <v>22</v>
      </c>
      <c r="E15634" t="s">
        <v>777</v>
      </c>
      <c r="F15634" t="s">
        <v>777</v>
      </c>
      <c r="G15634" t="s">
        <v>419</v>
      </c>
      <c r="H15634" t="s">
        <v>106</v>
      </c>
      <c r="I15634">
        <v>12</v>
      </c>
      <c r="J15634">
        <v>5</v>
      </c>
      <c r="K15634">
        <v>8083</v>
      </c>
      <c r="L15634" t="s">
        <v>471</v>
      </c>
      <c r="M15634" s="2">
        <f>+Table3[[#This Row],[CHW]]/Table3[[#This Row],[Count of Airbill Number]]</f>
        <v>2.4</v>
      </c>
    </row>
    <row r="15635" spans="2:13">
      <c r="B15635" t="s">
        <v>20</v>
      </c>
      <c r="C15635" t="s">
        <v>21</v>
      </c>
      <c r="D15635" t="s">
        <v>22</v>
      </c>
      <c r="E15635" t="s">
        <v>778</v>
      </c>
      <c r="F15635" t="s">
        <v>778</v>
      </c>
      <c r="G15635" t="s">
        <v>173</v>
      </c>
      <c r="H15635" t="s">
        <v>269</v>
      </c>
      <c r="I15635">
        <v>12</v>
      </c>
      <c r="J15635">
        <v>12</v>
      </c>
      <c r="K15635">
        <v>8084</v>
      </c>
      <c r="L15635" t="s">
        <v>471</v>
      </c>
      <c r="M15635" s="2">
        <f>+Table3[[#This Row],[CHW]]/Table3[[#This Row],[Count of Airbill Number]]</f>
        <v>1</v>
      </c>
    </row>
    <row r="15636" spans="2:13">
      <c r="B15636" t="s">
        <v>20</v>
      </c>
      <c r="C15636" t="s">
        <v>21</v>
      </c>
      <c r="D15636" t="s">
        <v>22</v>
      </c>
      <c r="E15636" t="s">
        <v>777</v>
      </c>
      <c r="F15636" t="s">
        <v>778</v>
      </c>
      <c r="G15636" t="s">
        <v>274</v>
      </c>
      <c r="H15636" t="s">
        <v>51</v>
      </c>
      <c r="I15636">
        <v>12</v>
      </c>
      <c r="J15636">
        <v>1</v>
      </c>
      <c r="K15636">
        <v>8085</v>
      </c>
      <c r="L15636" t="s">
        <v>471</v>
      </c>
      <c r="M15636" s="2">
        <f>+Table3[[#This Row],[CHW]]/Table3[[#This Row],[Count of Airbill Number]]</f>
        <v>12</v>
      </c>
    </row>
    <row r="15637" spans="2:13">
      <c r="B15637" t="s">
        <v>20</v>
      </c>
      <c r="C15637" t="s">
        <v>21</v>
      </c>
      <c r="D15637" t="s">
        <v>22</v>
      </c>
      <c r="E15637" t="s">
        <v>778</v>
      </c>
      <c r="F15637" t="s">
        <v>778</v>
      </c>
      <c r="G15637" t="s">
        <v>135</v>
      </c>
      <c r="H15637" t="s">
        <v>393</v>
      </c>
      <c r="I15637">
        <v>12</v>
      </c>
      <c r="J15637">
        <v>10</v>
      </c>
      <c r="K15637">
        <v>8086</v>
      </c>
      <c r="L15637" t="s">
        <v>471</v>
      </c>
      <c r="M15637" s="2">
        <f>+Table3[[#This Row],[CHW]]/Table3[[#This Row],[Count of Airbill Number]]</f>
        <v>1.2</v>
      </c>
    </row>
    <row r="15638" spans="2:13">
      <c r="B15638" t="s">
        <v>20</v>
      </c>
      <c r="C15638" t="s">
        <v>21</v>
      </c>
      <c r="D15638" t="s">
        <v>22</v>
      </c>
      <c r="E15638" t="s">
        <v>777</v>
      </c>
      <c r="F15638" t="s">
        <v>776</v>
      </c>
      <c r="G15638" t="s">
        <v>259</v>
      </c>
      <c r="H15638" t="s">
        <v>175</v>
      </c>
      <c r="I15638">
        <v>12</v>
      </c>
      <c r="J15638">
        <v>2</v>
      </c>
      <c r="K15638">
        <v>8087</v>
      </c>
      <c r="L15638" t="s">
        <v>471</v>
      </c>
      <c r="M15638" s="2">
        <f>+Table3[[#This Row],[CHW]]/Table3[[#This Row],[Count of Airbill Number]]</f>
        <v>6</v>
      </c>
    </row>
    <row r="15639" spans="2:13">
      <c r="B15639" t="s">
        <v>20</v>
      </c>
      <c r="C15639" t="s">
        <v>21</v>
      </c>
      <c r="D15639" t="s">
        <v>22</v>
      </c>
      <c r="E15639" t="s">
        <v>778</v>
      </c>
      <c r="F15639" t="s">
        <v>776</v>
      </c>
      <c r="G15639" t="s">
        <v>206</v>
      </c>
      <c r="H15639" t="s">
        <v>85</v>
      </c>
      <c r="I15639">
        <v>12</v>
      </c>
      <c r="J15639">
        <v>2</v>
      </c>
      <c r="K15639">
        <v>8088</v>
      </c>
      <c r="L15639" t="s">
        <v>471</v>
      </c>
      <c r="M15639" s="2">
        <f>+Table3[[#This Row],[CHW]]/Table3[[#This Row],[Count of Airbill Number]]</f>
        <v>6</v>
      </c>
    </row>
    <row r="15640" spans="2:13">
      <c r="B15640" t="s">
        <v>20</v>
      </c>
      <c r="C15640" t="s">
        <v>21</v>
      </c>
      <c r="D15640" t="s">
        <v>22</v>
      </c>
      <c r="E15640" t="s">
        <v>776</v>
      </c>
      <c r="F15640" t="s">
        <v>777</v>
      </c>
      <c r="G15640" t="s">
        <v>37</v>
      </c>
      <c r="H15640" t="s">
        <v>576</v>
      </c>
      <c r="I15640">
        <v>12</v>
      </c>
      <c r="J15640">
        <v>1</v>
      </c>
      <c r="K15640">
        <v>8089</v>
      </c>
      <c r="L15640" t="s">
        <v>471</v>
      </c>
      <c r="M15640" s="2">
        <f>+Table3[[#This Row],[CHW]]/Table3[[#This Row],[Count of Airbill Number]]</f>
        <v>12</v>
      </c>
    </row>
    <row r="15641" spans="2:13">
      <c r="B15641" t="s">
        <v>20</v>
      </c>
      <c r="C15641" t="s">
        <v>21</v>
      </c>
      <c r="D15641" t="s">
        <v>22</v>
      </c>
      <c r="E15641" t="s">
        <v>777</v>
      </c>
      <c r="F15641" t="s">
        <v>778</v>
      </c>
      <c r="G15641" t="s">
        <v>44</v>
      </c>
      <c r="H15641" t="s">
        <v>51</v>
      </c>
      <c r="I15641">
        <v>12</v>
      </c>
      <c r="J15641">
        <v>8</v>
      </c>
      <c r="K15641">
        <v>8090</v>
      </c>
      <c r="L15641" t="s">
        <v>471</v>
      </c>
      <c r="M15641" s="2">
        <f>+Table3[[#This Row],[CHW]]/Table3[[#This Row],[Count of Airbill Number]]</f>
        <v>1.5</v>
      </c>
    </row>
    <row r="15642" spans="2:13">
      <c r="B15642" t="s">
        <v>20</v>
      </c>
      <c r="C15642" t="s">
        <v>21</v>
      </c>
      <c r="D15642" t="s">
        <v>22</v>
      </c>
      <c r="E15642" t="s">
        <v>777</v>
      </c>
      <c r="F15642" t="s">
        <v>776</v>
      </c>
      <c r="G15642" t="s">
        <v>44</v>
      </c>
      <c r="H15642" t="s">
        <v>192</v>
      </c>
      <c r="I15642">
        <v>12</v>
      </c>
      <c r="J15642">
        <v>1</v>
      </c>
      <c r="K15642">
        <v>8091</v>
      </c>
      <c r="L15642" t="s">
        <v>471</v>
      </c>
      <c r="M15642" s="2">
        <f>+Table3[[#This Row],[CHW]]/Table3[[#This Row],[Count of Airbill Number]]</f>
        <v>12</v>
      </c>
    </row>
    <row r="15643" spans="2:13">
      <c r="B15643" t="s">
        <v>20</v>
      </c>
      <c r="C15643" t="s">
        <v>21</v>
      </c>
      <c r="D15643" t="s">
        <v>22</v>
      </c>
      <c r="E15643" t="s">
        <v>776</v>
      </c>
      <c r="F15643" t="s">
        <v>776</v>
      </c>
      <c r="G15643" t="s">
        <v>212</v>
      </c>
      <c r="H15643" t="s">
        <v>85</v>
      </c>
      <c r="I15643">
        <v>12</v>
      </c>
      <c r="J15643">
        <v>2</v>
      </c>
      <c r="K15643">
        <v>8092</v>
      </c>
      <c r="L15643" t="s">
        <v>471</v>
      </c>
      <c r="M15643" s="2">
        <f>+Table3[[#This Row],[CHW]]/Table3[[#This Row],[Count of Airbill Number]]</f>
        <v>6</v>
      </c>
    </row>
    <row r="15644" spans="2:13">
      <c r="B15644" t="s">
        <v>20</v>
      </c>
      <c r="C15644" t="s">
        <v>21</v>
      </c>
      <c r="D15644" t="s">
        <v>22</v>
      </c>
      <c r="E15644" t="s">
        <v>776</v>
      </c>
      <c r="F15644" t="s">
        <v>778</v>
      </c>
      <c r="G15644" t="s">
        <v>85</v>
      </c>
      <c r="H15644" t="s">
        <v>109</v>
      </c>
      <c r="I15644">
        <v>12</v>
      </c>
      <c r="J15644">
        <v>1</v>
      </c>
      <c r="K15644">
        <v>8093</v>
      </c>
      <c r="L15644" t="s">
        <v>471</v>
      </c>
      <c r="M15644" s="2">
        <f>+Table3[[#This Row],[CHW]]/Table3[[#This Row],[Count of Airbill Number]]</f>
        <v>12</v>
      </c>
    </row>
    <row r="15645" spans="2:13">
      <c r="B15645" t="s">
        <v>20</v>
      </c>
      <c r="C15645" t="s">
        <v>21</v>
      </c>
      <c r="D15645" t="s">
        <v>22</v>
      </c>
      <c r="E15645" t="s">
        <v>776</v>
      </c>
      <c r="F15645" t="s">
        <v>778</v>
      </c>
      <c r="G15645" t="s">
        <v>85</v>
      </c>
      <c r="H15645" t="s">
        <v>405</v>
      </c>
      <c r="I15645">
        <v>12</v>
      </c>
      <c r="J15645">
        <v>1</v>
      </c>
      <c r="K15645">
        <v>8094</v>
      </c>
      <c r="L15645" t="s">
        <v>471</v>
      </c>
      <c r="M15645" s="2">
        <f>+Table3[[#This Row],[CHW]]/Table3[[#This Row],[Count of Airbill Number]]</f>
        <v>12</v>
      </c>
    </row>
    <row r="15646" spans="2:13">
      <c r="B15646" t="s">
        <v>20</v>
      </c>
      <c r="C15646" t="s">
        <v>21</v>
      </c>
      <c r="D15646" t="s">
        <v>22</v>
      </c>
      <c r="E15646" t="s">
        <v>776</v>
      </c>
      <c r="F15646" t="s">
        <v>776</v>
      </c>
      <c r="G15646" t="s">
        <v>32</v>
      </c>
      <c r="H15646" t="s">
        <v>48</v>
      </c>
      <c r="I15646">
        <v>12</v>
      </c>
      <c r="J15646">
        <v>1</v>
      </c>
      <c r="K15646">
        <v>8095</v>
      </c>
      <c r="L15646" t="s">
        <v>471</v>
      </c>
      <c r="M15646" s="2">
        <f>+Table3[[#This Row],[CHW]]/Table3[[#This Row],[Count of Airbill Number]]</f>
        <v>12</v>
      </c>
    </row>
    <row r="15647" spans="2:13">
      <c r="B15647" t="s">
        <v>20</v>
      </c>
      <c r="C15647" t="s">
        <v>21</v>
      </c>
      <c r="D15647" t="s">
        <v>22</v>
      </c>
      <c r="E15647" t="s">
        <v>776</v>
      </c>
      <c r="F15647" t="s">
        <v>776</v>
      </c>
      <c r="G15647" t="s">
        <v>32</v>
      </c>
      <c r="H15647" t="s">
        <v>66</v>
      </c>
      <c r="I15647">
        <v>12</v>
      </c>
      <c r="J15647">
        <v>2</v>
      </c>
      <c r="K15647">
        <v>8096</v>
      </c>
      <c r="L15647" t="s">
        <v>471</v>
      </c>
      <c r="M15647" s="2">
        <f>+Table3[[#This Row],[CHW]]/Table3[[#This Row],[Count of Airbill Number]]</f>
        <v>6</v>
      </c>
    </row>
    <row r="15648" spans="2:13">
      <c r="B15648" t="s">
        <v>20</v>
      </c>
      <c r="C15648" t="s">
        <v>21</v>
      </c>
      <c r="D15648" t="s">
        <v>22</v>
      </c>
      <c r="E15648" t="s">
        <v>776</v>
      </c>
      <c r="F15648" t="s">
        <v>777</v>
      </c>
      <c r="G15648" t="s">
        <v>32</v>
      </c>
      <c r="H15648" t="s">
        <v>205</v>
      </c>
      <c r="I15648">
        <v>12</v>
      </c>
      <c r="J15648">
        <v>1</v>
      </c>
      <c r="K15648">
        <v>8097</v>
      </c>
      <c r="L15648" t="s">
        <v>471</v>
      </c>
      <c r="M15648" s="2">
        <f>+Table3[[#This Row],[CHW]]/Table3[[#This Row],[Count of Airbill Number]]</f>
        <v>12</v>
      </c>
    </row>
    <row r="15649" spans="2:13">
      <c r="B15649" t="s">
        <v>20</v>
      </c>
      <c r="C15649" t="s">
        <v>21</v>
      </c>
      <c r="D15649" t="s">
        <v>22</v>
      </c>
      <c r="E15649" t="s">
        <v>776</v>
      </c>
      <c r="F15649" t="s">
        <v>776</v>
      </c>
      <c r="G15649" t="s">
        <v>32</v>
      </c>
      <c r="H15649" t="s">
        <v>397</v>
      </c>
      <c r="I15649">
        <v>12</v>
      </c>
      <c r="J15649">
        <v>3</v>
      </c>
      <c r="K15649">
        <v>8098</v>
      </c>
      <c r="L15649" t="s">
        <v>471</v>
      </c>
      <c r="M15649" s="2">
        <f>+Table3[[#This Row],[CHW]]/Table3[[#This Row],[Count of Airbill Number]]</f>
        <v>4</v>
      </c>
    </row>
    <row r="15650" spans="2:13">
      <c r="B15650" t="s">
        <v>20</v>
      </c>
      <c r="C15650" t="s">
        <v>21</v>
      </c>
      <c r="D15650" t="s">
        <v>22</v>
      </c>
      <c r="E15650" t="s">
        <v>778</v>
      </c>
      <c r="F15650" t="s">
        <v>778</v>
      </c>
      <c r="G15650" t="s">
        <v>353</v>
      </c>
      <c r="H15650" t="s">
        <v>113</v>
      </c>
      <c r="I15650">
        <v>12</v>
      </c>
      <c r="J15650">
        <v>6</v>
      </c>
      <c r="K15650">
        <v>8099</v>
      </c>
      <c r="L15650" t="s">
        <v>471</v>
      </c>
      <c r="M15650" s="2">
        <f>+Table3[[#This Row],[CHW]]/Table3[[#This Row],[Count of Airbill Number]]</f>
        <v>2</v>
      </c>
    </row>
    <row r="15651" spans="2:13">
      <c r="B15651" t="s">
        <v>20</v>
      </c>
      <c r="C15651" t="s">
        <v>21</v>
      </c>
      <c r="D15651" t="s">
        <v>22</v>
      </c>
      <c r="E15651" t="s">
        <v>777</v>
      </c>
      <c r="F15651" t="s">
        <v>778</v>
      </c>
      <c r="G15651" t="s">
        <v>162</v>
      </c>
      <c r="H15651" t="s">
        <v>51</v>
      </c>
      <c r="I15651">
        <v>12</v>
      </c>
      <c r="J15651">
        <v>1</v>
      </c>
      <c r="K15651">
        <v>8100</v>
      </c>
      <c r="L15651" t="s">
        <v>471</v>
      </c>
      <c r="M15651" s="2">
        <f>+Table3[[#This Row],[CHW]]/Table3[[#This Row],[Count of Airbill Number]]</f>
        <v>12</v>
      </c>
    </row>
    <row r="15652" spans="2:13">
      <c r="B15652" t="s">
        <v>20</v>
      </c>
      <c r="C15652" t="s">
        <v>21</v>
      </c>
      <c r="D15652" t="s">
        <v>22</v>
      </c>
      <c r="E15652" t="s">
        <v>777</v>
      </c>
      <c r="F15652" t="s">
        <v>776</v>
      </c>
      <c r="G15652" t="s">
        <v>190</v>
      </c>
      <c r="H15652" t="s">
        <v>123</v>
      </c>
      <c r="I15652">
        <v>12</v>
      </c>
      <c r="J15652">
        <v>1</v>
      </c>
      <c r="K15652">
        <v>8101</v>
      </c>
      <c r="L15652" t="s">
        <v>471</v>
      </c>
      <c r="M15652" s="2">
        <f>+Table3[[#This Row],[CHW]]/Table3[[#This Row],[Count of Airbill Number]]</f>
        <v>12</v>
      </c>
    </row>
    <row r="15653" spans="2:13">
      <c r="B15653" t="s">
        <v>20</v>
      </c>
      <c r="C15653" t="s">
        <v>21</v>
      </c>
      <c r="D15653" t="s">
        <v>22</v>
      </c>
      <c r="E15653" t="s">
        <v>778</v>
      </c>
      <c r="F15653" t="s">
        <v>778</v>
      </c>
      <c r="G15653" t="s">
        <v>498</v>
      </c>
      <c r="H15653" t="s">
        <v>86</v>
      </c>
      <c r="I15653">
        <v>12</v>
      </c>
      <c r="J15653">
        <v>8</v>
      </c>
      <c r="K15653">
        <v>8102</v>
      </c>
      <c r="L15653" t="s">
        <v>471</v>
      </c>
      <c r="M15653" s="2">
        <f>+Table3[[#This Row],[CHW]]/Table3[[#This Row],[Count of Airbill Number]]</f>
        <v>1.5</v>
      </c>
    </row>
    <row r="15654" spans="2:13">
      <c r="B15654" t="s">
        <v>20</v>
      </c>
      <c r="C15654" t="s">
        <v>21</v>
      </c>
      <c r="D15654" t="s">
        <v>22</v>
      </c>
      <c r="E15654" t="s">
        <v>776</v>
      </c>
      <c r="F15654" t="s">
        <v>776</v>
      </c>
      <c r="G15654" t="s">
        <v>483</v>
      </c>
      <c r="H15654" t="s">
        <v>477</v>
      </c>
      <c r="I15654">
        <v>12</v>
      </c>
      <c r="J15654">
        <v>1</v>
      </c>
      <c r="K15654">
        <v>8103</v>
      </c>
      <c r="L15654" t="s">
        <v>471</v>
      </c>
      <c r="M15654" s="2">
        <f>+Table3[[#This Row],[CHW]]/Table3[[#This Row],[Count of Airbill Number]]</f>
        <v>12</v>
      </c>
    </row>
    <row r="15655" spans="2:13">
      <c r="B15655" t="s">
        <v>20</v>
      </c>
      <c r="C15655" t="s">
        <v>21</v>
      </c>
      <c r="D15655" t="s">
        <v>22</v>
      </c>
      <c r="E15655" t="s">
        <v>778</v>
      </c>
      <c r="F15655" t="s">
        <v>778</v>
      </c>
      <c r="G15655" t="s">
        <v>333</v>
      </c>
      <c r="H15655" t="s">
        <v>369</v>
      </c>
      <c r="I15655">
        <v>12</v>
      </c>
      <c r="J15655">
        <v>12</v>
      </c>
      <c r="K15655">
        <v>8104</v>
      </c>
      <c r="L15655" t="s">
        <v>471</v>
      </c>
      <c r="M15655" s="2">
        <f>+Table3[[#This Row],[CHW]]/Table3[[#This Row],[Count of Airbill Number]]</f>
        <v>1</v>
      </c>
    </row>
    <row r="15656" spans="2:13">
      <c r="B15656" t="s">
        <v>20</v>
      </c>
      <c r="C15656" t="s">
        <v>21</v>
      </c>
      <c r="D15656" t="s">
        <v>22</v>
      </c>
      <c r="E15656" t="s">
        <v>778</v>
      </c>
      <c r="F15656" t="s">
        <v>778</v>
      </c>
      <c r="G15656" t="s">
        <v>124</v>
      </c>
      <c r="H15656" t="s">
        <v>393</v>
      </c>
      <c r="I15656">
        <v>12</v>
      </c>
      <c r="J15656">
        <v>5</v>
      </c>
      <c r="K15656">
        <v>8105</v>
      </c>
      <c r="L15656" t="s">
        <v>471</v>
      </c>
      <c r="M15656" s="2">
        <f>+Table3[[#This Row],[CHW]]/Table3[[#This Row],[Count of Airbill Number]]</f>
        <v>2.4</v>
      </c>
    </row>
    <row r="15657" spans="2:13">
      <c r="B15657" t="s">
        <v>20</v>
      </c>
      <c r="C15657" t="s">
        <v>21</v>
      </c>
      <c r="D15657" t="s">
        <v>36</v>
      </c>
      <c r="E15657" t="s">
        <v>777</v>
      </c>
      <c r="F15657" t="s">
        <v>777</v>
      </c>
      <c r="G15657" t="s">
        <v>26</v>
      </c>
      <c r="H15657" t="s">
        <v>106</v>
      </c>
      <c r="I15657">
        <v>12</v>
      </c>
      <c r="J15657">
        <v>12</v>
      </c>
      <c r="K15657">
        <v>8106</v>
      </c>
      <c r="L15657" t="s">
        <v>471</v>
      </c>
      <c r="M15657" s="2">
        <f>+Table3[[#This Row],[CHW]]/Table3[[#This Row],[Count of Airbill Number]]</f>
        <v>1</v>
      </c>
    </row>
    <row r="15658" spans="2:13">
      <c r="B15658" t="s">
        <v>20</v>
      </c>
      <c r="C15658" t="s">
        <v>21</v>
      </c>
      <c r="D15658" t="s">
        <v>36</v>
      </c>
      <c r="E15658" t="s">
        <v>778</v>
      </c>
      <c r="F15658" t="s">
        <v>778</v>
      </c>
      <c r="G15658" t="s">
        <v>90</v>
      </c>
      <c r="H15658" t="s">
        <v>112</v>
      </c>
      <c r="I15658">
        <v>12</v>
      </c>
      <c r="J15658">
        <v>9</v>
      </c>
      <c r="K15658">
        <v>8107</v>
      </c>
      <c r="L15658" t="s">
        <v>471</v>
      </c>
      <c r="M15658" s="2">
        <f>+Table3[[#This Row],[CHW]]/Table3[[#This Row],[Count of Airbill Number]]</f>
        <v>1.3333333333333333</v>
      </c>
    </row>
    <row r="15659" spans="2:13">
      <c r="B15659" t="s">
        <v>20</v>
      </c>
      <c r="C15659" t="s">
        <v>21</v>
      </c>
      <c r="D15659" t="s">
        <v>36</v>
      </c>
      <c r="E15659" t="s">
        <v>776</v>
      </c>
      <c r="F15659" t="s">
        <v>778</v>
      </c>
      <c r="G15659" t="s">
        <v>85</v>
      </c>
      <c r="H15659" t="s">
        <v>113</v>
      </c>
      <c r="I15659">
        <v>12</v>
      </c>
      <c r="J15659">
        <v>1</v>
      </c>
      <c r="K15659">
        <v>8108</v>
      </c>
      <c r="L15659" t="s">
        <v>471</v>
      </c>
      <c r="M15659" s="2">
        <f>+Table3[[#This Row],[CHW]]/Table3[[#This Row],[Count of Airbill Number]]</f>
        <v>12</v>
      </c>
    </row>
    <row r="15660" spans="2:13">
      <c r="B15660" t="s">
        <v>20</v>
      </c>
      <c r="C15660" t="s">
        <v>472</v>
      </c>
      <c r="D15660" t="s">
        <v>22</v>
      </c>
      <c r="E15660" t="s">
        <v>776</v>
      </c>
      <c r="F15660" t="s">
        <v>776</v>
      </c>
      <c r="G15660" t="s">
        <v>577</v>
      </c>
      <c r="H15660" t="s">
        <v>477</v>
      </c>
      <c r="I15660">
        <v>12</v>
      </c>
      <c r="J15660">
        <v>2</v>
      </c>
      <c r="K15660">
        <v>8109</v>
      </c>
      <c r="L15660" t="s">
        <v>471</v>
      </c>
      <c r="M15660" s="2">
        <f>+Table3[[#This Row],[CHW]]/Table3[[#This Row],[Count of Airbill Number]]</f>
        <v>6</v>
      </c>
    </row>
    <row r="15661" spans="2:13">
      <c r="B15661" t="s">
        <v>20</v>
      </c>
      <c r="C15661" t="s">
        <v>472</v>
      </c>
      <c r="D15661" t="s">
        <v>22</v>
      </c>
      <c r="E15661" t="s">
        <v>777</v>
      </c>
      <c r="F15661" t="s">
        <v>777</v>
      </c>
      <c r="G15661" t="s">
        <v>481</v>
      </c>
      <c r="H15661" t="s">
        <v>179</v>
      </c>
      <c r="I15661">
        <v>12</v>
      </c>
      <c r="J15661">
        <v>1</v>
      </c>
      <c r="K15661">
        <v>8110</v>
      </c>
      <c r="L15661" t="s">
        <v>471</v>
      </c>
      <c r="M15661" s="2">
        <f>+Table3[[#This Row],[CHW]]/Table3[[#This Row],[Count of Airbill Number]]</f>
        <v>12</v>
      </c>
    </row>
    <row r="15662" spans="2:13">
      <c r="B15662" t="s">
        <v>20</v>
      </c>
      <c r="C15662" t="s">
        <v>472</v>
      </c>
      <c r="D15662" t="s">
        <v>22</v>
      </c>
      <c r="E15662" t="s">
        <v>777</v>
      </c>
      <c r="F15662" t="s">
        <v>778</v>
      </c>
      <c r="G15662" t="s">
        <v>481</v>
      </c>
      <c r="H15662" t="s">
        <v>112</v>
      </c>
      <c r="I15662">
        <v>12</v>
      </c>
      <c r="J15662">
        <v>1</v>
      </c>
      <c r="K15662">
        <v>8111</v>
      </c>
      <c r="L15662" t="s">
        <v>471</v>
      </c>
      <c r="M15662" s="2">
        <f>+Table3[[#This Row],[CHW]]/Table3[[#This Row],[Count of Airbill Number]]</f>
        <v>12</v>
      </c>
    </row>
    <row r="15663" spans="2:13">
      <c r="B15663" t="s">
        <v>20</v>
      </c>
      <c r="C15663" t="s">
        <v>472</v>
      </c>
      <c r="D15663" t="s">
        <v>22</v>
      </c>
      <c r="E15663" t="s">
        <v>777</v>
      </c>
      <c r="F15663" t="s">
        <v>778</v>
      </c>
      <c r="G15663" t="s">
        <v>481</v>
      </c>
      <c r="H15663" t="s">
        <v>73</v>
      </c>
      <c r="I15663">
        <v>12</v>
      </c>
      <c r="J15663">
        <v>1</v>
      </c>
      <c r="K15663">
        <v>8112</v>
      </c>
      <c r="L15663" t="s">
        <v>471</v>
      </c>
      <c r="M15663" s="2">
        <f>+Table3[[#This Row],[CHW]]/Table3[[#This Row],[Count of Airbill Number]]</f>
        <v>12</v>
      </c>
    </row>
    <row r="15664" spans="2:13">
      <c r="B15664" t="s">
        <v>20</v>
      </c>
      <c r="C15664" t="s">
        <v>472</v>
      </c>
      <c r="D15664" t="s">
        <v>22</v>
      </c>
      <c r="E15664" t="s">
        <v>777</v>
      </c>
      <c r="F15664" t="s">
        <v>777</v>
      </c>
      <c r="G15664" t="s">
        <v>481</v>
      </c>
      <c r="H15664" t="s">
        <v>551</v>
      </c>
      <c r="I15664">
        <v>12</v>
      </c>
      <c r="J15664">
        <v>1</v>
      </c>
      <c r="K15664">
        <v>8113</v>
      </c>
      <c r="L15664" t="s">
        <v>471</v>
      </c>
      <c r="M15664" s="2">
        <f>+Table3[[#This Row],[CHW]]/Table3[[#This Row],[Count of Airbill Number]]</f>
        <v>12</v>
      </c>
    </row>
    <row r="15665" spans="2:13">
      <c r="B15665" t="s">
        <v>20</v>
      </c>
      <c r="C15665" t="s">
        <v>472</v>
      </c>
      <c r="D15665" t="s">
        <v>22</v>
      </c>
      <c r="E15665" t="s">
        <v>776</v>
      </c>
      <c r="F15665" t="s">
        <v>776</v>
      </c>
      <c r="G15665" t="s">
        <v>23</v>
      </c>
      <c r="H15665" t="s">
        <v>132</v>
      </c>
      <c r="I15665">
        <v>12</v>
      </c>
      <c r="J15665">
        <v>1</v>
      </c>
      <c r="K15665">
        <v>8114</v>
      </c>
      <c r="L15665" t="s">
        <v>471</v>
      </c>
      <c r="M15665" s="2">
        <f>+Table3[[#This Row],[CHW]]/Table3[[#This Row],[Count of Airbill Number]]</f>
        <v>12</v>
      </c>
    </row>
    <row r="15666" spans="2:13">
      <c r="B15666" t="s">
        <v>20</v>
      </c>
      <c r="C15666" t="s">
        <v>472</v>
      </c>
      <c r="D15666" t="s">
        <v>22</v>
      </c>
      <c r="E15666" t="s">
        <v>776</v>
      </c>
      <c r="F15666" t="s">
        <v>776</v>
      </c>
      <c r="G15666" t="s">
        <v>23</v>
      </c>
      <c r="H15666" t="s">
        <v>43</v>
      </c>
      <c r="I15666">
        <v>12</v>
      </c>
      <c r="J15666">
        <v>1</v>
      </c>
      <c r="K15666">
        <v>8115</v>
      </c>
      <c r="L15666" t="s">
        <v>471</v>
      </c>
      <c r="M15666" s="2">
        <f>+Table3[[#This Row],[CHW]]/Table3[[#This Row],[Count of Airbill Number]]</f>
        <v>12</v>
      </c>
    </row>
    <row r="15667" spans="2:13">
      <c r="B15667" t="s">
        <v>20</v>
      </c>
      <c r="C15667" t="s">
        <v>472</v>
      </c>
      <c r="D15667" t="s">
        <v>22</v>
      </c>
      <c r="E15667" t="s">
        <v>777</v>
      </c>
      <c r="F15667" t="s">
        <v>777</v>
      </c>
      <c r="G15667" t="s">
        <v>553</v>
      </c>
      <c r="H15667" t="s">
        <v>517</v>
      </c>
      <c r="I15667">
        <v>12</v>
      </c>
      <c r="J15667">
        <v>1</v>
      </c>
      <c r="K15667">
        <v>8116</v>
      </c>
      <c r="L15667" t="s">
        <v>471</v>
      </c>
      <c r="M15667" s="2">
        <f>+Table3[[#This Row],[CHW]]/Table3[[#This Row],[Count of Airbill Number]]</f>
        <v>12</v>
      </c>
    </row>
    <row r="15668" spans="2:13">
      <c r="B15668" t="s">
        <v>20</v>
      </c>
      <c r="C15668" t="s">
        <v>472</v>
      </c>
      <c r="D15668" t="s">
        <v>22</v>
      </c>
      <c r="E15668" t="s">
        <v>778</v>
      </c>
      <c r="F15668" t="s">
        <v>776</v>
      </c>
      <c r="G15668" t="s">
        <v>282</v>
      </c>
      <c r="H15668" t="s">
        <v>66</v>
      </c>
      <c r="I15668">
        <v>12</v>
      </c>
      <c r="J15668">
        <v>2</v>
      </c>
      <c r="K15668">
        <v>8117</v>
      </c>
      <c r="L15668" t="s">
        <v>471</v>
      </c>
      <c r="M15668" s="2">
        <f>+Table3[[#This Row],[CHW]]/Table3[[#This Row],[Count of Airbill Number]]</f>
        <v>6</v>
      </c>
    </row>
    <row r="15669" spans="2:13">
      <c r="B15669" t="s">
        <v>20</v>
      </c>
      <c r="C15669" t="s">
        <v>472</v>
      </c>
      <c r="D15669" t="s">
        <v>22</v>
      </c>
      <c r="E15669" t="s">
        <v>776</v>
      </c>
      <c r="F15669" t="s">
        <v>776</v>
      </c>
      <c r="G15669" t="s">
        <v>492</v>
      </c>
      <c r="H15669" t="s">
        <v>432</v>
      </c>
      <c r="I15669">
        <v>12</v>
      </c>
      <c r="J15669">
        <v>2</v>
      </c>
      <c r="K15669">
        <v>8118</v>
      </c>
      <c r="L15669" t="s">
        <v>471</v>
      </c>
      <c r="M15669" s="2">
        <f>+Table3[[#This Row],[CHW]]/Table3[[#This Row],[Count of Airbill Number]]</f>
        <v>6</v>
      </c>
    </row>
    <row r="15670" spans="2:13">
      <c r="B15670" t="s">
        <v>20</v>
      </c>
      <c r="C15670" t="s">
        <v>472</v>
      </c>
      <c r="D15670" t="s">
        <v>22</v>
      </c>
      <c r="E15670" t="s">
        <v>777</v>
      </c>
      <c r="F15670" t="s">
        <v>778</v>
      </c>
      <c r="G15670" t="s">
        <v>374</v>
      </c>
      <c r="H15670" t="s">
        <v>327</v>
      </c>
      <c r="I15670">
        <v>12</v>
      </c>
      <c r="J15670">
        <v>1</v>
      </c>
      <c r="K15670">
        <v>8119</v>
      </c>
      <c r="L15670" t="s">
        <v>471</v>
      </c>
      <c r="M15670" s="2">
        <f>+Table3[[#This Row],[CHW]]/Table3[[#This Row],[Count of Airbill Number]]</f>
        <v>12</v>
      </c>
    </row>
    <row r="15671" spans="2:13">
      <c r="B15671" t="s">
        <v>20</v>
      </c>
      <c r="C15671" t="s">
        <v>472</v>
      </c>
      <c r="D15671" t="s">
        <v>22</v>
      </c>
      <c r="E15671" t="s">
        <v>777</v>
      </c>
      <c r="F15671" t="s">
        <v>777</v>
      </c>
      <c r="G15671" t="s">
        <v>374</v>
      </c>
      <c r="H15671" t="s">
        <v>608</v>
      </c>
      <c r="I15671">
        <v>12</v>
      </c>
      <c r="J15671">
        <v>1</v>
      </c>
      <c r="K15671">
        <v>8120</v>
      </c>
      <c r="L15671" t="s">
        <v>471</v>
      </c>
      <c r="M15671" s="2">
        <f>+Table3[[#This Row],[CHW]]/Table3[[#This Row],[Count of Airbill Number]]</f>
        <v>12</v>
      </c>
    </row>
    <row r="15672" spans="2:13">
      <c r="B15672" t="s">
        <v>20</v>
      </c>
      <c r="C15672" t="s">
        <v>472</v>
      </c>
      <c r="D15672" t="s">
        <v>22</v>
      </c>
      <c r="E15672" t="s">
        <v>777</v>
      </c>
      <c r="F15672" t="s">
        <v>776</v>
      </c>
      <c r="G15672" t="s">
        <v>374</v>
      </c>
      <c r="H15672" t="s">
        <v>566</v>
      </c>
      <c r="I15672">
        <v>12</v>
      </c>
      <c r="J15672">
        <v>1</v>
      </c>
      <c r="K15672">
        <v>8121</v>
      </c>
      <c r="L15672" t="s">
        <v>471</v>
      </c>
      <c r="M15672" s="2">
        <f>+Table3[[#This Row],[CHW]]/Table3[[#This Row],[Count of Airbill Number]]</f>
        <v>12</v>
      </c>
    </row>
    <row r="15673" spans="2:13">
      <c r="B15673" t="s">
        <v>20</v>
      </c>
      <c r="C15673" t="s">
        <v>472</v>
      </c>
      <c r="D15673" t="s">
        <v>22</v>
      </c>
      <c r="E15673" t="s">
        <v>777</v>
      </c>
      <c r="F15673" t="s">
        <v>778</v>
      </c>
      <c r="G15673" t="s">
        <v>374</v>
      </c>
      <c r="H15673" t="s">
        <v>99</v>
      </c>
      <c r="I15673">
        <v>12</v>
      </c>
      <c r="J15673">
        <v>1</v>
      </c>
      <c r="K15673">
        <v>8122</v>
      </c>
      <c r="L15673" t="s">
        <v>471</v>
      </c>
      <c r="M15673" s="2">
        <f>+Table3[[#This Row],[CHW]]/Table3[[#This Row],[Count of Airbill Number]]</f>
        <v>12</v>
      </c>
    </row>
    <row r="15674" spans="2:13">
      <c r="B15674" t="s">
        <v>20</v>
      </c>
      <c r="C15674" t="s">
        <v>472</v>
      </c>
      <c r="D15674" t="s">
        <v>22</v>
      </c>
      <c r="E15674" t="s">
        <v>777</v>
      </c>
      <c r="F15674" t="s">
        <v>778</v>
      </c>
      <c r="G15674" t="s">
        <v>290</v>
      </c>
      <c r="H15674" t="s">
        <v>678</v>
      </c>
      <c r="I15674">
        <v>12</v>
      </c>
      <c r="J15674">
        <v>1</v>
      </c>
      <c r="K15674">
        <v>8123</v>
      </c>
      <c r="L15674" t="s">
        <v>471</v>
      </c>
      <c r="M15674" s="2">
        <f>+Table3[[#This Row],[CHW]]/Table3[[#This Row],[Count of Airbill Number]]</f>
        <v>12</v>
      </c>
    </row>
    <row r="15675" spans="2:13">
      <c r="B15675" t="s">
        <v>20</v>
      </c>
      <c r="C15675" t="s">
        <v>472</v>
      </c>
      <c r="D15675" t="s">
        <v>22</v>
      </c>
      <c r="E15675" t="s">
        <v>777</v>
      </c>
      <c r="F15675" t="s">
        <v>776</v>
      </c>
      <c r="G15675" t="s">
        <v>290</v>
      </c>
      <c r="H15675" t="s">
        <v>57</v>
      </c>
      <c r="I15675">
        <v>12</v>
      </c>
      <c r="J15675">
        <v>1</v>
      </c>
      <c r="K15675">
        <v>8124</v>
      </c>
      <c r="L15675" t="s">
        <v>471</v>
      </c>
      <c r="M15675" s="2">
        <f>+Table3[[#This Row],[CHW]]/Table3[[#This Row],[Count of Airbill Number]]</f>
        <v>12</v>
      </c>
    </row>
    <row r="15676" spans="2:13">
      <c r="B15676" t="s">
        <v>20</v>
      </c>
      <c r="C15676" t="s">
        <v>472</v>
      </c>
      <c r="D15676" t="s">
        <v>22</v>
      </c>
      <c r="E15676" t="s">
        <v>777</v>
      </c>
      <c r="F15676" t="s">
        <v>777</v>
      </c>
      <c r="G15676" t="s">
        <v>290</v>
      </c>
      <c r="H15676" t="s">
        <v>230</v>
      </c>
      <c r="I15676">
        <v>12</v>
      </c>
      <c r="J15676">
        <v>1</v>
      </c>
      <c r="K15676">
        <v>8125</v>
      </c>
      <c r="L15676" t="s">
        <v>471</v>
      </c>
      <c r="M15676" s="2">
        <f>+Table3[[#This Row],[CHW]]/Table3[[#This Row],[Count of Airbill Number]]</f>
        <v>12</v>
      </c>
    </row>
    <row r="15677" spans="2:13">
      <c r="B15677" t="s">
        <v>20</v>
      </c>
      <c r="C15677" t="s">
        <v>472</v>
      </c>
      <c r="D15677" t="s">
        <v>22</v>
      </c>
      <c r="E15677" t="s">
        <v>777</v>
      </c>
      <c r="F15677" t="s">
        <v>776</v>
      </c>
      <c r="G15677" t="s">
        <v>290</v>
      </c>
      <c r="H15677" t="s">
        <v>192</v>
      </c>
      <c r="I15677">
        <v>12</v>
      </c>
      <c r="J15677">
        <v>1</v>
      </c>
      <c r="K15677">
        <v>8126</v>
      </c>
      <c r="L15677" t="s">
        <v>471</v>
      </c>
      <c r="M15677" s="2">
        <f>+Table3[[#This Row],[CHW]]/Table3[[#This Row],[Count of Airbill Number]]</f>
        <v>12</v>
      </c>
    </row>
    <row r="15678" spans="2:13">
      <c r="B15678" t="s">
        <v>20</v>
      </c>
      <c r="C15678" t="s">
        <v>472</v>
      </c>
      <c r="D15678" t="s">
        <v>22</v>
      </c>
      <c r="E15678" t="s">
        <v>777</v>
      </c>
      <c r="F15678" t="s">
        <v>778</v>
      </c>
      <c r="G15678" t="s">
        <v>290</v>
      </c>
      <c r="H15678" t="s">
        <v>494</v>
      </c>
      <c r="I15678">
        <v>12</v>
      </c>
      <c r="J15678">
        <v>1</v>
      </c>
      <c r="K15678">
        <v>8127</v>
      </c>
      <c r="L15678" t="s">
        <v>471</v>
      </c>
      <c r="M15678" s="2">
        <f>+Table3[[#This Row],[CHW]]/Table3[[#This Row],[Count of Airbill Number]]</f>
        <v>12</v>
      </c>
    </row>
    <row r="15679" spans="2:13">
      <c r="B15679" t="s">
        <v>20</v>
      </c>
      <c r="C15679" t="s">
        <v>472</v>
      </c>
      <c r="D15679" t="s">
        <v>22</v>
      </c>
      <c r="E15679" t="s">
        <v>777</v>
      </c>
      <c r="F15679" t="s">
        <v>778</v>
      </c>
      <c r="G15679" t="s">
        <v>290</v>
      </c>
      <c r="H15679" t="s">
        <v>90</v>
      </c>
      <c r="I15679">
        <v>12</v>
      </c>
      <c r="J15679">
        <v>1</v>
      </c>
      <c r="K15679">
        <v>8128</v>
      </c>
      <c r="L15679" t="s">
        <v>471</v>
      </c>
      <c r="M15679" s="2">
        <f>+Table3[[#This Row],[CHW]]/Table3[[#This Row],[Count of Airbill Number]]</f>
        <v>12</v>
      </c>
    </row>
    <row r="15680" spans="2:13">
      <c r="B15680" t="s">
        <v>20</v>
      </c>
      <c r="C15680" t="s">
        <v>472</v>
      </c>
      <c r="D15680" t="s">
        <v>22</v>
      </c>
      <c r="E15680" t="s">
        <v>777</v>
      </c>
      <c r="F15680" t="s">
        <v>778</v>
      </c>
      <c r="G15680" t="s">
        <v>290</v>
      </c>
      <c r="H15680" t="s">
        <v>73</v>
      </c>
      <c r="I15680">
        <v>12</v>
      </c>
      <c r="J15680">
        <v>1</v>
      </c>
      <c r="K15680">
        <v>8129</v>
      </c>
      <c r="L15680" t="s">
        <v>471</v>
      </c>
      <c r="M15680" s="2">
        <f>+Table3[[#This Row],[CHW]]/Table3[[#This Row],[Count of Airbill Number]]</f>
        <v>12</v>
      </c>
    </row>
    <row r="15681" spans="2:13">
      <c r="B15681" t="s">
        <v>20</v>
      </c>
      <c r="C15681" t="s">
        <v>472</v>
      </c>
      <c r="D15681" t="s">
        <v>22</v>
      </c>
      <c r="E15681" t="s">
        <v>777</v>
      </c>
      <c r="F15681" t="s">
        <v>777</v>
      </c>
      <c r="G15681" t="s">
        <v>290</v>
      </c>
      <c r="H15681" t="s">
        <v>681</v>
      </c>
      <c r="I15681">
        <v>12</v>
      </c>
      <c r="J15681">
        <v>1</v>
      </c>
      <c r="K15681">
        <v>8130</v>
      </c>
      <c r="L15681" t="s">
        <v>471</v>
      </c>
      <c r="M15681" s="2">
        <f>+Table3[[#This Row],[CHW]]/Table3[[#This Row],[Count of Airbill Number]]</f>
        <v>12</v>
      </c>
    </row>
    <row r="15682" spans="2:13">
      <c r="B15682" t="s">
        <v>20</v>
      </c>
      <c r="C15682" t="s">
        <v>472</v>
      </c>
      <c r="D15682" t="s">
        <v>22</v>
      </c>
      <c r="E15682" t="s">
        <v>778</v>
      </c>
      <c r="F15682" t="s">
        <v>778</v>
      </c>
      <c r="G15682" t="s">
        <v>688</v>
      </c>
      <c r="H15682" t="s">
        <v>86</v>
      </c>
      <c r="I15682">
        <v>12</v>
      </c>
      <c r="J15682">
        <v>2</v>
      </c>
      <c r="K15682">
        <v>8131</v>
      </c>
      <c r="L15682" t="s">
        <v>471</v>
      </c>
      <c r="M15682" s="2">
        <f>+Table3[[#This Row],[CHW]]/Table3[[#This Row],[Count of Airbill Number]]</f>
        <v>6</v>
      </c>
    </row>
    <row r="15683" spans="2:13">
      <c r="B15683" t="s">
        <v>20</v>
      </c>
      <c r="C15683" t="s">
        <v>472</v>
      </c>
      <c r="D15683" t="s">
        <v>22</v>
      </c>
      <c r="E15683" t="s">
        <v>778</v>
      </c>
      <c r="F15683" t="s">
        <v>778</v>
      </c>
      <c r="G15683" t="s">
        <v>112</v>
      </c>
      <c r="H15683" t="s">
        <v>475</v>
      </c>
      <c r="I15683">
        <v>12</v>
      </c>
      <c r="J15683">
        <v>1</v>
      </c>
      <c r="K15683">
        <v>8132</v>
      </c>
      <c r="L15683" t="s">
        <v>471</v>
      </c>
      <c r="M15683" s="2">
        <f>+Table3[[#This Row],[CHW]]/Table3[[#This Row],[Count of Airbill Number]]</f>
        <v>12</v>
      </c>
    </row>
    <row r="15684" spans="2:13">
      <c r="B15684" t="s">
        <v>20</v>
      </c>
      <c r="C15684" t="s">
        <v>472</v>
      </c>
      <c r="D15684" t="s">
        <v>22</v>
      </c>
      <c r="E15684" t="s">
        <v>778</v>
      </c>
      <c r="F15684" t="s">
        <v>778</v>
      </c>
      <c r="G15684" t="s">
        <v>112</v>
      </c>
      <c r="H15684" t="s">
        <v>311</v>
      </c>
      <c r="I15684">
        <v>12</v>
      </c>
      <c r="J15684">
        <v>1</v>
      </c>
      <c r="K15684">
        <v>8133</v>
      </c>
      <c r="L15684" t="s">
        <v>471</v>
      </c>
      <c r="M15684" s="2">
        <f>+Table3[[#This Row],[CHW]]/Table3[[#This Row],[Count of Airbill Number]]</f>
        <v>12</v>
      </c>
    </row>
    <row r="15685" spans="2:13">
      <c r="B15685" t="s">
        <v>20</v>
      </c>
      <c r="C15685" t="s">
        <v>472</v>
      </c>
      <c r="D15685" t="s">
        <v>22</v>
      </c>
      <c r="E15685" t="s">
        <v>778</v>
      </c>
      <c r="F15685" t="s">
        <v>778</v>
      </c>
      <c r="G15685" t="s">
        <v>185</v>
      </c>
      <c r="H15685" t="s">
        <v>112</v>
      </c>
      <c r="I15685">
        <v>12</v>
      </c>
      <c r="J15685">
        <v>1</v>
      </c>
      <c r="K15685">
        <v>8134</v>
      </c>
      <c r="L15685" t="s">
        <v>471</v>
      </c>
      <c r="M15685" s="2">
        <f>+Table3[[#This Row],[CHW]]/Table3[[#This Row],[Count of Airbill Number]]</f>
        <v>12</v>
      </c>
    </row>
    <row r="15686" spans="2:13">
      <c r="B15686" t="s">
        <v>20</v>
      </c>
      <c r="C15686" t="s">
        <v>472</v>
      </c>
      <c r="D15686" t="s">
        <v>22</v>
      </c>
      <c r="E15686" t="s">
        <v>778</v>
      </c>
      <c r="F15686" t="s">
        <v>777</v>
      </c>
      <c r="G15686" t="s">
        <v>150</v>
      </c>
      <c r="H15686" t="s">
        <v>481</v>
      </c>
      <c r="I15686">
        <v>12</v>
      </c>
      <c r="J15686">
        <v>1</v>
      </c>
      <c r="K15686">
        <v>8135</v>
      </c>
      <c r="L15686" t="s">
        <v>471</v>
      </c>
      <c r="M15686" s="2">
        <f>+Table3[[#This Row],[CHW]]/Table3[[#This Row],[Count of Airbill Number]]</f>
        <v>12</v>
      </c>
    </row>
    <row r="15687" spans="2:13">
      <c r="B15687" t="s">
        <v>20</v>
      </c>
      <c r="C15687" t="s">
        <v>472</v>
      </c>
      <c r="D15687" t="s">
        <v>22</v>
      </c>
      <c r="E15687" t="s">
        <v>776</v>
      </c>
      <c r="F15687" t="s">
        <v>776</v>
      </c>
      <c r="G15687" t="s">
        <v>64</v>
      </c>
      <c r="H15687" t="s">
        <v>84</v>
      </c>
      <c r="I15687">
        <v>12</v>
      </c>
      <c r="J15687">
        <v>1</v>
      </c>
      <c r="K15687">
        <v>8136</v>
      </c>
      <c r="L15687" t="s">
        <v>471</v>
      </c>
      <c r="M15687" s="2">
        <f>+Table3[[#This Row],[CHW]]/Table3[[#This Row],[Count of Airbill Number]]</f>
        <v>12</v>
      </c>
    </row>
    <row r="15688" spans="2:13">
      <c r="B15688" t="s">
        <v>20</v>
      </c>
      <c r="C15688" t="s">
        <v>472</v>
      </c>
      <c r="D15688" t="s">
        <v>22</v>
      </c>
      <c r="E15688" t="s">
        <v>776</v>
      </c>
      <c r="F15688" t="s">
        <v>776</v>
      </c>
      <c r="G15688" t="s">
        <v>94</v>
      </c>
      <c r="H15688" t="s">
        <v>63</v>
      </c>
      <c r="I15688">
        <v>12</v>
      </c>
      <c r="J15688">
        <v>1</v>
      </c>
      <c r="K15688">
        <v>8137</v>
      </c>
      <c r="L15688" t="s">
        <v>471</v>
      </c>
      <c r="M15688" s="2">
        <f>+Table3[[#This Row],[CHW]]/Table3[[#This Row],[Count of Airbill Number]]</f>
        <v>12</v>
      </c>
    </row>
    <row r="15689" spans="2:13">
      <c r="B15689" t="s">
        <v>20</v>
      </c>
      <c r="C15689" t="s">
        <v>472</v>
      </c>
      <c r="D15689" t="s">
        <v>22</v>
      </c>
      <c r="E15689" t="s">
        <v>776</v>
      </c>
      <c r="F15689" t="s">
        <v>776</v>
      </c>
      <c r="G15689" t="s">
        <v>94</v>
      </c>
      <c r="H15689" t="s">
        <v>32</v>
      </c>
      <c r="I15689">
        <v>12</v>
      </c>
      <c r="J15689">
        <v>1</v>
      </c>
      <c r="K15689">
        <v>8138</v>
      </c>
      <c r="L15689" t="s">
        <v>471</v>
      </c>
      <c r="M15689" s="2">
        <f>+Table3[[#This Row],[CHW]]/Table3[[#This Row],[Count of Airbill Number]]</f>
        <v>12</v>
      </c>
    </row>
    <row r="15690" spans="2:13">
      <c r="B15690" t="s">
        <v>20</v>
      </c>
      <c r="C15690" t="s">
        <v>472</v>
      </c>
      <c r="D15690" t="s">
        <v>22</v>
      </c>
      <c r="E15690" t="s">
        <v>776</v>
      </c>
      <c r="F15690" t="s">
        <v>776</v>
      </c>
      <c r="G15690" t="s">
        <v>94</v>
      </c>
      <c r="H15690" t="s">
        <v>59</v>
      </c>
      <c r="I15690">
        <v>12</v>
      </c>
      <c r="J15690">
        <v>2</v>
      </c>
      <c r="K15690">
        <v>8139</v>
      </c>
      <c r="L15690" t="s">
        <v>471</v>
      </c>
      <c r="M15690" s="2">
        <f>+Table3[[#This Row],[CHW]]/Table3[[#This Row],[Count of Airbill Number]]</f>
        <v>6</v>
      </c>
    </row>
    <row r="15691" spans="2:13">
      <c r="B15691" t="s">
        <v>20</v>
      </c>
      <c r="C15691" t="s">
        <v>472</v>
      </c>
      <c r="D15691" t="s">
        <v>22</v>
      </c>
      <c r="E15691" t="s">
        <v>777</v>
      </c>
      <c r="F15691" t="s">
        <v>777</v>
      </c>
      <c r="G15691" t="s">
        <v>482</v>
      </c>
      <c r="H15691" t="s">
        <v>374</v>
      </c>
      <c r="I15691">
        <v>12</v>
      </c>
      <c r="J15691">
        <v>1</v>
      </c>
      <c r="K15691">
        <v>8140</v>
      </c>
      <c r="L15691" t="s">
        <v>471</v>
      </c>
      <c r="M15691" s="2">
        <f>+Table3[[#This Row],[CHW]]/Table3[[#This Row],[Count of Airbill Number]]</f>
        <v>12</v>
      </c>
    </row>
    <row r="15692" spans="2:13">
      <c r="B15692" t="s">
        <v>20</v>
      </c>
      <c r="C15692" t="s">
        <v>472</v>
      </c>
      <c r="D15692" t="s">
        <v>22</v>
      </c>
      <c r="E15692" t="s">
        <v>778</v>
      </c>
      <c r="F15692" t="s">
        <v>778</v>
      </c>
      <c r="G15692" t="s">
        <v>173</v>
      </c>
      <c r="H15692" t="s">
        <v>174</v>
      </c>
      <c r="I15692">
        <v>12</v>
      </c>
      <c r="J15692">
        <v>1</v>
      </c>
      <c r="K15692">
        <v>8141</v>
      </c>
      <c r="L15692" t="s">
        <v>471</v>
      </c>
      <c r="M15692" s="2">
        <f>+Table3[[#This Row],[CHW]]/Table3[[#This Row],[Count of Airbill Number]]</f>
        <v>12</v>
      </c>
    </row>
    <row r="15693" spans="2:13">
      <c r="B15693" t="s">
        <v>20</v>
      </c>
      <c r="C15693" t="s">
        <v>472</v>
      </c>
      <c r="D15693" t="s">
        <v>22</v>
      </c>
      <c r="E15693" t="s">
        <v>778</v>
      </c>
      <c r="F15693" t="s">
        <v>778</v>
      </c>
      <c r="G15693" t="s">
        <v>173</v>
      </c>
      <c r="H15693" t="s">
        <v>621</v>
      </c>
      <c r="I15693">
        <v>12</v>
      </c>
      <c r="J15693">
        <v>1</v>
      </c>
      <c r="K15693">
        <v>8142</v>
      </c>
      <c r="L15693" t="s">
        <v>471</v>
      </c>
      <c r="M15693" s="2">
        <f>+Table3[[#This Row],[CHW]]/Table3[[#This Row],[Count of Airbill Number]]</f>
        <v>12</v>
      </c>
    </row>
    <row r="15694" spans="2:13">
      <c r="B15694" t="s">
        <v>20</v>
      </c>
      <c r="C15694" t="s">
        <v>472</v>
      </c>
      <c r="D15694" t="s">
        <v>22</v>
      </c>
      <c r="E15694" t="s">
        <v>776</v>
      </c>
      <c r="F15694" t="s">
        <v>776</v>
      </c>
      <c r="G15694" t="s">
        <v>167</v>
      </c>
      <c r="H15694" t="s">
        <v>85</v>
      </c>
      <c r="I15694">
        <v>12</v>
      </c>
      <c r="J15694">
        <v>1</v>
      </c>
      <c r="K15694">
        <v>8143</v>
      </c>
      <c r="L15694" t="s">
        <v>471</v>
      </c>
      <c r="M15694" s="2">
        <f>+Table3[[#This Row],[CHW]]/Table3[[#This Row],[Count of Airbill Number]]</f>
        <v>12</v>
      </c>
    </row>
    <row r="15695" spans="2:13">
      <c r="B15695" t="s">
        <v>20</v>
      </c>
      <c r="C15695" t="s">
        <v>472</v>
      </c>
      <c r="D15695" t="s">
        <v>22</v>
      </c>
      <c r="E15695" t="s">
        <v>777</v>
      </c>
      <c r="F15695" t="s">
        <v>776</v>
      </c>
      <c r="G15695" t="s">
        <v>274</v>
      </c>
      <c r="H15695" t="s">
        <v>31</v>
      </c>
      <c r="I15695">
        <v>12</v>
      </c>
      <c r="J15695">
        <v>1</v>
      </c>
      <c r="K15695">
        <v>8144</v>
      </c>
      <c r="L15695" t="s">
        <v>471</v>
      </c>
      <c r="M15695" s="2">
        <f>+Table3[[#This Row],[CHW]]/Table3[[#This Row],[Count of Airbill Number]]</f>
        <v>12</v>
      </c>
    </row>
    <row r="15696" spans="2:13">
      <c r="B15696" t="s">
        <v>20</v>
      </c>
      <c r="C15696" t="s">
        <v>472</v>
      </c>
      <c r="D15696" t="s">
        <v>22</v>
      </c>
      <c r="E15696" t="s">
        <v>777</v>
      </c>
      <c r="F15696" t="s">
        <v>777</v>
      </c>
      <c r="G15696" t="s">
        <v>274</v>
      </c>
      <c r="H15696" t="s">
        <v>44</v>
      </c>
      <c r="I15696">
        <v>12</v>
      </c>
      <c r="J15696">
        <v>1</v>
      </c>
      <c r="K15696">
        <v>8145</v>
      </c>
      <c r="L15696" t="s">
        <v>471</v>
      </c>
      <c r="M15696" s="2">
        <f>+Table3[[#This Row],[CHW]]/Table3[[#This Row],[Count of Airbill Number]]</f>
        <v>12</v>
      </c>
    </row>
    <row r="15697" spans="2:13">
      <c r="B15697" t="s">
        <v>20</v>
      </c>
      <c r="C15697" t="s">
        <v>472</v>
      </c>
      <c r="D15697" t="s">
        <v>22</v>
      </c>
      <c r="E15697" t="s">
        <v>777</v>
      </c>
      <c r="F15697" t="s">
        <v>778</v>
      </c>
      <c r="G15697" t="s">
        <v>274</v>
      </c>
      <c r="H15697" t="s">
        <v>306</v>
      </c>
      <c r="I15697">
        <v>12</v>
      </c>
      <c r="J15697">
        <v>1</v>
      </c>
      <c r="K15697">
        <v>8146</v>
      </c>
      <c r="L15697" t="s">
        <v>471</v>
      </c>
      <c r="M15697" s="2">
        <f>+Table3[[#This Row],[CHW]]/Table3[[#This Row],[Count of Airbill Number]]</f>
        <v>12</v>
      </c>
    </row>
    <row r="15698" spans="2:13">
      <c r="B15698" t="s">
        <v>20</v>
      </c>
      <c r="C15698" t="s">
        <v>472</v>
      </c>
      <c r="D15698" t="s">
        <v>22</v>
      </c>
      <c r="E15698" t="s">
        <v>777</v>
      </c>
      <c r="F15698" t="s">
        <v>778</v>
      </c>
      <c r="G15698" t="s">
        <v>274</v>
      </c>
      <c r="H15698" t="s">
        <v>99</v>
      </c>
      <c r="I15698">
        <v>12</v>
      </c>
      <c r="J15698">
        <v>1</v>
      </c>
      <c r="K15698">
        <v>8147</v>
      </c>
      <c r="L15698" t="s">
        <v>471</v>
      </c>
      <c r="M15698" s="2">
        <f>+Table3[[#This Row],[CHW]]/Table3[[#This Row],[Count of Airbill Number]]</f>
        <v>12</v>
      </c>
    </row>
    <row r="15699" spans="2:13">
      <c r="B15699" t="s">
        <v>20</v>
      </c>
      <c r="C15699" t="s">
        <v>472</v>
      </c>
      <c r="D15699" t="s">
        <v>22</v>
      </c>
      <c r="E15699" t="s">
        <v>778</v>
      </c>
      <c r="F15699" t="s">
        <v>777</v>
      </c>
      <c r="G15699" t="s">
        <v>171</v>
      </c>
      <c r="H15699" t="s">
        <v>274</v>
      </c>
      <c r="I15699">
        <v>12</v>
      </c>
      <c r="J15699">
        <v>1</v>
      </c>
      <c r="K15699">
        <v>8148</v>
      </c>
      <c r="L15699" t="s">
        <v>471</v>
      </c>
      <c r="M15699" s="2">
        <f>+Table3[[#This Row],[CHW]]/Table3[[#This Row],[Count of Airbill Number]]</f>
        <v>12</v>
      </c>
    </row>
    <row r="15700" spans="2:13">
      <c r="B15700" t="s">
        <v>20</v>
      </c>
      <c r="C15700" t="s">
        <v>472</v>
      </c>
      <c r="D15700" t="s">
        <v>22</v>
      </c>
      <c r="E15700" t="s">
        <v>778</v>
      </c>
      <c r="F15700" t="s">
        <v>777</v>
      </c>
      <c r="G15700" t="s">
        <v>171</v>
      </c>
      <c r="H15700" t="s">
        <v>227</v>
      </c>
      <c r="I15700">
        <v>12</v>
      </c>
      <c r="J15700">
        <v>1</v>
      </c>
      <c r="K15700">
        <v>8149</v>
      </c>
      <c r="L15700" t="s">
        <v>471</v>
      </c>
      <c r="M15700" s="2">
        <f>+Table3[[#This Row],[CHW]]/Table3[[#This Row],[Count of Airbill Number]]</f>
        <v>12</v>
      </c>
    </row>
    <row r="15701" spans="2:13">
      <c r="B15701" t="s">
        <v>20</v>
      </c>
      <c r="C15701" t="s">
        <v>472</v>
      </c>
      <c r="D15701" t="s">
        <v>22</v>
      </c>
      <c r="E15701" t="s">
        <v>778</v>
      </c>
      <c r="F15701" t="s">
        <v>778</v>
      </c>
      <c r="G15701" t="s">
        <v>171</v>
      </c>
      <c r="H15701" t="s">
        <v>314</v>
      </c>
      <c r="I15701">
        <v>12</v>
      </c>
      <c r="J15701">
        <v>1</v>
      </c>
      <c r="K15701">
        <v>8150</v>
      </c>
      <c r="L15701" t="s">
        <v>471</v>
      </c>
      <c r="M15701" s="2">
        <f>+Table3[[#This Row],[CHW]]/Table3[[#This Row],[Count of Airbill Number]]</f>
        <v>12</v>
      </c>
    </row>
    <row r="15702" spans="2:13">
      <c r="B15702" t="s">
        <v>20</v>
      </c>
      <c r="C15702" t="s">
        <v>472</v>
      </c>
      <c r="D15702" t="s">
        <v>22</v>
      </c>
      <c r="E15702" t="s">
        <v>778</v>
      </c>
      <c r="F15702" t="s">
        <v>777</v>
      </c>
      <c r="G15702" t="s">
        <v>135</v>
      </c>
      <c r="H15702" t="s">
        <v>55</v>
      </c>
      <c r="I15702">
        <v>12</v>
      </c>
      <c r="J15702">
        <v>1</v>
      </c>
      <c r="K15702">
        <v>8151</v>
      </c>
      <c r="L15702" t="s">
        <v>471</v>
      </c>
      <c r="M15702" s="2">
        <f>+Table3[[#This Row],[CHW]]/Table3[[#This Row],[Count of Airbill Number]]</f>
        <v>12</v>
      </c>
    </row>
    <row r="15703" spans="2:13">
      <c r="B15703" t="s">
        <v>20</v>
      </c>
      <c r="C15703" t="s">
        <v>472</v>
      </c>
      <c r="D15703" t="s">
        <v>22</v>
      </c>
      <c r="E15703" t="s">
        <v>778</v>
      </c>
      <c r="F15703" t="s">
        <v>778</v>
      </c>
      <c r="G15703" t="s">
        <v>51</v>
      </c>
      <c r="H15703" t="s">
        <v>731</v>
      </c>
      <c r="I15703">
        <v>12</v>
      </c>
      <c r="J15703">
        <v>1</v>
      </c>
      <c r="K15703">
        <v>8152</v>
      </c>
      <c r="L15703" t="s">
        <v>471</v>
      </c>
      <c r="M15703" s="2">
        <f>+Table3[[#This Row],[CHW]]/Table3[[#This Row],[Count of Airbill Number]]</f>
        <v>12</v>
      </c>
    </row>
    <row r="15704" spans="2:13">
      <c r="B15704" t="s">
        <v>20</v>
      </c>
      <c r="C15704" t="s">
        <v>472</v>
      </c>
      <c r="D15704" t="s">
        <v>22</v>
      </c>
      <c r="E15704" t="s">
        <v>776</v>
      </c>
      <c r="F15704" t="s">
        <v>778</v>
      </c>
      <c r="G15704" t="s">
        <v>122</v>
      </c>
      <c r="H15704" t="s">
        <v>250</v>
      </c>
      <c r="I15704">
        <v>12</v>
      </c>
      <c r="J15704">
        <v>1</v>
      </c>
      <c r="K15704">
        <v>8153</v>
      </c>
      <c r="L15704" t="s">
        <v>471</v>
      </c>
      <c r="M15704" s="2">
        <f>+Table3[[#This Row],[CHW]]/Table3[[#This Row],[Count of Airbill Number]]</f>
        <v>12</v>
      </c>
    </row>
    <row r="15705" spans="2:13">
      <c r="B15705" t="s">
        <v>20</v>
      </c>
      <c r="C15705" t="s">
        <v>472</v>
      </c>
      <c r="D15705" t="s">
        <v>22</v>
      </c>
      <c r="E15705" t="s">
        <v>778</v>
      </c>
      <c r="F15705" t="s">
        <v>777</v>
      </c>
      <c r="G15705" t="s">
        <v>269</v>
      </c>
      <c r="H15705" t="s">
        <v>55</v>
      </c>
      <c r="I15705">
        <v>12</v>
      </c>
      <c r="J15705">
        <v>1</v>
      </c>
      <c r="K15705">
        <v>8154</v>
      </c>
      <c r="L15705" t="s">
        <v>471</v>
      </c>
      <c r="M15705" s="2">
        <f>+Table3[[#This Row],[CHW]]/Table3[[#This Row],[Count of Airbill Number]]</f>
        <v>12</v>
      </c>
    </row>
    <row r="15706" spans="2:13">
      <c r="B15706" t="s">
        <v>20</v>
      </c>
      <c r="C15706" t="s">
        <v>472</v>
      </c>
      <c r="D15706" t="s">
        <v>22</v>
      </c>
      <c r="E15706" t="s">
        <v>777</v>
      </c>
      <c r="F15706" t="s">
        <v>777</v>
      </c>
      <c r="G15706" t="s">
        <v>26</v>
      </c>
      <c r="H15706" t="s">
        <v>374</v>
      </c>
      <c r="I15706">
        <v>12</v>
      </c>
      <c r="J15706">
        <v>1</v>
      </c>
      <c r="K15706">
        <v>8155</v>
      </c>
      <c r="L15706" t="s">
        <v>471</v>
      </c>
      <c r="M15706" s="2">
        <f>+Table3[[#This Row],[CHW]]/Table3[[#This Row],[Count of Airbill Number]]</f>
        <v>12</v>
      </c>
    </row>
    <row r="15707" spans="2:13">
      <c r="B15707" t="s">
        <v>20</v>
      </c>
      <c r="C15707" t="s">
        <v>472</v>
      </c>
      <c r="D15707" t="s">
        <v>22</v>
      </c>
      <c r="E15707" t="s">
        <v>777</v>
      </c>
      <c r="F15707" t="s">
        <v>777</v>
      </c>
      <c r="G15707" t="s">
        <v>259</v>
      </c>
      <c r="H15707" t="s">
        <v>579</v>
      </c>
      <c r="I15707">
        <v>12</v>
      </c>
      <c r="J15707">
        <v>1</v>
      </c>
      <c r="K15707">
        <v>8156</v>
      </c>
      <c r="L15707" t="s">
        <v>471</v>
      </c>
      <c r="M15707" s="2">
        <f>+Table3[[#This Row],[CHW]]/Table3[[#This Row],[Count of Airbill Number]]</f>
        <v>12</v>
      </c>
    </row>
    <row r="15708" spans="2:13">
      <c r="B15708" t="s">
        <v>20</v>
      </c>
      <c r="C15708" t="s">
        <v>472</v>
      </c>
      <c r="D15708" t="s">
        <v>22</v>
      </c>
      <c r="E15708" t="s">
        <v>777</v>
      </c>
      <c r="F15708" t="s">
        <v>777</v>
      </c>
      <c r="G15708" t="s">
        <v>259</v>
      </c>
      <c r="H15708" t="s">
        <v>179</v>
      </c>
      <c r="I15708">
        <v>12</v>
      </c>
      <c r="J15708">
        <v>1</v>
      </c>
      <c r="K15708">
        <v>8157</v>
      </c>
      <c r="L15708" t="s">
        <v>471</v>
      </c>
      <c r="M15708" s="2">
        <f>+Table3[[#This Row],[CHW]]/Table3[[#This Row],[Count of Airbill Number]]</f>
        <v>12</v>
      </c>
    </row>
    <row r="15709" spans="2:13">
      <c r="B15709" t="s">
        <v>20</v>
      </c>
      <c r="C15709" t="s">
        <v>472</v>
      </c>
      <c r="D15709" t="s">
        <v>22</v>
      </c>
      <c r="E15709" t="s">
        <v>777</v>
      </c>
      <c r="F15709" t="s">
        <v>777</v>
      </c>
      <c r="G15709" t="s">
        <v>259</v>
      </c>
      <c r="H15709" t="s">
        <v>590</v>
      </c>
      <c r="I15709">
        <v>12</v>
      </c>
      <c r="J15709">
        <v>1</v>
      </c>
      <c r="K15709">
        <v>8158</v>
      </c>
      <c r="L15709" t="s">
        <v>471</v>
      </c>
      <c r="M15709" s="2">
        <f>+Table3[[#This Row],[CHW]]/Table3[[#This Row],[Count of Airbill Number]]</f>
        <v>12</v>
      </c>
    </row>
    <row r="15710" spans="2:13">
      <c r="B15710" t="s">
        <v>20</v>
      </c>
      <c r="C15710" t="s">
        <v>472</v>
      </c>
      <c r="D15710" t="s">
        <v>22</v>
      </c>
      <c r="E15710" t="s">
        <v>777</v>
      </c>
      <c r="F15710" t="s">
        <v>777</v>
      </c>
      <c r="G15710" t="s">
        <v>259</v>
      </c>
      <c r="H15710" t="s">
        <v>540</v>
      </c>
      <c r="I15710">
        <v>12</v>
      </c>
      <c r="J15710">
        <v>1</v>
      </c>
      <c r="K15710">
        <v>8159</v>
      </c>
      <c r="L15710" t="s">
        <v>471</v>
      </c>
      <c r="M15710" s="2">
        <f>+Table3[[#This Row],[CHW]]/Table3[[#This Row],[Count of Airbill Number]]</f>
        <v>12</v>
      </c>
    </row>
    <row r="15711" spans="2:13">
      <c r="B15711" t="s">
        <v>20</v>
      </c>
      <c r="C15711" t="s">
        <v>472</v>
      </c>
      <c r="D15711" t="s">
        <v>22</v>
      </c>
      <c r="E15711" t="s">
        <v>777</v>
      </c>
      <c r="F15711" t="s">
        <v>777</v>
      </c>
      <c r="G15711" t="s">
        <v>259</v>
      </c>
      <c r="H15711" t="s">
        <v>570</v>
      </c>
      <c r="I15711">
        <v>12</v>
      </c>
      <c r="J15711">
        <v>1</v>
      </c>
      <c r="K15711">
        <v>8160</v>
      </c>
      <c r="L15711" t="s">
        <v>471</v>
      </c>
      <c r="M15711" s="2">
        <f>+Table3[[#This Row],[CHW]]/Table3[[#This Row],[Count of Airbill Number]]</f>
        <v>12</v>
      </c>
    </row>
    <row r="15712" spans="2:13">
      <c r="B15712" t="s">
        <v>20</v>
      </c>
      <c r="C15712" t="s">
        <v>472</v>
      </c>
      <c r="D15712" t="s">
        <v>22</v>
      </c>
      <c r="E15712" t="s">
        <v>777</v>
      </c>
      <c r="F15712" t="s">
        <v>777</v>
      </c>
      <c r="G15712" t="s">
        <v>259</v>
      </c>
      <c r="H15712" t="s">
        <v>360</v>
      </c>
      <c r="I15712">
        <v>12</v>
      </c>
      <c r="J15712">
        <v>1</v>
      </c>
      <c r="K15712">
        <v>8161</v>
      </c>
      <c r="L15712" t="s">
        <v>471</v>
      </c>
      <c r="M15712" s="2">
        <f>+Table3[[#This Row],[CHW]]/Table3[[#This Row],[Count of Airbill Number]]</f>
        <v>12</v>
      </c>
    </row>
    <row r="15713" spans="2:13">
      <c r="B15713" t="s">
        <v>20</v>
      </c>
      <c r="C15713" t="s">
        <v>472</v>
      </c>
      <c r="D15713" t="s">
        <v>22</v>
      </c>
      <c r="E15713" t="s">
        <v>777</v>
      </c>
      <c r="F15713" t="s">
        <v>778</v>
      </c>
      <c r="G15713" t="s">
        <v>259</v>
      </c>
      <c r="H15713" t="s">
        <v>545</v>
      </c>
      <c r="I15713">
        <v>12</v>
      </c>
      <c r="J15713">
        <v>1</v>
      </c>
      <c r="K15713">
        <v>8162</v>
      </c>
      <c r="L15713" t="s">
        <v>471</v>
      </c>
      <c r="M15713" s="2">
        <f>+Table3[[#This Row],[CHW]]/Table3[[#This Row],[Count of Airbill Number]]</f>
        <v>12</v>
      </c>
    </row>
    <row r="15714" spans="2:13">
      <c r="B15714" t="s">
        <v>20</v>
      </c>
      <c r="C15714" t="s">
        <v>472</v>
      </c>
      <c r="D15714" t="s">
        <v>22</v>
      </c>
      <c r="E15714" t="s">
        <v>776</v>
      </c>
      <c r="F15714" t="s">
        <v>776</v>
      </c>
      <c r="G15714" t="s">
        <v>57</v>
      </c>
      <c r="H15714" t="s">
        <v>188</v>
      </c>
      <c r="I15714">
        <v>12</v>
      </c>
      <c r="J15714">
        <v>1</v>
      </c>
      <c r="K15714">
        <v>8163</v>
      </c>
      <c r="L15714" t="s">
        <v>471</v>
      </c>
      <c r="M15714" s="2">
        <f>+Table3[[#This Row],[CHW]]/Table3[[#This Row],[Count of Airbill Number]]</f>
        <v>12</v>
      </c>
    </row>
    <row r="15715" spans="2:13">
      <c r="B15715" t="s">
        <v>20</v>
      </c>
      <c r="C15715" t="s">
        <v>472</v>
      </c>
      <c r="D15715" t="s">
        <v>22</v>
      </c>
      <c r="E15715" t="s">
        <v>777</v>
      </c>
      <c r="F15715" t="s">
        <v>777</v>
      </c>
      <c r="G15715" t="s">
        <v>570</v>
      </c>
      <c r="H15715" t="s">
        <v>374</v>
      </c>
      <c r="I15715">
        <v>12</v>
      </c>
      <c r="J15715">
        <v>1</v>
      </c>
      <c r="K15715">
        <v>8164</v>
      </c>
      <c r="L15715" t="s">
        <v>471</v>
      </c>
      <c r="M15715" s="2">
        <f>+Table3[[#This Row],[CHW]]/Table3[[#This Row],[Count of Airbill Number]]</f>
        <v>12</v>
      </c>
    </row>
    <row r="15716" spans="2:13">
      <c r="B15716" t="s">
        <v>20</v>
      </c>
      <c r="C15716" t="s">
        <v>472</v>
      </c>
      <c r="D15716" t="s">
        <v>22</v>
      </c>
      <c r="E15716" t="s">
        <v>778</v>
      </c>
      <c r="F15716" t="s">
        <v>776</v>
      </c>
      <c r="G15716" t="s">
        <v>206</v>
      </c>
      <c r="H15716" t="s">
        <v>123</v>
      </c>
      <c r="I15716">
        <v>12</v>
      </c>
      <c r="J15716">
        <v>1</v>
      </c>
      <c r="K15716">
        <v>8165</v>
      </c>
      <c r="L15716" t="s">
        <v>471</v>
      </c>
      <c r="M15716" s="2">
        <f>+Table3[[#This Row],[CHW]]/Table3[[#This Row],[Count of Airbill Number]]</f>
        <v>12</v>
      </c>
    </row>
    <row r="15717" spans="2:13">
      <c r="B15717" t="s">
        <v>20</v>
      </c>
      <c r="C15717" t="s">
        <v>472</v>
      </c>
      <c r="D15717" t="s">
        <v>22</v>
      </c>
      <c r="E15717" t="s">
        <v>777</v>
      </c>
      <c r="F15717" t="s">
        <v>777</v>
      </c>
      <c r="G15717" t="s">
        <v>534</v>
      </c>
      <c r="H15717" t="s">
        <v>517</v>
      </c>
      <c r="I15717">
        <v>12</v>
      </c>
      <c r="J15717">
        <v>1</v>
      </c>
      <c r="K15717">
        <v>8166</v>
      </c>
      <c r="L15717" t="s">
        <v>471</v>
      </c>
      <c r="M15717" s="2">
        <f>+Table3[[#This Row],[CHW]]/Table3[[#This Row],[Count of Airbill Number]]</f>
        <v>12</v>
      </c>
    </row>
    <row r="15718" spans="2:13">
      <c r="B15718" t="s">
        <v>20</v>
      </c>
      <c r="C15718" t="s">
        <v>472</v>
      </c>
      <c r="D15718" t="s">
        <v>22</v>
      </c>
      <c r="E15718" t="s">
        <v>776</v>
      </c>
      <c r="F15718" t="s">
        <v>776</v>
      </c>
      <c r="G15718" t="s">
        <v>131</v>
      </c>
      <c r="H15718" t="s">
        <v>33</v>
      </c>
      <c r="I15718">
        <v>12</v>
      </c>
      <c r="J15718">
        <v>1</v>
      </c>
      <c r="K15718">
        <v>8167</v>
      </c>
      <c r="L15718" t="s">
        <v>471</v>
      </c>
      <c r="M15718" s="2">
        <f>+Table3[[#This Row],[CHW]]/Table3[[#This Row],[Count of Airbill Number]]</f>
        <v>12</v>
      </c>
    </row>
    <row r="15719" spans="2:13">
      <c r="B15719" t="s">
        <v>20</v>
      </c>
      <c r="C15719" t="s">
        <v>472</v>
      </c>
      <c r="D15719" t="s">
        <v>22</v>
      </c>
      <c r="E15719" t="s">
        <v>776</v>
      </c>
      <c r="F15719" t="s">
        <v>778</v>
      </c>
      <c r="G15719" t="s">
        <v>66</v>
      </c>
      <c r="H15719" t="s">
        <v>546</v>
      </c>
      <c r="I15719">
        <v>12</v>
      </c>
      <c r="J15719">
        <v>1</v>
      </c>
      <c r="K15719">
        <v>8168</v>
      </c>
      <c r="L15719" t="s">
        <v>471</v>
      </c>
      <c r="M15719" s="2">
        <f>+Table3[[#This Row],[CHW]]/Table3[[#This Row],[Count of Airbill Number]]</f>
        <v>12</v>
      </c>
    </row>
    <row r="15720" spans="2:13">
      <c r="B15720" t="s">
        <v>20</v>
      </c>
      <c r="C15720" t="s">
        <v>472</v>
      </c>
      <c r="D15720" t="s">
        <v>22</v>
      </c>
      <c r="E15720" t="s">
        <v>778</v>
      </c>
      <c r="F15720" t="s">
        <v>778</v>
      </c>
      <c r="G15720" t="s">
        <v>283</v>
      </c>
      <c r="H15720" t="s">
        <v>261</v>
      </c>
      <c r="I15720">
        <v>12</v>
      </c>
      <c r="J15720">
        <v>1</v>
      </c>
      <c r="K15720">
        <v>8169</v>
      </c>
      <c r="L15720" t="s">
        <v>471</v>
      </c>
      <c r="M15720" s="2">
        <f>+Table3[[#This Row],[CHW]]/Table3[[#This Row],[Count of Airbill Number]]</f>
        <v>12</v>
      </c>
    </row>
    <row r="15721" spans="2:13">
      <c r="B15721" t="s">
        <v>20</v>
      </c>
      <c r="C15721" t="s">
        <v>472</v>
      </c>
      <c r="D15721" t="s">
        <v>22</v>
      </c>
      <c r="E15721" t="s">
        <v>778</v>
      </c>
      <c r="F15721" t="s">
        <v>777</v>
      </c>
      <c r="G15721" t="s">
        <v>283</v>
      </c>
      <c r="H15721" t="s">
        <v>274</v>
      </c>
      <c r="I15721">
        <v>12</v>
      </c>
      <c r="J15721">
        <v>1</v>
      </c>
      <c r="K15721">
        <v>8170</v>
      </c>
      <c r="L15721" t="s">
        <v>471</v>
      </c>
      <c r="M15721" s="2">
        <f>+Table3[[#This Row],[CHW]]/Table3[[#This Row],[Count of Airbill Number]]</f>
        <v>12</v>
      </c>
    </row>
    <row r="15722" spans="2:13">
      <c r="B15722" t="s">
        <v>20</v>
      </c>
      <c r="C15722" t="s">
        <v>472</v>
      </c>
      <c r="D15722" t="s">
        <v>22</v>
      </c>
      <c r="E15722" t="s">
        <v>778</v>
      </c>
      <c r="F15722" t="s">
        <v>778</v>
      </c>
      <c r="G15722" t="s">
        <v>283</v>
      </c>
      <c r="H15722" t="s">
        <v>109</v>
      </c>
      <c r="I15722">
        <v>12</v>
      </c>
      <c r="J15722">
        <v>1</v>
      </c>
      <c r="K15722">
        <v>8171</v>
      </c>
      <c r="L15722" t="s">
        <v>471</v>
      </c>
      <c r="M15722" s="2">
        <f>+Table3[[#This Row],[CHW]]/Table3[[#This Row],[Count of Airbill Number]]</f>
        <v>12</v>
      </c>
    </row>
    <row r="15723" spans="2:13">
      <c r="B15723" t="s">
        <v>20</v>
      </c>
      <c r="C15723" t="s">
        <v>472</v>
      </c>
      <c r="D15723" t="s">
        <v>22</v>
      </c>
      <c r="E15723" t="s">
        <v>778</v>
      </c>
      <c r="F15723" t="s">
        <v>778</v>
      </c>
      <c r="G15723" t="s">
        <v>283</v>
      </c>
      <c r="H15723" t="s">
        <v>90</v>
      </c>
      <c r="I15723">
        <v>12</v>
      </c>
      <c r="J15723">
        <v>1</v>
      </c>
      <c r="K15723">
        <v>8172</v>
      </c>
      <c r="L15723" t="s">
        <v>471</v>
      </c>
      <c r="M15723" s="2">
        <f>+Table3[[#This Row],[CHW]]/Table3[[#This Row],[Count of Airbill Number]]</f>
        <v>12</v>
      </c>
    </row>
    <row r="15724" spans="2:13">
      <c r="B15724" t="s">
        <v>20</v>
      </c>
      <c r="C15724" t="s">
        <v>472</v>
      </c>
      <c r="D15724" t="s">
        <v>22</v>
      </c>
      <c r="E15724" t="s">
        <v>778</v>
      </c>
      <c r="F15724" t="s">
        <v>777</v>
      </c>
      <c r="G15724" t="s">
        <v>283</v>
      </c>
      <c r="H15724" t="s">
        <v>27</v>
      </c>
      <c r="I15724">
        <v>12</v>
      </c>
      <c r="J15724">
        <v>1</v>
      </c>
      <c r="K15724">
        <v>8173</v>
      </c>
      <c r="L15724" t="s">
        <v>471</v>
      </c>
      <c r="M15724" s="2">
        <f>+Table3[[#This Row],[CHW]]/Table3[[#This Row],[Count of Airbill Number]]</f>
        <v>12</v>
      </c>
    </row>
    <row r="15725" spans="2:13">
      <c r="B15725" t="s">
        <v>20</v>
      </c>
      <c r="C15725" t="s">
        <v>472</v>
      </c>
      <c r="D15725" t="s">
        <v>22</v>
      </c>
      <c r="E15725" t="s">
        <v>778</v>
      </c>
      <c r="F15725" t="s">
        <v>777</v>
      </c>
      <c r="G15725" t="s">
        <v>283</v>
      </c>
      <c r="H15725" t="s">
        <v>29</v>
      </c>
      <c r="I15725">
        <v>12</v>
      </c>
      <c r="J15725">
        <v>1</v>
      </c>
      <c r="K15725">
        <v>8174</v>
      </c>
      <c r="L15725" t="s">
        <v>471</v>
      </c>
      <c r="M15725" s="2">
        <f>+Table3[[#This Row],[CHW]]/Table3[[#This Row],[Count of Airbill Number]]</f>
        <v>12</v>
      </c>
    </row>
    <row r="15726" spans="2:13">
      <c r="B15726" t="s">
        <v>20</v>
      </c>
      <c r="C15726" t="s">
        <v>472</v>
      </c>
      <c r="D15726" t="s">
        <v>22</v>
      </c>
      <c r="E15726" t="s">
        <v>778</v>
      </c>
      <c r="F15726" t="s">
        <v>778</v>
      </c>
      <c r="G15726" t="s">
        <v>561</v>
      </c>
      <c r="H15726" t="s">
        <v>171</v>
      </c>
      <c r="I15726">
        <v>12</v>
      </c>
      <c r="J15726">
        <v>1</v>
      </c>
      <c r="K15726">
        <v>8175</v>
      </c>
      <c r="L15726" t="s">
        <v>471</v>
      </c>
      <c r="M15726" s="2">
        <f>+Table3[[#This Row],[CHW]]/Table3[[#This Row],[Count of Airbill Number]]</f>
        <v>12</v>
      </c>
    </row>
    <row r="15727" spans="2:13">
      <c r="B15727" t="s">
        <v>20</v>
      </c>
      <c r="C15727" t="s">
        <v>472</v>
      </c>
      <c r="D15727" t="s">
        <v>22</v>
      </c>
      <c r="E15727" t="s">
        <v>776</v>
      </c>
      <c r="F15727" t="s">
        <v>776</v>
      </c>
      <c r="G15727" t="s">
        <v>37</v>
      </c>
      <c r="H15727" t="s">
        <v>111</v>
      </c>
      <c r="I15727">
        <v>12</v>
      </c>
      <c r="J15727">
        <v>1</v>
      </c>
      <c r="K15727">
        <v>8176</v>
      </c>
      <c r="L15727" t="s">
        <v>471</v>
      </c>
      <c r="M15727" s="2">
        <f>+Table3[[#This Row],[CHW]]/Table3[[#This Row],[Count of Airbill Number]]</f>
        <v>12</v>
      </c>
    </row>
    <row r="15728" spans="2:13">
      <c r="B15728" t="s">
        <v>20</v>
      </c>
      <c r="C15728" t="s">
        <v>472</v>
      </c>
      <c r="D15728" t="s">
        <v>22</v>
      </c>
      <c r="E15728" t="s">
        <v>776</v>
      </c>
      <c r="F15728" t="s">
        <v>776</v>
      </c>
      <c r="G15728" t="s">
        <v>125</v>
      </c>
      <c r="H15728" t="s">
        <v>85</v>
      </c>
      <c r="I15728">
        <v>12</v>
      </c>
      <c r="J15728">
        <v>1</v>
      </c>
      <c r="K15728">
        <v>8177</v>
      </c>
      <c r="L15728" t="s">
        <v>471</v>
      </c>
      <c r="M15728" s="2">
        <f>+Table3[[#This Row],[CHW]]/Table3[[#This Row],[Count of Airbill Number]]</f>
        <v>12</v>
      </c>
    </row>
    <row r="15729" spans="2:13">
      <c r="B15729" t="s">
        <v>20</v>
      </c>
      <c r="C15729" t="s">
        <v>472</v>
      </c>
      <c r="D15729" t="s">
        <v>22</v>
      </c>
      <c r="E15729" t="s">
        <v>776</v>
      </c>
      <c r="F15729" t="s">
        <v>776</v>
      </c>
      <c r="G15729" t="s">
        <v>72</v>
      </c>
      <c r="H15729" t="s">
        <v>63</v>
      </c>
      <c r="I15729">
        <v>12</v>
      </c>
      <c r="J15729">
        <v>1</v>
      </c>
      <c r="K15729">
        <v>8178</v>
      </c>
      <c r="L15729" t="s">
        <v>471</v>
      </c>
      <c r="M15729" s="2">
        <f>+Table3[[#This Row],[CHW]]/Table3[[#This Row],[Count of Airbill Number]]</f>
        <v>12</v>
      </c>
    </row>
    <row r="15730" spans="2:13">
      <c r="B15730" t="s">
        <v>20</v>
      </c>
      <c r="C15730" t="s">
        <v>472</v>
      </c>
      <c r="D15730" t="s">
        <v>22</v>
      </c>
      <c r="E15730" t="s">
        <v>776</v>
      </c>
      <c r="F15730" t="s">
        <v>776</v>
      </c>
      <c r="G15730" t="s">
        <v>72</v>
      </c>
      <c r="H15730" t="s">
        <v>45</v>
      </c>
      <c r="I15730">
        <v>12</v>
      </c>
      <c r="J15730">
        <v>1</v>
      </c>
      <c r="K15730">
        <v>8179</v>
      </c>
      <c r="L15730" t="s">
        <v>471</v>
      </c>
      <c r="M15730" s="2">
        <f>+Table3[[#This Row],[CHW]]/Table3[[#This Row],[Count of Airbill Number]]</f>
        <v>12</v>
      </c>
    </row>
    <row r="15731" spans="2:13">
      <c r="B15731" t="s">
        <v>20</v>
      </c>
      <c r="C15731" t="s">
        <v>472</v>
      </c>
      <c r="D15731" t="s">
        <v>22</v>
      </c>
      <c r="E15731" t="s">
        <v>776</v>
      </c>
      <c r="F15731" t="s">
        <v>776</v>
      </c>
      <c r="G15731" t="s">
        <v>72</v>
      </c>
      <c r="H15731" t="s">
        <v>123</v>
      </c>
      <c r="I15731">
        <v>12</v>
      </c>
      <c r="J15731">
        <v>1</v>
      </c>
      <c r="K15731">
        <v>8180</v>
      </c>
      <c r="L15731" t="s">
        <v>471</v>
      </c>
      <c r="M15731" s="2">
        <f>+Table3[[#This Row],[CHW]]/Table3[[#This Row],[Count of Airbill Number]]</f>
        <v>12</v>
      </c>
    </row>
    <row r="15732" spans="2:13">
      <c r="B15732" t="s">
        <v>20</v>
      </c>
      <c r="C15732" t="s">
        <v>472</v>
      </c>
      <c r="D15732" t="s">
        <v>22</v>
      </c>
      <c r="E15732" t="s">
        <v>776</v>
      </c>
      <c r="F15732" t="s">
        <v>776</v>
      </c>
      <c r="G15732" t="s">
        <v>72</v>
      </c>
      <c r="H15732" t="s">
        <v>132</v>
      </c>
      <c r="I15732">
        <v>12</v>
      </c>
      <c r="J15732">
        <v>1</v>
      </c>
      <c r="K15732">
        <v>8181</v>
      </c>
      <c r="L15732" t="s">
        <v>471</v>
      </c>
      <c r="M15732" s="2">
        <f>+Table3[[#This Row],[CHW]]/Table3[[#This Row],[Count of Airbill Number]]</f>
        <v>12</v>
      </c>
    </row>
    <row r="15733" spans="2:13">
      <c r="B15733" t="s">
        <v>20</v>
      </c>
      <c r="C15733" t="s">
        <v>472</v>
      </c>
      <c r="D15733" t="s">
        <v>22</v>
      </c>
      <c r="E15733" t="s">
        <v>778</v>
      </c>
      <c r="F15733" t="s">
        <v>777</v>
      </c>
      <c r="G15733" t="s">
        <v>86</v>
      </c>
      <c r="H15733" t="s">
        <v>332</v>
      </c>
      <c r="I15733">
        <v>12</v>
      </c>
      <c r="J15733">
        <v>1</v>
      </c>
      <c r="K15733">
        <v>8182</v>
      </c>
      <c r="L15733" t="s">
        <v>471</v>
      </c>
      <c r="M15733" s="2">
        <f>+Table3[[#This Row],[CHW]]/Table3[[#This Row],[Count of Airbill Number]]</f>
        <v>12</v>
      </c>
    </row>
    <row r="15734" spans="2:13">
      <c r="B15734" t="s">
        <v>20</v>
      </c>
      <c r="C15734" t="s">
        <v>472</v>
      </c>
      <c r="D15734" t="s">
        <v>22</v>
      </c>
      <c r="E15734" t="s">
        <v>778</v>
      </c>
      <c r="F15734" t="s">
        <v>778</v>
      </c>
      <c r="G15734" t="s">
        <v>174</v>
      </c>
      <c r="H15734" t="s">
        <v>81</v>
      </c>
      <c r="I15734">
        <v>12</v>
      </c>
      <c r="J15734">
        <v>1</v>
      </c>
      <c r="K15734">
        <v>8183</v>
      </c>
      <c r="L15734" t="s">
        <v>471</v>
      </c>
      <c r="M15734" s="2">
        <f>+Table3[[#This Row],[CHW]]/Table3[[#This Row],[Count of Airbill Number]]</f>
        <v>12</v>
      </c>
    </row>
    <row r="15735" spans="2:13">
      <c r="B15735" t="s">
        <v>20</v>
      </c>
      <c r="C15735" t="s">
        <v>472</v>
      </c>
      <c r="D15735" t="s">
        <v>22</v>
      </c>
      <c r="E15735" t="s">
        <v>777</v>
      </c>
      <c r="F15735" t="s">
        <v>777</v>
      </c>
      <c r="G15735" t="s">
        <v>499</v>
      </c>
      <c r="H15735" t="s">
        <v>259</v>
      </c>
      <c r="I15735">
        <v>12</v>
      </c>
      <c r="J15735">
        <v>1</v>
      </c>
      <c r="K15735">
        <v>8184</v>
      </c>
      <c r="L15735" t="s">
        <v>471</v>
      </c>
      <c r="M15735" s="2">
        <f>+Table3[[#This Row],[CHW]]/Table3[[#This Row],[Count of Airbill Number]]</f>
        <v>12</v>
      </c>
    </row>
    <row r="15736" spans="2:13">
      <c r="B15736" t="s">
        <v>20</v>
      </c>
      <c r="C15736" t="s">
        <v>472</v>
      </c>
      <c r="D15736" t="s">
        <v>22</v>
      </c>
      <c r="E15736" t="s">
        <v>776</v>
      </c>
      <c r="F15736" t="s">
        <v>776</v>
      </c>
      <c r="G15736" t="s">
        <v>744</v>
      </c>
      <c r="H15736" t="s">
        <v>123</v>
      </c>
      <c r="I15736">
        <v>12</v>
      </c>
      <c r="J15736">
        <v>1</v>
      </c>
      <c r="K15736">
        <v>8185</v>
      </c>
      <c r="L15736" t="s">
        <v>471</v>
      </c>
      <c r="M15736" s="2">
        <f>+Table3[[#This Row],[CHW]]/Table3[[#This Row],[Count of Airbill Number]]</f>
        <v>12</v>
      </c>
    </row>
    <row r="15737" spans="2:13">
      <c r="B15737" t="s">
        <v>20</v>
      </c>
      <c r="C15737" t="s">
        <v>472</v>
      </c>
      <c r="D15737" t="s">
        <v>22</v>
      </c>
      <c r="E15737" t="s">
        <v>776</v>
      </c>
      <c r="F15737" t="s">
        <v>776</v>
      </c>
      <c r="G15737" t="s">
        <v>100</v>
      </c>
      <c r="H15737" t="s">
        <v>148</v>
      </c>
      <c r="I15737">
        <v>12</v>
      </c>
      <c r="J15737">
        <v>1</v>
      </c>
      <c r="K15737">
        <v>8186</v>
      </c>
      <c r="L15737" t="s">
        <v>471</v>
      </c>
      <c r="M15737" s="2">
        <f>+Table3[[#This Row],[CHW]]/Table3[[#This Row],[Count of Airbill Number]]</f>
        <v>12</v>
      </c>
    </row>
    <row r="15738" spans="2:13">
      <c r="B15738" t="s">
        <v>20</v>
      </c>
      <c r="C15738" t="s">
        <v>472</v>
      </c>
      <c r="D15738" t="s">
        <v>22</v>
      </c>
      <c r="E15738" t="s">
        <v>776</v>
      </c>
      <c r="F15738" t="s">
        <v>776</v>
      </c>
      <c r="G15738" t="s">
        <v>100</v>
      </c>
      <c r="H15738" t="s">
        <v>69</v>
      </c>
      <c r="I15738">
        <v>12</v>
      </c>
      <c r="J15738">
        <v>1</v>
      </c>
      <c r="K15738">
        <v>8187</v>
      </c>
      <c r="L15738" t="s">
        <v>471</v>
      </c>
      <c r="M15738" s="2">
        <f>+Table3[[#This Row],[CHW]]/Table3[[#This Row],[Count of Airbill Number]]</f>
        <v>12</v>
      </c>
    </row>
    <row r="15739" spans="2:13">
      <c r="B15739" t="s">
        <v>20</v>
      </c>
      <c r="C15739" t="s">
        <v>472</v>
      </c>
      <c r="D15739" t="s">
        <v>22</v>
      </c>
      <c r="E15739" t="s">
        <v>777</v>
      </c>
      <c r="F15739" t="s">
        <v>777</v>
      </c>
      <c r="G15739" t="s">
        <v>44</v>
      </c>
      <c r="H15739" t="s">
        <v>374</v>
      </c>
      <c r="I15739">
        <v>12</v>
      </c>
      <c r="J15739">
        <v>1</v>
      </c>
      <c r="K15739">
        <v>8188</v>
      </c>
      <c r="L15739" t="s">
        <v>471</v>
      </c>
      <c r="M15739" s="2">
        <f>+Table3[[#This Row],[CHW]]/Table3[[#This Row],[Count of Airbill Number]]</f>
        <v>12</v>
      </c>
    </row>
    <row r="15740" spans="2:13">
      <c r="B15740" t="s">
        <v>20</v>
      </c>
      <c r="C15740" t="s">
        <v>472</v>
      </c>
      <c r="D15740" t="s">
        <v>22</v>
      </c>
      <c r="E15740" t="s">
        <v>776</v>
      </c>
      <c r="F15740" t="s">
        <v>776</v>
      </c>
      <c r="G15740" t="s">
        <v>212</v>
      </c>
      <c r="H15740" t="s">
        <v>103</v>
      </c>
      <c r="I15740">
        <v>12</v>
      </c>
      <c r="J15740">
        <v>2</v>
      </c>
      <c r="K15740">
        <v>8189</v>
      </c>
      <c r="L15740" t="s">
        <v>471</v>
      </c>
      <c r="M15740" s="2">
        <f>+Table3[[#This Row],[CHW]]/Table3[[#This Row],[Count of Airbill Number]]</f>
        <v>6</v>
      </c>
    </row>
    <row r="15741" spans="2:13">
      <c r="B15741" t="s">
        <v>20</v>
      </c>
      <c r="C15741" t="s">
        <v>472</v>
      </c>
      <c r="D15741" t="s">
        <v>22</v>
      </c>
      <c r="E15741" t="s">
        <v>776</v>
      </c>
      <c r="F15741" t="s">
        <v>776</v>
      </c>
      <c r="G15741" t="s">
        <v>85</v>
      </c>
      <c r="H15741" t="s">
        <v>40</v>
      </c>
      <c r="I15741">
        <v>12</v>
      </c>
      <c r="J15741">
        <v>2</v>
      </c>
      <c r="K15741">
        <v>8190</v>
      </c>
      <c r="L15741" t="s">
        <v>471</v>
      </c>
      <c r="M15741" s="2">
        <f>+Table3[[#This Row],[CHW]]/Table3[[#This Row],[Count of Airbill Number]]</f>
        <v>6</v>
      </c>
    </row>
    <row r="15742" spans="2:13">
      <c r="B15742" t="s">
        <v>20</v>
      </c>
      <c r="C15742" t="s">
        <v>472</v>
      </c>
      <c r="D15742" t="s">
        <v>22</v>
      </c>
      <c r="E15742" t="s">
        <v>776</v>
      </c>
      <c r="F15742" t="s">
        <v>776</v>
      </c>
      <c r="G15742" t="s">
        <v>193</v>
      </c>
      <c r="H15742" t="s">
        <v>85</v>
      </c>
      <c r="I15742">
        <v>12</v>
      </c>
      <c r="J15742">
        <v>1</v>
      </c>
      <c r="K15742">
        <v>8191</v>
      </c>
      <c r="L15742" t="s">
        <v>471</v>
      </c>
      <c r="M15742" s="2">
        <f>+Table3[[#This Row],[CHW]]/Table3[[#This Row],[Count of Airbill Number]]</f>
        <v>12</v>
      </c>
    </row>
    <row r="15743" spans="2:13">
      <c r="B15743" t="s">
        <v>20</v>
      </c>
      <c r="C15743" t="s">
        <v>472</v>
      </c>
      <c r="D15743" t="s">
        <v>22</v>
      </c>
      <c r="E15743" t="s">
        <v>778</v>
      </c>
      <c r="F15743" t="s">
        <v>777</v>
      </c>
      <c r="G15743" t="s">
        <v>73</v>
      </c>
      <c r="H15743" t="s">
        <v>259</v>
      </c>
      <c r="I15743">
        <v>12</v>
      </c>
      <c r="J15743">
        <v>1</v>
      </c>
      <c r="K15743">
        <v>8192</v>
      </c>
      <c r="L15743" t="s">
        <v>471</v>
      </c>
      <c r="M15743" s="2">
        <f>+Table3[[#This Row],[CHW]]/Table3[[#This Row],[Count of Airbill Number]]</f>
        <v>12</v>
      </c>
    </row>
    <row r="15744" spans="2:13">
      <c r="B15744" t="s">
        <v>20</v>
      </c>
      <c r="C15744" t="s">
        <v>472</v>
      </c>
      <c r="D15744" t="s">
        <v>22</v>
      </c>
      <c r="E15744" t="s">
        <v>778</v>
      </c>
      <c r="F15744" t="s">
        <v>776</v>
      </c>
      <c r="G15744" t="s">
        <v>636</v>
      </c>
      <c r="H15744" t="s">
        <v>39</v>
      </c>
      <c r="I15744">
        <v>12</v>
      </c>
      <c r="J15744">
        <v>1</v>
      </c>
      <c r="K15744">
        <v>8193</v>
      </c>
      <c r="L15744" t="s">
        <v>471</v>
      </c>
      <c r="M15744" s="2">
        <f>+Table3[[#This Row],[CHW]]/Table3[[#This Row],[Count of Airbill Number]]</f>
        <v>12</v>
      </c>
    </row>
    <row r="15745" spans="2:13">
      <c r="B15745" t="s">
        <v>20</v>
      </c>
      <c r="C15745" t="s">
        <v>472</v>
      </c>
      <c r="D15745" t="s">
        <v>22</v>
      </c>
      <c r="E15745" t="s">
        <v>778</v>
      </c>
      <c r="F15745" t="s">
        <v>778</v>
      </c>
      <c r="G15745" t="s">
        <v>636</v>
      </c>
      <c r="H15745" t="s">
        <v>86</v>
      </c>
      <c r="I15745">
        <v>12</v>
      </c>
      <c r="J15745">
        <v>1</v>
      </c>
      <c r="K15745">
        <v>8194</v>
      </c>
      <c r="L15745" t="s">
        <v>471</v>
      </c>
      <c r="M15745" s="2">
        <f>+Table3[[#This Row],[CHW]]/Table3[[#This Row],[Count of Airbill Number]]</f>
        <v>12</v>
      </c>
    </row>
    <row r="15746" spans="2:13">
      <c r="B15746" t="s">
        <v>20</v>
      </c>
      <c r="C15746" t="s">
        <v>472</v>
      </c>
      <c r="D15746" t="s">
        <v>22</v>
      </c>
      <c r="E15746" t="s">
        <v>777</v>
      </c>
      <c r="F15746" t="s">
        <v>777</v>
      </c>
      <c r="G15746" t="s">
        <v>205</v>
      </c>
      <c r="H15746" t="s">
        <v>481</v>
      </c>
      <c r="I15746">
        <v>12</v>
      </c>
      <c r="J15746">
        <v>1</v>
      </c>
      <c r="K15746">
        <v>8195</v>
      </c>
      <c r="L15746" t="s">
        <v>471</v>
      </c>
      <c r="M15746" s="2">
        <f>+Table3[[#This Row],[CHW]]/Table3[[#This Row],[Count of Airbill Number]]</f>
        <v>12</v>
      </c>
    </row>
    <row r="15747" spans="2:13">
      <c r="B15747" t="s">
        <v>20</v>
      </c>
      <c r="C15747" t="s">
        <v>472</v>
      </c>
      <c r="D15747" t="s">
        <v>22</v>
      </c>
      <c r="E15747" t="s">
        <v>778</v>
      </c>
      <c r="F15747" t="s">
        <v>778</v>
      </c>
      <c r="G15747" t="s">
        <v>248</v>
      </c>
      <c r="H15747" t="s">
        <v>51</v>
      </c>
      <c r="I15747">
        <v>12</v>
      </c>
      <c r="J15747">
        <v>1</v>
      </c>
      <c r="K15747">
        <v>8196</v>
      </c>
      <c r="L15747" t="s">
        <v>471</v>
      </c>
      <c r="M15747" s="2">
        <f>+Table3[[#This Row],[CHW]]/Table3[[#This Row],[Count of Airbill Number]]</f>
        <v>12</v>
      </c>
    </row>
    <row r="15748" spans="2:13">
      <c r="B15748" t="s">
        <v>20</v>
      </c>
      <c r="C15748" t="s">
        <v>472</v>
      </c>
      <c r="D15748" t="s">
        <v>22</v>
      </c>
      <c r="E15748" t="s">
        <v>776</v>
      </c>
      <c r="F15748" t="s">
        <v>776</v>
      </c>
      <c r="G15748" t="s">
        <v>32</v>
      </c>
      <c r="H15748" t="s">
        <v>195</v>
      </c>
      <c r="I15748">
        <v>12</v>
      </c>
      <c r="J15748">
        <v>1</v>
      </c>
      <c r="K15748">
        <v>8197</v>
      </c>
      <c r="L15748" t="s">
        <v>471</v>
      </c>
      <c r="M15748" s="2">
        <f>+Table3[[#This Row],[CHW]]/Table3[[#This Row],[Count of Airbill Number]]</f>
        <v>12</v>
      </c>
    </row>
    <row r="15749" spans="2:13">
      <c r="B15749" t="s">
        <v>20</v>
      </c>
      <c r="C15749" t="s">
        <v>472</v>
      </c>
      <c r="D15749" t="s">
        <v>22</v>
      </c>
      <c r="E15749" t="s">
        <v>776</v>
      </c>
      <c r="F15749" t="s">
        <v>776</v>
      </c>
      <c r="G15749" t="s">
        <v>32</v>
      </c>
      <c r="H15749" t="s">
        <v>75</v>
      </c>
      <c r="I15749">
        <v>12</v>
      </c>
      <c r="J15749">
        <v>1</v>
      </c>
      <c r="K15749">
        <v>8198</v>
      </c>
      <c r="L15749" t="s">
        <v>471</v>
      </c>
      <c r="M15749" s="2">
        <f>+Table3[[#This Row],[CHW]]/Table3[[#This Row],[Count of Airbill Number]]</f>
        <v>12</v>
      </c>
    </row>
    <row r="15750" spans="2:13">
      <c r="B15750" t="s">
        <v>20</v>
      </c>
      <c r="C15750" t="s">
        <v>472</v>
      </c>
      <c r="D15750" t="s">
        <v>22</v>
      </c>
      <c r="E15750" t="s">
        <v>776</v>
      </c>
      <c r="F15750" t="s">
        <v>776</v>
      </c>
      <c r="G15750" t="s">
        <v>32</v>
      </c>
      <c r="H15750" t="s">
        <v>187</v>
      </c>
      <c r="I15750">
        <v>12</v>
      </c>
      <c r="J15750">
        <v>1</v>
      </c>
      <c r="K15750">
        <v>8199</v>
      </c>
      <c r="L15750" t="s">
        <v>471</v>
      </c>
      <c r="M15750" s="2">
        <f>+Table3[[#This Row],[CHW]]/Table3[[#This Row],[Count of Airbill Number]]</f>
        <v>12</v>
      </c>
    </row>
    <row r="15751" spans="2:13">
      <c r="B15751" t="s">
        <v>20</v>
      </c>
      <c r="C15751" t="s">
        <v>472</v>
      </c>
      <c r="D15751" t="s">
        <v>22</v>
      </c>
      <c r="E15751" t="s">
        <v>778</v>
      </c>
      <c r="F15751" t="s">
        <v>777</v>
      </c>
      <c r="G15751" t="s">
        <v>291</v>
      </c>
      <c r="H15751" t="s">
        <v>44</v>
      </c>
      <c r="I15751">
        <v>12</v>
      </c>
      <c r="J15751">
        <v>1</v>
      </c>
      <c r="K15751">
        <v>8200</v>
      </c>
      <c r="L15751" t="s">
        <v>471</v>
      </c>
      <c r="M15751" s="2">
        <f>+Table3[[#This Row],[CHW]]/Table3[[#This Row],[Count of Airbill Number]]</f>
        <v>12</v>
      </c>
    </row>
    <row r="15752" spans="2:13">
      <c r="B15752" t="s">
        <v>20</v>
      </c>
      <c r="C15752" t="s">
        <v>472</v>
      </c>
      <c r="D15752" t="s">
        <v>22</v>
      </c>
      <c r="E15752" t="s">
        <v>777</v>
      </c>
      <c r="F15752" t="s">
        <v>776</v>
      </c>
      <c r="G15752" t="s">
        <v>227</v>
      </c>
      <c r="H15752" t="s">
        <v>66</v>
      </c>
      <c r="I15752">
        <v>12</v>
      </c>
      <c r="J15752">
        <v>1</v>
      </c>
      <c r="K15752">
        <v>8201</v>
      </c>
      <c r="L15752" t="s">
        <v>471</v>
      </c>
      <c r="M15752" s="2">
        <f>+Table3[[#This Row],[CHW]]/Table3[[#This Row],[Count of Airbill Number]]</f>
        <v>12</v>
      </c>
    </row>
    <row r="15753" spans="2:13">
      <c r="B15753" t="s">
        <v>20</v>
      </c>
      <c r="C15753" t="s">
        <v>472</v>
      </c>
      <c r="D15753" t="s">
        <v>22</v>
      </c>
      <c r="E15753" t="s">
        <v>777</v>
      </c>
      <c r="F15753" t="s">
        <v>777</v>
      </c>
      <c r="G15753" t="s">
        <v>517</v>
      </c>
      <c r="H15753" t="s">
        <v>551</v>
      </c>
      <c r="I15753">
        <v>12</v>
      </c>
      <c r="J15753">
        <v>1</v>
      </c>
      <c r="K15753">
        <v>8202</v>
      </c>
      <c r="L15753" t="s">
        <v>471</v>
      </c>
      <c r="M15753" s="2">
        <f>+Table3[[#This Row],[CHW]]/Table3[[#This Row],[Count of Airbill Number]]</f>
        <v>12</v>
      </c>
    </row>
    <row r="15754" spans="2:13">
      <c r="B15754" t="s">
        <v>20</v>
      </c>
      <c r="C15754" t="s">
        <v>472</v>
      </c>
      <c r="D15754" t="s">
        <v>22</v>
      </c>
      <c r="E15754" t="s">
        <v>778</v>
      </c>
      <c r="F15754" t="s">
        <v>778</v>
      </c>
      <c r="G15754" t="s">
        <v>250</v>
      </c>
      <c r="H15754" t="s">
        <v>353</v>
      </c>
      <c r="I15754">
        <v>12</v>
      </c>
      <c r="J15754">
        <v>3</v>
      </c>
      <c r="K15754">
        <v>8203</v>
      </c>
      <c r="L15754" t="s">
        <v>471</v>
      </c>
      <c r="M15754" s="2">
        <f>+Table3[[#This Row],[CHW]]/Table3[[#This Row],[Count of Airbill Number]]</f>
        <v>4</v>
      </c>
    </row>
    <row r="15755" spans="2:13">
      <c r="B15755" t="s">
        <v>20</v>
      </c>
      <c r="C15755" t="s">
        <v>472</v>
      </c>
      <c r="D15755" t="s">
        <v>22</v>
      </c>
      <c r="E15755" t="s">
        <v>776</v>
      </c>
      <c r="F15755" t="s">
        <v>776</v>
      </c>
      <c r="G15755" t="s">
        <v>614</v>
      </c>
      <c r="H15755" t="s">
        <v>116</v>
      </c>
      <c r="I15755">
        <v>12</v>
      </c>
      <c r="J15755">
        <v>2</v>
      </c>
      <c r="K15755">
        <v>8204</v>
      </c>
      <c r="L15755" t="s">
        <v>471</v>
      </c>
      <c r="M15755" s="2">
        <f>+Table3[[#This Row],[CHW]]/Table3[[#This Row],[Count of Airbill Number]]</f>
        <v>6</v>
      </c>
    </row>
    <row r="15756" spans="2:13">
      <c r="B15756" t="s">
        <v>20</v>
      </c>
      <c r="C15756" t="s">
        <v>472</v>
      </c>
      <c r="D15756" t="s">
        <v>22</v>
      </c>
      <c r="E15756" t="s">
        <v>776</v>
      </c>
      <c r="F15756" t="s">
        <v>776</v>
      </c>
      <c r="G15756" t="s">
        <v>189</v>
      </c>
      <c r="H15756" t="s">
        <v>32</v>
      </c>
      <c r="I15756">
        <v>12</v>
      </c>
      <c r="J15756">
        <v>1</v>
      </c>
      <c r="K15756">
        <v>8205</v>
      </c>
      <c r="L15756" t="s">
        <v>471</v>
      </c>
      <c r="M15756" s="2">
        <f>+Table3[[#This Row],[CHW]]/Table3[[#This Row],[Count of Airbill Number]]</f>
        <v>12</v>
      </c>
    </row>
    <row r="15757" spans="2:13">
      <c r="B15757" t="s">
        <v>20</v>
      </c>
      <c r="C15757" t="s">
        <v>472</v>
      </c>
      <c r="D15757" t="s">
        <v>22</v>
      </c>
      <c r="E15757" t="s">
        <v>777</v>
      </c>
      <c r="F15757" t="s">
        <v>777</v>
      </c>
      <c r="G15757" t="s">
        <v>552</v>
      </c>
      <c r="H15757" t="s">
        <v>259</v>
      </c>
      <c r="I15757">
        <v>12</v>
      </c>
      <c r="J15757">
        <v>1</v>
      </c>
      <c r="K15757">
        <v>8206</v>
      </c>
      <c r="L15757" t="s">
        <v>471</v>
      </c>
      <c r="M15757" s="2">
        <f>+Table3[[#This Row],[CHW]]/Table3[[#This Row],[Count of Airbill Number]]</f>
        <v>12</v>
      </c>
    </row>
    <row r="15758" spans="2:13">
      <c r="B15758" t="s">
        <v>20</v>
      </c>
      <c r="C15758" t="s">
        <v>472</v>
      </c>
      <c r="D15758" t="s">
        <v>22</v>
      </c>
      <c r="E15758" t="s">
        <v>776</v>
      </c>
      <c r="F15758" t="s">
        <v>778</v>
      </c>
      <c r="G15758" t="s">
        <v>59</v>
      </c>
      <c r="H15758" t="s">
        <v>171</v>
      </c>
      <c r="I15758">
        <v>12</v>
      </c>
      <c r="J15758">
        <v>1</v>
      </c>
      <c r="K15758">
        <v>8207</v>
      </c>
      <c r="L15758" t="s">
        <v>471</v>
      </c>
      <c r="M15758" s="2">
        <f>+Table3[[#This Row],[CHW]]/Table3[[#This Row],[Count of Airbill Number]]</f>
        <v>12</v>
      </c>
    </row>
    <row r="15759" spans="2:13">
      <c r="B15759" t="s">
        <v>20</v>
      </c>
      <c r="C15759" t="s">
        <v>472</v>
      </c>
      <c r="D15759" t="s">
        <v>22</v>
      </c>
      <c r="E15759" t="s">
        <v>776</v>
      </c>
      <c r="F15759" t="s">
        <v>776</v>
      </c>
      <c r="G15759" t="s">
        <v>49</v>
      </c>
      <c r="H15759" t="s">
        <v>94</v>
      </c>
      <c r="I15759">
        <v>12</v>
      </c>
      <c r="J15759">
        <v>1</v>
      </c>
      <c r="K15759">
        <v>8208</v>
      </c>
      <c r="L15759" t="s">
        <v>471</v>
      </c>
      <c r="M15759" s="2">
        <f>+Table3[[#This Row],[CHW]]/Table3[[#This Row],[Count of Airbill Number]]</f>
        <v>12</v>
      </c>
    </row>
    <row r="15760" spans="2:13">
      <c r="B15760" t="s">
        <v>20</v>
      </c>
      <c r="C15760" t="s">
        <v>472</v>
      </c>
      <c r="D15760" t="s">
        <v>22</v>
      </c>
      <c r="E15760" t="s">
        <v>778</v>
      </c>
      <c r="F15760" t="s">
        <v>778</v>
      </c>
      <c r="G15760" t="s">
        <v>405</v>
      </c>
      <c r="H15760" t="s">
        <v>267</v>
      </c>
      <c r="I15760">
        <v>12</v>
      </c>
      <c r="J15760">
        <v>1</v>
      </c>
      <c r="K15760">
        <v>8209</v>
      </c>
      <c r="L15760" t="s">
        <v>471</v>
      </c>
      <c r="M15760" s="2">
        <f>+Table3[[#This Row],[CHW]]/Table3[[#This Row],[Count of Airbill Number]]</f>
        <v>12</v>
      </c>
    </row>
    <row r="15761" spans="2:13">
      <c r="B15761" t="s">
        <v>20</v>
      </c>
      <c r="C15761" t="s">
        <v>472</v>
      </c>
      <c r="D15761" t="s">
        <v>22</v>
      </c>
      <c r="E15761" t="s">
        <v>778</v>
      </c>
      <c r="F15761" t="s">
        <v>778</v>
      </c>
      <c r="G15761" t="s">
        <v>547</v>
      </c>
      <c r="H15761" t="s">
        <v>150</v>
      </c>
      <c r="I15761">
        <v>12</v>
      </c>
      <c r="J15761">
        <v>1</v>
      </c>
      <c r="K15761">
        <v>8210</v>
      </c>
      <c r="L15761" t="s">
        <v>471</v>
      </c>
      <c r="M15761" s="2">
        <f>+Table3[[#This Row],[CHW]]/Table3[[#This Row],[Count of Airbill Number]]</f>
        <v>12</v>
      </c>
    </row>
    <row r="15762" spans="2:13">
      <c r="B15762" t="s">
        <v>20</v>
      </c>
      <c r="C15762" t="s">
        <v>472</v>
      </c>
      <c r="D15762" t="s">
        <v>22</v>
      </c>
      <c r="E15762" t="s">
        <v>778</v>
      </c>
      <c r="F15762" t="s">
        <v>778</v>
      </c>
      <c r="G15762" t="s">
        <v>621</v>
      </c>
      <c r="H15762" t="s">
        <v>86</v>
      </c>
      <c r="I15762">
        <v>12</v>
      </c>
      <c r="J15762">
        <v>1</v>
      </c>
      <c r="K15762">
        <v>8211</v>
      </c>
      <c r="L15762" t="s">
        <v>471</v>
      </c>
      <c r="M15762" s="2">
        <f>+Table3[[#This Row],[CHW]]/Table3[[#This Row],[Count of Airbill Number]]</f>
        <v>12</v>
      </c>
    </row>
    <row r="15763" spans="2:13">
      <c r="B15763" t="s">
        <v>20</v>
      </c>
      <c r="C15763" t="s">
        <v>472</v>
      </c>
      <c r="D15763" t="s">
        <v>22</v>
      </c>
      <c r="E15763" t="s">
        <v>777</v>
      </c>
      <c r="F15763" t="s">
        <v>778</v>
      </c>
      <c r="G15763" t="s">
        <v>29</v>
      </c>
      <c r="H15763" t="s">
        <v>109</v>
      </c>
      <c r="I15763">
        <v>12</v>
      </c>
      <c r="J15763">
        <v>1</v>
      </c>
      <c r="K15763">
        <v>8212</v>
      </c>
      <c r="L15763" t="s">
        <v>471</v>
      </c>
      <c r="M15763" s="2">
        <f>+Table3[[#This Row],[CHW]]/Table3[[#This Row],[Count of Airbill Number]]</f>
        <v>12</v>
      </c>
    </row>
    <row r="15764" spans="2:13">
      <c r="B15764" t="s">
        <v>20</v>
      </c>
      <c r="C15764" t="s">
        <v>472</v>
      </c>
      <c r="D15764" t="s">
        <v>22</v>
      </c>
      <c r="E15764" t="s">
        <v>778</v>
      </c>
      <c r="F15764" t="s">
        <v>778</v>
      </c>
      <c r="G15764" t="s">
        <v>99</v>
      </c>
      <c r="H15764" t="s">
        <v>81</v>
      </c>
      <c r="I15764">
        <v>12</v>
      </c>
      <c r="J15764">
        <v>1</v>
      </c>
      <c r="K15764">
        <v>8213</v>
      </c>
      <c r="L15764" t="s">
        <v>471</v>
      </c>
      <c r="M15764" s="2">
        <f>+Table3[[#This Row],[CHW]]/Table3[[#This Row],[Count of Airbill Number]]</f>
        <v>12</v>
      </c>
    </row>
    <row r="15765" spans="2:13">
      <c r="B15765" t="s">
        <v>20</v>
      </c>
      <c r="C15765" t="s">
        <v>472</v>
      </c>
      <c r="D15765" t="s">
        <v>22</v>
      </c>
      <c r="E15765" t="s">
        <v>778</v>
      </c>
      <c r="F15765" t="s">
        <v>778</v>
      </c>
      <c r="G15765" t="s">
        <v>333</v>
      </c>
      <c r="H15765" t="s">
        <v>124</v>
      </c>
      <c r="I15765">
        <v>12</v>
      </c>
      <c r="J15765">
        <v>1</v>
      </c>
      <c r="K15765">
        <v>8214</v>
      </c>
      <c r="L15765" t="s">
        <v>471</v>
      </c>
      <c r="M15765" s="2">
        <f>+Table3[[#This Row],[CHW]]/Table3[[#This Row],[Count of Airbill Number]]</f>
        <v>12</v>
      </c>
    </row>
    <row r="15766" spans="2:13">
      <c r="B15766" t="s">
        <v>20</v>
      </c>
      <c r="C15766" t="s">
        <v>472</v>
      </c>
      <c r="D15766" t="s">
        <v>22</v>
      </c>
      <c r="E15766" t="s">
        <v>777</v>
      </c>
      <c r="F15766" t="s">
        <v>777</v>
      </c>
      <c r="G15766" t="s">
        <v>551</v>
      </c>
      <c r="H15766" t="s">
        <v>738</v>
      </c>
      <c r="I15766">
        <v>12</v>
      </c>
      <c r="J15766">
        <v>1</v>
      </c>
      <c r="K15766">
        <v>8215</v>
      </c>
      <c r="L15766" t="s">
        <v>471</v>
      </c>
      <c r="M15766" s="2">
        <f>+Table3[[#This Row],[CHW]]/Table3[[#This Row],[Count of Airbill Number]]</f>
        <v>12</v>
      </c>
    </row>
    <row r="15767" spans="2:13">
      <c r="B15767" t="s">
        <v>20</v>
      </c>
      <c r="C15767" t="s">
        <v>472</v>
      </c>
      <c r="D15767" t="s">
        <v>22</v>
      </c>
      <c r="E15767" t="s">
        <v>776</v>
      </c>
      <c r="F15767" t="s">
        <v>776</v>
      </c>
      <c r="G15767" t="s">
        <v>211</v>
      </c>
      <c r="H15767" t="s">
        <v>745</v>
      </c>
      <c r="I15767">
        <v>12</v>
      </c>
      <c r="J15767">
        <v>1</v>
      </c>
      <c r="K15767">
        <v>8216</v>
      </c>
      <c r="L15767" t="s">
        <v>471</v>
      </c>
      <c r="M15767" s="2">
        <f>+Table3[[#This Row],[CHW]]/Table3[[#This Row],[Count of Airbill Number]]</f>
        <v>12</v>
      </c>
    </row>
    <row r="15768" spans="2:13">
      <c r="B15768" t="s">
        <v>20</v>
      </c>
      <c r="C15768" t="s">
        <v>472</v>
      </c>
      <c r="D15768" t="s">
        <v>22</v>
      </c>
      <c r="E15768" t="s">
        <v>776</v>
      </c>
      <c r="F15768" t="s">
        <v>777</v>
      </c>
      <c r="G15768" t="s">
        <v>216</v>
      </c>
      <c r="H15768" t="s">
        <v>38</v>
      </c>
      <c r="I15768">
        <v>12</v>
      </c>
      <c r="J15768">
        <v>1</v>
      </c>
      <c r="K15768">
        <v>8217</v>
      </c>
      <c r="L15768" t="s">
        <v>471</v>
      </c>
      <c r="M15768" s="2">
        <f>+Table3[[#This Row],[CHW]]/Table3[[#This Row],[Count of Airbill Number]]</f>
        <v>12</v>
      </c>
    </row>
    <row r="15769" spans="2:13">
      <c r="B15769" t="s">
        <v>20</v>
      </c>
      <c r="C15769" t="s">
        <v>472</v>
      </c>
      <c r="D15769" t="s">
        <v>22</v>
      </c>
      <c r="E15769" t="s">
        <v>776</v>
      </c>
      <c r="F15769" t="s">
        <v>778</v>
      </c>
      <c r="G15769" t="s">
        <v>216</v>
      </c>
      <c r="H15769" t="s">
        <v>206</v>
      </c>
      <c r="I15769">
        <v>12</v>
      </c>
      <c r="J15769">
        <v>1</v>
      </c>
      <c r="K15769">
        <v>8218</v>
      </c>
      <c r="L15769" t="s">
        <v>471</v>
      </c>
      <c r="M15769" s="2">
        <f>+Table3[[#This Row],[CHW]]/Table3[[#This Row],[Count of Airbill Number]]</f>
        <v>12</v>
      </c>
    </row>
    <row r="15770" spans="2:13">
      <c r="B15770" t="s">
        <v>20</v>
      </c>
      <c r="C15770" t="s">
        <v>472</v>
      </c>
      <c r="D15770" t="s">
        <v>22</v>
      </c>
      <c r="E15770" t="s">
        <v>776</v>
      </c>
      <c r="F15770" t="s">
        <v>778</v>
      </c>
      <c r="G15770" t="s">
        <v>216</v>
      </c>
      <c r="H15770" t="s">
        <v>81</v>
      </c>
      <c r="I15770">
        <v>12</v>
      </c>
      <c r="J15770">
        <v>1</v>
      </c>
      <c r="K15770">
        <v>8219</v>
      </c>
      <c r="L15770" t="s">
        <v>471</v>
      </c>
      <c r="M15770" s="2">
        <f>+Table3[[#This Row],[CHW]]/Table3[[#This Row],[Count of Airbill Number]]</f>
        <v>12</v>
      </c>
    </row>
    <row r="15771" spans="2:13">
      <c r="B15771" t="s">
        <v>20</v>
      </c>
      <c r="C15771" t="s">
        <v>472</v>
      </c>
      <c r="D15771" t="s">
        <v>22</v>
      </c>
      <c r="E15771" t="s">
        <v>776</v>
      </c>
      <c r="F15771" t="s">
        <v>778</v>
      </c>
      <c r="G15771" t="s">
        <v>216</v>
      </c>
      <c r="H15771" t="s">
        <v>311</v>
      </c>
      <c r="I15771">
        <v>12</v>
      </c>
      <c r="J15771">
        <v>1</v>
      </c>
      <c r="K15771">
        <v>8220</v>
      </c>
      <c r="L15771" t="s">
        <v>471</v>
      </c>
      <c r="M15771" s="2">
        <f>+Table3[[#This Row],[CHW]]/Table3[[#This Row],[Count of Airbill Number]]</f>
        <v>12</v>
      </c>
    </row>
    <row r="15772" spans="2:13">
      <c r="B15772" t="s">
        <v>20</v>
      </c>
      <c r="C15772" t="s">
        <v>472</v>
      </c>
      <c r="D15772" t="s">
        <v>22</v>
      </c>
      <c r="E15772" t="s">
        <v>776</v>
      </c>
      <c r="F15772" t="s">
        <v>777</v>
      </c>
      <c r="G15772" t="s">
        <v>216</v>
      </c>
      <c r="H15772" t="s">
        <v>489</v>
      </c>
      <c r="I15772">
        <v>12</v>
      </c>
      <c r="J15772">
        <v>1</v>
      </c>
      <c r="K15772">
        <v>8221</v>
      </c>
      <c r="L15772" t="s">
        <v>471</v>
      </c>
      <c r="M15772" s="2">
        <f>+Table3[[#This Row],[CHW]]/Table3[[#This Row],[Count of Airbill Number]]</f>
        <v>12</v>
      </c>
    </row>
    <row r="15773" spans="2:13">
      <c r="B15773" t="s">
        <v>20</v>
      </c>
      <c r="C15773" t="s">
        <v>472</v>
      </c>
      <c r="D15773" t="s">
        <v>22</v>
      </c>
      <c r="E15773" t="s">
        <v>778</v>
      </c>
      <c r="F15773" t="s">
        <v>778</v>
      </c>
      <c r="G15773" t="s">
        <v>194</v>
      </c>
      <c r="H15773" t="s">
        <v>210</v>
      </c>
      <c r="I15773">
        <v>12</v>
      </c>
      <c r="J15773">
        <v>1</v>
      </c>
      <c r="K15773">
        <v>8222</v>
      </c>
      <c r="L15773" t="s">
        <v>471</v>
      </c>
      <c r="M15773" s="2">
        <f>+Table3[[#This Row],[CHW]]/Table3[[#This Row],[Count of Airbill Number]]</f>
        <v>12</v>
      </c>
    </row>
    <row r="15774" spans="2:13">
      <c r="B15774" t="s">
        <v>20</v>
      </c>
      <c r="C15774" t="s">
        <v>472</v>
      </c>
      <c r="D15774" t="s">
        <v>22</v>
      </c>
      <c r="E15774" t="s">
        <v>778</v>
      </c>
      <c r="F15774" t="s">
        <v>778</v>
      </c>
      <c r="G15774" t="s">
        <v>194</v>
      </c>
      <c r="H15774" t="s">
        <v>81</v>
      </c>
      <c r="I15774">
        <v>12</v>
      </c>
      <c r="J15774">
        <v>1</v>
      </c>
      <c r="K15774">
        <v>8223</v>
      </c>
      <c r="L15774" t="s">
        <v>471</v>
      </c>
      <c r="M15774" s="2">
        <f>+Table3[[#This Row],[CHW]]/Table3[[#This Row],[Count of Airbill Number]]</f>
        <v>12</v>
      </c>
    </row>
    <row r="15775" spans="2:13">
      <c r="B15775" t="s">
        <v>20</v>
      </c>
      <c r="C15775" t="s">
        <v>472</v>
      </c>
      <c r="D15775" t="s">
        <v>36</v>
      </c>
      <c r="E15775" t="s">
        <v>778</v>
      </c>
      <c r="F15775" t="s">
        <v>778</v>
      </c>
      <c r="G15775" t="s">
        <v>113</v>
      </c>
      <c r="H15775" t="s">
        <v>210</v>
      </c>
      <c r="I15775">
        <v>12</v>
      </c>
      <c r="J15775">
        <v>1</v>
      </c>
      <c r="K15775">
        <v>8224</v>
      </c>
      <c r="L15775" t="s">
        <v>471</v>
      </c>
      <c r="M15775" s="2">
        <f>+Table3[[#This Row],[CHW]]/Table3[[#This Row],[Count of Airbill Number]]</f>
        <v>12</v>
      </c>
    </row>
    <row r="15776" spans="2:13">
      <c r="B15776" t="s">
        <v>20</v>
      </c>
      <c r="C15776" t="s">
        <v>472</v>
      </c>
      <c r="D15776" t="s">
        <v>36</v>
      </c>
      <c r="E15776" t="s">
        <v>777</v>
      </c>
      <c r="F15776" t="s">
        <v>777</v>
      </c>
      <c r="G15776" t="s">
        <v>374</v>
      </c>
      <c r="H15776" t="s">
        <v>290</v>
      </c>
      <c r="I15776">
        <v>12</v>
      </c>
      <c r="J15776">
        <v>1</v>
      </c>
      <c r="K15776">
        <v>8225</v>
      </c>
      <c r="L15776" t="s">
        <v>471</v>
      </c>
      <c r="M15776" s="2">
        <f>+Table3[[#This Row],[CHW]]/Table3[[#This Row],[Count of Airbill Number]]</f>
        <v>12</v>
      </c>
    </row>
    <row r="15777" spans="2:13">
      <c r="B15777" t="s">
        <v>20</v>
      </c>
      <c r="C15777" t="s">
        <v>472</v>
      </c>
      <c r="D15777" t="s">
        <v>36</v>
      </c>
      <c r="E15777" t="s">
        <v>777</v>
      </c>
      <c r="F15777" t="s">
        <v>777</v>
      </c>
      <c r="G15777" t="s">
        <v>290</v>
      </c>
      <c r="H15777" t="s">
        <v>274</v>
      </c>
      <c r="I15777">
        <v>12</v>
      </c>
      <c r="J15777">
        <v>1</v>
      </c>
      <c r="K15777">
        <v>8226</v>
      </c>
      <c r="L15777" t="s">
        <v>471</v>
      </c>
      <c r="M15777" s="2">
        <f>+Table3[[#This Row],[CHW]]/Table3[[#This Row],[Count of Airbill Number]]</f>
        <v>12</v>
      </c>
    </row>
    <row r="15778" spans="2:13">
      <c r="B15778" t="s">
        <v>20</v>
      </c>
      <c r="C15778" t="s">
        <v>472</v>
      </c>
      <c r="D15778" t="s">
        <v>36</v>
      </c>
      <c r="E15778" t="s">
        <v>778</v>
      </c>
      <c r="F15778" t="s">
        <v>778</v>
      </c>
      <c r="G15778" t="s">
        <v>539</v>
      </c>
      <c r="H15778" t="s">
        <v>86</v>
      </c>
      <c r="I15778">
        <v>12</v>
      </c>
      <c r="J15778">
        <v>2</v>
      </c>
      <c r="K15778">
        <v>8227</v>
      </c>
      <c r="L15778" t="s">
        <v>471</v>
      </c>
      <c r="M15778" s="2">
        <f>+Table3[[#This Row],[CHW]]/Table3[[#This Row],[Count of Airbill Number]]</f>
        <v>6</v>
      </c>
    </row>
    <row r="15779" spans="2:13">
      <c r="B15779" t="s">
        <v>20</v>
      </c>
      <c r="C15779" t="s">
        <v>472</v>
      </c>
      <c r="D15779" t="s">
        <v>36</v>
      </c>
      <c r="E15779" t="s">
        <v>778</v>
      </c>
      <c r="F15779" t="s">
        <v>776</v>
      </c>
      <c r="G15779" t="s">
        <v>457</v>
      </c>
      <c r="H15779" t="s">
        <v>66</v>
      </c>
      <c r="I15779">
        <v>12</v>
      </c>
      <c r="J15779">
        <v>1</v>
      </c>
      <c r="K15779">
        <v>8228</v>
      </c>
      <c r="L15779" t="s">
        <v>471</v>
      </c>
      <c r="M15779" s="2">
        <f>+Table3[[#This Row],[CHW]]/Table3[[#This Row],[Count of Airbill Number]]</f>
        <v>12</v>
      </c>
    </row>
    <row r="15780" spans="2:13">
      <c r="B15780" t="s">
        <v>20</v>
      </c>
      <c r="C15780" t="s">
        <v>472</v>
      </c>
      <c r="D15780" t="s">
        <v>36</v>
      </c>
      <c r="E15780" t="s">
        <v>778</v>
      </c>
      <c r="F15780" t="s">
        <v>776</v>
      </c>
      <c r="G15780" t="s">
        <v>457</v>
      </c>
      <c r="H15780" t="s">
        <v>37</v>
      </c>
      <c r="I15780">
        <v>12</v>
      </c>
      <c r="J15780">
        <v>1</v>
      </c>
      <c r="K15780">
        <v>8229</v>
      </c>
      <c r="L15780" t="s">
        <v>471</v>
      </c>
      <c r="M15780" s="2">
        <f>+Table3[[#This Row],[CHW]]/Table3[[#This Row],[Count of Airbill Number]]</f>
        <v>12</v>
      </c>
    </row>
    <row r="15781" spans="2:13">
      <c r="B15781" t="s">
        <v>20</v>
      </c>
      <c r="C15781" t="s">
        <v>21</v>
      </c>
      <c r="D15781" t="s">
        <v>22</v>
      </c>
      <c r="E15781" t="s">
        <v>776</v>
      </c>
      <c r="F15781" t="s">
        <v>777</v>
      </c>
      <c r="G15781" t="s">
        <v>32</v>
      </c>
      <c r="H15781" t="s">
        <v>162</v>
      </c>
      <c r="I15781">
        <v>11.81</v>
      </c>
      <c r="J15781">
        <v>7</v>
      </c>
      <c r="K15781">
        <v>8230</v>
      </c>
      <c r="L15781" t="s">
        <v>471</v>
      </c>
      <c r="M15781" s="2">
        <f>+Table3[[#This Row],[CHW]]/Table3[[#This Row],[Count of Airbill Number]]</f>
        <v>1.6871428571428573</v>
      </c>
    </row>
    <row r="15782" spans="2:13">
      <c r="B15782" t="s">
        <v>35</v>
      </c>
      <c r="C15782" t="s">
        <v>472</v>
      </c>
      <c r="D15782" t="s">
        <v>36</v>
      </c>
      <c r="E15782" t="s">
        <v>776</v>
      </c>
      <c r="F15782" t="s">
        <v>776</v>
      </c>
      <c r="G15782" t="s">
        <v>37</v>
      </c>
      <c r="H15782" t="s">
        <v>296</v>
      </c>
      <c r="I15782">
        <v>11.8</v>
      </c>
      <c r="J15782">
        <v>3</v>
      </c>
      <c r="K15782">
        <v>8231</v>
      </c>
      <c r="L15782" t="s">
        <v>471</v>
      </c>
      <c r="M15782" s="2">
        <f>+Table3[[#This Row],[CHW]]/Table3[[#This Row],[Count of Airbill Number]]</f>
        <v>3.9333333333333336</v>
      </c>
    </row>
    <row r="15783" spans="2:13">
      <c r="B15783" t="s">
        <v>20</v>
      </c>
      <c r="C15783" t="s">
        <v>472</v>
      </c>
      <c r="D15783" t="s">
        <v>22</v>
      </c>
      <c r="E15783" t="s">
        <v>778</v>
      </c>
      <c r="F15783" t="s">
        <v>778</v>
      </c>
      <c r="G15783" t="s">
        <v>112</v>
      </c>
      <c r="H15783" t="s">
        <v>248</v>
      </c>
      <c r="I15783">
        <v>11.8</v>
      </c>
      <c r="J15783">
        <v>1</v>
      </c>
      <c r="K15783">
        <v>8232</v>
      </c>
      <c r="L15783" t="s">
        <v>471</v>
      </c>
      <c r="M15783" s="2">
        <f>+Table3[[#This Row],[CHW]]/Table3[[#This Row],[Count of Airbill Number]]</f>
        <v>11.8</v>
      </c>
    </row>
    <row r="15784" spans="2:13">
      <c r="B15784" t="s">
        <v>20</v>
      </c>
      <c r="C15784" t="s">
        <v>472</v>
      </c>
      <c r="D15784" t="s">
        <v>22</v>
      </c>
      <c r="E15784" t="s">
        <v>776</v>
      </c>
      <c r="F15784" t="s">
        <v>776</v>
      </c>
      <c r="G15784" t="s">
        <v>85</v>
      </c>
      <c r="H15784" t="s">
        <v>191</v>
      </c>
      <c r="I15784">
        <v>11.8</v>
      </c>
      <c r="J15784">
        <v>1</v>
      </c>
      <c r="K15784">
        <v>8233</v>
      </c>
      <c r="L15784" t="s">
        <v>471</v>
      </c>
      <c r="M15784" s="2">
        <f>+Table3[[#This Row],[CHW]]/Table3[[#This Row],[Count of Airbill Number]]</f>
        <v>11.8</v>
      </c>
    </row>
    <row r="15785" spans="2:13">
      <c r="B15785" t="s">
        <v>20</v>
      </c>
      <c r="C15785" t="s">
        <v>472</v>
      </c>
      <c r="D15785" t="s">
        <v>22</v>
      </c>
      <c r="E15785" t="s">
        <v>776</v>
      </c>
      <c r="F15785" t="s">
        <v>776</v>
      </c>
      <c r="G15785" t="s">
        <v>85</v>
      </c>
      <c r="H15785" t="s">
        <v>111</v>
      </c>
      <c r="I15785">
        <v>11.8</v>
      </c>
      <c r="J15785">
        <v>1</v>
      </c>
      <c r="K15785">
        <v>8234</v>
      </c>
      <c r="L15785" t="s">
        <v>471</v>
      </c>
      <c r="M15785" s="2">
        <f>+Table3[[#This Row],[CHW]]/Table3[[#This Row],[Count of Airbill Number]]</f>
        <v>11.8</v>
      </c>
    </row>
    <row r="15786" spans="2:13">
      <c r="B15786" t="s">
        <v>20</v>
      </c>
      <c r="C15786" t="s">
        <v>472</v>
      </c>
      <c r="D15786" t="s">
        <v>22</v>
      </c>
      <c r="E15786" t="s">
        <v>776</v>
      </c>
      <c r="F15786" t="s">
        <v>776</v>
      </c>
      <c r="G15786" t="s">
        <v>158</v>
      </c>
      <c r="H15786" t="s">
        <v>199</v>
      </c>
      <c r="I15786">
        <v>11.8</v>
      </c>
      <c r="J15786">
        <v>2</v>
      </c>
      <c r="K15786">
        <v>8235</v>
      </c>
      <c r="L15786" t="s">
        <v>471</v>
      </c>
      <c r="M15786" s="2">
        <f>+Table3[[#This Row],[CHW]]/Table3[[#This Row],[Count of Airbill Number]]</f>
        <v>5.9</v>
      </c>
    </row>
    <row r="15787" spans="2:13">
      <c r="B15787" t="s">
        <v>20</v>
      </c>
      <c r="C15787" t="s">
        <v>472</v>
      </c>
      <c r="D15787" t="s">
        <v>22</v>
      </c>
      <c r="E15787" t="s">
        <v>776</v>
      </c>
      <c r="F15787" t="s">
        <v>778</v>
      </c>
      <c r="G15787" t="s">
        <v>37</v>
      </c>
      <c r="H15787" t="s">
        <v>450</v>
      </c>
      <c r="I15787">
        <v>11.78</v>
      </c>
      <c r="J15787">
        <v>1</v>
      </c>
      <c r="K15787">
        <v>8236</v>
      </c>
      <c r="L15787" t="s">
        <v>471</v>
      </c>
      <c r="M15787" s="2">
        <f>+Table3[[#This Row],[CHW]]/Table3[[#This Row],[Count of Airbill Number]]</f>
        <v>11.78</v>
      </c>
    </row>
    <row r="15788" spans="2:13">
      <c r="B15788" t="s">
        <v>20</v>
      </c>
      <c r="C15788" t="s">
        <v>472</v>
      </c>
      <c r="D15788" t="s">
        <v>22</v>
      </c>
      <c r="E15788" t="s">
        <v>776</v>
      </c>
      <c r="F15788" t="s">
        <v>776</v>
      </c>
      <c r="G15788" t="s">
        <v>31</v>
      </c>
      <c r="H15788" t="s">
        <v>746</v>
      </c>
      <c r="I15788">
        <v>11.72</v>
      </c>
      <c r="J15788">
        <v>1</v>
      </c>
      <c r="K15788">
        <v>8237</v>
      </c>
      <c r="L15788" t="s">
        <v>471</v>
      </c>
      <c r="M15788" s="2">
        <f>+Table3[[#This Row],[CHW]]/Table3[[#This Row],[Count of Airbill Number]]</f>
        <v>11.72</v>
      </c>
    </row>
    <row r="15789" spans="2:13">
      <c r="B15789" t="s">
        <v>20</v>
      </c>
      <c r="C15789" t="s">
        <v>21</v>
      </c>
      <c r="D15789" t="s">
        <v>22</v>
      </c>
      <c r="E15789" t="s">
        <v>776</v>
      </c>
      <c r="F15789" t="s">
        <v>776</v>
      </c>
      <c r="G15789" t="s">
        <v>59</v>
      </c>
      <c r="H15789" t="s">
        <v>85</v>
      </c>
      <c r="I15789">
        <v>11.7</v>
      </c>
      <c r="J15789">
        <v>6</v>
      </c>
      <c r="K15789">
        <v>8238</v>
      </c>
      <c r="L15789" t="s">
        <v>471</v>
      </c>
      <c r="M15789" s="2">
        <f>+Table3[[#This Row],[CHW]]/Table3[[#This Row],[Count of Airbill Number]]</f>
        <v>1.95</v>
      </c>
    </row>
    <row r="15790" spans="2:13">
      <c r="B15790" t="s">
        <v>20</v>
      </c>
      <c r="C15790" t="s">
        <v>21</v>
      </c>
      <c r="D15790" t="s">
        <v>22</v>
      </c>
      <c r="E15790" t="s">
        <v>777</v>
      </c>
      <c r="F15790" t="s">
        <v>777</v>
      </c>
      <c r="G15790" t="s">
        <v>38</v>
      </c>
      <c r="H15790" t="s">
        <v>487</v>
      </c>
      <c r="I15790">
        <v>11.600000000000001</v>
      </c>
      <c r="J15790">
        <v>5</v>
      </c>
      <c r="K15790">
        <v>8239</v>
      </c>
      <c r="L15790" t="s">
        <v>471</v>
      </c>
      <c r="M15790" s="2">
        <f>+Table3[[#This Row],[CHW]]/Table3[[#This Row],[Count of Airbill Number]]</f>
        <v>2.3200000000000003</v>
      </c>
    </row>
    <row r="15791" spans="2:13">
      <c r="B15791" t="s">
        <v>20</v>
      </c>
      <c r="C15791" t="s">
        <v>21</v>
      </c>
      <c r="D15791" t="s">
        <v>22</v>
      </c>
      <c r="E15791" t="s">
        <v>777</v>
      </c>
      <c r="F15791" t="s">
        <v>778</v>
      </c>
      <c r="G15791" t="s">
        <v>181</v>
      </c>
      <c r="H15791" t="s">
        <v>124</v>
      </c>
      <c r="I15791">
        <v>11.6</v>
      </c>
      <c r="J15791">
        <v>1</v>
      </c>
      <c r="K15791">
        <v>8240</v>
      </c>
      <c r="L15791" t="s">
        <v>471</v>
      </c>
      <c r="M15791" s="2">
        <f>+Table3[[#This Row],[CHW]]/Table3[[#This Row],[Count of Airbill Number]]</f>
        <v>11.6</v>
      </c>
    </row>
    <row r="15792" spans="2:13">
      <c r="B15792" t="s">
        <v>20</v>
      </c>
      <c r="C15792" t="s">
        <v>21</v>
      </c>
      <c r="D15792" t="s">
        <v>22</v>
      </c>
      <c r="E15792" t="s">
        <v>776</v>
      </c>
      <c r="F15792" t="s">
        <v>776</v>
      </c>
      <c r="G15792" t="s">
        <v>130</v>
      </c>
      <c r="H15792" t="s">
        <v>37</v>
      </c>
      <c r="I15792">
        <v>11.49</v>
      </c>
      <c r="J15792">
        <v>1</v>
      </c>
      <c r="K15792">
        <v>8241</v>
      </c>
      <c r="L15792" t="s">
        <v>471</v>
      </c>
      <c r="M15792" s="2">
        <f>+Table3[[#This Row],[CHW]]/Table3[[#This Row],[Count of Airbill Number]]</f>
        <v>11.49</v>
      </c>
    </row>
    <row r="15793" spans="2:13">
      <c r="B15793" t="s">
        <v>20</v>
      </c>
      <c r="C15793" t="s">
        <v>21</v>
      </c>
      <c r="D15793" t="s">
        <v>22</v>
      </c>
      <c r="E15793" t="s">
        <v>776</v>
      </c>
      <c r="F15793" t="s">
        <v>778</v>
      </c>
      <c r="G15793" t="s">
        <v>85</v>
      </c>
      <c r="H15793" t="s">
        <v>210</v>
      </c>
      <c r="I15793">
        <v>11.46</v>
      </c>
      <c r="J15793">
        <v>5</v>
      </c>
      <c r="K15793">
        <v>8242</v>
      </c>
      <c r="L15793" t="s">
        <v>471</v>
      </c>
      <c r="M15793" s="2">
        <f>+Table3[[#This Row],[CHW]]/Table3[[#This Row],[Count of Airbill Number]]</f>
        <v>2.2920000000000003</v>
      </c>
    </row>
    <row r="15794" spans="2:13">
      <c r="B15794" t="s">
        <v>20</v>
      </c>
      <c r="C15794" t="s">
        <v>21</v>
      </c>
      <c r="D15794" t="s">
        <v>22</v>
      </c>
      <c r="E15794" t="s">
        <v>776</v>
      </c>
      <c r="F15794" t="s">
        <v>778</v>
      </c>
      <c r="G15794" t="s">
        <v>31</v>
      </c>
      <c r="H15794" t="s">
        <v>113</v>
      </c>
      <c r="I15794">
        <v>11.45</v>
      </c>
      <c r="J15794">
        <v>4</v>
      </c>
      <c r="K15794">
        <v>8243</v>
      </c>
      <c r="L15794" t="s">
        <v>471</v>
      </c>
      <c r="M15794" s="2">
        <f>+Table3[[#This Row],[CHW]]/Table3[[#This Row],[Count of Airbill Number]]</f>
        <v>2.8624999999999998</v>
      </c>
    </row>
    <row r="15795" spans="2:13">
      <c r="B15795" t="s">
        <v>20</v>
      </c>
      <c r="C15795" t="s">
        <v>472</v>
      </c>
      <c r="D15795" t="s">
        <v>22</v>
      </c>
      <c r="E15795" t="s">
        <v>776</v>
      </c>
      <c r="F15795" t="s">
        <v>776</v>
      </c>
      <c r="G15795" t="s">
        <v>119</v>
      </c>
      <c r="H15795" t="s">
        <v>151</v>
      </c>
      <c r="I15795">
        <v>11.4</v>
      </c>
      <c r="J15795">
        <v>1</v>
      </c>
      <c r="K15795">
        <v>8244</v>
      </c>
      <c r="L15795" t="s">
        <v>471</v>
      </c>
      <c r="M15795" s="2">
        <f>+Table3[[#This Row],[CHW]]/Table3[[#This Row],[Count of Airbill Number]]</f>
        <v>11.4</v>
      </c>
    </row>
    <row r="15796" spans="2:13">
      <c r="B15796" t="s">
        <v>35</v>
      </c>
      <c r="C15796" t="s">
        <v>472</v>
      </c>
      <c r="D15796" t="s">
        <v>36</v>
      </c>
      <c r="E15796" t="s">
        <v>776</v>
      </c>
      <c r="F15796" t="s">
        <v>776</v>
      </c>
      <c r="G15796" t="s">
        <v>123</v>
      </c>
      <c r="H15796" t="s">
        <v>149</v>
      </c>
      <c r="I15796">
        <v>11.36</v>
      </c>
      <c r="J15796">
        <v>1</v>
      </c>
      <c r="K15796">
        <v>8245</v>
      </c>
      <c r="L15796" t="s">
        <v>471</v>
      </c>
      <c r="M15796" s="2">
        <f>+Table3[[#This Row],[CHW]]/Table3[[#This Row],[Count of Airbill Number]]</f>
        <v>11.36</v>
      </c>
    </row>
    <row r="15797" spans="2:13">
      <c r="B15797" t="s">
        <v>20</v>
      </c>
      <c r="C15797" t="s">
        <v>21</v>
      </c>
      <c r="D15797" t="s">
        <v>22</v>
      </c>
      <c r="E15797" t="s">
        <v>776</v>
      </c>
      <c r="F15797" t="s">
        <v>776</v>
      </c>
      <c r="G15797" t="s">
        <v>66</v>
      </c>
      <c r="H15797" t="s">
        <v>77</v>
      </c>
      <c r="I15797">
        <v>11.35</v>
      </c>
      <c r="J15797">
        <v>9</v>
      </c>
      <c r="K15797">
        <v>8246</v>
      </c>
      <c r="L15797" t="s">
        <v>471</v>
      </c>
      <c r="M15797" s="2">
        <f>+Table3[[#This Row],[CHW]]/Table3[[#This Row],[Count of Airbill Number]]</f>
        <v>1.2611111111111111</v>
      </c>
    </row>
    <row r="15798" spans="2:13">
      <c r="B15798" t="s">
        <v>20</v>
      </c>
      <c r="C15798" t="s">
        <v>472</v>
      </c>
      <c r="D15798" t="s">
        <v>22</v>
      </c>
      <c r="E15798" t="s">
        <v>777</v>
      </c>
      <c r="F15798" t="s">
        <v>777</v>
      </c>
      <c r="G15798" t="s">
        <v>417</v>
      </c>
      <c r="H15798" t="s">
        <v>44</v>
      </c>
      <c r="I15798">
        <v>11.35</v>
      </c>
      <c r="J15798">
        <v>2</v>
      </c>
      <c r="K15798">
        <v>8247</v>
      </c>
      <c r="L15798" t="s">
        <v>471</v>
      </c>
      <c r="M15798" s="2">
        <f>+Table3[[#This Row],[CHW]]/Table3[[#This Row],[Count of Airbill Number]]</f>
        <v>5.6749999999999998</v>
      </c>
    </row>
    <row r="15799" spans="2:13">
      <c r="B15799" t="s">
        <v>20</v>
      </c>
      <c r="C15799" t="s">
        <v>21</v>
      </c>
      <c r="D15799" t="s">
        <v>22</v>
      </c>
      <c r="E15799" t="s">
        <v>776</v>
      </c>
      <c r="F15799" t="s">
        <v>776</v>
      </c>
      <c r="G15799" t="s">
        <v>103</v>
      </c>
      <c r="H15799" t="s">
        <v>66</v>
      </c>
      <c r="I15799">
        <v>11.33</v>
      </c>
      <c r="J15799">
        <v>1</v>
      </c>
      <c r="K15799">
        <v>8248</v>
      </c>
      <c r="L15799" t="s">
        <v>471</v>
      </c>
      <c r="M15799" s="2">
        <f>+Table3[[#This Row],[CHW]]/Table3[[#This Row],[Count of Airbill Number]]</f>
        <v>11.33</v>
      </c>
    </row>
    <row r="15800" spans="2:13">
      <c r="B15800" t="s">
        <v>35</v>
      </c>
      <c r="C15800" t="s">
        <v>472</v>
      </c>
      <c r="D15800" t="s">
        <v>36</v>
      </c>
      <c r="E15800" t="s">
        <v>776</v>
      </c>
      <c r="F15800" t="s">
        <v>776</v>
      </c>
      <c r="G15800" t="s">
        <v>66</v>
      </c>
      <c r="H15800" t="s">
        <v>253</v>
      </c>
      <c r="I15800">
        <v>11.3</v>
      </c>
      <c r="J15800">
        <v>1</v>
      </c>
      <c r="K15800">
        <v>8249</v>
      </c>
      <c r="L15800" t="s">
        <v>471</v>
      </c>
      <c r="M15800" s="2">
        <f>+Table3[[#This Row],[CHW]]/Table3[[#This Row],[Count of Airbill Number]]</f>
        <v>11.3</v>
      </c>
    </row>
    <row r="15801" spans="2:13">
      <c r="B15801" t="s">
        <v>35</v>
      </c>
      <c r="C15801" t="s">
        <v>472</v>
      </c>
      <c r="D15801" t="s">
        <v>36</v>
      </c>
      <c r="E15801" t="s">
        <v>776</v>
      </c>
      <c r="F15801" t="s">
        <v>776</v>
      </c>
      <c r="G15801" t="s">
        <v>37</v>
      </c>
      <c r="H15801" t="s">
        <v>169</v>
      </c>
      <c r="I15801">
        <v>11.3</v>
      </c>
      <c r="J15801">
        <v>1</v>
      </c>
      <c r="K15801">
        <v>8250</v>
      </c>
      <c r="L15801" t="s">
        <v>471</v>
      </c>
      <c r="M15801" s="2">
        <f>+Table3[[#This Row],[CHW]]/Table3[[#This Row],[Count of Airbill Number]]</f>
        <v>11.3</v>
      </c>
    </row>
    <row r="15802" spans="2:13">
      <c r="B15802" t="s">
        <v>35</v>
      </c>
      <c r="C15802" t="s">
        <v>472</v>
      </c>
      <c r="D15802" t="s">
        <v>36</v>
      </c>
      <c r="E15802" t="s">
        <v>776</v>
      </c>
      <c r="F15802" t="s">
        <v>776</v>
      </c>
      <c r="G15802" t="s">
        <v>85</v>
      </c>
      <c r="H15802" t="s">
        <v>286</v>
      </c>
      <c r="I15802">
        <v>11.3</v>
      </c>
      <c r="J15802">
        <v>1</v>
      </c>
      <c r="K15802">
        <v>8251</v>
      </c>
      <c r="L15802" t="s">
        <v>471</v>
      </c>
      <c r="M15802" s="2">
        <f>+Table3[[#This Row],[CHW]]/Table3[[#This Row],[Count of Airbill Number]]</f>
        <v>11.3</v>
      </c>
    </row>
    <row r="15803" spans="2:13">
      <c r="B15803" t="s">
        <v>20</v>
      </c>
      <c r="C15803" t="s">
        <v>472</v>
      </c>
      <c r="D15803" t="s">
        <v>22</v>
      </c>
      <c r="E15803" t="s">
        <v>776</v>
      </c>
      <c r="F15803" t="s">
        <v>776</v>
      </c>
      <c r="G15803" t="s">
        <v>94</v>
      </c>
      <c r="H15803" t="s">
        <v>39</v>
      </c>
      <c r="I15803">
        <v>11.3</v>
      </c>
      <c r="J15803">
        <v>2</v>
      </c>
      <c r="K15803">
        <v>8252</v>
      </c>
      <c r="L15803" t="s">
        <v>471</v>
      </c>
      <c r="M15803" s="2">
        <f>+Table3[[#This Row],[CHW]]/Table3[[#This Row],[Count of Airbill Number]]</f>
        <v>5.65</v>
      </c>
    </row>
    <row r="15804" spans="2:13">
      <c r="B15804" t="s">
        <v>20</v>
      </c>
      <c r="C15804" t="s">
        <v>472</v>
      </c>
      <c r="D15804" t="s">
        <v>22</v>
      </c>
      <c r="E15804" t="s">
        <v>777</v>
      </c>
      <c r="F15804" t="s">
        <v>776</v>
      </c>
      <c r="G15804" t="s">
        <v>181</v>
      </c>
      <c r="H15804" t="s">
        <v>85</v>
      </c>
      <c r="I15804">
        <v>11.3</v>
      </c>
      <c r="J15804">
        <v>1</v>
      </c>
      <c r="K15804">
        <v>8253</v>
      </c>
      <c r="L15804" t="s">
        <v>471</v>
      </c>
      <c r="M15804" s="2">
        <f>+Table3[[#This Row],[CHW]]/Table3[[#This Row],[Count of Airbill Number]]</f>
        <v>11.3</v>
      </c>
    </row>
    <row r="15805" spans="2:13">
      <c r="B15805" t="s">
        <v>20</v>
      </c>
      <c r="C15805" t="s">
        <v>21</v>
      </c>
      <c r="D15805" t="s">
        <v>22</v>
      </c>
      <c r="E15805" t="s">
        <v>778</v>
      </c>
      <c r="F15805" t="s">
        <v>778</v>
      </c>
      <c r="G15805" t="s">
        <v>250</v>
      </c>
      <c r="H15805" t="s">
        <v>283</v>
      </c>
      <c r="I15805">
        <v>11.220000000000002</v>
      </c>
      <c r="J15805">
        <v>29</v>
      </c>
      <c r="K15805">
        <v>8254</v>
      </c>
      <c r="L15805" t="s">
        <v>471</v>
      </c>
      <c r="M15805" s="2">
        <f>+Table3[[#This Row],[CHW]]/Table3[[#This Row],[Count of Airbill Number]]</f>
        <v>0.386896551724138</v>
      </c>
    </row>
    <row r="15806" spans="2:13">
      <c r="B15806" t="s">
        <v>20</v>
      </c>
      <c r="C15806" t="s">
        <v>472</v>
      </c>
      <c r="D15806" t="s">
        <v>22</v>
      </c>
      <c r="E15806" t="s">
        <v>776</v>
      </c>
      <c r="F15806" t="s">
        <v>776</v>
      </c>
      <c r="G15806" t="s">
        <v>178</v>
      </c>
      <c r="H15806" t="s">
        <v>189</v>
      </c>
      <c r="I15806">
        <v>11.2</v>
      </c>
      <c r="J15806">
        <v>2</v>
      </c>
      <c r="K15806">
        <v>8255</v>
      </c>
      <c r="L15806" t="s">
        <v>471</v>
      </c>
      <c r="M15806" s="2">
        <f>+Table3[[#This Row],[CHW]]/Table3[[#This Row],[Count of Airbill Number]]</f>
        <v>5.6</v>
      </c>
    </row>
    <row r="15807" spans="2:13">
      <c r="B15807" t="s">
        <v>20</v>
      </c>
      <c r="C15807" t="s">
        <v>21</v>
      </c>
      <c r="D15807" t="s">
        <v>22</v>
      </c>
      <c r="E15807" t="s">
        <v>776</v>
      </c>
      <c r="F15807" t="s">
        <v>778</v>
      </c>
      <c r="G15807" t="s">
        <v>37</v>
      </c>
      <c r="H15807" t="s">
        <v>99</v>
      </c>
      <c r="I15807">
        <v>11.18</v>
      </c>
      <c r="J15807">
        <v>7</v>
      </c>
      <c r="K15807">
        <v>8256</v>
      </c>
      <c r="L15807" t="s">
        <v>471</v>
      </c>
      <c r="M15807" s="2">
        <f>+Table3[[#This Row],[CHW]]/Table3[[#This Row],[Count of Airbill Number]]</f>
        <v>1.5971428571428572</v>
      </c>
    </row>
    <row r="15808" spans="2:13">
      <c r="B15808" t="s">
        <v>20</v>
      </c>
      <c r="C15808" t="s">
        <v>472</v>
      </c>
      <c r="D15808" t="s">
        <v>22</v>
      </c>
      <c r="E15808" t="s">
        <v>776</v>
      </c>
      <c r="F15808" t="s">
        <v>776</v>
      </c>
      <c r="G15808" t="s">
        <v>188</v>
      </c>
      <c r="H15808" t="s">
        <v>37</v>
      </c>
      <c r="I15808">
        <v>11.15</v>
      </c>
      <c r="J15808">
        <v>1</v>
      </c>
      <c r="K15808">
        <v>8257</v>
      </c>
      <c r="L15808" t="s">
        <v>471</v>
      </c>
      <c r="M15808" s="2">
        <f>+Table3[[#This Row],[CHW]]/Table3[[#This Row],[Count of Airbill Number]]</f>
        <v>11.15</v>
      </c>
    </row>
    <row r="15809" spans="2:13">
      <c r="B15809" t="s">
        <v>20</v>
      </c>
      <c r="C15809" t="s">
        <v>21</v>
      </c>
      <c r="D15809" t="s">
        <v>22</v>
      </c>
      <c r="E15809" t="s">
        <v>776</v>
      </c>
      <c r="F15809" t="s">
        <v>776</v>
      </c>
      <c r="G15809" t="s">
        <v>85</v>
      </c>
      <c r="H15809" t="s">
        <v>216</v>
      </c>
      <c r="I15809">
        <v>11.149999999999999</v>
      </c>
      <c r="J15809">
        <v>3</v>
      </c>
      <c r="K15809">
        <v>8258</v>
      </c>
      <c r="L15809" t="s">
        <v>471</v>
      </c>
      <c r="M15809" s="2">
        <f>+Table3[[#This Row],[CHW]]/Table3[[#This Row],[Count of Airbill Number]]</f>
        <v>3.7166666666666663</v>
      </c>
    </row>
    <row r="15810" spans="2:13">
      <c r="B15810" t="s">
        <v>20</v>
      </c>
      <c r="C15810" t="s">
        <v>21</v>
      </c>
      <c r="D15810" t="s">
        <v>22</v>
      </c>
      <c r="E15810" t="s">
        <v>776</v>
      </c>
      <c r="F15810" t="s">
        <v>776</v>
      </c>
      <c r="G15810" t="s">
        <v>48</v>
      </c>
      <c r="H15810" t="s">
        <v>49</v>
      </c>
      <c r="I15810">
        <v>11.1112848</v>
      </c>
      <c r="J15810">
        <v>1</v>
      </c>
      <c r="K15810">
        <v>8259</v>
      </c>
      <c r="L15810" t="s">
        <v>471</v>
      </c>
      <c r="M15810" s="2">
        <f>+Table3[[#This Row],[CHW]]/Table3[[#This Row],[Count of Airbill Number]]</f>
        <v>11.1112848</v>
      </c>
    </row>
    <row r="15811" spans="2:13">
      <c r="B15811" t="s">
        <v>20</v>
      </c>
      <c r="C15811" t="s">
        <v>21</v>
      </c>
      <c r="D15811" t="s">
        <v>22</v>
      </c>
      <c r="E15811" t="s">
        <v>776</v>
      </c>
      <c r="F15811" t="s">
        <v>776</v>
      </c>
      <c r="G15811" t="s">
        <v>202</v>
      </c>
      <c r="H15811" t="s">
        <v>49</v>
      </c>
      <c r="I15811">
        <v>11.1112848</v>
      </c>
      <c r="J15811">
        <v>1</v>
      </c>
      <c r="K15811">
        <v>8260</v>
      </c>
      <c r="L15811" t="s">
        <v>471</v>
      </c>
      <c r="M15811" s="2">
        <f>+Table3[[#This Row],[CHW]]/Table3[[#This Row],[Count of Airbill Number]]</f>
        <v>11.1112848</v>
      </c>
    </row>
    <row r="15812" spans="2:13">
      <c r="B15812" t="s">
        <v>20</v>
      </c>
      <c r="C15812" t="s">
        <v>21</v>
      </c>
      <c r="D15812" t="s">
        <v>22</v>
      </c>
      <c r="E15812" t="s">
        <v>776</v>
      </c>
      <c r="F15812" t="s">
        <v>776</v>
      </c>
      <c r="G15812" t="s">
        <v>32</v>
      </c>
      <c r="H15812" t="s">
        <v>41</v>
      </c>
      <c r="I15812">
        <v>11.1112848</v>
      </c>
      <c r="J15812">
        <v>1</v>
      </c>
      <c r="K15812">
        <v>8261</v>
      </c>
      <c r="L15812" t="s">
        <v>471</v>
      </c>
      <c r="M15812" s="2">
        <f>+Table3[[#This Row],[CHW]]/Table3[[#This Row],[Count of Airbill Number]]</f>
        <v>11.1112848</v>
      </c>
    </row>
    <row r="15813" spans="2:13">
      <c r="B15813" t="s">
        <v>20</v>
      </c>
      <c r="C15813" t="s">
        <v>21</v>
      </c>
      <c r="D15813" t="s">
        <v>22</v>
      </c>
      <c r="E15813" t="s">
        <v>776</v>
      </c>
      <c r="F15813" t="s">
        <v>776</v>
      </c>
      <c r="G15813" t="s">
        <v>217</v>
      </c>
      <c r="H15813" t="s">
        <v>57</v>
      </c>
      <c r="I15813">
        <v>11.1112848</v>
      </c>
      <c r="J15813">
        <v>1</v>
      </c>
      <c r="K15813">
        <v>8262</v>
      </c>
      <c r="L15813" t="s">
        <v>471</v>
      </c>
      <c r="M15813" s="2">
        <f>+Table3[[#This Row],[CHW]]/Table3[[#This Row],[Count of Airbill Number]]</f>
        <v>11.1112848</v>
      </c>
    </row>
    <row r="15814" spans="2:13">
      <c r="B15814" t="s">
        <v>20</v>
      </c>
      <c r="C15814" t="s">
        <v>21</v>
      </c>
      <c r="D15814" t="s">
        <v>22</v>
      </c>
      <c r="E15814" t="s">
        <v>776</v>
      </c>
      <c r="F15814" t="s">
        <v>776</v>
      </c>
      <c r="G15814" t="s">
        <v>89</v>
      </c>
      <c r="H15814" t="s">
        <v>57</v>
      </c>
      <c r="I15814">
        <v>11.1112848</v>
      </c>
      <c r="J15814">
        <v>1</v>
      </c>
      <c r="K15814">
        <v>8263</v>
      </c>
      <c r="L15814" t="s">
        <v>471</v>
      </c>
      <c r="M15814" s="2">
        <f>+Table3[[#This Row],[CHW]]/Table3[[#This Row],[Count of Airbill Number]]</f>
        <v>11.1112848</v>
      </c>
    </row>
    <row r="15815" spans="2:13">
      <c r="B15815" t="s">
        <v>20</v>
      </c>
      <c r="C15815" t="s">
        <v>21</v>
      </c>
      <c r="D15815" t="s">
        <v>22</v>
      </c>
      <c r="E15815" t="s">
        <v>776</v>
      </c>
      <c r="F15815" t="s">
        <v>776</v>
      </c>
      <c r="G15815" t="s">
        <v>85</v>
      </c>
      <c r="H15815" t="s">
        <v>137</v>
      </c>
      <c r="I15815">
        <v>11.1</v>
      </c>
      <c r="J15815">
        <v>8</v>
      </c>
      <c r="K15815">
        <v>8264</v>
      </c>
      <c r="L15815" t="s">
        <v>471</v>
      </c>
      <c r="M15815" s="2">
        <f>+Table3[[#This Row],[CHW]]/Table3[[#This Row],[Count of Airbill Number]]</f>
        <v>1.3875</v>
      </c>
    </row>
    <row r="15816" spans="2:13">
      <c r="B15816" t="s">
        <v>20</v>
      </c>
      <c r="C15816" t="s">
        <v>472</v>
      </c>
      <c r="D15816" t="s">
        <v>22</v>
      </c>
      <c r="E15816" t="s">
        <v>776</v>
      </c>
      <c r="F15816" t="s">
        <v>776</v>
      </c>
      <c r="G15816" t="s">
        <v>216</v>
      </c>
      <c r="H15816" t="s">
        <v>596</v>
      </c>
      <c r="I15816">
        <v>11.09</v>
      </c>
      <c r="J15816">
        <v>1</v>
      </c>
      <c r="K15816">
        <v>8265</v>
      </c>
      <c r="L15816" t="s">
        <v>471</v>
      </c>
      <c r="M15816" s="2">
        <f>+Table3[[#This Row],[CHW]]/Table3[[#This Row],[Count of Airbill Number]]</f>
        <v>11.09</v>
      </c>
    </row>
    <row r="15817" spans="2:13">
      <c r="B15817" t="s">
        <v>20</v>
      </c>
      <c r="C15817" t="s">
        <v>472</v>
      </c>
      <c r="D15817" t="s">
        <v>22</v>
      </c>
      <c r="E15817" t="s">
        <v>778</v>
      </c>
      <c r="F15817" t="s">
        <v>778</v>
      </c>
      <c r="G15817" t="s">
        <v>51</v>
      </c>
      <c r="H15817" t="s">
        <v>621</v>
      </c>
      <c r="I15817">
        <v>11.04</v>
      </c>
      <c r="J15817">
        <v>1</v>
      </c>
      <c r="K15817">
        <v>8266</v>
      </c>
      <c r="L15817" t="s">
        <v>471</v>
      </c>
      <c r="M15817" s="2">
        <f>+Table3[[#This Row],[CHW]]/Table3[[#This Row],[Count of Airbill Number]]</f>
        <v>11.04</v>
      </c>
    </row>
    <row r="15818" spans="2:13">
      <c r="B15818" t="s">
        <v>20</v>
      </c>
      <c r="C15818" t="s">
        <v>472</v>
      </c>
      <c r="D15818" t="s">
        <v>22</v>
      </c>
      <c r="E15818" t="s">
        <v>776</v>
      </c>
      <c r="F15818" t="s">
        <v>776</v>
      </c>
      <c r="G15818" t="s">
        <v>41</v>
      </c>
      <c r="H15818" t="s">
        <v>103</v>
      </c>
      <c r="I15818">
        <v>11.023099999999999</v>
      </c>
      <c r="J15818">
        <v>1</v>
      </c>
      <c r="K15818">
        <v>8267</v>
      </c>
      <c r="L15818" t="s">
        <v>471</v>
      </c>
      <c r="M15818" s="2">
        <f>+Table3[[#This Row],[CHW]]/Table3[[#This Row],[Count of Airbill Number]]</f>
        <v>11.023099999999999</v>
      </c>
    </row>
    <row r="15819" spans="2:13">
      <c r="B15819" t="s">
        <v>35</v>
      </c>
      <c r="C15819" t="s">
        <v>21</v>
      </c>
      <c r="D15819" t="s">
        <v>36</v>
      </c>
      <c r="E15819" t="s">
        <v>777</v>
      </c>
      <c r="F15819" t="s">
        <v>777</v>
      </c>
      <c r="G15819" t="s">
        <v>484</v>
      </c>
      <c r="H15819" t="s">
        <v>505</v>
      </c>
      <c r="I15819">
        <v>11</v>
      </c>
      <c r="J15819">
        <v>1</v>
      </c>
      <c r="K15819">
        <v>8268</v>
      </c>
      <c r="L15819" t="s">
        <v>471</v>
      </c>
      <c r="M15819" s="2">
        <f>+Table3[[#This Row],[CHW]]/Table3[[#This Row],[Count of Airbill Number]]</f>
        <v>11</v>
      </c>
    </row>
    <row r="15820" spans="2:13">
      <c r="B15820" t="s">
        <v>35</v>
      </c>
      <c r="C15820" t="s">
        <v>21</v>
      </c>
      <c r="D15820" t="s">
        <v>36</v>
      </c>
      <c r="E15820" t="s">
        <v>776</v>
      </c>
      <c r="F15820" t="s">
        <v>776</v>
      </c>
      <c r="G15820" t="s">
        <v>31</v>
      </c>
      <c r="H15820" t="s">
        <v>216</v>
      </c>
      <c r="I15820">
        <v>11</v>
      </c>
      <c r="J15820">
        <v>1</v>
      </c>
      <c r="K15820">
        <v>8269</v>
      </c>
      <c r="L15820" t="s">
        <v>471</v>
      </c>
      <c r="M15820" s="2">
        <f>+Table3[[#This Row],[CHW]]/Table3[[#This Row],[Count of Airbill Number]]</f>
        <v>11</v>
      </c>
    </row>
    <row r="15821" spans="2:13">
      <c r="B15821" t="s">
        <v>35</v>
      </c>
      <c r="C15821" t="s">
        <v>21</v>
      </c>
      <c r="D15821" t="s">
        <v>36</v>
      </c>
      <c r="E15821" t="s">
        <v>777</v>
      </c>
      <c r="F15821" t="s">
        <v>777</v>
      </c>
      <c r="G15821" t="s">
        <v>106</v>
      </c>
      <c r="H15821" t="s">
        <v>491</v>
      </c>
      <c r="I15821">
        <v>11</v>
      </c>
      <c r="J15821">
        <v>3</v>
      </c>
      <c r="K15821">
        <v>8270</v>
      </c>
      <c r="L15821" t="s">
        <v>471</v>
      </c>
      <c r="M15821" s="2">
        <f>+Table3[[#This Row],[CHW]]/Table3[[#This Row],[Count of Airbill Number]]</f>
        <v>3.6666666666666665</v>
      </c>
    </row>
    <row r="15822" spans="2:13">
      <c r="B15822" t="s">
        <v>35</v>
      </c>
      <c r="C15822" t="s">
        <v>472</v>
      </c>
      <c r="D15822" t="s">
        <v>36</v>
      </c>
      <c r="E15822" t="s">
        <v>778</v>
      </c>
      <c r="F15822" t="s">
        <v>778</v>
      </c>
      <c r="G15822" t="s">
        <v>291</v>
      </c>
      <c r="H15822" t="s">
        <v>51</v>
      </c>
      <c r="I15822">
        <v>11</v>
      </c>
      <c r="J15822">
        <v>1</v>
      </c>
      <c r="K15822">
        <v>8271</v>
      </c>
      <c r="L15822" t="s">
        <v>471</v>
      </c>
      <c r="M15822" s="2">
        <f>+Table3[[#This Row],[CHW]]/Table3[[#This Row],[Count of Airbill Number]]</f>
        <v>11</v>
      </c>
    </row>
    <row r="15823" spans="2:13">
      <c r="B15823" t="s">
        <v>20</v>
      </c>
      <c r="C15823" t="s">
        <v>21</v>
      </c>
      <c r="D15823" t="s">
        <v>22</v>
      </c>
      <c r="E15823" t="s">
        <v>776</v>
      </c>
      <c r="F15823" t="s">
        <v>776</v>
      </c>
      <c r="G15823" t="s">
        <v>70</v>
      </c>
      <c r="H15823" t="s">
        <v>66</v>
      </c>
      <c r="I15823">
        <v>11</v>
      </c>
      <c r="J15823">
        <v>2</v>
      </c>
      <c r="K15823">
        <v>8272</v>
      </c>
      <c r="L15823" t="s">
        <v>471</v>
      </c>
      <c r="M15823" s="2">
        <f>+Table3[[#This Row],[CHW]]/Table3[[#This Row],[Count of Airbill Number]]</f>
        <v>5.5</v>
      </c>
    </row>
    <row r="15824" spans="2:13">
      <c r="B15824" t="s">
        <v>20</v>
      </c>
      <c r="C15824" t="s">
        <v>21</v>
      </c>
      <c r="D15824" t="s">
        <v>22</v>
      </c>
      <c r="E15824" t="s">
        <v>778</v>
      </c>
      <c r="F15824" t="s">
        <v>776</v>
      </c>
      <c r="G15824" t="s">
        <v>233</v>
      </c>
      <c r="H15824" t="s">
        <v>37</v>
      </c>
      <c r="I15824">
        <v>11</v>
      </c>
      <c r="J15824">
        <v>6</v>
      </c>
      <c r="K15824">
        <v>8273</v>
      </c>
      <c r="L15824" t="s">
        <v>471</v>
      </c>
      <c r="M15824" s="2">
        <f>+Table3[[#This Row],[CHW]]/Table3[[#This Row],[Count of Airbill Number]]</f>
        <v>1.8333333333333333</v>
      </c>
    </row>
    <row r="15825" spans="2:13">
      <c r="B15825" t="s">
        <v>20</v>
      </c>
      <c r="C15825" t="s">
        <v>21</v>
      </c>
      <c r="D15825" t="s">
        <v>22</v>
      </c>
      <c r="E15825" t="s">
        <v>776</v>
      </c>
      <c r="F15825" t="s">
        <v>776</v>
      </c>
      <c r="G15825" t="s">
        <v>165</v>
      </c>
      <c r="H15825" t="s">
        <v>37</v>
      </c>
      <c r="I15825">
        <v>11</v>
      </c>
      <c r="J15825">
        <v>3</v>
      </c>
      <c r="K15825">
        <v>8274</v>
      </c>
      <c r="L15825" t="s">
        <v>471</v>
      </c>
      <c r="M15825" s="2">
        <f>+Table3[[#This Row],[CHW]]/Table3[[#This Row],[Count of Airbill Number]]</f>
        <v>3.6666666666666665</v>
      </c>
    </row>
    <row r="15826" spans="2:13">
      <c r="B15826" t="s">
        <v>20</v>
      </c>
      <c r="C15826" t="s">
        <v>21</v>
      </c>
      <c r="D15826" t="s">
        <v>22</v>
      </c>
      <c r="E15826" t="s">
        <v>778</v>
      </c>
      <c r="F15826" t="s">
        <v>778</v>
      </c>
      <c r="G15826" t="s">
        <v>490</v>
      </c>
      <c r="H15826" t="s">
        <v>51</v>
      </c>
      <c r="I15826">
        <v>11</v>
      </c>
      <c r="J15826">
        <v>5</v>
      </c>
      <c r="K15826">
        <v>8275</v>
      </c>
      <c r="L15826" t="s">
        <v>471</v>
      </c>
      <c r="M15826" s="2">
        <f>+Table3[[#This Row],[CHW]]/Table3[[#This Row],[Count of Airbill Number]]</f>
        <v>2.2000000000000002</v>
      </c>
    </row>
    <row r="15827" spans="2:13">
      <c r="B15827" t="s">
        <v>20</v>
      </c>
      <c r="C15827" t="s">
        <v>21</v>
      </c>
      <c r="D15827" t="s">
        <v>22</v>
      </c>
      <c r="E15827" t="s">
        <v>778</v>
      </c>
      <c r="F15827" t="s">
        <v>778</v>
      </c>
      <c r="G15827" t="s">
        <v>173</v>
      </c>
      <c r="H15827" t="s">
        <v>90</v>
      </c>
      <c r="I15827">
        <v>11</v>
      </c>
      <c r="J15827">
        <v>1</v>
      </c>
      <c r="K15827">
        <v>8276</v>
      </c>
      <c r="L15827" t="s">
        <v>471</v>
      </c>
      <c r="M15827" s="2">
        <f>+Table3[[#This Row],[CHW]]/Table3[[#This Row],[Count of Airbill Number]]</f>
        <v>11</v>
      </c>
    </row>
    <row r="15828" spans="2:13">
      <c r="B15828" t="s">
        <v>20</v>
      </c>
      <c r="C15828" t="s">
        <v>21</v>
      </c>
      <c r="D15828" t="s">
        <v>22</v>
      </c>
      <c r="E15828" t="s">
        <v>777</v>
      </c>
      <c r="F15828" t="s">
        <v>776</v>
      </c>
      <c r="G15828" t="s">
        <v>274</v>
      </c>
      <c r="H15828" t="s">
        <v>85</v>
      </c>
      <c r="I15828">
        <v>11</v>
      </c>
      <c r="J15828">
        <v>2</v>
      </c>
      <c r="K15828">
        <v>8277</v>
      </c>
      <c r="L15828" t="s">
        <v>471</v>
      </c>
      <c r="M15828" s="2">
        <f>+Table3[[#This Row],[CHW]]/Table3[[#This Row],[Count of Airbill Number]]</f>
        <v>5.5</v>
      </c>
    </row>
    <row r="15829" spans="2:13">
      <c r="B15829" t="s">
        <v>20</v>
      </c>
      <c r="C15829" t="s">
        <v>21</v>
      </c>
      <c r="D15829" t="s">
        <v>22</v>
      </c>
      <c r="E15829" t="s">
        <v>776</v>
      </c>
      <c r="F15829" t="s">
        <v>776</v>
      </c>
      <c r="G15829" t="s">
        <v>122</v>
      </c>
      <c r="H15829" t="s">
        <v>152</v>
      </c>
      <c r="I15829">
        <v>11</v>
      </c>
      <c r="J15829">
        <v>1</v>
      </c>
      <c r="K15829">
        <v>8278</v>
      </c>
      <c r="L15829" t="s">
        <v>471</v>
      </c>
      <c r="M15829" s="2">
        <f>+Table3[[#This Row],[CHW]]/Table3[[#This Row],[Count of Airbill Number]]</f>
        <v>11</v>
      </c>
    </row>
    <row r="15830" spans="2:13">
      <c r="B15830" t="s">
        <v>20</v>
      </c>
      <c r="C15830" t="s">
        <v>21</v>
      </c>
      <c r="D15830" t="s">
        <v>22</v>
      </c>
      <c r="E15830" t="s">
        <v>777</v>
      </c>
      <c r="F15830" t="s">
        <v>778</v>
      </c>
      <c r="G15830" t="s">
        <v>97</v>
      </c>
      <c r="H15830" t="s">
        <v>62</v>
      </c>
      <c r="I15830">
        <v>11</v>
      </c>
      <c r="J15830">
        <v>7</v>
      </c>
      <c r="K15830">
        <v>8279</v>
      </c>
      <c r="L15830" t="s">
        <v>471</v>
      </c>
      <c r="M15830" s="2">
        <f>+Table3[[#This Row],[CHW]]/Table3[[#This Row],[Count of Airbill Number]]</f>
        <v>1.5714285714285714</v>
      </c>
    </row>
    <row r="15831" spans="2:13">
      <c r="B15831" t="s">
        <v>20</v>
      </c>
      <c r="C15831" t="s">
        <v>21</v>
      </c>
      <c r="D15831" t="s">
        <v>22</v>
      </c>
      <c r="E15831" t="s">
        <v>777</v>
      </c>
      <c r="F15831" t="s">
        <v>778</v>
      </c>
      <c r="G15831" t="s">
        <v>259</v>
      </c>
      <c r="H15831" t="s">
        <v>171</v>
      </c>
      <c r="I15831">
        <v>11</v>
      </c>
      <c r="J15831">
        <v>2</v>
      </c>
      <c r="K15831">
        <v>8280</v>
      </c>
      <c r="L15831" t="s">
        <v>471</v>
      </c>
      <c r="M15831" s="2">
        <f>+Table3[[#This Row],[CHW]]/Table3[[#This Row],[Count of Airbill Number]]</f>
        <v>5.5</v>
      </c>
    </row>
    <row r="15832" spans="2:13">
      <c r="B15832" t="s">
        <v>20</v>
      </c>
      <c r="C15832" t="s">
        <v>21</v>
      </c>
      <c r="D15832" t="s">
        <v>22</v>
      </c>
      <c r="E15832" t="s">
        <v>776</v>
      </c>
      <c r="F15832" t="s">
        <v>776</v>
      </c>
      <c r="G15832" t="s">
        <v>66</v>
      </c>
      <c r="H15832" t="s">
        <v>39</v>
      </c>
      <c r="I15832">
        <v>11</v>
      </c>
      <c r="J15832">
        <v>2</v>
      </c>
      <c r="K15832">
        <v>8281</v>
      </c>
      <c r="L15832" t="s">
        <v>471</v>
      </c>
      <c r="M15832" s="2">
        <f>+Table3[[#This Row],[CHW]]/Table3[[#This Row],[Count of Airbill Number]]</f>
        <v>5.5</v>
      </c>
    </row>
    <row r="15833" spans="2:13">
      <c r="B15833" t="s">
        <v>20</v>
      </c>
      <c r="C15833" t="s">
        <v>21</v>
      </c>
      <c r="D15833" t="s">
        <v>22</v>
      </c>
      <c r="E15833" t="s">
        <v>776</v>
      </c>
      <c r="F15833" t="s">
        <v>776</v>
      </c>
      <c r="G15833" t="s">
        <v>66</v>
      </c>
      <c r="H15833" t="s">
        <v>48</v>
      </c>
      <c r="I15833">
        <v>11</v>
      </c>
      <c r="J15833">
        <v>6</v>
      </c>
      <c r="K15833">
        <v>8282</v>
      </c>
      <c r="L15833" t="s">
        <v>471</v>
      </c>
      <c r="M15833" s="2">
        <f>+Table3[[#This Row],[CHW]]/Table3[[#This Row],[Count of Airbill Number]]</f>
        <v>1.8333333333333333</v>
      </c>
    </row>
    <row r="15834" spans="2:13">
      <c r="B15834" t="s">
        <v>20</v>
      </c>
      <c r="C15834" t="s">
        <v>21</v>
      </c>
      <c r="D15834" t="s">
        <v>22</v>
      </c>
      <c r="E15834" t="s">
        <v>776</v>
      </c>
      <c r="F15834" t="s">
        <v>776</v>
      </c>
      <c r="G15834" t="s">
        <v>66</v>
      </c>
      <c r="H15834" t="s">
        <v>187</v>
      </c>
      <c r="I15834">
        <v>11</v>
      </c>
      <c r="J15834">
        <v>1</v>
      </c>
      <c r="K15834">
        <v>8283</v>
      </c>
      <c r="L15834" t="s">
        <v>471</v>
      </c>
      <c r="M15834" s="2">
        <f>+Table3[[#This Row],[CHW]]/Table3[[#This Row],[Count of Airbill Number]]</f>
        <v>11</v>
      </c>
    </row>
    <row r="15835" spans="2:13">
      <c r="B15835" t="s">
        <v>20</v>
      </c>
      <c r="C15835" t="s">
        <v>21</v>
      </c>
      <c r="D15835" t="s">
        <v>22</v>
      </c>
      <c r="E15835" t="s">
        <v>776</v>
      </c>
      <c r="F15835" t="s">
        <v>776</v>
      </c>
      <c r="G15835" t="s">
        <v>37</v>
      </c>
      <c r="H15835" t="s">
        <v>146</v>
      </c>
      <c r="I15835">
        <v>11</v>
      </c>
      <c r="J15835">
        <v>7</v>
      </c>
      <c r="K15835">
        <v>8284</v>
      </c>
      <c r="L15835" t="s">
        <v>471</v>
      </c>
      <c r="M15835" s="2">
        <f>+Table3[[#This Row],[CHW]]/Table3[[#This Row],[Count of Airbill Number]]</f>
        <v>1.5714285714285714</v>
      </c>
    </row>
    <row r="15836" spans="2:13">
      <c r="B15836" t="s">
        <v>20</v>
      </c>
      <c r="C15836" t="s">
        <v>21</v>
      </c>
      <c r="D15836" t="s">
        <v>22</v>
      </c>
      <c r="E15836" t="s">
        <v>776</v>
      </c>
      <c r="F15836" t="s">
        <v>778</v>
      </c>
      <c r="G15836" t="s">
        <v>37</v>
      </c>
      <c r="H15836" t="s">
        <v>498</v>
      </c>
      <c r="I15836">
        <v>11</v>
      </c>
      <c r="J15836">
        <v>2</v>
      </c>
      <c r="K15836">
        <v>8285</v>
      </c>
      <c r="L15836" t="s">
        <v>471</v>
      </c>
      <c r="M15836" s="2">
        <f>+Table3[[#This Row],[CHW]]/Table3[[#This Row],[Count of Airbill Number]]</f>
        <v>5.5</v>
      </c>
    </row>
    <row r="15837" spans="2:13">
      <c r="B15837" t="s">
        <v>20</v>
      </c>
      <c r="C15837" t="s">
        <v>21</v>
      </c>
      <c r="D15837" t="s">
        <v>22</v>
      </c>
      <c r="E15837" t="s">
        <v>778</v>
      </c>
      <c r="F15837" t="s">
        <v>778</v>
      </c>
      <c r="G15837" t="s">
        <v>86</v>
      </c>
      <c r="H15837" t="s">
        <v>246</v>
      </c>
      <c r="I15837">
        <v>11</v>
      </c>
      <c r="J15837">
        <v>3</v>
      </c>
      <c r="K15837">
        <v>8286</v>
      </c>
      <c r="L15837" t="s">
        <v>471</v>
      </c>
      <c r="M15837" s="2">
        <f>+Table3[[#This Row],[CHW]]/Table3[[#This Row],[Count of Airbill Number]]</f>
        <v>3.6666666666666665</v>
      </c>
    </row>
    <row r="15838" spans="2:13">
      <c r="B15838" t="s">
        <v>20</v>
      </c>
      <c r="C15838" t="s">
        <v>21</v>
      </c>
      <c r="D15838" t="s">
        <v>22</v>
      </c>
      <c r="E15838" t="s">
        <v>778</v>
      </c>
      <c r="F15838" t="s">
        <v>778</v>
      </c>
      <c r="G15838" t="s">
        <v>90</v>
      </c>
      <c r="H15838" t="s">
        <v>135</v>
      </c>
      <c r="I15838">
        <v>11</v>
      </c>
      <c r="J15838">
        <v>1</v>
      </c>
      <c r="K15838">
        <v>8287</v>
      </c>
      <c r="L15838" t="s">
        <v>471</v>
      </c>
      <c r="M15838" s="2">
        <f>+Table3[[#This Row],[CHW]]/Table3[[#This Row],[Count of Airbill Number]]</f>
        <v>11</v>
      </c>
    </row>
    <row r="15839" spans="2:13">
      <c r="B15839" t="s">
        <v>20</v>
      </c>
      <c r="C15839" t="s">
        <v>21</v>
      </c>
      <c r="D15839" t="s">
        <v>22</v>
      </c>
      <c r="E15839" t="s">
        <v>777</v>
      </c>
      <c r="F15839" t="s">
        <v>777</v>
      </c>
      <c r="G15839" t="s">
        <v>44</v>
      </c>
      <c r="H15839" t="s">
        <v>38</v>
      </c>
      <c r="I15839">
        <v>11</v>
      </c>
      <c r="J15839">
        <v>2</v>
      </c>
      <c r="K15839">
        <v>8288</v>
      </c>
      <c r="L15839" t="s">
        <v>471</v>
      </c>
      <c r="M15839" s="2">
        <f>+Table3[[#This Row],[CHW]]/Table3[[#This Row],[Count of Airbill Number]]</f>
        <v>5.5</v>
      </c>
    </row>
    <row r="15840" spans="2:13">
      <c r="B15840" t="s">
        <v>20</v>
      </c>
      <c r="C15840" t="s">
        <v>21</v>
      </c>
      <c r="D15840" t="s">
        <v>22</v>
      </c>
      <c r="E15840" t="s">
        <v>778</v>
      </c>
      <c r="F15840" t="s">
        <v>778</v>
      </c>
      <c r="G15840" t="s">
        <v>267</v>
      </c>
      <c r="H15840" t="s">
        <v>86</v>
      </c>
      <c r="I15840">
        <v>11</v>
      </c>
      <c r="J15840">
        <v>6</v>
      </c>
      <c r="K15840">
        <v>8289</v>
      </c>
      <c r="L15840" t="s">
        <v>471</v>
      </c>
      <c r="M15840" s="2">
        <f>+Table3[[#This Row],[CHW]]/Table3[[#This Row],[Count of Airbill Number]]</f>
        <v>1.8333333333333333</v>
      </c>
    </row>
    <row r="15841" spans="2:13">
      <c r="B15841" t="s">
        <v>20</v>
      </c>
      <c r="C15841" t="s">
        <v>21</v>
      </c>
      <c r="D15841" t="s">
        <v>22</v>
      </c>
      <c r="E15841" t="s">
        <v>777</v>
      </c>
      <c r="F15841" t="s">
        <v>778</v>
      </c>
      <c r="G15841" t="s">
        <v>181</v>
      </c>
      <c r="H15841" t="s">
        <v>62</v>
      </c>
      <c r="I15841">
        <v>11</v>
      </c>
      <c r="J15841">
        <v>7</v>
      </c>
      <c r="K15841">
        <v>8290</v>
      </c>
      <c r="L15841" t="s">
        <v>471</v>
      </c>
      <c r="M15841" s="2">
        <f>+Table3[[#This Row],[CHW]]/Table3[[#This Row],[Count of Airbill Number]]</f>
        <v>1.5714285714285714</v>
      </c>
    </row>
    <row r="15842" spans="2:13">
      <c r="B15842" t="s">
        <v>20</v>
      </c>
      <c r="C15842" t="s">
        <v>21</v>
      </c>
      <c r="D15842" t="s">
        <v>22</v>
      </c>
      <c r="E15842" t="s">
        <v>776</v>
      </c>
      <c r="F15842" t="s">
        <v>778</v>
      </c>
      <c r="G15842" t="s">
        <v>32</v>
      </c>
      <c r="H15842" t="s">
        <v>393</v>
      </c>
      <c r="I15842">
        <v>11</v>
      </c>
      <c r="J15842">
        <v>3</v>
      </c>
      <c r="K15842">
        <v>8291</v>
      </c>
      <c r="L15842" t="s">
        <v>471</v>
      </c>
      <c r="M15842" s="2">
        <f>+Table3[[#This Row],[CHW]]/Table3[[#This Row],[Count of Airbill Number]]</f>
        <v>3.6666666666666665</v>
      </c>
    </row>
    <row r="15843" spans="2:13">
      <c r="B15843" t="s">
        <v>20</v>
      </c>
      <c r="C15843" t="s">
        <v>21</v>
      </c>
      <c r="D15843" t="s">
        <v>22</v>
      </c>
      <c r="E15843" t="s">
        <v>777</v>
      </c>
      <c r="F15843" t="s">
        <v>777</v>
      </c>
      <c r="G15843" t="s">
        <v>608</v>
      </c>
      <c r="H15843" t="s">
        <v>274</v>
      </c>
      <c r="I15843">
        <v>11</v>
      </c>
      <c r="J15843">
        <v>11</v>
      </c>
      <c r="K15843">
        <v>8292</v>
      </c>
      <c r="L15843" t="s">
        <v>471</v>
      </c>
      <c r="M15843" s="2">
        <f>+Table3[[#This Row],[CHW]]/Table3[[#This Row],[Count of Airbill Number]]</f>
        <v>1</v>
      </c>
    </row>
    <row r="15844" spans="2:13">
      <c r="B15844" t="s">
        <v>20</v>
      </c>
      <c r="C15844" t="s">
        <v>21</v>
      </c>
      <c r="D15844" t="s">
        <v>22</v>
      </c>
      <c r="E15844" t="s">
        <v>776</v>
      </c>
      <c r="F15844" t="s">
        <v>776</v>
      </c>
      <c r="G15844" t="s">
        <v>53</v>
      </c>
      <c r="H15844" t="s">
        <v>69</v>
      </c>
      <c r="I15844">
        <v>11</v>
      </c>
      <c r="J15844">
        <v>3</v>
      </c>
      <c r="K15844">
        <v>8293</v>
      </c>
      <c r="L15844" t="s">
        <v>471</v>
      </c>
      <c r="M15844" s="2">
        <f>+Table3[[#This Row],[CHW]]/Table3[[#This Row],[Count of Airbill Number]]</f>
        <v>3.6666666666666665</v>
      </c>
    </row>
    <row r="15845" spans="2:13">
      <c r="B15845" t="s">
        <v>20</v>
      </c>
      <c r="C15845" t="s">
        <v>21</v>
      </c>
      <c r="D15845" t="s">
        <v>22</v>
      </c>
      <c r="E15845" t="s">
        <v>778</v>
      </c>
      <c r="F15845" t="s">
        <v>778</v>
      </c>
      <c r="G15845" t="s">
        <v>610</v>
      </c>
      <c r="H15845" t="s">
        <v>609</v>
      </c>
      <c r="I15845">
        <v>11</v>
      </c>
      <c r="J15845">
        <v>3</v>
      </c>
      <c r="K15845">
        <v>8294</v>
      </c>
      <c r="L15845" t="s">
        <v>471</v>
      </c>
      <c r="M15845" s="2">
        <f>+Table3[[#This Row],[CHW]]/Table3[[#This Row],[Count of Airbill Number]]</f>
        <v>3.6666666666666665</v>
      </c>
    </row>
    <row r="15846" spans="2:13">
      <c r="B15846" t="s">
        <v>20</v>
      </c>
      <c r="C15846" t="s">
        <v>21</v>
      </c>
      <c r="D15846" t="s">
        <v>22</v>
      </c>
      <c r="E15846" t="s">
        <v>778</v>
      </c>
      <c r="F15846" t="s">
        <v>778</v>
      </c>
      <c r="G15846" t="s">
        <v>297</v>
      </c>
      <c r="H15846" t="s">
        <v>269</v>
      </c>
      <c r="I15846">
        <v>11</v>
      </c>
      <c r="J15846">
        <v>11</v>
      </c>
      <c r="K15846">
        <v>8295</v>
      </c>
      <c r="L15846" t="s">
        <v>471</v>
      </c>
      <c r="M15846" s="2">
        <f>+Table3[[#This Row],[CHW]]/Table3[[#This Row],[Count of Airbill Number]]</f>
        <v>1</v>
      </c>
    </row>
    <row r="15847" spans="2:13">
      <c r="B15847" t="s">
        <v>20</v>
      </c>
      <c r="C15847" t="s">
        <v>21</v>
      </c>
      <c r="D15847" t="s">
        <v>22</v>
      </c>
      <c r="E15847" t="s">
        <v>777</v>
      </c>
      <c r="F15847" t="s">
        <v>777</v>
      </c>
      <c r="G15847" t="s">
        <v>571</v>
      </c>
      <c r="H15847" t="s">
        <v>274</v>
      </c>
      <c r="I15847">
        <v>11</v>
      </c>
      <c r="J15847">
        <v>11</v>
      </c>
      <c r="K15847">
        <v>8296</v>
      </c>
      <c r="L15847" t="s">
        <v>471</v>
      </c>
      <c r="M15847" s="2">
        <f>+Table3[[#This Row],[CHW]]/Table3[[#This Row],[Count of Airbill Number]]</f>
        <v>1</v>
      </c>
    </row>
    <row r="15848" spans="2:13">
      <c r="B15848" t="s">
        <v>20</v>
      </c>
      <c r="C15848" t="s">
        <v>21</v>
      </c>
      <c r="D15848" t="s">
        <v>22</v>
      </c>
      <c r="E15848" t="s">
        <v>778</v>
      </c>
      <c r="F15848" t="s">
        <v>778</v>
      </c>
      <c r="G15848" t="s">
        <v>260</v>
      </c>
      <c r="H15848" t="s">
        <v>173</v>
      </c>
      <c r="I15848">
        <v>11</v>
      </c>
      <c r="J15848">
        <v>11</v>
      </c>
      <c r="K15848">
        <v>8297</v>
      </c>
      <c r="L15848" t="s">
        <v>471</v>
      </c>
      <c r="M15848" s="2">
        <f>+Table3[[#This Row],[CHW]]/Table3[[#This Row],[Count of Airbill Number]]</f>
        <v>1</v>
      </c>
    </row>
    <row r="15849" spans="2:13">
      <c r="B15849" t="s">
        <v>20</v>
      </c>
      <c r="C15849" t="s">
        <v>21</v>
      </c>
      <c r="D15849" t="s">
        <v>22</v>
      </c>
      <c r="E15849" t="s">
        <v>776</v>
      </c>
      <c r="F15849" t="s">
        <v>778</v>
      </c>
      <c r="G15849" t="s">
        <v>216</v>
      </c>
      <c r="H15849" t="s">
        <v>185</v>
      </c>
      <c r="I15849">
        <v>11</v>
      </c>
      <c r="J15849">
        <v>1</v>
      </c>
      <c r="K15849">
        <v>8298</v>
      </c>
      <c r="L15849" t="s">
        <v>471</v>
      </c>
      <c r="M15849" s="2">
        <f>+Table3[[#This Row],[CHW]]/Table3[[#This Row],[Count of Airbill Number]]</f>
        <v>11</v>
      </c>
    </row>
    <row r="15850" spans="2:13">
      <c r="B15850" t="s">
        <v>20</v>
      </c>
      <c r="C15850" t="s">
        <v>21</v>
      </c>
      <c r="D15850" t="s">
        <v>36</v>
      </c>
      <c r="E15850" t="s">
        <v>778</v>
      </c>
      <c r="F15850" t="s">
        <v>778</v>
      </c>
      <c r="G15850" t="s">
        <v>150</v>
      </c>
      <c r="H15850" t="s">
        <v>86</v>
      </c>
      <c r="I15850">
        <v>11</v>
      </c>
      <c r="J15850">
        <v>7</v>
      </c>
      <c r="K15850">
        <v>8299</v>
      </c>
      <c r="L15850" t="s">
        <v>471</v>
      </c>
      <c r="M15850" s="2">
        <f>+Table3[[#This Row],[CHW]]/Table3[[#This Row],[Count of Airbill Number]]</f>
        <v>1.5714285714285714</v>
      </c>
    </row>
    <row r="15851" spans="2:13">
      <c r="B15851" t="s">
        <v>20</v>
      </c>
      <c r="C15851" t="s">
        <v>21</v>
      </c>
      <c r="D15851" t="s">
        <v>36</v>
      </c>
      <c r="E15851" t="s">
        <v>778</v>
      </c>
      <c r="F15851" t="s">
        <v>778</v>
      </c>
      <c r="G15851" t="s">
        <v>173</v>
      </c>
      <c r="H15851" t="s">
        <v>112</v>
      </c>
      <c r="I15851">
        <v>11</v>
      </c>
      <c r="J15851">
        <v>9</v>
      </c>
      <c r="K15851">
        <v>8300</v>
      </c>
      <c r="L15851" t="s">
        <v>471</v>
      </c>
      <c r="M15851" s="2">
        <f>+Table3[[#This Row],[CHW]]/Table3[[#This Row],[Count of Airbill Number]]</f>
        <v>1.2222222222222223</v>
      </c>
    </row>
    <row r="15852" spans="2:13">
      <c r="B15852" t="s">
        <v>20</v>
      </c>
      <c r="C15852" t="s">
        <v>21</v>
      </c>
      <c r="D15852" t="s">
        <v>36</v>
      </c>
      <c r="E15852" t="s">
        <v>777</v>
      </c>
      <c r="F15852" t="s">
        <v>777</v>
      </c>
      <c r="G15852" t="s">
        <v>605</v>
      </c>
      <c r="H15852" t="s">
        <v>38</v>
      </c>
      <c r="I15852">
        <v>11</v>
      </c>
      <c r="J15852">
        <v>9</v>
      </c>
      <c r="K15852">
        <v>8301</v>
      </c>
      <c r="L15852" t="s">
        <v>471</v>
      </c>
      <c r="M15852" s="2">
        <f>+Table3[[#This Row],[CHW]]/Table3[[#This Row],[Count of Airbill Number]]</f>
        <v>1.2222222222222223</v>
      </c>
    </row>
    <row r="15853" spans="2:13">
      <c r="B15853" t="s">
        <v>20</v>
      </c>
      <c r="C15853" t="s">
        <v>21</v>
      </c>
      <c r="D15853" t="s">
        <v>36</v>
      </c>
      <c r="E15853" t="s">
        <v>777</v>
      </c>
      <c r="F15853" t="s">
        <v>778</v>
      </c>
      <c r="G15853" t="s">
        <v>29</v>
      </c>
      <c r="H15853" t="s">
        <v>86</v>
      </c>
      <c r="I15853">
        <v>11</v>
      </c>
      <c r="J15853">
        <v>1</v>
      </c>
      <c r="K15853">
        <v>8302</v>
      </c>
      <c r="L15853" t="s">
        <v>471</v>
      </c>
      <c r="M15853" s="2">
        <f>+Table3[[#This Row],[CHW]]/Table3[[#This Row],[Count of Airbill Number]]</f>
        <v>11</v>
      </c>
    </row>
    <row r="15854" spans="2:13">
      <c r="B15854" t="s">
        <v>20</v>
      </c>
      <c r="C15854" t="s">
        <v>472</v>
      </c>
      <c r="D15854" t="s">
        <v>22</v>
      </c>
      <c r="E15854" t="s">
        <v>777</v>
      </c>
      <c r="F15854" t="s">
        <v>778</v>
      </c>
      <c r="G15854" t="s">
        <v>38</v>
      </c>
      <c r="H15854" t="s">
        <v>81</v>
      </c>
      <c r="I15854">
        <v>11</v>
      </c>
      <c r="J15854">
        <v>1</v>
      </c>
      <c r="K15854">
        <v>8303</v>
      </c>
      <c r="L15854" t="s">
        <v>471</v>
      </c>
      <c r="M15854" s="2">
        <f>+Table3[[#This Row],[CHW]]/Table3[[#This Row],[Count of Airbill Number]]</f>
        <v>11</v>
      </c>
    </row>
    <row r="15855" spans="2:13">
      <c r="B15855" t="s">
        <v>20</v>
      </c>
      <c r="C15855" t="s">
        <v>472</v>
      </c>
      <c r="D15855" t="s">
        <v>22</v>
      </c>
      <c r="E15855" t="s">
        <v>778</v>
      </c>
      <c r="F15855" t="s">
        <v>777</v>
      </c>
      <c r="G15855" t="s">
        <v>233</v>
      </c>
      <c r="H15855" t="s">
        <v>106</v>
      </c>
      <c r="I15855">
        <v>11</v>
      </c>
      <c r="J15855">
        <v>1</v>
      </c>
      <c r="K15855">
        <v>8304</v>
      </c>
      <c r="L15855" t="s">
        <v>471</v>
      </c>
      <c r="M15855" s="2">
        <f>+Table3[[#This Row],[CHW]]/Table3[[#This Row],[Count of Airbill Number]]</f>
        <v>11</v>
      </c>
    </row>
    <row r="15856" spans="2:13">
      <c r="B15856" t="s">
        <v>20</v>
      </c>
      <c r="C15856" t="s">
        <v>472</v>
      </c>
      <c r="D15856" t="s">
        <v>22</v>
      </c>
      <c r="E15856" t="s">
        <v>776</v>
      </c>
      <c r="F15856" t="s">
        <v>776</v>
      </c>
      <c r="G15856" t="s">
        <v>23</v>
      </c>
      <c r="H15856" t="s">
        <v>45</v>
      </c>
      <c r="I15856">
        <v>11</v>
      </c>
      <c r="J15856">
        <v>1</v>
      </c>
      <c r="K15856">
        <v>8305</v>
      </c>
      <c r="L15856" t="s">
        <v>471</v>
      </c>
      <c r="M15856" s="2">
        <f>+Table3[[#This Row],[CHW]]/Table3[[#This Row],[Count of Airbill Number]]</f>
        <v>11</v>
      </c>
    </row>
    <row r="15857" spans="2:13">
      <c r="B15857" t="s">
        <v>20</v>
      </c>
      <c r="C15857" t="s">
        <v>472</v>
      </c>
      <c r="D15857" t="s">
        <v>22</v>
      </c>
      <c r="E15857" t="s">
        <v>776</v>
      </c>
      <c r="F15857" t="s">
        <v>776</v>
      </c>
      <c r="G15857" t="s">
        <v>63</v>
      </c>
      <c r="H15857" t="s">
        <v>69</v>
      </c>
      <c r="I15857">
        <v>11</v>
      </c>
      <c r="J15857">
        <v>1</v>
      </c>
      <c r="K15857">
        <v>8306</v>
      </c>
      <c r="L15857" t="s">
        <v>471</v>
      </c>
      <c r="M15857" s="2">
        <f>+Table3[[#This Row],[CHW]]/Table3[[#This Row],[Count of Airbill Number]]</f>
        <v>11</v>
      </c>
    </row>
    <row r="15858" spans="2:13">
      <c r="B15858" t="s">
        <v>20</v>
      </c>
      <c r="C15858" t="s">
        <v>472</v>
      </c>
      <c r="D15858" t="s">
        <v>22</v>
      </c>
      <c r="E15858" t="s">
        <v>778</v>
      </c>
      <c r="F15858" t="s">
        <v>778</v>
      </c>
      <c r="G15858" t="s">
        <v>393</v>
      </c>
      <c r="H15858" t="s">
        <v>521</v>
      </c>
      <c r="I15858">
        <v>11</v>
      </c>
      <c r="J15858">
        <v>1</v>
      </c>
      <c r="K15858">
        <v>8307</v>
      </c>
      <c r="L15858" t="s">
        <v>471</v>
      </c>
      <c r="M15858" s="2">
        <f>+Table3[[#This Row],[CHW]]/Table3[[#This Row],[Count of Airbill Number]]</f>
        <v>11</v>
      </c>
    </row>
    <row r="15859" spans="2:13">
      <c r="B15859" t="s">
        <v>20</v>
      </c>
      <c r="C15859" t="s">
        <v>472</v>
      </c>
      <c r="D15859" t="s">
        <v>22</v>
      </c>
      <c r="E15859" t="s">
        <v>776</v>
      </c>
      <c r="F15859" t="s">
        <v>776</v>
      </c>
      <c r="G15859" t="s">
        <v>148</v>
      </c>
      <c r="H15859" t="s">
        <v>103</v>
      </c>
      <c r="I15859">
        <v>11</v>
      </c>
      <c r="J15859">
        <v>1</v>
      </c>
      <c r="K15859">
        <v>8308</v>
      </c>
      <c r="L15859" t="s">
        <v>471</v>
      </c>
      <c r="M15859" s="2">
        <f>+Table3[[#This Row],[CHW]]/Table3[[#This Row],[Count of Airbill Number]]</f>
        <v>11</v>
      </c>
    </row>
    <row r="15860" spans="2:13">
      <c r="B15860" t="s">
        <v>20</v>
      </c>
      <c r="C15860" t="s">
        <v>472</v>
      </c>
      <c r="D15860" t="s">
        <v>22</v>
      </c>
      <c r="E15860" t="s">
        <v>777</v>
      </c>
      <c r="F15860" t="s">
        <v>777</v>
      </c>
      <c r="G15860" t="s">
        <v>374</v>
      </c>
      <c r="H15860" t="s">
        <v>114</v>
      </c>
      <c r="I15860">
        <v>11</v>
      </c>
      <c r="J15860">
        <v>1</v>
      </c>
      <c r="K15860">
        <v>8309</v>
      </c>
      <c r="L15860" t="s">
        <v>471</v>
      </c>
      <c r="M15860" s="2">
        <f>+Table3[[#This Row],[CHW]]/Table3[[#This Row],[Count of Airbill Number]]</f>
        <v>11</v>
      </c>
    </row>
    <row r="15861" spans="2:13">
      <c r="B15861" t="s">
        <v>20</v>
      </c>
      <c r="C15861" t="s">
        <v>472</v>
      </c>
      <c r="D15861" t="s">
        <v>22</v>
      </c>
      <c r="E15861" t="s">
        <v>777</v>
      </c>
      <c r="F15861" t="s">
        <v>777</v>
      </c>
      <c r="G15861" t="s">
        <v>374</v>
      </c>
      <c r="H15861" t="s">
        <v>552</v>
      </c>
      <c r="I15861">
        <v>11</v>
      </c>
      <c r="J15861">
        <v>1</v>
      </c>
      <c r="K15861">
        <v>8310</v>
      </c>
      <c r="L15861" t="s">
        <v>471</v>
      </c>
      <c r="M15861" s="2">
        <f>+Table3[[#This Row],[CHW]]/Table3[[#This Row],[Count of Airbill Number]]</f>
        <v>11</v>
      </c>
    </row>
    <row r="15862" spans="2:13">
      <c r="B15862" t="s">
        <v>20</v>
      </c>
      <c r="C15862" t="s">
        <v>472</v>
      </c>
      <c r="D15862" t="s">
        <v>22</v>
      </c>
      <c r="E15862" t="s">
        <v>776</v>
      </c>
      <c r="F15862" t="s">
        <v>776</v>
      </c>
      <c r="G15862" t="s">
        <v>165</v>
      </c>
      <c r="H15862" t="s">
        <v>187</v>
      </c>
      <c r="I15862">
        <v>11</v>
      </c>
      <c r="J15862">
        <v>1</v>
      </c>
      <c r="K15862">
        <v>8311</v>
      </c>
      <c r="L15862" t="s">
        <v>471</v>
      </c>
      <c r="M15862" s="2">
        <f>+Table3[[#This Row],[CHW]]/Table3[[#This Row],[Count of Airbill Number]]</f>
        <v>11</v>
      </c>
    </row>
    <row r="15863" spans="2:13">
      <c r="B15863" t="s">
        <v>20</v>
      </c>
      <c r="C15863" t="s">
        <v>472</v>
      </c>
      <c r="D15863" t="s">
        <v>22</v>
      </c>
      <c r="E15863" t="s">
        <v>777</v>
      </c>
      <c r="F15863" t="s">
        <v>776</v>
      </c>
      <c r="G15863" t="s">
        <v>290</v>
      </c>
      <c r="H15863" t="s">
        <v>187</v>
      </c>
      <c r="I15863">
        <v>11</v>
      </c>
      <c r="J15863">
        <v>1</v>
      </c>
      <c r="K15863">
        <v>8312</v>
      </c>
      <c r="L15863" t="s">
        <v>471</v>
      </c>
      <c r="M15863" s="2">
        <f>+Table3[[#This Row],[CHW]]/Table3[[#This Row],[Count of Airbill Number]]</f>
        <v>11</v>
      </c>
    </row>
    <row r="15864" spans="2:13">
      <c r="B15864" t="s">
        <v>20</v>
      </c>
      <c r="C15864" t="s">
        <v>472</v>
      </c>
      <c r="D15864" t="s">
        <v>22</v>
      </c>
      <c r="E15864" t="s">
        <v>778</v>
      </c>
      <c r="F15864" t="s">
        <v>778</v>
      </c>
      <c r="G15864" t="s">
        <v>539</v>
      </c>
      <c r="H15864" t="s">
        <v>86</v>
      </c>
      <c r="I15864">
        <v>11</v>
      </c>
      <c r="J15864">
        <v>1</v>
      </c>
      <c r="K15864">
        <v>8313</v>
      </c>
      <c r="L15864" t="s">
        <v>471</v>
      </c>
      <c r="M15864" s="2">
        <f>+Table3[[#This Row],[CHW]]/Table3[[#This Row],[Count of Airbill Number]]</f>
        <v>11</v>
      </c>
    </row>
    <row r="15865" spans="2:13">
      <c r="B15865" t="s">
        <v>20</v>
      </c>
      <c r="C15865" t="s">
        <v>472</v>
      </c>
      <c r="D15865" t="s">
        <v>22</v>
      </c>
      <c r="E15865" t="s">
        <v>777</v>
      </c>
      <c r="F15865" t="s">
        <v>777</v>
      </c>
      <c r="G15865" t="s">
        <v>324</v>
      </c>
      <c r="H15865" t="s">
        <v>747</v>
      </c>
      <c r="I15865">
        <v>11</v>
      </c>
      <c r="J15865">
        <v>1</v>
      </c>
      <c r="K15865">
        <v>8314</v>
      </c>
      <c r="L15865" t="s">
        <v>471</v>
      </c>
      <c r="M15865" s="2">
        <f>+Table3[[#This Row],[CHW]]/Table3[[#This Row],[Count of Airbill Number]]</f>
        <v>11</v>
      </c>
    </row>
    <row r="15866" spans="2:13">
      <c r="B15866" t="s">
        <v>20</v>
      </c>
      <c r="C15866" t="s">
        <v>472</v>
      </c>
      <c r="D15866" t="s">
        <v>22</v>
      </c>
      <c r="E15866" t="s">
        <v>777</v>
      </c>
      <c r="F15866" t="s">
        <v>778</v>
      </c>
      <c r="G15866" t="s">
        <v>324</v>
      </c>
      <c r="H15866" t="s">
        <v>62</v>
      </c>
      <c r="I15866">
        <v>11</v>
      </c>
      <c r="J15866">
        <v>1</v>
      </c>
      <c r="K15866">
        <v>8315</v>
      </c>
      <c r="L15866" t="s">
        <v>471</v>
      </c>
      <c r="M15866" s="2">
        <f>+Table3[[#This Row],[CHW]]/Table3[[#This Row],[Count of Airbill Number]]</f>
        <v>11</v>
      </c>
    </row>
    <row r="15867" spans="2:13">
      <c r="B15867" t="s">
        <v>20</v>
      </c>
      <c r="C15867" t="s">
        <v>472</v>
      </c>
      <c r="D15867" t="s">
        <v>22</v>
      </c>
      <c r="E15867" t="s">
        <v>778</v>
      </c>
      <c r="F15867" t="s">
        <v>778</v>
      </c>
      <c r="G15867" t="s">
        <v>150</v>
      </c>
      <c r="H15867" t="s">
        <v>669</v>
      </c>
      <c r="I15867">
        <v>11</v>
      </c>
      <c r="J15867">
        <v>1</v>
      </c>
      <c r="K15867">
        <v>8316</v>
      </c>
      <c r="L15867" t="s">
        <v>471</v>
      </c>
      <c r="M15867" s="2">
        <f>+Table3[[#This Row],[CHW]]/Table3[[#This Row],[Count of Airbill Number]]</f>
        <v>11</v>
      </c>
    </row>
    <row r="15868" spans="2:13">
      <c r="B15868" t="s">
        <v>20</v>
      </c>
      <c r="C15868" t="s">
        <v>472</v>
      </c>
      <c r="D15868" t="s">
        <v>22</v>
      </c>
      <c r="E15868" t="s">
        <v>778</v>
      </c>
      <c r="F15868" t="s">
        <v>778</v>
      </c>
      <c r="G15868" t="s">
        <v>150</v>
      </c>
      <c r="H15868" t="s">
        <v>206</v>
      </c>
      <c r="I15868">
        <v>11</v>
      </c>
      <c r="J15868">
        <v>1</v>
      </c>
      <c r="K15868">
        <v>8317</v>
      </c>
      <c r="L15868" t="s">
        <v>471</v>
      </c>
      <c r="M15868" s="2">
        <f>+Table3[[#This Row],[CHW]]/Table3[[#This Row],[Count of Airbill Number]]</f>
        <v>11</v>
      </c>
    </row>
    <row r="15869" spans="2:13">
      <c r="B15869" t="s">
        <v>20</v>
      </c>
      <c r="C15869" t="s">
        <v>472</v>
      </c>
      <c r="D15869" t="s">
        <v>22</v>
      </c>
      <c r="E15869" t="s">
        <v>777</v>
      </c>
      <c r="F15869" t="s">
        <v>777</v>
      </c>
      <c r="G15869" t="s">
        <v>484</v>
      </c>
      <c r="H15869" t="s">
        <v>694</v>
      </c>
      <c r="I15869">
        <v>11</v>
      </c>
      <c r="J15869">
        <v>1</v>
      </c>
      <c r="K15869">
        <v>8318</v>
      </c>
      <c r="L15869" t="s">
        <v>471</v>
      </c>
      <c r="M15869" s="2">
        <f>+Table3[[#This Row],[CHW]]/Table3[[#This Row],[Count of Airbill Number]]</f>
        <v>11</v>
      </c>
    </row>
    <row r="15870" spans="2:13">
      <c r="B15870" t="s">
        <v>20</v>
      </c>
      <c r="C15870" t="s">
        <v>472</v>
      </c>
      <c r="D15870" t="s">
        <v>22</v>
      </c>
      <c r="E15870" t="s">
        <v>776</v>
      </c>
      <c r="F15870" t="s">
        <v>776</v>
      </c>
      <c r="G15870" t="s">
        <v>94</v>
      </c>
      <c r="H15870" t="s">
        <v>57</v>
      </c>
      <c r="I15870">
        <v>11</v>
      </c>
      <c r="J15870">
        <v>1</v>
      </c>
      <c r="K15870">
        <v>8319</v>
      </c>
      <c r="L15870" t="s">
        <v>471</v>
      </c>
      <c r="M15870" s="2">
        <f>+Table3[[#This Row],[CHW]]/Table3[[#This Row],[Count of Airbill Number]]</f>
        <v>11</v>
      </c>
    </row>
    <row r="15871" spans="2:13">
      <c r="B15871" t="s">
        <v>20</v>
      </c>
      <c r="C15871" t="s">
        <v>472</v>
      </c>
      <c r="D15871" t="s">
        <v>22</v>
      </c>
      <c r="E15871" t="s">
        <v>776</v>
      </c>
      <c r="F15871" t="s">
        <v>776</v>
      </c>
      <c r="G15871" t="s">
        <v>94</v>
      </c>
      <c r="H15871" t="s">
        <v>72</v>
      </c>
      <c r="I15871">
        <v>11</v>
      </c>
      <c r="J15871">
        <v>2</v>
      </c>
      <c r="K15871">
        <v>8320</v>
      </c>
      <c r="L15871" t="s">
        <v>471</v>
      </c>
      <c r="M15871" s="2">
        <f>+Table3[[#This Row],[CHW]]/Table3[[#This Row],[Count of Airbill Number]]</f>
        <v>5.5</v>
      </c>
    </row>
    <row r="15872" spans="2:13">
      <c r="B15872" t="s">
        <v>20</v>
      </c>
      <c r="C15872" t="s">
        <v>472</v>
      </c>
      <c r="D15872" t="s">
        <v>22</v>
      </c>
      <c r="E15872" t="s">
        <v>776</v>
      </c>
      <c r="F15872" t="s">
        <v>776</v>
      </c>
      <c r="G15872" t="s">
        <v>24</v>
      </c>
      <c r="H15872" t="s">
        <v>69</v>
      </c>
      <c r="I15872">
        <v>11</v>
      </c>
      <c r="J15872">
        <v>1</v>
      </c>
      <c r="K15872">
        <v>8321</v>
      </c>
      <c r="L15872" t="s">
        <v>471</v>
      </c>
      <c r="M15872" s="2">
        <f>+Table3[[#This Row],[CHW]]/Table3[[#This Row],[Count of Airbill Number]]</f>
        <v>11</v>
      </c>
    </row>
    <row r="15873" spans="2:13">
      <c r="B15873" t="s">
        <v>20</v>
      </c>
      <c r="C15873" t="s">
        <v>472</v>
      </c>
      <c r="D15873" t="s">
        <v>22</v>
      </c>
      <c r="E15873" t="s">
        <v>776</v>
      </c>
      <c r="F15873" t="s">
        <v>776</v>
      </c>
      <c r="G15873" t="s">
        <v>102</v>
      </c>
      <c r="H15873" t="s">
        <v>63</v>
      </c>
      <c r="I15873">
        <v>11</v>
      </c>
      <c r="J15873">
        <v>1</v>
      </c>
      <c r="K15873">
        <v>8322</v>
      </c>
      <c r="L15873" t="s">
        <v>471</v>
      </c>
      <c r="M15873" s="2">
        <f>+Table3[[#This Row],[CHW]]/Table3[[#This Row],[Count of Airbill Number]]</f>
        <v>11</v>
      </c>
    </row>
    <row r="15874" spans="2:13">
      <c r="B15874" t="s">
        <v>20</v>
      </c>
      <c r="C15874" t="s">
        <v>472</v>
      </c>
      <c r="D15874" t="s">
        <v>22</v>
      </c>
      <c r="E15874" t="s">
        <v>778</v>
      </c>
      <c r="F15874" t="s">
        <v>778</v>
      </c>
      <c r="G15874" t="s">
        <v>692</v>
      </c>
      <c r="H15874" t="s">
        <v>269</v>
      </c>
      <c r="I15874">
        <v>11</v>
      </c>
      <c r="J15874">
        <v>2</v>
      </c>
      <c r="K15874">
        <v>8323</v>
      </c>
      <c r="L15874" t="s">
        <v>471</v>
      </c>
      <c r="M15874" s="2">
        <f>+Table3[[#This Row],[CHW]]/Table3[[#This Row],[Count of Airbill Number]]</f>
        <v>5.5</v>
      </c>
    </row>
    <row r="15875" spans="2:13">
      <c r="B15875" t="s">
        <v>20</v>
      </c>
      <c r="C15875" t="s">
        <v>472</v>
      </c>
      <c r="D15875" t="s">
        <v>22</v>
      </c>
      <c r="E15875" t="s">
        <v>778</v>
      </c>
      <c r="F15875" t="s">
        <v>777</v>
      </c>
      <c r="G15875" t="s">
        <v>171</v>
      </c>
      <c r="H15875" t="s">
        <v>484</v>
      </c>
      <c r="I15875">
        <v>11</v>
      </c>
      <c r="J15875">
        <v>1</v>
      </c>
      <c r="K15875">
        <v>8324</v>
      </c>
      <c r="L15875" t="s">
        <v>471</v>
      </c>
      <c r="M15875" s="2">
        <f>+Table3[[#This Row],[CHW]]/Table3[[#This Row],[Count of Airbill Number]]</f>
        <v>11</v>
      </c>
    </row>
    <row r="15876" spans="2:13">
      <c r="B15876" t="s">
        <v>20</v>
      </c>
      <c r="C15876" t="s">
        <v>472</v>
      </c>
      <c r="D15876" t="s">
        <v>22</v>
      </c>
      <c r="E15876" t="s">
        <v>777</v>
      </c>
      <c r="F15876" t="s">
        <v>777</v>
      </c>
      <c r="G15876" t="s">
        <v>496</v>
      </c>
      <c r="H15876" t="s">
        <v>694</v>
      </c>
      <c r="I15876">
        <v>11</v>
      </c>
      <c r="J15876">
        <v>1</v>
      </c>
      <c r="K15876">
        <v>8325</v>
      </c>
      <c r="L15876" t="s">
        <v>471</v>
      </c>
      <c r="M15876" s="2">
        <f>+Table3[[#This Row],[CHW]]/Table3[[#This Row],[Count of Airbill Number]]</f>
        <v>11</v>
      </c>
    </row>
    <row r="15877" spans="2:13">
      <c r="B15877" t="s">
        <v>20</v>
      </c>
      <c r="C15877" t="s">
        <v>472</v>
      </c>
      <c r="D15877" t="s">
        <v>22</v>
      </c>
      <c r="E15877" t="s">
        <v>778</v>
      </c>
      <c r="F15877" t="s">
        <v>777</v>
      </c>
      <c r="G15877" t="s">
        <v>109</v>
      </c>
      <c r="H15877" t="s">
        <v>290</v>
      </c>
      <c r="I15877">
        <v>11</v>
      </c>
      <c r="J15877">
        <v>1</v>
      </c>
      <c r="K15877">
        <v>8326</v>
      </c>
      <c r="L15877" t="s">
        <v>471</v>
      </c>
      <c r="M15877" s="2">
        <f>+Table3[[#This Row],[CHW]]/Table3[[#This Row],[Count of Airbill Number]]</f>
        <v>11</v>
      </c>
    </row>
    <row r="15878" spans="2:13">
      <c r="B15878" t="s">
        <v>20</v>
      </c>
      <c r="C15878" t="s">
        <v>472</v>
      </c>
      <c r="D15878" t="s">
        <v>22</v>
      </c>
      <c r="E15878" t="s">
        <v>778</v>
      </c>
      <c r="F15878" t="s">
        <v>778</v>
      </c>
      <c r="G15878" t="s">
        <v>565</v>
      </c>
      <c r="H15878" t="s">
        <v>51</v>
      </c>
      <c r="I15878">
        <v>11</v>
      </c>
      <c r="J15878">
        <v>1</v>
      </c>
      <c r="K15878">
        <v>8327</v>
      </c>
      <c r="L15878" t="s">
        <v>471</v>
      </c>
      <c r="M15878" s="2">
        <f>+Table3[[#This Row],[CHW]]/Table3[[#This Row],[Count of Airbill Number]]</f>
        <v>11</v>
      </c>
    </row>
    <row r="15879" spans="2:13">
      <c r="B15879" t="s">
        <v>20</v>
      </c>
      <c r="C15879" t="s">
        <v>472</v>
      </c>
      <c r="D15879" t="s">
        <v>22</v>
      </c>
      <c r="E15879" t="s">
        <v>776</v>
      </c>
      <c r="F15879" t="s">
        <v>776</v>
      </c>
      <c r="G15879" t="s">
        <v>31</v>
      </c>
      <c r="H15879" t="s">
        <v>69</v>
      </c>
      <c r="I15879">
        <v>11</v>
      </c>
      <c r="J15879">
        <v>1</v>
      </c>
      <c r="K15879">
        <v>8328</v>
      </c>
      <c r="L15879" t="s">
        <v>471</v>
      </c>
      <c r="M15879" s="2">
        <f>+Table3[[#This Row],[CHW]]/Table3[[#This Row],[Count of Airbill Number]]</f>
        <v>11</v>
      </c>
    </row>
    <row r="15880" spans="2:13">
      <c r="B15880" t="s">
        <v>20</v>
      </c>
      <c r="C15880" t="s">
        <v>472</v>
      </c>
      <c r="D15880" t="s">
        <v>22</v>
      </c>
      <c r="E15880" t="s">
        <v>778</v>
      </c>
      <c r="F15880" t="s">
        <v>778</v>
      </c>
      <c r="G15880" t="s">
        <v>51</v>
      </c>
      <c r="H15880" t="s">
        <v>676</v>
      </c>
      <c r="I15880">
        <v>11</v>
      </c>
      <c r="J15880">
        <v>1</v>
      </c>
      <c r="K15880">
        <v>8329</v>
      </c>
      <c r="L15880" t="s">
        <v>471</v>
      </c>
      <c r="M15880" s="2">
        <f>+Table3[[#This Row],[CHW]]/Table3[[#This Row],[Count of Airbill Number]]</f>
        <v>11</v>
      </c>
    </row>
    <row r="15881" spans="2:13">
      <c r="B15881" t="s">
        <v>20</v>
      </c>
      <c r="C15881" t="s">
        <v>472</v>
      </c>
      <c r="D15881" t="s">
        <v>22</v>
      </c>
      <c r="E15881" t="s">
        <v>778</v>
      </c>
      <c r="F15881" t="s">
        <v>776</v>
      </c>
      <c r="G15881" t="s">
        <v>51</v>
      </c>
      <c r="H15881" t="s">
        <v>522</v>
      </c>
      <c r="I15881">
        <v>11</v>
      </c>
      <c r="J15881">
        <v>1</v>
      </c>
      <c r="K15881">
        <v>8330</v>
      </c>
      <c r="L15881" t="s">
        <v>471</v>
      </c>
      <c r="M15881" s="2">
        <f>+Table3[[#This Row],[CHW]]/Table3[[#This Row],[Count of Airbill Number]]</f>
        <v>11</v>
      </c>
    </row>
    <row r="15882" spans="2:13">
      <c r="B15882" t="s">
        <v>20</v>
      </c>
      <c r="C15882" t="s">
        <v>472</v>
      </c>
      <c r="D15882" t="s">
        <v>22</v>
      </c>
      <c r="E15882" t="s">
        <v>778</v>
      </c>
      <c r="F15882" t="s">
        <v>776</v>
      </c>
      <c r="G15882" t="s">
        <v>51</v>
      </c>
      <c r="H15882" t="s">
        <v>578</v>
      </c>
      <c r="I15882">
        <v>11</v>
      </c>
      <c r="J15882">
        <v>1</v>
      </c>
      <c r="K15882">
        <v>8331</v>
      </c>
      <c r="L15882" t="s">
        <v>471</v>
      </c>
      <c r="M15882" s="2">
        <f>+Table3[[#This Row],[CHW]]/Table3[[#This Row],[Count of Airbill Number]]</f>
        <v>11</v>
      </c>
    </row>
    <row r="15883" spans="2:13">
      <c r="B15883" t="s">
        <v>20</v>
      </c>
      <c r="C15883" t="s">
        <v>472</v>
      </c>
      <c r="D15883" t="s">
        <v>22</v>
      </c>
      <c r="E15883" t="s">
        <v>776</v>
      </c>
      <c r="F15883" t="s">
        <v>776</v>
      </c>
      <c r="G15883" t="s">
        <v>284</v>
      </c>
      <c r="H15883" t="s">
        <v>37</v>
      </c>
      <c r="I15883">
        <v>11</v>
      </c>
      <c r="J15883">
        <v>1</v>
      </c>
      <c r="K15883">
        <v>8332</v>
      </c>
      <c r="L15883" t="s">
        <v>471</v>
      </c>
      <c r="M15883" s="2">
        <f>+Table3[[#This Row],[CHW]]/Table3[[#This Row],[Count of Airbill Number]]</f>
        <v>11</v>
      </c>
    </row>
    <row r="15884" spans="2:13">
      <c r="B15884" t="s">
        <v>20</v>
      </c>
      <c r="C15884" t="s">
        <v>472</v>
      </c>
      <c r="D15884" t="s">
        <v>22</v>
      </c>
      <c r="E15884" t="s">
        <v>776</v>
      </c>
      <c r="F15884" t="s">
        <v>776</v>
      </c>
      <c r="G15884" t="s">
        <v>122</v>
      </c>
      <c r="H15884" t="s">
        <v>116</v>
      </c>
      <c r="I15884">
        <v>11</v>
      </c>
      <c r="J15884">
        <v>1</v>
      </c>
      <c r="K15884">
        <v>8333</v>
      </c>
      <c r="L15884" t="s">
        <v>471</v>
      </c>
      <c r="M15884" s="2">
        <f>+Table3[[#This Row],[CHW]]/Table3[[#This Row],[Count of Airbill Number]]</f>
        <v>11</v>
      </c>
    </row>
    <row r="15885" spans="2:13">
      <c r="B15885" t="s">
        <v>20</v>
      </c>
      <c r="C15885" t="s">
        <v>472</v>
      </c>
      <c r="D15885" t="s">
        <v>22</v>
      </c>
      <c r="E15885" t="s">
        <v>776</v>
      </c>
      <c r="F15885" t="s">
        <v>778</v>
      </c>
      <c r="G15885" t="s">
        <v>122</v>
      </c>
      <c r="H15885" t="s">
        <v>405</v>
      </c>
      <c r="I15885">
        <v>11</v>
      </c>
      <c r="J15885">
        <v>1</v>
      </c>
      <c r="K15885">
        <v>8334</v>
      </c>
      <c r="L15885" t="s">
        <v>471</v>
      </c>
      <c r="M15885" s="2">
        <f>+Table3[[#This Row],[CHW]]/Table3[[#This Row],[Count of Airbill Number]]</f>
        <v>11</v>
      </c>
    </row>
    <row r="15886" spans="2:13">
      <c r="B15886" t="s">
        <v>20</v>
      </c>
      <c r="C15886" t="s">
        <v>472</v>
      </c>
      <c r="D15886" t="s">
        <v>22</v>
      </c>
      <c r="E15886" t="s">
        <v>776</v>
      </c>
      <c r="F15886" t="s">
        <v>778</v>
      </c>
      <c r="G15886" t="s">
        <v>122</v>
      </c>
      <c r="H15886" t="s">
        <v>306</v>
      </c>
      <c r="I15886">
        <v>11</v>
      </c>
      <c r="J15886">
        <v>1</v>
      </c>
      <c r="K15886">
        <v>8335</v>
      </c>
      <c r="L15886" t="s">
        <v>471</v>
      </c>
      <c r="M15886" s="2">
        <f>+Table3[[#This Row],[CHW]]/Table3[[#This Row],[Count of Airbill Number]]</f>
        <v>11</v>
      </c>
    </row>
    <row r="15887" spans="2:13">
      <c r="B15887" t="s">
        <v>20</v>
      </c>
      <c r="C15887" t="s">
        <v>472</v>
      </c>
      <c r="D15887" t="s">
        <v>22</v>
      </c>
      <c r="E15887" t="s">
        <v>777</v>
      </c>
      <c r="F15887" t="s">
        <v>778</v>
      </c>
      <c r="G15887" t="s">
        <v>97</v>
      </c>
      <c r="H15887" t="s">
        <v>269</v>
      </c>
      <c r="I15887">
        <v>11</v>
      </c>
      <c r="J15887">
        <v>1</v>
      </c>
      <c r="K15887">
        <v>8336</v>
      </c>
      <c r="L15887" t="s">
        <v>471</v>
      </c>
      <c r="M15887" s="2">
        <f>+Table3[[#This Row],[CHW]]/Table3[[#This Row],[Count of Airbill Number]]</f>
        <v>11</v>
      </c>
    </row>
    <row r="15888" spans="2:13">
      <c r="B15888" t="s">
        <v>20</v>
      </c>
      <c r="C15888" t="s">
        <v>472</v>
      </c>
      <c r="D15888" t="s">
        <v>22</v>
      </c>
      <c r="E15888" t="s">
        <v>777</v>
      </c>
      <c r="F15888" t="s">
        <v>777</v>
      </c>
      <c r="G15888" t="s">
        <v>97</v>
      </c>
      <c r="H15888" t="s">
        <v>599</v>
      </c>
      <c r="I15888">
        <v>11</v>
      </c>
      <c r="J15888">
        <v>1</v>
      </c>
      <c r="K15888">
        <v>8337</v>
      </c>
      <c r="L15888" t="s">
        <v>471</v>
      </c>
      <c r="M15888" s="2">
        <f>+Table3[[#This Row],[CHW]]/Table3[[#This Row],[Count of Airbill Number]]</f>
        <v>11</v>
      </c>
    </row>
    <row r="15889" spans="2:13">
      <c r="B15889" t="s">
        <v>20</v>
      </c>
      <c r="C15889" t="s">
        <v>472</v>
      </c>
      <c r="D15889" t="s">
        <v>22</v>
      </c>
      <c r="E15889" t="s">
        <v>777</v>
      </c>
      <c r="F15889" t="s">
        <v>776</v>
      </c>
      <c r="G15889" t="s">
        <v>259</v>
      </c>
      <c r="H15889" t="s">
        <v>34</v>
      </c>
      <c r="I15889">
        <v>11</v>
      </c>
      <c r="J15889">
        <v>1</v>
      </c>
      <c r="K15889">
        <v>8338</v>
      </c>
      <c r="L15889" t="s">
        <v>471</v>
      </c>
      <c r="M15889" s="2">
        <f>+Table3[[#This Row],[CHW]]/Table3[[#This Row],[Count of Airbill Number]]</f>
        <v>11</v>
      </c>
    </row>
    <row r="15890" spans="2:13">
      <c r="B15890" t="s">
        <v>20</v>
      </c>
      <c r="C15890" t="s">
        <v>472</v>
      </c>
      <c r="D15890" t="s">
        <v>22</v>
      </c>
      <c r="E15890" t="s">
        <v>777</v>
      </c>
      <c r="F15890" t="s">
        <v>777</v>
      </c>
      <c r="G15890" t="s">
        <v>110</v>
      </c>
      <c r="H15890" t="s">
        <v>274</v>
      </c>
      <c r="I15890">
        <v>11</v>
      </c>
      <c r="J15890">
        <v>1</v>
      </c>
      <c r="K15890">
        <v>8339</v>
      </c>
      <c r="L15890" t="s">
        <v>471</v>
      </c>
      <c r="M15890" s="2">
        <f>+Table3[[#This Row],[CHW]]/Table3[[#This Row],[Count of Airbill Number]]</f>
        <v>11</v>
      </c>
    </row>
    <row r="15891" spans="2:13">
      <c r="B15891" t="s">
        <v>20</v>
      </c>
      <c r="C15891" t="s">
        <v>472</v>
      </c>
      <c r="D15891" t="s">
        <v>22</v>
      </c>
      <c r="E15891" t="s">
        <v>778</v>
      </c>
      <c r="F15891" t="s">
        <v>777</v>
      </c>
      <c r="G15891" t="s">
        <v>81</v>
      </c>
      <c r="H15891" t="s">
        <v>520</v>
      </c>
      <c r="I15891">
        <v>11</v>
      </c>
      <c r="J15891">
        <v>1</v>
      </c>
      <c r="K15891">
        <v>8340</v>
      </c>
      <c r="L15891" t="s">
        <v>471</v>
      </c>
      <c r="M15891" s="2">
        <f>+Table3[[#This Row],[CHW]]/Table3[[#This Row],[Count of Airbill Number]]</f>
        <v>11</v>
      </c>
    </row>
    <row r="15892" spans="2:13">
      <c r="B15892" t="s">
        <v>20</v>
      </c>
      <c r="C15892" t="s">
        <v>472</v>
      </c>
      <c r="D15892" t="s">
        <v>22</v>
      </c>
      <c r="E15892" t="s">
        <v>777</v>
      </c>
      <c r="F15892" t="s">
        <v>777</v>
      </c>
      <c r="G15892" t="s">
        <v>694</v>
      </c>
      <c r="H15892" t="s">
        <v>484</v>
      </c>
      <c r="I15892">
        <v>11</v>
      </c>
      <c r="J15892">
        <v>1</v>
      </c>
      <c r="K15892">
        <v>8341</v>
      </c>
      <c r="L15892" t="s">
        <v>471</v>
      </c>
      <c r="M15892" s="2">
        <f>+Table3[[#This Row],[CHW]]/Table3[[#This Row],[Count of Airbill Number]]</f>
        <v>11</v>
      </c>
    </row>
    <row r="15893" spans="2:13">
      <c r="B15893" t="s">
        <v>20</v>
      </c>
      <c r="C15893" t="s">
        <v>472</v>
      </c>
      <c r="D15893" t="s">
        <v>22</v>
      </c>
      <c r="E15893" t="s">
        <v>777</v>
      </c>
      <c r="F15893" t="s">
        <v>777</v>
      </c>
      <c r="G15893" t="s">
        <v>512</v>
      </c>
      <c r="H15893" t="s">
        <v>485</v>
      </c>
      <c r="I15893">
        <v>11</v>
      </c>
      <c r="J15893">
        <v>1</v>
      </c>
      <c r="K15893">
        <v>8342</v>
      </c>
      <c r="L15893" t="s">
        <v>471</v>
      </c>
      <c r="M15893" s="2">
        <f>+Table3[[#This Row],[CHW]]/Table3[[#This Row],[Count of Airbill Number]]</f>
        <v>11</v>
      </c>
    </row>
    <row r="15894" spans="2:13">
      <c r="B15894" t="s">
        <v>20</v>
      </c>
      <c r="C15894" t="s">
        <v>472</v>
      </c>
      <c r="D15894" t="s">
        <v>22</v>
      </c>
      <c r="E15894" t="s">
        <v>776</v>
      </c>
      <c r="F15894" t="s">
        <v>776</v>
      </c>
      <c r="G15894" t="s">
        <v>66</v>
      </c>
      <c r="H15894" t="s">
        <v>70</v>
      </c>
      <c r="I15894">
        <v>11</v>
      </c>
      <c r="J15894">
        <v>1</v>
      </c>
      <c r="K15894">
        <v>8343</v>
      </c>
      <c r="L15894" t="s">
        <v>471</v>
      </c>
      <c r="M15894" s="2">
        <f>+Table3[[#This Row],[CHW]]/Table3[[#This Row],[Count of Airbill Number]]</f>
        <v>11</v>
      </c>
    </row>
    <row r="15895" spans="2:13">
      <c r="B15895" t="s">
        <v>20</v>
      </c>
      <c r="C15895" t="s">
        <v>472</v>
      </c>
      <c r="D15895" t="s">
        <v>22</v>
      </c>
      <c r="E15895" t="s">
        <v>778</v>
      </c>
      <c r="F15895" t="s">
        <v>778</v>
      </c>
      <c r="G15895" t="s">
        <v>325</v>
      </c>
      <c r="H15895" t="s">
        <v>155</v>
      </c>
      <c r="I15895">
        <v>11</v>
      </c>
      <c r="J15895">
        <v>1</v>
      </c>
      <c r="K15895">
        <v>8344</v>
      </c>
      <c r="L15895" t="s">
        <v>471</v>
      </c>
      <c r="M15895" s="2">
        <f>+Table3[[#This Row],[CHW]]/Table3[[#This Row],[Count of Airbill Number]]</f>
        <v>11</v>
      </c>
    </row>
    <row r="15896" spans="2:13">
      <c r="B15896" t="s">
        <v>20</v>
      </c>
      <c r="C15896" t="s">
        <v>472</v>
      </c>
      <c r="D15896" t="s">
        <v>22</v>
      </c>
      <c r="E15896" t="s">
        <v>777</v>
      </c>
      <c r="F15896" t="s">
        <v>777</v>
      </c>
      <c r="G15896" t="s">
        <v>230</v>
      </c>
      <c r="H15896" t="s">
        <v>748</v>
      </c>
      <c r="I15896">
        <v>11</v>
      </c>
      <c r="J15896">
        <v>1</v>
      </c>
      <c r="K15896">
        <v>8345</v>
      </c>
      <c r="L15896" t="s">
        <v>471</v>
      </c>
      <c r="M15896" s="2">
        <f>+Table3[[#This Row],[CHW]]/Table3[[#This Row],[Count of Airbill Number]]</f>
        <v>11</v>
      </c>
    </row>
    <row r="15897" spans="2:13">
      <c r="B15897" t="s">
        <v>20</v>
      </c>
      <c r="C15897" t="s">
        <v>472</v>
      </c>
      <c r="D15897" t="s">
        <v>22</v>
      </c>
      <c r="E15897" t="s">
        <v>778</v>
      </c>
      <c r="F15897" t="s">
        <v>778</v>
      </c>
      <c r="G15897" t="s">
        <v>434</v>
      </c>
      <c r="H15897" t="s">
        <v>210</v>
      </c>
      <c r="I15897">
        <v>11</v>
      </c>
      <c r="J15897">
        <v>1</v>
      </c>
      <c r="K15897">
        <v>8346</v>
      </c>
      <c r="L15897" t="s">
        <v>471</v>
      </c>
      <c r="M15897" s="2">
        <f>+Table3[[#This Row],[CHW]]/Table3[[#This Row],[Count of Airbill Number]]</f>
        <v>11</v>
      </c>
    </row>
    <row r="15898" spans="2:13">
      <c r="B15898" t="s">
        <v>20</v>
      </c>
      <c r="C15898" t="s">
        <v>472</v>
      </c>
      <c r="D15898" t="s">
        <v>22</v>
      </c>
      <c r="E15898" t="s">
        <v>778</v>
      </c>
      <c r="F15898" t="s">
        <v>778</v>
      </c>
      <c r="G15898" t="s">
        <v>434</v>
      </c>
      <c r="H15898" t="s">
        <v>51</v>
      </c>
      <c r="I15898">
        <v>11</v>
      </c>
      <c r="J15898">
        <v>1</v>
      </c>
      <c r="K15898">
        <v>8347</v>
      </c>
      <c r="L15898" t="s">
        <v>471</v>
      </c>
      <c r="M15898" s="2">
        <f>+Table3[[#This Row],[CHW]]/Table3[[#This Row],[Count of Airbill Number]]</f>
        <v>11</v>
      </c>
    </row>
    <row r="15899" spans="2:13">
      <c r="B15899" t="s">
        <v>20</v>
      </c>
      <c r="C15899" t="s">
        <v>472</v>
      </c>
      <c r="D15899" t="s">
        <v>22</v>
      </c>
      <c r="E15899" t="s">
        <v>776</v>
      </c>
      <c r="F15899" t="s">
        <v>776</v>
      </c>
      <c r="G15899" t="s">
        <v>72</v>
      </c>
      <c r="H15899" t="s">
        <v>40</v>
      </c>
      <c r="I15899">
        <v>11</v>
      </c>
      <c r="J15899">
        <v>1</v>
      </c>
      <c r="K15899">
        <v>8348</v>
      </c>
      <c r="L15899" t="s">
        <v>471</v>
      </c>
      <c r="M15899" s="2">
        <f>+Table3[[#This Row],[CHW]]/Table3[[#This Row],[Count of Airbill Number]]</f>
        <v>11</v>
      </c>
    </row>
    <row r="15900" spans="2:13">
      <c r="B15900" t="s">
        <v>20</v>
      </c>
      <c r="C15900" t="s">
        <v>472</v>
      </c>
      <c r="D15900" t="s">
        <v>22</v>
      </c>
      <c r="E15900" t="s">
        <v>778</v>
      </c>
      <c r="F15900" t="s">
        <v>778</v>
      </c>
      <c r="G15900" t="s">
        <v>86</v>
      </c>
      <c r="H15900" t="s">
        <v>395</v>
      </c>
      <c r="I15900">
        <v>11</v>
      </c>
      <c r="J15900">
        <v>1</v>
      </c>
      <c r="K15900">
        <v>8349</v>
      </c>
      <c r="L15900" t="s">
        <v>471</v>
      </c>
      <c r="M15900" s="2">
        <f>+Table3[[#This Row],[CHW]]/Table3[[#This Row],[Count of Airbill Number]]</f>
        <v>11</v>
      </c>
    </row>
    <row r="15901" spans="2:13">
      <c r="B15901" t="s">
        <v>20</v>
      </c>
      <c r="C15901" t="s">
        <v>472</v>
      </c>
      <c r="D15901" t="s">
        <v>22</v>
      </c>
      <c r="E15901" t="s">
        <v>778</v>
      </c>
      <c r="F15901" t="s">
        <v>776</v>
      </c>
      <c r="G15901" t="s">
        <v>86</v>
      </c>
      <c r="H15901" t="s">
        <v>715</v>
      </c>
      <c r="I15901">
        <v>11</v>
      </c>
      <c r="J15901">
        <v>1</v>
      </c>
      <c r="K15901">
        <v>8350</v>
      </c>
      <c r="L15901" t="s">
        <v>471</v>
      </c>
      <c r="M15901" s="2">
        <f>+Table3[[#This Row],[CHW]]/Table3[[#This Row],[Count of Airbill Number]]</f>
        <v>11</v>
      </c>
    </row>
    <row r="15902" spans="2:13">
      <c r="B15902" t="s">
        <v>20</v>
      </c>
      <c r="C15902" t="s">
        <v>472</v>
      </c>
      <c r="D15902" t="s">
        <v>22</v>
      </c>
      <c r="E15902" t="s">
        <v>778</v>
      </c>
      <c r="F15902" t="s">
        <v>778</v>
      </c>
      <c r="G15902" t="s">
        <v>86</v>
      </c>
      <c r="H15902" t="s">
        <v>314</v>
      </c>
      <c r="I15902">
        <v>11</v>
      </c>
      <c r="J15902">
        <v>1</v>
      </c>
      <c r="K15902">
        <v>8351</v>
      </c>
      <c r="L15902" t="s">
        <v>471</v>
      </c>
      <c r="M15902" s="2">
        <f>+Table3[[#This Row],[CHW]]/Table3[[#This Row],[Count of Airbill Number]]</f>
        <v>11</v>
      </c>
    </row>
    <row r="15903" spans="2:13">
      <c r="B15903" t="s">
        <v>20</v>
      </c>
      <c r="C15903" t="s">
        <v>472</v>
      </c>
      <c r="D15903" t="s">
        <v>22</v>
      </c>
      <c r="E15903" t="s">
        <v>776</v>
      </c>
      <c r="F15903" t="s">
        <v>776</v>
      </c>
      <c r="G15903" t="s">
        <v>100</v>
      </c>
      <c r="H15903" t="s">
        <v>149</v>
      </c>
      <c r="I15903">
        <v>11</v>
      </c>
      <c r="J15903">
        <v>1</v>
      </c>
      <c r="K15903">
        <v>8352</v>
      </c>
      <c r="L15903" t="s">
        <v>471</v>
      </c>
      <c r="M15903" s="2">
        <f>+Table3[[#This Row],[CHW]]/Table3[[#This Row],[Count of Airbill Number]]</f>
        <v>11</v>
      </c>
    </row>
    <row r="15904" spans="2:13">
      <c r="B15904" t="s">
        <v>20</v>
      </c>
      <c r="C15904" t="s">
        <v>472</v>
      </c>
      <c r="D15904" t="s">
        <v>22</v>
      </c>
      <c r="E15904" t="s">
        <v>777</v>
      </c>
      <c r="F15904" t="s">
        <v>777</v>
      </c>
      <c r="G15904" t="s">
        <v>44</v>
      </c>
      <c r="H15904" t="s">
        <v>419</v>
      </c>
      <c r="I15904">
        <v>11</v>
      </c>
      <c r="J15904">
        <v>1</v>
      </c>
      <c r="K15904">
        <v>8353</v>
      </c>
      <c r="L15904" t="s">
        <v>471</v>
      </c>
      <c r="M15904" s="2">
        <f>+Table3[[#This Row],[CHW]]/Table3[[#This Row],[Count of Airbill Number]]</f>
        <v>11</v>
      </c>
    </row>
    <row r="15905" spans="2:13">
      <c r="B15905" t="s">
        <v>20</v>
      </c>
      <c r="C15905" t="s">
        <v>472</v>
      </c>
      <c r="D15905" t="s">
        <v>22</v>
      </c>
      <c r="E15905" t="s">
        <v>777</v>
      </c>
      <c r="F15905" t="s">
        <v>777</v>
      </c>
      <c r="G15905" t="s">
        <v>44</v>
      </c>
      <c r="H15905" t="s">
        <v>537</v>
      </c>
      <c r="I15905">
        <v>11</v>
      </c>
      <c r="J15905">
        <v>1</v>
      </c>
      <c r="K15905">
        <v>8354</v>
      </c>
      <c r="L15905" t="s">
        <v>471</v>
      </c>
      <c r="M15905" s="2">
        <f>+Table3[[#This Row],[CHW]]/Table3[[#This Row],[Count of Airbill Number]]</f>
        <v>11</v>
      </c>
    </row>
    <row r="15906" spans="2:13">
      <c r="B15906" t="s">
        <v>20</v>
      </c>
      <c r="C15906" t="s">
        <v>472</v>
      </c>
      <c r="D15906" t="s">
        <v>22</v>
      </c>
      <c r="E15906" t="s">
        <v>776</v>
      </c>
      <c r="F15906" t="s">
        <v>776</v>
      </c>
      <c r="G15906" t="s">
        <v>212</v>
      </c>
      <c r="H15906" t="s">
        <v>74</v>
      </c>
      <c r="I15906">
        <v>11</v>
      </c>
      <c r="J15906">
        <v>1</v>
      </c>
      <c r="K15906">
        <v>8355</v>
      </c>
      <c r="L15906" t="s">
        <v>471</v>
      </c>
      <c r="M15906" s="2">
        <f>+Table3[[#This Row],[CHW]]/Table3[[#This Row],[Count of Airbill Number]]</f>
        <v>11</v>
      </c>
    </row>
    <row r="15907" spans="2:13">
      <c r="B15907" t="s">
        <v>20</v>
      </c>
      <c r="C15907" t="s">
        <v>472</v>
      </c>
      <c r="D15907" t="s">
        <v>22</v>
      </c>
      <c r="E15907" t="s">
        <v>776</v>
      </c>
      <c r="F15907" t="s">
        <v>778</v>
      </c>
      <c r="G15907" t="s">
        <v>85</v>
      </c>
      <c r="H15907" t="s">
        <v>333</v>
      </c>
      <c r="I15907">
        <v>11</v>
      </c>
      <c r="J15907">
        <v>1</v>
      </c>
      <c r="K15907">
        <v>8356</v>
      </c>
      <c r="L15907" t="s">
        <v>471</v>
      </c>
      <c r="M15907" s="2">
        <f>+Table3[[#This Row],[CHW]]/Table3[[#This Row],[Count of Airbill Number]]</f>
        <v>11</v>
      </c>
    </row>
    <row r="15908" spans="2:13">
      <c r="B15908" t="s">
        <v>20</v>
      </c>
      <c r="C15908" t="s">
        <v>472</v>
      </c>
      <c r="D15908" t="s">
        <v>22</v>
      </c>
      <c r="E15908" t="s">
        <v>776</v>
      </c>
      <c r="F15908" t="s">
        <v>776</v>
      </c>
      <c r="G15908" t="s">
        <v>193</v>
      </c>
      <c r="H15908" t="s">
        <v>66</v>
      </c>
      <c r="I15908">
        <v>11</v>
      </c>
      <c r="J15908">
        <v>1</v>
      </c>
      <c r="K15908">
        <v>8357</v>
      </c>
      <c r="L15908" t="s">
        <v>471</v>
      </c>
      <c r="M15908" s="2">
        <f>+Table3[[#This Row],[CHW]]/Table3[[#This Row],[Count of Airbill Number]]</f>
        <v>11</v>
      </c>
    </row>
    <row r="15909" spans="2:13">
      <c r="B15909" t="s">
        <v>20</v>
      </c>
      <c r="C15909" t="s">
        <v>472</v>
      </c>
      <c r="D15909" t="s">
        <v>22</v>
      </c>
      <c r="E15909" t="s">
        <v>776</v>
      </c>
      <c r="F15909" t="s">
        <v>778</v>
      </c>
      <c r="G15909" t="s">
        <v>193</v>
      </c>
      <c r="H15909" t="s">
        <v>86</v>
      </c>
      <c r="I15909">
        <v>11</v>
      </c>
      <c r="J15909">
        <v>1</v>
      </c>
      <c r="K15909">
        <v>8358</v>
      </c>
      <c r="L15909" t="s">
        <v>471</v>
      </c>
      <c r="M15909" s="2">
        <f>+Table3[[#This Row],[CHW]]/Table3[[#This Row],[Count of Airbill Number]]</f>
        <v>11</v>
      </c>
    </row>
    <row r="15910" spans="2:13">
      <c r="B15910" t="s">
        <v>20</v>
      </c>
      <c r="C15910" t="s">
        <v>472</v>
      </c>
      <c r="D15910" t="s">
        <v>22</v>
      </c>
      <c r="E15910" t="s">
        <v>777</v>
      </c>
      <c r="F15910" t="s">
        <v>777</v>
      </c>
      <c r="G15910" t="s">
        <v>430</v>
      </c>
      <c r="H15910" t="s">
        <v>44</v>
      </c>
      <c r="I15910">
        <v>11</v>
      </c>
      <c r="J15910">
        <v>1</v>
      </c>
      <c r="K15910">
        <v>8359</v>
      </c>
      <c r="L15910" t="s">
        <v>471</v>
      </c>
      <c r="M15910" s="2">
        <f>+Table3[[#This Row],[CHW]]/Table3[[#This Row],[Count of Airbill Number]]</f>
        <v>11</v>
      </c>
    </row>
    <row r="15911" spans="2:13">
      <c r="B15911" t="s">
        <v>20</v>
      </c>
      <c r="C15911" t="s">
        <v>472</v>
      </c>
      <c r="D15911" t="s">
        <v>22</v>
      </c>
      <c r="E15911" t="s">
        <v>778</v>
      </c>
      <c r="F15911" t="s">
        <v>778</v>
      </c>
      <c r="G15911" t="s">
        <v>636</v>
      </c>
      <c r="H15911" t="s">
        <v>393</v>
      </c>
      <c r="I15911">
        <v>11</v>
      </c>
      <c r="J15911">
        <v>1</v>
      </c>
      <c r="K15911">
        <v>8360</v>
      </c>
      <c r="L15911" t="s">
        <v>471</v>
      </c>
      <c r="M15911" s="2">
        <f>+Table3[[#This Row],[CHW]]/Table3[[#This Row],[Count of Airbill Number]]</f>
        <v>11</v>
      </c>
    </row>
    <row r="15912" spans="2:13">
      <c r="B15912" t="s">
        <v>20</v>
      </c>
      <c r="C15912" t="s">
        <v>472</v>
      </c>
      <c r="D15912" t="s">
        <v>22</v>
      </c>
      <c r="E15912" t="s">
        <v>776</v>
      </c>
      <c r="F15912" t="s">
        <v>776</v>
      </c>
      <c r="G15912" t="s">
        <v>262</v>
      </c>
      <c r="H15912" t="s">
        <v>66</v>
      </c>
      <c r="I15912">
        <v>11</v>
      </c>
      <c r="J15912">
        <v>1</v>
      </c>
      <c r="K15912">
        <v>8361</v>
      </c>
      <c r="L15912" t="s">
        <v>471</v>
      </c>
      <c r="M15912" s="2">
        <f>+Table3[[#This Row],[CHW]]/Table3[[#This Row],[Count of Airbill Number]]</f>
        <v>11</v>
      </c>
    </row>
    <row r="15913" spans="2:13">
      <c r="B15913" t="s">
        <v>20</v>
      </c>
      <c r="C15913" t="s">
        <v>472</v>
      </c>
      <c r="D15913" t="s">
        <v>22</v>
      </c>
      <c r="E15913" t="s">
        <v>776</v>
      </c>
      <c r="F15913" t="s">
        <v>776</v>
      </c>
      <c r="G15913" t="s">
        <v>262</v>
      </c>
      <c r="H15913" t="s">
        <v>69</v>
      </c>
      <c r="I15913">
        <v>11</v>
      </c>
      <c r="J15913">
        <v>1</v>
      </c>
      <c r="K15913">
        <v>8362</v>
      </c>
      <c r="L15913" t="s">
        <v>471</v>
      </c>
      <c r="M15913" s="2">
        <f>+Table3[[#This Row],[CHW]]/Table3[[#This Row],[Count of Airbill Number]]</f>
        <v>11</v>
      </c>
    </row>
    <row r="15914" spans="2:13">
      <c r="B15914" t="s">
        <v>20</v>
      </c>
      <c r="C15914" t="s">
        <v>472</v>
      </c>
      <c r="D15914" t="s">
        <v>22</v>
      </c>
      <c r="E15914" t="s">
        <v>776</v>
      </c>
      <c r="F15914" t="s">
        <v>776</v>
      </c>
      <c r="G15914" t="s">
        <v>69</v>
      </c>
      <c r="H15914" t="s">
        <v>103</v>
      </c>
      <c r="I15914">
        <v>11</v>
      </c>
      <c r="J15914">
        <v>1</v>
      </c>
      <c r="K15914">
        <v>8363</v>
      </c>
      <c r="L15914" t="s">
        <v>471</v>
      </c>
      <c r="M15914" s="2">
        <f>+Table3[[#This Row],[CHW]]/Table3[[#This Row],[Count of Airbill Number]]</f>
        <v>11</v>
      </c>
    </row>
    <row r="15915" spans="2:13">
      <c r="B15915" t="s">
        <v>20</v>
      </c>
      <c r="C15915" t="s">
        <v>472</v>
      </c>
      <c r="D15915" t="s">
        <v>22</v>
      </c>
      <c r="E15915" t="s">
        <v>776</v>
      </c>
      <c r="F15915" t="s">
        <v>776</v>
      </c>
      <c r="G15915" t="s">
        <v>117</v>
      </c>
      <c r="H15915" t="s">
        <v>63</v>
      </c>
      <c r="I15915">
        <v>11</v>
      </c>
      <c r="J15915">
        <v>1</v>
      </c>
      <c r="K15915">
        <v>8364</v>
      </c>
      <c r="L15915" t="s">
        <v>471</v>
      </c>
      <c r="M15915" s="2">
        <f>+Table3[[#This Row],[CHW]]/Table3[[#This Row],[Count of Airbill Number]]</f>
        <v>11</v>
      </c>
    </row>
    <row r="15916" spans="2:13">
      <c r="B15916" t="s">
        <v>20</v>
      </c>
      <c r="C15916" t="s">
        <v>472</v>
      </c>
      <c r="D15916" t="s">
        <v>22</v>
      </c>
      <c r="E15916" t="s">
        <v>776</v>
      </c>
      <c r="F15916" t="s">
        <v>776</v>
      </c>
      <c r="G15916" t="s">
        <v>477</v>
      </c>
      <c r="H15916" t="s">
        <v>479</v>
      </c>
      <c r="I15916">
        <v>11</v>
      </c>
      <c r="J15916">
        <v>1</v>
      </c>
      <c r="K15916">
        <v>8365</v>
      </c>
      <c r="L15916" t="s">
        <v>471</v>
      </c>
      <c r="M15916" s="2">
        <f>+Table3[[#This Row],[CHW]]/Table3[[#This Row],[Count of Airbill Number]]</f>
        <v>11</v>
      </c>
    </row>
    <row r="15917" spans="2:13">
      <c r="B15917" t="s">
        <v>20</v>
      </c>
      <c r="C15917" t="s">
        <v>472</v>
      </c>
      <c r="D15917" t="s">
        <v>22</v>
      </c>
      <c r="E15917" t="s">
        <v>778</v>
      </c>
      <c r="F15917" t="s">
        <v>777</v>
      </c>
      <c r="G15917" t="s">
        <v>267</v>
      </c>
      <c r="H15917" t="s">
        <v>181</v>
      </c>
      <c r="I15917">
        <v>11</v>
      </c>
      <c r="J15917">
        <v>1</v>
      </c>
      <c r="K15917">
        <v>8366</v>
      </c>
      <c r="L15917" t="s">
        <v>471</v>
      </c>
      <c r="M15917" s="2">
        <f>+Table3[[#This Row],[CHW]]/Table3[[#This Row],[Count of Airbill Number]]</f>
        <v>11</v>
      </c>
    </row>
    <row r="15918" spans="2:13">
      <c r="B15918" t="s">
        <v>20</v>
      </c>
      <c r="C15918" t="s">
        <v>472</v>
      </c>
      <c r="D15918" t="s">
        <v>22</v>
      </c>
      <c r="E15918" t="s">
        <v>777</v>
      </c>
      <c r="F15918" t="s">
        <v>778</v>
      </c>
      <c r="G15918" t="s">
        <v>181</v>
      </c>
      <c r="H15918" t="s">
        <v>90</v>
      </c>
      <c r="I15918">
        <v>11</v>
      </c>
      <c r="J15918">
        <v>1</v>
      </c>
      <c r="K15918">
        <v>8367</v>
      </c>
      <c r="L15918" t="s">
        <v>471</v>
      </c>
      <c r="M15918" s="2">
        <f>+Table3[[#This Row],[CHW]]/Table3[[#This Row],[Count of Airbill Number]]</f>
        <v>11</v>
      </c>
    </row>
    <row r="15919" spans="2:13">
      <c r="B15919" t="s">
        <v>20</v>
      </c>
      <c r="C15919" t="s">
        <v>472</v>
      </c>
      <c r="D15919" t="s">
        <v>22</v>
      </c>
      <c r="E15919" t="s">
        <v>776</v>
      </c>
      <c r="F15919" t="s">
        <v>776</v>
      </c>
      <c r="G15919" t="s">
        <v>32</v>
      </c>
      <c r="H15919" t="s">
        <v>148</v>
      </c>
      <c r="I15919">
        <v>11</v>
      </c>
      <c r="J15919">
        <v>1</v>
      </c>
      <c r="K15919">
        <v>8368</v>
      </c>
      <c r="L15919" t="s">
        <v>471</v>
      </c>
      <c r="M15919" s="2">
        <f>+Table3[[#This Row],[CHW]]/Table3[[#This Row],[Count of Airbill Number]]</f>
        <v>11</v>
      </c>
    </row>
    <row r="15920" spans="2:13">
      <c r="B15920" t="s">
        <v>20</v>
      </c>
      <c r="C15920" t="s">
        <v>472</v>
      </c>
      <c r="D15920" t="s">
        <v>22</v>
      </c>
      <c r="E15920" t="s">
        <v>776</v>
      </c>
      <c r="F15920" t="s">
        <v>776</v>
      </c>
      <c r="G15920" t="s">
        <v>53</v>
      </c>
      <c r="H15920" t="s">
        <v>39</v>
      </c>
      <c r="I15920">
        <v>11</v>
      </c>
      <c r="J15920">
        <v>2</v>
      </c>
      <c r="K15920">
        <v>8369</v>
      </c>
      <c r="L15920" t="s">
        <v>471</v>
      </c>
      <c r="M15920" s="2">
        <f>+Table3[[#This Row],[CHW]]/Table3[[#This Row],[Count of Airbill Number]]</f>
        <v>5.5</v>
      </c>
    </row>
    <row r="15921" spans="2:13">
      <c r="B15921" t="s">
        <v>20</v>
      </c>
      <c r="C15921" t="s">
        <v>472</v>
      </c>
      <c r="D15921" t="s">
        <v>22</v>
      </c>
      <c r="E15921" t="s">
        <v>776</v>
      </c>
      <c r="F15921" t="s">
        <v>776</v>
      </c>
      <c r="G15921" t="s">
        <v>53</v>
      </c>
      <c r="H15921" t="s">
        <v>107</v>
      </c>
      <c r="I15921">
        <v>11</v>
      </c>
      <c r="J15921">
        <v>1</v>
      </c>
      <c r="K15921">
        <v>8370</v>
      </c>
      <c r="L15921" t="s">
        <v>471</v>
      </c>
      <c r="M15921" s="2">
        <f>+Table3[[#This Row],[CHW]]/Table3[[#This Row],[Count of Airbill Number]]</f>
        <v>11</v>
      </c>
    </row>
    <row r="15922" spans="2:13">
      <c r="B15922" t="s">
        <v>20</v>
      </c>
      <c r="C15922" t="s">
        <v>472</v>
      </c>
      <c r="D15922" t="s">
        <v>22</v>
      </c>
      <c r="E15922" t="s">
        <v>776</v>
      </c>
      <c r="F15922" t="s">
        <v>776</v>
      </c>
      <c r="G15922" t="s">
        <v>168</v>
      </c>
      <c r="H15922" t="s">
        <v>37</v>
      </c>
      <c r="I15922">
        <v>11</v>
      </c>
      <c r="J15922">
        <v>1</v>
      </c>
      <c r="K15922">
        <v>8371</v>
      </c>
      <c r="L15922" t="s">
        <v>471</v>
      </c>
      <c r="M15922" s="2">
        <f>+Table3[[#This Row],[CHW]]/Table3[[#This Row],[Count of Airbill Number]]</f>
        <v>11</v>
      </c>
    </row>
    <row r="15923" spans="2:13">
      <c r="B15923" t="s">
        <v>20</v>
      </c>
      <c r="C15923" t="s">
        <v>472</v>
      </c>
      <c r="D15923" t="s">
        <v>22</v>
      </c>
      <c r="E15923" t="s">
        <v>778</v>
      </c>
      <c r="F15923" t="s">
        <v>777</v>
      </c>
      <c r="G15923" t="s">
        <v>250</v>
      </c>
      <c r="H15923" t="s">
        <v>190</v>
      </c>
      <c r="I15923">
        <v>11</v>
      </c>
      <c r="J15923">
        <v>1</v>
      </c>
      <c r="K15923">
        <v>8372</v>
      </c>
      <c r="L15923" t="s">
        <v>471</v>
      </c>
      <c r="M15923" s="2">
        <f>+Table3[[#This Row],[CHW]]/Table3[[#This Row],[Count of Airbill Number]]</f>
        <v>11</v>
      </c>
    </row>
    <row r="15924" spans="2:13">
      <c r="B15924" t="s">
        <v>20</v>
      </c>
      <c r="C15924" t="s">
        <v>472</v>
      </c>
      <c r="D15924" t="s">
        <v>22</v>
      </c>
      <c r="E15924" t="s">
        <v>776</v>
      </c>
      <c r="F15924" t="s">
        <v>777</v>
      </c>
      <c r="G15924" t="s">
        <v>49</v>
      </c>
      <c r="H15924" t="s">
        <v>259</v>
      </c>
      <c r="I15924">
        <v>11</v>
      </c>
      <c r="J15924">
        <v>1</v>
      </c>
      <c r="K15924">
        <v>8373</v>
      </c>
      <c r="L15924" t="s">
        <v>471</v>
      </c>
      <c r="M15924" s="2">
        <f>+Table3[[#This Row],[CHW]]/Table3[[#This Row],[Count of Airbill Number]]</f>
        <v>11</v>
      </c>
    </row>
    <row r="15925" spans="2:13">
      <c r="B15925" t="s">
        <v>20</v>
      </c>
      <c r="C15925" t="s">
        <v>472</v>
      </c>
      <c r="D15925" t="s">
        <v>22</v>
      </c>
      <c r="E15925" t="s">
        <v>776</v>
      </c>
      <c r="F15925" t="s">
        <v>778</v>
      </c>
      <c r="G15925" t="s">
        <v>49</v>
      </c>
      <c r="H15925" t="s">
        <v>283</v>
      </c>
      <c r="I15925">
        <v>11</v>
      </c>
      <c r="J15925">
        <v>1</v>
      </c>
      <c r="K15925">
        <v>8374</v>
      </c>
      <c r="L15925" t="s">
        <v>471</v>
      </c>
      <c r="M15925" s="2">
        <f>+Table3[[#This Row],[CHW]]/Table3[[#This Row],[Count of Airbill Number]]</f>
        <v>11</v>
      </c>
    </row>
    <row r="15926" spans="2:13">
      <c r="B15926" t="s">
        <v>20</v>
      </c>
      <c r="C15926" t="s">
        <v>472</v>
      </c>
      <c r="D15926" t="s">
        <v>22</v>
      </c>
      <c r="E15926" t="s">
        <v>776</v>
      </c>
      <c r="F15926" t="s">
        <v>776</v>
      </c>
      <c r="G15926" t="s">
        <v>107</v>
      </c>
      <c r="H15926" t="s">
        <v>166</v>
      </c>
      <c r="I15926">
        <v>11</v>
      </c>
      <c r="J15926">
        <v>1</v>
      </c>
      <c r="K15926">
        <v>8375</v>
      </c>
      <c r="L15926" t="s">
        <v>471</v>
      </c>
      <c r="M15926" s="2">
        <f>+Table3[[#This Row],[CHW]]/Table3[[#This Row],[Count of Airbill Number]]</f>
        <v>11</v>
      </c>
    </row>
    <row r="15927" spans="2:13">
      <c r="B15927" t="s">
        <v>20</v>
      </c>
      <c r="C15927" t="s">
        <v>472</v>
      </c>
      <c r="D15927" t="s">
        <v>22</v>
      </c>
      <c r="E15927" t="s">
        <v>776</v>
      </c>
      <c r="F15927" t="s">
        <v>776</v>
      </c>
      <c r="G15927" t="s">
        <v>107</v>
      </c>
      <c r="H15927" t="s">
        <v>236</v>
      </c>
      <c r="I15927">
        <v>11</v>
      </c>
      <c r="J15927">
        <v>1</v>
      </c>
      <c r="K15927">
        <v>8376</v>
      </c>
      <c r="L15927" t="s">
        <v>471</v>
      </c>
      <c r="M15927" s="2">
        <f>+Table3[[#This Row],[CHW]]/Table3[[#This Row],[Count of Airbill Number]]</f>
        <v>11</v>
      </c>
    </row>
    <row r="15928" spans="2:13">
      <c r="B15928" t="s">
        <v>20</v>
      </c>
      <c r="C15928" t="s">
        <v>472</v>
      </c>
      <c r="D15928" t="s">
        <v>22</v>
      </c>
      <c r="E15928" t="s">
        <v>778</v>
      </c>
      <c r="F15928" t="s">
        <v>777</v>
      </c>
      <c r="G15928" t="s">
        <v>405</v>
      </c>
      <c r="H15928" t="s">
        <v>489</v>
      </c>
      <c r="I15928">
        <v>11</v>
      </c>
      <c r="J15928">
        <v>1</v>
      </c>
      <c r="K15928">
        <v>8377</v>
      </c>
      <c r="L15928" t="s">
        <v>471</v>
      </c>
      <c r="M15928" s="2">
        <f>+Table3[[#This Row],[CHW]]/Table3[[#This Row],[Count of Airbill Number]]</f>
        <v>11</v>
      </c>
    </row>
    <row r="15929" spans="2:13">
      <c r="B15929" t="s">
        <v>20</v>
      </c>
      <c r="C15929" t="s">
        <v>472</v>
      </c>
      <c r="D15929" t="s">
        <v>22</v>
      </c>
      <c r="E15929" t="s">
        <v>778</v>
      </c>
      <c r="F15929" t="s">
        <v>778</v>
      </c>
      <c r="G15929" t="s">
        <v>405</v>
      </c>
      <c r="H15929" t="s">
        <v>90</v>
      </c>
      <c r="I15929">
        <v>11</v>
      </c>
      <c r="J15929">
        <v>1</v>
      </c>
      <c r="K15929">
        <v>8378</v>
      </c>
      <c r="L15929" t="s">
        <v>471</v>
      </c>
      <c r="M15929" s="2">
        <f>+Table3[[#This Row],[CHW]]/Table3[[#This Row],[Count of Airbill Number]]</f>
        <v>11</v>
      </c>
    </row>
    <row r="15930" spans="2:13">
      <c r="B15930" t="s">
        <v>20</v>
      </c>
      <c r="C15930" t="s">
        <v>472</v>
      </c>
      <c r="D15930" t="s">
        <v>22</v>
      </c>
      <c r="E15930" t="s">
        <v>778</v>
      </c>
      <c r="F15930" t="s">
        <v>778</v>
      </c>
      <c r="G15930" t="s">
        <v>405</v>
      </c>
      <c r="H15930" t="s">
        <v>73</v>
      </c>
      <c r="I15930">
        <v>11</v>
      </c>
      <c r="J15930">
        <v>1</v>
      </c>
      <c r="K15930">
        <v>8379</v>
      </c>
      <c r="L15930" t="s">
        <v>471</v>
      </c>
      <c r="M15930" s="2">
        <f>+Table3[[#This Row],[CHW]]/Table3[[#This Row],[Count of Airbill Number]]</f>
        <v>11</v>
      </c>
    </row>
    <row r="15931" spans="2:13">
      <c r="B15931" t="s">
        <v>20</v>
      </c>
      <c r="C15931" t="s">
        <v>472</v>
      </c>
      <c r="D15931" t="s">
        <v>22</v>
      </c>
      <c r="E15931" t="s">
        <v>776</v>
      </c>
      <c r="F15931" t="s">
        <v>776</v>
      </c>
      <c r="G15931" t="s">
        <v>656</v>
      </c>
      <c r="H15931" t="s">
        <v>116</v>
      </c>
      <c r="I15931">
        <v>11</v>
      </c>
      <c r="J15931">
        <v>2</v>
      </c>
      <c r="K15931">
        <v>8380</v>
      </c>
      <c r="L15931" t="s">
        <v>471</v>
      </c>
      <c r="M15931" s="2">
        <f>+Table3[[#This Row],[CHW]]/Table3[[#This Row],[Count of Airbill Number]]</f>
        <v>5.5</v>
      </c>
    </row>
    <row r="15932" spans="2:13">
      <c r="B15932" t="s">
        <v>20</v>
      </c>
      <c r="C15932" t="s">
        <v>472</v>
      </c>
      <c r="D15932" t="s">
        <v>22</v>
      </c>
      <c r="E15932" t="s">
        <v>778</v>
      </c>
      <c r="F15932" t="s">
        <v>778</v>
      </c>
      <c r="G15932" t="s">
        <v>585</v>
      </c>
      <c r="H15932" t="s">
        <v>51</v>
      </c>
      <c r="I15932">
        <v>11</v>
      </c>
      <c r="J15932">
        <v>1</v>
      </c>
      <c r="K15932">
        <v>8381</v>
      </c>
      <c r="L15932" t="s">
        <v>471</v>
      </c>
      <c r="M15932" s="2">
        <f>+Table3[[#This Row],[CHW]]/Table3[[#This Row],[Count of Airbill Number]]</f>
        <v>11</v>
      </c>
    </row>
    <row r="15933" spans="2:13">
      <c r="B15933" t="s">
        <v>20</v>
      </c>
      <c r="C15933" t="s">
        <v>472</v>
      </c>
      <c r="D15933" t="s">
        <v>22</v>
      </c>
      <c r="E15933" t="s">
        <v>778</v>
      </c>
      <c r="F15933" t="s">
        <v>778</v>
      </c>
      <c r="G15933" t="s">
        <v>401</v>
      </c>
      <c r="H15933" t="s">
        <v>150</v>
      </c>
      <c r="I15933">
        <v>11</v>
      </c>
      <c r="J15933">
        <v>1</v>
      </c>
      <c r="K15933">
        <v>8382</v>
      </c>
      <c r="L15933" t="s">
        <v>471</v>
      </c>
      <c r="M15933" s="2">
        <f>+Table3[[#This Row],[CHW]]/Table3[[#This Row],[Count of Airbill Number]]</f>
        <v>11</v>
      </c>
    </row>
    <row r="15934" spans="2:13">
      <c r="B15934" t="s">
        <v>20</v>
      </c>
      <c r="C15934" t="s">
        <v>472</v>
      </c>
      <c r="D15934" t="s">
        <v>22</v>
      </c>
      <c r="E15934" t="s">
        <v>777</v>
      </c>
      <c r="F15934" t="s">
        <v>778</v>
      </c>
      <c r="G15934" t="s">
        <v>29</v>
      </c>
      <c r="H15934" t="s">
        <v>311</v>
      </c>
      <c r="I15934">
        <v>11</v>
      </c>
      <c r="J15934">
        <v>1</v>
      </c>
      <c r="K15934">
        <v>8383</v>
      </c>
      <c r="L15934" t="s">
        <v>471</v>
      </c>
      <c r="M15934" s="2">
        <f>+Table3[[#This Row],[CHW]]/Table3[[#This Row],[Count of Airbill Number]]</f>
        <v>11</v>
      </c>
    </row>
    <row r="15935" spans="2:13">
      <c r="B15935" t="s">
        <v>20</v>
      </c>
      <c r="C15935" t="s">
        <v>472</v>
      </c>
      <c r="D15935" t="s">
        <v>22</v>
      </c>
      <c r="E15935" t="s">
        <v>776</v>
      </c>
      <c r="F15935" t="s">
        <v>777</v>
      </c>
      <c r="G15935" t="s">
        <v>566</v>
      </c>
      <c r="H15935" t="s">
        <v>290</v>
      </c>
      <c r="I15935">
        <v>11</v>
      </c>
      <c r="J15935">
        <v>1</v>
      </c>
      <c r="K15935">
        <v>8384</v>
      </c>
      <c r="L15935" t="s">
        <v>471</v>
      </c>
      <c r="M15935" s="2">
        <f>+Table3[[#This Row],[CHW]]/Table3[[#This Row],[Count of Airbill Number]]</f>
        <v>11</v>
      </c>
    </row>
    <row r="15936" spans="2:13">
      <c r="B15936" t="s">
        <v>20</v>
      </c>
      <c r="C15936" t="s">
        <v>472</v>
      </c>
      <c r="D15936" t="s">
        <v>22</v>
      </c>
      <c r="E15936" t="s">
        <v>778</v>
      </c>
      <c r="F15936" t="s">
        <v>778</v>
      </c>
      <c r="G15936" t="s">
        <v>333</v>
      </c>
      <c r="H15936" t="s">
        <v>101</v>
      </c>
      <c r="I15936">
        <v>11</v>
      </c>
      <c r="J15936">
        <v>1</v>
      </c>
      <c r="K15936">
        <v>8385</v>
      </c>
      <c r="L15936" t="s">
        <v>471</v>
      </c>
      <c r="M15936" s="2">
        <f>+Table3[[#This Row],[CHW]]/Table3[[#This Row],[Count of Airbill Number]]</f>
        <v>11</v>
      </c>
    </row>
    <row r="15937" spans="2:13">
      <c r="B15937" t="s">
        <v>20</v>
      </c>
      <c r="C15937" t="s">
        <v>472</v>
      </c>
      <c r="D15937" t="s">
        <v>22</v>
      </c>
      <c r="E15937" t="s">
        <v>778</v>
      </c>
      <c r="F15937" t="s">
        <v>777</v>
      </c>
      <c r="G15937" t="s">
        <v>333</v>
      </c>
      <c r="H15937" t="s">
        <v>431</v>
      </c>
      <c r="I15937">
        <v>11</v>
      </c>
      <c r="J15937">
        <v>1</v>
      </c>
      <c r="K15937">
        <v>8386</v>
      </c>
      <c r="L15937" t="s">
        <v>471</v>
      </c>
      <c r="M15937" s="2">
        <f>+Table3[[#This Row],[CHW]]/Table3[[#This Row],[Count of Airbill Number]]</f>
        <v>11</v>
      </c>
    </row>
    <row r="15938" spans="2:13">
      <c r="B15938" t="s">
        <v>20</v>
      </c>
      <c r="C15938" t="s">
        <v>472</v>
      </c>
      <c r="D15938" t="s">
        <v>22</v>
      </c>
      <c r="E15938" t="s">
        <v>778</v>
      </c>
      <c r="F15938" t="s">
        <v>776</v>
      </c>
      <c r="G15938" t="s">
        <v>333</v>
      </c>
      <c r="H15938" t="s">
        <v>32</v>
      </c>
      <c r="I15938">
        <v>11</v>
      </c>
      <c r="J15938">
        <v>2</v>
      </c>
      <c r="K15938">
        <v>8387</v>
      </c>
      <c r="L15938" t="s">
        <v>471</v>
      </c>
      <c r="M15938" s="2">
        <f>+Table3[[#This Row],[CHW]]/Table3[[#This Row],[Count of Airbill Number]]</f>
        <v>5.5</v>
      </c>
    </row>
    <row r="15939" spans="2:13">
      <c r="B15939" t="s">
        <v>20</v>
      </c>
      <c r="C15939" t="s">
        <v>472</v>
      </c>
      <c r="D15939" t="s">
        <v>22</v>
      </c>
      <c r="E15939" t="s">
        <v>778</v>
      </c>
      <c r="F15939" t="s">
        <v>778</v>
      </c>
      <c r="G15939" t="s">
        <v>194</v>
      </c>
      <c r="H15939" t="s">
        <v>327</v>
      </c>
      <c r="I15939">
        <v>11</v>
      </c>
      <c r="J15939">
        <v>1</v>
      </c>
      <c r="K15939">
        <v>8388</v>
      </c>
      <c r="L15939" t="s">
        <v>471</v>
      </c>
      <c r="M15939" s="2">
        <f>+Table3[[#This Row],[CHW]]/Table3[[#This Row],[Count of Airbill Number]]</f>
        <v>11</v>
      </c>
    </row>
    <row r="15940" spans="2:13">
      <c r="B15940" t="s">
        <v>20</v>
      </c>
      <c r="C15940" t="s">
        <v>472</v>
      </c>
      <c r="D15940" t="s">
        <v>36</v>
      </c>
      <c r="E15940" t="s">
        <v>778</v>
      </c>
      <c r="F15940" t="s">
        <v>778</v>
      </c>
      <c r="G15940" t="s">
        <v>327</v>
      </c>
      <c r="H15940" t="s">
        <v>171</v>
      </c>
      <c r="I15940">
        <v>11</v>
      </c>
      <c r="J15940">
        <v>1</v>
      </c>
      <c r="K15940">
        <v>8389</v>
      </c>
      <c r="L15940" t="s">
        <v>471</v>
      </c>
      <c r="M15940" s="2">
        <f>+Table3[[#This Row],[CHW]]/Table3[[#This Row],[Count of Airbill Number]]</f>
        <v>11</v>
      </c>
    </row>
    <row r="15941" spans="2:13">
      <c r="B15941" t="s">
        <v>20</v>
      </c>
      <c r="C15941" t="s">
        <v>472</v>
      </c>
      <c r="D15941" t="s">
        <v>36</v>
      </c>
      <c r="E15941" t="s">
        <v>778</v>
      </c>
      <c r="F15941" t="s">
        <v>778</v>
      </c>
      <c r="G15941" t="s">
        <v>539</v>
      </c>
      <c r="H15941" t="s">
        <v>369</v>
      </c>
      <c r="I15941">
        <v>11</v>
      </c>
      <c r="J15941">
        <v>1</v>
      </c>
      <c r="K15941">
        <v>8390</v>
      </c>
      <c r="L15941" t="s">
        <v>471</v>
      </c>
      <c r="M15941" s="2">
        <f>+Table3[[#This Row],[CHW]]/Table3[[#This Row],[Count of Airbill Number]]</f>
        <v>11</v>
      </c>
    </row>
    <row r="15942" spans="2:13">
      <c r="B15942" t="s">
        <v>20</v>
      </c>
      <c r="C15942" t="s">
        <v>472</v>
      </c>
      <c r="D15942" t="s">
        <v>36</v>
      </c>
      <c r="E15942" t="s">
        <v>777</v>
      </c>
      <c r="F15942" t="s">
        <v>777</v>
      </c>
      <c r="G15942" t="s">
        <v>484</v>
      </c>
      <c r="H15942" t="s">
        <v>605</v>
      </c>
      <c r="I15942">
        <v>11</v>
      </c>
      <c r="J15942">
        <v>1</v>
      </c>
      <c r="K15942">
        <v>8391</v>
      </c>
      <c r="L15942" t="s">
        <v>471</v>
      </c>
      <c r="M15942" s="2">
        <f>+Table3[[#This Row],[CHW]]/Table3[[#This Row],[Count of Airbill Number]]</f>
        <v>11</v>
      </c>
    </row>
    <row r="15943" spans="2:13">
      <c r="B15943" t="s">
        <v>20</v>
      </c>
      <c r="C15943" t="s">
        <v>472</v>
      </c>
      <c r="D15943" t="s">
        <v>36</v>
      </c>
      <c r="E15943" t="s">
        <v>778</v>
      </c>
      <c r="F15943" t="s">
        <v>778</v>
      </c>
      <c r="G15943" t="s">
        <v>51</v>
      </c>
      <c r="H15943" t="s">
        <v>62</v>
      </c>
      <c r="I15943">
        <v>11</v>
      </c>
      <c r="J15943">
        <v>1</v>
      </c>
      <c r="K15943">
        <v>8392</v>
      </c>
      <c r="L15943" t="s">
        <v>471</v>
      </c>
      <c r="M15943" s="2">
        <f>+Table3[[#This Row],[CHW]]/Table3[[#This Row],[Count of Airbill Number]]</f>
        <v>11</v>
      </c>
    </row>
    <row r="15944" spans="2:13">
      <c r="B15944" t="s">
        <v>20</v>
      </c>
      <c r="C15944" t="s">
        <v>472</v>
      </c>
      <c r="D15944" t="s">
        <v>36</v>
      </c>
      <c r="E15944" t="s">
        <v>778</v>
      </c>
      <c r="F15944" t="s">
        <v>778</v>
      </c>
      <c r="G15944" t="s">
        <v>51</v>
      </c>
      <c r="H15944" t="s">
        <v>155</v>
      </c>
      <c r="I15944">
        <v>11</v>
      </c>
      <c r="J15944">
        <v>1</v>
      </c>
      <c r="K15944">
        <v>8393</v>
      </c>
      <c r="L15944" t="s">
        <v>471</v>
      </c>
      <c r="M15944" s="2">
        <f>+Table3[[#This Row],[CHW]]/Table3[[#This Row],[Count of Airbill Number]]</f>
        <v>11</v>
      </c>
    </row>
    <row r="15945" spans="2:13">
      <c r="B15945" t="s">
        <v>20</v>
      </c>
      <c r="C15945" t="s">
        <v>472</v>
      </c>
      <c r="D15945" t="s">
        <v>36</v>
      </c>
      <c r="E15945" t="s">
        <v>777</v>
      </c>
      <c r="F15945" t="s">
        <v>776</v>
      </c>
      <c r="G15945" t="s">
        <v>26</v>
      </c>
      <c r="H15945" t="s">
        <v>39</v>
      </c>
      <c r="I15945">
        <v>11</v>
      </c>
      <c r="J15945">
        <v>1</v>
      </c>
      <c r="K15945">
        <v>8394</v>
      </c>
      <c r="L15945" t="s">
        <v>471</v>
      </c>
      <c r="M15945" s="2">
        <f>+Table3[[#This Row],[CHW]]/Table3[[#This Row],[Count of Airbill Number]]</f>
        <v>11</v>
      </c>
    </row>
    <row r="15946" spans="2:13">
      <c r="B15946" t="s">
        <v>20</v>
      </c>
      <c r="C15946" t="s">
        <v>472</v>
      </c>
      <c r="D15946" t="s">
        <v>36</v>
      </c>
      <c r="E15946" t="s">
        <v>776</v>
      </c>
      <c r="F15946" t="s">
        <v>778</v>
      </c>
      <c r="G15946" t="s">
        <v>37</v>
      </c>
      <c r="H15946" t="s">
        <v>86</v>
      </c>
      <c r="I15946">
        <v>11</v>
      </c>
      <c r="J15946">
        <v>1</v>
      </c>
      <c r="K15946">
        <v>8395</v>
      </c>
      <c r="L15946" t="s">
        <v>471</v>
      </c>
      <c r="M15946" s="2">
        <f>+Table3[[#This Row],[CHW]]/Table3[[#This Row],[Count of Airbill Number]]</f>
        <v>11</v>
      </c>
    </row>
    <row r="15947" spans="2:13">
      <c r="B15947" t="s">
        <v>20</v>
      </c>
      <c r="C15947" t="s">
        <v>472</v>
      </c>
      <c r="D15947" t="s">
        <v>36</v>
      </c>
      <c r="E15947" t="s">
        <v>778</v>
      </c>
      <c r="F15947" t="s">
        <v>778</v>
      </c>
      <c r="G15947" t="s">
        <v>90</v>
      </c>
      <c r="H15947" t="s">
        <v>112</v>
      </c>
      <c r="I15947">
        <v>11</v>
      </c>
      <c r="J15947">
        <v>2</v>
      </c>
      <c r="K15947">
        <v>8396</v>
      </c>
      <c r="L15947" t="s">
        <v>471</v>
      </c>
      <c r="M15947" s="2">
        <f>+Table3[[#This Row],[CHW]]/Table3[[#This Row],[Count of Airbill Number]]</f>
        <v>5.5</v>
      </c>
    </row>
    <row r="15948" spans="2:13">
      <c r="B15948" t="s">
        <v>20</v>
      </c>
      <c r="C15948" t="s">
        <v>472</v>
      </c>
      <c r="D15948" t="s">
        <v>36</v>
      </c>
      <c r="E15948" t="s">
        <v>778</v>
      </c>
      <c r="F15948" t="s">
        <v>778</v>
      </c>
      <c r="G15948" t="s">
        <v>267</v>
      </c>
      <c r="H15948" t="s">
        <v>86</v>
      </c>
      <c r="I15948">
        <v>11</v>
      </c>
      <c r="J15948">
        <v>1</v>
      </c>
      <c r="K15948">
        <v>8397</v>
      </c>
      <c r="L15948" t="s">
        <v>471</v>
      </c>
      <c r="M15948" s="2">
        <f>+Table3[[#This Row],[CHW]]/Table3[[#This Row],[Count of Airbill Number]]</f>
        <v>11</v>
      </c>
    </row>
    <row r="15949" spans="2:13">
      <c r="B15949" t="s">
        <v>20</v>
      </c>
      <c r="C15949" t="s">
        <v>472</v>
      </c>
      <c r="D15949" t="s">
        <v>36</v>
      </c>
      <c r="E15949" t="s">
        <v>777</v>
      </c>
      <c r="F15949" t="s">
        <v>777</v>
      </c>
      <c r="G15949" t="s">
        <v>190</v>
      </c>
      <c r="H15949" t="s">
        <v>106</v>
      </c>
      <c r="I15949">
        <v>11</v>
      </c>
      <c r="J15949">
        <v>1</v>
      </c>
      <c r="K15949">
        <v>8398</v>
      </c>
      <c r="L15949" t="s">
        <v>471</v>
      </c>
      <c r="M15949" s="2">
        <f>+Table3[[#This Row],[CHW]]/Table3[[#This Row],[Count of Airbill Number]]</f>
        <v>11</v>
      </c>
    </row>
    <row r="15950" spans="2:13">
      <c r="B15950" t="s">
        <v>20</v>
      </c>
      <c r="C15950" t="s">
        <v>472</v>
      </c>
      <c r="D15950" t="s">
        <v>36</v>
      </c>
      <c r="E15950" t="s">
        <v>778</v>
      </c>
      <c r="F15950" t="s">
        <v>778</v>
      </c>
      <c r="G15950" t="s">
        <v>621</v>
      </c>
      <c r="H15950" t="s">
        <v>86</v>
      </c>
      <c r="I15950">
        <v>11</v>
      </c>
      <c r="J15950">
        <v>1</v>
      </c>
      <c r="K15950">
        <v>8399</v>
      </c>
      <c r="L15950" t="s">
        <v>471</v>
      </c>
      <c r="M15950" s="2">
        <f>+Table3[[#This Row],[CHW]]/Table3[[#This Row],[Count of Airbill Number]]</f>
        <v>11</v>
      </c>
    </row>
    <row r="15951" spans="2:13">
      <c r="B15951" t="s">
        <v>20</v>
      </c>
      <c r="C15951" t="s">
        <v>472</v>
      </c>
      <c r="D15951" t="s">
        <v>36</v>
      </c>
      <c r="E15951" t="s">
        <v>777</v>
      </c>
      <c r="F15951" t="s">
        <v>777</v>
      </c>
      <c r="G15951" t="s">
        <v>29</v>
      </c>
      <c r="H15951" t="s">
        <v>181</v>
      </c>
      <c r="I15951">
        <v>11</v>
      </c>
      <c r="J15951">
        <v>1</v>
      </c>
      <c r="K15951">
        <v>8400</v>
      </c>
      <c r="L15951" t="s">
        <v>471</v>
      </c>
      <c r="M15951" s="2">
        <f>+Table3[[#This Row],[CHW]]/Table3[[#This Row],[Count of Airbill Number]]</f>
        <v>11</v>
      </c>
    </row>
    <row r="15952" spans="2:13">
      <c r="B15952" t="s">
        <v>20</v>
      </c>
      <c r="C15952" t="s">
        <v>21</v>
      </c>
      <c r="D15952" t="s">
        <v>22</v>
      </c>
      <c r="E15952" t="s">
        <v>776</v>
      </c>
      <c r="F15952" t="s">
        <v>777</v>
      </c>
      <c r="G15952" t="s">
        <v>37</v>
      </c>
      <c r="H15952" t="s">
        <v>429</v>
      </c>
      <c r="I15952">
        <v>10.96</v>
      </c>
      <c r="J15952">
        <v>9</v>
      </c>
      <c r="K15952">
        <v>8401</v>
      </c>
      <c r="L15952" t="s">
        <v>471</v>
      </c>
      <c r="M15952" s="2">
        <f>+Table3[[#This Row],[CHW]]/Table3[[#This Row],[Count of Airbill Number]]</f>
        <v>1.2177777777777778</v>
      </c>
    </row>
    <row r="15953" spans="2:13">
      <c r="B15953" t="s">
        <v>35</v>
      </c>
      <c r="C15953" t="s">
        <v>472</v>
      </c>
      <c r="D15953" t="s">
        <v>36</v>
      </c>
      <c r="E15953" t="s">
        <v>776</v>
      </c>
      <c r="F15953" t="s">
        <v>776</v>
      </c>
      <c r="G15953" t="s">
        <v>32</v>
      </c>
      <c r="H15953" t="s">
        <v>47</v>
      </c>
      <c r="I15953">
        <v>10.9</v>
      </c>
      <c r="J15953">
        <v>1</v>
      </c>
      <c r="K15953">
        <v>8402</v>
      </c>
      <c r="L15953" t="s">
        <v>471</v>
      </c>
      <c r="M15953" s="2">
        <f>+Table3[[#This Row],[CHW]]/Table3[[#This Row],[Count of Airbill Number]]</f>
        <v>10.9</v>
      </c>
    </row>
    <row r="15954" spans="2:13">
      <c r="B15954" t="s">
        <v>35</v>
      </c>
      <c r="C15954" t="s">
        <v>472</v>
      </c>
      <c r="D15954" t="s">
        <v>36</v>
      </c>
      <c r="E15954" t="s">
        <v>776</v>
      </c>
      <c r="F15954" t="s">
        <v>776</v>
      </c>
      <c r="G15954" t="s">
        <v>32</v>
      </c>
      <c r="H15954" t="s">
        <v>149</v>
      </c>
      <c r="I15954">
        <v>10.9</v>
      </c>
      <c r="J15954">
        <v>1</v>
      </c>
      <c r="K15954">
        <v>8403</v>
      </c>
      <c r="L15954" t="s">
        <v>471</v>
      </c>
      <c r="M15954" s="2">
        <f>+Table3[[#This Row],[CHW]]/Table3[[#This Row],[Count of Airbill Number]]</f>
        <v>10.9</v>
      </c>
    </row>
    <row r="15955" spans="2:13">
      <c r="B15955" t="s">
        <v>20</v>
      </c>
      <c r="C15955" t="s">
        <v>21</v>
      </c>
      <c r="D15955" t="s">
        <v>22</v>
      </c>
      <c r="E15955" t="s">
        <v>776</v>
      </c>
      <c r="F15955" t="s">
        <v>776</v>
      </c>
      <c r="G15955" t="s">
        <v>85</v>
      </c>
      <c r="H15955" t="s">
        <v>69</v>
      </c>
      <c r="I15955">
        <v>10.818479999999999</v>
      </c>
      <c r="J15955">
        <v>6</v>
      </c>
      <c r="K15955">
        <v>8404</v>
      </c>
      <c r="L15955" t="s">
        <v>471</v>
      </c>
      <c r="M15955" s="2">
        <f>+Table3[[#This Row],[CHW]]/Table3[[#This Row],[Count of Airbill Number]]</f>
        <v>1.8030799999999998</v>
      </c>
    </row>
    <row r="15956" spans="2:13">
      <c r="B15956" t="s">
        <v>35</v>
      </c>
      <c r="C15956" t="s">
        <v>472</v>
      </c>
      <c r="D15956" t="s">
        <v>36</v>
      </c>
      <c r="E15956" t="s">
        <v>777</v>
      </c>
      <c r="F15956" t="s">
        <v>777</v>
      </c>
      <c r="G15956" t="s">
        <v>55</v>
      </c>
      <c r="H15956" t="s">
        <v>649</v>
      </c>
      <c r="I15956">
        <v>10.8</v>
      </c>
      <c r="J15956">
        <v>1</v>
      </c>
      <c r="K15956">
        <v>8405</v>
      </c>
      <c r="L15956" t="s">
        <v>471</v>
      </c>
      <c r="M15956" s="2">
        <f>+Table3[[#This Row],[CHW]]/Table3[[#This Row],[Count of Airbill Number]]</f>
        <v>10.8</v>
      </c>
    </row>
    <row r="15957" spans="2:13">
      <c r="B15957" t="s">
        <v>20</v>
      </c>
      <c r="C15957" t="s">
        <v>21</v>
      </c>
      <c r="D15957" t="s">
        <v>22</v>
      </c>
      <c r="E15957" t="s">
        <v>778</v>
      </c>
      <c r="F15957" t="s">
        <v>778</v>
      </c>
      <c r="G15957" t="s">
        <v>291</v>
      </c>
      <c r="H15957" t="s">
        <v>269</v>
      </c>
      <c r="I15957">
        <v>10.8</v>
      </c>
      <c r="J15957">
        <v>4</v>
      </c>
      <c r="K15957">
        <v>8406</v>
      </c>
      <c r="L15957" t="s">
        <v>471</v>
      </c>
      <c r="M15957" s="2">
        <f>+Table3[[#This Row],[CHW]]/Table3[[#This Row],[Count of Airbill Number]]</f>
        <v>2.7</v>
      </c>
    </row>
    <row r="15958" spans="2:13">
      <c r="B15958" t="s">
        <v>20</v>
      </c>
      <c r="C15958" t="s">
        <v>472</v>
      </c>
      <c r="D15958" t="s">
        <v>22</v>
      </c>
      <c r="E15958" t="s">
        <v>778</v>
      </c>
      <c r="F15958" t="s">
        <v>777</v>
      </c>
      <c r="G15958" t="s">
        <v>150</v>
      </c>
      <c r="H15958" t="s">
        <v>121</v>
      </c>
      <c r="I15958">
        <v>10.8</v>
      </c>
      <c r="J15958">
        <v>1</v>
      </c>
      <c r="K15958">
        <v>8407</v>
      </c>
      <c r="L15958" t="s">
        <v>471</v>
      </c>
      <c r="M15958" s="2">
        <f>+Table3[[#This Row],[CHW]]/Table3[[#This Row],[Count of Airbill Number]]</f>
        <v>10.8</v>
      </c>
    </row>
    <row r="15959" spans="2:13">
      <c r="B15959" t="s">
        <v>20</v>
      </c>
      <c r="C15959" t="s">
        <v>472</v>
      </c>
      <c r="D15959" t="s">
        <v>22</v>
      </c>
      <c r="E15959" t="s">
        <v>776</v>
      </c>
      <c r="F15959" t="s">
        <v>778</v>
      </c>
      <c r="G15959" t="s">
        <v>37</v>
      </c>
      <c r="H15959" t="s">
        <v>545</v>
      </c>
      <c r="I15959">
        <v>10.8</v>
      </c>
      <c r="J15959">
        <v>1</v>
      </c>
      <c r="K15959">
        <v>8408</v>
      </c>
      <c r="L15959" t="s">
        <v>471</v>
      </c>
      <c r="M15959" s="2">
        <f>+Table3[[#This Row],[CHW]]/Table3[[#This Row],[Count of Airbill Number]]</f>
        <v>10.8</v>
      </c>
    </row>
    <row r="15960" spans="2:13">
      <c r="B15960" t="s">
        <v>20</v>
      </c>
      <c r="C15960" t="s">
        <v>472</v>
      </c>
      <c r="D15960" t="s">
        <v>22</v>
      </c>
      <c r="E15960" t="s">
        <v>776</v>
      </c>
      <c r="F15960" t="s">
        <v>776</v>
      </c>
      <c r="G15960" t="s">
        <v>503</v>
      </c>
      <c r="H15960" t="s">
        <v>572</v>
      </c>
      <c r="I15960">
        <v>10.8</v>
      </c>
      <c r="J15960">
        <v>2</v>
      </c>
      <c r="K15960">
        <v>8409</v>
      </c>
      <c r="L15960" t="s">
        <v>471</v>
      </c>
      <c r="M15960" s="2">
        <f>+Table3[[#This Row],[CHW]]/Table3[[#This Row],[Count of Airbill Number]]</f>
        <v>5.4</v>
      </c>
    </row>
    <row r="15961" spans="2:13">
      <c r="B15961" t="s">
        <v>20</v>
      </c>
      <c r="C15961" t="s">
        <v>472</v>
      </c>
      <c r="D15961" t="s">
        <v>22</v>
      </c>
      <c r="E15961" t="s">
        <v>776</v>
      </c>
      <c r="F15961" t="s">
        <v>776</v>
      </c>
      <c r="G15961" t="s">
        <v>483</v>
      </c>
      <c r="H15961" t="s">
        <v>407</v>
      </c>
      <c r="I15961">
        <v>10.8</v>
      </c>
      <c r="J15961">
        <v>2</v>
      </c>
      <c r="K15961">
        <v>8410</v>
      </c>
      <c r="L15961" t="s">
        <v>471</v>
      </c>
      <c r="M15961" s="2">
        <f>+Table3[[#This Row],[CHW]]/Table3[[#This Row],[Count of Airbill Number]]</f>
        <v>5.4</v>
      </c>
    </row>
    <row r="15962" spans="2:13">
      <c r="B15962" t="s">
        <v>20</v>
      </c>
      <c r="C15962" t="s">
        <v>21</v>
      </c>
      <c r="D15962" t="s">
        <v>22</v>
      </c>
      <c r="E15962" t="s">
        <v>778</v>
      </c>
      <c r="F15962" t="s">
        <v>778</v>
      </c>
      <c r="G15962" t="s">
        <v>86</v>
      </c>
      <c r="H15962" t="s">
        <v>528</v>
      </c>
      <c r="I15962">
        <v>10.7</v>
      </c>
      <c r="J15962">
        <v>2</v>
      </c>
      <c r="K15962">
        <v>8411</v>
      </c>
      <c r="L15962" t="s">
        <v>471</v>
      </c>
      <c r="M15962" s="2">
        <f>+Table3[[#This Row],[CHW]]/Table3[[#This Row],[Count of Airbill Number]]</f>
        <v>5.35</v>
      </c>
    </row>
    <row r="15963" spans="2:13">
      <c r="B15963" t="s">
        <v>20</v>
      </c>
      <c r="C15963" t="s">
        <v>21</v>
      </c>
      <c r="D15963" t="s">
        <v>22</v>
      </c>
      <c r="E15963" t="s">
        <v>778</v>
      </c>
      <c r="F15963" t="s">
        <v>778</v>
      </c>
      <c r="G15963" t="s">
        <v>171</v>
      </c>
      <c r="H15963" t="s">
        <v>291</v>
      </c>
      <c r="I15963">
        <v>10.66</v>
      </c>
      <c r="J15963">
        <v>4</v>
      </c>
      <c r="K15963">
        <v>8412</v>
      </c>
      <c r="L15963" t="s">
        <v>471</v>
      </c>
      <c r="M15963" s="2">
        <f>+Table3[[#This Row],[CHW]]/Table3[[#This Row],[Count of Airbill Number]]</f>
        <v>2.665</v>
      </c>
    </row>
    <row r="15964" spans="2:13">
      <c r="B15964" t="s">
        <v>20</v>
      </c>
      <c r="C15964" t="s">
        <v>21</v>
      </c>
      <c r="D15964" t="s">
        <v>22</v>
      </c>
      <c r="E15964" t="s">
        <v>776</v>
      </c>
      <c r="F15964" t="s">
        <v>778</v>
      </c>
      <c r="G15964" t="s">
        <v>37</v>
      </c>
      <c r="H15964" t="s">
        <v>291</v>
      </c>
      <c r="I15964">
        <v>10.64</v>
      </c>
      <c r="J15964">
        <v>7</v>
      </c>
      <c r="K15964">
        <v>8413</v>
      </c>
      <c r="L15964" t="s">
        <v>471</v>
      </c>
      <c r="M15964" s="2">
        <f>+Table3[[#This Row],[CHW]]/Table3[[#This Row],[Count of Airbill Number]]</f>
        <v>1.52</v>
      </c>
    </row>
    <row r="15965" spans="2:13">
      <c r="B15965" t="s">
        <v>35</v>
      </c>
      <c r="C15965" t="s">
        <v>472</v>
      </c>
      <c r="D15965" t="s">
        <v>36</v>
      </c>
      <c r="E15965" t="s">
        <v>776</v>
      </c>
      <c r="F15965" t="s">
        <v>776</v>
      </c>
      <c r="G15965" t="s">
        <v>37</v>
      </c>
      <c r="H15965" t="s">
        <v>108</v>
      </c>
      <c r="I15965">
        <v>10.6</v>
      </c>
      <c r="J15965">
        <v>1</v>
      </c>
      <c r="K15965">
        <v>8414</v>
      </c>
      <c r="L15965" t="s">
        <v>471</v>
      </c>
      <c r="M15965" s="2">
        <f>+Table3[[#This Row],[CHW]]/Table3[[#This Row],[Count of Airbill Number]]</f>
        <v>10.6</v>
      </c>
    </row>
    <row r="15966" spans="2:13">
      <c r="B15966" t="s">
        <v>35</v>
      </c>
      <c r="C15966" t="s">
        <v>472</v>
      </c>
      <c r="D15966" t="s">
        <v>36</v>
      </c>
      <c r="E15966" t="s">
        <v>776</v>
      </c>
      <c r="F15966" t="s">
        <v>776</v>
      </c>
      <c r="G15966" t="s">
        <v>123</v>
      </c>
      <c r="H15966" t="s">
        <v>92</v>
      </c>
      <c r="I15966">
        <v>10.5</v>
      </c>
      <c r="J15966">
        <v>1</v>
      </c>
      <c r="K15966">
        <v>8415</v>
      </c>
      <c r="L15966" t="s">
        <v>471</v>
      </c>
      <c r="M15966" s="2">
        <f>+Table3[[#This Row],[CHW]]/Table3[[#This Row],[Count of Airbill Number]]</f>
        <v>10.5</v>
      </c>
    </row>
    <row r="15967" spans="2:13">
      <c r="B15967" t="s">
        <v>20</v>
      </c>
      <c r="C15967" t="s">
        <v>472</v>
      </c>
      <c r="D15967" t="s">
        <v>22</v>
      </c>
      <c r="E15967" t="s">
        <v>778</v>
      </c>
      <c r="F15967" t="s">
        <v>777</v>
      </c>
      <c r="G15967" t="s">
        <v>113</v>
      </c>
      <c r="H15967" t="s">
        <v>55</v>
      </c>
      <c r="I15967">
        <v>10.5</v>
      </c>
      <c r="J15967">
        <v>1</v>
      </c>
      <c r="K15967">
        <v>8416</v>
      </c>
      <c r="L15967" t="s">
        <v>471</v>
      </c>
      <c r="M15967" s="2">
        <f>+Table3[[#This Row],[CHW]]/Table3[[#This Row],[Count of Airbill Number]]</f>
        <v>10.5</v>
      </c>
    </row>
    <row r="15968" spans="2:13">
      <c r="B15968" t="s">
        <v>20</v>
      </c>
      <c r="C15968" t="s">
        <v>472</v>
      </c>
      <c r="D15968" t="s">
        <v>22</v>
      </c>
      <c r="E15968" t="s">
        <v>778</v>
      </c>
      <c r="F15968" t="s">
        <v>778</v>
      </c>
      <c r="G15968" t="s">
        <v>327</v>
      </c>
      <c r="H15968" t="s">
        <v>283</v>
      </c>
      <c r="I15968">
        <v>10.5</v>
      </c>
      <c r="J15968">
        <v>1</v>
      </c>
      <c r="K15968">
        <v>8417</v>
      </c>
      <c r="L15968" t="s">
        <v>471</v>
      </c>
      <c r="M15968" s="2">
        <f>+Table3[[#This Row],[CHW]]/Table3[[#This Row],[Count of Airbill Number]]</f>
        <v>10.5</v>
      </c>
    </row>
    <row r="15969" spans="2:13">
      <c r="B15969" t="s">
        <v>20</v>
      </c>
      <c r="C15969" t="s">
        <v>472</v>
      </c>
      <c r="D15969" t="s">
        <v>22</v>
      </c>
      <c r="E15969" t="s">
        <v>778</v>
      </c>
      <c r="F15969" t="s">
        <v>778</v>
      </c>
      <c r="G15969" t="s">
        <v>112</v>
      </c>
      <c r="H15969" t="s">
        <v>493</v>
      </c>
      <c r="I15969">
        <v>10.5</v>
      </c>
      <c r="J15969">
        <v>1</v>
      </c>
      <c r="K15969">
        <v>8418</v>
      </c>
      <c r="L15969" t="s">
        <v>471</v>
      </c>
      <c r="M15969" s="2">
        <f>+Table3[[#This Row],[CHW]]/Table3[[#This Row],[Count of Airbill Number]]</f>
        <v>10.5</v>
      </c>
    </row>
    <row r="15970" spans="2:13">
      <c r="B15970" t="s">
        <v>20</v>
      </c>
      <c r="C15970" t="s">
        <v>472</v>
      </c>
      <c r="D15970" t="s">
        <v>22</v>
      </c>
      <c r="E15970" t="s">
        <v>778</v>
      </c>
      <c r="F15970" t="s">
        <v>776</v>
      </c>
      <c r="G15970" t="s">
        <v>86</v>
      </c>
      <c r="H15970" t="s">
        <v>107</v>
      </c>
      <c r="I15970">
        <v>10.5</v>
      </c>
      <c r="J15970">
        <v>1</v>
      </c>
      <c r="K15970">
        <v>8419</v>
      </c>
      <c r="L15970" t="s">
        <v>471</v>
      </c>
      <c r="M15970" s="2">
        <f>+Table3[[#This Row],[CHW]]/Table3[[#This Row],[Count of Airbill Number]]</f>
        <v>10.5</v>
      </c>
    </row>
    <row r="15971" spans="2:13">
      <c r="B15971" t="s">
        <v>20</v>
      </c>
      <c r="C15971" t="s">
        <v>472</v>
      </c>
      <c r="D15971" t="s">
        <v>22</v>
      </c>
      <c r="E15971" t="s">
        <v>776</v>
      </c>
      <c r="F15971" t="s">
        <v>776</v>
      </c>
      <c r="G15971" t="s">
        <v>77</v>
      </c>
      <c r="H15971" t="s">
        <v>95</v>
      </c>
      <c r="I15971">
        <v>10.5</v>
      </c>
      <c r="J15971">
        <v>1</v>
      </c>
      <c r="K15971">
        <v>8420</v>
      </c>
      <c r="L15971" t="s">
        <v>471</v>
      </c>
      <c r="M15971" s="2">
        <f>+Table3[[#This Row],[CHW]]/Table3[[#This Row],[Count of Airbill Number]]</f>
        <v>10.5</v>
      </c>
    </row>
    <row r="15972" spans="2:13">
      <c r="B15972" t="s">
        <v>20</v>
      </c>
      <c r="C15972" t="s">
        <v>472</v>
      </c>
      <c r="D15972" t="s">
        <v>22</v>
      </c>
      <c r="E15972" t="s">
        <v>776</v>
      </c>
      <c r="F15972" t="s">
        <v>778</v>
      </c>
      <c r="G15972" t="s">
        <v>92</v>
      </c>
      <c r="H15972" t="s">
        <v>86</v>
      </c>
      <c r="I15972">
        <v>10.5</v>
      </c>
      <c r="J15972">
        <v>1</v>
      </c>
      <c r="K15972">
        <v>8421</v>
      </c>
      <c r="L15972" t="s">
        <v>471</v>
      </c>
      <c r="M15972" s="2">
        <f>+Table3[[#This Row],[CHW]]/Table3[[#This Row],[Count of Airbill Number]]</f>
        <v>10.5</v>
      </c>
    </row>
    <row r="15973" spans="2:13">
      <c r="B15973" t="s">
        <v>20</v>
      </c>
      <c r="C15973" t="s">
        <v>472</v>
      </c>
      <c r="D15973" t="s">
        <v>22</v>
      </c>
      <c r="E15973" t="s">
        <v>778</v>
      </c>
      <c r="F15973" t="s">
        <v>778</v>
      </c>
      <c r="G15973" t="s">
        <v>99</v>
      </c>
      <c r="H15973" t="s">
        <v>194</v>
      </c>
      <c r="I15973">
        <v>10.5</v>
      </c>
      <c r="J15973">
        <v>1</v>
      </c>
      <c r="K15973">
        <v>8422</v>
      </c>
      <c r="L15973" t="s">
        <v>471</v>
      </c>
      <c r="M15973" s="2">
        <f>+Table3[[#This Row],[CHW]]/Table3[[#This Row],[Count of Airbill Number]]</f>
        <v>10.5</v>
      </c>
    </row>
    <row r="15974" spans="2:13">
      <c r="B15974" t="s">
        <v>20</v>
      </c>
      <c r="C15974" t="s">
        <v>472</v>
      </c>
      <c r="D15974" t="s">
        <v>22</v>
      </c>
      <c r="E15974" t="s">
        <v>778</v>
      </c>
      <c r="F15974" t="s">
        <v>778</v>
      </c>
      <c r="G15974" t="s">
        <v>516</v>
      </c>
      <c r="H15974" t="s">
        <v>91</v>
      </c>
      <c r="I15974">
        <v>10.48</v>
      </c>
      <c r="J15974">
        <v>1</v>
      </c>
      <c r="K15974">
        <v>8423</v>
      </c>
      <c r="L15974" t="s">
        <v>471</v>
      </c>
      <c r="M15974" s="2">
        <f>+Table3[[#This Row],[CHW]]/Table3[[#This Row],[Count of Airbill Number]]</f>
        <v>10.48</v>
      </c>
    </row>
    <row r="15975" spans="2:13">
      <c r="B15975" t="s">
        <v>20</v>
      </c>
      <c r="C15975" t="s">
        <v>472</v>
      </c>
      <c r="D15975" t="s">
        <v>22</v>
      </c>
      <c r="E15975" t="s">
        <v>778</v>
      </c>
      <c r="F15975" t="s">
        <v>778</v>
      </c>
      <c r="G15975" t="s">
        <v>210</v>
      </c>
      <c r="H15975" t="s">
        <v>310</v>
      </c>
      <c r="I15975">
        <v>10.46</v>
      </c>
      <c r="J15975">
        <v>1</v>
      </c>
      <c r="K15975">
        <v>8424</v>
      </c>
      <c r="L15975" t="s">
        <v>471</v>
      </c>
      <c r="M15975" s="2">
        <f>+Table3[[#This Row],[CHW]]/Table3[[#This Row],[Count of Airbill Number]]</f>
        <v>10.46</v>
      </c>
    </row>
    <row r="15976" spans="2:13">
      <c r="B15976" t="s">
        <v>20</v>
      </c>
      <c r="C15976" t="s">
        <v>472</v>
      </c>
      <c r="D15976" t="s">
        <v>22</v>
      </c>
      <c r="E15976" t="s">
        <v>778</v>
      </c>
      <c r="F15976" t="s">
        <v>777</v>
      </c>
      <c r="G15976" t="s">
        <v>86</v>
      </c>
      <c r="H15976" t="s">
        <v>247</v>
      </c>
      <c r="I15976">
        <v>10.42</v>
      </c>
      <c r="J15976">
        <v>1</v>
      </c>
      <c r="K15976">
        <v>8425</v>
      </c>
      <c r="L15976" t="s">
        <v>471</v>
      </c>
      <c r="M15976" s="2">
        <f>+Table3[[#This Row],[CHW]]/Table3[[#This Row],[Count of Airbill Number]]</f>
        <v>10.42</v>
      </c>
    </row>
    <row r="15977" spans="2:13">
      <c r="B15977" t="s">
        <v>20</v>
      </c>
      <c r="C15977" t="s">
        <v>21</v>
      </c>
      <c r="D15977" t="s">
        <v>22</v>
      </c>
      <c r="E15977" t="s">
        <v>776</v>
      </c>
      <c r="F15977" t="s">
        <v>776</v>
      </c>
      <c r="G15977" t="s">
        <v>85</v>
      </c>
      <c r="H15977" t="s">
        <v>31</v>
      </c>
      <c r="I15977">
        <v>10.33</v>
      </c>
      <c r="J15977">
        <v>8</v>
      </c>
      <c r="K15977">
        <v>8426</v>
      </c>
      <c r="L15977" t="s">
        <v>471</v>
      </c>
      <c r="M15977" s="2">
        <f>+Table3[[#This Row],[CHW]]/Table3[[#This Row],[Count of Airbill Number]]</f>
        <v>1.29125</v>
      </c>
    </row>
    <row r="15978" spans="2:13">
      <c r="B15978" t="s">
        <v>20</v>
      </c>
      <c r="C15978" t="s">
        <v>472</v>
      </c>
      <c r="D15978" t="s">
        <v>22</v>
      </c>
      <c r="E15978" t="s">
        <v>778</v>
      </c>
      <c r="F15978" t="s">
        <v>778</v>
      </c>
      <c r="G15978" t="s">
        <v>210</v>
      </c>
      <c r="H15978" t="s">
        <v>298</v>
      </c>
      <c r="I15978">
        <v>10.31</v>
      </c>
      <c r="J15978">
        <v>1</v>
      </c>
      <c r="K15978">
        <v>8427</v>
      </c>
      <c r="L15978" t="s">
        <v>471</v>
      </c>
      <c r="M15978" s="2">
        <f>+Table3[[#This Row],[CHW]]/Table3[[#This Row],[Count of Airbill Number]]</f>
        <v>10.31</v>
      </c>
    </row>
    <row r="15979" spans="2:13">
      <c r="B15979" t="s">
        <v>20</v>
      </c>
      <c r="C15979" t="s">
        <v>472</v>
      </c>
      <c r="D15979" t="s">
        <v>22</v>
      </c>
      <c r="E15979" t="s">
        <v>778</v>
      </c>
      <c r="F15979" t="s">
        <v>777</v>
      </c>
      <c r="G15979" t="s">
        <v>310</v>
      </c>
      <c r="H15979" t="s">
        <v>554</v>
      </c>
      <c r="I15979">
        <v>10.3</v>
      </c>
      <c r="J15979">
        <v>1</v>
      </c>
      <c r="K15979">
        <v>8428</v>
      </c>
      <c r="L15979" t="s">
        <v>471</v>
      </c>
      <c r="M15979" s="2">
        <f>+Table3[[#This Row],[CHW]]/Table3[[#This Row],[Count of Airbill Number]]</f>
        <v>10.3</v>
      </c>
    </row>
    <row r="15980" spans="2:13">
      <c r="B15980" t="s">
        <v>20</v>
      </c>
      <c r="C15980" t="s">
        <v>21</v>
      </c>
      <c r="D15980" t="s">
        <v>22</v>
      </c>
      <c r="E15980" t="s">
        <v>776</v>
      </c>
      <c r="F15980" t="s">
        <v>776</v>
      </c>
      <c r="G15980" t="s">
        <v>24</v>
      </c>
      <c r="H15980" t="s">
        <v>32</v>
      </c>
      <c r="I15980">
        <v>10.20462</v>
      </c>
      <c r="J15980">
        <v>2</v>
      </c>
      <c r="K15980">
        <v>8429</v>
      </c>
      <c r="L15980" t="s">
        <v>471</v>
      </c>
      <c r="M15980" s="2">
        <f>+Table3[[#This Row],[CHW]]/Table3[[#This Row],[Count of Airbill Number]]</f>
        <v>5.1023100000000001</v>
      </c>
    </row>
    <row r="15981" spans="2:13">
      <c r="B15981" t="s">
        <v>20</v>
      </c>
      <c r="C15981" t="s">
        <v>472</v>
      </c>
      <c r="D15981" t="s">
        <v>22</v>
      </c>
      <c r="E15981" t="s">
        <v>778</v>
      </c>
      <c r="F15981" t="s">
        <v>778</v>
      </c>
      <c r="G15981" t="s">
        <v>516</v>
      </c>
      <c r="H15981" t="s">
        <v>698</v>
      </c>
      <c r="I15981">
        <v>10.199999999999999</v>
      </c>
      <c r="J15981">
        <v>1</v>
      </c>
      <c r="K15981">
        <v>8430</v>
      </c>
      <c r="L15981" t="s">
        <v>471</v>
      </c>
      <c r="M15981" s="2">
        <f>+Table3[[#This Row],[CHW]]/Table3[[#This Row],[Count of Airbill Number]]</f>
        <v>10.199999999999999</v>
      </c>
    </row>
    <row r="15982" spans="2:13">
      <c r="B15982" t="s">
        <v>20</v>
      </c>
      <c r="C15982" t="s">
        <v>21</v>
      </c>
      <c r="D15982" t="s">
        <v>22</v>
      </c>
      <c r="E15982" t="s">
        <v>776</v>
      </c>
      <c r="F15982" t="s">
        <v>776</v>
      </c>
      <c r="G15982" t="s">
        <v>83</v>
      </c>
      <c r="H15982" t="s">
        <v>85</v>
      </c>
      <c r="I15982">
        <v>10.08</v>
      </c>
      <c r="J15982">
        <v>2</v>
      </c>
      <c r="K15982">
        <v>8431</v>
      </c>
      <c r="L15982" t="s">
        <v>471</v>
      </c>
      <c r="M15982" s="2">
        <f>+Table3[[#This Row],[CHW]]/Table3[[#This Row],[Count of Airbill Number]]</f>
        <v>5.04</v>
      </c>
    </row>
    <row r="15983" spans="2:13">
      <c r="B15983" t="s">
        <v>35</v>
      </c>
      <c r="C15983" t="s">
        <v>21</v>
      </c>
      <c r="D15983" t="s">
        <v>36</v>
      </c>
      <c r="E15983" t="s">
        <v>777</v>
      </c>
      <c r="F15983" t="s">
        <v>777</v>
      </c>
      <c r="G15983" t="s">
        <v>481</v>
      </c>
      <c r="H15983" t="s">
        <v>274</v>
      </c>
      <c r="I15983">
        <v>10</v>
      </c>
      <c r="J15983">
        <v>1</v>
      </c>
      <c r="K15983">
        <v>8432</v>
      </c>
      <c r="L15983" t="s">
        <v>471</v>
      </c>
      <c r="M15983" s="2">
        <f>+Table3[[#This Row],[CHW]]/Table3[[#This Row],[Count of Airbill Number]]</f>
        <v>10</v>
      </c>
    </row>
    <row r="15984" spans="2:13">
      <c r="B15984" t="s">
        <v>35</v>
      </c>
      <c r="C15984" t="s">
        <v>21</v>
      </c>
      <c r="D15984" t="s">
        <v>36</v>
      </c>
      <c r="E15984" t="s">
        <v>777</v>
      </c>
      <c r="F15984" t="s">
        <v>777</v>
      </c>
      <c r="G15984" t="s">
        <v>55</v>
      </c>
      <c r="H15984" t="s">
        <v>419</v>
      </c>
      <c r="I15984">
        <v>10</v>
      </c>
      <c r="J15984">
        <v>1</v>
      </c>
      <c r="K15984">
        <v>8433</v>
      </c>
      <c r="L15984" t="s">
        <v>471</v>
      </c>
      <c r="M15984" s="2">
        <f>+Table3[[#This Row],[CHW]]/Table3[[#This Row],[Count of Airbill Number]]</f>
        <v>10</v>
      </c>
    </row>
    <row r="15985" spans="2:13">
      <c r="B15985" t="s">
        <v>35</v>
      </c>
      <c r="C15985" t="s">
        <v>21</v>
      </c>
      <c r="D15985" t="s">
        <v>36</v>
      </c>
      <c r="E15985" t="s">
        <v>778</v>
      </c>
      <c r="F15985" t="s">
        <v>778</v>
      </c>
      <c r="G15985" t="s">
        <v>51</v>
      </c>
      <c r="H15985" t="s">
        <v>173</v>
      </c>
      <c r="I15985">
        <v>10</v>
      </c>
      <c r="J15985">
        <v>1</v>
      </c>
      <c r="K15985">
        <v>8434</v>
      </c>
      <c r="L15985" t="s">
        <v>471</v>
      </c>
      <c r="M15985" s="2">
        <f>+Table3[[#This Row],[CHW]]/Table3[[#This Row],[Count of Airbill Number]]</f>
        <v>10</v>
      </c>
    </row>
    <row r="15986" spans="2:13">
      <c r="B15986" t="s">
        <v>35</v>
      </c>
      <c r="C15986" t="s">
        <v>21</v>
      </c>
      <c r="D15986" t="s">
        <v>36</v>
      </c>
      <c r="E15986" t="s">
        <v>778</v>
      </c>
      <c r="F15986" t="s">
        <v>778</v>
      </c>
      <c r="G15986" t="s">
        <v>283</v>
      </c>
      <c r="H15986" t="s">
        <v>701</v>
      </c>
      <c r="I15986">
        <v>10</v>
      </c>
      <c r="J15986">
        <v>1</v>
      </c>
      <c r="K15986">
        <v>8435</v>
      </c>
      <c r="L15986" t="s">
        <v>471</v>
      </c>
      <c r="M15986" s="2">
        <f>+Table3[[#This Row],[CHW]]/Table3[[#This Row],[Count of Airbill Number]]</f>
        <v>10</v>
      </c>
    </row>
    <row r="15987" spans="2:13">
      <c r="B15987" t="s">
        <v>35</v>
      </c>
      <c r="C15987" t="s">
        <v>21</v>
      </c>
      <c r="D15987" t="s">
        <v>36</v>
      </c>
      <c r="E15987" t="s">
        <v>777</v>
      </c>
      <c r="F15987" t="s">
        <v>777</v>
      </c>
      <c r="G15987" t="s">
        <v>44</v>
      </c>
      <c r="H15987" t="s">
        <v>106</v>
      </c>
      <c r="I15987">
        <v>10</v>
      </c>
      <c r="J15987">
        <v>1</v>
      </c>
      <c r="K15987">
        <v>8436</v>
      </c>
      <c r="L15987" t="s">
        <v>471</v>
      </c>
      <c r="M15987" s="2">
        <f>+Table3[[#This Row],[CHW]]/Table3[[#This Row],[Count of Airbill Number]]</f>
        <v>10</v>
      </c>
    </row>
    <row r="15988" spans="2:13">
      <c r="B15988" t="s">
        <v>35</v>
      </c>
      <c r="C15988" t="s">
        <v>21</v>
      </c>
      <c r="D15988" t="s">
        <v>36</v>
      </c>
      <c r="E15988" t="s">
        <v>778</v>
      </c>
      <c r="F15988" t="s">
        <v>778</v>
      </c>
      <c r="G15988" t="s">
        <v>248</v>
      </c>
      <c r="H15988" t="s">
        <v>536</v>
      </c>
      <c r="I15988">
        <v>10</v>
      </c>
      <c r="J15988">
        <v>1</v>
      </c>
      <c r="K15988">
        <v>8437</v>
      </c>
      <c r="L15988" t="s">
        <v>471</v>
      </c>
      <c r="M15988" s="2">
        <f>+Table3[[#This Row],[CHW]]/Table3[[#This Row],[Count of Airbill Number]]</f>
        <v>10</v>
      </c>
    </row>
    <row r="15989" spans="2:13">
      <c r="B15989" t="s">
        <v>35</v>
      </c>
      <c r="C15989" t="s">
        <v>472</v>
      </c>
      <c r="D15989" t="s">
        <v>36</v>
      </c>
      <c r="E15989" t="s">
        <v>778</v>
      </c>
      <c r="F15989" t="s">
        <v>778</v>
      </c>
      <c r="G15989" t="s">
        <v>261</v>
      </c>
      <c r="H15989" t="s">
        <v>629</v>
      </c>
      <c r="I15989">
        <v>10</v>
      </c>
      <c r="J15989">
        <v>1</v>
      </c>
      <c r="K15989">
        <v>8438</v>
      </c>
      <c r="L15989" t="s">
        <v>471</v>
      </c>
      <c r="M15989" s="2">
        <f>+Table3[[#This Row],[CHW]]/Table3[[#This Row],[Count of Airbill Number]]</f>
        <v>10</v>
      </c>
    </row>
    <row r="15990" spans="2:13">
      <c r="B15990" t="s">
        <v>35</v>
      </c>
      <c r="C15990" t="s">
        <v>472</v>
      </c>
      <c r="D15990" t="s">
        <v>36</v>
      </c>
      <c r="E15990" t="s">
        <v>776</v>
      </c>
      <c r="F15990" t="s">
        <v>776</v>
      </c>
      <c r="G15990" t="s">
        <v>63</v>
      </c>
      <c r="H15990" t="s">
        <v>123</v>
      </c>
      <c r="I15990">
        <v>10</v>
      </c>
      <c r="J15990">
        <v>1</v>
      </c>
      <c r="K15990">
        <v>8439</v>
      </c>
      <c r="L15990" t="s">
        <v>471</v>
      </c>
      <c r="M15990" s="2">
        <f>+Table3[[#This Row],[CHW]]/Table3[[#This Row],[Count of Airbill Number]]</f>
        <v>10</v>
      </c>
    </row>
    <row r="15991" spans="2:13">
      <c r="B15991" t="s">
        <v>35</v>
      </c>
      <c r="C15991" t="s">
        <v>472</v>
      </c>
      <c r="D15991" t="s">
        <v>36</v>
      </c>
      <c r="E15991" t="s">
        <v>777</v>
      </c>
      <c r="F15991" t="s">
        <v>777</v>
      </c>
      <c r="G15991" t="s">
        <v>55</v>
      </c>
      <c r="H15991" t="s">
        <v>419</v>
      </c>
      <c r="I15991">
        <v>10</v>
      </c>
      <c r="J15991">
        <v>1</v>
      </c>
      <c r="K15991">
        <v>8440</v>
      </c>
      <c r="L15991" t="s">
        <v>471</v>
      </c>
      <c r="M15991" s="2">
        <f>+Table3[[#This Row],[CHW]]/Table3[[#This Row],[Count of Airbill Number]]</f>
        <v>10</v>
      </c>
    </row>
    <row r="15992" spans="2:13">
      <c r="B15992" t="s">
        <v>35</v>
      </c>
      <c r="C15992" t="s">
        <v>472</v>
      </c>
      <c r="D15992" t="s">
        <v>36</v>
      </c>
      <c r="E15992" t="s">
        <v>778</v>
      </c>
      <c r="F15992" t="s">
        <v>778</v>
      </c>
      <c r="G15992" t="s">
        <v>173</v>
      </c>
      <c r="H15992" t="s">
        <v>271</v>
      </c>
      <c r="I15992">
        <v>10</v>
      </c>
      <c r="J15992">
        <v>1</v>
      </c>
      <c r="K15992">
        <v>8441</v>
      </c>
      <c r="L15992" t="s">
        <v>471</v>
      </c>
      <c r="M15992" s="2">
        <f>+Table3[[#This Row],[CHW]]/Table3[[#This Row],[Count of Airbill Number]]</f>
        <v>10</v>
      </c>
    </row>
    <row r="15993" spans="2:13">
      <c r="B15993" t="s">
        <v>35</v>
      </c>
      <c r="C15993" t="s">
        <v>472</v>
      </c>
      <c r="D15993" t="s">
        <v>36</v>
      </c>
      <c r="E15993" t="s">
        <v>778</v>
      </c>
      <c r="F15993" t="s">
        <v>778</v>
      </c>
      <c r="G15993" t="s">
        <v>173</v>
      </c>
      <c r="H15993" t="s">
        <v>655</v>
      </c>
      <c r="I15993">
        <v>10</v>
      </c>
      <c r="J15993">
        <v>1</v>
      </c>
      <c r="K15993">
        <v>8442</v>
      </c>
      <c r="L15993" t="s">
        <v>471</v>
      </c>
      <c r="M15993" s="2">
        <f>+Table3[[#This Row],[CHW]]/Table3[[#This Row],[Count of Airbill Number]]</f>
        <v>10</v>
      </c>
    </row>
    <row r="15994" spans="2:13">
      <c r="B15994" t="s">
        <v>35</v>
      </c>
      <c r="C15994" t="s">
        <v>472</v>
      </c>
      <c r="D15994" t="s">
        <v>36</v>
      </c>
      <c r="E15994" t="s">
        <v>776</v>
      </c>
      <c r="F15994" t="s">
        <v>776</v>
      </c>
      <c r="G15994" t="s">
        <v>24</v>
      </c>
      <c r="H15994" t="s">
        <v>40</v>
      </c>
      <c r="I15994">
        <v>10</v>
      </c>
      <c r="J15994">
        <v>1</v>
      </c>
      <c r="K15994">
        <v>8443</v>
      </c>
      <c r="L15994" t="s">
        <v>471</v>
      </c>
      <c r="M15994" s="2">
        <f>+Table3[[#This Row],[CHW]]/Table3[[#This Row],[Count of Airbill Number]]</f>
        <v>10</v>
      </c>
    </row>
    <row r="15995" spans="2:13">
      <c r="B15995" t="s">
        <v>35</v>
      </c>
      <c r="C15995" t="s">
        <v>472</v>
      </c>
      <c r="D15995" t="s">
        <v>36</v>
      </c>
      <c r="E15995" t="s">
        <v>776</v>
      </c>
      <c r="F15995" t="s">
        <v>776</v>
      </c>
      <c r="G15995" t="s">
        <v>40</v>
      </c>
      <c r="H15995" t="s">
        <v>32</v>
      </c>
      <c r="I15995">
        <v>10</v>
      </c>
      <c r="J15995">
        <v>1</v>
      </c>
      <c r="K15995">
        <v>8444</v>
      </c>
      <c r="L15995" t="s">
        <v>471</v>
      </c>
      <c r="M15995" s="2">
        <f>+Table3[[#This Row],[CHW]]/Table3[[#This Row],[Count of Airbill Number]]</f>
        <v>10</v>
      </c>
    </row>
    <row r="15996" spans="2:13">
      <c r="B15996" t="s">
        <v>35</v>
      </c>
      <c r="C15996" t="s">
        <v>472</v>
      </c>
      <c r="D15996" t="s">
        <v>36</v>
      </c>
      <c r="E15996" t="s">
        <v>776</v>
      </c>
      <c r="F15996" t="s">
        <v>776</v>
      </c>
      <c r="G15996" t="s">
        <v>31</v>
      </c>
      <c r="H15996" t="s">
        <v>122</v>
      </c>
      <c r="I15996">
        <v>10</v>
      </c>
      <c r="J15996">
        <v>1</v>
      </c>
      <c r="K15996">
        <v>8445</v>
      </c>
      <c r="L15996" t="s">
        <v>471</v>
      </c>
      <c r="M15996" s="2">
        <f>+Table3[[#This Row],[CHW]]/Table3[[#This Row],[Count of Airbill Number]]</f>
        <v>10</v>
      </c>
    </row>
    <row r="15997" spans="2:13">
      <c r="B15997" t="s">
        <v>35</v>
      </c>
      <c r="C15997" t="s">
        <v>472</v>
      </c>
      <c r="D15997" t="s">
        <v>36</v>
      </c>
      <c r="E15997" t="s">
        <v>776</v>
      </c>
      <c r="F15997" t="s">
        <v>776</v>
      </c>
      <c r="G15997" t="s">
        <v>31</v>
      </c>
      <c r="H15997" t="s">
        <v>69</v>
      </c>
      <c r="I15997">
        <v>10</v>
      </c>
      <c r="J15997">
        <v>1</v>
      </c>
      <c r="K15997">
        <v>8446</v>
      </c>
      <c r="L15997" t="s">
        <v>471</v>
      </c>
      <c r="M15997" s="2">
        <f>+Table3[[#This Row],[CHW]]/Table3[[#This Row],[Count of Airbill Number]]</f>
        <v>10</v>
      </c>
    </row>
    <row r="15998" spans="2:13">
      <c r="B15998" t="s">
        <v>35</v>
      </c>
      <c r="C15998" t="s">
        <v>472</v>
      </c>
      <c r="D15998" t="s">
        <v>36</v>
      </c>
      <c r="E15998" t="s">
        <v>778</v>
      </c>
      <c r="F15998" t="s">
        <v>778</v>
      </c>
      <c r="G15998" t="s">
        <v>51</v>
      </c>
      <c r="H15998" t="s">
        <v>498</v>
      </c>
      <c r="I15998">
        <v>10</v>
      </c>
      <c r="J15998">
        <v>1</v>
      </c>
      <c r="K15998">
        <v>8447</v>
      </c>
      <c r="L15998" t="s">
        <v>471</v>
      </c>
      <c r="M15998" s="2">
        <f>+Table3[[#This Row],[CHW]]/Table3[[#This Row],[Count of Airbill Number]]</f>
        <v>10</v>
      </c>
    </row>
    <row r="15999" spans="2:13">
      <c r="B15999" t="s">
        <v>35</v>
      </c>
      <c r="C15999" t="s">
        <v>472</v>
      </c>
      <c r="D15999" t="s">
        <v>36</v>
      </c>
      <c r="E15999" t="s">
        <v>778</v>
      </c>
      <c r="F15999" t="s">
        <v>778</v>
      </c>
      <c r="G15999" t="s">
        <v>51</v>
      </c>
      <c r="H15999" t="s">
        <v>677</v>
      </c>
      <c r="I15999">
        <v>10</v>
      </c>
      <c r="J15999">
        <v>1</v>
      </c>
      <c r="K15999">
        <v>8448</v>
      </c>
      <c r="L15999" t="s">
        <v>471</v>
      </c>
      <c r="M15999" s="2">
        <f>+Table3[[#This Row],[CHW]]/Table3[[#This Row],[Count of Airbill Number]]</f>
        <v>10</v>
      </c>
    </row>
    <row r="16000" spans="2:13">
      <c r="B16000" t="s">
        <v>35</v>
      </c>
      <c r="C16000" t="s">
        <v>472</v>
      </c>
      <c r="D16000" t="s">
        <v>36</v>
      </c>
      <c r="E16000" t="s">
        <v>777</v>
      </c>
      <c r="F16000" t="s">
        <v>777</v>
      </c>
      <c r="G16000" t="s">
        <v>694</v>
      </c>
      <c r="H16000" t="s">
        <v>484</v>
      </c>
      <c r="I16000">
        <v>10</v>
      </c>
      <c r="J16000">
        <v>1</v>
      </c>
      <c r="K16000">
        <v>8449</v>
      </c>
      <c r="L16000" t="s">
        <v>471</v>
      </c>
      <c r="M16000" s="2">
        <f>+Table3[[#This Row],[CHW]]/Table3[[#This Row],[Count of Airbill Number]]</f>
        <v>10</v>
      </c>
    </row>
    <row r="16001" spans="2:13">
      <c r="B16001" t="s">
        <v>35</v>
      </c>
      <c r="C16001" t="s">
        <v>472</v>
      </c>
      <c r="D16001" t="s">
        <v>36</v>
      </c>
      <c r="E16001" t="s">
        <v>776</v>
      </c>
      <c r="F16001" t="s">
        <v>776</v>
      </c>
      <c r="G16001" t="s">
        <v>66</v>
      </c>
      <c r="H16001" t="s">
        <v>89</v>
      </c>
      <c r="I16001">
        <v>10</v>
      </c>
      <c r="J16001">
        <v>1</v>
      </c>
      <c r="K16001">
        <v>8450</v>
      </c>
      <c r="L16001" t="s">
        <v>471</v>
      </c>
      <c r="M16001" s="2">
        <f>+Table3[[#This Row],[CHW]]/Table3[[#This Row],[Count of Airbill Number]]</f>
        <v>10</v>
      </c>
    </row>
    <row r="16002" spans="2:13">
      <c r="B16002" t="s">
        <v>35</v>
      </c>
      <c r="C16002" t="s">
        <v>472</v>
      </c>
      <c r="D16002" t="s">
        <v>36</v>
      </c>
      <c r="E16002" t="s">
        <v>776</v>
      </c>
      <c r="F16002" t="s">
        <v>776</v>
      </c>
      <c r="G16002" t="s">
        <v>37</v>
      </c>
      <c r="H16002" t="s">
        <v>47</v>
      </c>
      <c r="I16002">
        <v>10</v>
      </c>
      <c r="J16002">
        <v>1</v>
      </c>
      <c r="K16002">
        <v>8451</v>
      </c>
      <c r="L16002" t="s">
        <v>471</v>
      </c>
      <c r="M16002" s="2">
        <f>+Table3[[#This Row],[CHW]]/Table3[[#This Row],[Count of Airbill Number]]</f>
        <v>10</v>
      </c>
    </row>
    <row r="16003" spans="2:13">
      <c r="B16003" t="s">
        <v>35</v>
      </c>
      <c r="C16003" t="s">
        <v>472</v>
      </c>
      <c r="D16003" t="s">
        <v>36</v>
      </c>
      <c r="E16003" t="s">
        <v>776</v>
      </c>
      <c r="F16003" t="s">
        <v>776</v>
      </c>
      <c r="G16003" t="s">
        <v>37</v>
      </c>
      <c r="H16003" t="s">
        <v>102</v>
      </c>
      <c r="I16003">
        <v>10</v>
      </c>
      <c r="J16003">
        <v>1</v>
      </c>
      <c r="K16003">
        <v>8452</v>
      </c>
      <c r="L16003" t="s">
        <v>471</v>
      </c>
      <c r="M16003" s="2">
        <f>+Table3[[#This Row],[CHW]]/Table3[[#This Row],[Count of Airbill Number]]</f>
        <v>10</v>
      </c>
    </row>
    <row r="16004" spans="2:13">
      <c r="B16004" t="s">
        <v>35</v>
      </c>
      <c r="C16004" t="s">
        <v>472</v>
      </c>
      <c r="D16004" t="s">
        <v>36</v>
      </c>
      <c r="E16004" t="s">
        <v>776</v>
      </c>
      <c r="F16004" t="s">
        <v>776</v>
      </c>
      <c r="G16004" t="s">
        <v>37</v>
      </c>
      <c r="H16004" t="s">
        <v>144</v>
      </c>
      <c r="I16004">
        <v>10</v>
      </c>
      <c r="J16004">
        <v>1</v>
      </c>
      <c r="K16004">
        <v>8453</v>
      </c>
      <c r="L16004" t="s">
        <v>471</v>
      </c>
      <c r="M16004" s="2">
        <f>+Table3[[#This Row],[CHW]]/Table3[[#This Row],[Count of Airbill Number]]</f>
        <v>10</v>
      </c>
    </row>
    <row r="16005" spans="2:13">
      <c r="B16005" t="s">
        <v>35</v>
      </c>
      <c r="C16005" t="s">
        <v>472</v>
      </c>
      <c r="D16005" t="s">
        <v>36</v>
      </c>
      <c r="E16005" t="s">
        <v>776</v>
      </c>
      <c r="F16005" t="s">
        <v>776</v>
      </c>
      <c r="G16005" t="s">
        <v>37</v>
      </c>
      <c r="H16005" t="s">
        <v>85</v>
      </c>
      <c r="I16005">
        <v>10</v>
      </c>
      <c r="J16005">
        <v>1</v>
      </c>
      <c r="K16005">
        <v>8454</v>
      </c>
      <c r="L16005" t="s">
        <v>471</v>
      </c>
      <c r="M16005" s="2">
        <f>+Table3[[#This Row],[CHW]]/Table3[[#This Row],[Count of Airbill Number]]</f>
        <v>10</v>
      </c>
    </row>
    <row r="16006" spans="2:13">
      <c r="B16006" t="s">
        <v>35</v>
      </c>
      <c r="C16006" t="s">
        <v>472</v>
      </c>
      <c r="D16006" t="s">
        <v>36</v>
      </c>
      <c r="E16006" t="s">
        <v>776</v>
      </c>
      <c r="F16006" t="s">
        <v>776</v>
      </c>
      <c r="G16006" t="s">
        <v>37</v>
      </c>
      <c r="H16006" t="s">
        <v>270</v>
      </c>
      <c r="I16006">
        <v>10</v>
      </c>
      <c r="J16006">
        <v>1</v>
      </c>
      <c r="K16006">
        <v>8455</v>
      </c>
      <c r="L16006" t="s">
        <v>471</v>
      </c>
      <c r="M16006" s="2">
        <f>+Table3[[#This Row],[CHW]]/Table3[[#This Row],[Count of Airbill Number]]</f>
        <v>10</v>
      </c>
    </row>
    <row r="16007" spans="2:13">
      <c r="B16007" t="s">
        <v>35</v>
      </c>
      <c r="C16007" t="s">
        <v>472</v>
      </c>
      <c r="D16007" t="s">
        <v>36</v>
      </c>
      <c r="E16007" t="s">
        <v>776</v>
      </c>
      <c r="F16007" t="s">
        <v>776</v>
      </c>
      <c r="G16007" t="s">
        <v>37</v>
      </c>
      <c r="H16007" t="s">
        <v>199</v>
      </c>
      <c r="I16007">
        <v>10</v>
      </c>
      <c r="J16007">
        <v>1</v>
      </c>
      <c r="K16007">
        <v>8456</v>
      </c>
      <c r="L16007" t="s">
        <v>471</v>
      </c>
      <c r="M16007" s="2">
        <f>+Table3[[#This Row],[CHW]]/Table3[[#This Row],[Count of Airbill Number]]</f>
        <v>10</v>
      </c>
    </row>
    <row r="16008" spans="2:13">
      <c r="B16008" t="s">
        <v>35</v>
      </c>
      <c r="C16008" t="s">
        <v>472</v>
      </c>
      <c r="D16008" t="s">
        <v>36</v>
      </c>
      <c r="E16008" t="s">
        <v>776</v>
      </c>
      <c r="F16008" t="s">
        <v>776</v>
      </c>
      <c r="G16008" t="s">
        <v>37</v>
      </c>
      <c r="H16008" t="s">
        <v>236</v>
      </c>
      <c r="I16008">
        <v>10</v>
      </c>
      <c r="J16008">
        <v>1</v>
      </c>
      <c r="K16008">
        <v>8457</v>
      </c>
      <c r="L16008" t="s">
        <v>471</v>
      </c>
      <c r="M16008" s="2">
        <f>+Table3[[#This Row],[CHW]]/Table3[[#This Row],[Count of Airbill Number]]</f>
        <v>10</v>
      </c>
    </row>
    <row r="16009" spans="2:13">
      <c r="B16009" t="s">
        <v>35</v>
      </c>
      <c r="C16009" t="s">
        <v>472</v>
      </c>
      <c r="D16009" t="s">
        <v>36</v>
      </c>
      <c r="E16009" t="s">
        <v>776</v>
      </c>
      <c r="F16009" t="s">
        <v>776</v>
      </c>
      <c r="G16009" t="s">
        <v>37</v>
      </c>
      <c r="H16009" t="s">
        <v>119</v>
      </c>
      <c r="I16009">
        <v>10</v>
      </c>
      <c r="J16009">
        <v>1</v>
      </c>
      <c r="K16009">
        <v>8458</v>
      </c>
      <c r="L16009" t="s">
        <v>471</v>
      </c>
      <c r="M16009" s="2">
        <f>+Table3[[#This Row],[CHW]]/Table3[[#This Row],[Count of Airbill Number]]</f>
        <v>10</v>
      </c>
    </row>
    <row r="16010" spans="2:13">
      <c r="B16010" t="s">
        <v>35</v>
      </c>
      <c r="C16010" t="s">
        <v>472</v>
      </c>
      <c r="D16010" t="s">
        <v>36</v>
      </c>
      <c r="E16010" t="s">
        <v>778</v>
      </c>
      <c r="F16010" t="s">
        <v>778</v>
      </c>
      <c r="G16010" t="s">
        <v>86</v>
      </c>
      <c r="H16010" t="s">
        <v>327</v>
      </c>
      <c r="I16010">
        <v>10</v>
      </c>
      <c r="J16010">
        <v>1</v>
      </c>
      <c r="K16010">
        <v>8459</v>
      </c>
      <c r="L16010" t="s">
        <v>471</v>
      </c>
      <c r="M16010" s="2">
        <f>+Table3[[#This Row],[CHW]]/Table3[[#This Row],[Count of Airbill Number]]</f>
        <v>10</v>
      </c>
    </row>
    <row r="16011" spans="2:13">
      <c r="B16011" t="s">
        <v>35</v>
      </c>
      <c r="C16011" t="s">
        <v>472</v>
      </c>
      <c r="D16011" t="s">
        <v>36</v>
      </c>
      <c r="E16011" t="s">
        <v>778</v>
      </c>
      <c r="F16011" t="s">
        <v>778</v>
      </c>
      <c r="G16011" t="s">
        <v>86</v>
      </c>
      <c r="H16011" t="s">
        <v>353</v>
      </c>
      <c r="I16011">
        <v>10</v>
      </c>
      <c r="J16011">
        <v>1</v>
      </c>
      <c r="K16011">
        <v>8460</v>
      </c>
      <c r="L16011" t="s">
        <v>471</v>
      </c>
      <c r="M16011" s="2">
        <f>+Table3[[#This Row],[CHW]]/Table3[[#This Row],[Count of Airbill Number]]</f>
        <v>10</v>
      </c>
    </row>
    <row r="16012" spans="2:13">
      <c r="B16012" t="s">
        <v>35</v>
      </c>
      <c r="C16012" t="s">
        <v>472</v>
      </c>
      <c r="D16012" t="s">
        <v>36</v>
      </c>
      <c r="E16012" t="s">
        <v>777</v>
      </c>
      <c r="F16012" t="s">
        <v>778</v>
      </c>
      <c r="G16012" t="s">
        <v>44</v>
      </c>
      <c r="H16012" t="s">
        <v>51</v>
      </c>
      <c r="I16012">
        <v>10</v>
      </c>
      <c r="J16012">
        <v>1</v>
      </c>
      <c r="K16012">
        <v>8461</v>
      </c>
      <c r="L16012" t="s">
        <v>471</v>
      </c>
      <c r="M16012" s="2">
        <f>+Table3[[#This Row],[CHW]]/Table3[[#This Row],[Count of Airbill Number]]</f>
        <v>10</v>
      </c>
    </row>
    <row r="16013" spans="2:13">
      <c r="B16013" t="s">
        <v>35</v>
      </c>
      <c r="C16013" t="s">
        <v>472</v>
      </c>
      <c r="D16013" t="s">
        <v>36</v>
      </c>
      <c r="E16013" t="s">
        <v>776</v>
      </c>
      <c r="F16013" t="s">
        <v>776</v>
      </c>
      <c r="G16013" t="s">
        <v>85</v>
      </c>
      <c r="H16013" t="s">
        <v>188</v>
      </c>
      <c r="I16013">
        <v>10</v>
      </c>
      <c r="J16013">
        <v>1</v>
      </c>
      <c r="K16013">
        <v>8462</v>
      </c>
      <c r="L16013" t="s">
        <v>471</v>
      </c>
      <c r="M16013" s="2">
        <f>+Table3[[#This Row],[CHW]]/Table3[[#This Row],[Count of Airbill Number]]</f>
        <v>10</v>
      </c>
    </row>
    <row r="16014" spans="2:13">
      <c r="B16014" t="s">
        <v>35</v>
      </c>
      <c r="C16014" t="s">
        <v>472</v>
      </c>
      <c r="D16014" t="s">
        <v>36</v>
      </c>
      <c r="E16014" t="s">
        <v>776</v>
      </c>
      <c r="F16014" t="s">
        <v>776</v>
      </c>
      <c r="G16014" t="s">
        <v>85</v>
      </c>
      <c r="H16014" t="s">
        <v>57</v>
      </c>
      <c r="I16014">
        <v>10</v>
      </c>
      <c r="J16014">
        <v>1</v>
      </c>
      <c r="K16014">
        <v>8463</v>
      </c>
      <c r="L16014" t="s">
        <v>471</v>
      </c>
      <c r="M16014" s="2">
        <f>+Table3[[#This Row],[CHW]]/Table3[[#This Row],[Count of Airbill Number]]</f>
        <v>10</v>
      </c>
    </row>
    <row r="16015" spans="2:13">
      <c r="B16015" t="s">
        <v>35</v>
      </c>
      <c r="C16015" t="s">
        <v>472</v>
      </c>
      <c r="D16015" t="s">
        <v>36</v>
      </c>
      <c r="E16015" t="s">
        <v>776</v>
      </c>
      <c r="F16015" t="s">
        <v>776</v>
      </c>
      <c r="G16015" t="s">
        <v>85</v>
      </c>
      <c r="H16015" t="s">
        <v>263</v>
      </c>
      <c r="I16015">
        <v>10</v>
      </c>
      <c r="J16015">
        <v>1</v>
      </c>
      <c r="K16015">
        <v>8464</v>
      </c>
      <c r="L16015" t="s">
        <v>471</v>
      </c>
      <c r="M16015" s="2">
        <f>+Table3[[#This Row],[CHW]]/Table3[[#This Row],[Count of Airbill Number]]</f>
        <v>10</v>
      </c>
    </row>
    <row r="16016" spans="2:13">
      <c r="B16016" t="s">
        <v>35</v>
      </c>
      <c r="C16016" t="s">
        <v>472</v>
      </c>
      <c r="D16016" t="s">
        <v>36</v>
      </c>
      <c r="E16016" t="s">
        <v>776</v>
      </c>
      <c r="F16016" t="s">
        <v>776</v>
      </c>
      <c r="G16016" t="s">
        <v>85</v>
      </c>
      <c r="H16016" t="s">
        <v>137</v>
      </c>
      <c r="I16016">
        <v>10</v>
      </c>
      <c r="J16016">
        <v>1</v>
      </c>
      <c r="K16016">
        <v>8465</v>
      </c>
      <c r="L16016" t="s">
        <v>471</v>
      </c>
      <c r="M16016" s="2">
        <f>+Table3[[#This Row],[CHW]]/Table3[[#This Row],[Count of Airbill Number]]</f>
        <v>10</v>
      </c>
    </row>
    <row r="16017" spans="2:13">
      <c r="B16017" t="s">
        <v>35</v>
      </c>
      <c r="C16017" t="s">
        <v>472</v>
      </c>
      <c r="D16017" t="s">
        <v>36</v>
      </c>
      <c r="E16017" t="s">
        <v>776</v>
      </c>
      <c r="F16017" t="s">
        <v>776</v>
      </c>
      <c r="G16017" t="s">
        <v>85</v>
      </c>
      <c r="H16017" t="s">
        <v>50</v>
      </c>
      <c r="I16017">
        <v>10</v>
      </c>
      <c r="J16017">
        <v>1</v>
      </c>
      <c r="K16017">
        <v>8466</v>
      </c>
      <c r="L16017" t="s">
        <v>471</v>
      </c>
      <c r="M16017" s="2">
        <f>+Table3[[#This Row],[CHW]]/Table3[[#This Row],[Count of Airbill Number]]</f>
        <v>10</v>
      </c>
    </row>
    <row r="16018" spans="2:13">
      <c r="B16018" t="s">
        <v>35</v>
      </c>
      <c r="C16018" t="s">
        <v>472</v>
      </c>
      <c r="D16018" t="s">
        <v>36</v>
      </c>
      <c r="E16018" t="s">
        <v>776</v>
      </c>
      <c r="F16018" t="s">
        <v>776</v>
      </c>
      <c r="G16018" t="s">
        <v>85</v>
      </c>
      <c r="H16018" t="s">
        <v>136</v>
      </c>
      <c r="I16018">
        <v>10</v>
      </c>
      <c r="J16018">
        <v>1</v>
      </c>
      <c r="K16018">
        <v>8467</v>
      </c>
      <c r="L16018" t="s">
        <v>471</v>
      </c>
      <c r="M16018" s="2">
        <f>+Table3[[#This Row],[CHW]]/Table3[[#This Row],[Count of Airbill Number]]</f>
        <v>10</v>
      </c>
    </row>
    <row r="16019" spans="2:13">
      <c r="B16019" t="s">
        <v>35</v>
      </c>
      <c r="C16019" t="s">
        <v>472</v>
      </c>
      <c r="D16019" t="s">
        <v>36</v>
      </c>
      <c r="E16019" t="s">
        <v>776</v>
      </c>
      <c r="F16019" t="s">
        <v>776</v>
      </c>
      <c r="G16019" t="s">
        <v>85</v>
      </c>
      <c r="H16019" t="s">
        <v>168</v>
      </c>
      <c r="I16019">
        <v>10</v>
      </c>
      <c r="J16019">
        <v>1</v>
      </c>
      <c r="K16019">
        <v>8468</v>
      </c>
      <c r="L16019" t="s">
        <v>471</v>
      </c>
      <c r="M16019" s="2">
        <f>+Table3[[#This Row],[CHW]]/Table3[[#This Row],[Count of Airbill Number]]</f>
        <v>10</v>
      </c>
    </row>
    <row r="16020" spans="2:13">
      <c r="B16020" t="s">
        <v>35</v>
      </c>
      <c r="C16020" t="s">
        <v>472</v>
      </c>
      <c r="D16020" t="s">
        <v>36</v>
      </c>
      <c r="E16020" t="s">
        <v>776</v>
      </c>
      <c r="F16020" t="s">
        <v>776</v>
      </c>
      <c r="G16020" t="s">
        <v>85</v>
      </c>
      <c r="H16020" t="s">
        <v>199</v>
      </c>
      <c r="I16020">
        <v>10</v>
      </c>
      <c r="J16020">
        <v>1</v>
      </c>
      <c r="K16020">
        <v>8469</v>
      </c>
      <c r="L16020" t="s">
        <v>471</v>
      </c>
      <c r="M16020" s="2">
        <f>+Table3[[#This Row],[CHW]]/Table3[[#This Row],[Count of Airbill Number]]</f>
        <v>10</v>
      </c>
    </row>
    <row r="16021" spans="2:13">
      <c r="B16021" t="s">
        <v>35</v>
      </c>
      <c r="C16021" t="s">
        <v>472</v>
      </c>
      <c r="D16021" t="s">
        <v>36</v>
      </c>
      <c r="E16021" t="s">
        <v>776</v>
      </c>
      <c r="F16021" t="s">
        <v>776</v>
      </c>
      <c r="G16021" t="s">
        <v>85</v>
      </c>
      <c r="H16021" t="s">
        <v>119</v>
      </c>
      <c r="I16021">
        <v>10</v>
      </c>
      <c r="J16021">
        <v>1</v>
      </c>
      <c r="K16021">
        <v>8470</v>
      </c>
      <c r="L16021" t="s">
        <v>471</v>
      </c>
      <c r="M16021" s="2">
        <f>+Table3[[#This Row],[CHW]]/Table3[[#This Row],[Count of Airbill Number]]</f>
        <v>10</v>
      </c>
    </row>
    <row r="16022" spans="2:13">
      <c r="B16022" t="s">
        <v>35</v>
      </c>
      <c r="C16022" t="s">
        <v>472</v>
      </c>
      <c r="D16022" t="s">
        <v>36</v>
      </c>
      <c r="E16022" t="s">
        <v>778</v>
      </c>
      <c r="F16022" t="s">
        <v>778</v>
      </c>
      <c r="G16022" t="s">
        <v>155</v>
      </c>
      <c r="H16022" t="s">
        <v>291</v>
      </c>
      <c r="I16022">
        <v>10</v>
      </c>
      <c r="J16022">
        <v>1</v>
      </c>
      <c r="K16022">
        <v>8471</v>
      </c>
      <c r="L16022" t="s">
        <v>471</v>
      </c>
      <c r="M16022" s="2">
        <f>+Table3[[#This Row],[CHW]]/Table3[[#This Row],[Count of Airbill Number]]</f>
        <v>10</v>
      </c>
    </row>
    <row r="16023" spans="2:13">
      <c r="B16023" t="s">
        <v>35</v>
      </c>
      <c r="C16023" t="s">
        <v>472</v>
      </c>
      <c r="D16023" t="s">
        <v>36</v>
      </c>
      <c r="E16023" t="s">
        <v>777</v>
      </c>
      <c r="F16023" t="s">
        <v>777</v>
      </c>
      <c r="G16023" t="s">
        <v>531</v>
      </c>
      <c r="H16023" t="s">
        <v>38</v>
      </c>
      <c r="I16023">
        <v>10</v>
      </c>
      <c r="J16023">
        <v>1</v>
      </c>
      <c r="K16023">
        <v>8472</v>
      </c>
      <c r="L16023" t="s">
        <v>471</v>
      </c>
      <c r="M16023" s="2">
        <f>+Table3[[#This Row],[CHW]]/Table3[[#This Row],[Count of Airbill Number]]</f>
        <v>10</v>
      </c>
    </row>
    <row r="16024" spans="2:13">
      <c r="B16024" t="s">
        <v>35</v>
      </c>
      <c r="C16024" t="s">
        <v>472</v>
      </c>
      <c r="D16024" t="s">
        <v>36</v>
      </c>
      <c r="E16024" t="s">
        <v>776</v>
      </c>
      <c r="F16024" t="s">
        <v>776</v>
      </c>
      <c r="G16024" t="s">
        <v>32</v>
      </c>
      <c r="H16024" t="s">
        <v>64</v>
      </c>
      <c r="I16024">
        <v>10</v>
      </c>
      <c r="J16024">
        <v>1</v>
      </c>
      <c r="K16024">
        <v>8473</v>
      </c>
      <c r="L16024" t="s">
        <v>471</v>
      </c>
      <c r="M16024" s="2">
        <f>+Table3[[#This Row],[CHW]]/Table3[[#This Row],[Count of Airbill Number]]</f>
        <v>10</v>
      </c>
    </row>
    <row r="16025" spans="2:13">
      <c r="B16025" t="s">
        <v>35</v>
      </c>
      <c r="C16025" t="s">
        <v>472</v>
      </c>
      <c r="D16025" t="s">
        <v>36</v>
      </c>
      <c r="E16025" t="s">
        <v>776</v>
      </c>
      <c r="F16025" t="s">
        <v>776</v>
      </c>
      <c r="G16025" t="s">
        <v>32</v>
      </c>
      <c r="H16025" t="s">
        <v>71</v>
      </c>
      <c r="I16025">
        <v>10</v>
      </c>
      <c r="J16025">
        <v>1</v>
      </c>
      <c r="K16025">
        <v>8474</v>
      </c>
      <c r="L16025" t="s">
        <v>471</v>
      </c>
      <c r="M16025" s="2">
        <f>+Table3[[#This Row],[CHW]]/Table3[[#This Row],[Count of Airbill Number]]</f>
        <v>10</v>
      </c>
    </row>
    <row r="16026" spans="2:13">
      <c r="B16026" t="s">
        <v>35</v>
      </c>
      <c r="C16026" t="s">
        <v>472</v>
      </c>
      <c r="D16026" t="s">
        <v>36</v>
      </c>
      <c r="E16026" t="s">
        <v>776</v>
      </c>
      <c r="F16026" t="s">
        <v>776</v>
      </c>
      <c r="G16026" t="s">
        <v>32</v>
      </c>
      <c r="H16026" t="s">
        <v>83</v>
      </c>
      <c r="I16026">
        <v>10</v>
      </c>
      <c r="J16026">
        <v>1</v>
      </c>
      <c r="K16026">
        <v>8475</v>
      </c>
      <c r="L16026" t="s">
        <v>471</v>
      </c>
      <c r="M16026" s="2">
        <f>+Table3[[#This Row],[CHW]]/Table3[[#This Row],[Count of Airbill Number]]</f>
        <v>10</v>
      </c>
    </row>
    <row r="16027" spans="2:13">
      <c r="B16027" t="s">
        <v>35</v>
      </c>
      <c r="C16027" t="s">
        <v>472</v>
      </c>
      <c r="D16027" t="s">
        <v>36</v>
      </c>
      <c r="E16027" t="s">
        <v>778</v>
      </c>
      <c r="F16027" t="s">
        <v>778</v>
      </c>
      <c r="G16027" t="s">
        <v>495</v>
      </c>
      <c r="H16027" t="s">
        <v>51</v>
      </c>
      <c r="I16027">
        <v>10</v>
      </c>
      <c r="J16027">
        <v>1</v>
      </c>
      <c r="K16027">
        <v>8476</v>
      </c>
      <c r="L16027" t="s">
        <v>471</v>
      </c>
      <c r="M16027" s="2">
        <f>+Table3[[#This Row],[CHW]]/Table3[[#This Row],[Count of Airbill Number]]</f>
        <v>10</v>
      </c>
    </row>
    <row r="16028" spans="2:13">
      <c r="B16028" t="s">
        <v>35</v>
      </c>
      <c r="C16028" t="s">
        <v>472</v>
      </c>
      <c r="D16028" t="s">
        <v>36</v>
      </c>
      <c r="E16028" t="s">
        <v>777</v>
      </c>
      <c r="F16028" t="s">
        <v>777</v>
      </c>
      <c r="G16028" t="s">
        <v>106</v>
      </c>
      <c r="H16028" t="s">
        <v>44</v>
      </c>
      <c r="I16028">
        <v>10</v>
      </c>
      <c r="J16028">
        <v>1</v>
      </c>
      <c r="K16028">
        <v>8477</v>
      </c>
      <c r="L16028" t="s">
        <v>471</v>
      </c>
      <c r="M16028" s="2">
        <f>+Table3[[#This Row],[CHW]]/Table3[[#This Row],[Count of Airbill Number]]</f>
        <v>10</v>
      </c>
    </row>
    <row r="16029" spans="2:13">
      <c r="B16029" t="s">
        <v>35</v>
      </c>
      <c r="C16029" t="s">
        <v>472</v>
      </c>
      <c r="D16029" t="s">
        <v>36</v>
      </c>
      <c r="E16029" t="s">
        <v>778</v>
      </c>
      <c r="F16029" t="s">
        <v>778</v>
      </c>
      <c r="G16029" t="s">
        <v>99</v>
      </c>
      <c r="H16029" t="s">
        <v>405</v>
      </c>
      <c r="I16029">
        <v>10</v>
      </c>
      <c r="J16029">
        <v>1</v>
      </c>
      <c r="K16029">
        <v>8478</v>
      </c>
      <c r="L16029" t="s">
        <v>471</v>
      </c>
      <c r="M16029" s="2">
        <f>+Table3[[#This Row],[CHW]]/Table3[[#This Row],[Count of Airbill Number]]</f>
        <v>10</v>
      </c>
    </row>
    <row r="16030" spans="2:13">
      <c r="B16030" t="s">
        <v>35</v>
      </c>
      <c r="C16030" t="s">
        <v>472</v>
      </c>
      <c r="D16030" t="s">
        <v>36</v>
      </c>
      <c r="E16030" t="s">
        <v>778</v>
      </c>
      <c r="F16030" t="s">
        <v>778</v>
      </c>
      <c r="G16030" t="s">
        <v>124</v>
      </c>
      <c r="H16030" t="s">
        <v>548</v>
      </c>
      <c r="I16030">
        <v>10</v>
      </c>
      <c r="J16030">
        <v>1</v>
      </c>
      <c r="K16030">
        <v>8479</v>
      </c>
      <c r="L16030" t="s">
        <v>471</v>
      </c>
      <c r="M16030" s="2">
        <f>+Table3[[#This Row],[CHW]]/Table3[[#This Row],[Count of Airbill Number]]</f>
        <v>10</v>
      </c>
    </row>
    <row r="16031" spans="2:13">
      <c r="B16031" t="s">
        <v>20</v>
      </c>
      <c r="C16031" t="s">
        <v>21</v>
      </c>
      <c r="D16031" t="s">
        <v>22</v>
      </c>
      <c r="E16031" t="s">
        <v>777</v>
      </c>
      <c r="F16031" t="s">
        <v>778</v>
      </c>
      <c r="G16031" t="s">
        <v>38</v>
      </c>
      <c r="H16031" t="s">
        <v>81</v>
      </c>
      <c r="I16031">
        <v>10</v>
      </c>
      <c r="J16031">
        <v>1</v>
      </c>
      <c r="K16031">
        <v>8480</v>
      </c>
      <c r="L16031" t="s">
        <v>471</v>
      </c>
      <c r="M16031" s="2">
        <f>+Table3[[#This Row],[CHW]]/Table3[[#This Row],[Count of Airbill Number]]</f>
        <v>10</v>
      </c>
    </row>
    <row r="16032" spans="2:13">
      <c r="B16032" t="s">
        <v>20</v>
      </c>
      <c r="C16032" t="s">
        <v>21</v>
      </c>
      <c r="D16032" t="s">
        <v>22</v>
      </c>
      <c r="E16032" t="s">
        <v>777</v>
      </c>
      <c r="F16032" t="s">
        <v>777</v>
      </c>
      <c r="G16032" t="s">
        <v>55</v>
      </c>
      <c r="H16032" t="s">
        <v>190</v>
      </c>
      <c r="I16032">
        <v>10</v>
      </c>
      <c r="J16032">
        <v>1</v>
      </c>
      <c r="K16032">
        <v>8481</v>
      </c>
      <c r="L16032" t="s">
        <v>471</v>
      </c>
      <c r="M16032" s="2">
        <f>+Table3[[#This Row],[CHW]]/Table3[[#This Row],[Count of Airbill Number]]</f>
        <v>10</v>
      </c>
    </row>
    <row r="16033" spans="2:13">
      <c r="B16033" t="s">
        <v>20</v>
      </c>
      <c r="C16033" t="s">
        <v>21</v>
      </c>
      <c r="D16033" t="s">
        <v>22</v>
      </c>
      <c r="E16033" t="s">
        <v>776</v>
      </c>
      <c r="F16033" t="s">
        <v>776</v>
      </c>
      <c r="G16033" t="s">
        <v>165</v>
      </c>
      <c r="H16033" t="s">
        <v>45</v>
      </c>
      <c r="I16033">
        <v>10</v>
      </c>
      <c r="J16033">
        <v>2</v>
      </c>
      <c r="K16033">
        <v>8482</v>
      </c>
      <c r="L16033" t="s">
        <v>471</v>
      </c>
      <c r="M16033" s="2">
        <f>+Table3[[#This Row],[CHW]]/Table3[[#This Row],[Count of Airbill Number]]</f>
        <v>5</v>
      </c>
    </row>
    <row r="16034" spans="2:13">
      <c r="B16034" t="s">
        <v>20</v>
      </c>
      <c r="C16034" t="s">
        <v>21</v>
      </c>
      <c r="D16034" t="s">
        <v>22</v>
      </c>
      <c r="E16034" t="s">
        <v>776</v>
      </c>
      <c r="F16034" t="s">
        <v>777</v>
      </c>
      <c r="G16034" t="s">
        <v>39</v>
      </c>
      <c r="H16034" t="s">
        <v>110</v>
      </c>
      <c r="I16034">
        <v>10</v>
      </c>
      <c r="J16034">
        <v>1</v>
      </c>
      <c r="K16034">
        <v>8483</v>
      </c>
      <c r="L16034" t="s">
        <v>471</v>
      </c>
      <c r="M16034" s="2">
        <f>+Table3[[#This Row],[CHW]]/Table3[[#This Row],[Count of Airbill Number]]</f>
        <v>10</v>
      </c>
    </row>
    <row r="16035" spans="2:13">
      <c r="B16035" t="s">
        <v>20</v>
      </c>
      <c r="C16035" t="s">
        <v>21</v>
      </c>
      <c r="D16035" t="s">
        <v>22</v>
      </c>
      <c r="E16035" t="s">
        <v>778</v>
      </c>
      <c r="F16035" t="s">
        <v>778</v>
      </c>
      <c r="G16035" t="s">
        <v>490</v>
      </c>
      <c r="H16035" t="s">
        <v>150</v>
      </c>
      <c r="I16035">
        <v>10</v>
      </c>
      <c r="J16035">
        <v>2</v>
      </c>
      <c r="K16035">
        <v>8484</v>
      </c>
      <c r="L16035" t="s">
        <v>471</v>
      </c>
      <c r="M16035" s="2">
        <f>+Table3[[#This Row],[CHW]]/Table3[[#This Row],[Count of Airbill Number]]</f>
        <v>5</v>
      </c>
    </row>
    <row r="16036" spans="2:13">
      <c r="B16036" t="s">
        <v>20</v>
      </c>
      <c r="C16036" t="s">
        <v>21</v>
      </c>
      <c r="D16036" t="s">
        <v>22</v>
      </c>
      <c r="E16036" t="s">
        <v>778</v>
      </c>
      <c r="F16036" t="s">
        <v>777</v>
      </c>
      <c r="G16036" t="s">
        <v>150</v>
      </c>
      <c r="H16036" t="s">
        <v>181</v>
      </c>
      <c r="I16036">
        <v>10</v>
      </c>
      <c r="J16036">
        <v>1</v>
      </c>
      <c r="K16036">
        <v>8485</v>
      </c>
      <c r="L16036" t="s">
        <v>471</v>
      </c>
      <c r="M16036" s="2">
        <f>+Table3[[#This Row],[CHW]]/Table3[[#This Row],[Count of Airbill Number]]</f>
        <v>10</v>
      </c>
    </row>
    <row r="16037" spans="2:13">
      <c r="B16037" t="s">
        <v>20</v>
      </c>
      <c r="C16037" t="s">
        <v>21</v>
      </c>
      <c r="D16037" t="s">
        <v>22</v>
      </c>
      <c r="E16037" t="s">
        <v>777</v>
      </c>
      <c r="F16037" t="s">
        <v>777</v>
      </c>
      <c r="G16037" t="s">
        <v>482</v>
      </c>
      <c r="H16037" t="s">
        <v>517</v>
      </c>
      <c r="I16037">
        <v>10</v>
      </c>
      <c r="J16037">
        <v>1</v>
      </c>
      <c r="K16037">
        <v>8486</v>
      </c>
      <c r="L16037" t="s">
        <v>471</v>
      </c>
      <c r="M16037" s="2">
        <f>+Table3[[#This Row],[CHW]]/Table3[[#This Row],[Count of Airbill Number]]</f>
        <v>10</v>
      </c>
    </row>
    <row r="16038" spans="2:13">
      <c r="B16038" t="s">
        <v>20</v>
      </c>
      <c r="C16038" t="s">
        <v>21</v>
      </c>
      <c r="D16038" t="s">
        <v>22</v>
      </c>
      <c r="E16038" t="s">
        <v>778</v>
      </c>
      <c r="F16038" t="s">
        <v>776</v>
      </c>
      <c r="G16038" t="s">
        <v>173</v>
      </c>
      <c r="H16038" t="s">
        <v>32</v>
      </c>
      <c r="I16038">
        <v>10</v>
      </c>
      <c r="J16038">
        <v>1</v>
      </c>
      <c r="K16038">
        <v>8487</v>
      </c>
      <c r="L16038" t="s">
        <v>471</v>
      </c>
      <c r="M16038" s="2">
        <f>+Table3[[#This Row],[CHW]]/Table3[[#This Row],[Count of Airbill Number]]</f>
        <v>10</v>
      </c>
    </row>
    <row r="16039" spans="2:13">
      <c r="B16039" t="s">
        <v>20</v>
      </c>
      <c r="C16039" t="s">
        <v>21</v>
      </c>
      <c r="D16039" t="s">
        <v>22</v>
      </c>
      <c r="E16039" t="s">
        <v>778</v>
      </c>
      <c r="F16039" t="s">
        <v>778</v>
      </c>
      <c r="G16039" t="s">
        <v>173</v>
      </c>
      <c r="H16039" t="s">
        <v>592</v>
      </c>
      <c r="I16039">
        <v>10</v>
      </c>
      <c r="J16039">
        <v>1</v>
      </c>
      <c r="K16039">
        <v>8488</v>
      </c>
      <c r="L16039" t="s">
        <v>471</v>
      </c>
      <c r="M16039" s="2">
        <f>+Table3[[#This Row],[CHW]]/Table3[[#This Row],[Count of Airbill Number]]</f>
        <v>10</v>
      </c>
    </row>
    <row r="16040" spans="2:13">
      <c r="B16040" t="s">
        <v>20</v>
      </c>
      <c r="C16040" t="s">
        <v>21</v>
      </c>
      <c r="D16040" t="s">
        <v>22</v>
      </c>
      <c r="E16040" t="s">
        <v>776</v>
      </c>
      <c r="F16040" t="s">
        <v>776</v>
      </c>
      <c r="G16040" t="s">
        <v>102</v>
      </c>
      <c r="H16040" t="s">
        <v>37</v>
      </c>
      <c r="I16040">
        <v>10</v>
      </c>
      <c r="J16040">
        <v>2</v>
      </c>
      <c r="K16040">
        <v>8489</v>
      </c>
      <c r="L16040" t="s">
        <v>471</v>
      </c>
      <c r="M16040" s="2">
        <f>+Table3[[#This Row],[CHW]]/Table3[[#This Row],[Count of Airbill Number]]</f>
        <v>5</v>
      </c>
    </row>
    <row r="16041" spans="2:13">
      <c r="B16041" t="s">
        <v>20</v>
      </c>
      <c r="C16041" t="s">
        <v>21</v>
      </c>
      <c r="D16041" t="s">
        <v>22</v>
      </c>
      <c r="E16041" t="s">
        <v>778</v>
      </c>
      <c r="F16041" t="s">
        <v>777</v>
      </c>
      <c r="G16041" t="s">
        <v>171</v>
      </c>
      <c r="H16041" t="s">
        <v>360</v>
      </c>
      <c r="I16041">
        <v>10</v>
      </c>
      <c r="J16041">
        <v>1</v>
      </c>
      <c r="K16041">
        <v>8490</v>
      </c>
      <c r="L16041" t="s">
        <v>471</v>
      </c>
      <c r="M16041" s="2">
        <f>+Table3[[#This Row],[CHW]]/Table3[[#This Row],[Count of Airbill Number]]</f>
        <v>10</v>
      </c>
    </row>
    <row r="16042" spans="2:13">
      <c r="B16042" t="s">
        <v>20</v>
      </c>
      <c r="C16042" t="s">
        <v>21</v>
      </c>
      <c r="D16042" t="s">
        <v>22</v>
      </c>
      <c r="E16042" t="s">
        <v>778</v>
      </c>
      <c r="F16042" t="s">
        <v>778</v>
      </c>
      <c r="G16042" t="s">
        <v>395</v>
      </c>
      <c r="H16042" t="s">
        <v>86</v>
      </c>
      <c r="I16042">
        <v>10</v>
      </c>
      <c r="J16042">
        <v>1</v>
      </c>
      <c r="K16042">
        <v>8491</v>
      </c>
      <c r="L16042" t="s">
        <v>471</v>
      </c>
      <c r="M16042" s="2">
        <f>+Table3[[#This Row],[CHW]]/Table3[[#This Row],[Count of Airbill Number]]</f>
        <v>10</v>
      </c>
    </row>
    <row r="16043" spans="2:13">
      <c r="B16043" t="s">
        <v>20</v>
      </c>
      <c r="C16043" t="s">
        <v>21</v>
      </c>
      <c r="D16043" t="s">
        <v>22</v>
      </c>
      <c r="E16043" t="s">
        <v>776</v>
      </c>
      <c r="F16043" t="s">
        <v>777</v>
      </c>
      <c r="G16043" t="s">
        <v>31</v>
      </c>
      <c r="H16043" t="s">
        <v>26</v>
      </c>
      <c r="I16043">
        <v>10</v>
      </c>
      <c r="J16043">
        <v>1</v>
      </c>
      <c r="K16043">
        <v>8492</v>
      </c>
      <c r="L16043" t="s">
        <v>471</v>
      </c>
      <c r="M16043" s="2">
        <f>+Table3[[#This Row],[CHW]]/Table3[[#This Row],[Count of Airbill Number]]</f>
        <v>10</v>
      </c>
    </row>
    <row r="16044" spans="2:13">
      <c r="B16044" t="s">
        <v>20</v>
      </c>
      <c r="C16044" t="s">
        <v>21</v>
      </c>
      <c r="D16044" t="s">
        <v>22</v>
      </c>
      <c r="E16044" t="s">
        <v>776</v>
      </c>
      <c r="F16044" t="s">
        <v>776</v>
      </c>
      <c r="G16044" t="s">
        <v>98</v>
      </c>
      <c r="H16044" t="s">
        <v>69</v>
      </c>
      <c r="I16044">
        <v>10</v>
      </c>
      <c r="J16044">
        <v>2</v>
      </c>
      <c r="K16044">
        <v>8493</v>
      </c>
      <c r="L16044" t="s">
        <v>471</v>
      </c>
      <c r="M16044" s="2">
        <f>+Table3[[#This Row],[CHW]]/Table3[[#This Row],[Count of Airbill Number]]</f>
        <v>5</v>
      </c>
    </row>
    <row r="16045" spans="2:13">
      <c r="B16045" t="s">
        <v>20</v>
      </c>
      <c r="C16045" t="s">
        <v>21</v>
      </c>
      <c r="D16045" t="s">
        <v>22</v>
      </c>
      <c r="E16045" t="s">
        <v>778</v>
      </c>
      <c r="F16045" t="s">
        <v>778</v>
      </c>
      <c r="G16045" t="s">
        <v>269</v>
      </c>
      <c r="H16045" t="s">
        <v>476</v>
      </c>
      <c r="I16045">
        <v>10</v>
      </c>
      <c r="J16045">
        <v>8</v>
      </c>
      <c r="K16045">
        <v>8494</v>
      </c>
      <c r="L16045" t="s">
        <v>471</v>
      </c>
      <c r="M16045" s="2">
        <f>+Table3[[#This Row],[CHW]]/Table3[[#This Row],[Count of Airbill Number]]</f>
        <v>1.25</v>
      </c>
    </row>
    <row r="16046" spans="2:13">
      <c r="B16046" t="s">
        <v>20</v>
      </c>
      <c r="C16046" t="s">
        <v>21</v>
      </c>
      <c r="D16046" t="s">
        <v>22</v>
      </c>
      <c r="E16046" t="s">
        <v>776</v>
      </c>
      <c r="F16046" t="s">
        <v>776</v>
      </c>
      <c r="G16046" t="s">
        <v>448</v>
      </c>
      <c r="H16046" t="s">
        <v>85</v>
      </c>
      <c r="I16046">
        <v>10</v>
      </c>
      <c r="J16046">
        <v>10</v>
      </c>
      <c r="K16046">
        <v>8495</v>
      </c>
      <c r="L16046" t="s">
        <v>471</v>
      </c>
      <c r="M16046" s="2">
        <f>+Table3[[#This Row],[CHW]]/Table3[[#This Row],[Count of Airbill Number]]</f>
        <v>1</v>
      </c>
    </row>
    <row r="16047" spans="2:13">
      <c r="B16047" t="s">
        <v>20</v>
      </c>
      <c r="C16047" t="s">
        <v>21</v>
      </c>
      <c r="D16047" t="s">
        <v>22</v>
      </c>
      <c r="E16047" t="s">
        <v>777</v>
      </c>
      <c r="F16047" t="s">
        <v>777</v>
      </c>
      <c r="G16047" t="s">
        <v>26</v>
      </c>
      <c r="H16047" t="s">
        <v>106</v>
      </c>
      <c r="I16047">
        <v>10</v>
      </c>
      <c r="J16047">
        <v>1</v>
      </c>
      <c r="K16047">
        <v>8496</v>
      </c>
      <c r="L16047" t="s">
        <v>471</v>
      </c>
      <c r="M16047" s="2">
        <f>+Table3[[#This Row],[CHW]]/Table3[[#This Row],[Count of Airbill Number]]</f>
        <v>10</v>
      </c>
    </row>
    <row r="16048" spans="2:13">
      <c r="B16048" t="s">
        <v>20</v>
      </c>
      <c r="C16048" t="s">
        <v>21</v>
      </c>
      <c r="D16048" t="s">
        <v>22</v>
      </c>
      <c r="E16048" t="s">
        <v>777</v>
      </c>
      <c r="F16048" t="s">
        <v>777</v>
      </c>
      <c r="G16048" t="s">
        <v>97</v>
      </c>
      <c r="H16048" t="s">
        <v>713</v>
      </c>
      <c r="I16048">
        <v>10</v>
      </c>
      <c r="J16048">
        <v>1</v>
      </c>
      <c r="K16048">
        <v>8497</v>
      </c>
      <c r="L16048" t="s">
        <v>471</v>
      </c>
      <c r="M16048" s="2">
        <f>+Table3[[#This Row],[CHW]]/Table3[[#This Row],[Count of Airbill Number]]</f>
        <v>10</v>
      </c>
    </row>
    <row r="16049" spans="2:13">
      <c r="B16049" t="s">
        <v>20</v>
      </c>
      <c r="C16049" t="s">
        <v>21</v>
      </c>
      <c r="D16049" t="s">
        <v>22</v>
      </c>
      <c r="E16049" t="s">
        <v>777</v>
      </c>
      <c r="F16049" t="s">
        <v>777</v>
      </c>
      <c r="G16049" t="s">
        <v>97</v>
      </c>
      <c r="H16049" t="s">
        <v>682</v>
      </c>
      <c r="I16049">
        <v>10</v>
      </c>
      <c r="J16049">
        <v>1</v>
      </c>
      <c r="K16049">
        <v>8498</v>
      </c>
      <c r="L16049" t="s">
        <v>471</v>
      </c>
      <c r="M16049" s="2">
        <f>+Table3[[#This Row],[CHW]]/Table3[[#This Row],[Count of Airbill Number]]</f>
        <v>10</v>
      </c>
    </row>
    <row r="16050" spans="2:13">
      <c r="B16050" t="s">
        <v>20</v>
      </c>
      <c r="C16050" t="s">
        <v>21</v>
      </c>
      <c r="D16050" t="s">
        <v>22</v>
      </c>
      <c r="E16050" t="s">
        <v>777</v>
      </c>
      <c r="F16050" t="s">
        <v>777</v>
      </c>
      <c r="G16050" t="s">
        <v>97</v>
      </c>
      <c r="H16050" t="s">
        <v>683</v>
      </c>
      <c r="I16050">
        <v>10</v>
      </c>
      <c r="J16050">
        <v>1</v>
      </c>
      <c r="K16050">
        <v>8499</v>
      </c>
      <c r="L16050" t="s">
        <v>471</v>
      </c>
      <c r="M16050" s="2">
        <f>+Table3[[#This Row],[CHW]]/Table3[[#This Row],[Count of Airbill Number]]</f>
        <v>10</v>
      </c>
    </row>
    <row r="16051" spans="2:13">
      <c r="B16051" t="s">
        <v>20</v>
      </c>
      <c r="C16051" t="s">
        <v>21</v>
      </c>
      <c r="D16051" t="s">
        <v>22</v>
      </c>
      <c r="E16051" t="s">
        <v>776</v>
      </c>
      <c r="F16051" t="s">
        <v>776</v>
      </c>
      <c r="G16051" t="s">
        <v>33</v>
      </c>
      <c r="H16051" t="s">
        <v>189</v>
      </c>
      <c r="I16051">
        <v>10</v>
      </c>
      <c r="J16051">
        <v>2</v>
      </c>
      <c r="K16051">
        <v>8500</v>
      </c>
      <c r="L16051" t="s">
        <v>471</v>
      </c>
      <c r="M16051" s="2">
        <f>+Table3[[#This Row],[CHW]]/Table3[[#This Row],[Count of Airbill Number]]</f>
        <v>5</v>
      </c>
    </row>
    <row r="16052" spans="2:13">
      <c r="B16052" t="s">
        <v>20</v>
      </c>
      <c r="C16052" t="s">
        <v>21</v>
      </c>
      <c r="D16052" t="s">
        <v>22</v>
      </c>
      <c r="E16052" t="s">
        <v>776</v>
      </c>
      <c r="F16052" t="s">
        <v>777</v>
      </c>
      <c r="G16052" t="s">
        <v>66</v>
      </c>
      <c r="H16052" t="s">
        <v>436</v>
      </c>
      <c r="I16052">
        <v>10</v>
      </c>
      <c r="J16052">
        <v>1</v>
      </c>
      <c r="K16052">
        <v>8501</v>
      </c>
      <c r="L16052" t="s">
        <v>471</v>
      </c>
      <c r="M16052" s="2">
        <f>+Table3[[#This Row],[CHW]]/Table3[[#This Row],[Count of Airbill Number]]</f>
        <v>10</v>
      </c>
    </row>
    <row r="16053" spans="2:13">
      <c r="B16053" t="s">
        <v>20</v>
      </c>
      <c r="C16053" t="s">
        <v>21</v>
      </c>
      <c r="D16053" t="s">
        <v>22</v>
      </c>
      <c r="E16053" t="s">
        <v>778</v>
      </c>
      <c r="F16053" t="s">
        <v>777</v>
      </c>
      <c r="G16053" t="s">
        <v>283</v>
      </c>
      <c r="H16053" t="s">
        <v>44</v>
      </c>
      <c r="I16053">
        <v>10</v>
      </c>
      <c r="J16053">
        <v>9</v>
      </c>
      <c r="K16053">
        <v>8502</v>
      </c>
      <c r="L16053" t="s">
        <v>471</v>
      </c>
      <c r="M16053" s="2">
        <f>+Table3[[#This Row],[CHW]]/Table3[[#This Row],[Count of Airbill Number]]</f>
        <v>1.1111111111111112</v>
      </c>
    </row>
    <row r="16054" spans="2:13">
      <c r="B16054" t="s">
        <v>20</v>
      </c>
      <c r="C16054" t="s">
        <v>21</v>
      </c>
      <c r="D16054" t="s">
        <v>22</v>
      </c>
      <c r="E16054" t="s">
        <v>776</v>
      </c>
      <c r="F16054" t="s">
        <v>776</v>
      </c>
      <c r="G16054" t="s">
        <v>37</v>
      </c>
      <c r="H16054" t="s">
        <v>74</v>
      </c>
      <c r="I16054">
        <v>10</v>
      </c>
      <c r="J16054">
        <v>1</v>
      </c>
      <c r="K16054">
        <v>8503</v>
      </c>
      <c r="L16054" t="s">
        <v>471</v>
      </c>
      <c r="M16054" s="2">
        <f>+Table3[[#This Row],[CHW]]/Table3[[#This Row],[Count of Airbill Number]]</f>
        <v>10</v>
      </c>
    </row>
    <row r="16055" spans="2:13">
      <c r="B16055" t="s">
        <v>20</v>
      </c>
      <c r="C16055" t="s">
        <v>21</v>
      </c>
      <c r="D16055" t="s">
        <v>22</v>
      </c>
      <c r="E16055" t="s">
        <v>776</v>
      </c>
      <c r="F16055" t="s">
        <v>776</v>
      </c>
      <c r="G16055" t="s">
        <v>37</v>
      </c>
      <c r="H16055" t="s">
        <v>533</v>
      </c>
      <c r="I16055">
        <v>10</v>
      </c>
      <c r="J16055">
        <v>1</v>
      </c>
      <c r="K16055">
        <v>8504</v>
      </c>
      <c r="L16055" t="s">
        <v>471</v>
      </c>
      <c r="M16055" s="2">
        <f>+Table3[[#This Row],[CHW]]/Table3[[#This Row],[Count of Airbill Number]]</f>
        <v>10</v>
      </c>
    </row>
    <row r="16056" spans="2:13">
      <c r="B16056" t="s">
        <v>20</v>
      </c>
      <c r="C16056" t="s">
        <v>21</v>
      </c>
      <c r="D16056" t="s">
        <v>22</v>
      </c>
      <c r="E16056" t="s">
        <v>776</v>
      </c>
      <c r="F16056" t="s">
        <v>776</v>
      </c>
      <c r="G16056" t="s">
        <v>72</v>
      </c>
      <c r="H16056" t="s">
        <v>32</v>
      </c>
      <c r="I16056">
        <v>10</v>
      </c>
      <c r="J16056">
        <v>1</v>
      </c>
      <c r="K16056">
        <v>8505</v>
      </c>
      <c r="L16056" t="s">
        <v>471</v>
      </c>
      <c r="M16056" s="2">
        <f>+Table3[[#This Row],[CHW]]/Table3[[#This Row],[Count of Airbill Number]]</f>
        <v>10</v>
      </c>
    </row>
    <row r="16057" spans="2:13">
      <c r="B16057" t="s">
        <v>20</v>
      </c>
      <c r="C16057" t="s">
        <v>21</v>
      </c>
      <c r="D16057" t="s">
        <v>22</v>
      </c>
      <c r="E16057" t="s">
        <v>778</v>
      </c>
      <c r="F16057" t="s">
        <v>778</v>
      </c>
      <c r="G16057" t="s">
        <v>494</v>
      </c>
      <c r="H16057" t="s">
        <v>51</v>
      </c>
      <c r="I16057">
        <v>10</v>
      </c>
      <c r="J16057">
        <v>5</v>
      </c>
      <c r="K16057">
        <v>8506</v>
      </c>
      <c r="L16057" t="s">
        <v>471</v>
      </c>
      <c r="M16057" s="2">
        <f>+Table3[[#This Row],[CHW]]/Table3[[#This Row],[Count of Airbill Number]]</f>
        <v>2</v>
      </c>
    </row>
    <row r="16058" spans="2:13">
      <c r="B16058" t="s">
        <v>20</v>
      </c>
      <c r="C16058" t="s">
        <v>21</v>
      </c>
      <c r="D16058" t="s">
        <v>22</v>
      </c>
      <c r="E16058" t="s">
        <v>777</v>
      </c>
      <c r="F16058" t="s">
        <v>777</v>
      </c>
      <c r="G16058" t="s">
        <v>44</v>
      </c>
      <c r="H16058" t="s">
        <v>491</v>
      </c>
      <c r="I16058">
        <v>10</v>
      </c>
      <c r="J16058">
        <v>4</v>
      </c>
      <c r="K16058">
        <v>8507</v>
      </c>
      <c r="L16058" t="s">
        <v>471</v>
      </c>
      <c r="M16058" s="2">
        <f>+Table3[[#This Row],[CHW]]/Table3[[#This Row],[Count of Airbill Number]]</f>
        <v>2.5</v>
      </c>
    </row>
    <row r="16059" spans="2:13">
      <c r="B16059" t="s">
        <v>20</v>
      </c>
      <c r="C16059" t="s">
        <v>21</v>
      </c>
      <c r="D16059" t="s">
        <v>22</v>
      </c>
      <c r="E16059" t="s">
        <v>776</v>
      </c>
      <c r="F16059" t="s">
        <v>776</v>
      </c>
      <c r="G16059" t="s">
        <v>116</v>
      </c>
      <c r="H16059" t="s">
        <v>562</v>
      </c>
      <c r="I16059">
        <v>10</v>
      </c>
      <c r="J16059">
        <v>1</v>
      </c>
      <c r="K16059">
        <v>8508</v>
      </c>
      <c r="L16059" t="s">
        <v>471</v>
      </c>
      <c r="M16059" s="2">
        <f>+Table3[[#This Row],[CHW]]/Table3[[#This Row],[Count of Airbill Number]]</f>
        <v>10</v>
      </c>
    </row>
    <row r="16060" spans="2:13">
      <c r="B16060" t="s">
        <v>20</v>
      </c>
      <c r="C16060" t="s">
        <v>21</v>
      </c>
      <c r="D16060" t="s">
        <v>22</v>
      </c>
      <c r="E16060" t="s">
        <v>776</v>
      </c>
      <c r="F16060" t="s">
        <v>776</v>
      </c>
      <c r="G16060" t="s">
        <v>85</v>
      </c>
      <c r="H16060" t="s">
        <v>50</v>
      </c>
      <c r="I16060">
        <v>10</v>
      </c>
      <c r="J16060">
        <v>1</v>
      </c>
      <c r="K16060">
        <v>8509</v>
      </c>
      <c r="L16060" t="s">
        <v>471</v>
      </c>
      <c r="M16060" s="2">
        <f>+Table3[[#This Row],[CHW]]/Table3[[#This Row],[Count of Airbill Number]]</f>
        <v>10</v>
      </c>
    </row>
    <row r="16061" spans="2:13">
      <c r="B16061" t="s">
        <v>20</v>
      </c>
      <c r="C16061" t="s">
        <v>21</v>
      </c>
      <c r="D16061" t="s">
        <v>22</v>
      </c>
      <c r="E16061" t="s">
        <v>778</v>
      </c>
      <c r="F16061" t="s">
        <v>778</v>
      </c>
      <c r="G16061" t="s">
        <v>580</v>
      </c>
      <c r="H16061" t="s">
        <v>619</v>
      </c>
      <c r="I16061">
        <v>10</v>
      </c>
      <c r="J16061">
        <v>1</v>
      </c>
      <c r="K16061">
        <v>8510</v>
      </c>
      <c r="L16061" t="s">
        <v>471</v>
      </c>
      <c r="M16061" s="2">
        <f>+Table3[[#This Row],[CHW]]/Table3[[#This Row],[Count of Airbill Number]]</f>
        <v>10</v>
      </c>
    </row>
    <row r="16062" spans="2:13">
      <c r="B16062" t="s">
        <v>20</v>
      </c>
      <c r="C16062" t="s">
        <v>21</v>
      </c>
      <c r="D16062" t="s">
        <v>22</v>
      </c>
      <c r="E16062" t="s">
        <v>777</v>
      </c>
      <c r="F16062" t="s">
        <v>778</v>
      </c>
      <c r="G16062" t="s">
        <v>162</v>
      </c>
      <c r="H16062" t="s">
        <v>686</v>
      </c>
      <c r="I16062">
        <v>10</v>
      </c>
      <c r="J16062">
        <v>1</v>
      </c>
      <c r="K16062">
        <v>8511</v>
      </c>
      <c r="L16062" t="s">
        <v>471</v>
      </c>
      <c r="M16062" s="2">
        <f>+Table3[[#This Row],[CHW]]/Table3[[#This Row],[Count of Airbill Number]]</f>
        <v>10</v>
      </c>
    </row>
    <row r="16063" spans="2:13">
      <c r="B16063" t="s">
        <v>20</v>
      </c>
      <c r="C16063" t="s">
        <v>21</v>
      </c>
      <c r="D16063" t="s">
        <v>22</v>
      </c>
      <c r="E16063" t="s">
        <v>778</v>
      </c>
      <c r="F16063" t="s">
        <v>776</v>
      </c>
      <c r="G16063" t="s">
        <v>250</v>
      </c>
      <c r="H16063" t="s">
        <v>37</v>
      </c>
      <c r="I16063">
        <v>10</v>
      </c>
      <c r="J16063">
        <v>10</v>
      </c>
      <c r="K16063">
        <v>8512</v>
      </c>
      <c r="L16063" t="s">
        <v>471</v>
      </c>
      <c r="M16063" s="2">
        <f>+Table3[[#This Row],[CHW]]/Table3[[#This Row],[Count of Airbill Number]]</f>
        <v>1</v>
      </c>
    </row>
    <row r="16064" spans="2:13">
      <c r="B16064" t="s">
        <v>20</v>
      </c>
      <c r="C16064" t="s">
        <v>21</v>
      </c>
      <c r="D16064" t="s">
        <v>22</v>
      </c>
      <c r="E16064" t="s">
        <v>778</v>
      </c>
      <c r="F16064" t="s">
        <v>778</v>
      </c>
      <c r="G16064" t="s">
        <v>297</v>
      </c>
      <c r="H16064" t="s">
        <v>86</v>
      </c>
      <c r="I16064">
        <v>10</v>
      </c>
      <c r="J16064">
        <v>6</v>
      </c>
      <c r="K16064">
        <v>8513</v>
      </c>
      <c r="L16064" t="s">
        <v>471</v>
      </c>
      <c r="M16064" s="2">
        <f>+Table3[[#This Row],[CHW]]/Table3[[#This Row],[Count of Airbill Number]]</f>
        <v>1.6666666666666667</v>
      </c>
    </row>
    <row r="16065" spans="2:13">
      <c r="B16065" t="s">
        <v>20</v>
      </c>
      <c r="C16065" t="s">
        <v>21</v>
      </c>
      <c r="D16065" t="s">
        <v>22</v>
      </c>
      <c r="E16065" t="s">
        <v>777</v>
      </c>
      <c r="F16065" t="s">
        <v>778</v>
      </c>
      <c r="G16065" t="s">
        <v>52</v>
      </c>
      <c r="H16065" t="s">
        <v>171</v>
      </c>
      <c r="I16065">
        <v>10</v>
      </c>
      <c r="J16065">
        <v>9</v>
      </c>
      <c r="K16065">
        <v>8514</v>
      </c>
      <c r="L16065" t="s">
        <v>471</v>
      </c>
      <c r="M16065" s="2">
        <f>+Table3[[#This Row],[CHW]]/Table3[[#This Row],[Count of Airbill Number]]</f>
        <v>1.1111111111111112</v>
      </c>
    </row>
    <row r="16066" spans="2:13">
      <c r="B16066" t="s">
        <v>20</v>
      </c>
      <c r="C16066" t="s">
        <v>21</v>
      </c>
      <c r="D16066" t="s">
        <v>22</v>
      </c>
      <c r="E16066" t="s">
        <v>776</v>
      </c>
      <c r="F16066" t="s">
        <v>776</v>
      </c>
      <c r="G16066" t="s">
        <v>119</v>
      </c>
      <c r="H16066" t="s">
        <v>69</v>
      </c>
      <c r="I16066">
        <v>10</v>
      </c>
      <c r="J16066">
        <v>1</v>
      </c>
      <c r="K16066">
        <v>8515</v>
      </c>
      <c r="L16066" t="s">
        <v>471</v>
      </c>
      <c r="M16066" s="2">
        <f>+Table3[[#This Row],[CHW]]/Table3[[#This Row],[Count of Airbill Number]]</f>
        <v>10</v>
      </c>
    </row>
    <row r="16067" spans="2:13">
      <c r="B16067" t="s">
        <v>20</v>
      </c>
      <c r="C16067" t="s">
        <v>21</v>
      </c>
      <c r="D16067" t="s">
        <v>22</v>
      </c>
      <c r="E16067" t="s">
        <v>777</v>
      </c>
      <c r="F16067" t="s">
        <v>777</v>
      </c>
      <c r="G16067" t="s">
        <v>27</v>
      </c>
      <c r="H16067" t="s">
        <v>484</v>
      </c>
      <c r="I16067">
        <v>10</v>
      </c>
      <c r="J16067">
        <v>2</v>
      </c>
      <c r="K16067">
        <v>8516</v>
      </c>
      <c r="L16067" t="s">
        <v>471</v>
      </c>
      <c r="M16067" s="2">
        <f>+Table3[[#This Row],[CHW]]/Table3[[#This Row],[Count of Airbill Number]]</f>
        <v>5</v>
      </c>
    </row>
    <row r="16068" spans="2:13">
      <c r="B16068" t="s">
        <v>20</v>
      </c>
      <c r="C16068" t="s">
        <v>21</v>
      </c>
      <c r="D16068" t="s">
        <v>22</v>
      </c>
      <c r="E16068" t="s">
        <v>776</v>
      </c>
      <c r="F16068" t="s">
        <v>776</v>
      </c>
      <c r="G16068" t="s">
        <v>526</v>
      </c>
      <c r="H16068" t="s">
        <v>477</v>
      </c>
      <c r="I16068">
        <v>10</v>
      </c>
      <c r="J16068">
        <v>1</v>
      </c>
      <c r="K16068">
        <v>8517</v>
      </c>
      <c r="L16068" t="s">
        <v>471</v>
      </c>
      <c r="M16068" s="2">
        <f>+Table3[[#This Row],[CHW]]/Table3[[#This Row],[Count of Airbill Number]]</f>
        <v>10</v>
      </c>
    </row>
    <row r="16069" spans="2:13">
      <c r="B16069" t="s">
        <v>20</v>
      </c>
      <c r="C16069" t="s">
        <v>21</v>
      </c>
      <c r="D16069" t="s">
        <v>22</v>
      </c>
      <c r="E16069" t="s">
        <v>778</v>
      </c>
      <c r="F16069" t="s">
        <v>777</v>
      </c>
      <c r="G16069" t="s">
        <v>405</v>
      </c>
      <c r="H16069" t="s">
        <v>52</v>
      </c>
      <c r="I16069">
        <v>10</v>
      </c>
      <c r="J16069">
        <v>1</v>
      </c>
      <c r="K16069">
        <v>8518</v>
      </c>
      <c r="L16069" t="s">
        <v>471</v>
      </c>
      <c r="M16069" s="2">
        <f>+Table3[[#This Row],[CHW]]/Table3[[#This Row],[Count of Airbill Number]]</f>
        <v>10</v>
      </c>
    </row>
    <row r="16070" spans="2:13">
      <c r="B16070" t="s">
        <v>20</v>
      </c>
      <c r="C16070" t="s">
        <v>21</v>
      </c>
      <c r="D16070" t="s">
        <v>22</v>
      </c>
      <c r="E16070" t="s">
        <v>778</v>
      </c>
      <c r="F16070" t="s">
        <v>777</v>
      </c>
      <c r="G16070" t="s">
        <v>686</v>
      </c>
      <c r="H16070" t="s">
        <v>290</v>
      </c>
      <c r="I16070">
        <v>10</v>
      </c>
      <c r="J16070">
        <v>1</v>
      </c>
      <c r="K16070">
        <v>8519</v>
      </c>
      <c r="L16070" t="s">
        <v>471</v>
      </c>
      <c r="M16070" s="2">
        <f>+Table3[[#This Row],[CHW]]/Table3[[#This Row],[Count of Airbill Number]]</f>
        <v>10</v>
      </c>
    </row>
    <row r="16071" spans="2:13">
      <c r="B16071" t="s">
        <v>20</v>
      </c>
      <c r="C16071" t="s">
        <v>21</v>
      </c>
      <c r="D16071" t="s">
        <v>22</v>
      </c>
      <c r="E16071" t="s">
        <v>777</v>
      </c>
      <c r="F16071" t="s">
        <v>777</v>
      </c>
      <c r="G16071" t="s">
        <v>106</v>
      </c>
      <c r="H16071" t="s">
        <v>29</v>
      </c>
      <c r="I16071">
        <v>10</v>
      </c>
      <c r="J16071">
        <v>1</v>
      </c>
      <c r="K16071">
        <v>8520</v>
      </c>
      <c r="L16071" t="s">
        <v>471</v>
      </c>
      <c r="M16071" s="2">
        <f>+Table3[[#This Row],[CHW]]/Table3[[#This Row],[Count of Airbill Number]]</f>
        <v>10</v>
      </c>
    </row>
    <row r="16072" spans="2:13">
      <c r="B16072" t="s">
        <v>20</v>
      </c>
      <c r="C16072" t="s">
        <v>21</v>
      </c>
      <c r="D16072" t="s">
        <v>22</v>
      </c>
      <c r="E16072" t="s">
        <v>778</v>
      </c>
      <c r="F16072" t="s">
        <v>776</v>
      </c>
      <c r="G16072" t="s">
        <v>401</v>
      </c>
      <c r="H16072" t="s">
        <v>37</v>
      </c>
      <c r="I16072">
        <v>10</v>
      </c>
      <c r="J16072">
        <v>9</v>
      </c>
      <c r="K16072">
        <v>8521</v>
      </c>
      <c r="L16072" t="s">
        <v>471</v>
      </c>
      <c r="M16072" s="2">
        <f>+Table3[[#This Row],[CHW]]/Table3[[#This Row],[Count of Airbill Number]]</f>
        <v>1.1111111111111112</v>
      </c>
    </row>
    <row r="16073" spans="2:13">
      <c r="B16073" t="s">
        <v>20</v>
      </c>
      <c r="C16073" t="s">
        <v>21</v>
      </c>
      <c r="D16073" t="s">
        <v>22</v>
      </c>
      <c r="E16073" t="s">
        <v>776</v>
      </c>
      <c r="F16073" t="s">
        <v>776</v>
      </c>
      <c r="G16073" t="s">
        <v>43</v>
      </c>
      <c r="H16073" t="s">
        <v>42</v>
      </c>
      <c r="I16073">
        <v>10</v>
      </c>
      <c r="J16073">
        <v>1</v>
      </c>
      <c r="K16073">
        <v>8522</v>
      </c>
      <c r="L16073" t="s">
        <v>471</v>
      </c>
      <c r="M16073" s="2">
        <f>+Table3[[#This Row],[CHW]]/Table3[[#This Row],[Count of Airbill Number]]</f>
        <v>10</v>
      </c>
    </row>
    <row r="16074" spans="2:13">
      <c r="B16074" t="s">
        <v>20</v>
      </c>
      <c r="C16074" t="s">
        <v>21</v>
      </c>
      <c r="D16074" t="s">
        <v>22</v>
      </c>
      <c r="E16074" t="s">
        <v>778</v>
      </c>
      <c r="F16074" t="s">
        <v>776</v>
      </c>
      <c r="G16074" t="s">
        <v>595</v>
      </c>
      <c r="H16074" t="s">
        <v>37</v>
      </c>
      <c r="I16074">
        <v>10</v>
      </c>
      <c r="J16074">
        <v>4</v>
      </c>
      <c r="K16074">
        <v>8523</v>
      </c>
      <c r="L16074" t="s">
        <v>471</v>
      </c>
      <c r="M16074" s="2">
        <f>+Table3[[#This Row],[CHW]]/Table3[[#This Row],[Count of Airbill Number]]</f>
        <v>2.5</v>
      </c>
    </row>
    <row r="16075" spans="2:13">
      <c r="B16075" t="s">
        <v>20</v>
      </c>
      <c r="C16075" t="s">
        <v>21</v>
      </c>
      <c r="D16075" t="s">
        <v>22</v>
      </c>
      <c r="E16075" t="s">
        <v>776</v>
      </c>
      <c r="F16075" t="s">
        <v>776</v>
      </c>
      <c r="G16075" t="s">
        <v>483</v>
      </c>
      <c r="H16075" t="s">
        <v>432</v>
      </c>
      <c r="I16075">
        <v>10</v>
      </c>
      <c r="J16075">
        <v>2</v>
      </c>
      <c r="K16075">
        <v>8524</v>
      </c>
      <c r="L16075" t="s">
        <v>471</v>
      </c>
      <c r="M16075" s="2">
        <f>+Table3[[#This Row],[CHW]]/Table3[[#This Row],[Count of Airbill Number]]</f>
        <v>5</v>
      </c>
    </row>
    <row r="16076" spans="2:13">
      <c r="B16076" t="s">
        <v>20</v>
      </c>
      <c r="C16076" t="s">
        <v>21</v>
      </c>
      <c r="D16076" t="s">
        <v>22</v>
      </c>
      <c r="E16076" t="s">
        <v>778</v>
      </c>
      <c r="F16076" t="s">
        <v>778</v>
      </c>
      <c r="G16076" t="s">
        <v>333</v>
      </c>
      <c r="H16076" t="s">
        <v>269</v>
      </c>
      <c r="I16076">
        <v>10</v>
      </c>
      <c r="J16076">
        <v>10</v>
      </c>
      <c r="K16076">
        <v>8525</v>
      </c>
      <c r="L16076" t="s">
        <v>471</v>
      </c>
      <c r="M16076" s="2">
        <f>+Table3[[#This Row],[CHW]]/Table3[[#This Row],[Count of Airbill Number]]</f>
        <v>1</v>
      </c>
    </row>
    <row r="16077" spans="2:13">
      <c r="B16077" t="s">
        <v>20</v>
      </c>
      <c r="C16077" t="s">
        <v>21</v>
      </c>
      <c r="D16077" t="s">
        <v>22</v>
      </c>
      <c r="E16077" t="s">
        <v>776</v>
      </c>
      <c r="F16077" t="s">
        <v>778</v>
      </c>
      <c r="G16077" t="s">
        <v>630</v>
      </c>
      <c r="H16077" t="s">
        <v>51</v>
      </c>
      <c r="I16077">
        <v>10</v>
      </c>
      <c r="J16077">
        <v>1</v>
      </c>
      <c r="K16077">
        <v>8526</v>
      </c>
      <c r="L16077" t="s">
        <v>471</v>
      </c>
      <c r="M16077" s="2">
        <f>+Table3[[#This Row],[CHW]]/Table3[[#This Row],[Count of Airbill Number]]</f>
        <v>10</v>
      </c>
    </row>
    <row r="16078" spans="2:13">
      <c r="B16078" t="s">
        <v>20</v>
      </c>
      <c r="C16078" t="s">
        <v>21</v>
      </c>
      <c r="D16078" t="s">
        <v>22</v>
      </c>
      <c r="E16078" t="s">
        <v>776</v>
      </c>
      <c r="F16078" t="s">
        <v>778</v>
      </c>
      <c r="G16078" t="s">
        <v>522</v>
      </c>
      <c r="H16078" t="s">
        <v>51</v>
      </c>
      <c r="I16078">
        <v>10</v>
      </c>
      <c r="J16078">
        <v>1</v>
      </c>
      <c r="K16078">
        <v>8527</v>
      </c>
      <c r="L16078" t="s">
        <v>471</v>
      </c>
      <c r="M16078" s="2">
        <f>+Table3[[#This Row],[CHW]]/Table3[[#This Row],[Count of Airbill Number]]</f>
        <v>10</v>
      </c>
    </row>
    <row r="16079" spans="2:13">
      <c r="B16079" t="s">
        <v>20</v>
      </c>
      <c r="C16079" t="s">
        <v>21</v>
      </c>
      <c r="D16079" t="s">
        <v>22</v>
      </c>
      <c r="E16079" t="s">
        <v>776</v>
      </c>
      <c r="F16079" t="s">
        <v>778</v>
      </c>
      <c r="G16079" t="s">
        <v>312</v>
      </c>
      <c r="H16079" t="s">
        <v>749</v>
      </c>
      <c r="I16079">
        <v>10</v>
      </c>
      <c r="J16079">
        <v>1</v>
      </c>
      <c r="K16079">
        <v>8528</v>
      </c>
      <c r="L16079" t="s">
        <v>471</v>
      </c>
      <c r="M16079" s="2">
        <f>+Table3[[#This Row],[CHW]]/Table3[[#This Row],[Count of Airbill Number]]</f>
        <v>10</v>
      </c>
    </row>
    <row r="16080" spans="2:13">
      <c r="B16080" t="s">
        <v>20</v>
      </c>
      <c r="C16080" t="s">
        <v>21</v>
      </c>
      <c r="D16080" t="s">
        <v>22</v>
      </c>
      <c r="E16080" t="s">
        <v>776</v>
      </c>
      <c r="F16080" t="s">
        <v>776</v>
      </c>
      <c r="G16080" t="s">
        <v>397</v>
      </c>
      <c r="H16080" t="s">
        <v>31</v>
      </c>
      <c r="I16080">
        <v>10</v>
      </c>
      <c r="J16080">
        <v>1</v>
      </c>
      <c r="K16080">
        <v>8529</v>
      </c>
      <c r="L16080" t="s">
        <v>471</v>
      </c>
      <c r="M16080" s="2">
        <f>+Table3[[#This Row],[CHW]]/Table3[[#This Row],[Count of Airbill Number]]</f>
        <v>10</v>
      </c>
    </row>
    <row r="16081" spans="2:13">
      <c r="B16081" t="s">
        <v>20</v>
      </c>
      <c r="C16081" t="s">
        <v>21</v>
      </c>
      <c r="D16081" t="s">
        <v>22</v>
      </c>
      <c r="E16081" t="s">
        <v>776</v>
      </c>
      <c r="F16081" t="s">
        <v>776</v>
      </c>
      <c r="G16081" t="s">
        <v>397</v>
      </c>
      <c r="H16081" t="s">
        <v>85</v>
      </c>
      <c r="I16081">
        <v>10</v>
      </c>
      <c r="J16081">
        <v>1</v>
      </c>
      <c r="K16081">
        <v>8530</v>
      </c>
      <c r="L16081" t="s">
        <v>471</v>
      </c>
      <c r="M16081" s="2">
        <f>+Table3[[#This Row],[CHW]]/Table3[[#This Row],[Count of Airbill Number]]</f>
        <v>10</v>
      </c>
    </row>
    <row r="16082" spans="2:13">
      <c r="B16082" t="s">
        <v>20</v>
      </c>
      <c r="C16082" t="s">
        <v>21</v>
      </c>
      <c r="D16082" t="s">
        <v>22</v>
      </c>
      <c r="E16082" t="s">
        <v>776</v>
      </c>
      <c r="F16082" t="s">
        <v>776</v>
      </c>
      <c r="G16082" t="s">
        <v>216</v>
      </c>
      <c r="H16082" t="s">
        <v>31</v>
      </c>
      <c r="I16082">
        <v>10</v>
      </c>
      <c r="J16082">
        <v>3</v>
      </c>
      <c r="K16082">
        <v>8531</v>
      </c>
      <c r="L16082" t="s">
        <v>471</v>
      </c>
      <c r="M16082" s="2">
        <f>+Table3[[#This Row],[CHW]]/Table3[[#This Row],[Count of Airbill Number]]</f>
        <v>3.3333333333333335</v>
      </c>
    </row>
    <row r="16083" spans="2:13">
      <c r="B16083" t="s">
        <v>20</v>
      </c>
      <c r="C16083" t="s">
        <v>21</v>
      </c>
      <c r="D16083" t="s">
        <v>22</v>
      </c>
      <c r="E16083" t="s">
        <v>776</v>
      </c>
      <c r="F16083" t="s">
        <v>778</v>
      </c>
      <c r="G16083" t="s">
        <v>216</v>
      </c>
      <c r="H16083" t="s">
        <v>269</v>
      </c>
      <c r="I16083">
        <v>10</v>
      </c>
      <c r="J16083">
        <v>1</v>
      </c>
      <c r="K16083">
        <v>8532</v>
      </c>
      <c r="L16083" t="s">
        <v>471</v>
      </c>
      <c r="M16083" s="2">
        <f>+Table3[[#This Row],[CHW]]/Table3[[#This Row],[Count of Airbill Number]]</f>
        <v>10</v>
      </c>
    </row>
    <row r="16084" spans="2:13">
      <c r="B16084" t="s">
        <v>20</v>
      </c>
      <c r="C16084" t="s">
        <v>21</v>
      </c>
      <c r="D16084" t="s">
        <v>22</v>
      </c>
      <c r="E16084" t="s">
        <v>776</v>
      </c>
      <c r="F16084" t="s">
        <v>777</v>
      </c>
      <c r="G16084" t="s">
        <v>216</v>
      </c>
      <c r="H16084" t="s">
        <v>259</v>
      </c>
      <c r="I16084">
        <v>10</v>
      </c>
      <c r="J16084">
        <v>1</v>
      </c>
      <c r="K16084">
        <v>8533</v>
      </c>
      <c r="L16084" t="s">
        <v>471</v>
      </c>
      <c r="M16084" s="2">
        <f>+Table3[[#This Row],[CHW]]/Table3[[#This Row],[Count of Airbill Number]]</f>
        <v>10</v>
      </c>
    </row>
    <row r="16085" spans="2:13">
      <c r="B16085" t="s">
        <v>20</v>
      </c>
      <c r="C16085" t="s">
        <v>21</v>
      </c>
      <c r="D16085" t="s">
        <v>36</v>
      </c>
      <c r="E16085" t="s">
        <v>778</v>
      </c>
      <c r="F16085" t="s">
        <v>778</v>
      </c>
      <c r="G16085" t="s">
        <v>310</v>
      </c>
      <c r="H16085" t="s">
        <v>86</v>
      </c>
      <c r="I16085">
        <v>10</v>
      </c>
      <c r="J16085">
        <v>10</v>
      </c>
      <c r="K16085">
        <v>8534</v>
      </c>
      <c r="L16085" t="s">
        <v>471</v>
      </c>
      <c r="M16085" s="2">
        <f>+Table3[[#This Row],[CHW]]/Table3[[#This Row],[Count of Airbill Number]]</f>
        <v>1</v>
      </c>
    </row>
    <row r="16086" spans="2:13">
      <c r="B16086" t="s">
        <v>20</v>
      </c>
      <c r="C16086" t="s">
        <v>21</v>
      </c>
      <c r="D16086" t="s">
        <v>36</v>
      </c>
      <c r="E16086" t="s">
        <v>778</v>
      </c>
      <c r="F16086" t="s">
        <v>778</v>
      </c>
      <c r="G16086" t="s">
        <v>51</v>
      </c>
      <c r="H16086" t="s">
        <v>313</v>
      </c>
      <c r="I16086">
        <v>10</v>
      </c>
      <c r="J16086">
        <v>1</v>
      </c>
      <c r="K16086">
        <v>8535</v>
      </c>
      <c r="L16086" t="s">
        <v>471</v>
      </c>
      <c r="M16086" s="2">
        <f>+Table3[[#This Row],[CHW]]/Table3[[#This Row],[Count of Airbill Number]]</f>
        <v>10</v>
      </c>
    </row>
    <row r="16087" spans="2:13">
      <c r="B16087" t="s">
        <v>20</v>
      </c>
      <c r="C16087" t="s">
        <v>21</v>
      </c>
      <c r="D16087" t="s">
        <v>36</v>
      </c>
      <c r="E16087" t="s">
        <v>777</v>
      </c>
      <c r="F16087" t="s">
        <v>777</v>
      </c>
      <c r="G16087" t="s">
        <v>485</v>
      </c>
      <c r="H16087" t="s">
        <v>290</v>
      </c>
      <c r="I16087">
        <v>10</v>
      </c>
      <c r="J16087">
        <v>9</v>
      </c>
      <c r="K16087">
        <v>8536</v>
      </c>
      <c r="L16087" t="s">
        <v>471</v>
      </c>
      <c r="M16087" s="2">
        <f>+Table3[[#This Row],[CHW]]/Table3[[#This Row],[Count of Airbill Number]]</f>
        <v>1.1111111111111112</v>
      </c>
    </row>
    <row r="16088" spans="2:13">
      <c r="B16088" t="s">
        <v>20</v>
      </c>
      <c r="C16088" t="s">
        <v>21</v>
      </c>
      <c r="D16088" t="s">
        <v>36</v>
      </c>
      <c r="E16088" t="s">
        <v>776</v>
      </c>
      <c r="F16088" t="s">
        <v>778</v>
      </c>
      <c r="G16088" t="s">
        <v>66</v>
      </c>
      <c r="H16088" t="s">
        <v>171</v>
      </c>
      <c r="I16088">
        <v>10</v>
      </c>
      <c r="J16088">
        <v>1</v>
      </c>
      <c r="K16088">
        <v>8537</v>
      </c>
      <c r="L16088" t="s">
        <v>471</v>
      </c>
      <c r="M16088" s="2">
        <f>+Table3[[#This Row],[CHW]]/Table3[[#This Row],[Count of Airbill Number]]</f>
        <v>10</v>
      </c>
    </row>
    <row r="16089" spans="2:13">
      <c r="B16089" t="s">
        <v>20</v>
      </c>
      <c r="C16089" t="s">
        <v>21</v>
      </c>
      <c r="D16089" t="s">
        <v>36</v>
      </c>
      <c r="E16089" t="s">
        <v>776</v>
      </c>
      <c r="F16089" t="s">
        <v>776</v>
      </c>
      <c r="G16089" t="s">
        <v>66</v>
      </c>
      <c r="H16089" t="s">
        <v>32</v>
      </c>
      <c r="I16089">
        <v>10</v>
      </c>
      <c r="J16089">
        <v>6</v>
      </c>
      <c r="K16089">
        <v>8538</v>
      </c>
      <c r="L16089" t="s">
        <v>471</v>
      </c>
      <c r="M16089" s="2">
        <f>+Table3[[#This Row],[CHW]]/Table3[[#This Row],[Count of Airbill Number]]</f>
        <v>1.6666666666666667</v>
      </c>
    </row>
    <row r="16090" spans="2:13">
      <c r="B16090" t="s">
        <v>20</v>
      </c>
      <c r="C16090" t="s">
        <v>21</v>
      </c>
      <c r="D16090" t="s">
        <v>36</v>
      </c>
      <c r="E16090" t="s">
        <v>776</v>
      </c>
      <c r="F16090" t="s">
        <v>776</v>
      </c>
      <c r="G16090" t="s">
        <v>37</v>
      </c>
      <c r="H16090" t="s">
        <v>98</v>
      </c>
      <c r="I16090">
        <v>10</v>
      </c>
      <c r="J16090">
        <v>1</v>
      </c>
      <c r="K16090">
        <v>8539</v>
      </c>
      <c r="L16090" t="s">
        <v>471</v>
      </c>
      <c r="M16090" s="2">
        <f>+Table3[[#This Row],[CHW]]/Table3[[#This Row],[Count of Airbill Number]]</f>
        <v>10</v>
      </c>
    </row>
    <row r="16091" spans="2:13">
      <c r="B16091" t="s">
        <v>20</v>
      </c>
      <c r="C16091" t="s">
        <v>21</v>
      </c>
      <c r="D16091" t="s">
        <v>36</v>
      </c>
      <c r="E16091" t="s">
        <v>778</v>
      </c>
      <c r="F16091" t="s">
        <v>777</v>
      </c>
      <c r="G16091" t="s">
        <v>86</v>
      </c>
      <c r="H16091" t="s">
        <v>429</v>
      </c>
      <c r="I16091">
        <v>10</v>
      </c>
      <c r="J16091">
        <v>1</v>
      </c>
      <c r="K16091">
        <v>8540</v>
      </c>
      <c r="L16091" t="s">
        <v>471</v>
      </c>
      <c r="M16091" s="2">
        <f>+Table3[[#This Row],[CHW]]/Table3[[#This Row],[Count of Airbill Number]]</f>
        <v>10</v>
      </c>
    </row>
    <row r="16092" spans="2:13">
      <c r="B16092" t="s">
        <v>20</v>
      </c>
      <c r="C16092" t="s">
        <v>21</v>
      </c>
      <c r="D16092" t="s">
        <v>36</v>
      </c>
      <c r="E16092" t="s">
        <v>778</v>
      </c>
      <c r="F16092" t="s">
        <v>777</v>
      </c>
      <c r="G16092" t="s">
        <v>291</v>
      </c>
      <c r="H16092" t="s">
        <v>44</v>
      </c>
      <c r="I16092">
        <v>10</v>
      </c>
      <c r="J16092">
        <v>5</v>
      </c>
      <c r="K16092">
        <v>8541</v>
      </c>
      <c r="L16092" t="s">
        <v>471</v>
      </c>
      <c r="M16092" s="2">
        <f>+Table3[[#This Row],[CHW]]/Table3[[#This Row],[Count of Airbill Number]]</f>
        <v>2</v>
      </c>
    </row>
    <row r="16093" spans="2:13">
      <c r="B16093" t="s">
        <v>20</v>
      </c>
      <c r="C16093" t="s">
        <v>472</v>
      </c>
      <c r="D16093" t="s">
        <v>22</v>
      </c>
      <c r="E16093" t="s">
        <v>777</v>
      </c>
      <c r="F16093" t="s">
        <v>778</v>
      </c>
      <c r="G16093" t="s">
        <v>481</v>
      </c>
      <c r="H16093" t="s">
        <v>90</v>
      </c>
      <c r="I16093">
        <v>10</v>
      </c>
      <c r="J16093">
        <v>1</v>
      </c>
      <c r="K16093">
        <v>8542</v>
      </c>
      <c r="L16093" t="s">
        <v>471</v>
      </c>
      <c r="M16093" s="2">
        <f>+Table3[[#This Row],[CHW]]/Table3[[#This Row],[Count of Airbill Number]]</f>
        <v>10</v>
      </c>
    </row>
    <row r="16094" spans="2:13">
      <c r="B16094" t="s">
        <v>20</v>
      </c>
      <c r="C16094" t="s">
        <v>472</v>
      </c>
      <c r="D16094" t="s">
        <v>22</v>
      </c>
      <c r="E16094" t="s">
        <v>777</v>
      </c>
      <c r="F16094" t="s">
        <v>778</v>
      </c>
      <c r="G16094" t="s">
        <v>481</v>
      </c>
      <c r="H16094" t="s">
        <v>155</v>
      </c>
      <c r="I16094">
        <v>10</v>
      </c>
      <c r="J16094">
        <v>1</v>
      </c>
      <c r="K16094">
        <v>8543</v>
      </c>
      <c r="L16094" t="s">
        <v>471</v>
      </c>
      <c r="M16094" s="2">
        <f>+Table3[[#This Row],[CHW]]/Table3[[#This Row],[Count of Airbill Number]]</f>
        <v>10</v>
      </c>
    </row>
    <row r="16095" spans="2:13">
      <c r="B16095" t="s">
        <v>20</v>
      </c>
      <c r="C16095" t="s">
        <v>472</v>
      </c>
      <c r="D16095" t="s">
        <v>22</v>
      </c>
      <c r="E16095" t="s">
        <v>777</v>
      </c>
      <c r="F16095" t="s">
        <v>777</v>
      </c>
      <c r="G16095" t="s">
        <v>481</v>
      </c>
      <c r="H16095" t="s">
        <v>27</v>
      </c>
      <c r="I16095">
        <v>10</v>
      </c>
      <c r="J16095">
        <v>1</v>
      </c>
      <c r="K16095">
        <v>8544</v>
      </c>
      <c r="L16095" t="s">
        <v>471</v>
      </c>
      <c r="M16095" s="2">
        <f>+Table3[[#This Row],[CHW]]/Table3[[#This Row],[Count of Airbill Number]]</f>
        <v>10</v>
      </c>
    </row>
    <row r="16096" spans="2:13">
      <c r="B16096" t="s">
        <v>20</v>
      </c>
      <c r="C16096" t="s">
        <v>472</v>
      </c>
      <c r="D16096" t="s">
        <v>22</v>
      </c>
      <c r="E16096" t="s">
        <v>778</v>
      </c>
      <c r="F16096" t="s">
        <v>776</v>
      </c>
      <c r="G16096" t="s">
        <v>113</v>
      </c>
      <c r="H16096" t="s">
        <v>750</v>
      </c>
      <c r="I16096">
        <v>10</v>
      </c>
      <c r="J16096">
        <v>1</v>
      </c>
      <c r="K16096">
        <v>8545</v>
      </c>
      <c r="L16096" t="s">
        <v>471</v>
      </c>
      <c r="M16096" s="2">
        <f>+Table3[[#This Row],[CHW]]/Table3[[#This Row],[Count of Airbill Number]]</f>
        <v>10</v>
      </c>
    </row>
    <row r="16097" spans="2:13">
      <c r="B16097" t="s">
        <v>20</v>
      </c>
      <c r="C16097" t="s">
        <v>472</v>
      </c>
      <c r="D16097" t="s">
        <v>22</v>
      </c>
      <c r="E16097" t="s">
        <v>778</v>
      </c>
      <c r="F16097" t="s">
        <v>778</v>
      </c>
      <c r="G16097" t="s">
        <v>113</v>
      </c>
      <c r="H16097" t="s">
        <v>325</v>
      </c>
      <c r="I16097">
        <v>10</v>
      </c>
      <c r="J16097">
        <v>1</v>
      </c>
      <c r="K16097">
        <v>8546</v>
      </c>
      <c r="L16097" t="s">
        <v>471</v>
      </c>
      <c r="M16097" s="2">
        <f>+Table3[[#This Row],[CHW]]/Table3[[#This Row],[Count of Airbill Number]]</f>
        <v>10</v>
      </c>
    </row>
    <row r="16098" spans="2:13">
      <c r="B16098" t="s">
        <v>20</v>
      </c>
      <c r="C16098" t="s">
        <v>472</v>
      </c>
      <c r="D16098" t="s">
        <v>22</v>
      </c>
      <c r="E16098" t="s">
        <v>778</v>
      </c>
      <c r="F16098" t="s">
        <v>778</v>
      </c>
      <c r="G16098" t="s">
        <v>113</v>
      </c>
      <c r="H16098" t="s">
        <v>91</v>
      </c>
      <c r="I16098">
        <v>10</v>
      </c>
      <c r="J16098">
        <v>1</v>
      </c>
      <c r="K16098">
        <v>8547</v>
      </c>
      <c r="L16098" t="s">
        <v>471</v>
      </c>
      <c r="M16098" s="2">
        <f>+Table3[[#This Row],[CHW]]/Table3[[#This Row],[Count of Airbill Number]]</f>
        <v>10</v>
      </c>
    </row>
    <row r="16099" spans="2:13">
      <c r="B16099" t="s">
        <v>20</v>
      </c>
      <c r="C16099" t="s">
        <v>472</v>
      </c>
      <c r="D16099" t="s">
        <v>22</v>
      </c>
      <c r="E16099" t="s">
        <v>776</v>
      </c>
      <c r="F16099" t="s">
        <v>776</v>
      </c>
      <c r="G16099" t="s">
        <v>23</v>
      </c>
      <c r="H16099" t="s">
        <v>169</v>
      </c>
      <c r="I16099">
        <v>10</v>
      </c>
      <c r="J16099">
        <v>1</v>
      </c>
      <c r="K16099">
        <v>8548</v>
      </c>
      <c r="L16099" t="s">
        <v>471</v>
      </c>
      <c r="M16099" s="2">
        <f>+Table3[[#This Row],[CHW]]/Table3[[#This Row],[Count of Airbill Number]]</f>
        <v>10</v>
      </c>
    </row>
    <row r="16100" spans="2:13">
      <c r="B16100" t="s">
        <v>20</v>
      </c>
      <c r="C16100" t="s">
        <v>472</v>
      </c>
      <c r="D16100" t="s">
        <v>22</v>
      </c>
      <c r="E16100" t="s">
        <v>776</v>
      </c>
      <c r="F16100" t="s">
        <v>776</v>
      </c>
      <c r="G16100" t="s">
        <v>63</v>
      </c>
      <c r="H16100" t="s">
        <v>47</v>
      </c>
      <c r="I16100">
        <v>10</v>
      </c>
      <c r="J16100">
        <v>1</v>
      </c>
      <c r="K16100">
        <v>8549</v>
      </c>
      <c r="L16100" t="s">
        <v>471</v>
      </c>
      <c r="M16100" s="2">
        <f>+Table3[[#This Row],[CHW]]/Table3[[#This Row],[Count of Airbill Number]]</f>
        <v>10</v>
      </c>
    </row>
    <row r="16101" spans="2:13">
      <c r="B16101" t="s">
        <v>20</v>
      </c>
      <c r="C16101" t="s">
        <v>472</v>
      </c>
      <c r="D16101" t="s">
        <v>22</v>
      </c>
      <c r="E16101" t="s">
        <v>778</v>
      </c>
      <c r="F16101" t="s">
        <v>778</v>
      </c>
      <c r="G16101" t="s">
        <v>210</v>
      </c>
      <c r="H16101" t="s">
        <v>173</v>
      </c>
      <c r="I16101">
        <v>10</v>
      </c>
      <c r="J16101">
        <v>1</v>
      </c>
      <c r="K16101">
        <v>8550</v>
      </c>
      <c r="L16101" t="s">
        <v>471</v>
      </c>
      <c r="M16101" s="2">
        <f>+Table3[[#This Row],[CHW]]/Table3[[#This Row],[Count of Airbill Number]]</f>
        <v>10</v>
      </c>
    </row>
    <row r="16102" spans="2:13">
      <c r="B16102" t="s">
        <v>20</v>
      </c>
      <c r="C16102" t="s">
        <v>472</v>
      </c>
      <c r="D16102" t="s">
        <v>22</v>
      </c>
      <c r="E16102" t="s">
        <v>778</v>
      </c>
      <c r="F16102" t="s">
        <v>778</v>
      </c>
      <c r="G16102" t="s">
        <v>210</v>
      </c>
      <c r="H16102" t="s">
        <v>109</v>
      </c>
      <c r="I16102">
        <v>10</v>
      </c>
      <c r="J16102">
        <v>1</v>
      </c>
      <c r="K16102">
        <v>8551</v>
      </c>
      <c r="L16102" t="s">
        <v>471</v>
      </c>
      <c r="M16102" s="2">
        <f>+Table3[[#This Row],[CHW]]/Table3[[#This Row],[Count of Airbill Number]]</f>
        <v>10</v>
      </c>
    </row>
    <row r="16103" spans="2:13">
      <c r="B16103" t="s">
        <v>20</v>
      </c>
      <c r="C16103" t="s">
        <v>472</v>
      </c>
      <c r="D16103" t="s">
        <v>22</v>
      </c>
      <c r="E16103" t="s">
        <v>778</v>
      </c>
      <c r="F16103" t="s">
        <v>778</v>
      </c>
      <c r="G16103" t="s">
        <v>393</v>
      </c>
      <c r="H16103" t="s">
        <v>233</v>
      </c>
      <c r="I16103">
        <v>10</v>
      </c>
      <c r="J16103">
        <v>1</v>
      </c>
      <c r="K16103">
        <v>8552</v>
      </c>
      <c r="L16103" t="s">
        <v>471</v>
      </c>
      <c r="M16103" s="2">
        <f>+Table3[[#This Row],[CHW]]/Table3[[#This Row],[Count of Airbill Number]]</f>
        <v>10</v>
      </c>
    </row>
    <row r="16104" spans="2:13">
      <c r="B16104" t="s">
        <v>20</v>
      </c>
      <c r="C16104" t="s">
        <v>472</v>
      </c>
      <c r="D16104" t="s">
        <v>22</v>
      </c>
      <c r="E16104" t="s">
        <v>778</v>
      </c>
      <c r="F16104" t="s">
        <v>777</v>
      </c>
      <c r="G16104" t="s">
        <v>393</v>
      </c>
      <c r="H16104" t="s">
        <v>179</v>
      </c>
      <c r="I16104">
        <v>10</v>
      </c>
      <c r="J16104">
        <v>1</v>
      </c>
      <c r="K16104">
        <v>8553</v>
      </c>
      <c r="L16104" t="s">
        <v>471</v>
      </c>
      <c r="M16104" s="2">
        <f>+Table3[[#This Row],[CHW]]/Table3[[#This Row],[Count of Airbill Number]]</f>
        <v>10</v>
      </c>
    </row>
    <row r="16105" spans="2:13">
      <c r="B16105" t="s">
        <v>20</v>
      </c>
      <c r="C16105" t="s">
        <v>472</v>
      </c>
      <c r="D16105" t="s">
        <v>22</v>
      </c>
      <c r="E16105" t="s">
        <v>777</v>
      </c>
      <c r="F16105" t="s">
        <v>777</v>
      </c>
      <c r="G16105" t="s">
        <v>179</v>
      </c>
      <c r="H16105" t="s">
        <v>106</v>
      </c>
      <c r="I16105">
        <v>10</v>
      </c>
      <c r="J16105">
        <v>1</v>
      </c>
      <c r="K16105">
        <v>8554</v>
      </c>
      <c r="L16105" t="s">
        <v>471</v>
      </c>
      <c r="M16105" s="2">
        <f>+Table3[[#This Row],[CHW]]/Table3[[#This Row],[Count of Airbill Number]]</f>
        <v>10</v>
      </c>
    </row>
    <row r="16106" spans="2:13">
      <c r="B16106" t="s">
        <v>20</v>
      </c>
      <c r="C16106" t="s">
        <v>472</v>
      </c>
      <c r="D16106" t="s">
        <v>22</v>
      </c>
      <c r="E16106" t="s">
        <v>777</v>
      </c>
      <c r="F16106" t="s">
        <v>776</v>
      </c>
      <c r="G16106" t="s">
        <v>374</v>
      </c>
      <c r="H16106" t="s">
        <v>122</v>
      </c>
      <c r="I16106">
        <v>10</v>
      </c>
      <c r="J16106">
        <v>1</v>
      </c>
      <c r="K16106">
        <v>8555</v>
      </c>
      <c r="L16106" t="s">
        <v>471</v>
      </c>
      <c r="M16106" s="2">
        <f>+Table3[[#This Row],[CHW]]/Table3[[#This Row],[Count of Airbill Number]]</f>
        <v>10</v>
      </c>
    </row>
    <row r="16107" spans="2:13">
      <c r="B16107" t="s">
        <v>20</v>
      </c>
      <c r="C16107" t="s">
        <v>472</v>
      </c>
      <c r="D16107" t="s">
        <v>22</v>
      </c>
      <c r="E16107" t="s">
        <v>776</v>
      </c>
      <c r="F16107" t="s">
        <v>776</v>
      </c>
      <c r="G16107" t="s">
        <v>47</v>
      </c>
      <c r="H16107" t="s">
        <v>31</v>
      </c>
      <c r="I16107">
        <v>10</v>
      </c>
      <c r="J16107">
        <v>1</v>
      </c>
      <c r="K16107">
        <v>8556</v>
      </c>
      <c r="L16107" t="s">
        <v>471</v>
      </c>
      <c r="M16107" s="2">
        <f>+Table3[[#This Row],[CHW]]/Table3[[#This Row],[Count of Airbill Number]]</f>
        <v>10</v>
      </c>
    </row>
    <row r="16108" spans="2:13">
      <c r="B16108" t="s">
        <v>20</v>
      </c>
      <c r="C16108" t="s">
        <v>472</v>
      </c>
      <c r="D16108" t="s">
        <v>22</v>
      </c>
      <c r="E16108" t="s">
        <v>777</v>
      </c>
      <c r="F16108" t="s">
        <v>777</v>
      </c>
      <c r="G16108" t="s">
        <v>55</v>
      </c>
      <c r="H16108" t="s">
        <v>38</v>
      </c>
      <c r="I16108">
        <v>10</v>
      </c>
      <c r="J16108">
        <v>1</v>
      </c>
      <c r="K16108">
        <v>8557</v>
      </c>
      <c r="L16108" t="s">
        <v>471</v>
      </c>
      <c r="M16108" s="2">
        <f>+Table3[[#This Row],[CHW]]/Table3[[#This Row],[Count of Airbill Number]]</f>
        <v>10</v>
      </c>
    </row>
    <row r="16109" spans="2:13">
      <c r="B16109" t="s">
        <v>20</v>
      </c>
      <c r="C16109" t="s">
        <v>472</v>
      </c>
      <c r="D16109" t="s">
        <v>22</v>
      </c>
      <c r="E16109" t="s">
        <v>777</v>
      </c>
      <c r="F16109" t="s">
        <v>777</v>
      </c>
      <c r="G16109" t="s">
        <v>55</v>
      </c>
      <c r="H16109" t="s">
        <v>274</v>
      </c>
      <c r="I16109">
        <v>10</v>
      </c>
      <c r="J16109">
        <v>1</v>
      </c>
      <c r="K16109">
        <v>8558</v>
      </c>
      <c r="L16109" t="s">
        <v>471</v>
      </c>
      <c r="M16109" s="2">
        <f>+Table3[[#This Row],[CHW]]/Table3[[#This Row],[Count of Airbill Number]]</f>
        <v>10</v>
      </c>
    </row>
    <row r="16110" spans="2:13">
      <c r="B16110" t="s">
        <v>20</v>
      </c>
      <c r="C16110" t="s">
        <v>472</v>
      </c>
      <c r="D16110" t="s">
        <v>22</v>
      </c>
      <c r="E16110" t="s">
        <v>777</v>
      </c>
      <c r="F16110" t="s">
        <v>777</v>
      </c>
      <c r="G16110" t="s">
        <v>55</v>
      </c>
      <c r="H16110" t="s">
        <v>711</v>
      </c>
      <c r="I16110">
        <v>10</v>
      </c>
      <c r="J16110">
        <v>1</v>
      </c>
      <c r="K16110">
        <v>8559</v>
      </c>
      <c r="L16110" t="s">
        <v>471</v>
      </c>
      <c r="M16110" s="2">
        <f>+Table3[[#This Row],[CHW]]/Table3[[#This Row],[Count of Airbill Number]]</f>
        <v>10</v>
      </c>
    </row>
    <row r="16111" spans="2:13">
      <c r="B16111" t="s">
        <v>20</v>
      </c>
      <c r="C16111" t="s">
        <v>472</v>
      </c>
      <c r="D16111" t="s">
        <v>22</v>
      </c>
      <c r="E16111" t="s">
        <v>776</v>
      </c>
      <c r="F16111" t="s">
        <v>776</v>
      </c>
      <c r="G16111" t="s">
        <v>108</v>
      </c>
      <c r="H16111" t="s">
        <v>85</v>
      </c>
      <c r="I16111">
        <v>10</v>
      </c>
      <c r="J16111">
        <v>1</v>
      </c>
      <c r="K16111">
        <v>8560</v>
      </c>
      <c r="L16111" t="s">
        <v>471</v>
      </c>
      <c r="M16111" s="2">
        <f>+Table3[[#This Row],[CHW]]/Table3[[#This Row],[Count of Airbill Number]]</f>
        <v>10</v>
      </c>
    </row>
    <row r="16112" spans="2:13">
      <c r="B16112" t="s">
        <v>20</v>
      </c>
      <c r="C16112" t="s">
        <v>472</v>
      </c>
      <c r="D16112" t="s">
        <v>22</v>
      </c>
      <c r="E16112" t="s">
        <v>777</v>
      </c>
      <c r="F16112" t="s">
        <v>776</v>
      </c>
      <c r="G16112" t="s">
        <v>290</v>
      </c>
      <c r="H16112" t="s">
        <v>751</v>
      </c>
      <c r="I16112">
        <v>10</v>
      </c>
      <c r="J16112">
        <v>1</v>
      </c>
      <c r="K16112">
        <v>8561</v>
      </c>
      <c r="L16112" t="s">
        <v>471</v>
      </c>
      <c r="M16112" s="2">
        <f>+Table3[[#This Row],[CHW]]/Table3[[#This Row],[Count of Airbill Number]]</f>
        <v>10</v>
      </c>
    </row>
    <row r="16113" spans="2:13">
      <c r="B16113" t="s">
        <v>20</v>
      </c>
      <c r="C16113" t="s">
        <v>472</v>
      </c>
      <c r="D16113" t="s">
        <v>22</v>
      </c>
      <c r="E16113" t="s">
        <v>776</v>
      </c>
      <c r="F16113" t="s">
        <v>776</v>
      </c>
      <c r="G16113" t="s">
        <v>133</v>
      </c>
      <c r="H16113" t="s">
        <v>37</v>
      </c>
      <c r="I16113">
        <v>10</v>
      </c>
      <c r="J16113">
        <v>1</v>
      </c>
      <c r="K16113">
        <v>8562</v>
      </c>
      <c r="L16113" t="s">
        <v>471</v>
      </c>
      <c r="M16113" s="2">
        <f>+Table3[[#This Row],[CHW]]/Table3[[#This Row],[Count of Airbill Number]]</f>
        <v>10</v>
      </c>
    </row>
    <row r="16114" spans="2:13">
      <c r="B16114" t="s">
        <v>20</v>
      </c>
      <c r="C16114" t="s">
        <v>472</v>
      </c>
      <c r="D16114" t="s">
        <v>22</v>
      </c>
      <c r="E16114" t="s">
        <v>776</v>
      </c>
      <c r="F16114" t="s">
        <v>776</v>
      </c>
      <c r="G16114" t="s">
        <v>80</v>
      </c>
      <c r="H16114" t="s">
        <v>31</v>
      </c>
      <c r="I16114">
        <v>10</v>
      </c>
      <c r="J16114">
        <v>1</v>
      </c>
      <c r="K16114">
        <v>8563</v>
      </c>
      <c r="L16114" t="s">
        <v>471</v>
      </c>
      <c r="M16114" s="2">
        <f>+Table3[[#This Row],[CHW]]/Table3[[#This Row],[Count of Airbill Number]]</f>
        <v>10</v>
      </c>
    </row>
    <row r="16115" spans="2:13">
      <c r="B16115" t="s">
        <v>20</v>
      </c>
      <c r="C16115" t="s">
        <v>472</v>
      </c>
      <c r="D16115" t="s">
        <v>22</v>
      </c>
      <c r="E16115" t="s">
        <v>776</v>
      </c>
      <c r="F16115" t="s">
        <v>776</v>
      </c>
      <c r="G16115" t="s">
        <v>41</v>
      </c>
      <c r="H16115" t="s">
        <v>177</v>
      </c>
      <c r="I16115">
        <v>10</v>
      </c>
      <c r="J16115">
        <v>1</v>
      </c>
      <c r="K16115">
        <v>8564</v>
      </c>
      <c r="L16115" t="s">
        <v>471</v>
      </c>
      <c r="M16115" s="2">
        <f>+Table3[[#This Row],[CHW]]/Table3[[#This Row],[Count of Airbill Number]]</f>
        <v>10</v>
      </c>
    </row>
    <row r="16116" spans="2:13">
      <c r="B16116" t="s">
        <v>20</v>
      </c>
      <c r="C16116" t="s">
        <v>472</v>
      </c>
      <c r="D16116" t="s">
        <v>22</v>
      </c>
      <c r="E16116" t="s">
        <v>778</v>
      </c>
      <c r="F16116" t="s">
        <v>778</v>
      </c>
      <c r="G16116" t="s">
        <v>150</v>
      </c>
      <c r="H16116" t="s">
        <v>752</v>
      </c>
      <c r="I16116">
        <v>10</v>
      </c>
      <c r="J16116">
        <v>1</v>
      </c>
      <c r="K16116">
        <v>8565</v>
      </c>
      <c r="L16116" t="s">
        <v>471</v>
      </c>
      <c r="M16116" s="2">
        <f>+Table3[[#This Row],[CHW]]/Table3[[#This Row],[Count of Airbill Number]]</f>
        <v>10</v>
      </c>
    </row>
    <row r="16117" spans="2:13">
      <c r="B16117" t="s">
        <v>20</v>
      </c>
      <c r="C16117" t="s">
        <v>472</v>
      </c>
      <c r="D16117" t="s">
        <v>22</v>
      </c>
      <c r="E16117" t="s">
        <v>776</v>
      </c>
      <c r="F16117" t="s">
        <v>776</v>
      </c>
      <c r="G16117" t="s">
        <v>71</v>
      </c>
      <c r="H16117" t="s">
        <v>178</v>
      </c>
      <c r="I16117">
        <v>10</v>
      </c>
      <c r="J16117">
        <v>1</v>
      </c>
      <c r="K16117">
        <v>8566</v>
      </c>
      <c r="L16117" t="s">
        <v>471</v>
      </c>
      <c r="M16117" s="2">
        <f>+Table3[[#This Row],[CHW]]/Table3[[#This Row],[Count of Airbill Number]]</f>
        <v>10</v>
      </c>
    </row>
    <row r="16118" spans="2:13">
      <c r="B16118" t="s">
        <v>20</v>
      </c>
      <c r="C16118" t="s">
        <v>472</v>
      </c>
      <c r="D16118" t="s">
        <v>22</v>
      </c>
      <c r="E16118" t="s">
        <v>778</v>
      </c>
      <c r="F16118" t="s">
        <v>778</v>
      </c>
      <c r="G16118" t="s">
        <v>548</v>
      </c>
      <c r="H16118" t="s">
        <v>150</v>
      </c>
      <c r="I16118">
        <v>10</v>
      </c>
      <c r="J16118">
        <v>2</v>
      </c>
      <c r="K16118">
        <v>8567</v>
      </c>
      <c r="L16118" t="s">
        <v>471</v>
      </c>
      <c r="M16118" s="2">
        <f>+Table3[[#This Row],[CHW]]/Table3[[#This Row],[Count of Airbill Number]]</f>
        <v>5</v>
      </c>
    </row>
    <row r="16119" spans="2:13">
      <c r="B16119" t="s">
        <v>20</v>
      </c>
      <c r="C16119" t="s">
        <v>472</v>
      </c>
      <c r="D16119" t="s">
        <v>22</v>
      </c>
      <c r="E16119" t="s">
        <v>777</v>
      </c>
      <c r="F16119" t="s">
        <v>776</v>
      </c>
      <c r="G16119" t="s">
        <v>501</v>
      </c>
      <c r="H16119" t="s">
        <v>37</v>
      </c>
      <c r="I16119">
        <v>10</v>
      </c>
      <c r="J16119">
        <v>1</v>
      </c>
      <c r="K16119">
        <v>8568</v>
      </c>
      <c r="L16119" t="s">
        <v>471</v>
      </c>
      <c r="M16119" s="2">
        <f>+Table3[[#This Row],[CHW]]/Table3[[#This Row],[Count of Airbill Number]]</f>
        <v>10</v>
      </c>
    </row>
    <row r="16120" spans="2:13">
      <c r="B16120" t="s">
        <v>20</v>
      </c>
      <c r="C16120" t="s">
        <v>472</v>
      </c>
      <c r="D16120" t="s">
        <v>22</v>
      </c>
      <c r="E16120" t="s">
        <v>778</v>
      </c>
      <c r="F16120" t="s">
        <v>776</v>
      </c>
      <c r="G16120" t="s">
        <v>173</v>
      </c>
      <c r="H16120" t="s">
        <v>85</v>
      </c>
      <c r="I16120">
        <v>10</v>
      </c>
      <c r="J16120">
        <v>1</v>
      </c>
      <c r="K16120">
        <v>8569</v>
      </c>
      <c r="L16120" t="s">
        <v>471</v>
      </c>
      <c r="M16120" s="2">
        <f>+Table3[[#This Row],[CHW]]/Table3[[#This Row],[Count of Airbill Number]]</f>
        <v>10</v>
      </c>
    </row>
    <row r="16121" spans="2:13">
      <c r="B16121" t="s">
        <v>20</v>
      </c>
      <c r="C16121" t="s">
        <v>472</v>
      </c>
      <c r="D16121" t="s">
        <v>22</v>
      </c>
      <c r="E16121" t="s">
        <v>778</v>
      </c>
      <c r="F16121" t="s">
        <v>776</v>
      </c>
      <c r="G16121" t="s">
        <v>507</v>
      </c>
      <c r="H16121" t="s">
        <v>37</v>
      </c>
      <c r="I16121">
        <v>10</v>
      </c>
      <c r="J16121">
        <v>1</v>
      </c>
      <c r="K16121">
        <v>8570</v>
      </c>
      <c r="L16121" t="s">
        <v>471</v>
      </c>
      <c r="M16121" s="2">
        <f>+Table3[[#This Row],[CHW]]/Table3[[#This Row],[Count of Airbill Number]]</f>
        <v>10</v>
      </c>
    </row>
    <row r="16122" spans="2:13">
      <c r="B16122" t="s">
        <v>20</v>
      </c>
      <c r="C16122" t="s">
        <v>472</v>
      </c>
      <c r="D16122" t="s">
        <v>22</v>
      </c>
      <c r="E16122" t="s">
        <v>776</v>
      </c>
      <c r="F16122" t="s">
        <v>776</v>
      </c>
      <c r="G16122" t="s">
        <v>24</v>
      </c>
      <c r="H16122" t="s">
        <v>183</v>
      </c>
      <c r="I16122">
        <v>10</v>
      </c>
      <c r="J16122">
        <v>1</v>
      </c>
      <c r="K16122">
        <v>8571</v>
      </c>
      <c r="L16122" t="s">
        <v>471</v>
      </c>
      <c r="M16122" s="2">
        <f>+Table3[[#This Row],[CHW]]/Table3[[#This Row],[Count of Airbill Number]]</f>
        <v>10</v>
      </c>
    </row>
    <row r="16123" spans="2:13">
      <c r="B16123" t="s">
        <v>20</v>
      </c>
      <c r="C16123" t="s">
        <v>472</v>
      </c>
      <c r="D16123" t="s">
        <v>22</v>
      </c>
      <c r="E16123" t="s">
        <v>776</v>
      </c>
      <c r="F16123" t="s">
        <v>776</v>
      </c>
      <c r="G16123" t="s">
        <v>102</v>
      </c>
      <c r="H16123" t="s">
        <v>48</v>
      </c>
      <c r="I16123">
        <v>10</v>
      </c>
      <c r="J16123">
        <v>1</v>
      </c>
      <c r="K16123">
        <v>8572</v>
      </c>
      <c r="L16123" t="s">
        <v>471</v>
      </c>
      <c r="M16123" s="2">
        <f>+Table3[[#This Row],[CHW]]/Table3[[#This Row],[Count of Airbill Number]]</f>
        <v>10</v>
      </c>
    </row>
    <row r="16124" spans="2:13">
      <c r="B16124" t="s">
        <v>20</v>
      </c>
      <c r="C16124" t="s">
        <v>472</v>
      </c>
      <c r="D16124" t="s">
        <v>22</v>
      </c>
      <c r="E16124" t="s">
        <v>776</v>
      </c>
      <c r="F16124" t="s">
        <v>776</v>
      </c>
      <c r="G16124" t="s">
        <v>102</v>
      </c>
      <c r="H16124" t="s">
        <v>32</v>
      </c>
      <c r="I16124">
        <v>10</v>
      </c>
      <c r="J16124">
        <v>1</v>
      </c>
      <c r="K16124">
        <v>8573</v>
      </c>
      <c r="L16124" t="s">
        <v>471</v>
      </c>
      <c r="M16124" s="2">
        <f>+Table3[[#This Row],[CHW]]/Table3[[#This Row],[Count of Airbill Number]]</f>
        <v>10</v>
      </c>
    </row>
    <row r="16125" spans="2:13">
      <c r="B16125" t="s">
        <v>20</v>
      </c>
      <c r="C16125" t="s">
        <v>472</v>
      </c>
      <c r="D16125" t="s">
        <v>22</v>
      </c>
      <c r="E16125" t="s">
        <v>777</v>
      </c>
      <c r="F16125" t="s">
        <v>777</v>
      </c>
      <c r="G16125" t="s">
        <v>274</v>
      </c>
      <c r="H16125" t="s">
        <v>205</v>
      </c>
      <c r="I16125">
        <v>10</v>
      </c>
      <c r="J16125">
        <v>1</v>
      </c>
      <c r="K16125">
        <v>8574</v>
      </c>
      <c r="L16125" t="s">
        <v>471</v>
      </c>
      <c r="M16125" s="2">
        <f>+Table3[[#This Row],[CHW]]/Table3[[#This Row],[Count of Airbill Number]]</f>
        <v>10</v>
      </c>
    </row>
    <row r="16126" spans="2:13">
      <c r="B16126" t="s">
        <v>20</v>
      </c>
      <c r="C16126" t="s">
        <v>472</v>
      </c>
      <c r="D16126" t="s">
        <v>22</v>
      </c>
      <c r="E16126" t="s">
        <v>777</v>
      </c>
      <c r="F16126" t="s">
        <v>777</v>
      </c>
      <c r="G16126" t="s">
        <v>274</v>
      </c>
      <c r="H16126" t="s">
        <v>690</v>
      </c>
      <c r="I16126">
        <v>10</v>
      </c>
      <c r="J16126">
        <v>1</v>
      </c>
      <c r="K16126">
        <v>8575</v>
      </c>
      <c r="L16126" t="s">
        <v>471</v>
      </c>
      <c r="M16126" s="2">
        <f>+Table3[[#This Row],[CHW]]/Table3[[#This Row],[Count of Airbill Number]]</f>
        <v>10</v>
      </c>
    </row>
    <row r="16127" spans="2:13">
      <c r="B16127" t="s">
        <v>20</v>
      </c>
      <c r="C16127" t="s">
        <v>472</v>
      </c>
      <c r="D16127" t="s">
        <v>22</v>
      </c>
      <c r="E16127" t="s">
        <v>776</v>
      </c>
      <c r="F16127" t="s">
        <v>776</v>
      </c>
      <c r="G16127" t="s">
        <v>48</v>
      </c>
      <c r="H16127" t="s">
        <v>24</v>
      </c>
      <c r="I16127">
        <v>10</v>
      </c>
      <c r="J16127">
        <v>1</v>
      </c>
      <c r="K16127">
        <v>8576</v>
      </c>
      <c r="L16127" t="s">
        <v>471</v>
      </c>
      <c r="M16127" s="2">
        <f>+Table3[[#This Row],[CHW]]/Table3[[#This Row],[Count of Airbill Number]]</f>
        <v>10</v>
      </c>
    </row>
    <row r="16128" spans="2:13">
      <c r="B16128" t="s">
        <v>20</v>
      </c>
      <c r="C16128" t="s">
        <v>472</v>
      </c>
      <c r="D16128" t="s">
        <v>22</v>
      </c>
      <c r="E16128" t="s">
        <v>776</v>
      </c>
      <c r="F16128" t="s">
        <v>776</v>
      </c>
      <c r="G16128" t="s">
        <v>40</v>
      </c>
      <c r="H16128" t="s">
        <v>89</v>
      </c>
      <c r="I16128">
        <v>10</v>
      </c>
      <c r="J16128">
        <v>1</v>
      </c>
      <c r="K16128">
        <v>8577</v>
      </c>
      <c r="L16128" t="s">
        <v>471</v>
      </c>
      <c r="M16128" s="2">
        <f>+Table3[[#This Row],[CHW]]/Table3[[#This Row],[Count of Airbill Number]]</f>
        <v>10</v>
      </c>
    </row>
    <row r="16129" spans="2:13">
      <c r="B16129" t="s">
        <v>20</v>
      </c>
      <c r="C16129" t="s">
        <v>472</v>
      </c>
      <c r="D16129" t="s">
        <v>22</v>
      </c>
      <c r="E16129" t="s">
        <v>778</v>
      </c>
      <c r="F16129" t="s">
        <v>777</v>
      </c>
      <c r="G16129" t="s">
        <v>171</v>
      </c>
      <c r="H16129" t="s">
        <v>55</v>
      </c>
      <c r="I16129">
        <v>10</v>
      </c>
      <c r="J16129">
        <v>1</v>
      </c>
      <c r="K16129">
        <v>8578</v>
      </c>
      <c r="L16129" t="s">
        <v>471</v>
      </c>
      <c r="M16129" s="2">
        <f>+Table3[[#This Row],[CHW]]/Table3[[#This Row],[Count of Airbill Number]]</f>
        <v>10</v>
      </c>
    </row>
    <row r="16130" spans="2:13">
      <c r="B16130" t="s">
        <v>20</v>
      </c>
      <c r="C16130" t="s">
        <v>472</v>
      </c>
      <c r="D16130" t="s">
        <v>22</v>
      </c>
      <c r="E16130" t="s">
        <v>778</v>
      </c>
      <c r="F16130" t="s">
        <v>778</v>
      </c>
      <c r="G16130" t="s">
        <v>171</v>
      </c>
      <c r="H16130" t="s">
        <v>475</v>
      </c>
      <c r="I16130">
        <v>10</v>
      </c>
      <c r="J16130">
        <v>1</v>
      </c>
      <c r="K16130">
        <v>8579</v>
      </c>
      <c r="L16130" t="s">
        <v>471</v>
      </c>
      <c r="M16130" s="2">
        <f>+Table3[[#This Row],[CHW]]/Table3[[#This Row],[Count of Airbill Number]]</f>
        <v>10</v>
      </c>
    </row>
    <row r="16131" spans="2:13">
      <c r="B16131" t="s">
        <v>20</v>
      </c>
      <c r="C16131" t="s">
        <v>472</v>
      </c>
      <c r="D16131" t="s">
        <v>22</v>
      </c>
      <c r="E16131" t="s">
        <v>778</v>
      </c>
      <c r="F16131" t="s">
        <v>778</v>
      </c>
      <c r="G16131" t="s">
        <v>171</v>
      </c>
      <c r="H16131" t="s">
        <v>248</v>
      </c>
      <c r="I16131">
        <v>10</v>
      </c>
      <c r="J16131">
        <v>1</v>
      </c>
      <c r="K16131">
        <v>8580</v>
      </c>
      <c r="L16131" t="s">
        <v>471</v>
      </c>
      <c r="M16131" s="2">
        <f>+Table3[[#This Row],[CHW]]/Table3[[#This Row],[Count of Airbill Number]]</f>
        <v>10</v>
      </c>
    </row>
    <row r="16132" spans="2:13">
      <c r="B16132" t="s">
        <v>20</v>
      </c>
      <c r="C16132" t="s">
        <v>472</v>
      </c>
      <c r="D16132" t="s">
        <v>22</v>
      </c>
      <c r="E16132" t="s">
        <v>778</v>
      </c>
      <c r="F16132" t="s">
        <v>778</v>
      </c>
      <c r="G16132" t="s">
        <v>304</v>
      </c>
      <c r="H16132" t="s">
        <v>173</v>
      </c>
      <c r="I16132">
        <v>10</v>
      </c>
      <c r="J16132">
        <v>1</v>
      </c>
      <c r="K16132">
        <v>8581</v>
      </c>
      <c r="L16132" t="s">
        <v>471</v>
      </c>
      <c r="M16132" s="2">
        <f>+Table3[[#This Row],[CHW]]/Table3[[#This Row],[Count of Airbill Number]]</f>
        <v>10</v>
      </c>
    </row>
    <row r="16133" spans="2:13">
      <c r="B16133" t="s">
        <v>20</v>
      </c>
      <c r="C16133" t="s">
        <v>472</v>
      </c>
      <c r="D16133" t="s">
        <v>22</v>
      </c>
      <c r="E16133" t="s">
        <v>778</v>
      </c>
      <c r="F16133" t="s">
        <v>778</v>
      </c>
      <c r="G16133" t="s">
        <v>304</v>
      </c>
      <c r="H16133" t="s">
        <v>86</v>
      </c>
      <c r="I16133">
        <v>10</v>
      </c>
      <c r="J16133">
        <v>1</v>
      </c>
      <c r="K16133">
        <v>8582</v>
      </c>
      <c r="L16133" t="s">
        <v>471</v>
      </c>
      <c r="M16133" s="2">
        <f>+Table3[[#This Row],[CHW]]/Table3[[#This Row],[Count of Airbill Number]]</f>
        <v>10</v>
      </c>
    </row>
    <row r="16134" spans="2:13">
      <c r="B16134" t="s">
        <v>20</v>
      </c>
      <c r="C16134" t="s">
        <v>472</v>
      </c>
      <c r="D16134" t="s">
        <v>22</v>
      </c>
      <c r="E16134" t="s">
        <v>776</v>
      </c>
      <c r="F16134" t="s">
        <v>778</v>
      </c>
      <c r="G16134" t="s">
        <v>31</v>
      </c>
      <c r="H16134" t="s">
        <v>62</v>
      </c>
      <c r="I16134">
        <v>10</v>
      </c>
      <c r="J16134">
        <v>1</v>
      </c>
      <c r="K16134">
        <v>8583</v>
      </c>
      <c r="L16134" t="s">
        <v>471</v>
      </c>
      <c r="M16134" s="2">
        <f>+Table3[[#This Row],[CHW]]/Table3[[#This Row],[Count of Airbill Number]]</f>
        <v>10</v>
      </c>
    </row>
    <row r="16135" spans="2:13">
      <c r="B16135" t="s">
        <v>20</v>
      </c>
      <c r="C16135" t="s">
        <v>472</v>
      </c>
      <c r="D16135" t="s">
        <v>22</v>
      </c>
      <c r="E16135" t="s">
        <v>776</v>
      </c>
      <c r="F16135" t="s">
        <v>776</v>
      </c>
      <c r="G16135" t="s">
        <v>31</v>
      </c>
      <c r="H16135" t="s">
        <v>43</v>
      </c>
      <c r="I16135">
        <v>10</v>
      </c>
      <c r="J16135">
        <v>1</v>
      </c>
      <c r="K16135">
        <v>8584</v>
      </c>
      <c r="L16135" t="s">
        <v>471</v>
      </c>
      <c r="M16135" s="2">
        <f>+Table3[[#This Row],[CHW]]/Table3[[#This Row],[Count of Airbill Number]]</f>
        <v>10</v>
      </c>
    </row>
    <row r="16136" spans="2:13">
      <c r="B16136" t="s">
        <v>20</v>
      </c>
      <c r="C16136" t="s">
        <v>472</v>
      </c>
      <c r="D16136" t="s">
        <v>22</v>
      </c>
      <c r="E16136" t="s">
        <v>778</v>
      </c>
      <c r="F16136" t="s">
        <v>776</v>
      </c>
      <c r="G16136" t="s">
        <v>153</v>
      </c>
      <c r="H16136" t="s">
        <v>674</v>
      </c>
      <c r="I16136">
        <v>10</v>
      </c>
      <c r="J16136">
        <v>1</v>
      </c>
      <c r="K16136">
        <v>8585</v>
      </c>
      <c r="L16136" t="s">
        <v>471</v>
      </c>
      <c r="M16136" s="2">
        <f>+Table3[[#This Row],[CHW]]/Table3[[#This Row],[Count of Airbill Number]]</f>
        <v>10</v>
      </c>
    </row>
    <row r="16137" spans="2:13">
      <c r="B16137" t="s">
        <v>20</v>
      </c>
      <c r="C16137" t="s">
        <v>472</v>
      </c>
      <c r="D16137" t="s">
        <v>22</v>
      </c>
      <c r="E16137" t="s">
        <v>776</v>
      </c>
      <c r="F16137" t="s">
        <v>778</v>
      </c>
      <c r="G16137" t="s">
        <v>639</v>
      </c>
      <c r="H16137" t="s">
        <v>62</v>
      </c>
      <c r="I16137">
        <v>10</v>
      </c>
      <c r="J16137">
        <v>1</v>
      </c>
      <c r="K16137">
        <v>8586</v>
      </c>
      <c r="L16137" t="s">
        <v>471</v>
      </c>
      <c r="M16137" s="2">
        <f>+Table3[[#This Row],[CHW]]/Table3[[#This Row],[Count of Airbill Number]]</f>
        <v>10</v>
      </c>
    </row>
    <row r="16138" spans="2:13">
      <c r="B16138" t="s">
        <v>20</v>
      </c>
      <c r="C16138" t="s">
        <v>472</v>
      </c>
      <c r="D16138" t="s">
        <v>22</v>
      </c>
      <c r="E16138" t="s">
        <v>776</v>
      </c>
      <c r="F16138" t="s">
        <v>776</v>
      </c>
      <c r="G16138" t="s">
        <v>61</v>
      </c>
      <c r="H16138" t="s">
        <v>37</v>
      </c>
      <c r="I16138">
        <v>10</v>
      </c>
      <c r="J16138">
        <v>1</v>
      </c>
      <c r="K16138">
        <v>8587</v>
      </c>
      <c r="L16138" t="s">
        <v>471</v>
      </c>
      <c r="M16138" s="2">
        <f>+Table3[[#This Row],[CHW]]/Table3[[#This Row],[Count of Airbill Number]]</f>
        <v>10</v>
      </c>
    </row>
    <row r="16139" spans="2:13">
      <c r="B16139" t="s">
        <v>20</v>
      </c>
      <c r="C16139" t="s">
        <v>472</v>
      </c>
      <c r="D16139" t="s">
        <v>22</v>
      </c>
      <c r="E16139" t="s">
        <v>778</v>
      </c>
      <c r="F16139" t="s">
        <v>777</v>
      </c>
      <c r="G16139" t="s">
        <v>51</v>
      </c>
      <c r="H16139" t="s">
        <v>121</v>
      </c>
      <c r="I16139">
        <v>10</v>
      </c>
      <c r="J16139">
        <v>1</v>
      </c>
      <c r="K16139">
        <v>8588</v>
      </c>
      <c r="L16139" t="s">
        <v>471</v>
      </c>
      <c r="M16139" s="2">
        <f>+Table3[[#This Row],[CHW]]/Table3[[#This Row],[Count of Airbill Number]]</f>
        <v>10</v>
      </c>
    </row>
    <row r="16140" spans="2:13">
      <c r="B16140" t="s">
        <v>20</v>
      </c>
      <c r="C16140" t="s">
        <v>472</v>
      </c>
      <c r="D16140" t="s">
        <v>22</v>
      </c>
      <c r="E16140" t="s">
        <v>778</v>
      </c>
      <c r="F16140" t="s">
        <v>776</v>
      </c>
      <c r="G16140" t="s">
        <v>51</v>
      </c>
      <c r="H16140" t="s">
        <v>187</v>
      </c>
      <c r="I16140">
        <v>10</v>
      </c>
      <c r="J16140">
        <v>1</v>
      </c>
      <c r="K16140">
        <v>8589</v>
      </c>
      <c r="L16140" t="s">
        <v>471</v>
      </c>
      <c r="M16140" s="2">
        <f>+Table3[[#This Row],[CHW]]/Table3[[#This Row],[Count of Airbill Number]]</f>
        <v>10</v>
      </c>
    </row>
    <row r="16141" spans="2:13">
      <c r="B16141" t="s">
        <v>20</v>
      </c>
      <c r="C16141" t="s">
        <v>472</v>
      </c>
      <c r="D16141" t="s">
        <v>22</v>
      </c>
      <c r="E16141" t="s">
        <v>778</v>
      </c>
      <c r="F16141" t="s">
        <v>778</v>
      </c>
      <c r="G16141" t="s">
        <v>521</v>
      </c>
      <c r="H16141" t="s">
        <v>291</v>
      </c>
      <c r="I16141">
        <v>10</v>
      </c>
      <c r="J16141">
        <v>1</v>
      </c>
      <c r="K16141">
        <v>8590</v>
      </c>
      <c r="L16141" t="s">
        <v>471</v>
      </c>
      <c r="M16141" s="2">
        <f>+Table3[[#This Row],[CHW]]/Table3[[#This Row],[Count of Airbill Number]]</f>
        <v>10</v>
      </c>
    </row>
    <row r="16142" spans="2:13">
      <c r="B16142" t="s">
        <v>20</v>
      </c>
      <c r="C16142" t="s">
        <v>472</v>
      </c>
      <c r="D16142" t="s">
        <v>22</v>
      </c>
      <c r="E16142" t="s">
        <v>776</v>
      </c>
      <c r="F16142" t="s">
        <v>776</v>
      </c>
      <c r="G16142" t="s">
        <v>149</v>
      </c>
      <c r="H16142" t="s">
        <v>72</v>
      </c>
      <c r="I16142">
        <v>10</v>
      </c>
      <c r="J16142">
        <v>1</v>
      </c>
      <c r="K16142">
        <v>8591</v>
      </c>
      <c r="L16142" t="s">
        <v>471</v>
      </c>
      <c r="M16142" s="2">
        <f>+Table3[[#This Row],[CHW]]/Table3[[#This Row],[Count of Airbill Number]]</f>
        <v>10</v>
      </c>
    </row>
    <row r="16143" spans="2:13">
      <c r="B16143" t="s">
        <v>20</v>
      </c>
      <c r="C16143" t="s">
        <v>472</v>
      </c>
      <c r="D16143" t="s">
        <v>22</v>
      </c>
      <c r="E16143" t="s">
        <v>776</v>
      </c>
      <c r="F16143" t="s">
        <v>776</v>
      </c>
      <c r="G16143" t="s">
        <v>149</v>
      </c>
      <c r="H16143" t="s">
        <v>85</v>
      </c>
      <c r="I16143">
        <v>10</v>
      </c>
      <c r="J16143">
        <v>1</v>
      </c>
      <c r="K16143">
        <v>8592</v>
      </c>
      <c r="L16143" t="s">
        <v>471</v>
      </c>
      <c r="M16143" s="2">
        <f>+Table3[[#This Row],[CHW]]/Table3[[#This Row],[Count of Airbill Number]]</f>
        <v>10</v>
      </c>
    </row>
    <row r="16144" spans="2:13">
      <c r="B16144" t="s">
        <v>20</v>
      </c>
      <c r="C16144" t="s">
        <v>472</v>
      </c>
      <c r="D16144" t="s">
        <v>22</v>
      </c>
      <c r="E16144" t="s">
        <v>778</v>
      </c>
      <c r="F16144" t="s">
        <v>777</v>
      </c>
      <c r="G16144" t="s">
        <v>269</v>
      </c>
      <c r="H16144" t="s">
        <v>44</v>
      </c>
      <c r="I16144">
        <v>10</v>
      </c>
      <c r="J16144">
        <v>1</v>
      </c>
      <c r="K16144">
        <v>8593</v>
      </c>
      <c r="L16144" t="s">
        <v>471</v>
      </c>
      <c r="M16144" s="2">
        <f>+Table3[[#This Row],[CHW]]/Table3[[#This Row],[Count of Airbill Number]]</f>
        <v>10</v>
      </c>
    </row>
    <row r="16145" spans="2:13">
      <c r="B16145" t="s">
        <v>20</v>
      </c>
      <c r="C16145" t="s">
        <v>472</v>
      </c>
      <c r="D16145" t="s">
        <v>22</v>
      </c>
      <c r="E16145" t="s">
        <v>777</v>
      </c>
      <c r="F16145" t="s">
        <v>777</v>
      </c>
      <c r="G16145" t="s">
        <v>436</v>
      </c>
      <c r="H16145" t="s">
        <v>29</v>
      </c>
      <c r="I16145">
        <v>10</v>
      </c>
      <c r="J16145">
        <v>1</v>
      </c>
      <c r="K16145">
        <v>8594</v>
      </c>
      <c r="L16145" t="s">
        <v>471</v>
      </c>
      <c r="M16145" s="2">
        <f>+Table3[[#This Row],[CHW]]/Table3[[#This Row],[Count of Airbill Number]]</f>
        <v>10</v>
      </c>
    </row>
    <row r="16146" spans="2:13">
      <c r="B16146" t="s">
        <v>20</v>
      </c>
      <c r="C16146" t="s">
        <v>472</v>
      </c>
      <c r="D16146" t="s">
        <v>22</v>
      </c>
      <c r="E16146" t="s">
        <v>777</v>
      </c>
      <c r="F16146" t="s">
        <v>777</v>
      </c>
      <c r="G16146" t="s">
        <v>511</v>
      </c>
      <c r="H16146" t="s">
        <v>55</v>
      </c>
      <c r="I16146">
        <v>10</v>
      </c>
      <c r="J16146">
        <v>2</v>
      </c>
      <c r="K16146">
        <v>8595</v>
      </c>
      <c r="L16146" t="s">
        <v>471</v>
      </c>
      <c r="M16146" s="2">
        <f>+Table3[[#This Row],[CHW]]/Table3[[#This Row],[Count of Airbill Number]]</f>
        <v>5</v>
      </c>
    </row>
    <row r="16147" spans="2:13">
      <c r="B16147" t="s">
        <v>20</v>
      </c>
      <c r="C16147" t="s">
        <v>472</v>
      </c>
      <c r="D16147" t="s">
        <v>22</v>
      </c>
      <c r="E16147" t="s">
        <v>776</v>
      </c>
      <c r="F16147" t="s">
        <v>776</v>
      </c>
      <c r="G16147" t="s">
        <v>130</v>
      </c>
      <c r="H16147" t="s">
        <v>31</v>
      </c>
      <c r="I16147">
        <v>10</v>
      </c>
      <c r="J16147">
        <v>1</v>
      </c>
      <c r="K16147">
        <v>8596</v>
      </c>
      <c r="L16147" t="s">
        <v>471</v>
      </c>
      <c r="M16147" s="2">
        <f>+Table3[[#This Row],[CHW]]/Table3[[#This Row],[Count of Airbill Number]]</f>
        <v>10</v>
      </c>
    </row>
    <row r="16148" spans="2:13">
      <c r="B16148" t="s">
        <v>20</v>
      </c>
      <c r="C16148" t="s">
        <v>472</v>
      </c>
      <c r="D16148" t="s">
        <v>22</v>
      </c>
      <c r="E16148" t="s">
        <v>777</v>
      </c>
      <c r="F16148" t="s">
        <v>777</v>
      </c>
      <c r="G16148" t="s">
        <v>259</v>
      </c>
      <c r="H16148" t="s">
        <v>326</v>
      </c>
      <c r="I16148">
        <v>10</v>
      </c>
      <c r="J16148">
        <v>1</v>
      </c>
      <c r="K16148">
        <v>8597</v>
      </c>
      <c r="L16148" t="s">
        <v>471</v>
      </c>
      <c r="M16148" s="2">
        <f>+Table3[[#This Row],[CHW]]/Table3[[#This Row],[Count of Airbill Number]]</f>
        <v>10</v>
      </c>
    </row>
    <row r="16149" spans="2:13">
      <c r="B16149" t="s">
        <v>20</v>
      </c>
      <c r="C16149" t="s">
        <v>472</v>
      </c>
      <c r="D16149" t="s">
        <v>22</v>
      </c>
      <c r="E16149" t="s">
        <v>776</v>
      </c>
      <c r="F16149" t="s">
        <v>776</v>
      </c>
      <c r="G16149" t="s">
        <v>57</v>
      </c>
      <c r="H16149" t="s">
        <v>103</v>
      </c>
      <c r="I16149">
        <v>10</v>
      </c>
      <c r="J16149">
        <v>1</v>
      </c>
      <c r="K16149">
        <v>8598</v>
      </c>
      <c r="L16149" t="s">
        <v>471</v>
      </c>
      <c r="M16149" s="2">
        <f>+Table3[[#This Row],[CHW]]/Table3[[#This Row],[Count of Airbill Number]]</f>
        <v>10</v>
      </c>
    </row>
    <row r="16150" spans="2:13">
      <c r="B16150" t="s">
        <v>20</v>
      </c>
      <c r="C16150" t="s">
        <v>472</v>
      </c>
      <c r="D16150" t="s">
        <v>22</v>
      </c>
      <c r="E16150" t="s">
        <v>776</v>
      </c>
      <c r="F16150" t="s">
        <v>776</v>
      </c>
      <c r="G16150" t="s">
        <v>57</v>
      </c>
      <c r="H16150" t="s">
        <v>244</v>
      </c>
      <c r="I16150">
        <v>10</v>
      </c>
      <c r="J16150">
        <v>1</v>
      </c>
      <c r="K16150">
        <v>8599</v>
      </c>
      <c r="L16150" t="s">
        <v>471</v>
      </c>
      <c r="M16150" s="2">
        <f>+Table3[[#This Row],[CHW]]/Table3[[#This Row],[Count of Airbill Number]]</f>
        <v>10</v>
      </c>
    </row>
    <row r="16151" spans="2:13">
      <c r="B16151" t="s">
        <v>20</v>
      </c>
      <c r="C16151" t="s">
        <v>472</v>
      </c>
      <c r="D16151" t="s">
        <v>22</v>
      </c>
      <c r="E16151" t="s">
        <v>776</v>
      </c>
      <c r="F16151" t="s">
        <v>776</v>
      </c>
      <c r="G16151" t="s">
        <v>33</v>
      </c>
      <c r="H16151" t="s">
        <v>116</v>
      </c>
      <c r="I16151">
        <v>10</v>
      </c>
      <c r="J16151">
        <v>1</v>
      </c>
      <c r="K16151">
        <v>8600</v>
      </c>
      <c r="L16151" t="s">
        <v>471</v>
      </c>
      <c r="M16151" s="2">
        <f>+Table3[[#This Row],[CHW]]/Table3[[#This Row],[Count of Airbill Number]]</f>
        <v>10</v>
      </c>
    </row>
    <row r="16152" spans="2:13">
      <c r="B16152" t="s">
        <v>20</v>
      </c>
      <c r="C16152" t="s">
        <v>472</v>
      </c>
      <c r="D16152" t="s">
        <v>22</v>
      </c>
      <c r="E16152" t="s">
        <v>776</v>
      </c>
      <c r="F16152" t="s">
        <v>776</v>
      </c>
      <c r="G16152" t="s">
        <v>33</v>
      </c>
      <c r="H16152" t="s">
        <v>189</v>
      </c>
      <c r="I16152">
        <v>10</v>
      </c>
      <c r="J16152">
        <v>1</v>
      </c>
      <c r="K16152">
        <v>8601</v>
      </c>
      <c r="L16152" t="s">
        <v>471</v>
      </c>
      <c r="M16152" s="2">
        <f>+Table3[[#This Row],[CHW]]/Table3[[#This Row],[Count of Airbill Number]]</f>
        <v>10</v>
      </c>
    </row>
    <row r="16153" spans="2:13">
      <c r="B16153" t="s">
        <v>20</v>
      </c>
      <c r="C16153" t="s">
        <v>472</v>
      </c>
      <c r="D16153" t="s">
        <v>22</v>
      </c>
      <c r="E16153" t="s">
        <v>776</v>
      </c>
      <c r="F16153" t="s">
        <v>778</v>
      </c>
      <c r="G16153" t="s">
        <v>33</v>
      </c>
      <c r="H16153" t="s">
        <v>124</v>
      </c>
      <c r="I16153">
        <v>10</v>
      </c>
      <c r="J16153">
        <v>1</v>
      </c>
      <c r="K16153">
        <v>8602</v>
      </c>
      <c r="L16153" t="s">
        <v>471</v>
      </c>
      <c r="M16153" s="2">
        <f>+Table3[[#This Row],[CHW]]/Table3[[#This Row],[Count of Airbill Number]]</f>
        <v>10</v>
      </c>
    </row>
    <row r="16154" spans="2:13">
      <c r="B16154" t="s">
        <v>20</v>
      </c>
      <c r="C16154" t="s">
        <v>472</v>
      </c>
      <c r="D16154" t="s">
        <v>22</v>
      </c>
      <c r="E16154" t="s">
        <v>778</v>
      </c>
      <c r="F16154" t="s">
        <v>778</v>
      </c>
      <c r="G16154" t="s">
        <v>81</v>
      </c>
      <c r="H16154" t="s">
        <v>493</v>
      </c>
      <c r="I16154">
        <v>10</v>
      </c>
      <c r="J16154">
        <v>1</v>
      </c>
      <c r="K16154">
        <v>8603</v>
      </c>
      <c r="L16154" t="s">
        <v>471</v>
      </c>
      <c r="M16154" s="2">
        <f>+Table3[[#This Row],[CHW]]/Table3[[#This Row],[Count of Airbill Number]]</f>
        <v>10</v>
      </c>
    </row>
    <row r="16155" spans="2:13">
      <c r="B16155" t="s">
        <v>20</v>
      </c>
      <c r="C16155" t="s">
        <v>472</v>
      </c>
      <c r="D16155" t="s">
        <v>22</v>
      </c>
      <c r="E16155" t="s">
        <v>776</v>
      </c>
      <c r="F16155" t="s">
        <v>776</v>
      </c>
      <c r="G16155" t="s">
        <v>131</v>
      </c>
      <c r="H16155" t="s">
        <v>24</v>
      </c>
      <c r="I16155">
        <v>10</v>
      </c>
      <c r="J16155">
        <v>1</v>
      </c>
      <c r="K16155">
        <v>8604</v>
      </c>
      <c r="L16155" t="s">
        <v>471</v>
      </c>
      <c r="M16155" s="2">
        <f>+Table3[[#This Row],[CHW]]/Table3[[#This Row],[Count of Airbill Number]]</f>
        <v>10</v>
      </c>
    </row>
    <row r="16156" spans="2:13">
      <c r="B16156" t="s">
        <v>20</v>
      </c>
      <c r="C16156" t="s">
        <v>472</v>
      </c>
      <c r="D16156" t="s">
        <v>22</v>
      </c>
      <c r="E16156" t="s">
        <v>776</v>
      </c>
      <c r="F16156" t="s">
        <v>776</v>
      </c>
      <c r="G16156" t="s">
        <v>131</v>
      </c>
      <c r="H16156" t="s">
        <v>49</v>
      </c>
      <c r="I16156">
        <v>10</v>
      </c>
      <c r="J16156">
        <v>1</v>
      </c>
      <c r="K16156">
        <v>8605</v>
      </c>
      <c r="L16156" t="s">
        <v>471</v>
      </c>
      <c r="M16156" s="2">
        <f>+Table3[[#This Row],[CHW]]/Table3[[#This Row],[Count of Airbill Number]]</f>
        <v>10</v>
      </c>
    </row>
    <row r="16157" spans="2:13">
      <c r="B16157" t="s">
        <v>20</v>
      </c>
      <c r="C16157" t="s">
        <v>472</v>
      </c>
      <c r="D16157" t="s">
        <v>22</v>
      </c>
      <c r="E16157" t="s">
        <v>776</v>
      </c>
      <c r="F16157" t="s">
        <v>778</v>
      </c>
      <c r="G16157" t="s">
        <v>66</v>
      </c>
      <c r="H16157" t="s">
        <v>450</v>
      </c>
      <c r="I16157">
        <v>10</v>
      </c>
      <c r="J16157">
        <v>1</v>
      </c>
      <c r="K16157">
        <v>8606</v>
      </c>
      <c r="L16157" t="s">
        <v>471</v>
      </c>
      <c r="M16157" s="2">
        <f>+Table3[[#This Row],[CHW]]/Table3[[#This Row],[Count of Airbill Number]]</f>
        <v>10</v>
      </c>
    </row>
    <row r="16158" spans="2:13">
      <c r="B16158" t="s">
        <v>20</v>
      </c>
      <c r="C16158" t="s">
        <v>472</v>
      </c>
      <c r="D16158" t="s">
        <v>22</v>
      </c>
      <c r="E16158" t="s">
        <v>778</v>
      </c>
      <c r="F16158" t="s">
        <v>778</v>
      </c>
      <c r="G16158" t="s">
        <v>325</v>
      </c>
      <c r="H16158" t="s">
        <v>113</v>
      </c>
      <c r="I16158">
        <v>10</v>
      </c>
      <c r="J16158">
        <v>1</v>
      </c>
      <c r="K16158">
        <v>8607</v>
      </c>
      <c r="L16158" t="s">
        <v>471</v>
      </c>
      <c r="M16158" s="2">
        <f>+Table3[[#This Row],[CHW]]/Table3[[#This Row],[Count of Airbill Number]]</f>
        <v>10</v>
      </c>
    </row>
    <row r="16159" spans="2:13">
      <c r="B16159" t="s">
        <v>20</v>
      </c>
      <c r="C16159" t="s">
        <v>472</v>
      </c>
      <c r="D16159" t="s">
        <v>22</v>
      </c>
      <c r="E16159" t="s">
        <v>777</v>
      </c>
      <c r="F16159" t="s">
        <v>776</v>
      </c>
      <c r="G16159" t="s">
        <v>157</v>
      </c>
      <c r="H16159" t="s">
        <v>37</v>
      </c>
      <c r="I16159">
        <v>10</v>
      </c>
      <c r="J16159">
        <v>1</v>
      </c>
      <c r="K16159">
        <v>8608</v>
      </c>
      <c r="L16159" t="s">
        <v>471</v>
      </c>
      <c r="M16159" s="2">
        <f>+Table3[[#This Row],[CHW]]/Table3[[#This Row],[Count of Airbill Number]]</f>
        <v>10</v>
      </c>
    </row>
    <row r="16160" spans="2:13">
      <c r="B16160" t="s">
        <v>20</v>
      </c>
      <c r="C16160" t="s">
        <v>472</v>
      </c>
      <c r="D16160" t="s">
        <v>22</v>
      </c>
      <c r="E16160" t="s">
        <v>776</v>
      </c>
      <c r="F16160" t="s">
        <v>776</v>
      </c>
      <c r="G16160" t="s">
        <v>37</v>
      </c>
      <c r="H16160" t="s">
        <v>201</v>
      </c>
      <c r="I16160">
        <v>10</v>
      </c>
      <c r="J16160">
        <v>1</v>
      </c>
      <c r="K16160">
        <v>8609</v>
      </c>
      <c r="L16160" t="s">
        <v>471</v>
      </c>
      <c r="M16160" s="2">
        <f>+Table3[[#This Row],[CHW]]/Table3[[#This Row],[Count of Airbill Number]]</f>
        <v>10</v>
      </c>
    </row>
    <row r="16161" spans="2:13">
      <c r="B16161" t="s">
        <v>20</v>
      </c>
      <c r="C16161" t="s">
        <v>472</v>
      </c>
      <c r="D16161" t="s">
        <v>22</v>
      </c>
      <c r="E16161" t="s">
        <v>776</v>
      </c>
      <c r="F16161" t="s">
        <v>776</v>
      </c>
      <c r="G16161" t="s">
        <v>72</v>
      </c>
      <c r="H16161" t="s">
        <v>75</v>
      </c>
      <c r="I16161">
        <v>10</v>
      </c>
      <c r="J16161">
        <v>1</v>
      </c>
      <c r="K16161">
        <v>8610</v>
      </c>
      <c r="L16161" t="s">
        <v>471</v>
      </c>
      <c r="M16161" s="2">
        <f>+Table3[[#This Row],[CHW]]/Table3[[#This Row],[Count of Airbill Number]]</f>
        <v>10</v>
      </c>
    </row>
    <row r="16162" spans="2:13">
      <c r="B16162" t="s">
        <v>20</v>
      </c>
      <c r="C16162" t="s">
        <v>472</v>
      </c>
      <c r="D16162" t="s">
        <v>22</v>
      </c>
      <c r="E16162" t="s">
        <v>778</v>
      </c>
      <c r="F16162" t="s">
        <v>778</v>
      </c>
      <c r="G16162" t="s">
        <v>86</v>
      </c>
      <c r="H16162" t="s">
        <v>619</v>
      </c>
      <c r="I16162">
        <v>10</v>
      </c>
      <c r="J16162">
        <v>1</v>
      </c>
      <c r="K16162">
        <v>8611</v>
      </c>
      <c r="L16162" t="s">
        <v>471</v>
      </c>
      <c r="M16162" s="2">
        <f>+Table3[[#This Row],[CHW]]/Table3[[#This Row],[Count of Airbill Number]]</f>
        <v>10</v>
      </c>
    </row>
    <row r="16163" spans="2:13">
      <c r="B16163" t="s">
        <v>20</v>
      </c>
      <c r="C16163" t="s">
        <v>472</v>
      </c>
      <c r="D16163" t="s">
        <v>22</v>
      </c>
      <c r="E16163" t="s">
        <v>778</v>
      </c>
      <c r="F16163" t="s">
        <v>778</v>
      </c>
      <c r="G16163" t="s">
        <v>86</v>
      </c>
      <c r="H16163" t="s">
        <v>688</v>
      </c>
      <c r="I16163">
        <v>10</v>
      </c>
      <c r="J16163">
        <v>1</v>
      </c>
      <c r="K16163">
        <v>8612</v>
      </c>
      <c r="L16163" t="s">
        <v>471</v>
      </c>
      <c r="M16163" s="2">
        <f>+Table3[[#This Row],[CHW]]/Table3[[#This Row],[Count of Airbill Number]]</f>
        <v>10</v>
      </c>
    </row>
    <row r="16164" spans="2:13">
      <c r="B16164" t="s">
        <v>20</v>
      </c>
      <c r="C16164" t="s">
        <v>472</v>
      </c>
      <c r="D16164" t="s">
        <v>22</v>
      </c>
      <c r="E16164" t="s">
        <v>778</v>
      </c>
      <c r="F16164" t="s">
        <v>777</v>
      </c>
      <c r="G16164" t="s">
        <v>86</v>
      </c>
      <c r="H16164" t="s">
        <v>557</v>
      </c>
      <c r="I16164">
        <v>10</v>
      </c>
      <c r="J16164">
        <v>1</v>
      </c>
      <c r="K16164">
        <v>8613</v>
      </c>
      <c r="L16164" t="s">
        <v>471</v>
      </c>
      <c r="M16164" s="2">
        <f>+Table3[[#This Row],[CHW]]/Table3[[#This Row],[Count of Airbill Number]]</f>
        <v>10</v>
      </c>
    </row>
    <row r="16165" spans="2:13">
      <c r="B16165" t="s">
        <v>20</v>
      </c>
      <c r="C16165" t="s">
        <v>472</v>
      </c>
      <c r="D16165" t="s">
        <v>22</v>
      </c>
      <c r="E16165" t="s">
        <v>778</v>
      </c>
      <c r="F16165" t="s">
        <v>777</v>
      </c>
      <c r="G16165" t="s">
        <v>86</v>
      </c>
      <c r="H16165" t="s">
        <v>326</v>
      </c>
      <c r="I16165">
        <v>10</v>
      </c>
      <c r="J16165">
        <v>1</v>
      </c>
      <c r="K16165">
        <v>8614</v>
      </c>
      <c r="L16165" t="s">
        <v>471</v>
      </c>
      <c r="M16165" s="2">
        <f>+Table3[[#This Row],[CHW]]/Table3[[#This Row],[Count of Airbill Number]]</f>
        <v>10</v>
      </c>
    </row>
    <row r="16166" spans="2:13">
      <c r="B16166" t="s">
        <v>20</v>
      </c>
      <c r="C16166" t="s">
        <v>472</v>
      </c>
      <c r="D16166" t="s">
        <v>22</v>
      </c>
      <c r="E16166" t="s">
        <v>778</v>
      </c>
      <c r="F16166" t="s">
        <v>778</v>
      </c>
      <c r="G16166" t="s">
        <v>86</v>
      </c>
      <c r="H16166" t="s">
        <v>194</v>
      </c>
      <c r="I16166">
        <v>10</v>
      </c>
      <c r="J16166">
        <v>1</v>
      </c>
      <c r="K16166">
        <v>8615</v>
      </c>
      <c r="L16166" t="s">
        <v>471</v>
      </c>
      <c r="M16166" s="2">
        <f>+Table3[[#This Row],[CHW]]/Table3[[#This Row],[Count of Airbill Number]]</f>
        <v>10</v>
      </c>
    </row>
    <row r="16167" spans="2:13">
      <c r="B16167" t="s">
        <v>20</v>
      </c>
      <c r="C16167" t="s">
        <v>472</v>
      </c>
      <c r="D16167" t="s">
        <v>22</v>
      </c>
      <c r="E16167" t="s">
        <v>778</v>
      </c>
      <c r="F16167" t="s">
        <v>778</v>
      </c>
      <c r="G16167" t="s">
        <v>358</v>
      </c>
      <c r="H16167" t="s">
        <v>261</v>
      </c>
      <c r="I16167">
        <v>10</v>
      </c>
      <c r="J16167">
        <v>1</v>
      </c>
      <c r="K16167">
        <v>8616</v>
      </c>
      <c r="L16167" t="s">
        <v>471</v>
      </c>
      <c r="M16167" s="2">
        <f>+Table3[[#This Row],[CHW]]/Table3[[#This Row],[Count of Airbill Number]]</f>
        <v>10</v>
      </c>
    </row>
    <row r="16168" spans="2:13">
      <c r="B16168" t="s">
        <v>20</v>
      </c>
      <c r="C16168" t="s">
        <v>472</v>
      </c>
      <c r="D16168" t="s">
        <v>22</v>
      </c>
      <c r="E16168" t="s">
        <v>778</v>
      </c>
      <c r="F16168" t="s">
        <v>778</v>
      </c>
      <c r="G16168" t="s">
        <v>358</v>
      </c>
      <c r="H16168" t="s">
        <v>73</v>
      </c>
      <c r="I16168">
        <v>10</v>
      </c>
      <c r="J16168">
        <v>1</v>
      </c>
      <c r="K16168">
        <v>8617</v>
      </c>
      <c r="L16168" t="s">
        <v>471</v>
      </c>
      <c r="M16168" s="2">
        <f>+Table3[[#This Row],[CHW]]/Table3[[#This Row],[Count of Airbill Number]]</f>
        <v>10</v>
      </c>
    </row>
    <row r="16169" spans="2:13">
      <c r="B16169" t="s">
        <v>20</v>
      </c>
      <c r="C16169" t="s">
        <v>472</v>
      </c>
      <c r="D16169" t="s">
        <v>22</v>
      </c>
      <c r="E16169" t="s">
        <v>778</v>
      </c>
      <c r="F16169" t="s">
        <v>778</v>
      </c>
      <c r="G16169" t="s">
        <v>358</v>
      </c>
      <c r="H16169" t="s">
        <v>155</v>
      </c>
      <c r="I16169">
        <v>10</v>
      </c>
      <c r="J16169">
        <v>1</v>
      </c>
      <c r="K16169">
        <v>8618</v>
      </c>
      <c r="L16169" t="s">
        <v>471</v>
      </c>
      <c r="M16169" s="2">
        <f>+Table3[[#This Row],[CHW]]/Table3[[#This Row],[Count of Airbill Number]]</f>
        <v>10</v>
      </c>
    </row>
    <row r="16170" spans="2:13">
      <c r="B16170" t="s">
        <v>20</v>
      </c>
      <c r="C16170" t="s">
        <v>472</v>
      </c>
      <c r="D16170" t="s">
        <v>22</v>
      </c>
      <c r="E16170" t="s">
        <v>778</v>
      </c>
      <c r="F16170" t="s">
        <v>778</v>
      </c>
      <c r="G16170" t="s">
        <v>174</v>
      </c>
      <c r="H16170" t="s">
        <v>101</v>
      </c>
      <c r="I16170">
        <v>10</v>
      </c>
      <c r="J16170">
        <v>1</v>
      </c>
      <c r="K16170">
        <v>8619</v>
      </c>
      <c r="L16170" t="s">
        <v>471</v>
      </c>
      <c r="M16170" s="2">
        <f>+Table3[[#This Row],[CHW]]/Table3[[#This Row],[Count of Airbill Number]]</f>
        <v>10</v>
      </c>
    </row>
    <row r="16171" spans="2:13">
      <c r="B16171" t="s">
        <v>20</v>
      </c>
      <c r="C16171" t="s">
        <v>472</v>
      </c>
      <c r="D16171" t="s">
        <v>22</v>
      </c>
      <c r="E16171" t="s">
        <v>778</v>
      </c>
      <c r="F16171" t="s">
        <v>778</v>
      </c>
      <c r="G16171" t="s">
        <v>174</v>
      </c>
      <c r="H16171" t="s">
        <v>173</v>
      </c>
      <c r="I16171">
        <v>10</v>
      </c>
      <c r="J16171">
        <v>1</v>
      </c>
      <c r="K16171">
        <v>8620</v>
      </c>
      <c r="L16171" t="s">
        <v>471</v>
      </c>
      <c r="M16171" s="2">
        <f>+Table3[[#This Row],[CHW]]/Table3[[#This Row],[Count of Airbill Number]]</f>
        <v>10</v>
      </c>
    </row>
    <row r="16172" spans="2:13">
      <c r="B16172" t="s">
        <v>20</v>
      </c>
      <c r="C16172" t="s">
        <v>472</v>
      </c>
      <c r="D16172" t="s">
        <v>22</v>
      </c>
      <c r="E16172" t="s">
        <v>778</v>
      </c>
      <c r="F16172" t="s">
        <v>778</v>
      </c>
      <c r="G16172" t="s">
        <v>494</v>
      </c>
      <c r="H16172" t="s">
        <v>260</v>
      </c>
      <c r="I16172">
        <v>10</v>
      </c>
      <c r="J16172">
        <v>1</v>
      </c>
      <c r="K16172">
        <v>8621</v>
      </c>
      <c r="L16172" t="s">
        <v>471</v>
      </c>
      <c r="M16172" s="2">
        <f>+Table3[[#This Row],[CHW]]/Table3[[#This Row],[Count of Airbill Number]]</f>
        <v>10</v>
      </c>
    </row>
    <row r="16173" spans="2:13">
      <c r="B16173" t="s">
        <v>20</v>
      </c>
      <c r="C16173" t="s">
        <v>472</v>
      </c>
      <c r="D16173" t="s">
        <v>22</v>
      </c>
      <c r="E16173" t="s">
        <v>778</v>
      </c>
      <c r="F16173" t="s">
        <v>778</v>
      </c>
      <c r="G16173" t="s">
        <v>91</v>
      </c>
      <c r="H16173" t="s">
        <v>51</v>
      </c>
      <c r="I16173">
        <v>10</v>
      </c>
      <c r="J16173">
        <v>1</v>
      </c>
      <c r="K16173">
        <v>8622</v>
      </c>
      <c r="L16173" t="s">
        <v>471</v>
      </c>
      <c r="M16173" s="2">
        <f>+Table3[[#This Row],[CHW]]/Table3[[#This Row],[Count of Airbill Number]]</f>
        <v>10</v>
      </c>
    </row>
    <row r="16174" spans="2:13">
      <c r="B16174" t="s">
        <v>20</v>
      </c>
      <c r="C16174" t="s">
        <v>472</v>
      </c>
      <c r="D16174" t="s">
        <v>22</v>
      </c>
      <c r="E16174" t="s">
        <v>777</v>
      </c>
      <c r="F16174" t="s">
        <v>777</v>
      </c>
      <c r="G16174" t="s">
        <v>489</v>
      </c>
      <c r="H16174" t="s">
        <v>553</v>
      </c>
      <c r="I16174">
        <v>10</v>
      </c>
      <c r="J16174">
        <v>1</v>
      </c>
      <c r="K16174">
        <v>8623</v>
      </c>
      <c r="L16174" t="s">
        <v>471</v>
      </c>
      <c r="M16174" s="2">
        <f>+Table3[[#This Row],[CHW]]/Table3[[#This Row],[Count of Airbill Number]]</f>
        <v>10</v>
      </c>
    </row>
    <row r="16175" spans="2:13">
      <c r="B16175" t="s">
        <v>20</v>
      </c>
      <c r="C16175" t="s">
        <v>472</v>
      </c>
      <c r="D16175" t="s">
        <v>22</v>
      </c>
      <c r="E16175" t="s">
        <v>778</v>
      </c>
      <c r="F16175" t="s">
        <v>778</v>
      </c>
      <c r="G16175" t="s">
        <v>90</v>
      </c>
      <c r="H16175" t="s">
        <v>161</v>
      </c>
      <c r="I16175">
        <v>10</v>
      </c>
      <c r="J16175">
        <v>1</v>
      </c>
      <c r="K16175">
        <v>8624</v>
      </c>
      <c r="L16175" t="s">
        <v>471</v>
      </c>
      <c r="M16175" s="2">
        <f>+Table3[[#This Row],[CHW]]/Table3[[#This Row],[Count of Airbill Number]]</f>
        <v>10</v>
      </c>
    </row>
    <row r="16176" spans="2:13">
      <c r="B16176" t="s">
        <v>20</v>
      </c>
      <c r="C16176" t="s">
        <v>472</v>
      </c>
      <c r="D16176" t="s">
        <v>22</v>
      </c>
      <c r="E16176" t="s">
        <v>778</v>
      </c>
      <c r="F16176" t="s">
        <v>778</v>
      </c>
      <c r="G16176" t="s">
        <v>90</v>
      </c>
      <c r="H16176" t="s">
        <v>405</v>
      </c>
      <c r="I16176">
        <v>10</v>
      </c>
      <c r="J16176">
        <v>1</v>
      </c>
      <c r="K16176">
        <v>8625</v>
      </c>
      <c r="L16176" t="s">
        <v>471</v>
      </c>
      <c r="M16176" s="2">
        <f>+Table3[[#This Row],[CHW]]/Table3[[#This Row],[Count of Airbill Number]]</f>
        <v>10</v>
      </c>
    </row>
    <row r="16177" spans="2:13">
      <c r="B16177" t="s">
        <v>20</v>
      </c>
      <c r="C16177" t="s">
        <v>472</v>
      </c>
      <c r="D16177" t="s">
        <v>22</v>
      </c>
      <c r="E16177" t="s">
        <v>776</v>
      </c>
      <c r="F16177" t="s">
        <v>776</v>
      </c>
      <c r="G16177" t="s">
        <v>100</v>
      </c>
      <c r="H16177" t="s">
        <v>177</v>
      </c>
      <c r="I16177">
        <v>10</v>
      </c>
      <c r="J16177">
        <v>1</v>
      </c>
      <c r="K16177">
        <v>8626</v>
      </c>
      <c r="L16177" t="s">
        <v>471</v>
      </c>
      <c r="M16177" s="2">
        <f>+Table3[[#This Row],[CHW]]/Table3[[#This Row],[Count of Airbill Number]]</f>
        <v>10</v>
      </c>
    </row>
    <row r="16178" spans="2:13">
      <c r="B16178" t="s">
        <v>20</v>
      </c>
      <c r="C16178" t="s">
        <v>472</v>
      </c>
      <c r="D16178" t="s">
        <v>22</v>
      </c>
      <c r="E16178" t="s">
        <v>777</v>
      </c>
      <c r="F16178" t="s">
        <v>778</v>
      </c>
      <c r="G16178" t="s">
        <v>44</v>
      </c>
      <c r="H16178" t="s">
        <v>393</v>
      </c>
      <c r="I16178">
        <v>10</v>
      </c>
      <c r="J16178">
        <v>1</v>
      </c>
      <c r="K16178">
        <v>8627</v>
      </c>
      <c r="L16178" t="s">
        <v>471</v>
      </c>
      <c r="M16178" s="2">
        <f>+Table3[[#This Row],[CHW]]/Table3[[#This Row],[Count of Airbill Number]]</f>
        <v>10</v>
      </c>
    </row>
    <row r="16179" spans="2:13">
      <c r="B16179" t="s">
        <v>20</v>
      </c>
      <c r="C16179" t="s">
        <v>472</v>
      </c>
      <c r="D16179" t="s">
        <v>22</v>
      </c>
      <c r="E16179" t="s">
        <v>777</v>
      </c>
      <c r="F16179" t="s">
        <v>777</v>
      </c>
      <c r="G16179" t="s">
        <v>44</v>
      </c>
      <c r="H16179" t="s">
        <v>205</v>
      </c>
      <c r="I16179">
        <v>10</v>
      </c>
      <c r="J16179">
        <v>1</v>
      </c>
      <c r="K16179">
        <v>8628</v>
      </c>
      <c r="L16179" t="s">
        <v>471</v>
      </c>
      <c r="M16179" s="2">
        <f>+Table3[[#This Row],[CHW]]/Table3[[#This Row],[Count of Airbill Number]]</f>
        <v>10</v>
      </c>
    </row>
    <row r="16180" spans="2:13">
      <c r="B16180" t="s">
        <v>20</v>
      </c>
      <c r="C16180" t="s">
        <v>472</v>
      </c>
      <c r="D16180" t="s">
        <v>22</v>
      </c>
      <c r="E16180" t="s">
        <v>776</v>
      </c>
      <c r="F16180" t="s">
        <v>776</v>
      </c>
      <c r="G16180" t="s">
        <v>116</v>
      </c>
      <c r="H16180" t="s">
        <v>216</v>
      </c>
      <c r="I16180">
        <v>10</v>
      </c>
      <c r="J16180">
        <v>1</v>
      </c>
      <c r="K16180">
        <v>8629</v>
      </c>
      <c r="L16180" t="s">
        <v>471</v>
      </c>
      <c r="M16180" s="2">
        <f>+Table3[[#This Row],[CHW]]/Table3[[#This Row],[Count of Airbill Number]]</f>
        <v>10</v>
      </c>
    </row>
    <row r="16181" spans="2:13">
      <c r="B16181" t="s">
        <v>20</v>
      </c>
      <c r="C16181" t="s">
        <v>472</v>
      </c>
      <c r="D16181" t="s">
        <v>22</v>
      </c>
      <c r="E16181" t="s">
        <v>776</v>
      </c>
      <c r="F16181" t="s">
        <v>776</v>
      </c>
      <c r="G16181" t="s">
        <v>85</v>
      </c>
      <c r="H16181" t="s">
        <v>193</v>
      </c>
      <c r="I16181">
        <v>10</v>
      </c>
      <c r="J16181">
        <v>1</v>
      </c>
      <c r="K16181">
        <v>8630</v>
      </c>
      <c r="L16181" t="s">
        <v>471</v>
      </c>
      <c r="M16181" s="2">
        <f>+Table3[[#This Row],[CHW]]/Table3[[#This Row],[Count of Airbill Number]]</f>
        <v>10</v>
      </c>
    </row>
    <row r="16182" spans="2:13">
      <c r="B16182" t="s">
        <v>20</v>
      </c>
      <c r="C16182" t="s">
        <v>472</v>
      </c>
      <c r="D16182" t="s">
        <v>22</v>
      </c>
      <c r="E16182" t="s">
        <v>776</v>
      </c>
      <c r="F16182" t="s">
        <v>776</v>
      </c>
      <c r="G16182" t="s">
        <v>85</v>
      </c>
      <c r="H16182" t="s">
        <v>270</v>
      </c>
      <c r="I16182">
        <v>10</v>
      </c>
      <c r="J16182">
        <v>1</v>
      </c>
      <c r="K16182">
        <v>8631</v>
      </c>
      <c r="L16182" t="s">
        <v>471</v>
      </c>
      <c r="M16182" s="2">
        <f>+Table3[[#This Row],[CHW]]/Table3[[#This Row],[Count of Airbill Number]]</f>
        <v>10</v>
      </c>
    </row>
    <row r="16183" spans="2:13">
      <c r="B16183" t="s">
        <v>20</v>
      </c>
      <c r="C16183" t="s">
        <v>472</v>
      </c>
      <c r="D16183" t="s">
        <v>22</v>
      </c>
      <c r="E16183" t="s">
        <v>776</v>
      </c>
      <c r="F16183" t="s">
        <v>776</v>
      </c>
      <c r="G16183" t="s">
        <v>85</v>
      </c>
      <c r="H16183" t="s">
        <v>166</v>
      </c>
      <c r="I16183">
        <v>10</v>
      </c>
      <c r="J16183">
        <v>1</v>
      </c>
      <c r="K16183">
        <v>8632</v>
      </c>
      <c r="L16183" t="s">
        <v>471</v>
      </c>
      <c r="M16183" s="2">
        <f>+Table3[[#This Row],[CHW]]/Table3[[#This Row],[Count of Airbill Number]]</f>
        <v>10</v>
      </c>
    </row>
    <row r="16184" spans="2:13">
      <c r="B16184" t="s">
        <v>20</v>
      </c>
      <c r="C16184" t="s">
        <v>472</v>
      </c>
      <c r="D16184" t="s">
        <v>22</v>
      </c>
      <c r="E16184" t="s">
        <v>776</v>
      </c>
      <c r="F16184" t="s">
        <v>776</v>
      </c>
      <c r="G16184" t="s">
        <v>85</v>
      </c>
      <c r="H16184" t="s">
        <v>321</v>
      </c>
      <c r="I16184">
        <v>10</v>
      </c>
      <c r="J16184">
        <v>1</v>
      </c>
      <c r="K16184">
        <v>8633</v>
      </c>
      <c r="L16184" t="s">
        <v>471</v>
      </c>
      <c r="M16184" s="2">
        <f>+Table3[[#This Row],[CHW]]/Table3[[#This Row],[Count of Airbill Number]]</f>
        <v>10</v>
      </c>
    </row>
    <row r="16185" spans="2:13">
      <c r="B16185" t="s">
        <v>20</v>
      </c>
      <c r="C16185" t="s">
        <v>472</v>
      </c>
      <c r="D16185" t="s">
        <v>22</v>
      </c>
      <c r="E16185" t="s">
        <v>776</v>
      </c>
      <c r="F16185" t="s">
        <v>776</v>
      </c>
      <c r="G16185" t="s">
        <v>85</v>
      </c>
      <c r="H16185" t="s">
        <v>169</v>
      </c>
      <c r="I16185">
        <v>10</v>
      </c>
      <c r="J16185">
        <v>1</v>
      </c>
      <c r="K16185">
        <v>8634</v>
      </c>
      <c r="L16185" t="s">
        <v>471</v>
      </c>
      <c r="M16185" s="2">
        <f>+Table3[[#This Row],[CHW]]/Table3[[#This Row],[Count of Airbill Number]]</f>
        <v>10</v>
      </c>
    </row>
    <row r="16186" spans="2:13">
      <c r="B16186" t="s">
        <v>20</v>
      </c>
      <c r="C16186" t="s">
        <v>472</v>
      </c>
      <c r="D16186" t="s">
        <v>22</v>
      </c>
      <c r="E16186" t="s">
        <v>777</v>
      </c>
      <c r="F16186" t="s">
        <v>777</v>
      </c>
      <c r="G16186" t="s">
        <v>205</v>
      </c>
      <c r="H16186" t="s">
        <v>38</v>
      </c>
      <c r="I16186">
        <v>10</v>
      </c>
      <c r="J16186">
        <v>1</v>
      </c>
      <c r="K16186">
        <v>8635</v>
      </c>
      <c r="L16186" t="s">
        <v>471</v>
      </c>
      <c r="M16186" s="2">
        <f>+Table3[[#This Row],[CHW]]/Table3[[#This Row],[Count of Airbill Number]]</f>
        <v>10</v>
      </c>
    </row>
    <row r="16187" spans="2:13">
      <c r="B16187" t="s">
        <v>20</v>
      </c>
      <c r="C16187" t="s">
        <v>472</v>
      </c>
      <c r="D16187" t="s">
        <v>22</v>
      </c>
      <c r="E16187" t="s">
        <v>776</v>
      </c>
      <c r="F16187" t="s">
        <v>776</v>
      </c>
      <c r="G16187" t="s">
        <v>69</v>
      </c>
      <c r="H16187" t="s">
        <v>70</v>
      </c>
      <c r="I16187">
        <v>10</v>
      </c>
      <c r="J16187">
        <v>1</v>
      </c>
      <c r="K16187">
        <v>8636</v>
      </c>
      <c r="L16187" t="s">
        <v>471</v>
      </c>
      <c r="M16187" s="2">
        <f>+Table3[[#This Row],[CHW]]/Table3[[#This Row],[Count of Airbill Number]]</f>
        <v>10</v>
      </c>
    </row>
    <row r="16188" spans="2:13">
      <c r="B16188" t="s">
        <v>20</v>
      </c>
      <c r="C16188" t="s">
        <v>472</v>
      </c>
      <c r="D16188" t="s">
        <v>22</v>
      </c>
      <c r="E16188" t="s">
        <v>776</v>
      </c>
      <c r="F16188" t="s">
        <v>776</v>
      </c>
      <c r="G16188" t="s">
        <v>69</v>
      </c>
      <c r="H16188" t="s">
        <v>40</v>
      </c>
      <c r="I16188">
        <v>10</v>
      </c>
      <c r="J16188">
        <v>1</v>
      </c>
      <c r="K16188">
        <v>8637</v>
      </c>
      <c r="L16188" t="s">
        <v>471</v>
      </c>
      <c r="M16188" s="2">
        <f>+Table3[[#This Row],[CHW]]/Table3[[#This Row],[Count of Airbill Number]]</f>
        <v>10</v>
      </c>
    </row>
    <row r="16189" spans="2:13">
      <c r="B16189" t="s">
        <v>20</v>
      </c>
      <c r="C16189" t="s">
        <v>472</v>
      </c>
      <c r="D16189" t="s">
        <v>22</v>
      </c>
      <c r="E16189" t="s">
        <v>776</v>
      </c>
      <c r="F16189" t="s">
        <v>776</v>
      </c>
      <c r="G16189" t="s">
        <v>69</v>
      </c>
      <c r="H16189" t="s">
        <v>186</v>
      </c>
      <c r="I16189">
        <v>10</v>
      </c>
      <c r="J16189">
        <v>1</v>
      </c>
      <c r="K16189">
        <v>8638</v>
      </c>
      <c r="L16189" t="s">
        <v>471</v>
      </c>
      <c r="M16189" s="2">
        <f>+Table3[[#This Row],[CHW]]/Table3[[#This Row],[Count of Airbill Number]]</f>
        <v>10</v>
      </c>
    </row>
    <row r="16190" spans="2:13">
      <c r="B16190" t="s">
        <v>20</v>
      </c>
      <c r="C16190" t="s">
        <v>472</v>
      </c>
      <c r="D16190" t="s">
        <v>22</v>
      </c>
      <c r="E16190" t="s">
        <v>776</v>
      </c>
      <c r="F16190" t="s">
        <v>776</v>
      </c>
      <c r="G16190" t="s">
        <v>69</v>
      </c>
      <c r="H16190" t="s">
        <v>98</v>
      </c>
      <c r="I16190">
        <v>10</v>
      </c>
      <c r="J16190">
        <v>1</v>
      </c>
      <c r="K16190">
        <v>8639</v>
      </c>
      <c r="L16190" t="s">
        <v>471</v>
      </c>
      <c r="M16190" s="2">
        <f>+Table3[[#This Row],[CHW]]/Table3[[#This Row],[Count of Airbill Number]]</f>
        <v>10</v>
      </c>
    </row>
    <row r="16191" spans="2:13">
      <c r="B16191" t="s">
        <v>20</v>
      </c>
      <c r="C16191" t="s">
        <v>472</v>
      </c>
      <c r="D16191" t="s">
        <v>22</v>
      </c>
      <c r="E16191" t="s">
        <v>776</v>
      </c>
      <c r="F16191" t="s">
        <v>776</v>
      </c>
      <c r="G16191" t="s">
        <v>69</v>
      </c>
      <c r="H16191" t="s">
        <v>753</v>
      </c>
      <c r="I16191">
        <v>10</v>
      </c>
      <c r="J16191">
        <v>1</v>
      </c>
      <c r="K16191">
        <v>8640</v>
      </c>
      <c r="L16191" t="s">
        <v>471</v>
      </c>
      <c r="M16191" s="2">
        <f>+Table3[[#This Row],[CHW]]/Table3[[#This Row],[Count of Airbill Number]]</f>
        <v>10</v>
      </c>
    </row>
    <row r="16192" spans="2:13">
      <c r="B16192" t="s">
        <v>20</v>
      </c>
      <c r="C16192" t="s">
        <v>472</v>
      </c>
      <c r="D16192" t="s">
        <v>22</v>
      </c>
      <c r="E16192" t="s">
        <v>776</v>
      </c>
      <c r="F16192" t="s">
        <v>776</v>
      </c>
      <c r="G16192" t="s">
        <v>69</v>
      </c>
      <c r="H16192" t="s">
        <v>236</v>
      </c>
      <c r="I16192">
        <v>10</v>
      </c>
      <c r="J16192">
        <v>1</v>
      </c>
      <c r="K16192">
        <v>8641</v>
      </c>
      <c r="L16192" t="s">
        <v>471</v>
      </c>
      <c r="M16192" s="2">
        <f>+Table3[[#This Row],[CHW]]/Table3[[#This Row],[Count of Airbill Number]]</f>
        <v>10</v>
      </c>
    </row>
    <row r="16193" spans="2:13">
      <c r="B16193" t="s">
        <v>20</v>
      </c>
      <c r="C16193" t="s">
        <v>472</v>
      </c>
      <c r="D16193" t="s">
        <v>22</v>
      </c>
      <c r="E16193" t="s">
        <v>776</v>
      </c>
      <c r="F16193" t="s">
        <v>776</v>
      </c>
      <c r="G16193" t="s">
        <v>69</v>
      </c>
      <c r="H16193" t="s">
        <v>160</v>
      </c>
      <c r="I16193">
        <v>10</v>
      </c>
      <c r="J16193">
        <v>1</v>
      </c>
      <c r="K16193">
        <v>8642</v>
      </c>
      <c r="L16193" t="s">
        <v>471</v>
      </c>
      <c r="M16193" s="2">
        <f>+Table3[[#This Row],[CHW]]/Table3[[#This Row],[Count of Airbill Number]]</f>
        <v>10</v>
      </c>
    </row>
    <row r="16194" spans="2:13">
      <c r="B16194" t="s">
        <v>20</v>
      </c>
      <c r="C16194" t="s">
        <v>472</v>
      </c>
      <c r="D16194" t="s">
        <v>22</v>
      </c>
      <c r="E16194" t="s">
        <v>776</v>
      </c>
      <c r="F16194" t="s">
        <v>776</v>
      </c>
      <c r="G16194" t="s">
        <v>69</v>
      </c>
      <c r="H16194" t="s">
        <v>132</v>
      </c>
      <c r="I16194">
        <v>10</v>
      </c>
      <c r="J16194">
        <v>1</v>
      </c>
      <c r="K16194">
        <v>8643</v>
      </c>
      <c r="L16194" t="s">
        <v>471</v>
      </c>
      <c r="M16194" s="2">
        <f>+Table3[[#This Row],[CHW]]/Table3[[#This Row],[Count of Airbill Number]]</f>
        <v>10</v>
      </c>
    </row>
    <row r="16195" spans="2:13">
      <c r="B16195" t="s">
        <v>20</v>
      </c>
      <c r="C16195" t="s">
        <v>472</v>
      </c>
      <c r="D16195" t="s">
        <v>22</v>
      </c>
      <c r="E16195" t="s">
        <v>776</v>
      </c>
      <c r="F16195" t="s">
        <v>776</v>
      </c>
      <c r="G16195" t="s">
        <v>477</v>
      </c>
      <c r="H16195" t="s">
        <v>572</v>
      </c>
      <c r="I16195">
        <v>10</v>
      </c>
      <c r="J16195">
        <v>2</v>
      </c>
      <c r="K16195">
        <v>8644</v>
      </c>
      <c r="L16195" t="s">
        <v>471</v>
      </c>
      <c r="M16195" s="2">
        <f>+Table3[[#This Row],[CHW]]/Table3[[#This Row],[Count of Airbill Number]]</f>
        <v>5</v>
      </c>
    </row>
    <row r="16196" spans="2:13">
      <c r="B16196" t="s">
        <v>20</v>
      </c>
      <c r="C16196" t="s">
        <v>472</v>
      </c>
      <c r="D16196" t="s">
        <v>22</v>
      </c>
      <c r="E16196" t="s">
        <v>778</v>
      </c>
      <c r="F16196" t="s">
        <v>778</v>
      </c>
      <c r="G16196" t="s">
        <v>155</v>
      </c>
      <c r="H16196" t="s">
        <v>261</v>
      </c>
      <c r="I16196">
        <v>10</v>
      </c>
      <c r="J16196">
        <v>2</v>
      </c>
      <c r="K16196">
        <v>8645</v>
      </c>
      <c r="L16196" t="s">
        <v>471</v>
      </c>
      <c r="M16196" s="2">
        <f>+Table3[[#This Row],[CHW]]/Table3[[#This Row],[Count of Airbill Number]]</f>
        <v>5</v>
      </c>
    </row>
    <row r="16197" spans="2:13">
      <c r="B16197" t="s">
        <v>20</v>
      </c>
      <c r="C16197" t="s">
        <v>472</v>
      </c>
      <c r="D16197" t="s">
        <v>22</v>
      </c>
      <c r="E16197" t="s">
        <v>778</v>
      </c>
      <c r="F16197" t="s">
        <v>776</v>
      </c>
      <c r="G16197" t="s">
        <v>155</v>
      </c>
      <c r="H16197" t="s">
        <v>312</v>
      </c>
      <c r="I16197">
        <v>10</v>
      </c>
      <c r="J16197">
        <v>1</v>
      </c>
      <c r="K16197">
        <v>8646</v>
      </c>
      <c r="L16197" t="s">
        <v>471</v>
      </c>
      <c r="M16197" s="2">
        <f>+Table3[[#This Row],[CHW]]/Table3[[#This Row],[Count of Airbill Number]]</f>
        <v>10</v>
      </c>
    </row>
    <row r="16198" spans="2:13">
      <c r="B16198" t="s">
        <v>20</v>
      </c>
      <c r="C16198" t="s">
        <v>472</v>
      </c>
      <c r="D16198" t="s">
        <v>22</v>
      </c>
      <c r="E16198" t="s">
        <v>778</v>
      </c>
      <c r="F16198" t="s">
        <v>778</v>
      </c>
      <c r="G16198" t="s">
        <v>267</v>
      </c>
      <c r="H16198" t="s">
        <v>304</v>
      </c>
      <c r="I16198">
        <v>10</v>
      </c>
      <c r="J16198">
        <v>1</v>
      </c>
      <c r="K16198">
        <v>8647</v>
      </c>
      <c r="L16198" t="s">
        <v>471</v>
      </c>
      <c r="M16198" s="2">
        <f>+Table3[[#This Row],[CHW]]/Table3[[#This Row],[Count of Airbill Number]]</f>
        <v>10</v>
      </c>
    </row>
    <row r="16199" spans="2:13">
      <c r="B16199" t="s">
        <v>20</v>
      </c>
      <c r="C16199" t="s">
        <v>472</v>
      </c>
      <c r="D16199" t="s">
        <v>22</v>
      </c>
      <c r="E16199" t="s">
        <v>778</v>
      </c>
      <c r="F16199" t="s">
        <v>777</v>
      </c>
      <c r="G16199" t="s">
        <v>267</v>
      </c>
      <c r="H16199" t="s">
        <v>489</v>
      </c>
      <c r="I16199">
        <v>10</v>
      </c>
      <c r="J16199">
        <v>1</v>
      </c>
      <c r="K16199">
        <v>8648</v>
      </c>
      <c r="L16199" t="s">
        <v>471</v>
      </c>
      <c r="M16199" s="2">
        <f>+Table3[[#This Row],[CHW]]/Table3[[#This Row],[Count of Airbill Number]]</f>
        <v>10</v>
      </c>
    </row>
    <row r="16200" spans="2:13">
      <c r="B16200" t="s">
        <v>20</v>
      </c>
      <c r="C16200" t="s">
        <v>472</v>
      </c>
      <c r="D16200" t="s">
        <v>22</v>
      </c>
      <c r="E16200" t="s">
        <v>777</v>
      </c>
      <c r="F16200" t="s">
        <v>776</v>
      </c>
      <c r="G16200" t="s">
        <v>181</v>
      </c>
      <c r="H16200" t="s">
        <v>123</v>
      </c>
      <c r="I16200">
        <v>10</v>
      </c>
      <c r="J16200">
        <v>1</v>
      </c>
      <c r="K16200">
        <v>8649</v>
      </c>
      <c r="L16200" t="s">
        <v>471</v>
      </c>
      <c r="M16200" s="2">
        <f>+Table3[[#This Row],[CHW]]/Table3[[#This Row],[Count of Airbill Number]]</f>
        <v>10</v>
      </c>
    </row>
    <row r="16201" spans="2:13">
      <c r="B16201" t="s">
        <v>20</v>
      </c>
      <c r="C16201" t="s">
        <v>472</v>
      </c>
      <c r="D16201" t="s">
        <v>22</v>
      </c>
      <c r="E16201" t="s">
        <v>778</v>
      </c>
      <c r="F16201" t="s">
        <v>776</v>
      </c>
      <c r="G16201" t="s">
        <v>546</v>
      </c>
      <c r="H16201" t="s">
        <v>85</v>
      </c>
      <c r="I16201">
        <v>10</v>
      </c>
      <c r="J16201">
        <v>1</v>
      </c>
      <c r="K16201">
        <v>8650</v>
      </c>
      <c r="L16201" t="s">
        <v>471</v>
      </c>
      <c r="M16201" s="2">
        <f>+Table3[[#This Row],[CHW]]/Table3[[#This Row],[Count of Airbill Number]]</f>
        <v>10</v>
      </c>
    </row>
    <row r="16202" spans="2:13">
      <c r="B16202" t="s">
        <v>20</v>
      </c>
      <c r="C16202" t="s">
        <v>472</v>
      </c>
      <c r="D16202" t="s">
        <v>22</v>
      </c>
      <c r="E16202" t="s">
        <v>778</v>
      </c>
      <c r="F16202" t="s">
        <v>778</v>
      </c>
      <c r="G16202" t="s">
        <v>546</v>
      </c>
      <c r="H16202" t="s">
        <v>155</v>
      </c>
      <c r="I16202">
        <v>10</v>
      </c>
      <c r="J16202">
        <v>1</v>
      </c>
      <c r="K16202">
        <v>8651</v>
      </c>
      <c r="L16202" t="s">
        <v>471</v>
      </c>
      <c r="M16202" s="2">
        <f>+Table3[[#This Row],[CHW]]/Table3[[#This Row],[Count of Airbill Number]]</f>
        <v>10</v>
      </c>
    </row>
    <row r="16203" spans="2:13">
      <c r="B16203" t="s">
        <v>20</v>
      </c>
      <c r="C16203" t="s">
        <v>472</v>
      </c>
      <c r="D16203" t="s">
        <v>22</v>
      </c>
      <c r="E16203" t="s">
        <v>776</v>
      </c>
      <c r="F16203" t="s">
        <v>776</v>
      </c>
      <c r="G16203" t="s">
        <v>32</v>
      </c>
      <c r="H16203" t="s">
        <v>199</v>
      </c>
      <c r="I16203">
        <v>10</v>
      </c>
      <c r="J16203">
        <v>1</v>
      </c>
      <c r="K16203">
        <v>8652</v>
      </c>
      <c r="L16203" t="s">
        <v>471</v>
      </c>
      <c r="M16203" s="2">
        <f>+Table3[[#This Row],[CHW]]/Table3[[#This Row],[Count of Airbill Number]]</f>
        <v>10</v>
      </c>
    </row>
    <row r="16204" spans="2:13">
      <c r="B16204" t="s">
        <v>20</v>
      </c>
      <c r="C16204" t="s">
        <v>472</v>
      </c>
      <c r="D16204" t="s">
        <v>22</v>
      </c>
      <c r="E16204" t="s">
        <v>778</v>
      </c>
      <c r="F16204" t="s">
        <v>778</v>
      </c>
      <c r="G16204" t="s">
        <v>353</v>
      </c>
      <c r="H16204" t="s">
        <v>210</v>
      </c>
      <c r="I16204">
        <v>10</v>
      </c>
      <c r="J16204">
        <v>1</v>
      </c>
      <c r="K16204">
        <v>8653</v>
      </c>
      <c r="L16204" t="s">
        <v>471</v>
      </c>
      <c r="M16204" s="2">
        <f>+Table3[[#This Row],[CHW]]/Table3[[#This Row],[Count of Airbill Number]]</f>
        <v>10</v>
      </c>
    </row>
    <row r="16205" spans="2:13">
      <c r="B16205" t="s">
        <v>20</v>
      </c>
      <c r="C16205" t="s">
        <v>472</v>
      </c>
      <c r="D16205" t="s">
        <v>22</v>
      </c>
      <c r="E16205" t="s">
        <v>778</v>
      </c>
      <c r="F16205" t="s">
        <v>776</v>
      </c>
      <c r="G16205" t="s">
        <v>291</v>
      </c>
      <c r="H16205" t="s">
        <v>66</v>
      </c>
      <c r="I16205">
        <v>10</v>
      </c>
      <c r="J16205">
        <v>1</v>
      </c>
      <c r="K16205">
        <v>8654</v>
      </c>
      <c r="L16205" t="s">
        <v>471</v>
      </c>
      <c r="M16205" s="2">
        <f>+Table3[[#This Row],[CHW]]/Table3[[#This Row],[Count of Airbill Number]]</f>
        <v>10</v>
      </c>
    </row>
    <row r="16206" spans="2:13">
      <c r="B16206" t="s">
        <v>20</v>
      </c>
      <c r="C16206" t="s">
        <v>472</v>
      </c>
      <c r="D16206" t="s">
        <v>22</v>
      </c>
      <c r="E16206" t="s">
        <v>777</v>
      </c>
      <c r="F16206" t="s">
        <v>777</v>
      </c>
      <c r="G16206" t="s">
        <v>162</v>
      </c>
      <c r="H16206" t="s">
        <v>205</v>
      </c>
      <c r="I16206">
        <v>10</v>
      </c>
      <c r="J16206">
        <v>1</v>
      </c>
      <c r="K16206">
        <v>8655</v>
      </c>
      <c r="L16206" t="s">
        <v>471</v>
      </c>
      <c r="M16206" s="2">
        <f>+Table3[[#This Row],[CHW]]/Table3[[#This Row],[Count of Airbill Number]]</f>
        <v>10</v>
      </c>
    </row>
    <row r="16207" spans="2:13">
      <c r="B16207" t="s">
        <v>20</v>
      </c>
      <c r="C16207" t="s">
        <v>472</v>
      </c>
      <c r="D16207" t="s">
        <v>22</v>
      </c>
      <c r="E16207" t="s">
        <v>777</v>
      </c>
      <c r="F16207" t="s">
        <v>777</v>
      </c>
      <c r="G16207" t="s">
        <v>227</v>
      </c>
      <c r="H16207" t="s">
        <v>511</v>
      </c>
      <c r="I16207">
        <v>10</v>
      </c>
      <c r="J16207">
        <v>1</v>
      </c>
      <c r="K16207">
        <v>8656</v>
      </c>
      <c r="L16207" t="s">
        <v>471</v>
      </c>
      <c r="M16207" s="2">
        <f>+Table3[[#This Row],[CHW]]/Table3[[#This Row],[Count of Airbill Number]]</f>
        <v>10</v>
      </c>
    </row>
    <row r="16208" spans="2:13">
      <c r="B16208" t="s">
        <v>20</v>
      </c>
      <c r="C16208" t="s">
        <v>472</v>
      </c>
      <c r="D16208" t="s">
        <v>22</v>
      </c>
      <c r="E16208" t="s">
        <v>777</v>
      </c>
      <c r="F16208" t="s">
        <v>778</v>
      </c>
      <c r="G16208" t="s">
        <v>227</v>
      </c>
      <c r="H16208" t="s">
        <v>124</v>
      </c>
      <c r="I16208">
        <v>10</v>
      </c>
      <c r="J16208">
        <v>1</v>
      </c>
      <c r="K16208">
        <v>8657</v>
      </c>
      <c r="L16208" t="s">
        <v>471</v>
      </c>
      <c r="M16208" s="2">
        <f>+Table3[[#This Row],[CHW]]/Table3[[#This Row],[Count of Airbill Number]]</f>
        <v>10</v>
      </c>
    </row>
    <row r="16209" spans="2:13">
      <c r="B16209" t="s">
        <v>20</v>
      </c>
      <c r="C16209" t="s">
        <v>472</v>
      </c>
      <c r="D16209" t="s">
        <v>22</v>
      </c>
      <c r="E16209" t="s">
        <v>776</v>
      </c>
      <c r="F16209" t="s">
        <v>778</v>
      </c>
      <c r="G16209" t="s">
        <v>123</v>
      </c>
      <c r="H16209" t="s">
        <v>173</v>
      </c>
      <c r="I16209">
        <v>10</v>
      </c>
      <c r="J16209">
        <v>1</v>
      </c>
      <c r="K16209">
        <v>8658</v>
      </c>
      <c r="L16209" t="s">
        <v>471</v>
      </c>
      <c r="M16209" s="2">
        <f>+Table3[[#This Row],[CHW]]/Table3[[#This Row],[Count of Airbill Number]]</f>
        <v>10</v>
      </c>
    </row>
    <row r="16210" spans="2:13">
      <c r="B16210" t="s">
        <v>20</v>
      </c>
      <c r="C16210" t="s">
        <v>472</v>
      </c>
      <c r="D16210" t="s">
        <v>22</v>
      </c>
      <c r="E16210" t="s">
        <v>776</v>
      </c>
      <c r="F16210" t="s">
        <v>776</v>
      </c>
      <c r="G16210" t="s">
        <v>123</v>
      </c>
      <c r="H16210" t="s">
        <v>93</v>
      </c>
      <c r="I16210">
        <v>10</v>
      </c>
      <c r="J16210">
        <v>1</v>
      </c>
      <c r="K16210">
        <v>8659</v>
      </c>
      <c r="L16210" t="s">
        <v>471</v>
      </c>
      <c r="M16210" s="2">
        <f>+Table3[[#This Row],[CHW]]/Table3[[#This Row],[Count of Airbill Number]]</f>
        <v>10</v>
      </c>
    </row>
    <row r="16211" spans="2:13">
      <c r="B16211" t="s">
        <v>20</v>
      </c>
      <c r="C16211" t="s">
        <v>472</v>
      </c>
      <c r="D16211" t="s">
        <v>22</v>
      </c>
      <c r="E16211" t="s">
        <v>776</v>
      </c>
      <c r="F16211" t="s">
        <v>776</v>
      </c>
      <c r="G16211" t="s">
        <v>123</v>
      </c>
      <c r="H16211" t="s">
        <v>144</v>
      </c>
      <c r="I16211">
        <v>10</v>
      </c>
      <c r="J16211">
        <v>1</v>
      </c>
      <c r="K16211">
        <v>8660</v>
      </c>
      <c r="L16211" t="s">
        <v>471</v>
      </c>
      <c r="M16211" s="2">
        <f>+Table3[[#This Row],[CHW]]/Table3[[#This Row],[Count of Airbill Number]]</f>
        <v>10</v>
      </c>
    </row>
    <row r="16212" spans="2:13">
      <c r="B16212" t="s">
        <v>20</v>
      </c>
      <c r="C16212" t="s">
        <v>472</v>
      </c>
      <c r="D16212" t="s">
        <v>22</v>
      </c>
      <c r="E16212" t="s">
        <v>776</v>
      </c>
      <c r="F16212" t="s">
        <v>776</v>
      </c>
      <c r="G16212" t="s">
        <v>123</v>
      </c>
      <c r="H16212" t="s">
        <v>214</v>
      </c>
      <c r="I16212">
        <v>10</v>
      </c>
      <c r="J16212">
        <v>1</v>
      </c>
      <c r="K16212">
        <v>8661</v>
      </c>
      <c r="L16212" t="s">
        <v>471</v>
      </c>
      <c r="M16212" s="2">
        <f>+Table3[[#This Row],[CHW]]/Table3[[#This Row],[Count of Airbill Number]]</f>
        <v>10</v>
      </c>
    </row>
    <row r="16213" spans="2:13">
      <c r="B16213" t="s">
        <v>20</v>
      </c>
      <c r="C16213" t="s">
        <v>472</v>
      </c>
      <c r="D16213" t="s">
        <v>22</v>
      </c>
      <c r="E16213" t="s">
        <v>776</v>
      </c>
      <c r="F16213" t="s">
        <v>776</v>
      </c>
      <c r="G16213" t="s">
        <v>92</v>
      </c>
      <c r="H16213" t="s">
        <v>85</v>
      </c>
      <c r="I16213">
        <v>10</v>
      </c>
      <c r="J16213">
        <v>1</v>
      </c>
      <c r="K16213">
        <v>8662</v>
      </c>
      <c r="L16213" t="s">
        <v>471</v>
      </c>
      <c r="M16213" s="2">
        <f>+Table3[[#This Row],[CHW]]/Table3[[#This Row],[Count of Airbill Number]]</f>
        <v>10</v>
      </c>
    </row>
    <row r="16214" spans="2:13">
      <c r="B16214" t="s">
        <v>20</v>
      </c>
      <c r="C16214" t="s">
        <v>472</v>
      </c>
      <c r="D16214" t="s">
        <v>22</v>
      </c>
      <c r="E16214" t="s">
        <v>776</v>
      </c>
      <c r="F16214" t="s">
        <v>776</v>
      </c>
      <c r="G16214" t="s">
        <v>92</v>
      </c>
      <c r="H16214" t="s">
        <v>123</v>
      </c>
      <c r="I16214">
        <v>10</v>
      </c>
      <c r="J16214">
        <v>1</v>
      </c>
      <c r="K16214">
        <v>8663</v>
      </c>
      <c r="L16214" t="s">
        <v>471</v>
      </c>
      <c r="M16214" s="2">
        <f>+Table3[[#This Row],[CHW]]/Table3[[#This Row],[Count of Airbill Number]]</f>
        <v>10</v>
      </c>
    </row>
    <row r="16215" spans="2:13">
      <c r="B16215" t="s">
        <v>20</v>
      </c>
      <c r="C16215" t="s">
        <v>472</v>
      </c>
      <c r="D16215" t="s">
        <v>22</v>
      </c>
      <c r="E16215" t="s">
        <v>778</v>
      </c>
      <c r="F16215" t="s">
        <v>778</v>
      </c>
      <c r="G16215" t="s">
        <v>465</v>
      </c>
      <c r="H16215" t="s">
        <v>173</v>
      </c>
      <c r="I16215">
        <v>10</v>
      </c>
      <c r="J16215">
        <v>1</v>
      </c>
      <c r="K16215">
        <v>8664</v>
      </c>
      <c r="L16215" t="s">
        <v>471</v>
      </c>
      <c r="M16215" s="2">
        <f>+Table3[[#This Row],[CHW]]/Table3[[#This Row],[Count of Airbill Number]]</f>
        <v>10</v>
      </c>
    </row>
    <row r="16216" spans="2:13">
      <c r="B16216" t="s">
        <v>20</v>
      </c>
      <c r="C16216" t="s">
        <v>472</v>
      </c>
      <c r="D16216" t="s">
        <v>22</v>
      </c>
      <c r="E16216" t="s">
        <v>778</v>
      </c>
      <c r="F16216" t="s">
        <v>776</v>
      </c>
      <c r="G16216" t="s">
        <v>433</v>
      </c>
      <c r="H16216" t="s">
        <v>66</v>
      </c>
      <c r="I16216">
        <v>10</v>
      </c>
      <c r="J16216">
        <v>1</v>
      </c>
      <c r="K16216">
        <v>8665</v>
      </c>
      <c r="L16216" t="s">
        <v>471</v>
      </c>
      <c r="M16216" s="2">
        <f>+Table3[[#This Row],[CHW]]/Table3[[#This Row],[Count of Airbill Number]]</f>
        <v>10</v>
      </c>
    </row>
    <row r="16217" spans="2:13">
      <c r="B16217" t="s">
        <v>20</v>
      </c>
      <c r="C16217" t="s">
        <v>472</v>
      </c>
      <c r="D16217" t="s">
        <v>22</v>
      </c>
      <c r="E16217" t="s">
        <v>778</v>
      </c>
      <c r="F16217" t="s">
        <v>778</v>
      </c>
      <c r="G16217" t="s">
        <v>250</v>
      </c>
      <c r="H16217" t="s">
        <v>304</v>
      </c>
      <c r="I16217">
        <v>10</v>
      </c>
      <c r="J16217">
        <v>1</v>
      </c>
      <c r="K16217">
        <v>8666</v>
      </c>
      <c r="L16217" t="s">
        <v>471</v>
      </c>
      <c r="M16217" s="2">
        <f>+Table3[[#This Row],[CHW]]/Table3[[#This Row],[Count of Airbill Number]]</f>
        <v>10</v>
      </c>
    </row>
    <row r="16218" spans="2:13">
      <c r="B16218" t="s">
        <v>20</v>
      </c>
      <c r="C16218" t="s">
        <v>472</v>
      </c>
      <c r="D16218" t="s">
        <v>22</v>
      </c>
      <c r="E16218" t="s">
        <v>778</v>
      </c>
      <c r="F16218" t="s">
        <v>776</v>
      </c>
      <c r="G16218" t="s">
        <v>250</v>
      </c>
      <c r="H16218" t="s">
        <v>49</v>
      </c>
      <c r="I16218">
        <v>10</v>
      </c>
      <c r="J16218">
        <v>1</v>
      </c>
      <c r="K16218">
        <v>8667</v>
      </c>
      <c r="L16218" t="s">
        <v>471</v>
      </c>
      <c r="M16218" s="2">
        <f>+Table3[[#This Row],[CHW]]/Table3[[#This Row],[Count of Airbill Number]]</f>
        <v>10</v>
      </c>
    </row>
    <row r="16219" spans="2:13">
      <c r="B16219" t="s">
        <v>20</v>
      </c>
      <c r="C16219" t="s">
        <v>472</v>
      </c>
      <c r="D16219" t="s">
        <v>22</v>
      </c>
      <c r="E16219" t="s">
        <v>776</v>
      </c>
      <c r="F16219" t="s">
        <v>776</v>
      </c>
      <c r="G16219" t="s">
        <v>424</v>
      </c>
      <c r="H16219" t="s">
        <v>37</v>
      </c>
      <c r="I16219">
        <v>10</v>
      </c>
      <c r="J16219">
        <v>2</v>
      </c>
      <c r="K16219">
        <v>8668</v>
      </c>
      <c r="L16219" t="s">
        <v>471</v>
      </c>
      <c r="M16219" s="2">
        <f>+Table3[[#This Row],[CHW]]/Table3[[#This Row],[Count of Airbill Number]]</f>
        <v>5</v>
      </c>
    </row>
    <row r="16220" spans="2:13">
      <c r="B16220" t="s">
        <v>20</v>
      </c>
      <c r="C16220" t="s">
        <v>472</v>
      </c>
      <c r="D16220" t="s">
        <v>22</v>
      </c>
      <c r="E16220" t="s">
        <v>778</v>
      </c>
      <c r="F16220" t="s">
        <v>778</v>
      </c>
      <c r="G16220" t="s">
        <v>425</v>
      </c>
      <c r="H16220" t="s">
        <v>51</v>
      </c>
      <c r="I16220">
        <v>10</v>
      </c>
      <c r="J16220">
        <v>1</v>
      </c>
      <c r="K16220">
        <v>8669</v>
      </c>
      <c r="L16220" t="s">
        <v>471</v>
      </c>
      <c r="M16220" s="2">
        <f>+Table3[[#This Row],[CHW]]/Table3[[#This Row],[Count of Airbill Number]]</f>
        <v>10</v>
      </c>
    </row>
    <row r="16221" spans="2:13">
      <c r="B16221" t="s">
        <v>20</v>
      </c>
      <c r="C16221" t="s">
        <v>472</v>
      </c>
      <c r="D16221" t="s">
        <v>22</v>
      </c>
      <c r="E16221" t="s">
        <v>778</v>
      </c>
      <c r="F16221" t="s">
        <v>778</v>
      </c>
      <c r="G16221" t="s">
        <v>297</v>
      </c>
      <c r="H16221" t="s">
        <v>155</v>
      </c>
      <c r="I16221">
        <v>10</v>
      </c>
      <c r="J16221">
        <v>1</v>
      </c>
      <c r="K16221">
        <v>8670</v>
      </c>
      <c r="L16221" t="s">
        <v>471</v>
      </c>
      <c r="M16221" s="2">
        <f>+Table3[[#This Row],[CHW]]/Table3[[#This Row],[Count of Airbill Number]]</f>
        <v>10</v>
      </c>
    </row>
    <row r="16222" spans="2:13">
      <c r="B16222" t="s">
        <v>20</v>
      </c>
      <c r="C16222" t="s">
        <v>472</v>
      </c>
      <c r="D16222" t="s">
        <v>22</v>
      </c>
      <c r="E16222" t="s">
        <v>778</v>
      </c>
      <c r="F16222" t="s">
        <v>776</v>
      </c>
      <c r="G16222" t="s">
        <v>498</v>
      </c>
      <c r="H16222" t="s">
        <v>32</v>
      </c>
      <c r="I16222">
        <v>10</v>
      </c>
      <c r="J16222">
        <v>1</v>
      </c>
      <c r="K16222">
        <v>8671</v>
      </c>
      <c r="L16222" t="s">
        <v>471</v>
      </c>
      <c r="M16222" s="2">
        <f>+Table3[[#This Row],[CHW]]/Table3[[#This Row],[Count of Airbill Number]]</f>
        <v>10</v>
      </c>
    </row>
    <row r="16223" spans="2:13">
      <c r="B16223" t="s">
        <v>20</v>
      </c>
      <c r="C16223" t="s">
        <v>472</v>
      </c>
      <c r="D16223" t="s">
        <v>22</v>
      </c>
      <c r="E16223" t="s">
        <v>778</v>
      </c>
      <c r="F16223" t="s">
        <v>776</v>
      </c>
      <c r="G16223" t="s">
        <v>498</v>
      </c>
      <c r="H16223" t="s">
        <v>312</v>
      </c>
      <c r="I16223">
        <v>10</v>
      </c>
      <c r="J16223">
        <v>1</v>
      </c>
      <c r="K16223">
        <v>8672</v>
      </c>
      <c r="L16223" t="s">
        <v>471</v>
      </c>
      <c r="M16223" s="2">
        <f>+Table3[[#This Row],[CHW]]/Table3[[#This Row],[Count of Airbill Number]]</f>
        <v>10</v>
      </c>
    </row>
    <row r="16224" spans="2:13">
      <c r="B16224" t="s">
        <v>20</v>
      </c>
      <c r="C16224" t="s">
        <v>472</v>
      </c>
      <c r="D16224" t="s">
        <v>22</v>
      </c>
      <c r="E16224" t="s">
        <v>776</v>
      </c>
      <c r="F16224" t="s">
        <v>776</v>
      </c>
      <c r="G16224" t="s">
        <v>236</v>
      </c>
      <c r="H16224" t="s">
        <v>37</v>
      </c>
      <c r="I16224">
        <v>10</v>
      </c>
      <c r="J16224">
        <v>1</v>
      </c>
      <c r="K16224">
        <v>8673</v>
      </c>
      <c r="L16224" t="s">
        <v>471</v>
      </c>
      <c r="M16224" s="2">
        <f>+Table3[[#This Row],[CHW]]/Table3[[#This Row],[Count of Airbill Number]]</f>
        <v>10</v>
      </c>
    </row>
    <row r="16225" spans="2:13">
      <c r="B16225" t="s">
        <v>20</v>
      </c>
      <c r="C16225" t="s">
        <v>472</v>
      </c>
      <c r="D16225" t="s">
        <v>22</v>
      </c>
      <c r="E16225" t="s">
        <v>777</v>
      </c>
      <c r="F16225" t="s">
        <v>777</v>
      </c>
      <c r="G16225" t="s">
        <v>711</v>
      </c>
      <c r="H16225" t="s">
        <v>55</v>
      </c>
      <c r="I16225">
        <v>10</v>
      </c>
      <c r="J16225">
        <v>1</v>
      </c>
      <c r="K16225">
        <v>8674</v>
      </c>
      <c r="L16225" t="s">
        <v>471</v>
      </c>
      <c r="M16225" s="2">
        <f>+Table3[[#This Row],[CHW]]/Table3[[#This Row],[Count of Airbill Number]]</f>
        <v>10</v>
      </c>
    </row>
    <row r="16226" spans="2:13">
      <c r="B16226" t="s">
        <v>20</v>
      </c>
      <c r="C16226" t="s">
        <v>472</v>
      </c>
      <c r="D16226" t="s">
        <v>22</v>
      </c>
      <c r="E16226" t="s">
        <v>776</v>
      </c>
      <c r="F16226" t="s">
        <v>776</v>
      </c>
      <c r="G16226" t="s">
        <v>59</v>
      </c>
      <c r="H16226" t="s">
        <v>40</v>
      </c>
      <c r="I16226">
        <v>10</v>
      </c>
      <c r="J16226">
        <v>1</v>
      </c>
      <c r="K16226">
        <v>8675</v>
      </c>
      <c r="L16226" t="s">
        <v>471</v>
      </c>
      <c r="M16226" s="2">
        <f>+Table3[[#This Row],[CHW]]/Table3[[#This Row],[Count of Airbill Number]]</f>
        <v>10</v>
      </c>
    </row>
    <row r="16227" spans="2:13">
      <c r="B16227" t="s">
        <v>20</v>
      </c>
      <c r="C16227" t="s">
        <v>472</v>
      </c>
      <c r="D16227" t="s">
        <v>22</v>
      </c>
      <c r="E16227" t="s">
        <v>776</v>
      </c>
      <c r="F16227" t="s">
        <v>776</v>
      </c>
      <c r="G16227" t="s">
        <v>59</v>
      </c>
      <c r="H16227" t="s">
        <v>33</v>
      </c>
      <c r="I16227">
        <v>10</v>
      </c>
      <c r="J16227">
        <v>1</v>
      </c>
      <c r="K16227">
        <v>8676</v>
      </c>
      <c r="L16227" t="s">
        <v>471</v>
      </c>
      <c r="M16227" s="2">
        <f>+Table3[[#This Row],[CHW]]/Table3[[#This Row],[Count of Airbill Number]]</f>
        <v>10</v>
      </c>
    </row>
    <row r="16228" spans="2:13">
      <c r="B16228" t="s">
        <v>20</v>
      </c>
      <c r="C16228" t="s">
        <v>472</v>
      </c>
      <c r="D16228" t="s">
        <v>22</v>
      </c>
      <c r="E16228" t="s">
        <v>776</v>
      </c>
      <c r="F16228" t="s">
        <v>778</v>
      </c>
      <c r="G16228" t="s">
        <v>49</v>
      </c>
      <c r="H16228" t="s">
        <v>233</v>
      </c>
      <c r="I16228">
        <v>10</v>
      </c>
      <c r="J16228">
        <v>1</v>
      </c>
      <c r="K16228">
        <v>8677</v>
      </c>
      <c r="L16228" t="s">
        <v>471</v>
      </c>
      <c r="M16228" s="2">
        <f>+Table3[[#This Row],[CHW]]/Table3[[#This Row],[Count of Airbill Number]]</f>
        <v>10</v>
      </c>
    </row>
    <row r="16229" spans="2:13">
      <c r="B16229" t="s">
        <v>20</v>
      </c>
      <c r="C16229" t="s">
        <v>472</v>
      </c>
      <c r="D16229" t="s">
        <v>22</v>
      </c>
      <c r="E16229" t="s">
        <v>776</v>
      </c>
      <c r="F16229" t="s">
        <v>776</v>
      </c>
      <c r="G16229" t="s">
        <v>49</v>
      </c>
      <c r="H16229" t="s">
        <v>63</v>
      </c>
      <c r="I16229">
        <v>10</v>
      </c>
      <c r="J16229">
        <v>1</v>
      </c>
      <c r="K16229">
        <v>8678</v>
      </c>
      <c r="L16229" t="s">
        <v>471</v>
      </c>
      <c r="M16229" s="2">
        <f>+Table3[[#This Row],[CHW]]/Table3[[#This Row],[Count of Airbill Number]]</f>
        <v>10</v>
      </c>
    </row>
    <row r="16230" spans="2:13">
      <c r="B16230" t="s">
        <v>20</v>
      </c>
      <c r="C16230" t="s">
        <v>472</v>
      </c>
      <c r="D16230" t="s">
        <v>22</v>
      </c>
      <c r="E16230" t="s">
        <v>776</v>
      </c>
      <c r="F16230" t="s">
        <v>776</v>
      </c>
      <c r="G16230" t="s">
        <v>49</v>
      </c>
      <c r="H16230" t="s">
        <v>54</v>
      </c>
      <c r="I16230">
        <v>10</v>
      </c>
      <c r="J16230">
        <v>1</v>
      </c>
      <c r="K16230">
        <v>8679</v>
      </c>
      <c r="L16230" t="s">
        <v>471</v>
      </c>
      <c r="M16230" s="2">
        <f>+Table3[[#This Row],[CHW]]/Table3[[#This Row],[Count of Airbill Number]]</f>
        <v>10</v>
      </c>
    </row>
    <row r="16231" spans="2:13">
      <c r="B16231" t="s">
        <v>20</v>
      </c>
      <c r="C16231" t="s">
        <v>472</v>
      </c>
      <c r="D16231" t="s">
        <v>22</v>
      </c>
      <c r="E16231" t="s">
        <v>777</v>
      </c>
      <c r="F16231" t="s">
        <v>777</v>
      </c>
      <c r="G16231" t="s">
        <v>27</v>
      </c>
      <c r="H16231" t="s">
        <v>554</v>
      </c>
      <c r="I16231">
        <v>10</v>
      </c>
      <c r="J16231">
        <v>1</v>
      </c>
      <c r="K16231">
        <v>8680</v>
      </c>
      <c r="L16231" t="s">
        <v>471</v>
      </c>
      <c r="M16231" s="2">
        <f>+Table3[[#This Row],[CHW]]/Table3[[#This Row],[Count of Airbill Number]]</f>
        <v>10</v>
      </c>
    </row>
    <row r="16232" spans="2:13">
      <c r="B16232" t="s">
        <v>20</v>
      </c>
      <c r="C16232" t="s">
        <v>472</v>
      </c>
      <c r="D16232" t="s">
        <v>22</v>
      </c>
      <c r="E16232" t="s">
        <v>777</v>
      </c>
      <c r="F16232" t="s">
        <v>776</v>
      </c>
      <c r="G16232" t="s">
        <v>27</v>
      </c>
      <c r="H16232" t="s">
        <v>187</v>
      </c>
      <c r="I16232">
        <v>10</v>
      </c>
      <c r="J16232">
        <v>1</v>
      </c>
      <c r="K16232">
        <v>8681</v>
      </c>
      <c r="L16232" t="s">
        <v>471</v>
      </c>
      <c r="M16232" s="2">
        <f>+Table3[[#This Row],[CHW]]/Table3[[#This Row],[Count of Airbill Number]]</f>
        <v>10</v>
      </c>
    </row>
    <row r="16233" spans="2:13">
      <c r="B16233" t="s">
        <v>20</v>
      </c>
      <c r="C16233" t="s">
        <v>472</v>
      </c>
      <c r="D16233" t="s">
        <v>22</v>
      </c>
      <c r="E16233" t="s">
        <v>777</v>
      </c>
      <c r="F16233" t="s">
        <v>777</v>
      </c>
      <c r="G16233" t="s">
        <v>27</v>
      </c>
      <c r="H16233" t="s">
        <v>360</v>
      </c>
      <c r="I16233">
        <v>10</v>
      </c>
      <c r="J16233">
        <v>1</v>
      </c>
      <c r="K16233">
        <v>8682</v>
      </c>
      <c r="L16233" t="s">
        <v>471</v>
      </c>
      <c r="M16233" s="2">
        <f>+Table3[[#This Row],[CHW]]/Table3[[#This Row],[Count of Airbill Number]]</f>
        <v>10</v>
      </c>
    </row>
    <row r="16234" spans="2:13">
      <c r="B16234" t="s">
        <v>20</v>
      </c>
      <c r="C16234" t="s">
        <v>472</v>
      </c>
      <c r="D16234" t="s">
        <v>22</v>
      </c>
      <c r="E16234" t="s">
        <v>777</v>
      </c>
      <c r="F16234" t="s">
        <v>778</v>
      </c>
      <c r="G16234" t="s">
        <v>27</v>
      </c>
      <c r="H16234" t="s">
        <v>194</v>
      </c>
      <c r="I16234">
        <v>10</v>
      </c>
      <c r="J16234">
        <v>1</v>
      </c>
      <c r="K16234">
        <v>8683</v>
      </c>
      <c r="L16234" t="s">
        <v>471</v>
      </c>
      <c r="M16234" s="2">
        <f>+Table3[[#This Row],[CHW]]/Table3[[#This Row],[Count of Airbill Number]]</f>
        <v>10</v>
      </c>
    </row>
    <row r="16235" spans="2:13">
      <c r="B16235" t="s">
        <v>20</v>
      </c>
      <c r="C16235" t="s">
        <v>472</v>
      </c>
      <c r="D16235" t="s">
        <v>22</v>
      </c>
      <c r="E16235" t="s">
        <v>776</v>
      </c>
      <c r="F16235" t="s">
        <v>776</v>
      </c>
      <c r="G16235" t="s">
        <v>175</v>
      </c>
      <c r="H16235" t="s">
        <v>23</v>
      </c>
      <c r="I16235">
        <v>10</v>
      </c>
      <c r="J16235">
        <v>2</v>
      </c>
      <c r="K16235">
        <v>8684</v>
      </c>
      <c r="L16235" t="s">
        <v>471</v>
      </c>
      <c r="M16235" s="2">
        <f>+Table3[[#This Row],[CHW]]/Table3[[#This Row],[Count of Airbill Number]]</f>
        <v>5</v>
      </c>
    </row>
    <row r="16236" spans="2:13">
      <c r="B16236" t="s">
        <v>20</v>
      </c>
      <c r="C16236" t="s">
        <v>472</v>
      </c>
      <c r="D16236" t="s">
        <v>22</v>
      </c>
      <c r="E16236" t="s">
        <v>776</v>
      </c>
      <c r="F16236" t="s">
        <v>776</v>
      </c>
      <c r="G16236" t="s">
        <v>175</v>
      </c>
      <c r="H16236" t="s">
        <v>37</v>
      </c>
      <c r="I16236">
        <v>10</v>
      </c>
      <c r="J16236">
        <v>2</v>
      </c>
      <c r="K16236">
        <v>8685</v>
      </c>
      <c r="L16236" t="s">
        <v>471</v>
      </c>
      <c r="M16236" s="2">
        <f>+Table3[[#This Row],[CHW]]/Table3[[#This Row],[Count of Airbill Number]]</f>
        <v>5</v>
      </c>
    </row>
    <row r="16237" spans="2:13">
      <c r="B16237" t="s">
        <v>20</v>
      </c>
      <c r="C16237" t="s">
        <v>472</v>
      </c>
      <c r="D16237" t="s">
        <v>22</v>
      </c>
      <c r="E16237" t="s">
        <v>776</v>
      </c>
      <c r="F16237" t="s">
        <v>776</v>
      </c>
      <c r="G16237" t="s">
        <v>107</v>
      </c>
      <c r="H16237" t="s">
        <v>69</v>
      </c>
      <c r="I16237">
        <v>10</v>
      </c>
      <c r="J16237">
        <v>1</v>
      </c>
      <c r="K16237">
        <v>8686</v>
      </c>
      <c r="L16237" t="s">
        <v>471</v>
      </c>
      <c r="M16237" s="2">
        <f>+Table3[[#This Row],[CHW]]/Table3[[#This Row],[Count of Airbill Number]]</f>
        <v>10</v>
      </c>
    </row>
    <row r="16238" spans="2:13">
      <c r="B16238" t="s">
        <v>20</v>
      </c>
      <c r="C16238" t="s">
        <v>472</v>
      </c>
      <c r="D16238" t="s">
        <v>22</v>
      </c>
      <c r="E16238" t="s">
        <v>778</v>
      </c>
      <c r="F16238" t="s">
        <v>778</v>
      </c>
      <c r="G16238" t="s">
        <v>405</v>
      </c>
      <c r="H16238" t="s">
        <v>304</v>
      </c>
      <c r="I16238">
        <v>10</v>
      </c>
      <c r="J16238">
        <v>1</v>
      </c>
      <c r="K16238">
        <v>8687</v>
      </c>
      <c r="L16238" t="s">
        <v>471</v>
      </c>
      <c r="M16238" s="2">
        <f>+Table3[[#This Row],[CHW]]/Table3[[#This Row],[Count of Airbill Number]]</f>
        <v>10</v>
      </c>
    </row>
    <row r="16239" spans="2:13">
      <c r="B16239" t="s">
        <v>20</v>
      </c>
      <c r="C16239" t="s">
        <v>472</v>
      </c>
      <c r="D16239" t="s">
        <v>22</v>
      </c>
      <c r="E16239" t="s">
        <v>778</v>
      </c>
      <c r="F16239" t="s">
        <v>776</v>
      </c>
      <c r="G16239" t="s">
        <v>405</v>
      </c>
      <c r="H16239" t="s">
        <v>37</v>
      </c>
      <c r="I16239">
        <v>10</v>
      </c>
      <c r="J16239">
        <v>1</v>
      </c>
      <c r="K16239">
        <v>8688</v>
      </c>
      <c r="L16239" t="s">
        <v>471</v>
      </c>
      <c r="M16239" s="2">
        <f>+Table3[[#This Row],[CHW]]/Table3[[#This Row],[Count of Airbill Number]]</f>
        <v>10</v>
      </c>
    </row>
    <row r="16240" spans="2:13">
      <c r="B16240" t="s">
        <v>20</v>
      </c>
      <c r="C16240" t="s">
        <v>472</v>
      </c>
      <c r="D16240" t="s">
        <v>22</v>
      </c>
      <c r="E16240" t="s">
        <v>778</v>
      </c>
      <c r="F16240" t="s">
        <v>778</v>
      </c>
      <c r="G16240" t="s">
        <v>405</v>
      </c>
      <c r="H16240" t="s">
        <v>174</v>
      </c>
      <c r="I16240">
        <v>10</v>
      </c>
      <c r="J16240">
        <v>1</v>
      </c>
      <c r="K16240">
        <v>8689</v>
      </c>
      <c r="L16240" t="s">
        <v>471</v>
      </c>
      <c r="M16240" s="2">
        <f>+Table3[[#This Row],[CHW]]/Table3[[#This Row],[Count of Airbill Number]]</f>
        <v>10</v>
      </c>
    </row>
    <row r="16241" spans="2:13">
      <c r="B16241" t="s">
        <v>20</v>
      </c>
      <c r="C16241" t="s">
        <v>472</v>
      </c>
      <c r="D16241" t="s">
        <v>22</v>
      </c>
      <c r="E16241" t="s">
        <v>778</v>
      </c>
      <c r="F16241" t="s">
        <v>776</v>
      </c>
      <c r="G16241" t="s">
        <v>405</v>
      </c>
      <c r="H16241" t="s">
        <v>85</v>
      </c>
      <c r="I16241">
        <v>10</v>
      </c>
      <c r="J16241">
        <v>1</v>
      </c>
      <c r="K16241">
        <v>8690</v>
      </c>
      <c r="L16241" t="s">
        <v>471</v>
      </c>
      <c r="M16241" s="2">
        <f>+Table3[[#This Row],[CHW]]/Table3[[#This Row],[Count of Airbill Number]]</f>
        <v>10</v>
      </c>
    </row>
    <row r="16242" spans="2:13">
      <c r="B16242" t="s">
        <v>20</v>
      </c>
      <c r="C16242" t="s">
        <v>472</v>
      </c>
      <c r="D16242" t="s">
        <v>22</v>
      </c>
      <c r="E16242" t="s">
        <v>778</v>
      </c>
      <c r="F16242" t="s">
        <v>778</v>
      </c>
      <c r="G16242" t="s">
        <v>405</v>
      </c>
      <c r="H16242" t="s">
        <v>155</v>
      </c>
      <c r="I16242">
        <v>10</v>
      </c>
      <c r="J16242">
        <v>1</v>
      </c>
      <c r="K16242">
        <v>8691</v>
      </c>
      <c r="L16242" t="s">
        <v>471</v>
      </c>
      <c r="M16242" s="2">
        <f>+Table3[[#This Row],[CHW]]/Table3[[#This Row],[Count of Airbill Number]]</f>
        <v>10</v>
      </c>
    </row>
    <row r="16243" spans="2:13">
      <c r="B16243" t="s">
        <v>20</v>
      </c>
      <c r="C16243" t="s">
        <v>472</v>
      </c>
      <c r="D16243" t="s">
        <v>22</v>
      </c>
      <c r="E16243" t="s">
        <v>778</v>
      </c>
      <c r="F16243" t="s">
        <v>778</v>
      </c>
      <c r="G16243" t="s">
        <v>405</v>
      </c>
      <c r="H16243" t="s">
        <v>495</v>
      </c>
      <c r="I16243">
        <v>10</v>
      </c>
      <c r="J16243">
        <v>1</v>
      </c>
      <c r="K16243">
        <v>8692</v>
      </c>
      <c r="L16243" t="s">
        <v>471</v>
      </c>
      <c r="M16243" s="2">
        <f>+Table3[[#This Row],[CHW]]/Table3[[#This Row],[Count of Airbill Number]]</f>
        <v>10</v>
      </c>
    </row>
    <row r="16244" spans="2:13">
      <c r="B16244" t="s">
        <v>20</v>
      </c>
      <c r="C16244" t="s">
        <v>472</v>
      </c>
      <c r="D16244" t="s">
        <v>22</v>
      </c>
      <c r="E16244" t="s">
        <v>776</v>
      </c>
      <c r="F16244" t="s">
        <v>776</v>
      </c>
      <c r="G16244" t="s">
        <v>132</v>
      </c>
      <c r="H16244" t="s">
        <v>41</v>
      </c>
      <c r="I16244">
        <v>10</v>
      </c>
      <c r="J16244">
        <v>1</v>
      </c>
      <c r="K16244">
        <v>8693</v>
      </c>
      <c r="L16244" t="s">
        <v>471</v>
      </c>
      <c r="M16244" s="2">
        <f>+Table3[[#This Row],[CHW]]/Table3[[#This Row],[Count of Airbill Number]]</f>
        <v>10</v>
      </c>
    </row>
    <row r="16245" spans="2:13">
      <c r="B16245" t="s">
        <v>20</v>
      </c>
      <c r="C16245" t="s">
        <v>472</v>
      </c>
      <c r="D16245" t="s">
        <v>22</v>
      </c>
      <c r="E16245" t="s">
        <v>777</v>
      </c>
      <c r="F16245" t="s">
        <v>778</v>
      </c>
      <c r="G16245" t="s">
        <v>106</v>
      </c>
      <c r="H16245" t="s">
        <v>393</v>
      </c>
      <c r="I16245">
        <v>10</v>
      </c>
      <c r="J16245">
        <v>1</v>
      </c>
      <c r="K16245">
        <v>8694</v>
      </c>
      <c r="L16245" t="s">
        <v>471</v>
      </c>
      <c r="M16245" s="2">
        <f>+Table3[[#This Row],[CHW]]/Table3[[#This Row],[Count of Airbill Number]]</f>
        <v>10</v>
      </c>
    </row>
    <row r="16246" spans="2:13">
      <c r="B16246" t="s">
        <v>20</v>
      </c>
      <c r="C16246" t="s">
        <v>472</v>
      </c>
      <c r="D16246" t="s">
        <v>22</v>
      </c>
      <c r="E16246" t="s">
        <v>777</v>
      </c>
      <c r="F16246" t="s">
        <v>778</v>
      </c>
      <c r="G16246" t="s">
        <v>106</v>
      </c>
      <c r="H16246" t="s">
        <v>269</v>
      </c>
      <c r="I16246">
        <v>10</v>
      </c>
      <c r="J16246">
        <v>1</v>
      </c>
      <c r="K16246">
        <v>8695</v>
      </c>
      <c r="L16246" t="s">
        <v>471</v>
      </c>
      <c r="M16246" s="2">
        <f>+Table3[[#This Row],[CHW]]/Table3[[#This Row],[Count of Airbill Number]]</f>
        <v>10</v>
      </c>
    </row>
    <row r="16247" spans="2:13">
      <c r="B16247" t="s">
        <v>20</v>
      </c>
      <c r="C16247" t="s">
        <v>472</v>
      </c>
      <c r="D16247" t="s">
        <v>22</v>
      </c>
      <c r="E16247" t="s">
        <v>776</v>
      </c>
      <c r="F16247" t="s">
        <v>776</v>
      </c>
      <c r="G16247" t="s">
        <v>244</v>
      </c>
      <c r="H16247" t="s">
        <v>57</v>
      </c>
      <c r="I16247">
        <v>10</v>
      </c>
      <c r="J16247">
        <v>1</v>
      </c>
      <c r="K16247">
        <v>8696</v>
      </c>
      <c r="L16247" t="s">
        <v>471</v>
      </c>
      <c r="M16247" s="2">
        <f>+Table3[[#This Row],[CHW]]/Table3[[#This Row],[Count of Airbill Number]]</f>
        <v>10</v>
      </c>
    </row>
    <row r="16248" spans="2:13">
      <c r="B16248" t="s">
        <v>20</v>
      </c>
      <c r="C16248" t="s">
        <v>472</v>
      </c>
      <c r="D16248" t="s">
        <v>22</v>
      </c>
      <c r="E16248" t="s">
        <v>778</v>
      </c>
      <c r="F16248" t="s">
        <v>778</v>
      </c>
      <c r="G16248" t="s">
        <v>594</v>
      </c>
      <c r="H16248" t="s">
        <v>269</v>
      </c>
      <c r="I16248">
        <v>10</v>
      </c>
      <c r="J16248">
        <v>2</v>
      </c>
      <c r="K16248">
        <v>8697</v>
      </c>
      <c r="L16248" t="s">
        <v>471</v>
      </c>
      <c r="M16248" s="2">
        <f>+Table3[[#This Row],[CHW]]/Table3[[#This Row],[Count of Airbill Number]]</f>
        <v>5</v>
      </c>
    </row>
    <row r="16249" spans="2:13">
      <c r="B16249" t="s">
        <v>20</v>
      </c>
      <c r="C16249" t="s">
        <v>472</v>
      </c>
      <c r="D16249" t="s">
        <v>22</v>
      </c>
      <c r="E16249" t="s">
        <v>778</v>
      </c>
      <c r="F16249" t="s">
        <v>778</v>
      </c>
      <c r="G16249" t="s">
        <v>306</v>
      </c>
      <c r="H16249" t="s">
        <v>473</v>
      </c>
      <c r="I16249">
        <v>10</v>
      </c>
      <c r="J16249">
        <v>1</v>
      </c>
      <c r="K16249">
        <v>8698</v>
      </c>
      <c r="L16249" t="s">
        <v>471</v>
      </c>
      <c r="M16249" s="2">
        <f>+Table3[[#This Row],[CHW]]/Table3[[#This Row],[Count of Airbill Number]]</f>
        <v>10</v>
      </c>
    </row>
    <row r="16250" spans="2:13">
      <c r="B16250" t="s">
        <v>20</v>
      </c>
      <c r="C16250" t="s">
        <v>472</v>
      </c>
      <c r="D16250" t="s">
        <v>22</v>
      </c>
      <c r="E16250" t="s">
        <v>778</v>
      </c>
      <c r="F16250" t="s">
        <v>778</v>
      </c>
      <c r="G16250" t="s">
        <v>306</v>
      </c>
      <c r="H16250" t="s">
        <v>283</v>
      </c>
      <c r="I16250">
        <v>10</v>
      </c>
      <c r="J16250">
        <v>1</v>
      </c>
      <c r="K16250">
        <v>8699</v>
      </c>
      <c r="L16250" t="s">
        <v>471</v>
      </c>
      <c r="M16250" s="2">
        <f>+Table3[[#This Row],[CHW]]/Table3[[#This Row],[Count of Airbill Number]]</f>
        <v>10</v>
      </c>
    </row>
    <row r="16251" spans="2:13">
      <c r="B16251" t="s">
        <v>20</v>
      </c>
      <c r="C16251" t="s">
        <v>472</v>
      </c>
      <c r="D16251" t="s">
        <v>22</v>
      </c>
      <c r="E16251" t="s">
        <v>778</v>
      </c>
      <c r="F16251" t="s">
        <v>778</v>
      </c>
      <c r="G16251" t="s">
        <v>306</v>
      </c>
      <c r="H16251" t="s">
        <v>267</v>
      </c>
      <c r="I16251">
        <v>10</v>
      </c>
      <c r="J16251">
        <v>1</v>
      </c>
      <c r="K16251">
        <v>8700</v>
      </c>
      <c r="L16251" t="s">
        <v>471</v>
      </c>
      <c r="M16251" s="2">
        <f>+Table3[[#This Row],[CHW]]/Table3[[#This Row],[Count of Airbill Number]]</f>
        <v>10</v>
      </c>
    </row>
    <row r="16252" spans="2:13">
      <c r="B16252" t="s">
        <v>20</v>
      </c>
      <c r="C16252" t="s">
        <v>472</v>
      </c>
      <c r="D16252" t="s">
        <v>22</v>
      </c>
      <c r="E16252" t="s">
        <v>778</v>
      </c>
      <c r="F16252" t="s">
        <v>776</v>
      </c>
      <c r="G16252" t="s">
        <v>306</v>
      </c>
      <c r="H16252" t="s">
        <v>216</v>
      </c>
      <c r="I16252">
        <v>10</v>
      </c>
      <c r="J16252">
        <v>1</v>
      </c>
      <c r="K16252">
        <v>8701</v>
      </c>
      <c r="L16252" t="s">
        <v>471</v>
      </c>
      <c r="M16252" s="2">
        <f>+Table3[[#This Row],[CHW]]/Table3[[#This Row],[Count of Airbill Number]]</f>
        <v>10</v>
      </c>
    </row>
    <row r="16253" spans="2:13">
      <c r="B16253" t="s">
        <v>20</v>
      </c>
      <c r="C16253" t="s">
        <v>472</v>
      </c>
      <c r="D16253" t="s">
        <v>22</v>
      </c>
      <c r="E16253" t="s">
        <v>776</v>
      </c>
      <c r="F16253" t="s">
        <v>776</v>
      </c>
      <c r="G16253" t="s">
        <v>483</v>
      </c>
      <c r="H16253" t="s">
        <v>432</v>
      </c>
      <c r="I16253">
        <v>10</v>
      </c>
      <c r="J16253">
        <v>1</v>
      </c>
      <c r="K16253">
        <v>8702</v>
      </c>
      <c r="L16253" t="s">
        <v>471</v>
      </c>
      <c r="M16253" s="2">
        <f>+Table3[[#This Row],[CHW]]/Table3[[#This Row],[Count of Airbill Number]]</f>
        <v>10</v>
      </c>
    </row>
    <row r="16254" spans="2:13">
      <c r="B16254" t="s">
        <v>20</v>
      </c>
      <c r="C16254" t="s">
        <v>472</v>
      </c>
      <c r="D16254" t="s">
        <v>22</v>
      </c>
      <c r="E16254" t="s">
        <v>778</v>
      </c>
      <c r="F16254" t="s">
        <v>778</v>
      </c>
      <c r="G16254" t="s">
        <v>99</v>
      </c>
      <c r="H16254" t="s">
        <v>325</v>
      </c>
      <c r="I16254">
        <v>10</v>
      </c>
      <c r="J16254">
        <v>1</v>
      </c>
      <c r="K16254">
        <v>8703</v>
      </c>
      <c r="L16254" t="s">
        <v>471</v>
      </c>
      <c r="M16254" s="2">
        <f>+Table3[[#This Row],[CHW]]/Table3[[#This Row],[Count of Airbill Number]]</f>
        <v>10</v>
      </c>
    </row>
    <row r="16255" spans="2:13">
      <c r="B16255" t="s">
        <v>20</v>
      </c>
      <c r="C16255" t="s">
        <v>472</v>
      </c>
      <c r="D16255" t="s">
        <v>22</v>
      </c>
      <c r="E16255" t="s">
        <v>778</v>
      </c>
      <c r="F16255" t="s">
        <v>778</v>
      </c>
      <c r="G16255" t="s">
        <v>99</v>
      </c>
      <c r="H16255" t="s">
        <v>124</v>
      </c>
      <c r="I16255">
        <v>10</v>
      </c>
      <c r="J16255">
        <v>1</v>
      </c>
      <c r="K16255">
        <v>8704</v>
      </c>
      <c r="L16255" t="s">
        <v>471</v>
      </c>
      <c r="M16255" s="2">
        <f>+Table3[[#This Row],[CHW]]/Table3[[#This Row],[Count of Airbill Number]]</f>
        <v>10</v>
      </c>
    </row>
    <row r="16256" spans="2:13">
      <c r="B16256" t="s">
        <v>20</v>
      </c>
      <c r="C16256" t="s">
        <v>472</v>
      </c>
      <c r="D16256" t="s">
        <v>22</v>
      </c>
      <c r="E16256" t="s">
        <v>778</v>
      </c>
      <c r="F16256" t="s">
        <v>778</v>
      </c>
      <c r="G16256" t="s">
        <v>391</v>
      </c>
      <c r="H16256" t="s">
        <v>135</v>
      </c>
      <c r="I16256">
        <v>10</v>
      </c>
      <c r="J16256">
        <v>1</v>
      </c>
      <c r="K16256">
        <v>8705</v>
      </c>
      <c r="L16256" t="s">
        <v>471</v>
      </c>
      <c r="M16256" s="2">
        <f>+Table3[[#This Row],[CHW]]/Table3[[#This Row],[Count of Airbill Number]]</f>
        <v>10</v>
      </c>
    </row>
    <row r="16257" spans="2:13">
      <c r="B16257" t="s">
        <v>20</v>
      </c>
      <c r="C16257" t="s">
        <v>472</v>
      </c>
      <c r="D16257" t="s">
        <v>22</v>
      </c>
      <c r="E16257" t="s">
        <v>778</v>
      </c>
      <c r="F16257" t="s">
        <v>778</v>
      </c>
      <c r="G16257" t="s">
        <v>391</v>
      </c>
      <c r="H16257" t="s">
        <v>62</v>
      </c>
      <c r="I16257">
        <v>10</v>
      </c>
      <c r="J16257">
        <v>1</v>
      </c>
      <c r="K16257">
        <v>8706</v>
      </c>
      <c r="L16257" t="s">
        <v>471</v>
      </c>
      <c r="M16257" s="2">
        <f>+Table3[[#This Row],[CHW]]/Table3[[#This Row],[Count of Airbill Number]]</f>
        <v>10</v>
      </c>
    </row>
    <row r="16258" spans="2:13">
      <c r="B16258" t="s">
        <v>20</v>
      </c>
      <c r="C16258" t="s">
        <v>472</v>
      </c>
      <c r="D16258" t="s">
        <v>22</v>
      </c>
      <c r="E16258" t="s">
        <v>778</v>
      </c>
      <c r="F16258" t="s">
        <v>778</v>
      </c>
      <c r="G16258" t="s">
        <v>391</v>
      </c>
      <c r="H16258" t="s">
        <v>260</v>
      </c>
      <c r="I16258">
        <v>10</v>
      </c>
      <c r="J16258">
        <v>1</v>
      </c>
      <c r="K16258">
        <v>8707</v>
      </c>
      <c r="L16258" t="s">
        <v>471</v>
      </c>
      <c r="M16258" s="2">
        <f>+Table3[[#This Row],[CHW]]/Table3[[#This Row],[Count of Airbill Number]]</f>
        <v>10</v>
      </c>
    </row>
    <row r="16259" spans="2:13">
      <c r="B16259" t="s">
        <v>20</v>
      </c>
      <c r="C16259" t="s">
        <v>472</v>
      </c>
      <c r="D16259" t="s">
        <v>22</v>
      </c>
      <c r="E16259" t="s">
        <v>778</v>
      </c>
      <c r="F16259" t="s">
        <v>778</v>
      </c>
      <c r="G16259" t="s">
        <v>260</v>
      </c>
      <c r="H16259" t="s">
        <v>210</v>
      </c>
      <c r="I16259">
        <v>10</v>
      </c>
      <c r="J16259">
        <v>1</v>
      </c>
      <c r="K16259">
        <v>8708</v>
      </c>
      <c r="L16259" t="s">
        <v>471</v>
      </c>
      <c r="M16259" s="2">
        <f>+Table3[[#This Row],[CHW]]/Table3[[#This Row],[Count of Airbill Number]]</f>
        <v>10</v>
      </c>
    </row>
    <row r="16260" spans="2:13">
      <c r="B16260" t="s">
        <v>20</v>
      </c>
      <c r="C16260" t="s">
        <v>472</v>
      </c>
      <c r="D16260" t="s">
        <v>22</v>
      </c>
      <c r="E16260" t="s">
        <v>778</v>
      </c>
      <c r="F16260" t="s">
        <v>776</v>
      </c>
      <c r="G16260" t="s">
        <v>260</v>
      </c>
      <c r="H16260" t="s">
        <v>49</v>
      </c>
      <c r="I16260">
        <v>10</v>
      </c>
      <c r="J16260">
        <v>1</v>
      </c>
      <c r="K16260">
        <v>8709</v>
      </c>
      <c r="L16260" t="s">
        <v>471</v>
      </c>
      <c r="M16260" s="2">
        <f>+Table3[[#This Row],[CHW]]/Table3[[#This Row],[Count of Airbill Number]]</f>
        <v>10</v>
      </c>
    </row>
    <row r="16261" spans="2:13">
      <c r="B16261" t="s">
        <v>20</v>
      </c>
      <c r="C16261" t="s">
        <v>472</v>
      </c>
      <c r="D16261" t="s">
        <v>22</v>
      </c>
      <c r="E16261" t="s">
        <v>778</v>
      </c>
      <c r="F16261" t="s">
        <v>778</v>
      </c>
      <c r="G16261" t="s">
        <v>635</v>
      </c>
      <c r="H16261" t="s">
        <v>609</v>
      </c>
      <c r="I16261">
        <v>10</v>
      </c>
      <c r="J16261">
        <v>1</v>
      </c>
      <c r="K16261">
        <v>8710</v>
      </c>
      <c r="L16261" t="s">
        <v>471</v>
      </c>
      <c r="M16261" s="2">
        <f>+Table3[[#This Row],[CHW]]/Table3[[#This Row],[Count of Airbill Number]]</f>
        <v>10</v>
      </c>
    </row>
    <row r="16262" spans="2:13">
      <c r="B16262" t="s">
        <v>20</v>
      </c>
      <c r="C16262" t="s">
        <v>472</v>
      </c>
      <c r="D16262" t="s">
        <v>22</v>
      </c>
      <c r="E16262" t="s">
        <v>778</v>
      </c>
      <c r="F16262" t="s">
        <v>778</v>
      </c>
      <c r="G16262" t="s">
        <v>754</v>
      </c>
      <c r="H16262" t="s">
        <v>635</v>
      </c>
      <c r="I16262">
        <v>10</v>
      </c>
      <c r="J16262">
        <v>1</v>
      </c>
      <c r="K16262">
        <v>8711</v>
      </c>
      <c r="L16262" t="s">
        <v>471</v>
      </c>
      <c r="M16262" s="2">
        <f>+Table3[[#This Row],[CHW]]/Table3[[#This Row],[Count of Airbill Number]]</f>
        <v>10</v>
      </c>
    </row>
    <row r="16263" spans="2:13">
      <c r="B16263" t="s">
        <v>20</v>
      </c>
      <c r="C16263" t="s">
        <v>472</v>
      </c>
      <c r="D16263" t="s">
        <v>22</v>
      </c>
      <c r="E16263" t="s">
        <v>776</v>
      </c>
      <c r="F16263" t="s">
        <v>776</v>
      </c>
      <c r="G16263" t="s">
        <v>558</v>
      </c>
      <c r="H16263" t="s">
        <v>32</v>
      </c>
      <c r="I16263">
        <v>10</v>
      </c>
      <c r="J16263">
        <v>1</v>
      </c>
      <c r="K16263">
        <v>8712</v>
      </c>
      <c r="L16263" t="s">
        <v>471</v>
      </c>
      <c r="M16263" s="2">
        <f>+Table3[[#This Row],[CHW]]/Table3[[#This Row],[Count of Airbill Number]]</f>
        <v>10</v>
      </c>
    </row>
    <row r="16264" spans="2:13">
      <c r="B16264" t="s">
        <v>20</v>
      </c>
      <c r="C16264" t="s">
        <v>472</v>
      </c>
      <c r="D16264" t="s">
        <v>22</v>
      </c>
      <c r="E16264" t="s">
        <v>776</v>
      </c>
      <c r="F16264" t="s">
        <v>776</v>
      </c>
      <c r="G16264" t="s">
        <v>630</v>
      </c>
      <c r="H16264" t="s">
        <v>85</v>
      </c>
      <c r="I16264">
        <v>10</v>
      </c>
      <c r="J16264">
        <v>1</v>
      </c>
      <c r="K16264">
        <v>8713</v>
      </c>
      <c r="L16264" t="s">
        <v>471</v>
      </c>
      <c r="M16264" s="2">
        <f>+Table3[[#This Row],[CHW]]/Table3[[#This Row],[Count of Airbill Number]]</f>
        <v>10</v>
      </c>
    </row>
    <row r="16265" spans="2:13">
      <c r="B16265" t="s">
        <v>20</v>
      </c>
      <c r="C16265" t="s">
        <v>472</v>
      </c>
      <c r="D16265" t="s">
        <v>22</v>
      </c>
      <c r="E16265" t="s">
        <v>776</v>
      </c>
      <c r="F16265" t="s">
        <v>776</v>
      </c>
      <c r="G16265" t="s">
        <v>522</v>
      </c>
      <c r="H16265" t="s">
        <v>123</v>
      </c>
      <c r="I16265">
        <v>10</v>
      </c>
      <c r="J16265">
        <v>1</v>
      </c>
      <c r="K16265">
        <v>8714</v>
      </c>
      <c r="L16265" t="s">
        <v>471</v>
      </c>
      <c r="M16265" s="2">
        <f>+Table3[[#This Row],[CHW]]/Table3[[#This Row],[Count of Airbill Number]]</f>
        <v>10</v>
      </c>
    </row>
    <row r="16266" spans="2:13">
      <c r="B16266" t="s">
        <v>20</v>
      </c>
      <c r="C16266" t="s">
        <v>472</v>
      </c>
      <c r="D16266" t="s">
        <v>22</v>
      </c>
      <c r="E16266" t="s">
        <v>776</v>
      </c>
      <c r="F16266" t="s">
        <v>776</v>
      </c>
      <c r="G16266" t="s">
        <v>755</v>
      </c>
      <c r="H16266" t="s">
        <v>85</v>
      </c>
      <c r="I16266">
        <v>10</v>
      </c>
      <c r="J16266">
        <v>1</v>
      </c>
      <c r="K16266">
        <v>8715</v>
      </c>
      <c r="L16266" t="s">
        <v>471</v>
      </c>
      <c r="M16266" s="2">
        <f>+Table3[[#This Row],[CHW]]/Table3[[#This Row],[Count of Airbill Number]]</f>
        <v>10</v>
      </c>
    </row>
    <row r="16267" spans="2:13">
      <c r="B16267" t="s">
        <v>20</v>
      </c>
      <c r="C16267" t="s">
        <v>472</v>
      </c>
      <c r="D16267" t="s">
        <v>22</v>
      </c>
      <c r="E16267" t="s">
        <v>776</v>
      </c>
      <c r="F16267" t="s">
        <v>778</v>
      </c>
      <c r="G16267" t="s">
        <v>756</v>
      </c>
      <c r="H16267" t="s">
        <v>51</v>
      </c>
      <c r="I16267">
        <v>10</v>
      </c>
      <c r="J16267">
        <v>1</v>
      </c>
      <c r="K16267">
        <v>8716</v>
      </c>
      <c r="L16267" t="s">
        <v>471</v>
      </c>
      <c r="M16267" s="2">
        <f>+Table3[[#This Row],[CHW]]/Table3[[#This Row],[Count of Airbill Number]]</f>
        <v>10</v>
      </c>
    </row>
    <row r="16268" spans="2:13">
      <c r="B16268" t="s">
        <v>20</v>
      </c>
      <c r="C16268" t="s">
        <v>472</v>
      </c>
      <c r="D16268" t="s">
        <v>22</v>
      </c>
      <c r="E16268" t="s">
        <v>776</v>
      </c>
      <c r="F16268" t="s">
        <v>776</v>
      </c>
      <c r="G16268" t="s">
        <v>756</v>
      </c>
      <c r="H16268" t="s">
        <v>37</v>
      </c>
      <c r="I16268">
        <v>10</v>
      </c>
      <c r="J16268">
        <v>1</v>
      </c>
      <c r="K16268">
        <v>8717</v>
      </c>
      <c r="L16268" t="s">
        <v>471</v>
      </c>
      <c r="M16268" s="2">
        <f>+Table3[[#This Row],[CHW]]/Table3[[#This Row],[Count of Airbill Number]]</f>
        <v>10</v>
      </c>
    </row>
    <row r="16269" spans="2:13">
      <c r="B16269" t="s">
        <v>20</v>
      </c>
      <c r="C16269" t="s">
        <v>472</v>
      </c>
      <c r="D16269" t="s">
        <v>22</v>
      </c>
      <c r="E16269" t="s">
        <v>778</v>
      </c>
      <c r="F16269" t="s">
        <v>777</v>
      </c>
      <c r="G16269" t="s">
        <v>194</v>
      </c>
      <c r="H16269" t="s">
        <v>481</v>
      </c>
      <c r="I16269">
        <v>10</v>
      </c>
      <c r="J16269">
        <v>1</v>
      </c>
      <c r="K16269">
        <v>8718</v>
      </c>
      <c r="L16269" t="s">
        <v>471</v>
      </c>
      <c r="M16269" s="2">
        <f>+Table3[[#This Row],[CHW]]/Table3[[#This Row],[Count of Airbill Number]]</f>
        <v>10</v>
      </c>
    </row>
    <row r="16270" spans="2:13">
      <c r="B16270" t="s">
        <v>20</v>
      </c>
      <c r="C16270" t="s">
        <v>472</v>
      </c>
      <c r="D16270" t="s">
        <v>22</v>
      </c>
      <c r="E16270" t="s">
        <v>778</v>
      </c>
      <c r="F16270" t="s">
        <v>776</v>
      </c>
      <c r="G16270" t="s">
        <v>194</v>
      </c>
      <c r="H16270" t="s">
        <v>600</v>
      </c>
      <c r="I16270">
        <v>10</v>
      </c>
      <c r="J16270">
        <v>1</v>
      </c>
      <c r="K16270">
        <v>8719</v>
      </c>
      <c r="L16270" t="s">
        <v>471</v>
      </c>
      <c r="M16270" s="2">
        <f>+Table3[[#This Row],[CHW]]/Table3[[#This Row],[Count of Airbill Number]]</f>
        <v>10</v>
      </c>
    </row>
    <row r="16271" spans="2:13">
      <c r="B16271" t="s">
        <v>20</v>
      </c>
      <c r="C16271" t="s">
        <v>472</v>
      </c>
      <c r="D16271" t="s">
        <v>22</v>
      </c>
      <c r="E16271" t="s">
        <v>778</v>
      </c>
      <c r="F16271" t="s">
        <v>778</v>
      </c>
      <c r="G16271" t="s">
        <v>194</v>
      </c>
      <c r="H16271" t="s">
        <v>62</v>
      </c>
      <c r="I16271">
        <v>10</v>
      </c>
      <c r="J16271">
        <v>1</v>
      </c>
      <c r="K16271">
        <v>8720</v>
      </c>
      <c r="L16271" t="s">
        <v>471</v>
      </c>
      <c r="M16271" s="2">
        <f>+Table3[[#This Row],[CHW]]/Table3[[#This Row],[Count of Airbill Number]]</f>
        <v>10</v>
      </c>
    </row>
    <row r="16272" spans="2:13">
      <c r="B16272" t="s">
        <v>20</v>
      </c>
      <c r="C16272" t="s">
        <v>472</v>
      </c>
      <c r="D16272" t="s">
        <v>22</v>
      </c>
      <c r="E16272" t="s">
        <v>778</v>
      </c>
      <c r="F16272" t="s">
        <v>777</v>
      </c>
      <c r="G16272" t="s">
        <v>194</v>
      </c>
      <c r="H16272" t="s">
        <v>110</v>
      </c>
      <c r="I16272">
        <v>10</v>
      </c>
      <c r="J16272">
        <v>1</v>
      </c>
      <c r="K16272">
        <v>8721</v>
      </c>
      <c r="L16272" t="s">
        <v>471</v>
      </c>
      <c r="M16272" s="2">
        <f>+Table3[[#This Row],[CHW]]/Table3[[#This Row],[Count of Airbill Number]]</f>
        <v>10</v>
      </c>
    </row>
    <row r="16273" spans="2:13">
      <c r="B16273" t="s">
        <v>20</v>
      </c>
      <c r="C16273" t="s">
        <v>472</v>
      </c>
      <c r="D16273" t="s">
        <v>22</v>
      </c>
      <c r="E16273" t="s">
        <v>778</v>
      </c>
      <c r="F16273" t="s">
        <v>778</v>
      </c>
      <c r="G16273" t="s">
        <v>194</v>
      </c>
      <c r="H16273" t="s">
        <v>283</v>
      </c>
      <c r="I16273">
        <v>10</v>
      </c>
      <c r="J16273">
        <v>1</v>
      </c>
      <c r="K16273">
        <v>8722</v>
      </c>
      <c r="L16273" t="s">
        <v>471</v>
      </c>
      <c r="M16273" s="2">
        <f>+Table3[[#This Row],[CHW]]/Table3[[#This Row],[Count of Airbill Number]]</f>
        <v>10</v>
      </c>
    </row>
    <row r="16274" spans="2:13">
      <c r="B16274" t="s">
        <v>20</v>
      </c>
      <c r="C16274" t="s">
        <v>472</v>
      </c>
      <c r="D16274" t="s">
        <v>22</v>
      </c>
      <c r="E16274" t="s">
        <v>778</v>
      </c>
      <c r="F16274" t="s">
        <v>778</v>
      </c>
      <c r="G16274" t="s">
        <v>194</v>
      </c>
      <c r="H16274" t="s">
        <v>267</v>
      </c>
      <c r="I16274">
        <v>10</v>
      </c>
      <c r="J16274">
        <v>1</v>
      </c>
      <c r="K16274">
        <v>8723</v>
      </c>
      <c r="L16274" t="s">
        <v>471</v>
      </c>
      <c r="M16274" s="2">
        <f>+Table3[[#This Row],[CHW]]/Table3[[#This Row],[Count of Airbill Number]]</f>
        <v>10</v>
      </c>
    </row>
    <row r="16275" spans="2:13">
      <c r="B16275" t="s">
        <v>20</v>
      </c>
      <c r="C16275" t="s">
        <v>472</v>
      </c>
      <c r="D16275" t="s">
        <v>22</v>
      </c>
      <c r="E16275" t="s">
        <v>778</v>
      </c>
      <c r="F16275" t="s">
        <v>778</v>
      </c>
      <c r="G16275" t="s">
        <v>194</v>
      </c>
      <c r="H16275" t="s">
        <v>291</v>
      </c>
      <c r="I16275">
        <v>10</v>
      </c>
      <c r="J16275">
        <v>1</v>
      </c>
      <c r="K16275">
        <v>8724</v>
      </c>
      <c r="L16275" t="s">
        <v>471</v>
      </c>
      <c r="M16275" s="2">
        <f>+Table3[[#This Row],[CHW]]/Table3[[#This Row],[Count of Airbill Number]]</f>
        <v>10</v>
      </c>
    </row>
    <row r="16276" spans="2:13">
      <c r="B16276" t="s">
        <v>20</v>
      </c>
      <c r="C16276" t="s">
        <v>472</v>
      </c>
      <c r="D16276" t="s">
        <v>22</v>
      </c>
      <c r="E16276" t="s">
        <v>778</v>
      </c>
      <c r="F16276" t="s">
        <v>776</v>
      </c>
      <c r="G16276" t="s">
        <v>194</v>
      </c>
      <c r="H16276" t="s">
        <v>152</v>
      </c>
      <c r="I16276">
        <v>10</v>
      </c>
      <c r="J16276">
        <v>1</v>
      </c>
      <c r="K16276">
        <v>8725</v>
      </c>
      <c r="L16276" t="s">
        <v>471</v>
      </c>
      <c r="M16276" s="2">
        <f>+Table3[[#This Row],[CHW]]/Table3[[#This Row],[Count of Airbill Number]]</f>
        <v>10</v>
      </c>
    </row>
    <row r="16277" spans="2:13">
      <c r="B16277" t="s">
        <v>20</v>
      </c>
      <c r="C16277" t="s">
        <v>472</v>
      </c>
      <c r="D16277" t="s">
        <v>22</v>
      </c>
      <c r="E16277" t="s">
        <v>778</v>
      </c>
      <c r="F16277" t="s">
        <v>778</v>
      </c>
      <c r="G16277" t="s">
        <v>194</v>
      </c>
      <c r="H16277" t="s">
        <v>495</v>
      </c>
      <c r="I16277">
        <v>10</v>
      </c>
      <c r="J16277">
        <v>1</v>
      </c>
      <c r="K16277">
        <v>8726</v>
      </c>
      <c r="L16277" t="s">
        <v>471</v>
      </c>
      <c r="M16277" s="2">
        <f>+Table3[[#This Row],[CHW]]/Table3[[#This Row],[Count of Airbill Number]]</f>
        <v>10</v>
      </c>
    </row>
    <row r="16278" spans="2:13">
      <c r="B16278" t="s">
        <v>20</v>
      </c>
      <c r="C16278" t="s">
        <v>472</v>
      </c>
      <c r="D16278" t="s">
        <v>22</v>
      </c>
      <c r="E16278" t="s">
        <v>778</v>
      </c>
      <c r="F16278" t="s">
        <v>776</v>
      </c>
      <c r="G16278" t="s">
        <v>194</v>
      </c>
      <c r="H16278" t="s">
        <v>312</v>
      </c>
      <c r="I16278">
        <v>10</v>
      </c>
      <c r="J16278">
        <v>1</v>
      </c>
      <c r="K16278">
        <v>8727</v>
      </c>
      <c r="L16278" t="s">
        <v>471</v>
      </c>
      <c r="M16278" s="2">
        <f>+Table3[[#This Row],[CHW]]/Table3[[#This Row],[Count of Airbill Number]]</f>
        <v>10</v>
      </c>
    </row>
    <row r="16279" spans="2:13">
      <c r="B16279" t="s">
        <v>20</v>
      </c>
      <c r="C16279" t="s">
        <v>472</v>
      </c>
      <c r="D16279" t="s">
        <v>22</v>
      </c>
      <c r="E16279" t="s">
        <v>778</v>
      </c>
      <c r="F16279" t="s">
        <v>776</v>
      </c>
      <c r="G16279" t="s">
        <v>124</v>
      </c>
      <c r="H16279" t="s">
        <v>500</v>
      </c>
      <c r="I16279">
        <v>10</v>
      </c>
      <c r="J16279">
        <v>1</v>
      </c>
      <c r="K16279">
        <v>8728</v>
      </c>
      <c r="L16279" t="s">
        <v>471</v>
      </c>
      <c r="M16279" s="2">
        <f>+Table3[[#This Row],[CHW]]/Table3[[#This Row],[Count of Airbill Number]]</f>
        <v>10</v>
      </c>
    </row>
    <row r="16280" spans="2:13">
      <c r="B16280" t="s">
        <v>20</v>
      </c>
      <c r="C16280" t="s">
        <v>472</v>
      </c>
      <c r="D16280" t="s">
        <v>36</v>
      </c>
      <c r="E16280" t="s">
        <v>777</v>
      </c>
      <c r="F16280" t="s">
        <v>777</v>
      </c>
      <c r="G16280" t="s">
        <v>429</v>
      </c>
      <c r="H16280" t="s">
        <v>55</v>
      </c>
      <c r="I16280">
        <v>10</v>
      </c>
      <c r="J16280">
        <v>1</v>
      </c>
      <c r="K16280">
        <v>8729</v>
      </c>
      <c r="L16280" t="s">
        <v>471</v>
      </c>
      <c r="M16280" s="2">
        <f>+Table3[[#This Row],[CHW]]/Table3[[#This Row],[Count of Airbill Number]]</f>
        <v>10</v>
      </c>
    </row>
    <row r="16281" spans="2:13">
      <c r="B16281" t="s">
        <v>20</v>
      </c>
      <c r="C16281" t="s">
        <v>472</v>
      </c>
      <c r="D16281" t="s">
        <v>36</v>
      </c>
      <c r="E16281" t="s">
        <v>778</v>
      </c>
      <c r="F16281" t="s">
        <v>778</v>
      </c>
      <c r="G16281" t="s">
        <v>393</v>
      </c>
      <c r="H16281" t="s">
        <v>112</v>
      </c>
      <c r="I16281">
        <v>10</v>
      </c>
      <c r="J16281">
        <v>1</v>
      </c>
      <c r="K16281">
        <v>8730</v>
      </c>
      <c r="L16281" t="s">
        <v>471</v>
      </c>
      <c r="M16281" s="2">
        <f>+Table3[[#This Row],[CHW]]/Table3[[#This Row],[Count of Airbill Number]]</f>
        <v>10</v>
      </c>
    </row>
    <row r="16282" spans="2:13">
      <c r="B16282" t="s">
        <v>20</v>
      </c>
      <c r="C16282" t="s">
        <v>472</v>
      </c>
      <c r="D16282" t="s">
        <v>36</v>
      </c>
      <c r="E16282" t="s">
        <v>777</v>
      </c>
      <c r="F16282" t="s">
        <v>777</v>
      </c>
      <c r="G16282" t="s">
        <v>55</v>
      </c>
      <c r="H16282" t="s">
        <v>628</v>
      </c>
      <c r="I16282">
        <v>10</v>
      </c>
      <c r="J16282">
        <v>1</v>
      </c>
      <c r="K16282">
        <v>8731</v>
      </c>
      <c r="L16282" t="s">
        <v>471</v>
      </c>
      <c r="M16282" s="2">
        <f>+Table3[[#This Row],[CHW]]/Table3[[#This Row],[Count of Airbill Number]]</f>
        <v>10</v>
      </c>
    </row>
    <row r="16283" spans="2:13">
      <c r="B16283" t="s">
        <v>20</v>
      </c>
      <c r="C16283" t="s">
        <v>472</v>
      </c>
      <c r="D16283" t="s">
        <v>36</v>
      </c>
      <c r="E16283" t="s">
        <v>777</v>
      </c>
      <c r="F16283" t="s">
        <v>778</v>
      </c>
      <c r="G16283" t="s">
        <v>55</v>
      </c>
      <c r="H16283" t="s">
        <v>62</v>
      </c>
      <c r="I16283">
        <v>10</v>
      </c>
      <c r="J16283">
        <v>1</v>
      </c>
      <c r="K16283">
        <v>8732</v>
      </c>
      <c r="L16283" t="s">
        <v>471</v>
      </c>
      <c r="M16283" s="2">
        <f>+Table3[[#This Row],[CHW]]/Table3[[#This Row],[Count of Airbill Number]]</f>
        <v>10</v>
      </c>
    </row>
    <row r="16284" spans="2:13">
      <c r="B16284" t="s">
        <v>20</v>
      </c>
      <c r="C16284" t="s">
        <v>472</v>
      </c>
      <c r="D16284" t="s">
        <v>36</v>
      </c>
      <c r="E16284" t="s">
        <v>777</v>
      </c>
      <c r="F16284" t="s">
        <v>777</v>
      </c>
      <c r="G16284" t="s">
        <v>55</v>
      </c>
      <c r="H16284" t="s">
        <v>417</v>
      </c>
      <c r="I16284">
        <v>10</v>
      </c>
      <c r="J16284">
        <v>1</v>
      </c>
      <c r="K16284">
        <v>8733</v>
      </c>
      <c r="L16284" t="s">
        <v>471</v>
      </c>
      <c r="M16284" s="2">
        <f>+Table3[[#This Row],[CHW]]/Table3[[#This Row],[Count of Airbill Number]]</f>
        <v>10</v>
      </c>
    </row>
    <row r="16285" spans="2:13">
      <c r="B16285" t="s">
        <v>20</v>
      </c>
      <c r="C16285" t="s">
        <v>472</v>
      </c>
      <c r="D16285" t="s">
        <v>36</v>
      </c>
      <c r="E16285" t="s">
        <v>778</v>
      </c>
      <c r="F16285" t="s">
        <v>777</v>
      </c>
      <c r="G16285" t="s">
        <v>112</v>
      </c>
      <c r="H16285" t="s">
        <v>106</v>
      </c>
      <c r="I16285">
        <v>10</v>
      </c>
      <c r="J16285">
        <v>1</v>
      </c>
      <c r="K16285">
        <v>8734</v>
      </c>
      <c r="L16285" t="s">
        <v>471</v>
      </c>
      <c r="M16285" s="2">
        <f>+Table3[[#This Row],[CHW]]/Table3[[#This Row],[Count of Airbill Number]]</f>
        <v>10</v>
      </c>
    </row>
    <row r="16286" spans="2:13">
      <c r="B16286" t="s">
        <v>20</v>
      </c>
      <c r="C16286" t="s">
        <v>472</v>
      </c>
      <c r="D16286" t="s">
        <v>36</v>
      </c>
      <c r="E16286" t="s">
        <v>778</v>
      </c>
      <c r="F16286" t="s">
        <v>778</v>
      </c>
      <c r="G16286" t="s">
        <v>150</v>
      </c>
      <c r="H16286" t="s">
        <v>90</v>
      </c>
      <c r="I16286">
        <v>10</v>
      </c>
      <c r="J16286">
        <v>1</v>
      </c>
      <c r="K16286">
        <v>8735</v>
      </c>
      <c r="L16286" t="s">
        <v>471</v>
      </c>
      <c r="M16286" s="2">
        <f>+Table3[[#This Row],[CHW]]/Table3[[#This Row],[Count of Airbill Number]]</f>
        <v>10</v>
      </c>
    </row>
    <row r="16287" spans="2:13">
      <c r="B16287" t="s">
        <v>20</v>
      </c>
      <c r="C16287" t="s">
        <v>472</v>
      </c>
      <c r="D16287" t="s">
        <v>36</v>
      </c>
      <c r="E16287" t="s">
        <v>777</v>
      </c>
      <c r="F16287" t="s">
        <v>777</v>
      </c>
      <c r="G16287" t="s">
        <v>484</v>
      </c>
      <c r="H16287" t="s">
        <v>497</v>
      </c>
      <c r="I16287">
        <v>10</v>
      </c>
      <c r="J16287">
        <v>2</v>
      </c>
      <c r="K16287">
        <v>8736</v>
      </c>
      <c r="L16287" t="s">
        <v>471</v>
      </c>
      <c r="M16287" s="2">
        <f>+Table3[[#This Row],[CHW]]/Table3[[#This Row],[Count of Airbill Number]]</f>
        <v>5</v>
      </c>
    </row>
    <row r="16288" spans="2:13">
      <c r="B16288" t="s">
        <v>20</v>
      </c>
      <c r="C16288" t="s">
        <v>472</v>
      </c>
      <c r="D16288" t="s">
        <v>36</v>
      </c>
      <c r="E16288" t="s">
        <v>777</v>
      </c>
      <c r="F16288" t="s">
        <v>777</v>
      </c>
      <c r="G16288" t="s">
        <v>484</v>
      </c>
      <c r="H16288" t="s">
        <v>29</v>
      </c>
      <c r="I16288">
        <v>10</v>
      </c>
      <c r="J16288">
        <v>1</v>
      </c>
      <c r="K16288">
        <v>8737</v>
      </c>
      <c r="L16288" t="s">
        <v>471</v>
      </c>
      <c r="M16288" s="2">
        <f>+Table3[[#This Row],[CHW]]/Table3[[#This Row],[Count of Airbill Number]]</f>
        <v>10</v>
      </c>
    </row>
    <row r="16289" spans="2:13">
      <c r="B16289" t="s">
        <v>20</v>
      </c>
      <c r="C16289" t="s">
        <v>472</v>
      </c>
      <c r="D16289" t="s">
        <v>36</v>
      </c>
      <c r="E16289" t="s">
        <v>777</v>
      </c>
      <c r="F16289" t="s">
        <v>777</v>
      </c>
      <c r="G16289" t="s">
        <v>628</v>
      </c>
      <c r="H16289" t="s">
        <v>44</v>
      </c>
      <c r="I16289">
        <v>10</v>
      </c>
      <c r="J16289">
        <v>2</v>
      </c>
      <c r="K16289">
        <v>8738</v>
      </c>
      <c r="L16289" t="s">
        <v>471</v>
      </c>
      <c r="M16289" s="2">
        <f>+Table3[[#This Row],[CHW]]/Table3[[#This Row],[Count of Airbill Number]]</f>
        <v>5</v>
      </c>
    </row>
    <row r="16290" spans="2:13">
      <c r="B16290" t="s">
        <v>20</v>
      </c>
      <c r="C16290" t="s">
        <v>472</v>
      </c>
      <c r="D16290" t="s">
        <v>36</v>
      </c>
      <c r="E16290" t="s">
        <v>778</v>
      </c>
      <c r="F16290" t="s">
        <v>778</v>
      </c>
      <c r="G16290" t="s">
        <v>51</v>
      </c>
      <c r="H16290" t="s">
        <v>304</v>
      </c>
      <c r="I16290">
        <v>10</v>
      </c>
      <c r="J16290">
        <v>1</v>
      </c>
      <c r="K16290">
        <v>8739</v>
      </c>
      <c r="L16290" t="s">
        <v>471</v>
      </c>
      <c r="M16290" s="2">
        <f>+Table3[[#This Row],[CHW]]/Table3[[#This Row],[Count of Airbill Number]]</f>
        <v>10</v>
      </c>
    </row>
    <row r="16291" spans="2:13">
      <c r="B16291" t="s">
        <v>20</v>
      </c>
      <c r="C16291" t="s">
        <v>472</v>
      </c>
      <c r="D16291" t="s">
        <v>36</v>
      </c>
      <c r="E16291" t="s">
        <v>776</v>
      </c>
      <c r="F16291" t="s">
        <v>776</v>
      </c>
      <c r="G16291" t="s">
        <v>66</v>
      </c>
      <c r="H16291" t="s">
        <v>63</v>
      </c>
      <c r="I16291">
        <v>10</v>
      </c>
      <c r="J16291">
        <v>1</v>
      </c>
      <c r="K16291">
        <v>8740</v>
      </c>
      <c r="L16291" t="s">
        <v>471</v>
      </c>
      <c r="M16291" s="2">
        <f>+Table3[[#This Row],[CHW]]/Table3[[#This Row],[Count of Airbill Number]]</f>
        <v>10</v>
      </c>
    </row>
    <row r="16292" spans="2:13">
      <c r="B16292" t="s">
        <v>20</v>
      </c>
      <c r="C16292" t="s">
        <v>472</v>
      </c>
      <c r="D16292" t="s">
        <v>36</v>
      </c>
      <c r="E16292" t="s">
        <v>776</v>
      </c>
      <c r="F16292" t="s">
        <v>776</v>
      </c>
      <c r="G16292" t="s">
        <v>66</v>
      </c>
      <c r="H16292" t="s">
        <v>177</v>
      </c>
      <c r="I16292">
        <v>10</v>
      </c>
      <c r="J16292">
        <v>1</v>
      </c>
      <c r="K16292">
        <v>8741</v>
      </c>
      <c r="L16292" t="s">
        <v>471</v>
      </c>
      <c r="M16292" s="2">
        <f>+Table3[[#This Row],[CHW]]/Table3[[#This Row],[Count of Airbill Number]]</f>
        <v>10</v>
      </c>
    </row>
    <row r="16293" spans="2:13">
      <c r="B16293" t="s">
        <v>20</v>
      </c>
      <c r="C16293" t="s">
        <v>472</v>
      </c>
      <c r="D16293" t="s">
        <v>36</v>
      </c>
      <c r="E16293" t="s">
        <v>776</v>
      </c>
      <c r="F16293" t="s">
        <v>776</v>
      </c>
      <c r="G16293" t="s">
        <v>37</v>
      </c>
      <c r="H16293" t="s">
        <v>40</v>
      </c>
      <c r="I16293">
        <v>10</v>
      </c>
      <c r="J16293">
        <v>1</v>
      </c>
      <c r="K16293">
        <v>8742</v>
      </c>
      <c r="L16293" t="s">
        <v>471</v>
      </c>
      <c r="M16293" s="2">
        <f>+Table3[[#This Row],[CHW]]/Table3[[#This Row],[Count of Airbill Number]]</f>
        <v>10</v>
      </c>
    </row>
    <row r="16294" spans="2:13">
      <c r="B16294" t="s">
        <v>20</v>
      </c>
      <c r="C16294" t="s">
        <v>472</v>
      </c>
      <c r="D16294" t="s">
        <v>36</v>
      </c>
      <c r="E16294" t="s">
        <v>776</v>
      </c>
      <c r="F16294" t="s">
        <v>776</v>
      </c>
      <c r="G16294" t="s">
        <v>37</v>
      </c>
      <c r="H16294" t="s">
        <v>337</v>
      </c>
      <c r="I16294">
        <v>10</v>
      </c>
      <c r="J16294">
        <v>1</v>
      </c>
      <c r="K16294">
        <v>8743</v>
      </c>
      <c r="L16294" t="s">
        <v>471</v>
      </c>
      <c r="M16294" s="2">
        <f>+Table3[[#This Row],[CHW]]/Table3[[#This Row],[Count of Airbill Number]]</f>
        <v>10</v>
      </c>
    </row>
    <row r="16295" spans="2:13">
      <c r="B16295" t="s">
        <v>20</v>
      </c>
      <c r="C16295" t="s">
        <v>472</v>
      </c>
      <c r="D16295" t="s">
        <v>36</v>
      </c>
      <c r="E16295" t="s">
        <v>776</v>
      </c>
      <c r="F16295" t="s">
        <v>776</v>
      </c>
      <c r="G16295" t="s">
        <v>37</v>
      </c>
      <c r="H16295" t="s">
        <v>160</v>
      </c>
      <c r="I16295">
        <v>10</v>
      </c>
      <c r="J16295">
        <v>1</v>
      </c>
      <c r="K16295">
        <v>8744</v>
      </c>
      <c r="L16295" t="s">
        <v>471</v>
      </c>
      <c r="M16295" s="2">
        <f>+Table3[[#This Row],[CHW]]/Table3[[#This Row],[Count of Airbill Number]]</f>
        <v>10</v>
      </c>
    </row>
    <row r="16296" spans="2:13">
      <c r="B16296" t="s">
        <v>20</v>
      </c>
      <c r="C16296" t="s">
        <v>472</v>
      </c>
      <c r="D16296" t="s">
        <v>36</v>
      </c>
      <c r="E16296" t="s">
        <v>778</v>
      </c>
      <c r="F16296" t="s">
        <v>778</v>
      </c>
      <c r="G16296" t="s">
        <v>86</v>
      </c>
      <c r="H16296" t="s">
        <v>393</v>
      </c>
      <c r="I16296">
        <v>10</v>
      </c>
      <c r="J16296">
        <v>1</v>
      </c>
      <c r="K16296">
        <v>8745</v>
      </c>
      <c r="L16296" t="s">
        <v>471</v>
      </c>
      <c r="M16296" s="2">
        <f>+Table3[[#This Row],[CHW]]/Table3[[#This Row],[Count of Airbill Number]]</f>
        <v>10</v>
      </c>
    </row>
    <row r="16297" spans="2:13">
      <c r="B16297" t="s">
        <v>20</v>
      </c>
      <c r="C16297" t="s">
        <v>472</v>
      </c>
      <c r="D16297" t="s">
        <v>36</v>
      </c>
      <c r="E16297" t="s">
        <v>778</v>
      </c>
      <c r="F16297" t="s">
        <v>776</v>
      </c>
      <c r="G16297" t="s">
        <v>90</v>
      </c>
      <c r="H16297" t="s">
        <v>66</v>
      </c>
      <c r="I16297">
        <v>10</v>
      </c>
      <c r="J16297">
        <v>1</v>
      </c>
      <c r="K16297">
        <v>8746</v>
      </c>
      <c r="L16297" t="s">
        <v>471</v>
      </c>
      <c r="M16297" s="2">
        <f>+Table3[[#This Row],[CHW]]/Table3[[#This Row],[Count of Airbill Number]]</f>
        <v>10</v>
      </c>
    </row>
    <row r="16298" spans="2:13">
      <c r="B16298" t="s">
        <v>20</v>
      </c>
      <c r="C16298" t="s">
        <v>472</v>
      </c>
      <c r="D16298" t="s">
        <v>36</v>
      </c>
      <c r="E16298" t="s">
        <v>777</v>
      </c>
      <c r="F16298" t="s">
        <v>777</v>
      </c>
      <c r="G16298" t="s">
        <v>44</v>
      </c>
      <c r="H16298" t="s">
        <v>190</v>
      </c>
      <c r="I16298">
        <v>10</v>
      </c>
      <c r="J16298">
        <v>1</v>
      </c>
      <c r="K16298">
        <v>8747</v>
      </c>
      <c r="L16298" t="s">
        <v>471</v>
      </c>
      <c r="M16298" s="2">
        <f>+Table3[[#This Row],[CHW]]/Table3[[#This Row],[Count of Airbill Number]]</f>
        <v>10</v>
      </c>
    </row>
    <row r="16299" spans="2:13">
      <c r="B16299" t="s">
        <v>20</v>
      </c>
      <c r="C16299" t="s">
        <v>472</v>
      </c>
      <c r="D16299" t="s">
        <v>36</v>
      </c>
      <c r="E16299" t="s">
        <v>776</v>
      </c>
      <c r="F16299" t="s">
        <v>776</v>
      </c>
      <c r="G16299" t="s">
        <v>85</v>
      </c>
      <c r="H16299" t="s">
        <v>93</v>
      </c>
      <c r="I16299">
        <v>10</v>
      </c>
      <c r="J16299">
        <v>1</v>
      </c>
      <c r="K16299">
        <v>8748</v>
      </c>
      <c r="L16299" t="s">
        <v>471</v>
      </c>
      <c r="M16299" s="2">
        <f>+Table3[[#This Row],[CHW]]/Table3[[#This Row],[Count of Airbill Number]]</f>
        <v>10</v>
      </c>
    </row>
    <row r="16300" spans="2:13">
      <c r="B16300" t="s">
        <v>20</v>
      </c>
      <c r="C16300" t="s">
        <v>472</v>
      </c>
      <c r="D16300" t="s">
        <v>36</v>
      </c>
      <c r="E16300" t="s">
        <v>776</v>
      </c>
      <c r="F16300" t="s">
        <v>776</v>
      </c>
      <c r="G16300" t="s">
        <v>32</v>
      </c>
      <c r="H16300" t="s">
        <v>59</v>
      </c>
      <c r="I16300">
        <v>10</v>
      </c>
      <c r="J16300">
        <v>1</v>
      </c>
      <c r="K16300">
        <v>8749</v>
      </c>
      <c r="L16300" t="s">
        <v>471</v>
      </c>
      <c r="M16300" s="2">
        <f>+Table3[[#This Row],[CHW]]/Table3[[#This Row],[Count of Airbill Number]]</f>
        <v>10</v>
      </c>
    </row>
    <row r="16301" spans="2:13">
      <c r="B16301" t="s">
        <v>20</v>
      </c>
      <c r="C16301" t="s">
        <v>472</v>
      </c>
      <c r="D16301" t="s">
        <v>36</v>
      </c>
      <c r="E16301" t="s">
        <v>778</v>
      </c>
      <c r="F16301" t="s">
        <v>777</v>
      </c>
      <c r="G16301" t="s">
        <v>498</v>
      </c>
      <c r="H16301" t="s">
        <v>29</v>
      </c>
      <c r="I16301">
        <v>10</v>
      </c>
      <c r="J16301">
        <v>1</v>
      </c>
      <c r="K16301">
        <v>8750</v>
      </c>
      <c r="L16301" t="s">
        <v>471</v>
      </c>
      <c r="M16301" s="2">
        <f>+Table3[[#This Row],[CHW]]/Table3[[#This Row],[Count of Airbill Number]]</f>
        <v>10</v>
      </c>
    </row>
    <row r="16302" spans="2:13">
      <c r="B16302" t="s">
        <v>20</v>
      </c>
      <c r="C16302" t="s">
        <v>472</v>
      </c>
      <c r="D16302" t="s">
        <v>36</v>
      </c>
      <c r="E16302" t="s">
        <v>777</v>
      </c>
      <c r="F16302" t="s">
        <v>776</v>
      </c>
      <c r="G16302" t="s">
        <v>106</v>
      </c>
      <c r="H16302" t="s">
        <v>39</v>
      </c>
      <c r="I16302">
        <v>10</v>
      </c>
      <c r="J16302">
        <v>1</v>
      </c>
      <c r="K16302">
        <v>8751</v>
      </c>
      <c r="L16302" t="s">
        <v>471</v>
      </c>
      <c r="M16302" s="2">
        <f>+Table3[[#This Row],[CHW]]/Table3[[#This Row],[Count of Airbill Number]]</f>
        <v>10</v>
      </c>
    </row>
    <row r="16303" spans="2:13">
      <c r="B16303" t="s">
        <v>20</v>
      </c>
      <c r="C16303" t="s">
        <v>472</v>
      </c>
      <c r="D16303" t="s">
        <v>36</v>
      </c>
      <c r="E16303" t="s">
        <v>777</v>
      </c>
      <c r="F16303" t="s">
        <v>776</v>
      </c>
      <c r="G16303" t="s">
        <v>106</v>
      </c>
      <c r="H16303" t="s">
        <v>123</v>
      </c>
      <c r="I16303">
        <v>10</v>
      </c>
      <c r="J16303">
        <v>1</v>
      </c>
      <c r="K16303">
        <v>8752</v>
      </c>
      <c r="L16303" t="s">
        <v>471</v>
      </c>
      <c r="M16303" s="2">
        <f>+Table3[[#This Row],[CHW]]/Table3[[#This Row],[Count of Airbill Number]]</f>
        <v>10</v>
      </c>
    </row>
    <row r="16304" spans="2:13">
      <c r="B16304" t="s">
        <v>20</v>
      </c>
      <c r="C16304" t="s">
        <v>472</v>
      </c>
      <c r="D16304" t="s">
        <v>36</v>
      </c>
      <c r="E16304" t="s">
        <v>778</v>
      </c>
      <c r="F16304" t="s">
        <v>778</v>
      </c>
      <c r="G16304" t="s">
        <v>401</v>
      </c>
      <c r="H16304" t="s">
        <v>86</v>
      </c>
      <c r="I16304">
        <v>10</v>
      </c>
      <c r="J16304">
        <v>1</v>
      </c>
      <c r="K16304">
        <v>8753</v>
      </c>
      <c r="L16304" t="s">
        <v>471</v>
      </c>
      <c r="M16304" s="2">
        <f>+Table3[[#This Row],[CHW]]/Table3[[#This Row],[Count of Airbill Number]]</f>
        <v>10</v>
      </c>
    </row>
    <row r="16305" spans="2:13">
      <c r="B16305" t="s">
        <v>20</v>
      </c>
      <c r="C16305" t="s">
        <v>472</v>
      </c>
      <c r="D16305" t="s">
        <v>36</v>
      </c>
      <c r="E16305" t="s">
        <v>778</v>
      </c>
      <c r="F16305" t="s">
        <v>776</v>
      </c>
      <c r="G16305" t="s">
        <v>260</v>
      </c>
      <c r="H16305" t="s">
        <v>37</v>
      </c>
      <c r="I16305">
        <v>10</v>
      </c>
      <c r="J16305">
        <v>1</v>
      </c>
      <c r="K16305">
        <v>8754</v>
      </c>
      <c r="L16305" t="s">
        <v>471</v>
      </c>
      <c r="M16305" s="2">
        <f>+Table3[[#This Row],[CHW]]/Table3[[#This Row],[Count of Airbill Number]]</f>
        <v>10</v>
      </c>
    </row>
    <row r="16306" spans="2:13">
      <c r="B16306" t="s">
        <v>20</v>
      </c>
      <c r="C16306" t="s">
        <v>472</v>
      </c>
      <c r="D16306" t="s">
        <v>36</v>
      </c>
      <c r="E16306" t="s">
        <v>776</v>
      </c>
      <c r="F16306" t="s">
        <v>778</v>
      </c>
      <c r="G16306" t="s">
        <v>216</v>
      </c>
      <c r="H16306" t="s">
        <v>51</v>
      </c>
      <c r="I16306">
        <v>10</v>
      </c>
      <c r="J16306">
        <v>1</v>
      </c>
      <c r="K16306">
        <v>8755</v>
      </c>
      <c r="L16306" t="s">
        <v>471</v>
      </c>
      <c r="M16306" s="2">
        <f>+Table3[[#This Row],[CHW]]/Table3[[#This Row],[Count of Airbill Number]]</f>
        <v>10</v>
      </c>
    </row>
    <row r="16307" spans="2:13">
      <c r="B16307" t="s">
        <v>20</v>
      </c>
      <c r="C16307" t="s">
        <v>21</v>
      </c>
      <c r="D16307" t="s">
        <v>22</v>
      </c>
      <c r="E16307" t="s">
        <v>776</v>
      </c>
      <c r="F16307" t="s">
        <v>776</v>
      </c>
      <c r="G16307" t="s">
        <v>656</v>
      </c>
      <c r="H16307" t="s">
        <v>116</v>
      </c>
      <c r="I16307">
        <v>9.9700000000000006</v>
      </c>
      <c r="J16307">
        <v>2</v>
      </c>
      <c r="K16307">
        <v>8756</v>
      </c>
      <c r="L16307" t="s">
        <v>471</v>
      </c>
      <c r="M16307" s="2">
        <f>+Table3[[#This Row],[CHW]]/Table3[[#This Row],[Count of Airbill Number]]</f>
        <v>4.9850000000000003</v>
      </c>
    </row>
    <row r="16308" spans="2:13">
      <c r="B16308" t="s">
        <v>20</v>
      </c>
      <c r="C16308" t="s">
        <v>21</v>
      </c>
      <c r="D16308" t="s">
        <v>22</v>
      </c>
      <c r="E16308" t="s">
        <v>776</v>
      </c>
      <c r="F16308" t="s">
        <v>776</v>
      </c>
      <c r="G16308" t="s">
        <v>23</v>
      </c>
      <c r="H16308" t="s">
        <v>57</v>
      </c>
      <c r="I16308">
        <v>9.9699999999999989</v>
      </c>
      <c r="J16308">
        <v>2</v>
      </c>
      <c r="K16308">
        <v>8757</v>
      </c>
      <c r="L16308" t="s">
        <v>471</v>
      </c>
      <c r="M16308" s="2">
        <f>+Table3[[#This Row],[CHW]]/Table3[[#This Row],[Count of Airbill Number]]</f>
        <v>4.9849999999999994</v>
      </c>
    </row>
    <row r="16309" spans="2:13">
      <c r="B16309" t="s">
        <v>20</v>
      </c>
      <c r="C16309" t="s">
        <v>472</v>
      </c>
      <c r="D16309" t="s">
        <v>22</v>
      </c>
      <c r="E16309" t="s">
        <v>778</v>
      </c>
      <c r="F16309" t="s">
        <v>777</v>
      </c>
      <c r="G16309" t="s">
        <v>124</v>
      </c>
      <c r="H16309" t="s">
        <v>399</v>
      </c>
      <c r="I16309">
        <v>9.94</v>
      </c>
      <c r="J16309">
        <v>1</v>
      </c>
      <c r="K16309">
        <v>8758</v>
      </c>
      <c r="L16309" t="s">
        <v>471</v>
      </c>
      <c r="M16309" s="2">
        <f>+Table3[[#This Row],[CHW]]/Table3[[#This Row],[Count of Airbill Number]]</f>
        <v>9.94</v>
      </c>
    </row>
    <row r="16310" spans="2:13">
      <c r="B16310" t="s">
        <v>20</v>
      </c>
      <c r="C16310" t="s">
        <v>472</v>
      </c>
      <c r="D16310" t="s">
        <v>22</v>
      </c>
      <c r="E16310" t="s">
        <v>778</v>
      </c>
      <c r="F16310" t="s">
        <v>777</v>
      </c>
      <c r="G16310" t="s">
        <v>81</v>
      </c>
      <c r="H16310" t="s">
        <v>52</v>
      </c>
      <c r="I16310">
        <v>9.75</v>
      </c>
      <c r="J16310">
        <v>1</v>
      </c>
      <c r="K16310">
        <v>8759</v>
      </c>
      <c r="L16310" t="s">
        <v>471</v>
      </c>
      <c r="M16310" s="2">
        <f>+Table3[[#This Row],[CHW]]/Table3[[#This Row],[Count of Airbill Number]]</f>
        <v>9.75</v>
      </c>
    </row>
    <row r="16311" spans="2:13">
      <c r="B16311" t="s">
        <v>35</v>
      </c>
      <c r="C16311" t="s">
        <v>21</v>
      </c>
      <c r="D16311" t="s">
        <v>36</v>
      </c>
      <c r="E16311" t="s">
        <v>777</v>
      </c>
      <c r="F16311" t="s">
        <v>777</v>
      </c>
      <c r="G16311" t="s">
        <v>55</v>
      </c>
      <c r="H16311" t="s">
        <v>417</v>
      </c>
      <c r="I16311">
        <v>9.6999999999999993</v>
      </c>
      <c r="J16311">
        <v>3</v>
      </c>
      <c r="K16311">
        <v>8760</v>
      </c>
      <c r="L16311" t="s">
        <v>471</v>
      </c>
      <c r="M16311" s="2">
        <f>+Table3[[#This Row],[CHW]]/Table3[[#This Row],[Count of Airbill Number]]</f>
        <v>3.2333333333333329</v>
      </c>
    </row>
    <row r="16312" spans="2:13">
      <c r="B16312" t="s">
        <v>20</v>
      </c>
      <c r="C16312" t="s">
        <v>472</v>
      </c>
      <c r="D16312" t="s">
        <v>22</v>
      </c>
      <c r="E16312" t="s">
        <v>778</v>
      </c>
      <c r="F16312" t="s">
        <v>776</v>
      </c>
      <c r="G16312" t="s">
        <v>113</v>
      </c>
      <c r="H16312" t="s">
        <v>668</v>
      </c>
      <c r="I16312">
        <v>9.6999999999999993</v>
      </c>
      <c r="J16312">
        <v>1</v>
      </c>
      <c r="K16312">
        <v>8761</v>
      </c>
      <c r="L16312" t="s">
        <v>471</v>
      </c>
      <c r="M16312" s="2">
        <f>+Table3[[#This Row],[CHW]]/Table3[[#This Row],[Count of Airbill Number]]</f>
        <v>9.6999999999999993</v>
      </c>
    </row>
    <row r="16313" spans="2:13">
      <c r="B16313" t="s">
        <v>20</v>
      </c>
      <c r="C16313" t="s">
        <v>472</v>
      </c>
      <c r="D16313" t="s">
        <v>22</v>
      </c>
      <c r="E16313" t="s">
        <v>776</v>
      </c>
      <c r="F16313" t="s">
        <v>778</v>
      </c>
      <c r="G16313" t="s">
        <v>37</v>
      </c>
      <c r="H16313" t="s">
        <v>327</v>
      </c>
      <c r="I16313">
        <v>9.56</v>
      </c>
      <c r="J16313">
        <v>3</v>
      </c>
      <c r="K16313">
        <v>8762</v>
      </c>
      <c r="L16313" t="s">
        <v>471</v>
      </c>
      <c r="M16313" s="2">
        <f>+Table3[[#This Row],[CHW]]/Table3[[#This Row],[Count of Airbill Number]]</f>
        <v>3.186666666666667</v>
      </c>
    </row>
    <row r="16314" spans="2:13">
      <c r="B16314" t="s">
        <v>20</v>
      </c>
      <c r="C16314" t="s">
        <v>21</v>
      </c>
      <c r="D16314" t="s">
        <v>22</v>
      </c>
      <c r="E16314" t="s">
        <v>776</v>
      </c>
      <c r="F16314" t="s">
        <v>777</v>
      </c>
      <c r="G16314" t="s">
        <v>37</v>
      </c>
      <c r="H16314" t="s">
        <v>360</v>
      </c>
      <c r="I16314">
        <v>9.5</v>
      </c>
      <c r="J16314">
        <v>2</v>
      </c>
      <c r="K16314">
        <v>8763</v>
      </c>
      <c r="L16314" t="s">
        <v>471</v>
      </c>
      <c r="M16314" s="2">
        <f>+Table3[[#This Row],[CHW]]/Table3[[#This Row],[Count of Airbill Number]]</f>
        <v>4.75</v>
      </c>
    </row>
    <row r="16315" spans="2:13">
      <c r="B16315" t="s">
        <v>20</v>
      </c>
      <c r="C16315" t="s">
        <v>21</v>
      </c>
      <c r="D16315" t="s">
        <v>22</v>
      </c>
      <c r="E16315" t="s">
        <v>778</v>
      </c>
      <c r="F16315" t="s">
        <v>778</v>
      </c>
      <c r="G16315" t="s">
        <v>86</v>
      </c>
      <c r="H16315" t="s">
        <v>475</v>
      </c>
      <c r="I16315">
        <v>9.5</v>
      </c>
      <c r="J16315">
        <v>1</v>
      </c>
      <c r="K16315">
        <v>8764</v>
      </c>
      <c r="L16315" t="s">
        <v>471</v>
      </c>
      <c r="M16315" s="2">
        <f>+Table3[[#This Row],[CHW]]/Table3[[#This Row],[Count of Airbill Number]]</f>
        <v>9.5</v>
      </c>
    </row>
    <row r="16316" spans="2:13">
      <c r="B16316" t="s">
        <v>20</v>
      </c>
      <c r="C16316" t="s">
        <v>472</v>
      </c>
      <c r="D16316" t="s">
        <v>22</v>
      </c>
      <c r="E16316" t="s">
        <v>778</v>
      </c>
      <c r="F16316" t="s">
        <v>777</v>
      </c>
      <c r="G16316" t="s">
        <v>51</v>
      </c>
      <c r="H16316" t="s">
        <v>180</v>
      </c>
      <c r="I16316">
        <v>9.5</v>
      </c>
      <c r="J16316">
        <v>1</v>
      </c>
      <c r="K16316">
        <v>8765</v>
      </c>
      <c r="L16316" t="s">
        <v>471</v>
      </c>
      <c r="M16316" s="2">
        <f>+Table3[[#This Row],[CHW]]/Table3[[#This Row],[Count of Airbill Number]]</f>
        <v>9.5</v>
      </c>
    </row>
    <row r="16317" spans="2:13">
      <c r="B16317" t="s">
        <v>20</v>
      </c>
      <c r="C16317" t="s">
        <v>21</v>
      </c>
      <c r="D16317" t="s">
        <v>22</v>
      </c>
      <c r="E16317" t="s">
        <v>776</v>
      </c>
      <c r="F16317" t="s">
        <v>778</v>
      </c>
      <c r="G16317" t="s">
        <v>37</v>
      </c>
      <c r="H16317" t="s">
        <v>101</v>
      </c>
      <c r="I16317">
        <v>9.4700000000000006</v>
      </c>
      <c r="J16317">
        <v>7</v>
      </c>
      <c r="K16317">
        <v>8766</v>
      </c>
      <c r="L16317" t="s">
        <v>471</v>
      </c>
      <c r="M16317" s="2">
        <f>+Table3[[#This Row],[CHW]]/Table3[[#This Row],[Count of Airbill Number]]</f>
        <v>1.352857142857143</v>
      </c>
    </row>
    <row r="16318" spans="2:13">
      <c r="B16318" t="s">
        <v>20</v>
      </c>
      <c r="C16318" t="s">
        <v>21</v>
      </c>
      <c r="D16318" t="s">
        <v>22</v>
      </c>
      <c r="E16318" t="s">
        <v>778</v>
      </c>
      <c r="F16318" t="s">
        <v>777</v>
      </c>
      <c r="G16318" t="s">
        <v>86</v>
      </c>
      <c r="H16318" t="s">
        <v>227</v>
      </c>
      <c r="I16318">
        <v>9.41</v>
      </c>
      <c r="J16318">
        <v>9</v>
      </c>
      <c r="K16318">
        <v>8767</v>
      </c>
      <c r="L16318" t="s">
        <v>471</v>
      </c>
      <c r="M16318" s="2">
        <f>+Table3[[#This Row],[CHW]]/Table3[[#This Row],[Count of Airbill Number]]</f>
        <v>1.0455555555555556</v>
      </c>
    </row>
    <row r="16319" spans="2:13">
      <c r="B16319" t="s">
        <v>20</v>
      </c>
      <c r="C16319" t="s">
        <v>21</v>
      </c>
      <c r="D16319" t="s">
        <v>22</v>
      </c>
      <c r="E16319" t="s">
        <v>778</v>
      </c>
      <c r="F16319" t="s">
        <v>777</v>
      </c>
      <c r="G16319" t="s">
        <v>250</v>
      </c>
      <c r="H16319" t="s">
        <v>360</v>
      </c>
      <c r="I16319">
        <v>9.4</v>
      </c>
      <c r="J16319">
        <v>5</v>
      </c>
      <c r="K16319">
        <v>8768</v>
      </c>
      <c r="L16319" t="s">
        <v>471</v>
      </c>
      <c r="M16319" s="2">
        <f>+Table3[[#This Row],[CHW]]/Table3[[#This Row],[Count of Airbill Number]]</f>
        <v>1.8800000000000001</v>
      </c>
    </row>
    <row r="16320" spans="2:13">
      <c r="B16320" t="s">
        <v>20</v>
      </c>
      <c r="C16320" t="s">
        <v>21</v>
      </c>
      <c r="D16320" t="s">
        <v>22</v>
      </c>
      <c r="E16320" t="s">
        <v>776</v>
      </c>
      <c r="F16320" t="s">
        <v>776</v>
      </c>
      <c r="G16320" t="s">
        <v>89</v>
      </c>
      <c r="H16320" t="s">
        <v>24</v>
      </c>
      <c r="I16320">
        <v>9.4</v>
      </c>
      <c r="J16320">
        <v>1</v>
      </c>
      <c r="K16320">
        <v>8769</v>
      </c>
      <c r="L16320" t="s">
        <v>471</v>
      </c>
      <c r="M16320" s="2">
        <f>+Table3[[#This Row],[CHW]]/Table3[[#This Row],[Count of Airbill Number]]</f>
        <v>9.4</v>
      </c>
    </row>
    <row r="16321" spans="2:13">
      <c r="B16321" t="s">
        <v>20</v>
      </c>
      <c r="C16321" t="s">
        <v>472</v>
      </c>
      <c r="D16321" t="s">
        <v>22</v>
      </c>
      <c r="E16321" t="s">
        <v>778</v>
      </c>
      <c r="F16321" t="s">
        <v>778</v>
      </c>
      <c r="G16321" t="s">
        <v>250</v>
      </c>
      <c r="H16321" t="s">
        <v>314</v>
      </c>
      <c r="I16321">
        <v>9.4</v>
      </c>
      <c r="J16321">
        <v>2</v>
      </c>
      <c r="K16321">
        <v>8770</v>
      </c>
      <c r="L16321" t="s">
        <v>471</v>
      </c>
      <c r="M16321" s="2">
        <f>+Table3[[#This Row],[CHW]]/Table3[[#This Row],[Count of Airbill Number]]</f>
        <v>4.7</v>
      </c>
    </row>
    <row r="16322" spans="2:13">
      <c r="B16322" t="s">
        <v>20</v>
      </c>
      <c r="C16322" t="s">
        <v>21</v>
      </c>
      <c r="D16322" t="s">
        <v>22</v>
      </c>
      <c r="E16322" t="s">
        <v>776</v>
      </c>
      <c r="F16322" t="s">
        <v>778</v>
      </c>
      <c r="G16322" t="s">
        <v>85</v>
      </c>
      <c r="H16322" t="s">
        <v>395</v>
      </c>
      <c r="I16322">
        <v>9.1999999999999993</v>
      </c>
      <c r="J16322">
        <v>1</v>
      </c>
      <c r="K16322">
        <v>8771</v>
      </c>
      <c r="L16322" t="s">
        <v>471</v>
      </c>
      <c r="M16322" s="2">
        <f>+Table3[[#This Row],[CHW]]/Table3[[#This Row],[Count of Airbill Number]]</f>
        <v>9.1999999999999993</v>
      </c>
    </row>
    <row r="16323" spans="2:13">
      <c r="B16323" t="s">
        <v>20</v>
      </c>
      <c r="C16323" t="s">
        <v>472</v>
      </c>
      <c r="D16323" t="s">
        <v>22</v>
      </c>
      <c r="E16323" t="s">
        <v>776</v>
      </c>
      <c r="F16323" t="s">
        <v>776</v>
      </c>
      <c r="G16323" t="s">
        <v>85</v>
      </c>
      <c r="H16323" t="s">
        <v>195</v>
      </c>
      <c r="I16323">
        <v>9.16</v>
      </c>
      <c r="J16323">
        <v>1</v>
      </c>
      <c r="K16323">
        <v>8772</v>
      </c>
      <c r="L16323" t="s">
        <v>471</v>
      </c>
      <c r="M16323" s="2">
        <f>+Table3[[#This Row],[CHW]]/Table3[[#This Row],[Count of Airbill Number]]</f>
        <v>9.16</v>
      </c>
    </row>
    <row r="16324" spans="2:13">
      <c r="B16324" t="s">
        <v>20</v>
      </c>
      <c r="C16324" t="s">
        <v>472</v>
      </c>
      <c r="D16324" t="s">
        <v>22</v>
      </c>
      <c r="E16324" t="s">
        <v>776</v>
      </c>
      <c r="F16324" t="s">
        <v>777</v>
      </c>
      <c r="G16324" t="s">
        <v>49</v>
      </c>
      <c r="H16324" t="s">
        <v>274</v>
      </c>
      <c r="I16324">
        <v>9.07</v>
      </c>
      <c r="J16324">
        <v>1</v>
      </c>
      <c r="K16324">
        <v>8773</v>
      </c>
      <c r="L16324" t="s">
        <v>471</v>
      </c>
      <c r="M16324" s="2">
        <f>+Table3[[#This Row],[CHW]]/Table3[[#This Row],[Count of Airbill Number]]</f>
        <v>9.07</v>
      </c>
    </row>
    <row r="16325" spans="2:13">
      <c r="B16325" t="s">
        <v>20</v>
      </c>
      <c r="C16325" t="s">
        <v>21</v>
      </c>
      <c r="D16325" t="s">
        <v>22</v>
      </c>
      <c r="E16325" t="s">
        <v>776</v>
      </c>
      <c r="F16325" t="s">
        <v>778</v>
      </c>
      <c r="G16325" t="s">
        <v>31</v>
      </c>
      <c r="H16325" t="s">
        <v>90</v>
      </c>
      <c r="I16325">
        <v>9.06</v>
      </c>
      <c r="J16325">
        <v>2</v>
      </c>
      <c r="K16325">
        <v>8774</v>
      </c>
      <c r="L16325" t="s">
        <v>471</v>
      </c>
      <c r="M16325" s="2">
        <f>+Table3[[#This Row],[CHW]]/Table3[[#This Row],[Count of Airbill Number]]</f>
        <v>4.53</v>
      </c>
    </row>
    <row r="16326" spans="2:13">
      <c r="B16326" t="s">
        <v>20</v>
      </c>
      <c r="C16326" t="s">
        <v>21</v>
      </c>
      <c r="D16326" t="s">
        <v>22</v>
      </c>
      <c r="E16326" t="s">
        <v>776</v>
      </c>
      <c r="F16326" t="s">
        <v>776</v>
      </c>
      <c r="G16326" t="s">
        <v>43</v>
      </c>
      <c r="H16326" t="s">
        <v>85</v>
      </c>
      <c r="I16326">
        <v>9.0399999999999991</v>
      </c>
      <c r="J16326">
        <v>2</v>
      </c>
      <c r="K16326">
        <v>8775</v>
      </c>
      <c r="L16326" t="s">
        <v>471</v>
      </c>
      <c r="M16326" s="2">
        <f>+Table3[[#This Row],[CHW]]/Table3[[#This Row],[Count of Airbill Number]]</f>
        <v>4.5199999999999996</v>
      </c>
    </row>
    <row r="16327" spans="2:13">
      <c r="B16327" t="s">
        <v>35</v>
      </c>
      <c r="C16327" t="s">
        <v>472</v>
      </c>
      <c r="D16327" t="s">
        <v>36</v>
      </c>
      <c r="E16327" t="s">
        <v>776</v>
      </c>
      <c r="F16327" t="s">
        <v>776</v>
      </c>
      <c r="G16327" t="s">
        <v>123</v>
      </c>
      <c r="H16327" t="s">
        <v>64</v>
      </c>
      <c r="I16327">
        <v>9</v>
      </c>
      <c r="J16327">
        <v>1</v>
      </c>
      <c r="K16327">
        <v>8776</v>
      </c>
      <c r="L16327" t="s">
        <v>471</v>
      </c>
      <c r="M16327" s="2">
        <f>+Table3[[#This Row],[CHW]]/Table3[[#This Row],[Count of Airbill Number]]</f>
        <v>9</v>
      </c>
    </row>
    <row r="16328" spans="2:13">
      <c r="B16328" t="s">
        <v>35</v>
      </c>
      <c r="C16328" t="s">
        <v>472</v>
      </c>
      <c r="D16328" t="s">
        <v>36</v>
      </c>
      <c r="E16328" t="s">
        <v>776</v>
      </c>
      <c r="F16328" t="s">
        <v>776</v>
      </c>
      <c r="G16328" t="s">
        <v>123</v>
      </c>
      <c r="H16328" t="s">
        <v>24</v>
      </c>
      <c r="I16328">
        <v>9</v>
      </c>
      <c r="J16328">
        <v>1</v>
      </c>
      <c r="K16328">
        <v>8777</v>
      </c>
      <c r="L16328" t="s">
        <v>471</v>
      </c>
      <c r="M16328" s="2">
        <f>+Table3[[#This Row],[CHW]]/Table3[[#This Row],[Count of Airbill Number]]</f>
        <v>9</v>
      </c>
    </row>
    <row r="16329" spans="2:13">
      <c r="B16329" t="s">
        <v>35</v>
      </c>
      <c r="C16329" t="s">
        <v>472</v>
      </c>
      <c r="D16329" t="s">
        <v>36</v>
      </c>
      <c r="E16329" t="s">
        <v>776</v>
      </c>
      <c r="F16329" t="s">
        <v>776</v>
      </c>
      <c r="G16329" t="s">
        <v>123</v>
      </c>
      <c r="H16329" t="s">
        <v>103</v>
      </c>
      <c r="I16329">
        <v>9</v>
      </c>
      <c r="J16329">
        <v>1</v>
      </c>
      <c r="K16329">
        <v>8778</v>
      </c>
      <c r="L16329" t="s">
        <v>471</v>
      </c>
      <c r="M16329" s="2">
        <f>+Table3[[#This Row],[CHW]]/Table3[[#This Row],[Count of Airbill Number]]</f>
        <v>9</v>
      </c>
    </row>
    <row r="16330" spans="2:13">
      <c r="B16330" t="s">
        <v>20</v>
      </c>
      <c r="C16330" t="s">
        <v>21</v>
      </c>
      <c r="D16330" t="s">
        <v>22</v>
      </c>
      <c r="E16330" t="s">
        <v>778</v>
      </c>
      <c r="F16330" t="s">
        <v>778</v>
      </c>
      <c r="G16330" t="s">
        <v>233</v>
      </c>
      <c r="H16330" t="s">
        <v>306</v>
      </c>
      <c r="I16330">
        <v>9</v>
      </c>
      <c r="J16330">
        <v>1</v>
      </c>
      <c r="K16330">
        <v>8779</v>
      </c>
      <c r="L16330" t="s">
        <v>471</v>
      </c>
      <c r="M16330" s="2">
        <f>+Table3[[#This Row],[CHW]]/Table3[[#This Row],[Count of Airbill Number]]</f>
        <v>9</v>
      </c>
    </row>
    <row r="16331" spans="2:13">
      <c r="B16331" t="s">
        <v>20</v>
      </c>
      <c r="C16331" t="s">
        <v>21</v>
      </c>
      <c r="D16331" t="s">
        <v>22</v>
      </c>
      <c r="E16331" t="s">
        <v>778</v>
      </c>
      <c r="F16331" t="s">
        <v>778</v>
      </c>
      <c r="G16331" t="s">
        <v>393</v>
      </c>
      <c r="H16331" t="s">
        <v>210</v>
      </c>
      <c r="I16331">
        <v>9</v>
      </c>
      <c r="J16331">
        <v>3</v>
      </c>
      <c r="K16331">
        <v>8780</v>
      </c>
      <c r="L16331" t="s">
        <v>471</v>
      </c>
      <c r="M16331" s="2">
        <f>+Table3[[#This Row],[CHW]]/Table3[[#This Row],[Count of Airbill Number]]</f>
        <v>3</v>
      </c>
    </row>
    <row r="16332" spans="2:13">
      <c r="B16332" t="s">
        <v>20</v>
      </c>
      <c r="C16332" t="s">
        <v>21</v>
      </c>
      <c r="D16332" t="s">
        <v>22</v>
      </c>
      <c r="E16332" t="s">
        <v>778</v>
      </c>
      <c r="F16332" t="s">
        <v>778</v>
      </c>
      <c r="G16332" t="s">
        <v>393</v>
      </c>
      <c r="H16332" t="s">
        <v>51</v>
      </c>
      <c r="I16332">
        <v>9</v>
      </c>
      <c r="J16332">
        <v>3</v>
      </c>
      <c r="K16332">
        <v>8781</v>
      </c>
      <c r="L16332" t="s">
        <v>471</v>
      </c>
      <c r="M16332" s="2">
        <f>+Table3[[#This Row],[CHW]]/Table3[[#This Row],[Count of Airbill Number]]</f>
        <v>3</v>
      </c>
    </row>
    <row r="16333" spans="2:13">
      <c r="B16333" t="s">
        <v>20</v>
      </c>
      <c r="C16333" t="s">
        <v>21</v>
      </c>
      <c r="D16333" t="s">
        <v>22</v>
      </c>
      <c r="E16333" t="s">
        <v>778</v>
      </c>
      <c r="F16333" t="s">
        <v>778</v>
      </c>
      <c r="G16333" t="s">
        <v>393</v>
      </c>
      <c r="H16333" t="s">
        <v>86</v>
      </c>
      <c r="I16333">
        <v>9</v>
      </c>
      <c r="J16333">
        <v>8</v>
      </c>
      <c r="K16333">
        <v>8782</v>
      </c>
      <c r="L16333" t="s">
        <v>471</v>
      </c>
      <c r="M16333" s="2">
        <f>+Table3[[#This Row],[CHW]]/Table3[[#This Row],[Count of Airbill Number]]</f>
        <v>1.125</v>
      </c>
    </row>
    <row r="16334" spans="2:13">
      <c r="B16334" t="s">
        <v>20</v>
      </c>
      <c r="C16334" t="s">
        <v>21</v>
      </c>
      <c r="D16334" t="s">
        <v>22</v>
      </c>
      <c r="E16334" t="s">
        <v>778</v>
      </c>
      <c r="F16334" t="s">
        <v>778</v>
      </c>
      <c r="G16334" t="s">
        <v>393</v>
      </c>
      <c r="H16334" t="s">
        <v>391</v>
      </c>
      <c r="I16334">
        <v>9</v>
      </c>
      <c r="J16334">
        <v>1</v>
      </c>
      <c r="K16334">
        <v>8783</v>
      </c>
      <c r="L16334" t="s">
        <v>471</v>
      </c>
      <c r="M16334" s="2">
        <f>+Table3[[#This Row],[CHW]]/Table3[[#This Row],[Count of Airbill Number]]</f>
        <v>9</v>
      </c>
    </row>
    <row r="16335" spans="2:13">
      <c r="B16335" t="s">
        <v>20</v>
      </c>
      <c r="C16335" t="s">
        <v>21</v>
      </c>
      <c r="D16335" t="s">
        <v>22</v>
      </c>
      <c r="E16335" t="s">
        <v>778</v>
      </c>
      <c r="F16335" t="s">
        <v>778</v>
      </c>
      <c r="G16335" t="s">
        <v>606</v>
      </c>
      <c r="H16335" t="s">
        <v>269</v>
      </c>
      <c r="I16335">
        <v>9</v>
      </c>
      <c r="J16335">
        <v>5</v>
      </c>
      <c r="K16335">
        <v>8784</v>
      </c>
      <c r="L16335" t="s">
        <v>471</v>
      </c>
      <c r="M16335" s="2">
        <f>+Table3[[#This Row],[CHW]]/Table3[[#This Row],[Count of Airbill Number]]</f>
        <v>1.8</v>
      </c>
    </row>
    <row r="16336" spans="2:13">
      <c r="B16336" t="s">
        <v>20</v>
      </c>
      <c r="C16336" t="s">
        <v>21</v>
      </c>
      <c r="D16336" t="s">
        <v>22</v>
      </c>
      <c r="E16336" t="s">
        <v>777</v>
      </c>
      <c r="F16336" t="s">
        <v>778</v>
      </c>
      <c r="G16336" t="s">
        <v>55</v>
      </c>
      <c r="H16336" t="s">
        <v>150</v>
      </c>
      <c r="I16336">
        <v>9</v>
      </c>
      <c r="J16336">
        <v>8</v>
      </c>
      <c r="K16336">
        <v>8785</v>
      </c>
      <c r="L16336" t="s">
        <v>471</v>
      </c>
      <c r="M16336" s="2">
        <f>+Table3[[#This Row],[CHW]]/Table3[[#This Row],[Count of Airbill Number]]</f>
        <v>1.125</v>
      </c>
    </row>
    <row r="16337" spans="2:13">
      <c r="B16337" t="s">
        <v>20</v>
      </c>
      <c r="C16337" t="s">
        <v>21</v>
      </c>
      <c r="D16337" t="s">
        <v>22</v>
      </c>
      <c r="E16337" t="s">
        <v>777</v>
      </c>
      <c r="F16337" t="s">
        <v>778</v>
      </c>
      <c r="G16337" t="s">
        <v>290</v>
      </c>
      <c r="H16337" t="s">
        <v>124</v>
      </c>
      <c r="I16337">
        <v>9</v>
      </c>
      <c r="J16337">
        <v>3</v>
      </c>
      <c r="K16337">
        <v>8786</v>
      </c>
      <c r="L16337" t="s">
        <v>471</v>
      </c>
      <c r="M16337" s="2">
        <f>+Table3[[#This Row],[CHW]]/Table3[[#This Row],[Count of Airbill Number]]</f>
        <v>3</v>
      </c>
    </row>
    <row r="16338" spans="2:13">
      <c r="B16338" t="s">
        <v>20</v>
      </c>
      <c r="C16338" t="s">
        <v>21</v>
      </c>
      <c r="D16338" t="s">
        <v>22</v>
      </c>
      <c r="E16338" t="s">
        <v>778</v>
      </c>
      <c r="F16338" t="s">
        <v>778</v>
      </c>
      <c r="G16338" t="s">
        <v>112</v>
      </c>
      <c r="H16338" t="s">
        <v>124</v>
      </c>
      <c r="I16338">
        <v>9</v>
      </c>
      <c r="J16338">
        <v>6</v>
      </c>
      <c r="K16338">
        <v>8787</v>
      </c>
      <c r="L16338" t="s">
        <v>471</v>
      </c>
      <c r="M16338" s="2">
        <f>+Table3[[#This Row],[CHW]]/Table3[[#This Row],[Count of Airbill Number]]</f>
        <v>1.5</v>
      </c>
    </row>
    <row r="16339" spans="2:13">
      <c r="B16339" t="s">
        <v>20</v>
      </c>
      <c r="C16339" t="s">
        <v>21</v>
      </c>
      <c r="D16339" t="s">
        <v>22</v>
      </c>
      <c r="E16339" t="s">
        <v>777</v>
      </c>
      <c r="F16339" t="s">
        <v>777</v>
      </c>
      <c r="G16339" t="s">
        <v>501</v>
      </c>
      <c r="H16339" t="s">
        <v>523</v>
      </c>
      <c r="I16339">
        <v>9</v>
      </c>
      <c r="J16339">
        <v>1</v>
      </c>
      <c r="K16339">
        <v>8788</v>
      </c>
      <c r="L16339" t="s">
        <v>471</v>
      </c>
      <c r="M16339" s="2">
        <f>+Table3[[#This Row],[CHW]]/Table3[[#This Row],[Count of Airbill Number]]</f>
        <v>9</v>
      </c>
    </row>
    <row r="16340" spans="2:13">
      <c r="B16340" t="s">
        <v>20</v>
      </c>
      <c r="C16340" t="s">
        <v>21</v>
      </c>
      <c r="D16340" t="s">
        <v>22</v>
      </c>
      <c r="E16340" t="s">
        <v>778</v>
      </c>
      <c r="F16340" t="s">
        <v>778</v>
      </c>
      <c r="G16340" t="s">
        <v>692</v>
      </c>
      <c r="H16340" t="s">
        <v>269</v>
      </c>
      <c r="I16340">
        <v>9</v>
      </c>
      <c r="J16340">
        <v>2</v>
      </c>
      <c r="K16340">
        <v>8789</v>
      </c>
      <c r="L16340" t="s">
        <v>471</v>
      </c>
      <c r="M16340" s="2">
        <f>+Table3[[#This Row],[CHW]]/Table3[[#This Row],[Count of Airbill Number]]</f>
        <v>4.5</v>
      </c>
    </row>
    <row r="16341" spans="2:13">
      <c r="B16341" t="s">
        <v>20</v>
      </c>
      <c r="C16341" t="s">
        <v>21</v>
      </c>
      <c r="D16341" t="s">
        <v>22</v>
      </c>
      <c r="E16341" t="s">
        <v>778</v>
      </c>
      <c r="F16341" t="s">
        <v>777</v>
      </c>
      <c r="G16341" t="s">
        <v>521</v>
      </c>
      <c r="H16341" t="s">
        <v>190</v>
      </c>
      <c r="I16341">
        <v>9</v>
      </c>
      <c r="J16341">
        <v>7</v>
      </c>
      <c r="K16341">
        <v>8790</v>
      </c>
      <c r="L16341" t="s">
        <v>471</v>
      </c>
      <c r="M16341" s="2">
        <f>+Table3[[#This Row],[CHW]]/Table3[[#This Row],[Count of Airbill Number]]</f>
        <v>1.2857142857142858</v>
      </c>
    </row>
    <row r="16342" spans="2:13">
      <c r="B16342" t="s">
        <v>20</v>
      </c>
      <c r="C16342" t="s">
        <v>21</v>
      </c>
      <c r="D16342" t="s">
        <v>22</v>
      </c>
      <c r="E16342" t="s">
        <v>778</v>
      </c>
      <c r="F16342" t="s">
        <v>778</v>
      </c>
      <c r="G16342" t="s">
        <v>283</v>
      </c>
      <c r="H16342" t="s">
        <v>113</v>
      </c>
      <c r="I16342">
        <v>9</v>
      </c>
      <c r="J16342">
        <v>5</v>
      </c>
      <c r="K16342">
        <v>8791</v>
      </c>
      <c r="L16342" t="s">
        <v>471</v>
      </c>
      <c r="M16342" s="2">
        <f>+Table3[[#This Row],[CHW]]/Table3[[#This Row],[Count of Airbill Number]]</f>
        <v>1.8</v>
      </c>
    </row>
    <row r="16343" spans="2:13">
      <c r="B16343" t="s">
        <v>20</v>
      </c>
      <c r="C16343" t="s">
        <v>21</v>
      </c>
      <c r="D16343" t="s">
        <v>22</v>
      </c>
      <c r="E16343" t="s">
        <v>776</v>
      </c>
      <c r="F16343" t="s">
        <v>776</v>
      </c>
      <c r="G16343" t="s">
        <v>37</v>
      </c>
      <c r="H16343" t="s">
        <v>244</v>
      </c>
      <c r="I16343">
        <v>9</v>
      </c>
      <c r="J16343">
        <v>1</v>
      </c>
      <c r="K16343">
        <v>8792</v>
      </c>
      <c r="L16343" t="s">
        <v>471</v>
      </c>
      <c r="M16343" s="2">
        <f>+Table3[[#This Row],[CHW]]/Table3[[#This Row],[Count of Airbill Number]]</f>
        <v>9</v>
      </c>
    </row>
    <row r="16344" spans="2:13">
      <c r="B16344" t="s">
        <v>20</v>
      </c>
      <c r="C16344" t="s">
        <v>21</v>
      </c>
      <c r="D16344" t="s">
        <v>22</v>
      </c>
      <c r="E16344" t="s">
        <v>778</v>
      </c>
      <c r="F16344" t="s">
        <v>777</v>
      </c>
      <c r="G16344" t="s">
        <v>86</v>
      </c>
      <c r="H16344" t="s">
        <v>179</v>
      </c>
      <c r="I16344">
        <v>9</v>
      </c>
      <c r="J16344">
        <v>6</v>
      </c>
      <c r="K16344">
        <v>8793</v>
      </c>
      <c r="L16344" t="s">
        <v>471</v>
      </c>
      <c r="M16344" s="2">
        <f>+Table3[[#This Row],[CHW]]/Table3[[#This Row],[Count of Airbill Number]]</f>
        <v>1.5</v>
      </c>
    </row>
    <row r="16345" spans="2:13">
      <c r="B16345" t="s">
        <v>20</v>
      </c>
      <c r="C16345" t="s">
        <v>21</v>
      </c>
      <c r="D16345" t="s">
        <v>22</v>
      </c>
      <c r="E16345" t="s">
        <v>778</v>
      </c>
      <c r="F16345" t="s">
        <v>778</v>
      </c>
      <c r="G16345" t="s">
        <v>86</v>
      </c>
      <c r="H16345" t="s">
        <v>99</v>
      </c>
      <c r="I16345">
        <v>9</v>
      </c>
      <c r="J16345">
        <v>4</v>
      </c>
      <c r="K16345">
        <v>8794</v>
      </c>
      <c r="L16345" t="s">
        <v>471</v>
      </c>
      <c r="M16345" s="2">
        <f>+Table3[[#This Row],[CHW]]/Table3[[#This Row],[Count of Airbill Number]]</f>
        <v>2.25</v>
      </c>
    </row>
    <row r="16346" spans="2:13">
      <c r="B16346" t="s">
        <v>20</v>
      </c>
      <c r="C16346" t="s">
        <v>21</v>
      </c>
      <c r="D16346" t="s">
        <v>22</v>
      </c>
      <c r="E16346" t="s">
        <v>777</v>
      </c>
      <c r="F16346" t="s">
        <v>777</v>
      </c>
      <c r="G16346" t="s">
        <v>181</v>
      </c>
      <c r="H16346" t="s">
        <v>55</v>
      </c>
      <c r="I16346">
        <v>9</v>
      </c>
      <c r="J16346">
        <v>3</v>
      </c>
      <c r="K16346">
        <v>8795</v>
      </c>
      <c r="L16346" t="s">
        <v>471</v>
      </c>
      <c r="M16346" s="2">
        <f>+Table3[[#This Row],[CHW]]/Table3[[#This Row],[Count of Airbill Number]]</f>
        <v>3</v>
      </c>
    </row>
    <row r="16347" spans="2:13">
      <c r="B16347" t="s">
        <v>20</v>
      </c>
      <c r="C16347" t="s">
        <v>21</v>
      </c>
      <c r="D16347" t="s">
        <v>22</v>
      </c>
      <c r="E16347" t="s">
        <v>776</v>
      </c>
      <c r="F16347" t="s">
        <v>776</v>
      </c>
      <c r="G16347" t="s">
        <v>32</v>
      </c>
      <c r="H16347" t="s">
        <v>123</v>
      </c>
      <c r="I16347">
        <v>9</v>
      </c>
      <c r="J16347">
        <v>1</v>
      </c>
      <c r="K16347">
        <v>8796</v>
      </c>
      <c r="L16347" t="s">
        <v>471</v>
      </c>
      <c r="M16347" s="2">
        <f>+Table3[[#This Row],[CHW]]/Table3[[#This Row],[Count of Airbill Number]]</f>
        <v>9</v>
      </c>
    </row>
    <row r="16348" spans="2:13">
      <c r="B16348" t="s">
        <v>20</v>
      </c>
      <c r="C16348" t="s">
        <v>21</v>
      </c>
      <c r="D16348" t="s">
        <v>22</v>
      </c>
      <c r="E16348" t="s">
        <v>778</v>
      </c>
      <c r="F16348" t="s">
        <v>776</v>
      </c>
      <c r="G16348" t="s">
        <v>291</v>
      </c>
      <c r="H16348" t="s">
        <v>66</v>
      </c>
      <c r="I16348">
        <v>9</v>
      </c>
      <c r="J16348">
        <v>6</v>
      </c>
      <c r="K16348">
        <v>8797</v>
      </c>
      <c r="L16348" t="s">
        <v>471</v>
      </c>
      <c r="M16348" s="2">
        <f>+Table3[[#This Row],[CHW]]/Table3[[#This Row],[Count of Airbill Number]]</f>
        <v>1.5</v>
      </c>
    </row>
    <row r="16349" spans="2:13">
      <c r="B16349" t="s">
        <v>20</v>
      </c>
      <c r="C16349" t="s">
        <v>21</v>
      </c>
      <c r="D16349" t="s">
        <v>22</v>
      </c>
      <c r="E16349" t="s">
        <v>778</v>
      </c>
      <c r="F16349" t="s">
        <v>776</v>
      </c>
      <c r="G16349" t="s">
        <v>291</v>
      </c>
      <c r="H16349" t="s">
        <v>37</v>
      </c>
      <c r="I16349">
        <v>9</v>
      </c>
      <c r="J16349">
        <v>5</v>
      </c>
      <c r="K16349">
        <v>8798</v>
      </c>
      <c r="L16349" t="s">
        <v>471</v>
      </c>
      <c r="M16349" s="2">
        <f>+Table3[[#This Row],[CHW]]/Table3[[#This Row],[Count of Airbill Number]]</f>
        <v>1.8</v>
      </c>
    </row>
    <row r="16350" spans="2:13">
      <c r="B16350" t="s">
        <v>20</v>
      </c>
      <c r="C16350" t="s">
        <v>21</v>
      </c>
      <c r="D16350" t="s">
        <v>22</v>
      </c>
      <c r="E16350" t="s">
        <v>777</v>
      </c>
      <c r="F16350" t="s">
        <v>778</v>
      </c>
      <c r="G16350" t="s">
        <v>227</v>
      </c>
      <c r="H16350" t="s">
        <v>51</v>
      </c>
      <c r="I16350">
        <v>9</v>
      </c>
      <c r="J16350">
        <v>5</v>
      </c>
      <c r="K16350">
        <v>8799</v>
      </c>
      <c r="L16350" t="s">
        <v>471</v>
      </c>
      <c r="M16350" s="2">
        <f>+Table3[[#This Row],[CHW]]/Table3[[#This Row],[Count of Airbill Number]]</f>
        <v>1.8</v>
      </c>
    </row>
    <row r="16351" spans="2:13">
      <c r="B16351" t="s">
        <v>20</v>
      </c>
      <c r="C16351" t="s">
        <v>21</v>
      </c>
      <c r="D16351" t="s">
        <v>22</v>
      </c>
      <c r="E16351" t="s">
        <v>776</v>
      </c>
      <c r="F16351" t="s">
        <v>776</v>
      </c>
      <c r="G16351" t="s">
        <v>123</v>
      </c>
      <c r="H16351" t="s">
        <v>49</v>
      </c>
      <c r="I16351">
        <v>9</v>
      </c>
      <c r="J16351">
        <v>1</v>
      </c>
      <c r="K16351">
        <v>8800</v>
      </c>
      <c r="L16351" t="s">
        <v>471</v>
      </c>
      <c r="M16351" s="2">
        <f>+Table3[[#This Row],[CHW]]/Table3[[#This Row],[Count of Airbill Number]]</f>
        <v>9</v>
      </c>
    </row>
    <row r="16352" spans="2:13">
      <c r="B16352" t="s">
        <v>20</v>
      </c>
      <c r="C16352" t="s">
        <v>21</v>
      </c>
      <c r="D16352" t="s">
        <v>22</v>
      </c>
      <c r="E16352" t="s">
        <v>777</v>
      </c>
      <c r="F16352" t="s">
        <v>777</v>
      </c>
      <c r="G16352" t="s">
        <v>587</v>
      </c>
      <c r="H16352" t="s">
        <v>205</v>
      </c>
      <c r="I16352">
        <v>9</v>
      </c>
      <c r="J16352">
        <v>9</v>
      </c>
      <c r="K16352">
        <v>8801</v>
      </c>
      <c r="L16352" t="s">
        <v>471</v>
      </c>
      <c r="M16352" s="2">
        <f>+Table3[[#This Row],[CHW]]/Table3[[#This Row],[Count of Airbill Number]]</f>
        <v>1</v>
      </c>
    </row>
    <row r="16353" spans="2:13">
      <c r="B16353" t="s">
        <v>20</v>
      </c>
      <c r="C16353" t="s">
        <v>21</v>
      </c>
      <c r="D16353" t="s">
        <v>22</v>
      </c>
      <c r="E16353" t="s">
        <v>776</v>
      </c>
      <c r="F16353" t="s">
        <v>776</v>
      </c>
      <c r="G16353" t="s">
        <v>175</v>
      </c>
      <c r="H16353" t="s">
        <v>85</v>
      </c>
      <c r="I16353">
        <v>9</v>
      </c>
      <c r="J16353">
        <v>1</v>
      </c>
      <c r="K16353">
        <v>8802</v>
      </c>
      <c r="L16353" t="s">
        <v>471</v>
      </c>
      <c r="M16353" s="2">
        <f>+Table3[[#This Row],[CHW]]/Table3[[#This Row],[Count of Airbill Number]]</f>
        <v>9</v>
      </c>
    </row>
    <row r="16354" spans="2:13">
      <c r="B16354" t="s">
        <v>20</v>
      </c>
      <c r="C16354" t="s">
        <v>21</v>
      </c>
      <c r="D16354" t="s">
        <v>22</v>
      </c>
      <c r="E16354" t="s">
        <v>778</v>
      </c>
      <c r="F16354" t="s">
        <v>776</v>
      </c>
      <c r="G16354" t="s">
        <v>405</v>
      </c>
      <c r="H16354" t="s">
        <v>66</v>
      </c>
      <c r="I16354">
        <v>9</v>
      </c>
      <c r="J16354">
        <v>9</v>
      </c>
      <c r="K16354">
        <v>8803</v>
      </c>
      <c r="L16354" t="s">
        <v>471</v>
      </c>
      <c r="M16354" s="2">
        <f>+Table3[[#This Row],[CHW]]/Table3[[#This Row],[Count of Airbill Number]]</f>
        <v>1</v>
      </c>
    </row>
    <row r="16355" spans="2:13">
      <c r="B16355" t="s">
        <v>20</v>
      </c>
      <c r="C16355" t="s">
        <v>21</v>
      </c>
      <c r="D16355" t="s">
        <v>22</v>
      </c>
      <c r="E16355" t="s">
        <v>777</v>
      </c>
      <c r="F16355" t="s">
        <v>778</v>
      </c>
      <c r="G16355" t="s">
        <v>106</v>
      </c>
      <c r="H16355" t="s">
        <v>86</v>
      </c>
      <c r="I16355">
        <v>9</v>
      </c>
      <c r="J16355">
        <v>9</v>
      </c>
      <c r="K16355">
        <v>8804</v>
      </c>
      <c r="L16355" t="s">
        <v>471</v>
      </c>
      <c r="M16355" s="2">
        <f>+Table3[[#This Row],[CHW]]/Table3[[#This Row],[Count of Airbill Number]]</f>
        <v>1</v>
      </c>
    </row>
    <row r="16356" spans="2:13">
      <c r="B16356" t="s">
        <v>20</v>
      </c>
      <c r="C16356" t="s">
        <v>21</v>
      </c>
      <c r="D16356" t="s">
        <v>22</v>
      </c>
      <c r="E16356" t="s">
        <v>778</v>
      </c>
      <c r="F16356" t="s">
        <v>778</v>
      </c>
      <c r="G16356" t="s">
        <v>609</v>
      </c>
      <c r="H16356" t="s">
        <v>610</v>
      </c>
      <c r="I16356">
        <v>9</v>
      </c>
      <c r="J16356">
        <v>4</v>
      </c>
      <c r="K16356">
        <v>8805</v>
      </c>
      <c r="L16356" t="s">
        <v>471</v>
      </c>
      <c r="M16356" s="2">
        <f>+Table3[[#This Row],[CHW]]/Table3[[#This Row],[Count of Airbill Number]]</f>
        <v>2.25</v>
      </c>
    </row>
    <row r="16357" spans="2:13">
      <c r="B16357" t="s">
        <v>20</v>
      </c>
      <c r="C16357" t="s">
        <v>21</v>
      </c>
      <c r="D16357" t="s">
        <v>22</v>
      </c>
      <c r="E16357" t="s">
        <v>778</v>
      </c>
      <c r="F16357" t="s">
        <v>778</v>
      </c>
      <c r="G16357" t="s">
        <v>658</v>
      </c>
      <c r="H16357" t="s">
        <v>635</v>
      </c>
      <c r="I16357">
        <v>9</v>
      </c>
      <c r="J16357">
        <v>4</v>
      </c>
      <c r="K16357">
        <v>8806</v>
      </c>
      <c r="L16357" t="s">
        <v>471</v>
      </c>
      <c r="M16357" s="2">
        <f>+Table3[[#This Row],[CHW]]/Table3[[#This Row],[Count of Airbill Number]]</f>
        <v>2.25</v>
      </c>
    </row>
    <row r="16358" spans="2:13">
      <c r="B16358" t="s">
        <v>20</v>
      </c>
      <c r="C16358" t="s">
        <v>21</v>
      </c>
      <c r="D16358" t="s">
        <v>22</v>
      </c>
      <c r="E16358" t="s">
        <v>778</v>
      </c>
      <c r="F16358" t="s">
        <v>776</v>
      </c>
      <c r="G16358" t="s">
        <v>124</v>
      </c>
      <c r="H16358" t="s">
        <v>123</v>
      </c>
      <c r="I16358">
        <v>9</v>
      </c>
      <c r="J16358">
        <v>6</v>
      </c>
      <c r="K16358">
        <v>8807</v>
      </c>
      <c r="L16358" t="s">
        <v>471</v>
      </c>
      <c r="M16358" s="2">
        <f>+Table3[[#This Row],[CHW]]/Table3[[#This Row],[Count of Airbill Number]]</f>
        <v>1.5</v>
      </c>
    </row>
    <row r="16359" spans="2:13">
      <c r="B16359" t="s">
        <v>20</v>
      </c>
      <c r="C16359" t="s">
        <v>21</v>
      </c>
      <c r="D16359" t="s">
        <v>36</v>
      </c>
      <c r="E16359" t="s">
        <v>777</v>
      </c>
      <c r="F16359" t="s">
        <v>777</v>
      </c>
      <c r="G16359" t="s">
        <v>38</v>
      </c>
      <c r="H16359" t="s">
        <v>55</v>
      </c>
      <c r="I16359">
        <v>9</v>
      </c>
      <c r="J16359">
        <v>8</v>
      </c>
      <c r="K16359">
        <v>8808</v>
      </c>
      <c r="L16359" t="s">
        <v>471</v>
      </c>
      <c r="M16359" s="2">
        <f>+Table3[[#This Row],[CHW]]/Table3[[#This Row],[Count of Airbill Number]]</f>
        <v>1.125</v>
      </c>
    </row>
    <row r="16360" spans="2:13">
      <c r="B16360" t="s">
        <v>20</v>
      </c>
      <c r="C16360" t="s">
        <v>21</v>
      </c>
      <c r="D16360" t="s">
        <v>36</v>
      </c>
      <c r="E16360" t="s">
        <v>777</v>
      </c>
      <c r="F16360" t="s">
        <v>778</v>
      </c>
      <c r="G16360" t="s">
        <v>55</v>
      </c>
      <c r="H16360" t="s">
        <v>269</v>
      </c>
      <c r="I16360">
        <v>9</v>
      </c>
      <c r="J16360">
        <v>8</v>
      </c>
      <c r="K16360">
        <v>8809</v>
      </c>
      <c r="L16360" t="s">
        <v>471</v>
      </c>
      <c r="M16360" s="2">
        <f>+Table3[[#This Row],[CHW]]/Table3[[#This Row],[Count of Airbill Number]]</f>
        <v>1.125</v>
      </c>
    </row>
    <row r="16361" spans="2:13">
      <c r="B16361" t="s">
        <v>20</v>
      </c>
      <c r="C16361" t="s">
        <v>21</v>
      </c>
      <c r="D16361" t="s">
        <v>36</v>
      </c>
      <c r="E16361" t="s">
        <v>778</v>
      </c>
      <c r="F16361" t="s">
        <v>777</v>
      </c>
      <c r="G16361" t="s">
        <v>150</v>
      </c>
      <c r="H16361" t="s">
        <v>44</v>
      </c>
      <c r="I16361">
        <v>9</v>
      </c>
      <c r="J16361">
        <v>9</v>
      </c>
      <c r="K16361">
        <v>8810</v>
      </c>
      <c r="L16361" t="s">
        <v>471</v>
      </c>
      <c r="M16361" s="2">
        <f>+Table3[[#This Row],[CHW]]/Table3[[#This Row],[Count of Airbill Number]]</f>
        <v>1</v>
      </c>
    </row>
    <row r="16362" spans="2:13">
      <c r="B16362" t="s">
        <v>20</v>
      </c>
      <c r="C16362" t="s">
        <v>21</v>
      </c>
      <c r="D16362" t="s">
        <v>36</v>
      </c>
      <c r="E16362" t="s">
        <v>777</v>
      </c>
      <c r="F16362" t="s">
        <v>777</v>
      </c>
      <c r="G16362" t="s">
        <v>501</v>
      </c>
      <c r="H16362" t="s">
        <v>179</v>
      </c>
      <c r="I16362">
        <v>9</v>
      </c>
      <c r="J16362">
        <v>9</v>
      </c>
      <c r="K16362">
        <v>8811</v>
      </c>
      <c r="L16362" t="s">
        <v>471</v>
      </c>
      <c r="M16362" s="2">
        <f>+Table3[[#This Row],[CHW]]/Table3[[#This Row],[Count of Airbill Number]]</f>
        <v>1</v>
      </c>
    </row>
    <row r="16363" spans="2:13">
      <c r="B16363" t="s">
        <v>20</v>
      </c>
      <c r="C16363" t="s">
        <v>21</v>
      </c>
      <c r="D16363" t="s">
        <v>36</v>
      </c>
      <c r="E16363" t="s">
        <v>778</v>
      </c>
      <c r="F16363" t="s">
        <v>776</v>
      </c>
      <c r="G16363" t="s">
        <v>269</v>
      </c>
      <c r="H16363" t="s">
        <v>66</v>
      </c>
      <c r="I16363">
        <v>9</v>
      </c>
      <c r="J16363">
        <v>3</v>
      </c>
      <c r="K16363">
        <v>8812</v>
      </c>
      <c r="L16363" t="s">
        <v>471</v>
      </c>
      <c r="M16363" s="2">
        <f>+Table3[[#This Row],[CHW]]/Table3[[#This Row],[Count of Airbill Number]]</f>
        <v>3</v>
      </c>
    </row>
    <row r="16364" spans="2:13">
      <c r="B16364" t="s">
        <v>20</v>
      </c>
      <c r="C16364" t="s">
        <v>21</v>
      </c>
      <c r="D16364" t="s">
        <v>36</v>
      </c>
      <c r="E16364" t="s">
        <v>776</v>
      </c>
      <c r="F16364" t="s">
        <v>776</v>
      </c>
      <c r="G16364" t="s">
        <v>66</v>
      </c>
      <c r="H16364" t="s">
        <v>103</v>
      </c>
      <c r="I16364">
        <v>9</v>
      </c>
      <c r="J16364">
        <v>3</v>
      </c>
      <c r="K16364">
        <v>8813</v>
      </c>
      <c r="L16364" t="s">
        <v>471</v>
      </c>
      <c r="M16364" s="2">
        <f>+Table3[[#This Row],[CHW]]/Table3[[#This Row],[Count of Airbill Number]]</f>
        <v>3</v>
      </c>
    </row>
    <row r="16365" spans="2:13">
      <c r="B16365" t="s">
        <v>20</v>
      </c>
      <c r="C16365" t="s">
        <v>21</v>
      </c>
      <c r="D16365" t="s">
        <v>36</v>
      </c>
      <c r="E16365" t="s">
        <v>776</v>
      </c>
      <c r="F16365" t="s">
        <v>777</v>
      </c>
      <c r="G16365" t="s">
        <v>37</v>
      </c>
      <c r="H16365" t="s">
        <v>106</v>
      </c>
      <c r="I16365">
        <v>9</v>
      </c>
      <c r="J16365">
        <v>7</v>
      </c>
      <c r="K16365">
        <v>8814</v>
      </c>
      <c r="L16365" t="s">
        <v>471</v>
      </c>
      <c r="M16365" s="2">
        <f>+Table3[[#This Row],[CHW]]/Table3[[#This Row],[Count of Airbill Number]]</f>
        <v>1.2857142857142858</v>
      </c>
    </row>
    <row r="16366" spans="2:13">
      <c r="B16366" t="s">
        <v>20</v>
      </c>
      <c r="C16366" t="s">
        <v>21</v>
      </c>
      <c r="D16366" t="s">
        <v>36</v>
      </c>
      <c r="E16366" t="s">
        <v>777</v>
      </c>
      <c r="F16366" t="s">
        <v>777</v>
      </c>
      <c r="G16366" t="s">
        <v>615</v>
      </c>
      <c r="H16366" t="s">
        <v>38</v>
      </c>
      <c r="I16366">
        <v>9</v>
      </c>
      <c r="J16366">
        <v>9</v>
      </c>
      <c r="K16366">
        <v>8815</v>
      </c>
      <c r="L16366" t="s">
        <v>471</v>
      </c>
      <c r="M16366" s="2">
        <f>+Table3[[#This Row],[CHW]]/Table3[[#This Row],[Count of Airbill Number]]</f>
        <v>1</v>
      </c>
    </row>
    <row r="16367" spans="2:13">
      <c r="B16367" t="s">
        <v>20</v>
      </c>
      <c r="C16367" t="s">
        <v>472</v>
      </c>
      <c r="D16367" t="s">
        <v>22</v>
      </c>
      <c r="E16367" t="s">
        <v>776</v>
      </c>
      <c r="F16367" t="s">
        <v>776</v>
      </c>
      <c r="G16367" t="s">
        <v>23</v>
      </c>
      <c r="H16367" t="s">
        <v>46</v>
      </c>
      <c r="I16367">
        <v>9</v>
      </c>
      <c r="J16367">
        <v>1</v>
      </c>
      <c r="K16367">
        <v>8816</v>
      </c>
      <c r="L16367" t="s">
        <v>471</v>
      </c>
      <c r="M16367" s="2">
        <f>+Table3[[#This Row],[CHW]]/Table3[[#This Row],[Count of Airbill Number]]</f>
        <v>9</v>
      </c>
    </row>
    <row r="16368" spans="2:13">
      <c r="B16368" t="s">
        <v>20</v>
      </c>
      <c r="C16368" t="s">
        <v>472</v>
      </c>
      <c r="D16368" t="s">
        <v>22</v>
      </c>
      <c r="E16368" t="s">
        <v>778</v>
      </c>
      <c r="F16368" t="s">
        <v>778</v>
      </c>
      <c r="G16368" t="s">
        <v>112</v>
      </c>
      <c r="H16368" t="s">
        <v>391</v>
      </c>
      <c r="I16368">
        <v>9</v>
      </c>
      <c r="J16368">
        <v>1</v>
      </c>
      <c r="K16368">
        <v>8817</v>
      </c>
      <c r="L16368" t="s">
        <v>471</v>
      </c>
      <c r="M16368" s="2">
        <f>+Table3[[#This Row],[CHW]]/Table3[[#This Row],[Count of Airbill Number]]</f>
        <v>9</v>
      </c>
    </row>
    <row r="16369" spans="2:13">
      <c r="B16369" t="s">
        <v>20</v>
      </c>
      <c r="C16369" t="s">
        <v>472</v>
      </c>
      <c r="D16369" t="s">
        <v>22</v>
      </c>
      <c r="E16369" t="s">
        <v>776</v>
      </c>
      <c r="F16369" t="s">
        <v>776</v>
      </c>
      <c r="G16369" t="s">
        <v>45</v>
      </c>
      <c r="H16369" t="s">
        <v>70</v>
      </c>
      <c r="I16369">
        <v>9</v>
      </c>
      <c r="J16369">
        <v>1</v>
      </c>
      <c r="K16369">
        <v>8818</v>
      </c>
      <c r="L16369" t="s">
        <v>471</v>
      </c>
      <c r="M16369" s="2">
        <f>+Table3[[#This Row],[CHW]]/Table3[[#This Row],[Count of Airbill Number]]</f>
        <v>9</v>
      </c>
    </row>
    <row r="16370" spans="2:13">
      <c r="B16370" t="s">
        <v>20</v>
      </c>
      <c r="C16370" t="s">
        <v>472</v>
      </c>
      <c r="D16370" t="s">
        <v>22</v>
      </c>
      <c r="E16370" t="s">
        <v>776</v>
      </c>
      <c r="F16370" t="s">
        <v>777</v>
      </c>
      <c r="G16370" t="s">
        <v>66</v>
      </c>
      <c r="H16370" t="s">
        <v>227</v>
      </c>
      <c r="I16370">
        <v>9</v>
      </c>
      <c r="J16370">
        <v>1</v>
      </c>
      <c r="K16370">
        <v>8819</v>
      </c>
      <c r="L16370" t="s">
        <v>471</v>
      </c>
      <c r="M16370" s="2">
        <f>+Table3[[#This Row],[CHW]]/Table3[[#This Row],[Count of Airbill Number]]</f>
        <v>9</v>
      </c>
    </row>
    <row r="16371" spans="2:13">
      <c r="B16371" t="s">
        <v>20</v>
      </c>
      <c r="C16371" t="s">
        <v>472</v>
      </c>
      <c r="D16371" t="s">
        <v>22</v>
      </c>
      <c r="E16371" t="s">
        <v>776</v>
      </c>
      <c r="F16371" t="s">
        <v>776</v>
      </c>
      <c r="G16371" t="s">
        <v>212</v>
      </c>
      <c r="H16371" t="s">
        <v>37</v>
      </c>
      <c r="I16371">
        <v>9</v>
      </c>
      <c r="J16371">
        <v>1</v>
      </c>
      <c r="K16371">
        <v>8820</v>
      </c>
      <c r="L16371" t="s">
        <v>471</v>
      </c>
      <c r="M16371" s="2">
        <f>+Table3[[#This Row],[CHW]]/Table3[[#This Row],[Count of Airbill Number]]</f>
        <v>9</v>
      </c>
    </row>
    <row r="16372" spans="2:13">
      <c r="B16372" t="s">
        <v>20</v>
      </c>
      <c r="C16372" t="s">
        <v>472</v>
      </c>
      <c r="D16372" t="s">
        <v>22</v>
      </c>
      <c r="E16372" t="s">
        <v>776</v>
      </c>
      <c r="F16372" t="s">
        <v>776</v>
      </c>
      <c r="G16372" t="s">
        <v>59</v>
      </c>
      <c r="H16372" t="s">
        <v>241</v>
      </c>
      <c r="I16372">
        <v>9</v>
      </c>
      <c r="J16372">
        <v>1</v>
      </c>
      <c r="K16372">
        <v>8821</v>
      </c>
      <c r="L16372" t="s">
        <v>471</v>
      </c>
      <c r="M16372" s="2">
        <f>+Table3[[#This Row],[CHW]]/Table3[[#This Row],[Count of Airbill Number]]</f>
        <v>9</v>
      </c>
    </row>
    <row r="16373" spans="2:13">
      <c r="B16373" t="s">
        <v>20</v>
      </c>
      <c r="C16373" t="s">
        <v>472</v>
      </c>
      <c r="D16373" t="s">
        <v>22</v>
      </c>
      <c r="E16373" t="s">
        <v>776</v>
      </c>
      <c r="F16373" t="s">
        <v>778</v>
      </c>
      <c r="G16373" t="s">
        <v>49</v>
      </c>
      <c r="H16373" t="s">
        <v>150</v>
      </c>
      <c r="I16373">
        <v>9</v>
      </c>
      <c r="J16373">
        <v>1</v>
      </c>
      <c r="K16373">
        <v>8822</v>
      </c>
      <c r="L16373" t="s">
        <v>471</v>
      </c>
      <c r="M16373" s="2">
        <f>+Table3[[#This Row],[CHW]]/Table3[[#This Row],[Count of Airbill Number]]</f>
        <v>9</v>
      </c>
    </row>
    <row r="16374" spans="2:13">
      <c r="B16374" t="s">
        <v>20</v>
      </c>
      <c r="C16374" t="s">
        <v>472</v>
      </c>
      <c r="D16374" t="s">
        <v>22</v>
      </c>
      <c r="E16374" t="s">
        <v>776</v>
      </c>
      <c r="F16374" t="s">
        <v>776</v>
      </c>
      <c r="G16374" t="s">
        <v>49</v>
      </c>
      <c r="H16374" t="s">
        <v>68</v>
      </c>
      <c r="I16374">
        <v>9</v>
      </c>
      <c r="J16374">
        <v>1</v>
      </c>
      <c r="K16374">
        <v>8823</v>
      </c>
      <c r="L16374" t="s">
        <v>471</v>
      </c>
      <c r="M16374" s="2">
        <f>+Table3[[#This Row],[CHW]]/Table3[[#This Row],[Count of Airbill Number]]</f>
        <v>9</v>
      </c>
    </row>
    <row r="16375" spans="2:13">
      <c r="B16375" t="s">
        <v>20</v>
      </c>
      <c r="C16375" t="s">
        <v>472</v>
      </c>
      <c r="D16375" t="s">
        <v>22</v>
      </c>
      <c r="E16375" t="s">
        <v>776</v>
      </c>
      <c r="F16375" t="s">
        <v>776</v>
      </c>
      <c r="G16375" t="s">
        <v>49</v>
      </c>
      <c r="H16375" t="s">
        <v>241</v>
      </c>
      <c r="I16375">
        <v>9</v>
      </c>
      <c r="J16375">
        <v>1</v>
      </c>
      <c r="K16375">
        <v>8824</v>
      </c>
      <c r="L16375" t="s">
        <v>471</v>
      </c>
      <c r="M16375" s="2">
        <f>+Table3[[#This Row],[CHW]]/Table3[[#This Row],[Count of Airbill Number]]</f>
        <v>9</v>
      </c>
    </row>
    <row r="16376" spans="2:13">
      <c r="B16376" t="s">
        <v>20</v>
      </c>
      <c r="C16376" t="s">
        <v>472</v>
      </c>
      <c r="D16376" t="s">
        <v>22</v>
      </c>
      <c r="E16376" t="s">
        <v>778</v>
      </c>
      <c r="F16376" t="s">
        <v>776</v>
      </c>
      <c r="G16376" t="s">
        <v>621</v>
      </c>
      <c r="H16376" t="s">
        <v>37</v>
      </c>
      <c r="I16376">
        <v>9</v>
      </c>
      <c r="J16376">
        <v>3</v>
      </c>
      <c r="K16376">
        <v>8825</v>
      </c>
      <c r="L16376" t="s">
        <v>471</v>
      </c>
      <c r="M16376" s="2">
        <f>+Table3[[#This Row],[CHW]]/Table3[[#This Row],[Count of Airbill Number]]</f>
        <v>3</v>
      </c>
    </row>
    <row r="16377" spans="2:13">
      <c r="B16377" t="s">
        <v>20</v>
      </c>
      <c r="C16377" t="s">
        <v>472</v>
      </c>
      <c r="D16377" t="s">
        <v>22</v>
      </c>
      <c r="E16377" t="s">
        <v>777</v>
      </c>
      <c r="F16377" t="s">
        <v>777</v>
      </c>
      <c r="G16377" t="s">
        <v>106</v>
      </c>
      <c r="H16377" t="s">
        <v>205</v>
      </c>
      <c r="I16377">
        <v>9</v>
      </c>
      <c r="J16377">
        <v>1</v>
      </c>
      <c r="K16377">
        <v>8826</v>
      </c>
      <c r="L16377" t="s">
        <v>471</v>
      </c>
      <c r="M16377" s="2">
        <f>+Table3[[#This Row],[CHW]]/Table3[[#This Row],[Count of Airbill Number]]</f>
        <v>9</v>
      </c>
    </row>
    <row r="16378" spans="2:13">
      <c r="B16378" t="s">
        <v>20</v>
      </c>
      <c r="C16378" t="s">
        <v>472</v>
      </c>
      <c r="D16378" t="s">
        <v>36</v>
      </c>
      <c r="E16378" t="s">
        <v>778</v>
      </c>
      <c r="F16378" t="s">
        <v>778</v>
      </c>
      <c r="G16378" t="s">
        <v>567</v>
      </c>
      <c r="H16378" t="s">
        <v>283</v>
      </c>
      <c r="I16378">
        <v>9</v>
      </c>
      <c r="J16378">
        <v>1</v>
      </c>
      <c r="K16378">
        <v>8827</v>
      </c>
      <c r="L16378" t="s">
        <v>471</v>
      </c>
      <c r="M16378" s="2">
        <f>+Table3[[#This Row],[CHW]]/Table3[[#This Row],[Count of Airbill Number]]</f>
        <v>9</v>
      </c>
    </row>
    <row r="16379" spans="2:13">
      <c r="B16379" t="s">
        <v>20</v>
      </c>
      <c r="C16379" t="s">
        <v>472</v>
      </c>
      <c r="D16379" t="s">
        <v>36</v>
      </c>
      <c r="E16379" t="s">
        <v>778</v>
      </c>
      <c r="F16379" t="s">
        <v>778</v>
      </c>
      <c r="G16379" t="s">
        <v>51</v>
      </c>
      <c r="H16379" t="s">
        <v>171</v>
      </c>
      <c r="I16379">
        <v>9</v>
      </c>
      <c r="J16379">
        <v>1</v>
      </c>
      <c r="K16379">
        <v>8828</v>
      </c>
      <c r="L16379" t="s">
        <v>471</v>
      </c>
      <c r="M16379" s="2">
        <f>+Table3[[#This Row],[CHW]]/Table3[[#This Row],[Count of Airbill Number]]</f>
        <v>9</v>
      </c>
    </row>
    <row r="16380" spans="2:13">
      <c r="B16380" t="s">
        <v>20</v>
      </c>
      <c r="C16380" t="s">
        <v>472</v>
      </c>
      <c r="D16380" t="s">
        <v>36</v>
      </c>
      <c r="E16380" t="s">
        <v>778</v>
      </c>
      <c r="F16380" t="s">
        <v>778</v>
      </c>
      <c r="G16380" t="s">
        <v>86</v>
      </c>
      <c r="H16380" t="s">
        <v>171</v>
      </c>
      <c r="I16380">
        <v>9</v>
      </c>
      <c r="J16380">
        <v>1</v>
      </c>
      <c r="K16380">
        <v>8829</v>
      </c>
      <c r="L16380" t="s">
        <v>471</v>
      </c>
      <c r="M16380" s="2">
        <f>+Table3[[#This Row],[CHW]]/Table3[[#This Row],[Count of Airbill Number]]</f>
        <v>9</v>
      </c>
    </row>
    <row r="16381" spans="2:13">
      <c r="B16381" t="s">
        <v>20</v>
      </c>
      <c r="C16381" t="s">
        <v>472</v>
      </c>
      <c r="D16381" t="s">
        <v>36</v>
      </c>
      <c r="E16381" t="s">
        <v>778</v>
      </c>
      <c r="F16381" t="s">
        <v>778</v>
      </c>
      <c r="G16381" t="s">
        <v>90</v>
      </c>
      <c r="H16381" t="s">
        <v>51</v>
      </c>
      <c r="I16381">
        <v>9</v>
      </c>
      <c r="J16381">
        <v>2</v>
      </c>
      <c r="K16381">
        <v>8830</v>
      </c>
      <c r="L16381" t="s">
        <v>471</v>
      </c>
      <c r="M16381" s="2">
        <f>+Table3[[#This Row],[CHW]]/Table3[[#This Row],[Count of Airbill Number]]</f>
        <v>4.5</v>
      </c>
    </row>
    <row r="16382" spans="2:13">
      <c r="B16382" t="s">
        <v>20</v>
      </c>
      <c r="C16382" t="s">
        <v>472</v>
      </c>
      <c r="D16382" t="s">
        <v>36</v>
      </c>
      <c r="E16382" t="s">
        <v>777</v>
      </c>
      <c r="F16382" t="s">
        <v>777</v>
      </c>
      <c r="G16382" t="s">
        <v>29</v>
      </c>
      <c r="H16382" t="s">
        <v>106</v>
      </c>
      <c r="I16382">
        <v>9</v>
      </c>
      <c r="J16382">
        <v>1</v>
      </c>
      <c r="K16382">
        <v>8831</v>
      </c>
      <c r="L16382" t="s">
        <v>471</v>
      </c>
      <c r="M16382" s="2">
        <f>+Table3[[#This Row],[CHW]]/Table3[[#This Row],[Count of Airbill Number]]</f>
        <v>9</v>
      </c>
    </row>
    <row r="16383" spans="2:13">
      <c r="B16383" t="s">
        <v>20</v>
      </c>
      <c r="C16383" t="s">
        <v>21</v>
      </c>
      <c r="D16383" t="s">
        <v>22</v>
      </c>
      <c r="E16383" t="s">
        <v>778</v>
      </c>
      <c r="F16383" t="s">
        <v>777</v>
      </c>
      <c r="G16383" t="s">
        <v>113</v>
      </c>
      <c r="H16383" t="s">
        <v>38</v>
      </c>
      <c r="I16383">
        <v>8.9</v>
      </c>
      <c r="J16383">
        <v>1</v>
      </c>
      <c r="K16383">
        <v>8832</v>
      </c>
      <c r="L16383" t="s">
        <v>471</v>
      </c>
      <c r="M16383" s="2">
        <f>+Table3[[#This Row],[CHW]]/Table3[[#This Row],[Count of Airbill Number]]</f>
        <v>8.9</v>
      </c>
    </row>
    <row r="16384" spans="2:13">
      <c r="B16384" t="s">
        <v>20</v>
      </c>
      <c r="C16384" t="s">
        <v>21</v>
      </c>
      <c r="D16384" t="s">
        <v>22</v>
      </c>
      <c r="E16384" t="s">
        <v>776</v>
      </c>
      <c r="F16384" t="s">
        <v>776</v>
      </c>
      <c r="G16384" t="s">
        <v>37</v>
      </c>
      <c r="H16384" t="s">
        <v>70</v>
      </c>
      <c r="I16384">
        <v>8.9</v>
      </c>
      <c r="J16384">
        <v>3</v>
      </c>
      <c r="K16384">
        <v>8833</v>
      </c>
      <c r="L16384" t="s">
        <v>471</v>
      </c>
      <c r="M16384" s="2">
        <f>+Table3[[#This Row],[CHW]]/Table3[[#This Row],[Count of Airbill Number]]</f>
        <v>2.9666666666666668</v>
      </c>
    </row>
    <row r="16385" spans="2:13">
      <c r="B16385" t="s">
        <v>20</v>
      </c>
      <c r="C16385" t="s">
        <v>21</v>
      </c>
      <c r="D16385" t="s">
        <v>22</v>
      </c>
      <c r="E16385" t="s">
        <v>778</v>
      </c>
      <c r="F16385" t="s">
        <v>778</v>
      </c>
      <c r="G16385" t="s">
        <v>405</v>
      </c>
      <c r="H16385" t="s">
        <v>124</v>
      </c>
      <c r="I16385">
        <v>8.9</v>
      </c>
      <c r="J16385">
        <v>4</v>
      </c>
      <c r="K16385">
        <v>8834</v>
      </c>
      <c r="L16385" t="s">
        <v>471</v>
      </c>
      <c r="M16385" s="2">
        <f>+Table3[[#This Row],[CHW]]/Table3[[#This Row],[Count of Airbill Number]]</f>
        <v>2.2250000000000001</v>
      </c>
    </row>
    <row r="16386" spans="2:13">
      <c r="B16386" t="s">
        <v>20</v>
      </c>
      <c r="C16386" t="s">
        <v>21</v>
      </c>
      <c r="D16386" t="s">
        <v>22</v>
      </c>
      <c r="E16386" t="s">
        <v>776</v>
      </c>
      <c r="F16386" t="s">
        <v>778</v>
      </c>
      <c r="G16386" t="s">
        <v>122</v>
      </c>
      <c r="H16386" t="s">
        <v>124</v>
      </c>
      <c r="I16386">
        <v>8.879999999999999</v>
      </c>
      <c r="J16386">
        <v>2</v>
      </c>
      <c r="K16386">
        <v>8835</v>
      </c>
      <c r="L16386" t="s">
        <v>471</v>
      </c>
      <c r="M16386" s="2">
        <f>+Table3[[#This Row],[CHW]]/Table3[[#This Row],[Count of Airbill Number]]</f>
        <v>4.4399999999999995</v>
      </c>
    </row>
    <row r="16387" spans="2:13">
      <c r="B16387" t="s">
        <v>20</v>
      </c>
      <c r="C16387" t="s">
        <v>21</v>
      </c>
      <c r="D16387" t="s">
        <v>22</v>
      </c>
      <c r="E16387" t="s">
        <v>776</v>
      </c>
      <c r="F16387" t="s">
        <v>776</v>
      </c>
      <c r="G16387" t="s">
        <v>312</v>
      </c>
      <c r="H16387" t="s">
        <v>85</v>
      </c>
      <c r="I16387">
        <v>8.8184799999999992</v>
      </c>
      <c r="J16387">
        <v>2</v>
      </c>
      <c r="K16387">
        <v>8836</v>
      </c>
      <c r="L16387" t="s">
        <v>471</v>
      </c>
      <c r="M16387" s="2">
        <f>+Table3[[#This Row],[CHW]]/Table3[[#This Row],[Count of Airbill Number]]</f>
        <v>4.4092399999999996</v>
      </c>
    </row>
    <row r="16388" spans="2:13">
      <c r="B16388" t="s">
        <v>20</v>
      </c>
      <c r="C16388" t="s">
        <v>21</v>
      </c>
      <c r="D16388" t="s">
        <v>22</v>
      </c>
      <c r="E16388" t="s">
        <v>776</v>
      </c>
      <c r="F16388" t="s">
        <v>777</v>
      </c>
      <c r="G16388" t="s">
        <v>85</v>
      </c>
      <c r="H16388" t="s">
        <v>55</v>
      </c>
      <c r="I16388">
        <v>8.74</v>
      </c>
      <c r="J16388">
        <v>2</v>
      </c>
      <c r="K16388">
        <v>8837</v>
      </c>
      <c r="L16388" t="s">
        <v>471</v>
      </c>
      <c r="M16388" s="2">
        <f>+Table3[[#This Row],[CHW]]/Table3[[#This Row],[Count of Airbill Number]]</f>
        <v>4.37</v>
      </c>
    </row>
    <row r="16389" spans="2:13">
      <c r="B16389" t="s">
        <v>20</v>
      </c>
      <c r="C16389" t="s">
        <v>21</v>
      </c>
      <c r="D16389" t="s">
        <v>22</v>
      </c>
      <c r="E16389" t="s">
        <v>778</v>
      </c>
      <c r="F16389" t="s">
        <v>777</v>
      </c>
      <c r="G16389" t="s">
        <v>393</v>
      </c>
      <c r="H16389" t="s">
        <v>360</v>
      </c>
      <c r="I16389">
        <v>8.7100000000000009</v>
      </c>
      <c r="J16389">
        <v>3</v>
      </c>
      <c r="K16389">
        <v>8838</v>
      </c>
      <c r="L16389" t="s">
        <v>471</v>
      </c>
      <c r="M16389" s="2">
        <f>+Table3[[#This Row],[CHW]]/Table3[[#This Row],[Count of Airbill Number]]</f>
        <v>2.9033333333333338</v>
      </c>
    </row>
    <row r="16390" spans="2:13">
      <c r="B16390" t="s">
        <v>20</v>
      </c>
      <c r="C16390" t="s">
        <v>21</v>
      </c>
      <c r="D16390" t="s">
        <v>22</v>
      </c>
      <c r="E16390" t="s">
        <v>778</v>
      </c>
      <c r="F16390" t="s">
        <v>778</v>
      </c>
      <c r="G16390" t="s">
        <v>51</v>
      </c>
      <c r="H16390" t="s">
        <v>565</v>
      </c>
      <c r="I16390">
        <v>8.6</v>
      </c>
      <c r="J16390">
        <v>2</v>
      </c>
      <c r="K16390">
        <v>8839</v>
      </c>
      <c r="L16390" t="s">
        <v>471</v>
      </c>
      <c r="M16390" s="2">
        <f>+Table3[[#This Row],[CHW]]/Table3[[#This Row],[Count of Airbill Number]]</f>
        <v>4.3</v>
      </c>
    </row>
    <row r="16391" spans="2:13">
      <c r="B16391" t="s">
        <v>20</v>
      </c>
      <c r="C16391" t="s">
        <v>21</v>
      </c>
      <c r="D16391" t="s">
        <v>22</v>
      </c>
      <c r="E16391" t="s">
        <v>778</v>
      </c>
      <c r="F16391" t="s">
        <v>777</v>
      </c>
      <c r="G16391" t="s">
        <v>86</v>
      </c>
      <c r="H16391" t="s">
        <v>97</v>
      </c>
      <c r="I16391">
        <v>8.5500000000000007</v>
      </c>
      <c r="J16391">
        <v>2</v>
      </c>
      <c r="K16391">
        <v>8840</v>
      </c>
      <c r="L16391" t="s">
        <v>471</v>
      </c>
      <c r="M16391" s="2">
        <f>+Table3[[#This Row],[CHW]]/Table3[[#This Row],[Count of Airbill Number]]</f>
        <v>4.2750000000000004</v>
      </c>
    </row>
    <row r="16392" spans="2:13">
      <c r="B16392" t="s">
        <v>20</v>
      </c>
      <c r="C16392" t="s">
        <v>21</v>
      </c>
      <c r="D16392" t="s">
        <v>22</v>
      </c>
      <c r="E16392" t="s">
        <v>776</v>
      </c>
      <c r="F16392" t="s">
        <v>776</v>
      </c>
      <c r="G16392" t="s">
        <v>32</v>
      </c>
      <c r="H16392" t="s">
        <v>522</v>
      </c>
      <c r="I16392">
        <v>8.5</v>
      </c>
      <c r="J16392">
        <v>1</v>
      </c>
      <c r="K16392">
        <v>8841</v>
      </c>
      <c r="L16392" t="s">
        <v>471</v>
      </c>
      <c r="M16392" s="2">
        <f>+Table3[[#This Row],[CHW]]/Table3[[#This Row],[Count of Airbill Number]]</f>
        <v>8.5</v>
      </c>
    </row>
    <row r="16393" spans="2:13">
      <c r="B16393" t="s">
        <v>20</v>
      </c>
      <c r="C16393" t="s">
        <v>472</v>
      </c>
      <c r="D16393" t="s">
        <v>22</v>
      </c>
      <c r="E16393" t="s">
        <v>778</v>
      </c>
      <c r="F16393" t="s">
        <v>776</v>
      </c>
      <c r="G16393" t="s">
        <v>112</v>
      </c>
      <c r="H16393" t="s">
        <v>558</v>
      </c>
      <c r="I16393">
        <v>8.5</v>
      </c>
      <c r="J16393">
        <v>1</v>
      </c>
      <c r="K16393">
        <v>8842</v>
      </c>
      <c r="L16393" t="s">
        <v>471</v>
      </c>
      <c r="M16393" s="2">
        <f>+Table3[[#This Row],[CHW]]/Table3[[#This Row],[Count of Airbill Number]]</f>
        <v>8.5</v>
      </c>
    </row>
    <row r="16394" spans="2:13">
      <c r="B16394" t="s">
        <v>20</v>
      </c>
      <c r="C16394" t="s">
        <v>21</v>
      </c>
      <c r="D16394" t="s">
        <v>22</v>
      </c>
      <c r="E16394" t="s">
        <v>776</v>
      </c>
      <c r="F16394" t="s">
        <v>776</v>
      </c>
      <c r="G16394" t="s">
        <v>192</v>
      </c>
      <c r="H16394" t="s">
        <v>37</v>
      </c>
      <c r="I16394">
        <v>8.2046200000000002</v>
      </c>
      <c r="J16394">
        <v>1</v>
      </c>
      <c r="K16394">
        <v>8843</v>
      </c>
      <c r="L16394" t="s">
        <v>471</v>
      </c>
      <c r="M16394" s="2">
        <f>+Table3[[#This Row],[CHW]]/Table3[[#This Row],[Count of Airbill Number]]</f>
        <v>8.2046200000000002</v>
      </c>
    </row>
    <row r="16395" spans="2:13">
      <c r="B16395" t="s">
        <v>20</v>
      </c>
      <c r="C16395" t="s">
        <v>21</v>
      </c>
      <c r="D16395" t="s">
        <v>22</v>
      </c>
      <c r="E16395" t="s">
        <v>777</v>
      </c>
      <c r="F16395" t="s">
        <v>777</v>
      </c>
      <c r="G16395" t="s">
        <v>274</v>
      </c>
      <c r="H16395" t="s">
        <v>512</v>
      </c>
      <c r="I16395">
        <v>8.1999999999999993</v>
      </c>
      <c r="J16395">
        <v>2</v>
      </c>
      <c r="K16395">
        <v>8844</v>
      </c>
      <c r="L16395" t="s">
        <v>471</v>
      </c>
      <c r="M16395" s="2">
        <f>+Table3[[#This Row],[CHW]]/Table3[[#This Row],[Count of Airbill Number]]</f>
        <v>4.0999999999999996</v>
      </c>
    </row>
    <row r="16396" spans="2:13">
      <c r="B16396" t="s">
        <v>35</v>
      </c>
      <c r="C16396" t="s">
        <v>21</v>
      </c>
      <c r="D16396" t="s">
        <v>36</v>
      </c>
      <c r="E16396" t="s">
        <v>776</v>
      </c>
      <c r="F16396" t="s">
        <v>776</v>
      </c>
      <c r="G16396" t="s">
        <v>37</v>
      </c>
      <c r="H16396" t="s">
        <v>83</v>
      </c>
      <c r="I16396">
        <v>8.1</v>
      </c>
      <c r="J16396">
        <v>1</v>
      </c>
      <c r="K16396">
        <v>8845</v>
      </c>
      <c r="L16396" t="s">
        <v>471</v>
      </c>
      <c r="M16396" s="2">
        <f>+Table3[[#This Row],[CHW]]/Table3[[#This Row],[Count of Airbill Number]]</f>
        <v>8.1</v>
      </c>
    </row>
    <row r="16397" spans="2:13">
      <c r="B16397" t="s">
        <v>20</v>
      </c>
      <c r="C16397" t="s">
        <v>21</v>
      </c>
      <c r="D16397" t="s">
        <v>22</v>
      </c>
      <c r="E16397" t="s">
        <v>778</v>
      </c>
      <c r="F16397" t="s">
        <v>777</v>
      </c>
      <c r="G16397" t="s">
        <v>51</v>
      </c>
      <c r="H16397" t="s">
        <v>205</v>
      </c>
      <c r="I16397">
        <v>8.1</v>
      </c>
      <c r="J16397">
        <v>1</v>
      </c>
      <c r="K16397">
        <v>8846</v>
      </c>
      <c r="L16397" t="s">
        <v>471</v>
      </c>
      <c r="M16397" s="2">
        <f>+Table3[[#This Row],[CHW]]/Table3[[#This Row],[Count of Airbill Number]]</f>
        <v>8.1</v>
      </c>
    </row>
    <row r="16398" spans="2:13">
      <c r="B16398" t="s">
        <v>35</v>
      </c>
      <c r="C16398" t="s">
        <v>21</v>
      </c>
      <c r="D16398" t="s">
        <v>36</v>
      </c>
      <c r="E16398" t="s">
        <v>777</v>
      </c>
      <c r="F16398" t="s">
        <v>776</v>
      </c>
      <c r="G16398" t="s">
        <v>97</v>
      </c>
      <c r="H16398" t="s">
        <v>66</v>
      </c>
      <c r="I16398">
        <v>8</v>
      </c>
      <c r="J16398">
        <v>1</v>
      </c>
      <c r="K16398">
        <v>8847</v>
      </c>
      <c r="L16398" t="s">
        <v>471</v>
      </c>
      <c r="M16398" s="2">
        <f>+Table3[[#This Row],[CHW]]/Table3[[#This Row],[Count of Airbill Number]]</f>
        <v>8</v>
      </c>
    </row>
    <row r="16399" spans="2:13">
      <c r="B16399" t="s">
        <v>35</v>
      </c>
      <c r="C16399" t="s">
        <v>472</v>
      </c>
      <c r="D16399" t="s">
        <v>36</v>
      </c>
      <c r="E16399" t="s">
        <v>777</v>
      </c>
      <c r="F16399" t="s">
        <v>777</v>
      </c>
      <c r="G16399" t="s">
        <v>106</v>
      </c>
      <c r="H16399" t="s">
        <v>110</v>
      </c>
      <c r="I16399">
        <v>8</v>
      </c>
      <c r="J16399">
        <v>1</v>
      </c>
      <c r="K16399">
        <v>8848</v>
      </c>
      <c r="L16399" t="s">
        <v>471</v>
      </c>
      <c r="M16399" s="2">
        <f>+Table3[[#This Row],[CHW]]/Table3[[#This Row],[Count of Airbill Number]]</f>
        <v>8</v>
      </c>
    </row>
    <row r="16400" spans="2:13">
      <c r="B16400" t="s">
        <v>20</v>
      </c>
      <c r="C16400" t="s">
        <v>21</v>
      </c>
      <c r="D16400" t="s">
        <v>22</v>
      </c>
      <c r="E16400" t="s">
        <v>777</v>
      </c>
      <c r="F16400" t="s">
        <v>778</v>
      </c>
      <c r="G16400" t="s">
        <v>429</v>
      </c>
      <c r="H16400" t="s">
        <v>150</v>
      </c>
      <c r="I16400">
        <v>8</v>
      </c>
      <c r="J16400">
        <v>8</v>
      </c>
      <c r="K16400">
        <v>8849</v>
      </c>
      <c r="L16400" t="s">
        <v>471</v>
      </c>
      <c r="M16400" s="2">
        <f>+Table3[[#This Row],[CHW]]/Table3[[#This Row],[Count of Airbill Number]]</f>
        <v>1</v>
      </c>
    </row>
    <row r="16401" spans="2:13">
      <c r="B16401" t="s">
        <v>20</v>
      </c>
      <c r="C16401" t="s">
        <v>21</v>
      </c>
      <c r="D16401" t="s">
        <v>22</v>
      </c>
      <c r="E16401" t="s">
        <v>776</v>
      </c>
      <c r="F16401" t="s">
        <v>776</v>
      </c>
      <c r="G16401" t="s">
        <v>23</v>
      </c>
      <c r="H16401" t="s">
        <v>49</v>
      </c>
      <c r="I16401">
        <v>8</v>
      </c>
      <c r="J16401">
        <v>1</v>
      </c>
      <c r="K16401">
        <v>8850</v>
      </c>
      <c r="L16401" t="s">
        <v>471</v>
      </c>
      <c r="M16401" s="2">
        <f>+Table3[[#This Row],[CHW]]/Table3[[#This Row],[Count of Airbill Number]]</f>
        <v>8</v>
      </c>
    </row>
    <row r="16402" spans="2:13">
      <c r="B16402" t="s">
        <v>20</v>
      </c>
      <c r="C16402" t="s">
        <v>21</v>
      </c>
      <c r="D16402" t="s">
        <v>22</v>
      </c>
      <c r="E16402" t="s">
        <v>778</v>
      </c>
      <c r="F16402" t="s">
        <v>778</v>
      </c>
      <c r="G16402" t="s">
        <v>282</v>
      </c>
      <c r="H16402" t="s">
        <v>171</v>
      </c>
      <c r="I16402">
        <v>8</v>
      </c>
      <c r="J16402">
        <v>8</v>
      </c>
      <c r="K16402">
        <v>8851</v>
      </c>
      <c r="L16402" t="s">
        <v>471</v>
      </c>
      <c r="M16402" s="2">
        <f>+Table3[[#This Row],[CHW]]/Table3[[#This Row],[Count of Airbill Number]]</f>
        <v>1</v>
      </c>
    </row>
    <row r="16403" spans="2:13">
      <c r="B16403" t="s">
        <v>20</v>
      </c>
      <c r="C16403" t="s">
        <v>21</v>
      </c>
      <c r="D16403" t="s">
        <v>22</v>
      </c>
      <c r="E16403" t="s">
        <v>777</v>
      </c>
      <c r="F16403" t="s">
        <v>778</v>
      </c>
      <c r="G16403" t="s">
        <v>55</v>
      </c>
      <c r="H16403" t="s">
        <v>51</v>
      </c>
      <c r="I16403">
        <v>8</v>
      </c>
      <c r="J16403">
        <v>2</v>
      </c>
      <c r="K16403">
        <v>8852</v>
      </c>
      <c r="L16403" t="s">
        <v>471</v>
      </c>
      <c r="M16403" s="2">
        <f>+Table3[[#This Row],[CHW]]/Table3[[#This Row],[Count of Airbill Number]]</f>
        <v>4</v>
      </c>
    </row>
    <row r="16404" spans="2:13">
      <c r="B16404" t="s">
        <v>20</v>
      </c>
      <c r="C16404" t="s">
        <v>21</v>
      </c>
      <c r="D16404" t="s">
        <v>22</v>
      </c>
      <c r="E16404" t="s">
        <v>777</v>
      </c>
      <c r="F16404" t="s">
        <v>776</v>
      </c>
      <c r="G16404" t="s">
        <v>290</v>
      </c>
      <c r="H16404" t="s">
        <v>216</v>
      </c>
      <c r="I16404">
        <v>8</v>
      </c>
      <c r="J16404">
        <v>1</v>
      </c>
      <c r="K16404">
        <v>8853</v>
      </c>
      <c r="L16404" t="s">
        <v>471</v>
      </c>
      <c r="M16404" s="2">
        <f>+Table3[[#This Row],[CHW]]/Table3[[#This Row],[Count of Airbill Number]]</f>
        <v>8</v>
      </c>
    </row>
    <row r="16405" spans="2:13">
      <c r="B16405" t="s">
        <v>20</v>
      </c>
      <c r="C16405" t="s">
        <v>21</v>
      </c>
      <c r="D16405" t="s">
        <v>22</v>
      </c>
      <c r="E16405" t="s">
        <v>776</v>
      </c>
      <c r="F16405" t="s">
        <v>776</v>
      </c>
      <c r="G16405" t="s">
        <v>39</v>
      </c>
      <c r="H16405" t="s">
        <v>69</v>
      </c>
      <c r="I16405">
        <v>8</v>
      </c>
      <c r="J16405">
        <v>2</v>
      </c>
      <c r="K16405">
        <v>8854</v>
      </c>
      <c r="L16405" t="s">
        <v>471</v>
      </c>
      <c r="M16405" s="2">
        <f>+Table3[[#This Row],[CHW]]/Table3[[#This Row],[Count of Airbill Number]]</f>
        <v>4</v>
      </c>
    </row>
    <row r="16406" spans="2:13">
      <c r="B16406" t="s">
        <v>20</v>
      </c>
      <c r="C16406" t="s">
        <v>21</v>
      </c>
      <c r="D16406" t="s">
        <v>22</v>
      </c>
      <c r="E16406" t="s">
        <v>778</v>
      </c>
      <c r="F16406" t="s">
        <v>778</v>
      </c>
      <c r="G16406" t="s">
        <v>490</v>
      </c>
      <c r="H16406" t="s">
        <v>112</v>
      </c>
      <c r="I16406">
        <v>8</v>
      </c>
      <c r="J16406">
        <v>8</v>
      </c>
      <c r="K16406">
        <v>8855</v>
      </c>
      <c r="L16406" t="s">
        <v>471</v>
      </c>
      <c r="M16406" s="2">
        <f>+Table3[[#This Row],[CHW]]/Table3[[#This Row],[Count of Airbill Number]]</f>
        <v>1</v>
      </c>
    </row>
    <row r="16407" spans="2:13">
      <c r="B16407" t="s">
        <v>20</v>
      </c>
      <c r="C16407" t="s">
        <v>21</v>
      </c>
      <c r="D16407" t="s">
        <v>22</v>
      </c>
      <c r="E16407" t="s">
        <v>778</v>
      </c>
      <c r="F16407" t="s">
        <v>776</v>
      </c>
      <c r="G16407" t="s">
        <v>490</v>
      </c>
      <c r="H16407" t="s">
        <v>37</v>
      </c>
      <c r="I16407">
        <v>8</v>
      </c>
      <c r="J16407">
        <v>8</v>
      </c>
      <c r="K16407">
        <v>8856</v>
      </c>
      <c r="L16407" t="s">
        <v>471</v>
      </c>
      <c r="M16407" s="2">
        <f>+Table3[[#This Row],[CHW]]/Table3[[#This Row],[Count of Airbill Number]]</f>
        <v>1</v>
      </c>
    </row>
    <row r="16408" spans="2:13">
      <c r="B16408" t="s">
        <v>20</v>
      </c>
      <c r="C16408" t="s">
        <v>21</v>
      </c>
      <c r="D16408" t="s">
        <v>22</v>
      </c>
      <c r="E16408" t="s">
        <v>778</v>
      </c>
      <c r="F16408" t="s">
        <v>778</v>
      </c>
      <c r="G16408" t="s">
        <v>112</v>
      </c>
      <c r="H16408" t="s">
        <v>721</v>
      </c>
      <c r="I16408">
        <v>8</v>
      </c>
      <c r="J16408">
        <v>1</v>
      </c>
      <c r="K16408">
        <v>8857</v>
      </c>
      <c r="L16408" t="s">
        <v>471</v>
      </c>
      <c r="M16408" s="2">
        <f>+Table3[[#This Row],[CHW]]/Table3[[#This Row],[Count of Airbill Number]]</f>
        <v>8</v>
      </c>
    </row>
    <row r="16409" spans="2:13">
      <c r="B16409" t="s">
        <v>20</v>
      </c>
      <c r="C16409" t="s">
        <v>21</v>
      </c>
      <c r="D16409" t="s">
        <v>22</v>
      </c>
      <c r="E16409" t="s">
        <v>778</v>
      </c>
      <c r="F16409" t="s">
        <v>778</v>
      </c>
      <c r="G16409" t="s">
        <v>112</v>
      </c>
      <c r="H16409" t="s">
        <v>679</v>
      </c>
      <c r="I16409">
        <v>8</v>
      </c>
      <c r="J16409">
        <v>2</v>
      </c>
      <c r="K16409">
        <v>8858</v>
      </c>
      <c r="L16409" t="s">
        <v>471</v>
      </c>
      <c r="M16409" s="2">
        <f>+Table3[[#This Row],[CHW]]/Table3[[#This Row],[Count of Airbill Number]]</f>
        <v>4</v>
      </c>
    </row>
    <row r="16410" spans="2:13">
      <c r="B16410" t="s">
        <v>20</v>
      </c>
      <c r="C16410" t="s">
        <v>21</v>
      </c>
      <c r="D16410" t="s">
        <v>22</v>
      </c>
      <c r="E16410" t="s">
        <v>778</v>
      </c>
      <c r="F16410" t="s">
        <v>778</v>
      </c>
      <c r="G16410" t="s">
        <v>112</v>
      </c>
      <c r="H16410" t="s">
        <v>644</v>
      </c>
      <c r="I16410">
        <v>8</v>
      </c>
      <c r="J16410">
        <v>1</v>
      </c>
      <c r="K16410">
        <v>8859</v>
      </c>
      <c r="L16410" t="s">
        <v>471</v>
      </c>
      <c r="M16410" s="2">
        <f>+Table3[[#This Row],[CHW]]/Table3[[#This Row],[Count of Airbill Number]]</f>
        <v>8</v>
      </c>
    </row>
    <row r="16411" spans="2:13">
      <c r="B16411" t="s">
        <v>20</v>
      </c>
      <c r="C16411" t="s">
        <v>21</v>
      </c>
      <c r="D16411" t="s">
        <v>22</v>
      </c>
      <c r="E16411" t="s">
        <v>778</v>
      </c>
      <c r="F16411" t="s">
        <v>778</v>
      </c>
      <c r="G16411" t="s">
        <v>185</v>
      </c>
      <c r="H16411" t="s">
        <v>757</v>
      </c>
      <c r="I16411">
        <v>8</v>
      </c>
      <c r="J16411">
        <v>1</v>
      </c>
      <c r="K16411">
        <v>8860</v>
      </c>
      <c r="L16411" t="s">
        <v>471</v>
      </c>
      <c r="M16411" s="2">
        <f>+Table3[[#This Row],[CHW]]/Table3[[#This Row],[Count of Airbill Number]]</f>
        <v>8</v>
      </c>
    </row>
    <row r="16412" spans="2:13">
      <c r="B16412" t="s">
        <v>20</v>
      </c>
      <c r="C16412" t="s">
        <v>21</v>
      </c>
      <c r="D16412" t="s">
        <v>22</v>
      </c>
      <c r="E16412" t="s">
        <v>778</v>
      </c>
      <c r="F16412" t="s">
        <v>776</v>
      </c>
      <c r="G16412" t="s">
        <v>150</v>
      </c>
      <c r="H16412" t="s">
        <v>152</v>
      </c>
      <c r="I16412">
        <v>8</v>
      </c>
      <c r="J16412">
        <v>5</v>
      </c>
      <c r="K16412">
        <v>8861</v>
      </c>
      <c r="L16412" t="s">
        <v>471</v>
      </c>
      <c r="M16412" s="2">
        <f>+Table3[[#This Row],[CHW]]/Table3[[#This Row],[Count of Airbill Number]]</f>
        <v>1.6</v>
      </c>
    </row>
    <row r="16413" spans="2:13">
      <c r="B16413" t="s">
        <v>20</v>
      </c>
      <c r="C16413" t="s">
        <v>21</v>
      </c>
      <c r="D16413" t="s">
        <v>22</v>
      </c>
      <c r="E16413" t="s">
        <v>776</v>
      </c>
      <c r="F16413" t="s">
        <v>776</v>
      </c>
      <c r="G16413" t="s">
        <v>71</v>
      </c>
      <c r="H16413" t="s">
        <v>102</v>
      </c>
      <c r="I16413">
        <v>8</v>
      </c>
      <c r="J16413">
        <v>1</v>
      </c>
      <c r="K16413">
        <v>8862</v>
      </c>
      <c r="L16413" t="s">
        <v>471</v>
      </c>
      <c r="M16413" s="2">
        <f>+Table3[[#This Row],[CHW]]/Table3[[#This Row],[Count of Airbill Number]]</f>
        <v>8</v>
      </c>
    </row>
    <row r="16414" spans="2:13">
      <c r="B16414" t="s">
        <v>20</v>
      </c>
      <c r="C16414" t="s">
        <v>21</v>
      </c>
      <c r="D16414" t="s">
        <v>22</v>
      </c>
      <c r="E16414" t="s">
        <v>776</v>
      </c>
      <c r="F16414" t="s">
        <v>776</v>
      </c>
      <c r="G16414" t="s">
        <v>24</v>
      </c>
      <c r="H16414" t="s">
        <v>23</v>
      </c>
      <c r="I16414">
        <v>8</v>
      </c>
      <c r="J16414">
        <v>1</v>
      </c>
      <c r="K16414">
        <v>8863</v>
      </c>
      <c r="L16414" t="s">
        <v>471</v>
      </c>
      <c r="M16414" s="2">
        <f>+Table3[[#This Row],[CHW]]/Table3[[#This Row],[Count of Airbill Number]]</f>
        <v>8</v>
      </c>
    </row>
    <row r="16415" spans="2:13">
      <c r="B16415" t="s">
        <v>20</v>
      </c>
      <c r="C16415" t="s">
        <v>21</v>
      </c>
      <c r="D16415" t="s">
        <v>22</v>
      </c>
      <c r="E16415" t="s">
        <v>776</v>
      </c>
      <c r="F16415" t="s">
        <v>776</v>
      </c>
      <c r="G16415" t="s">
        <v>48</v>
      </c>
      <c r="H16415" t="s">
        <v>24</v>
      </c>
      <c r="I16415">
        <v>8</v>
      </c>
      <c r="J16415">
        <v>1</v>
      </c>
      <c r="K16415">
        <v>8864</v>
      </c>
      <c r="L16415" t="s">
        <v>471</v>
      </c>
      <c r="M16415" s="2">
        <f>+Table3[[#This Row],[CHW]]/Table3[[#This Row],[Count of Airbill Number]]</f>
        <v>8</v>
      </c>
    </row>
    <row r="16416" spans="2:13">
      <c r="B16416" t="s">
        <v>20</v>
      </c>
      <c r="C16416" t="s">
        <v>21</v>
      </c>
      <c r="D16416" t="s">
        <v>22</v>
      </c>
      <c r="E16416" t="s">
        <v>778</v>
      </c>
      <c r="F16416" t="s">
        <v>778</v>
      </c>
      <c r="G16416" t="s">
        <v>171</v>
      </c>
      <c r="H16416" t="s">
        <v>261</v>
      </c>
      <c r="I16416">
        <v>8</v>
      </c>
      <c r="J16416">
        <v>2</v>
      </c>
      <c r="K16416">
        <v>8865</v>
      </c>
      <c r="L16416" t="s">
        <v>471</v>
      </c>
      <c r="M16416" s="2">
        <f>+Table3[[#This Row],[CHW]]/Table3[[#This Row],[Count of Airbill Number]]</f>
        <v>4</v>
      </c>
    </row>
    <row r="16417" spans="2:13">
      <c r="B16417" t="s">
        <v>20</v>
      </c>
      <c r="C16417" t="s">
        <v>21</v>
      </c>
      <c r="D16417" t="s">
        <v>22</v>
      </c>
      <c r="E16417" t="s">
        <v>778</v>
      </c>
      <c r="F16417" t="s">
        <v>778</v>
      </c>
      <c r="G16417" t="s">
        <v>109</v>
      </c>
      <c r="H16417" t="s">
        <v>86</v>
      </c>
      <c r="I16417">
        <v>8</v>
      </c>
      <c r="J16417">
        <v>3</v>
      </c>
      <c r="K16417">
        <v>8866</v>
      </c>
      <c r="L16417" t="s">
        <v>471</v>
      </c>
      <c r="M16417" s="2">
        <f>+Table3[[#This Row],[CHW]]/Table3[[#This Row],[Count of Airbill Number]]</f>
        <v>2.6666666666666665</v>
      </c>
    </row>
    <row r="16418" spans="2:13">
      <c r="B16418" t="s">
        <v>20</v>
      </c>
      <c r="C16418" t="s">
        <v>21</v>
      </c>
      <c r="D16418" t="s">
        <v>22</v>
      </c>
      <c r="E16418" t="s">
        <v>778</v>
      </c>
      <c r="F16418" t="s">
        <v>778</v>
      </c>
      <c r="G16418" t="s">
        <v>135</v>
      </c>
      <c r="H16418" t="s">
        <v>173</v>
      </c>
      <c r="I16418">
        <v>8</v>
      </c>
      <c r="J16418">
        <v>8</v>
      </c>
      <c r="K16418">
        <v>8867</v>
      </c>
      <c r="L16418" t="s">
        <v>471</v>
      </c>
      <c r="M16418" s="2">
        <f>+Table3[[#This Row],[CHW]]/Table3[[#This Row],[Count of Airbill Number]]</f>
        <v>1</v>
      </c>
    </row>
    <row r="16419" spans="2:13">
      <c r="B16419" t="s">
        <v>20</v>
      </c>
      <c r="C16419" t="s">
        <v>21</v>
      </c>
      <c r="D16419" t="s">
        <v>22</v>
      </c>
      <c r="E16419" t="s">
        <v>778</v>
      </c>
      <c r="F16419" t="s">
        <v>778</v>
      </c>
      <c r="G16419" t="s">
        <v>269</v>
      </c>
      <c r="H16419" t="s">
        <v>260</v>
      </c>
      <c r="I16419">
        <v>8</v>
      </c>
      <c r="J16419">
        <v>5</v>
      </c>
      <c r="K16419">
        <v>8868</v>
      </c>
      <c r="L16419" t="s">
        <v>471</v>
      </c>
      <c r="M16419" s="2">
        <f>+Table3[[#This Row],[CHW]]/Table3[[#This Row],[Count of Airbill Number]]</f>
        <v>1.6</v>
      </c>
    </row>
    <row r="16420" spans="2:13">
      <c r="B16420" t="s">
        <v>20</v>
      </c>
      <c r="C16420" t="s">
        <v>21</v>
      </c>
      <c r="D16420" t="s">
        <v>22</v>
      </c>
      <c r="E16420" t="s">
        <v>777</v>
      </c>
      <c r="F16420" t="s">
        <v>777</v>
      </c>
      <c r="G16420" t="s">
        <v>259</v>
      </c>
      <c r="H16420" t="s">
        <v>374</v>
      </c>
      <c r="I16420">
        <v>8</v>
      </c>
      <c r="J16420">
        <v>2</v>
      </c>
      <c r="K16420">
        <v>8869</v>
      </c>
      <c r="L16420" t="s">
        <v>471</v>
      </c>
      <c r="M16420" s="2">
        <f>+Table3[[#This Row],[CHW]]/Table3[[#This Row],[Count of Airbill Number]]</f>
        <v>4</v>
      </c>
    </row>
    <row r="16421" spans="2:13">
      <c r="B16421" t="s">
        <v>20</v>
      </c>
      <c r="C16421" t="s">
        <v>21</v>
      </c>
      <c r="D16421" t="s">
        <v>22</v>
      </c>
      <c r="E16421" t="s">
        <v>778</v>
      </c>
      <c r="F16421" t="s">
        <v>778</v>
      </c>
      <c r="G16421" t="s">
        <v>206</v>
      </c>
      <c r="H16421" t="s">
        <v>113</v>
      </c>
      <c r="I16421">
        <v>8</v>
      </c>
      <c r="J16421">
        <v>8</v>
      </c>
      <c r="K16421">
        <v>8870</v>
      </c>
      <c r="L16421" t="s">
        <v>471</v>
      </c>
      <c r="M16421" s="2">
        <f>+Table3[[#This Row],[CHW]]/Table3[[#This Row],[Count of Airbill Number]]</f>
        <v>1</v>
      </c>
    </row>
    <row r="16422" spans="2:13">
      <c r="B16422" t="s">
        <v>20</v>
      </c>
      <c r="C16422" t="s">
        <v>21</v>
      </c>
      <c r="D16422" t="s">
        <v>22</v>
      </c>
      <c r="E16422" t="s">
        <v>776</v>
      </c>
      <c r="F16422" t="s">
        <v>776</v>
      </c>
      <c r="G16422" t="s">
        <v>37</v>
      </c>
      <c r="H16422" t="s">
        <v>41</v>
      </c>
      <c r="I16422">
        <v>8</v>
      </c>
      <c r="J16422">
        <v>8</v>
      </c>
      <c r="K16422">
        <v>8871</v>
      </c>
      <c r="L16422" t="s">
        <v>471</v>
      </c>
      <c r="M16422" s="2">
        <f>+Table3[[#This Row],[CHW]]/Table3[[#This Row],[Count of Airbill Number]]</f>
        <v>1</v>
      </c>
    </row>
    <row r="16423" spans="2:13">
      <c r="B16423" t="s">
        <v>20</v>
      </c>
      <c r="C16423" t="s">
        <v>21</v>
      </c>
      <c r="D16423" t="s">
        <v>22</v>
      </c>
      <c r="E16423" t="s">
        <v>778</v>
      </c>
      <c r="F16423" t="s">
        <v>778</v>
      </c>
      <c r="G16423" t="s">
        <v>358</v>
      </c>
      <c r="H16423" t="s">
        <v>51</v>
      </c>
      <c r="I16423">
        <v>8</v>
      </c>
      <c r="J16423">
        <v>6</v>
      </c>
      <c r="K16423">
        <v>8872</v>
      </c>
      <c r="L16423" t="s">
        <v>471</v>
      </c>
      <c r="M16423" s="2">
        <f>+Table3[[#This Row],[CHW]]/Table3[[#This Row],[Count of Airbill Number]]</f>
        <v>1.3333333333333333</v>
      </c>
    </row>
    <row r="16424" spans="2:13">
      <c r="B16424" t="s">
        <v>20</v>
      </c>
      <c r="C16424" t="s">
        <v>21</v>
      </c>
      <c r="D16424" t="s">
        <v>22</v>
      </c>
      <c r="E16424" t="s">
        <v>778</v>
      </c>
      <c r="F16424" t="s">
        <v>778</v>
      </c>
      <c r="G16424" t="s">
        <v>174</v>
      </c>
      <c r="H16424" t="s">
        <v>516</v>
      </c>
      <c r="I16424">
        <v>8</v>
      </c>
      <c r="J16424">
        <v>5</v>
      </c>
      <c r="K16424">
        <v>8873</v>
      </c>
      <c r="L16424" t="s">
        <v>471</v>
      </c>
      <c r="M16424" s="2">
        <f>+Table3[[#This Row],[CHW]]/Table3[[#This Row],[Count of Airbill Number]]</f>
        <v>1.6</v>
      </c>
    </row>
    <row r="16425" spans="2:13">
      <c r="B16425" t="s">
        <v>20</v>
      </c>
      <c r="C16425" t="s">
        <v>21</v>
      </c>
      <c r="D16425" t="s">
        <v>22</v>
      </c>
      <c r="E16425" t="s">
        <v>778</v>
      </c>
      <c r="F16425" t="s">
        <v>778</v>
      </c>
      <c r="G16425" t="s">
        <v>91</v>
      </c>
      <c r="H16425" t="s">
        <v>51</v>
      </c>
      <c r="I16425">
        <v>8</v>
      </c>
      <c r="J16425">
        <v>1</v>
      </c>
      <c r="K16425">
        <v>8874</v>
      </c>
      <c r="L16425" t="s">
        <v>471</v>
      </c>
      <c r="M16425" s="2">
        <f>+Table3[[#This Row],[CHW]]/Table3[[#This Row],[Count of Airbill Number]]</f>
        <v>8</v>
      </c>
    </row>
    <row r="16426" spans="2:13">
      <c r="B16426" t="s">
        <v>20</v>
      </c>
      <c r="C16426" t="s">
        <v>21</v>
      </c>
      <c r="D16426" t="s">
        <v>22</v>
      </c>
      <c r="E16426" t="s">
        <v>778</v>
      </c>
      <c r="F16426" t="s">
        <v>778</v>
      </c>
      <c r="G16426" t="s">
        <v>90</v>
      </c>
      <c r="H16426" t="s">
        <v>173</v>
      </c>
      <c r="I16426">
        <v>8</v>
      </c>
      <c r="J16426">
        <v>7</v>
      </c>
      <c r="K16426">
        <v>8875</v>
      </c>
      <c r="L16426" t="s">
        <v>471</v>
      </c>
      <c r="M16426" s="2">
        <f>+Table3[[#This Row],[CHW]]/Table3[[#This Row],[Count of Airbill Number]]</f>
        <v>1.1428571428571428</v>
      </c>
    </row>
    <row r="16427" spans="2:13">
      <c r="B16427" t="s">
        <v>20</v>
      </c>
      <c r="C16427" t="s">
        <v>21</v>
      </c>
      <c r="D16427" t="s">
        <v>22</v>
      </c>
      <c r="E16427" t="s">
        <v>776</v>
      </c>
      <c r="F16427" t="s">
        <v>776</v>
      </c>
      <c r="G16427" t="s">
        <v>85</v>
      </c>
      <c r="H16427" t="s">
        <v>178</v>
      </c>
      <c r="I16427">
        <v>8</v>
      </c>
      <c r="J16427">
        <v>4</v>
      </c>
      <c r="K16427">
        <v>8876</v>
      </c>
      <c r="L16427" t="s">
        <v>471</v>
      </c>
      <c r="M16427" s="2">
        <f>+Table3[[#This Row],[CHW]]/Table3[[#This Row],[Count of Airbill Number]]</f>
        <v>2</v>
      </c>
    </row>
    <row r="16428" spans="2:13">
      <c r="B16428" t="s">
        <v>20</v>
      </c>
      <c r="C16428" t="s">
        <v>21</v>
      </c>
      <c r="D16428" t="s">
        <v>22</v>
      </c>
      <c r="E16428" t="s">
        <v>776</v>
      </c>
      <c r="F16428" t="s">
        <v>778</v>
      </c>
      <c r="G16428" t="s">
        <v>85</v>
      </c>
      <c r="H16428" t="s">
        <v>291</v>
      </c>
      <c r="I16428">
        <v>8</v>
      </c>
      <c r="J16428">
        <v>5</v>
      </c>
      <c r="K16428">
        <v>8877</v>
      </c>
      <c r="L16428" t="s">
        <v>471</v>
      </c>
      <c r="M16428" s="2">
        <f>+Table3[[#This Row],[CHW]]/Table3[[#This Row],[Count of Airbill Number]]</f>
        <v>1.6</v>
      </c>
    </row>
    <row r="16429" spans="2:13">
      <c r="B16429" t="s">
        <v>20</v>
      </c>
      <c r="C16429" t="s">
        <v>21</v>
      </c>
      <c r="D16429" t="s">
        <v>22</v>
      </c>
      <c r="E16429" t="s">
        <v>778</v>
      </c>
      <c r="F16429" t="s">
        <v>778</v>
      </c>
      <c r="G16429" t="s">
        <v>267</v>
      </c>
      <c r="H16429" t="s">
        <v>171</v>
      </c>
      <c r="I16429">
        <v>8</v>
      </c>
      <c r="J16429">
        <v>7</v>
      </c>
      <c r="K16429">
        <v>8878</v>
      </c>
      <c r="L16429" t="s">
        <v>471</v>
      </c>
      <c r="M16429" s="2">
        <f>+Table3[[#This Row],[CHW]]/Table3[[#This Row],[Count of Airbill Number]]</f>
        <v>1.1428571428571428</v>
      </c>
    </row>
    <row r="16430" spans="2:13">
      <c r="B16430" t="s">
        <v>20</v>
      </c>
      <c r="C16430" t="s">
        <v>21</v>
      </c>
      <c r="D16430" t="s">
        <v>22</v>
      </c>
      <c r="E16430" t="s">
        <v>776</v>
      </c>
      <c r="F16430" t="s">
        <v>777</v>
      </c>
      <c r="G16430" t="s">
        <v>32</v>
      </c>
      <c r="H16430" t="s">
        <v>179</v>
      </c>
      <c r="I16430">
        <v>8</v>
      </c>
      <c r="J16430">
        <v>5</v>
      </c>
      <c r="K16430">
        <v>8879</v>
      </c>
      <c r="L16430" t="s">
        <v>471</v>
      </c>
      <c r="M16430" s="2">
        <f>+Table3[[#This Row],[CHW]]/Table3[[#This Row],[Count of Airbill Number]]</f>
        <v>1.6</v>
      </c>
    </row>
    <row r="16431" spans="2:13">
      <c r="B16431" t="s">
        <v>20</v>
      </c>
      <c r="C16431" t="s">
        <v>21</v>
      </c>
      <c r="D16431" t="s">
        <v>22</v>
      </c>
      <c r="E16431" t="s">
        <v>776</v>
      </c>
      <c r="F16431" t="s">
        <v>776</v>
      </c>
      <c r="G16431" t="s">
        <v>83</v>
      </c>
      <c r="H16431" t="s">
        <v>123</v>
      </c>
      <c r="I16431">
        <v>8</v>
      </c>
      <c r="J16431">
        <v>2</v>
      </c>
      <c r="K16431">
        <v>8880</v>
      </c>
      <c r="L16431" t="s">
        <v>471</v>
      </c>
      <c r="M16431" s="2">
        <f>+Table3[[#This Row],[CHW]]/Table3[[#This Row],[Count of Airbill Number]]</f>
        <v>4</v>
      </c>
    </row>
    <row r="16432" spans="2:13">
      <c r="B16432" t="s">
        <v>20</v>
      </c>
      <c r="C16432" t="s">
        <v>21</v>
      </c>
      <c r="D16432" t="s">
        <v>22</v>
      </c>
      <c r="E16432" t="s">
        <v>777</v>
      </c>
      <c r="F16432" t="s">
        <v>777</v>
      </c>
      <c r="G16432" t="s">
        <v>162</v>
      </c>
      <c r="H16432" t="s">
        <v>38</v>
      </c>
      <c r="I16432">
        <v>8</v>
      </c>
      <c r="J16432">
        <v>1</v>
      </c>
      <c r="K16432">
        <v>8881</v>
      </c>
      <c r="L16432" t="s">
        <v>471</v>
      </c>
      <c r="M16432" s="2">
        <f>+Table3[[#This Row],[CHW]]/Table3[[#This Row],[Count of Airbill Number]]</f>
        <v>8</v>
      </c>
    </row>
    <row r="16433" spans="2:13">
      <c r="B16433" t="s">
        <v>20</v>
      </c>
      <c r="C16433" t="s">
        <v>21</v>
      </c>
      <c r="D16433" t="s">
        <v>22</v>
      </c>
      <c r="E16433" t="s">
        <v>777</v>
      </c>
      <c r="F16433" t="s">
        <v>777</v>
      </c>
      <c r="G16433" t="s">
        <v>162</v>
      </c>
      <c r="H16433" t="s">
        <v>106</v>
      </c>
      <c r="I16433">
        <v>8</v>
      </c>
      <c r="J16433">
        <v>1</v>
      </c>
      <c r="K16433">
        <v>8882</v>
      </c>
      <c r="L16433" t="s">
        <v>471</v>
      </c>
      <c r="M16433" s="2">
        <f>+Table3[[#This Row],[CHW]]/Table3[[#This Row],[Count of Airbill Number]]</f>
        <v>8</v>
      </c>
    </row>
    <row r="16434" spans="2:13">
      <c r="B16434" t="s">
        <v>20</v>
      </c>
      <c r="C16434" t="s">
        <v>21</v>
      </c>
      <c r="D16434" t="s">
        <v>22</v>
      </c>
      <c r="E16434" t="s">
        <v>778</v>
      </c>
      <c r="F16434" t="s">
        <v>778</v>
      </c>
      <c r="G16434" t="s">
        <v>250</v>
      </c>
      <c r="H16434" t="s">
        <v>269</v>
      </c>
      <c r="I16434">
        <v>8</v>
      </c>
      <c r="J16434">
        <v>8</v>
      </c>
      <c r="K16434">
        <v>8883</v>
      </c>
      <c r="L16434" t="s">
        <v>471</v>
      </c>
      <c r="M16434" s="2">
        <f>+Table3[[#This Row],[CHW]]/Table3[[#This Row],[Count of Airbill Number]]</f>
        <v>1</v>
      </c>
    </row>
    <row r="16435" spans="2:13">
      <c r="B16435" t="s">
        <v>20</v>
      </c>
      <c r="C16435" t="s">
        <v>21</v>
      </c>
      <c r="D16435" t="s">
        <v>22</v>
      </c>
      <c r="E16435" t="s">
        <v>777</v>
      </c>
      <c r="F16435" t="s">
        <v>778</v>
      </c>
      <c r="G16435" t="s">
        <v>190</v>
      </c>
      <c r="H16435" t="s">
        <v>112</v>
      </c>
      <c r="I16435">
        <v>8</v>
      </c>
      <c r="J16435">
        <v>3</v>
      </c>
      <c r="K16435">
        <v>8884</v>
      </c>
      <c r="L16435" t="s">
        <v>471</v>
      </c>
      <c r="M16435" s="2">
        <f>+Table3[[#This Row],[CHW]]/Table3[[#This Row],[Count of Airbill Number]]</f>
        <v>2.6666666666666665</v>
      </c>
    </row>
    <row r="16436" spans="2:13">
      <c r="B16436" t="s">
        <v>20</v>
      </c>
      <c r="C16436" t="s">
        <v>21</v>
      </c>
      <c r="D16436" t="s">
        <v>22</v>
      </c>
      <c r="E16436" t="s">
        <v>776</v>
      </c>
      <c r="F16436" t="s">
        <v>776</v>
      </c>
      <c r="G16436" t="s">
        <v>189</v>
      </c>
      <c r="H16436" t="s">
        <v>66</v>
      </c>
      <c r="I16436">
        <v>8</v>
      </c>
      <c r="J16436">
        <v>2</v>
      </c>
      <c r="K16436">
        <v>8885</v>
      </c>
      <c r="L16436" t="s">
        <v>471</v>
      </c>
      <c r="M16436" s="2">
        <f>+Table3[[#This Row],[CHW]]/Table3[[#This Row],[Count of Airbill Number]]</f>
        <v>4</v>
      </c>
    </row>
    <row r="16437" spans="2:13">
      <c r="B16437" t="s">
        <v>20</v>
      </c>
      <c r="C16437" t="s">
        <v>21</v>
      </c>
      <c r="D16437" t="s">
        <v>22</v>
      </c>
      <c r="E16437" t="s">
        <v>776</v>
      </c>
      <c r="F16437" t="s">
        <v>777</v>
      </c>
      <c r="G16437" t="s">
        <v>49</v>
      </c>
      <c r="H16437" t="s">
        <v>190</v>
      </c>
      <c r="I16437">
        <v>8</v>
      </c>
      <c r="J16437">
        <v>3</v>
      </c>
      <c r="K16437">
        <v>8886</v>
      </c>
      <c r="L16437" t="s">
        <v>471</v>
      </c>
      <c r="M16437" s="2">
        <f>+Table3[[#This Row],[CHW]]/Table3[[#This Row],[Count of Airbill Number]]</f>
        <v>2.6666666666666665</v>
      </c>
    </row>
    <row r="16438" spans="2:13">
      <c r="B16438" t="s">
        <v>20</v>
      </c>
      <c r="C16438" t="s">
        <v>21</v>
      </c>
      <c r="D16438" t="s">
        <v>22</v>
      </c>
      <c r="E16438" t="s">
        <v>777</v>
      </c>
      <c r="F16438" t="s">
        <v>777</v>
      </c>
      <c r="G16438" t="s">
        <v>106</v>
      </c>
      <c r="H16438" t="s">
        <v>26</v>
      </c>
      <c r="I16438">
        <v>8</v>
      </c>
      <c r="J16438">
        <v>4</v>
      </c>
      <c r="K16438">
        <v>8887</v>
      </c>
      <c r="L16438" t="s">
        <v>471</v>
      </c>
      <c r="M16438" s="2">
        <f>+Table3[[#This Row],[CHW]]/Table3[[#This Row],[Count of Airbill Number]]</f>
        <v>2</v>
      </c>
    </row>
    <row r="16439" spans="2:13">
      <c r="B16439" t="s">
        <v>20</v>
      </c>
      <c r="C16439" t="s">
        <v>21</v>
      </c>
      <c r="D16439" t="s">
        <v>22</v>
      </c>
      <c r="E16439" t="s">
        <v>778</v>
      </c>
      <c r="F16439" t="s">
        <v>778</v>
      </c>
      <c r="G16439" t="s">
        <v>545</v>
      </c>
      <c r="H16439" t="s">
        <v>51</v>
      </c>
      <c r="I16439">
        <v>8</v>
      </c>
      <c r="J16439">
        <v>4</v>
      </c>
      <c r="K16439">
        <v>8888</v>
      </c>
      <c r="L16439" t="s">
        <v>471</v>
      </c>
      <c r="M16439" s="2">
        <f>+Table3[[#This Row],[CHW]]/Table3[[#This Row],[Count of Airbill Number]]</f>
        <v>2</v>
      </c>
    </row>
    <row r="16440" spans="2:13">
      <c r="B16440" t="s">
        <v>20</v>
      </c>
      <c r="C16440" t="s">
        <v>21</v>
      </c>
      <c r="D16440" t="s">
        <v>22</v>
      </c>
      <c r="E16440" t="s">
        <v>776</v>
      </c>
      <c r="F16440" t="s">
        <v>776</v>
      </c>
      <c r="G16440" t="s">
        <v>43</v>
      </c>
      <c r="H16440" t="s">
        <v>123</v>
      </c>
      <c r="I16440">
        <v>8</v>
      </c>
      <c r="J16440">
        <v>2</v>
      </c>
      <c r="K16440">
        <v>8889</v>
      </c>
      <c r="L16440" t="s">
        <v>471</v>
      </c>
      <c r="M16440" s="2">
        <f>+Table3[[#This Row],[CHW]]/Table3[[#This Row],[Count of Airbill Number]]</f>
        <v>4</v>
      </c>
    </row>
    <row r="16441" spans="2:13">
      <c r="B16441" t="s">
        <v>20</v>
      </c>
      <c r="C16441" t="s">
        <v>21</v>
      </c>
      <c r="D16441" t="s">
        <v>22</v>
      </c>
      <c r="E16441" t="s">
        <v>777</v>
      </c>
      <c r="F16441" t="s">
        <v>777</v>
      </c>
      <c r="G16441" t="s">
        <v>29</v>
      </c>
      <c r="H16441" t="s">
        <v>324</v>
      </c>
      <c r="I16441">
        <v>8</v>
      </c>
      <c r="J16441">
        <v>3</v>
      </c>
      <c r="K16441">
        <v>8890</v>
      </c>
      <c r="L16441" t="s">
        <v>471</v>
      </c>
      <c r="M16441" s="2">
        <f>+Table3[[#This Row],[CHW]]/Table3[[#This Row],[Count of Airbill Number]]</f>
        <v>2.6666666666666665</v>
      </c>
    </row>
    <row r="16442" spans="2:13">
      <c r="B16442" t="s">
        <v>20</v>
      </c>
      <c r="C16442" t="s">
        <v>21</v>
      </c>
      <c r="D16442" t="s">
        <v>22</v>
      </c>
      <c r="E16442" t="s">
        <v>776</v>
      </c>
      <c r="F16442" t="s">
        <v>776</v>
      </c>
      <c r="G16442" t="s">
        <v>158</v>
      </c>
      <c r="H16442" t="s">
        <v>69</v>
      </c>
      <c r="I16442">
        <v>8</v>
      </c>
      <c r="J16442">
        <v>2</v>
      </c>
      <c r="K16442">
        <v>8891</v>
      </c>
      <c r="L16442" t="s">
        <v>471</v>
      </c>
      <c r="M16442" s="2">
        <f>+Table3[[#This Row],[CHW]]/Table3[[#This Row],[Count of Airbill Number]]</f>
        <v>4</v>
      </c>
    </row>
    <row r="16443" spans="2:13">
      <c r="B16443" t="s">
        <v>20</v>
      </c>
      <c r="C16443" t="s">
        <v>21</v>
      </c>
      <c r="D16443" t="s">
        <v>22</v>
      </c>
      <c r="E16443" t="s">
        <v>778</v>
      </c>
      <c r="F16443" t="s">
        <v>778</v>
      </c>
      <c r="G16443" t="s">
        <v>260</v>
      </c>
      <c r="H16443" t="s">
        <v>155</v>
      </c>
      <c r="I16443">
        <v>8</v>
      </c>
      <c r="J16443">
        <v>8</v>
      </c>
      <c r="K16443">
        <v>8892</v>
      </c>
      <c r="L16443" t="s">
        <v>471</v>
      </c>
      <c r="M16443" s="2">
        <f>+Table3[[#This Row],[CHW]]/Table3[[#This Row],[Count of Airbill Number]]</f>
        <v>1</v>
      </c>
    </row>
    <row r="16444" spans="2:13">
      <c r="B16444" t="s">
        <v>20</v>
      </c>
      <c r="C16444" t="s">
        <v>21</v>
      </c>
      <c r="D16444" t="s">
        <v>36</v>
      </c>
      <c r="E16444" t="s">
        <v>778</v>
      </c>
      <c r="F16444" t="s">
        <v>776</v>
      </c>
      <c r="G16444" t="s">
        <v>150</v>
      </c>
      <c r="H16444" t="s">
        <v>37</v>
      </c>
      <c r="I16444">
        <v>8</v>
      </c>
      <c r="J16444">
        <v>2</v>
      </c>
      <c r="K16444">
        <v>8893</v>
      </c>
      <c r="L16444" t="s">
        <v>471</v>
      </c>
      <c r="M16444" s="2">
        <f>+Table3[[#This Row],[CHW]]/Table3[[#This Row],[Count of Airbill Number]]</f>
        <v>4</v>
      </c>
    </row>
    <row r="16445" spans="2:13">
      <c r="B16445" t="s">
        <v>20</v>
      </c>
      <c r="C16445" t="s">
        <v>21</v>
      </c>
      <c r="D16445" t="s">
        <v>36</v>
      </c>
      <c r="E16445" t="s">
        <v>776</v>
      </c>
      <c r="F16445" t="s">
        <v>776</v>
      </c>
      <c r="G16445" t="s">
        <v>37</v>
      </c>
      <c r="H16445" t="s">
        <v>42</v>
      </c>
      <c r="I16445">
        <v>8</v>
      </c>
      <c r="J16445">
        <v>7</v>
      </c>
      <c r="K16445">
        <v>8894</v>
      </c>
      <c r="L16445" t="s">
        <v>471</v>
      </c>
      <c r="M16445" s="2">
        <f>+Table3[[#This Row],[CHW]]/Table3[[#This Row],[Count of Airbill Number]]</f>
        <v>1.1428571428571428</v>
      </c>
    </row>
    <row r="16446" spans="2:13">
      <c r="B16446" t="s">
        <v>20</v>
      </c>
      <c r="C16446" t="s">
        <v>21</v>
      </c>
      <c r="D16446" t="s">
        <v>36</v>
      </c>
      <c r="E16446" t="s">
        <v>778</v>
      </c>
      <c r="F16446" t="s">
        <v>777</v>
      </c>
      <c r="G16446" t="s">
        <v>90</v>
      </c>
      <c r="H16446" t="s">
        <v>44</v>
      </c>
      <c r="I16446">
        <v>8</v>
      </c>
      <c r="J16446">
        <v>8</v>
      </c>
      <c r="K16446">
        <v>8895</v>
      </c>
      <c r="L16446" t="s">
        <v>471</v>
      </c>
      <c r="M16446" s="2">
        <f>+Table3[[#This Row],[CHW]]/Table3[[#This Row],[Count of Airbill Number]]</f>
        <v>1</v>
      </c>
    </row>
    <row r="16447" spans="2:13">
      <c r="B16447" t="s">
        <v>20</v>
      </c>
      <c r="C16447" t="s">
        <v>21</v>
      </c>
      <c r="D16447" t="s">
        <v>36</v>
      </c>
      <c r="E16447" t="s">
        <v>778</v>
      </c>
      <c r="F16447" t="s">
        <v>778</v>
      </c>
      <c r="G16447" t="s">
        <v>353</v>
      </c>
      <c r="H16447" t="s">
        <v>267</v>
      </c>
      <c r="I16447">
        <v>8</v>
      </c>
      <c r="J16447">
        <v>4</v>
      </c>
      <c r="K16447">
        <v>8896</v>
      </c>
      <c r="L16447" t="s">
        <v>471</v>
      </c>
      <c r="M16447" s="2">
        <f>+Table3[[#This Row],[CHW]]/Table3[[#This Row],[Count of Airbill Number]]</f>
        <v>2</v>
      </c>
    </row>
    <row r="16448" spans="2:13">
      <c r="B16448" t="s">
        <v>20</v>
      </c>
      <c r="C16448" t="s">
        <v>21</v>
      </c>
      <c r="D16448" t="s">
        <v>36</v>
      </c>
      <c r="E16448" t="s">
        <v>777</v>
      </c>
      <c r="F16448" t="s">
        <v>778</v>
      </c>
      <c r="G16448" t="s">
        <v>227</v>
      </c>
      <c r="H16448" t="s">
        <v>51</v>
      </c>
      <c r="I16448">
        <v>8</v>
      </c>
      <c r="J16448">
        <v>8</v>
      </c>
      <c r="K16448">
        <v>8897</v>
      </c>
      <c r="L16448" t="s">
        <v>471</v>
      </c>
      <c r="M16448" s="2">
        <f>+Table3[[#This Row],[CHW]]/Table3[[#This Row],[Count of Airbill Number]]</f>
        <v>1</v>
      </c>
    </row>
    <row r="16449" spans="2:13">
      <c r="B16449" t="s">
        <v>20</v>
      </c>
      <c r="C16449" t="s">
        <v>21</v>
      </c>
      <c r="D16449" t="s">
        <v>36</v>
      </c>
      <c r="E16449" t="s">
        <v>777</v>
      </c>
      <c r="F16449" t="s">
        <v>777</v>
      </c>
      <c r="G16449" t="s">
        <v>29</v>
      </c>
      <c r="H16449" t="s">
        <v>55</v>
      </c>
      <c r="I16449">
        <v>8</v>
      </c>
      <c r="J16449">
        <v>7</v>
      </c>
      <c r="K16449">
        <v>8898</v>
      </c>
      <c r="L16449" t="s">
        <v>471</v>
      </c>
      <c r="M16449" s="2">
        <f>+Table3[[#This Row],[CHW]]/Table3[[#This Row],[Count of Airbill Number]]</f>
        <v>1.1428571428571428</v>
      </c>
    </row>
    <row r="16450" spans="2:13">
      <c r="B16450" t="s">
        <v>20</v>
      </c>
      <c r="C16450" t="s">
        <v>21</v>
      </c>
      <c r="D16450" t="s">
        <v>36</v>
      </c>
      <c r="E16450" t="s">
        <v>778</v>
      </c>
      <c r="F16450" t="s">
        <v>778</v>
      </c>
      <c r="G16450" t="s">
        <v>333</v>
      </c>
      <c r="H16450" t="s">
        <v>369</v>
      </c>
      <c r="I16450">
        <v>8</v>
      </c>
      <c r="J16450">
        <v>8</v>
      </c>
      <c r="K16450">
        <v>8899</v>
      </c>
      <c r="L16450" t="s">
        <v>471</v>
      </c>
      <c r="M16450" s="2">
        <f>+Table3[[#This Row],[CHW]]/Table3[[#This Row],[Count of Airbill Number]]</f>
        <v>1</v>
      </c>
    </row>
    <row r="16451" spans="2:13">
      <c r="B16451" t="s">
        <v>20</v>
      </c>
      <c r="C16451" t="s">
        <v>472</v>
      </c>
      <c r="D16451" t="s">
        <v>22</v>
      </c>
      <c r="E16451" t="s">
        <v>776</v>
      </c>
      <c r="F16451" t="s">
        <v>778</v>
      </c>
      <c r="G16451" t="s">
        <v>103</v>
      </c>
      <c r="H16451" t="s">
        <v>113</v>
      </c>
      <c r="I16451">
        <v>8</v>
      </c>
      <c r="J16451">
        <v>1</v>
      </c>
      <c r="K16451">
        <v>8900</v>
      </c>
      <c r="L16451" t="s">
        <v>471</v>
      </c>
      <c r="M16451" s="2">
        <f>+Table3[[#This Row],[CHW]]/Table3[[#This Row],[Count of Airbill Number]]</f>
        <v>8</v>
      </c>
    </row>
    <row r="16452" spans="2:13">
      <c r="B16452" t="s">
        <v>20</v>
      </c>
      <c r="C16452" t="s">
        <v>472</v>
      </c>
      <c r="D16452" t="s">
        <v>22</v>
      </c>
      <c r="E16452" t="s">
        <v>778</v>
      </c>
      <c r="F16452" t="s">
        <v>778</v>
      </c>
      <c r="G16452" t="s">
        <v>325</v>
      </c>
      <c r="H16452" t="s">
        <v>269</v>
      </c>
      <c r="I16452">
        <v>8</v>
      </c>
      <c r="J16452">
        <v>1</v>
      </c>
      <c r="K16452">
        <v>8901</v>
      </c>
      <c r="L16452" t="s">
        <v>471</v>
      </c>
      <c r="M16452" s="2">
        <f>+Table3[[#This Row],[CHW]]/Table3[[#This Row],[Count of Airbill Number]]</f>
        <v>8</v>
      </c>
    </row>
    <row r="16453" spans="2:13">
      <c r="B16453" t="s">
        <v>20</v>
      </c>
      <c r="C16453" t="s">
        <v>472</v>
      </c>
      <c r="D16453" t="s">
        <v>22</v>
      </c>
      <c r="E16453" t="s">
        <v>777</v>
      </c>
      <c r="F16453" t="s">
        <v>778</v>
      </c>
      <c r="G16453" t="s">
        <v>230</v>
      </c>
      <c r="H16453" t="s">
        <v>81</v>
      </c>
      <c r="I16453">
        <v>8</v>
      </c>
      <c r="J16453">
        <v>1</v>
      </c>
      <c r="K16453">
        <v>8902</v>
      </c>
      <c r="L16453" t="s">
        <v>471</v>
      </c>
      <c r="M16453" s="2">
        <f>+Table3[[#This Row],[CHW]]/Table3[[#This Row],[Count of Airbill Number]]</f>
        <v>8</v>
      </c>
    </row>
    <row r="16454" spans="2:13">
      <c r="B16454" t="s">
        <v>20</v>
      </c>
      <c r="C16454" t="s">
        <v>472</v>
      </c>
      <c r="D16454" t="s">
        <v>22</v>
      </c>
      <c r="E16454" t="s">
        <v>778</v>
      </c>
      <c r="F16454" t="s">
        <v>776</v>
      </c>
      <c r="G16454" t="s">
        <v>86</v>
      </c>
      <c r="H16454" t="s">
        <v>600</v>
      </c>
      <c r="I16454">
        <v>8</v>
      </c>
      <c r="J16454">
        <v>1</v>
      </c>
      <c r="K16454">
        <v>8903</v>
      </c>
      <c r="L16454" t="s">
        <v>471</v>
      </c>
      <c r="M16454" s="2">
        <f>+Table3[[#This Row],[CHW]]/Table3[[#This Row],[Count of Airbill Number]]</f>
        <v>8</v>
      </c>
    </row>
    <row r="16455" spans="2:13">
      <c r="B16455" t="s">
        <v>20</v>
      </c>
      <c r="C16455" t="s">
        <v>472</v>
      </c>
      <c r="D16455" t="s">
        <v>22</v>
      </c>
      <c r="E16455" t="s">
        <v>776</v>
      </c>
      <c r="F16455" t="s">
        <v>776</v>
      </c>
      <c r="G16455" t="s">
        <v>49</v>
      </c>
      <c r="H16455" t="s">
        <v>262</v>
      </c>
      <c r="I16455">
        <v>8</v>
      </c>
      <c r="J16455">
        <v>1</v>
      </c>
      <c r="K16455">
        <v>8904</v>
      </c>
      <c r="L16455" t="s">
        <v>471</v>
      </c>
      <c r="M16455" s="2">
        <f>+Table3[[#This Row],[CHW]]/Table3[[#This Row],[Count of Airbill Number]]</f>
        <v>8</v>
      </c>
    </row>
    <row r="16456" spans="2:13">
      <c r="B16456" t="s">
        <v>20</v>
      </c>
      <c r="C16456" t="s">
        <v>472</v>
      </c>
      <c r="D16456" t="s">
        <v>22</v>
      </c>
      <c r="E16456" t="s">
        <v>776</v>
      </c>
      <c r="F16456" t="s">
        <v>776</v>
      </c>
      <c r="G16456" t="s">
        <v>49</v>
      </c>
      <c r="H16456" t="s">
        <v>533</v>
      </c>
      <c r="I16456">
        <v>8</v>
      </c>
      <c r="J16456">
        <v>1</v>
      </c>
      <c r="K16456">
        <v>8905</v>
      </c>
      <c r="L16456" t="s">
        <v>471</v>
      </c>
      <c r="M16456" s="2">
        <f>+Table3[[#This Row],[CHW]]/Table3[[#This Row],[Count of Airbill Number]]</f>
        <v>8</v>
      </c>
    </row>
    <row r="16457" spans="2:13">
      <c r="B16457" t="s">
        <v>20</v>
      </c>
      <c r="C16457" t="s">
        <v>472</v>
      </c>
      <c r="D16457" t="s">
        <v>36</v>
      </c>
      <c r="E16457" t="s">
        <v>778</v>
      </c>
      <c r="F16457" t="s">
        <v>778</v>
      </c>
      <c r="G16457" t="s">
        <v>112</v>
      </c>
      <c r="H16457" t="s">
        <v>155</v>
      </c>
      <c r="I16457">
        <v>8</v>
      </c>
      <c r="J16457">
        <v>1</v>
      </c>
      <c r="K16457">
        <v>8906</v>
      </c>
      <c r="L16457" t="s">
        <v>471</v>
      </c>
      <c r="M16457" s="2">
        <f>+Table3[[#This Row],[CHW]]/Table3[[#This Row],[Count of Airbill Number]]</f>
        <v>8</v>
      </c>
    </row>
    <row r="16458" spans="2:13">
      <c r="B16458" t="s">
        <v>20</v>
      </c>
      <c r="C16458" t="s">
        <v>21</v>
      </c>
      <c r="D16458" t="s">
        <v>22</v>
      </c>
      <c r="E16458" t="s">
        <v>776</v>
      </c>
      <c r="F16458" t="s">
        <v>778</v>
      </c>
      <c r="G16458" t="s">
        <v>85</v>
      </c>
      <c r="H16458" t="s">
        <v>327</v>
      </c>
      <c r="I16458">
        <v>7.87</v>
      </c>
      <c r="J16458">
        <v>2</v>
      </c>
      <c r="K16458">
        <v>8907</v>
      </c>
      <c r="L16458" t="s">
        <v>471</v>
      </c>
      <c r="M16458" s="2">
        <f>+Table3[[#This Row],[CHW]]/Table3[[#This Row],[Count of Airbill Number]]</f>
        <v>3.9350000000000001</v>
      </c>
    </row>
    <row r="16459" spans="2:13">
      <c r="B16459" t="s">
        <v>20</v>
      </c>
      <c r="C16459" t="s">
        <v>21</v>
      </c>
      <c r="D16459" t="s">
        <v>22</v>
      </c>
      <c r="E16459" t="s">
        <v>776</v>
      </c>
      <c r="F16459" t="s">
        <v>777</v>
      </c>
      <c r="G16459" t="s">
        <v>66</v>
      </c>
      <c r="H16459" t="s">
        <v>230</v>
      </c>
      <c r="I16459">
        <v>7.8</v>
      </c>
      <c r="J16459">
        <v>8</v>
      </c>
      <c r="K16459">
        <v>8908</v>
      </c>
      <c r="L16459" t="s">
        <v>471</v>
      </c>
      <c r="M16459" s="2">
        <f>+Table3[[#This Row],[CHW]]/Table3[[#This Row],[Count of Airbill Number]]</f>
        <v>0.97499999999999998</v>
      </c>
    </row>
    <row r="16460" spans="2:13">
      <c r="B16460" t="s">
        <v>20</v>
      </c>
      <c r="C16460" t="s">
        <v>21</v>
      </c>
      <c r="D16460" t="s">
        <v>22</v>
      </c>
      <c r="E16460" t="s">
        <v>778</v>
      </c>
      <c r="F16460" t="s">
        <v>778</v>
      </c>
      <c r="G16460" t="s">
        <v>150</v>
      </c>
      <c r="H16460" t="s">
        <v>283</v>
      </c>
      <c r="I16460">
        <v>7.79</v>
      </c>
      <c r="J16460">
        <v>7</v>
      </c>
      <c r="K16460">
        <v>8909</v>
      </c>
      <c r="L16460" t="s">
        <v>471</v>
      </c>
      <c r="M16460" s="2">
        <f>+Table3[[#This Row],[CHW]]/Table3[[#This Row],[Count of Airbill Number]]</f>
        <v>1.1128571428571428</v>
      </c>
    </row>
    <row r="16461" spans="2:13">
      <c r="B16461" t="s">
        <v>20</v>
      </c>
      <c r="C16461" t="s">
        <v>21</v>
      </c>
      <c r="D16461" t="s">
        <v>22</v>
      </c>
      <c r="E16461" t="s">
        <v>778</v>
      </c>
      <c r="F16461" t="s">
        <v>778</v>
      </c>
      <c r="G16461" t="s">
        <v>113</v>
      </c>
      <c r="H16461" t="s">
        <v>629</v>
      </c>
      <c r="I16461">
        <v>7.71</v>
      </c>
      <c r="J16461">
        <v>1</v>
      </c>
      <c r="K16461">
        <v>8910</v>
      </c>
      <c r="L16461" t="s">
        <v>471</v>
      </c>
      <c r="M16461" s="2">
        <f>+Table3[[#This Row],[CHW]]/Table3[[#This Row],[Count of Airbill Number]]</f>
        <v>7.71</v>
      </c>
    </row>
    <row r="16462" spans="2:13">
      <c r="B16462" t="s">
        <v>20</v>
      </c>
      <c r="C16462" t="s">
        <v>21</v>
      </c>
      <c r="D16462" t="s">
        <v>22</v>
      </c>
      <c r="E16462" t="s">
        <v>776</v>
      </c>
      <c r="F16462" t="s">
        <v>776</v>
      </c>
      <c r="G16462" t="s">
        <v>102</v>
      </c>
      <c r="H16462" t="s">
        <v>132</v>
      </c>
      <c r="I16462">
        <v>7.71</v>
      </c>
      <c r="J16462">
        <v>1</v>
      </c>
      <c r="K16462">
        <v>8911</v>
      </c>
      <c r="L16462" t="s">
        <v>471</v>
      </c>
      <c r="M16462" s="2">
        <f>+Table3[[#This Row],[CHW]]/Table3[[#This Row],[Count of Airbill Number]]</f>
        <v>7.71</v>
      </c>
    </row>
    <row r="16463" spans="2:13">
      <c r="B16463" t="s">
        <v>20</v>
      </c>
      <c r="C16463" t="s">
        <v>21</v>
      </c>
      <c r="D16463" t="s">
        <v>22</v>
      </c>
      <c r="E16463" t="s">
        <v>777</v>
      </c>
      <c r="F16463" t="s">
        <v>777</v>
      </c>
      <c r="G16463" t="s">
        <v>97</v>
      </c>
      <c r="H16463" t="s">
        <v>684</v>
      </c>
      <c r="I16463">
        <v>7.71</v>
      </c>
      <c r="J16463">
        <v>1</v>
      </c>
      <c r="K16463">
        <v>8912</v>
      </c>
      <c r="L16463" t="s">
        <v>471</v>
      </c>
      <c r="M16463" s="2">
        <f>+Table3[[#This Row],[CHW]]/Table3[[#This Row],[Count of Airbill Number]]</f>
        <v>7.71</v>
      </c>
    </row>
    <row r="16464" spans="2:13">
      <c r="B16464" t="s">
        <v>20</v>
      </c>
      <c r="C16464" t="s">
        <v>21</v>
      </c>
      <c r="D16464" t="s">
        <v>22</v>
      </c>
      <c r="E16464" t="s">
        <v>778</v>
      </c>
      <c r="F16464" t="s">
        <v>778</v>
      </c>
      <c r="G16464" t="s">
        <v>358</v>
      </c>
      <c r="H16464" t="s">
        <v>539</v>
      </c>
      <c r="I16464">
        <v>7.71</v>
      </c>
      <c r="J16464">
        <v>1</v>
      </c>
      <c r="K16464">
        <v>8913</v>
      </c>
      <c r="L16464" t="s">
        <v>471</v>
      </c>
      <c r="M16464" s="2">
        <f>+Table3[[#This Row],[CHW]]/Table3[[#This Row],[Count of Airbill Number]]</f>
        <v>7.71</v>
      </c>
    </row>
    <row r="16465" spans="2:13">
      <c r="B16465" t="s">
        <v>20</v>
      </c>
      <c r="C16465" t="s">
        <v>21</v>
      </c>
      <c r="D16465" t="s">
        <v>22</v>
      </c>
      <c r="E16465" t="s">
        <v>778</v>
      </c>
      <c r="F16465" t="s">
        <v>778</v>
      </c>
      <c r="G16465" t="s">
        <v>124</v>
      </c>
      <c r="H16465" t="s">
        <v>150</v>
      </c>
      <c r="I16465">
        <v>7.68</v>
      </c>
      <c r="J16465">
        <v>5</v>
      </c>
      <c r="K16465">
        <v>8914</v>
      </c>
      <c r="L16465" t="s">
        <v>471</v>
      </c>
      <c r="M16465" s="2">
        <f>+Table3[[#This Row],[CHW]]/Table3[[#This Row],[Count of Airbill Number]]</f>
        <v>1.536</v>
      </c>
    </row>
    <row r="16466" spans="2:13">
      <c r="B16466" t="s">
        <v>20</v>
      </c>
      <c r="C16466" t="s">
        <v>21</v>
      </c>
      <c r="D16466" t="s">
        <v>22</v>
      </c>
      <c r="E16466" t="s">
        <v>776</v>
      </c>
      <c r="F16466" t="s">
        <v>776</v>
      </c>
      <c r="G16466" t="s">
        <v>137</v>
      </c>
      <c r="H16466" t="s">
        <v>85</v>
      </c>
      <c r="I16466">
        <v>7.6499999999999995</v>
      </c>
      <c r="J16466">
        <v>5</v>
      </c>
      <c r="K16466">
        <v>8915</v>
      </c>
      <c r="L16466" t="s">
        <v>471</v>
      </c>
      <c r="M16466" s="2">
        <f>+Table3[[#This Row],[CHW]]/Table3[[#This Row],[Count of Airbill Number]]</f>
        <v>1.5299999999999998</v>
      </c>
    </row>
    <row r="16467" spans="2:13">
      <c r="B16467" t="s">
        <v>20</v>
      </c>
      <c r="C16467" t="s">
        <v>21</v>
      </c>
      <c r="D16467" t="s">
        <v>22</v>
      </c>
      <c r="E16467" t="s">
        <v>778</v>
      </c>
      <c r="F16467" t="s">
        <v>777</v>
      </c>
      <c r="G16467" t="s">
        <v>51</v>
      </c>
      <c r="H16467" t="s">
        <v>259</v>
      </c>
      <c r="I16467">
        <v>7.6</v>
      </c>
      <c r="J16467">
        <v>1</v>
      </c>
      <c r="K16467">
        <v>8916</v>
      </c>
      <c r="L16467" t="s">
        <v>471</v>
      </c>
      <c r="M16467" s="2">
        <f>+Table3[[#This Row],[CHW]]/Table3[[#This Row],[Count of Airbill Number]]</f>
        <v>7.6</v>
      </c>
    </row>
    <row r="16468" spans="2:13">
      <c r="B16468" t="s">
        <v>20</v>
      </c>
      <c r="C16468" t="s">
        <v>21</v>
      </c>
      <c r="D16468" t="s">
        <v>22</v>
      </c>
      <c r="E16468" t="s">
        <v>778</v>
      </c>
      <c r="F16468" t="s">
        <v>777</v>
      </c>
      <c r="G16468" t="s">
        <v>135</v>
      </c>
      <c r="H16468" t="s">
        <v>290</v>
      </c>
      <c r="I16468">
        <v>7.5</v>
      </c>
      <c r="J16468">
        <v>1</v>
      </c>
      <c r="K16468">
        <v>8917</v>
      </c>
      <c r="L16468" t="s">
        <v>471</v>
      </c>
      <c r="M16468" s="2">
        <f>+Table3[[#This Row],[CHW]]/Table3[[#This Row],[Count of Airbill Number]]</f>
        <v>7.5</v>
      </c>
    </row>
    <row r="16469" spans="2:13">
      <c r="B16469" t="s">
        <v>20</v>
      </c>
      <c r="C16469" t="s">
        <v>21</v>
      </c>
      <c r="D16469" t="s">
        <v>22</v>
      </c>
      <c r="E16469" t="s">
        <v>778</v>
      </c>
      <c r="F16469" t="s">
        <v>777</v>
      </c>
      <c r="G16469" t="s">
        <v>51</v>
      </c>
      <c r="H16469" t="s">
        <v>106</v>
      </c>
      <c r="I16469">
        <v>7.5</v>
      </c>
      <c r="J16469">
        <v>4</v>
      </c>
      <c r="K16469">
        <v>8918</v>
      </c>
      <c r="L16469" t="s">
        <v>471</v>
      </c>
      <c r="M16469" s="2">
        <f>+Table3[[#This Row],[CHW]]/Table3[[#This Row],[Count of Airbill Number]]</f>
        <v>1.875</v>
      </c>
    </row>
    <row r="16470" spans="2:13">
      <c r="B16470" t="s">
        <v>20</v>
      </c>
      <c r="C16470" t="s">
        <v>21</v>
      </c>
      <c r="D16470" t="s">
        <v>22</v>
      </c>
      <c r="E16470" t="s">
        <v>778</v>
      </c>
      <c r="F16470" t="s">
        <v>777</v>
      </c>
      <c r="G16470" t="s">
        <v>86</v>
      </c>
      <c r="H16470" t="s">
        <v>114</v>
      </c>
      <c r="I16470">
        <v>7.5</v>
      </c>
      <c r="J16470">
        <v>2</v>
      </c>
      <c r="K16470">
        <v>8919</v>
      </c>
      <c r="L16470" t="s">
        <v>471</v>
      </c>
      <c r="M16470" s="2">
        <f>+Table3[[#This Row],[CHW]]/Table3[[#This Row],[Count of Airbill Number]]</f>
        <v>3.75</v>
      </c>
    </row>
    <row r="16471" spans="2:13">
      <c r="B16471" t="s">
        <v>20</v>
      </c>
      <c r="C16471" t="s">
        <v>21</v>
      </c>
      <c r="D16471" t="s">
        <v>22</v>
      </c>
      <c r="E16471" t="s">
        <v>778</v>
      </c>
      <c r="F16471" t="s">
        <v>778</v>
      </c>
      <c r="G16471" t="s">
        <v>250</v>
      </c>
      <c r="H16471" t="s">
        <v>210</v>
      </c>
      <c r="I16471">
        <v>7.5</v>
      </c>
      <c r="J16471">
        <v>3</v>
      </c>
      <c r="K16471">
        <v>8920</v>
      </c>
      <c r="L16471" t="s">
        <v>471</v>
      </c>
      <c r="M16471" s="2">
        <f>+Table3[[#This Row],[CHW]]/Table3[[#This Row],[Count of Airbill Number]]</f>
        <v>2.5</v>
      </c>
    </row>
    <row r="16472" spans="2:13">
      <c r="B16472" t="s">
        <v>20</v>
      </c>
      <c r="C16472" t="s">
        <v>472</v>
      </c>
      <c r="D16472" t="s">
        <v>22</v>
      </c>
      <c r="E16472" t="s">
        <v>776</v>
      </c>
      <c r="F16472" t="s">
        <v>776</v>
      </c>
      <c r="G16472" t="s">
        <v>47</v>
      </c>
      <c r="H16472" t="s">
        <v>57</v>
      </c>
      <c r="I16472">
        <v>7.5</v>
      </c>
      <c r="J16472">
        <v>1</v>
      </c>
      <c r="K16472">
        <v>8921</v>
      </c>
      <c r="L16472" t="s">
        <v>471</v>
      </c>
      <c r="M16472" s="2">
        <f>+Table3[[#This Row],[CHW]]/Table3[[#This Row],[Count of Airbill Number]]</f>
        <v>7.5</v>
      </c>
    </row>
    <row r="16473" spans="2:13">
      <c r="B16473" t="s">
        <v>20</v>
      </c>
      <c r="C16473" t="s">
        <v>472</v>
      </c>
      <c r="D16473" t="s">
        <v>22</v>
      </c>
      <c r="E16473" t="s">
        <v>776</v>
      </c>
      <c r="F16473" t="s">
        <v>776</v>
      </c>
      <c r="G16473" t="s">
        <v>43</v>
      </c>
      <c r="H16473" t="s">
        <v>216</v>
      </c>
      <c r="I16473">
        <v>7.45</v>
      </c>
      <c r="J16473">
        <v>1</v>
      </c>
      <c r="K16473">
        <v>8922</v>
      </c>
      <c r="L16473" t="s">
        <v>471</v>
      </c>
      <c r="M16473" s="2">
        <f>+Table3[[#This Row],[CHW]]/Table3[[#This Row],[Count of Airbill Number]]</f>
        <v>7.45</v>
      </c>
    </row>
    <row r="16474" spans="2:13">
      <c r="B16474" t="s">
        <v>20</v>
      </c>
      <c r="C16474" t="s">
        <v>21</v>
      </c>
      <c r="D16474" t="s">
        <v>22</v>
      </c>
      <c r="E16474" t="s">
        <v>778</v>
      </c>
      <c r="F16474" t="s">
        <v>777</v>
      </c>
      <c r="G16474" t="s">
        <v>112</v>
      </c>
      <c r="H16474" t="s">
        <v>399</v>
      </c>
      <c r="I16474">
        <v>7.4</v>
      </c>
      <c r="J16474">
        <v>3</v>
      </c>
      <c r="K16474">
        <v>8923</v>
      </c>
      <c r="L16474" t="s">
        <v>471</v>
      </c>
      <c r="M16474" s="2">
        <f>+Table3[[#This Row],[CHW]]/Table3[[#This Row],[Count of Airbill Number]]</f>
        <v>2.4666666666666668</v>
      </c>
    </row>
    <row r="16475" spans="2:13">
      <c r="B16475" t="s">
        <v>20</v>
      </c>
      <c r="C16475" t="s">
        <v>21</v>
      </c>
      <c r="D16475" t="s">
        <v>22</v>
      </c>
      <c r="E16475" t="s">
        <v>776</v>
      </c>
      <c r="F16475" t="s">
        <v>776</v>
      </c>
      <c r="G16475" t="s">
        <v>478</v>
      </c>
      <c r="H16475" t="s">
        <v>758</v>
      </c>
      <c r="I16475">
        <v>7.3069300000000004</v>
      </c>
      <c r="J16475">
        <v>1</v>
      </c>
      <c r="K16475">
        <v>8924</v>
      </c>
      <c r="L16475" t="s">
        <v>471</v>
      </c>
      <c r="M16475" s="2">
        <f>+Table3[[#This Row],[CHW]]/Table3[[#This Row],[Count of Airbill Number]]</f>
        <v>7.3069300000000004</v>
      </c>
    </row>
    <row r="16476" spans="2:13">
      <c r="B16476" t="s">
        <v>20</v>
      </c>
      <c r="C16476" t="s">
        <v>21</v>
      </c>
      <c r="D16476" t="s">
        <v>22</v>
      </c>
      <c r="E16476" t="s">
        <v>776</v>
      </c>
      <c r="F16476" t="s">
        <v>778</v>
      </c>
      <c r="G16476" t="s">
        <v>57</v>
      </c>
      <c r="H16476" t="s">
        <v>51</v>
      </c>
      <c r="I16476">
        <v>7.25</v>
      </c>
      <c r="J16476">
        <v>1</v>
      </c>
      <c r="K16476">
        <v>8925</v>
      </c>
      <c r="L16476" t="s">
        <v>471</v>
      </c>
      <c r="M16476" s="2">
        <f>+Table3[[#This Row],[CHW]]/Table3[[#This Row],[Count of Airbill Number]]</f>
        <v>7.25</v>
      </c>
    </row>
    <row r="16477" spans="2:13">
      <c r="B16477" t="s">
        <v>20</v>
      </c>
      <c r="C16477" t="s">
        <v>472</v>
      </c>
      <c r="D16477" t="s">
        <v>22</v>
      </c>
      <c r="E16477" t="s">
        <v>776</v>
      </c>
      <c r="F16477" t="s">
        <v>777</v>
      </c>
      <c r="G16477" t="s">
        <v>85</v>
      </c>
      <c r="H16477" t="s">
        <v>52</v>
      </c>
      <c r="I16477">
        <v>7.2</v>
      </c>
      <c r="J16477">
        <v>1</v>
      </c>
      <c r="K16477">
        <v>8926</v>
      </c>
      <c r="L16477" t="s">
        <v>471</v>
      </c>
      <c r="M16477" s="2">
        <f>+Table3[[#This Row],[CHW]]/Table3[[#This Row],[Count of Airbill Number]]</f>
        <v>7.2</v>
      </c>
    </row>
    <row r="16478" spans="2:13">
      <c r="B16478" t="s">
        <v>20</v>
      </c>
      <c r="C16478" t="s">
        <v>21</v>
      </c>
      <c r="D16478" t="s">
        <v>22</v>
      </c>
      <c r="E16478" t="s">
        <v>778</v>
      </c>
      <c r="F16478" t="s">
        <v>778</v>
      </c>
      <c r="G16478" t="s">
        <v>311</v>
      </c>
      <c r="H16478" t="s">
        <v>657</v>
      </c>
      <c r="I16478">
        <v>7.1</v>
      </c>
      <c r="J16478">
        <v>1</v>
      </c>
      <c r="K16478">
        <v>8927</v>
      </c>
      <c r="L16478" t="s">
        <v>471</v>
      </c>
      <c r="M16478" s="2">
        <f>+Table3[[#This Row],[CHW]]/Table3[[#This Row],[Count of Airbill Number]]</f>
        <v>7.1</v>
      </c>
    </row>
    <row r="16479" spans="2:13">
      <c r="B16479" t="s">
        <v>20</v>
      </c>
      <c r="C16479" t="s">
        <v>21</v>
      </c>
      <c r="D16479" t="s">
        <v>22</v>
      </c>
      <c r="E16479" t="s">
        <v>776</v>
      </c>
      <c r="F16479" t="s">
        <v>776</v>
      </c>
      <c r="G16479" t="s">
        <v>23</v>
      </c>
      <c r="H16479" t="s">
        <v>69</v>
      </c>
      <c r="I16479">
        <v>7.0299999999999994</v>
      </c>
      <c r="J16479">
        <v>2</v>
      </c>
      <c r="K16479">
        <v>8928</v>
      </c>
      <c r="L16479" t="s">
        <v>471</v>
      </c>
      <c r="M16479" s="2">
        <f>+Table3[[#This Row],[CHW]]/Table3[[#This Row],[Count of Airbill Number]]</f>
        <v>3.5149999999999997</v>
      </c>
    </row>
    <row r="16480" spans="2:13">
      <c r="B16480" t="s">
        <v>20</v>
      </c>
      <c r="C16480" t="s">
        <v>21</v>
      </c>
      <c r="D16480" t="s">
        <v>22</v>
      </c>
      <c r="E16480" t="s">
        <v>776</v>
      </c>
      <c r="F16480" t="s">
        <v>776</v>
      </c>
      <c r="G16480" t="s">
        <v>116</v>
      </c>
      <c r="H16480" t="s">
        <v>66</v>
      </c>
      <c r="I16480">
        <v>7.0115499999999997</v>
      </c>
      <c r="J16480">
        <v>2</v>
      </c>
      <c r="K16480">
        <v>8929</v>
      </c>
      <c r="L16480" t="s">
        <v>471</v>
      </c>
      <c r="M16480" s="2">
        <f>+Table3[[#This Row],[CHW]]/Table3[[#This Row],[Count of Airbill Number]]</f>
        <v>3.5057749999999999</v>
      </c>
    </row>
    <row r="16481" spans="2:13">
      <c r="B16481" t="s">
        <v>35</v>
      </c>
      <c r="C16481" t="s">
        <v>21</v>
      </c>
      <c r="D16481" t="s">
        <v>36</v>
      </c>
      <c r="E16481" t="s">
        <v>777</v>
      </c>
      <c r="F16481" t="s">
        <v>777</v>
      </c>
      <c r="G16481" t="s">
        <v>429</v>
      </c>
      <c r="H16481" t="s">
        <v>55</v>
      </c>
      <c r="I16481">
        <v>7</v>
      </c>
      <c r="J16481">
        <v>2</v>
      </c>
      <c r="K16481">
        <v>8930</v>
      </c>
      <c r="L16481" t="s">
        <v>471</v>
      </c>
      <c r="M16481" s="2">
        <f>+Table3[[#This Row],[CHW]]/Table3[[#This Row],[Count of Airbill Number]]</f>
        <v>3.5</v>
      </c>
    </row>
    <row r="16482" spans="2:13">
      <c r="B16482" t="s">
        <v>35</v>
      </c>
      <c r="C16482" t="s">
        <v>21</v>
      </c>
      <c r="D16482" t="s">
        <v>36</v>
      </c>
      <c r="E16482" t="s">
        <v>777</v>
      </c>
      <c r="F16482" t="s">
        <v>777</v>
      </c>
      <c r="G16482" t="s">
        <v>55</v>
      </c>
      <c r="H16482" t="s">
        <v>44</v>
      </c>
      <c r="I16482">
        <v>7</v>
      </c>
      <c r="J16482">
        <v>2</v>
      </c>
      <c r="K16482">
        <v>8931</v>
      </c>
      <c r="L16482" t="s">
        <v>471</v>
      </c>
      <c r="M16482" s="2">
        <f>+Table3[[#This Row],[CHW]]/Table3[[#This Row],[Count of Airbill Number]]</f>
        <v>3.5</v>
      </c>
    </row>
    <row r="16483" spans="2:13">
      <c r="B16483" t="s">
        <v>35</v>
      </c>
      <c r="C16483" t="s">
        <v>472</v>
      </c>
      <c r="D16483" t="s">
        <v>36</v>
      </c>
      <c r="E16483" t="s">
        <v>778</v>
      </c>
      <c r="F16483" t="s">
        <v>778</v>
      </c>
      <c r="G16483" t="s">
        <v>51</v>
      </c>
      <c r="H16483" t="s">
        <v>495</v>
      </c>
      <c r="I16483">
        <v>7</v>
      </c>
      <c r="J16483">
        <v>1</v>
      </c>
      <c r="K16483">
        <v>8932</v>
      </c>
      <c r="L16483" t="s">
        <v>471</v>
      </c>
      <c r="M16483" s="2">
        <f>+Table3[[#This Row],[CHW]]/Table3[[#This Row],[Count of Airbill Number]]</f>
        <v>7</v>
      </c>
    </row>
    <row r="16484" spans="2:13">
      <c r="B16484" t="s">
        <v>20</v>
      </c>
      <c r="C16484" t="s">
        <v>21</v>
      </c>
      <c r="D16484" t="s">
        <v>22</v>
      </c>
      <c r="E16484" t="s">
        <v>778</v>
      </c>
      <c r="F16484" t="s">
        <v>776</v>
      </c>
      <c r="G16484" t="s">
        <v>113</v>
      </c>
      <c r="H16484" t="s">
        <v>404</v>
      </c>
      <c r="I16484">
        <v>7</v>
      </c>
      <c r="J16484">
        <v>1</v>
      </c>
      <c r="K16484">
        <v>8933</v>
      </c>
      <c r="L16484" t="s">
        <v>471</v>
      </c>
      <c r="M16484" s="2">
        <f>+Table3[[#This Row],[CHW]]/Table3[[#This Row],[Count of Airbill Number]]</f>
        <v>7</v>
      </c>
    </row>
    <row r="16485" spans="2:13">
      <c r="B16485" t="s">
        <v>20</v>
      </c>
      <c r="C16485" t="s">
        <v>21</v>
      </c>
      <c r="D16485" t="s">
        <v>22</v>
      </c>
      <c r="E16485" t="s">
        <v>776</v>
      </c>
      <c r="F16485" t="s">
        <v>776</v>
      </c>
      <c r="G16485" t="s">
        <v>63</v>
      </c>
      <c r="H16485" t="s">
        <v>48</v>
      </c>
      <c r="I16485">
        <v>7</v>
      </c>
      <c r="J16485">
        <v>1</v>
      </c>
      <c r="K16485">
        <v>8934</v>
      </c>
      <c r="L16485" t="s">
        <v>471</v>
      </c>
      <c r="M16485" s="2">
        <f>+Table3[[#This Row],[CHW]]/Table3[[#This Row],[Count of Airbill Number]]</f>
        <v>7</v>
      </c>
    </row>
    <row r="16486" spans="2:13">
      <c r="B16486" t="s">
        <v>20</v>
      </c>
      <c r="C16486" t="s">
        <v>21</v>
      </c>
      <c r="D16486" t="s">
        <v>22</v>
      </c>
      <c r="E16486" t="s">
        <v>776</v>
      </c>
      <c r="F16486" t="s">
        <v>776</v>
      </c>
      <c r="G16486" t="s">
        <v>39</v>
      </c>
      <c r="H16486" t="s">
        <v>32</v>
      </c>
      <c r="I16486">
        <v>7</v>
      </c>
      <c r="J16486">
        <v>1</v>
      </c>
      <c r="K16486">
        <v>8935</v>
      </c>
      <c r="L16486" t="s">
        <v>471</v>
      </c>
      <c r="M16486" s="2">
        <f>+Table3[[#This Row],[CHW]]/Table3[[#This Row],[Count of Airbill Number]]</f>
        <v>7</v>
      </c>
    </row>
    <row r="16487" spans="2:13">
      <c r="B16487" t="s">
        <v>20</v>
      </c>
      <c r="C16487" t="s">
        <v>21</v>
      </c>
      <c r="D16487" t="s">
        <v>22</v>
      </c>
      <c r="E16487" t="s">
        <v>778</v>
      </c>
      <c r="F16487" t="s">
        <v>776</v>
      </c>
      <c r="G16487" t="s">
        <v>490</v>
      </c>
      <c r="H16487" t="s">
        <v>66</v>
      </c>
      <c r="I16487">
        <v>7</v>
      </c>
      <c r="J16487">
        <v>6</v>
      </c>
      <c r="K16487">
        <v>8936</v>
      </c>
      <c r="L16487" t="s">
        <v>471</v>
      </c>
      <c r="M16487" s="2">
        <f>+Table3[[#This Row],[CHW]]/Table3[[#This Row],[Count of Airbill Number]]</f>
        <v>1.1666666666666667</v>
      </c>
    </row>
    <row r="16488" spans="2:13">
      <c r="B16488" t="s">
        <v>20</v>
      </c>
      <c r="C16488" t="s">
        <v>21</v>
      </c>
      <c r="D16488" t="s">
        <v>22</v>
      </c>
      <c r="E16488" t="s">
        <v>778</v>
      </c>
      <c r="F16488" t="s">
        <v>776</v>
      </c>
      <c r="G16488" t="s">
        <v>112</v>
      </c>
      <c r="H16488" t="s">
        <v>216</v>
      </c>
      <c r="I16488">
        <v>7</v>
      </c>
      <c r="J16488">
        <v>5</v>
      </c>
      <c r="K16488">
        <v>8937</v>
      </c>
      <c r="L16488" t="s">
        <v>471</v>
      </c>
      <c r="M16488" s="2">
        <f>+Table3[[#This Row],[CHW]]/Table3[[#This Row],[Count of Airbill Number]]</f>
        <v>1.4</v>
      </c>
    </row>
    <row r="16489" spans="2:13">
      <c r="B16489" t="s">
        <v>20</v>
      </c>
      <c r="C16489" t="s">
        <v>21</v>
      </c>
      <c r="D16489" t="s">
        <v>22</v>
      </c>
      <c r="E16489" t="s">
        <v>777</v>
      </c>
      <c r="F16489" t="s">
        <v>777</v>
      </c>
      <c r="G16489" t="s">
        <v>300</v>
      </c>
      <c r="H16489" t="s">
        <v>27</v>
      </c>
      <c r="I16489">
        <v>7</v>
      </c>
      <c r="J16489">
        <v>6</v>
      </c>
      <c r="K16489">
        <v>8938</v>
      </c>
      <c r="L16489" t="s">
        <v>471</v>
      </c>
      <c r="M16489" s="2">
        <f>+Table3[[#This Row],[CHW]]/Table3[[#This Row],[Count of Airbill Number]]</f>
        <v>1.1666666666666667</v>
      </c>
    </row>
    <row r="16490" spans="2:13">
      <c r="B16490" t="s">
        <v>20</v>
      </c>
      <c r="C16490" t="s">
        <v>21</v>
      </c>
      <c r="D16490" t="s">
        <v>22</v>
      </c>
      <c r="E16490" t="s">
        <v>778</v>
      </c>
      <c r="F16490" t="s">
        <v>778</v>
      </c>
      <c r="G16490" t="s">
        <v>507</v>
      </c>
      <c r="H16490" t="s">
        <v>51</v>
      </c>
      <c r="I16490">
        <v>7</v>
      </c>
      <c r="J16490">
        <v>7</v>
      </c>
      <c r="K16490">
        <v>8939</v>
      </c>
      <c r="L16490" t="s">
        <v>471</v>
      </c>
      <c r="M16490" s="2">
        <f>+Table3[[#This Row],[CHW]]/Table3[[#This Row],[Count of Airbill Number]]</f>
        <v>1</v>
      </c>
    </row>
    <row r="16491" spans="2:13">
      <c r="B16491" t="s">
        <v>20</v>
      </c>
      <c r="C16491" t="s">
        <v>21</v>
      </c>
      <c r="D16491" t="s">
        <v>22</v>
      </c>
      <c r="E16491" t="s">
        <v>777</v>
      </c>
      <c r="F16491" t="s">
        <v>776</v>
      </c>
      <c r="G16491" t="s">
        <v>274</v>
      </c>
      <c r="H16491" t="s">
        <v>32</v>
      </c>
      <c r="I16491">
        <v>7</v>
      </c>
      <c r="J16491">
        <v>2</v>
      </c>
      <c r="K16491">
        <v>8940</v>
      </c>
      <c r="L16491" t="s">
        <v>471</v>
      </c>
      <c r="M16491" s="2">
        <f>+Table3[[#This Row],[CHW]]/Table3[[#This Row],[Count of Airbill Number]]</f>
        <v>3.5</v>
      </c>
    </row>
    <row r="16492" spans="2:13">
      <c r="B16492" t="s">
        <v>20</v>
      </c>
      <c r="C16492" t="s">
        <v>21</v>
      </c>
      <c r="D16492" t="s">
        <v>22</v>
      </c>
      <c r="E16492" t="s">
        <v>776</v>
      </c>
      <c r="F16492" t="s">
        <v>776</v>
      </c>
      <c r="G16492" t="s">
        <v>48</v>
      </c>
      <c r="H16492" t="s">
        <v>74</v>
      </c>
      <c r="I16492">
        <v>7</v>
      </c>
      <c r="J16492">
        <v>1</v>
      </c>
      <c r="K16492">
        <v>8941</v>
      </c>
      <c r="L16492" t="s">
        <v>471</v>
      </c>
      <c r="M16492" s="2">
        <f>+Table3[[#This Row],[CHW]]/Table3[[#This Row],[Count of Airbill Number]]</f>
        <v>7</v>
      </c>
    </row>
    <row r="16493" spans="2:13">
      <c r="B16493" t="s">
        <v>20</v>
      </c>
      <c r="C16493" t="s">
        <v>21</v>
      </c>
      <c r="D16493" t="s">
        <v>22</v>
      </c>
      <c r="E16493" t="s">
        <v>778</v>
      </c>
      <c r="F16493" t="s">
        <v>778</v>
      </c>
      <c r="G16493" t="s">
        <v>476</v>
      </c>
      <c r="H16493" t="s">
        <v>112</v>
      </c>
      <c r="I16493">
        <v>7</v>
      </c>
      <c r="J16493">
        <v>7</v>
      </c>
      <c r="K16493">
        <v>8942</v>
      </c>
      <c r="L16493" t="s">
        <v>471</v>
      </c>
      <c r="M16493" s="2">
        <f>+Table3[[#This Row],[CHW]]/Table3[[#This Row],[Count of Airbill Number]]</f>
        <v>1</v>
      </c>
    </row>
    <row r="16494" spans="2:13">
      <c r="B16494" t="s">
        <v>20</v>
      </c>
      <c r="C16494" t="s">
        <v>21</v>
      </c>
      <c r="D16494" t="s">
        <v>22</v>
      </c>
      <c r="E16494" t="s">
        <v>776</v>
      </c>
      <c r="F16494" t="s">
        <v>778</v>
      </c>
      <c r="G16494" t="s">
        <v>31</v>
      </c>
      <c r="H16494" t="s">
        <v>86</v>
      </c>
      <c r="I16494">
        <v>7</v>
      </c>
      <c r="J16494">
        <v>2</v>
      </c>
      <c r="K16494">
        <v>8943</v>
      </c>
      <c r="L16494" t="s">
        <v>471</v>
      </c>
      <c r="M16494" s="2">
        <f>+Table3[[#This Row],[CHW]]/Table3[[#This Row],[Count of Airbill Number]]</f>
        <v>3.5</v>
      </c>
    </row>
    <row r="16495" spans="2:13">
      <c r="B16495" t="s">
        <v>20</v>
      </c>
      <c r="C16495" t="s">
        <v>21</v>
      </c>
      <c r="D16495" t="s">
        <v>22</v>
      </c>
      <c r="E16495" t="s">
        <v>776</v>
      </c>
      <c r="F16495" t="s">
        <v>776</v>
      </c>
      <c r="G16495" t="s">
        <v>31</v>
      </c>
      <c r="H16495" t="s">
        <v>88</v>
      </c>
      <c r="I16495">
        <v>7</v>
      </c>
      <c r="J16495">
        <v>1</v>
      </c>
      <c r="K16495">
        <v>8944</v>
      </c>
      <c r="L16495" t="s">
        <v>471</v>
      </c>
      <c r="M16495" s="2">
        <f>+Table3[[#This Row],[CHW]]/Table3[[#This Row],[Count of Airbill Number]]</f>
        <v>7</v>
      </c>
    </row>
    <row r="16496" spans="2:13">
      <c r="B16496" t="s">
        <v>20</v>
      </c>
      <c r="C16496" t="s">
        <v>21</v>
      </c>
      <c r="D16496" t="s">
        <v>22</v>
      </c>
      <c r="E16496" t="s">
        <v>776</v>
      </c>
      <c r="F16496" t="s">
        <v>778</v>
      </c>
      <c r="G16496" t="s">
        <v>122</v>
      </c>
      <c r="H16496" t="s">
        <v>171</v>
      </c>
      <c r="I16496">
        <v>7</v>
      </c>
      <c r="J16496">
        <v>1</v>
      </c>
      <c r="K16496">
        <v>8945</v>
      </c>
      <c r="L16496" t="s">
        <v>471</v>
      </c>
      <c r="M16496" s="2">
        <f>+Table3[[#This Row],[CHW]]/Table3[[#This Row],[Count of Airbill Number]]</f>
        <v>7</v>
      </c>
    </row>
    <row r="16497" spans="2:13">
      <c r="B16497" t="s">
        <v>20</v>
      </c>
      <c r="C16497" t="s">
        <v>21</v>
      </c>
      <c r="D16497" t="s">
        <v>22</v>
      </c>
      <c r="E16497" t="s">
        <v>778</v>
      </c>
      <c r="F16497" t="s">
        <v>778</v>
      </c>
      <c r="G16497" t="s">
        <v>161</v>
      </c>
      <c r="H16497" t="s">
        <v>124</v>
      </c>
      <c r="I16497">
        <v>7</v>
      </c>
      <c r="J16497">
        <v>5</v>
      </c>
      <c r="K16497">
        <v>8946</v>
      </c>
      <c r="L16497" t="s">
        <v>471</v>
      </c>
      <c r="M16497" s="2">
        <f>+Table3[[#This Row],[CHW]]/Table3[[#This Row],[Count of Airbill Number]]</f>
        <v>1.4</v>
      </c>
    </row>
    <row r="16498" spans="2:13">
      <c r="B16498" t="s">
        <v>20</v>
      </c>
      <c r="C16498" t="s">
        <v>21</v>
      </c>
      <c r="D16498" t="s">
        <v>22</v>
      </c>
      <c r="E16498" t="s">
        <v>776</v>
      </c>
      <c r="F16498" t="s">
        <v>778</v>
      </c>
      <c r="G16498" t="s">
        <v>66</v>
      </c>
      <c r="H16498" t="s">
        <v>269</v>
      </c>
      <c r="I16498">
        <v>7</v>
      </c>
      <c r="J16498">
        <v>4</v>
      </c>
      <c r="K16498">
        <v>8947</v>
      </c>
      <c r="L16498" t="s">
        <v>471</v>
      </c>
      <c r="M16498" s="2">
        <f>+Table3[[#This Row],[CHW]]/Table3[[#This Row],[Count of Airbill Number]]</f>
        <v>1.75</v>
      </c>
    </row>
    <row r="16499" spans="2:13">
      <c r="B16499" t="s">
        <v>20</v>
      </c>
      <c r="C16499" t="s">
        <v>21</v>
      </c>
      <c r="D16499" t="s">
        <v>22</v>
      </c>
      <c r="E16499" t="s">
        <v>778</v>
      </c>
      <c r="F16499" t="s">
        <v>776</v>
      </c>
      <c r="G16499" t="s">
        <v>561</v>
      </c>
      <c r="H16499" t="s">
        <v>37</v>
      </c>
      <c r="I16499">
        <v>7</v>
      </c>
      <c r="J16499">
        <v>7</v>
      </c>
      <c r="K16499">
        <v>8948</v>
      </c>
      <c r="L16499" t="s">
        <v>471</v>
      </c>
      <c r="M16499" s="2">
        <f>+Table3[[#This Row],[CHW]]/Table3[[#This Row],[Count of Airbill Number]]</f>
        <v>1</v>
      </c>
    </row>
    <row r="16500" spans="2:13">
      <c r="B16500" t="s">
        <v>20</v>
      </c>
      <c r="C16500" t="s">
        <v>21</v>
      </c>
      <c r="D16500" t="s">
        <v>22</v>
      </c>
      <c r="E16500" t="s">
        <v>776</v>
      </c>
      <c r="F16500" t="s">
        <v>776</v>
      </c>
      <c r="G16500" t="s">
        <v>67</v>
      </c>
      <c r="H16500" t="s">
        <v>37</v>
      </c>
      <c r="I16500">
        <v>7</v>
      </c>
      <c r="J16500">
        <v>2</v>
      </c>
      <c r="K16500">
        <v>8949</v>
      </c>
      <c r="L16500" t="s">
        <v>471</v>
      </c>
      <c r="M16500" s="2">
        <f>+Table3[[#This Row],[CHW]]/Table3[[#This Row],[Count of Airbill Number]]</f>
        <v>3.5</v>
      </c>
    </row>
    <row r="16501" spans="2:13">
      <c r="B16501" t="s">
        <v>20</v>
      </c>
      <c r="C16501" t="s">
        <v>21</v>
      </c>
      <c r="D16501" t="s">
        <v>22</v>
      </c>
      <c r="E16501" t="s">
        <v>776</v>
      </c>
      <c r="F16501" t="s">
        <v>778</v>
      </c>
      <c r="G16501" t="s">
        <v>37</v>
      </c>
      <c r="H16501" t="s">
        <v>185</v>
      </c>
      <c r="I16501">
        <v>7</v>
      </c>
      <c r="J16501">
        <v>1</v>
      </c>
      <c r="K16501">
        <v>8950</v>
      </c>
      <c r="L16501" t="s">
        <v>471</v>
      </c>
      <c r="M16501" s="2">
        <f>+Table3[[#This Row],[CHW]]/Table3[[#This Row],[Count of Airbill Number]]</f>
        <v>7</v>
      </c>
    </row>
    <row r="16502" spans="2:13">
      <c r="B16502" t="s">
        <v>20</v>
      </c>
      <c r="C16502" t="s">
        <v>21</v>
      </c>
      <c r="D16502" t="s">
        <v>22</v>
      </c>
      <c r="E16502" t="s">
        <v>776</v>
      </c>
      <c r="F16502" t="s">
        <v>776</v>
      </c>
      <c r="G16502" t="s">
        <v>37</v>
      </c>
      <c r="H16502" t="s">
        <v>193</v>
      </c>
      <c r="I16502">
        <v>7</v>
      </c>
      <c r="J16502">
        <v>7</v>
      </c>
      <c r="K16502">
        <v>8951</v>
      </c>
      <c r="L16502" t="s">
        <v>471</v>
      </c>
      <c r="M16502" s="2">
        <f>+Table3[[#This Row],[CHW]]/Table3[[#This Row],[Count of Airbill Number]]</f>
        <v>1</v>
      </c>
    </row>
    <row r="16503" spans="2:13">
      <c r="B16503" t="s">
        <v>20</v>
      </c>
      <c r="C16503" t="s">
        <v>21</v>
      </c>
      <c r="D16503" t="s">
        <v>22</v>
      </c>
      <c r="E16503" t="s">
        <v>778</v>
      </c>
      <c r="F16503" t="s">
        <v>778</v>
      </c>
      <c r="G16503" t="s">
        <v>759</v>
      </c>
      <c r="H16503" t="s">
        <v>619</v>
      </c>
      <c r="I16503">
        <v>7</v>
      </c>
      <c r="J16503">
        <v>1</v>
      </c>
      <c r="K16503">
        <v>8952</v>
      </c>
      <c r="L16503" t="s">
        <v>471</v>
      </c>
      <c r="M16503" s="2">
        <f>+Table3[[#This Row],[CHW]]/Table3[[#This Row],[Count of Airbill Number]]</f>
        <v>7</v>
      </c>
    </row>
    <row r="16504" spans="2:13">
      <c r="B16504" t="s">
        <v>20</v>
      </c>
      <c r="C16504" t="s">
        <v>21</v>
      </c>
      <c r="D16504" t="s">
        <v>22</v>
      </c>
      <c r="E16504" t="s">
        <v>776</v>
      </c>
      <c r="F16504" t="s">
        <v>776</v>
      </c>
      <c r="G16504" t="s">
        <v>72</v>
      </c>
      <c r="H16504" t="s">
        <v>89</v>
      </c>
      <c r="I16504">
        <v>7</v>
      </c>
      <c r="J16504">
        <v>2</v>
      </c>
      <c r="K16504">
        <v>8953</v>
      </c>
      <c r="L16504" t="s">
        <v>471</v>
      </c>
      <c r="M16504" s="2">
        <f>+Table3[[#This Row],[CHW]]/Table3[[#This Row],[Count of Airbill Number]]</f>
        <v>3.5</v>
      </c>
    </row>
    <row r="16505" spans="2:13">
      <c r="B16505" t="s">
        <v>20</v>
      </c>
      <c r="C16505" t="s">
        <v>21</v>
      </c>
      <c r="D16505" t="s">
        <v>22</v>
      </c>
      <c r="E16505" t="s">
        <v>778</v>
      </c>
      <c r="F16505" t="s">
        <v>778</v>
      </c>
      <c r="G16505" t="s">
        <v>358</v>
      </c>
      <c r="H16505" t="s">
        <v>490</v>
      </c>
      <c r="I16505">
        <v>7</v>
      </c>
      <c r="J16505">
        <v>6</v>
      </c>
      <c r="K16505">
        <v>8954</v>
      </c>
      <c r="L16505" t="s">
        <v>471</v>
      </c>
      <c r="M16505" s="2">
        <f>+Table3[[#This Row],[CHW]]/Table3[[#This Row],[Count of Airbill Number]]</f>
        <v>1.1666666666666667</v>
      </c>
    </row>
    <row r="16506" spans="2:13">
      <c r="B16506" t="s">
        <v>20</v>
      </c>
      <c r="C16506" t="s">
        <v>21</v>
      </c>
      <c r="D16506" t="s">
        <v>22</v>
      </c>
      <c r="E16506" t="s">
        <v>776</v>
      </c>
      <c r="F16506" t="s">
        <v>776</v>
      </c>
      <c r="G16506" t="s">
        <v>50</v>
      </c>
      <c r="H16506" t="s">
        <v>66</v>
      </c>
      <c r="I16506">
        <v>7</v>
      </c>
      <c r="J16506">
        <v>1</v>
      </c>
      <c r="K16506">
        <v>8955</v>
      </c>
      <c r="L16506" t="s">
        <v>471</v>
      </c>
      <c r="M16506" s="2">
        <f>+Table3[[#This Row],[CHW]]/Table3[[#This Row],[Count of Airbill Number]]</f>
        <v>7</v>
      </c>
    </row>
    <row r="16507" spans="2:13">
      <c r="B16507" t="s">
        <v>20</v>
      </c>
      <c r="C16507" t="s">
        <v>21</v>
      </c>
      <c r="D16507" t="s">
        <v>22</v>
      </c>
      <c r="E16507" t="s">
        <v>776</v>
      </c>
      <c r="F16507" t="s">
        <v>776</v>
      </c>
      <c r="G16507" t="s">
        <v>100</v>
      </c>
      <c r="H16507" t="s">
        <v>84</v>
      </c>
      <c r="I16507">
        <v>7</v>
      </c>
      <c r="J16507">
        <v>3</v>
      </c>
      <c r="K16507">
        <v>8956</v>
      </c>
      <c r="L16507" t="s">
        <v>471</v>
      </c>
      <c r="M16507" s="2">
        <f>+Table3[[#This Row],[CHW]]/Table3[[#This Row],[Count of Airbill Number]]</f>
        <v>2.3333333333333335</v>
      </c>
    </row>
    <row r="16508" spans="2:13">
      <c r="B16508" t="s">
        <v>20</v>
      </c>
      <c r="C16508" t="s">
        <v>21</v>
      </c>
      <c r="D16508" t="s">
        <v>22</v>
      </c>
      <c r="E16508" t="s">
        <v>776</v>
      </c>
      <c r="F16508" t="s">
        <v>776</v>
      </c>
      <c r="G16508" t="s">
        <v>32</v>
      </c>
      <c r="H16508" t="s">
        <v>56</v>
      </c>
      <c r="I16508">
        <v>7</v>
      </c>
      <c r="J16508">
        <v>1</v>
      </c>
      <c r="K16508">
        <v>8957</v>
      </c>
      <c r="L16508" t="s">
        <v>471</v>
      </c>
      <c r="M16508" s="2">
        <f>+Table3[[#This Row],[CHW]]/Table3[[#This Row],[Count of Airbill Number]]</f>
        <v>7</v>
      </c>
    </row>
    <row r="16509" spans="2:13">
      <c r="B16509" t="s">
        <v>20</v>
      </c>
      <c r="C16509" t="s">
        <v>21</v>
      </c>
      <c r="D16509" t="s">
        <v>22</v>
      </c>
      <c r="E16509" t="s">
        <v>776</v>
      </c>
      <c r="F16509" t="s">
        <v>776</v>
      </c>
      <c r="G16509" t="s">
        <v>424</v>
      </c>
      <c r="H16509" t="s">
        <v>37</v>
      </c>
      <c r="I16509">
        <v>7</v>
      </c>
      <c r="J16509">
        <v>7</v>
      </c>
      <c r="K16509">
        <v>8958</v>
      </c>
      <c r="L16509" t="s">
        <v>471</v>
      </c>
      <c r="M16509" s="2">
        <f>+Table3[[#This Row],[CHW]]/Table3[[#This Row],[Count of Airbill Number]]</f>
        <v>1</v>
      </c>
    </row>
    <row r="16510" spans="2:13">
      <c r="B16510" t="s">
        <v>20</v>
      </c>
      <c r="C16510" t="s">
        <v>21</v>
      </c>
      <c r="D16510" t="s">
        <v>22</v>
      </c>
      <c r="E16510" t="s">
        <v>778</v>
      </c>
      <c r="F16510" t="s">
        <v>778</v>
      </c>
      <c r="G16510" t="s">
        <v>498</v>
      </c>
      <c r="H16510" t="s">
        <v>269</v>
      </c>
      <c r="I16510">
        <v>7</v>
      </c>
      <c r="J16510">
        <v>6</v>
      </c>
      <c r="K16510">
        <v>8959</v>
      </c>
      <c r="L16510" t="s">
        <v>471</v>
      </c>
      <c r="M16510" s="2">
        <f>+Table3[[#This Row],[CHW]]/Table3[[#This Row],[Count of Airbill Number]]</f>
        <v>1.1666666666666667</v>
      </c>
    </row>
    <row r="16511" spans="2:13">
      <c r="B16511" t="s">
        <v>20</v>
      </c>
      <c r="C16511" t="s">
        <v>21</v>
      </c>
      <c r="D16511" t="s">
        <v>22</v>
      </c>
      <c r="E16511" t="s">
        <v>776</v>
      </c>
      <c r="F16511" t="s">
        <v>776</v>
      </c>
      <c r="G16511" t="s">
        <v>88</v>
      </c>
      <c r="H16511" t="s">
        <v>66</v>
      </c>
      <c r="I16511">
        <v>7</v>
      </c>
      <c r="J16511">
        <v>1</v>
      </c>
      <c r="K16511">
        <v>8960</v>
      </c>
      <c r="L16511" t="s">
        <v>471</v>
      </c>
      <c r="M16511" s="2">
        <f>+Table3[[#This Row],[CHW]]/Table3[[#This Row],[Count of Airbill Number]]</f>
        <v>7</v>
      </c>
    </row>
    <row r="16512" spans="2:13">
      <c r="B16512" t="s">
        <v>20</v>
      </c>
      <c r="C16512" t="s">
        <v>21</v>
      </c>
      <c r="D16512" t="s">
        <v>22</v>
      </c>
      <c r="E16512" t="s">
        <v>776</v>
      </c>
      <c r="F16512" t="s">
        <v>776</v>
      </c>
      <c r="G16512" t="s">
        <v>88</v>
      </c>
      <c r="H16512" t="s">
        <v>72</v>
      </c>
      <c r="I16512">
        <v>7</v>
      </c>
      <c r="J16512">
        <v>1</v>
      </c>
      <c r="K16512">
        <v>8961</v>
      </c>
      <c r="L16512" t="s">
        <v>471</v>
      </c>
      <c r="M16512" s="2">
        <f>+Table3[[#This Row],[CHW]]/Table3[[#This Row],[Count of Airbill Number]]</f>
        <v>7</v>
      </c>
    </row>
    <row r="16513" spans="2:13">
      <c r="B16513" t="s">
        <v>20</v>
      </c>
      <c r="C16513" t="s">
        <v>21</v>
      </c>
      <c r="D16513" t="s">
        <v>22</v>
      </c>
      <c r="E16513" t="s">
        <v>776</v>
      </c>
      <c r="F16513" t="s">
        <v>776</v>
      </c>
      <c r="G16513" t="s">
        <v>59</v>
      </c>
      <c r="H16513" t="s">
        <v>63</v>
      </c>
      <c r="I16513">
        <v>7</v>
      </c>
      <c r="J16513">
        <v>1</v>
      </c>
      <c r="K16513">
        <v>8962</v>
      </c>
      <c r="L16513" t="s">
        <v>471</v>
      </c>
      <c r="M16513" s="2">
        <f>+Table3[[#This Row],[CHW]]/Table3[[#This Row],[Count of Airbill Number]]</f>
        <v>7</v>
      </c>
    </row>
    <row r="16514" spans="2:13">
      <c r="B16514" t="s">
        <v>20</v>
      </c>
      <c r="C16514" t="s">
        <v>21</v>
      </c>
      <c r="D16514" t="s">
        <v>22</v>
      </c>
      <c r="E16514" t="s">
        <v>776</v>
      </c>
      <c r="F16514" t="s">
        <v>776</v>
      </c>
      <c r="G16514" t="s">
        <v>49</v>
      </c>
      <c r="H16514" t="s">
        <v>32</v>
      </c>
      <c r="I16514">
        <v>7</v>
      </c>
      <c r="J16514">
        <v>2</v>
      </c>
      <c r="K16514">
        <v>8963</v>
      </c>
      <c r="L16514" t="s">
        <v>471</v>
      </c>
      <c r="M16514" s="2">
        <f>+Table3[[#This Row],[CHW]]/Table3[[#This Row],[Count of Airbill Number]]</f>
        <v>3.5</v>
      </c>
    </row>
    <row r="16515" spans="2:13">
      <c r="B16515" t="s">
        <v>20</v>
      </c>
      <c r="C16515" t="s">
        <v>21</v>
      </c>
      <c r="D16515" t="s">
        <v>22</v>
      </c>
      <c r="E16515" t="s">
        <v>777</v>
      </c>
      <c r="F16515" t="s">
        <v>777</v>
      </c>
      <c r="G16515" t="s">
        <v>27</v>
      </c>
      <c r="H16515" t="s">
        <v>230</v>
      </c>
      <c r="I16515">
        <v>7</v>
      </c>
      <c r="J16515">
        <v>6</v>
      </c>
      <c r="K16515">
        <v>8964</v>
      </c>
      <c r="L16515" t="s">
        <v>471</v>
      </c>
      <c r="M16515" s="2">
        <f>+Table3[[#This Row],[CHW]]/Table3[[#This Row],[Count of Airbill Number]]</f>
        <v>1.1666666666666667</v>
      </c>
    </row>
    <row r="16516" spans="2:13">
      <c r="B16516" t="s">
        <v>20</v>
      </c>
      <c r="C16516" t="s">
        <v>21</v>
      </c>
      <c r="D16516" t="s">
        <v>22</v>
      </c>
      <c r="E16516" t="s">
        <v>777</v>
      </c>
      <c r="F16516" t="s">
        <v>778</v>
      </c>
      <c r="G16516" t="s">
        <v>27</v>
      </c>
      <c r="H16516" t="s">
        <v>124</v>
      </c>
      <c r="I16516">
        <v>7</v>
      </c>
      <c r="J16516">
        <v>4</v>
      </c>
      <c r="K16516">
        <v>8965</v>
      </c>
      <c r="L16516" t="s">
        <v>471</v>
      </c>
      <c r="M16516" s="2">
        <f>+Table3[[#This Row],[CHW]]/Table3[[#This Row],[Count of Airbill Number]]</f>
        <v>1.75</v>
      </c>
    </row>
    <row r="16517" spans="2:13">
      <c r="B16517" t="s">
        <v>20</v>
      </c>
      <c r="C16517" t="s">
        <v>21</v>
      </c>
      <c r="D16517" t="s">
        <v>22</v>
      </c>
      <c r="E16517" t="s">
        <v>778</v>
      </c>
      <c r="F16517" t="s">
        <v>778</v>
      </c>
      <c r="G16517" t="s">
        <v>124</v>
      </c>
      <c r="H16517" t="s">
        <v>113</v>
      </c>
      <c r="I16517">
        <v>7</v>
      </c>
      <c r="J16517">
        <v>6</v>
      </c>
      <c r="K16517">
        <v>8966</v>
      </c>
      <c r="L16517" t="s">
        <v>471</v>
      </c>
      <c r="M16517" s="2">
        <f>+Table3[[#This Row],[CHW]]/Table3[[#This Row],[Count of Airbill Number]]</f>
        <v>1.1666666666666667</v>
      </c>
    </row>
    <row r="16518" spans="2:13">
      <c r="B16518" t="s">
        <v>20</v>
      </c>
      <c r="C16518" t="s">
        <v>21</v>
      </c>
      <c r="D16518" t="s">
        <v>36</v>
      </c>
      <c r="E16518" t="s">
        <v>777</v>
      </c>
      <c r="F16518" t="s">
        <v>778</v>
      </c>
      <c r="G16518" t="s">
        <v>38</v>
      </c>
      <c r="H16518" t="s">
        <v>112</v>
      </c>
      <c r="I16518">
        <v>7</v>
      </c>
      <c r="J16518">
        <v>7</v>
      </c>
      <c r="K16518">
        <v>8967</v>
      </c>
      <c r="L16518" t="s">
        <v>471</v>
      </c>
      <c r="M16518" s="2">
        <f>+Table3[[#This Row],[CHW]]/Table3[[#This Row],[Count of Airbill Number]]</f>
        <v>1</v>
      </c>
    </row>
    <row r="16519" spans="2:13">
      <c r="B16519" t="s">
        <v>20</v>
      </c>
      <c r="C16519" t="s">
        <v>21</v>
      </c>
      <c r="D16519" t="s">
        <v>36</v>
      </c>
      <c r="E16519" t="s">
        <v>777</v>
      </c>
      <c r="F16519" t="s">
        <v>778</v>
      </c>
      <c r="G16519" t="s">
        <v>38</v>
      </c>
      <c r="H16519" t="s">
        <v>269</v>
      </c>
      <c r="I16519">
        <v>7</v>
      </c>
      <c r="J16519">
        <v>6</v>
      </c>
      <c r="K16519">
        <v>8968</v>
      </c>
      <c r="L16519" t="s">
        <v>471</v>
      </c>
      <c r="M16519" s="2">
        <f>+Table3[[#This Row],[CHW]]/Table3[[#This Row],[Count of Airbill Number]]</f>
        <v>1.1666666666666667</v>
      </c>
    </row>
    <row r="16520" spans="2:13">
      <c r="B16520" t="s">
        <v>20</v>
      </c>
      <c r="C16520" t="s">
        <v>21</v>
      </c>
      <c r="D16520" t="s">
        <v>36</v>
      </c>
      <c r="E16520" t="s">
        <v>778</v>
      </c>
      <c r="F16520" t="s">
        <v>777</v>
      </c>
      <c r="G16520" t="s">
        <v>210</v>
      </c>
      <c r="H16520" t="s">
        <v>44</v>
      </c>
      <c r="I16520">
        <v>7</v>
      </c>
      <c r="J16520">
        <v>7</v>
      </c>
      <c r="K16520">
        <v>8969</v>
      </c>
      <c r="L16520" t="s">
        <v>471</v>
      </c>
      <c r="M16520" s="2">
        <f>+Table3[[#This Row],[CHW]]/Table3[[#This Row],[Count of Airbill Number]]</f>
        <v>1</v>
      </c>
    </row>
    <row r="16521" spans="2:13">
      <c r="B16521" t="s">
        <v>20</v>
      </c>
      <c r="C16521" t="s">
        <v>21</v>
      </c>
      <c r="D16521" t="s">
        <v>36</v>
      </c>
      <c r="E16521" t="s">
        <v>778</v>
      </c>
      <c r="F16521" t="s">
        <v>777</v>
      </c>
      <c r="G16521" t="s">
        <v>210</v>
      </c>
      <c r="H16521" t="s">
        <v>106</v>
      </c>
      <c r="I16521">
        <v>7</v>
      </c>
      <c r="J16521">
        <v>7</v>
      </c>
      <c r="K16521">
        <v>8970</v>
      </c>
      <c r="L16521" t="s">
        <v>471</v>
      </c>
      <c r="M16521" s="2">
        <f>+Table3[[#This Row],[CHW]]/Table3[[#This Row],[Count of Airbill Number]]</f>
        <v>1</v>
      </c>
    </row>
    <row r="16522" spans="2:13">
      <c r="B16522" t="s">
        <v>20</v>
      </c>
      <c r="C16522" t="s">
        <v>21</v>
      </c>
      <c r="D16522" t="s">
        <v>36</v>
      </c>
      <c r="E16522" t="s">
        <v>778</v>
      </c>
      <c r="F16522" t="s">
        <v>778</v>
      </c>
      <c r="G16522" t="s">
        <v>490</v>
      </c>
      <c r="H16522" t="s">
        <v>358</v>
      </c>
      <c r="I16522">
        <v>7</v>
      </c>
      <c r="J16522">
        <v>7</v>
      </c>
      <c r="K16522">
        <v>8971</v>
      </c>
      <c r="L16522" t="s">
        <v>471</v>
      </c>
      <c r="M16522" s="2">
        <f>+Table3[[#This Row],[CHW]]/Table3[[#This Row],[Count of Airbill Number]]</f>
        <v>1</v>
      </c>
    </row>
    <row r="16523" spans="2:13">
      <c r="B16523" t="s">
        <v>20</v>
      </c>
      <c r="C16523" t="s">
        <v>21</v>
      </c>
      <c r="D16523" t="s">
        <v>36</v>
      </c>
      <c r="E16523" t="s">
        <v>776</v>
      </c>
      <c r="F16523" t="s">
        <v>776</v>
      </c>
      <c r="G16523" t="s">
        <v>66</v>
      </c>
      <c r="H16523" t="s">
        <v>37</v>
      </c>
      <c r="I16523">
        <v>7</v>
      </c>
      <c r="J16523">
        <v>4</v>
      </c>
      <c r="K16523">
        <v>8972</v>
      </c>
      <c r="L16523" t="s">
        <v>471</v>
      </c>
      <c r="M16523" s="2">
        <f>+Table3[[#This Row],[CHW]]/Table3[[#This Row],[Count of Airbill Number]]</f>
        <v>1.75</v>
      </c>
    </row>
    <row r="16524" spans="2:13">
      <c r="B16524" t="s">
        <v>20</v>
      </c>
      <c r="C16524" t="s">
        <v>21</v>
      </c>
      <c r="D16524" t="s">
        <v>36</v>
      </c>
      <c r="E16524" t="s">
        <v>777</v>
      </c>
      <c r="F16524" t="s">
        <v>777</v>
      </c>
      <c r="G16524" t="s">
        <v>631</v>
      </c>
      <c r="H16524" t="s">
        <v>38</v>
      </c>
      <c r="I16524">
        <v>7</v>
      </c>
      <c r="J16524">
        <v>7</v>
      </c>
      <c r="K16524">
        <v>8973</v>
      </c>
      <c r="L16524" t="s">
        <v>471</v>
      </c>
      <c r="M16524" s="2">
        <f>+Table3[[#This Row],[CHW]]/Table3[[#This Row],[Count of Airbill Number]]</f>
        <v>1</v>
      </c>
    </row>
    <row r="16525" spans="2:13">
      <c r="B16525" t="s">
        <v>20</v>
      </c>
      <c r="C16525" t="s">
        <v>21</v>
      </c>
      <c r="D16525" t="s">
        <v>36</v>
      </c>
      <c r="E16525" t="s">
        <v>776</v>
      </c>
      <c r="F16525" t="s">
        <v>778</v>
      </c>
      <c r="G16525" t="s">
        <v>123</v>
      </c>
      <c r="H16525" t="s">
        <v>86</v>
      </c>
      <c r="I16525">
        <v>7</v>
      </c>
      <c r="J16525">
        <v>1</v>
      </c>
      <c r="K16525">
        <v>8974</v>
      </c>
      <c r="L16525" t="s">
        <v>471</v>
      </c>
      <c r="M16525" s="2">
        <f>+Table3[[#This Row],[CHW]]/Table3[[#This Row],[Count of Airbill Number]]</f>
        <v>7</v>
      </c>
    </row>
    <row r="16526" spans="2:13">
      <c r="B16526" t="s">
        <v>20</v>
      </c>
      <c r="C16526" t="s">
        <v>21</v>
      </c>
      <c r="D16526" t="s">
        <v>36</v>
      </c>
      <c r="E16526" t="s">
        <v>776</v>
      </c>
      <c r="F16526" t="s">
        <v>776</v>
      </c>
      <c r="G16526" t="s">
        <v>119</v>
      </c>
      <c r="H16526" t="s">
        <v>123</v>
      </c>
      <c r="I16526">
        <v>7</v>
      </c>
      <c r="J16526">
        <v>1</v>
      </c>
      <c r="K16526">
        <v>8975</v>
      </c>
      <c r="L16526" t="s">
        <v>471</v>
      </c>
      <c r="M16526" s="2">
        <f>+Table3[[#This Row],[CHW]]/Table3[[#This Row],[Count of Airbill Number]]</f>
        <v>7</v>
      </c>
    </row>
    <row r="16527" spans="2:13">
      <c r="B16527" t="s">
        <v>20</v>
      </c>
      <c r="C16527" t="s">
        <v>21</v>
      </c>
      <c r="D16527" t="s">
        <v>36</v>
      </c>
      <c r="E16527" t="s">
        <v>778</v>
      </c>
      <c r="F16527" t="s">
        <v>778</v>
      </c>
      <c r="G16527" t="s">
        <v>260</v>
      </c>
      <c r="H16527" t="s">
        <v>86</v>
      </c>
      <c r="I16527">
        <v>7</v>
      </c>
      <c r="J16527">
        <v>1</v>
      </c>
      <c r="K16527">
        <v>8976</v>
      </c>
      <c r="L16527" t="s">
        <v>471</v>
      </c>
      <c r="M16527" s="2">
        <f>+Table3[[#This Row],[CHW]]/Table3[[#This Row],[Count of Airbill Number]]</f>
        <v>7</v>
      </c>
    </row>
    <row r="16528" spans="2:13">
      <c r="B16528" t="s">
        <v>20</v>
      </c>
      <c r="C16528" t="s">
        <v>472</v>
      </c>
      <c r="D16528" t="s">
        <v>22</v>
      </c>
      <c r="E16528" t="s">
        <v>777</v>
      </c>
      <c r="F16528" t="s">
        <v>777</v>
      </c>
      <c r="G16528" t="s">
        <v>419</v>
      </c>
      <c r="H16528" t="s">
        <v>106</v>
      </c>
      <c r="I16528">
        <v>7</v>
      </c>
      <c r="J16528">
        <v>1</v>
      </c>
      <c r="K16528">
        <v>8977</v>
      </c>
      <c r="L16528" t="s">
        <v>471</v>
      </c>
      <c r="M16528" s="2">
        <f>+Table3[[#This Row],[CHW]]/Table3[[#This Row],[Count of Airbill Number]]</f>
        <v>7</v>
      </c>
    </row>
    <row r="16529" spans="2:13">
      <c r="B16529" t="s">
        <v>20</v>
      </c>
      <c r="C16529" t="s">
        <v>472</v>
      </c>
      <c r="D16529" t="s">
        <v>22</v>
      </c>
      <c r="E16529" t="s">
        <v>776</v>
      </c>
      <c r="F16529" t="s">
        <v>778</v>
      </c>
      <c r="G16529" t="s">
        <v>48</v>
      </c>
      <c r="H16529" t="s">
        <v>86</v>
      </c>
      <c r="I16529">
        <v>7</v>
      </c>
      <c r="J16529">
        <v>1</v>
      </c>
      <c r="K16529">
        <v>8978</v>
      </c>
      <c r="L16529" t="s">
        <v>471</v>
      </c>
      <c r="M16529" s="2">
        <f>+Table3[[#This Row],[CHW]]/Table3[[#This Row],[Count of Airbill Number]]</f>
        <v>7</v>
      </c>
    </row>
    <row r="16530" spans="2:13">
      <c r="B16530" t="s">
        <v>20</v>
      </c>
      <c r="C16530" t="s">
        <v>472</v>
      </c>
      <c r="D16530" t="s">
        <v>22</v>
      </c>
      <c r="E16530" t="s">
        <v>776</v>
      </c>
      <c r="F16530" t="s">
        <v>776</v>
      </c>
      <c r="G16530" t="s">
        <v>163</v>
      </c>
      <c r="H16530" t="s">
        <v>72</v>
      </c>
      <c r="I16530">
        <v>7</v>
      </c>
      <c r="J16530">
        <v>1</v>
      </c>
      <c r="K16530">
        <v>8979</v>
      </c>
      <c r="L16530" t="s">
        <v>471</v>
      </c>
      <c r="M16530" s="2">
        <f>+Table3[[#This Row],[CHW]]/Table3[[#This Row],[Count of Airbill Number]]</f>
        <v>7</v>
      </c>
    </row>
    <row r="16531" spans="2:13">
      <c r="B16531" t="s">
        <v>20</v>
      </c>
      <c r="C16531" t="s">
        <v>472</v>
      </c>
      <c r="D16531" t="s">
        <v>22</v>
      </c>
      <c r="E16531" t="s">
        <v>776</v>
      </c>
      <c r="F16531" t="s">
        <v>776</v>
      </c>
      <c r="G16531" t="s">
        <v>296</v>
      </c>
      <c r="H16531" t="s">
        <v>77</v>
      </c>
      <c r="I16531">
        <v>7</v>
      </c>
      <c r="J16531">
        <v>1</v>
      </c>
      <c r="K16531">
        <v>8980</v>
      </c>
      <c r="L16531" t="s">
        <v>471</v>
      </c>
      <c r="M16531" s="2">
        <f>+Table3[[#This Row],[CHW]]/Table3[[#This Row],[Count of Airbill Number]]</f>
        <v>7</v>
      </c>
    </row>
    <row r="16532" spans="2:13">
      <c r="B16532" t="s">
        <v>20</v>
      </c>
      <c r="C16532" t="s">
        <v>472</v>
      </c>
      <c r="D16532" t="s">
        <v>22</v>
      </c>
      <c r="E16532" t="s">
        <v>778</v>
      </c>
      <c r="F16532" t="s">
        <v>777</v>
      </c>
      <c r="G16532" t="s">
        <v>90</v>
      </c>
      <c r="H16532" t="s">
        <v>290</v>
      </c>
      <c r="I16532">
        <v>7</v>
      </c>
      <c r="J16532">
        <v>1</v>
      </c>
      <c r="K16532">
        <v>8981</v>
      </c>
      <c r="L16532" t="s">
        <v>471</v>
      </c>
      <c r="M16532" s="2">
        <f>+Table3[[#This Row],[CHW]]/Table3[[#This Row],[Count of Airbill Number]]</f>
        <v>7</v>
      </c>
    </row>
    <row r="16533" spans="2:13">
      <c r="B16533" t="s">
        <v>20</v>
      </c>
      <c r="C16533" t="s">
        <v>472</v>
      </c>
      <c r="D16533" t="s">
        <v>22</v>
      </c>
      <c r="E16533" t="s">
        <v>776</v>
      </c>
      <c r="F16533" t="s">
        <v>776</v>
      </c>
      <c r="G16533" t="s">
        <v>116</v>
      </c>
      <c r="H16533" t="s">
        <v>211</v>
      </c>
      <c r="I16533">
        <v>7</v>
      </c>
      <c r="J16533">
        <v>1</v>
      </c>
      <c r="K16533">
        <v>8982</v>
      </c>
      <c r="L16533" t="s">
        <v>471</v>
      </c>
      <c r="M16533" s="2">
        <f>+Table3[[#This Row],[CHW]]/Table3[[#This Row],[Count of Airbill Number]]</f>
        <v>7</v>
      </c>
    </row>
    <row r="16534" spans="2:13">
      <c r="B16534" t="s">
        <v>20</v>
      </c>
      <c r="C16534" t="s">
        <v>472</v>
      </c>
      <c r="D16534" t="s">
        <v>22</v>
      </c>
      <c r="E16534" t="s">
        <v>776</v>
      </c>
      <c r="F16534" t="s">
        <v>776</v>
      </c>
      <c r="G16534" t="s">
        <v>32</v>
      </c>
      <c r="H16534" t="s">
        <v>79</v>
      </c>
      <c r="I16534">
        <v>7</v>
      </c>
      <c r="J16534">
        <v>1</v>
      </c>
      <c r="K16534">
        <v>8983</v>
      </c>
      <c r="L16534" t="s">
        <v>471</v>
      </c>
      <c r="M16534" s="2">
        <f>+Table3[[#This Row],[CHW]]/Table3[[#This Row],[Count of Airbill Number]]</f>
        <v>7</v>
      </c>
    </row>
    <row r="16535" spans="2:13">
      <c r="B16535" t="s">
        <v>20</v>
      </c>
      <c r="C16535" t="s">
        <v>472</v>
      </c>
      <c r="D16535" t="s">
        <v>22</v>
      </c>
      <c r="E16535" t="s">
        <v>776</v>
      </c>
      <c r="F16535" t="s">
        <v>776</v>
      </c>
      <c r="G16535" t="s">
        <v>59</v>
      </c>
      <c r="H16535" t="s">
        <v>41</v>
      </c>
      <c r="I16535">
        <v>7</v>
      </c>
      <c r="J16535">
        <v>1</v>
      </c>
      <c r="K16535">
        <v>8984</v>
      </c>
      <c r="L16535" t="s">
        <v>471</v>
      </c>
      <c r="M16535" s="2">
        <f>+Table3[[#This Row],[CHW]]/Table3[[#This Row],[Count of Airbill Number]]</f>
        <v>7</v>
      </c>
    </row>
    <row r="16536" spans="2:13">
      <c r="B16536" t="s">
        <v>20</v>
      </c>
      <c r="C16536" t="s">
        <v>472</v>
      </c>
      <c r="D16536" t="s">
        <v>22</v>
      </c>
      <c r="E16536" t="s">
        <v>776</v>
      </c>
      <c r="F16536" t="s">
        <v>776</v>
      </c>
      <c r="G16536" t="s">
        <v>59</v>
      </c>
      <c r="H16536" t="s">
        <v>24</v>
      </c>
      <c r="I16536">
        <v>7</v>
      </c>
      <c r="J16536">
        <v>2</v>
      </c>
      <c r="K16536">
        <v>8985</v>
      </c>
      <c r="L16536" t="s">
        <v>471</v>
      </c>
      <c r="M16536" s="2">
        <f>+Table3[[#This Row],[CHW]]/Table3[[#This Row],[Count of Airbill Number]]</f>
        <v>3.5</v>
      </c>
    </row>
    <row r="16537" spans="2:13">
      <c r="B16537" t="s">
        <v>20</v>
      </c>
      <c r="C16537" t="s">
        <v>472</v>
      </c>
      <c r="D16537" t="s">
        <v>22</v>
      </c>
      <c r="E16537" t="s">
        <v>776</v>
      </c>
      <c r="F16537" t="s">
        <v>776</v>
      </c>
      <c r="G16537" t="s">
        <v>49</v>
      </c>
      <c r="H16537" t="s">
        <v>170</v>
      </c>
      <c r="I16537">
        <v>7</v>
      </c>
      <c r="J16537">
        <v>1</v>
      </c>
      <c r="K16537">
        <v>8986</v>
      </c>
      <c r="L16537" t="s">
        <v>471</v>
      </c>
      <c r="M16537" s="2">
        <f>+Table3[[#This Row],[CHW]]/Table3[[#This Row],[Count of Airbill Number]]</f>
        <v>7</v>
      </c>
    </row>
    <row r="16538" spans="2:13">
      <c r="B16538" t="s">
        <v>20</v>
      </c>
      <c r="C16538" t="s">
        <v>472</v>
      </c>
      <c r="D16538" t="s">
        <v>22</v>
      </c>
      <c r="E16538" t="s">
        <v>778</v>
      </c>
      <c r="F16538" t="s">
        <v>778</v>
      </c>
      <c r="G16538" t="s">
        <v>547</v>
      </c>
      <c r="H16538" t="s">
        <v>135</v>
      </c>
      <c r="I16538">
        <v>7</v>
      </c>
      <c r="J16538">
        <v>2</v>
      </c>
      <c r="K16538">
        <v>8987</v>
      </c>
      <c r="L16538" t="s">
        <v>471</v>
      </c>
      <c r="M16538" s="2">
        <f>+Table3[[#This Row],[CHW]]/Table3[[#This Row],[Count of Airbill Number]]</f>
        <v>3.5</v>
      </c>
    </row>
    <row r="16539" spans="2:13">
      <c r="B16539" t="s">
        <v>20</v>
      </c>
      <c r="C16539" t="s">
        <v>472</v>
      </c>
      <c r="D16539" t="s">
        <v>22</v>
      </c>
      <c r="E16539" t="s">
        <v>778</v>
      </c>
      <c r="F16539" t="s">
        <v>778</v>
      </c>
      <c r="G16539" t="s">
        <v>588</v>
      </c>
      <c r="H16539" t="s">
        <v>269</v>
      </c>
      <c r="I16539">
        <v>7</v>
      </c>
      <c r="J16539">
        <v>1</v>
      </c>
      <c r="K16539">
        <v>8988</v>
      </c>
      <c r="L16539" t="s">
        <v>471</v>
      </c>
      <c r="M16539" s="2">
        <f>+Table3[[#This Row],[CHW]]/Table3[[#This Row],[Count of Airbill Number]]</f>
        <v>7</v>
      </c>
    </row>
    <row r="16540" spans="2:13">
      <c r="B16540" t="s">
        <v>20</v>
      </c>
      <c r="C16540" t="s">
        <v>472</v>
      </c>
      <c r="D16540" t="s">
        <v>22</v>
      </c>
      <c r="E16540" t="s">
        <v>778</v>
      </c>
      <c r="F16540" t="s">
        <v>778</v>
      </c>
      <c r="G16540" t="s">
        <v>99</v>
      </c>
      <c r="H16540" t="s">
        <v>260</v>
      </c>
      <c r="I16540">
        <v>7</v>
      </c>
      <c r="J16540">
        <v>1</v>
      </c>
      <c r="K16540">
        <v>8989</v>
      </c>
      <c r="L16540" t="s">
        <v>471</v>
      </c>
      <c r="M16540" s="2">
        <f>+Table3[[#This Row],[CHW]]/Table3[[#This Row],[Count of Airbill Number]]</f>
        <v>7</v>
      </c>
    </row>
    <row r="16541" spans="2:13">
      <c r="B16541" t="s">
        <v>20</v>
      </c>
      <c r="C16541" t="s">
        <v>472</v>
      </c>
      <c r="D16541" t="s">
        <v>22</v>
      </c>
      <c r="E16541" t="s">
        <v>776</v>
      </c>
      <c r="F16541" t="s">
        <v>776</v>
      </c>
      <c r="G16541" t="s">
        <v>312</v>
      </c>
      <c r="H16541" t="s">
        <v>57</v>
      </c>
      <c r="I16541">
        <v>7</v>
      </c>
      <c r="J16541">
        <v>1</v>
      </c>
      <c r="K16541">
        <v>8990</v>
      </c>
      <c r="L16541" t="s">
        <v>471</v>
      </c>
      <c r="M16541" s="2">
        <f>+Table3[[#This Row],[CHW]]/Table3[[#This Row],[Count of Airbill Number]]</f>
        <v>7</v>
      </c>
    </row>
    <row r="16542" spans="2:13">
      <c r="B16542" t="s">
        <v>20</v>
      </c>
      <c r="C16542" t="s">
        <v>472</v>
      </c>
      <c r="D16542" t="s">
        <v>22</v>
      </c>
      <c r="E16542" t="s">
        <v>776</v>
      </c>
      <c r="F16542" t="s">
        <v>776</v>
      </c>
      <c r="G16542" t="s">
        <v>216</v>
      </c>
      <c r="H16542" t="s">
        <v>57</v>
      </c>
      <c r="I16542">
        <v>7</v>
      </c>
      <c r="J16542">
        <v>1</v>
      </c>
      <c r="K16542">
        <v>8991</v>
      </c>
      <c r="L16542" t="s">
        <v>471</v>
      </c>
      <c r="M16542" s="2">
        <f>+Table3[[#This Row],[CHW]]/Table3[[#This Row],[Count of Airbill Number]]</f>
        <v>7</v>
      </c>
    </row>
    <row r="16543" spans="2:13">
      <c r="B16543" t="s">
        <v>20</v>
      </c>
      <c r="C16543" t="s">
        <v>472</v>
      </c>
      <c r="D16543" t="s">
        <v>36</v>
      </c>
      <c r="E16543" t="s">
        <v>778</v>
      </c>
      <c r="F16543" t="s">
        <v>778</v>
      </c>
      <c r="G16543" t="s">
        <v>233</v>
      </c>
      <c r="H16543" t="s">
        <v>86</v>
      </c>
      <c r="I16543">
        <v>7</v>
      </c>
      <c r="J16543">
        <v>1</v>
      </c>
      <c r="K16543">
        <v>8992</v>
      </c>
      <c r="L16543" t="s">
        <v>471</v>
      </c>
      <c r="M16543" s="2">
        <f>+Table3[[#This Row],[CHW]]/Table3[[#This Row],[Count of Airbill Number]]</f>
        <v>7</v>
      </c>
    </row>
    <row r="16544" spans="2:13">
      <c r="B16544" t="s">
        <v>20</v>
      </c>
      <c r="C16544" t="s">
        <v>472</v>
      </c>
      <c r="D16544" t="s">
        <v>36</v>
      </c>
      <c r="E16544" t="s">
        <v>778</v>
      </c>
      <c r="F16544" t="s">
        <v>778</v>
      </c>
      <c r="G16544" t="s">
        <v>282</v>
      </c>
      <c r="H16544" t="s">
        <v>112</v>
      </c>
      <c r="I16544">
        <v>7</v>
      </c>
      <c r="J16544">
        <v>1</v>
      </c>
      <c r="K16544">
        <v>8993</v>
      </c>
      <c r="L16544" t="s">
        <v>471</v>
      </c>
      <c r="M16544" s="2">
        <f>+Table3[[#This Row],[CHW]]/Table3[[#This Row],[Count of Airbill Number]]</f>
        <v>7</v>
      </c>
    </row>
    <row r="16545" spans="2:13">
      <c r="B16545" t="s">
        <v>20</v>
      </c>
      <c r="C16545" t="s">
        <v>472</v>
      </c>
      <c r="D16545" t="s">
        <v>36</v>
      </c>
      <c r="E16545" t="s">
        <v>777</v>
      </c>
      <c r="F16545" t="s">
        <v>777</v>
      </c>
      <c r="G16545" t="s">
        <v>290</v>
      </c>
      <c r="H16545" t="s">
        <v>27</v>
      </c>
      <c r="I16545">
        <v>7</v>
      </c>
      <c r="J16545">
        <v>1</v>
      </c>
      <c r="K16545">
        <v>8994</v>
      </c>
      <c r="L16545" t="s">
        <v>471</v>
      </c>
      <c r="M16545" s="2">
        <f>+Table3[[#This Row],[CHW]]/Table3[[#This Row],[Count of Airbill Number]]</f>
        <v>7</v>
      </c>
    </row>
    <row r="16546" spans="2:13">
      <c r="B16546" t="s">
        <v>20</v>
      </c>
      <c r="C16546" t="s">
        <v>472</v>
      </c>
      <c r="D16546" t="s">
        <v>36</v>
      </c>
      <c r="E16546" t="s">
        <v>778</v>
      </c>
      <c r="F16546" t="s">
        <v>778</v>
      </c>
      <c r="G16546" t="s">
        <v>450</v>
      </c>
      <c r="H16546" t="s">
        <v>86</v>
      </c>
      <c r="I16546">
        <v>7</v>
      </c>
      <c r="J16546">
        <v>1</v>
      </c>
      <c r="K16546">
        <v>8995</v>
      </c>
      <c r="L16546" t="s">
        <v>471</v>
      </c>
      <c r="M16546" s="2">
        <f>+Table3[[#This Row],[CHW]]/Table3[[#This Row],[Count of Airbill Number]]</f>
        <v>7</v>
      </c>
    </row>
    <row r="16547" spans="2:13">
      <c r="B16547" t="s">
        <v>20</v>
      </c>
      <c r="C16547" t="s">
        <v>472</v>
      </c>
      <c r="D16547" t="s">
        <v>36</v>
      </c>
      <c r="E16547" t="s">
        <v>778</v>
      </c>
      <c r="F16547" t="s">
        <v>776</v>
      </c>
      <c r="G16547" t="s">
        <v>291</v>
      </c>
      <c r="H16547" t="s">
        <v>49</v>
      </c>
      <c r="I16547">
        <v>7</v>
      </c>
      <c r="J16547">
        <v>1</v>
      </c>
      <c r="K16547">
        <v>8996</v>
      </c>
      <c r="L16547" t="s">
        <v>471</v>
      </c>
      <c r="M16547" s="2">
        <f>+Table3[[#This Row],[CHW]]/Table3[[#This Row],[Count of Airbill Number]]</f>
        <v>7</v>
      </c>
    </row>
    <row r="16548" spans="2:13">
      <c r="B16548" t="s">
        <v>20</v>
      </c>
      <c r="C16548" t="s">
        <v>472</v>
      </c>
      <c r="D16548" t="s">
        <v>36</v>
      </c>
      <c r="E16548" t="s">
        <v>778</v>
      </c>
      <c r="F16548" t="s">
        <v>778</v>
      </c>
      <c r="G16548" t="s">
        <v>498</v>
      </c>
      <c r="H16548" t="s">
        <v>150</v>
      </c>
      <c r="I16548">
        <v>7</v>
      </c>
      <c r="J16548">
        <v>1</v>
      </c>
      <c r="K16548">
        <v>8997</v>
      </c>
      <c r="L16548" t="s">
        <v>471</v>
      </c>
      <c r="M16548" s="2">
        <f>+Table3[[#This Row],[CHW]]/Table3[[#This Row],[Count of Airbill Number]]</f>
        <v>7</v>
      </c>
    </row>
    <row r="16549" spans="2:13">
      <c r="B16549" t="s">
        <v>20</v>
      </c>
      <c r="C16549" t="s">
        <v>472</v>
      </c>
      <c r="D16549" t="s">
        <v>36</v>
      </c>
      <c r="E16549" t="s">
        <v>776</v>
      </c>
      <c r="F16549" t="s">
        <v>776</v>
      </c>
      <c r="G16549" t="s">
        <v>49</v>
      </c>
      <c r="H16549" t="s">
        <v>83</v>
      </c>
      <c r="I16549">
        <v>7</v>
      </c>
      <c r="J16549">
        <v>1</v>
      </c>
      <c r="K16549">
        <v>8998</v>
      </c>
      <c r="L16549" t="s">
        <v>471</v>
      </c>
      <c r="M16549" s="2">
        <f>+Table3[[#This Row],[CHW]]/Table3[[#This Row],[Count of Airbill Number]]</f>
        <v>7</v>
      </c>
    </row>
    <row r="16550" spans="2:13">
      <c r="B16550" t="s">
        <v>35</v>
      </c>
      <c r="C16550" t="s">
        <v>472</v>
      </c>
      <c r="D16550" t="s">
        <v>36</v>
      </c>
      <c r="E16550" t="s">
        <v>776</v>
      </c>
      <c r="F16550" t="s">
        <v>776</v>
      </c>
      <c r="G16550" t="s">
        <v>85</v>
      </c>
      <c r="H16550" t="s">
        <v>84</v>
      </c>
      <c r="I16550">
        <v>6.9</v>
      </c>
      <c r="J16550">
        <v>2</v>
      </c>
      <c r="K16550">
        <v>8999</v>
      </c>
      <c r="L16550" t="s">
        <v>471</v>
      </c>
      <c r="M16550" s="2">
        <f>+Table3[[#This Row],[CHW]]/Table3[[#This Row],[Count of Airbill Number]]</f>
        <v>3.45</v>
      </c>
    </row>
    <row r="16551" spans="2:13">
      <c r="B16551" t="s">
        <v>20</v>
      </c>
      <c r="C16551" t="s">
        <v>21</v>
      </c>
      <c r="D16551" t="s">
        <v>22</v>
      </c>
      <c r="E16551" t="s">
        <v>777</v>
      </c>
      <c r="F16551" t="s">
        <v>777</v>
      </c>
      <c r="G16551" t="s">
        <v>290</v>
      </c>
      <c r="H16551" t="s">
        <v>743</v>
      </c>
      <c r="I16551">
        <v>6.9</v>
      </c>
      <c r="J16551">
        <v>1</v>
      </c>
      <c r="K16551">
        <v>9000</v>
      </c>
      <c r="L16551" t="s">
        <v>471</v>
      </c>
      <c r="M16551" s="2">
        <f>+Table3[[#This Row],[CHW]]/Table3[[#This Row],[Count of Airbill Number]]</f>
        <v>6.9</v>
      </c>
    </row>
    <row r="16552" spans="2:13">
      <c r="B16552" t="s">
        <v>20</v>
      </c>
      <c r="C16552" t="s">
        <v>21</v>
      </c>
      <c r="D16552" t="s">
        <v>22</v>
      </c>
      <c r="E16552" t="s">
        <v>777</v>
      </c>
      <c r="F16552" t="s">
        <v>777</v>
      </c>
      <c r="G16552" t="s">
        <v>290</v>
      </c>
      <c r="H16552" t="s">
        <v>551</v>
      </c>
      <c r="I16552">
        <v>6.9</v>
      </c>
      <c r="J16552">
        <v>1</v>
      </c>
      <c r="K16552">
        <v>9001</v>
      </c>
      <c r="L16552" t="s">
        <v>471</v>
      </c>
      <c r="M16552" s="2">
        <f>+Table3[[#This Row],[CHW]]/Table3[[#This Row],[Count of Airbill Number]]</f>
        <v>6.9</v>
      </c>
    </row>
    <row r="16553" spans="2:13">
      <c r="B16553" t="s">
        <v>20</v>
      </c>
      <c r="C16553" t="s">
        <v>21</v>
      </c>
      <c r="D16553" t="s">
        <v>22</v>
      </c>
      <c r="E16553" t="s">
        <v>778</v>
      </c>
      <c r="F16553" t="s">
        <v>776</v>
      </c>
      <c r="G16553" t="s">
        <v>124</v>
      </c>
      <c r="H16553" t="s">
        <v>49</v>
      </c>
      <c r="I16553">
        <v>6.8343220000000002</v>
      </c>
      <c r="J16553">
        <v>1</v>
      </c>
      <c r="K16553">
        <v>9002</v>
      </c>
      <c r="L16553" t="s">
        <v>471</v>
      </c>
      <c r="M16553" s="2">
        <f>+Table3[[#This Row],[CHW]]/Table3[[#This Row],[Count of Airbill Number]]</f>
        <v>6.8343220000000002</v>
      </c>
    </row>
    <row r="16554" spans="2:13">
      <c r="B16554" t="s">
        <v>20</v>
      </c>
      <c r="C16554" t="s">
        <v>21</v>
      </c>
      <c r="D16554" t="s">
        <v>22</v>
      </c>
      <c r="E16554" t="s">
        <v>777</v>
      </c>
      <c r="F16554" t="s">
        <v>777</v>
      </c>
      <c r="G16554" t="s">
        <v>290</v>
      </c>
      <c r="H16554" t="s">
        <v>542</v>
      </c>
      <c r="I16554">
        <v>6.8</v>
      </c>
      <c r="J16554">
        <v>2</v>
      </c>
      <c r="K16554">
        <v>9003</v>
      </c>
      <c r="L16554" t="s">
        <v>471</v>
      </c>
      <c r="M16554" s="2">
        <f>+Table3[[#This Row],[CHW]]/Table3[[#This Row],[Count of Airbill Number]]</f>
        <v>3.4</v>
      </c>
    </row>
    <row r="16555" spans="2:13">
      <c r="B16555" t="s">
        <v>20</v>
      </c>
      <c r="C16555" t="s">
        <v>21</v>
      </c>
      <c r="D16555" t="s">
        <v>22</v>
      </c>
      <c r="E16555" t="s">
        <v>778</v>
      </c>
      <c r="F16555" t="s">
        <v>778</v>
      </c>
      <c r="G16555" t="s">
        <v>250</v>
      </c>
      <c r="H16555" t="s">
        <v>306</v>
      </c>
      <c r="I16555">
        <v>6.7799999999999994</v>
      </c>
      <c r="J16555">
        <v>15</v>
      </c>
      <c r="K16555">
        <v>9004</v>
      </c>
      <c r="L16555" t="s">
        <v>471</v>
      </c>
      <c r="M16555" s="2">
        <f>+Table3[[#This Row],[CHW]]/Table3[[#This Row],[Count of Airbill Number]]</f>
        <v>0.45199999999999996</v>
      </c>
    </row>
    <row r="16556" spans="2:13">
      <c r="B16556" t="s">
        <v>20</v>
      </c>
      <c r="C16556" t="s">
        <v>21</v>
      </c>
      <c r="D16556" t="s">
        <v>22</v>
      </c>
      <c r="E16556" t="s">
        <v>776</v>
      </c>
      <c r="F16556" t="s">
        <v>778</v>
      </c>
      <c r="G16556" t="s">
        <v>85</v>
      </c>
      <c r="H16556" t="s">
        <v>248</v>
      </c>
      <c r="I16556">
        <v>6.74</v>
      </c>
      <c r="J16556">
        <v>1</v>
      </c>
      <c r="K16556">
        <v>9005</v>
      </c>
      <c r="L16556" t="s">
        <v>471</v>
      </c>
      <c r="M16556" s="2">
        <f>+Table3[[#This Row],[CHW]]/Table3[[#This Row],[Count of Airbill Number]]</f>
        <v>6.74</v>
      </c>
    </row>
    <row r="16557" spans="2:13">
      <c r="B16557" t="s">
        <v>20</v>
      </c>
      <c r="C16557" t="s">
        <v>21</v>
      </c>
      <c r="D16557" t="s">
        <v>22</v>
      </c>
      <c r="E16557" t="s">
        <v>776</v>
      </c>
      <c r="F16557" t="s">
        <v>776</v>
      </c>
      <c r="G16557" t="s">
        <v>130</v>
      </c>
      <c r="H16557" t="s">
        <v>49</v>
      </c>
      <c r="I16557">
        <v>6.6138599999999999</v>
      </c>
      <c r="J16557">
        <v>1</v>
      </c>
      <c r="K16557">
        <v>9006</v>
      </c>
      <c r="L16557" t="s">
        <v>471</v>
      </c>
      <c r="M16557" s="2">
        <f>+Table3[[#This Row],[CHW]]/Table3[[#This Row],[Count of Airbill Number]]</f>
        <v>6.6138599999999999</v>
      </c>
    </row>
    <row r="16558" spans="2:13">
      <c r="B16558" t="s">
        <v>20</v>
      </c>
      <c r="C16558" t="s">
        <v>21</v>
      </c>
      <c r="D16558" t="s">
        <v>22</v>
      </c>
      <c r="E16558" t="s">
        <v>776</v>
      </c>
      <c r="F16558" t="s">
        <v>776</v>
      </c>
      <c r="G16558" t="s">
        <v>32</v>
      </c>
      <c r="H16558" t="s">
        <v>49</v>
      </c>
      <c r="I16558">
        <v>6.6138599999999999</v>
      </c>
      <c r="J16558">
        <v>1</v>
      </c>
      <c r="K16558">
        <v>9007</v>
      </c>
      <c r="L16558" t="s">
        <v>471</v>
      </c>
      <c r="M16558" s="2">
        <f>+Table3[[#This Row],[CHW]]/Table3[[#This Row],[Count of Airbill Number]]</f>
        <v>6.6138599999999999</v>
      </c>
    </row>
    <row r="16559" spans="2:13">
      <c r="B16559" t="s">
        <v>20</v>
      </c>
      <c r="C16559" t="s">
        <v>21</v>
      </c>
      <c r="D16559" t="s">
        <v>22</v>
      </c>
      <c r="E16559" t="s">
        <v>776</v>
      </c>
      <c r="F16559" t="s">
        <v>776</v>
      </c>
      <c r="G16559" t="s">
        <v>177</v>
      </c>
      <c r="H16559" t="s">
        <v>85</v>
      </c>
      <c r="I16559">
        <v>6.6138599999999999</v>
      </c>
      <c r="J16559">
        <v>1</v>
      </c>
      <c r="K16559">
        <v>9008</v>
      </c>
      <c r="L16559" t="s">
        <v>471</v>
      </c>
      <c r="M16559" s="2">
        <f>+Table3[[#This Row],[CHW]]/Table3[[#This Row],[Count of Airbill Number]]</f>
        <v>6.6138599999999999</v>
      </c>
    </row>
    <row r="16560" spans="2:13">
      <c r="B16560" t="s">
        <v>20</v>
      </c>
      <c r="C16560" t="s">
        <v>472</v>
      </c>
      <c r="D16560" t="s">
        <v>22</v>
      </c>
      <c r="E16560" t="s">
        <v>776</v>
      </c>
      <c r="F16560" t="s">
        <v>776</v>
      </c>
      <c r="G16560" t="s">
        <v>42</v>
      </c>
      <c r="H16560" t="s">
        <v>49</v>
      </c>
      <c r="I16560">
        <v>6.6138599999999999</v>
      </c>
      <c r="J16560">
        <v>1</v>
      </c>
      <c r="K16560">
        <v>9009</v>
      </c>
      <c r="L16560" t="s">
        <v>471</v>
      </c>
      <c r="M16560" s="2">
        <f>+Table3[[#This Row],[CHW]]/Table3[[#This Row],[Count of Airbill Number]]</f>
        <v>6.6138599999999999</v>
      </c>
    </row>
    <row r="16561" spans="2:13">
      <c r="B16561" t="s">
        <v>20</v>
      </c>
      <c r="C16561" t="s">
        <v>472</v>
      </c>
      <c r="D16561" t="s">
        <v>22</v>
      </c>
      <c r="E16561" t="s">
        <v>776</v>
      </c>
      <c r="F16561" t="s">
        <v>776</v>
      </c>
      <c r="G16561" t="s">
        <v>217</v>
      </c>
      <c r="H16561" t="s">
        <v>49</v>
      </c>
      <c r="I16561">
        <v>6.6138599999999999</v>
      </c>
      <c r="J16561">
        <v>1</v>
      </c>
      <c r="K16561">
        <v>9010</v>
      </c>
      <c r="L16561" t="s">
        <v>471</v>
      </c>
      <c r="M16561" s="2">
        <f>+Table3[[#This Row],[CHW]]/Table3[[#This Row],[Count of Airbill Number]]</f>
        <v>6.6138599999999999</v>
      </c>
    </row>
    <row r="16562" spans="2:13">
      <c r="B16562" t="s">
        <v>20</v>
      </c>
      <c r="C16562" t="s">
        <v>472</v>
      </c>
      <c r="D16562" t="s">
        <v>22</v>
      </c>
      <c r="E16562" t="s">
        <v>776</v>
      </c>
      <c r="F16562" t="s">
        <v>776</v>
      </c>
      <c r="G16562" t="s">
        <v>92</v>
      </c>
      <c r="H16562" t="s">
        <v>49</v>
      </c>
      <c r="I16562">
        <v>6.6138599999999999</v>
      </c>
      <c r="J16562">
        <v>1</v>
      </c>
      <c r="K16562">
        <v>9011</v>
      </c>
      <c r="L16562" t="s">
        <v>471</v>
      </c>
      <c r="M16562" s="2">
        <f>+Table3[[#This Row],[CHW]]/Table3[[#This Row],[Count of Airbill Number]]</f>
        <v>6.6138599999999999</v>
      </c>
    </row>
    <row r="16563" spans="2:13">
      <c r="B16563" t="s">
        <v>20</v>
      </c>
      <c r="C16563" t="s">
        <v>21</v>
      </c>
      <c r="D16563" t="s">
        <v>22</v>
      </c>
      <c r="E16563" t="s">
        <v>776</v>
      </c>
      <c r="F16563" t="s">
        <v>776</v>
      </c>
      <c r="G16563" t="s">
        <v>66</v>
      </c>
      <c r="H16563" t="s">
        <v>175</v>
      </c>
      <c r="I16563">
        <v>6.59</v>
      </c>
      <c r="J16563">
        <v>7</v>
      </c>
      <c r="K16563">
        <v>9012</v>
      </c>
      <c r="L16563" t="s">
        <v>471</v>
      </c>
      <c r="M16563" s="2">
        <f>+Table3[[#This Row],[CHW]]/Table3[[#This Row],[Count of Airbill Number]]</f>
        <v>0.94142857142857139</v>
      </c>
    </row>
    <row r="16564" spans="2:13">
      <c r="B16564" t="s">
        <v>35</v>
      </c>
      <c r="C16564" t="s">
        <v>21</v>
      </c>
      <c r="D16564" t="s">
        <v>36</v>
      </c>
      <c r="E16564" t="s">
        <v>776</v>
      </c>
      <c r="F16564" t="s">
        <v>776</v>
      </c>
      <c r="G16564" t="s">
        <v>37</v>
      </c>
      <c r="H16564" t="s">
        <v>107</v>
      </c>
      <c r="I16564">
        <v>6.5</v>
      </c>
      <c r="J16564">
        <v>2</v>
      </c>
      <c r="K16564">
        <v>9013</v>
      </c>
      <c r="L16564" t="s">
        <v>471</v>
      </c>
      <c r="M16564" s="2">
        <f>+Table3[[#This Row],[CHW]]/Table3[[#This Row],[Count of Airbill Number]]</f>
        <v>3.25</v>
      </c>
    </row>
    <row r="16565" spans="2:13">
      <c r="B16565" t="s">
        <v>20</v>
      </c>
      <c r="C16565" t="s">
        <v>21</v>
      </c>
      <c r="D16565" t="s">
        <v>22</v>
      </c>
      <c r="E16565" t="s">
        <v>778</v>
      </c>
      <c r="F16565" t="s">
        <v>778</v>
      </c>
      <c r="G16565" t="s">
        <v>304</v>
      </c>
      <c r="H16565" t="s">
        <v>150</v>
      </c>
      <c r="I16565">
        <v>6.5</v>
      </c>
      <c r="J16565">
        <v>5</v>
      </c>
      <c r="K16565">
        <v>9014</v>
      </c>
      <c r="L16565" t="s">
        <v>471</v>
      </c>
      <c r="M16565" s="2">
        <f>+Table3[[#This Row],[CHW]]/Table3[[#This Row],[Count of Airbill Number]]</f>
        <v>1.3</v>
      </c>
    </row>
    <row r="16566" spans="2:13">
      <c r="B16566" t="s">
        <v>20</v>
      </c>
      <c r="C16566" t="s">
        <v>21</v>
      </c>
      <c r="D16566" t="s">
        <v>22</v>
      </c>
      <c r="E16566" t="s">
        <v>778</v>
      </c>
      <c r="F16566" t="s">
        <v>778</v>
      </c>
      <c r="G16566" t="s">
        <v>153</v>
      </c>
      <c r="H16566" t="s">
        <v>150</v>
      </c>
      <c r="I16566">
        <v>6.5</v>
      </c>
      <c r="J16566">
        <v>2</v>
      </c>
      <c r="K16566">
        <v>9015</v>
      </c>
      <c r="L16566" t="s">
        <v>471</v>
      </c>
      <c r="M16566" s="2">
        <f>+Table3[[#This Row],[CHW]]/Table3[[#This Row],[Count of Airbill Number]]</f>
        <v>3.25</v>
      </c>
    </row>
    <row r="16567" spans="2:13">
      <c r="B16567" t="s">
        <v>20</v>
      </c>
      <c r="C16567" t="s">
        <v>21</v>
      </c>
      <c r="D16567" t="s">
        <v>22</v>
      </c>
      <c r="E16567" t="s">
        <v>777</v>
      </c>
      <c r="F16567" t="s">
        <v>776</v>
      </c>
      <c r="G16567" t="s">
        <v>154</v>
      </c>
      <c r="H16567" t="s">
        <v>37</v>
      </c>
      <c r="I16567">
        <v>6.5</v>
      </c>
      <c r="J16567">
        <v>2</v>
      </c>
      <c r="K16567">
        <v>9016</v>
      </c>
      <c r="L16567" t="s">
        <v>471</v>
      </c>
      <c r="M16567" s="2">
        <f>+Table3[[#This Row],[CHW]]/Table3[[#This Row],[Count of Airbill Number]]</f>
        <v>3.25</v>
      </c>
    </row>
    <row r="16568" spans="2:13">
      <c r="B16568" t="s">
        <v>20</v>
      </c>
      <c r="C16568" t="s">
        <v>21</v>
      </c>
      <c r="D16568" t="s">
        <v>22</v>
      </c>
      <c r="E16568" t="s">
        <v>778</v>
      </c>
      <c r="F16568" t="s">
        <v>778</v>
      </c>
      <c r="G16568" t="s">
        <v>634</v>
      </c>
      <c r="H16568" t="s">
        <v>635</v>
      </c>
      <c r="I16568">
        <v>6.5</v>
      </c>
      <c r="J16568">
        <v>4</v>
      </c>
      <c r="K16568">
        <v>9017</v>
      </c>
      <c r="L16568" t="s">
        <v>471</v>
      </c>
      <c r="M16568" s="2">
        <f>+Table3[[#This Row],[CHW]]/Table3[[#This Row],[Count of Airbill Number]]</f>
        <v>1.625</v>
      </c>
    </row>
    <row r="16569" spans="2:13">
      <c r="B16569" t="s">
        <v>20</v>
      </c>
      <c r="C16569" t="s">
        <v>21</v>
      </c>
      <c r="D16569" t="s">
        <v>22</v>
      </c>
      <c r="E16569" t="s">
        <v>776</v>
      </c>
      <c r="F16569" t="s">
        <v>776</v>
      </c>
      <c r="G16569" t="s">
        <v>85</v>
      </c>
      <c r="H16569" t="s">
        <v>88</v>
      </c>
      <c r="I16569">
        <v>6.4092400000000005</v>
      </c>
      <c r="J16569">
        <v>4</v>
      </c>
      <c r="K16569">
        <v>9018</v>
      </c>
      <c r="L16569" t="s">
        <v>471</v>
      </c>
      <c r="M16569" s="2">
        <f>+Table3[[#This Row],[CHW]]/Table3[[#This Row],[Count of Airbill Number]]</f>
        <v>1.6023100000000001</v>
      </c>
    </row>
    <row r="16570" spans="2:13">
      <c r="B16570" t="s">
        <v>35</v>
      </c>
      <c r="C16570" t="s">
        <v>21</v>
      </c>
      <c r="D16570" t="s">
        <v>36</v>
      </c>
      <c r="E16570" t="s">
        <v>776</v>
      </c>
      <c r="F16570" t="s">
        <v>776</v>
      </c>
      <c r="G16570" t="s">
        <v>37</v>
      </c>
      <c r="H16570" t="s">
        <v>74</v>
      </c>
      <c r="I16570">
        <v>6.4</v>
      </c>
      <c r="J16570">
        <v>1</v>
      </c>
      <c r="K16570">
        <v>9019</v>
      </c>
      <c r="L16570" t="s">
        <v>471</v>
      </c>
      <c r="M16570" s="2">
        <f>+Table3[[#This Row],[CHW]]/Table3[[#This Row],[Count of Airbill Number]]</f>
        <v>6.4</v>
      </c>
    </row>
    <row r="16571" spans="2:13">
      <c r="B16571" t="s">
        <v>20</v>
      </c>
      <c r="C16571" t="s">
        <v>472</v>
      </c>
      <c r="D16571" t="s">
        <v>22</v>
      </c>
      <c r="E16571" t="s">
        <v>778</v>
      </c>
      <c r="F16571" t="s">
        <v>778</v>
      </c>
      <c r="G16571" t="s">
        <v>731</v>
      </c>
      <c r="H16571" t="s">
        <v>113</v>
      </c>
      <c r="I16571">
        <v>6.35</v>
      </c>
      <c r="J16571">
        <v>1</v>
      </c>
      <c r="K16571">
        <v>9020</v>
      </c>
      <c r="L16571" t="s">
        <v>471</v>
      </c>
      <c r="M16571" s="2">
        <f>+Table3[[#This Row],[CHW]]/Table3[[#This Row],[Count of Airbill Number]]</f>
        <v>6.35</v>
      </c>
    </row>
    <row r="16572" spans="2:13">
      <c r="B16572" t="s">
        <v>20</v>
      </c>
      <c r="C16572" t="s">
        <v>472</v>
      </c>
      <c r="D16572" t="s">
        <v>22</v>
      </c>
      <c r="E16572" t="s">
        <v>778</v>
      </c>
      <c r="F16572" t="s">
        <v>778</v>
      </c>
      <c r="G16572" t="s">
        <v>267</v>
      </c>
      <c r="H16572" t="s">
        <v>113</v>
      </c>
      <c r="I16572">
        <v>6.35</v>
      </c>
      <c r="J16572">
        <v>1</v>
      </c>
      <c r="K16572">
        <v>9021</v>
      </c>
      <c r="L16572" t="s">
        <v>471</v>
      </c>
      <c r="M16572" s="2">
        <f>+Table3[[#This Row],[CHW]]/Table3[[#This Row],[Count of Airbill Number]]</f>
        <v>6.35</v>
      </c>
    </row>
    <row r="16573" spans="2:13">
      <c r="B16573" t="s">
        <v>20</v>
      </c>
      <c r="C16573" t="s">
        <v>472</v>
      </c>
      <c r="D16573" t="s">
        <v>22</v>
      </c>
      <c r="E16573" t="s">
        <v>778</v>
      </c>
      <c r="F16573" t="s">
        <v>778</v>
      </c>
      <c r="G16573" t="s">
        <v>425</v>
      </c>
      <c r="H16573" t="s">
        <v>113</v>
      </c>
      <c r="I16573">
        <v>6.35</v>
      </c>
      <c r="J16573">
        <v>1</v>
      </c>
      <c r="K16573">
        <v>9022</v>
      </c>
      <c r="L16573" t="s">
        <v>471</v>
      </c>
      <c r="M16573" s="2">
        <f>+Table3[[#This Row],[CHW]]/Table3[[#This Row],[Count of Airbill Number]]</f>
        <v>6.35</v>
      </c>
    </row>
    <row r="16574" spans="2:13">
      <c r="B16574" t="s">
        <v>20</v>
      </c>
      <c r="C16574" t="s">
        <v>472</v>
      </c>
      <c r="D16574" t="s">
        <v>22</v>
      </c>
      <c r="E16574" t="s">
        <v>776</v>
      </c>
      <c r="F16574" t="s">
        <v>778</v>
      </c>
      <c r="G16574" t="s">
        <v>312</v>
      </c>
      <c r="H16574" t="s">
        <v>494</v>
      </c>
      <c r="I16574">
        <v>6.35</v>
      </c>
      <c r="J16574">
        <v>1</v>
      </c>
      <c r="K16574">
        <v>9023</v>
      </c>
      <c r="L16574" t="s">
        <v>471</v>
      </c>
      <c r="M16574" s="2">
        <f>+Table3[[#This Row],[CHW]]/Table3[[#This Row],[Count of Airbill Number]]</f>
        <v>6.35</v>
      </c>
    </row>
    <row r="16575" spans="2:13">
      <c r="B16575" t="s">
        <v>20</v>
      </c>
      <c r="C16575" t="s">
        <v>21</v>
      </c>
      <c r="D16575" t="s">
        <v>22</v>
      </c>
      <c r="E16575" t="s">
        <v>778</v>
      </c>
      <c r="F16575" t="s">
        <v>777</v>
      </c>
      <c r="G16575" t="s">
        <v>124</v>
      </c>
      <c r="H16575" t="s">
        <v>399</v>
      </c>
      <c r="I16575">
        <v>6.31</v>
      </c>
      <c r="J16575">
        <v>1</v>
      </c>
      <c r="K16575">
        <v>9024</v>
      </c>
      <c r="L16575" t="s">
        <v>471</v>
      </c>
      <c r="M16575" s="2">
        <f>+Table3[[#This Row],[CHW]]/Table3[[#This Row],[Count of Airbill Number]]</f>
        <v>6.31</v>
      </c>
    </row>
    <row r="16576" spans="2:13">
      <c r="B16576" t="s">
        <v>20</v>
      </c>
      <c r="C16576" t="s">
        <v>21</v>
      </c>
      <c r="D16576" t="s">
        <v>22</v>
      </c>
      <c r="E16576" t="s">
        <v>777</v>
      </c>
      <c r="F16576" t="s">
        <v>777</v>
      </c>
      <c r="G16576" t="s">
        <v>274</v>
      </c>
      <c r="H16576" t="s">
        <v>583</v>
      </c>
      <c r="I16576">
        <v>6.3</v>
      </c>
      <c r="J16576">
        <v>3</v>
      </c>
      <c r="K16576">
        <v>9025</v>
      </c>
      <c r="L16576" t="s">
        <v>471</v>
      </c>
      <c r="M16576" s="2">
        <f>+Table3[[#This Row],[CHW]]/Table3[[#This Row],[Count of Airbill Number]]</f>
        <v>2.1</v>
      </c>
    </row>
    <row r="16577" spans="2:13">
      <c r="B16577" t="s">
        <v>20</v>
      </c>
      <c r="C16577" t="s">
        <v>472</v>
      </c>
      <c r="D16577" t="s">
        <v>22</v>
      </c>
      <c r="E16577" t="s">
        <v>776</v>
      </c>
      <c r="F16577" t="s">
        <v>777</v>
      </c>
      <c r="G16577" t="s">
        <v>89</v>
      </c>
      <c r="H16577" t="s">
        <v>27</v>
      </c>
      <c r="I16577">
        <v>6.3</v>
      </c>
      <c r="J16577">
        <v>1</v>
      </c>
      <c r="K16577">
        <v>9026</v>
      </c>
      <c r="L16577" t="s">
        <v>471</v>
      </c>
      <c r="M16577" s="2">
        <f>+Table3[[#This Row],[CHW]]/Table3[[#This Row],[Count of Airbill Number]]</f>
        <v>6.3</v>
      </c>
    </row>
    <row r="16578" spans="2:13">
      <c r="B16578" t="s">
        <v>20</v>
      </c>
      <c r="C16578" t="s">
        <v>21</v>
      </c>
      <c r="D16578" t="s">
        <v>22</v>
      </c>
      <c r="E16578" t="s">
        <v>776</v>
      </c>
      <c r="F16578" t="s">
        <v>776</v>
      </c>
      <c r="G16578" t="s">
        <v>37</v>
      </c>
      <c r="H16578" t="s">
        <v>216</v>
      </c>
      <c r="I16578">
        <v>6.22</v>
      </c>
      <c r="J16578">
        <v>5</v>
      </c>
      <c r="K16578">
        <v>9027</v>
      </c>
      <c r="L16578" t="s">
        <v>471</v>
      </c>
      <c r="M16578" s="2">
        <f>+Table3[[#This Row],[CHW]]/Table3[[#This Row],[Count of Airbill Number]]</f>
        <v>1.244</v>
      </c>
    </row>
    <row r="16579" spans="2:13">
      <c r="B16579" t="s">
        <v>35</v>
      </c>
      <c r="C16579" t="s">
        <v>21</v>
      </c>
      <c r="D16579" t="s">
        <v>36</v>
      </c>
      <c r="E16579" t="s">
        <v>776</v>
      </c>
      <c r="F16579" t="s">
        <v>777</v>
      </c>
      <c r="G16579" t="s">
        <v>37</v>
      </c>
      <c r="H16579" t="s">
        <v>110</v>
      </c>
      <c r="I16579">
        <v>6.2</v>
      </c>
      <c r="J16579">
        <v>1</v>
      </c>
      <c r="K16579">
        <v>9028</v>
      </c>
      <c r="L16579" t="s">
        <v>471</v>
      </c>
      <c r="M16579" s="2">
        <f>+Table3[[#This Row],[CHW]]/Table3[[#This Row],[Count of Airbill Number]]</f>
        <v>6.2</v>
      </c>
    </row>
    <row r="16580" spans="2:13">
      <c r="B16580" t="s">
        <v>20</v>
      </c>
      <c r="C16580" t="s">
        <v>21</v>
      </c>
      <c r="D16580" t="s">
        <v>22</v>
      </c>
      <c r="E16580" t="s">
        <v>776</v>
      </c>
      <c r="F16580" t="s">
        <v>776</v>
      </c>
      <c r="G16580" t="s">
        <v>131</v>
      </c>
      <c r="H16580" t="s">
        <v>85</v>
      </c>
      <c r="I16580">
        <v>6.2</v>
      </c>
      <c r="J16580">
        <v>2</v>
      </c>
      <c r="K16580">
        <v>9029</v>
      </c>
      <c r="L16580" t="s">
        <v>471</v>
      </c>
      <c r="M16580" s="2">
        <f>+Table3[[#This Row],[CHW]]/Table3[[#This Row],[Count of Airbill Number]]</f>
        <v>3.1</v>
      </c>
    </row>
    <row r="16581" spans="2:13">
      <c r="B16581" t="s">
        <v>20</v>
      </c>
      <c r="C16581" t="s">
        <v>472</v>
      </c>
      <c r="D16581" t="s">
        <v>36</v>
      </c>
      <c r="E16581" t="s">
        <v>776</v>
      </c>
      <c r="F16581" t="s">
        <v>776</v>
      </c>
      <c r="G16581" t="s">
        <v>85</v>
      </c>
      <c r="H16581" t="s">
        <v>63</v>
      </c>
      <c r="I16581">
        <v>6.2</v>
      </c>
      <c r="J16581">
        <v>2</v>
      </c>
      <c r="K16581">
        <v>9030</v>
      </c>
      <c r="L16581" t="s">
        <v>471</v>
      </c>
      <c r="M16581" s="2">
        <f>+Table3[[#This Row],[CHW]]/Table3[[#This Row],[Count of Airbill Number]]</f>
        <v>3.1</v>
      </c>
    </row>
    <row r="16582" spans="2:13">
      <c r="B16582" t="s">
        <v>20</v>
      </c>
      <c r="C16582" t="s">
        <v>21</v>
      </c>
      <c r="D16582" t="s">
        <v>22</v>
      </c>
      <c r="E16582" t="s">
        <v>778</v>
      </c>
      <c r="F16582" t="s">
        <v>778</v>
      </c>
      <c r="G16582" t="s">
        <v>304</v>
      </c>
      <c r="H16582" t="s">
        <v>592</v>
      </c>
      <c r="I16582">
        <v>6.1</v>
      </c>
      <c r="J16582">
        <v>1</v>
      </c>
      <c r="K16582">
        <v>9031</v>
      </c>
      <c r="L16582" t="s">
        <v>471</v>
      </c>
      <c r="M16582" s="2">
        <f>+Table3[[#This Row],[CHW]]/Table3[[#This Row],[Count of Airbill Number]]</f>
        <v>6.1</v>
      </c>
    </row>
    <row r="16583" spans="2:13">
      <c r="B16583" t="s">
        <v>20</v>
      </c>
      <c r="C16583" t="s">
        <v>21</v>
      </c>
      <c r="D16583" t="s">
        <v>22</v>
      </c>
      <c r="E16583" t="s">
        <v>776</v>
      </c>
      <c r="F16583" t="s">
        <v>778</v>
      </c>
      <c r="G16583" t="s">
        <v>85</v>
      </c>
      <c r="H16583" t="s">
        <v>101</v>
      </c>
      <c r="I16583">
        <v>6.1</v>
      </c>
      <c r="J16583">
        <v>3</v>
      </c>
      <c r="K16583">
        <v>9032</v>
      </c>
      <c r="L16583" t="s">
        <v>471</v>
      </c>
      <c r="M16583" s="2">
        <f>+Table3[[#This Row],[CHW]]/Table3[[#This Row],[Count of Airbill Number]]</f>
        <v>2.0333333333333332</v>
      </c>
    </row>
    <row r="16584" spans="2:13">
      <c r="B16584" t="s">
        <v>35</v>
      </c>
      <c r="C16584" t="s">
        <v>21</v>
      </c>
      <c r="D16584" t="s">
        <v>36</v>
      </c>
      <c r="E16584" t="s">
        <v>776</v>
      </c>
      <c r="F16584" t="s">
        <v>777</v>
      </c>
      <c r="G16584" t="s">
        <v>37</v>
      </c>
      <c r="H16584" t="s">
        <v>374</v>
      </c>
      <c r="I16584">
        <v>6</v>
      </c>
      <c r="J16584">
        <v>1</v>
      </c>
      <c r="K16584">
        <v>9033</v>
      </c>
      <c r="L16584" t="s">
        <v>471</v>
      </c>
      <c r="M16584" s="2">
        <f>+Table3[[#This Row],[CHW]]/Table3[[#This Row],[Count of Airbill Number]]</f>
        <v>6</v>
      </c>
    </row>
    <row r="16585" spans="2:13">
      <c r="B16585" t="s">
        <v>35</v>
      </c>
      <c r="C16585" t="s">
        <v>21</v>
      </c>
      <c r="D16585" t="s">
        <v>36</v>
      </c>
      <c r="E16585" t="s">
        <v>776</v>
      </c>
      <c r="F16585" t="s">
        <v>777</v>
      </c>
      <c r="G16585" t="s">
        <v>85</v>
      </c>
      <c r="H16585" t="s">
        <v>484</v>
      </c>
      <c r="I16585">
        <v>6</v>
      </c>
      <c r="J16585">
        <v>1</v>
      </c>
      <c r="K16585">
        <v>9034</v>
      </c>
      <c r="L16585" t="s">
        <v>471</v>
      </c>
      <c r="M16585" s="2">
        <f>+Table3[[#This Row],[CHW]]/Table3[[#This Row],[Count of Airbill Number]]</f>
        <v>6</v>
      </c>
    </row>
    <row r="16586" spans="2:13">
      <c r="B16586" t="s">
        <v>35</v>
      </c>
      <c r="C16586" t="s">
        <v>21</v>
      </c>
      <c r="D16586" t="s">
        <v>36</v>
      </c>
      <c r="E16586" t="s">
        <v>776</v>
      </c>
      <c r="F16586" t="s">
        <v>777</v>
      </c>
      <c r="G16586" t="s">
        <v>85</v>
      </c>
      <c r="H16586" t="s">
        <v>106</v>
      </c>
      <c r="I16586">
        <v>6</v>
      </c>
      <c r="J16586">
        <v>1</v>
      </c>
      <c r="K16586">
        <v>9035</v>
      </c>
      <c r="L16586" t="s">
        <v>471</v>
      </c>
      <c r="M16586" s="2">
        <f>+Table3[[#This Row],[CHW]]/Table3[[#This Row],[Count of Airbill Number]]</f>
        <v>6</v>
      </c>
    </row>
    <row r="16587" spans="2:13">
      <c r="B16587" t="s">
        <v>35</v>
      </c>
      <c r="C16587" t="s">
        <v>21</v>
      </c>
      <c r="D16587" t="s">
        <v>36</v>
      </c>
      <c r="E16587" t="s">
        <v>776</v>
      </c>
      <c r="F16587" t="s">
        <v>777</v>
      </c>
      <c r="G16587" t="s">
        <v>85</v>
      </c>
      <c r="H16587" t="s">
        <v>29</v>
      </c>
      <c r="I16587">
        <v>6</v>
      </c>
      <c r="J16587">
        <v>1</v>
      </c>
      <c r="K16587">
        <v>9036</v>
      </c>
      <c r="L16587" t="s">
        <v>471</v>
      </c>
      <c r="M16587" s="2">
        <f>+Table3[[#This Row],[CHW]]/Table3[[#This Row],[Count of Airbill Number]]</f>
        <v>6</v>
      </c>
    </row>
    <row r="16588" spans="2:13">
      <c r="B16588" t="s">
        <v>35</v>
      </c>
      <c r="C16588" t="s">
        <v>472</v>
      </c>
      <c r="D16588" t="s">
        <v>36</v>
      </c>
      <c r="E16588" t="s">
        <v>777</v>
      </c>
      <c r="F16588" t="s">
        <v>777</v>
      </c>
      <c r="G16588" t="s">
        <v>55</v>
      </c>
      <c r="H16588" t="s">
        <v>430</v>
      </c>
      <c r="I16588">
        <v>6</v>
      </c>
      <c r="J16588">
        <v>1</v>
      </c>
      <c r="K16588">
        <v>9037</v>
      </c>
      <c r="L16588" t="s">
        <v>471</v>
      </c>
      <c r="M16588" s="2">
        <f>+Table3[[#This Row],[CHW]]/Table3[[#This Row],[Count of Airbill Number]]</f>
        <v>6</v>
      </c>
    </row>
    <row r="16589" spans="2:13">
      <c r="B16589" t="s">
        <v>20</v>
      </c>
      <c r="C16589" t="s">
        <v>21</v>
      </c>
      <c r="D16589" t="s">
        <v>22</v>
      </c>
      <c r="E16589" t="s">
        <v>778</v>
      </c>
      <c r="F16589" t="s">
        <v>777</v>
      </c>
      <c r="G16589" t="s">
        <v>393</v>
      </c>
      <c r="H16589" t="s">
        <v>190</v>
      </c>
      <c r="I16589">
        <v>6</v>
      </c>
      <c r="J16589">
        <v>1</v>
      </c>
      <c r="K16589">
        <v>9038</v>
      </c>
      <c r="L16589" t="s">
        <v>471</v>
      </c>
      <c r="M16589" s="2">
        <f>+Table3[[#This Row],[CHW]]/Table3[[#This Row],[Count of Airbill Number]]</f>
        <v>6</v>
      </c>
    </row>
    <row r="16590" spans="2:13">
      <c r="B16590" t="s">
        <v>20</v>
      </c>
      <c r="C16590" t="s">
        <v>21</v>
      </c>
      <c r="D16590" t="s">
        <v>22</v>
      </c>
      <c r="E16590" t="s">
        <v>777</v>
      </c>
      <c r="F16590" t="s">
        <v>776</v>
      </c>
      <c r="G16590" t="s">
        <v>290</v>
      </c>
      <c r="H16590" t="s">
        <v>57</v>
      </c>
      <c r="I16590">
        <v>6</v>
      </c>
      <c r="J16590">
        <v>2</v>
      </c>
      <c r="K16590">
        <v>9039</v>
      </c>
      <c r="L16590" t="s">
        <v>471</v>
      </c>
      <c r="M16590" s="2">
        <f>+Table3[[#This Row],[CHW]]/Table3[[#This Row],[Count of Airbill Number]]</f>
        <v>3</v>
      </c>
    </row>
    <row r="16591" spans="2:13">
      <c r="B16591" t="s">
        <v>20</v>
      </c>
      <c r="C16591" t="s">
        <v>21</v>
      </c>
      <c r="D16591" t="s">
        <v>22</v>
      </c>
      <c r="E16591" t="s">
        <v>778</v>
      </c>
      <c r="F16591" t="s">
        <v>777</v>
      </c>
      <c r="G16591" t="s">
        <v>112</v>
      </c>
      <c r="H16591" t="s">
        <v>38</v>
      </c>
      <c r="I16591">
        <v>6</v>
      </c>
      <c r="J16591">
        <v>6</v>
      </c>
      <c r="K16591">
        <v>9040</v>
      </c>
      <c r="L16591" t="s">
        <v>471</v>
      </c>
      <c r="M16591" s="2">
        <f>+Table3[[#This Row],[CHW]]/Table3[[#This Row],[Count of Airbill Number]]</f>
        <v>1</v>
      </c>
    </row>
    <row r="16592" spans="2:13">
      <c r="B16592" t="s">
        <v>20</v>
      </c>
      <c r="C16592" t="s">
        <v>21</v>
      </c>
      <c r="D16592" t="s">
        <v>22</v>
      </c>
      <c r="E16592" t="s">
        <v>778</v>
      </c>
      <c r="F16592" t="s">
        <v>777</v>
      </c>
      <c r="G16592" t="s">
        <v>112</v>
      </c>
      <c r="H16592" t="s">
        <v>29</v>
      </c>
      <c r="I16592">
        <v>6</v>
      </c>
      <c r="J16592">
        <v>6</v>
      </c>
      <c r="K16592">
        <v>9041</v>
      </c>
      <c r="L16592" t="s">
        <v>471</v>
      </c>
      <c r="M16592" s="2">
        <f>+Table3[[#This Row],[CHW]]/Table3[[#This Row],[Count of Airbill Number]]</f>
        <v>1</v>
      </c>
    </row>
    <row r="16593" spans="2:13">
      <c r="B16593" t="s">
        <v>20</v>
      </c>
      <c r="C16593" t="s">
        <v>21</v>
      </c>
      <c r="D16593" t="s">
        <v>22</v>
      </c>
      <c r="E16593" t="s">
        <v>778</v>
      </c>
      <c r="F16593" t="s">
        <v>777</v>
      </c>
      <c r="G16593" t="s">
        <v>150</v>
      </c>
      <c r="H16593" t="s">
        <v>274</v>
      </c>
      <c r="I16593">
        <v>6</v>
      </c>
      <c r="J16593">
        <v>1</v>
      </c>
      <c r="K16593">
        <v>9042</v>
      </c>
      <c r="L16593" t="s">
        <v>471</v>
      </c>
      <c r="M16593" s="2">
        <f>+Table3[[#This Row],[CHW]]/Table3[[#This Row],[Count of Airbill Number]]</f>
        <v>6</v>
      </c>
    </row>
    <row r="16594" spans="2:13">
      <c r="B16594" t="s">
        <v>20</v>
      </c>
      <c r="C16594" t="s">
        <v>21</v>
      </c>
      <c r="D16594" t="s">
        <v>22</v>
      </c>
      <c r="E16594" t="s">
        <v>776</v>
      </c>
      <c r="F16594" t="s">
        <v>776</v>
      </c>
      <c r="G16594" t="s">
        <v>48</v>
      </c>
      <c r="H16594" t="s">
        <v>66</v>
      </c>
      <c r="I16594">
        <v>6</v>
      </c>
      <c r="J16594">
        <v>1</v>
      </c>
      <c r="K16594">
        <v>9043</v>
      </c>
      <c r="L16594" t="s">
        <v>471</v>
      </c>
      <c r="M16594" s="2">
        <f>+Table3[[#This Row],[CHW]]/Table3[[#This Row],[Count of Airbill Number]]</f>
        <v>6</v>
      </c>
    </row>
    <row r="16595" spans="2:13">
      <c r="B16595" t="s">
        <v>20</v>
      </c>
      <c r="C16595" t="s">
        <v>21</v>
      </c>
      <c r="D16595" t="s">
        <v>22</v>
      </c>
      <c r="E16595" t="s">
        <v>776</v>
      </c>
      <c r="F16595" t="s">
        <v>776</v>
      </c>
      <c r="G16595" t="s">
        <v>40</v>
      </c>
      <c r="H16595" t="s">
        <v>85</v>
      </c>
      <c r="I16595">
        <v>6</v>
      </c>
      <c r="J16595">
        <v>4</v>
      </c>
      <c r="K16595">
        <v>9044</v>
      </c>
      <c r="L16595" t="s">
        <v>471</v>
      </c>
      <c r="M16595" s="2">
        <f>+Table3[[#This Row],[CHW]]/Table3[[#This Row],[Count of Airbill Number]]</f>
        <v>1.5</v>
      </c>
    </row>
    <row r="16596" spans="2:13">
      <c r="B16596" t="s">
        <v>20</v>
      </c>
      <c r="C16596" t="s">
        <v>21</v>
      </c>
      <c r="D16596" t="s">
        <v>22</v>
      </c>
      <c r="E16596" t="s">
        <v>776</v>
      </c>
      <c r="F16596" t="s">
        <v>776</v>
      </c>
      <c r="G16596" t="s">
        <v>40</v>
      </c>
      <c r="H16596" t="s">
        <v>32</v>
      </c>
      <c r="I16596">
        <v>6</v>
      </c>
      <c r="J16596">
        <v>5</v>
      </c>
      <c r="K16596">
        <v>9045</v>
      </c>
      <c r="L16596" t="s">
        <v>471</v>
      </c>
      <c r="M16596" s="2">
        <f>+Table3[[#This Row],[CHW]]/Table3[[#This Row],[Count of Airbill Number]]</f>
        <v>1.2</v>
      </c>
    </row>
    <row r="16597" spans="2:13">
      <c r="B16597" t="s">
        <v>20</v>
      </c>
      <c r="C16597" t="s">
        <v>21</v>
      </c>
      <c r="D16597" t="s">
        <v>22</v>
      </c>
      <c r="E16597" t="s">
        <v>778</v>
      </c>
      <c r="F16597" t="s">
        <v>778</v>
      </c>
      <c r="G16597" t="s">
        <v>171</v>
      </c>
      <c r="H16597" t="s">
        <v>353</v>
      </c>
      <c r="I16597">
        <v>6</v>
      </c>
      <c r="J16597">
        <v>1</v>
      </c>
      <c r="K16597">
        <v>9046</v>
      </c>
      <c r="L16597" t="s">
        <v>471</v>
      </c>
      <c r="M16597" s="2">
        <f>+Table3[[#This Row],[CHW]]/Table3[[#This Row],[Count of Airbill Number]]</f>
        <v>6</v>
      </c>
    </row>
    <row r="16598" spans="2:13">
      <c r="B16598" t="s">
        <v>20</v>
      </c>
      <c r="C16598" t="s">
        <v>21</v>
      </c>
      <c r="D16598" t="s">
        <v>22</v>
      </c>
      <c r="E16598" t="s">
        <v>778</v>
      </c>
      <c r="F16598" t="s">
        <v>776</v>
      </c>
      <c r="G16598" t="s">
        <v>153</v>
      </c>
      <c r="H16598" t="s">
        <v>32</v>
      </c>
      <c r="I16598">
        <v>6</v>
      </c>
      <c r="J16598">
        <v>6</v>
      </c>
      <c r="K16598">
        <v>9047</v>
      </c>
      <c r="L16598" t="s">
        <v>471</v>
      </c>
      <c r="M16598" s="2">
        <f>+Table3[[#This Row],[CHW]]/Table3[[#This Row],[Count of Airbill Number]]</f>
        <v>1</v>
      </c>
    </row>
    <row r="16599" spans="2:13">
      <c r="B16599" t="s">
        <v>20</v>
      </c>
      <c r="C16599" t="s">
        <v>21</v>
      </c>
      <c r="D16599" t="s">
        <v>22</v>
      </c>
      <c r="E16599" t="s">
        <v>778</v>
      </c>
      <c r="F16599" t="s">
        <v>778</v>
      </c>
      <c r="G16599" t="s">
        <v>135</v>
      </c>
      <c r="H16599" t="s">
        <v>358</v>
      </c>
      <c r="I16599">
        <v>6</v>
      </c>
      <c r="J16599">
        <v>6</v>
      </c>
      <c r="K16599">
        <v>9048</v>
      </c>
      <c r="L16599" t="s">
        <v>471</v>
      </c>
      <c r="M16599" s="2">
        <f>+Table3[[#This Row],[CHW]]/Table3[[#This Row],[Count of Airbill Number]]</f>
        <v>1</v>
      </c>
    </row>
    <row r="16600" spans="2:13">
      <c r="B16600" t="s">
        <v>20</v>
      </c>
      <c r="C16600" t="s">
        <v>21</v>
      </c>
      <c r="D16600" t="s">
        <v>22</v>
      </c>
      <c r="E16600" t="s">
        <v>776</v>
      </c>
      <c r="F16600" t="s">
        <v>776</v>
      </c>
      <c r="G16600" t="s">
        <v>149</v>
      </c>
      <c r="H16600" t="s">
        <v>32</v>
      </c>
      <c r="I16600">
        <v>6</v>
      </c>
      <c r="J16600">
        <v>2</v>
      </c>
      <c r="K16600">
        <v>9049</v>
      </c>
      <c r="L16600" t="s">
        <v>471</v>
      </c>
      <c r="M16600" s="2">
        <f>+Table3[[#This Row],[CHW]]/Table3[[#This Row],[Count of Airbill Number]]</f>
        <v>3</v>
      </c>
    </row>
    <row r="16601" spans="2:13">
      <c r="B16601" t="s">
        <v>20</v>
      </c>
      <c r="C16601" t="s">
        <v>21</v>
      </c>
      <c r="D16601" t="s">
        <v>22</v>
      </c>
      <c r="E16601" t="s">
        <v>776</v>
      </c>
      <c r="F16601" t="s">
        <v>776</v>
      </c>
      <c r="G16601" t="s">
        <v>98</v>
      </c>
      <c r="H16601" t="s">
        <v>24</v>
      </c>
      <c r="I16601">
        <v>6</v>
      </c>
      <c r="J16601">
        <v>2</v>
      </c>
      <c r="K16601">
        <v>9050</v>
      </c>
      <c r="L16601" t="s">
        <v>471</v>
      </c>
      <c r="M16601" s="2">
        <f>+Table3[[#This Row],[CHW]]/Table3[[#This Row],[Count of Airbill Number]]</f>
        <v>3</v>
      </c>
    </row>
    <row r="16602" spans="2:13">
      <c r="B16602" t="s">
        <v>20</v>
      </c>
      <c r="C16602" t="s">
        <v>21</v>
      </c>
      <c r="D16602" t="s">
        <v>22</v>
      </c>
      <c r="E16602" t="s">
        <v>778</v>
      </c>
      <c r="F16602" t="s">
        <v>778</v>
      </c>
      <c r="G16602" t="s">
        <v>629</v>
      </c>
      <c r="H16602" t="s">
        <v>261</v>
      </c>
      <c r="I16602">
        <v>6</v>
      </c>
      <c r="J16602">
        <v>6</v>
      </c>
      <c r="K16602">
        <v>9051</v>
      </c>
      <c r="L16602" t="s">
        <v>471</v>
      </c>
      <c r="M16602" s="2">
        <f>+Table3[[#This Row],[CHW]]/Table3[[#This Row],[Count of Airbill Number]]</f>
        <v>1</v>
      </c>
    </row>
    <row r="16603" spans="2:13">
      <c r="B16603" t="s">
        <v>20</v>
      </c>
      <c r="C16603" t="s">
        <v>21</v>
      </c>
      <c r="D16603" t="s">
        <v>22</v>
      </c>
      <c r="E16603" t="s">
        <v>777</v>
      </c>
      <c r="F16603" t="s">
        <v>777</v>
      </c>
      <c r="G16603" t="s">
        <v>26</v>
      </c>
      <c r="H16603" t="s">
        <v>29</v>
      </c>
      <c r="I16603">
        <v>6</v>
      </c>
      <c r="J16603">
        <v>1</v>
      </c>
      <c r="K16603">
        <v>9052</v>
      </c>
      <c r="L16603" t="s">
        <v>471</v>
      </c>
      <c r="M16603" s="2">
        <f>+Table3[[#This Row],[CHW]]/Table3[[#This Row],[Count of Airbill Number]]</f>
        <v>6</v>
      </c>
    </row>
    <row r="16604" spans="2:13">
      <c r="B16604" t="s">
        <v>20</v>
      </c>
      <c r="C16604" t="s">
        <v>21</v>
      </c>
      <c r="D16604" t="s">
        <v>22</v>
      </c>
      <c r="E16604" t="s">
        <v>776</v>
      </c>
      <c r="F16604" t="s">
        <v>776</v>
      </c>
      <c r="G16604" t="s">
        <v>66</v>
      </c>
      <c r="H16604" t="s">
        <v>137</v>
      </c>
      <c r="I16604">
        <v>6</v>
      </c>
      <c r="J16604">
        <v>3</v>
      </c>
      <c r="K16604">
        <v>9053</v>
      </c>
      <c r="L16604" t="s">
        <v>471</v>
      </c>
      <c r="M16604" s="2">
        <f>+Table3[[#This Row],[CHW]]/Table3[[#This Row],[Count of Airbill Number]]</f>
        <v>2</v>
      </c>
    </row>
    <row r="16605" spans="2:13">
      <c r="B16605" t="s">
        <v>20</v>
      </c>
      <c r="C16605" t="s">
        <v>21</v>
      </c>
      <c r="D16605" t="s">
        <v>22</v>
      </c>
      <c r="E16605" t="s">
        <v>778</v>
      </c>
      <c r="F16605" t="s">
        <v>778</v>
      </c>
      <c r="G16605" t="s">
        <v>283</v>
      </c>
      <c r="H16605" t="s">
        <v>584</v>
      </c>
      <c r="I16605">
        <v>6</v>
      </c>
      <c r="J16605">
        <v>2</v>
      </c>
      <c r="K16605">
        <v>9054</v>
      </c>
      <c r="L16605" t="s">
        <v>471</v>
      </c>
      <c r="M16605" s="2">
        <f>+Table3[[#This Row],[CHW]]/Table3[[#This Row],[Count of Airbill Number]]</f>
        <v>3</v>
      </c>
    </row>
    <row r="16606" spans="2:13">
      <c r="B16606" t="s">
        <v>20</v>
      </c>
      <c r="C16606" t="s">
        <v>21</v>
      </c>
      <c r="D16606" t="s">
        <v>22</v>
      </c>
      <c r="E16606" t="s">
        <v>776</v>
      </c>
      <c r="F16606" t="s">
        <v>776</v>
      </c>
      <c r="G16606" t="s">
        <v>72</v>
      </c>
      <c r="H16606" t="s">
        <v>103</v>
      </c>
      <c r="I16606">
        <v>6</v>
      </c>
      <c r="J16606">
        <v>1</v>
      </c>
      <c r="K16606">
        <v>9055</v>
      </c>
      <c r="L16606" t="s">
        <v>471</v>
      </c>
      <c r="M16606" s="2">
        <f>+Table3[[#This Row],[CHW]]/Table3[[#This Row],[Count of Airbill Number]]</f>
        <v>6</v>
      </c>
    </row>
    <row r="16607" spans="2:13">
      <c r="B16607" t="s">
        <v>20</v>
      </c>
      <c r="C16607" t="s">
        <v>21</v>
      </c>
      <c r="D16607" t="s">
        <v>22</v>
      </c>
      <c r="E16607" t="s">
        <v>778</v>
      </c>
      <c r="F16607" t="s">
        <v>778</v>
      </c>
      <c r="G16607" t="s">
        <v>86</v>
      </c>
      <c r="H16607" t="s">
        <v>353</v>
      </c>
      <c r="I16607">
        <v>6</v>
      </c>
      <c r="J16607">
        <v>1</v>
      </c>
      <c r="K16607">
        <v>9056</v>
      </c>
      <c r="L16607" t="s">
        <v>471</v>
      </c>
      <c r="M16607" s="2">
        <f>+Table3[[#This Row],[CHW]]/Table3[[#This Row],[Count of Airbill Number]]</f>
        <v>6</v>
      </c>
    </row>
    <row r="16608" spans="2:13">
      <c r="B16608" t="s">
        <v>20</v>
      </c>
      <c r="C16608" t="s">
        <v>21</v>
      </c>
      <c r="D16608" t="s">
        <v>22</v>
      </c>
      <c r="E16608" t="s">
        <v>778</v>
      </c>
      <c r="F16608" t="s">
        <v>778</v>
      </c>
      <c r="G16608" t="s">
        <v>86</v>
      </c>
      <c r="H16608" t="s">
        <v>391</v>
      </c>
      <c r="I16608">
        <v>6</v>
      </c>
      <c r="J16608">
        <v>2</v>
      </c>
      <c r="K16608">
        <v>9057</v>
      </c>
      <c r="L16608" t="s">
        <v>471</v>
      </c>
      <c r="M16608" s="2">
        <f>+Table3[[#This Row],[CHW]]/Table3[[#This Row],[Count of Airbill Number]]</f>
        <v>3</v>
      </c>
    </row>
    <row r="16609" spans="2:13">
      <c r="B16609" t="s">
        <v>20</v>
      </c>
      <c r="C16609" t="s">
        <v>21</v>
      </c>
      <c r="D16609" t="s">
        <v>22</v>
      </c>
      <c r="E16609" t="s">
        <v>778</v>
      </c>
      <c r="F16609" t="s">
        <v>778</v>
      </c>
      <c r="G16609" t="s">
        <v>358</v>
      </c>
      <c r="H16609" t="s">
        <v>507</v>
      </c>
      <c r="I16609">
        <v>6</v>
      </c>
      <c r="J16609">
        <v>3</v>
      </c>
      <c r="K16609">
        <v>9058</v>
      </c>
      <c r="L16609" t="s">
        <v>471</v>
      </c>
      <c r="M16609" s="2">
        <f>+Table3[[#This Row],[CHW]]/Table3[[#This Row],[Count of Airbill Number]]</f>
        <v>2</v>
      </c>
    </row>
    <row r="16610" spans="2:13">
      <c r="B16610" t="s">
        <v>20</v>
      </c>
      <c r="C16610" t="s">
        <v>21</v>
      </c>
      <c r="D16610" t="s">
        <v>22</v>
      </c>
      <c r="E16610" t="s">
        <v>778</v>
      </c>
      <c r="F16610" t="s">
        <v>777</v>
      </c>
      <c r="G16610" t="s">
        <v>90</v>
      </c>
      <c r="H16610" t="s">
        <v>259</v>
      </c>
      <c r="I16610">
        <v>6</v>
      </c>
      <c r="J16610">
        <v>2</v>
      </c>
      <c r="K16610">
        <v>9059</v>
      </c>
      <c r="L16610" t="s">
        <v>471</v>
      </c>
      <c r="M16610" s="2">
        <f>+Table3[[#This Row],[CHW]]/Table3[[#This Row],[Count of Airbill Number]]</f>
        <v>3</v>
      </c>
    </row>
    <row r="16611" spans="2:13">
      <c r="B16611" t="s">
        <v>20</v>
      </c>
      <c r="C16611" t="s">
        <v>21</v>
      </c>
      <c r="D16611" t="s">
        <v>22</v>
      </c>
      <c r="E16611" t="s">
        <v>777</v>
      </c>
      <c r="F16611" t="s">
        <v>778</v>
      </c>
      <c r="G16611" t="s">
        <v>44</v>
      </c>
      <c r="H16611" t="s">
        <v>267</v>
      </c>
      <c r="I16611">
        <v>6</v>
      </c>
      <c r="J16611">
        <v>2</v>
      </c>
      <c r="K16611">
        <v>9060</v>
      </c>
      <c r="L16611" t="s">
        <v>471</v>
      </c>
      <c r="M16611" s="2">
        <f>+Table3[[#This Row],[CHW]]/Table3[[#This Row],[Count of Airbill Number]]</f>
        <v>3</v>
      </c>
    </row>
    <row r="16612" spans="2:13">
      <c r="B16612" t="s">
        <v>20</v>
      </c>
      <c r="C16612" t="s">
        <v>21</v>
      </c>
      <c r="D16612" t="s">
        <v>22</v>
      </c>
      <c r="E16612" t="s">
        <v>776</v>
      </c>
      <c r="F16612" t="s">
        <v>776</v>
      </c>
      <c r="G16612" t="s">
        <v>116</v>
      </c>
      <c r="H16612" t="s">
        <v>572</v>
      </c>
      <c r="I16612">
        <v>6</v>
      </c>
      <c r="J16612">
        <v>2</v>
      </c>
      <c r="K16612">
        <v>9061</v>
      </c>
      <c r="L16612" t="s">
        <v>471</v>
      </c>
      <c r="M16612" s="2">
        <f>+Table3[[#This Row],[CHW]]/Table3[[#This Row],[Count of Airbill Number]]</f>
        <v>3</v>
      </c>
    </row>
    <row r="16613" spans="2:13">
      <c r="B16613" t="s">
        <v>20</v>
      </c>
      <c r="C16613" t="s">
        <v>21</v>
      </c>
      <c r="D16613" t="s">
        <v>22</v>
      </c>
      <c r="E16613" t="s">
        <v>777</v>
      </c>
      <c r="F16613" t="s">
        <v>778</v>
      </c>
      <c r="G16613" t="s">
        <v>205</v>
      </c>
      <c r="H16613" t="s">
        <v>269</v>
      </c>
      <c r="I16613">
        <v>6</v>
      </c>
      <c r="J16613">
        <v>3</v>
      </c>
      <c r="K16613">
        <v>9062</v>
      </c>
      <c r="L16613" t="s">
        <v>471</v>
      </c>
      <c r="M16613" s="2">
        <f>+Table3[[#This Row],[CHW]]/Table3[[#This Row],[Count of Airbill Number]]</f>
        <v>2</v>
      </c>
    </row>
    <row r="16614" spans="2:13">
      <c r="B16614" t="s">
        <v>20</v>
      </c>
      <c r="C16614" t="s">
        <v>21</v>
      </c>
      <c r="D16614" t="s">
        <v>22</v>
      </c>
      <c r="E16614" t="s">
        <v>778</v>
      </c>
      <c r="F16614" t="s">
        <v>778</v>
      </c>
      <c r="G16614" t="s">
        <v>267</v>
      </c>
      <c r="H16614" t="s">
        <v>476</v>
      </c>
      <c r="I16614">
        <v>6</v>
      </c>
      <c r="J16614">
        <v>6</v>
      </c>
      <c r="K16614">
        <v>9063</v>
      </c>
      <c r="L16614" t="s">
        <v>471</v>
      </c>
      <c r="M16614" s="2">
        <f>+Table3[[#This Row],[CHW]]/Table3[[#This Row],[Count of Airbill Number]]</f>
        <v>1</v>
      </c>
    </row>
    <row r="16615" spans="2:13">
      <c r="B16615" t="s">
        <v>20</v>
      </c>
      <c r="C16615" t="s">
        <v>21</v>
      </c>
      <c r="D16615" t="s">
        <v>22</v>
      </c>
      <c r="E16615" t="s">
        <v>777</v>
      </c>
      <c r="F16615" t="s">
        <v>776</v>
      </c>
      <c r="G16615" t="s">
        <v>181</v>
      </c>
      <c r="H16615" t="s">
        <v>216</v>
      </c>
      <c r="I16615">
        <v>6</v>
      </c>
      <c r="J16615">
        <v>2</v>
      </c>
      <c r="K16615">
        <v>9064</v>
      </c>
      <c r="L16615" t="s">
        <v>471</v>
      </c>
      <c r="M16615" s="2">
        <f>+Table3[[#This Row],[CHW]]/Table3[[#This Row],[Count of Airbill Number]]</f>
        <v>3</v>
      </c>
    </row>
    <row r="16616" spans="2:13">
      <c r="B16616" t="s">
        <v>20</v>
      </c>
      <c r="C16616" t="s">
        <v>21</v>
      </c>
      <c r="D16616" t="s">
        <v>22</v>
      </c>
      <c r="E16616" t="s">
        <v>778</v>
      </c>
      <c r="F16616" t="s">
        <v>778</v>
      </c>
      <c r="G16616" t="s">
        <v>546</v>
      </c>
      <c r="H16616" t="s">
        <v>210</v>
      </c>
      <c r="I16616">
        <v>6</v>
      </c>
      <c r="J16616">
        <v>6</v>
      </c>
      <c r="K16616">
        <v>9065</v>
      </c>
      <c r="L16616" t="s">
        <v>471</v>
      </c>
      <c r="M16616" s="2">
        <f>+Table3[[#This Row],[CHW]]/Table3[[#This Row],[Count of Airbill Number]]</f>
        <v>1</v>
      </c>
    </row>
    <row r="16617" spans="2:13">
      <c r="B16617" t="s">
        <v>20</v>
      </c>
      <c r="C16617" t="s">
        <v>21</v>
      </c>
      <c r="D16617" t="s">
        <v>22</v>
      </c>
      <c r="E16617" t="s">
        <v>776</v>
      </c>
      <c r="F16617" t="s">
        <v>778</v>
      </c>
      <c r="G16617" t="s">
        <v>32</v>
      </c>
      <c r="H16617" t="s">
        <v>81</v>
      </c>
      <c r="I16617">
        <v>6</v>
      </c>
      <c r="J16617">
        <v>6</v>
      </c>
      <c r="K16617">
        <v>9066</v>
      </c>
      <c r="L16617" t="s">
        <v>471</v>
      </c>
      <c r="M16617" s="2">
        <f>+Table3[[#This Row],[CHW]]/Table3[[#This Row],[Count of Airbill Number]]</f>
        <v>1</v>
      </c>
    </row>
    <row r="16618" spans="2:13">
      <c r="B16618" t="s">
        <v>20</v>
      </c>
      <c r="C16618" t="s">
        <v>21</v>
      </c>
      <c r="D16618" t="s">
        <v>22</v>
      </c>
      <c r="E16618" t="s">
        <v>776</v>
      </c>
      <c r="F16618" t="s">
        <v>777</v>
      </c>
      <c r="G16618" t="s">
        <v>32</v>
      </c>
      <c r="H16618" t="s">
        <v>52</v>
      </c>
      <c r="I16618">
        <v>6</v>
      </c>
      <c r="J16618">
        <v>1</v>
      </c>
      <c r="K16618">
        <v>9067</v>
      </c>
      <c r="L16618" t="s">
        <v>471</v>
      </c>
      <c r="M16618" s="2">
        <f>+Table3[[#This Row],[CHW]]/Table3[[#This Row],[Count of Airbill Number]]</f>
        <v>6</v>
      </c>
    </row>
    <row r="16619" spans="2:13">
      <c r="B16619" t="s">
        <v>20</v>
      </c>
      <c r="C16619" t="s">
        <v>21</v>
      </c>
      <c r="D16619" t="s">
        <v>22</v>
      </c>
      <c r="E16619" t="s">
        <v>776</v>
      </c>
      <c r="F16619" t="s">
        <v>777</v>
      </c>
      <c r="G16619" t="s">
        <v>32</v>
      </c>
      <c r="H16619" t="s">
        <v>29</v>
      </c>
      <c r="I16619">
        <v>6</v>
      </c>
      <c r="J16619">
        <v>1</v>
      </c>
      <c r="K16619">
        <v>9068</v>
      </c>
      <c r="L16619" t="s">
        <v>471</v>
      </c>
      <c r="M16619" s="2">
        <f>+Table3[[#This Row],[CHW]]/Table3[[#This Row],[Count of Airbill Number]]</f>
        <v>6</v>
      </c>
    </row>
    <row r="16620" spans="2:13">
      <c r="B16620" t="s">
        <v>20</v>
      </c>
      <c r="C16620" t="s">
        <v>21</v>
      </c>
      <c r="D16620" t="s">
        <v>22</v>
      </c>
      <c r="E16620" t="s">
        <v>776</v>
      </c>
      <c r="F16620" t="s">
        <v>776</v>
      </c>
      <c r="G16620" t="s">
        <v>270</v>
      </c>
      <c r="H16620" t="s">
        <v>37</v>
      </c>
      <c r="I16620">
        <v>6</v>
      </c>
      <c r="J16620">
        <v>1</v>
      </c>
      <c r="K16620">
        <v>9069</v>
      </c>
      <c r="L16620" t="s">
        <v>471</v>
      </c>
      <c r="M16620" s="2">
        <f>+Table3[[#This Row],[CHW]]/Table3[[#This Row],[Count of Airbill Number]]</f>
        <v>6</v>
      </c>
    </row>
    <row r="16621" spans="2:13">
      <c r="B16621" t="s">
        <v>20</v>
      </c>
      <c r="C16621" t="s">
        <v>21</v>
      </c>
      <c r="D16621" t="s">
        <v>22</v>
      </c>
      <c r="E16621" t="s">
        <v>776</v>
      </c>
      <c r="F16621" t="s">
        <v>778</v>
      </c>
      <c r="G16621" t="s">
        <v>123</v>
      </c>
      <c r="H16621" t="s">
        <v>210</v>
      </c>
      <c r="I16621">
        <v>6</v>
      </c>
      <c r="J16621">
        <v>1</v>
      </c>
      <c r="K16621">
        <v>9070</v>
      </c>
      <c r="L16621" t="s">
        <v>471</v>
      </c>
      <c r="M16621" s="2">
        <f>+Table3[[#This Row],[CHW]]/Table3[[#This Row],[Count of Airbill Number]]</f>
        <v>6</v>
      </c>
    </row>
    <row r="16622" spans="2:13">
      <c r="B16622" t="s">
        <v>20</v>
      </c>
      <c r="C16622" t="s">
        <v>21</v>
      </c>
      <c r="D16622" t="s">
        <v>22</v>
      </c>
      <c r="E16622" t="s">
        <v>778</v>
      </c>
      <c r="F16622" t="s">
        <v>778</v>
      </c>
      <c r="G16622" t="s">
        <v>250</v>
      </c>
      <c r="H16622" t="s">
        <v>267</v>
      </c>
      <c r="I16622">
        <v>6</v>
      </c>
      <c r="J16622">
        <v>2</v>
      </c>
      <c r="K16622">
        <v>9071</v>
      </c>
      <c r="L16622" t="s">
        <v>471</v>
      </c>
      <c r="M16622" s="2">
        <f>+Table3[[#This Row],[CHW]]/Table3[[#This Row],[Count of Airbill Number]]</f>
        <v>3</v>
      </c>
    </row>
    <row r="16623" spans="2:13">
      <c r="B16623" t="s">
        <v>20</v>
      </c>
      <c r="C16623" t="s">
        <v>21</v>
      </c>
      <c r="D16623" t="s">
        <v>22</v>
      </c>
      <c r="E16623" t="s">
        <v>777</v>
      </c>
      <c r="F16623" t="s">
        <v>777</v>
      </c>
      <c r="G16623" t="s">
        <v>190</v>
      </c>
      <c r="H16623" t="s">
        <v>110</v>
      </c>
      <c r="I16623">
        <v>6</v>
      </c>
      <c r="J16623">
        <v>1</v>
      </c>
      <c r="K16623">
        <v>9072</v>
      </c>
      <c r="L16623" t="s">
        <v>471</v>
      </c>
      <c r="M16623" s="2">
        <f>+Table3[[#This Row],[CHW]]/Table3[[#This Row],[Count of Airbill Number]]</f>
        <v>6</v>
      </c>
    </row>
    <row r="16624" spans="2:13">
      <c r="B16624" t="s">
        <v>20</v>
      </c>
      <c r="C16624" t="s">
        <v>21</v>
      </c>
      <c r="D16624" t="s">
        <v>22</v>
      </c>
      <c r="E16624" t="s">
        <v>777</v>
      </c>
      <c r="F16624" t="s">
        <v>777</v>
      </c>
      <c r="G16624" t="s">
        <v>190</v>
      </c>
      <c r="H16624" t="s">
        <v>181</v>
      </c>
      <c r="I16624">
        <v>6</v>
      </c>
      <c r="J16624">
        <v>2</v>
      </c>
      <c r="K16624">
        <v>9073</v>
      </c>
      <c r="L16624" t="s">
        <v>471</v>
      </c>
      <c r="M16624" s="2">
        <f>+Table3[[#This Row],[CHW]]/Table3[[#This Row],[Count of Airbill Number]]</f>
        <v>3</v>
      </c>
    </row>
    <row r="16625" spans="2:13">
      <c r="B16625" t="s">
        <v>20</v>
      </c>
      <c r="C16625" t="s">
        <v>21</v>
      </c>
      <c r="D16625" t="s">
        <v>22</v>
      </c>
      <c r="E16625" t="s">
        <v>778</v>
      </c>
      <c r="F16625" t="s">
        <v>776</v>
      </c>
      <c r="G16625" t="s">
        <v>297</v>
      </c>
      <c r="H16625" t="s">
        <v>66</v>
      </c>
      <c r="I16625">
        <v>6</v>
      </c>
      <c r="J16625">
        <v>5</v>
      </c>
      <c r="K16625">
        <v>9074</v>
      </c>
      <c r="L16625" t="s">
        <v>471</v>
      </c>
      <c r="M16625" s="2">
        <f>+Table3[[#This Row],[CHW]]/Table3[[#This Row],[Count of Airbill Number]]</f>
        <v>1.2</v>
      </c>
    </row>
    <row r="16626" spans="2:13">
      <c r="B16626" t="s">
        <v>20</v>
      </c>
      <c r="C16626" t="s">
        <v>21</v>
      </c>
      <c r="D16626" t="s">
        <v>22</v>
      </c>
      <c r="E16626" t="s">
        <v>777</v>
      </c>
      <c r="F16626" t="s">
        <v>778</v>
      </c>
      <c r="G16626" t="s">
        <v>326</v>
      </c>
      <c r="H16626" t="s">
        <v>51</v>
      </c>
      <c r="I16626">
        <v>6</v>
      </c>
      <c r="J16626">
        <v>2</v>
      </c>
      <c r="K16626">
        <v>9075</v>
      </c>
      <c r="L16626" t="s">
        <v>471</v>
      </c>
      <c r="M16626" s="2">
        <f>+Table3[[#This Row],[CHW]]/Table3[[#This Row],[Count of Airbill Number]]</f>
        <v>3</v>
      </c>
    </row>
    <row r="16627" spans="2:13">
      <c r="B16627" t="s">
        <v>20</v>
      </c>
      <c r="C16627" t="s">
        <v>21</v>
      </c>
      <c r="D16627" t="s">
        <v>22</v>
      </c>
      <c r="E16627" t="s">
        <v>777</v>
      </c>
      <c r="F16627" t="s">
        <v>777</v>
      </c>
      <c r="G16627" t="s">
        <v>27</v>
      </c>
      <c r="H16627" t="s">
        <v>290</v>
      </c>
      <c r="I16627">
        <v>6</v>
      </c>
      <c r="J16627">
        <v>4</v>
      </c>
      <c r="K16627">
        <v>9076</v>
      </c>
      <c r="L16627" t="s">
        <v>471</v>
      </c>
      <c r="M16627" s="2">
        <f>+Table3[[#This Row],[CHW]]/Table3[[#This Row],[Count of Airbill Number]]</f>
        <v>1.5</v>
      </c>
    </row>
    <row r="16628" spans="2:13">
      <c r="B16628" t="s">
        <v>20</v>
      </c>
      <c r="C16628" t="s">
        <v>21</v>
      </c>
      <c r="D16628" t="s">
        <v>22</v>
      </c>
      <c r="E16628" t="s">
        <v>777</v>
      </c>
      <c r="F16628" t="s">
        <v>777</v>
      </c>
      <c r="G16628" t="s">
        <v>29</v>
      </c>
      <c r="H16628" t="s">
        <v>190</v>
      </c>
      <c r="I16628">
        <v>6</v>
      </c>
      <c r="J16628">
        <v>2</v>
      </c>
      <c r="K16628">
        <v>9077</v>
      </c>
      <c r="L16628" t="s">
        <v>471</v>
      </c>
      <c r="M16628" s="2">
        <f>+Table3[[#This Row],[CHW]]/Table3[[#This Row],[Count of Airbill Number]]</f>
        <v>3</v>
      </c>
    </row>
    <row r="16629" spans="2:13">
      <c r="B16629" t="s">
        <v>20</v>
      </c>
      <c r="C16629" t="s">
        <v>21</v>
      </c>
      <c r="D16629" t="s">
        <v>22</v>
      </c>
      <c r="E16629" t="s">
        <v>777</v>
      </c>
      <c r="F16629" t="s">
        <v>778</v>
      </c>
      <c r="G16629" t="s">
        <v>29</v>
      </c>
      <c r="H16629" t="s">
        <v>498</v>
      </c>
      <c r="I16629">
        <v>6</v>
      </c>
      <c r="J16629">
        <v>1</v>
      </c>
      <c r="K16629">
        <v>9078</v>
      </c>
      <c r="L16629" t="s">
        <v>471</v>
      </c>
      <c r="M16629" s="2">
        <f>+Table3[[#This Row],[CHW]]/Table3[[#This Row],[Count of Airbill Number]]</f>
        <v>6</v>
      </c>
    </row>
    <row r="16630" spans="2:13">
      <c r="B16630" t="s">
        <v>20</v>
      </c>
      <c r="C16630" t="s">
        <v>21</v>
      </c>
      <c r="D16630" t="s">
        <v>22</v>
      </c>
      <c r="E16630" t="s">
        <v>778</v>
      </c>
      <c r="F16630" t="s">
        <v>778</v>
      </c>
      <c r="G16630" t="s">
        <v>260</v>
      </c>
      <c r="H16630" t="s">
        <v>393</v>
      </c>
      <c r="I16630">
        <v>6</v>
      </c>
      <c r="J16630">
        <v>2</v>
      </c>
      <c r="K16630">
        <v>9079</v>
      </c>
      <c r="L16630" t="s">
        <v>471</v>
      </c>
      <c r="M16630" s="2">
        <f>+Table3[[#This Row],[CHW]]/Table3[[#This Row],[Count of Airbill Number]]</f>
        <v>3</v>
      </c>
    </row>
    <row r="16631" spans="2:13">
      <c r="B16631" t="s">
        <v>20</v>
      </c>
      <c r="C16631" t="s">
        <v>21</v>
      </c>
      <c r="D16631" t="s">
        <v>22</v>
      </c>
      <c r="E16631" t="s">
        <v>778</v>
      </c>
      <c r="F16631" t="s">
        <v>778</v>
      </c>
      <c r="G16631" t="s">
        <v>260</v>
      </c>
      <c r="H16631" t="s">
        <v>267</v>
      </c>
      <c r="I16631">
        <v>6</v>
      </c>
      <c r="J16631">
        <v>1</v>
      </c>
      <c r="K16631">
        <v>9080</v>
      </c>
      <c r="L16631" t="s">
        <v>471</v>
      </c>
      <c r="M16631" s="2">
        <f>+Table3[[#This Row],[CHW]]/Table3[[#This Row],[Count of Airbill Number]]</f>
        <v>6</v>
      </c>
    </row>
    <row r="16632" spans="2:13">
      <c r="B16632" t="s">
        <v>20</v>
      </c>
      <c r="C16632" t="s">
        <v>21</v>
      </c>
      <c r="D16632" t="s">
        <v>22</v>
      </c>
      <c r="E16632" t="s">
        <v>778</v>
      </c>
      <c r="F16632" t="s">
        <v>778</v>
      </c>
      <c r="G16632" t="s">
        <v>646</v>
      </c>
      <c r="H16632" t="s">
        <v>610</v>
      </c>
      <c r="I16632">
        <v>6</v>
      </c>
      <c r="J16632">
        <v>2</v>
      </c>
      <c r="K16632">
        <v>9081</v>
      </c>
      <c r="L16632" t="s">
        <v>471</v>
      </c>
      <c r="M16632" s="2">
        <f>+Table3[[#This Row],[CHW]]/Table3[[#This Row],[Count of Airbill Number]]</f>
        <v>3</v>
      </c>
    </row>
    <row r="16633" spans="2:13">
      <c r="B16633" t="s">
        <v>20</v>
      </c>
      <c r="C16633" t="s">
        <v>21</v>
      </c>
      <c r="D16633" t="s">
        <v>22</v>
      </c>
      <c r="E16633" t="s">
        <v>776</v>
      </c>
      <c r="F16633" t="s">
        <v>776</v>
      </c>
      <c r="G16633" t="s">
        <v>312</v>
      </c>
      <c r="H16633" t="s">
        <v>116</v>
      </c>
      <c r="I16633">
        <v>6</v>
      </c>
      <c r="J16633">
        <v>2</v>
      </c>
      <c r="K16633">
        <v>9082</v>
      </c>
      <c r="L16633" t="s">
        <v>471</v>
      </c>
      <c r="M16633" s="2">
        <f>+Table3[[#This Row],[CHW]]/Table3[[#This Row],[Count of Airbill Number]]</f>
        <v>3</v>
      </c>
    </row>
    <row r="16634" spans="2:13">
      <c r="B16634" t="s">
        <v>20</v>
      </c>
      <c r="C16634" t="s">
        <v>21</v>
      </c>
      <c r="D16634" t="s">
        <v>22</v>
      </c>
      <c r="E16634" t="s">
        <v>778</v>
      </c>
      <c r="F16634" t="s">
        <v>778</v>
      </c>
      <c r="G16634" t="s">
        <v>124</v>
      </c>
      <c r="H16634" t="s">
        <v>62</v>
      </c>
      <c r="I16634">
        <v>6</v>
      </c>
      <c r="J16634">
        <v>6</v>
      </c>
      <c r="K16634">
        <v>9083</v>
      </c>
      <c r="L16634" t="s">
        <v>471</v>
      </c>
      <c r="M16634" s="2">
        <f>+Table3[[#This Row],[CHW]]/Table3[[#This Row],[Count of Airbill Number]]</f>
        <v>1</v>
      </c>
    </row>
    <row r="16635" spans="2:13">
      <c r="B16635" t="s">
        <v>20</v>
      </c>
      <c r="C16635" t="s">
        <v>21</v>
      </c>
      <c r="D16635" t="s">
        <v>36</v>
      </c>
      <c r="E16635" t="s">
        <v>777</v>
      </c>
      <c r="F16635" t="s">
        <v>778</v>
      </c>
      <c r="G16635" t="s">
        <v>38</v>
      </c>
      <c r="H16635" t="s">
        <v>161</v>
      </c>
      <c r="I16635">
        <v>6</v>
      </c>
      <c r="J16635">
        <v>6</v>
      </c>
      <c r="K16635">
        <v>9084</v>
      </c>
      <c r="L16635" t="s">
        <v>471</v>
      </c>
      <c r="M16635" s="2">
        <f>+Table3[[#This Row],[CHW]]/Table3[[#This Row],[Count of Airbill Number]]</f>
        <v>1</v>
      </c>
    </row>
    <row r="16636" spans="2:13">
      <c r="B16636" t="s">
        <v>20</v>
      </c>
      <c r="C16636" t="s">
        <v>21</v>
      </c>
      <c r="D16636" t="s">
        <v>36</v>
      </c>
      <c r="E16636" t="s">
        <v>778</v>
      </c>
      <c r="F16636" t="s">
        <v>778</v>
      </c>
      <c r="G16636" t="s">
        <v>282</v>
      </c>
      <c r="H16636" t="s">
        <v>112</v>
      </c>
      <c r="I16636">
        <v>6</v>
      </c>
      <c r="J16636">
        <v>3</v>
      </c>
      <c r="K16636">
        <v>9085</v>
      </c>
      <c r="L16636" t="s">
        <v>471</v>
      </c>
      <c r="M16636" s="2">
        <f>+Table3[[#This Row],[CHW]]/Table3[[#This Row],[Count of Airbill Number]]</f>
        <v>2</v>
      </c>
    </row>
    <row r="16637" spans="2:13">
      <c r="B16637" t="s">
        <v>20</v>
      </c>
      <c r="C16637" t="s">
        <v>21</v>
      </c>
      <c r="D16637" t="s">
        <v>36</v>
      </c>
      <c r="E16637" t="s">
        <v>778</v>
      </c>
      <c r="F16637" t="s">
        <v>777</v>
      </c>
      <c r="G16637" t="s">
        <v>112</v>
      </c>
      <c r="H16637" t="s">
        <v>429</v>
      </c>
      <c r="I16637">
        <v>6</v>
      </c>
      <c r="J16637">
        <v>2</v>
      </c>
      <c r="K16637">
        <v>9086</v>
      </c>
      <c r="L16637" t="s">
        <v>471</v>
      </c>
      <c r="M16637" s="2">
        <f>+Table3[[#This Row],[CHW]]/Table3[[#This Row],[Count of Airbill Number]]</f>
        <v>3</v>
      </c>
    </row>
    <row r="16638" spans="2:13">
      <c r="B16638" t="s">
        <v>20</v>
      </c>
      <c r="C16638" t="s">
        <v>21</v>
      </c>
      <c r="D16638" t="s">
        <v>36</v>
      </c>
      <c r="E16638" t="s">
        <v>777</v>
      </c>
      <c r="F16638" t="s">
        <v>777</v>
      </c>
      <c r="G16638" t="s">
        <v>485</v>
      </c>
      <c r="H16638" t="s">
        <v>274</v>
      </c>
      <c r="I16638">
        <v>6</v>
      </c>
      <c r="J16638">
        <v>1</v>
      </c>
      <c r="K16638">
        <v>9087</v>
      </c>
      <c r="L16638" t="s">
        <v>471</v>
      </c>
      <c r="M16638" s="2">
        <f>+Table3[[#This Row],[CHW]]/Table3[[#This Row],[Count of Airbill Number]]</f>
        <v>6</v>
      </c>
    </row>
    <row r="16639" spans="2:13">
      <c r="B16639" t="s">
        <v>20</v>
      </c>
      <c r="C16639" t="s">
        <v>21</v>
      </c>
      <c r="D16639" t="s">
        <v>36</v>
      </c>
      <c r="E16639" t="s">
        <v>778</v>
      </c>
      <c r="F16639" t="s">
        <v>778</v>
      </c>
      <c r="G16639" t="s">
        <v>206</v>
      </c>
      <c r="H16639" t="s">
        <v>51</v>
      </c>
      <c r="I16639">
        <v>6</v>
      </c>
      <c r="J16639">
        <v>6</v>
      </c>
      <c r="K16639">
        <v>9088</v>
      </c>
      <c r="L16639" t="s">
        <v>471</v>
      </c>
      <c r="M16639" s="2">
        <f>+Table3[[#This Row],[CHW]]/Table3[[#This Row],[Count of Airbill Number]]</f>
        <v>1</v>
      </c>
    </row>
    <row r="16640" spans="2:13">
      <c r="B16640" t="s">
        <v>20</v>
      </c>
      <c r="C16640" t="s">
        <v>21</v>
      </c>
      <c r="D16640" t="s">
        <v>36</v>
      </c>
      <c r="E16640" t="s">
        <v>776</v>
      </c>
      <c r="F16640" t="s">
        <v>776</v>
      </c>
      <c r="G16640" t="s">
        <v>66</v>
      </c>
      <c r="H16640" t="s">
        <v>89</v>
      </c>
      <c r="I16640">
        <v>6</v>
      </c>
      <c r="J16640">
        <v>5</v>
      </c>
      <c r="K16640">
        <v>9089</v>
      </c>
      <c r="L16640" t="s">
        <v>471</v>
      </c>
      <c r="M16640" s="2">
        <f>+Table3[[#This Row],[CHW]]/Table3[[#This Row],[Count of Airbill Number]]</f>
        <v>1.2</v>
      </c>
    </row>
    <row r="16641" spans="2:13">
      <c r="B16641" t="s">
        <v>20</v>
      </c>
      <c r="C16641" t="s">
        <v>21</v>
      </c>
      <c r="D16641" t="s">
        <v>36</v>
      </c>
      <c r="E16641" t="s">
        <v>777</v>
      </c>
      <c r="F16641" t="s">
        <v>777</v>
      </c>
      <c r="G16641" t="s">
        <v>523</v>
      </c>
      <c r="H16641" t="s">
        <v>179</v>
      </c>
      <c r="I16641">
        <v>6</v>
      </c>
      <c r="J16641">
        <v>6</v>
      </c>
      <c r="K16641">
        <v>9090</v>
      </c>
      <c r="L16641" t="s">
        <v>471</v>
      </c>
      <c r="M16641" s="2">
        <f>+Table3[[#This Row],[CHW]]/Table3[[#This Row],[Count of Airbill Number]]</f>
        <v>1</v>
      </c>
    </row>
    <row r="16642" spans="2:13">
      <c r="B16642" t="s">
        <v>20</v>
      </c>
      <c r="C16642" t="s">
        <v>21</v>
      </c>
      <c r="D16642" t="s">
        <v>36</v>
      </c>
      <c r="E16642" t="s">
        <v>776</v>
      </c>
      <c r="F16642" t="s">
        <v>776</v>
      </c>
      <c r="G16642" t="s">
        <v>37</v>
      </c>
      <c r="H16642" t="s">
        <v>262</v>
      </c>
      <c r="I16642">
        <v>6</v>
      </c>
      <c r="J16642">
        <v>6</v>
      </c>
      <c r="K16642">
        <v>9091</v>
      </c>
      <c r="L16642" t="s">
        <v>471</v>
      </c>
      <c r="M16642" s="2">
        <f>+Table3[[#This Row],[CHW]]/Table3[[#This Row],[Count of Airbill Number]]</f>
        <v>1</v>
      </c>
    </row>
    <row r="16643" spans="2:13">
      <c r="B16643" t="s">
        <v>20</v>
      </c>
      <c r="C16643" t="s">
        <v>21</v>
      </c>
      <c r="D16643" t="s">
        <v>36</v>
      </c>
      <c r="E16643" t="s">
        <v>778</v>
      </c>
      <c r="F16643" t="s">
        <v>778</v>
      </c>
      <c r="G16643" t="s">
        <v>86</v>
      </c>
      <c r="H16643" t="s">
        <v>51</v>
      </c>
      <c r="I16643">
        <v>6</v>
      </c>
      <c r="J16643">
        <v>6</v>
      </c>
      <c r="K16643">
        <v>9092</v>
      </c>
      <c r="L16643" t="s">
        <v>471</v>
      </c>
      <c r="M16643" s="2">
        <f>+Table3[[#This Row],[CHW]]/Table3[[#This Row],[Count of Airbill Number]]</f>
        <v>1</v>
      </c>
    </row>
    <row r="16644" spans="2:13">
      <c r="B16644" t="s">
        <v>20</v>
      </c>
      <c r="C16644" t="s">
        <v>21</v>
      </c>
      <c r="D16644" t="s">
        <v>36</v>
      </c>
      <c r="E16644" t="s">
        <v>778</v>
      </c>
      <c r="F16644" t="s">
        <v>778</v>
      </c>
      <c r="G16644" t="s">
        <v>546</v>
      </c>
      <c r="H16644" t="s">
        <v>112</v>
      </c>
      <c r="I16644">
        <v>6</v>
      </c>
      <c r="J16644">
        <v>6</v>
      </c>
      <c r="K16644">
        <v>9093</v>
      </c>
      <c r="L16644" t="s">
        <v>471</v>
      </c>
      <c r="M16644" s="2">
        <f>+Table3[[#This Row],[CHW]]/Table3[[#This Row],[Count of Airbill Number]]</f>
        <v>1</v>
      </c>
    </row>
    <row r="16645" spans="2:13">
      <c r="B16645" t="s">
        <v>20</v>
      </c>
      <c r="C16645" t="s">
        <v>21</v>
      </c>
      <c r="D16645" t="s">
        <v>36</v>
      </c>
      <c r="E16645" t="s">
        <v>777</v>
      </c>
      <c r="F16645" t="s">
        <v>777</v>
      </c>
      <c r="G16645" t="s">
        <v>29</v>
      </c>
      <c r="H16645" t="s">
        <v>106</v>
      </c>
      <c r="I16645">
        <v>6</v>
      </c>
      <c r="J16645">
        <v>6</v>
      </c>
      <c r="K16645">
        <v>9094</v>
      </c>
      <c r="L16645" t="s">
        <v>471</v>
      </c>
      <c r="M16645" s="2">
        <f>+Table3[[#This Row],[CHW]]/Table3[[#This Row],[Count of Airbill Number]]</f>
        <v>1</v>
      </c>
    </row>
    <row r="16646" spans="2:13">
      <c r="B16646" t="s">
        <v>20</v>
      </c>
      <c r="C16646" t="s">
        <v>472</v>
      </c>
      <c r="D16646" t="s">
        <v>22</v>
      </c>
      <c r="E16646" t="s">
        <v>776</v>
      </c>
      <c r="F16646" t="s">
        <v>776</v>
      </c>
      <c r="G16646" t="s">
        <v>70</v>
      </c>
      <c r="H16646" t="s">
        <v>24</v>
      </c>
      <c r="I16646">
        <v>6</v>
      </c>
      <c r="J16646">
        <v>2</v>
      </c>
      <c r="K16646">
        <v>9095</v>
      </c>
      <c r="L16646" t="s">
        <v>471</v>
      </c>
      <c r="M16646" s="2">
        <f>+Table3[[#This Row],[CHW]]/Table3[[#This Row],[Count of Airbill Number]]</f>
        <v>3</v>
      </c>
    </row>
    <row r="16647" spans="2:13">
      <c r="B16647" t="s">
        <v>20</v>
      </c>
      <c r="C16647" t="s">
        <v>472</v>
      </c>
      <c r="D16647" t="s">
        <v>22</v>
      </c>
      <c r="E16647" t="s">
        <v>776</v>
      </c>
      <c r="F16647" t="s">
        <v>776</v>
      </c>
      <c r="G16647" t="s">
        <v>74</v>
      </c>
      <c r="H16647" t="s">
        <v>49</v>
      </c>
      <c r="I16647">
        <v>6</v>
      </c>
      <c r="J16647">
        <v>1</v>
      </c>
      <c r="K16647">
        <v>9096</v>
      </c>
      <c r="L16647" t="s">
        <v>471</v>
      </c>
      <c r="M16647" s="2">
        <f>+Table3[[#This Row],[CHW]]/Table3[[#This Row],[Count of Airbill Number]]</f>
        <v>6</v>
      </c>
    </row>
    <row r="16648" spans="2:13">
      <c r="B16648" t="s">
        <v>20</v>
      </c>
      <c r="C16648" t="s">
        <v>472</v>
      </c>
      <c r="D16648" t="s">
        <v>22</v>
      </c>
      <c r="E16648" t="s">
        <v>778</v>
      </c>
      <c r="F16648" t="s">
        <v>778</v>
      </c>
      <c r="G16648" t="s">
        <v>210</v>
      </c>
      <c r="H16648" t="s">
        <v>250</v>
      </c>
      <c r="I16648">
        <v>6</v>
      </c>
      <c r="J16648">
        <v>1</v>
      </c>
      <c r="K16648">
        <v>9097</v>
      </c>
      <c r="L16648" t="s">
        <v>471</v>
      </c>
      <c r="M16648" s="2">
        <f>+Table3[[#This Row],[CHW]]/Table3[[#This Row],[Count of Airbill Number]]</f>
        <v>6</v>
      </c>
    </row>
    <row r="16649" spans="2:13">
      <c r="B16649" t="s">
        <v>20</v>
      </c>
      <c r="C16649" t="s">
        <v>472</v>
      </c>
      <c r="D16649" t="s">
        <v>22</v>
      </c>
      <c r="E16649" t="s">
        <v>776</v>
      </c>
      <c r="F16649" t="s">
        <v>776</v>
      </c>
      <c r="G16649" t="s">
        <v>562</v>
      </c>
      <c r="H16649" t="s">
        <v>503</v>
      </c>
      <c r="I16649">
        <v>6</v>
      </c>
      <c r="J16649">
        <v>1</v>
      </c>
      <c r="K16649">
        <v>9098</v>
      </c>
      <c r="L16649" t="s">
        <v>471</v>
      </c>
      <c r="M16649" s="2">
        <f>+Table3[[#This Row],[CHW]]/Table3[[#This Row],[Count of Airbill Number]]</f>
        <v>6</v>
      </c>
    </row>
    <row r="16650" spans="2:13">
      <c r="B16650" t="s">
        <v>20</v>
      </c>
      <c r="C16650" t="s">
        <v>472</v>
      </c>
      <c r="D16650" t="s">
        <v>22</v>
      </c>
      <c r="E16650" t="s">
        <v>776</v>
      </c>
      <c r="F16650" t="s">
        <v>776</v>
      </c>
      <c r="G16650" t="s">
        <v>572</v>
      </c>
      <c r="H16650" t="s">
        <v>492</v>
      </c>
      <c r="I16650">
        <v>6</v>
      </c>
      <c r="J16650">
        <v>1</v>
      </c>
      <c r="K16650">
        <v>9099</v>
      </c>
      <c r="L16650" t="s">
        <v>471</v>
      </c>
      <c r="M16650" s="2">
        <f>+Table3[[#This Row],[CHW]]/Table3[[#This Row],[Count of Airbill Number]]</f>
        <v>6</v>
      </c>
    </row>
    <row r="16651" spans="2:13">
      <c r="B16651" t="s">
        <v>20</v>
      </c>
      <c r="C16651" t="s">
        <v>472</v>
      </c>
      <c r="D16651" t="s">
        <v>22</v>
      </c>
      <c r="E16651" t="s">
        <v>776</v>
      </c>
      <c r="F16651" t="s">
        <v>776</v>
      </c>
      <c r="G16651" t="s">
        <v>64</v>
      </c>
      <c r="H16651" t="s">
        <v>59</v>
      </c>
      <c r="I16651">
        <v>6</v>
      </c>
      <c r="J16651">
        <v>1</v>
      </c>
      <c r="K16651">
        <v>9100</v>
      </c>
      <c r="L16651" t="s">
        <v>471</v>
      </c>
      <c r="M16651" s="2">
        <f>+Table3[[#This Row],[CHW]]/Table3[[#This Row],[Count of Airbill Number]]</f>
        <v>6</v>
      </c>
    </row>
    <row r="16652" spans="2:13">
      <c r="B16652" t="s">
        <v>20</v>
      </c>
      <c r="C16652" t="s">
        <v>472</v>
      </c>
      <c r="D16652" t="s">
        <v>22</v>
      </c>
      <c r="E16652" t="s">
        <v>776</v>
      </c>
      <c r="F16652" t="s">
        <v>776</v>
      </c>
      <c r="G16652" t="s">
        <v>407</v>
      </c>
      <c r="H16652" t="s">
        <v>480</v>
      </c>
      <c r="I16652">
        <v>6</v>
      </c>
      <c r="J16652">
        <v>1</v>
      </c>
      <c r="K16652">
        <v>9101</v>
      </c>
      <c r="L16652" t="s">
        <v>471</v>
      </c>
      <c r="M16652" s="2">
        <f>+Table3[[#This Row],[CHW]]/Table3[[#This Row],[Count of Airbill Number]]</f>
        <v>6</v>
      </c>
    </row>
    <row r="16653" spans="2:13">
      <c r="B16653" t="s">
        <v>20</v>
      </c>
      <c r="C16653" t="s">
        <v>472</v>
      </c>
      <c r="D16653" t="s">
        <v>22</v>
      </c>
      <c r="E16653" t="s">
        <v>776</v>
      </c>
      <c r="F16653" t="s">
        <v>776</v>
      </c>
      <c r="G16653" t="s">
        <v>407</v>
      </c>
      <c r="H16653" t="s">
        <v>483</v>
      </c>
      <c r="I16653">
        <v>6</v>
      </c>
      <c r="J16653">
        <v>1</v>
      </c>
      <c r="K16653">
        <v>9102</v>
      </c>
      <c r="L16653" t="s">
        <v>471</v>
      </c>
      <c r="M16653" s="2">
        <f>+Table3[[#This Row],[CHW]]/Table3[[#This Row],[Count of Airbill Number]]</f>
        <v>6</v>
      </c>
    </row>
    <row r="16654" spans="2:13">
      <c r="B16654" t="s">
        <v>20</v>
      </c>
      <c r="C16654" t="s">
        <v>472</v>
      </c>
      <c r="D16654" t="s">
        <v>22</v>
      </c>
      <c r="E16654" t="s">
        <v>776</v>
      </c>
      <c r="F16654" t="s">
        <v>776</v>
      </c>
      <c r="G16654" t="s">
        <v>479</v>
      </c>
      <c r="H16654" t="s">
        <v>503</v>
      </c>
      <c r="I16654">
        <v>6</v>
      </c>
      <c r="J16654">
        <v>1</v>
      </c>
      <c r="K16654">
        <v>9103</v>
      </c>
      <c r="L16654" t="s">
        <v>471</v>
      </c>
      <c r="M16654" s="2">
        <f>+Table3[[#This Row],[CHW]]/Table3[[#This Row],[Count of Airbill Number]]</f>
        <v>6</v>
      </c>
    </row>
    <row r="16655" spans="2:13">
      <c r="B16655" t="s">
        <v>20</v>
      </c>
      <c r="C16655" t="s">
        <v>472</v>
      </c>
      <c r="D16655" t="s">
        <v>22</v>
      </c>
      <c r="E16655" t="s">
        <v>776</v>
      </c>
      <c r="F16655" t="s">
        <v>776</v>
      </c>
      <c r="G16655" t="s">
        <v>508</v>
      </c>
      <c r="H16655" t="s">
        <v>432</v>
      </c>
      <c r="I16655">
        <v>6</v>
      </c>
      <c r="J16655">
        <v>1</v>
      </c>
      <c r="K16655">
        <v>9104</v>
      </c>
      <c r="L16655" t="s">
        <v>471</v>
      </c>
      <c r="M16655" s="2">
        <f>+Table3[[#This Row],[CHW]]/Table3[[#This Row],[Count of Airbill Number]]</f>
        <v>6</v>
      </c>
    </row>
    <row r="16656" spans="2:13">
      <c r="B16656" t="s">
        <v>20</v>
      </c>
      <c r="C16656" t="s">
        <v>472</v>
      </c>
      <c r="D16656" t="s">
        <v>22</v>
      </c>
      <c r="E16656" t="s">
        <v>776</v>
      </c>
      <c r="F16656" t="s">
        <v>776</v>
      </c>
      <c r="G16656" t="s">
        <v>508</v>
      </c>
      <c r="H16656" t="s">
        <v>483</v>
      </c>
      <c r="I16656">
        <v>6</v>
      </c>
      <c r="J16656">
        <v>1</v>
      </c>
      <c r="K16656">
        <v>9105</v>
      </c>
      <c r="L16656" t="s">
        <v>471</v>
      </c>
      <c r="M16656" s="2">
        <f>+Table3[[#This Row],[CHW]]/Table3[[#This Row],[Count of Airbill Number]]</f>
        <v>6</v>
      </c>
    </row>
    <row r="16657" spans="2:13">
      <c r="B16657" t="s">
        <v>20</v>
      </c>
      <c r="C16657" t="s">
        <v>472</v>
      </c>
      <c r="D16657" t="s">
        <v>22</v>
      </c>
      <c r="E16657" t="s">
        <v>776</v>
      </c>
      <c r="F16657" t="s">
        <v>776</v>
      </c>
      <c r="G16657" t="s">
        <v>31</v>
      </c>
      <c r="H16657" t="s">
        <v>756</v>
      </c>
      <c r="I16657">
        <v>6</v>
      </c>
      <c r="J16657">
        <v>1</v>
      </c>
      <c r="K16657">
        <v>9106</v>
      </c>
      <c r="L16657" t="s">
        <v>471</v>
      </c>
      <c r="M16657" s="2">
        <f>+Table3[[#This Row],[CHW]]/Table3[[#This Row],[Count of Airbill Number]]</f>
        <v>6</v>
      </c>
    </row>
    <row r="16658" spans="2:13">
      <c r="B16658" t="s">
        <v>20</v>
      </c>
      <c r="C16658" t="s">
        <v>472</v>
      </c>
      <c r="D16658" t="s">
        <v>22</v>
      </c>
      <c r="E16658" t="s">
        <v>778</v>
      </c>
      <c r="F16658" t="s">
        <v>778</v>
      </c>
      <c r="G16658" t="s">
        <v>135</v>
      </c>
      <c r="H16658" t="s">
        <v>99</v>
      </c>
      <c r="I16658">
        <v>6</v>
      </c>
      <c r="J16658">
        <v>1</v>
      </c>
      <c r="K16658">
        <v>9107</v>
      </c>
      <c r="L16658" t="s">
        <v>471</v>
      </c>
      <c r="M16658" s="2">
        <f>+Table3[[#This Row],[CHW]]/Table3[[#This Row],[Count of Airbill Number]]</f>
        <v>6</v>
      </c>
    </row>
    <row r="16659" spans="2:13">
      <c r="B16659" t="s">
        <v>20</v>
      </c>
      <c r="C16659" t="s">
        <v>472</v>
      </c>
      <c r="D16659" t="s">
        <v>22</v>
      </c>
      <c r="E16659" t="s">
        <v>776</v>
      </c>
      <c r="F16659" t="s">
        <v>776</v>
      </c>
      <c r="G16659" t="s">
        <v>33</v>
      </c>
      <c r="H16659" t="s">
        <v>59</v>
      </c>
      <c r="I16659">
        <v>6</v>
      </c>
      <c r="J16659">
        <v>1</v>
      </c>
      <c r="K16659">
        <v>9108</v>
      </c>
      <c r="L16659" t="s">
        <v>471</v>
      </c>
      <c r="M16659" s="2">
        <f>+Table3[[#This Row],[CHW]]/Table3[[#This Row],[Count of Airbill Number]]</f>
        <v>6</v>
      </c>
    </row>
    <row r="16660" spans="2:13">
      <c r="B16660" t="s">
        <v>20</v>
      </c>
      <c r="C16660" t="s">
        <v>472</v>
      </c>
      <c r="D16660" t="s">
        <v>22</v>
      </c>
      <c r="E16660" t="s">
        <v>776</v>
      </c>
      <c r="F16660" t="s">
        <v>776</v>
      </c>
      <c r="G16660" t="s">
        <v>131</v>
      </c>
      <c r="H16660" t="s">
        <v>103</v>
      </c>
      <c r="I16660">
        <v>6</v>
      </c>
      <c r="J16660">
        <v>1</v>
      </c>
      <c r="K16660">
        <v>9109</v>
      </c>
      <c r="L16660" t="s">
        <v>471</v>
      </c>
      <c r="M16660" s="2">
        <f>+Table3[[#This Row],[CHW]]/Table3[[#This Row],[Count of Airbill Number]]</f>
        <v>6</v>
      </c>
    </row>
    <row r="16661" spans="2:13">
      <c r="B16661" t="s">
        <v>20</v>
      </c>
      <c r="C16661" t="s">
        <v>472</v>
      </c>
      <c r="D16661" t="s">
        <v>22</v>
      </c>
      <c r="E16661" t="s">
        <v>778</v>
      </c>
      <c r="F16661" t="s">
        <v>778</v>
      </c>
      <c r="G16661" t="s">
        <v>283</v>
      </c>
      <c r="H16661" t="s">
        <v>306</v>
      </c>
      <c r="I16661">
        <v>6</v>
      </c>
      <c r="J16661">
        <v>1</v>
      </c>
      <c r="K16661">
        <v>9110</v>
      </c>
      <c r="L16661" t="s">
        <v>471</v>
      </c>
      <c r="M16661" s="2">
        <f>+Table3[[#This Row],[CHW]]/Table3[[#This Row],[Count of Airbill Number]]</f>
        <v>6</v>
      </c>
    </row>
    <row r="16662" spans="2:13">
      <c r="B16662" t="s">
        <v>20</v>
      </c>
      <c r="C16662" t="s">
        <v>472</v>
      </c>
      <c r="D16662" t="s">
        <v>22</v>
      </c>
      <c r="E16662" t="s">
        <v>776</v>
      </c>
      <c r="F16662" t="s">
        <v>776</v>
      </c>
      <c r="G16662" t="s">
        <v>67</v>
      </c>
      <c r="H16662" t="s">
        <v>39</v>
      </c>
      <c r="I16662">
        <v>6</v>
      </c>
      <c r="J16662">
        <v>1</v>
      </c>
      <c r="K16662">
        <v>9111</v>
      </c>
      <c r="L16662" t="s">
        <v>471</v>
      </c>
      <c r="M16662" s="2">
        <f>+Table3[[#This Row],[CHW]]/Table3[[#This Row],[Count of Airbill Number]]</f>
        <v>6</v>
      </c>
    </row>
    <row r="16663" spans="2:13">
      <c r="B16663" t="s">
        <v>20</v>
      </c>
      <c r="C16663" t="s">
        <v>472</v>
      </c>
      <c r="D16663" t="s">
        <v>22</v>
      </c>
      <c r="E16663" t="s">
        <v>776</v>
      </c>
      <c r="F16663" t="s">
        <v>776</v>
      </c>
      <c r="G16663" t="s">
        <v>67</v>
      </c>
      <c r="H16663" t="s">
        <v>33</v>
      </c>
      <c r="I16663">
        <v>6</v>
      </c>
      <c r="J16663">
        <v>1</v>
      </c>
      <c r="K16663">
        <v>9112</v>
      </c>
      <c r="L16663" t="s">
        <v>471</v>
      </c>
      <c r="M16663" s="2">
        <f>+Table3[[#This Row],[CHW]]/Table3[[#This Row],[Count of Airbill Number]]</f>
        <v>6</v>
      </c>
    </row>
    <row r="16664" spans="2:13">
      <c r="B16664" t="s">
        <v>20</v>
      </c>
      <c r="C16664" t="s">
        <v>472</v>
      </c>
      <c r="D16664" t="s">
        <v>22</v>
      </c>
      <c r="E16664" t="s">
        <v>776</v>
      </c>
      <c r="F16664" t="s">
        <v>776</v>
      </c>
      <c r="G16664" t="s">
        <v>67</v>
      </c>
      <c r="H16664" t="s">
        <v>77</v>
      </c>
      <c r="I16664">
        <v>6</v>
      </c>
      <c r="J16664">
        <v>1</v>
      </c>
      <c r="K16664">
        <v>9113</v>
      </c>
      <c r="L16664" t="s">
        <v>471</v>
      </c>
      <c r="M16664" s="2">
        <f>+Table3[[#This Row],[CHW]]/Table3[[#This Row],[Count of Airbill Number]]</f>
        <v>6</v>
      </c>
    </row>
    <row r="16665" spans="2:13">
      <c r="B16665" t="s">
        <v>20</v>
      </c>
      <c r="C16665" t="s">
        <v>472</v>
      </c>
      <c r="D16665" t="s">
        <v>22</v>
      </c>
      <c r="E16665" t="s">
        <v>776</v>
      </c>
      <c r="F16665" t="s">
        <v>776</v>
      </c>
      <c r="G16665" t="s">
        <v>67</v>
      </c>
      <c r="H16665" t="s">
        <v>89</v>
      </c>
      <c r="I16665">
        <v>6</v>
      </c>
      <c r="J16665">
        <v>1</v>
      </c>
      <c r="K16665">
        <v>9114</v>
      </c>
      <c r="L16665" t="s">
        <v>471</v>
      </c>
      <c r="M16665" s="2">
        <f>+Table3[[#This Row],[CHW]]/Table3[[#This Row],[Count of Airbill Number]]</f>
        <v>6</v>
      </c>
    </row>
    <row r="16666" spans="2:13">
      <c r="B16666" t="s">
        <v>20</v>
      </c>
      <c r="C16666" t="s">
        <v>472</v>
      </c>
      <c r="D16666" t="s">
        <v>22</v>
      </c>
      <c r="E16666" t="s">
        <v>776</v>
      </c>
      <c r="F16666" t="s">
        <v>778</v>
      </c>
      <c r="G16666" t="s">
        <v>85</v>
      </c>
      <c r="H16666" t="s">
        <v>174</v>
      </c>
      <c r="I16666">
        <v>6</v>
      </c>
      <c r="J16666">
        <v>4</v>
      </c>
      <c r="K16666">
        <v>9115</v>
      </c>
      <c r="L16666" t="s">
        <v>471</v>
      </c>
      <c r="M16666" s="2">
        <f>+Table3[[#This Row],[CHW]]/Table3[[#This Row],[Count of Airbill Number]]</f>
        <v>1.5</v>
      </c>
    </row>
    <row r="16667" spans="2:13">
      <c r="B16667" t="s">
        <v>20</v>
      </c>
      <c r="C16667" t="s">
        <v>472</v>
      </c>
      <c r="D16667" t="s">
        <v>22</v>
      </c>
      <c r="E16667" t="s">
        <v>776</v>
      </c>
      <c r="F16667" t="s">
        <v>776</v>
      </c>
      <c r="G16667" t="s">
        <v>477</v>
      </c>
      <c r="H16667" t="s">
        <v>483</v>
      </c>
      <c r="I16667">
        <v>6</v>
      </c>
      <c r="J16667">
        <v>1</v>
      </c>
      <c r="K16667">
        <v>9116</v>
      </c>
      <c r="L16667" t="s">
        <v>471</v>
      </c>
      <c r="M16667" s="2">
        <f>+Table3[[#This Row],[CHW]]/Table3[[#This Row],[Count of Airbill Number]]</f>
        <v>6</v>
      </c>
    </row>
    <row r="16668" spans="2:13">
      <c r="B16668" t="s">
        <v>20</v>
      </c>
      <c r="C16668" t="s">
        <v>472</v>
      </c>
      <c r="D16668" t="s">
        <v>22</v>
      </c>
      <c r="E16668" t="s">
        <v>778</v>
      </c>
      <c r="F16668" t="s">
        <v>778</v>
      </c>
      <c r="G16668" t="s">
        <v>155</v>
      </c>
      <c r="H16668" t="s">
        <v>358</v>
      </c>
      <c r="I16668">
        <v>6</v>
      </c>
      <c r="J16668">
        <v>1</v>
      </c>
      <c r="K16668">
        <v>9117</v>
      </c>
      <c r="L16668" t="s">
        <v>471</v>
      </c>
      <c r="M16668" s="2">
        <f>+Table3[[#This Row],[CHW]]/Table3[[#This Row],[Count of Airbill Number]]</f>
        <v>6</v>
      </c>
    </row>
    <row r="16669" spans="2:13">
      <c r="B16669" t="s">
        <v>20</v>
      </c>
      <c r="C16669" t="s">
        <v>472</v>
      </c>
      <c r="D16669" t="s">
        <v>22</v>
      </c>
      <c r="E16669" t="s">
        <v>776</v>
      </c>
      <c r="F16669" t="s">
        <v>776</v>
      </c>
      <c r="G16669" t="s">
        <v>527</v>
      </c>
      <c r="H16669" t="s">
        <v>760</v>
      </c>
      <c r="I16669">
        <v>6</v>
      </c>
      <c r="J16669">
        <v>1</v>
      </c>
      <c r="K16669">
        <v>9118</v>
      </c>
      <c r="L16669" t="s">
        <v>471</v>
      </c>
      <c r="M16669" s="2">
        <f>+Table3[[#This Row],[CHW]]/Table3[[#This Row],[Count of Airbill Number]]</f>
        <v>6</v>
      </c>
    </row>
    <row r="16670" spans="2:13">
      <c r="B16670" t="s">
        <v>20</v>
      </c>
      <c r="C16670" t="s">
        <v>472</v>
      </c>
      <c r="D16670" t="s">
        <v>22</v>
      </c>
      <c r="E16670" t="s">
        <v>778</v>
      </c>
      <c r="F16670" t="s">
        <v>778</v>
      </c>
      <c r="G16670" t="s">
        <v>433</v>
      </c>
      <c r="H16670" t="s">
        <v>369</v>
      </c>
      <c r="I16670">
        <v>6</v>
      </c>
      <c r="J16670">
        <v>1</v>
      </c>
      <c r="K16670">
        <v>9119</v>
      </c>
      <c r="L16670" t="s">
        <v>471</v>
      </c>
      <c r="M16670" s="2">
        <f>+Table3[[#This Row],[CHW]]/Table3[[#This Row],[Count of Airbill Number]]</f>
        <v>6</v>
      </c>
    </row>
    <row r="16671" spans="2:13">
      <c r="B16671" t="s">
        <v>20</v>
      </c>
      <c r="C16671" t="s">
        <v>472</v>
      </c>
      <c r="D16671" t="s">
        <v>22</v>
      </c>
      <c r="E16671" t="s">
        <v>776</v>
      </c>
      <c r="F16671" t="s">
        <v>776</v>
      </c>
      <c r="G16671" t="s">
        <v>59</v>
      </c>
      <c r="H16671" t="s">
        <v>45</v>
      </c>
      <c r="I16671">
        <v>6</v>
      </c>
      <c r="J16671">
        <v>1</v>
      </c>
      <c r="K16671">
        <v>9120</v>
      </c>
      <c r="L16671" t="s">
        <v>471</v>
      </c>
      <c r="M16671" s="2">
        <f>+Table3[[#This Row],[CHW]]/Table3[[#This Row],[Count of Airbill Number]]</f>
        <v>6</v>
      </c>
    </row>
    <row r="16672" spans="2:13">
      <c r="B16672" t="s">
        <v>20</v>
      </c>
      <c r="C16672" t="s">
        <v>472</v>
      </c>
      <c r="D16672" t="s">
        <v>22</v>
      </c>
      <c r="E16672" t="s">
        <v>776</v>
      </c>
      <c r="F16672" t="s">
        <v>776</v>
      </c>
      <c r="G16672" t="s">
        <v>49</v>
      </c>
      <c r="H16672" t="s">
        <v>122</v>
      </c>
      <c r="I16672">
        <v>6</v>
      </c>
      <c r="J16672">
        <v>1</v>
      </c>
      <c r="K16672">
        <v>9121</v>
      </c>
      <c r="L16672" t="s">
        <v>471</v>
      </c>
      <c r="M16672" s="2">
        <f>+Table3[[#This Row],[CHW]]/Table3[[#This Row],[Count of Airbill Number]]</f>
        <v>6</v>
      </c>
    </row>
    <row r="16673" spans="2:13">
      <c r="B16673" t="s">
        <v>20</v>
      </c>
      <c r="C16673" t="s">
        <v>472</v>
      </c>
      <c r="D16673" t="s">
        <v>22</v>
      </c>
      <c r="E16673" t="s">
        <v>776</v>
      </c>
      <c r="F16673" t="s">
        <v>776</v>
      </c>
      <c r="G16673" t="s">
        <v>49</v>
      </c>
      <c r="H16673" t="s">
        <v>187</v>
      </c>
      <c r="I16673">
        <v>6</v>
      </c>
      <c r="J16673">
        <v>1</v>
      </c>
      <c r="K16673">
        <v>9122</v>
      </c>
      <c r="L16673" t="s">
        <v>471</v>
      </c>
      <c r="M16673" s="2">
        <f>+Table3[[#This Row],[CHW]]/Table3[[#This Row],[Count of Airbill Number]]</f>
        <v>6</v>
      </c>
    </row>
    <row r="16674" spans="2:13">
      <c r="B16674" t="s">
        <v>20</v>
      </c>
      <c r="C16674" t="s">
        <v>472</v>
      </c>
      <c r="D16674" t="s">
        <v>22</v>
      </c>
      <c r="E16674" t="s">
        <v>776</v>
      </c>
      <c r="F16674" t="s">
        <v>776</v>
      </c>
      <c r="G16674" t="s">
        <v>107</v>
      </c>
      <c r="H16674" t="s">
        <v>33</v>
      </c>
      <c r="I16674">
        <v>6</v>
      </c>
      <c r="J16674">
        <v>1</v>
      </c>
      <c r="K16674">
        <v>9123</v>
      </c>
      <c r="L16674" t="s">
        <v>471</v>
      </c>
      <c r="M16674" s="2">
        <f>+Table3[[#This Row],[CHW]]/Table3[[#This Row],[Count of Airbill Number]]</f>
        <v>6</v>
      </c>
    </row>
    <row r="16675" spans="2:13">
      <c r="B16675" t="s">
        <v>20</v>
      </c>
      <c r="C16675" t="s">
        <v>472</v>
      </c>
      <c r="D16675" t="s">
        <v>22</v>
      </c>
      <c r="E16675" t="s">
        <v>776</v>
      </c>
      <c r="F16675" t="s">
        <v>776</v>
      </c>
      <c r="G16675" t="s">
        <v>502</v>
      </c>
      <c r="H16675" t="s">
        <v>477</v>
      </c>
      <c r="I16675">
        <v>6</v>
      </c>
      <c r="J16675">
        <v>1</v>
      </c>
      <c r="K16675">
        <v>9124</v>
      </c>
      <c r="L16675" t="s">
        <v>471</v>
      </c>
      <c r="M16675" s="2">
        <f>+Table3[[#This Row],[CHW]]/Table3[[#This Row],[Count of Airbill Number]]</f>
        <v>6</v>
      </c>
    </row>
    <row r="16676" spans="2:13">
      <c r="B16676" t="s">
        <v>20</v>
      </c>
      <c r="C16676" t="s">
        <v>472</v>
      </c>
      <c r="D16676" t="s">
        <v>22</v>
      </c>
      <c r="E16676" t="s">
        <v>776</v>
      </c>
      <c r="F16676" t="s">
        <v>776</v>
      </c>
      <c r="G16676" t="s">
        <v>502</v>
      </c>
      <c r="H16676" t="s">
        <v>483</v>
      </c>
      <c r="I16676">
        <v>6</v>
      </c>
      <c r="J16676">
        <v>1</v>
      </c>
      <c r="K16676">
        <v>9125</v>
      </c>
      <c r="L16676" t="s">
        <v>471</v>
      </c>
      <c r="M16676" s="2">
        <f>+Table3[[#This Row],[CHW]]/Table3[[#This Row],[Count of Airbill Number]]</f>
        <v>6</v>
      </c>
    </row>
    <row r="16677" spans="2:13">
      <c r="B16677" t="s">
        <v>20</v>
      </c>
      <c r="C16677" t="s">
        <v>472</v>
      </c>
      <c r="D16677" t="s">
        <v>22</v>
      </c>
      <c r="E16677" t="s">
        <v>777</v>
      </c>
      <c r="F16677" t="s">
        <v>777</v>
      </c>
      <c r="G16677" t="s">
        <v>360</v>
      </c>
      <c r="H16677" t="s">
        <v>44</v>
      </c>
      <c r="I16677">
        <v>6</v>
      </c>
      <c r="J16677">
        <v>1</v>
      </c>
      <c r="K16677">
        <v>9126</v>
      </c>
      <c r="L16677" t="s">
        <v>471</v>
      </c>
      <c r="M16677" s="2">
        <f>+Table3[[#This Row],[CHW]]/Table3[[#This Row],[Count of Airbill Number]]</f>
        <v>6</v>
      </c>
    </row>
    <row r="16678" spans="2:13">
      <c r="B16678" t="s">
        <v>20</v>
      </c>
      <c r="C16678" t="s">
        <v>472</v>
      </c>
      <c r="D16678" t="s">
        <v>22</v>
      </c>
      <c r="E16678" t="s">
        <v>776</v>
      </c>
      <c r="F16678" t="s">
        <v>776</v>
      </c>
      <c r="G16678" t="s">
        <v>488</v>
      </c>
      <c r="H16678" t="s">
        <v>477</v>
      </c>
      <c r="I16678">
        <v>6</v>
      </c>
      <c r="J16678">
        <v>1</v>
      </c>
      <c r="K16678">
        <v>9127</v>
      </c>
      <c r="L16678" t="s">
        <v>471</v>
      </c>
      <c r="M16678" s="2">
        <f>+Table3[[#This Row],[CHW]]/Table3[[#This Row],[Count of Airbill Number]]</f>
        <v>6</v>
      </c>
    </row>
    <row r="16679" spans="2:13">
      <c r="B16679" t="s">
        <v>20</v>
      </c>
      <c r="C16679" t="s">
        <v>472</v>
      </c>
      <c r="D16679" t="s">
        <v>22</v>
      </c>
      <c r="E16679" t="s">
        <v>778</v>
      </c>
      <c r="F16679" t="s">
        <v>778</v>
      </c>
      <c r="G16679" t="s">
        <v>401</v>
      </c>
      <c r="H16679" t="s">
        <v>124</v>
      </c>
      <c r="I16679">
        <v>6</v>
      </c>
      <c r="J16679">
        <v>1</v>
      </c>
      <c r="K16679">
        <v>9128</v>
      </c>
      <c r="L16679" t="s">
        <v>471</v>
      </c>
      <c r="M16679" s="2">
        <f>+Table3[[#This Row],[CHW]]/Table3[[#This Row],[Count of Airbill Number]]</f>
        <v>6</v>
      </c>
    </row>
    <row r="16680" spans="2:13">
      <c r="B16680" t="s">
        <v>20</v>
      </c>
      <c r="C16680" t="s">
        <v>472</v>
      </c>
      <c r="D16680" t="s">
        <v>22</v>
      </c>
      <c r="E16680" t="s">
        <v>776</v>
      </c>
      <c r="F16680" t="s">
        <v>776</v>
      </c>
      <c r="G16680" t="s">
        <v>503</v>
      </c>
      <c r="H16680" t="s">
        <v>526</v>
      </c>
      <c r="I16680">
        <v>6</v>
      </c>
      <c r="J16680">
        <v>1</v>
      </c>
      <c r="K16680">
        <v>9129</v>
      </c>
      <c r="L16680" t="s">
        <v>471</v>
      </c>
      <c r="M16680" s="2">
        <f>+Table3[[#This Row],[CHW]]/Table3[[#This Row],[Count of Airbill Number]]</f>
        <v>6</v>
      </c>
    </row>
    <row r="16681" spans="2:13">
      <c r="B16681" t="s">
        <v>20</v>
      </c>
      <c r="C16681" t="s">
        <v>472</v>
      </c>
      <c r="D16681" t="s">
        <v>22</v>
      </c>
      <c r="E16681" t="s">
        <v>778</v>
      </c>
      <c r="F16681" t="s">
        <v>778</v>
      </c>
      <c r="G16681" t="s">
        <v>391</v>
      </c>
      <c r="H16681" t="s">
        <v>86</v>
      </c>
      <c r="I16681">
        <v>6</v>
      </c>
      <c r="J16681">
        <v>1</v>
      </c>
      <c r="K16681">
        <v>9130</v>
      </c>
      <c r="L16681" t="s">
        <v>471</v>
      </c>
      <c r="M16681" s="2">
        <f>+Table3[[#This Row],[CHW]]/Table3[[#This Row],[Count of Airbill Number]]</f>
        <v>6</v>
      </c>
    </row>
    <row r="16682" spans="2:13">
      <c r="B16682" t="s">
        <v>20</v>
      </c>
      <c r="C16682" t="s">
        <v>472</v>
      </c>
      <c r="D16682" t="s">
        <v>22</v>
      </c>
      <c r="E16682" t="s">
        <v>776</v>
      </c>
      <c r="F16682" t="s">
        <v>778</v>
      </c>
      <c r="G16682" t="s">
        <v>397</v>
      </c>
      <c r="H16682" t="s">
        <v>112</v>
      </c>
      <c r="I16682">
        <v>6</v>
      </c>
      <c r="J16682">
        <v>1</v>
      </c>
      <c r="K16682">
        <v>9131</v>
      </c>
      <c r="L16682" t="s">
        <v>471</v>
      </c>
      <c r="M16682" s="2">
        <f>+Table3[[#This Row],[CHW]]/Table3[[#This Row],[Count of Airbill Number]]</f>
        <v>6</v>
      </c>
    </row>
    <row r="16683" spans="2:13">
      <c r="B16683" t="s">
        <v>20</v>
      </c>
      <c r="C16683" t="s">
        <v>472</v>
      </c>
      <c r="D16683" t="s">
        <v>36</v>
      </c>
      <c r="E16683" t="s">
        <v>777</v>
      </c>
      <c r="F16683" t="s">
        <v>777</v>
      </c>
      <c r="G16683" t="s">
        <v>38</v>
      </c>
      <c r="H16683" t="s">
        <v>615</v>
      </c>
      <c r="I16683">
        <v>6</v>
      </c>
      <c r="J16683">
        <v>1</v>
      </c>
      <c r="K16683">
        <v>9132</v>
      </c>
      <c r="L16683" t="s">
        <v>471</v>
      </c>
      <c r="M16683" s="2">
        <f>+Table3[[#This Row],[CHW]]/Table3[[#This Row],[Count of Airbill Number]]</f>
        <v>6</v>
      </c>
    </row>
    <row r="16684" spans="2:13">
      <c r="B16684" t="s">
        <v>20</v>
      </c>
      <c r="C16684" t="s">
        <v>472</v>
      </c>
      <c r="D16684" t="s">
        <v>36</v>
      </c>
      <c r="E16684" t="s">
        <v>778</v>
      </c>
      <c r="F16684" t="s">
        <v>778</v>
      </c>
      <c r="G16684" t="s">
        <v>261</v>
      </c>
      <c r="H16684" t="s">
        <v>112</v>
      </c>
      <c r="I16684">
        <v>6</v>
      </c>
      <c r="J16684">
        <v>1</v>
      </c>
      <c r="K16684">
        <v>9133</v>
      </c>
      <c r="L16684" t="s">
        <v>471</v>
      </c>
      <c r="M16684" s="2">
        <f>+Table3[[#This Row],[CHW]]/Table3[[#This Row],[Count of Airbill Number]]</f>
        <v>6</v>
      </c>
    </row>
    <row r="16685" spans="2:13">
      <c r="B16685" t="s">
        <v>20</v>
      </c>
      <c r="C16685" t="s">
        <v>472</v>
      </c>
      <c r="D16685" t="s">
        <v>36</v>
      </c>
      <c r="E16685" t="s">
        <v>777</v>
      </c>
      <c r="F16685" t="s">
        <v>777</v>
      </c>
      <c r="G16685" t="s">
        <v>290</v>
      </c>
      <c r="H16685" t="s">
        <v>506</v>
      </c>
      <c r="I16685">
        <v>6</v>
      </c>
      <c r="J16685">
        <v>1</v>
      </c>
      <c r="K16685">
        <v>9134</v>
      </c>
      <c r="L16685" t="s">
        <v>471</v>
      </c>
      <c r="M16685" s="2">
        <f>+Table3[[#This Row],[CHW]]/Table3[[#This Row],[Count of Airbill Number]]</f>
        <v>6</v>
      </c>
    </row>
    <row r="16686" spans="2:13">
      <c r="B16686" t="s">
        <v>20</v>
      </c>
      <c r="C16686" t="s">
        <v>472</v>
      </c>
      <c r="D16686" t="s">
        <v>36</v>
      </c>
      <c r="E16686" t="s">
        <v>778</v>
      </c>
      <c r="F16686" t="s">
        <v>776</v>
      </c>
      <c r="G16686" t="s">
        <v>112</v>
      </c>
      <c r="H16686" t="s">
        <v>31</v>
      </c>
      <c r="I16686">
        <v>6</v>
      </c>
      <c r="J16686">
        <v>1</v>
      </c>
      <c r="K16686">
        <v>9135</v>
      </c>
      <c r="L16686" t="s">
        <v>471</v>
      </c>
      <c r="M16686" s="2">
        <f>+Table3[[#This Row],[CHW]]/Table3[[#This Row],[Count of Airbill Number]]</f>
        <v>6</v>
      </c>
    </row>
    <row r="16687" spans="2:13">
      <c r="B16687" t="s">
        <v>20</v>
      </c>
      <c r="C16687" t="s">
        <v>472</v>
      </c>
      <c r="D16687" t="s">
        <v>36</v>
      </c>
      <c r="E16687" t="s">
        <v>777</v>
      </c>
      <c r="F16687" t="s">
        <v>777</v>
      </c>
      <c r="G16687" t="s">
        <v>484</v>
      </c>
      <c r="H16687" t="s">
        <v>515</v>
      </c>
      <c r="I16687">
        <v>6</v>
      </c>
      <c r="J16687">
        <v>1</v>
      </c>
      <c r="K16687">
        <v>9136</v>
      </c>
      <c r="L16687" t="s">
        <v>471</v>
      </c>
      <c r="M16687" s="2">
        <f>+Table3[[#This Row],[CHW]]/Table3[[#This Row],[Count of Airbill Number]]</f>
        <v>6</v>
      </c>
    </row>
    <row r="16688" spans="2:13">
      <c r="B16688" t="s">
        <v>20</v>
      </c>
      <c r="C16688" t="s">
        <v>472</v>
      </c>
      <c r="D16688" t="s">
        <v>36</v>
      </c>
      <c r="E16688" t="s">
        <v>776</v>
      </c>
      <c r="F16688" t="s">
        <v>776</v>
      </c>
      <c r="G16688" t="s">
        <v>66</v>
      </c>
      <c r="H16688" t="s">
        <v>33</v>
      </c>
      <c r="I16688">
        <v>6</v>
      </c>
      <c r="J16688">
        <v>1</v>
      </c>
      <c r="K16688">
        <v>9137</v>
      </c>
      <c r="L16688" t="s">
        <v>471</v>
      </c>
      <c r="M16688" s="2">
        <f>+Table3[[#This Row],[CHW]]/Table3[[#This Row],[Count of Airbill Number]]</f>
        <v>6</v>
      </c>
    </row>
    <row r="16689" spans="2:13">
      <c r="B16689" t="s">
        <v>20</v>
      </c>
      <c r="C16689" t="s">
        <v>472</v>
      </c>
      <c r="D16689" t="s">
        <v>36</v>
      </c>
      <c r="E16689" t="s">
        <v>776</v>
      </c>
      <c r="F16689" t="s">
        <v>776</v>
      </c>
      <c r="G16689" t="s">
        <v>66</v>
      </c>
      <c r="H16689" t="s">
        <v>107</v>
      </c>
      <c r="I16689">
        <v>6</v>
      </c>
      <c r="J16689">
        <v>1</v>
      </c>
      <c r="K16689">
        <v>9138</v>
      </c>
      <c r="L16689" t="s">
        <v>471</v>
      </c>
      <c r="M16689" s="2">
        <f>+Table3[[#This Row],[CHW]]/Table3[[#This Row],[Count of Airbill Number]]</f>
        <v>6</v>
      </c>
    </row>
    <row r="16690" spans="2:13">
      <c r="B16690" t="s">
        <v>20</v>
      </c>
      <c r="C16690" t="s">
        <v>472</v>
      </c>
      <c r="D16690" t="s">
        <v>36</v>
      </c>
      <c r="E16690" t="s">
        <v>778</v>
      </c>
      <c r="F16690" t="s">
        <v>778</v>
      </c>
      <c r="G16690" t="s">
        <v>86</v>
      </c>
      <c r="H16690" t="s">
        <v>269</v>
      </c>
      <c r="I16690">
        <v>6</v>
      </c>
      <c r="J16690">
        <v>1</v>
      </c>
      <c r="K16690">
        <v>9139</v>
      </c>
      <c r="L16690" t="s">
        <v>471</v>
      </c>
      <c r="M16690" s="2">
        <f>+Table3[[#This Row],[CHW]]/Table3[[#This Row],[Count of Airbill Number]]</f>
        <v>6</v>
      </c>
    </row>
    <row r="16691" spans="2:13">
      <c r="B16691" t="s">
        <v>20</v>
      </c>
      <c r="C16691" t="s">
        <v>472</v>
      </c>
      <c r="D16691" t="s">
        <v>36</v>
      </c>
      <c r="E16691" t="s">
        <v>778</v>
      </c>
      <c r="F16691" t="s">
        <v>778</v>
      </c>
      <c r="G16691" t="s">
        <v>546</v>
      </c>
      <c r="H16691" t="s">
        <v>516</v>
      </c>
      <c r="I16691">
        <v>6</v>
      </c>
      <c r="J16691">
        <v>1</v>
      </c>
      <c r="K16691">
        <v>9140</v>
      </c>
      <c r="L16691" t="s">
        <v>471</v>
      </c>
      <c r="M16691" s="2">
        <f>+Table3[[#This Row],[CHW]]/Table3[[#This Row],[Count of Airbill Number]]</f>
        <v>6</v>
      </c>
    </row>
    <row r="16692" spans="2:13">
      <c r="B16692" t="s">
        <v>20</v>
      </c>
      <c r="C16692" t="s">
        <v>472</v>
      </c>
      <c r="D16692" t="s">
        <v>36</v>
      </c>
      <c r="E16692" t="s">
        <v>778</v>
      </c>
      <c r="F16692" t="s">
        <v>776</v>
      </c>
      <c r="G16692" t="s">
        <v>291</v>
      </c>
      <c r="H16692" t="s">
        <v>66</v>
      </c>
      <c r="I16692">
        <v>6</v>
      </c>
      <c r="J16692">
        <v>1</v>
      </c>
      <c r="K16692">
        <v>9141</v>
      </c>
      <c r="L16692" t="s">
        <v>471</v>
      </c>
      <c r="M16692" s="2">
        <f>+Table3[[#This Row],[CHW]]/Table3[[#This Row],[Count of Airbill Number]]</f>
        <v>6</v>
      </c>
    </row>
    <row r="16693" spans="2:13">
      <c r="B16693" t="s">
        <v>20</v>
      </c>
      <c r="C16693" t="s">
        <v>472</v>
      </c>
      <c r="D16693" t="s">
        <v>36</v>
      </c>
      <c r="E16693" t="s">
        <v>778</v>
      </c>
      <c r="F16693" t="s">
        <v>778</v>
      </c>
      <c r="G16693" t="s">
        <v>260</v>
      </c>
      <c r="H16693" t="s">
        <v>112</v>
      </c>
      <c r="I16693">
        <v>6</v>
      </c>
      <c r="J16693">
        <v>1</v>
      </c>
      <c r="K16693">
        <v>9142</v>
      </c>
      <c r="L16693" t="s">
        <v>471</v>
      </c>
      <c r="M16693" s="2">
        <f>+Table3[[#This Row],[CHW]]/Table3[[#This Row],[Count of Airbill Number]]</f>
        <v>6</v>
      </c>
    </row>
    <row r="16694" spans="2:13">
      <c r="B16694" t="s">
        <v>20</v>
      </c>
      <c r="C16694" t="s">
        <v>472</v>
      </c>
      <c r="D16694" t="s">
        <v>36</v>
      </c>
      <c r="E16694" t="s">
        <v>778</v>
      </c>
      <c r="F16694" t="s">
        <v>778</v>
      </c>
      <c r="G16694" t="s">
        <v>124</v>
      </c>
      <c r="H16694" t="s">
        <v>86</v>
      </c>
      <c r="I16694">
        <v>6</v>
      </c>
      <c r="J16694">
        <v>1</v>
      </c>
      <c r="K16694">
        <v>9143</v>
      </c>
      <c r="L16694" t="s">
        <v>471</v>
      </c>
      <c r="M16694" s="2">
        <f>+Table3[[#This Row],[CHW]]/Table3[[#This Row],[Count of Airbill Number]]</f>
        <v>6</v>
      </c>
    </row>
    <row r="16695" spans="2:13">
      <c r="B16695" t="s">
        <v>35</v>
      </c>
      <c r="C16695" t="s">
        <v>21</v>
      </c>
      <c r="D16695" t="s">
        <v>36</v>
      </c>
      <c r="E16695" t="s">
        <v>777</v>
      </c>
      <c r="F16695" t="s">
        <v>777</v>
      </c>
      <c r="G16695" t="s">
        <v>259</v>
      </c>
      <c r="H16695" t="s">
        <v>489</v>
      </c>
      <c r="I16695">
        <v>5.9</v>
      </c>
      <c r="J16695">
        <v>2</v>
      </c>
      <c r="K16695">
        <v>9144</v>
      </c>
      <c r="L16695" t="s">
        <v>471</v>
      </c>
      <c r="M16695" s="2">
        <f>+Table3[[#This Row],[CHW]]/Table3[[#This Row],[Count of Airbill Number]]</f>
        <v>2.95</v>
      </c>
    </row>
    <row r="16696" spans="2:13">
      <c r="B16696" t="s">
        <v>20</v>
      </c>
      <c r="C16696" t="s">
        <v>21</v>
      </c>
      <c r="D16696" t="s">
        <v>22</v>
      </c>
      <c r="E16696" t="s">
        <v>778</v>
      </c>
      <c r="F16696" t="s">
        <v>777</v>
      </c>
      <c r="G16696" t="s">
        <v>250</v>
      </c>
      <c r="H16696" t="s">
        <v>259</v>
      </c>
      <c r="I16696">
        <v>5.9</v>
      </c>
      <c r="J16696">
        <v>2</v>
      </c>
      <c r="K16696">
        <v>9145</v>
      </c>
      <c r="L16696" t="s">
        <v>471</v>
      </c>
      <c r="M16696" s="2">
        <f>+Table3[[#This Row],[CHW]]/Table3[[#This Row],[Count of Airbill Number]]</f>
        <v>2.95</v>
      </c>
    </row>
    <row r="16697" spans="2:13">
      <c r="B16697" t="s">
        <v>20</v>
      </c>
      <c r="C16697" t="s">
        <v>21</v>
      </c>
      <c r="D16697" t="s">
        <v>22</v>
      </c>
      <c r="E16697" t="s">
        <v>778</v>
      </c>
      <c r="F16697" t="s">
        <v>777</v>
      </c>
      <c r="G16697" t="s">
        <v>250</v>
      </c>
      <c r="H16697" t="s">
        <v>38</v>
      </c>
      <c r="I16697">
        <v>5.84</v>
      </c>
      <c r="J16697">
        <v>6</v>
      </c>
      <c r="K16697">
        <v>9146</v>
      </c>
      <c r="L16697" t="s">
        <v>471</v>
      </c>
      <c r="M16697" s="2">
        <f>+Table3[[#This Row],[CHW]]/Table3[[#This Row],[Count of Airbill Number]]</f>
        <v>0.97333333333333327</v>
      </c>
    </row>
    <row r="16698" spans="2:13">
      <c r="B16698" t="s">
        <v>20</v>
      </c>
      <c r="C16698" t="s">
        <v>21</v>
      </c>
      <c r="D16698" t="s">
        <v>22</v>
      </c>
      <c r="E16698" t="s">
        <v>778</v>
      </c>
      <c r="F16698" t="s">
        <v>776</v>
      </c>
      <c r="G16698" t="s">
        <v>86</v>
      </c>
      <c r="H16698" t="s">
        <v>424</v>
      </c>
      <c r="I16698">
        <v>5.7</v>
      </c>
      <c r="J16698">
        <v>3</v>
      </c>
      <c r="K16698">
        <v>9147</v>
      </c>
      <c r="L16698" t="s">
        <v>471</v>
      </c>
      <c r="M16698" s="2">
        <f>+Table3[[#This Row],[CHW]]/Table3[[#This Row],[Count of Airbill Number]]</f>
        <v>1.9000000000000001</v>
      </c>
    </row>
    <row r="16699" spans="2:13">
      <c r="B16699" t="s">
        <v>20</v>
      </c>
      <c r="C16699" t="s">
        <v>472</v>
      </c>
      <c r="D16699" t="s">
        <v>22</v>
      </c>
      <c r="E16699" t="s">
        <v>776</v>
      </c>
      <c r="F16699" t="s">
        <v>778</v>
      </c>
      <c r="G16699" t="s">
        <v>37</v>
      </c>
      <c r="H16699" t="s">
        <v>316</v>
      </c>
      <c r="I16699">
        <v>5.7</v>
      </c>
      <c r="J16699">
        <v>1</v>
      </c>
      <c r="K16699">
        <v>9148</v>
      </c>
      <c r="L16699" t="s">
        <v>471</v>
      </c>
      <c r="M16699" s="2">
        <f>+Table3[[#This Row],[CHW]]/Table3[[#This Row],[Count of Airbill Number]]</f>
        <v>5.7</v>
      </c>
    </row>
    <row r="16700" spans="2:13">
      <c r="B16700" t="s">
        <v>20</v>
      </c>
      <c r="C16700" t="s">
        <v>21</v>
      </c>
      <c r="D16700" t="s">
        <v>22</v>
      </c>
      <c r="E16700" t="s">
        <v>778</v>
      </c>
      <c r="F16700" t="s">
        <v>778</v>
      </c>
      <c r="G16700" t="s">
        <v>521</v>
      </c>
      <c r="H16700" t="s">
        <v>174</v>
      </c>
      <c r="I16700">
        <v>5.5</v>
      </c>
      <c r="J16700">
        <v>2</v>
      </c>
      <c r="K16700">
        <v>9149</v>
      </c>
      <c r="L16700" t="s">
        <v>471</v>
      </c>
      <c r="M16700" s="2">
        <f>+Table3[[#This Row],[CHW]]/Table3[[#This Row],[Count of Airbill Number]]</f>
        <v>2.75</v>
      </c>
    </row>
    <row r="16701" spans="2:13">
      <c r="B16701" t="s">
        <v>20</v>
      </c>
      <c r="C16701" t="s">
        <v>21</v>
      </c>
      <c r="D16701" t="s">
        <v>22</v>
      </c>
      <c r="E16701" t="s">
        <v>776</v>
      </c>
      <c r="F16701" t="s">
        <v>777</v>
      </c>
      <c r="G16701" t="s">
        <v>37</v>
      </c>
      <c r="H16701" t="s">
        <v>484</v>
      </c>
      <c r="I16701">
        <v>5.5</v>
      </c>
      <c r="J16701">
        <v>3</v>
      </c>
      <c r="K16701">
        <v>9150</v>
      </c>
      <c r="L16701" t="s">
        <v>471</v>
      </c>
      <c r="M16701" s="2">
        <f>+Table3[[#This Row],[CHW]]/Table3[[#This Row],[Count of Airbill Number]]</f>
        <v>1.8333333333333333</v>
      </c>
    </row>
    <row r="16702" spans="2:13">
      <c r="B16702" t="s">
        <v>20</v>
      </c>
      <c r="C16702" t="s">
        <v>21</v>
      </c>
      <c r="D16702" t="s">
        <v>22</v>
      </c>
      <c r="E16702" t="s">
        <v>776</v>
      </c>
      <c r="F16702" t="s">
        <v>778</v>
      </c>
      <c r="G16702" t="s">
        <v>32</v>
      </c>
      <c r="H16702" t="s">
        <v>124</v>
      </c>
      <c r="I16702">
        <v>5.5</v>
      </c>
      <c r="J16702">
        <v>2</v>
      </c>
      <c r="K16702">
        <v>9151</v>
      </c>
      <c r="L16702" t="s">
        <v>471</v>
      </c>
      <c r="M16702" s="2">
        <f>+Table3[[#This Row],[CHW]]/Table3[[#This Row],[Count of Airbill Number]]</f>
        <v>2.75</v>
      </c>
    </row>
    <row r="16703" spans="2:13">
      <c r="B16703" t="s">
        <v>20</v>
      </c>
      <c r="C16703" t="s">
        <v>472</v>
      </c>
      <c r="D16703" t="s">
        <v>22</v>
      </c>
      <c r="E16703" t="s">
        <v>776</v>
      </c>
      <c r="F16703" t="s">
        <v>776</v>
      </c>
      <c r="G16703" t="s">
        <v>148</v>
      </c>
      <c r="H16703" t="s">
        <v>49</v>
      </c>
      <c r="I16703">
        <v>5.5</v>
      </c>
      <c r="J16703">
        <v>2</v>
      </c>
      <c r="K16703">
        <v>9152</v>
      </c>
      <c r="L16703" t="s">
        <v>471</v>
      </c>
      <c r="M16703" s="2">
        <f>+Table3[[#This Row],[CHW]]/Table3[[#This Row],[Count of Airbill Number]]</f>
        <v>2.75</v>
      </c>
    </row>
    <row r="16704" spans="2:13">
      <c r="B16704" t="s">
        <v>20</v>
      </c>
      <c r="C16704" t="s">
        <v>472</v>
      </c>
      <c r="D16704" t="s">
        <v>22</v>
      </c>
      <c r="E16704" t="s">
        <v>776</v>
      </c>
      <c r="F16704" t="s">
        <v>776</v>
      </c>
      <c r="G16704" t="s">
        <v>85</v>
      </c>
      <c r="H16704" t="s">
        <v>168</v>
      </c>
      <c r="I16704">
        <v>5.5</v>
      </c>
      <c r="J16704">
        <v>1</v>
      </c>
      <c r="K16704">
        <v>9153</v>
      </c>
      <c r="L16704" t="s">
        <v>471</v>
      </c>
      <c r="M16704" s="2">
        <f>+Table3[[#This Row],[CHW]]/Table3[[#This Row],[Count of Airbill Number]]</f>
        <v>5.5</v>
      </c>
    </row>
    <row r="16705" spans="2:13">
      <c r="B16705" t="s">
        <v>20</v>
      </c>
      <c r="C16705" t="s">
        <v>472</v>
      </c>
      <c r="D16705" t="s">
        <v>22</v>
      </c>
      <c r="E16705" t="s">
        <v>776</v>
      </c>
      <c r="F16705" t="s">
        <v>776</v>
      </c>
      <c r="G16705" t="s">
        <v>480</v>
      </c>
      <c r="H16705" t="s">
        <v>483</v>
      </c>
      <c r="I16705">
        <v>5.5</v>
      </c>
      <c r="J16705">
        <v>1</v>
      </c>
      <c r="K16705">
        <v>9154</v>
      </c>
      <c r="L16705" t="s">
        <v>471</v>
      </c>
      <c r="M16705" s="2">
        <f>+Table3[[#This Row],[CHW]]/Table3[[#This Row],[Count of Airbill Number]]</f>
        <v>5.5</v>
      </c>
    </row>
    <row r="16706" spans="2:13">
      <c r="B16706" t="s">
        <v>20</v>
      </c>
      <c r="C16706" t="s">
        <v>472</v>
      </c>
      <c r="D16706" t="s">
        <v>22</v>
      </c>
      <c r="E16706" t="s">
        <v>776</v>
      </c>
      <c r="F16706" t="s">
        <v>776</v>
      </c>
      <c r="G16706" t="s">
        <v>502</v>
      </c>
      <c r="H16706" t="s">
        <v>492</v>
      </c>
      <c r="I16706">
        <v>5.5</v>
      </c>
      <c r="J16706">
        <v>1</v>
      </c>
      <c r="K16706">
        <v>9155</v>
      </c>
      <c r="L16706" t="s">
        <v>471</v>
      </c>
      <c r="M16706" s="2">
        <f>+Table3[[#This Row],[CHW]]/Table3[[#This Row],[Count of Airbill Number]]</f>
        <v>5.5</v>
      </c>
    </row>
    <row r="16707" spans="2:13">
      <c r="B16707" t="s">
        <v>20</v>
      </c>
      <c r="C16707" t="s">
        <v>472</v>
      </c>
      <c r="D16707" t="s">
        <v>22</v>
      </c>
      <c r="E16707" t="s">
        <v>778</v>
      </c>
      <c r="F16707" t="s">
        <v>776</v>
      </c>
      <c r="G16707" t="s">
        <v>124</v>
      </c>
      <c r="H16707" t="s">
        <v>533</v>
      </c>
      <c r="I16707">
        <v>5.5</v>
      </c>
      <c r="J16707">
        <v>1</v>
      </c>
      <c r="K16707">
        <v>9156</v>
      </c>
      <c r="L16707" t="s">
        <v>471</v>
      </c>
      <c r="M16707" s="2">
        <f>+Table3[[#This Row],[CHW]]/Table3[[#This Row],[Count of Airbill Number]]</f>
        <v>5.5</v>
      </c>
    </row>
    <row r="16708" spans="2:13">
      <c r="B16708" t="s">
        <v>20</v>
      </c>
      <c r="C16708" t="s">
        <v>472</v>
      </c>
      <c r="D16708" t="s">
        <v>36</v>
      </c>
      <c r="E16708" t="s">
        <v>778</v>
      </c>
      <c r="F16708" t="s">
        <v>778</v>
      </c>
      <c r="G16708" t="s">
        <v>391</v>
      </c>
      <c r="H16708" t="s">
        <v>86</v>
      </c>
      <c r="I16708">
        <v>5.5</v>
      </c>
      <c r="J16708">
        <v>1</v>
      </c>
      <c r="K16708">
        <v>9157</v>
      </c>
      <c r="L16708" t="s">
        <v>471</v>
      </c>
      <c r="M16708" s="2">
        <f>+Table3[[#This Row],[CHW]]/Table3[[#This Row],[Count of Airbill Number]]</f>
        <v>5.5</v>
      </c>
    </row>
    <row r="16709" spans="2:13">
      <c r="B16709" t="s">
        <v>20</v>
      </c>
      <c r="C16709" t="s">
        <v>472</v>
      </c>
      <c r="D16709" t="s">
        <v>22</v>
      </c>
      <c r="E16709" t="s">
        <v>778</v>
      </c>
      <c r="F16709" t="s">
        <v>778</v>
      </c>
      <c r="G16709" t="s">
        <v>210</v>
      </c>
      <c r="H16709" t="s">
        <v>261</v>
      </c>
      <c r="I16709">
        <v>5.45</v>
      </c>
      <c r="J16709">
        <v>1</v>
      </c>
      <c r="K16709">
        <v>9158</v>
      </c>
      <c r="L16709" t="s">
        <v>471</v>
      </c>
      <c r="M16709" s="2">
        <f>+Table3[[#This Row],[CHW]]/Table3[[#This Row],[Count of Airbill Number]]</f>
        <v>5.45</v>
      </c>
    </row>
    <row r="16710" spans="2:13">
      <c r="B16710" t="s">
        <v>20</v>
      </c>
      <c r="C16710" t="s">
        <v>21</v>
      </c>
      <c r="D16710" t="s">
        <v>22</v>
      </c>
      <c r="E16710" t="s">
        <v>776</v>
      </c>
      <c r="F16710" t="s">
        <v>776</v>
      </c>
      <c r="G16710" t="s">
        <v>189</v>
      </c>
      <c r="H16710" t="s">
        <v>39</v>
      </c>
      <c r="I16710">
        <v>5.4092399999999996</v>
      </c>
      <c r="J16710">
        <v>1</v>
      </c>
      <c r="K16710">
        <v>9159</v>
      </c>
      <c r="L16710" t="s">
        <v>471</v>
      </c>
      <c r="M16710" s="2">
        <f>+Table3[[#This Row],[CHW]]/Table3[[#This Row],[Count of Airbill Number]]</f>
        <v>5.4092399999999996</v>
      </c>
    </row>
    <row r="16711" spans="2:13">
      <c r="B16711" t="s">
        <v>35</v>
      </c>
      <c r="C16711" t="s">
        <v>472</v>
      </c>
      <c r="D16711" t="s">
        <v>36</v>
      </c>
      <c r="E16711" t="s">
        <v>776</v>
      </c>
      <c r="F16711" t="s">
        <v>776</v>
      </c>
      <c r="G16711" t="s">
        <v>85</v>
      </c>
      <c r="H16711" t="s">
        <v>258</v>
      </c>
      <c r="I16711">
        <v>5.4</v>
      </c>
      <c r="J16711">
        <v>1</v>
      </c>
      <c r="K16711">
        <v>9160</v>
      </c>
      <c r="L16711" t="s">
        <v>471</v>
      </c>
      <c r="M16711" s="2">
        <f>+Table3[[#This Row],[CHW]]/Table3[[#This Row],[Count of Airbill Number]]</f>
        <v>5.4</v>
      </c>
    </row>
    <row r="16712" spans="2:13">
      <c r="B16712" t="s">
        <v>35</v>
      </c>
      <c r="C16712" t="s">
        <v>472</v>
      </c>
      <c r="D16712" t="s">
        <v>36</v>
      </c>
      <c r="E16712" t="s">
        <v>776</v>
      </c>
      <c r="F16712" t="s">
        <v>776</v>
      </c>
      <c r="G16712" t="s">
        <v>503</v>
      </c>
      <c r="H16712" t="s">
        <v>432</v>
      </c>
      <c r="I16712">
        <v>5.4</v>
      </c>
      <c r="J16712">
        <v>1</v>
      </c>
      <c r="K16712">
        <v>9161</v>
      </c>
      <c r="L16712" t="s">
        <v>471</v>
      </c>
      <c r="M16712" s="2">
        <f>+Table3[[#This Row],[CHW]]/Table3[[#This Row],[Count of Airbill Number]]</f>
        <v>5.4</v>
      </c>
    </row>
    <row r="16713" spans="2:13">
      <c r="B16713" t="s">
        <v>35</v>
      </c>
      <c r="C16713" t="s">
        <v>472</v>
      </c>
      <c r="D16713" t="s">
        <v>36</v>
      </c>
      <c r="E16713" t="s">
        <v>776</v>
      </c>
      <c r="F16713" t="s">
        <v>776</v>
      </c>
      <c r="G16713" t="s">
        <v>483</v>
      </c>
      <c r="H16713" t="s">
        <v>477</v>
      </c>
      <c r="I16713">
        <v>5.4</v>
      </c>
      <c r="J16713">
        <v>1</v>
      </c>
      <c r="K16713">
        <v>9162</v>
      </c>
      <c r="L16713" t="s">
        <v>471</v>
      </c>
      <c r="M16713" s="2">
        <f>+Table3[[#This Row],[CHW]]/Table3[[#This Row],[Count of Airbill Number]]</f>
        <v>5.4</v>
      </c>
    </row>
    <row r="16714" spans="2:13">
      <c r="B16714" t="s">
        <v>35</v>
      </c>
      <c r="C16714" t="s">
        <v>472</v>
      </c>
      <c r="D16714" t="s">
        <v>36</v>
      </c>
      <c r="E16714" t="s">
        <v>776</v>
      </c>
      <c r="F16714" t="s">
        <v>776</v>
      </c>
      <c r="G16714" t="s">
        <v>483</v>
      </c>
      <c r="H16714" t="s">
        <v>502</v>
      </c>
      <c r="I16714">
        <v>5.4</v>
      </c>
      <c r="J16714">
        <v>1</v>
      </c>
      <c r="K16714">
        <v>9163</v>
      </c>
      <c r="L16714" t="s">
        <v>471</v>
      </c>
      <c r="M16714" s="2">
        <f>+Table3[[#This Row],[CHW]]/Table3[[#This Row],[Count of Airbill Number]]</f>
        <v>5.4</v>
      </c>
    </row>
    <row r="16715" spans="2:13">
      <c r="B16715" t="s">
        <v>20</v>
      </c>
      <c r="C16715" t="s">
        <v>472</v>
      </c>
      <c r="D16715" t="s">
        <v>22</v>
      </c>
      <c r="E16715" t="s">
        <v>776</v>
      </c>
      <c r="F16715" t="s">
        <v>776</v>
      </c>
      <c r="G16715" t="s">
        <v>492</v>
      </c>
      <c r="H16715" t="s">
        <v>572</v>
      </c>
      <c r="I16715">
        <v>5.4</v>
      </c>
      <c r="J16715">
        <v>1</v>
      </c>
      <c r="K16715">
        <v>9164</v>
      </c>
      <c r="L16715" t="s">
        <v>471</v>
      </c>
      <c r="M16715" s="2">
        <f>+Table3[[#This Row],[CHW]]/Table3[[#This Row],[Count of Airbill Number]]</f>
        <v>5.4</v>
      </c>
    </row>
    <row r="16716" spans="2:13">
      <c r="B16716" t="s">
        <v>20</v>
      </c>
      <c r="C16716" t="s">
        <v>472</v>
      </c>
      <c r="D16716" t="s">
        <v>22</v>
      </c>
      <c r="E16716" t="s">
        <v>776</v>
      </c>
      <c r="F16716" t="s">
        <v>776</v>
      </c>
      <c r="G16716" t="s">
        <v>432</v>
      </c>
      <c r="H16716" t="s">
        <v>562</v>
      </c>
      <c r="I16716">
        <v>5.4</v>
      </c>
      <c r="J16716">
        <v>1</v>
      </c>
      <c r="K16716">
        <v>9165</v>
      </c>
      <c r="L16716" t="s">
        <v>471</v>
      </c>
      <c r="M16716" s="2">
        <f>+Table3[[#This Row],[CHW]]/Table3[[#This Row],[Count of Airbill Number]]</f>
        <v>5.4</v>
      </c>
    </row>
    <row r="16717" spans="2:13">
      <c r="B16717" t="s">
        <v>20</v>
      </c>
      <c r="C16717" t="s">
        <v>472</v>
      </c>
      <c r="D16717" t="s">
        <v>22</v>
      </c>
      <c r="E16717" t="s">
        <v>776</v>
      </c>
      <c r="F16717" t="s">
        <v>776</v>
      </c>
      <c r="G16717" t="s">
        <v>432</v>
      </c>
      <c r="H16717" t="s">
        <v>614</v>
      </c>
      <c r="I16717">
        <v>5.4</v>
      </c>
      <c r="J16717">
        <v>1</v>
      </c>
      <c r="K16717">
        <v>9166</v>
      </c>
      <c r="L16717" t="s">
        <v>471</v>
      </c>
      <c r="M16717" s="2">
        <f>+Table3[[#This Row],[CHW]]/Table3[[#This Row],[Count of Airbill Number]]</f>
        <v>5.4</v>
      </c>
    </row>
    <row r="16718" spans="2:13">
      <c r="B16718" t="s">
        <v>20</v>
      </c>
      <c r="C16718" t="s">
        <v>472</v>
      </c>
      <c r="D16718" t="s">
        <v>22</v>
      </c>
      <c r="E16718" t="s">
        <v>776</v>
      </c>
      <c r="F16718" t="s">
        <v>776</v>
      </c>
      <c r="G16718" t="s">
        <v>477</v>
      </c>
      <c r="H16718" t="s">
        <v>577</v>
      </c>
      <c r="I16718">
        <v>5.4</v>
      </c>
      <c r="J16718">
        <v>1</v>
      </c>
      <c r="K16718">
        <v>9167</v>
      </c>
      <c r="L16718" t="s">
        <v>471</v>
      </c>
      <c r="M16718" s="2">
        <f>+Table3[[#This Row],[CHW]]/Table3[[#This Row],[Count of Airbill Number]]</f>
        <v>5.4</v>
      </c>
    </row>
    <row r="16719" spans="2:13">
      <c r="B16719" t="s">
        <v>20</v>
      </c>
      <c r="C16719" t="s">
        <v>472</v>
      </c>
      <c r="D16719" t="s">
        <v>22</v>
      </c>
      <c r="E16719" t="s">
        <v>776</v>
      </c>
      <c r="F16719" t="s">
        <v>776</v>
      </c>
      <c r="G16719" t="s">
        <v>477</v>
      </c>
      <c r="H16719" t="s">
        <v>502</v>
      </c>
      <c r="I16719">
        <v>5.4</v>
      </c>
      <c r="J16719">
        <v>1</v>
      </c>
      <c r="K16719">
        <v>9168</v>
      </c>
      <c r="L16719" t="s">
        <v>471</v>
      </c>
      <c r="M16719" s="2">
        <f>+Table3[[#This Row],[CHW]]/Table3[[#This Row],[Count of Airbill Number]]</f>
        <v>5.4</v>
      </c>
    </row>
    <row r="16720" spans="2:13">
      <c r="B16720" t="s">
        <v>20</v>
      </c>
      <c r="C16720" t="s">
        <v>472</v>
      </c>
      <c r="D16720" t="s">
        <v>22</v>
      </c>
      <c r="E16720" t="s">
        <v>776</v>
      </c>
      <c r="F16720" t="s">
        <v>776</v>
      </c>
      <c r="G16720" t="s">
        <v>526</v>
      </c>
      <c r="H16720" t="s">
        <v>572</v>
      </c>
      <c r="I16720">
        <v>5.4</v>
      </c>
      <c r="J16720">
        <v>1</v>
      </c>
      <c r="K16720">
        <v>9169</v>
      </c>
      <c r="L16720" t="s">
        <v>471</v>
      </c>
      <c r="M16720" s="2">
        <f>+Table3[[#This Row],[CHW]]/Table3[[#This Row],[Count of Airbill Number]]</f>
        <v>5.4</v>
      </c>
    </row>
    <row r="16721" spans="2:13">
      <c r="B16721" t="s">
        <v>20</v>
      </c>
      <c r="C16721" t="s">
        <v>472</v>
      </c>
      <c r="D16721" t="s">
        <v>22</v>
      </c>
      <c r="E16721" t="s">
        <v>776</v>
      </c>
      <c r="F16721" t="s">
        <v>776</v>
      </c>
      <c r="G16721" t="s">
        <v>526</v>
      </c>
      <c r="H16721" t="s">
        <v>503</v>
      </c>
      <c r="I16721">
        <v>5.4</v>
      </c>
      <c r="J16721">
        <v>1</v>
      </c>
      <c r="K16721">
        <v>9170</v>
      </c>
      <c r="L16721" t="s">
        <v>471</v>
      </c>
      <c r="M16721" s="2">
        <f>+Table3[[#This Row],[CHW]]/Table3[[#This Row],[Count of Airbill Number]]</f>
        <v>5.4</v>
      </c>
    </row>
    <row r="16722" spans="2:13">
      <c r="B16722" t="s">
        <v>20</v>
      </c>
      <c r="C16722" t="s">
        <v>472</v>
      </c>
      <c r="D16722" t="s">
        <v>22</v>
      </c>
      <c r="E16722" t="s">
        <v>776</v>
      </c>
      <c r="F16722" t="s">
        <v>776</v>
      </c>
      <c r="G16722" t="s">
        <v>503</v>
      </c>
      <c r="H16722" t="s">
        <v>432</v>
      </c>
      <c r="I16722">
        <v>5.4</v>
      </c>
      <c r="J16722">
        <v>1</v>
      </c>
      <c r="K16722">
        <v>9171</v>
      </c>
      <c r="L16722" t="s">
        <v>471</v>
      </c>
      <c r="M16722" s="2">
        <f>+Table3[[#This Row],[CHW]]/Table3[[#This Row],[Count of Airbill Number]]</f>
        <v>5.4</v>
      </c>
    </row>
    <row r="16723" spans="2:13">
      <c r="B16723" t="s">
        <v>20</v>
      </c>
      <c r="C16723" t="s">
        <v>472</v>
      </c>
      <c r="D16723" t="s">
        <v>22</v>
      </c>
      <c r="E16723" t="s">
        <v>776</v>
      </c>
      <c r="F16723" t="s">
        <v>776</v>
      </c>
      <c r="G16723" t="s">
        <v>483</v>
      </c>
      <c r="H16723" t="s">
        <v>480</v>
      </c>
      <c r="I16723">
        <v>5.4</v>
      </c>
      <c r="J16723">
        <v>1</v>
      </c>
      <c r="K16723">
        <v>9172</v>
      </c>
      <c r="L16723" t="s">
        <v>471</v>
      </c>
      <c r="M16723" s="2">
        <f>+Table3[[#This Row],[CHW]]/Table3[[#This Row],[Count of Airbill Number]]</f>
        <v>5.4</v>
      </c>
    </row>
    <row r="16724" spans="2:13">
      <c r="B16724" t="s">
        <v>20</v>
      </c>
      <c r="C16724" t="s">
        <v>472</v>
      </c>
      <c r="D16724" t="s">
        <v>36</v>
      </c>
      <c r="E16724" t="s">
        <v>778</v>
      </c>
      <c r="F16724" t="s">
        <v>778</v>
      </c>
      <c r="G16724" t="s">
        <v>51</v>
      </c>
      <c r="H16724" t="s">
        <v>393</v>
      </c>
      <c r="I16724">
        <v>5.4</v>
      </c>
      <c r="J16724">
        <v>1</v>
      </c>
      <c r="K16724">
        <v>9173</v>
      </c>
      <c r="L16724" t="s">
        <v>471</v>
      </c>
      <c r="M16724" s="2">
        <f>+Table3[[#This Row],[CHW]]/Table3[[#This Row],[Count of Airbill Number]]</f>
        <v>5.4</v>
      </c>
    </row>
    <row r="16725" spans="2:13">
      <c r="B16725" t="s">
        <v>35</v>
      </c>
      <c r="C16725" t="s">
        <v>21</v>
      </c>
      <c r="D16725" t="s">
        <v>36</v>
      </c>
      <c r="E16725" t="s">
        <v>778</v>
      </c>
      <c r="F16725" t="s">
        <v>776</v>
      </c>
      <c r="G16725" t="s">
        <v>51</v>
      </c>
      <c r="H16725" t="s">
        <v>66</v>
      </c>
      <c r="I16725">
        <v>5.0999999999999996</v>
      </c>
      <c r="J16725">
        <v>1</v>
      </c>
      <c r="K16725">
        <v>9174</v>
      </c>
      <c r="L16725" t="s">
        <v>471</v>
      </c>
      <c r="M16725" s="2">
        <f>+Table3[[#This Row],[CHW]]/Table3[[#This Row],[Count of Airbill Number]]</f>
        <v>5.0999999999999996</v>
      </c>
    </row>
    <row r="16726" spans="2:13">
      <c r="B16726" t="s">
        <v>20</v>
      </c>
      <c r="C16726" t="s">
        <v>21</v>
      </c>
      <c r="D16726" t="s">
        <v>22</v>
      </c>
      <c r="E16726" t="s">
        <v>778</v>
      </c>
      <c r="F16726" t="s">
        <v>776</v>
      </c>
      <c r="G16726" t="s">
        <v>99</v>
      </c>
      <c r="H16726" t="s">
        <v>32</v>
      </c>
      <c r="I16726">
        <v>5.0999999999999996</v>
      </c>
      <c r="J16726">
        <v>1</v>
      </c>
      <c r="K16726">
        <v>9175</v>
      </c>
      <c r="L16726" t="s">
        <v>471</v>
      </c>
      <c r="M16726" s="2">
        <f>+Table3[[#This Row],[CHW]]/Table3[[#This Row],[Count of Airbill Number]]</f>
        <v>5.0999999999999996</v>
      </c>
    </row>
    <row r="16727" spans="2:13">
      <c r="B16727" t="s">
        <v>20</v>
      </c>
      <c r="C16727" t="s">
        <v>21</v>
      </c>
      <c r="D16727" t="s">
        <v>22</v>
      </c>
      <c r="E16727" t="s">
        <v>776</v>
      </c>
      <c r="F16727" t="s">
        <v>776</v>
      </c>
      <c r="G16727" t="s">
        <v>40</v>
      </c>
      <c r="H16727" t="s">
        <v>37</v>
      </c>
      <c r="I16727">
        <v>5.04</v>
      </c>
      <c r="J16727">
        <v>1</v>
      </c>
      <c r="K16727">
        <v>9176</v>
      </c>
      <c r="L16727" t="s">
        <v>471</v>
      </c>
      <c r="M16727" s="2">
        <f>+Table3[[#This Row],[CHW]]/Table3[[#This Row],[Count of Airbill Number]]</f>
        <v>5.04</v>
      </c>
    </row>
    <row r="16728" spans="2:13">
      <c r="B16728" t="s">
        <v>20</v>
      </c>
      <c r="C16728" t="s">
        <v>21</v>
      </c>
      <c r="D16728" t="s">
        <v>22</v>
      </c>
      <c r="E16728" t="s">
        <v>776</v>
      </c>
      <c r="F16728" t="s">
        <v>776</v>
      </c>
      <c r="G16728" t="s">
        <v>219</v>
      </c>
      <c r="H16728" t="s">
        <v>37</v>
      </c>
      <c r="I16728">
        <v>5.04</v>
      </c>
      <c r="J16728">
        <v>1</v>
      </c>
      <c r="K16728">
        <v>9177</v>
      </c>
      <c r="L16728" t="s">
        <v>471</v>
      </c>
      <c r="M16728" s="2">
        <f>+Table3[[#This Row],[CHW]]/Table3[[#This Row],[Count of Airbill Number]]</f>
        <v>5.04</v>
      </c>
    </row>
    <row r="16729" spans="2:13">
      <c r="B16729" t="s">
        <v>20</v>
      </c>
      <c r="C16729" t="s">
        <v>21</v>
      </c>
      <c r="D16729" t="s">
        <v>22</v>
      </c>
      <c r="E16729" t="s">
        <v>776</v>
      </c>
      <c r="F16729" t="s">
        <v>778</v>
      </c>
      <c r="G16729" t="s">
        <v>66</v>
      </c>
      <c r="H16729" t="s">
        <v>155</v>
      </c>
      <c r="I16729">
        <v>5.04</v>
      </c>
      <c r="J16729">
        <v>1</v>
      </c>
      <c r="K16729">
        <v>9178</v>
      </c>
      <c r="L16729" t="s">
        <v>471</v>
      </c>
      <c r="M16729" s="2">
        <f>+Table3[[#This Row],[CHW]]/Table3[[#This Row],[Count of Airbill Number]]</f>
        <v>5.04</v>
      </c>
    </row>
    <row r="16730" spans="2:13">
      <c r="B16730" t="s">
        <v>20</v>
      </c>
      <c r="C16730" t="s">
        <v>21</v>
      </c>
      <c r="D16730" t="s">
        <v>22</v>
      </c>
      <c r="E16730" t="s">
        <v>776</v>
      </c>
      <c r="F16730" t="s">
        <v>776</v>
      </c>
      <c r="G16730" t="s">
        <v>69</v>
      </c>
      <c r="H16730" t="s">
        <v>59</v>
      </c>
      <c r="I16730">
        <v>5.04</v>
      </c>
      <c r="J16730">
        <v>1</v>
      </c>
      <c r="K16730">
        <v>9179</v>
      </c>
      <c r="L16730" t="s">
        <v>471</v>
      </c>
      <c r="M16730" s="2">
        <f>+Table3[[#This Row],[CHW]]/Table3[[#This Row],[Count of Airbill Number]]</f>
        <v>5.04</v>
      </c>
    </row>
    <row r="16731" spans="2:13">
      <c r="B16731" t="s">
        <v>20</v>
      </c>
      <c r="C16731" t="s">
        <v>21</v>
      </c>
      <c r="D16731" t="s">
        <v>22</v>
      </c>
      <c r="E16731" t="s">
        <v>776</v>
      </c>
      <c r="F16731" t="s">
        <v>776</v>
      </c>
      <c r="G16731" t="s">
        <v>43</v>
      </c>
      <c r="H16731" t="s">
        <v>37</v>
      </c>
      <c r="I16731">
        <v>5.04</v>
      </c>
      <c r="J16731">
        <v>1</v>
      </c>
      <c r="K16731">
        <v>9180</v>
      </c>
      <c r="L16731" t="s">
        <v>471</v>
      </c>
      <c r="M16731" s="2">
        <f>+Table3[[#This Row],[CHW]]/Table3[[#This Row],[Count of Airbill Number]]</f>
        <v>5.04</v>
      </c>
    </row>
    <row r="16732" spans="2:13">
      <c r="B16732" t="s">
        <v>20</v>
      </c>
      <c r="C16732" t="s">
        <v>21</v>
      </c>
      <c r="D16732" t="s">
        <v>22</v>
      </c>
      <c r="E16732" t="s">
        <v>778</v>
      </c>
      <c r="F16732" t="s">
        <v>778</v>
      </c>
      <c r="G16732" t="s">
        <v>393</v>
      </c>
      <c r="H16732" t="s">
        <v>124</v>
      </c>
      <c r="I16732">
        <v>5.0200000000000005</v>
      </c>
      <c r="J16732">
        <v>3</v>
      </c>
      <c r="K16732">
        <v>9181</v>
      </c>
      <c r="L16732" t="s">
        <v>471</v>
      </c>
      <c r="M16732" s="2">
        <f>+Table3[[#This Row],[CHW]]/Table3[[#This Row],[Count of Airbill Number]]</f>
        <v>1.6733333333333336</v>
      </c>
    </row>
    <row r="16733" spans="2:13">
      <c r="B16733" t="s">
        <v>35</v>
      </c>
      <c r="C16733" t="s">
        <v>21</v>
      </c>
      <c r="D16733" t="s">
        <v>36</v>
      </c>
      <c r="E16733" t="s">
        <v>777</v>
      </c>
      <c r="F16733" t="s">
        <v>777</v>
      </c>
      <c r="G16733" t="s">
        <v>481</v>
      </c>
      <c r="H16733" t="s">
        <v>374</v>
      </c>
      <c r="I16733">
        <v>5</v>
      </c>
      <c r="J16733">
        <v>1</v>
      </c>
      <c r="K16733">
        <v>9182</v>
      </c>
      <c r="L16733" t="s">
        <v>471</v>
      </c>
      <c r="M16733" s="2">
        <f>+Table3[[#This Row],[CHW]]/Table3[[#This Row],[Count of Airbill Number]]</f>
        <v>5</v>
      </c>
    </row>
    <row r="16734" spans="2:13">
      <c r="B16734" t="s">
        <v>35</v>
      </c>
      <c r="C16734" t="s">
        <v>21</v>
      </c>
      <c r="D16734" t="s">
        <v>36</v>
      </c>
      <c r="E16734" t="s">
        <v>777</v>
      </c>
      <c r="F16734" t="s">
        <v>777</v>
      </c>
      <c r="G16734" t="s">
        <v>374</v>
      </c>
      <c r="H16734" t="s">
        <v>499</v>
      </c>
      <c r="I16734">
        <v>5</v>
      </c>
      <c r="J16734">
        <v>1</v>
      </c>
      <c r="K16734">
        <v>9183</v>
      </c>
      <c r="L16734" t="s">
        <v>471</v>
      </c>
      <c r="M16734" s="2">
        <f>+Table3[[#This Row],[CHW]]/Table3[[#This Row],[Count of Airbill Number]]</f>
        <v>5</v>
      </c>
    </row>
    <row r="16735" spans="2:13">
      <c r="B16735" t="s">
        <v>35</v>
      </c>
      <c r="C16735" t="s">
        <v>21</v>
      </c>
      <c r="D16735" t="s">
        <v>36</v>
      </c>
      <c r="E16735" t="s">
        <v>777</v>
      </c>
      <c r="F16735" t="s">
        <v>777</v>
      </c>
      <c r="G16735" t="s">
        <v>55</v>
      </c>
      <c r="H16735" t="s">
        <v>711</v>
      </c>
      <c r="I16735">
        <v>5</v>
      </c>
      <c r="J16735">
        <v>1</v>
      </c>
      <c r="K16735">
        <v>9184</v>
      </c>
      <c r="L16735" t="s">
        <v>471</v>
      </c>
      <c r="M16735" s="2">
        <f>+Table3[[#This Row],[CHW]]/Table3[[#This Row],[Count of Airbill Number]]</f>
        <v>5</v>
      </c>
    </row>
    <row r="16736" spans="2:13">
      <c r="B16736" t="s">
        <v>35</v>
      </c>
      <c r="C16736" t="s">
        <v>21</v>
      </c>
      <c r="D16736" t="s">
        <v>36</v>
      </c>
      <c r="E16736" t="s">
        <v>776</v>
      </c>
      <c r="F16736" t="s">
        <v>776</v>
      </c>
      <c r="G16736" t="s">
        <v>508</v>
      </c>
      <c r="H16736" t="s">
        <v>116</v>
      </c>
      <c r="I16736">
        <v>5</v>
      </c>
      <c r="J16736">
        <v>1</v>
      </c>
      <c r="K16736">
        <v>9185</v>
      </c>
      <c r="L16736" t="s">
        <v>471</v>
      </c>
      <c r="M16736" s="2">
        <f>+Table3[[#This Row],[CHW]]/Table3[[#This Row],[Count of Airbill Number]]</f>
        <v>5</v>
      </c>
    </row>
    <row r="16737" spans="2:13">
      <c r="B16737" t="s">
        <v>35</v>
      </c>
      <c r="C16737" t="s">
        <v>21</v>
      </c>
      <c r="D16737" t="s">
        <v>36</v>
      </c>
      <c r="E16737" t="s">
        <v>777</v>
      </c>
      <c r="F16737" t="s">
        <v>777</v>
      </c>
      <c r="G16737" t="s">
        <v>259</v>
      </c>
      <c r="H16737" t="s">
        <v>481</v>
      </c>
      <c r="I16737">
        <v>5</v>
      </c>
      <c r="J16737">
        <v>1</v>
      </c>
      <c r="K16737">
        <v>9186</v>
      </c>
      <c r="L16737" t="s">
        <v>471</v>
      </c>
      <c r="M16737" s="2">
        <f>+Table3[[#This Row],[CHW]]/Table3[[#This Row],[Count of Airbill Number]]</f>
        <v>5</v>
      </c>
    </row>
    <row r="16738" spans="2:13">
      <c r="B16738" t="s">
        <v>35</v>
      </c>
      <c r="C16738" t="s">
        <v>21</v>
      </c>
      <c r="D16738" t="s">
        <v>36</v>
      </c>
      <c r="E16738" t="s">
        <v>776</v>
      </c>
      <c r="F16738" t="s">
        <v>776</v>
      </c>
      <c r="G16738" t="s">
        <v>37</v>
      </c>
      <c r="H16738" t="s">
        <v>70</v>
      </c>
      <c r="I16738">
        <v>5</v>
      </c>
      <c r="J16738">
        <v>1</v>
      </c>
      <c r="K16738">
        <v>9187</v>
      </c>
      <c r="L16738" t="s">
        <v>471</v>
      </c>
      <c r="M16738" s="2">
        <f>+Table3[[#This Row],[CHW]]/Table3[[#This Row],[Count of Airbill Number]]</f>
        <v>5</v>
      </c>
    </row>
    <row r="16739" spans="2:13">
      <c r="B16739" t="s">
        <v>35</v>
      </c>
      <c r="C16739" t="s">
        <v>21</v>
      </c>
      <c r="D16739" t="s">
        <v>36</v>
      </c>
      <c r="E16739" t="s">
        <v>776</v>
      </c>
      <c r="F16739" t="s">
        <v>776</v>
      </c>
      <c r="G16739" t="s">
        <v>37</v>
      </c>
      <c r="H16739" t="s">
        <v>43</v>
      </c>
      <c r="I16739">
        <v>5</v>
      </c>
      <c r="J16739">
        <v>1</v>
      </c>
      <c r="K16739">
        <v>9188</v>
      </c>
      <c r="L16739" t="s">
        <v>471</v>
      </c>
      <c r="M16739" s="2">
        <f>+Table3[[#This Row],[CHW]]/Table3[[#This Row],[Count of Airbill Number]]</f>
        <v>5</v>
      </c>
    </row>
    <row r="16740" spans="2:13">
      <c r="B16740" t="s">
        <v>35</v>
      </c>
      <c r="C16740" t="s">
        <v>21</v>
      </c>
      <c r="D16740" t="s">
        <v>36</v>
      </c>
      <c r="E16740" t="s">
        <v>777</v>
      </c>
      <c r="F16740" t="s">
        <v>777</v>
      </c>
      <c r="G16740" t="s">
        <v>106</v>
      </c>
      <c r="H16740" t="s">
        <v>537</v>
      </c>
      <c r="I16740">
        <v>5</v>
      </c>
      <c r="J16740">
        <v>1</v>
      </c>
      <c r="K16740">
        <v>9189</v>
      </c>
      <c r="L16740" t="s">
        <v>471</v>
      </c>
      <c r="M16740" s="2">
        <f>+Table3[[#This Row],[CHW]]/Table3[[#This Row],[Count of Airbill Number]]</f>
        <v>5</v>
      </c>
    </row>
    <row r="16741" spans="2:13">
      <c r="B16741" t="s">
        <v>35</v>
      </c>
      <c r="C16741" t="s">
        <v>21</v>
      </c>
      <c r="D16741" t="s">
        <v>36</v>
      </c>
      <c r="E16741" t="s">
        <v>777</v>
      </c>
      <c r="F16741" t="s">
        <v>777</v>
      </c>
      <c r="G16741" t="s">
        <v>106</v>
      </c>
      <c r="H16741" t="s">
        <v>417</v>
      </c>
      <c r="I16741">
        <v>5</v>
      </c>
      <c r="J16741">
        <v>3</v>
      </c>
      <c r="K16741">
        <v>9190</v>
      </c>
      <c r="L16741" t="s">
        <v>471</v>
      </c>
      <c r="M16741" s="2">
        <f>+Table3[[#This Row],[CHW]]/Table3[[#This Row],[Count of Airbill Number]]</f>
        <v>1.6666666666666667</v>
      </c>
    </row>
    <row r="16742" spans="2:13">
      <c r="B16742" t="s">
        <v>35</v>
      </c>
      <c r="C16742" t="s">
        <v>21</v>
      </c>
      <c r="D16742" t="s">
        <v>36</v>
      </c>
      <c r="E16742" t="s">
        <v>776</v>
      </c>
      <c r="F16742" t="s">
        <v>776</v>
      </c>
      <c r="G16742" t="s">
        <v>538</v>
      </c>
      <c r="H16742" t="s">
        <v>116</v>
      </c>
      <c r="I16742">
        <v>5</v>
      </c>
      <c r="J16742">
        <v>1</v>
      </c>
      <c r="K16742">
        <v>9191</v>
      </c>
      <c r="L16742" t="s">
        <v>471</v>
      </c>
      <c r="M16742" s="2">
        <f>+Table3[[#This Row],[CHW]]/Table3[[#This Row],[Count of Airbill Number]]</f>
        <v>5</v>
      </c>
    </row>
    <row r="16743" spans="2:13">
      <c r="B16743" t="s">
        <v>35</v>
      </c>
      <c r="C16743" t="s">
        <v>472</v>
      </c>
      <c r="D16743" t="s">
        <v>36</v>
      </c>
      <c r="E16743" t="s">
        <v>776</v>
      </c>
      <c r="F16743" t="s">
        <v>776</v>
      </c>
      <c r="G16743" t="s">
        <v>122</v>
      </c>
      <c r="H16743" t="s">
        <v>37</v>
      </c>
      <c r="I16743">
        <v>5</v>
      </c>
      <c r="J16743">
        <v>1</v>
      </c>
      <c r="K16743">
        <v>9192</v>
      </c>
      <c r="L16743" t="s">
        <v>471</v>
      </c>
      <c r="M16743" s="2">
        <f>+Table3[[#This Row],[CHW]]/Table3[[#This Row],[Count of Airbill Number]]</f>
        <v>5</v>
      </c>
    </row>
    <row r="16744" spans="2:13">
      <c r="B16744" t="s">
        <v>35</v>
      </c>
      <c r="C16744" t="s">
        <v>472</v>
      </c>
      <c r="D16744" t="s">
        <v>36</v>
      </c>
      <c r="E16744" t="s">
        <v>776</v>
      </c>
      <c r="F16744" t="s">
        <v>776</v>
      </c>
      <c r="G16744" t="s">
        <v>192</v>
      </c>
      <c r="H16744" t="s">
        <v>85</v>
      </c>
      <c r="I16744">
        <v>5</v>
      </c>
      <c r="J16744">
        <v>1</v>
      </c>
      <c r="K16744">
        <v>9193</v>
      </c>
      <c r="L16744" t="s">
        <v>471</v>
      </c>
      <c r="M16744" s="2">
        <f>+Table3[[#This Row],[CHW]]/Table3[[#This Row],[Count of Airbill Number]]</f>
        <v>5</v>
      </c>
    </row>
    <row r="16745" spans="2:13">
      <c r="B16745" t="s">
        <v>20</v>
      </c>
      <c r="C16745" t="s">
        <v>21</v>
      </c>
      <c r="D16745" t="s">
        <v>22</v>
      </c>
      <c r="E16745" t="s">
        <v>776</v>
      </c>
      <c r="F16745" t="s">
        <v>776</v>
      </c>
      <c r="G16745" t="s">
        <v>70</v>
      </c>
      <c r="H16745" t="s">
        <v>42</v>
      </c>
      <c r="I16745">
        <v>5</v>
      </c>
      <c r="J16745">
        <v>1</v>
      </c>
      <c r="K16745">
        <v>9194</v>
      </c>
      <c r="L16745" t="s">
        <v>471</v>
      </c>
      <c r="M16745" s="2">
        <f>+Table3[[#This Row],[CHW]]/Table3[[#This Row],[Count of Airbill Number]]</f>
        <v>5</v>
      </c>
    </row>
    <row r="16746" spans="2:13">
      <c r="B16746" t="s">
        <v>20</v>
      </c>
      <c r="C16746" t="s">
        <v>21</v>
      </c>
      <c r="D16746" t="s">
        <v>22</v>
      </c>
      <c r="E16746" t="s">
        <v>777</v>
      </c>
      <c r="F16746" t="s">
        <v>777</v>
      </c>
      <c r="G16746" t="s">
        <v>429</v>
      </c>
      <c r="H16746" t="s">
        <v>29</v>
      </c>
      <c r="I16746">
        <v>5</v>
      </c>
      <c r="J16746">
        <v>1</v>
      </c>
      <c r="K16746">
        <v>9195</v>
      </c>
      <c r="L16746" t="s">
        <v>471</v>
      </c>
      <c r="M16746" s="2">
        <f>+Table3[[#This Row],[CHW]]/Table3[[#This Row],[Count of Airbill Number]]</f>
        <v>5</v>
      </c>
    </row>
    <row r="16747" spans="2:13">
      <c r="B16747" t="s">
        <v>20</v>
      </c>
      <c r="C16747" t="s">
        <v>21</v>
      </c>
      <c r="D16747" t="s">
        <v>22</v>
      </c>
      <c r="E16747" t="s">
        <v>777</v>
      </c>
      <c r="F16747" t="s">
        <v>777</v>
      </c>
      <c r="G16747" t="s">
        <v>38</v>
      </c>
      <c r="H16747" t="s">
        <v>631</v>
      </c>
      <c r="I16747">
        <v>5</v>
      </c>
      <c r="J16747">
        <v>1</v>
      </c>
      <c r="K16747">
        <v>9196</v>
      </c>
      <c r="L16747" t="s">
        <v>471</v>
      </c>
      <c r="M16747" s="2">
        <f>+Table3[[#This Row],[CHW]]/Table3[[#This Row],[Count of Airbill Number]]</f>
        <v>5</v>
      </c>
    </row>
    <row r="16748" spans="2:13">
      <c r="B16748" t="s">
        <v>20</v>
      </c>
      <c r="C16748" t="s">
        <v>21</v>
      </c>
      <c r="D16748" t="s">
        <v>22</v>
      </c>
      <c r="E16748" t="s">
        <v>777</v>
      </c>
      <c r="F16748" t="s">
        <v>778</v>
      </c>
      <c r="G16748" t="s">
        <v>481</v>
      </c>
      <c r="H16748" t="s">
        <v>173</v>
      </c>
      <c r="I16748">
        <v>5</v>
      </c>
      <c r="J16748">
        <v>1</v>
      </c>
      <c r="K16748">
        <v>9197</v>
      </c>
      <c r="L16748" t="s">
        <v>471</v>
      </c>
      <c r="M16748" s="2">
        <f>+Table3[[#This Row],[CHW]]/Table3[[#This Row],[Count of Airbill Number]]</f>
        <v>5</v>
      </c>
    </row>
    <row r="16749" spans="2:13">
      <c r="B16749" t="s">
        <v>20</v>
      </c>
      <c r="C16749" t="s">
        <v>21</v>
      </c>
      <c r="D16749" t="s">
        <v>22</v>
      </c>
      <c r="E16749" t="s">
        <v>776</v>
      </c>
      <c r="F16749" t="s">
        <v>776</v>
      </c>
      <c r="G16749" t="s">
        <v>23</v>
      </c>
      <c r="H16749" t="s">
        <v>67</v>
      </c>
      <c r="I16749">
        <v>5</v>
      </c>
      <c r="J16749">
        <v>1</v>
      </c>
      <c r="K16749">
        <v>9198</v>
      </c>
      <c r="L16749" t="s">
        <v>471</v>
      </c>
      <c r="M16749" s="2">
        <f>+Table3[[#This Row],[CHW]]/Table3[[#This Row],[Count of Airbill Number]]</f>
        <v>5</v>
      </c>
    </row>
    <row r="16750" spans="2:13">
      <c r="B16750" t="s">
        <v>20</v>
      </c>
      <c r="C16750" t="s">
        <v>21</v>
      </c>
      <c r="D16750" t="s">
        <v>22</v>
      </c>
      <c r="E16750" t="s">
        <v>776</v>
      </c>
      <c r="F16750" t="s">
        <v>776</v>
      </c>
      <c r="G16750" t="s">
        <v>23</v>
      </c>
      <c r="H16750" t="s">
        <v>50</v>
      </c>
      <c r="I16750">
        <v>5</v>
      </c>
      <c r="J16750">
        <v>1</v>
      </c>
      <c r="K16750">
        <v>9199</v>
      </c>
      <c r="L16750" t="s">
        <v>471</v>
      </c>
      <c r="M16750" s="2">
        <f>+Table3[[#This Row],[CHW]]/Table3[[#This Row],[Count of Airbill Number]]</f>
        <v>5</v>
      </c>
    </row>
    <row r="16751" spans="2:13">
      <c r="B16751" t="s">
        <v>20</v>
      </c>
      <c r="C16751" t="s">
        <v>21</v>
      </c>
      <c r="D16751" t="s">
        <v>22</v>
      </c>
      <c r="E16751" t="s">
        <v>776</v>
      </c>
      <c r="F16751" t="s">
        <v>776</v>
      </c>
      <c r="G16751" t="s">
        <v>63</v>
      </c>
      <c r="H16751" t="s">
        <v>123</v>
      </c>
      <c r="I16751">
        <v>5</v>
      </c>
      <c r="J16751">
        <v>1</v>
      </c>
      <c r="K16751">
        <v>9200</v>
      </c>
      <c r="L16751" t="s">
        <v>471</v>
      </c>
      <c r="M16751" s="2">
        <f>+Table3[[#This Row],[CHW]]/Table3[[#This Row],[Count of Airbill Number]]</f>
        <v>5</v>
      </c>
    </row>
    <row r="16752" spans="2:13">
      <c r="B16752" t="s">
        <v>20</v>
      </c>
      <c r="C16752" t="s">
        <v>21</v>
      </c>
      <c r="D16752" t="s">
        <v>22</v>
      </c>
      <c r="E16752" t="s">
        <v>778</v>
      </c>
      <c r="F16752" t="s">
        <v>778</v>
      </c>
      <c r="G16752" t="s">
        <v>210</v>
      </c>
      <c r="H16752" t="s">
        <v>112</v>
      </c>
      <c r="I16752">
        <v>5</v>
      </c>
      <c r="J16752">
        <v>5</v>
      </c>
      <c r="K16752">
        <v>9201</v>
      </c>
      <c r="L16752" t="s">
        <v>471</v>
      </c>
      <c r="M16752" s="2">
        <f>+Table3[[#This Row],[CHW]]/Table3[[#This Row],[Count of Airbill Number]]</f>
        <v>1</v>
      </c>
    </row>
    <row r="16753" spans="2:13">
      <c r="B16753" t="s">
        <v>20</v>
      </c>
      <c r="C16753" t="s">
        <v>21</v>
      </c>
      <c r="D16753" t="s">
        <v>22</v>
      </c>
      <c r="E16753" t="s">
        <v>778</v>
      </c>
      <c r="F16753" t="s">
        <v>778</v>
      </c>
      <c r="G16753" t="s">
        <v>210</v>
      </c>
      <c r="H16753" t="s">
        <v>173</v>
      </c>
      <c r="I16753">
        <v>5</v>
      </c>
      <c r="J16753">
        <v>5</v>
      </c>
      <c r="K16753">
        <v>9202</v>
      </c>
      <c r="L16753" t="s">
        <v>471</v>
      </c>
      <c r="M16753" s="2">
        <f>+Table3[[#This Row],[CHW]]/Table3[[#This Row],[Count of Airbill Number]]</f>
        <v>1</v>
      </c>
    </row>
    <row r="16754" spans="2:13">
      <c r="B16754" t="s">
        <v>20</v>
      </c>
      <c r="C16754" t="s">
        <v>21</v>
      </c>
      <c r="D16754" t="s">
        <v>22</v>
      </c>
      <c r="E16754" t="s">
        <v>778</v>
      </c>
      <c r="F16754" t="s">
        <v>778</v>
      </c>
      <c r="G16754" t="s">
        <v>393</v>
      </c>
      <c r="H16754" t="s">
        <v>498</v>
      </c>
      <c r="I16754">
        <v>5</v>
      </c>
      <c r="J16754">
        <v>1</v>
      </c>
      <c r="K16754">
        <v>9203</v>
      </c>
      <c r="L16754" t="s">
        <v>471</v>
      </c>
      <c r="M16754" s="2">
        <f>+Table3[[#This Row],[CHW]]/Table3[[#This Row],[Count of Airbill Number]]</f>
        <v>5</v>
      </c>
    </row>
    <row r="16755" spans="2:13">
      <c r="B16755" t="s">
        <v>20</v>
      </c>
      <c r="C16755" t="s">
        <v>21</v>
      </c>
      <c r="D16755" t="s">
        <v>22</v>
      </c>
      <c r="E16755" t="s">
        <v>778</v>
      </c>
      <c r="F16755" t="s">
        <v>778</v>
      </c>
      <c r="G16755" t="s">
        <v>271</v>
      </c>
      <c r="H16755" t="s">
        <v>86</v>
      </c>
      <c r="I16755">
        <v>5</v>
      </c>
      <c r="J16755">
        <v>5</v>
      </c>
      <c r="K16755">
        <v>9204</v>
      </c>
      <c r="L16755" t="s">
        <v>471</v>
      </c>
      <c r="M16755" s="2">
        <f>+Table3[[#This Row],[CHW]]/Table3[[#This Row],[Count of Airbill Number]]</f>
        <v>1</v>
      </c>
    </row>
    <row r="16756" spans="2:13">
      <c r="B16756" t="s">
        <v>20</v>
      </c>
      <c r="C16756" t="s">
        <v>21</v>
      </c>
      <c r="D16756" t="s">
        <v>22</v>
      </c>
      <c r="E16756" t="s">
        <v>777</v>
      </c>
      <c r="F16756" t="s">
        <v>777</v>
      </c>
      <c r="G16756" t="s">
        <v>179</v>
      </c>
      <c r="H16756" t="s">
        <v>29</v>
      </c>
      <c r="I16756">
        <v>5</v>
      </c>
      <c r="J16756">
        <v>1</v>
      </c>
      <c r="K16756">
        <v>9205</v>
      </c>
      <c r="L16756" t="s">
        <v>471</v>
      </c>
      <c r="M16756" s="2">
        <f>+Table3[[#This Row],[CHW]]/Table3[[#This Row],[Count of Airbill Number]]</f>
        <v>5</v>
      </c>
    </row>
    <row r="16757" spans="2:13">
      <c r="B16757" t="s">
        <v>20</v>
      </c>
      <c r="C16757" t="s">
        <v>21</v>
      </c>
      <c r="D16757" t="s">
        <v>22</v>
      </c>
      <c r="E16757" t="s">
        <v>777</v>
      </c>
      <c r="F16757" t="s">
        <v>776</v>
      </c>
      <c r="G16757" t="s">
        <v>290</v>
      </c>
      <c r="H16757" t="s">
        <v>192</v>
      </c>
      <c r="I16757">
        <v>5</v>
      </c>
      <c r="J16757">
        <v>1</v>
      </c>
      <c r="K16757">
        <v>9206</v>
      </c>
      <c r="L16757" t="s">
        <v>471</v>
      </c>
      <c r="M16757" s="2">
        <f>+Table3[[#This Row],[CHW]]/Table3[[#This Row],[Count of Airbill Number]]</f>
        <v>5</v>
      </c>
    </row>
    <row r="16758" spans="2:13">
      <c r="B16758" t="s">
        <v>20</v>
      </c>
      <c r="C16758" t="s">
        <v>21</v>
      </c>
      <c r="D16758" t="s">
        <v>22</v>
      </c>
      <c r="E16758" t="s">
        <v>778</v>
      </c>
      <c r="F16758" t="s">
        <v>778</v>
      </c>
      <c r="G16758" t="s">
        <v>490</v>
      </c>
      <c r="H16758" t="s">
        <v>113</v>
      </c>
      <c r="I16758">
        <v>5</v>
      </c>
      <c r="J16758">
        <v>5</v>
      </c>
      <c r="K16758">
        <v>9207</v>
      </c>
      <c r="L16758" t="s">
        <v>471</v>
      </c>
      <c r="M16758" s="2">
        <f>+Table3[[#This Row],[CHW]]/Table3[[#This Row],[Count of Airbill Number]]</f>
        <v>1</v>
      </c>
    </row>
    <row r="16759" spans="2:13">
      <c r="B16759" t="s">
        <v>20</v>
      </c>
      <c r="C16759" t="s">
        <v>21</v>
      </c>
      <c r="D16759" t="s">
        <v>22</v>
      </c>
      <c r="E16759" t="s">
        <v>778</v>
      </c>
      <c r="F16759" t="s">
        <v>778</v>
      </c>
      <c r="G16759" t="s">
        <v>112</v>
      </c>
      <c r="H16759" t="s">
        <v>155</v>
      </c>
      <c r="I16759">
        <v>5</v>
      </c>
      <c r="J16759">
        <v>5</v>
      </c>
      <c r="K16759">
        <v>9208</v>
      </c>
      <c r="L16759" t="s">
        <v>471</v>
      </c>
      <c r="M16759" s="2">
        <f>+Table3[[#This Row],[CHW]]/Table3[[#This Row],[Count of Airbill Number]]</f>
        <v>1</v>
      </c>
    </row>
    <row r="16760" spans="2:13">
      <c r="B16760" t="s">
        <v>20</v>
      </c>
      <c r="C16760" t="s">
        <v>21</v>
      </c>
      <c r="D16760" t="s">
        <v>22</v>
      </c>
      <c r="E16760" t="s">
        <v>777</v>
      </c>
      <c r="F16760" t="s">
        <v>776</v>
      </c>
      <c r="G16760" t="s">
        <v>324</v>
      </c>
      <c r="H16760" t="s">
        <v>66</v>
      </c>
      <c r="I16760">
        <v>5</v>
      </c>
      <c r="J16760">
        <v>1</v>
      </c>
      <c r="K16760">
        <v>9209</v>
      </c>
      <c r="L16760" t="s">
        <v>471</v>
      </c>
      <c r="M16760" s="2">
        <f>+Table3[[#This Row],[CHW]]/Table3[[#This Row],[Count of Airbill Number]]</f>
        <v>5</v>
      </c>
    </row>
    <row r="16761" spans="2:13">
      <c r="B16761" t="s">
        <v>20</v>
      </c>
      <c r="C16761" t="s">
        <v>21</v>
      </c>
      <c r="D16761" t="s">
        <v>22</v>
      </c>
      <c r="E16761" t="s">
        <v>776</v>
      </c>
      <c r="F16761" t="s">
        <v>776</v>
      </c>
      <c r="G16761" t="s">
        <v>164</v>
      </c>
      <c r="H16761" t="s">
        <v>69</v>
      </c>
      <c r="I16761">
        <v>5</v>
      </c>
      <c r="J16761">
        <v>1</v>
      </c>
      <c r="K16761">
        <v>9210</v>
      </c>
      <c r="L16761" t="s">
        <v>471</v>
      </c>
      <c r="M16761" s="2">
        <f>+Table3[[#This Row],[CHW]]/Table3[[#This Row],[Count of Airbill Number]]</f>
        <v>5</v>
      </c>
    </row>
    <row r="16762" spans="2:13">
      <c r="B16762" t="s">
        <v>20</v>
      </c>
      <c r="C16762" t="s">
        <v>21</v>
      </c>
      <c r="D16762" t="s">
        <v>22</v>
      </c>
      <c r="E16762" t="s">
        <v>776</v>
      </c>
      <c r="F16762" t="s">
        <v>776</v>
      </c>
      <c r="G16762" t="s">
        <v>71</v>
      </c>
      <c r="H16762" t="s">
        <v>146</v>
      </c>
      <c r="I16762">
        <v>5</v>
      </c>
      <c r="J16762">
        <v>1</v>
      </c>
      <c r="K16762">
        <v>9211</v>
      </c>
      <c r="L16762" t="s">
        <v>471</v>
      </c>
      <c r="M16762" s="2">
        <f>+Table3[[#This Row],[CHW]]/Table3[[#This Row],[Count of Airbill Number]]</f>
        <v>5</v>
      </c>
    </row>
    <row r="16763" spans="2:13">
      <c r="B16763" t="s">
        <v>20</v>
      </c>
      <c r="C16763" t="s">
        <v>21</v>
      </c>
      <c r="D16763" t="s">
        <v>22</v>
      </c>
      <c r="E16763" t="s">
        <v>776</v>
      </c>
      <c r="F16763" t="s">
        <v>776</v>
      </c>
      <c r="G16763" t="s">
        <v>71</v>
      </c>
      <c r="H16763" t="s">
        <v>37</v>
      </c>
      <c r="I16763">
        <v>5</v>
      </c>
      <c r="J16763">
        <v>1</v>
      </c>
      <c r="K16763">
        <v>9212</v>
      </c>
      <c r="L16763" t="s">
        <v>471</v>
      </c>
      <c r="M16763" s="2">
        <f>+Table3[[#This Row],[CHW]]/Table3[[#This Row],[Count of Airbill Number]]</f>
        <v>5</v>
      </c>
    </row>
    <row r="16764" spans="2:13">
      <c r="B16764" t="s">
        <v>20</v>
      </c>
      <c r="C16764" t="s">
        <v>21</v>
      </c>
      <c r="D16764" t="s">
        <v>22</v>
      </c>
      <c r="E16764" t="s">
        <v>777</v>
      </c>
      <c r="F16764" t="s">
        <v>778</v>
      </c>
      <c r="G16764" t="s">
        <v>274</v>
      </c>
      <c r="H16764" t="s">
        <v>155</v>
      </c>
      <c r="I16764">
        <v>5</v>
      </c>
      <c r="J16764">
        <v>5</v>
      </c>
      <c r="K16764">
        <v>9213</v>
      </c>
      <c r="L16764" t="s">
        <v>471</v>
      </c>
      <c r="M16764" s="2">
        <f>+Table3[[#This Row],[CHW]]/Table3[[#This Row],[Count of Airbill Number]]</f>
        <v>1</v>
      </c>
    </row>
    <row r="16765" spans="2:13">
      <c r="B16765" t="s">
        <v>20</v>
      </c>
      <c r="C16765" t="s">
        <v>21</v>
      </c>
      <c r="D16765" t="s">
        <v>22</v>
      </c>
      <c r="E16765" t="s">
        <v>776</v>
      </c>
      <c r="F16765" t="s">
        <v>776</v>
      </c>
      <c r="G16765" t="s">
        <v>40</v>
      </c>
      <c r="H16765" t="s">
        <v>66</v>
      </c>
      <c r="I16765">
        <v>5</v>
      </c>
      <c r="J16765">
        <v>1</v>
      </c>
      <c r="K16765">
        <v>9214</v>
      </c>
      <c r="L16765" t="s">
        <v>471</v>
      </c>
      <c r="M16765" s="2">
        <f>+Table3[[#This Row],[CHW]]/Table3[[#This Row],[Count of Airbill Number]]</f>
        <v>5</v>
      </c>
    </row>
    <row r="16766" spans="2:13">
      <c r="B16766" t="s">
        <v>20</v>
      </c>
      <c r="C16766" t="s">
        <v>21</v>
      </c>
      <c r="D16766" t="s">
        <v>22</v>
      </c>
      <c r="E16766" t="s">
        <v>778</v>
      </c>
      <c r="F16766" t="s">
        <v>778</v>
      </c>
      <c r="G16766" t="s">
        <v>109</v>
      </c>
      <c r="H16766" t="s">
        <v>124</v>
      </c>
      <c r="I16766">
        <v>5</v>
      </c>
      <c r="J16766">
        <v>1</v>
      </c>
      <c r="K16766">
        <v>9215</v>
      </c>
      <c r="L16766" t="s">
        <v>471</v>
      </c>
      <c r="M16766" s="2">
        <f>+Table3[[#This Row],[CHW]]/Table3[[#This Row],[Count of Airbill Number]]</f>
        <v>5</v>
      </c>
    </row>
    <row r="16767" spans="2:13">
      <c r="B16767" t="s">
        <v>20</v>
      </c>
      <c r="C16767" t="s">
        <v>21</v>
      </c>
      <c r="D16767" t="s">
        <v>22</v>
      </c>
      <c r="E16767" t="s">
        <v>776</v>
      </c>
      <c r="F16767" t="s">
        <v>776</v>
      </c>
      <c r="G16767" t="s">
        <v>31</v>
      </c>
      <c r="H16767" t="s">
        <v>50</v>
      </c>
      <c r="I16767">
        <v>5</v>
      </c>
      <c r="J16767">
        <v>1</v>
      </c>
      <c r="K16767">
        <v>9216</v>
      </c>
      <c r="L16767" t="s">
        <v>471</v>
      </c>
      <c r="M16767" s="2">
        <f>+Table3[[#This Row],[CHW]]/Table3[[#This Row],[Count of Airbill Number]]</f>
        <v>5</v>
      </c>
    </row>
    <row r="16768" spans="2:13">
      <c r="B16768" t="s">
        <v>20</v>
      </c>
      <c r="C16768" t="s">
        <v>21</v>
      </c>
      <c r="D16768" t="s">
        <v>22</v>
      </c>
      <c r="E16768" t="s">
        <v>776</v>
      </c>
      <c r="F16768" t="s">
        <v>776</v>
      </c>
      <c r="G16768" t="s">
        <v>186</v>
      </c>
      <c r="H16768" t="s">
        <v>69</v>
      </c>
      <c r="I16768">
        <v>5</v>
      </c>
      <c r="J16768">
        <v>1</v>
      </c>
      <c r="K16768">
        <v>9217</v>
      </c>
      <c r="L16768" t="s">
        <v>471</v>
      </c>
      <c r="M16768" s="2">
        <f>+Table3[[#This Row],[CHW]]/Table3[[#This Row],[Count of Airbill Number]]</f>
        <v>5</v>
      </c>
    </row>
    <row r="16769" spans="2:13">
      <c r="B16769" t="s">
        <v>20</v>
      </c>
      <c r="C16769" t="s">
        <v>21</v>
      </c>
      <c r="D16769" t="s">
        <v>22</v>
      </c>
      <c r="E16769" t="s">
        <v>776</v>
      </c>
      <c r="F16769" t="s">
        <v>776</v>
      </c>
      <c r="G16769" t="s">
        <v>149</v>
      </c>
      <c r="H16769" t="s">
        <v>72</v>
      </c>
      <c r="I16769">
        <v>5</v>
      </c>
      <c r="J16769">
        <v>1</v>
      </c>
      <c r="K16769">
        <v>9218</v>
      </c>
      <c r="L16769" t="s">
        <v>471</v>
      </c>
      <c r="M16769" s="2">
        <f>+Table3[[#This Row],[CHW]]/Table3[[#This Row],[Count of Airbill Number]]</f>
        <v>5</v>
      </c>
    </row>
    <row r="16770" spans="2:13">
      <c r="B16770" t="s">
        <v>20</v>
      </c>
      <c r="C16770" t="s">
        <v>21</v>
      </c>
      <c r="D16770" t="s">
        <v>22</v>
      </c>
      <c r="E16770" t="s">
        <v>776</v>
      </c>
      <c r="F16770" t="s">
        <v>778</v>
      </c>
      <c r="G16770" t="s">
        <v>122</v>
      </c>
      <c r="H16770" t="s">
        <v>86</v>
      </c>
      <c r="I16770">
        <v>5</v>
      </c>
      <c r="J16770">
        <v>5</v>
      </c>
      <c r="K16770">
        <v>9219</v>
      </c>
      <c r="L16770" t="s">
        <v>471</v>
      </c>
      <c r="M16770" s="2">
        <f>+Table3[[#This Row],[CHW]]/Table3[[#This Row],[Count of Airbill Number]]</f>
        <v>1</v>
      </c>
    </row>
    <row r="16771" spans="2:13">
      <c r="B16771" t="s">
        <v>20</v>
      </c>
      <c r="C16771" t="s">
        <v>21</v>
      </c>
      <c r="D16771" t="s">
        <v>22</v>
      </c>
      <c r="E16771" t="s">
        <v>778</v>
      </c>
      <c r="F16771" t="s">
        <v>778</v>
      </c>
      <c r="G16771" t="s">
        <v>62</v>
      </c>
      <c r="H16771" t="s">
        <v>304</v>
      </c>
      <c r="I16771">
        <v>5</v>
      </c>
      <c r="J16771">
        <v>2</v>
      </c>
      <c r="K16771">
        <v>9220</v>
      </c>
      <c r="L16771" t="s">
        <v>471</v>
      </c>
      <c r="M16771" s="2">
        <f>+Table3[[#This Row],[CHW]]/Table3[[#This Row],[Count of Airbill Number]]</f>
        <v>2.5</v>
      </c>
    </row>
    <row r="16772" spans="2:13">
      <c r="B16772" t="s">
        <v>20</v>
      </c>
      <c r="C16772" t="s">
        <v>21</v>
      </c>
      <c r="D16772" t="s">
        <v>22</v>
      </c>
      <c r="E16772" t="s">
        <v>777</v>
      </c>
      <c r="F16772" t="s">
        <v>776</v>
      </c>
      <c r="G16772" t="s">
        <v>26</v>
      </c>
      <c r="H16772" t="s">
        <v>85</v>
      </c>
      <c r="I16772">
        <v>5</v>
      </c>
      <c r="J16772">
        <v>5</v>
      </c>
      <c r="K16772">
        <v>9221</v>
      </c>
      <c r="L16772" t="s">
        <v>471</v>
      </c>
      <c r="M16772" s="2">
        <f>+Table3[[#This Row],[CHW]]/Table3[[#This Row],[Count of Airbill Number]]</f>
        <v>1</v>
      </c>
    </row>
    <row r="16773" spans="2:13">
      <c r="B16773" t="s">
        <v>20</v>
      </c>
      <c r="C16773" t="s">
        <v>21</v>
      </c>
      <c r="D16773" t="s">
        <v>22</v>
      </c>
      <c r="E16773" t="s">
        <v>776</v>
      </c>
      <c r="F16773" t="s">
        <v>776</v>
      </c>
      <c r="G16773" t="s">
        <v>93</v>
      </c>
      <c r="H16773" t="s">
        <v>37</v>
      </c>
      <c r="I16773">
        <v>5</v>
      </c>
      <c r="J16773">
        <v>1</v>
      </c>
      <c r="K16773">
        <v>9222</v>
      </c>
      <c r="L16773" t="s">
        <v>471</v>
      </c>
      <c r="M16773" s="2">
        <f>+Table3[[#This Row],[CHW]]/Table3[[#This Row],[Count of Airbill Number]]</f>
        <v>5</v>
      </c>
    </row>
    <row r="16774" spans="2:13">
      <c r="B16774" t="s">
        <v>20</v>
      </c>
      <c r="C16774" t="s">
        <v>21</v>
      </c>
      <c r="D16774" t="s">
        <v>22</v>
      </c>
      <c r="E16774" t="s">
        <v>776</v>
      </c>
      <c r="F16774" t="s">
        <v>776</v>
      </c>
      <c r="G16774" t="s">
        <v>33</v>
      </c>
      <c r="H16774" t="s">
        <v>57</v>
      </c>
      <c r="I16774">
        <v>5</v>
      </c>
      <c r="J16774">
        <v>1</v>
      </c>
      <c r="K16774">
        <v>9223</v>
      </c>
      <c r="L16774" t="s">
        <v>471</v>
      </c>
      <c r="M16774" s="2">
        <f>+Table3[[#This Row],[CHW]]/Table3[[#This Row],[Count of Airbill Number]]</f>
        <v>5</v>
      </c>
    </row>
    <row r="16775" spans="2:13">
      <c r="B16775" t="s">
        <v>20</v>
      </c>
      <c r="C16775" t="s">
        <v>21</v>
      </c>
      <c r="D16775" t="s">
        <v>22</v>
      </c>
      <c r="E16775" t="s">
        <v>776</v>
      </c>
      <c r="F16775" t="s">
        <v>776</v>
      </c>
      <c r="G16775" t="s">
        <v>33</v>
      </c>
      <c r="H16775" t="s">
        <v>69</v>
      </c>
      <c r="I16775">
        <v>5</v>
      </c>
      <c r="J16775">
        <v>2</v>
      </c>
      <c r="K16775">
        <v>9224</v>
      </c>
      <c r="L16775" t="s">
        <v>471</v>
      </c>
      <c r="M16775" s="2">
        <f>+Table3[[#This Row],[CHW]]/Table3[[#This Row],[Count of Airbill Number]]</f>
        <v>2.5</v>
      </c>
    </row>
    <row r="16776" spans="2:13">
      <c r="B16776" t="s">
        <v>20</v>
      </c>
      <c r="C16776" t="s">
        <v>21</v>
      </c>
      <c r="D16776" t="s">
        <v>22</v>
      </c>
      <c r="E16776" t="s">
        <v>776</v>
      </c>
      <c r="F16776" t="s">
        <v>777</v>
      </c>
      <c r="G16776" t="s">
        <v>33</v>
      </c>
      <c r="H16776" t="s">
        <v>106</v>
      </c>
      <c r="I16776">
        <v>5</v>
      </c>
      <c r="J16776">
        <v>1</v>
      </c>
      <c r="K16776">
        <v>9225</v>
      </c>
      <c r="L16776" t="s">
        <v>471</v>
      </c>
      <c r="M16776" s="2">
        <f>+Table3[[#This Row],[CHW]]/Table3[[#This Row],[Count of Airbill Number]]</f>
        <v>5</v>
      </c>
    </row>
    <row r="16777" spans="2:13">
      <c r="B16777" t="s">
        <v>20</v>
      </c>
      <c r="C16777" t="s">
        <v>21</v>
      </c>
      <c r="D16777" t="s">
        <v>22</v>
      </c>
      <c r="E16777" t="s">
        <v>777</v>
      </c>
      <c r="F16777" t="s">
        <v>777</v>
      </c>
      <c r="G16777" t="s">
        <v>110</v>
      </c>
      <c r="H16777" t="s">
        <v>154</v>
      </c>
      <c r="I16777">
        <v>5</v>
      </c>
      <c r="J16777">
        <v>1</v>
      </c>
      <c r="K16777">
        <v>9226</v>
      </c>
      <c r="L16777" t="s">
        <v>471</v>
      </c>
      <c r="M16777" s="2">
        <f>+Table3[[#This Row],[CHW]]/Table3[[#This Row],[Count of Airbill Number]]</f>
        <v>5</v>
      </c>
    </row>
    <row r="16778" spans="2:13">
      <c r="B16778" t="s">
        <v>20</v>
      </c>
      <c r="C16778" t="s">
        <v>21</v>
      </c>
      <c r="D16778" t="s">
        <v>22</v>
      </c>
      <c r="E16778" t="s">
        <v>778</v>
      </c>
      <c r="F16778" t="s">
        <v>778</v>
      </c>
      <c r="G16778" t="s">
        <v>206</v>
      </c>
      <c r="H16778" t="s">
        <v>150</v>
      </c>
      <c r="I16778">
        <v>5</v>
      </c>
      <c r="J16778">
        <v>1</v>
      </c>
      <c r="K16778">
        <v>9227</v>
      </c>
      <c r="L16778" t="s">
        <v>471</v>
      </c>
      <c r="M16778" s="2">
        <f>+Table3[[#This Row],[CHW]]/Table3[[#This Row],[Count of Airbill Number]]</f>
        <v>5</v>
      </c>
    </row>
    <row r="16779" spans="2:13">
      <c r="B16779" t="s">
        <v>20</v>
      </c>
      <c r="C16779" t="s">
        <v>21</v>
      </c>
      <c r="D16779" t="s">
        <v>22</v>
      </c>
      <c r="E16779" t="s">
        <v>776</v>
      </c>
      <c r="F16779" t="s">
        <v>777</v>
      </c>
      <c r="G16779" t="s">
        <v>66</v>
      </c>
      <c r="H16779" t="s">
        <v>38</v>
      </c>
      <c r="I16779">
        <v>5</v>
      </c>
      <c r="J16779">
        <v>1</v>
      </c>
      <c r="K16779">
        <v>9228</v>
      </c>
      <c r="L16779" t="s">
        <v>471</v>
      </c>
      <c r="M16779" s="2">
        <f>+Table3[[#This Row],[CHW]]/Table3[[#This Row],[Count of Airbill Number]]</f>
        <v>5</v>
      </c>
    </row>
    <row r="16780" spans="2:13">
      <c r="B16780" t="s">
        <v>20</v>
      </c>
      <c r="C16780" t="s">
        <v>21</v>
      </c>
      <c r="D16780" t="s">
        <v>22</v>
      </c>
      <c r="E16780" t="s">
        <v>776</v>
      </c>
      <c r="F16780" t="s">
        <v>776</v>
      </c>
      <c r="G16780" t="s">
        <v>66</v>
      </c>
      <c r="H16780" t="s">
        <v>71</v>
      </c>
      <c r="I16780">
        <v>5</v>
      </c>
      <c r="J16780">
        <v>1</v>
      </c>
      <c r="K16780">
        <v>9229</v>
      </c>
      <c r="L16780" t="s">
        <v>471</v>
      </c>
      <c r="M16780" s="2">
        <f>+Table3[[#This Row],[CHW]]/Table3[[#This Row],[Count of Airbill Number]]</f>
        <v>5</v>
      </c>
    </row>
    <row r="16781" spans="2:13">
      <c r="B16781" t="s">
        <v>20</v>
      </c>
      <c r="C16781" t="s">
        <v>21</v>
      </c>
      <c r="D16781" t="s">
        <v>22</v>
      </c>
      <c r="E16781" t="s">
        <v>776</v>
      </c>
      <c r="F16781" t="s">
        <v>776</v>
      </c>
      <c r="G16781" t="s">
        <v>66</v>
      </c>
      <c r="H16781" t="s">
        <v>50</v>
      </c>
      <c r="I16781">
        <v>5</v>
      </c>
      <c r="J16781">
        <v>1</v>
      </c>
      <c r="K16781">
        <v>9230</v>
      </c>
      <c r="L16781" t="s">
        <v>471</v>
      </c>
      <c r="M16781" s="2">
        <f>+Table3[[#This Row],[CHW]]/Table3[[#This Row],[Count of Airbill Number]]</f>
        <v>5</v>
      </c>
    </row>
    <row r="16782" spans="2:13">
      <c r="B16782" t="s">
        <v>20</v>
      </c>
      <c r="C16782" t="s">
        <v>21</v>
      </c>
      <c r="D16782" t="s">
        <v>22</v>
      </c>
      <c r="E16782" t="s">
        <v>778</v>
      </c>
      <c r="F16782" t="s">
        <v>778</v>
      </c>
      <c r="G16782" t="s">
        <v>246</v>
      </c>
      <c r="H16782" t="s">
        <v>112</v>
      </c>
      <c r="I16782">
        <v>5</v>
      </c>
      <c r="J16782">
        <v>4</v>
      </c>
      <c r="K16782">
        <v>9231</v>
      </c>
      <c r="L16782" t="s">
        <v>471</v>
      </c>
      <c r="M16782" s="2">
        <f>+Table3[[#This Row],[CHW]]/Table3[[#This Row],[Count of Airbill Number]]</f>
        <v>1.25</v>
      </c>
    </row>
    <row r="16783" spans="2:13">
      <c r="B16783" t="s">
        <v>20</v>
      </c>
      <c r="C16783" t="s">
        <v>21</v>
      </c>
      <c r="D16783" t="s">
        <v>22</v>
      </c>
      <c r="E16783" t="s">
        <v>776</v>
      </c>
      <c r="F16783" t="s">
        <v>776</v>
      </c>
      <c r="G16783" t="s">
        <v>67</v>
      </c>
      <c r="H16783" t="s">
        <v>24</v>
      </c>
      <c r="I16783">
        <v>5</v>
      </c>
      <c r="J16783">
        <v>1</v>
      </c>
      <c r="K16783">
        <v>9232</v>
      </c>
      <c r="L16783" t="s">
        <v>471</v>
      </c>
      <c r="M16783" s="2">
        <f>+Table3[[#This Row],[CHW]]/Table3[[#This Row],[Count of Airbill Number]]</f>
        <v>5</v>
      </c>
    </row>
    <row r="16784" spans="2:13">
      <c r="B16784" t="s">
        <v>20</v>
      </c>
      <c r="C16784" t="s">
        <v>21</v>
      </c>
      <c r="D16784" t="s">
        <v>22</v>
      </c>
      <c r="E16784" t="s">
        <v>776</v>
      </c>
      <c r="F16784" t="s">
        <v>776</v>
      </c>
      <c r="G16784" t="s">
        <v>67</v>
      </c>
      <c r="H16784" t="s">
        <v>69</v>
      </c>
      <c r="I16784">
        <v>5</v>
      </c>
      <c r="J16784">
        <v>1</v>
      </c>
      <c r="K16784">
        <v>9233</v>
      </c>
      <c r="L16784" t="s">
        <v>471</v>
      </c>
      <c r="M16784" s="2">
        <f>+Table3[[#This Row],[CHW]]/Table3[[#This Row],[Count of Airbill Number]]</f>
        <v>5</v>
      </c>
    </row>
    <row r="16785" spans="2:13">
      <c r="B16785" t="s">
        <v>20</v>
      </c>
      <c r="C16785" t="s">
        <v>21</v>
      </c>
      <c r="D16785" t="s">
        <v>22</v>
      </c>
      <c r="E16785" t="s">
        <v>776</v>
      </c>
      <c r="F16785" t="s">
        <v>776</v>
      </c>
      <c r="G16785" t="s">
        <v>37</v>
      </c>
      <c r="H16785" t="s">
        <v>47</v>
      </c>
      <c r="I16785">
        <v>5</v>
      </c>
      <c r="J16785">
        <v>3</v>
      </c>
      <c r="K16785">
        <v>9234</v>
      </c>
      <c r="L16785" t="s">
        <v>471</v>
      </c>
      <c r="M16785" s="2">
        <f>+Table3[[#This Row],[CHW]]/Table3[[#This Row],[Count of Airbill Number]]</f>
        <v>1.6666666666666667</v>
      </c>
    </row>
    <row r="16786" spans="2:13">
      <c r="B16786" t="s">
        <v>20</v>
      </c>
      <c r="C16786" t="s">
        <v>21</v>
      </c>
      <c r="D16786" t="s">
        <v>22</v>
      </c>
      <c r="E16786" t="s">
        <v>778</v>
      </c>
      <c r="F16786" t="s">
        <v>778</v>
      </c>
      <c r="G16786" t="s">
        <v>86</v>
      </c>
      <c r="H16786" t="s">
        <v>546</v>
      </c>
      <c r="I16786">
        <v>5</v>
      </c>
      <c r="J16786">
        <v>2</v>
      </c>
      <c r="K16786">
        <v>9235</v>
      </c>
      <c r="L16786" t="s">
        <v>471</v>
      </c>
      <c r="M16786" s="2">
        <f>+Table3[[#This Row],[CHW]]/Table3[[#This Row],[Count of Airbill Number]]</f>
        <v>2.5</v>
      </c>
    </row>
    <row r="16787" spans="2:13">
      <c r="B16787" t="s">
        <v>20</v>
      </c>
      <c r="C16787" t="s">
        <v>21</v>
      </c>
      <c r="D16787" t="s">
        <v>22</v>
      </c>
      <c r="E16787" t="s">
        <v>777</v>
      </c>
      <c r="F16787" t="s">
        <v>777</v>
      </c>
      <c r="G16787" t="s">
        <v>489</v>
      </c>
      <c r="H16787" t="s">
        <v>540</v>
      </c>
      <c r="I16787">
        <v>5</v>
      </c>
      <c r="J16787">
        <v>1</v>
      </c>
      <c r="K16787">
        <v>9236</v>
      </c>
      <c r="L16787" t="s">
        <v>471</v>
      </c>
      <c r="M16787" s="2">
        <f>+Table3[[#This Row],[CHW]]/Table3[[#This Row],[Count of Airbill Number]]</f>
        <v>5</v>
      </c>
    </row>
    <row r="16788" spans="2:13">
      <c r="B16788" t="s">
        <v>20</v>
      </c>
      <c r="C16788" t="s">
        <v>21</v>
      </c>
      <c r="D16788" t="s">
        <v>22</v>
      </c>
      <c r="E16788" t="s">
        <v>778</v>
      </c>
      <c r="F16788" t="s">
        <v>778</v>
      </c>
      <c r="G16788" t="s">
        <v>90</v>
      </c>
      <c r="H16788" t="s">
        <v>358</v>
      </c>
      <c r="I16788">
        <v>5</v>
      </c>
      <c r="J16788">
        <v>5</v>
      </c>
      <c r="K16788">
        <v>9237</v>
      </c>
      <c r="L16788" t="s">
        <v>471</v>
      </c>
      <c r="M16788" s="2">
        <f>+Table3[[#This Row],[CHW]]/Table3[[#This Row],[Count of Airbill Number]]</f>
        <v>1</v>
      </c>
    </row>
    <row r="16789" spans="2:13">
      <c r="B16789" t="s">
        <v>20</v>
      </c>
      <c r="C16789" t="s">
        <v>21</v>
      </c>
      <c r="D16789" t="s">
        <v>22</v>
      </c>
      <c r="E16789" t="s">
        <v>778</v>
      </c>
      <c r="F16789" t="s">
        <v>777</v>
      </c>
      <c r="G16789" t="s">
        <v>90</v>
      </c>
      <c r="H16789" t="s">
        <v>44</v>
      </c>
      <c r="I16789">
        <v>5</v>
      </c>
      <c r="J16789">
        <v>1</v>
      </c>
      <c r="K16789">
        <v>9238</v>
      </c>
      <c r="L16789" t="s">
        <v>471</v>
      </c>
      <c r="M16789" s="2">
        <f>+Table3[[#This Row],[CHW]]/Table3[[#This Row],[Count of Airbill Number]]</f>
        <v>5</v>
      </c>
    </row>
    <row r="16790" spans="2:13">
      <c r="B16790" t="s">
        <v>20</v>
      </c>
      <c r="C16790" t="s">
        <v>21</v>
      </c>
      <c r="D16790" t="s">
        <v>22</v>
      </c>
      <c r="E16790" t="s">
        <v>776</v>
      </c>
      <c r="F16790" t="s">
        <v>776</v>
      </c>
      <c r="G16790" t="s">
        <v>100</v>
      </c>
      <c r="H16790" t="s">
        <v>39</v>
      </c>
      <c r="I16790">
        <v>5</v>
      </c>
      <c r="J16790">
        <v>1</v>
      </c>
      <c r="K16790">
        <v>9239</v>
      </c>
      <c r="L16790" t="s">
        <v>471</v>
      </c>
      <c r="M16790" s="2">
        <f>+Table3[[#This Row],[CHW]]/Table3[[#This Row],[Count of Airbill Number]]</f>
        <v>5</v>
      </c>
    </row>
    <row r="16791" spans="2:13">
      <c r="B16791" t="s">
        <v>20</v>
      </c>
      <c r="C16791" t="s">
        <v>21</v>
      </c>
      <c r="D16791" t="s">
        <v>22</v>
      </c>
      <c r="E16791" t="s">
        <v>777</v>
      </c>
      <c r="F16791" t="s">
        <v>776</v>
      </c>
      <c r="G16791" t="s">
        <v>44</v>
      </c>
      <c r="H16791" t="s">
        <v>122</v>
      </c>
      <c r="I16791">
        <v>5</v>
      </c>
      <c r="J16791">
        <v>1</v>
      </c>
      <c r="K16791">
        <v>9240</v>
      </c>
      <c r="L16791" t="s">
        <v>471</v>
      </c>
      <c r="M16791" s="2">
        <f>+Table3[[#This Row],[CHW]]/Table3[[#This Row],[Count of Airbill Number]]</f>
        <v>5</v>
      </c>
    </row>
    <row r="16792" spans="2:13">
      <c r="B16792" t="s">
        <v>20</v>
      </c>
      <c r="C16792" t="s">
        <v>21</v>
      </c>
      <c r="D16792" t="s">
        <v>22</v>
      </c>
      <c r="E16792" t="s">
        <v>776</v>
      </c>
      <c r="F16792" t="s">
        <v>776</v>
      </c>
      <c r="G16792" t="s">
        <v>85</v>
      </c>
      <c r="H16792" t="s">
        <v>119</v>
      </c>
      <c r="I16792">
        <v>5</v>
      </c>
      <c r="J16792">
        <v>1</v>
      </c>
      <c r="K16792">
        <v>9241</v>
      </c>
      <c r="L16792" t="s">
        <v>471</v>
      </c>
      <c r="M16792" s="2">
        <f>+Table3[[#This Row],[CHW]]/Table3[[#This Row],[Count of Airbill Number]]</f>
        <v>5</v>
      </c>
    </row>
    <row r="16793" spans="2:13">
      <c r="B16793" t="s">
        <v>20</v>
      </c>
      <c r="C16793" t="s">
        <v>21</v>
      </c>
      <c r="D16793" t="s">
        <v>22</v>
      </c>
      <c r="E16793" t="s">
        <v>778</v>
      </c>
      <c r="F16793" t="s">
        <v>778</v>
      </c>
      <c r="G16793" t="s">
        <v>457</v>
      </c>
      <c r="H16793" t="s">
        <v>86</v>
      </c>
      <c r="I16793">
        <v>5</v>
      </c>
      <c r="J16793">
        <v>3</v>
      </c>
      <c r="K16793">
        <v>9242</v>
      </c>
      <c r="L16793" t="s">
        <v>471</v>
      </c>
      <c r="M16793" s="2">
        <f>+Table3[[#This Row],[CHW]]/Table3[[#This Row],[Count of Airbill Number]]</f>
        <v>1.6666666666666667</v>
      </c>
    </row>
    <row r="16794" spans="2:13">
      <c r="B16794" t="s">
        <v>20</v>
      </c>
      <c r="C16794" t="s">
        <v>21</v>
      </c>
      <c r="D16794" t="s">
        <v>22</v>
      </c>
      <c r="E16794" t="s">
        <v>777</v>
      </c>
      <c r="F16794" t="s">
        <v>777</v>
      </c>
      <c r="G16794" t="s">
        <v>531</v>
      </c>
      <c r="H16794" t="s">
        <v>38</v>
      </c>
      <c r="I16794">
        <v>5</v>
      </c>
      <c r="J16794">
        <v>4</v>
      </c>
      <c r="K16794">
        <v>9243</v>
      </c>
      <c r="L16794" t="s">
        <v>471</v>
      </c>
      <c r="M16794" s="2">
        <f>+Table3[[#This Row],[CHW]]/Table3[[#This Row],[Count of Airbill Number]]</f>
        <v>1.25</v>
      </c>
    </row>
    <row r="16795" spans="2:13">
      <c r="B16795" t="s">
        <v>20</v>
      </c>
      <c r="C16795" t="s">
        <v>21</v>
      </c>
      <c r="D16795" t="s">
        <v>22</v>
      </c>
      <c r="E16795" t="s">
        <v>777</v>
      </c>
      <c r="F16795" t="s">
        <v>777</v>
      </c>
      <c r="G16795" t="s">
        <v>181</v>
      </c>
      <c r="H16795" t="s">
        <v>29</v>
      </c>
      <c r="I16795">
        <v>5</v>
      </c>
      <c r="J16795">
        <v>1</v>
      </c>
      <c r="K16795">
        <v>9244</v>
      </c>
      <c r="L16795" t="s">
        <v>471</v>
      </c>
      <c r="M16795" s="2">
        <f>+Table3[[#This Row],[CHW]]/Table3[[#This Row],[Count of Airbill Number]]</f>
        <v>5</v>
      </c>
    </row>
    <row r="16796" spans="2:13">
      <c r="B16796" t="s">
        <v>20</v>
      </c>
      <c r="C16796" t="s">
        <v>21</v>
      </c>
      <c r="D16796" t="s">
        <v>22</v>
      </c>
      <c r="E16796" t="s">
        <v>776</v>
      </c>
      <c r="F16796" t="s">
        <v>776</v>
      </c>
      <c r="G16796" t="s">
        <v>478</v>
      </c>
      <c r="H16796" t="s">
        <v>432</v>
      </c>
      <c r="I16796">
        <v>5</v>
      </c>
      <c r="J16796">
        <v>1</v>
      </c>
      <c r="K16796">
        <v>9245</v>
      </c>
      <c r="L16796" t="s">
        <v>471</v>
      </c>
      <c r="M16796" s="2">
        <f>+Table3[[#This Row],[CHW]]/Table3[[#This Row],[Count of Airbill Number]]</f>
        <v>5</v>
      </c>
    </row>
    <row r="16797" spans="2:13">
      <c r="B16797" t="s">
        <v>20</v>
      </c>
      <c r="C16797" t="s">
        <v>21</v>
      </c>
      <c r="D16797" t="s">
        <v>22</v>
      </c>
      <c r="E16797" t="s">
        <v>776</v>
      </c>
      <c r="F16797" t="s">
        <v>776</v>
      </c>
      <c r="G16797" t="s">
        <v>170</v>
      </c>
      <c r="H16797" t="s">
        <v>69</v>
      </c>
      <c r="I16797">
        <v>5</v>
      </c>
      <c r="J16797">
        <v>1</v>
      </c>
      <c r="K16797">
        <v>9246</v>
      </c>
      <c r="L16797" t="s">
        <v>471</v>
      </c>
      <c r="M16797" s="2">
        <f>+Table3[[#This Row],[CHW]]/Table3[[#This Row],[Count of Airbill Number]]</f>
        <v>5</v>
      </c>
    </row>
    <row r="16798" spans="2:13">
      <c r="B16798" t="s">
        <v>20</v>
      </c>
      <c r="C16798" t="s">
        <v>21</v>
      </c>
      <c r="D16798" t="s">
        <v>22</v>
      </c>
      <c r="E16798" t="s">
        <v>776</v>
      </c>
      <c r="F16798" t="s">
        <v>778</v>
      </c>
      <c r="G16798" t="s">
        <v>32</v>
      </c>
      <c r="H16798" t="s">
        <v>282</v>
      </c>
      <c r="I16798">
        <v>5</v>
      </c>
      <c r="J16798">
        <v>1</v>
      </c>
      <c r="K16798">
        <v>9247</v>
      </c>
      <c r="L16798" t="s">
        <v>471</v>
      </c>
      <c r="M16798" s="2">
        <f>+Table3[[#This Row],[CHW]]/Table3[[#This Row],[Count of Airbill Number]]</f>
        <v>5</v>
      </c>
    </row>
    <row r="16799" spans="2:13">
      <c r="B16799" t="s">
        <v>20</v>
      </c>
      <c r="C16799" t="s">
        <v>21</v>
      </c>
      <c r="D16799" t="s">
        <v>22</v>
      </c>
      <c r="E16799" t="s">
        <v>776</v>
      </c>
      <c r="F16799" t="s">
        <v>776</v>
      </c>
      <c r="G16799" t="s">
        <v>32</v>
      </c>
      <c r="H16799" t="s">
        <v>94</v>
      </c>
      <c r="I16799">
        <v>5</v>
      </c>
      <c r="J16799">
        <v>1</v>
      </c>
      <c r="K16799">
        <v>9248</v>
      </c>
      <c r="L16799" t="s">
        <v>471</v>
      </c>
      <c r="M16799" s="2">
        <f>+Table3[[#This Row],[CHW]]/Table3[[#This Row],[Count of Airbill Number]]</f>
        <v>5</v>
      </c>
    </row>
    <row r="16800" spans="2:13">
      <c r="B16800" t="s">
        <v>20</v>
      </c>
      <c r="C16800" t="s">
        <v>21</v>
      </c>
      <c r="D16800" t="s">
        <v>22</v>
      </c>
      <c r="E16800" t="s">
        <v>776</v>
      </c>
      <c r="F16800" t="s">
        <v>776</v>
      </c>
      <c r="G16800" t="s">
        <v>32</v>
      </c>
      <c r="H16800" t="s">
        <v>192</v>
      </c>
      <c r="I16800">
        <v>5</v>
      </c>
      <c r="J16800">
        <v>5</v>
      </c>
      <c r="K16800">
        <v>9249</v>
      </c>
      <c r="L16800" t="s">
        <v>471</v>
      </c>
      <c r="M16800" s="2">
        <f>+Table3[[#This Row],[CHW]]/Table3[[#This Row],[Count of Airbill Number]]</f>
        <v>1</v>
      </c>
    </row>
    <row r="16801" spans="2:13">
      <c r="B16801" t="s">
        <v>20</v>
      </c>
      <c r="C16801" t="s">
        <v>21</v>
      </c>
      <c r="D16801" t="s">
        <v>22</v>
      </c>
      <c r="E16801" t="s">
        <v>776</v>
      </c>
      <c r="F16801" t="s">
        <v>776</v>
      </c>
      <c r="G16801" t="s">
        <v>32</v>
      </c>
      <c r="H16801" t="s">
        <v>175</v>
      </c>
      <c r="I16801">
        <v>5</v>
      </c>
      <c r="J16801">
        <v>1</v>
      </c>
      <c r="K16801">
        <v>9250</v>
      </c>
      <c r="L16801" t="s">
        <v>471</v>
      </c>
      <c r="M16801" s="2">
        <f>+Table3[[#This Row],[CHW]]/Table3[[#This Row],[Count of Airbill Number]]</f>
        <v>5</v>
      </c>
    </row>
    <row r="16802" spans="2:13">
      <c r="B16802" t="s">
        <v>20</v>
      </c>
      <c r="C16802" t="s">
        <v>21</v>
      </c>
      <c r="D16802" t="s">
        <v>22</v>
      </c>
      <c r="E16802" t="s">
        <v>776</v>
      </c>
      <c r="F16802" t="s">
        <v>777</v>
      </c>
      <c r="G16802" t="s">
        <v>32</v>
      </c>
      <c r="H16802" t="s">
        <v>106</v>
      </c>
      <c r="I16802">
        <v>5</v>
      </c>
      <c r="J16802">
        <v>1</v>
      </c>
      <c r="K16802">
        <v>9251</v>
      </c>
      <c r="L16802" t="s">
        <v>471</v>
      </c>
      <c r="M16802" s="2">
        <f>+Table3[[#This Row],[CHW]]/Table3[[#This Row],[Count of Airbill Number]]</f>
        <v>5</v>
      </c>
    </row>
    <row r="16803" spans="2:13">
      <c r="B16803" t="s">
        <v>20</v>
      </c>
      <c r="C16803" t="s">
        <v>21</v>
      </c>
      <c r="D16803" t="s">
        <v>22</v>
      </c>
      <c r="E16803" t="s">
        <v>777</v>
      </c>
      <c r="F16803" t="s">
        <v>776</v>
      </c>
      <c r="G16803" t="s">
        <v>162</v>
      </c>
      <c r="H16803" t="s">
        <v>32</v>
      </c>
      <c r="I16803">
        <v>5</v>
      </c>
      <c r="J16803">
        <v>1</v>
      </c>
      <c r="K16803">
        <v>9252</v>
      </c>
      <c r="L16803" t="s">
        <v>471</v>
      </c>
      <c r="M16803" s="2">
        <f>+Table3[[#This Row],[CHW]]/Table3[[#This Row],[Count of Airbill Number]]</f>
        <v>5</v>
      </c>
    </row>
    <row r="16804" spans="2:13">
      <c r="B16804" t="s">
        <v>20</v>
      </c>
      <c r="C16804" t="s">
        <v>21</v>
      </c>
      <c r="D16804" t="s">
        <v>22</v>
      </c>
      <c r="E16804" t="s">
        <v>777</v>
      </c>
      <c r="F16804" t="s">
        <v>778</v>
      </c>
      <c r="G16804" t="s">
        <v>227</v>
      </c>
      <c r="H16804" t="s">
        <v>86</v>
      </c>
      <c r="I16804">
        <v>5</v>
      </c>
      <c r="J16804">
        <v>1</v>
      </c>
      <c r="K16804">
        <v>9253</v>
      </c>
      <c r="L16804" t="s">
        <v>471</v>
      </c>
      <c r="M16804" s="2">
        <f>+Table3[[#This Row],[CHW]]/Table3[[#This Row],[Count of Airbill Number]]</f>
        <v>5</v>
      </c>
    </row>
    <row r="16805" spans="2:13">
      <c r="B16805" t="s">
        <v>20</v>
      </c>
      <c r="C16805" t="s">
        <v>21</v>
      </c>
      <c r="D16805" t="s">
        <v>22</v>
      </c>
      <c r="E16805" t="s">
        <v>776</v>
      </c>
      <c r="F16805" t="s">
        <v>776</v>
      </c>
      <c r="G16805" t="s">
        <v>123</v>
      </c>
      <c r="H16805" t="s">
        <v>42</v>
      </c>
      <c r="I16805">
        <v>5</v>
      </c>
      <c r="J16805">
        <v>1</v>
      </c>
      <c r="K16805">
        <v>9254</v>
      </c>
      <c r="L16805" t="s">
        <v>471</v>
      </c>
      <c r="M16805" s="2">
        <f>+Table3[[#This Row],[CHW]]/Table3[[#This Row],[Count of Airbill Number]]</f>
        <v>5</v>
      </c>
    </row>
    <row r="16806" spans="2:13">
      <c r="B16806" t="s">
        <v>20</v>
      </c>
      <c r="C16806" t="s">
        <v>21</v>
      </c>
      <c r="D16806" t="s">
        <v>22</v>
      </c>
      <c r="E16806" t="s">
        <v>776</v>
      </c>
      <c r="F16806" t="s">
        <v>776</v>
      </c>
      <c r="G16806" t="s">
        <v>92</v>
      </c>
      <c r="H16806" t="s">
        <v>37</v>
      </c>
      <c r="I16806">
        <v>5</v>
      </c>
      <c r="J16806">
        <v>1</v>
      </c>
      <c r="K16806">
        <v>9255</v>
      </c>
      <c r="L16806" t="s">
        <v>471</v>
      </c>
      <c r="M16806" s="2">
        <f>+Table3[[#This Row],[CHW]]/Table3[[#This Row],[Count of Airbill Number]]</f>
        <v>5</v>
      </c>
    </row>
    <row r="16807" spans="2:13">
      <c r="B16807" t="s">
        <v>20</v>
      </c>
      <c r="C16807" t="s">
        <v>21</v>
      </c>
      <c r="D16807" t="s">
        <v>22</v>
      </c>
      <c r="E16807" t="s">
        <v>778</v>
      </c>
      <c r="F16807" t="s">
        <v>778</v>
      </c>
      <c r="G16807" t="s">
        <v>610</v>
      </c>
      <c r="H16807" t="s">
        <v>646</v>
      </c>
      <c r="I16807">
        <v>5</v>
      </c>
      <c r="J16807">
        <v>2</v>
      </c>
      <c r="K16807">
        <v>9256</v>
      </c>
      <c r="L16807" t="s">
        <v>471</v>
      </c>
      <c r="M16807" s="2">
        <f>+Table3[[#This Row],[CHW]]/Table3[[#This Row],[Count of Airbill Number]]</f>
        <v>2.5</v>
      </c>
    </row>
    <row r="16808" spans="2:13">
      <c r="B16808" t="s">
        <v>20</v>
      </c>
      <c r="C16808" t="s">
        <v>21</v>
      </c>
      <c r="D16808" t="s">
        <v>22</v>
      </c>
      <c r="E16808" t="s">
        <v>777</v>
      </c>
      <c r="F16808" t="s">
        <v>777</v>
      </c>
      <c r="G16808" t="s">
        <v>517</v>
      </c>
      <c r="H16808" t="s">
        <v>590</v>
      </c>
      <c r="I16808">
        <v>5</v>
      </c>
      <c r="J16808">
        <v>1</v>
      </c>
      <c r="K16808">
        <v>9257</v>
      </c>
      <c r="L16808" t="s">
        <v>471</v>
      </c>
      <c r="M16808" s="2">
        <f>+Table3[[#This Row],[CHW]]/Table3[[#This Row],[Count of Airbill Number]]</f>
        <v>5</v>
      </c>
    </row>
    <row r="16809" spans="2:13">
      <c r="B16809" t="s">
        <v>20</v>
      </c>
      <c r="C16809" t="s">
        <v>21</v>
      </c>
      <c r="D16809" t="s">
        <v>22</v>
      </c>
      <c r="E16809" t="s">
        <v>777</v>
      </c>
      <c r="F16809" t="s">
        <v>777</v>
      </c>
      <c r="G16809" t="s">
        <v>517</v>
      </c>
      <c r="H16809" t="s">
        <v>513</v>
      </c>
      <c r="I16809">
        <v>5</v>
      </c>
      <c r="J16809">
        <v>1</v>
      </c>
      <c r="K16809">
        <v>9258</v>
      </c>
      <c r="L16809" t="s">
        <v>471</v>
      </c>
      <c r="M16809" s="2">
        <f>+Table3[[#This Row],[CHW]]/Table3[[#This Row],[Count of Airbill Number]]</f>
        <v>5</v>
      </c>
    </row>
    <row r="16810" spans="2:13">
      <c r="B16810" t="s">
        <v>20</v>
      </c>
      <c r="C16810" t="s">
        <v>21</v>
      </c>
      <c r="D16810" t="s">
        <v>22</v>
      </c>
      <c r="E16810" t="s">
        <v>777</v>
      </c>
      <c r="F16810" t="s">
        <v>777</v>
      </c>
      <c r="G16810" t="s">
        <v>517</v>
      </c>
      <c r="H16810" t="s">
        <v>259</v>
      </c>
      <c r="I16810">
        <v>5</v>
      </c>
      <c r="J16810">
        <v>1</v>
      </c>
      <c r="K16810">
        <v>9259</v>
      </c>
      <c r="L16810" t="s">
        <v>471</v>
      </c>
      <c r="M16810" s="2">
        <f>+Table3[[#This Row],[CHW]]/Table3[[#This Row],[Count of Airbill Number]]</f>
        <v>5</v>
      </c>
    </row>
    <row r="16811" spans="2:13">
      <c r="B16811" t="s">
        <v>20</v>
      </c>
      <c r="C16811" t="s">
        <v>21</v>
      </c>
      <c r="D16811" t="s">
        <v>22</v>
      </c>
      <c r="E16811" t="s">
        <v>777</v>
      </c>
      <c r="F16811" t="s">
        <v>777</v>
      </c>
      <c r="G16811" t="s">
        <v>517</v>
      </c>
      <c r="H16811" t="s">
        <v>559</v>
      </c>
      <c r="I16811">
        <v>5</v>
      </c>
      <c r="J16811">
        <v>1</v>
      </c>
      <c r="K16811">
        <v>9260</v>
      </c>
      <c r="L16811" t="s">
        <v>471</v>
      </c>
      <c r="M16811" s="2">
        <f>+Table3[[#This Row],[CHW]]/Table3[[#This Row],[Count of Airbill Number]]</f>
        <v>5</v>
      </c>
    </row>
    <row r="16812" spans="2:13">
      <c r="B16812" t="s">
        <v>20</v>
      </c>
      <c r="C16812" t="s">
        <v>21</v>
      </c>
      <c r="D16812" t="s">
        <v>22</v>
      </c>
      <c r="E16812" t="s">
        <v>777</v>
      </c>
      <c r="F16812" t="s">
        <v>777</v>
      </c>
      <c r="G16812" t="s">
        <v>517</v>
      </c>
      <c r="H16812" t="s">
        <v>499</v>
      </c>
      <c r="I16812">
        <v>5</v>
      </c>
      <c r="J16812">
        <v>1</v>
      </c>
      <c r="K16812">
        <v>9261</v>
      </c>
      <c r="L16812" t="s">
        <v>471</v>
      </c>
      <c r="M16812" s="2">
        <f>+Table3[[#This Row],[CHW]]/Table3[[#This Row],[Count of Airbill Number]]</f>
        <v>5</v>
      </c>
    </row>
    <row r="16813" spans="2:13">
      <c r="B16813" t="s">
        <v>20</v>
      </c>
      <c r="C16813" t="s">
        <v>21</v>
      </c>
      <c r="D16813" t="s">
        <v>22</v>
      </c>
      <c r="E16813" t="s">
        <v>778</v>
      </c>
      <c r="F16813" t="s">
        <v>778</v>
      </c>
      <c r="G16813" t="s">
        <v>250</v>
      </c>
      <c r="H16813" t="s">
        <v>124</v>
      </c>
      <c r="I16813">
        <v>5</v>
      </c>
      <c r="J16813">
        <v>1</v>
      </c>
      <c r="K16813">
        <v>9262</v>
      </c>
      <c r="L16813" t="s">
        <v>471</v>
      </c>
      <c r="M16813" s="2">
        <f>+Table3[[#This Row],[CHW]]/Table3[[#This Row],[Count of Airbill Number]]</f>
        <v>5</v>
      </c>
    </row>
    <row r="16814" spans="2:13">
      <c r="B16814" t="s">
        <v>20</v>
      </c>
      <c r="C16814" t="s">
        <v>21</v>
      </c>
      <c r="D16814" t="s">
        <v>22</v>
      </c>
      <c r="E16814" t="s">
        <v>776</v>
      </c>
      <c r="F16814" t="s">
        <v>776</v>
      </c>
      <c r="G16814" t="s">
        <v>160</v>
      </c>
      <c r="H16814" t="s">
        <v>37</v>
      </c>
      <c r="I16814">
        <v>5</v>
      </c>
      <c r="J16814">
        <v>1</v>
      </c>
      <c r="K16814">
        <v>9263</v>
      </c>
      <c r="L16814" t="s">
        <v>471</v>
      </c>
      <c r="M16814" s="2">
        <f>+Table3[[#This Row],[CHW]]/Table3[[#This Row],[Count of Airbill Number]]</f>
        <v>5</v>
      </c>
    </row>
    <row r="16815" spans="2:13">
      <c r="B16815" t="s">
        <v>20</v>
      </c>
      <c r="C16815" t="s">
        <v>21</v>
      </c>
      <c r="D16815" t="s">
        <v>22</v>
      </c>
      <c r="E16815" t="s">
        <v>776</v>
      </c>
      <c r="F16815" t="s">
        <v>776</v>
      </c>
      <c r="G16815" t="s">
        <v>160</v>
      </c>
      <c r="H16815" t="s">
        <v>69</v>
      </c>
      <c r="I16815">
        <v>5</v>
      </c>
      <c r="J16815">
        <v>1</v>
      </c>
      <c r="K16815">
        <v>9264</v>
      </c>
      <c r="L16815" t="s">
        <v>471</v>
      </c>
      <c r="M16815" s="2">
        <f>+Table3[[#This Row],[CHW]]/Table3[[#This Row],[Count of Airbill Number]]</f>
        <v>5</v>
      </c>
    </row>
    <row r="16816" spans="2:13">
      <c r="B16816" t="s">
        <v>20</v>
      </c>
      <c r="C16816" t="s">
        <v>21</v>
      </c>
      <c r="D16816" t="s">
        <v>22</v>
      </c>
      <c r="E16816" t="s">
        <v>776</v>
      </c>
      <c r="F16816" t="s">
        <v>776</v>
      </c>
      <c r="G16816" t="s">
        <v>119</v>
      </c>
      <c r="H16816" t="s">
        <v>158</v>
      </c>
      <c r="I16816">
        <v>5</v>
      </c>
      <c r="J16816">
        <v>1</v>
      </c>
      <c r="K16816">
        <v>9265</v>
      </c>
      <c r="L16816" t="s">
        <v>471</v>
      </c>
      <c r="M16816" s="2">
        <f>+Table3[[#This Row],[CHW]]/Table3[[#This Row],[Count of Airbill Number]]</f>
        <v>5</v>
      </c>
    </row>
    <row r="16817" spans="2:13">
      <c r="B16817" t="s">
        <v>20</v>
      </c>
      <c r="C16817" t="s">
        <v>21</v>
      </c>
      <c r="D16817" t="s">
        <v>22</v>
      </c>
      <c r="E16817" t="s">
        <v>776</v>
      </c>
      <c r="F16817" t="s">
        <v>776</v>
      </c>
      <c r="G16817" t="s">
        <v>49</v>
      </c>
      <c r="H16817" t="s">
        <v>72</v>
      </c>
      <c r="I16817">
        <v>5</v>
      </c>
      <c r="J16817">
        <v>1</v>
      </c>
      <c r="K16817">
        <v>9266</v>
      </c>
      <c r="L16817" t="s">
        <v>471</v>
      </c>
      <c r="M16817" s="2">
        <f>+Table3[[#This Row],[CHW]]/Table3[[#This Row],[Count of Airbill Number]]</f>
        <v>5</v>
      </c>
    </row>
    <row r="16818" spans="2:13">
      <c r="B16818" t="s">
        <v>20</v>
      </c>
      <c r="C16818" t="s">
        <v>21</v>
      </c>
      <c r="D16818" t="s">
        <v>22</v>
      </c>
      <c r="E16818" t="s">
        <v>776</v>
      </c>
      <c r="F16818" t="s">
        <v>778</v>
      </c>
      <c r="G16818" t="s">
        <v>49</v>
      </c>
      <c r="H16818" t="s">
        <v>86</v>
      </c>
      <c r="I16818">
        <v>5</v>
      </c>
      <c r="J16818">
        <v>1</v>
      </c>
      <c r="K16818">
        <v>9267</v>
      </c>
      <c r="L16818" t="s">
        <v>471</v>
      </c>
      <c r="M16818" s="2">
        <f>+Table3[[#This Row],[CHW]]/Table3[[#This Row],[Count of Airbill Number]]</f>
        <v>5</v>
      </c>
    </row>
    <row r="16819" spans="2:13">
      <c r="B16819" t="s">
        <v>20</v>
      </c>
      <c r="C16819" t="s">
        <v>21</v>
      </c>
      <c r="D16819" t="s">
        <v>22</v>
      </c>
      <c r="E16819" t="s">
        <v>777</v>
      </c>
      <c r="F16819" t="s">
        <v>776</v>
      </c>
      <c r="G16819" t="s">
        <v>106</v>
      </c>
      <c r="H16819" t="s">
        <v>597</v>
      </c>
      <c r="I16819">
        <v>5</v>
      </c>
      <c r="J16819">
        <v>1</v>
      </c>
      <c r="K16819">
        <v>9268</v>
      </c>
      <c r="L16819" t="s">
        <v>471</v>
      </c>
      <c r="M16819" s="2">
        <f>+Table3[[#This Row],[CHW]]/Table3[[#This Row],[Count of Airbill Number]]</f>
        <v>5</v>
      </c>
    </row>
    <row r="16820" spans="2:13">
      <c r="B16820" t="s">
        <v>20</v>
      </c>
      <c r="C16820" t="s">
        <v>21</v>
      </c>
      <c r="D16820" t="s">
        <v>22</v>
      </c>
      <c r="E16820" t="s">
        <v>777</v>
      </c>
      <c r="F16820" t="s">
        <v>777</v>
      </c>
      <c r="G16820" t="s">
        <v>360</v>
      </c>
      <c r="H16820" t="s">
        <v>44</v>
      </c>
      <c r="I16820">
        <v>5</v>
      </c>
      <c r="J16820">
        <v>5</v>
      </c>
      <c r="K16820">
        <v>9269</v>
      </c>
      <c r="L16820" t="s">
        <v>471</v>
      </c>
      <c r="M16820" s="2">
        <f>+Table3[[#This Row],[CHW]]/Table3[[#This Row],[Count of Airbill Number]]</f>
        <v>1</v>
      </c>
    </row>
    <row r="16821" spans="2:13">
      <c r="B16821" t="s">
        <v>20</v>
      </c>
      <c r="C16821" t="s">
        <v>21</v>
      </c>
      <c r="D16821" t="s">
        <v>22</v>
      </c>
      <c r="E16821" t="s">
        <v>778</v>
      </c>
      <c r="F16821" t="s">
        <v>778</v>
      </c>
      <c r="G16821" t="s">
        <v>306</v>
      </c>
      <c r="H16821" t="s">
        <v>124</v>
      </c>
      <c r="I16821">
        <v>5</v>
      </c>
      <c r="J16821">
        <v>5</v>
      </c>
      <c r="K16821">
        <v>9270</v>
      </c>
      <c r="L16821" t="s">
        <v>471</v>
      </c>
      <c r="M16821" s="2">
        <f>+Table3[[#This Row],[CHW]]/Table3[[#This Row],[Count of Airbill Number]]</f>
        <v>1</v>
      </c>
    </row>
    <row r="16822" spans="2:13">
      <c r="B16822" t="s">
        <v>20</v>
      </c>
      <c r="C16822" t="s">
        <v>21</v>
      </c>
      <c r="D16822" t="s">
        <v>22</v>
      </c>
      <c r="E16822" t="s">
        <v>776</v>
      </c>
      <c r="F16822" t="s">
        <v>776</v>
      </c>
      <c r="G16822" t="s">
        <v>503</v>
      </c>
      <c r="H16822" t="s">
        <v>432</v>
      </c>
      <c r="I16822">
        <v>5</v>
      </c>
      <c r="J16822">
        <v>1</v>
      </c>
      <c r="K16822">
        <v>9271</v>
      </c>
      <c r="L16822" t="s">
        <v>471</v>
      </c>
      <c r="M16822" s="2">
        <f>+Table3[[#This Row],[CHW]]/Table3[[#This Row],[Count of Airbill Number]]</f>
        <v>5</v>
      </c>
    </row>
    <row r="16823" spans="2:13">
      <c r="B16823" t="s">
        <v>20</v>
      </c>
      <c r="C16823" t="s">
        <v>21</v>
      </c>
      <c r="D16823" t="s">
        <v>22</v>
      </c>
      <c r="E16823" t="s">
        <v>776</v>
      </c>
      <c r="F16823" t="s">
        <v>776</v>
      </c>
      <c r="G16823" t="s">
        <v>503</v>
      </c>
      <c r="H16823" t="s">
        <v>480</v>
      </c>
      <c r="I16823">
        <v>5</v>
      </c>
      <c r="J16823">
        <v>1</v>
      </c>
      <c r="K16823">
        <v>9272</v>
      </c>
      <c r="L16823" t="s">
        <v>471</v>
      </c>
      <c r="M16823" s="2">
        <f>+Table3[[#This Row],[CHW]]/Table3[[#This Row],[Count of Airbill Number]]</f>
        <v>5</v>
      </c>
    </row>
    <row r="16824" spans="2:13">
      <c r="B16824" t="s">
        <v>20</v>
      </c>
      <c r="C16824" t="s">
        <v>21</v>
      </c>
      <c r="D16824" t="s">
        <v>22</v>
      </c>
      <c r="E16824" t="s">
        <v>778</v>
      </c>
      <c r="F16824" t="s">
        <v>776</v>
      </c>
      <c r="G16824" t="s">
        <v>333</v>
      </c>
      <c r="H16824" t="s">
        <v>66</v>
      </c>
      <c r="I16824">
        <v>5</v>
      </c>
      <c r="J16824">
        <v>5</v>
      </c>
      <c r="K16824">
        <v>9273</v>
      </c>
      <c r="L16824" t="s">
        <v>471</v>
      </c>
      <c r="M16824" s="2">
        <f>+Table3[[#This Row],[CHW]]/Table3[[#This Row],[Count of Airbill Number]]</f>
        <v>1</v>
      </c>
    </row>
    <row r="16825" spans="2:13">
      <c r="B16825" t="s">
        <v>20</v>
      </c>
      <c r="C16825" t="s">
        <v>21</v>
      </c>
      <c r="D16825" t="s">
        <v>22</v>
      </c>
      <c r="E16825" t="s">
        <v>778</v>
      </c>
      <c r="F16825" t="s">
        <v>778</v>
      </c>
      <c r="G16825" t="s">
        <v>635</v>
      </c>
      <c r="H16825" t="s">
        <v>637</v>
      </c>
      <c r="I16825">
        <v>5</v>
      </c>
      <c r="J16825">
        <v>1</v>
      </c>
      <c r="K16825">
        <v>9274</v>
      </c>
      <c r="L16825" t="s">
        <v>471</v>
      </c>
      <c r="M16825" s="2">
        <f>+Table3[[#This Row],[CHW]]/Table3[[#This Row],[Count of Airbill Number]]</f>
        <v>5</v>
      </c>
    </row>
    <row r="16826" spans="2:13">
      <c r="B16826" t="s">
        <v>20</v>
      </c>
      <c r="C16826" t="s">
        <v>21</v>
      </c>
      <c r="D16826" t="s">
        <v>22</v>
      </c>
      <c r="E16826" t="s">
        <v>776</v>
      </c>
      <c r="F16826" t="s">
        <v>776</v>
      </c>
      <c r="G16826" t="s">
        <v>578</v>
      </c>
      <c r="H16826" t="s">
        <v>37</v>
      </c>
      <c r="I16826">
        <v>5</v>
      </c>
      <c r="J16826">
        <v>2</v>
      </c>
      <c r="K16826">
        <v>9275</v>
      </c>
      <c r="L16826" t="s">
        <v>471</v>
      </c>
      <c r="M16826" s="2">
        <f>+Table3[[#This Row],[CHW]]/Table3[[#This Row],[Count of Airbill Number]]</f>
        <v>2.5</v>
      </c>
    </row>
    <row r="16827" spans="2:13">
      <c r="B16827" t="s">
        <v>20</v>
      </c>
      <c r="C16827" t="s">
        <v>21</v>
      </c>
      <c r="D16827" t="s">
        <v>22</v>
      </c>
      <c r="E16827" t="s">
        <v>776</v>
      </c>
      <c r="F16827" t="s">
        <v>776</v>
      </c>
      <c r="G16827" t="s">
        <v>397</v>
      </c>
      <c r="H16827" t="s">
        <v>37</v>
      </c>
      <c r="I16827">
        <v>5</v>
      </c>
      <c r="J16827">
        <v>1</v>
      </c>
      <c r="K16827">
        <v>9276</v>
      </c>
      <c r="L16827" t="s">
        <v>471</v>
      </c>
      <c r="M16827" s="2">
        <f>+Table3[[#This Row],[CHW]]/Table3[[#This Row],[Count of Airbill Number]]</f>
        <v>5</v>
      </c>
    </row>
    <row r="16828" spans="2:13">
      <c r="B16828" t="s">
        <v>20</v>
      </c>
      <c r="C16828" t="s">
        <v>21</v>
      </c>
      <c r="D16828" t="s">
        <v>22</v>
      </c>
      <c r="E16828" t="s">
        <v>776</v>
      </c>
      <c r="F16828" t="s">
        <v>776</v>
      </c>
      <c r="G16828" t="s">
        <v>397</v>
      </c>
      <c r="H16828" t="s">
        <v>32</v>
      </c>
      <c r="I16828">
        <v>5</v>
      </c>
      <c r="J16828">
        <v>2</v>
      </c>
      <c r="K16828">
        <v>9277</v>
      </c>
      <c r="L16828" t="s">
        <v>471</v>
      </c>
      <c r="M16828" s="2">
        <f>+Table3[[#This Row],[CHW]]/Table3[[#This Row],[Count of Airbill Number]]</f>
        <v>2.5</v>
      </c>
    </row>
    <row r="16829" spans="2:13">
      <c r="B16829" t="s">
        <v>20</v>
      </c>
      <c r="C16829" t="s">
        <v>21</v>
      </c>
      <c r="D16829" t="s">
        <v>22</v>
      </c>
      <c r="E16829" t="s">
        <v>778</v>
      </c>
      <c r="F16829" t="s">
        <v>778</v>
      </c>
      <c r="G16829" t="s">
        <v>124</v>
      </c>
      <c r="H16829" t="s">
        <v>233</v>
      </c>
      <c r="I16829">
        <v>5</v>
      </c>
      <c r="J16829">
        <v>1</v>
      </c>
      <c r="K16829">
        <v>9278</v>
      </c>
      <c r="L16829" t="s">
        <v>471</v>
      </c>
      <c r="M16829" s="2">
        <f>+Table3[[#This Row],[CHW]]/Table3[[#This Row],[Count of Airbill Number]]</f>
        <v>5</v>
      </c>
    </row>
    <row r="16830" spans="2:13">
      <c r="B16830" t="s">
        <v>20</v>
      </c>
      <c r="C16830" t="s">
        <v>21</v>
      </c>
      <c r="D16830" t="s">
        <v>36</v>
      </c>
      <c r="E16830" t="s">
        <v>777</v>
      </c>
      <c r="F16830" t="s">
        <v>777</v>
      </c>
      <c r="G16830" t="s">
        <v>429</v>
      </c>
      <c r="H16830" t="s">
        <v>55</v>
      </c>
      <c r="I16830">
        <v>5</v>
      </c>
      <c r="J16830">
        <v>5</v>
      </c>
      <c r="K16830">
        <v>9279</v>
      </c>
      <c r="L16830" t="s">
        <v>471</v>
      </c>
      <c r="M16830" s="2">
        <f>+Table3[[#This Row],[CHW]]/Table3[[#This Row],[Count of Airbill Number]]</f>
        <v>1</v>
      </c>
    </row>
    <row r="16831" spans="2:13">
      <c r="B16831" t="s">
        <v>20</v>
      </c>
      <c r="C16831" t="s">
        <v>21</v>
      </c>
      <c r="D16831" t="s">
        <v>36</v>
      </c>
      <c r="E16831" t="s">
        <v>777</v>
      </c>
      <c r="F16831" t="s">
        <v>777</v>
      </c>
      <c r="G16831" t="s">
        <v>481</v>
      </c>
      <c r="H16831" t="s">
        <v>274</v>
      </c>
      <c r="I16831">
        <v>5</v>
      </c>
      <c r="J16831">
        <v>5</v>
      </c>
      <c r="K16831">
        <v>9280</v>
      </c>
      <c r="L16831" t="s">
        <v>471</v>
      </c>
      <c r="M16831" s="2">
        <f>+Table3[[#This Row],[CHW]]/Table3[[#This Row],[Count of Airbill Number]]</f>
        <v>1</v>
      </c>
    </row>
    <row r="16832" spans="2:13">
      <c r="B16832" t="s">
        <v>20</v>
      </c>
      <c r="C16832" t="s">
        <v>21</v>
      </c>
      <c r="D16832" t="s">
        <v>36</v>
      </c>
      <c r="E16832" t="s">
        <v>778</v>
      </c>
      <c r="F16832" t="s">
        <v>778</v>
      </c>
      <c r="G16832" t="s">
        <v>327</v>
      </c>
      <c r="H16832" t="s">
        <v>86</v>
      </c>
      <c r="I16832">
        <v>5</v>
      </c>
      <c r="J16832">
        <v>5</v>
      </c>
      <c r="K16832">
        <v>9281</v>
      </c>
      <c r="L16832" t="s">
        <v>471</v>
      </c>
      <c r="M16832" s="2">
        <f>+Table3[[#This Row],[CHW]]/Table3[[#This Row],[Count of Airbill Number]]</f>
        <v>1</v>
      </c>
    </row>
    <row r="16833" spans="2:13">
      <c r="B16833" t="s">
        <v>20</v>
      </c>
      <c r="C16833" t="s">
        <v>21</v>
      </c>
      <c r="D16833" t="s">
        <v>36</v>
      </c>
      <c r="E16833" t="s">
        <v>778</v>
      </c>
      <c r="F16833" t="s">
        <v>778</v>
      </c>
      <c r="G16833" t="s">
        <v>490</v>
      </c>
      <c r="H16833" t="s">
        <v>86</v>
      </c>
      <c r="I16833">
        <v>5</v>
      </c>
      <c r="J16833">
        <v>5</v>
      </c>
      <c r="K16833">
        <v>9282</v>
      </c>
      <c r="L16833" t="s">
        <v>471</v>
      </c>
      <c r="M16833" s="2">
        <f>+Table3[[#This Row],[CHW]]/Table3[[#This Row],[Count of Airbill Number]]</f>
        <v>1</v>
      </c>
    </row>
    <row r="16834" spans="2:13">
      <c r="B16834" t="s">
        <v>20</v>
      </c>
      <c r="C16834" t="s">
        <v>21</v>
      </c>
      <c r="D16834" t="s">
        <v>36</v>
      </c>
      <c r="E16834" t="s">
        <v>778</v>
      </c>
      <c r="F16834" t="s">
        <v>778</v>
      </c>
      <c r="G16834" t="s">
        <v>109</v>
      </c>
      <c r="H16834" t="s">
        <v>86</v>
      </c>
      <c r="I16834">
        <v>5</v>
      </c>
      <c r="J16834">
        <v>1</v>
      </c>
      <c r="K16834">
        <v>9283</v>
      </c>
      <c r="L16834" t="s">
        <v>471</v>
      </c>
      <c r="M16834" s="2">
        <f>+Table3[[#This Row],[CHW]]/Table3[[#This Row],[Count of Airbill Number]]</f>
        <v>5</v>
      </c>
    </row>
    <row r="16835" spans="2:13">
      <c r="B16835" t="s">
        <v>20</v>
      </c>
      <c r="C16835" t="s">
        <v>21</v>
      </c>
      <c r="D16835" t="s">
        <v>36</v>
      </c>
      <c r="E16835" t="s">
        <v>778</v>
      </c>
      <c r="F16835" t="s">
        <v>778</v>
      </c>
      <c r="G16835" t="s">
        <v>51</v>
      </c>
      <c r="H16835" t="s">
        <v>408</v>
      </c>
      <c r="I16835">
        <v>5</v>
      </c>
      <c r="J16835">
        <v>1</v>
      </c>
      <c r="K16835">
        <v>9284</v>
      </c>
      <c r="L16835" t="s">
        <v>471</v>
      </c>
      <c r="M16835" s="2">
        <f>+Table3[[#This Row],[CHW]]/Table3[[#This Row],[Count of Airbill Number]]</f>
        <v>5</v>
      </c>
    </row>
    <row r="16836" spans="2:13">
      <c r="B16836" t="s">
        <v>20</v>
      </c>
      <c r="C16836" t="s">
        <v>21</v>
      </c>
      <c r="D16836" t="s">
        <v>36</v>
      </c>
      <c r="E16836" t="s">
        <v>776</v>
      </c>
      <c r="F16836" t="s">
        <v>776</v>
      </c>
      <c r="G16836" t="s">
        <v>66</v>
      </c>
      <c r="H16836" t="s">
        <v>23</v>
      </c>
      <c r="I16836">
        <v>5</v>
      </c>
      <c r="J16836">
        <v>1</v>
      </c>
      <c r="K16836">
        <v>9285</v>
      </c>
      <c r="L16836" t="s">
        <v>471</v>
      </c>
      <c r="M16836" s="2">
        <f>+Table3[[#This Row],[CHW]]/Table3[[#This Row],[Count of Airbill Number]]</f>
        <v>5</v>
      </c>
    </row>
    <row r="16837" spans="2:13">
      <c r="B16837" t="s">
        <v>20</v>
      </c>
      <c r="C16837" t="s">
        <v>21</v>
      </c>
      <c r="D16837" t="s">
        <v>36</v>
      </c>
      <c r="E16837" t="s">
        <v>777</v>
      </c>
      <c r="F16837" t="s">
        <v>777</v>
      </c>
      <c r="G16837" t="s">
        <v>44</v>
      </c>
      <c r="H16837" t="s">
        <v>417</v>
      </c>
      <c r="I16837">
        <v>5</v>
      </c>
      <c r="J16837">
        <v>1</v>
      </c>
      <c r="K16837">
        <v>9286</v>
      </c>
      <c r="L16837" t="s">
        <v>471</v>
      </c>
      <c r="M16837" s="2">
        <f>+Table3[[#This Row],[CHW]]/Table3[[#This Row],[Count of Airbill Number]]</f>
        <v>5</v>
      </c>
    </row>
    <row r="16838" spans="2:13">
      <c r="B16838" t="s">
        <v>20</v>
      </c>
      <c r="C16838" t="s">
        <v>21</v>
      </c>
      <c r="D16838" t="s">
        <v>36</v>
      </c>
      <c r="E16838" t="s">
        <v>777</v>
      </c>
      <c r="F16838" t="s">
        <v>777</v>
      </c>
      <c r="G16838" t="s">
        <v>29</v>
      </c>
      <c r="H16838" t="s">
        <v>44</v>
      </c>
      <c r="I16838">
        <v>5</v>
      </c>
      <c r="J16838">
        <v>5</v>
      </c>
      <c r="K16838">
        <v>9287</v>
      </c>
      <c r="L16838" t="s">
        <v>471</v>
      </c>
      <c r="M16838" s="2">
        <f>+Table3[[#This Row],[CHW]]/Table3[[#This Row],[Count of Airbill Number]]</f>
        <v>1</v>
      </c>
    </row>
    <row r="16839" spans="2:13">
      <c r="B16839" t="s">
        <v>20</v>
      </c>
      <c r="C16839" t="s">
        <v>21</v>
      </c>
      <c r="D16839" t="s">
        <v>36</v>
      </c>
      <c r="E16839" t="s">
        <v>777</v>
      </c>
      <c r="F16839" t="s">
        <v>777</v>
      </c>
      <c r="G16839" t="s">
        <v>29</v>
      </c>
      <c r="H16839" t="s">
        <v>27</v>
      </c>
      <c r="I16839">
        <v>5</v>
      </c>
      <c r="J16839">
        <v>5</v>
      </c>
      <c r="K16839">
        <v>9288</v>
      </c>
      <c r="L16839" t="s">
        <v>471</v>
      </c>
      <c r="M16839" s="2">
        <f>+Table3[[#This Row],[CHW]]/Table3[[#This Row],[Count of Airbill Number]]</f>
        <v>1</v>
      </c>
    </row>
    <row r="16840" spans="2:13">
      <c r="B16840" t="s">
        <v>20</v>
      </c>
      <c r="C16840" t="s">
        <v>472</v>
      </c>
      <c r="D16840" t="s">
        <v>22</v>
      </c>
      <c r="E16840" t="s">
        <v>776</v>
      </c>
      <c r="F16840" t="s">
        <v>776</v>
      </c>
      <c r="G16840" t="s">
        <v>70</v>
      </c>
      <c r="H16840" t="s">
        <v>77</v>
      </c>
      <c r="I16840">
        <v>5</v>
      </c>
      <c r="J16840">
        <v>1</v>
      </c>
      <c r="K16840">
        <v>9289</v>
      </c>
      <c r="L16840" t="s">
        <v>471</v>
      </c>
      <c r="M16840" s="2">
        <f>+Table3[[#This Row],[CHW]]/Table3[[#This Row],[Count of Airbill Number]]</f>
        <v>5</v>
      </c>
    </row>
    <row r="16841" spans="2:13">
      <c r="B16841" t="s">
        <v>20</v>
      </c>
      <c r="C16841" t="s">
        <v>472</v>
      </c>
      <c r="D16841" t="s">
        <v>22</v>
      </c>
      <c r="E16841" t="s">
        <v>778</v>
      </c>
      <c r="F16841" t="s">
        <v>778</v>
      </c>
      <c r="G16841" t="s">
        <v>393</v>
      </c>
      <c r="H16841" t="s">
        <v>62</v>
      </c>
      <c r="I16841">
        <v>5</v>
      </c>
      <c r="J16841">
        <v>1</v>
      </c>
      <c r="K16841">
        <v>9290</v>
      </c>
      <c r="L16841" t="s">
        <v>471</v>
      </c>
      <c r="M16841" s="2">
        <f>+Table3[[#This Row],[CHW]]/Table3[[#This Row],[Count of Airbill Number]]</f>
        <v>5</v>
      </c>
    </row>
    <row r="16842" spans="2:13">
      <c r="B16842" t="s">
        <v>20</v>
      </c>
      <c r="C16842" t="s">
        <v>472</v>
      </c>
      <c r="D16842" t="s">
        <v>22</v>
      </c>
      <c r="E16842" t="s">
        <v>777</v>
      </c>
      <c r="F16842" t="s">
        <v>777</v>
      </c>
      <c r="G16842" t="s">
        <v>55</v>
      </c>
      <c r="H16842" t="s">
        <v>205</v>
      </c>
      <c r="I16842">
        <v>5</v>
      </c>
      <c r="J16842">
        <v>1</v>
      </c>
      <c r="K16842">
        <v>9291</v>
      </c>
      <c r="L16842" t="s">
        <v>471</v>
      </c>
      <c r="M16842" s="2">
        <f>+Table3[[#This Row],[CHW]]/Table3[[#This Row],[Count of Airbill Number]]</f>
        <v>5</v>
      </c>
    </row>
    <row r="16843" spans="2:13">
      <c r="B16843" t="s">
        <v>20</v>
      </c>
      <c r="C16843" t="s">
        <v>472</v>
      </c>
      <c r="D16843" t="s">
        <v>22</v>
      </c>
      <c r="E16843" t="s">
        <v>778</v>
      </c>
      <c r="F16843" t="s">
        <v>776</v>
      </c>
      <c r="G16843" t="s">
        <v>490</v>
      </c>
      <c r="H16843" t="s">
        <v>66</v>
      </c>
      <c r="I16843">
        <v>5</v>
      </c>
      <c r="J16843">
        <v>1</v>
      </c>
      <c r="K16843">
        <v>9292</v>
      </c>
      <c r="L16843" t="s">
        <v>471</v>
      </c>
      <c r="M16843" s="2">
        <f>+Table3[[#This Row],[CHW]]/Table3[[#This Row],[Count of Airbill Number]]</f>
        <v>5</v>
      </c>
    </row>
    <row r="16844" spans="2:13">
      <c r="B16844" t="s">
        <v>20</v>
      </c>
      <c r="C16844" t="s">
        <v>472</v>
      </c>
      <c r="D16844" t="s">
        <v>22</v>
      </c>
      <c r="E16844" t="s">
        <v>776</v>
      </c>
      <c r="F16844" t="s">
        <v>776</v>
      </c>
      <c r="G16844" t="s">
        <v>71</v>
      </c>
      <c r="H16844" t="s">
        <v>177</v>
      </c>
      <c r="I16844">
        <v>5</v>
      </c>
      <c r="J16844">
        <v>1</v>
      </c>
      <c r="K16844">
        <v>9293</v>
      </c>
      <c r="L16844" t="s">
        <v>471</v>
      </c>
      <c r="M16844" s="2">
        <f>+Table3[[#This Row],[CHW]]/Table3[[#This Row],[Count of Airbill Number]]</f>
        <v>5</v>
      </c>
    </row>
    <row r="16845" spans="2:13">
      <c r="B16845" t="s">
        <v>20</v>
      </c>
      <c r="C16845" t="s">
        <v>472</v>
      </c>
      <c r="D16845" t="s">
        <v>22</v>
      </c>
      <c r="E16845" t="s">
        <v>778</v>
      </c>
      <c r="F16845" t="s">
        <v>778</v>
      </c>
      <c r="G16845" t="s">
        <v>173</v>
      </c>
      <c r="H16845" t="s">
        <v>62</v>
      </c>
      <c r="I16845">
        <v>5</v>
      </c>
      <c r="J16845">
        <v>1</v>
      </c>
      <c r="K16845">
        <v>9294</v>
      </c>
      <c r="L16845" t="s">
        <v>471</v>
      </c>
      <c r="M16845" s="2">
        <f>+Table3[[#This Row],[CHW]]/Table3[[#This Row],[Count of Airbill Number]]</f>
        <v>5</v>
      </c>
    </row>
    <row r="16846" spans="2:13">
      <c r="B16846" t="s">
        <v>20</v>
      </c>
      <c r="C16846" t="s">
        <v>472</v>
      </c>
      <c r="D16846" t="s">
        <v>22</v>
      </c>
      <c r="E16846" t="s">
        <v>777</v>
      </c>
      <c r="F16846" t="s">
        <v>778</v>
      </c>
      <c r="G16846" t="s">
        <v>274</v>
      </c>
      <c r="H16846" t="s">
        <v>761</v>
      </c>
      <c r="I16846">
        <v>5</v>
      </c>
      <c r="J16846">
        <v>1</v>
      </c>
      <c r="K16846">
        <v>9295</v>
      </c>
      <c r="L16846" t="s">
        <v>471</v>
      </c>
      <c r="M16846" s="2">
        <f>+Table3[[#This Row],[CHW]]/Table3[[#This Row],[Count of Airbill Number]]</f>
        <v>5</v>
      </c>
    </row>
    <row r="16847" spans="2:13">
      <c r="B16847" t="s">
        <v>20</v>
      </c>
      <c r="C16847" t="s">
        <v>472</v>
      </c>
      <c r="D16847" t="s">
        <v>22</v>
      </c>
      <c r="E16847" t="s">
        <v>776</v>
      </c>
      <c r="F16847" t="s">
        <v>776</v>
      </c>
      <c r="G16847" t="s">
        <v>48</v>
      </c>
      <c r="H16847" t="s">
        <v>59</v>
      </c>
      <c r="I16847">
        <v>5</v>
      </c>
      <c r="J16847">
        <v>1</v>
      </c>
      <c r="K16847">
        <v>9296</v>
      </c>
      <c r="L16847" t="s">
        <v>471</v>
      </c>
      <c r="M16847" s="2">
        <f>+Table3[[#This Row],[CHW]]/Table3[[#This Row],[Count of Airbill Number]]</f>
        <v>5</v>
      </c>
    </row>
    <row r="16848" spans="2:13">
      <c r="B16848" t="s">
        <v>20</v>
      </c>
      <c r="C16848" t="s">
        <v>472</v>
      </c>
      <c r="D16848" t="s">
        <v>22</v>
      </c>
      <c r="E16848" t="s">
        <v>778</v>
      </c>
      <c r="F16848" t="s">
        <v>778</v>
      </c>
      <c r="G16848" t="s">
        <v>304</v>
      </c>
      <c r="H16848" t="s">
        <v>124</v>
      </c>
      <c r="I16848">
        <v>5</v>
      </c>
      <c r="J16848">
        <v>1</v>
      </c>
      <c r="K16848">
        <v>9297</v>
      </c>
      <c r="L16848" t="s">
        <v>471</v>
      </c>
      <c r="M16848" s="2">
        <f>+Table3[[#This Row],[CHW]]/Table3[[#This Row],[Count of Airbill Number]]</f>
        <v>5</v>
      </c>
    </row>
    <row r="16849" spans="2:13">
      <c r="B16849" t="s">
        <v>20</v>
      </c>
      <c r="C16849" t="s">
        <v>472</v>
      </c>
      <c r="D16849" t="s">
        <v>22</v>
      </c>
      <c r="E16849" t="s">
        <v>778</v>
      </c>
      <c r="F16849" t="s">
        <v>778</v>
      </c>
      <c r="G16849" t="s">
        <v>135</v>
      </c>
      <c r="H16849" t="s">
        <v>546</v>
      </c>
      <c r="I16849">
        <v>5</v>
      </c>
      <c r="J16849">
        <v>1</v>
      </c>
      <c r="K16849">
        <v>9298</v>
      </c>
      <c r="L16849" t="s">
        <v>471</v>
      </c>
      <c r="M16849" s="2">
        <f>+Table3[[#This Row],[CHW]]/Table3[[#This Row],[Count of Airbill Number]]</f>
        <v>5</v>
      </c>
    </row>
    <row r="16850" spans="2:13">
      <c r="B16850" t="s">
        <v>20</v>
      </c>
      <c r="C16850" t="s">
        <v>472</v>
      </c>
      <c r="D16850" t="s">
        <v>22</v>
      </c>
      <c r="E16850" t="s">
        <v>776</v>
      </c>
      <c r="F16850" t="s">
        <v>778</v>
      </c>
      <c r="G16850" t="s">
        <v>122</v>
      </c>
      <c r="H16850" t="s">
        <v>153</v>
      </c>
      <c r="I16850">
        <v>5</v>
      </c>
      <c r="J16850">
        <v>1</v>
      </c>
      <c r="K16850">
        <v>9299</v>
      </c>
      <c r="L16850" t="s">
        <v>471</v>
      </c>
      <c r="M16850" s="2">
        <f>+Table3[[#This Row],[CHW]]/Table3[[#This Row],[Count of Airbill Number]]</f>
        <v>5</v>
      </c>
    </row>
    <row r="16851" spans="2:13">
      <c r="B16851" t="s">
        <v>20</v>
      </c>
      <c r="C16851" t="s">
        <v>472</v>
      </c>
      <c r="D16851" t="s">
        <v>22</v>
      </c>
      <c r="E16851" t="s">
        <v>778</v>
      </c>
      <c r="F16851" t="s">
        <v>778</v>
      </c>
      <c r="G16851" t="s">
        <v>313</v>
      </c>
      <c r="H16851" t="s">
        <v>62</v>
      </c>
      <c r="I16851">
        <v>5</v>
      </c>
      <c r="J16851">
        <v>1</v>
      </c>
      <c r="K16851">
        <v>9300</v>
      </c>
      <c r="L16851" t="s">
        <v>471</v>
      </c>
      <c r="M16851" s="2">
        <f>+Table3[[#This Row],[CHW]]/Table3[[#This Row],[Count of Airbill Number]]</f>
        <v>5</v>
      </c>
    </row>
    <row r="16852" spans="2:13">
      <c r="B16852" t="s">
        <v>20</v>
      </c>
      <c r="C16852" t="s">
        <v>472</v>
      </c>
      <c r="D16852" t="s">
        <v>22</v>
      </c>
      <c r="E16852" t="s">
        <v>776</v>
      </c>
      <c r="F16852" t="s">
        <v>776</v>
      </c>
      <c r="G16852" t="s">
        <v>103</v>
      </c>
      <c r="H16852" t="s">
        <v>77</v>
      </c>
      <c r="I16852">
        <v>5</v>
      </c>
      <c r="J16852">
        <v>1</v>
      </c>
      <c r="K16852">
        <v>9301</v>
      </c>
      <c r="L16852" t="s">
        <v>471</v>
      </c>
      <c r="M16852" s="2">
        <f>+Table3[[#This Row],[CHW]]/Table3[[#This Row],[Count of Airbill Number]]</f>
        <v>5</v>
      </c>
    </row>
    <row r="16853" spans="2:13">
      <c r="B16853" t="s">
        <v>20</v>
      </c>
      <c r="C16853" t="s">
        <v>472</v>
      </c>
      <c r="D16853" t="s">
        <v>22</v>
      </c>
      <c r="E16853" t="s">
        <v>776</v>
      </c>
      <c r="F16853" t="s">
        <v>776</v>
      </c>
      <c r="G16853" t="s">
        <v>103</v>
      </c>
      <c r="H16853" t="s">
        <v>178</v>
      </c>
      <c r="I16853">
        <v>5</v>
      </c>
      <c r="J16853">
        <v>1</v>
      </c>
      <c r="K16853">
        <v>9302</v>
      </c>
      <c r="L16853" t="s">
        <v>471</v>
      </c>
      <c r="M16853" s="2">
        <f>+Table3[[#This Row],[CHW]]/Table3[[#This Row],[Count of Airbill Number]]</f>
        <v>5</v>
      </c>
    </row>
    <row r="16854" spans="2:13">
      <c r="B16854" t="s">
        <v>20</v>
      </c>
      <c r="C16854" t="s">
        <v>472</v>
      </c>
      <c r="D16854" t="s">
        <v>22</v>
      </c>
      <c r="E16854" t="s">
        <v>777</v>
      </c>
      <c r="F16854" t="s">
        <v>777</v>
      </c>
      <c r="G16854" t="s">
        <v>559</v>
      </c>
      <c r="H16854" t="s">
        <v>274</v>
      </c>
      <c r="I16854">
        <v>5</v>
      </c>
      <c r="J16854">
        <v>1</v>
      </c>
      <c r="K16854">
        <v>9303</v>
      </c>
      <c r="L16854" t="s">
        <v>471</v>
      </c>
      <c r="M16854" s="2">
        <f>+Table3[[#This Row],[CHW]]/Table3[[#This Row],[Count of Airbill Number]]</f>
        <v>5</v>
      </c>
    </row>
    <row r="16855" spans="2:13">
      <c r="B16855" t="s">
        <v>20</v>
      </c>
      <c r="C16855" t="s">
        <v>472</v>
      </c>
      <c r="D16855" t="s">
        <v>22</v>
      </c>
      <c r="E16855" t="s">
        <v>778</v>
      </c>
      <c r="F16855" t="s">
        <v>778</v>
      </c>
      <c r="G16855" t="s">
        <v>91</v>
      </c>
      <c r="H16855" t="s">
        <v>269</v>
      </c>
      <c r="I16855">
        <v>5</v>
      </c>
      <c r="J16855">
        <v>1</v>
      </c>
      <c r="K16855">
        <v>9304</v>
      </c>
      <c r="L16855" t="s">
        <v>471</v>
      </c>
      <c r="M16855" s="2">
        <f>+Table3[[#This Row],[CHW]]/Table3[[#This Row],[Count of Airbill Number]]</f>
        <v>5</v>
      </c>
    </row>
    <row r="16856" spans="2:13">
      <c r="B16856" t="s">
        <v>20</v>
      </c>
      <c r="C16856" t="s">
        <v>472</v>
      </c>
      <c r="D16856" t="s">
        <v>22</v>
      </c>
      <c r="E16856" t="s">
        <v>776</v>
      </c>
      <c r="F16856" t="s">
        <v>776</v>
      </c>
      <c r="G16856" t="s">
        <v>84</v>
      </c>
      <c r="H16856" t="s">
        <v>24</v>
      </c>
      <c r="I16856">
        <v>5</v>
      </c>
      <c r="J16856">
        <v>1</v>
      </c>
      <c r="K16856">
        <v>9305</v>
      </c>
      <c r="L16856" t="s">
        <v>471</v>
      </c>
      <c r="M16856" s="2">
        <f>+Table3[[#This Row],[CHW]]/Table3[[#This Row],[Count of Airbill Number]]</f>
        <v>5</v>
      </c>
    </row>
    <row r="16857" spans="2:13">
      <c r="B16857" t="s">
        <v>20</v>
      </c>
      <c r="C16857" t="s">
        <v>472</v>
      </c>
      <c r="D16857" t="s">
        <v>22</v>
      </c>
      <c r="E16857" t="s">
        <v>776</v>
      </c>
      <c r="F16857" t="s">
        <v>776</v>
      </c>
      <c r="G16857" t="s">
        <v>84</v>
      </c>
      <c r="H16857" t="s">
        <v>178</v>
      </c>
      <c r="I16857">
        <v>5</v>
      </c>
      <c r="J16857">
        <v>1</v>
      </c>
      <c r="K16857">
        <v>9306</v>
      </c>
      <c r="L16857" t="s">
        <v>471</v>
      </c>
      <c r="M16857" s="2">
        <f>+Table3[[#This Row],[CHW]]/Table3[[#This Row],[Count of Airbill Number]]</f>
        <v>5</v>
      </c>
    </row>
    <row r="16858" spans="2:13">
      <c r="B16858" t="s">
        <v>20</v>
      </c>
      <c r="C16858" t="s">
        <v>472</v>
      </c>
      <c r="D16858" t="s">
        <v>22</v>
      </c>
      <c r="E16858" t="s">
        <v>776</v>
      </c>
      <c r="F16858" t="s">
        <v>776</v>
      </c>
      <c r="G16858" t="s">
        <v>84</v>
      </c>
      <c r="H16858" t="s">
        <v>199</v>
      </c>
      <c r="I16858">
        <v>5</v>
      </c>
      <c r="J16858">
        <v>1</v>
      </c>
      <c r="K16858">
        <v>9307</v>
      </c>
      <c r="L16858" t="s">
        <v>471</v>
      </c>
      <c r="M16858" s="2">
        <f>+Table3[[#This Row],[CHW]]/Table3[[#This Row],[Count of Airbill Number]]</f>
        <v>5</v>
      </c>
    </row>
    <row r="16859" spans="2:13">
      <c r="B16859" t="s">
        <v>20</v>
      </c>
      <c r="C16859" t="s">
        <v>472</v>
      </c>
      <c r="D16859" t="s">
        <v>22</v>
      </c>
      <c r="E16859" t="s">
        <v>776</v>
      </c>
      <c r="F16859" t="s">
        <v>776</v>
      </c>
      <c r="G16859" t="s">
        <v>85</v>
      </c>
      <c r="H16859" t="s">
        <v>262</v>
      </c>
      <c r="I16859">
        <v>5</v>
      </c>
      <c r="J16859">
        <v>1</v>
      </c>
      <c r="K16859">
        <v>9308</v>
      </c>
      <c r="L16859" t="s">
        <v>471</v>
      </c>
      <c r="M16859" s="2">
        <f>+Table3[[#This Row],[CHW]]/Table3[[#This Row],[Count of Airbill Number]]</f>
        <v>5</v>
      </c>
    </row>
    <row r="16860" spans="2:13">
      <c r="B16860" t="s">
        <v>20</v>
      </c>
      <c r="C16860" t="s">
        <v>472</v>
      </c>
      <c r="D16860" t="s">
        <v>22</v>
      </c>
      <c r="E16860" t="s">
        <v>776</v>
      </c>
      <c r="F16860" t="s">
        <v>776</v>
      </c>
      <c r="G16860" t="s">
        <v>193</v>
      </c>
      <c r="H16860" t="s">
        <v>47</v>
      </c>
      <c r="I16860">
        <v>5</v>
      </c>
      <c r="J16860">
        <v>1</v>
      </c>
      <c r="K16860">
        <v>9309</v>
      </c>
      <c r="L16860" t="s">
        <v>471</v>
      </c>
      <c r="M16860" s="2">
        <f>+Table3[[#This Row],[CHW]]/Table3[[#This Row],[Count of Airbill Number]]</f>
        <v>5</v>
      </c>
    </row>
    <row r="16861" spans="2:13">
      <c r="B16861" t="s">
        <v>20</v>
      </c>
      <c r="C16861" t="s">
        <v>472</v>
      </c>
      <c r="D16861" t="s">
        <v>22</v>
      </c>
      <c r="E16861" t="s">
        <v>778</v>
      </c>
      <c r="F16861" t="s">
        <v>778</v>
      </c>
      <c r="G16861" t="s">
        <v>267</v>
      </c>
      <c r="H16861" t="s">
        <v>112</v>
      </c>
      <c r="I16861">
        <v>5</v>
      </c>
      <c r="J16861">
        <v>1</v>
      </c>
      <c r="K16861">
        <v>9310</v>
      </c>
      <c r="L16861" t="s">
        <v>471</v>
      </c>
      <c r="M16861" s="2">
        <f>+Table3[[#This Row],[CHW]]/Table3[[#This Row],[Count of Airbill Number]]</f>
        <v>5</v>
      </c>
    </row>
    <row r="16862" spans="2:13">
      <c r="B16862" t="s">
        <v>20</v>
      </c>
      <c r="C16862" t="s">
        <v>472</v>
      </c>
      <c r="D16862" t="s">
        <v>22</v>
      </c>
      <c r="E16862" t="s">
        <v>778</v>
      </c>
      <c r="F16862" t="s">
        <v>778</v>
      </c>
      <c r="G16862" t="s">
        <v>267</v>
      </c>
      <c r="H16862" t="s">
        <v>99</v>
      </c>
      <c r="I16862">
        <v>5</v>
      </c>
      <c r="J16862">
        <v>1</v>
      </c>
      <c r="K16862">
        <v>9311</v>
      </c>
      <c r="L16862" t="s">
        <v>471</v>
      </c>
      <c r="M16862" s="2">
        <f>+Table3[[#This Row],[CHW]]/Table3[[#This Row],[Count of Airbill Number]]</f>
        <v>5</v>
      </c>
    </row>
    <row r="16863" spans="2:13">
      <c r="B16863" t="s">
        <v>20</v>
      </c>
      <c r="C16863" t="s">
        <v>472</v>
      </c>
      <c r="D16863" t="s">
        <v>22</v>
      </c>
      <c r="E16863" t="s">
        <v>777</v>
      </c>
      <c r="F16863" t="s">
        <v>777</v>
      </c>
      <c r="G16863" t="s">
        <v>497</v>
      </c>
      <c r="H16863" t="s">
        <v>487</v>
      </c>
      <c r="I16863">
        <v>5</v>
      </c>
      <c r="J16863">
        <v>1</v>
      </c>
      <c r="K16863">
        <v>9312</v>
      </c>
      <c r="L16863" t="s">
        <v>471</v>
      </c>
      <c r="M16863" s="2">
        <f>+Table3[[#This Row],[CHW]]/Table3[[#This Row],[Count of Airbill Number]]</f>
        <v>5</v>
      </c>
    </row>
    <row r="16864" spans="2:13">
      <c r="B16864" t="s">
        <v>20</v>
      </c>
      <c r="C16864" t="s">
        <v>472</v>
      </c>
      <c r="D16864" t="s">
        <v>22</v>
      </c>
      <c r="E16864" t="s">
        <v>776</v>
      </c>
      <c r="F16864" t="s">
        <v>776</v>
      </c>
      <c r="G16864" t="s">
        <v>478</v>
      </c>
      <c r="H16864" t="s">
        <v>758</v>
      </c>
      <c r="I16864">
        <v>5</v>
      </c>
      <c r="J16864">
        <v>1</v>
      </c>
      <c r="K16864">
        <v>9313</v>
      </c>
      <c r="L16864" t="s">
        <v>471</v>
      </c>
      <c r="M16864" s="2">
        <f>+Table3[[#This Row],[CHW]]/Table3[[#This Row],[Count of Airbill Number]]</f>
        <v>5</v>
      </c>
    </row>
    <row r="16865" spans="2:13">
      <c r="B16865" t="s">
        <v>20</v>
      </c>
      <c r="C16865" t="s">
        <v>472</v>
      </c>
      <c r="D16865" t="s">
        <v>22</v>
      </c>
      <c r="E16865" t="s">
        <v>778</v>
      </c>
      <c r="F16865" t="s">
        <v>778</v>
      </c>
      <c r="G16865" t="s">
        <v>546</v>
      </c>
      <c r="H16865" t="s">
        <v>135</v>
      </c>
      <c r="I16865">
        <v>5</v>
      </c>
      <c r="J16865">
        <v>1</v>
      </c>
      <c r="K16865">
        <v>9314</v>
      </c>
      <c r="L16865" t="s">
        <v>471</v>
      </c>
      <c r="M16865" s="2">
        <f>+Table3[[#This Row],[CHW]]/Table3[[#This Row],[Count of Airbill Number]]</f>
        <v>5</v>
      </c>
    </row>
    <row r="16866" spans="2:13">
      <c r="B16866" t="s">
        <v>20</v>
      </c>
      <c r="C16866" t="s">
        <v>472</v>
      </c>
      <c r="D16866" t="s">
        <v>22</v>
      </c>
      <c r="E16866" t="s">
        <v>778</v>
      </c>
      <c r="F16866" t="s">
        <v>778</v>
      </c>
      <c r="G16866" t="s">
        <v>516</v>
      </c>
      <c r="H16866" t="s">
        <v>546</v>
      </c>
      <c r="I16866">
        <v>5</v>
      </c>
      <c r="J16866">
        <v>1</v>
      </c>
      <c r="K16866">
        <v>9315</v>
      </c>
      <c r="L16866" t="s">
        <v>471</v>
      </c>
      <c r="M16866" s="2">
        <f>+Table3[[#This Row],[CHW]]/Table3[[#This Row],[Count of Airbill Number]]</f>
        <v>5</v>
      </c>
    </row>
    <row r="16867" spans="2:13">
      <c r="B16867" t="s">
        <v>20</v>
      </c>
      <c r="C16867" t="s">
        <v>472</v>
      </c>
      <c r="D16867" t="s">
        <v>22</v>
      </c>
      <c r="E16867" t="s">
        <v>776</v>
      </c>
      <c r="F16867" t="s">
        <v>776</v>
      </c>
      <c r="G16867" t="s">
        <v>83</v>
      </c>
      <c r="H16867" t="s">
        <v>178</v>
      </c>
      <c r="I16867">
        <v>5</v>
      </c>
      <c r="J16867">
        <v>1</v>
      </c>
      <c r="K16867">
        <v>9316</v>
      </c>
      <c r="L16867" t="s">
        <v>471</v>
      </c>
      <c r="M16867" s="2">
        <f>+Table3[[#This Row],[CHW]]/Table3[[#This Row],[Count of Airbill Number]]</f>
        <v>5</v>
      </c>
    </row>
    <row r="16868" spans="2:13">
      <c r="B16868" t="s">
        <v>20</v>
      </c>
      <c r="C16868" t="s">
        <v>472</v>
      </c>
      <c r="D16868" t="s">
        <v>22</v>
      </c>
      <c r="E16868" t="s">
        <v>778</v>
      </c>
      <c r="F16868" t="s">
        <v>778</v>
      </c>
      <c r="G16868" t="s">
        <v>250</v>
      </c>
      <c r="H16868" t="s">
        <v>210</v>
      </c>
      <c r="I16868">
        <v>5</v>
      </c>
      <c r="J16868">
        <v>1</v>
      </c>
      <c r="K16868">
        <v>9317</v>
      </c>
      <c r="L16868" t="s">
        <v>471</v>
      </c>
      <c r="M16868" s="2">
        <f>+Table3[[#This Row],[CHW]]/Table3[[#This Row],[Count of Airbill Number]]</f>
        <v>5</v>
      </c>
    </row>
    <row r="16869" spans="2:13">
      <c r="B16869" t="s">
        <v>20</v>
      </c>
      <c r="C16869" t="s">
        <v>472</v>
      </c>
      <c r="D16869" t="s">
        <v>22</v>
      </c>
      <c r="E16869" t="s">
        <v>778</v>
      </c>
      <c r="F16869" t="s">
        <v>778</v>
      </c>
      <c r="G16869" t="s">
        <v>250</v>
      </c>
      <c r="H16869" t="s">
        <v>90</v>
      </c>
      <c r="I16869">
        <v>5</v>
      </c>
      <c r="J16869">
        <v>1</v>
      </c>
      <c r="K16869">
        <v>9318</v>
      </c>
      <c r="L16869" t="s">
        <v>471</v>
      </c>
      <c r="M16869" s="2">
        <f>+Table3[[#This Row],[CHW]]/Table3[[#This Row],[Count of Airbill Number]]</f>
        <v>5</v>
      </c>
    </row>
    <row r="16870" spans="2:13">
      <c r="B16870" t="s">
        <v>20</v>
      </c>
      <c r="C16870" t="s">
        <v>472</v>
      </c>
      <c r="D16870" t="s">
        <v>22</v>
      </c>
      <c r="E16870" t="s">
        <v>776</v>
      </c>
      <c r="F16870" t="s">
        <v>776</v>
      </c>
      <c r="G16870" t="s">
        <v>88</v>
      </c>
      <c r="H16870" t="s">
        <v>31</v>
      </c>
      <c r="I16870">
        <v>5</v>
      </c>
      <c r="J16870">
        <v>1</v>
      </c>
      <c r="K16870">
        <v>9319</v>
      </c>
      <c r="L16870" t="s">
        <v>471</v>
      </c>
      <c r="M16870" s="2">
        <f>+Table3[[#This Row],[CHW]]/Table3[[#This Row],[Count of Airbill Number]]</f>
        <v>5</v>
      </c>
    </row>
    <row r="16871" spans="2:13">
      <c r="B16871" t="s">
        <v>20</v>
      </c>
      <c r="C16871" t="s">
        <v>472</v>
      </c>
      <c r="D16871" t="s">
        <v>22</v>
      </c>
      <c r="E16871" t="s">
        <v>776</v>
      </c>
      <c r="F16871" t="s">
        <v>776</v>
      </c>
      <c r="G16871" t="s">
        <v>404</v>
      </c>
      <c r="H16871" t="s">
        <v>37</v>
      </c>
      <c r="I16871">
        <v>5</v>
      </c>
      <c r="J16871">
        <v>1</v>
      </c>
      <c r="K16871">
        <v>9320</v>
      </c>
      <c r="L16871" t="s">
        <v>471</v>
      </c>
      <c r="M16871" s="2">
        <f>+Table3[[#This Row],[CHW]]/Table3[[#This Row],[Count of Airbill Number]]</f>
        <v>5</v>
      </c>
    </row>
    <row r="16872" spans="2:13">
      <c r="B16872" t="s">
        <v>20</v>
      </c>
      <c r="C16872" t="s">
        <v>472</v>
      </c>
      <c r="D16872" t="s">
        <v>22</v>
      </c>
      <c r="E16872" t="s">
        <v>778</v>
      </c>
      <c r="F16872" t="s">
        <v>778</v>
      </c>
      <c r="G16872" t="s">
        <v>405</v>
      </c>
      <c r="H16872" t="s">
        <v>62</v>
      </c>
      <c r="I16872">
        <v>5</v>
      </c>
      <c r="J16872">
        <v>1</v>
      </c>
      <c r="K16872">
        <v>9321</v>
      </c>
      <c r="L16872" t="s">
        <v>471</v>
      </c>
      <c r="M16872" s="2">
        <f>+Table3[[#This Row],[CHW]]/Table3[[#This Row],[Count of Airbill Number]]</f>
        <v>5</v>
      </c>
    </row>
    <row r="16873" spans="2:13">
      <c r="B16873" t="s">
        <v>20</v>
      </c>
      <c r="C16873" t="s">
        <v>472</v>
      </c>
      <c r="D16873" t="s">
        <v>22</v>
      </c>
      <c r="E16873" t="s">
        <v>776</v>
      </c>
      <c r="F16873" t="s">
        <v>776</v>
      </c>
      <c r="G16873" t="s">
        <v>488</v>
      </c>
      <c r="H16873" t="s">
        <v>492</v>
      </c>
      <c r="I16873">
        <v>5</v>
      </c>
      <c r="J16873">
        <v>1</v>
      </c>
      <c r="K16873">
        <v>9322</v>
      </c>
      <c r="L16873" t="s">
        <v>471</v>
      </c>
      <c r="M16873" s="2">
        <f>+Table3[[#This Row],[CHW]]/Table3[[#This Row],[Count of Airbill Number]]</f>
        <v>5</v>
      </c>
    </row>
    <row r="16874" spans="2:13">
      <c r="B16874" t="s">
        <v>20</v>
      </c>
      <c r="C16874" t="s">
        <v>472</v>
      </c>
      <c r="D16874" t="s">
        <v>22</v>
      </c>
      <c r="E16874" t="s">
        <v>778</v>
      </c>
      <c r="F16874" t="s">
        <v>778</v>
      </c>
      <c r="G16874" t="s">
        <v>298</v>
      </c>
      <c r="H16874" t="s">
        <v>173</v>
      </c>
      <c r="I16874">
        <v>5</v>
      </c>
      <c r="J16874">
        <v>1</v>
      </c>
      <c r="K16874">
        <v>9323</v>
      </c>
      <c r="L16874" t="s">
        <v>471</v>
      </c>
      <c r="M16874" s="2">
        <f>+Table3[[#This Row],[CHW]]/Table3[[#This Row],[Count of Airbill Number]]</f>
        <v>5</v>
      </c>
    </row>
    <row r="16875" spans="2:13">
      <c r="B16875" t="s">
        <v>20</v>
      </c>
      <c r="C16875" t="s">
        <v>472</v>
      </c>
      <c r="D16875" t="s">
        <v>22</v>
      </c>
      <c r="E16875" t="s">
        <v>778</v>
      </c>
      <c r="F16875" t="s">
        <v>776</v>
      </c>
      <c r="G16875" t="s">
        <v>99</v>
      </c>
      <c r="H16875" t="s">
        <v>32</v>
      </c>
      <c r="I16875">
        <v>5</v>
      </c>
      <c r="J16875">
        <v>1</v>
      </c>
      <c r="K16875">
        <v>9324</v>
      </c>
      <c r="L16875" t="s">
        <v>471</v>
      </c>
      <c r="M16875" s="2">
        <f>+Table3[[#This Row],[CHW]]/Table3[[#This Row],[Count of Airbill Number]]</f>
        <v>5</v>
      </c>
    </row>
    <row r="16876" spans="2:13">
      <c r="B16876" t="s">
        <v>20</v>
      </c>
      <c r="C16876" t="s">
        <v>472</v>
      </c>
      <c r="D16876" t="s">
        <v>22</v>
      </c>
      <c r="E16876" t="s">
        <v>776</v>
      </c>
      <c r="F16876" t="s">
        <v>776</v>
      </c>
      <c r="G16876" t="s">
        <v>544</v>
      </c>
      <c r="H16876" t="s">
        <v>85</v>
      </c>
      <c r="I16876">
        <v>5</v>
      </c>
      <c r="J16876">
        <v>1</v>
      </c>
      <c r="K16876">
        <v>9325</v>
      </c>
      <c r="L16876" t="s">
        <v>471</v>
      </c>
      <c r="M16876" s="2">
        <f>+Table3[[#This Row],[CHW]]/Table3[[#This Row],[Count of Airbill Number]]</f>
        <v>5</v>
      </c>
    </row>
    <row r="16877" spans="2:13">
      <c r="B16877" t="s">
        <v>20</v>
      </c>
      <c r="C16877" t="s">
        <v>472</v>
      </c>
      <c r="D16877" t="s">
        <v>22</v>
      </c>
      <c r="E16877" t="s">
        <v>778</v>
      </c>
      <c r="F16877" t="s">
        <v>778</v>
      </c>
      <c r="G16877" t="s">
        <v>124</v>
      </c>
      <c r="H16877" t="s">
        <v>405</v>
      </c>
      <c r="I16877">
        <v>5</v>
      </c>
      <c r="J16877">
        <v>1</v>
      </c>
      <c r="K16877">
        <v>9326</v>
      </c>
      <c r="L16877" t="s">
        <v>471</v>
      </c>
      <c r="M16877" s="2">
        <f>+Table3[[#This Row],[CHW]]/Table3[[#This Row],[Count of Airbill Number]]</f>
        <v>5</v>
      </c>
    </row>
    <row r="16878" spans="2:13">
      <c r="B16878" t="s">
        <v>20</v>
      </c>
      <c r="C16878" t="s">
        <v>472</v>
      </c>
      <c r="D16878" t="s">
        <v>36</v>
      </c>
      <c r="E16878" t="s">
        <v>777</v>
      </c>
      <c r="F16878" t="s">
        <v>777</v>
      </c>
      <c r="G16878" t="s">
        <v>38</v>
      </c>
      <c r="H16878" t="s">
        <v>631</v>
      </c>
      <c r="I16878">
        <v>5</v>
      </c>
      <c r="J16878">
        <v>1</v>
      </c>
      <c r="K16878">
        <v>9327</v>
      </c>
      <c r="L16878" t="s">
        <v>471</v>
      </c>
      <c r="M16878" s="2">
        <f>+Table3[[#This Row],[CHW]]/Table3[[#This Row],[Count of Airbill Number]]</f>
        <v>5</v>
      </c>
    </row>
    <row r="16879" spans="2:13">
      <c r="B16879" t="s">
        <v>20</v>
      </c>
      <c r="C16879" t="s">
        <v>472</v>
      </c>
      <c r="D16879" t="s">
        <v>36</v>
      </c>
      <c r="E16879" t="s">
        <v>777</v>
      </c>
      <c r="F16879" t="s">
        <v>777</v>
      </c>
      <c r="G16879" t="s">
        <v>55</v>
      </c>
      <c r="H16879" t="s">
        <v>419</v>
      </c>
      <c r="I16879">
        <v>5</v>
      </c>
      <c r="J16879">
        <v>1</v>
      </c>
      <c r="K16879">
        <v>9328</v>
      </c>
      <c r="L16879" t="s">
        <v>471</v>
      </c>
      <c r="M16879" s="2">
        <f>+Table3[[#This Row],[CHW]]/Table3[[#This Row],[Count of Airbill Number]]</f>
        <v>5</v>
      </c>
    </row>
    <row r="16880" spans="2:13">
      <c r="B16880" t="s">
        <v>20</v>
      </c>
      <c r="C16880" t="s">
        <v>472</v>
      </c>
      <c r="D16880" t="s">
        <v>36</v>
      </c>
      <c r="E16880" t="s">
        <v>777</v>
      </c>
      <c r="F16880" t="s">
        <v>777</v>
      </c>
      <c r="G16880" t="s">
        <v>491</v>
      </c>
      <c r="H16880" t="s">
        <v>55</v>
      </c>
      <c r="I16880">
        <v>5</v>
      </c>
      <c r="J16880">
        <v>1</v>
      </c>
      <c r="K16880">
        <v>9329</v>
      </c>
      <c r="L16880" t="s">
        <v>471</v>
      </c>
      <c r="M16880" s="2">
        <f>+Table3[[#This Row],[CHW]]/Table3[[#This Row],[Count of Airbill Number]]</f>
        <v>5</v>
      </c>
    </row>
    <row r="16881" spans="2:13">
      <c r="B16881" t="s">
        <v>20</v>
      </c>
      <c r="C16881" t="s">
        <v>472</v>
      </c>
      <c r="D16881" t="s">
        <v>36</v>
      </c>
      <c r="E16881" t="s">
        <v>778</v>
      </c>
      <c r="F16881" t="s">
        <v>778</v>
      </c>
      <c r="G16881" t="s">
        <v>173</v>
      </c>
      <c r="H16881" t="s">
        <v>233</v>
      </c>
      <c r="I16881">
        <v>5</v>
      </c>
      <c r="J16881">
        <v>1</v>
      </c>
      <c r="K16881">
        <v>9330</v>
      </c>
      <c r="L16881" t="s">
        <v>471</v>
      </c>
      <c r="M16881" s="2">
        <f>+Table3[[#This Row],[CHW]]/Table3[[#This Row],[Count of Airbill Number]]</f>
        <v>5</v>
      </c>
    </row>
    <row r="16882" spans="2:13">
      <c r="B16882" t="s">
        <v>20</v>
      </c>
      <c r="C16882" t="s">
        <v>472</v>
      </c>
      <c r="D16882" t="s">
        <v>36</v>
      </c>
      <c r="E16882" t="s">
        <v>776</v>
      </c>
      <c r="F16882" t="s">
        <v>776</v>
      </c>
      <c r="G16882" t="s">
        <v>103</v>
      </c>
      <c r="H16882" t="s">
        <v>178</v>
      </c>
      <c r="I16882">
        <v>5</v>
      </c>
      <c r="J16882">
        <v>1</v>
      </c>
      <c r="K16882">
        <v>9331</v>
      </c>
      <c r="L16882" t="s">
        <v>471</v>
      </c>
      <c r="M16882" s="2">
        <f>+Table3[[#This Row],[CHW]]/Table3[[#This Row],[Count of Airbill Number]]</f>
        <v>5</v>
      </c>
    </row>
    <row r="16883" spans="2:13">
      <c r="B16883" t="s">
        <v>20</v>
      </c>
      <c r="C16883" t="s">
        <v>472</v>
      </c>
      <c r="D16883" t="s">
        <v>36</v>
      </c>
      <c r="E16883" t="s">
        <v>777</v>
      </c>
      <c r="F16883" t="s">
        <v>777</v>
      </c>
      <c r="G16883" t="s">
        <v>430</v>
      </c>
      <c r="H16883" t="s">
        <v>106</v>
      </c>
      <c r="I16883">
        <v>5</v>
      </c>
      <c r="J16883">
        <v>1</v>
      </c>
      <c r="K16883">
        <v>9332</v>
      </c>
      <c r="L16883" t="s">
        <v>471</v>
      </c>
      <c r="M16883" s="2">
        <f>+Table3[[#This Row],[CHW]]/Table3[[#This Row],[Count of Airbill Number]]</f>
        <v>5</v>
      </c>
    </row>
    <row r="16884" spans="2:13">
      <c r="B16884" t="s">
        <v>20</v>
      </c>
      <c r="C16884" t="s">
        <v>472</v>
      </c>
      <c r="D16884" t="s">
        <v>36</v>
      </c>
      <c r="E16884" t="s">
        <v>777</v>
      </c>
      <c r="F16884" t="s">
        <v>777</v>
      </c>
      <c r="G16884" t="s">
        <v>497</v>
      </c>
      <c r="H16884" t="s">
        <v>487</v>
      </c>
      <c r="I16884">
        <v>5</v>
      </c>
      <c r="J16884">
        <v>1</v>
      </c>
      <c r="K16884">
        <v>9333</v>
      </c>
      <c r="L16884" t="s">
        <v>471</v>
      </c>
      <c r="M16884" s="2">
        <f>+Table3[[#This Row],[CHW]]/Table3[[#This Row],[Count of Airbill Number]]</f>
        <v>5</v>
      </c>
    </row>
    <row r="16885" spans="2:13">
      <c r="B16885" t="s">
        <v>20</v>
      </c>
      <c r="C16885" t="s">
        <v>472</v>
      </c>
      <c r="D16885" t="s">
        <v>36</v>
      </c>
      <c r="E16885" t="s">
        <v>777</v>
      </c>
      <c r="F16885" t="s">
        <v>777</v>
      </c>
      <c r="G16885" t="s">
        <v>573</v>
      </c>
      <c r="H16885" t="s">
        <v>44</v>
      </c>
      <c r="I16885">
        <v>5</v>
      </c>
      <c r="J16885">
        <v>1</v>
      </c>
      <c r="K16885">
        <v>9334</v>
      </c>
      <c r="L16885" t="s">
        <v>471</v>
      </c>
      <c r="M16885" s="2">
        <f>+Table3[[#This Row],[CHW]]/Table3[[#This Row],[Count of Airbill Number]]</f>
        <v>5</v>
      </c>
    </row>
    <row r="16886" spans="2:13">
      <c r="B16886" t="s">
        <v>20</v>
      </c>
      <c r="C16886" t="s">
        <v>472</v>
      </c>
      <c r="D16886" t="s">
        <v>36</v>
      </c>
      <c r="E16886" t="s">
        <v>777</v>
      </c>
      <c r="F16886" t="s">
        <v>777</v>
      </c>
      <c r="G16886" t="s">
        <v>27</v>
      </c>
      <c r="H16886" t="s">
        <v>429</v>
      </c>
      <c r="I16886">
        <v>5</v>
      </c>
      <c r="J16886">
        <v>1</v>
      </c>
      <c r="K16886">
        <v>9335</v>
      </c>
      <c r="L16886" t="s">
        <v>471</v>
      </c>
      <c r="M16886" s="2">
        <f>+Table3[[#This Row],[CHW]]/Table3[[#This Row],[Count of Airbill Number]]</f>
        <v>5</v>
      </c>
    </row>
    <row r="16887" spans="2:13">
      <c r="B16887" t="s">
        <v>20</v>
      </c>
      <c r="C16887" t="s">
        <v>472</v>
      </c>
      <c r="D16887" t="s">
        <v>36</v>
      </c>
      <c r="E16887" t="s">
        <v>777</v>
      </c>
      <c r="F16887" t="s">
        <v>777</v>
      </c>
      <c r="G16887" t="s">
        <v>27</v>
      </c>
      <c r="H16887" t="s">
        <v>55</v>
      </c>
      <c r="I16887">
        <v>5</v>
      </c>
      <c r="J16887">
        <v>1</v>
      </c>
      <c r="K16887">
        <v>9336</v>
      </c>
      <c r="L16887" t="s">
        <v>471</v>
      </c>
      <c r="M16887" s="2">
        <f>+Table3[[#This Row],[CHW]]/Table3[[#This Row],[Count of Airbill Number]]</f>
        <v>5</v>
      </c>
    </row>
    <row r="16888" spans="2:13">
      <c r="B16888" t="s">
        <v>20</v>
      </c>
      <c r="C16888" t="s">
        <v>472</v>
      </c>
      <c r="D16888" t="s">
        <v>36</v>
      </c>
      <c r="E16888" t="s">
        <v>777</v>
      </c>
      <c r="F16888" t="s">
        <v>777</v>
      </c>
      <c r="G16888" t="s">
        <v>106</v>
      </c>
      <c r="H16888" t="s">
        <v>573</v>
      </c>
      <c r="I16888">
        <v>5</v>
      </c>
      <c r="J16888">
        <v>1</v>
      </c>
      <c r="K16888">
        <v>9337</v>
      </c>
      <c r="L16888" t="s">
        <v>471</v>
      </c>
      <c r="M16888" s="2">
        <f>+Table3[[#This Row],[CHW]]/Table3[[#This Row],[Count of Airbill Number]]</f>
        <v>5</v>
      </c>
    </row>
    <row r="16889" spans="2:13">
      <c r="B16889" t="s">
        <v>20</v>
      </c>
      <c r="C16889" t="s">
        <v>21</v>
      </c>
      <c r="D16889" t="s">
        <v>22</v>
      </c>
      <c r="E16889" t="s">
        <v>778</v>
      </c>
      <c r="F16889" t="s">
        <v>778</v>
      </c>
      <c r="G16889" t="s">
        <v>51</v>
      </c>
      <c r="H16889" t="s">
        <v>150</v>
      </c>
      <c r="I16889">
        <v>4.9000000000000004</v>
      </c>
      <c r="J16889">
        <v>3</v>
      </c>
      <c r="K16889">
        <v>9338</v>
      </c>
      <c r="L16889" t="s">
        <v>471</v>
      </c>
      <c r="M16889" s="2">
        <f>+Table3[[#This Row],[CHW]]/Table3[[#This Row],[Count of Airbill Number]]</f>
        <v>1.6333333333333335</v>
      </c>
    </row>
    <row r="16890" spans="2:13">
      <c r="B16890" t="s">
        <v>20</v>
      </c>
      <c r="C16890" t="s">
        <v>21</v>
      </c>
      <c r="D16890" t="s">
        <v>22</v>
      </c>
      <c r="E16890" t="s">
        <v>777</v>
      </c>
      <c r="F16890" t="s">
        <v>777</v>
      </c>
      <c r="G16890" t="s">
        <v>230</v>
      </c>
      <c r="H16890" t="s">
        <v>290</v>
      </c>
      <c r="I16890">
        <v>4.9000000000000004</v>
      </c>
      <c r="J16890">
        <v>5</v>
      </c>
      <c r="K16890">
        <v>9339</v>
      </c>
      <c r="L16890" t="s">
        <v>471</v>
      </c>
      <c r="M16890" s="2">
        <f>+Table3[[#This Row],[CHW]]/Table3[[#This Row],[Count of Airbill Number]]</f>
        <v>0.98000000000000009</v>
      </c>
    </row>
    <row r="16891" spans="2:13">
      <c r="B16891" t="s">
        <v>20</v>
      </c>
      <c r="C16891" t="s">
        <v>21</v>
      </c>
      <c r="D16891" t="s">
        <v>36</v>
      </c>
      <c r="E16891" t="s">
        <v>776</v>
      </c>
      <c r="F16891" t="s">
        <v>776</v>
      </c>
      <c r="G16891" t="s">
        <v>72</v>
      </c>
      <c r="H16891" t="s">
        <v>49</v>
      </c>
      <c r="I16891">
        <v>4.9000000000000004</v>
      </c>
      <c r="J16891">
        <v>4</v>
      </c>
      <c r="K16891">
        <v>9340</v>
      </c>
      <c r="L16891" t="s">
        <v>471</v>
      </c>
      <c r="M16891" s="2">
        <f>+Table3[[#This Row],[CHW]]/Table3[[#This Row],[Count of Airbill Number]]</f>
        <v>1.2250000000000001</v>
      </c>
    </row>
    <row r="16892" spans="2:13">
      <c r="B16892" t="s">
        <v>20</v>
      </c>
      <c r="C16892" t="s">
        <v>21</v>
      </c>
      <c r="D16892" t="s">
        <v>22</v>
      </c>
      <c r="E16892" t="s">
        <v>778</v>
      </c>
      <c r="F16892" t="s">
        <v>776</v>
      </c>
      <c r="G16892" t="s">
        <v>86</v>
      </c>
      <c r="H16892" t="s">
        <v>192</v>
      </c>
      <c r="I16892">
        <v>4.8</v>
      </c>
      <c r="J16892">
        <v>3</v>
      </c>
      <c r="K16892">
        <v>9341</v>
      </c>
      <c r="L16892" t="s">
        <v>471</v>
      </c>
      <c r="M16892" s="2">
        <f>+Table3[[#This Row],[CHW]]/Table3[[#This Row],[Count of Airbill Number]]</f>
        <v>1.5999999999999999</v>
      </c>
    </row>
    <row r="16893" spans="2:13">
      <c r="B16893" t="s">
        <v>20</v>
      </c>
      <c r="C16893" t="s">
        <v>21</v>
      </c>
      <c r="D16893" t="s">
        <v>22</v>
      </c>
      <c r="E16893" t="s">
        <v>776</v>
      </c>
      <c r="F16893" t="s">
        <v>778</v>
      </c>
      <c r="G16893" t="s">
        <v>37</v>
      </c>
      <c r="H16893" t="s">
        <v>62</v>
      </c>
      <c r="I16893">
        <v>4.76</v>
      </c>
      <c r="J16893">
        <v>1</v>
      </c>
      <c r="K16893">
        <v>9342</v>
      </c>
      <c r="L16893" t="s">
        <v>471</v>
      </c>
      <c r="M16893" s="2">
        <f>+Table3[[#This Row],[CHW]]/Table3[[#This Row],[Count of Airbill Number]]</f>
        <v>4.76</v>
      </c>
    </row>
    <row r="16894" spans="2:13">
      <c r="B16894" t="s">
        <v>20</v>
      </c>
      <c r="C16894" t="s">
        <v>21</v>
      </c>
      <c r="D16894" t="s">
        <v>22</v>
      </c>
      <c r="E16894" t="s">
        <v>776</v>
      </c>
      <c r="F16894" t="s">
        <v>778</v>
      </c>
      <c r="G16894" t="s">
        <v>216</v>
      </c>
      <c r="H16894" t="s">
        <v>112</v>
      </c>
      <c r="I16894">
        <v>4.6500000000000004</v>
      </c>
      <c r="J16894">
        <v>1</v>
      </c>
      <c r="K16894">
        <v>9343</v>
      </c>
      <c r="L16894" t="s">
        <v>471</v>
      </c>
      <c r="M16894" s="2">
        <f>+Table3[[#This Row],[CHW]]/Table3[[#This Row],[Count of Airbill Number]]</f>
        <v>4.6500000000000004</v>
      </c>
    </row>
    <row r="16895" spans="2:13">
      <c r="B16895" t="s">
        <v>35</v>
      </c>
      <c r="C16895" t="s">
        <v>472</v>
      </c>
      <c r="D16895" t="s">
        <v>36</v>
      </c>
      <c r="E16895" t="s">
        <v>776</v>
      </c>
      <c r="F16895" t="s">
        <v>776</v>
      </c>
      <c r="G16895" t="s">
        <v>37</v>
      </c>
      <c r="H16895" t="s">
        <v>137</v>
      </c>
      <c r="I16895">
        <v>4.5999999999999996</v>
      </c>
      <c r="J16895">
        <v>1</v>
      </c>
      <c r="K16895">
        <v>9344</v>
      </c>
      <c r="L16895" t="s">
        <v>471</v>
      </c>
      <c r="M16895" s="2">
        <f>+Table3[[#This Row],[CHW]]/Table3[[#This Row],[Count of Airbill Number]]</f>
        <v>4.5999999999999996</v>
      </c>
    </row>
    <row r="16896" spans="2:13">
      <c r="B16896" t="s">
        <v>20</v>
      </c>
      <c r="C16896" t="s">
        <v>21</v>
      </c>
      <c r="D16896" t="s">
        <v>22</v>
      </c>
      <c r="E16896" t="s">
        <v>778</v>
      </c>
      <c r="F16896" t="s">
        <v>776</v>
      </c>
      <c r="G16896" t="s">
        <v>233</v>
      </c>
      <c r="H16896" t="s">
        <v>116</v>
      </c>
      <c r="I16896">
        <v>4.5999999999999996</v>
      </c>
      <c r="J16896">
        <v>1</v>
      </c>
      <c r="K16896">
        <v>9345</v>
      </c>
      <c r="L16896" t="s">
        <v>471</v>
      </c>
      <c r="M16896" s="2">
        <f>+Table3[[#This Row],[CHW]]/Table3[[#This Row],[Count of Airbill Number]]</f>
        <v>4.5999999999999996</v>
      </c>
    </row>
    <row r="16897" spans="2:13">
      <c r="B16897" t="s">
        <v>20</v>
      </c>
      <c r="C16897" t="s">
        <v>21</v>
      </c>
      <c r="D16897" t="s">
        <v>22</v>
      </c>
      <c r="E16897" t="s">
        <v>777</v>
      </c>
      <c r="F16897" t="s">
        <v>778</v>
      </c>
      <c r="G16897" t="s">
        <v>179</v>
      </c>
      <c r="H16897" t="s">
        <v>51</v>
      </c>
      <c r="I16897">
        <v>4.5999999999999996</v>
      </c>
      <c r="J16897">
        <v>3</v>
      </c>
      <c r="K16897">
        <v>9346</v>
      </c>
      <c r="L16897" t="s">
        <v>471</v>
      </c>
      <c r="M16897" s="2">
        <f>+Table3[[#This Row],[CHW]]/Table3[[#This Row],[Count of Airbill Number]]</f>
        <v>1.5333333333333332</v>
      </c>
    </row>
    <row r="16898" spans="2:13">
      <c r="B16898" t="s">
        <v>20</v>
      </c>
      <c r="C16898" t="s">
        <v>21</v>
      </c>
      <c r="D16898" t="s">
        <v>22</v>
      </c>
      <c r="E16898" t="s">
        <v>778</v>
      </c>
      <c r="F16898" t="s">
        <v>777</v>
      </c>
      <c r="G16898" t="s">
        <v>521</v>
      </c>
      <c r="H16898" t="s">
        <v>162</v>
      </c>
      <c r="I16898">
        <v>4.5999999999999996</v>
      </c>
      <c r="J16898">
        <v>2</v>
      </c>
      <c r="K16898">
        <v>9347</v>
      </c>
      <c r="L16898" t="s">
        <v>471</v>
      </c>
      <c r="M16898" s="2">
        <f>+Table3[[#This Row],[CHW]]/Table3[[#This Row],[Count of Airbill Number]]</f>
        <v>2.2999999999999998</v>
      </c>
    </row>
    <row r="16899" spans="2:13">
      <c r="B16899" t="s">
        <v>20</v>
      </c>
      <c r="C16899" t="s">
        <v>21</v>
      </c>
      <c r="D16899" t="s">
        <v>22</v>
      </c>
      <c r="E16899" t="s">
        <v>776</v>
      </c>
      <c r="F16899" t="s">
        <v>777</v>
      </c>
      <c r="G16899" t="s">
        <v>66</v>
      </c>
      <c r="H16899" t="s">
        <v>52</v>
      </c>
      <c r="I16899">
        <v>4.58</v>
      </c>
      <c r="J16899">
        <v>4</v>
      </c>
      <c r="K16899">
        <v>9348</v>
      </c>
      <c r="L16899" t="s">
        <v>471</v>
      </c>
      <c r="M16899" s="2">
        <f>+Table3[[#This Row],[CHW]]/Table3[[#This Row],[Count of Airbill Number]]</f>
        <v>1.145</v>
      </c>
    </row>
    <row r="16900" spans="2:13">
      <c r="B16900" t="s">
        <v>20</v>
      </c>
      <c r="C16900" t="s">
        <v>21</v>
      </c>
      <c r="D16900" t="s">
        <v>22</v>
      </c>
      <c r="E16900" t="s">
        <v>777</v>
      </c>
      <c r="F16900" t="s">
        <v>778</v>
      </c>
      <c r="G16900" t="s">
        <v>290</v>
      </c>
      <c r="H16900" t="s">
        <v>613</v>
      </c>
      <c r="I16900">
        <v>4.5</v>
      </c>
      <c r="J16900">
        <v>3</v>
      </c>
      <c r="K16900">
        <v>9349</v>
      </c>
      <c r="L16900" t="s">
        <v>471</v>
      </c>
      <c r="M16900" s="2">
        <f>+Table3[[#This Row],[CHW]]/Table3[[#This Row],[Count of Airbill Number]]</f>
        <v>1.5</v>
      </c>
    </row>
    <row r="16901" spans="2:13">
      <c r="B16901" t="s">
        <v>20</v>
      </c>
      <c r="C16901" t="s">
        <v>21</v>
      </c>
      <c r="D16901" t="s">
        <v>22</v>
      </c>
      <c r="E16901" t="s">
        <v>776</v>
      </c>
      <c r="F16901" t="s">
        <v>776</v>
      </c>
      <c r="G16901" t="s">
        <v>37</v>
      </c>
      <c r="H16901" t="s">
        <v>77</v>
      </c>
      <c r="I16901">
        <v>4.5</v>
      </c>
      <c r="J16901">
        <v>4</v>
      </c>
      <c r="K16901">
        <v>9350</v>
      </c>
      <c r="L16901" t="s">
        <v>471</v>
      </c>
      <c r="M16901" s="2">
        <f>+Table3[[#This Row],[CHW]]/Table3[[#This Row],[Count of Airbill Number]]</f>
        <v>1.125</v>
      </c>
    </row>
    <row r="16902" spans="2:13">
      <c r="B16902" t="s">
        <v>20</v>
      </c>
      <c r="C16902" t="s">
        <v>21</v>
      </c>
      <c r="D16902" t="s">
        <v>22</v>
      </c>
      <c r="E16902" t="s">
        <v>778</v>
      </c>
      <c r="F16902" t="s">
        <v>777</v>
      </c>
      <c r="G16902" t="s">
        <v>86</v>
      </c>
      <c r="H16902" t="s">
        <v>489</v>
      </c>
      <c r="I16902">
        <v>4.5</v>
      </c>
      <c r="J16902">
        <v>1</v>
      </c>
      <c r="K16902">
        <v>9351</v>
      </c>
      <c r="L16902" t="s">
        <v>471</v>
      </c>
      <c r="M16902" s="2">
        <f>+Table3[[#This Row],[CHW]]/Table3[[#This Row],[Count of Airbill Number]]</f>
        <v>4.5</v>
      </c>
    </row>
    <row r="16903" spans="2:13">
      <c r="B16903" t="s">
        <v>20</v>
      </c>
      <c r="C16903" t="s">
        <v>21</v>
      </c>
      <c r="D16903" t="s">
        <v>22</v>
      </c>
      <c r="E16903" t="s">
        <v>776</v>
      </c>
      <c r="F16903" t="s">
        <v>776</v>
      </c>
      <c r="G16903" t="s">
        <v>85</v>
      </c>
      <c r="H16903" t="s">
        <v>416</v>
      </c>
      <c r="I16903">
        <v>4.5</v>
      </c>
      <c r="J16903">
        <v>1</v>
      </c>
      <c r="K16903">
        <v>9352</v>
      </c>
      <c r="L16903" t="s">
        <v>471</v>
      </c>
      <c r="M16903" s="2">
        <f>+Table3[[#This Row],[CHW]]/Table3[[#This Row],[Count of Airbill Number]]</f>
        <v>4.5</v>
      </c>
    </row>
    <row r="16904" spans="2:13">
      <c r="B16904" t="s">
        <v>20</v>
      </c>
      <c r="C16904" t="s">
        <v>21</v>
      </c>
      <c r="D16904" t="s">
        <v>22</v>
      </c>
      <c r="E16904" t="s">
        <v>776</v>
      </c>
      <c r="F16904" t="s">
        <v>776</v>
      </c>
      <c r="G16904" t="s">
        <v>37</v>
      </c>
      <c r="H16904" t="s">
        <v>85</v>
      </c>
      <c r="I16904">
        <v>4.4499999999999993</v>
      </c>
      <c r="J16904">
        <v>4</v>
      </c>
      <c r="K16904">
        <v>9353</v>
      </c>
      <c r="L16904" t="s">
        <v>471</v>
      </c>
      <c r="M16904" s="2">
        <f>+Table3[[#This Row],[CHW]]/Table3[[#This Row],[Count of Airbill Number]]</f>
        <v>1.1124999999999998</v>
      </c>
    </row>
    <row r="16905" spans="2:13">
      <c r="B16905" t="s">
        <v>20</v>
      </c>
      <c r="C16905" t="s">
        <v>21</v>
      </c>
      <c r="D16905" t="s">
        <v>22</v>
      </c>
      <c r="E16905" t="s">
        <v>776</v>
      </c>
      <c r="F16905" t="s">
        <v>778</v>
      </c>
      <c r="G16905" t="s">
        <v>566</v>
      </c>
      <c r="H16905" t="s">
        <v>153</v>
      </c>
      <c r="I16905">
        <v>4.4092399999999996</v>
      </c>
      <c r="J16905">
        <v>2</v>
      </c>
      <c r="K16905">
        <v>9354</v>
      </c>
      <c r="L16905" t="s">
        <v>471</v>
      </c>
      <c r="M16905" s="2">
        <f>+Table3[[#This Row],[CHW]]/Table3[[#This Row],[Count of Airbill Number]]</f>
        <v>2.2046199999999998</v>
      </c>
    </row>
    <row r="16906" spans="2:13">
      <c r="B16906" t="s">
        <v>20</v>
      </c>
      <c r="C16906" t="s">
        <v>21</v>
      </c>
      <c r="D16906" t="s">
        <v>22</v>
      </c>
      <c r="E16906" t="s">
        <v>778</v>
      </c>
      <c r="F16906" t="s">
        <v>778</v>
      </c>
      <c r="G16906" t="s">
        <v>310</v>
      </c>
      <c r="H16906" t="s">
        <v>113</v>
      </c>
      <c r="I16906">
        <v>4.4000000000000004</v>
      </c>
      <c r="J16906">
        <v>4</v>
      </c>
      <c r="K16906">
        <v>9355</v>
      </c>
      <c r="L16906" t="s">
        <v>471</v>
      </c>
      <c r="M16906" s="2">
        <f>+Table3[[#This Row],[CHW]]/Table3[[#This Row],[Count of Airbill Number]]</f>
        <v>1.1000000000000001</v>
      </c>
    </row>
    <row r="16907" spans="2:13">
      <c r="B16907" t="s">
        <v>20</v>
      </c>
      <c r="C16907" t="s">
        <v>21</v>
      </c>
      <c r="D16907" t="s">
        <v>36</v>
      </c>
      <c r="E16907" t="s">
        <v>776</v>
      </c>
      <c r="F16907" t="s">
        <v>776</v>
      </c>
      <c r="G16907" t="s">
        <v>192</v>
      </c>
      <c r="H16907" t="s">
        <v>85</v>
      </c>
      <c r="I16907">
        <v>4.3499999999999996</v>
      </c>
      <c r="J16907">
        <v>4</v>
      </c>
      <c r="K16907">
        <v>9356</v>
      </c>
      <c r="L16907" t="s">
        <v>471</v>
      </c>
      <c r="M16907" s="2">
        <f>+Table3[[#This Row],[CHW]]/Table3[[#This Row],[Count of Airbill Number]]</f>
        <v>1.0874999999999999</v>
      </c>
    </row>
    <row r="16908" spans="2:13">
      <c r="B16908" t="s">
        <v>20</v>
      </c>
      <c r="C16908" t="s">
        <v>21</v>
      </c>
      <c r="D16908" t="s">
        <v>36</v>
      </c>
      <c r="E16908" t="s">
        <v>776</v>
      </c>
      <c r="F16908" t="s">
        <v>777</v>
      </c>
      <c r="G16908" t="s">
        <v>85</v>
      </c>
      <c r="H16908" t="s">
        <v>44</v>
      </c>
      <c r="I16908">
        <v>4.3499999999999996</v>
      </c>
      <c r="J16908">
        <v>4</v>
      </c>
      <c r="K16908">
        <v>9357</v>
      </c>
      <c r="L16908" t="s">
        <v>471</v>
      </c>
      <c r="M16908" s="2">
        <f>+Table3[[#This Row],[CHW]]/Table3[[#This Row],[Count of Airbill Number]]</f>
        <v>1.0874999999999999</v>
      </c>
    </row>
    <row r="16909" spans="2:13">
      <c r="B16909" t="s">
        <v>20</v>
      </c>
      <c r="C16909" t="s">
        <v>472</v>
      </c>
      <c r="D16909" t="s">
        <v>22</v>
      </c>
      <c r="E16909" t="s">
        <v>777</v>
      </c>
      <c r="F16909" t="s">
        <v>776</v>
      </c>
      <c r="G16909" t="s">
        <v>179</v>
      </c>
      <c r="H16909" t="s">
        <v>85</v>
      </c>
      <c r="I16909">
        <v>4.3</v>
      </c>
      <c r="J16909">
        <v>1</v>
      </c>
      <c r="K16909">
        <v>9358</v>
      </c>
      <c r="L16909" t="s">
        <v>471</v>
      </c>
      <c r="M16909" s="2">
        <f>+Table3[[#This Row],[CHW]]/Table3[[#This Row],[Count of Airbill Number]]</f>
        <v>4.3</v>
      </c>
    </row>
    <row r="16910" spans="2:13">
      <c r="B16910" t="s">
        <v>20</v>
      </c>
      <c r="C16910" t="s">
        <v>472</v>
      </c>
      <c r="D16910" t="s">
        <v>22</v>
      </c>
      <c r="E16910" t="s">
        <v>776</v>
      </c>
      <c r="F16910" t="s">
        <v>776</v>
      </c>
      <c r="G16910" t="s">
        <v>37</v>
      </c>
      <c r="H16910" t="s">
        <v>165</v>
      </c>
      <c r="I16910">
        <v>4.3</v>
      </c>
      <c r="J16910">
        <v>1</v>
      </c>
      <c r="K16910">
        <v>9359</v>
      </c>
      <c r="L16910" t="s">
        <v>471</v>
      </c>
      <c r="M16910" s="2">
        <f>+Table3[[#This Row],[CHW]]/Table3[[#This Row],[Count of Airbill Number]]</f>
        <v>4.3</v>
      </c>
    </row>
    <row r="16911" spans="2:13">
      <c r="B16911" t="s">
        <v>20</v>
      </c>
      <c r="C16911" t="s">
        <v>472</v>
      </c>
      <c r="D16911" t="s">
        <v>22</v>
      </c>
      <c r="E16911" t="s">
        <v>776</v>
      </c>
      <c r="F16911" t="s">
        <v>776</v>
      </c>
      <c r="G16911" t="s">
        <v>37</v>
      </c>
      <c r="H16911" t="s">
        <v>98</v>
      </c>
      <c r="I16911">
        <v>4.3</v>
      </c>
      <c r="J16911">
        <v>1</v>
      </c>
      <c r="K16911">
        <v>9360</v>
      </c>
      <c r="L16911" t="s">
        <v>471</v>
      </c>
      <c r="M16911" s="2">
        <f>+Table3[[#This Row],[CHW]]/Table3[[#This Row],[Count of Airbill Number]]</f>
        <v>4.3</v>
      </c>
    </row>
    <row r="16912" spans="2:13">
      <c r="B16912" t="s">
        <v>20</v>
      </c>
      <c r="C16912" t="s">
        <v>21</v>
      </c>
      <c r="D16912" t="s">
        <v>22</v>
      </c>
      <c r="E16912" t="s">
        <v>778</v>
      </c>
      <c r="F16912" t="s">
        <v>776</v>
      </c>
      <c r="G16912" t="s">
        <v>250</v>
      </c>
      <c r="H16912" t="s">
        <v>32</v>
      </c>
      <c r="I16912">
        <v>4.2</v>
      </c>
      <c r="J16912">
        <v>1</v>
      </c>
      <c r="K16912">
        <v>9361</v>
      </c>
      <c r="L16912" t="s">
        <v>471</v>
      </c>
      <c r="M16912" s="2">
        <f>+Table3[[#This Row],[CHW]]/Table3[[#This Row],[Count of Airbill Number]]</f>
        <v>4.2</v>
      </c>
    </row>
    <row r="16913" spans="2:13">
      <c r="B16913" t="s">
        <v>20</v>
      </c>
      <c r="C16913" t="s">
        <v>21</v>
      </c>
      <c r="D16913" t="s">
        <v>22</v>
      </c>
      <c r="E16913" t="s">
        <v>777</v>
      </c>
      <c r="F16913" t="s">
        <v>778</v>
      </c>
      <c r="G16913" t="s">
        <v>52</v>
      </c>
      <c r="H16913" t="s">
        <v>51</v>
      </c>
      <c r="I16913">
        <v>4.0999999999999996</v>
      </c>
      <c r="J16913">
        <v>1</v>
      </c>
      <c r="K16913">
        <v>9362</v>
      </c>
      <c r="L16913" t="s">
        <v>471</v>
      </c>
      <c r="M16913" s="2">
        <f>+Table3[[#This Row],[CHW]]/Table3[[#This Row],[Count of Airbill Number]]</f>
        <v>4.0999999999999996</v>
      </c>
    </row>
    <row r="16914" spans="2:13">
      <c r="B16914" t="s">
        <v>20</v>
      </c>
      <c r="C16914" t="s">
        <v>21</v>
      </c>
      <c r="D16914" t="s">
        <v>22</v>
      </c>
      <c r="E16914" t="s">
        <v>777</v>
      </c>
      <c r="F16914" t="s">
        <v>778</v>
      </c>
      <c r="G16914" t="s">
        <v>29</v>
      </c>
      <c r="H16914" t="s">
        <v>267</v>
      </c>
      <c r="I16914">
        <v>4.0999999999999996</v>
      </c>
      <c r="J16914">
        <v>3</v>
      </c>
      <c r="K16914">
        <v>9363</v>
      </c>
      <c r="L16914" t="s">
        <v>471</v>
      </c>
      <c r="M16914" s="2">
        <f>+Table3[[#This Row],[CHW]]/Table3[[#This Row],[Count of Airbill Number]]</f>
        <v>1.3666666666666665</v>
      </c>
    </row>
    <row r="16915" spans="2:13">
      <c r="B16915" t="s">
        <v>20</v>
      </c>
      <c r="C16915" t="s">
        <v>21</v>
      </c>
      <c r="D16915" t="s">
        <v>22</v>
      </c>
      <c r="E16915" t="s">
        <v>776</v>
      </c>
      <c r="F16915" t="s">
        <v>778</v>
      </c>
      <c r="G16915" t="s">
        <v>85</v>
      </c>
      <c r="H16915" t="s">
        <v>250</v>
      </c>
      <c r="I16915">
        <v>4.04</v>
      </c>
      <c r="J16915">
        <v>3</v>
      </c>
      <c r="K16915">
        <v>9364</v>
      </c>
      <c r="L16915" t="s">
        <v>471</v>
      </c>
      <c r="M16915" s="2">
        <f>+Table3[[#This Row],[CHW]]/Table3[[#This Row],[Count of Airbill Number]]</f>
        <v>1.3466666666666667</v>
      </c>
    </row>
    <row r="16916" spans="2:13">
      <c r="B16916" t="s">
        <v>35</v>
      </c>
      <c r="C16916" t="s">
        <v>21</v>
      </c>
      <c r="D16916" t="s">
        <v>36</v>
      </c>
      <c r="E16916" t="s">
        <v>776</v>
      </c>
      <c r="F16916" t="s">
        <v>777</v>
      </c>
      <c r="G16916" t="s">
        <v>85</v>
      </c>
      <c r="H16916" t="s">
        <v>110</v>
      </c>
      <c r="I16916">
        <v>4</v>
      </c>
      <c r="J16916">
        <v>1</v>
      </c>
      <c r="K16916">
        <v>9365</v>
      </c>
      <c r="L16916" t="s">
        <v>471</v>
      </c>
      <c r="M16916" s="2">
        <f>+Table3[[#This Row],[CHW]]/Table3[[#This Row],[Count of Airbill Number]]</f>
        <v>4</v>
      </c>
    </row>
    <row r="16917" spans="2:13">
      <c r="B16917" t="s">
        <v>35</v>
      </c>
      <c r="C16917" t="s">
        <v>21</v>
      </c>
      <c r="D16917" t="s">
        <v>36</v>
      </c>
      <c r="E16917" t="s">
        <v>776</v>
      </c>
      <c r="F16917" t="s">
        <v>778</v>
      </c>
      <c r="G16917" t="s">
        <v>85</v>
      </c>
      <c r="H16917" t="s">
        <v>86</v>
      </c>
      <c r="I16917">
        <v>4</v>
      </c>
      <c r="J16917">
        <v>1</v>
      </c>
      <c r="K16917">
        <v>9366</v>
      </c>
      <c r="L16917" t="s">
        <v>471</v>
      </c>
      <c r="M16917" s="2">
        <f>+Table3[[#This Row],[CHW]]/Table3[[#This Row],[Count of Airbill Number]]</f>
        <v>4</v>
      </c>
    </row>
    <row r="16918" spans="2:13">
      <c r="B16918" t="s">
        <v>20</v>
      </c>
      <c r="C16918" t="s">
        <v>21</v>
      </c>
      <c r="D16918" t="s">
        <v>22</v>
      </c>
      <c r="E16918" t="s">
        <v>778</v>
      </c>
      <c r="F16918" t="s">
        <v>778</v>
      </c>
      <c r="G16918" t="s">
        <v>354</v>
      </c>
      <c r="H16918" t="s">
        <v>269</v>
      </c>
      <c r="I16918">
        <v>4</v>
      </c>
      <c r="J16918">
        <v>3</v>
      </c>
      <c r="K16918">
        <v>9367</v>
      </c>
      <c r="L16918" t="s">
        <v>471</v>
      </c>
      <c r="M16918" s="2">
        <f>+Table3[[#This Row],[CHW]]/Table3[[#This Row],[Count of Airbill Number]]</f>
        <v>1.3333333333333333</v>
      </c>
    </row>
    <row r="16919" spans="2:13">
      <c r="B16919" t="s">
        <v>20</v>
      </c>
      <c r="C16919" t="s">
        <v>21</v>
      </c>
      <c r="D16919" t="s">
        <v>22</v>
      </c>
      <c r="E16919" t="s">
        <v>778</v>
      </c>
      <c r="F16919" t="s">
        <v>778</v>
      </c>
      <c r="G16919" t="s">
        <v>113</v>
      </c>
      <c r="H16919" t="s">
        <v>261</v>
      </c>
      <c r="I16919">
        <v>4</v>
      </c>
      <c r="J16919">
        <v>1</v>
      </c>
      <c r="K16919">
        <v>9368</v>
      </c>
      <c r="L16919" t="s">
        <v>471</v>
      </c>
      <c r="M16919" s="2">
        <f>+Table3[[#This Row],[CHW]]/Table3[[#This Row],[Count of Airbill Number]]</f>
        <v>4</v>
      </c>
    </row>
    <row r="16920" spans="2:13">
      <c r="B16920" t="s">
        <v>20</v>
      </c>
      <c r="C16920" t="s">
        <v>21</v>
      </c>
      <c r="D16920" t="s">
        <v>22</v>
      </c>
      <c r="E16920" t="s">
        <v>778</v>
      </c>
      <c r="F16920" t="s">
        <v>777</v>
      </c>
      <c r="G16920" t="s">
        <v>113</v>
      </c>
      <c r="H16920" t="s">
        <v>360</v>
      </c>
      <c r="I16920">
        <v>4</v>
      </c>
      <c r="J16920">
        <v>1</v>
      </c>
      <c r="K16920">
        <v>9369</v>
      </c>
      <c r="L16920" t="s">
        <v>471</v>
      </c>
      <c r="M16920" s="2">
        <f>+Table3[[#This Row],[CHW]]/Table3[[#This Row],[Count of Airbill Number]]</f>
        <v>4</v>
      </c>
    </row>
    <row r="16921" spans="2:13">
      <c r="B16921" t="s">
        <v>20</v>
      </c>
      <c r="C16921" t="s">
        <v>21</v>
      </c>
      <c r="D16921" t="s">
        <v>22</v>
      </c>
      <c r="E16921" t="s">
        <v>778</v>
      </c>
      <c r="F16921" t="s">
        <v>778</v>
      </c>
      <c r="G16921" t="s">
        <v>233</v>
      </c>
      <c r="H16921" t="s">
        <v>173</v>
      </c>
      <c r="I16921">
        <v>4</v>
      </c>
      <c r="J16921">
        <v>2</v>
      </c>
      <c r="K16921">
        <v>9370</v>
      </c>
      <c r="L16921" t="s">
        <v>471</v>
      </c>
      <c r="M16921" s="2">
        <f>+Table3[[#This Row],[CHW]]/Table3[[#This Row],[Count of Airbill Number]]</f>
        <v>2</v>
      </c>
    </row>
    <row r="16922" spans="2:13">
      <c r="B16922" t="s">
        <v>20</v>
      </c>
      <c r="C16922" t="s">
        <v>21</v>
      </c>
      <c r="D16922" t="s">
        <v>22</v>
      </c>
      <c r="E16922" t="s">
        <v>778</v>
      </c>
      <c r="F16922" t="s">
        <v>776</v>
      </c>
      <c r="G16922" t="s">
        <v>651</v>
      </c>
      <c r="H16922" t="s">
        <v>85</v>
      </c>
      <c r="I16922">
        <v>4</v>
      </c>
      <c r="J16922">
        <v>1</v>
      </c>
      <c r="K16922">
        <v>9371</v>
      </c>
      <c r="L16922" t="s">
        <v>471</v>
      </c>
      <c r="M16922" s="2">
        <f>+Table3[[#This Row],[CHW]]/Table3[[#This Row],[Count of Airbill Number]]</f>
        <v>4</v>
      </c>
    </row>
    <row r="16923" spans="2:13">
      <c r="B16923" t="s">
        <v>20</v>
      </c>
      <c r="C16923" t="s">
        <v>21</v>
      </c>
      <c r="D16923" t="s">
        <v>22</v>
      </c>
      <c r="E16923" t="s">
        <v>778</v>
      </c>
      <c r="F16923" t="s">
        <v>778</v>
      </c>
      <c r="G16923" t="s">
        <v>261</v>
      </c>
      <c r="H16923" t="s">
        <v>155</v>
      </c>
      <c r="I16923">
        <v>4</v>
      </c>
      <c r="J16923">
        <v>3</v>
      </c>
      <c r="K16923">
        <v>9372</v>
      </c>
      <c r="L16923" t="s">
        <v>471</v>
      </c>
      <c r="M16923" s="2">
        <f>+Table3[[#This Row],[CHW]]/Table3[[#This Row],[Count of Airbill Number]]</f>
        <v>1.3333333333333333</v>
      </c>
    </row>
    <row r="16924" spans="2:13">
      <c r="B16924" t="s">
        <v>20</v>
      </c>
      <c r="C16924" t="s">
        <v>21</v>
      </c>
      <c r="D16924" t="s">
        <v>22</v>
      </c>
      <c r="E16924" t="s">
        <v>778</v>
      </c>
      <c r="F16924" t="s">
        <v>776</v>
      </c>
      <c r="G16924" t="s">
        <v>327</v>
      </c>
      <c r="H16924" t="s">
        <v>66</v>
      </c>
      <c r="I16924">
        <v>4</v>
      </c>
      <c r="J16924">
        <v>4</v>
      </c>
      <c r="K16924">
        <v>9373</v>
      </c>
      <c r="L16924" t="s">
        <v>471</v>
      </c>
      <c r="M16924" s="2">
        <f>+Table3[[#This Row],[CHW]]/Table3[[#This Row],[Count of Airbill Number]]</f>
        <v>1</v>
      </c>
    </row>
    <row r="16925" spans="2:13">
      <c r="B16925" t="s">
        <v>20</v>
      </c>
      <c r="C16925" t="s">
        <v>21</v>
      </c>
      <c r="D16925" t="s">
        <v>22</v>
      </c>
      <c r="E16925" t="s">
        <v>778</v>
      </c>
      <c r="F16925" t="s">
        <v>778</v>
      </c>
      <c r="G16925" t="s">
        <v>327</v>
      </c>
      <c r="H16925" t="s">
        <v>267</v>
      </c>
      <c r="I16925">
        <v>4</v>
      </c>
      <c r="J16925">
        <v>4</v>
      </c>
      <c r="K16925">
        <v>9374</v>
      </c>
      <c r="L16925" t="s">
        <v>471</v>
      </c>
      <c r="M16925" s="2">
        <f>+Table3[[#This Row],[CHW]]/Table3[[#This Row],[Count of Airbill Number]]</f>
        <v>1</v>
      </c>
    </row>
    <row r="16926" spans="2:13">
      <c r="B16926" t="s">
        <v>20</v>
      </c>
      <c r="C16926" t="s">
        <v>21</v>
      </c>
      <c r="D16926" t="s">
        <v>22</v>
      </c>
      <c r="E16926" t="s">
        <v>778</v>
      </c>
      <c r="F16926" t="s">
        <v>778</v>
      </c>
      <c r="G16926" t="s">
        <v>393</v>
      </c>
      <c r="H16926" t="s">
        <v>269</v>
      </c>
      <c r="I16926">
        <v>4</v>
      </c>
      <c r="J16926">
        <v>1</v>
      </c>
      <c r="K16926">
        <v>9375</v>
      </c>
      <c r="L16926" t="s">
        <v>471</v>
      </c>
      <c r="M16926" s="2">
        <f>+Table3[[#This Row],[CHW]]/Table3[[#This Row],[Count of Airbill Number]]</f>
        <v>4</v>
      </c>
    </row>
    <row r="16927" spans="2:13">
      <c r="B16927" t="s">
        <v>20</v>
      </c>
      <c r="C16927" t="s">
        <v>21</v>
      </c>
      <c r="D16927" t="s">
        <v>22</v>
      </c>
      <c r="E16927" t="s">
        <v>777</v>
      </c>
      <c r="F16927" t="s">
        <v>776</v>
      </c>
      <c r="G16927" t="s">
        <v>374</v>
      </c>
      <c r="H16927" t="s">
        <v>37</v>
      </c>
      <c r="I16927">
        <v>4</v>
      </c>
      <c r="J16927">
        <v>1</v>
      </c>
      <c r="K16927">
        <v>9376</v>
      </c>
      <c r="L16927" t="s">
        <v>471</v>
      </c>
      <c r="M16927" s="2">
        <f>+Table3[[#This Row],[CHW]]/Table3[[#This Row],[Count of Airbill Number]]</f>
        <v>4</v>
      </c>
    </row>
    <row r="16928" spans="2:13">
      <c r="B16928" t="s">
        <v>20</v>
      </c>
      <c r="C16928" t="s">
        <v>21</v>
      </c>
      <c r="D16928" t="s">
        <v>22</v>
      </c>
      <c r="E16928" t="s">
        <v>777</v>
      </c>
      <c r="F16928" t="s">
        <v>777</v>
      </c>
      <c r="G16928" t="s">
        <v>374</v>
      </c>
      <c r="H16928" t="s">
        <v>551</v>
      </c>
      <c r="I16928">
        <v>4</v>
      </c>
      <c r="J16928">
        <v>2</v>
      </c>
      <c r="K16928">
        <v>9377</v>
      </c>
      <c r="L16928" t="s">
        <v>471</v>
      </c>
      <c r="M16928" s="2">
        <f>+Table3[[#This Row],[CHW]]/Table3[[#This Row],[Count of Airbill Number]]</f>
        <v>2</v>
      </c>
    </row>
    <row r="16929" spans="2:13">
      <c r="B16929" t="s">
        <v>20</v>
      </c>
      <c r="C16929" t="s">
        <v>21</v>
      </c>
      <c r="D16929" t="s">
        <v>22</v>
      </c>
      <c r="E16929" t="s">
        <v>776</v>
      </c>
      <c r="F16929" t="s">
        <v>776</v>
      </c>
      <c r="G16929" t="s">
        <v>165</v>
      </c>
      <c r="H16929" t="s">
        <v>23</v>
      </c>
      <c r="I16929">
        <v>4</v>
      </c>
      <c r="J16929">
        <v>1</v>
      </c>
      <c r="K16929">
        <v>9378</v>
      </c>
      <c r="L16929" t="s">
        <v>471</v>
      </c>
      <c r="M16929" s="2">
        <f>+Table3[[#This Row],[CHW]]/Table3[[#This Row],[Count of Airbill Number]]</f>
        <v>4</v>
      </c>
    </row>
    <row r="16930" spans="2:13">
      <c r="B16930" t="s">
        <v>20</v>
      </c>
      <c r="C16930" t="s">
        <v>21</v>
      </c>
      <c r="D16930" t="s">
        <v>22</v>
      </c>
      <c r="E16930" t="s">
        <v>777</v>
      </c>
      <c r="F16930" t="s">
        <v>778</v>
      </c>
      <c r="G16930" t="s">
        <v>290</v>
      </c>
      <c r="H16930" t="s">
        <v>81</v>
      </c>
      <c r="I16930">
        <v>4</v>
      </c>
      <c r="J16930">
        <v>4</v>
      </c>
      <c r="K16930">
        <v>9379</v>
      </c>
      <c r="L16930" t="s">
        <v>471</v>
      </c>
      <c r="M16930" s="2">
        <f>+Table3[[#This Row],[CHW]]/Table3[[#This Row],[Count of Airbill Number]]</f>
        <v>1</v>
      </c>
    </row>
    <row r="16931" spans="2:13">
      <c r="B16931" t="s">
        <v>20</v>
      </c>
      <c r="C16931" t="s">
        <v>21</v>
      </c>
      <c r="D16931" t="s">
        <v>22</v>
      </c>
      <c r="E16931" t="s">
        <v>778</v>
      </c>
      <c r="F16931" t="s">
        <v>777</v>
      </c>
      <c r="G16931" t="s">
        <v>112</v>
      </c>
      <c r="H16931" t="s">
        <v>26</v>
      </c>
      <c r="I16931">
        <v>4</v>
      </c>
      <c r="J16931">
        <v>2</v>
      </c>
      <c r="K16931">
        <v>9380</v>
      </c>
      <c r="L16931" t="s">
        <v>471</v>
      </c>
      <c r="M16931" s="2">
        <f>+Table3[[#This Row],[CHW]]/Table3[[#This Row],[Count of Airbill Number]]</f>
        <v>2</v>
      </c>
    </row>
    <row r="16932" spans="2:13">
      <c r="B16932" t="s">
        <v>20</v>
      </c>
      <c r="C16932" t="s">
        <v>21</v>
      </c>
      <c r="D16932" t="s">
        <v>22</v>
      </c>
      <c r="E16932" t="s">
        <v>778</v>
      </c>
      <c r="F16932" t="s">
        <v>777</v>
      </c>
      <c r="G16932" t="s">
        <v>112</v>
      </c>
      <c r="H16932" t="s">
        <v>205</v>
      </c>
      <c r="I16932">
        <v>4</v>
      </c>
      <c r="J16932">
        <v>4</v>
      </c>
      <c r="K16932">
        <v>9381</v>
      </c>
      <c r="L16932" t="s">
        <v>471</v>
      </c>
      <c r="M16932" s="2">
        <f>+Table3[[#This Row],[CHW]]/Table3[[#This Row],[Count of Airbill Number]]</f>
        <v>1</v>
      </c>
    </row>
    <row r="16933" spans="2:13">
      <c r="B16933" t="s">
        <v>20</v>
      </c>
      <c r="C16933" t="s">
        <v>21</v>
      </c>
      <c r="D16933" t="s">
        <v>22</v>
      </c>
      <c r="E16933" t="s">
        <v>778</v>
      </c>
      <c r="F16933" t="s">
        <v>778</v>
      </c>
      <c r="G16933" t="s">
        <v>539</v>
      </c>
      <c r="H16933" t="s">
        <v>369</v>
      </c>
      <c r="I16933">
        <v>4</v>
      </c>
      <c r="J16933">
        <v>4</v>
      </c>
      <c r="K16933">
        <v>9382</v>
      </c>
      <c r="L16933" t="s">
        <v>471</v>
      </c>
      <c r="M16933" s="2">
        <f>+Table3[[#This Row],[CHW]]/Table3[[#This Row],[Count of Airbill Number]]</f>
        <v>1</v>
      </c>
    </row>
    <row r="16934" spans="2:13">
      <c r="B16934" t="s">
        <v>20</v>
      </c>
      <c r="C16934" t="s">
        <v>21</v>
      </c>
      <c r="D16934" t="s">
        <v>22</v>
      </c>
      <c r="E16934" t="s">
        <v>777</v>
      </c>
      <c r="F16934" t="s">
        <v>777</v>
      </c>
      <c r="G16934" t="s">
        <v>482</v>
      </c>
      <c r="H16934" t="s">
        <v>374</v>
      </c>
      <c r="I16934">
        <v>4</v>
      </c>
      <c r="J16934">
        <v>1</v>
      </c>
      <c r="K16934">
        <v>9383</v>
      </c>
      <c r="L16934" t="s">
        <v>471</v>
      </c>
      <c r="M16934" s="2">
        <f>+Table3[[#This Row],[CHW]]/Table3[[#This Row],[Count of Airbill Number]]</f>
        <v>4</v>
      </c>
    </row>
    <row r="16935" spans="2:13">
      <c r="B16935" t="s">
        <v>20</v>
      </c>
      <c r="C16935" t="s">
        <v>21</v>
      </c>
      <c r="D16935" t="s">
        <v>22</v>
      </c>
      <c r="E16935" t="s">
        <v>778</v>
      </c>
      <c r="F16935" t="s">
        <v>778</v>
      </c>
      <c r="G16935" t="s">
        <v>173</v>
      </c>
      <c r="H16935" t="s">
        <v>171</v>
      </c>
      <c r="I16935">
        <v>4</v>
      </c>
      <c r="J16935">
        <v>4</v>
      </c>
      <c r="K16935">
        <v>9384</v>
      </c>
      <c r="L16935" t="s">
        <v>471</v>
      </c>
      <c r="M16935" s="2">
        <f>+Table3[[#This Row],[CHW]]/Table3[[#This Row],[Count of Airbill Number]]</f>
        <v>1</v>
      </c>
    </row>
    <row r="16936" spans="2:13">
      <c r="B16936" t="s">
        <v>20</v>
      </c>
      <c r="C16936" t="s">
        <v>21</v>
      </c>
      <c r="D16936" t="s">
        <v>22</v>
      </c>
      <c r="E16936" t="s">
        <v>778</v>
      </c>
      <c r="F16936" t="s">
        <v>778</v>
      </c>
      <c r="G16936" t="s">
        <v>507</v>
      </c>
      <c r="H16936" t="s">
        <v>135</v>
      </c>
      <c r="I16936">
        <v>4</v>
      </c>
      <c r="J16936">
        <v>4</v>
      </c>
      <c r="K16936">
        <v>9385</v>
      </c>
      <c r="L16936" t="s">
        <v>471</v>
      </c>
      <c r="M16936" s="2">
        <f>+Table3[[#This Row],[CHW]]/Table3[[#This Row],[Count of Airbill Number]]</f>
        <v>1</v>
      </c>
    </row>
    <row r="16937" spans="2:13">
      <c r="B16937" t="s">
        <v>20</v>
      </c>
      <c r="C16937" t="s">
        <v>21</v>
      </c>
      <c r="D16937" t="s">
        <v>22</v>
      </c>
      <c r="E16937" t="s">
        <v>776</v>
      </c>
      <c r="F16937" t="s">
        <v>776</v>
      </c>
      <c r="G16937" t="s">
        <v>24</v>
      </c>
      <c r="H16937" t="s">
        <v>66</v>
      </c>
      <c r="I16937">
        <v>4</v>
      </c>
      <c r="J16937">
        <v>2</v>
      </c>
      <c r="K16937">
        <v>9386</v>
      </c>
      <c r="L16937" t="s">
        <v>471</v>
      </c>
      <c r="M16937" s="2">
        <f>+Table3[[#This Row],[CHW]]/Table3[[#This Row],[Count of Airbill Number]]</f>
        <v>2</v>
      </c>
    </row>
    <row r="16938" spans="2:13">
      <c r="B16938" t="s">
        <v>20</v>
      </c>
      <c r="C16938" t="s">
        <v>21</v>
      </c>
      <c r="D16938" t="s">
        <v>22</v>
      </c>
      <c r="E16938" t="s">
        <v>776</v>
      </c>
      <c r="F16938" t="s">
        <v>776</v>
      </c>
      <c r="G16938" t="s">
        <v>24</v>
      </c>
      <c r="H16938" t="s">
        <v>49</v>
      </c>
      <c r="I16938">
        <v>4</v>
      </c>
      <c r="J16938">
        <v>1</v>
      </c>
      <c r="K16938">
        <v>9387</v>
      </c>
      <c r="L16938" t="s">
        <v>471</v>
      </c>
      <c r="M16938" s="2">
        <f>+Table3[[#This Row],[CHW]]/Table3[[#This Row],[Count of Airbill Number]]</f>
        <v>4</v>
      </c>
    </row>
    <row r="16939" spans="2:13">
      <c r="B16939" t="s">
        <v>20</v>
      </c>
      <c r="C16939" t="s">
        <v>21</v>
      </c>
      <c r="D16939" t="s">
        <v>22</v>
      </c>
      <c r="E16939" t="s">
        <v>776</v>
      </c>
      <c r="F16939" t="s">
        <v>778</v>
      </c>
      <c r="G16939" t="s">
        <v>45</v>
      </c>
      <c r="H16939" t="s">
        <v>86</v>
      </c>
      <c r="I16939">
        <v>4</v>
      </c>
      <c r="J16939">
        <v>2</v>
      </c>
      <c r="K16939">
        <v>9388</v>
      </c>
      <c r="L16939" t="s">
        <v>471</v>
      </c>
      <c r="M16939" s="2">
        <f>+Table3[[#This Row],[CHW]]/Table3[[#This Row],[Count of Airbill Number]]</f>
        <v>2</v>
      </c>
    </row>
    <row r="16940" spans="2:13">
      <c r="B16940" t="s">
        <v>20</v>
      </c>
      <c r="C16940" t="s">
        <v>21</v>
      </c>
      <c r="D16940" t="s">
        <v>22</v>
      </c>
      <c r="E16940" t="s">
        <v>778</v>
      </c>
      <c r="F16940" t="s">
        <v>778</v>
      </c>
      <c r="G16940" t="s">
        <v>476</v>
      </c>
      <c r="H16940" t="s">
        <v>51</v>
      </c>
      <c r="I16940">
        <v>4</v>
      </c>
      <c r="J16940">
        <v>4</v>
      </c>
      <c r="K16940">
        <v>9389</v>
      </c>
      <c r="L16940" t="s">
        <v>471</v>
      </c>
      <c r="M16940" s="2">
        <f>+Table3[[#This Row],[CHW]]/Table3[[#This Row],[Count of Airbill Number]]</f>
        <v>1</v>
      </c>
    </row>
    <row r="16941" spans="2:13">
      <c r="B16941" t="s">
        <v>20</v>
      </c>
      <c r="C16941" t="s">
        <v>21</v>
      </c>
      <c r="D16941" t="s">
        <v>22</v>
      </c>
      <c r="E16941" t="s">
        <v>778</v>
      </c>
      <c r="F16941" t="s">
        <v>778</v>
      </c>
      <c r="G16941" t="s">
        <v>171</v>
      </c>
      <c r="H16941" t="s">
        <v>304</v>
      </c>
      <c r="I16941">
        <v>4</v>
      </c>
      <c r="J16941">
        <v>1</v>
      </c>
      <c r="K16941">
        <v>9390</v>
      </c>
      <c r="L16941" t="s">
        <v>471</v>
      </c>
      <c r="M16941" s="2">
        <f>+Table3[[#This Row],[CHW]]/Table3[[#This Row],[Count of Airbill Number]]</f>
        <v>4</v>
      </c>
    </row>
    <row r="16942" spans="2:13">
      <c r="B16942" t="s">
        <v>20</v>
      </c>
      <c r="C16942" t="s">
        <v>21</v>
      </c>
      <c r="D16942" t="s">
        <v>22</v>
      </c>
      <c r="E16942" t="s">
        <v>778</v>
      </c>
      <c r="F16942" t="s">
        <v>778</v>
      </c>
      <c r="G16942" t="s">
        <v>171</v>
      </c>
      <c r="H16942" t="s">
        <v>267</v>
      </c>
      <c r="I16942">
        <v>4</v>
      </c>
      <c r="J16942">
        <v>1</v>
      </c>
      <c r="K16942">
        <v>9391</v>
      </c>
      <c r="L16942" t="s">
        <v>471</v>
      </c>
      <c r="M16942" s="2">
        <f>+Table3[[#This Row],[CHW]]/Table3[[#This Row],[Count of Airbill Number]]</f>
        <v>4</v>
      </c>
    </row>
    <row r="16943" spans="2:13">
      <c r="B16943" t="s">
        <v>20</v>
      </c>
      <c r="C16943" t="s">
        <v>21</v>
      </c>
      <c r="D16943" t="s">
        <v>22</v>
      </c>
      <c r="E16943" t="s">
        <v>778</v>
      </c>
      <c r="F16943" t="s">
        <v>778</v>
      </c>
      <c r="G16943" t="s">
        <v>565</v>
      </c>
      <c r="H16943" t="s">
        <v>86</v>
      </c>
      <c r="I16943">
        <v>4</v>
      </c>
      <c r="J16943">
        <v>4</v>
      </c>
      <c r="K16943">
        <v>9392</v>
      </c>
      <c r="L16943" t="s">
        <v>471</v>
      </c>
      <c r="M16943" s="2">
        <f>+Table3[[#This Row],[CHW]]/Table3[[#This Row],[Count of Airbill Number]]</f>
        <v>1</v>
      </c>
    </row>
    <row r="16944" spans="2:13">
      <c r="B16944" t="s">
        <v>20</v>
      </c>
      <c r="C16944" t="s">
        <v>21</v>
      </c>
      <c r="D16944" t="s">
        <v>22</v>
      </c>
      <c r="E16944" t="s">
        <v>776</v>
      </c>
      <c r="F16944" t="s">
        <v>778</v>
      </c>
      <c r="G16944" t="s">
        <v>31</v>
      </c>
      <c r="H16944" t="s">
        <v>135</v>
      </c>
      <c r="I16944">
        <v>4</v>
      </c>
      <c r="J16944">
        <v>2</v>
      </c>
      <c r="K16944">
        <v>9393</v>
      </c>
      <c r="L16944" t="s">
        <v>471</v>
      </c>
      <c r="M16944" s="2">
        <f>+Table3[[#This Row],[CHW]]/Table3[[#This Row],[Count of Airbill Number]]</f>
        <v>2</v>
      </c>
    </row>
    <row r="16945" spans="2:13">
      <c r="B16945" t="s">
        <v>20</v>
      </c>
      <c r="C16945" t="s">
        <v>21</v>
      </c>
      <c r="D16945" t="s">
        <v>22</v>
      </c>
      <c r="E16945" t="s">
        <v>776</v>
      </c>
      <c r="F16945" t="s">
        <v>776</v>
      </c>
      <c r="G16945" t="s">
        <v>31</v>
      </c>
      <c r="H16945" t="s">
        <v>397</v>
      </c>
      <c r="I16945">
        <v>4</v>
      </c>
      <c r="J16945">
        <v>2</v>
      </c>
      <c r="K16945">
        <v>9394</v>
      </c>
      <c r="L16945" t="s">
        <v>471</v>
      </c>
      <c r="M16945" s="2">
        <f>+Table3[[#This Row],[CHW]]/Table3[[#This Row],[Count of Airbill Number]]</f>
        <v>2</v>
      </c>
    </row>
    <row r="16946" spans="2:13">
      <c r="B16946" t="s">
        <v>20</v>
      </c>
      <c r="C16946" t="s">
        <v>21</v>
      </c>
      <c r="D16946" t="s">
        <v>22</v>
      </c>
      <c r="E16946" t="s">
        <v>778</v>
      </c>
      <c r="F16946" t="s">
        <v>778</v>
      </c>
      <c r="G16946" t="s">
        <v>51</v>
      </c>
      <c r="H16946" t="s">
        <v>250</v>
      </c>
      <c r="I16946">
        <v>4</v>
      </c>
      <c r="J16946">
        <v>2</v>
      </c>
      <c r="K16946">
        <v>9395</v>
      </c>
      <c r="L16946" t="s">
        <v>471</v>
      </c>
      <c r="M16946" s="2">
        <f>+Table3[[#This Row],[CHW]]/Table3[[#This Row],[Count of Airbill Number]]</f>
        <v>2</v>
      </c>
    </row>
    <row r="16947" spans="2:13">
      <c r="B16947" t="s">
        <v>20</v>
      </c>
      <c r="C16947" t="s">
        <v>21</v>
      </c>
      <c r="D16947" t="s">
        <v>22</v>
      </c>
      <c r="E16947" t="s">
        <v>777</v>
      </c>
      <c r="F16947" t="s">
        <v>777</v>
      </c>
      <c r="G16947" t="s">
        <v>664</v>
      </c>
      <c r="H16947" t="s">
        <v>55</v>
      </c>
      <c r="I16947">
        <v>4</v>
      </c>
      <c r="J16947">
        <v>3</v>
      </c>
      <c r="K16947">
        <v>9396</v>
      </c>
      <c r="L16947" t="s">
        <v>471</v>
      </c>
      <c r="M16947" s="2">
        <f>+Table3[[#This Row],[CHW]]/Table3[[#This Row],[Count of Airbill Number]]</f>
        <v>1.3333333333333333</v>
      </c>
    </row>
    <row r="16948" spans="2:13">
      <c r="B16948" t="s">
        <v>20</v>
      </c>
      <c r="C16948" t="s">
        <v>21</v>
      </c>
      <c r="D16948" t="s">
        <v>22</v>
      </c>
      <c r="E16948" t="s">
        <v>778</v>
      </c>
      <c r="F16948" t="s">
        <v>778</v>
      </c>
      <c r="G16948" t="s">
        <v>269</v>
      </c>
      <c r="H16948" t="s">
        <v>560</v>
      </c>
      <c r="I16948">
        <v>4</v>
      </c>
      <c r="J16948">
        <v>1</v>
      </c>
      <c r="K16948">
        <v>9397</v>
      </c>
      <c r="L16948" t="s">
        <v>471</v>
      </c>
      <c r="M16948" s="2">
        <f>+Table3[[#This Row],[CHW]]/Table3[[#This Row],[Count of Airbill Number]]</f>
        <v>4</v>
      </c>
    </row>
    <row r="16949" spans="2:13">
      <c r="B16949" t="s">
        <v>20</v>
      </c>
      <c r="C16949" t="s">
        <v>21</v>
      </c>
      <c r="D16949" t="s">
        <v>22</v>
      </c>
      <c r="E16949" t="s">
        <v>778</v>
      </c>
      <c r="F16949" t="s">
        <v>778</v>
      </c>
      <c r="G16949" t="s">
        <v>269</v>
      </c>
      <c r="H16949" t="s">
        <v>150</v>
      </c>
      <c r="I16949">
        <v>4</v>
      </c>
      <c r="J16949">
        <v>4</v>
      </c>
      <c r="K16949">
        <v>9398</v>
      </c>
      <c r="L16949" t="s">
        <v>471</v>
      </c>
      <c r="M16949" s="2">
        <f>+Table3[[#This Row],[CHW]]/Table3[[#This Row],[Count of Airbill Number]]</f>
        <v>1</v>
      </c>
    </row>
    <row r="16950" spans="2:13">
      <c r="B16950" t="s">
        <v>20</v>
      </c>
      <c r="C16950" t="s">
        <v>21</v>
      </c>
      <c r="D16950" t="s">
        <v>22</v>
      </c>
      <c r="E16950" t="s">
        <v>778</v>
      </c>
      <c r="F16950" t="s">
        <v>778</v>
      </c>
      <c r="G16950" t="s">
        <v>269</v>
      </c>
      <c r="H16950" t="s">
        <v>90</v>
      </c>
      <c r="I16950">
        <v>4</v>
      </c>
      <c r="J16950">
        <v>3</v>
      </c>
      <c r="K16950">
        <v>9399</v>
      </c>
      <c r="L16950" t="s">
        <v>471</v>
      </c>
      <c r="M16950" s="2">
        <f>+Table3[[#This Row],[CHW]]/Table3[[#This Row],[Count of Airbill Number]]</f>
        <v>1.3333333333333333</v>
      </c>
    </row>
    <row r="16951" spans="2:13">
      <c r="B16951" t="s">
        <v>20</v>
      </c>
      <c r="C16951" t="s">
        <v>21</v>
      </c>
      <c r="D16951" t="s">
        <v>22</v>
      </c>
      <c r="E16951" t="s">
        <v>778</v>
      </c>
      <c r="F16951" t="s">
        <v>778</v>
      </c>
      <c r="G16951" t="s">
        <v>269</v>
      </c>
      <c r="H16951" t="s">
        <v>498</v>
      </c>
      <c r="I16951">
        <v>4</v>
      </c>
      <c r="J16951">
        <v>1</v>
      </c>
      <c r="K16951">
        <v>9400</v>
      </c>
      <c r="L16951" t="s">
        <v>471</v>
      </c>
      <c r="M16951" s="2">
        <f>+Table3[[#This Row],[CHW]]/Table3[[#This Row],[Count of Airbill Number]]</f>
        <v>4</v>
      </c>
    </row>
    <row r="16952" spans="2:13">
      <c r="B16952" t="s">
        <v>20</v>
      </c>
      <c r="C16952" t="s">
        <v>21</v>
      </c>
      <c r="D16952" t="s">
        <v>22</v>
      </c>
      <c r="E16952" t="s">
        <v>778</v>
      </c>
      <c r="F16952" t="s">
        <v>778</v>
      </c>
      <c r="G16952" t="s">
        <v>161</v>
      </c>
      <c r="H16952" t="s">
        <v>51</v>
      </c>
      <c r="I16952">
        <v>4</v>
      </c>
      <c r="J16952">
        <v>2</v>
      </c>
      <c r="K16952">
        <v>9401</v>
      </c>
      <c r="L16952" t="s">
        <v>471</v>
      </c>
      <c r="M16952" s="2">
        <f>+Table3[[#This Row],[CHW]]/Table3[[#This Row],[Count of Airbill Number]]</f>
        <v>2</v>
      </c>
    </row>
    <row r="16953" spans="2:13">
      <c r="B16953" t="s">
        <v>20</v>
      </c>
      <c r="C16953" t="s">
        <v>21</v>
      </c>
      <c r="D16953" t="s">
        <v>22</v>
      </c>
      <c r="E16953" t="s">
        <v>778</v>
      </c>
      <c r="F16953" t="s">
        <v>778</v>
      </c>
      <c r="G16953" t="s">
        <v>161</v>
      </c>
      <c r="H16953" t="s">
        <v>86</v>
      </c>
      <c r="I16953">
        <v>4</v>
      </c>
      <c r="J16953">
        <v>2</v>
      </c>
      <c r="K16953">
        <v>9402</v>
      </c>
      <c r="L16953" t="s">
        <v>471</v>
      </c>
      <c r="M16953" s="2">
        <f>+Table3[[#This Row],[CHW]]/Table3[[#This Row],[Count of Airbill Number]]</f>
        <v>2</v>
      </c>
    </row>
    <row r="16954" spans="2:13">
      <c r="B16954" t="s">
        <v>20</v>
      </c>
      <c r="C16954" t="s">
        <v>21</v>
      </c>
      <c r="D16954" t="s">
        <v>22</v>
      </c>
      <c r="E16954" t="s">
        <v>777</v>
      </c>
      <c r="F16954" t="s">
        <v>778</v>
      </c>
      <c r="G16954" t="s">
        <v>97</v>
      </c>
      <c r="H16954" t="s">
        <v>99</v>
      </c>
      <c r="I16954">
        <v>4</v>
      </c>
      <c r="J16954">
        <v>4</v>
      </c>
      <c r="K16954">
        <v>9403</v>
      </c>
      <c r="L16954" t="s">
        <v>471</v>
      </c>
      <c r="M16954" s="2">
        <f>+Table3[[#This Row],[CHW]]/Table3[[#This Row],[Count of Airbill Number]]</f>
        <v>1</v>
      </c>
    </row>
    <row r="16955" spans="2:13">
      <c r="B16955" t="s">
        <v>20</v>
      </c>
      <c r="C16955" t="s">
        <v>21</v>
      </c>
      <c r="D16955" t="s">
        <v>22</v>
      </c>
      <c r="E16955" t="s">
        <v>776</v>
      </c>
      <c r="F16955" t="s">
        <v>776</v>
      </c>
      <c r="G16955" t="s">
        <v>103</v>
      </c>
      <c r="H16955" t="s">
        <v>49</v>
      </c>
      <c r="I16955">
        <v>4</v>
      </c>
      <c r="J16955">
        <v>1</v>
      </c>
      <c r="K16955">
        <v>9404</v>
      </c>
      <c r="L16955" t="s">
        <v>471</v>
      </c>
      <c r="M16955" s="2">
        <f>+Table3[[#This Row],[CHW]]/Table3[[#This Row],[Count of Airbill Number]]</f>
        <v>4</v>
      </c>
    </row>
    <row r="16956" spans="2:13">
      <c r="B16956" t="s">
        <v>20</v>
      </c>
      <c r="C16956" t="s">
        <v>21</v>
      </c>
      <c r="D16956" t="s">
        <v>22</v>
      </c>
      <c r="E16956" t="s">
        <v>778</v>
      </c>
      <c r="F16956" t="s">
        <v>778</v>
      </c>
      <c r="G16956" t="s">
        <v>81</v>
      </c>
      <c r="H16956" t="s">
        <v>402</v>
      </c>
      <c r="I16956">
        <v>4</v>
      </c>
      <c r="J16956">
        <v>2</v>
      </c>
      <c r="K16956">
        <v>9405</v>
      </c>
      <c r="L16956" t="s">
        <v>471</v>
      </c>
      <c r="M16956" s="2">
        <f>+Table3[[#This Row],[CHW]]/Table3[[#This Row],[Count of Airbill Number]]</f>
        <v>2</v>
      </c>
    </row>
    <row r="16957" spans="2:13">
      <c r="B16957" t="s">
        <v>20</v>
      </c>
      <c r="C16957" t="s">
        <v>21</v>
      </c>
      <c r="D16957" t="s">
        <v>22</v>
      </c>
      <c r="E16957" t="s">
        <v>776</v>
      </c>
      <c r="F16957" t="s">
        <v>778</v>
      </c>
      <c r="G16957" t="s">
        <v>131</v>
      </c>
      <c r="H16957" t="s">
        <v>51</v>
      </c>
      <c r="I16957">
        <v>4</v>
      </c>
      <c r="J16957">
        <v>1</v>
      </c>
      <c r="K16957">
        <v>9406</v>
      </c>
      <c r="L16957" t="s">
        <v>471</v>
      </c>
      <c r="M16957" s="2">
        <f>+Table3[[#This Row],[CHW]]/Table3[[#This Row],[Count of Airbill Number]]</f>
        <v>4</v>
      </c>
    </row>
    <row r="16958" spans="2:13">
      <c r="B16958" t="s">
        <v>20</v>
      </c>
      <c r="C16958" t="s">
        <v>21</v>
      </c>
      <c r="D16958" t="s">
        <v>22</v>
      </c>
      <c r="E16958" t="s">
        <v>776</v>
      </c>
      <c r="F16958" t="s">
        <v>778</v>
      </c>
      <c r="G16958" t="s">
        <v>66</v>
      </c>
      <c r="H16958" t="s">
        <v>210</v>
      </c>
      <c r="I16958">
        <v>4</v>
      </c>
      <c r="J16958">
        <v>3</v>
      </c>
      <c r="K16958">
        <v>9407</v>
      </c>
      <c r="L16958" t="s">
        <v>471</v>
      </c>
      <c r="M16958" s="2">
        <f>+Table3[[#This Row],[CHW]]/Table3[[#This Row],[Count of Airbill Number]]</f>
        <v>1.3333333333333333</v>
      </c>
    </row>
    <row r="16959" spans="2:13">
      <c r="B16959" t="s">
        <v>20</v>
      </c>
      <c r="C16959" t="s">
        <v>21</v>
      </c>
      <c r="D16959" t="s">
        <v>22</v>
      </c>
      <c r="E16959" t="s">
        <v>776</v>
      </c>
      <c r="F16959" t="s">
        <v>776</v>
      </c>
      <c r="G16959" t="s">
        <v>66</v>
      </c>
      <c r="H16959" t="s">
        <v>454</v>
      </c>
      <c r="I16959">
        <v>4</v>
      </c>
      <c r="J16959">
        <v>2</v>
      </c>
      <c r="K16959">
        <v>9408</v>
      </c>
      <c r="L16959" t="s">
        <v>471</v>
      </c>
      <c r="M16959" s="2">
        <f>+Table3[[#This Row],[CHW]]/Table3[[#This Row],[Count of Airbill Number]]</f>
        <v>2</v>
      </c>
    </row>
    <row r="16960" spans="2:13">
      <c r="B16960" t="s">
        <v>20</v>
      </c>
      <c r="C16960" t="s">
        <v>21</v>
      </c>
      <c r="D16960" t="s">
        <v>22</v>
      </c>
      <c r="E16960" t="s">
        <v>778</v>
      </c>
      <c r="F16960" t="s">
        <v>778</v>
      </c>
      <c r="G16960" t="s">
        <v>561</v>
      </c>
      <c r="H16960" t="s">
        <v>86</v>
      </c>
      <c r="I16960">
        <v>4</v>
      </c>
      <c r="J16960">
        <v>3</v>
      </c>
      <c r="K16960">
        <v>9409</v>
      </c>
      <c r="L16960" t="s">
        <v>471</v>
      </c>
      <c r="M16960" s="2">
        <f>+Table3[[#This Row],[CHW]]/Table3[[#This Row],[Count of Airbill Number]]</f>
        <v>1.3333333333333333</v>
      </c>
    </row>
    <row r="16961" spans="2:13">
      <c r="B16961" t="s">
        <v>20</v>
      </c>
      <c r="C16961" t="s">
        <v>21</v>
      </c>
      <c r="D16961" t="s">
        <v>22</v>
      </c>
      <c r="E16961" t="s">
        <v>776</v>
      </c>
      <c r="F16961" t="s">
        <v>776</v>
      </c>
      <c r="G16961" t="s">
        <v>37</v>
      </c>
      <c r="H16961" t="s">
        <v>454</v>
      </c>
      <c r="I16961">
        <v>4</v>
      </c>
      <c r="J16961">
        <v>4</v>
      </c>
      <c r="K16961">
        <v>9410</v>
      </c>
      <c r="L16961" t="s">
        <v>471</v>
      </c>
      <c r="M16961" s="2">
        <f>+Table3[[#This Row],[CHW]]/Table3[[#This Row],[Count of Airbill Number]]</f>
        <v>1</v>
      </c>
    </row>
    <row r="16962" spans="2:13">
      <c r="B16962" t="s">
        <v>20</v>
      </c>
      <c r="C16962" t="s">
        <v>21</v>
      </c>
      <c r="D16962" t="s">
        <v>22</v>
      </c>
      <c r="E16962" t="s">
        <v>778</v>
      </c>
      <c r="F16962" t="s">
        <v>778</v>
      </c>
      <c r="G16962" t="s">
        <v>358</v>
      </c>
      <c r="H16962" t="s">
        <v>155</v>
      </c>
      <c r="I16962">
        <v>4</v>
      </c>
      <c r="J16962">
        <v>4</v>
      </c>
      <c r="K16962">
        <v>9411</v>
      </c>
      <c r="L16962" t="s">
        <v>471</v>
      </c>
      <c r="M16962" s="2">
        <f>+Table3[[#This Row],[CHW]]/Table3[[#This Row],[Count of Airbill Number]]</f>
        <v>1</v>
      </c>
    </row>
    <row r="16963" spans="2:13">
      <c r="B16963" t="s">
        <v>20</v>
      </c>
      <c r="C16963" t="s">
        <v>21</v>
      </c>
      <c r="D16963" t="s">
        <v>22</v>
      </c>
      <c r="E16963" t="s">
        <v>778</v>
      </c>
      <c r="F16963" t="s">
        <v>778</v>
      </c>
      <c r="G16963" t="s">
        <v>358</v>
      </c>
      <c r="H16963" t="s">
        <v>433</v>
      </c>
      <c r="I16963">
        <v>4</v>
      </c>
      <c r="J16963">
        <v>4</v>
      </c>
      <c r="K16963">
        <v>9412</v>
      </c>
      <c r="L16963" t="s">
        <v>471</v>
      </c>
      <c r="M16963" s="2">
        <f>+Table3[[#This Row],[CHW]]/Table3[[#This Row],[Count of Airbill Number]]</f>
        <v>1</v>
      </c>
    </row>
    <row r="16964" spans="2:13">
      <c r="B16964" t="s">
        <v>20</v>
      </c>
      <c r="C16964" t="s">
        <v>21</v>
      </c>
      <c r="D16964" t="s">
        <v>22</v>
      </c>
      <c r="E16964" t="s">
        <v>778</v>
      </c>
      <c r="F16964" t="s">
        <v>776</v>
      </c>
      <c r="G16964" t="s">
        <v>90</v>
      </c>
      <c r="H16964" t="s">
        <v>85</v>
      </c>
      <c r="I16964">
        <v>4</v>
      </c>
      <c r="J16964">
        <v>4</v>
      </c>
      <c r="K16964">
        <v>9413</v>
      </c>
      <c r="L16964" t="s">
        <v>471</v>
      </c>
      <c r="M16964" s="2">
        <f>+Table3[[#This Row],[CHW]]/Table3[[#This Row],[Count of Airbill Number]]</f>
        <v>1</v>
      </c>
    </row>
    <row r="16965" spans="2:13">
      <c r="B16965" t="s">
        <v>20</v>
      </c>
      <c r="C16965" t="s">
        <v>21</v>
      </c>
      <c r="D16965" t="s">
        <v>22</v>
      </c>
      <c r="E16965" t="s">
        <v>776</v>
      </c>
      <c r="F16965" t="s">
        <v>776</v>
      </c>
      <c r="G16965" t="s">
        <v>100</v>
      </c>
      <c r="H16965" t="s">
        <v>69</v>
      </c>
      <c r="I16965">
        <v>4</v>
      </c>
      <c r="J16965">
        <v>2</v>
      </c>
      <c r="K16965">
        <v>9414</v>
      </c>
      <c r="L16965" t="s">
        <v>471</v>
      </c>
      <c r="M16965" s="2">
        <f>+Table3[[#This Row],[CHW]]/Table3[[#This Row],[Count of Airbill Number]]</f>
        <v>2</v>
      </c>
    </row>
    <row r="16966" spans="2:13">
      <c r="B16966" t="s">
        <v>20</v>
      </c>
      <c r="C16966" t="s">
        <v>21</v>
      </c>
      <c r="D16966" t="s">
        <v>22</v>
      </c>
      <c r="E16966" t="s">
        <v>777</v>
      </c>
      <c r="F16966" t="s">
        <v>777</v>
      </c>
      <c r="G16966" t="s">
        <v>44</v>
      </c>
      <c r="H16966" t="s">
        <v>556</v>
      </c>
      <c r="I16966">
        <v>4</v>
      </c>
      <c r="J16966">
        <v>3</v>
      </c>
      <c r="K16966">
        <v>9415</v>
      </c>
      <c r="L16966" t="s">
        <v>471</v>
      </c>
      <c r="M16966" s="2">
        <f>+Table3[[#This Row],[CHW]]/Table3[[#This Row],[Count of Airbill Number]]</f>
        <v>1.3333333333333333</v>
      </c>
    </row>
    <row r="16967" spans="2:13">
      <c r="B16967" t="s">
        <v>20</v>
      </c>
      <c r="C16967" t="s">
        <v>21</v>
      </c>
      <c r="D16967" t="s">
        <v>22</v>
      </c>
      <c r="E16967" t="s">
        <v>777</v>
      </c>
      <c r="F16967" t="s">
        <v>777</v>
      </c>
      <c r="G16967" t="s">
        <v>44</v>
      </c>
      <c r="H16967" t="s">
        <v>537</v>
      </c>
      <c r="I16967">
        <v>4</v>
      </c>
      <c r="J16967">
        <v>1</v>
      </c>
      <c r="K16967">
        <v>9416</v>
      </c>
      <c r="L16967" t="s">
        <v>471</v>
      </c>
      <c r="M16967" s="2">
        <f>+Table3[[#This Row],[CHW]]/Table3[[#This Row],[Count of Airbill Number]]</f>
        <v>4</v>
      </c>
    </row>
    <row r="16968" spans="2:13">
      <c r="B16968" t="s">
        <v>20</v>
      </c>
      <c r="C16968" t="s">
        <v>21</v>
      </c>
      <c r="D16968" t="s">
        <v>22</v>
      </c>
      <c r="E16968" t="s">
        <v>776</v>
      </c>
      <c r="F16968" t="s">
        <v>776</v>
      </c>
      <c r="G16968" t="s">
        <v>85</v>
      </c>
      <c r="H16968" t="s">
        <v>43</v>
      </c>
      <c r="I16968">
        <v>4</v>
      </c>
      <c r="J16968">
        <v>1</v>
      </c>
      <c r="K16968">
        <v>9417</v>
      </c>
      <c r="L16968" t="s">
        <v>471</v>
      </c>
      <c r="M16968" s="2">
        <f>+Table3[[#This Row],[CHW]]/Table3[[#This Row],[Count of Airbill Number]]</f>
        <v>4</v>
      </c>
    </row>
    <row r="16969" spans="2:13">
      <c r="B16969" t="s">
        <v>20</v>
      </c>
      <c r="C16969" t="s">
        <v>21</v>
      </c>
      <c r="D16969" t="s">
        <v>22</v>
      </c>
      <c r="E16969" t="s">
        <v>778</v>
      </c>
      <c r="F16969" t="s">
        <v>778</v>
      </c>
      <c r="G16969" t="s">
        <v>248</v>
      </c>
      <c r="H16969" t="s">
        <v>51</v>
      </c>
      <c r="I16969">
        <v>4</v>
      </c>
      <c r="J16969">
        <v>1</v>
      </c>
      <c r="K16969">
        <v>9418</v>
      </c>
      <c r="L16969" t="s">
        <v>471</v>
      </c>
      <c r="M16969" s="2">
        <f>+Table3[[#This Row],[CHW]]/Table3[[#This Row],[Count of Airbill Number]]</f>
        <v>4</v>
      </c>
    </row>
    <row r="16970" spans="2:13">
      <c r="B16970" t="s">
        <v>20</v>
      </c>
      <c r="C16970" t="s">
        <v>21</v>
      </c>
      <c r="D16970" t="s">
        <v>22</v>
      </c>
      <c r="E16970" t="s">
        <v>776</v>
      </c>
      <c r="F16970" t="s">
        <v>776</v>
      </c>
      <c r="G16970" t="s">
        <v>32</v>
      </c>
      <c r="H16970" t="s">
        <v>500</v>
      </c>
      <c r="I16970">
        <v>4</v>
      </c>
      <c r="J16970">
        <v>4</v>
      </c>
      <c r="K16970">
        <v>9419</v>
      </c>
      <c r="L16970" t="s">
        <v>471</v>
      </c>
      <c r="M16970" s="2">
        <f>+Table3[[#This Row],[CHW]]/Table3[[#This Row],[Count of Airbill Number]]</f>
        <v>1</v>
      </c>
    </row>
    <row r="16971" spans="2:13">
      <c r="B16971" t="s">
        <v>20</v>
      </c>
      <c r="C16971" t="s">
        <v>21</v>
      </c>
      <c r="D16971" t="s">
        <v>22</v>
      </c>
      <c r="E16971" t="s">
        <v>776</v>
      </c>
      <c r="F16971" t="s">
        <v>776</v>
      </c>
      <c r="G16971" t="s">
        <v>32</v>
      </c>
      <c r="H16971" t="s">
        <v>137</v>
      </c>
      <c r="I16971">
        <v>4</v>
      </c>
      <c r="J16971">
        <v>3</v>
      </c>
      <c r="K16971">
        <v>9420</v>
      </c>
      <c r="L16971" t="s">
        <v>471</v>
      </c>
      <c r="M16971" s="2">
        <f>+Table3[[#This Row],[CHW]]/Table3[[#This Row],[Count of Airbill Number]]</f>
        <v>1.3333333333333333</v>
      </c>
    </row>
    <row r="16972" spans="2:13">
      <c r="B16972" t="s">
        <v>20</v>
      </c>
      <c r="C16972" t="s">
        <v>21</v>
      </c>
      <c r="D16972" t="s">
        <v>22</v>
      </c>
      <c r="E16972" t="s">
        <v>776</v>
      </c>
      <c r="F16972" t="s">
        <v>778</v>
      </c>
      <c r="G16972" t="s">
        <v>32</v>
      </c>
      <c r="H16972" t="s">
        <v>297</v>
      </c>
      <c r="I16972">
        <v>4</v>
      </c>
      <c r="J16972">
        <v>2</v>
      </c>
      <c r="K16972">
        <v>9421</v>
      </c>
      <c r="L16972" t="s">
        <v>471</v>
      </c>
      <c r="M16972" s="2">
        <f>+Table3[[#This Row],[CHW]]/Table3[[#This Row],[Count of Airbill Number]]</f>
        <v>2</v>
      </c>
    </row>
    <row r="16973" spans="2:13">
      <c r="B16973" t="s">
        <v>20</v>
      </c>
      <c r="C16973" t="s">
        <v>21</v>
      </c>
      <c r="D16973" t="s">
        <v>22</v>
      </c>
      <c r="E16973" t="s">
        <v>776</v>
      </c>
      <c r="F16973" t="s">
        <v>776</v>
      </c>
      <c r="G16973" t="s">
        <v>32</v>
      </c>
      <c r="H16973" t="s">
        <v>187</v>
      </c>
      <c r="I16973">
        <v>4</v>
      </c>
      <c r="J16973">
        <v>4</v>
      </c>
      <c r="K16973">
        <v>9422</v>
      </c>
      <c r="L16973" t="s">
        <v>471</v>
      </c>
      <c r="M16973" s="2">
        <f>+Table3[[#This Row],[CHW]]/Table3[[#This Row],[Count of Airbill Number]]</f>
        <v>1</v>
      </c>
    </row>
    <row r="16974" spans="2:13">
      <c r="B16974" t="s">
        <v>20</v>
      </c>
      <c r="C16974" t="s">
        <v>21</v>
      </c>
      <c r="D16974" t="s">
        <v>22</v>
      </c>
      <c r="E16974" t="s">
        <v>776</v>
      </c>
      <c r="F16974" t="s">
        <v>776</v>
      </c>
      <c r="G16974" t="s">
        <v>152</v>
      </c>
      <c r="H16974" t="s">
        <v>37</v>
      </c>
      <c r="I16974">
        <v>4</v>
      </c>
      <c r="J16974">
        <v>1</v>
      </c>
      <c r="K16974">
        <v>9423</v>
      </c>
      <c r="L16974" t="s">
        <v>471</v>
      </c>
      <c r="M16974" s="2">
        <f>+Table3[[#This Row],[CHW]]/Table3[[#This Row],[Count of Airbill Number]]</f>
        <v>4</v>
      </c>
    </row>
    <row r="16975" spans="2:13">
      <c r="B16975" t="s">
        <v>20</v>
      </c>
      <c r="C16975" t="s">
        <v>21</v>
      </c>
      <c r="D16975" t="s">
        <v>22</v>
      </c>
      <c r="E16975" t="s">
        <v>776</v>
      </c>
      <c r="F16975" t="s">
        <v>776</v>
      </c>
      <c r="G16975" t="s">
        <v>49</v>
      </c>
      <c r="H16975" t="s">
        <v>39</v>
      </c>
      <c r="I16975">
        <v>4</v>
      </c>
      <c r="J16975">
        <v>1</v>
      </c>
      <c r="K16975">
        <v>9424</v>
      </c>
      <c r="L16975" t="s">
        <v>471</v>
      </c>
      <c r="M16975" s="2">
        <f>+Table3[[#This Row],[CHW]]/Table3[[#This Row],[Count of Airbill Number]]</f>
        <v>4</v>
      </c>
    </row>
    <row r="16976" spans="2:13">
      <c r="B16976" t="s">
        <v>20</v>
      </c>
      <c r="C16976" t="s">
        <v>21</v>
      </c>
      <c r="D16976" t="s">
        <v>22</v>
      </c>
      <c r="E16976" t="s">
        <v>777</v>
      </c>
      <c r="F16976" t="s">
        <v>778</v>
      </c>
      <c r="G16976" t="s">
        <v>27</v>
      </c>
      <c r="H16976" t="s">
        <v>498</v>
      </c>
      <c r="I16976">
        <v>4</v>
      </c>
      <c r="J16976">
        <v>1</v>
      </c>
      <c r="K16976">
        <v>9425</v>
      </c>
      <c r="L16976" t="s">
        <v>471</v>
      </c>
      <c r="M16976" s="2">
        <f>+Table3[[#This Row],[CHW]]/Table3[[#This Row],[Count of Airbill Number]]</f>
        <v>4</v>
      </c>
    </row>
    <row r="16977" spans="2:13">
      <c r="B16977" t="s">
        <v>20</v>
      </c>
      <c r="C16977" t="s">
        <v>21</v>
      </c>
      <c r="D16977" t="s">
        <v>22</v>
      </c>
      <c r="E16977" t="s">
        <v>777</v>
      </c>
      <c r="F16977" t="s">
        <v>778</v>
      </c>
      <c r="G16977" t="s">
        <v>106</v>
      </c>
      <c r="H16977" t="s">
        <v>112</v>
      </c>
      <c r="I16977">
        <v>4</v>
      </c>
      <c r="J16977">
        <v>2</v>
      </c>
      <c r="K16977">
        <v>9426</v>
      </c>
      <c r="L16977" t="s">
        <v>471</v>
      </c>
      <c r="M16977" s="2">
        <f>+Table3[[#This Row],[CHW]]/Table3[[#This Row],[Count of Airbill Number]]</f>
        <v>2</v>
      </c>
    </row>
    <row r="16978" spans="2:13">
      <c r="B16978" t="s">
        <v>20</v>
      </c>
      <c r="C16978" t="s">
        <v>21</v>
      </c>
      <c r="D16978" t="s">
        <v>22</v>
      </c>
      <c r="E16978" t="s">
        <v>778</v>
      </c>
      <c r="F16978" t="s">
        <v>778</v>
      </c>
      <c r="G16978" t="s">
        <v>693</v>
      </c>
      <c r="H16978" t="s">
        <v>580</v>
      </c>
      <c r="I16978">
        <v>4</v>
      </c>
      <c r="J16978">
        <v>1</v>
      </c>
      <c r="K16978">
        <v>9427</v>
      </c>
      <c r="L16978" t="s">
        <v>471</v>
      </c>
      <c r="M16978" s="2">
        <f>+Table3[[#This Row],[CHW]]/Table3[[#This Row],[Count of Airbill Number]]</f>
        <v>4</v>
      </c>
    </row>
    <row r="16979" spans="2:13">
      <c r="B16979" t="s">
        <v>20</v>
      </c>
      <c r="C16979" t="s">
        <v>21</v>
      </c>
      <c r="D16979" t="s">
        <v>22</v>
      </c>
      <c r="E16979" t="s">
        <v>777</v>
      </c>
      <c r="F16979" t="s">
        <v>778</v>
      </c>
      <c r="G16979" t="s">
        <v>29</v>
      </c>
      <c r="H16979" t="s">
        <v>210</v>
      </c>
      <c r="I16979">
        <v>4</v>
      </c>
      <c r="J16979">
        <v>1</v>
      </c>
      <c r="K16979">
        <v>9428</v>
      </c>
      <c r="L16979" t="s">
        <v>471</v>
      </c>
      <c r="M16979" s="2">
        <f>+Table3[[#This Row],[CHW]]/Table3[[#This Row],[Count of Airbill Number]]</f>
        <v>4</v>
      </c>
    </row>
    <row r="16980" spans="2:13">
      <c r="B16980" t="s">
        <v>20</v>
      </c>
      <c r="C16980" t="s">
        <v>21</v>
      </c>
      <c r="D16980" t="s">
        <v>22</v>
      </c>
      <c r="E16980" t="s">
        <v>776</v>
      </c>
      <c r="F16980" t="s">
        <v>778</v>
      </c>
      <c r="G16980" t="s">
        <v>312</v>
      </c>
      <c r="H16980" t="s">
        <v>81</v>
      </c>
      <c r="I16980">
        <v>4</v>
      </c>
      <c r="J16980">
        <v>1</v>
      </c>
      <c r="K16980">
        <v>9429</v>
      </c>
      <c r="L16980" t="s">
        <v>471</v>
      </c>
      <c r="M16980" s="2">
        <f>+Table3[[#This Row],[CHW]]/Table3[[#This Row],[Count of Airbill Number]]</f>
        <v>4</v>
      </c>
    </row>
    <row r="16981" spans="2:13">
      <c r="B16981" t="s">
        <v>20</v>
      </c>
      <c r="C16981" t="s">
        <v>21</v>
      </c>
      <c r="D16981" t="s">
        <v>22</v>
      </c>
      <c r="E16981" t="s">
        <v>776</v>
      </c>
      <c r="F16981" t="s">
        <v>778</v>
      </c>
      <c r="G16981" t="s">
        <v>216</v>
      </c>
      <c r="H16981" t="s">
        <v>86</v>
      </c>
      <c r="I16981">
        <v>4</v>
      </c>
      <c r="J16981">
        <v>2</v>
      </c>
      <c r="K16981">
        <v>9430</v>
      </c>
      <c r="L16981" t="s">
        <v>471</v>
      </c>
      <c r="M16981" s="2">
        <f>+Table3[[#This Row],[CHW]]/Table3[[#This Row],[Count of Airbill Number]]</f>
        <v>2</v>
      </c>
    </row>
    <row r="16982" spans="2:13">
      <c r="B16982" t="s">
        <v>20</v>
      </c>
      <c r="C16982" t="s">
        <v>21</v>
      </c>
      <c r="D16982" t="s">
        <v>36</v>
      </c>
      <c r="E16982" t="s">
        <v>778</v>
      </c>
      <c r="F16982" t="s">
        <v>778</v>
      </c>
      <c r="G16982" t="s">
        <v>233</v>
      </c>
      <c r="H16982" t="s">
        <v>86</v>
      </c>
      <c r="I16982">
        <v>4</v>
      </c>
      <c r="J16982">
        <v>2</v>
      </c>
      <c r="K16982">
        <v>9431</v>
      </c>
      <c r="L16982" t="s">
        <v>471</v>
      </c>
      <c r="M16982" s="2">
        <f>+Table3[[#This Row],[CHW]]/Table3[[#This Row],[Count of Airbill Number]]</f>
        <v>2</v>
      </c>
    </row>
    <row r="16983" spans="2:13">
      <c r="B16983" t="s">
        <v>20</v>
      </c>
      <c r="C16983" t="s">
        <v>21</v>
      </c>
      <c r="D16983" t="s">
        <v>36</v>
      </c>
      <c r="E16983" t="s">
        <v>778</v>
      </c>
      <c r="F16983" t="s">
        <v>778</v>
      </c>
      <c r="G16983" t="s">
        <v>327</v>
      </c>
      <c r="H16983" t="s">
        <v>112</v>
      </c>
      <c r="I16983">
        <v>4</v>
      </c>
      <c r="J16983">
        <v>4</v>
      </c>
      <c r="K16983">
        <v>9432</v>
      </c>
      <c r="L16983" t="s">
        <v>471</v>
      </c>
      <c r="M16983" s="2">
        <f>+Table3[[#This Row],[CHW]]/Table3[[#This Row],[Count of Airbill Number]]</f>
        <v>1</v>
      </c>
    </row>
    <row r="16984" spans="2:13">
      <c r="B16984" t="s">
        <v>20</v>
      </c>
      <c r="C16984" t="s">
        <v>21</v>
      </c>
      <c r="D16984" t="s">
        <v>36</v>
      </c>
      <c r="E16984" t="s">
        <v>777</v>
      </c>
      <c r="F16984" t="s">
        <v>778</v>
      </c>
      <c r="G16984" t="s">
        <v>55</v>
      </c>
      <c r="H16984" t="s">
        <v>51</v>
      </c>
      <c r="I16984">
        <v>4</v>
      </c>
      <c r="J16984">
        <v>4</v>
      </c>
      <c r="K16984">
        <v>9433</v>
      </c>
      <c r="L16984" t="s">
        <v>471</v>
      </c>
      <c r="M16984" s="2">
        <f>+Table3[[#This Row],[CHW]]/Table3[[#This Row],[Count of Airbill Number]]</f>
        <v>1</v>
      </c>
    </row>
    <row r="16985" spans="2:13">
      <c r="B16985" t="s">
        <v>20</v>
      </c>
      <c r="C16985" t="s">
        <v>21</v>
      </c>
      <c r="D16985" t="s">
        <v>36</v>
      </c>
      <c r="E16985" t="s">
        <v>776</v>
      </c>
      <c r="F16985" t="s">
        <v>776</v>
      </c>
      <c r="G16985" t="s">
        <v>39</v>
      </c>
      <c r="H16985" t="s">
        <v>37</v>
      </c>
      <c r="I16985">
        <v>4</v>
      </c>
      <c r="J16985">
        <v>4</v>
      </c>
      <c r="K16985">
        <v>9434</v>
      </c>
      <c r="L16985" t="s">
        <v>471</v>
      </c>
      <c r="M16985" s="2">
        <f>+Table3[[#This Row],[CHW]]/Table3[[#This Row],[Count of Airbill Number]]</f>
        <v>1</v>
      </c>
    </row>
    <row r="16986" spans="2:13">
      <c r="B16986" t="s">
        <v>20</v>
      </c>
      <c r="C16986" t="s">
        <v>21</v>
      </c>
      <c r="D16986" t="s">
        <v>36</v>
      </c>
      <c r="E16986" t="s">
        <v>778</v>
      </c>
      <c r="F16986" t="s">
        <v>778</v>
      </c>
      <c r="G16986" t="s">
        <v>51</v>
      </c>
      <c r="H16986" t="s">
        <v>330</v>
      </c>
      <c r="I16986">
        <v>4</v>
      </c>
      <c r="J16986">
        <v>4</v>
      </c>
      <c r="K16986">
        <v>9435</v>
      </c>
      <c r="L16986" t="s">
        <v>471</v>
      </c>
      <c r="M16986" s="2">
        <f>+Table3[[#This Row],[CHW]]/Table3[[#This Row],[Count of Airbill Number]]</f>
        <v>1</v>
      </c>
    </row>
    <row r="16987" spans="2:13">
      <c r="B16987" t="s">
        <v>20</v>
      </c>
      <c r="C16987" t="s">
        <v>21</v>
      </c>
      <c r="D16987" t="s">
        <v>36</v>
      </c>
      <c r="E16987" t="s">
        <v>778</v>
      </c>
      <c r="F16987" t="s">
        <v>778</v>
      </c>
      <c r="G16987" t="s">
        <v>161</v>
      </c>
      <c r="H16987" t="s">
        <v>86</v>
      </c>
      <c r="I16987">
        <v>4</v>
      </c>
      <c r="J16987">
        <v>2</v>
      </c>
      <c r="K16987">
        <v>9436</v>
      </c>
      <c r="L16987" t="s">
        <v>471</v>
      </c>
      <c r="M16987" s="2">
        <f>+Table3[[#This Row],[CHW]]/Table3[[#This Row],[Count of Airbill Number]]</f>
        <v>2</v>
      </c>
    </row>
    <row r="16988" spans="2:13">
      <c r="B16988" t="s">
        <v>20</v>
      </c>
      <c r="C16988" t="s">
        <v>21</v>
      </c>
      <c r="D16988" t="s">
        <v>36</v>
      </c>
      <c r="E16988" t="s">
        <v>776</v>
      </c>
      <c r="F16988" t="s">
        <v>776</v>
      </c>
      <c r="G16988" t="s">
        <v>33</v>
      </c>
      <c r="H16988" t="s">
        <v>37</v>
      </c>
      <c r="I16988">
        <v>4</v>
      </c>
      <c r="J16988">
        <v>2</v>
      </c>
      <c r="K16988">
        <v>9437</v>
      </c>
      <c r="L16988" t="s">
        <v>471</v>
      </c>
      <c r="M16988" s="2">
        <f>+Table3[[#This Row],[CHW]]/Table3[[#This Row],[Count of Airbill Number]]</f>
        <v>2</v>
      </c>
    </row>
    <row r="16989" spans="2:13">
      <c r="B16989" t="s">
        <v>20</v>
      </c>
      <c r="C16989" t="s">
        <v>21</v>
      </c>
      <c r="D16989" t="s">
        <v>36</v>
      </c>
      <c r="E16989" t="s">
        <v>777</v>
      </c>
      <c r="F16989" t="s">
        <v>778</v>
      </c>
      <c r="G16989" t="s">
        <v>110</v>
      </c>
      <c r="H16989" t="s">
        <v>150</v>
      </c>
      <c r="I16989">
        <v>4</v>
      </c>
      <c r="J16989">
        <v>4</v>
      </c>
      <c r="K16989">
        <v>9438</v>
      </c>
      <c r="L16989" t="s">
        <v>471</v>
      </c>
      <c r="M16989" s="2">
        <f>+Table3[[#This Row],[CHW]]/Table3[[#This Row],[Count of Airbill Number]]</f>
        <v>1</v>
      </c>
    </row>
    <row r="16990" spans="2:13">
      <c r="B16990" t="s">
        <v>20</v>
      </c>
      <c r="C16990" t="s">
        <v>21</v>
      </c>
      <c r="D16990" t="s">
        <v>36</v>
      </c>
      <c r="E16990" t="s">
        <v>776</v>
      </c>
      <c r="F16990" t="s">
        <v>777</v>
      </c>
      <c r="G16990" t="s">
        <v>66</v>
      </c>
      <c r="H16990" t="s">
        <v>106</v>
      </c>
      <c r="I16990">
        <v>4</v>
      </c>
      <c r="J16990">
        <v>2</v>
      </c>
      <c r="K16990">
        <v>9439</v>
      </c>
      <c r="L16990" t="s">
        <v>471</v>
      </c>
      <c r="M16990" s="2">
        <f>+Table3[[#This Row],[CHW]]/Table3[[#This Row],[Count of Airbill Number]]</f>
        <v>2</v>
      </c>
    </row>
    <row r="16991" spans="2:13">
      <c r="B16991" t="s">
        <v>20</v>
      </c>
      <c r="C16991" t="s">
        <v>21</v>
      </c>
      <c r="D16991" t="s">
        <v>36</v>
      </c>
      <c r="E16991" t="s">
        <v>776</v>
      </c>
      <c r="F16991" t="s">
        <v>776</v>
      </c>
      <c r="G16991" t="s">
        <v>37</v>
      </c>
      <c r="H16991" t="s">
        <v>69</v>
      </c>
      <c r="I16991">
        <v>4</v>
      </c>
      <c r="J16991">
        <v>4</v>
      </c>
      <c r="K16991">
        <v>9440</v>
      </c>
      <c r="L16991" t="s">
        <v>471</v>
      </c>
      <c r="M16991" s="2">
        <f>+Table3[[#This Row],[CHW]]/Table3[[#This Row],[Count of Airbill Number]]</f>
        <v>1</v>
      </c>
    </row>
    <row r="16992" spans="2:13">
      <c r="B16992" t="s">
        <v>20</v>
      </c>
      <c r="C16992" t="s">
        <v>21</v>
      </c>
      <c r="D16992" t="s">
        <v>36</v>
      </c>
      <c r="E16992" t="s">
        <v>778</v>
      </c>
      <c r="F16992" t="s">
        <v>778</v>
      </c>
      <c r="G16992" t="s">
        <v>174</v>
      </c>
      <c r="H16992" t="s">
        <v>112</v>
      </c>
      <c r="I16992">
        <v>4</v>
      </c>
      <c r="J16992">
        <v>4</v>
      </c>
      <c r="K16992">
        <v>9441</v>
      </c>
      <c r="L16992" t="s">
        <v>471</v>
      </c>
      <c r="M16992" s="2">
        <f>+Table3[[#This Row],[CHW]]/Table3[[#This Row],[Count of Airbill Number]]</f>
        <v>1</v>
      </c>
    </row>
    <row r="16993" spans="2:13">
      <c r="B16993" t="s">
        <v>20</v>
      </c>
      <c r="C16993" t="s">
        <v>21</v>
      </c>
      <c r="D16993" t="s">
        <v>36</v>
      </c>
      <c r="E16993" t="s">
        <v>777</v>
      </c>
      <c r="F16993" t="s">
        <v>778</v>
      </c>
      <c r="G16993" t="s">
        <v>44</v>
      </c>
      <c r="H16993" t="s">
        <v>113</v>
      </c>
      <c r="I16993">
        <v>4</v>
      </c>
      <c r="J16993">
        <v>4</v>
      </c>
      <c r="K16993">
        <v>9442</v>
      </c>
      <c r="L16993" t="s">
        <v>471</v>
      </c>
      <c r="M16993" s="2">
        <f>+Table3[[#This Row],[CHW]]/Table3[[#This Row],[Count of Airbill Number]]</f>
        <v>1</v>
      </c>
    </row>
    <row r="16994" spans="2:13">
      <c r="B16994" t="s">
        <v>20</v>
      </c>
      <c r="C16994" t="s">
        <v>21</v>
      </c>
      <c r="D16994" t="s">
        <v>36</v>
      </c>
      <c r="E16994" t="s">
        <v>778</v>
      </c>
      <c r="F16994" t="s">
        <v>776</v>
      </c>
      <c r="G16994" t="s">
        <v>267</v>
      </c>
      <c r="H16994" t="s">
        <v>37</v>
      </c>
      <c r="I16994">
        <v>4</v>
      </c>
      <c r="J16994">
        <v>4</v>
      </c>
      <c r="K16994">
        <v>9443</v>
      </c>
      <c r="L16994" t="s">
        <v>471</v>
      </c>
      <c r="M16994" s="2">
        <f>+Table3[[#This Row],[CHW]]/Table3[[#This Row],[Count of Airbill Number]]</f>
        <v>1</v>
      </c>
    </row>
    <row r="16995" spans="2:13">
      <c r="B16995" t="s">
        <v>20</v>
      </c>
      <c r="C16995" t="s">
        <v>21</v>
      </c>
      <c r="D16995" t="s">
        <v>36</v>
      </c>
      <c r="E16995" t="s">
        <v>778</v>
      </c>
      <c r="F16995" t="s">
        <v>778</v>
      </c>
      <c r="G16995" t="s">
        <v>433</v>
      </c>
      <c r="H16995" t="s">
        <v>358</v>
      </c>
      <c r="I16995">
        <v>4</v>
      </c>
      <c r="J16995">
        <v>4</v>
      </c>
      <c r="K16995">
        <v>9444</v>
      </c>
      <c r="L16995" t="s">
        <v>471</v>
      </c>
      <c r="M16995" s="2">
        <f>+Table3[[#This Row],[CHW]]/Table3[[#This Row],[Count of Airbill Number]]</f>
        <v>1</v>
      </c>
    </row>
    <row r="16996" spans="2:13">
      <c r="B16996" t="s">
        <v>20</v>
      </c>
      <c r="C16996" t="s">
        <v>21</v>
      </c>
      <c r="D16996" t="s">
        <v>36</v>
      </c>
      <c r="E16996" t="s">
        <v>778</v>
      </c>
      <c r="F16996" t="s">
        <v>778</v>
      </c>
      <c r="G16996" t="s">
        <v>498</v>
      </c>
      <c r="H16996" t="s">
        <v>171</v>
      </c>
      <c r="I16996">
        <v>4</v>
      </c>
      <c r="J16996">
        <v>1</v>
      </c>
      <c r="K16996">
        <v>9445</v>
      </c>
      <c r="L16996" t="s">
        <v>471</v>
      </c>
      <c r="M16996" s="2">
        <f>+Table3[[#This Row],[CHW]]/Table3[[#This Row],[Count of Airbill Number]]</f>
        <v>4</v>
      </c>
    </row>
    <row r="16997" spans="2:13">
      <c r="B16997" t="s">
        <v>20</v>
      </c>
      <c r="C16997" t="s">
        <v>21</v>
      </c>
      <c r="D16997" t="s">
        <v>36</v>
      </c>
      <c r="E16997" t="s">
        <v>778</v>
      </c>
      <c r="F16997" t="s">
        <v>778</v>
      </c>
      <c r="G16997" t="s">
        <v>547</v>
      </c>
      <c r="H16997" t="s">
        <v>86</v>
      </c>
      <c r="I16997">
        <v>4</v>
      </c>
      <c r="J16997">
        <v>4</v>
      </c>
      <c r="K16997">
        <v>9446</v>
      </c>
      <c r="L16997" t="s">
        <v>471</v>
      </c>
      <c r="M16997" s="2">
        <f>+Table3[[#This Row],[CHW]]/Table3[[#This Row],[Count of Airbill Number]]</f>
        <v>1</v>
      </c>
    </row>
    <row r="16998" spans="2:13">
      <c r="B16998" t="s">
        <v>20</v>
      </c>
      <c r="C16998" t="s">
        <v>21</v>
      </c>
      <c r="D16998" t="s">
        <v>36</v>
      </c>
      <c r="E16998" t="s">
        <v>777</v>
      </c>
      <c r="F16998" t="s">
        <v>778</v>
      </c>
      <c r="G16998" t="s">
        <v>106</v>
      </c>
      <c r="H16998" t="s">
        <v>150</v>
      </c>
      <c r="I16998">
        <v>4</v>
      </c>
      <c r="J16998">
        <v>4</v>
      </c>
      <c r="K16998">
        <v>9447</v>
      </c>
      <c r="L16998" t="s">
        <v>471</v>
      </c>
      <c r="M16998" s="2">
        <f>+Table3[[#This Row],[CHW]]/Table3[[#This Row],[Count of Airbill Number]]</f>
        <v>1</v>
      </c>
    </row>
    <row r="16999" spans="2:13">
      <c r="B16999" t="s">
        <v>20</v>
      </c>
      <c r="C16999" t="s">
        <v>21</v>
      </c>
      <c r="D16999" t="s">
        <v>36</v>
      </c>
      <c r="E16999" t="s">
        <v>778</v>
      </c>
      <c r="F16999" t="s">
        <v>778</v>
      </c>
      <c r="G16999" t="s">
        <v>306</v>
      </c>
      <c r="H16999" t="s">
        <v>51</v>
      </c>
      <c r="I16999">
        <v>4</v>
      </c>
      <c r="J16999">
        <v>1</v>
      </c>
      <c r="K16999">
        <v>9448</v>
      </c>
      <c r="L16999" t="s">
        <v>471</v>
      </c>
      <c r="M16999" s="2">
        <f>+Table3[[#This Row],[CHW]]/Table3[[#This Row],[Count of Airbill Number]]</f>
        <v>4</v>
      </c>
    </row>
    <row r="17000" spans="2:13">
      <c r="B17000" t="s">
        <v>20</v>
      </c>
      <c r="C17000" t="s">
        <v>472</v>
      </c>
      <c r="D17000" t="s">
        <v>22</v>
      </c>
      <c r="E17000" t="s">
        <v>776</v>
      </c>
      <c r="F17000" t="s">
        <v>778</v>
      </c>
      <c r="G17000" t="s">
        <v>37</v>
      </c>
      <c r="H17000" t="s">
        <v>101</v>
      </c>
      <c r="I17000">
        <v>4</v>
      </c>
      <c r="J17000">
        <v>1</v>
      </c>
      <c r="K17000">
        <v>9449</v>
      </c>
      <c r="L17000" t="s">
        <v>471</v>
      </c>
      <c r="M17000" s="2">
        <f>+Table3[[#This Row],[CHW]]/Table3[[#This Row],[Count of Airbill Number]]</f>
        <v>4</v>
      </c>
    </row>
    <row r="17001" spans="2:13">
      <c r="B17001" t="s">
        <v>20</v>
      </c>
      <c r="C17001" t="s">
        <v>472</v>
      </c>
      <c r="D17001" t="s">
        <v>22</v>
      </c>
      <c r="E17001" t="s">
        <v>776</v>
      </c>
      <c r="F17001" t="s">
        <v>778</v>
      </c>
      <c r="G17001" t="s">
        <v>37</v>
      </c>
      <c r="H17001" t="s">
        <v>174</v>
      </c>
      <c r="I17001">
        <v>4</v>
      </c>
      <c r="J17001">
        <v>1</v>
      </c>
      <c r="K17001">
        <v>9450</v>
      </c>
      <c r="L17001" t="s">
        <v>471</v>
      </c>
      <c r="M17001" s="2">
        <f>+Table3[[#This Row],[CHW]]/Table3[[#This Row],[Count of Airbill Number]]</f>
        <v>4</v>
      </c>
    </row>
    <row r="17002" spans="2:13">
      <c r="B17002" t="s">
        <v>20</v>
      </c>
      <c r="C17002" t="s">
        <v>472</v>
      </c>
      <c r="D17002" t="s">
        <v>22</v>
      </c>
      <c r="E17002" t="s">
        <v>776</v>
      </c>
      <c r="F17002" t="s">
        <v>778</v>
      </c>
      <c r="G17002" t="s">
        <v>37</v>
      </c>
      <c r="H17002" t="s">
        <v>291</v>
      </c>
      <c r="I17002">
        <v>4</v>
      </c>
      <c r="J17002">
        <v>1</v>
      </c>
      <c r="K17002">
        <v>9451</v>
      </c>
      <c r="L17002" t="s">
        <v>471</v>
      </c>
      <c r="M17002" s="2">
        <f>+Table3[[#This Row],[CHW]]/Table3[[#This Row],[Count of Airbill Number]]</f>
        <v>4</v>
      </c>
    </row>
    <row r="17003" spans="2:13">
      <c r="B17003" t="s">
        <v>20</v>
      </c>
      <c r="C17003" t="s">
        <v>472</v>
      </c>
      <c r="D17003" t="s">
        <v>22</v>
      </c>
      <c r="E17003" t="s">
        <v>778</v>
      </c>
      <c r="F17003" t="s">
        <v>778</v>
      </c>
      <c r="G17003" t="s">
        <v>86</v>
      </c>
      <c r="H17003" t="s">
        <v>561</v>
      </c>
      <c r="I17003">
        <v>4</v>
      </c>
      <c r="J17003">
        <v>1</v>
      </c>
      <c r="K17003">
        <v>9452</v>
      </c>
      <c r="L17003" t="s">
        <v>471</v>
      </c>
      <c r="M17003" s="2">
        <f>+Table3[[#This Row],[CHW]]/Table3[[#This Row],[Count of Airbill Number]]</f>
        <v>4</v>
      </c>
    </row>
    <row r="17004" spans="2:13">
      <c r="B17004" t="s">
        <v>20</v>
      </c>
      <c r="C17004" t="s">
        <v>472</v>
      </c>
      <c r="D17004" t="s">
        <v>22</v>
      </c>
      <c r="E17004" t="s">
        <v>778</v>
      </c>
      <c r="F17004" t="s">
        <v>778</v>
      </c>
      <c r="G17004" t="s">
        <v>86</v>
      </c>
      <c r="H17004" t="s">
        <v>91</v>
      </c>
      <c r="I17004">
        <v>4</v>
      </c>
      <c r="J17004">
        <v>1</v>
      </c>
      <c r="K17004">
        <v>9453</v>
      </c>
      <c r="L17004" t="s">
        <v>471</v>
      </c>
      <c r="M17004" s="2">
        <f>+Table3[[#This Row],[CHW]]/Table3[[#This Row],[Count of Airbill Number]]</f>
        <v>4</v>
      </c>
    </row>
    <row r="17005" spans="2:13">
      <c r="B17005" t="s">
        <v>20</v>
      </c>
      <c r="C17005" t="s">
        <v>472</v>
      </c>
      <c r="D17005" t="s">
        <v>22</v>
      </c>
      <c r="E17005" t="s">
        <v>778</v>
      </c>
      <c r="F17005" t="s">
        <v>778</v>
      </c>
      <c r="G17005" t="s">
        <v>86</v>
      </c>
      <c r="H17005" t="s">
        <v>391</v>
      </c>
      <c r="I17005">
        <v>4</v>
      </c>
      <c r="J17005">
        <v>1</v>
      </c>
      <c r="K17005">
        <v>9454</v>
      </c>
      <c r="L17005" t="s">
        <v>471</v>
      </c>
      <c r="M17005" s="2">
        <f>+Table3[[#This Row],[CHW]]/Table3[[#This Row],[Count of Airbill Number]]</f>
        <v>4</v>
      </c>
    </row>
    <row r="17006" spans="2:13">
      <c r="B17006" t="s">
        <v>20</v>
      </c>
      <c r="C17006" t="s">
        <v>472</v>
      </c>
      <c r="D17006" t="s">
        <v>36</v>
      </c>
      <c r="E17006" t="s">
        <v>778</v>
      </c>
      <c r="F17006" t="s">
        <v>778</v>
      </c>
      <c r="G17006" t="s">
        <v>210</v>
      </c>
      <c r="H17006" t="s">
        <v>62</v>
      </c>
      <c r="I17006">
        <v>4</v>
      </c>
      <c r="J17006">
        <v>1</v>
      </c>
      <c r="K17006">
        <v>9455</v>
      </c>
      <c r="L17006" t="s">
        <v>471</v>
      </c>
      <c r="M17006" s="2">
        <f>+Table3[[#This Row],[CHW]]/Table3[[#This Row],[Count of Airbill Number]]</f>
        <v>4</v>
      </c>
    </row>
    <row r="17007" spans="2:13">
      <c r="B17007" t="s">
        <v>20</v>
      </c>
      <c r="C17007" t="s">
        <v>472</v>
      </c>
      <c r="D17007" t="s">
        <v>36</v>
      </c>
      <c r="E17007" t="s">
        <v>778</v>
      </c>
      <c r="F17007" t="s">
        <v>778</v>
      </c>
      <c r="G17007" t="s">
        <v>90</v>
      </c>
      <c r="H17007" t="s">
        <v>62</v>
      </c>
      <c r="I17007">
        <v>4</v>
      </c>
      <c r="J17007">
        <v>1</v>
      </c>
      <c r="K17007">
        <v>9456</v>
      </c>
      <c r="L17007" t="s">
        <v>471</v>
      </c>
      <c r="M17007" s="2">
        <f>+Table3[[#This Row],[CHW]]/Table3[[#This Row],[Count of Airbill Number]]</f>
        <v>4</v>
      </c>
    </row>
    <row r="17008" spans="2:13">
      <c r="B17008" t="s">
        <v>20</v>
      </c>
      <c r="C17008" t="s">
        <v>21</v>
      </c>
      <c r="D17008" t="s">
        <v>22</v>
      </c>
      <c r="E17008" t="s">
        <v>776</v>
      </c>
      <c r="F17008" t="s">
        <v>776</v>
      </c>
      <c r="G17008" t="s">
        <v>119</v>
      </c>
      <c r="H17008" t="s">
        <v>85</v>
      </c>
      <c r="I17008">
        <v>3.81</v>
      </c>
      <c r="J17008">
        <v>4</v>
      </c>
      <c r="K17008">
        <v>9457</v>
      </c>
      <c r="L17008" t="s">
        <v>471</v>
      </c>
      <c r="M17008" s="2">
        <f>+Table3[[#This Row],[CHW]]/Table3[[#This Row],[Count of Airbill Number]]</f>
        <v>0.95250000000000001</v>
      </c>
    </row>
    <row r="17009" spans="2:13">
      <c r="B17009" t="s">
        <v>20</v>
      </c>
      <c r="C17009" t="s">
        <v>21</v>
      </c>
      <c r="D17009" t="s">
        <v>22</v>
      </c>
      <c r="E17009" t="s">
        <v>776</v>
      </c>
      <c r="F17009" t="s">
        <v>776</v>
      </c>
      <c r="G17009" t="s">
        <v>37</v>
      </c>
      <c r="H17009" t="s">
        <v>424</v>
      </c>
      <c r="I17009">
        <v>3.72</v>
      </c>
      <c r="J17009">
        <v>1</v>
      </c>
      <c r="K17009">
        <v>9458</v>
      </c>
      <c r="L17009" t="s">
        <v>471</v>
      </c>
      <c r="M17009" s="2">
        <f>+Table3[[#This Row],[CHW]]/Table3[[#This Row],[Count of Airbill Number]]</f>
        <v>3.72</v>
      </c>
    </row>
    <row r="17010" spans="2:13">
      <c r="B17010" t="s">
        <v>20</v>
      </c>
      <c r="C17010" t="s">
        <v>21</v>
      </c>
      <c r="D17010" t="s">
        <v>22</v>
      </c>
      <c r="E17010" t="s">
        <v>778</v>
      </c>
      <c r="F17010" t="s">
        <v>778</v>
      </c>
      <c r="G17010" t="s">
        <v>124</v>
      </c>
      <c r="H17010" t="s">
        <v>298</v>
      </c>
      <c r="I17010">
        <v>3.72</v>
      </c>
      <c r="J17010">
        <v>3</v>
      </c>
      <c r="K17010">
        <v>9459</v>
      </c>
      <c r="L17010" t="s">
        <v>471</v>
      </c>
      <c r="M17010" s="2">
        <f>+Table3[[#This Row],[CHW]]/Table3[[#This Row],[Count of Airbill Number]]</f>
        <v>1.24</v>
      </c>
    </row>
    <row r="17011" spans="2:13">
      <c r="B17011" t="s">
        <v>20</v>
      </c>
      <c r="C17011" t="s">
        <v>472</v>
      </c>
      <c r="D17011" t="s">
        <v>22</v>
      </c>
      <c r="E17011" t="s">
        <v>776</v>
      </c>
      <c r="F17011" t="s">
        <v>777</v>
      </c>
      <c r="G17011" t="s">
        <v>85</v>
      </c>
      <c r="H17011" t="s">
        <v>429</v>
      </c>
      <c r="I17011">
        <v>3.72</v>
      </c>
      <c r="J17011">
        <v>1</v>
      </c>
      <c r="K17011">
        <v>9460</v>
      </c>
      <c r="L17011" t="s">
        <v>471</v>
      </c>
      <c r="M17011" s="2">
        <f>+Table3[[#This Row],[CHW]]/Table3[[#This Row],[Count of Airbill Number]]</f>
        <v>3.72</v>
      </c>
    </row>
    <row r="17012" spans="2:13">
      <c r="B17012" t="s">
        <v>20</v>
      </c>
      <c r="C17012" t="s">
        <v>21</v>
      </c>
      <c r="D17012" t="s">
        <v>22</v>
      </c>
      <c r="E17012" t="s">
        <v>778</v>
      </c>
      <c r="F17012" t="s">
        <v>776</v>
      </c>
      <c r="G17012" t="s">
        <v>124</v>
      </c>
      <c r="H17012" t="s">
        <v>122</v>
      </c>
      <c r="I17012">
        <v>3.71</v>
      </c>
      <c r="J17012">
        <v>2</v>
      </c>
      <c r="K17012">
        <v>9461</v>
      </c>
      <c r="L17012" t="s">
        <v>471</v>
      </c>
      <c r="M17012" s="2">
        <f>+Table3[[#This Row],[CHW]]/Table3[[#This Row],[Count of Airbill Number]]</f>
        <v>1.855</v>
      </c>
    </row>
    <row r="17013" spans="2:13">
      <c r="B17013" t="s">
        <v>20</v>
      </c>
      <c r="C17013" t="s">
        <v>21</v>
      </c>
      <c r="D17013" t="s">
        <v>22</v>
      </c>
      <c r="E17013" t="s">
        <v>778</v>
      </c>
      <c r="F17013" t="s">
        <v>778</v>
      </c>
      <c r="G17013" t="s">
        <v>171</v>
      </c>
      <c r="H17013" t="s">
        <v>194</v>
      </c>
      <c r="I17013">
        <v>3.7</v>
      </c>
      <c r="J17013">
        <v>1</v>
      </c>
      <c r="K17013">
        <v>9462</v>
      </c>
      <c r="L17013" t="s">
        <v>471</v>
      </c>
      <c r="M17013" s="2">
        <f>+Table3[[#This Row],[CHW]]/Table3[[#This Row],[Count of Airbill Number]]</f>
        <v>3.7</v>
      </c>
    </row>
    <row r="17014" spans="2:13">
      <c r="B17014" t="s">
        <v>20</v>
      </c>
      <c r="C17014" t="s">
        <v>472</v>
      </c>
      <c r="D17014" t="s">
        <v>22</v>
      </c>
      <c r="E17014" t="s">
        <v>776</v>
      </c>
      <c r="F17014" t="s">
        <v>777</v>
      </c>
      <c r="G17014" t="s">
        <v>85</v>
      </c>
      <c r="H17014" t="s">
        <v>227</v>
      </c>
      <c r="I17014">
        <v>3.7</v>
      </c>
      <c r="J17014">
        <v>1</v>
      </c>
      <c r="K17014">
        <v>9463</v>
      </c>
      <c r="L17014" t="s">
        <v>471</v>
      </c>
      <c r="M17014" s="2">
        <f>+Table3[[#This Row],[CHW]]/Table3[[#This Row],[Count of Airbill Number]]</f>
        <v>3.7</v>
      </c>
    </row>
    <row r="17015" spans="2:13">
      <c r="B17015" t="s">
        <v>20</v>
      </c>
      <c r="C17015" t="s">
        <v>472</v>
      </c>
      <c r="D17015" t="s">
        <v>22</v>
      </c>
      <c r="E17015" t="s">
        <v>776</v>
      </c>
      <c r="F17015" t="s">
        <v>776</v>
      </c>
      <c r="G17015" t="s">
        <v>85</v>
      </c>
      <c r="H17015" t="s">
        <v>98</v>
      </c>
      <c r="I17015">
        <v>3.66</v>
      </c>
      <c r="J17015">
        <v>1</v>
      </c>
      <c r="K17015">
        <v>9464</v>
      </c>
      <c r="L17015" t="s">
        <v>471</v>
      </c>
      <c r="M17015" s="2">
        <f>+Table3[[#This Row],[CHW]]/Table3[[#This Row],[Count of Airbill Number]]</f>
        <v>3.66</v>
      </c>
    </row>
    <row r="17016" spans="2:13">
      <c r="B17016" t="s">
        <v>20</v>
      </c>
      <c r="C17016" t="s">
        <v>21</v>
      </c>
      <c r="D17016" t="s">
        <v>22</v>
      </c>
      <c r="E17016" t="s">
        <v>776</v>
      </c>
      <c r="F17016" t="s">
        <v>777</v>
      </c>
      <c r="G17016" t="s">
        <v>32</v>
      </c>
      <c r="H17016" t="s">
        <v>97</v>
      </c>
      <c r="I17016">
        <v>3.64</v>
      </c>
      <c r="J17016">
        <v>1</v>
      </c>
      <c r="K17016">
        <v>9465</v>
      </c>
      <c r="L17016" t="s">
        <v>471</v>
      </c>
      <c r="M17016" s="2">
        <f>+Table3[[#This Row],[CHW]]/Table3[[#This Row],[Count of Airbill Number]]</f>
        <v>3.64</v>
      </c>
    </row>
    <row r="17017" spans="2:13">
      <c r="B17017" t="s">
        <v>20</v>
      </c>
      <c r="C17017" t="s">
        <v>21</v>
      </c>
      <c r="D17017" t="s">
        <v>22</v>
      </c>
      <c r="E17017" t="s">
        <v>776</v>
      </c>
      <c r="F17017" t="s">
        <v>777</v>
      </c>
      <c r="G17017" t="s">
        <v>85</v>
      </c>
      <c r="H17017" t="s">
        <v>360</v>
      </c>
      <c r="I17017">
        <v>3.52</v>
      </c>
      <c r="J17017">
        <v>2</v>
      </c>
      <c r="K17017">
        <v>9466</v>
      </c>
      <c r="L17017" t="s">
        <v>471</v>
      </c>
      <c r="M17017" s="2">
        <f>+Table3[[#This Row],[CHW]]/Table3[[#This Row],[Count of Airbill Number]]</f>
        <v>1.76</v>
      </c>
    </row>
    <row r="17018" spans="2:13">
      <c r="B17018" t="s">
        <v>20</v>
      </c>
      <c r="C17018" t="s">
        <v>21</v>
      </c>
      <c r="D17018" t="s">
        <v>22</v>
      </c>
      <c r="E17018" t="s">
        <v>778</v>
      </c>
      <c r="F17018" t="s">
        <v>776</v>
      </c>
      <c r="G17018" t="s">
        <v>150</v>
      </c>
      <c r="H17018" t="s">
        <v>116</v>
      </c>
      <c r="I17018">
        <v>3.5</v>
      </c>
      <c r="J17018">
        <v>3</v>
      </c>
      <c r="K17018">
        <v>9467</v>
      </c>
      <c r="L17018" t="s">
        <v>471</v>
      </c>
      <c r="M17018" s="2">
        <f>+Table3[[#This Row],[CHW]]/Table3[[#This Row],[Count of Airbill Number]]</f>
        <v>1.1666666666666667</v>
      </c>
    </row>
    <row r="17019" spans="2:13">
      <c r="B17019" t="s">
        <v>20</v>
      </c>
      <c r="C17019" t="s">
        <v>21</v>
      </c>
      <c r="D17019" t="s">
        <v>22</v>
      </c>
      <c r="E17019" t="s">
        <v>776</v>
      </c>
      <c r="F17019" t="s">
        <v>778</v>
      </c>
      <c r="G17019" t="s">
        <v>31</v>
      </c>
      <c r="H17019" t="s">
        <v>450</v>
      </c>
      <c r="I17019">
        <v>3.5</v>
      </c>
      <c r="J17019">
        <v>1</v>
      </c>
      <c r="K17019">
        <v>9468</v>
      </c>
      <c r="L17019" t="s">
        <v>471</v>
      </c>
      <c r="M17019" s="2">
        <f>+Table3[[#This Row],[CHW]]/Table3[[#This Row],[Count of Airbill Number]]</f>
        <v>3.5</v>
      </c>
    </row>
    <row r="17020" spans="2:13">
      <c r="B17020" t="s">
        <v>20</v>
      </c>
      <c r="C17020" t="s">
        <v>21</v>
      </c>
      <c r="D17020" t="s">
        <v>22</v>
      </c>
      <c r="E17020" t="s">
        <v>778</v>
      </c>
      <c r="F17020" t="s">
        <v>778</v>
      </c>
      <c r="G17020" t="s">
        <v>153</v>
      </c>
      <c r="H17020" t="s">
        <v>210</v>
      </c>
      <c r="I17020">
        <v>3.5</v>
      </c>
      <c r="J17020">
        <v>1</v>
      </c>
      <c r="K17020">
        <v>9469</v>
      </c>
      <c r="L17020" t="s">
        <v>471</v>
      </c>
      <c r="M17020" s="2">
        <f>+Table3[[#This Row],[CHW]]/Table3[[#This Row],[Count of Airbill Number]]</f>
        <v>3.5</v>
      </c>
    </row>
    <row r="17021" spans="2:13">
      <c r="B17021" t="s">
        <v>20</v>
      </c>
      <c r="C17021" t="s">
        <v>21</v>
      </c>
      <c r="D17021" t="s">
        <v>22</v>
      </c>
      <c r="E17021" t="s">
        <v>778</v>
      </c>
      <c r="F17021" t="s">
        <v>776</v>
      </c>
      <c r="G17021" t="s">
        <v>457</v>
      </c>
      <c r="H17021" t="s">
        <v>39</v>
      </c>
      <c r="I17021">
        <v>3.5</v>
      </c>
      <c r="J17021">
        <v>1</v>
      </c>
      <c r="K17021">
        <v>9470</v>
      </c>
      <c r="L17021" t="s">
        <v>471</v>
      </c>
      <c r="M17021" s="2">
        <f>+Table3[[#This Row],[CHW]]/Table3[[#This Row],[Count of Airbill Number]]</f>
        <v>3.5</v>
      </c>
    </row>
    <row r="17022" spans="2:13">
      <c r="B17022" t="s">
        <v>20</v>
      </c>
      <c r="C17022" t="s">
        <v>21</v>
      </c>
      <c r="D17022" t="s">
        <v>22</v>
      </c>
      <c r="E17022" t="s">
        <v>778</v>
      </c>
      <c r="F17022" t="s">
        <v>777</v>
      </c>
      <c r="G17022" t="s">
        <v>267</v>
      </c>
      <c r="H17022" t="s">
        <v>190</v>
      </c>
      <c r="I17022">
        <v>3.5</v>
      </c>
      <c r="J17022">
        <v>1</v>
      </c>
      <c r="K17022">
        <v>9471</v>
      </c>
      <c r="L17022" t="s">
        <v>471</v>
      </c>
      <c r="M17022" s="2">
        <f>+Table3[[#This Row],[CHW]]/Table3[[#This Row],[Count of Airbill Number]]</f>
        <v>3.5</v>
      </c>
    </row>
    <row r="17023" spans="2:13">
      <c r="B17023" t="s">
        <v>20</v>
      </c>
      <c r="C17023" t="s">
        <v>21</v>
      </c>
      <c r="D17023" t="s">
        <v>22</v>
      </c>
      <c r="E17023" t="s">
        <v>776</v>
      </c>
      <c r="F17023" t="s">
        <v>778</v>
      </c>
      <c r="G17023" t="s">
        <v>32</v>
      </c>
      <c r="H17023" t="s">
        <v>333</v>
      </c>
      <c r="I17023">
        <v>3.5</v>
      </c>
      <c r="J17023">
        <v>2</v>
      </c>
      <c r="K17023">
        <v>9472</v>
      </c>
      <c r="L17023" t="s">
        <v>471</v>
      </c>
      <c r="M17023" s="2">
        <f>+Table3[[#This Row],[CHW]]/Table3[[#This Row],[Count of Airbill Number]]</f>
        <v>1.75</v>
      </c>
    </row>
    <row r="17024" spans="2:13">
      <c r="B17024" t="s">
        <v>20</v>
      </c>
      <c r="C17024" t="s">
        <v>21</v>
      </c>
      <c r="D17024" t="s">
        <v>22</v>
      </c>
      <c r="E17024" t="s">
        <v>778</v>
      </c>
      <c r="F17024" t="s">
        <v>778</v>
      </c>
      <c r="G17024" t="s">
        <v>333</v>
      </c>
      <c r="H17024" t="s">
        <v>393</v>
      </c>
      <c r="I17024">
        <v>3.5</v>
      </c>
      <c r="J17024">
        <v>1</v>
      </c>
      <c r="K17024">
        <v>9473</v>
      </c>
      <c r="L17024" t="s">
        <v>471</v>
      </c>
      <c r="M17024" s="2">
        <f>+Table3[[#This Row],[CHW]]/Table3[[#This Row],[Count of Airbill Number]]</f>
        <v>3.5</v>
      </c>
    </row>
    <row r="17025" spans="2:13">
      <c r="B17025" t="s">
        <v>20</v>
      </c>
      <c r="C17025" t="s">
        <v>21</v>
      </c>
      <c r="D17025" t="s">
        <v>22</v>
      </c>
      <c r="E17025" t="s">
        <v>778</v>
      </c>
      <c r="F17025" t="s">
        <v>778</v>
      </c>
      <c r="G17025" t="s">
        <v>124</v>
      </c>
      <c r="H17025" t="s">
        <v>81</v>
      </c>
      <c r="I17025">
        <v>3.5</v>
      </c>
      <c r="J17025">
        <v>2</v>
      </c>
      <c r="K17025">
        <v>9474</v>
      </c>
      <c r="L17025" t="s">
        <v>471</v>
      </c>
      <c r="M17025" s="2">
        <f>+Table3[[#This Row],[CHW]]/Table3[[#This Row],[Count of Airbill Number]]</f>
        <v>1.75</v>
      </c>
    </row>
    <row r="17026" spans="2:13">
      <c r="B17026" t="s">
        <v>20</v>
      </c>
      <c r="C17026" t="s">
        <v>21</v>
      </c>
      <c r="D17026" t="s">
        <v>22</v>
      </c>
      <c r="E17026" t="s">
        <v>776</v>
      </c>
      <c r="F17026" t="s">
        <v>776</v>
      </c>
      <c r="G17026" t="s">
        <v>103</v>
      </c>
      <c r="H17026" t="s">
        <v>122</v>
      </c>
      <c r="I17026">
        <v>3.45</v>
      </c>
      <c r="J17026">
        <v>4</v>
      </c>
      <c r="K17026">
        <v>9475</v>
      </c>
      <c r="L17026" t="s">
        <v>471</v>
      </c>
      <c r="M17026" s="2">
        <f>+Table3[[#This Row],[CHW]]/Table3[[#This Row],[Count of Airbill Number]]</f>
        <v>0.86250000000000004</v>
      </c>
    </row>
    <row r="17027" spans="2:13">
      <c r="B17027" t="s">
        <v>20</v>
      </c>
      <c r="C17027" t="s">
        <v>21</v>
      </c>
      <c r="D17027" t="s">
        <v>22</v>
      </c>
      <c r="E17027" t="s">
        <v>776</v>
      </c>
      <c r="F17027" t="s">
        <v>778</v>
      </c>
      <c r="G17027" t="s">
        <v>37</v>
      </c>
      <c r="H17027" t="s">
        <v>401</v>
      </c>
      <c r="I17027">
        <v>3.41</v>
      </c>
      <c r="J17027">
        <v>1</v>
      </c>
      <c r="K17027">
        <v>9476</v>
      </c>
      <c r="L17027" t="s">
        <v>471</v>
      </c>
      <c r="M17027" s="2">
        <f>+Table3[[#This Row],[CHW]]/Table3[[#This Row],[Count of Airbill Number]]</f>
        <v>3.41</v>
      </c>
    </row>
    <row r="17028" spans="2:13">
      <c r="B17028" t="s">
        <v>35</v>
      </c>
      <c r="C17028" t="s">
        <v>21</v>
      </c>
      <c r="D17028" t="s">
        <v>36</v>
      </c>
      <c r="E17028" t="s">
        <v>776</v>
      </c>
      <c r="F17028" t="s">
        <v>777</v>
      </c>
      <c r="G17028" t="s">
        <v>85</v>
      </c>
      <c r="H17028" t="s">
        <v>181</v>
      </c>
      <c r="I17028">
        <v>3.4</v>
      </c>
      <c r="J17028">
        <v>1</v>
      </c>
      <c r="K17028">
        <v>9477</v>
      </c>
      <c r="L17028" t="s">
        <v>471</v>
      </c>
      <c r="M17028" s="2">
        <f>+Table3[[#This Row],[CHW]]/Table3[[#This Row],[Count of Airbill Number]]</f>
        <v>3.4</v>
      </c>
    </row>
    <row r="17029" spans="2:13">
      <c r="B17029" t="s">
        <v>35</v>
      </c>
      <c r="C17029" t="s">
        <v>472</v>
      </c>
      <c r="D17029" t="s">
        <v>36</v>
      </c>
      <c r="E17029" t="s">
        <v>778</v>
      </c>
      <c r="F17029" t="s">
        <v>778</v>
      </c>
      <c r="G17029" t="s">
        <v>260</v>
      </c>
      <c r="H17029" t="s">
        <v>333</v>
      </c>
      <c r="I17029">
        <v>3.4</v>
      </c>
      <c r="J17029">
        <v>1</v>
      </c>
      <c r="K17029">
        <v>9478</v>
      </c>
      <c r="L17029" t="s">
        <v>471</v>
      </c>
      <c r="M17029" s="2">
        <f>+Table3[[#This Row],[CHW]]/Table3[[#This Row],[Count of Airbill Number]]</f>
        <v>3.4</v>
      </c>
    </row>
    <row r="17030" spans="2:13">
      <c r="B17030" t="s">
        <v>20</v>
      </c>
      <c r="C17030" t="s">
        <v>21</v>
      </c>
      <c r="D17030" t="s">
        <v>22</v>
      </c>
      <c r="E17030" t="s">
        <v>778</v>
      </c>
      <c r="F17030" t="s">
        <v>778</v>
      </c>
      <c r="G17030" t="s">
        <v>51</v>
      </c>
      <c r="H17030" t="s">
        <v>498</v>
      </c>
      <c r="I17030">
        <v>3.4</v>
      </c>
      <c r="J17030">
        <v>1</v>
      </c>
      <c r="K17030">
        <v>9479</v>
      </c>
      <c r="L17030" t="s">
        <v>471</v>
      </c>
      <c r="M17030" s="2">
        <f>+Table3[[#This Row],[CHW]]/Table3[[#This Row],[Count of Airbill Number]]</f>
        <v>3.4</v>
      </c>
    </row>
    <row r="17031" spans="2:13">
      <c r="B17031" t="s">
        <v>20</v>
      </c>
      <c r="C17031" t="s">
        <v>472</v>
      </c>
      <c r="D17031" t="s">
        <v>22</v>
      </c>
      <c r="E17031" t="s">
        <v>776</v>
      </c>
      <c r="F17031" t="s">
        <v>776</v>
      </c>
      <c r="G17031" t="s">
        <v>37</v>
      </c>
      <c r="H17031" t="s">
        <v>544</v>
      </c>
      <c r="I17031">
        <v>3.39</v>
      </c>
      <c r="J17031">
        <v>1</v>
      </c>
      <c r="K17031">
        <v>9480</v>
      </c>
      <c r="L17031" t="s">
        <v>471</v>
      </c>
      <c r="M17031" s="2">
        <f>+Table3[[#This Row],[CHW]]/Table3[[#This Row],[Count of Airbill Number]]</f>
        <v>3.39</v>
      </c>
    </row>
    <row r="17032" spans="2:13">
      <c r="B17032" t="s">
        <v>20</v>
      </c>
      <c r="C17032" t="s">
        <v>21</v>
      </c>
      <c r="D17032" t="s">
        <v>22</v>
      </c>
      <c r="E17032" t="s">
        <v>778</v>
      </c>
      <c r="F17032" t="s">
        <v>776</v>
      </c>
      <c r="G17032" t="s">
        <v>161</v>
      </c>
      <c r="H17032" t="s">
        <v>216</v>
      </c>
      <c r="I17032">
        <v>3.32</v>
      </c>
      <c r="J17032">
        <v>1</v>
      </c>
      <c r="K17032">
        <v>9481</v>
      </c>
      <c r="L17032" t="s">
        <v>471</v>
      </c>
      <c r="M17032" s="2">
        <f>+Table3[[#This Row],[CHW]]/Table3[[#This Row],[Count of Airbill Number]]</f>
        <v>3.32</v>
      </c>
    </row>
    <row r="17033" spans="2:13">
      <c r="B17033" t="s">
        <v>20</v>
      </c>
      <c r="C17033" t="s">
        <v>472</v>
      </c>
      <c r="D17033" t="s">
        <v>22</v>
      </c>
      <c r="E17033" t="s">
        <v>776</v>
      </c>
      <c r="F17033" t="s">
        <v>776</v>
      </c>
      <c r="G17033" t="s">
        <v>32</v>
      </c>
      <c r="H17033" t="s">
        <v>83</v>
      </c>
      <c r="I17033">
        <v>3.3</v>
      </c>
      <c r="J17033">
        <v>1</v>
      </c>
      <c r="K17033">
        <v>9482</v>
      </c>
      <c r="L17033" t="s">
        <v>471</v>
      </c>
      <c r="M17033" s="2">
        <f>+Table3[[#This Row],[CHW]]/Table3[[#This Row],[Count of Airbill Number]]</f>
        <v>3.3</v>
      </c>
    </row>
    <row r="17034" spans="2:13">
      <c r="B17034" t="s">
        <v>20</v>
      </c>
      <c r="C17034" t="s">
        <v>21</v>
      </c>
      <c r="D17034" t="s">
        <v>22</v>
      </c>
      <c r="E17034" t="s">
        <v>778</v>
      </c>
      <c r="F17034" t="s">
        <v>778</v>
      </c>
      <c r="G17034" t="s">
        <v>135</v>
      </c>
      <c r="H17034" t="s">
        <v>507</v>
      </c>
      <c r="I17034">
        <v>3.2800000000000002</v>
      </c>
      <c r="J17034">
        <v>3</v>
      </c>
      <c r="K17034">
        <v>9483</v>
      </c>
      <c r="L17034" t="s">
        <v>471</v>
      </c>
      <c r="M17034" s="2">
        <f>+Table3[[#This Row],[CHW]]/Table3[[#This Row],[Count of Airbill Number]]</f>
        <v>1.0933333333333335</v>
      </c>
    </row>
    <row r="17035" spans="2:13">
      <c r="B17035" t="s">
        <v>35</v>
      </c>
      <c r="C17035" t="s">
        <v>21</v>
      </c>
      <c r="D17035" t="s">
        <v>36</v>
      </c>
      <c r="E17035" t="s">
        <v>776</v>
      </c>
      <c r="F17035" t="s">
        <v>776</v>
      </c>
      <c r="G17035" t="s">
        <v>37</v>
      </c>
      <c r="H17035" t="s">
        <v>64</v>
      </c>
      <c r="I17035">
        <v>3.2</v>
      </c>
      <c r="J17035">
        <v>1</v>
      </c>
      <c r="K17035">
        <v>9484</v>
      </c>
      <c r="L17035" t="s">
        <v>471</v>
      </c>
      <c r="M17035" s="2">
        <f>+Table3[[#This Row],[CHW]]/Table3[[#This Row],[Count of Airbill Number]]</f>
        <v>3.2</v>
      </c>
    </row>
    <row r="17036" spans="2:13">
      <c r="B17036" t="s">
        <v>35</v>
      </c>
      <c r="C17036" t="s">
        <v>21</v>
      </c>
      <c r="D17036" t="s">
        <v>36</v>
      </c>
      <c r="E17036" t="s">
        <v>776</v>
      </c>
      <c r="F17036" t="s">
        <v>776</v>
      </c>
      <c r="G17036" t="s">
        <v>37</v>
      </c>
      <c r="H17036" t="s">
        <v>132</v>
      </c>
      <c r="I17036">
        <v>3.2</v>
      </c>
      <c r="J17036">
        <v>1</v>
      </c>
      <c r="K17036">
        <v>9485</v>
      </c>
      <c r="L17036" t="s">
        <v>471</v>
      </c>
      <c r="M17036" s="2">
        <f>+Table3[[#This Row],[CHW]]/Table3[[#This Row],[Count of Airbill Number]]</f>
        <v>3.2</v>
      </c>
    </row>
    <row r="17037" spans="2:13">
      <c r="B17037" t="s">
        <v>35</v>
      </c>
      <c r="C17037" t="s">
        <v>472</v>
      </c>
      <c r="D17037" t="s">
        <v>36</v>
      </c>
      <c r="E17037" t="s">
        <v>776</v>
      </c>
      <c r="F17037" t="s">
        <v>776</v>
      </c>
      <c r="G17037" t="s">
        <v>37</v>
      </c>
      <c r="H17037" t="s">
        <v>70</v>
      </c>
      <c r="I17037">
        <v>3.2</v>
      </c>
      <c r="J17037">
        <v>1</v>
      </c>
      <c r="K17037">
        <v>9486</v>
      </c>
      <c r="L17037" t="s">
        <v>471</v>
      </c>
      <c r="M17037" s="2">
        <f>+Table3[[#This Row],[CHW]]/Table3[[#This Row],[Count of Airbill Number]]</f>
        <v>3.2</v>
      </c>
    </row>
    <row r="17038" spans="2:13">
      <c r="B17038" t="s">
        <v>20</v>
      </c>
      <c r="C17038" t="s">
        <v>21</v>
      </c>
      <c r="D17038" t="s">
        <v>22</v>
      </c>
      <c r="E17038" t="s">
        <v>776</v>
      </c>
      <c r="F17038" t="s">
        <v>776</v>
      </c>
      <c r="G17038" t="s">
        <v>39</v>
      </c>
      <c r="H17038" t="s">
        <v>59</v>
      </c>
      <c r="I17038">
        <v>3.2</v>
      </c>
      <c r="J17038">
        <v>1</v>
      </c>
      <c r="K17038">
        <v>9487</v>
      </c>
      <c r="L17038" t="s">
        <v>471</v>
      </c>
      <c r="M17038" s="2">
        <f>+Table3[[#This Row],[CHW]]/Table3[[#This Row],[Count of Airbill Number]]</f>
        <v>3.2</v>
      </c>
    </row>
    <row r="17039" spans="2:13">
      <c r="B17039" t="s">
        <v>20</v>
      </c>
      <c r="C17039" t="s">
        <v>472</v>
      </c>
      <c r="D17039" t="s">
        <v>22</v>
      </c>
      <c r="E17039" t="s">
        <v>778</v>
      </c>
      <c r="F17039" t="s">
        <v>778</v>
      </c>
      <c r="G17039" t="s">
        <v>99</v>
      </c>
      <c r="H17039" t="s">
        <v>261</v>
      </c>
      <c r="I17039">
        <v>3.15</v>
      </c>
      <c r="J17039">
        <v>1</v>
      </c>
      <c r="K17039">
        <v>9488</v>
      </c>
      <c r="L17039" t="s">
        <v>471</v>
      </c>
      <c r="M17039" s="2">
        <f>+Table3[[#This Row],[CHW]]/Table3[[#This Row],[Count of Airbill Number]]</f>
        <v>3.15</v>
      </c>
    </row>
    <row r="17040" spans="2:13">
      <c r="B17040" t="s">
        <v>35</v>
      </c>
      <c r="C17040" t="s">
        <v>21</v>
      </c>
      <c r="D17040" t="s">
        <v>36</v>
      </c>
      <c r="E17040" t="s">
        <v>776</v>
      </c>
      <c r="F17040" t="s">
        <v>776</v>
      </c>
      <c r="G17040" t="s">
        <v>37</v>
      </c>
      <c r="H17040" t="s">
        <v>23</v>
      </c>
      <c r="I17040">
        <v>3.1</v>
      </c>
      <c r="J17040">
        <v>1</v>
      </c>
      <c r="K17040">
        <v>9489</v>
      </c>
      <c r="L17040" t="s">
        <v>471</v>
      </c>
      <c r="M17040" s="2">
        <f>+Table3[[#This Row],[CHW]]/Table3[[#This Row],[Count of Airbill Number]]</f>
        <v>3.1</v>
      </c>
    </row>
    <row r="17041" spans="2:13">
      <c r="B17041" t="s">
        <v>35</v>
      </c>
      <c r="C17041" t="s">
        <v>21</v>
      </c>
      <c r="D17041" t="s">
        <v>36</v>
      </c>
      <c r="E17041" t="s">
        <v>776</v>
      </c>
      <c r="F17041" t="s">
        <v>776</v>
      </c>
      <c r="G17041" t="s">
        <v>37</v>
      </c>
      <c r="H17041" t="s">
        <v>94</v>
      </c>
      <c r="I17041">
        <v>3.1</v>
      </c>
      <c r="J17041">
        <v>1</v>
      </c>
      <c r="K17041">
        <v>9490</v>
      </c>
      <c r="L17041" t="s">
        <v>471</v>
      </c>
      <c r="M17041" s="2">
        <f>+Table3[[#This Row],[CHW]]/Table3[[#This Row],[Count of Airbill Number]]</f>
        <v>3.1</v>
      </c>
    </row>
    <row r="17042" spans="2:13">
      <c r="B17042" t="s">
        <v>35</v>
      </c>
      <c r="C17042" t="s">
        <v>21</v>
      </c>
      <c r="D17042" t="s">
        <v>36</v>
      </c>
      <c r="E17042" t="s">
        <v>776</v>
      </c>
      <c r="F17042" t="s">
        <v>776</v>
      </c>
      <c r="G17042" t="s">
        <v>37</v>
      </c>
      <c r="H17042" t="s">
        <v>175</v>
      </c>
      <c r="I17042">
        <v>3.1</v>
      </c>
      <c r="J17042">
        <v>1</v>
      </c>
      <c r="K17042">
        <v>9491</v>
      </c>
      <c r="L17042" t="s">
        <v>471</v>
      </c>
      <c r="M17042" s="2">
        <f>+Table3[[#This Row],[CHW]]/Table3[[#This Row],[Count of Airbill Number]]</f>
        <v>3.1</v>
      </c>
    </row>
    <row r="17043" spans="2:13">
      <c r="B17043" t="s">
        <v>35</v>
      </c>
      <c r="C17043" t="s">
        <v>472</v>
      </c>
      <c r="D17043" t="s">
        <v>36</v>
      </c>
      <c r="E17043" t="s">
        <v>778</v>
      </c>
      <c r="F17043" t="s">
        <v>778</v>
      </c>
      <c r="G17043" t="s">
        <v>171</v>
      </c>
      <c r="H17043" t="s">
        <v>112</v>
      </c>
      <c r="I17043">
        <v>3.1</v>
      </c>
      <c r="J17043">
        <v>1</v>
      </c>
      <c r="K17043">
        <v>9492</v>
      </c>
      <c r="L17043" t="s">
        <v>471</v>
      </c>
      <c r="M17043" s="2">
        <f>+Table3[[#This Row],[CHW]]/Table3[[#This Row],[Count of Airbill Number]]</f>
        <v>3.1</v>
      </c>
    </row>
    <row r="17044" spans="2:13">
      <c r="B17044" t="s">
        <v>20</v>
      </c>
      <c r="C17044" t="s">
        <v>21</v>
      </c>
      <c r="D17044" t="s">
        <v>22</v>
      </c>
      <c r="E17044" t="s">
        <v>778</v>
      </c>
      <c r="F17044" t="s">
        <v>778</v>
      </c>
      <c r="G17044" t="s">
        <v>112</v>
      </c>
      <c r="H17044" t="s">
        <v>333</v>
      </c>
      <c r="I17044">
        <v>3.1</v>
      </c>
      <c r="J17044">
        <v>3</v>
      </c>
      <c r="K17044">
        <v>9493</v>
      </c>
      <c r="L17044" t="s">
        <v>471</v>
      </c>
      <c r="M17044" s="2">
        <f>+Table3[[#This Row],[CHW]]/Table3[[#This Row],[Count of Airbill Number]]</f>
        <v>1.0333333333333334</v>
      </c>
    </row>
    <row r="17045" spans="2:13">
      <c r="B17045" t="s">
        <v>20</v>
      </c>
      <c r="C17045" t="s">
        <v>472</v>
      </c>
      <c r="D17045" t="s">
        <v>22</v>
      </c>
      <c r="E17045" t="s">
        <v>776</v>
      </c>
      <c r="F17045" t="s">
        <v>776</v>
      </c>
      <c r="G17045" t="s">
        <v>37</v>
      </c>
      <c r="H17045" t="s">
        <v>145</v>
      </c>
      <c r="I17045">
        <v>3.1</v>
      </c>
      <c r="J17045">
        <v>1</v>
      </c>
      <c r="K17045">
        <v>9494</v>
      </c>
      <c r="L17045" t="s">
        <v>471</v>
      </c>
      <c r="M17045" s="2">
        <f>+Table3[[#This Row],[CHW]]/Table3[[#This Row],[Count of Airbill Number]]</f>
        <v>3.1</v>
      </c>
    </row>
    <row r="17046" spans="2:13">
      <c r="B17046" t="s">
        <v>20</v>
      </c>
      <c r="C17046" t="s">
        <v>21</v>
      </c>
      <c r="D17046" t="s">
        <v>22</v>
      </c>
      <c r="E17046" t="s">
        <v>776</v>
      </c>
      <c r="F17046" t="s">
        <v>776</v>
      </c>
      <c r="G17046" t="s">
        <v>37</v>
      </c>
      <c r="H17046" t="s">
        <v>630</v>
      </c>
      <c r="I17046">
        <v>3.06</v>
      </c>
      <c r="J17046">
        <v>1</v>
      </c>
      <c r="K17046">
        <v>9495</v>
      </c>
      <c r="L17046" t="s">
        <v>471</v>
      </c>
      <c r="M17046" s="2">
        <f>+Table3[[#This Row],[CHW]]/Table3[[#This Row],[Count of Airbill Number]]</f>
        <v>3.06</v>
      </c>
    </row>
    <row r="17047" spans="2:13">
      <c r="B17047" t="s">
        <v>20</v>
      </c>
      <c r="C17047" t="s">
        <v>472</v>
      </c>
      <c r="D17047" t="s">
        <v>22</v>
      </c>
      <c r="E17047" t="s">
        <v>776</v>
      </c>
      <c r="F17047" t="s">
        <v>778</v>
      </c>
      <c r="G17047" t="s">
        <v>37</v>
      </c>
      <c r="H17047" t="s">
        <v>434</v>
      </c>
      <c r="I17047">
        <v>3.03</v>
      </c>
      <c r="J17047">
        <v>1</v>
      </c>
      <c r="K17047">
        <v>9496</v>
      </c>
      <c r="L17047" t="s">
        <v>471</v>
      </c>
      <c r="M17047" s="2">
        <f>+Table3[[#This Row],[CHW]]/Table3[[#This Row],[Count of Airbill Number]]</f>
        <v>3.03</v>
      </c>
    </row>
    <row r="17048" spans="2:13">
      <c r="B17048" t="s">
        <v>35</v>
      </c>
      <c r="C17048" t="s">
        <v>21</v>
      </c>
      <c r="D17048" t="s">
        <v>36</v>
      </c>
      <c r="E17048" t="s">
        <v>777</v>
      </c>
      <c r="F17048" t="s">
        <v>777</v>
      </c>
      <c r="G17048" t="s">
        <v>44</v>
      </c>
      <c r="H17048" t="s">
        <v>227</v>
      </c>
      <c r="I17048">
        <v>3</v>
      </c>
      <c r="J17048">
        <v>1</v>
      </c>
      <c r="K17048">
        <v>9497</v>
      </c>
      <c r="L17048" t="s">
        <v>471</v>
      </c>
      <c r="M17048" s="2">
        <f>+Table3[[#This Row],[CHW]]/Table3[[#This Row],[Count of Airbill Number]]</f>
        <v>3</v>
      </c>
    </row>
    <row r="17049" spans="2:13">
      <c r="B17049" t="s">
        <v>35</v>
      </c>
      <c r="C17049" t="s">
        <v>21</v>
      </c>
      <c r="D17049" t="s">
        <v>36</v>
      </c>
      <c r="E17049" t="s">
        <v>776</v>
      </c>
      <c r="F17049" t="s">
        <v>778</v>
      </c>
      <c r="G17049" t="s">
        <v>85</v>
      </c>
      <c r="H17049" t="s">
        <v>150</v>
      </c>
      <c r="I17049">
        <v>3</v>
      </c>
      <c r="J17049">
        <v>1</v>
      </c>
      <c r="K17049">
        <v>9498</v>
      </c>
      <c r="L17049" t="s">
        <v>471</v>
      </c>
      <c r="M17049" s="2">
        <f>+Table3[[#This Row],[CHW]]/Table3[[#This Row],[Count of Airbill Number]]</f>
        <v>3</v>
      </c>
    </row>
    <row r="17050" spans="2:13">
      <c r="B17050" t="s">
        <v>35</v>
      </c>
      <c r="C17050" t="s">
        <v>21</v>
      </c>
      <c r="D17050" t="s">
        <v>36</v>
      </c>
      <c r="E17050" t="s">
        <v>777</v>
      </c>
      <c r="F17050" t="s">
        <v>777</v>
      </c>
      <c r="G17050" t="s">
        <v>227</v>
      </c>
      <c r="H17050" t="s">
        <v>44</v>
      </c>
      <c r="I17050">
        <v>3</v>
      </c>
      <c r="J17050">
        <v>2</v>
      </c>
      <c r="K17050">
        <v>9499</v>
      </c>
      <c r="L17050" t="s">
        <v>471</v>
      </c>
      <c r="M17050" s="2">
        <f>+Table3[[#This Row],[CHW]]/Table3[[#This Row],[Count of Airbill Number]]</f>
        <v>1.5</v>
      </c>
    </row>
    <row r="17051" spans="2:13">
      <c r="B17051" t="s">
        <v>35</v>
      </c>
      <c r="C17051" t="s">
        <v>21</v>
      </c>
      <c r="D17051" t="s">
        <v>36</v>
      </c>
      <c r="E17051" t="s">
        <v>777</v>
      </c>
      <c r="F17051" t="s">
        <v>777</v>
      </c>
      <c r="G17051" t="s">
        <v>106</v>
      </c>
      <c r="H17051" t="s">
        <v>44</v>
      </c>
      <c r="I17051">
        <v>3</v>
      </c>
      <c r="J17051">
        <v>2</v>
      </c>
      <c r="K17051">
        <v>9500</v>
      </c>
      <c r="L17051" t="s">
        <v>471</v>
      </c>
      <c r="M17051" s="2">
        <f>+Table3[[#This Row],[CHW]]/Table3[[#This Row],[Count of Airbill Number]]</f>
        <v>1.5</v>
      </c>
    </row>
    <row r="17052" spans="2:13">
      <c r="B17052" t="s">
        <v>35</v>
      </c>
      <c r="C17052" t="s">
        <v>21</v>
      </c>
      <c r="D17052" t="s">
        <v>36</v>
      </c>
      <c r="E17052" t="s">
        <v>777</v>
      </c>
      <c r="F17052" t="s">
        <v>777</v>
      </c>
      <c r="G17052" t="s">
        <v>106</v>
      </c>
      <c r="H17052" t="s">
        <v>227</v>
      </c>
      <c r="I17052">
        <v>3</v>
      </c>
      <c r="J17052">
        <v>3</v>
      </c>
      <c r="K17052">
        <v>9501</v>
      </c>
      <c r="L17052" t="s">
        <v>471</v>
      </c>
      <c r="M17052" s="2">
        <f>+Table3[[#This Row],[CHW]]/Table3[[#This Row],[Count of Airbill Number]]</f>
        <v>1</v>
      </c>
    </row>
    <row r="17053" spans="2:13">
      <c r="B17053" t="s">
        <v>35</v>
      </c>
      <c r="C17053" t="s">
        <v>472</v>
      </c>
      <c r="D17053" t="s">
        <v>36</v>
      </c>
      <c r="E17053" t="s">
        <v>776</v>
      </c>
      <c r="F17053" t="s">
        <v>776</v>
      </c>
      <c r="G17053" t="s">
        <v>37</v>
      </c>
      <c r="H17053" t="s">
        <v>148</v>
      </c>
      <c r="I17053">
        <v>3</v>
      </c>
      <c r="J17053">
        <v>2</v>
      </c>
      <c r="K17053">
        <v>9502</v>
      </c>
      <c r="L17053" t="s">
        <v>471</v>
      </c>
      <c r="M17053" s="2">
        <f>+Table3[[#This Row],[CHW]]/Table3[[#This Row],[Count of Airbill Number]]</f>
        <v>1.5</v>
      </c>
    </row>
    <row r="17054" spans="2:13">
      <c r="B17054" t="s">
        <v>35</v>
      </c>
      <c r="C17054" t="s">
        <v>472</v>
      </c>
      <c r="D17054" t="s">
        <v>36</v>
      </c>
      <c r="E17054" t="s">
        <v>776</v>
      </c>
      <c r="F17054" t="s">
        <v>776</v>
      </c>
      <c r="G17054" t="s">
        <v>37</v>
      </c>
      <c r="H17054" t="s">
        <v>149</v>
      </c>
      <c r="I17054">
        <v>3</v>
      </c>
      <c r="J17054">
        <v>1</v>
      </c>
      <c r="K17054">
        <v>9503</v>
      </c>
      <c r="L17054" t="s">
        <v>471</v>
      </c>
      <c r="M17054" s="2">
        <f>+Table3[[#This Row],[CHW]]/Table3[[#This Row],[Count of Airbill Number]]</f>
        <v>3</v>
      </c>
    </row>
    <row r="17055" spans="2:13">
      <c r="B17055" t="s">
        <v>20</v>
      </c>
      <c r="C17055" t="s">
        <v>21</v>
      </c>
      <c r="D17055" t="s">
        <v>22</v>
      </c>
      <c r="E17055" t="s">
        <v>776</v>
      </c>
      <c r="F17055" t="s">
        <v>776</v>
      </c>
      <c r="G17055" t="s">
        <v>74</v>
      </c>
      <c r="H17055" t="s">
        <v>24</v>
      </c>
      <c r="I17055">
        <v>3</v>
      </c>
      <c r="J17055">
        <v>1</v>
      </c>
      <c r="K17055">
        <v>9504</v>
      </c>
      <c r="L17055" t="s">
        <v>471</v>
      </c>
      <c r="M17055" s="2">
        <f>+Table3[[#This Row],[CHW]]/Table3[[#This Row],[Count of Airbill Number]]</f>
        <v>3</v>
      </c>
    </row>
    <row r="17056" spans="2:13">
      <c r="B17056" t="s">
        <v>20</v>
      </c>
      <c r="C17056" t="s">
        <v>21</v>
      </c>
      <c r="D17056" t="s">
        <v>22</v>
      </c>
      <c r="E17056" t="s">
        <v>777</v>
      </c>
      <c r="F17056" t="s">
        <v>777</v>
      </c>
      <c r="G17056" t="s">
        <v>481</v>
      </c>
      <c r="H17056" t="s">
        <v>190</v>
      </c>
      <c r="I17056">
        <v>3</v>
      </c>
      <c r="J17056">
        <v>1</v>
      </c>
      <c r="K17056">
        <v>9505</v>
      </c>
      <c r="L17056" t="s">
        <v>471</v>
      </c>
      <c r="M17056" s="2">
        <f>+Table3[[#This Row],[CHW]]/Table3[[#This Row],[Count of Airbill Number]]</f>
        <v>3</v>
      </c>
    </row>
    <row r="17057" spans="2:13">
      <c r="B17057" t="s">
        <v>20</v>
      </c>
      <c r="C17057" t="s">
        <v>21</v>
      </c>
      <c r="D17057" t="s">
        <v>22</v>
      </c>
      <c r="E17057" t="s">
        <v>778</v>
      </c>
      <c r="F17057" t="s">
        <v>776</v>
      </c>
      <c r="G17057" t="s">
        <v>113</v>
      </c>
      <c r="H17057" t="s">
        <v>116</v>
      </c>
      <c r="I17057">
        <v>3</v>
      </c>
      <c r="J17057">
        <v>1</v>
      </c>
      <c r="K17057">
        <v>9506</v>
      </c>
      <c r="L17057" t="s">
        <v>471</v>
      </c>
      <c r="M17057" s="2">
        <f>+Table3[[#This Row],[CHW]]/Table3[[#This Row],[Count of Airbill Number]]</f>
        <v>3</v>
      </c>
    </row>
    <row r="17058" spans="2:13">
      <c r="B17058" t="s">
        <v>20</v>
      </c>
      <c r="C17058" t="s">
        <v>21</v>
      </c>
      <c r="D17058" t="s">
        <v>22</v>
      </c>
      <c r="E17058" t="s">
        <v>778</v>
      </c>
      <c r="F17058" t="s">
        <v>778</v>
      </c>
      <c r="G17058" t="s">
        <v>233</v>
      </c>
      <c r="H17058" t="s">
        <v>161</v>
      </c>
      <c r="I17058">
        <v>3</v>
      </c>
      <c r="J17058">
        <v>1</v>
      </c>
      <c r="K17058">
        <v>9507</v>
      </c>
      <c r="L17058" t="s">
        <v>471</v>
      </c>
      <c r="M17058" s="2">
        <f>+Table3[[#This Row],[CHW]]/Table3[[#This Row],[Count of Airbill Number]]</f>
        <v>3</v>
      </c>
    </row>
    <row r="17059" spans="2:13">
      <c r="B17059" t="s">
        <v>20</v>
      </c>
      <c r="C17059" t="s">
        <v>21</v>
      </c>
      <c r="D17059" t="s">
        <v>22</v>
      </c>
      <c r="E17059" t="s">
        <v>776</v>
      </c>
      <c r="F17059" t="s">
        <v>776</v>
      </c>
      <c r="G17059" t="s">
        <v>23</v>
      </c>
      <c r="H17059" t="s">
        <v>123</v>
      </c>
      <c r="I17059">
        <v>3</v>
      </c>
      <c r="J17059">
        <v>1</v>
      </c>
      <c r="K17059">
        <v>9508</v>
      </c>
      <c r="L17059" t="s">
        <v>471</v>
      </c>
      <c r="M17059" s="2">
        <f>+Table3[[#This Row],[CHW]]/Table3[[#This Row],[Count of Airbill Number]]</f>
        <v>3</v>
      </c>
    </row>
    <row r="17060" spans="2:13">
      <c r="B17060" t="s">
        <v>20</v>
      </c>
      <c r="C17060" t="s">
        <v>21</v>
      </c>
      <c r="D17060" t="s">
        <v>22</v>
      </c>
      <c r="E17060" t="s">
        <v>778</v>
      </c>
      <c r="F17060" t="s">
        <v>778</v>
      </c>
      <c r="G17060" t="s">
        <v>210</v>
      </c>
      <c r="H17060" t="s">
        <v>353</v>
      </c>
      <c r="I17060">
        <v>3</v>
      </c>
      <c r="J17060">
        <v>3</v>
      </c>
      <c r="K17060">
        <v>9509</v>
      </c>
      <c r="L17060" t="s">
        <v>471</v>
      </c>
      <c r="M17060" s="2">
        <f>+Table3[[#This Row],[CHW]]/Table3[[#This Row],[Count of Airbill Number]]</f>
        <v>1</v>
      </c>
    </row>
    <row r="17061" spans="2:13">
      <c r="B17061" t="s">
        <v>20</v>
      </c>
      <c r="C17061" t="s">
        <v>21</v>
      </c>
      <c r="D17061" t="s">
        <v>22</v>
      </c>
      <c r="E17061" t="s">
        <v>777</v>
      </c>
      <c r="F17061" t="s">
        <v>777</v>
      </c>
      <c r="G17061" t="s">
        <v>579</v>
      </c>
      <c r="H17061" t="s">
        <v>290</v>
      </c>
      <c r="I17061">
        <v>3</v>
      </c>
      <c r="J17061">
        <v>3</v>
      </c>
      <c r="K17061">
        <v>9510</v>
      </c>
      <c r="L17061" t="s">
        <v>471</v>
      </c>
      <c r="M17061" s="2">
        <f>+Table3[[#This Row],[CHW]]/Table3[[#This Row],[Count of Airbill Number]]</f>
        <v>1</v>
      </c>
    </row>
    <row r="17062" spans="2:13">
      <c r="B17062" t="s">
        <v>20</v>
      </c>
      <c r="C17062" t="s">
        <v>21</v>
      </c>
      <c r="D17062" t="s">
        <v>22</v>
      </c>
      <c r="E17062" t="s">
        <v>777</v>
      </c>
      <c r="F17062" t="s">
        <v>778</v>
      </c>
      <c r="G17062" t="s">
        <v>55</v>
      </c>
      <c r="H17062" t="s">
        <v>112</v>
      </c>
      <c r="I17062">
        <v>3</v>
      </c>
      <c r="J17062">
        <v>3</v>
      </c>
      <c r="K17062">
        <v>9511</v>
      </c>
      <c r="L17062" t="s">
        <v>471</v>
      </c>
      <c r="M17062" s="2">
        <f>+Table3[[#This Row],[CHW]]/Table3[[#This Row],[Count of Airbill Number]]</f>
        <v>1</v>
      </c>
    </row>
    <row r="17063" spans="2:13">
      <c r="B17063" t="s">
        <v>20</v>
      </c>
      <c r="C17063" t="s">
        <v>21</v>
      </c>
      <c r="D17063" t="s">
        <v>22</v>
      </c>
      <c r="E17063" t="s">
        <v>777</v>
      </c>
      <c r="F17063" t="s">
        <v>778</v>
      </c>
      <c r="G17063" t="s">
        <v>55</v>
      </c>
      <c r="H17063" t="s">
        <v>86</v>
      </c>
      <c r="I17063">
        <v>3</v>
      </c>
      <c r="J17063">
        <v>1</v>
      </c>
      <c r="K17063">
        <v>9512</v>
      </c>
      <c r="L17063" t="s">
        <v>471</v>
      </c>
      <c r="M17063" s="2">
        <f>+Table3[[#This Row],[CHW]]/Table3[[#This Row],[Count of Airbill Number]]</f>
        <v>3</v>
      </c>
    </row>
    <row r="17064" spans="2:13">
      <c r="B17064" t="s">
        <v>20</v>
      </c>
      <c r="C17064" t="s">
        <v>21</v>
      </c>
      <c r="D17064" t="s">
        <v>22</v>
      </c>
      <c r="E17064" t="s">
        <v>776</v>
      </c>
      <c r="F17064" t="s">
        <v>776</v>
      </c>
      <c r="G17064" t="s">
        <v>39</v>
      </c>
      <c r="H17064" t="s">
        <v>49</v>
      </c>
      <c r="I17064">
        <v>3</v>
      </c>
      <c r="J17064">
        <v>2</v>
      </c>
      <c r="K17064">
        <v>9513</v>
      </c>
      <c r="L17064" t="s">
        <v>471</v>
      </c>
      <c r="M17064" s="2">
        <f>+Table3[[#This Row],[CHW]]/Table3[[#This Row],[Count of Airbill Number]]</f>
        <v>1.5</v>
      </c>
    </row>
    <row r="17065" spans="2:13">
      <c r="B17065" t="s">
        <v>20</v>
      </c>
      <c r="C17065" t="s">
        <v>21</v>
      </c>
      <c r="D17065" t="s">
        <v>22</v>
      </c>
      <c r="E17065" t="s">
        <v>776</v>
      </c>
      <c r="F17065" t="s">
        <v>776</v>
      </c>
      <c r="G17065" t="s">
        <v>39</v>
      </c>
      <c r="H17065" t="s">
        <v>312</v>
      </c>
      <c r="I17065">
        <v>3</v>
      </c>
      <c r="J17065">
        <v>1</v>
      </c>
      <c r="K17065">
        <v>9514</v>
      </c>
      <c r="L17065" t="s">
        <v>471</v>
      </c>
      <c r="M17065" s="2">
        <f>+Table3[[#This Row],[CHW]]/Table3[[#This Row],[Count of Airbill Number]]</f>
        <v>3</v>
      </c>
    </row>
    <row r="17066" spans="2:13">
      <c r="B17066" t="s">
        <v>20</v>
      </c>
      <c r="C17066" t="s">
        <v>21</v>
      </c>
      <c r="D17066" t="s">
        <v>22</v>
      </c>
      <c r="E17066" t="s">
        <v>778</v>
      </c>
      <c r="F17066" t="s">
        <v>776</v>
      </c>
      <c r="G17066" t="s">
        <v>112</v>
      </c>
      <c r="H17066" t="s">
        <v>192</v>
      </c>
      <c r="I17066">
        <v>3</v>
      </c>
      <c r="J17066">
        <v>3</v>
      </c>
      <c r="K17066">
        <v>9515</v>
      </c>
      <c r="L17066" t="s">
        <v>471</v>
      </c>
      <c r="M17066" s="2">
        <f>+Table3[[#This Row],[CHW]]/Table3[[#This Row],[Count of Airbill Number]]</f>
        <v>1</v>
      </c>
    </row>
    <row r="17067" spans="2:13">
      <c r="B17067" t="s">
        <v>20</v>
      </c>
      <c r="C17067" t="s">
        <v>21</v>
      </c>
      <c r="D17067" t="s">
        <v>22</v>
      </c>
      <c r="E17067" t="s">
        <v>778</v>
      </c>
      <c r="F17067" t="s">
        <v>778</v>
      </c>
      <c r="G17067" t="s">
        <v>112</v>
      </c>
      <c r="H17067" t="s">
        <v>248</v>
      </c>
      <c r="I17067">
        <v>3</v>
      </c>
      <c r="J17067">
        <v>3</v>
      </c>
      <c r="K17067">
        <v>9516</v>
      </c>
      <c r="L17067" t="s">
        <v>471</v>
      </c>
      <c r="M17067" s="2">
        <f>+Table3[[#This Row],[CHW]]/Table3[[#This Row],[Count of Airbill Number]]</f>
        <v>1</v>
      </c>
    </row>
    <row r="17068" spans="2:13">
      <c r="B17068" t="s">
        <v>20</v>
      </c>
      <c r="C17068" t="s">
        <v>21</v>
      </c>
      <c r="D17068" t="s">
        <v>22</v>
      </c>
      <c r="E17068" t="s">
        <v>778</v>
      </c>
      <c r="F17068" t="s">
        <v>778</v>
      </c>
      <c r="G17068" t="s">
        <v>112</v>
      </c>
      <c r="H17068" t="s">
        <v>498</v>
      </c>
      <c r="I17068">
        <v>3</v>
      </c>
      <c r="J17068">
        <v>3</v>
      </c>
      <c r="K17068">
        <v>9517</v>
      </c>
      <c r="L17068" t="s">
        <v>471</v>
      </c>
      <c r="M17068" s="2">
        <f>+Table3[[#This Row],[CHW]]/Table3[[#This Row],[Count of Airbill Number]]</f>
        <v>1</v>
      </c>
    </row>
    <row r="17069" spans="2:13">
      <c r="B17069" t="s">
        <v>20</v>
      </c>
      <c r="C17069" t="s">
        <v>21</v>
      </c>
      <c r="D17069" t="s">
        <v>22</v>
      </c>
      <c r="E17069" t="s">
        <v>778</v>
      </c>
      <c r="F17069" t="s">
        <v>777</v>
      </c>
      <c r="G17069" t="s">
        <v>112</v>
      </c>
      <c r="H17069" t="s">
        <v>326</v>
      </c>
      <c r="I17069">
        <v>3</v>
      </c>
      <c r="J17069">
        <v>3</v>
      </c>
      <c r="K17069">
        <v>9518</v>
      </c>
      <c r="L17069" t="s">
        <v>471</v>
      </c>
      <c r="M17069" s="2">
        <f>+Table3[[#This Row],[CHW]]/Table3[[#This Row],[Count of Airbill Number]]</f>
        <v>1</v>
      </c>
    </row>
    <row r="17070" spans="2:13">
      <c r="B17070" t="s">
        <v>20</v>
      </c>
      <c r="C17070" t="s">
        <v>21</v>
      </c>
      <c r="D17070" t="s">
        <v>22</v>
      </c>
      <c r="E17070" t="s">
        <v>778</v>
      </c>
      <c r="F17070" t="s">
        <v>778</v>
      </c>
      <c r="G17070" t="s">
        <v>150</v>
      </c>
      <c r="H17070" t="s">
        <v>161</v>
      </c>
      <c r="I17070">
        <v>3</v>
      </c>
      <c r="J17070">
        <v>3</v>
      </c>
      <c r="K17070">
        <v>9519</v>
      </c>
      <c r="L17070" t="s">
        <v>471</v>
      </c>
      <c r="M17070" s="2">
        <f>+Table3[[#This Row],[CHW]]/Table3[[#This Row],[Count of Airbill Number]]</f>
        <v>1</v>
      </c>
    </row>
    <row r="17071" spans="2:13">
      <c r="B17071" t="s">
        <v>20</v>
      </c>
      <c r="C17071" t="s">
        <v>21</v>
      </c>
      <c r="D17071" t="s">
        <v>22</v>
      </c>
      <c r="E17071" t="s">
        <v>778</v>
      </c>
      <c r="F17071" t="s">
        <v>778</v>
      </c>
      <c r="G17071" t="s">
        <v>150</v>
      </c>
      <c r="H17071" t="s">
        <v>353</v>
      </c>
      <c r="I17071">
        <v>3</v>
      </c>
      <c r="J17071">
        <v>3</v>
      </c>
      <c r="K17071">
        <v>9520</v>
      </c>
      <c r="L17071" t="s">
        <v>471</v>
      </c>
      <c r="M17071" s="2">
        <f>+Table3[[#This Row],[CHW]]/Table3[[#This Row],[Count of Airbill Number]]</f>
        <v>1</v>
      </c>
    </row>
    <row r="17072" spans="2:13">
      <c r="B17072" t="s">
        <v>20</v>
      </c>
      <c r="C17072" t="s">
        <v>21</v>
      </c>
      <c r="D17072" t="s">
        <v>22</v>
      </c>
      <c r="E17072" t="s">
        <v>778</v>
      </c>
      <c r="F17072" t="s">
        <v>776</v>
      </c>
      <c r="G17072" t="s">
        <v>507</v>
      </c>
      <c r="H17072" t="s">
        <v>37</v>
      </c>
      <c r="I17072">
        <v>3</v>
      </c>
      <c r="J17072">
        <v>3</v>
      </c>
      <c r="K17072">
        <v>9521</v>
      </c>
      <c r="L17072" t="s">
        <v>471</v>
      </c>
      <c r="M17072" s="2">
        <f>+Table3[[#This Row],[CHW]]/Table3[[#This Row],[Count of Airbill Number]]</f>
        <v>1</v>
      </c>
    </row>
    <row r="17073" spans="2:13">
      <c r="B17073" t="s">
        <v>20</v>
      </c>
      <c r="C17073" t="s">
        <v>21</v>
      </c>
      <c r="D17073" t="s">
        <v>22</v>
      </c>
      <c r="E17073" t="s">
        <v>778</v>
      </c>
      <c r="F17073" t="s">
        <v>778</v>
      </c>
      <c r="G17073" t="s">
        <v>507</v>
      </c>
      <c r="H17073" t="s">
        <v>369</v>
      </c>
      <c r="I17073">
        <v>3</v>
      </c>
      <c r="J17073">
        <v>3</v>
      </c>
      <c r="K17073">
        <v>9522</v>
      </c>
      <c r="L17073" t="s">
        <v>471</v>
      </c>
      <c r="M17073" s="2">
        <f>+Table3[[#This Row],[CHW]]/Table3[[#This Row],[Count of Airbill Number]]</f>
        <v>1</v>
      </c>
    </row>
    <row r="17074" spans="2:13">
      <c r="B17074" t="s">
        <v>20</v>
      </c>
      <c r="C17074" t="s">
        <v>21</v>
      </c>
      <c r="D17074" t="s">
        <v>22</v>
      </c>
      <c r="E17074" t="s">
        <v>776</v>
      </c>
      <c r="F17074" t="s">
        <v>776</v>
      </c>
      <c r="G17074" t="s">
        <v>48</v>
      </c>
      <c r="H17074" t="s">
        <v>89</v>
      </c>
      <c r="I17074">
        <v>3</v>
      </c>
      <c r="J17074">
        <v>1</v>
      </c>
      <c r="K17074">
        <v>9523</v>
      </c>
      <c r="L17074" t="s">
        <v>471</v>
      </c>
      <c r="M17074" s="2">
        <f>+Table3[[#This Row],[CHW]]/Table3[[#This Row],[Count of Airbill Number]]</f>
        <v>3</v>
      </c>
    </row>
    <row r="17075" spans="2:13">
      <c r="B17075" t="s">
        <v>20</v>
      </c>
      <c r="C17075" t="s">
        <v>21</v>
      </c>
      <c r="D17075" t="s">
        <v>22</v>
      </c>
      <c r="E17075" t="s">
        <v>776</v>
      </c>
      <c r="F17075" t="s">
        <v>776</v>
      </c>
      <c r="G17075" t="s">
        <v>45</v>
      </c>
      <c r="H17075" t="s">
        <v>66</v>
      </c>
      <c r="I17075">
        <v>3</v>
      </c>
      <c r="J17075">
        <v>1</v>
      </c>
      <c r="K17075">
        <v>9524</v>
      </c>
      <c r="L17075" t="s">
        <v>471</v>
      </c>
      <c r="M17075" s="2">
        <f>+Table3[[#This Row],[CHW]]/Table3[[#This Row],[Count of Airbill Number]]</f>
        <v>3</v>
      </c>
    </row>
    <row r="17076" spans="2:13">
      <c r="B17076" t="s">
        <v>20</v>
      </c>
      <c r="C17076" t="s">
        <v>21</v>
      </c>
      <c r="D17076" t="s">
        <v>22</v>
      </c>
      <c r="E17076" t="s">
        <v>776</v>
      </c>
      <c r="F17076" t="s">
        <v>776</v>
      </c>
      <c r="G17076" t="s">
        <v>45</v>
      </c>
      <c r="H17076" t="s">
        <v>72</v>
      </c>
      <c r="I17076">
        <v>3</v>
      </c>
      <c r="J17076">
        <v>1</v>
      </c>
      <c r="K17076">
        <v>9525</v>
      </c>
      <c r="L17076" t="s">
        <v>471</v>
      </c>
      <c r="M17076" s="2">
        <f>+Table3[[#This Row],[CHW]]/Table3[[#This Row],[Count of Airbill Number]]</f>
        <v>3</v>
      </c>
    </row>
    <row r="17077" spans="2:13">
      <c r="B17077" t="s">
        <v>20</v>
      </c>
      <c r="C17077" t="s">
        <v>21</v>
      </c>
      <c r="D17077" t="s">
        <v>22</v>
      </c>
      <c r="E17077" t="s">
        <v>778</v>
      </c>
      <c r="F17077" t="s">
        <v>776</v>
      </c>
      <c r="G17077" t="s">
        <v>171</v>
      </c>
      <c r="H17077" t="s">
        <v>116</v>
      </c>
      <c r="I17077">
        <v>3</v>
      </c>
      <c r="J17077">
        <v>1</v>
      </c>
      <c r="K17077">
        <v>9526</v>
      </c>
      <c r="L17077" t="s">
        <v>471</v>
      </c>
      <c r="M17077" s="2">
        <f>+Table3[[#This Row],[CHW]]/Table3[[#This Row],[Count of Airbill Number]]</f>
        <v>3</v>
      </c>
    </row>
    <row r="17078" spans="2:13">
      <c r="B17078" t="s">
        <v>20</v>
      </c>
      <c r="C17078" t="s">
        <v>21</v>
      </c>
      <c r="D17078" t="s">
        <v>22</v>
      </c>
      <c r="E17078" t="s">
        <v>778</v>
      </c>
      <c r="F17078" t="s">
        <v>778</v>
      </c>
      <c r="G17078" t="s">
        <v>171</v>
      </c>
      <c r="H17078" t="s">
        <v>260</v>
      </c>
      <c r="I17078">
        <v>3</v>
      </c>
      <c r="J17078">
        <v>1</v>
      </c>
      <c r="K17078">
        <v>9527</v>
      </c>
      <c r="L17078" t="s">
        <v>471</v>
      </c>
      <c r="M17078" s="2">
        <f>+Table3[[#This Row],[CHW]]/Table3[[#This Row],[Count of Airbill Number]]</f>
        <v>3</v>
      </c>
    </row>
    <row r="17079" spans="2:13">
      <c r="B17079" t="s">
        <v>20</v>
      </c>
      <c r="C17079" t="s">
        <v>21</v>
      </c>
      <c r="D17079" t="s">
        <v>22</v>
      </c>
      <c r="E17079" t="s">
        <v>778</v>
      </c>
      <c r="F17079" t="s">
        <v>778</v>
      </c>
      <c r="G17079" t="s">
        <v>304</v>
      </c>
      <c r="H17079" t="s">
        <v>112</v>
      </c>
      <c r="I17079">
        <v>3</v>
      </c>
      <c r="J17079">
        <v>1</v>
      </c>
      <c r="K17079">
        <v>9528</v>
      </c>
      <c r="L17079" t="s">
        <v>471</v>
      </c>
      <c r="M17079" s="2">
        <f>+Table3[[#This Row],[CHW]]/Table3[[#This Row],[Count of Airbill Number]]</f>
        <v>3</v>
      </c>
    </row>
    <row r="17080" spans="2:13">
      <c r="B17080" t="s">
        <v>20</v>
      </c>
      <c r="C17080" t="s">
        <v>21</v>
      </c>
      <c r="D17080" t="s">
        <v>22</v>
      </c>
      <c r="E17080" t="s">
        <v>776</v>
      </c>
      <c r="F17080" t="s">
        <v>778</v>
      </c>
      <c r="G17080" t="s">
        <v>31</v>
      </c>
      <c r="H17080" t="s">
        <v>150</v>
      </c>
      <c r="I17080">
        <v>3</v>
      </c>
      <c r="J17080">
        <v>3</v>
      </c>
      <c r="K17080">
        <v>9529</v>
      </c>
      <c r="L17080" t="s">
        <v>471</v>
      </c>
      <c r="M17080" s="2">
        <f>+Table3[[#This Row],[CHW]]/Table3[[#This Row],[Count of Airbill Number]]</f>
        <v>1</v>
      </c>
    </row>
    <row r="17081" spans="2:13">
      <c r="B17081" t="s">
        <v>20</v>
      </c>
      <c r="C17081" t="s">
        <v>21</v>
      </c>
      <c r="D17081" t="s">
        <v>22</v>
      </c>
      <c r="E17081" t="s">
        <v>776</v>
      </c>
      <c r="F17081" t="s">
        <v>776</v>
      </c>
      <c r="G17081" t="s">
        <v>31</v>
      </c>
      <c r="H17081" t="s">
        <v>89</v>
      </c>
      <c r="I17081">
        <v>3</v>
      </c>
      <c r="J17081">
        <v>1</v>
      </c>
      <c r="K17081">
        <v>9530</v>
      </c>
      <c r="L17081" t="s">
        <v>471</v>
      </c>
      <c r="M17081" s="2">
        <f>+Table3[[#This Row],[CHW]]/Table3[[#This Row],[Count of Airbill Number]]</f>
        <v>3</v>
      </c>
    </row>
    <row r="17082" spans="2:13">
      <c r="B17082" t="s">
        <v>20</v>
      </c>
      <c r="C17082" t="s">
        <v>21</v>
      </c>
      <c r="D17082" t="s">
        <v>22</v>
      </c>
      <c r="E17082" t="s">
        <v>778</v>
      </c>
      <c r="F17082" t="s">
        <v>778</v>
      </c>
      <c r="G17082" t="s">
        <v>51</v>
      </c>
      <c r="H17082" t="s">
        <v>493</v>
      </c>
      <c r="I17082">
        <v>3</v>
      </c>
      <c r="J17082">
        <v>1</v>
      </c>
      <c r="K17082">
        <v>9531</v>
      </c>
      <c r="L17082" t="s">
        <v>471</v>
      </c>
      <c r="M17082" s="2">
        <f>+Table3[[#This Row],[CHW]]/Table3[[#This Row],[Count of Airbill Number]]</f>
        <v>3</v>
      </c>
    </row>
    <row r="17083" spans="2:13">
      <c r="B17083" t="s">
        <v>20</v>
      </c>
      <c r="C17083" t="s">
        <v>21</v>
      </c>
      <c r="D17083" t="s">
        <v>22</v>
      </c>
      <c r="E17083" t="s">
        <v>778</v>
      </c>
      <c r="F17083" t="s">
        <v>778</v>
      </c>
      <c r="G17083" t="s">
        <v>521</v>
      </c>
      <c r="H17083" t="s">
        <v>233</v>
      </c>
      <c r="I17083">
        <v>3</v>
      </c>
      <c r="J17083">
        <v>1</v>
      </c>
      <c r="K17083">
        <v>9532</v>
      </c>
      <c r="L17083" t="s">
        <v>471</v>
      </c>
      <c r="M17083" s="2">
        <f>+Table3[[#This Row],[CHW]]/Table3[[#This Row],[Count of Airbill Number]]</f>
        <v>3</v>
      </c>
    </row>
    <row r="17084" spans="2:13">
      <c r="B17084" t="s">
        <v>20</v>
      </c>
      <c r="C17084" t="s">
        <v>21</v>
      </c>
      <c r="D17084" t="s">
        <v>22</v>
      </c>
      <c r="E17084" t="s">
        <v>778</v>
      </c>
      <c r="F17084" t="s">
        <v>778</v>
      </c>
      <c r="G17084" t="s">
        <v>269</v>
      </c>
      <c r="H17084" t="s">
        <v>606</v>
      </c>
      <c r="I17084">
        <v>3</v>
      </c>
      <c r="J17084">
        <v>1</v>
      </c>
      <c r="K17084">
        <v>9533</v>
      </c>
      <c r="L17084" t="s">
        <v>471</v>
      </c>
      <c r="M17084" s="2">
        <f>+Table3[[#This Row],[CHW]]/Table3[[#This Row],[Count of Airbill Number]]</f>
        <v>3</v>
      </c>
    </row>
    <row r="17085" spans="2:13">
      <c r="B17085" t="s">
        <v>20</v>
      </c>
      <c r="C17085" t="s">
        <v>21</v>
      </c>
      <c r="D17085" t="s">
        <v>22</v>
      </c>
      <c r="E17085" t="s">
        <v>778</v>
      </c>
      <c r="F17085" t="s">
        <v>778</v>
      </c>
      <c r="G17085" t="s">
        <v>62</v>
      </c>
      <c r="H17085" t="s">
        <v>112</v>
      </c>
      <c r="I17085">
        <v>3</v>
      </c>
      <c r="J17085">
        <v>3</v>
      </c>
      <c r="K17085">
        <v>9534</v>
      </c>
      <c r="L17085" t="s">
        <v>471</v>
      </c>
      <c r="M17085" s="2">
        <f>+Table3[[#This Row],[CHW]]/Table3[[#This Row],[Count of Airbill Number]]</f>
        <v>1</v>
      </c>
    </row>
    <row r="17086" spans="2:13">
      <c r="B17086" t="s">
        <v>20</v>
      </c>
      <c r="C17086" t="s">
        <v>21</v>
      </c>
      <c r="D17086" t="s">
        <v>22</v>
      </c>
      <c r="E17086" t="s">
        <v>777</v>
      </c>
      <c r="F17086" t="s">
        <v>778</v>
      </c>
      <c r="G17086" t="s">
        <v>436</v>
      </c>
      <c r="H17086" t="s">
        <v>112</v>
      </c>
      <c r="I17086">
        <v>3</v>
      </c>
      <c r="J17086">
        <v>3</v>
      </c>
      <c r="K17086">
        <v>9535</v>
      </c>
      <c r="L17086" t="s">
        <v>471</v>
      </c>
      <c r="M17086" s="2">
        <f>+Table3[[#This Row],[CHW]]/Table3[[#This Row],[Count of Airbill Number]]</f>
        <v>1</v>
      </c>
    </row>
    <row r="17087" spans="2:13">
      <c r="B17087" t="s">
        <v>20</v>
      </c>
      <c r="C17087" t="s">
        <v>21</v>
      </c>
      <c r="D17087" t="s">
        <v>22</v>
      </c>
      <c r="E17087" t="s">
        <v>776</v>
      </c>
      <c r="F17087" t="s">
        <v>776</v>
      </c>
      <c r="G17087" t="s">
        <v>130</v>
      </c>
      <c r="H17087" t="s">
        <v>178</v>
      </c>
      <c r="I17087">
        <v>3</v>
      </c>
      <c r="J17087">
        <v>1</v>
      </c>
      <c r="K17087">
        <v>9536</v>
      </c>
      <c r="L17087" t="s">
        <v>471</v>
      </c>
      <c r="M17087" s="2">
        <f>+Table3[[#This Row],[CHW]]/Table3[[#This Row],[Count of Airbill Number]]</f>
        <v>3</v>
      </c>
    </row>
    <row r="17088" spans="2:13">
      <c r="B17088" t="s">
        <v>20</v>
      </c>
      <c r="C17088" t="s">
        <v>21</v>
      </c>
      <c r="D17088" t="s">
        <v>22</v>
      </c>
      <c r="E17088" t="s">
        <v>776</v>
      </c>
      <c r="F17088" t="s">
        <v>776</v>
      </c>
      <c r="G17088" t="s">
        <v>93</v>
      </c>
      <c r="H17088" t="s">
        <v>85</v>
      </c>
      <c r="I17088">
        <v>3</v>
      </c>
      <c r="J17088">
        <v>1</v>
      </c>
      <c r="K17088">
        <v>9537</v>
      </c>
      <c r="L17088" t="s">
        <v>471</v>
      </c>
      <c r="M17088" s="2">
        <f>+Table3[[#This Row],[CHW]]/Table3[[#This Row],[Count of Airbill Number]]</f>
        <v>3</v>
      </c>
    </row>
    <row r="17089" spans="2:13">
      <c r="B17089" t="s">
        <v>20</v>
      </c>
      <c r="C17089" t="s">
        <v>21</v>
      </c>
      <c r="D17089" t="s">
        <v>22</v>
      </c>
      <c r="E17089" t="s">
        <v>777</v>
      </c>
      <c r="F17089" t="s">
        <v>777</v>
      </c>
      <c r="G17089" t="s">
        <v>259</v>
      </c>
      <c r="H17089" t="s">
        <v>549</v>
      </c>
      <c r="I17089">
        <v>3</v>
      </c>
      <c r="J17089">
        <v>1</v>
      </c>
      <c r="K17089">
        <v>9538</v>
      </c>
      <c r="L17089" t="s">
        <v>471</v>
      </c>
      <c r="M17089" s="2">
        <f>+Table3[[#This Row],[CHW]]/Table3[[#This Row],[Count of Airbill Number]]</f>
        <v>3</v>
      </c>
    </row>
    <row r="17090" spans="2:13">
      <c r="B17090" t="s">
        <v>20</v>
      </c>
      <c r="C17090" t="s">
        <v>21</v>
      </c>
      <c r="D17090" t="s">
        <v>22</v>
      </c>
      <c r="E17090" t="s">
        <v>776</v>
      </c>
      <c r="F17090" t="s">
        <v>776</v>
      </c>
      <c r="G17090" t="s">
        <v>33</v>
      </c>
      <c r="H17090" t="s">
        <v>72</v>
      </c>
      <c r="I17090">
        <v>3</v>
      </c>
      <c r="J17090">
        <v>1</v>
      </c>
      <c r="K17090">
        <v>9539</v>
      </c>
      <c r="L17090" t="s">
        <v>471</v>
      </c>
      <c r="M17090" s="2">
        <f>+Table3[[#This Row],[CHW]]/Table3[[#This Row],[Count of Airbill Number]]</f>
        <v>3</v>
      </c>
    </row>
    <row r="17091" spans="2:13">
      <c r="B17091" t="s">
        <v>20</v>
      </c>
      <c r="C17091" t="s">
        <v>21</v>
      </c>
      <c r="D17091" t="s">
        <v>22</v>
      </c>
      <c r="E17091" t="s">
        <v>777</v>
      </c>
      <c r="F17091" t="s">
        <v>776</v>
      </c>
      <c r="G17091" t="s">
        <v>110</v>
      </c>
      <c r="H17091" t="s">
        <v>85</v>
      </c>
      <c r="I17091">
        <v>3</v>
      </c>
      <c r="J17091">
        <v>1</v>
      </c>
      <c r="K17091">
        <v>9540</v>
      </c>
      <c r="L17091" t="s">
        <v>471</v>
      </c>
      <c r="M17091" s="2">
        <f>+Table3[[#This Row],[CHW]]/Table3[[#This Row],[Count of Airbill Number]]</f>
        <v>3</v>
      </c>
    </row>
    <row r="17092" spans="2:13">
      <c r="B17092" t="s">
        <v>20</v>
      </c>
      <c r="C17092" t="s">
        <v>21</v>
      </c>
      <c r="D17092" t="s">
        <v>22</v>
      </c>
      <c r="E17092" t="s">
        <v>777</v>
      </c>
      <c r="F17092" t="s">
        <v>777</v>
      </c>
      <c r="G17092" t="s">
        <v>534</v>
      </c>
      <c r="H17092" t="s">
        <v>290</v>
      </c>
      <c r="I17092">
        <v>3</v>
      </c>
      <c r="J17092">
        <v>3</v>
      </c>
      <c r="K17092">
        <v>9541</v>
      </c>
      <c r="L17092" t="s">
        <v>471</v>
      </c>
      <c r="M17092" s="2">
        <f>+Table3[[#This Row],[CHW]]/Table3[[#This Row],[Count of Airbill Number]]</f>
        <v>1</v>
      </c>
    </row>
    <row r="17093" spans="2:13">
      <c r="B17093" t="s">
        <v>20</v>
      </c>
      <c r="C17093" t="s">
        <v>21</v>
      </c>
      <c r="D17093" t="s">
        <v>22</v>
      </c>
      <c r="E17093" t="s">
        <v>776</v>
      </c>
      <c r="F17093" t="s">
        <v>776</v>
      </c>
      <c r="G17093" t="s">
        <v>131</v>
      </c>
      <c r="H17093" t="s">
        <v>103</v>
      </c>
      <c r="I17093">
        <v>3</v>
      </c>
      <c r="J17093">
        <v>1</v>
      </c>
      <c r="K17093">
        <v>9542</v>
      </c>
      <c r="L17093" t="s">
        <v>471</v>
      </c>
      <c r="M17093" s="2">
        <f>+Table3[[#This Row],[CHW]]/Table3[[#This Row],[Count of Airbill Number]]</f>
        <v>3</v>
      </c>
    </row>
    <row r="17094" spans="2:13">
      <c r="B17094" t="s">
        <v>20</v>
      </c>
      <c r="C17094" t="s">
        <v>21</v>
      </c>
      <c r="D17094" t="s">
        <v>22</v>
      </c>
      <c r="E17094" t="s">
        <v>776</v>
      </c>
      <c r="F17094" t="s">
        <v>778</v>
      </c>
      <c r="G17094" t="s">
        <v>66</v>
      </c>
      <c r="H17094" t="s">
        <v>109</v>
      </c>
      <c r="I17094">
        <v>3</v>
      </c>
      <c r="J17094">
        <v>2</v>
      </c>
      <c r="K17094">
        <v>9543</v>
      </c>
      <c r="L17094" t="s">
        <v>471</v>
      </c>
      <c r="M17094" s="2">
        <f>+Table3[[#This Row],[CHW]]/Table3[[#This Row],[Count of Airbill Number]]</f>
        <v>1.5</v>
      </c>
    </row>
    <row r="17095" spans="2:13">
      <c r="B17095" t="s">
        <v>20</v>
      </c>
      <c r="C17095" t="s">
        <v>21</v>
      </c>
      <c r="D17095" t="s">
        <v>22</v>
      </c>
      <c r="E17095" t="s">
        <v>778</v>
      </c>
      <c r="F17095" t="s">
        <v>778</v>
      </c>
      <c r="G17095" t="s">
        <v>283</v>
      </c>
      <c r="H17095" t="s">
        <v>582</v>
      </c>
      <c r="I17095">
        <v>3</v>
      </c>
      <c r="J17095">
        <v>2</v>
      </c>
      <c r="K17095">
        <v>9544</v>
      </c>
      <c r="L17095" t="s">
        <v>471</v>
      </c>
      <c r="M17095" s="2">
        <f>+Table3[[#This Row],[CHW]]/Table3[[#This Row],[Count of Airbill Number]]</f>
        <v>1.5</v>
      </c>
    </row>
    <row r="17096" spans="2:13">
      <c r="B17096" t="s">
        <v>20</v>
      </c>
      <c r="C17096" t="s">
        <v>21</v>
      </c>
      <c r="D17096" t="s">
        <v>22</v>
      </c>
      <c r="E17096" t="s">
        <v>776</v>
      </c>
      <c r="F17096" t="s">
        <v>776</v>
      </c>
      <c r="G17096" t="s">
        <v>37</v>
      </c>
      <c r="H17096" t="s">
        <v>67</v>
      </c>
      <c r="I17096">
        <v>3</v>
      </c>
      <c r="J17096">
        <v>1</v>
      </c>
      <c r="K17096">
        <v>9545</v>
      </c>
      <c r="L17096" t="s">
        <v>471</v>
      </c>
      <c r="M17096" s="2">
        <f>+Table3[[#This Row],[CHW]]/Table3[[#This Row],[Count of Airbill Number]]</f>
        <v>3</v>
      </c>
    </row>
    <row r="17097" spans="2:13">
      <c r="B17097" t="s">
        <v>20</v>
      </c>
      <c r="C17097" t="s">
        <v>21</v>
      </c>
      <c r="D17097" t="s">
        <v>22</v>
      </c>
      <c r="E17097" t="s">
        <v>776</v>
      </c>
      <c r="F17097" t="s">
        <v>776</v>
      </c>
      <c r="G17097" t="s">
        <v>37</v>
      </c>
      <c r="H17097" t="s">
        <v>189</v>
      </c>
      <c r="I17097">
        <v>3</v>
      </c>
      <c r="J17097">
        <v>3</v>
      </c>
      <c r="K17097">
        <v>9546</v>
      </c>
      <c r="L17097" t="s">
        <v>471</v>
      </c>
      <c r="M17097" s="2">
        <f>+Table3[[#This Row],[CHW]]/Table3[[#This Row],[Count of Airbill Number]]</f>
        <v>1</v>
      </c>
    </row>
    <row r="17098" spans="2:13">
      <c r="B17098" t="s">
        <v>20</v>
      </c>
      <c r="C17098" t="s">
        <v>21</v>
      </c>
      <c r="D17098" t="s">
        <v>22</v>
      </c>
      <c r="E17098" t="s">
        <v>776</v>
      </c>
      <c r="F17098" t="s">
        <v>776</v>
      </c>
      <c r="G17098" t="s">
        <v>72</v>
      </c>
      <c r="H17098" t="s">
        <v>69</v>
      </c>
      <c r="I17098">
        <v>3</v>
      </c>
      <c r="J17098">
        <v>1</v>
      </c>
      <c r="K17098">
        <v>9547</v>
      </c>
      <c r="L17098" t="s">
        <v>471</v>
      </c>
      <c r="M17098" s="2">
        <f>+Table3[[#This Row],[CHW]]/Table3[[#This Row],[Count of Airbill Number]]</f>
        <v>3</v>
      </c>
    </row>
    <row r="17099" spans="2:13">
      <c r="B17099" t="s">
        <v>20</v>
      </c>
      <c r="C17099" t="s">
        <v>21</v>
      </c>
      <c r="D17099" t="s">
        <v>22</v>
      </c>
      <c r="E17099" t="s">
        <v>778</v>
      </c>
      <c r="F17099" t="s">
        <v>778</v>
      </c>
      <c r="G17099" t="s">
        <v>363</v>
      </c>
      <c r="H17099" t="s">
        <v>306</v>
      </c>
      <c r="I17099">
        <v>3</v>
      </c>
      <c r="J17099">
        <v>3</v>
      </c>
      <c r="K17099">
        <v>9548</v>
      </c>
      <c r="L17099" t="s">
        <v>471</v>
      </c>
      <c r="M17099" s="2">
        <f>+Table3[[#This Row],[CHW]]/Table3[[#This Row],[Count of Airbill Number]]</f>
        <v>1</v>
      </c>
    </row>
    <row r="17100" spans="2:13">
      <c r="B17100" t="s">
        <v>20</v>
      </c>
      <c r="C17100" t="s">
        <v>21</v>
      </c>
      <c r="D17100" t="s">
        <v>22</v>
      </c>
      <c r="E17100" t="s">
        <v>777</v>
      </c>
      <c r="F17100" t="s">
        <v>777</v>
      </c>
      <c r="G17100" t="s">
        <v>247</v>
      </c>
      <c r="H17100" t="s">
        <v>27</v>
      </c>
      <c r="I17100">
        <v>3</v>
      </c>
      <c r="J17100">
        <v>3</v>
      </c>
      <c r="K17100">
        <v>9549</v>
      </c>
      <c r="L17100" t="s">
        <v>471</v>
      </c>
      <c r="M17100" s="2">
        <f>+Table3[[#This Row],[CHW]]/Table3[[#This Row],[Count of Airbill Number]]</f>
        <v>1</v>
      </c>
    </row>
    <row r="17101" spans="2:13">
      <c r="B17101" t="s">
        <v>20</v>
      </c>
      <c r="C17101" t="s">
        <v>21</v>
      </c>
      <c r="D17101" t="s">
        <v>22</v>
      </c>
      <c r="E17101" t="s">
        <v>778</v>
      </c>
      <c r="F17101" t="s">
        <v>776</v>
      </c>
      <c r="G17101" t="s">
        <v>86</v>
      </c>
      <c r="H17101" t="s">
        <v>652</v>
      </c>
      <c r="I17101">
        <v>3</v>
      </c>
      <c r="J17101">
        <v>3</v>
      </c>
      <c r="K17101">
        <v>9550</v>
      </c>
      <c r="L17101" t="s">
        <v>471</v>
      </c>
      <c r="M17101" s="2">
        <f>+Table3[[#This Row],[CHW]]/Table3[[#This Row],[Count of Airbill Number]]</f>
        <v>1</v>
      </c>
    </row>
    <row r="17102" spans="2:13">
      <c r="B17102" t="s">
        <v>20</v>
      </c>
      <c r="C17102" t="s">
        <v>21</v>
      </c>
      <c r="D17102" t="s">
        <v>22</v>
      </c>
      <c r="E17102" t="s">
        <v>778</v>
      </c>
      <c r="F17102" t="s">
        <v>778</v>
      </c>
      <c r="G17102" t="s">
        <v>86</v>
      </c>
      <c r="H17102" t="s">
        <v>135</v>
      </c>
      <c r="I17102">
        <v>3</v>
      </c>
      <c r="J17102">
        <v>1</v>
      </c>
      <c r="K17102">
        <v>9551</v>
      </c>
      <c r="L17102" t="s">
        <v>471</v>
      </c>
      <c r="M17102" s="2">
        <f>+Table3[[#This Row],[CHW]]/Table3[[#This Row],[Count of Airbill Number]]</f>
        <v>3</v>
      </c>
    </row>
    <row r="17103" spans="2:13">
      <c r="B17103" t="s">
        <v>20</v>
      </c>
      <c r="C17103" t="s">
        <v>21</v>
      </c>
      <c r="D17103" t="s">
        <v>22</v>
      </c>
      <c r="E17103" t="s">
        <v>777</v>
      </c>
      <c r="F17103" t="s">
        <v>778</v>
      </c>
      <c r="G17103" t="s">
        <v>44</v>
      </c>
      <c r="H17103" t="s">
        <v>150</v>
      </c>
      <c r="I17103">
        <v>3</v>
      </c>
      <c r="J17103">
        <v>3</v>
      </c>
      <c r="K17103">
        <v>9552</v>
      </c>
      <c r="L17103" t="s">
        <v>471</v>
      </c>
      <c r="M17103" s="2">
        <f>+Table3[[#This Row],[CHW]]/Table3[[#This Row],[Count of Airbill Number]]</f>
        <v>1</v>
      </c>
    </row>
    <row r="17104" spans="2:13">
      <c r="B17104" t="s">
        <v>20</v>
      </c>
      <c r="C17104" t="s">
        <v>21</v>
      </c>
      <c r="D17104" t="s">
        <v>22</v>
      </c>
      <c r="E17104" t="s">
        <v>777</v>
      </c>
      <c r="F17104" t="s">
        <v>778</v>
      </c>
      <c r="G17104" t="s">
        <v>44</v>
      </c>
      <c r="H17104" t="s">
        <v>81</v>
      </c>
      <c r="I17104">
        <v>3</v>
      </c>
      <c r="J17104">
        <v>1</v>
      </c>
      <c r="K17104">
        <v>9553</v>
      </c>
      <c r="L17104" t="s">
        <v>471</v>
      </c>
      <c r="M17104" s="2">
        <f>+Table3[[#This Row],[CHW]]/Table3[[#This Row],[Count of Airbill Number]]</f>
        <v>3</v>
      </c>
    </row>
    <row r="17105" spans="2:13">
      <c r="B17105" t="s">
        <v>20</v>
      </c>
      <c r="C17105" t="s">
        <v>21</v>
      </c>
      <c r="D17105" t="s">
        <v>22</v>
      </c>
      <c r="E17105" t="s">
        <v>776</v>
      </c>
      <c r="F17105" t="s">
        <v>776</v>
      </c>
      <c r="G17105" t="s">
        <v>84</v>
      </c>
      <c r="H17105" t="s">
        <v>178</v>
      </c>
      <c r="I17105">
        <v>3</v>
      </c>
      <c r="J17105">
        <v>1</v>
      </c>
      <c r="K17105">
        <v>9554</v>
      </c>
      <c r="L17105" t="s">
        <v>471</v>
      </c>
      <c r="M17105" s="2">
        <f>+Table3[[#This Row],[CHW]]/Table3[[#This Row],[Count of Airbill Number]]</f>
        <v>3</v>
      </c>
    </row>
    <row r="17106" spans="2:13">
      <c r="B17106" t="s">
        <v>20</v>
      </c>
      <c r="C17106" t="s">
        <v>21</v>
      </c>
      <c r="D17106" t="s">
        <v>22</v>
      </c>
      <c r="E17106" t="s">
        <v>777</v>
      </c>
      <c r="F17106" t="s">
        <v>778</v>
      </c>
      <c r="G17106" t="s">
        <v>205</v>
      </c>
      <c r="H17106" t="s">
        <v>124</v>
      </c>
      <c r="I17106">
        <v>3</v>
      </c>
      <c r="J17106">
        <v>3</v>
      </c>
      <c r="K17106">
        <v>9555</v>
      </c>
      <c r="L17106" t="s">
        <v>471</v>
      </c>
      <c r="M17106" s="2">
        <f>+Table3[[#This Row],[CHW]]/Table3[[#This Row],[Count of Airbill Number]]</f>
        <v>1</v>
      </c>
    </row>
    <row r="17107" spans="2:13">
      <c r="B17107" t="s">
        <v>20</v>
      </c>
      <c r="C17107" t="s">
        <v>21</v>
      </c>
      <c r="D17107" t="s">
        <v>22</v>
      </c>
      <c r="E17107" t="s">
        <v>778</v>
      </c>
      <c r="F17107" t="s">
        <v>778</v>
      </c>
      <c r="G17107" t="s">
        <v>155</v>
      </c>
      <c r="H17107" t="s">
        <v>112</v>
      </c>
      <c r="I17107">
        <v>3</v>
      </c>
      <c r="J17107">
        <v>1</v>
      </c>
      <c r="K17107">
        <v>9556</v>
      </c>
      <c r="L17107" t="s">
        <v>471</v>
      </c>
      <c r="M17107" s="2">
        <f>+Table3[[#This Row],[CHW]]/Table3[[#This Row],[Count of Airbill Number]]</f>
        <v>3</v>
      </c>
    </row>
    <row r="17108" spans="2:13">
      <c r="B17108" t="s">
        <v>20</v>
      </c>
      <c r="C17108" t="s">
        <v>21</v>
      </c>
      <c r="D17108" t="s">
        <v>22</v>
      </c>
      <c r="E17108" t="s">
        <v>778</v>
      </c>
      <c r="F17108" t="s">
        <v>778</v>
      </c>
      <c r="G17108" t="s">
        <v>155</v>
      </c>
      <c r="H17108" t="s">
        <v>304</v>
      </c>
      <c r="I17108">
        <v>3</v>
      </c>
      <c r="J17108">
        <v>3</v>
      </c>
      <c r="K17108">
        <v>9557</v>
      </c>
      <c r="L17108" t="s">
        <v>471</v>
      </c>
      <c r="M17108" s="2">
        <f>+Table3[[#This Row],[CHW]]/Table3[[#This Row],[Count of Airbill Number]]</f>
        <v>1</v>
      </c>
    </row>
    <row r="17109" spans="2:13">
      <c r="B17109" t="s">
        <v>20</v>
      </c>
      <c r="C17109" t="s">
        <v>21</v>
      </c>
      <c r="D17109" t="s">
        <v>22</v>
      </c>
      <c r="E17109" t="s">
        <v>778</v>
      </c>
      <c r="F17109" t="s">
        <v>777</v>
      </c>
      <c r="G17109" t="s">
        <v>267</v>
      </c>
      <c r="H17109" t="s">
        <v>179</v>
      </c>
      <c r="I17109">
        <v>3</v>
      </c>
      <c r="J17109">
        <v>3</v>
      </c>
      <c r="K17109">
        <v>9558</v>
      </c>
      <c r="L17109" t="s">
        <v>471</v>
      </c>
      <c r="M17109" s="2">
        <f>+Table3[[#This Row],[CHW]]/Table3[[#This Row],[Count of Airbill Number]]</f>
        <v>1</v>
      </c>
    </row>
    <row r="17110" spans="2:13">
      <c r="B17110" t="s">
        <v>20</v>
      </c>
      <c r="C17110" t="s">
        <v>21</v>
      </c>
      <c r="D17110" t="s">
        <v>22</v>
      </c>
      <c r="E17110" t="s">
        <v>778</v>
      </c>
      <c r="F17110" t="s">
        <v>776</v>
      </c>
      <c r="G17110" t="s">
        <v>267</v>
      </c>
      <c r="H17110" t="s">
        <v>122</v>
      </c>
      <c r="I17110">
        <v>3</v>
      </c>
      <c r="J17110">
        <v>3</v>
      </c>
      <c r="K17110">
        <v>9559</v>
      </c>
      <c r="L17110" t="s">
        <v>471</v>
      </c>
      <c r="M17110" s="2">
        <f>+Table3[[#This Row],[CHW]]/Table3[[#This Row],[Count of Airbill Number]]</f>
        <v>1</v>
      </c>
    </row>
    <row r="17111" spans="2:13">
      <c r="B17111" t="s">
        <v>20</v>
      </c>
      <c r="C17111" t="s">
        <v>21</v>
      </c>
      <c r="D17111" t="s">
        <v>22</v>
      </c>
      <c r="E17111" t="s">
        <v>778</v>
      </c>
      <c r="F17111" t="s">
        <v>776</v>
      </c>
      <c r="G17111" t="s">
        <v>267</v>
      </c>
      <c r="H17111" t="s">
        <v>116</v>
      </c>
      <c r="I17111">
        <v>3</v>
      </c>
      <c r="J17111">
        <v>3</v>
      </c>
      <c r="K17111">
        <v>9560</v>
      </c>
      <c r="L17111" t="s">
        <v>471</v>
      </c>
      <c r="M17111" s="2">
        <f>+Table3[[#This Row],[CHW]]/Table3[[#This Row],[Count of Airbill Number]]</f>
        <v>1</v>
      </c>
    </row>
    <row r="17112" spans="2:13">
      <c r="B17112" t="s">
        <v>20</v>
      </c>
      <c r="C17112" t="s">
        <v>21</v>
      </c>
      <c r="D17112" t="s">
        <v>22</v>
      </c>
      <c r="E17112" t="s">
        <v>777</v>
      </c>
      <c r="F17112" t="s">
        <v>777</v>
      </c>
      <c r="G17112" t="s">
        <v>631</v>
      </c>
      <c r="H17112" t="s">
        <v>38</v>
      </c>
      <c r="I17112">
        <v>3</v>
      </c>
      <c r="J17112">
        <v>3</v>
      </c>
      <c r="K17112">
        <v>9561</v>
      </c>
      <c r="L17112" t="s">
        <v>471</v>
      </c>
      <c r="M17112" s="2">
        <f>+Table3[[#This Row],[CHW]]/Table3[[#This Row],[Count of Airbill Number]]</f>
        <v>1</v>
      </c>
    </row>
    <row r="17113" spans="2:13">
      <c r="B17113" t="s">
        <v>20</v>
      </c>
      <c r="C17113" t="s">
        <v>21</v>
      </c>
      <c r="D17113" t="s">
        <v>22</v>
      </c>
      <c r="E17113" t="s">
        <v>778</v>
      </c>
      <c r="F17113" t="s">
        <v>778</v>
      </c>
      <c r="G17113" t="s">
        <v>546</v>
      </c>
      <c r="H17113" t="s">
        <v>112</v>
      </c>
      <c r="I17113">
        <v>3</v>
      </c>
      <c r="J17113">
        <v>3</v>
      </c>
      <c r="K17113">
        <v>9562</v>
      </c>
      <c r="L17113" t="s">
        <v>471</v>
      </c>
      <c r="M17113" s="2">
        <f>+Table3[[#This Row],[CHW]]/Table3[[#This Row],[Count of Airbill Number]]</f>
        <v>1</v>
      </c>
    </row>
    <row r="17114" spans="2:13">
      <c r="B17114" t="s">
        <v>20</v>
      </c>
      <c r="C17114" t="s">
        <v>21</v>
      </c>
      <c r="D17114" t="s">
        <v>22</v>
      </c>
      <c r="E17114" t="s">
        <v>778</v>
      </c>
      <c r="F17114" t="s">
        <v>778</v>
      </c>
      <c r="G17114" t="s">
        <v>546</v>
      </c>
      <c r="H17114" t="s">
        <v>86</v>
      </c>
      <c r="I17114">
        <v>3</v>
      </c>
      <c r="J17114">
        <v>3</v>
      </c>
      <c r="K17114">
        <v>9563</v>
      </c>
      <c r="L17114" t="s">
        <v>471</v>
      </c>
      <c r="M17114" s="2">
        <f>+Table3[[#This Row],[CHW]]/Table3[[#This Row],[Count of Airbill Number]]</f>
        <v>1</v>
      </c>
    </row>
    <row r="17115" spans="2:13">
      <c r="B17115" t="s">
        <v>20</v>
      </c>
      <c r="C17115" t="s">
        <v>21</v>
      </c>
      <c r="D17115" t="s">
        <v>22</v>
      </c>
      <c r="E17115" t="s">
        <v>778</v>
      </c>
      <c r="F17115" t="s">
        <v>778</v>
      </c>
      <c r="G17115" t="s">
        <v>546</v>
      </c>
      <c r="H17115" t="s">
        <v>516</v>
      </c>
      <c r="I17115">
        <v>3</v>
      </c>
      <c r="J17115">
        <v>1</v>
      </c>
      <c r="K17115">
        <v>9564</v>
      </c>
      <c r="L17115" t="s">
        <v>471</v>
      </c>
      <c r="M17115" s="2">
        <f>+Table3[[#This Row],[CHW]]/Table3[[#This Row],[Count of Airbill Number]]</f>
        <v>3</v>
      </c>
    </row>
    <row r="17116" spans="2:13">
      <c r="B17116" t="s">
        <v>20</v>
      </c>
      <c r="C17116" t="s">
        <v>21</v>
      </c>
      <c r="D17116" t="s">
        <v>22</v>
      </c>
      <c r="E17116" t="s">
        <v>776</v>
      </c>
      <c r="F17116" t="s">
        <v>778</v>
      </c>
      <c r="G17116" t="s">
        <v>32</v>
      </c>
      <c r="H17116" t="s">
        <v>210</v>
      </c>
      <c r="I17116">
        <v>3</v>
      </c>
      <c r="J17116">
        <v>3</v>
      </c>
      <c r="K17116">
        <v>9565</v>
      </c>
      <c r="L17116" t="s">
        <v>471</v>
      </c>
      <c r="M17116" s="2">
        <f>+Table3[[#This Row],[CHW]]/Table3[[#This Row],[Count of Airbill Number]]</f>
        <v>1</v>
      </c>
    </row>
    <row r="17117" spans="2:13">
      <c r="B17117" t="s">
        <v>20</v>
      </c>
      <c r="C17117" t="s">
        <v>21</v>
      </c>
      <c r="D17117" t="s">
        <v>22</v>
      </c>
      <c r="E17117" t="s">
        <v>776</v>
      </c>
      <c r="F17117" t="s">
        <v>777</v>
      </c>
      <c r="G17117" t="s">
        <v>32</v>
      </c>
      <c r="H17117" t="s">
        <v>110</v>
      </c>
      <c r="I17117">
        <v>3</v>
      </c>
      <c r="J17117">
        <v>2</v>
      </c>
      <c r="K17117">
        <v>9566</v>
      </c>
      <c r="L17117" t="s">
        <v>471</v>
      </c>
      <c r="M17117" s="2">
        <f>+Table3[[#This Row],[CHW]]/Table3[[#This Row],[Count of Airbill Number]]</f>
        <v>1.5</v>
      </c>
    </row>
    <row r="17118" spans="2:13">
      <c r="B17118" t="s">
        <v>20</v>
      </c>
      <c r="C17118" t="s">
        <v>21</v>
      </c>
      <c r="D17118" t="s">
        <v>22</v>
      </c>
      <c r="E17118" t="s">
        <v>776</v>
      </c>
      <c r="F17118" t="s">
        <v>776</v>
      </c>
      <c r="G17118" t="s">
        <v>83</v>
      </c>
      <c r="H17118" t="s">
        <v>178</v>
      </c>
      <c r="I17118">
        <v>3</v>
      </c>
      <c r="J17118">
        <v>1</v>
      </c>
      <c r="K17118">
        <v>9567</v>
      </c>
      <c r="L17118" t="s">
        <v>471</v>
      </c>
      <c r="M17118" s="2">
        <f>+Table3[[#This Row],[CHW]]/Table3[[#This Row],[Count of Airbill Number]]</f>
        <v>3</v>
      </c>
    </row>
    <row r="17119" spans="2:13">
      <c r="B17119" t="s">
        <v>20</v>
      </c>
      <c r="C17119" t="s">
        <v>21</v>
      </c>
      <c r="D17119" t="s">
        <v>22</v>
      </c>
      <c r="E17119" t="s">
        <v>777</v>
      </c>
      <c r="F17119" t="s">
        <v>777</v>
      </c>
      <c r="G17119" t="s">
        <v>227</v>
      </c>
      <c r="H17119" t="s">
        <v>429</v>
      </c>
      <c r="I17119">
        <v>3</v>
      </c>
      <c r="J17119">
        <v>3</v>
      </c>
      <c r="K17119">
        <v>9568</v>
      </c>
      <c r="L17119" t="s">
        <v>471</v>
      </c>
      <c r="M17119" s="2">
        <f>+Table3[[#This Row],[CHW]]/Table3[[#This Row],[Count of Airbill Number]]</f>
        <v>1</v>
      </c>
    </row>
    <row r="17120" spans="2:13">
      <c r="B17120" t="s">
        <v>20</v>
      </c>
      <c r="C17120" t="s">
        <v>21</v>
      </c>
      <c r="D17120" t="s">
        <v>22</v>
      </c>
      <c r="E17120" t="s">
        <v>776</v>
      </c>
      <c r="F17120" t="s">
        <v>776</v>
      </c>
      <c r="G17120" t="s">
        <v>53</v>
      </c>
      <c r="H17120" t="s">
        <v>49</v>
      </c>
      <c r="I17120">
        <v>3</v>
      </c>
      <c r="J17120">
        <v>1</v>
      </c>
      <c r="K17120">
        <v>9569</v>
      </c>
      <c r="L17120" t="s">
        <v>471</v>
      </c>
      <c r="M17120" s="2">
        <f>+Table3[[#This Row],[CHW]]/Table3[[#This Row],[Count of Airbill Number]]</f>
        <v>3</v>
      </c>
    </row>
    <row r="17121" spans="2:13">
      <c r="B17121" t="s">
        <v>20</v>
      </c>
      <c r="C17121" t="s">
        <v>21</v>
      </c>
      <c r="D17121" t="s">
        <v>22</v>
      </c>
      <c r="E17121" t="s">
        <v>778</v>
      </c>
      <c r="F17121" t="s">
        <v>778</v>
      </c>
      <c r="G17121" t="s">
        <v>433</v>
      </c>
      <c r="H17121" t="s">
        <v>135</v>
      </c>
      <c r="I17121">
        <v>3</v>
      </c>
      <c r="J17121">
        <v>3</v>
      </c>
      <c r="K17121">
        <v>9570</v>
      </c>
      <c r="L17121" t="s">
        <v>471</v>
      </c>
      <c r="M17121" s="2">
        <f>+Table3[[#This Row],[CHW]]/Table3[[#This Row],[Count of Airbill Number]]</f>
        <v>1</v>
      </c>
    </row>
    <row r="17122" spans="2:13">
      <c r="B17122" t="s">
        <v>20</v>
      </c>
      <c r="C17122" t="s">
        <v>21</v>
      </c>
      <c r="D17122" t="s">
        <v>22</v>
      </c>
      <c r="E17122" t="s">
        <v>778</v>
      </c>
      <c r="F17122" t="s">
        <v>778</v>
      </c>
      <c r="G17122" t="s">
        <v>250</v>
      </c>
      <c r="H17122" t="s">
        <v>171</v>
      </c>
      <c r="I17122">
        <v>3</v>
      </c>
      <c r="J17122">
        <v>3</v>
      </c>
      <c r="K17122">
        <v>9571</v>
      </c>
      <c r="L17122" t="s">
        <v>471</v>
      </c>
      <c r="M17122" s="2">
        <f>+Table3[[#This Row],[CHW]]/Table3[[#This Row],[Count of Airbill Number]]</f>
        <v>1</v>
      </c>
    </row>
    <row r="17123" spans="2:13">
      <c r="B17123" t="s">
        <v>20</v>
      </c>
      <c r="C17123" t="s">
        <v>21</v>
      </c>
      <c r="D17123" t="s">
        <v>22</v>
      </c>
      <c r="E17123" t="s">
        <v>778</v>
      </c>
      <c r="F17123" t="s">
        <v>776</v>
      </c>
      <c r="G17123" t="s">
        <v>250</v>
      </c>
      <c r="H17123" t="s">
        <v>66</v>
      </c>
      <c r="I17123">
        <v>3</v>
      </c>
      <c r="J17123">
        <v>2</v>
      </c>
      <c r="K17123">
        <v>9572</v>
      </c>
      <c r="L17123" t="s">
        <v>471</v>
      </c>
      <c r="M17123" s="2">
        <f>+Table3[[#This Row],[CHW]]/Table3[[#This Row],[Count of Airbill Number]]</f>
        <v>1.5</v>
      </c>
    </row>
    <row r="17124" spans="2:13">
      <c r="B17124" t="s">
        <v>20</v>
      </c>
      <c r="C17124" t="s">
        <v>21</v>
      </c>
      <c r="D17124" t="s">
        <v>22</v>
      </c>
      <c r="E17124" t="s">
        <v>776</v>
      </c>
      <c r="F17124" t="s">
        <v>776</v>
      </c>
      <c r="G17124" t="s">
        <v>200</v>
      </c>
      <c r="H17124" t="s">
        <v>24</v>
      </c>
      <c r="I17124">
        <v>3</v>
      </c>
      <c r="J17124">
        <v>1</v>
      </c>
      <c r="K17124">
        <v>9573</v>
      </c>
      <c r="L17124" t="s">
        <v>471</v>
      </c>
      <c r="M17124" s="2">
        <f>+Table3[[#This Row],[CHW]]/Table3[[#This Row],[Count of Airbill Number]]</f>
        <v>3</v>
      </c>
    </row>
    <row r="17125" spans="2:13">
      <c r="B17125" t="s">
        <v>20</v>
      </c>
      <c r="C17125" t="s">
        <v>21</v>
      </c>
      <c r="D17125" t="s">
        <v>22</v>
      </c>
      <c r="E17125" t="s">
        <v>776</v>
      </c>
      <c r="F17125" t="s">
        <v>776</v>
      </c>
      <c r="G17125" t="s">
        <v>88</v>
      </c>
      <c r="H17125" t="s">
        <v>186</v>
      </c>
      <c r="I17125">
        <v>3</v>
      </c>
      <c r="J17125">
        <v>1</v>
      </c>
      <c r="K17125">
        <v>9574</v>
      </c>
      <c r="L17125" t="s">
        <v>471</v>
      </c>
      <c r="M17125" s="2">
        <f>+Table3[[#This Row],[CHW]]/Table3[[#This Row],[Count of Airbill Number]]</f>
        <v>3</v>
      </c>
    </row>
    <row r="17126" spans="2:13">
      <c r="B17126" t="s">
        <v>20</v>
      </c>
      <c r="C17126" t="s">
        <v>21</v>
      </c>
      <c r="D17126" t="s">
        <v>22</v>
      </c>
      <c r="E17126" t="s">
        <v>776</v>
      </c>
      <c r="F17126" t="s">
        <v>776</v>
      </c>
      <c r="G17126" t="s">
        <v>59</v>
      </c>
      <c r="H17126" t="s">
        <v>57</v>
      </c>
      <c r="I17126">
        <v>3</v>
      </c>
      <c r="J17126">
        <v>1</v>
      </c>
      <c r="K17126">
        <v>9575</v>
      </c>
      <c r="L17126" t="s">
        <v>471</v>
      </c>
      <c r="M17126" s="2">
        <f>+Table3[[#This Row],[CHW]]/Table3[[#This Row],[Count of Airbill Number]]</f>
        <v>3</v>
      </c>
    </row>
    <row r="17127" spans="2:13">
      <c r="B17127" t="s">
        <v>20</v>
      </c>
      <c r="C17127" t="s">
        <v>21</v>
      </c>
      <c r="D17127" t="s">
        <v>22</v>
      </c>
      <c r="E17127" t="s">
        <v>776</v>
      </c>
      <c r="F17127" t="s">
        <v>776</v>
      </c>
      <c r="G17127" t="s">
        <v>49</v>
      </c>
      <c r="H17127" t="s">
        <v>149</v>
      </c>
      <c r="I17127">
        <v>3</v>
      </c>
      <c r="J17127">
        <v>1</v>
      </c>
      <c r="K17127">
        <v>9576</v>
      </c>
      <c r="L17127" t="s">
        <v>471</v>
      </c>
      <c r="M17127" s="2">
        <f>+Table3[[#This Row],[CHW]]/Table3[[#This Row],[Count of Airbill Number]]</f>
        <v>3</v>
      </c>
    </row>
    <row r="17128" spans="2:13">
      <c r="B17128" t="s">
        <v>20</v>
      </c>
      <c r="C17128" t="s">
        <v>21</v>
      </c>
      <c r="D17128" t="s">
        <v>22</v>
      </c>
      <c r="E17128" t="s">
        <v>776</v>
      </c>
      <c r="F17128" t="s">
        <v>776</v>
      </c>
      <c r="G17128" t="s">
        <v>49</v>
      </c>
      <c r="H17128" t="s">
        <v>89</v>
      </c>
      <c r="I17128">
        <v>3</v>
      </c>
      <c r="J17128">
        <v>1</v>
      </c>
      <c r="K17128">
        <v>9577</v>
      </c>
      <c r="L17128" t="s">
        <v>471</v>
      </c>
      <c r="M17128" s="2">
        <f>+Table3[[#This Row],[CHW]]/Table3[[#This Row],[Count of Airbill Number]]</f>
        <v>3</v>
      </c>
    </row>
    <row r="17129" spans="2:13">
      <c r="B17129" t="s">
        <v>20</v>
      </c>
      <c r="C17129" t="s">
        <v>21</v>
      </c>
      <c r="D17129" t="s">
        <v>22</v>
      </c>
      <c r="E17129" t="s">
        <v>778</v>
      </c>
      <c r="F17129" t="s">
        <v>778</v>
      </c>
      <c r="G17129" t="s">
        <v>493</v>
      </c>
      <c r="H17129" t="s">
        <v>112</v>
      </c>
      <c r="I17129">
        <v>3</v>
      </c>
      <c r="J17129">
        <v>3</v>
      </c>
      <c r="K17129">
        <v>9578</v>
      </c>
      <c r="L17129" t="s">
        <v>471</v>
      </c>
      <c r="M17129" s="2">
        <f>+Table3[[#This Row],[CHW]]/Table3[[#This Row],[Count of Airbill Number]]</f>
        <v>1</v>
      </c>
    </row>
    <row r="17130" spans="2:13">
      <c r="B17130" t="s">
        <v>20</v>
      </c>
      <c r="C17130" t="s">
        <v>21</v>
      </c>
      <c r="D17130" t="s">
        <v>22</v>
      </c>
      <c r="E17130" t="s">
        <v>776</v>
      </c>
      <c r="F17130" t="s">
        <v>776</v>
      </c>
      <c r="G17130" t="s">
        <v>107</v>
      </c>
      <c r="H17130" t="s">
        <v>69</v>
      </c>
      <c r="I17130">
        <v>3</v>
      </c>
      <c r="J17130">
        <v>1</v>
      </c>
      <c r="K17130">
        <v>9579</v>
      </c>
      <c r="L17130" t="s">
        <v>471</v>
      </c>
      <c r="M17130" s="2">
        <f>+Table3[[#This Row],[CHW]]/Table3[[#This Row],[Count of Airbill Number]]</f>
        <v>3</v>
      </c>
    </row>
    <row r="17131" spans="2:13">
      <c r="B17131" t="s">
        <v>20</v>
      </c>
      <c r="C17131" t="s">
        <v>21</v>
      </c>
      <c r="D17131" t="s">
        <v>22</v>
      </c>
      <c r="E17131" t="s">
        <v>778</v>
      </c>
      <c r="F17131" t="s">
        <v>778</v>
      </c>
      <c r="G17131" t="s">
        <v>405</v>
      </c>
      <c r="H17131" t="s">
        <v>99</v>
      </c>
      <c r="I17131">
        <v>3</v>
      </c>
      <c r="J17131">
        <v>1</v>
      </c>
      <c r="K17131">
        <v>9580</v>
      </c>
      <c r="L17131" t="s">
        <v>471</v>
      </c>
      <c r="M17131" s="2">
        <f>+Table3[[#This Row],[CHW]]/Table3[[#This Row],[Count of Airbill Number]]</f>
        <v>3</v>
      </c>
    </row>
    <row r="17132" spans="2:13">
      <c r="B17132" t="s">
        <v>20</v>
      </c>
      <c r="C17132" t="s">
        <v>21</v>
      </c>
      <c r="D17132" t="s">
        <v>22</v>
      </c>
      <c r="E17132" t="s">
        <v>778</v>
      </c>
      <c r="F17132" t="s">
        <v>778</v>
      </c>
      <c r="G17132" t="s">
        <v>547</v>
      </c>
      <c r="H17132" t="s">
        <v>112</v>
      </c>
      <c r="I17132">
        <v>3</v>
      </c>
      <c r="J17132">
        <v>2</v>
      </c>
      <c r="K17132">
        <v>9581</v>
      </c>
      <c r="L17132" t="s">
        <v>471</v>
      </c>
      <c r="M17132" s="2">
        <f>+Table3[[#This Row],[CHW]]/Table3[[#This Row],[Count of Airbill Number]]</f>
        <v>1.5</v>
      </c>
    </row>
    <row r="17133" spans="2:13">
      <c r="B17133" t="s">
        <v>20</v>
      </c>
      <c r="C17133" t="s">
        <v>21</v>
      </c>
      <c r="D17133" t="s">
        <v>22</v>
      </c>
      <c r="E17133" t="s">
        <v>777</v>
      </c>
      <c r="F17133" t="s">
        <v>777</v>
      </c>
      <c r="G17133" t="s">
        <v>106</v>
      </c>
      <c r="H17133" t="s">
        <v>430</v>
      </c>
      <c r="I17133">
        <v>3</v>
      </c>
      <c r="J17133">
        <v>1</v>
      </c>
      <c r="K17133">
        <v>9582</v>
      </c>
      <c r="L17133" t="s">
        <v>471</v>
      </c>
      <c r="M17133" s="2">
        <f>+Table3[[#This Row],[CHW]]/Table3[[#This Row],[Count of Airbill Number]]</f>
        <v>3</v>
      </c>
    </row>
    <row r="17134" spans="2:13">
      <c r="B17134" t="s">
        <v>20</v>
      </c>
      <c r="C17134" t="s">
        <v>21</v>
      </c>
      <c r="D17134" t="s">
        <v>22</v>
      </c>
      <c r="E17134" t="s">
        <v>778</v>
      </c>
      <c r="F17134" t="s">
        <v>778</v>
      </c>
      <c r="G17134" t="s">
        <v>306</v>
      </c>
      <c r="H17134" t="s">
        <v>99</v>
      </c>
      <c r="I17134">
        <v>3</v>
      </c>
      <c r="J17134">
        <v>3</v>
      </c>
      <c r="K17134">
        <v>9583</v>
      </c>
      <c r="L17134" t="s">
        <v>471</v>
      </c>
      <c r="M17134" s="2">
        <f>+Table3[[#This Row],[CHW]]/Table3[[#This Row],[Count of Airbill Number]]</f>
        <v>1</v>
      </c>
    </row>
    <row r="17135" spans="2:13">
      <c r="B17135" t="s">
        <v>20</v>
      </c>
      <c r="C17135" t="s">
        <v>21</v>
      </c>
      <c r="D17135" t="s">
        <v>22</v>
      </c>
      <c r="E17135" t="s">
        <v>777</v>
      </c>
      <c r="F17135" t="s">
        <v>777</v>
      </c>
      <c r="G17135" t="s">
        <v>29</v>
      </c>
      <c r="H17135" t="s">
        <v>44</v>
      </c>
      <c r="I17135">
        <v>3</v>
      </c>
      <c r="J17135">
        <v>1</v>
      </c>
      <c r="K17135">
        <v>9584</v>
      </c>
      <c r="L17135" t="s">
        <v>471</v>
      </c>
      <c r="M17135" s="2">
        <f>+Table3[[#This Row],[CHW]]/Table3[[#This Row],[Count of Airbill Number]]</f>
        <v>3</v>
      </c>
    </row>
    <row r="17136" spans="2:13">
      <c r="B17136" t="s">
        <v>20</v>
      </c>
      <c r="C17136" t="s">
        <v>21</v>
      </c>
      <c r="D17136" t="s">
        <v>22</v>
      </c>
      <c r="E17136" t="s">
        <v>776</v>
      </c>
      <c r="F17136" t="s">
        <v>777</v>
      </c>
      <c r="G17136" t="s">
        <v>312</v>
      </c>
      <c r="H17136" t="s">
        <v>290</v>
      </c>
      <c r="I17136">
        <v>3</v>
      </c>
      <c r="J17136">
        <v>1</v>
      </c>
      <c r="K17136">
        <v>9586</v>
      </c>
      <c r="L17136" t="s">
        <v>471</v>
      </c>
      <c r="M17136" s="2">
        <f>+Table3[[#This Row],[CHW]]/Table3[[#This Row],[Count of Airbill Number]]</f>
        <v>3</v>
      </c>
    </row>
    <row r="17137" spans="2:13">
      <c r="B17137" t="s">
        <v>20</v>
      </c>
      <c r="C17137" t="s">
        <v>21</v>
      </c>
      <c r="D17137" t="s">
        <v>22</v>
      </c>
      <c r="E17137" t="s">
        <v>778</v>
      </c>
      <c r="F17137" t="s">
        <v>778</v>
      </c>
      <c r="G17137" t="s">
        <v>194</v>
      </c>
      <c r="H17137" t="s">
        <v>86</v>
      </c>
      <c r="I17137">
        <v>3</v>
      </c>
      <c r="J17137">
        <v>3</v>
      </c>
      <c r="K17137">
        <v>9587</v>
      </c>
      <c r="L17137" t="s">
        <v>471</v>
      </c>
      <c r="M17137" s="2">
        <f>+Table3[[#This Row],[CHW]]/Table3[[#This Row],[Count of Airbill Number]]</f>
        <v>1</v>
      </c>
    </row>
    <row r="17138" spans="2:13">
      <c r="B17138" t="s">
        <v>20</v>
      </c>
      <c r="C17138" t="s">
        <v>21</v>
      </c>
      <c r="D17138" t="s">
        <v>36</v>
      </c>
      <c r="E17138" t="s">
        <v>778</v>
      </c>
      <c r="F17138" t="s">
        <v>778</v>
      </c>
      <c r="G17138" t="s">
        <v>261</v>
      </c>
      <c r="H17138" t="s">
        <v>112</v>
      </c>
      <c r="I17138">
        <v>3</v>
      </c>
      <c r="J17138">
        <v>3</v>
      </c>
      <c r="K17138">
        <v>9588</v>
      </c>
      <c r="L17138" t="s">
        <v>471</v>
      </c>
      <c r="M17138" s="2">
        <f>+Table3[[#This Row],[CHW]]/Table3[[#This Row],[Count of Airbill Number]]</f>
        <v>1</v>
      </c>
    </row>
    <row r="17139" spans="2:13">
      <c r="B17139" t="s">
        <v>20</v>
      </c>
      <c r="C17139" t="s">
        <v>21</v>
      </c>
      <c r="D17139" t="s">
        <v>36</v>
      </c>
      <c r="E17139" t="s">
        <v>778</v>
      </c>
      <c r="F17139" t="s">
        <v>778</v>
      </c>
      <c r="G17139" t="s">
        <v>327</v>
      </c>
      <c r="H17139" t="s">
        <v>171</v>
      </c>
      <c r="I17139">
        <v>3</v>
      </c>
      <c r="J17139">
        <v>3</v>
      </c>
      <c r="K17139">
        <v>9589</v>
      </c>
      <c r="L17139" t="s">
        <v>471</v>
      </c>
      <c r="M17139" s="2">
        <f>+Table3[[#This Row],[CHW]]/Table3[[#This Row],[Count of Airbill Number]]</f>
        <v>1</v>
      </c>
    </row>
    <row r="17140" spans="2:13">
      <c r="B17140" t="s">
        <v>20</v>
      </c>
      <c r="C17140" t="s">
        <v>21</v>
      </c>
      <c r="D17140" t="s">
        <v>36</v>
      </c>
      <c r="E17140" t="s">
        <v>777</v>
      </c>
      <c r="F17140" t="s">
        <v>777</v>
      </c>
      <c r="G17140" t="s">
        <v>374</v>
      </c>
      <c r="H17140" t="s">
        <v>290</v>
      </c>
      <c r="I17140">
        <v>3</v>
      </c>
      <c r="J17140">
        <v>3</v>
      </c>
      <c r="K17140">
        <v>9590</v>
      </c>
      <c r="L17140" t="s">
        <v>471</v>
      </c>
      <c r="M17140" s="2">
        <f>+Table3[[#This Row],[CHW]]/Table3[[#This Row],[Count of Airbill Number]]</f>
        <v>1</v>
      </c>
    </row>
    <row r="17141" spans="2:13">
      <c r="B17141" t="s">
        <v>20</v>
      </c>
      <c r="C17141" t="s">
        <v>21</v>
      </c>
      <c r="D17141" t="s">
        <v>36</v>
      </c>
      <c r="E17141" t="s">
        <v>777</v>
      </c>
      <c r="F17141" t="s">
        <v>777</v>
      </c>
      <c r="G17141" t="s">
        <v>290</v>
      </c>
      <c r="H17141" t="s">
        <v>274</v>
      </c>
      <c r="I17141">
        <v>3</v>
      </c>
      <c r="J17141">
        <v>3</v>
      </c>
      <c r="K17141">
        <v>9591</v>
      </c>
      <c r="L17141" t="s">
        <v>471</v>
      </c>
      <c r="M17141" s="2">
        <f>+Table3[[#This Row],[CHW]]/Table3[[#This Row],[Count of Airbill Number]]</f>
        <v>1</v>
      </c>
    </row>
    <row r="17142" spans="2:13">
      <c r="B17142" t="s">
        <v>20</v>
      </c>
      <c r="C17142" t="s">
        <v>21</v>
      </c>
      <c r="D17142" t="s">
        <v>36</v>
      </c>
      <c r="E17142" t="s">
        <v>778</v>
      </c>
      <c r="F17142" t="s">
        <v>778</v>
      </c>
      <c r="G17142" t="s">
        <v>490</v>
      </c>
      <c r="H17142" t="s">
        <v>369</v>
      </c>
      <c r="I17142">
        <v>3</v>
      </c>
      <c r="J17142">
        <v>3</v>
      </c>
      <c r="K17142">
        <v>9592</v>
      </c>
      <c r="L17142" t="s">
        <v>471</v>
      </c>
      <c r="M17142" s="2">
        <f>+Table3[[#This Row],[CHW]]/Table3[[#This Row],[Count of Airbill Number]]</f>
        <v>1</v>
      </c>
    </row>
    <row r="17143" spans="2:13">
      <c r="B17143" t="s">
        <v>20</v>
      </c>
      <c r="C17143" t="s">
        <v>21</v>
      </c>
      <c r="D17143" t="s">
        <v>36</v>
      </c>
      <c r="E17143" t="s">
        <v>777</v>
      </c>
      <c r="F17143" t="s">
        <v>777</v>
      </c>
      <c r="G17143" t="s">
        <v>484</v>
      </c>
      <c r="H17143" t="s">
        <v>487</v>
      </c>
      <c r="I17143">
        <v>3</v>
      </c>
      <c r="J17143">
        <v>1</v>
      </c>
      <c r="K17143">
        <v>9593</v>
      </c>
      <c r="L17143" t="s">
        <v>471</v>
      </c>
      <c r="M17143" s="2">
        <f>+Table3[[#This Row],[CHW]]/Table3[[#This Row],[Count of Airbill Number]]</f>
        <v>3</v>
      </c>
    </row>
    <row r="17144" spans="2:13">
      <c r="B17144" t="s">
        <v>20</v>
      </c>
      <c r="C17144" t="s">
        <v>21</v>
      </c>
      <c r="D17144" t="s">
        <v>36</v>
      </c>
      <c r="E17144" t="s">
        <v>778</v>
      </c>
      <c r="F17144" t="s">
        <v>778</v>
      </c>
      <c r="G17144" t="s">
        <v>507</v>
      </c>
      <c r="H17144" t="s">
        <v>369</v>
      </c>
      <c r="I17144">
        <v>3</v>
      </c>
      <c r="J17144">
        <v>3</v>
      </c>
      <c r="K17144">
        <v>9594</v>
      </c>
      <c r="L17144" t="s">
        <v>471</v>
      </c>
      <c r="M17144" s="2">
        <f>+Table3[[#This Row],[CHW]]/Table3[[#This Row],[Count of Airbill Number]]</f>
        <v>1</v>
      </c>
    </row>
    <row r="17145" spans="2:13">
      <c r="B17145" t="s">
        <v>20</v>
      </c>
      <c r="C17145" t="s">
        <v>21</v>
      </c>
      <c r="D17145" t="s">
        <v>36</v>
      </c>
      <c r="E17145" t="s">
        <v>776</v>
      </c>
      <c r="F17145" t="s">
        <v>776</v>
      </c>
      <c r="G17145" t="s">
        <v>48</v>
      </c>
      <c r="H17145" t="s">
        <v>85</v>
      </c>
      <c r="I17145">
        <v>3</v>
      </c>
      <c r="J17145">
        <v>1</v>
      </c>
      <c r="K17145">
        <v>9595</v>
      </c>
      <c r="L17145" t="s">
        <v>471</v>
      </c>
      <c r="M17145" s="2">
        <f>+Table3[[#This Row],[CHW]]/Table3[[#This Row],[Count of Airbill Number]]</f>
        <v>3</v>
      </c>
    </row>
    <row r="17146" spans="2:13">
      <c r="B17146" t="s">
        <v>20</v>
      </c>
      <c r="C17146" t="s">
        <v>21</v>
      </c>
      <c r="D17146" t="s">
        <v>36</v>
      </c>
      <c r="E17146" t="s">
        <v>777</v>
      </c>
      <c r="F17146" t="s">
        <v>778</v>
      </c>
      <c r="G17146" t="s">
        <v>26</v>
      </c>
      <c r="H17146" t="s">
        <v>112</v>
      </c>
      <c r="I17146">
        <v>3</v>
      </c>
      <c r="J17146">
        <v>3</v>
      </c>
      <c r="K17146">
        <v>9596</v>
      </c>
      <c r="L17146" t="s">
        <v>471</v>
      </c>
      <c r="M17146" s="2">
        <f>+Table3[[#This Row],[CHW]]/Table3[[#This Row],[Count of Airbill Number]]</f>
        <v>1</v>
      </c>
    </row>
    <row r="17147" spans="2:13">
      <c r="B17147" t="s">
        <v>20</v>
      </c>
      <c r="C17147" t="s">
        <v>21</v>
      </c>
      <c r="D17147" t="s">
        <v>36</v>
      </c>
      <c r="E17147" t="s">
        <v>777</v>
      </c>
      <c r="F17147" t="s">
        <v>777</v>
      </c>
      <c r="G17147" t="s">
        <v>110</v>
      </c>
      <c r="H17147" t="s">
        <v>55</v>
      </c>
      <c r="I17147">
        <v>3</v>
      </c>
      <c r="J17147">
        <v>2</v>
      </c>
      <c r="K17147">
        <v>9597</v>
      </c>
      <c r="L17147" t="s">
        <v>471</v>
      </c>
      <c r="M17147" s="2">
        <f>+Table3[[#This Row],[CHW]]/Table3[[#This Row],[Count of Airbill Number]]</f>
        <v>1.5</v>
      </c>
    </row>
    <row r="17148" spans="2:13">
      <c r="B17148" t="s">
        <v>20</v>
      </c>
      <c r="C17148" t="s">
        <v>21</v>
      </c>
      <c r="D17148" t="s">
        <v>36</v>
      </c>
      <c r="E17148" t="s">
        <v>776</v>
      </c>
      <c r="F17148" t="s">
        <v>776</v>
      </c>
      <c r="G17148" t="s">
        <v>37</v>
      </c>
      <c r="H17148" t="s">
        <v>57</v>
      </c>
      <c r="I17148">
        <v>3</v>
      </c>
      <c r="J17148">
        <v>3</v>
      </c>
      <c r="K17148">
        <v>9598</v>
      </c>
      <c r="L17148" t="s">
        <v>471</v>
      </c>
      <c r="M17148" s="2">
        <f>+Table3[[#This Row],[CHW]]/Table3[[#This Row],[Count of Airbill Number]]</f>
        <v>1</v>
      </c>
    </row>
    <row r="17149" spans="2:13">
      <c r="B17149" t="s">
        <v>20</v>
      </c>
      <c r="C17149" t="s">
        <v>21</v>
      </c>
      <c r="D17149" t="s">
        <v>36</v>
      </c>
      <c r="E17149" t="s">
        <v>778</v>
      </c>
      <c r="F17149" t="s">
        <v>778</v>
      </c>
      <c r="G17149" t="s">
        <v>86</v>
      </c>
      <c r="H17149" t="s">
        <v>269</v>
      </c>
      <c r="I17149">
        <v>3</v>
      </c>
      <c r="J17149">
        <v>2</v>
      </c>
      <c r="K17149">
        <v>9599</v>
      </c>
      <c r="L17149" t="s">
        <v>471</v>
      </c>
      <c r="M17149" s="2">
        <f>+Table3[[#This Row],[CHW]]/Table3[[#This Row],[Count of Airbill Number]]</f>
        <v>1.5</v>
      </c>
    </row>
    <row r="17150" spans="2:13">
      <c r="B17150" t="s">
        <v>20</v>
      </c>
      <c r="C17150" t="s">
        <v>21</v>
      </c>
      <c r="D17150" t="s">
        <v>36</v>
      </c>
      <c r="E17150" t="s">
        <v>778</v>
      </c>
      <c r="F17150" t="s">
        <v>778</v>
      </c>
      <c r="G17150" t="s">
        <v>358</v>
      </c>
      <c r="H17150" t="s">
        <v>86</v>
      </c>
      <c r="I17150">
        <v>3</v>
      </c>
      <c r="J17150">
        <v>3</v>
      </c>
      <c r="K17150">
        <v>9600</v>
      </c>
      <c r="L17150" t="s">
        <v>471</v>
      </c>
      <c r="M17150" s="2">
        <f>+Table3[[#This Row],[CHW]]/Table3[[#This Row],[Count of Airbill Number]]</f>
        <v>1</v>
      </c>
    </row>
    <row r="17151" spans="2:13">
      <c r="B17151" t="s">
        <v>20</v>
      </c>
      <c r="C17151" t="s">
        <v>21</v>
      </c>
      <c r="D17151" t="s">
        <v>36</v>
      </c>
      <c r="E17151" t="s">
        <v>778</v>
      </c>
      <c r="F17151" t="s">
        <v>778</v>
      </c>
      <c r="G17151" t="s">
        <v>91</v>
      </c>
      <c r="H17151" t="s">
        <v>86</v>
      </c>
      <c r="I17151">
        <v>3</v>
      </c>
      <c r="J17151">
        <v>2</v>
      </c>
      <c r="K17151">
        <v>9601</v>
      </c>
      <c r="L17151" t="s">
        <v>471</v>
      </c>
      <c r="M17151" s="2">
        <f>+Table3[[#This Row],[CHW]]/Table3[[#This Row],[Count of Airbill Number]]</f>
        <v>1.5</v>
      </c>
    </row>
    <row r="17152" spans="2:13">
      <c r="B17152" t="s">
        <v>20</v>
      </c>
      <c r="C17152" t="s">
        <v>21</v>
      </c>
      <c r="D17152" t="s">
        <v>36</v>
      </c>
      <c r="E17152" t="s">
        <v>777</v>
      </c>
      <c r="F17152" t="s">
        <v>778</v>
      </c>
      <c r="G17152" t="s">
        <v>44</v>
      </c>
      <c r="H17152" t="s">
        <v>161</v>
      </c>
      <c r="I17152">
        <v>3</v>
      </c>
      <c r="J17152">
        <v>3</v>
      </c>
      <c r="K17152">
        <v>9602</v>
      </c>
      <c r="L17152" t="s">
        <v>471</v>
      </c>
      <c r="M17152" s="2">
        <f>+Table3[[#This Row],[CHW]]/Table3[[#This Row],[Count of Airbill Number]]</f>
        <v>1</v>
      </c>
    </row>
    <row r="17153" spans="2:13">
      <c r="B17153" t="s">
        <v>20</v>
      </c>
      <c r="C17153" t="s">
        <v>21</v>
      </c>
      <c r="D17153" t="s">
        <v>36</v>
      </c>
      <c r="E17153" t="s">
        <v>776</v>
      </c>
      <c r="F17153" t="s">
        <v>776</v>
      </c>
      <c r="G17153" t="s">
        <v>116</v>
      </c>
      <c r="H17153" t="s">
        <v>85</v>
      </c>
      <c r="I17153">
        <v>3</v>
      </c>
      <c r="J17153">
        <v>1</v>
      </c>
      <c r="K17153">
        <v>9603</v>
      </c>
      <c r="L17153" t="s">
        <v>471</v>
      </c>
      <c r="M17153" s="2">
        <f>+Table3[[#This Row],[CHW]]/Table3[[#This Row],[Count of Airbill Number]]</f>
        <v>3</v>
      </c>
    </row>
    <row r="17154" spans="2:13">
      <c r="B17154" t="s">
        <v>20</v>
      </c>
      <c r="C17154" t="s">
        <v>21</v>
      </c>
      <c r="D17154" t="s">
        <v>36</v>
      </c>
      <c r="E17154" t="s">
        <v>777</v>
      </c>
      <c r="F17154" t="s">
        <v>777</v>
      </c>
      <c r="G17154" t="s">
        <v>27</v>
      </c>
      <c r="H17154" t="s">
        <v>55</v>
      </c>
      <c r="I17154">
        <v>3</v>
      </c>
      <c r="J17154">
        <v>1</v>
      </c>
      <c r="K17154">
        <v>9604</v>
      </c>
      <c r="L17154" t="s">
        <v>471</v>
      </c>
      <c r="M17154" s="2">
        <f>+Table3[[#This Row],[CHW]]/Table3[[#This Row],[Count of Airbill Number]]</f>
        <v>3</v>
      </c>
    </row>
    <row r="17155" spans="2:13">
      <c r="B17155" t="s">
        <v>20</v>
      </c>
      <c r="C17155" t="s">
        <v>21</v>
      </c>
      <c r="D17155" t="s">
        <v>36</v>
      </c>
      <c r="E17155" t="s">
        <v>778</v>
      </c>
      <c r="F17155" t="s">
        <v>778</v>
      </c>
      <c r="G17155" t="s">
        <v>493</v>
      </c>
      <c r="H17155" t="s">
        <v>86</v>
      </c>
      <c r="I17155">
        <v>3</v>
      </c>
      <c r="J17155">
        <v>3</v>
      </c>
      <c r="K17155">
        <v>9605</v>
      </c>
      <c r="L17155" t="s">
        <v>471</v>
      </c>
      <c r="M17155" s="2">
        <f>+Table3[[#This Row],[CHW]]/Table3[[#This Row],[Count of Airbill Number]]</f>
        <v>1</v>
      </c>
    </row>
    <row r="17156" spans="2:13">
      <c r="B17156" t="s">
        <v>20</v>
      </c>
      <c r="C17156" t="s">
        <v>21</v>
      </c>
      <c r="D17156" t="s">
        <v>36</v>
      </c>
      <c r="E17156" t="s">
        <v>778</v>
      </c>
      <c r="F17156" t="s">
        <v>778</v>
      </c>
      <c r="G17156" t="s">
        <v>547</v>
      </c>
      <c r="H17156" t="s">
        <v>358</v>
      </c>
      <c r="I17156">
        <v>3</v>
      </c>
      <c r="J17156">
        <v>3</v>
      </c>
      <c r="K17156">
        <v>9606</v>
      </c>
      <c r="L17156" t="s">
        <v>471</v>
      </c>
      <c r="M17156" s="2">
        <f>+Table3[[#This Row],[CHW]]/Table3[[#This Row],[Count of Airbill Number]]</f>
        <v>1</v>
      </c>
    </row>
    <row r="17157" spans="2:13">
      <c r="B17157" t="s">
        <v>20</v>
      </c>
      <c r="C17157" t="s">
        <v>21</v>
      </c>
      <c r="D17157" t="s">
        <v>36</v>
      </c>
      <c r="E17157" t="s">
        <v>777</v>
      </c>
      <c r="F17157" t="s">
        <v>777</v>
      </c>
      <c r="G17157" t="s">
        <v>417</v>
      </c>
      <c r="H17157" t="s">
        <v>44</v>
      </c>
      <c r="I17157">
        <v>3</v>
      </c>
      <c r="J17157">
        <v>1</v>
      </c>
      <c r="K17157">
        <v>9607</v>
      </c>
      <c r="L17157" t="s">
        <v>471</v>
      </c>
      <c r="M17157" s="2">
        <f>+Table3[[#This Row],[CHW]]/Table3[[#This Row],[Count of Airbill Number]]</f>
        <v>3</v>
      </c>
    </row>
    <row r="17158" spans="2:13">
      <c r="B17158" t="s">
        <v>20</v>
      </c>
      <c r="C17158" t="s">
        <v>21</v>
      </c>
      <c r="D17158" t="s">
        <v>36</v>
      </c>
      <c r="E17158" t="s">
        <v>778</v>
      </c>
      <c r="F17158" t="s">
        <v>778</v>
      </c>
      <c r="G17158" t="s">
        <v>99</v>
      </c>
      <c r="H17158" t="s">
        <v>86</v>
      </c>
      <c r="I17158">
        <v>3</v>
      </c>
      <c r="J17158">
        <v>3</v>
      </c>
      <c r="K17158">
        <v>9608</v>
      </c>
      <c r="L17158" t="s">
        <v>471</v>
      </c>
      <c r="M17158" s="2">
        <f>+Table3[[#This Row],[CHW]]/Table3[[#This Row],[Count of Airbill Number]]</f>
        <v>1</v>
      </c>
    </row>
    <row r="17159" spans="2:13">
      <c r="B17159" t="s">
        <v>20</v>
      </c>
      <c r="C17159" t="s">
        <v>472</v>
      </c>
      <c r="D17159" t="s">
        <v>22</v>
      </c>
      <c r="E17159" t="s">
        <v>778</v>
      </c>
      <c r="F17159" t="s">
        <v>777</v>
      </c>
      <c r="G17159" t="s">
        <v>161</v>
      </c>
      <c r="H17159" t="s">
        <v>110</v>
      </c>
      <c r="I17159">
        <v>3</v>
      </c>
      <c r="J17159">
        <v>1</v>
      </c>
      <c r="K17159">
        <v>9609</v>
      </c>
      <c r="L17159" t="s">
        <v>471</v>
      </c>
      <c r="M17159" s="2">
        <f>+Table3[[#This Row],[CHW]]/Table3[[#This Row],[Count of Airbill Number]]</f>
        <v>3</v>
      </c>
    </row>
    <row r="17160" spans="2:13">
      <c r="B17160" t="s">
        <v>20</v>
      </c>
      <c r="C17160" t="s">
        <v>472</v>
      </c>
      <c r="D17160" t="s">
        <v>22</v>
      </c>
      <c r="E17160" t="s">
        <v>776</v>
      </c>
      <c r="F17160" t="s">
        <v>776</v>
      </c>
      <c r="G17160" t="s">
        <v>117</v>
      </c>
      <c r="H17160" t="s">
        <v>24</v>
      </c>
      <c r="I17160">
        <v>3</v>
      </c>
      <c r="J17160">
        <v>1</v>
      </c>
      <c r="K17160">
        <v>9610</v>
      </c>
      <c r="L17160" t="s">
        <v>471</v>
      </c>
      <c r="M17160" s="2">
        <f>+Table3[[#This Row],[CHW]]/Table3[[#This Row],[Count of Airbill Number]]</f>
        <v>3</v>
      </c>
    </row>
    <row r="17161" spans="2:13">
      <c r="B17161" t="s">
        <v>20</v>
      </c>
      <c r="C17161" t="s">
        <v>472</v>
      </c>
      <c r="D17161" t="s">
        <v>22</v>
      </c>
      <c r="E17161" t="s">
        <v>776</v>
      </c>
      <c r="F17161" t="s">
        <v>776</v>
      </c>
      <c r="G17161" t="s">
        <v>136</v>
      </c>
      <c r="H17161" t="s">
        <v>24</v>
      </c>
      <c r="I17161">
        <v>3</v>
      </c>
      <c r="J17161">
        <v>1</v>
      </c>
      <c r="K17161">
        <v>9611</v>
      </c>
      <c r="L17161" t="s">
        <v>471</v>
      </c>
      <c r="M17161" s="2">
        <f>+Table3[[#This Row],[CHW]]/Table3[[#This Row],[Count of Airbill Number]]</f>
        <v>3</v>
      </c>
    </row>
    <row r="17162" spans="2:13">
      <c r="B17162" t="s">
        <v>20</v>
      </c>
      <c r="C17162" t="s">
        <v>472</v>
      </c>
      <c r="D17162" t="s">
        <v>22</v>
      </c>
      <c r="E17162" t="s">
        <v>778</v>
      </c>
      <c r="F17162" t="s">
        <v>778</v>
      </c>
      <c r="G17162" t="s">
        <v>250</v>
      </c>
      <c r="H17162" t="s">
        <v>91</v>
      </c>
      <c r="I17162">
        <v>3</v>
      </c>
      <c r="J17162">
        <v>1</v>
      </c>
      <c r="K17162">
        <v>9612</v>
      </c>
      <c r="L17162" t="s">
        <v>471</v>
      </c>
      <c r="M17162" s="2">
        <f>+Table3[[#This Row],[CHW]]/Table3[[#This Row],[Count of Airbill Number]]</f>
        <v>3</v>
      </c>
    </row>
    <row r="17163" spans="2:13">
      <c r="B17163" t="s">
        <v>20</v>
      </c>
      <c r="C17163" t="s">
        <v>472</v>
      </c>
      <c r="D17163" t="s">
        <v>22</v>
      </c>
      <c r="E17163" t="s">
        <v>778</v>
      </c>
      <c r="F17163" t="s">
        <v>778</v>
      </c>
      <c r="G17163" t="s">
        <v>250</v>
      </c>
      <c r="H17163" t="s">
        <v>194</v>
      </c>
      <c r="I17163">
        <v>3</v>
      </c>
      <c r="J17163">
        <v>1</v>
      </c>
      <c r="K17163">
        <v>9613</v>
      </c>
      <c r="L17163" t="s">
        <v>471</v>
      </c>
      <c r="M17163" s="2">
        <f>+Table3[[#This Row],[CHW]]/Table3[[#This Row],[Count of Airbill Number]]</f>
        <v>3</v>
      </c>
    </row>
    <row r="17164" spans="2:13">
      <c r="B17164" t="s">
        <v>20</v>
      </c>
      <c r="C17164" t="s">
        <v>472</v>
      </c>
      <c r="D17164" t="s">
        <v>22</v>
      </c>
      <c r="E17164" t="s">
        <v>778</v>
      </c>
      <c r="F17164" t="s">
        <v>776</v>
      </c>
      <c r="G17164" t="s">
        <v>621</v>
      </c>
      <c r="H17164" t="s">
        <v>31</v>
      </c>
      <c r="I17164">
        <v>3</v>
      </c>
      <c r="J17164">
        <v>1</v>
      </c>
      <c r="K17164">
        <v>9614</v>
      </c>
      <c r="L17164" t="s">
        <v>471</v>
      </c>
      <c r="M17164" s="2">
        <f>+Table3[[#This Row],[CHW]]/Table3[[#This Row],[Count of Airbill Number]]</f>
        <v>3</v>
      </c>
    </row>
    <row r="17165" spans="2:13">
      <c r="B17165" t="s">
        <v>20</v>
      </c>
      <c r="C17165" t="s">
        <v>21</v>
      </c>
      <c r="D17165" t="s">
        <v>22</v>
      </c>
      <c r="E17165" t="s">
        <v>776</v>
      </c>
      <c r="F17165" t="s">
        <v>778</v>
      </c>
      <c r="G17165" t="s">
        <v>85</v>
      </c>
      <c r="H17165" t="s">
        <v>450</v>
      </c>
      <c r="I17165">
        <v>2.95</v>
      </c>
      <c r="J17165">
        <v>1</v>
      </c>
      <c r="K17165">
        <v>9615</v>
      </c>
      <c r="L17165" t="s">
        <v>471</v>
      </c>
      <c r="M17165" s="2">
        <f>+Table3[[#This Row],[CHW]]/Table3[[#This Row],[Count of Airbill Number]]</f>
        <v>2.95</v>
      </c>
    </row>
    <row r="17166" spans="2:13">
      <c r="B17166" t="s">
        <v>20</v>
      </c>
      <c r="C17166" t="s">
        <v>21</v>
      </c>
      <c r="D17166" t="s">
        <v>22</v>
      </c>
      <c r="E17166" t="s">
        <v>776</v>
      </c>
      <c r="F17166" t="s">
        <v>778</v>
      </c>
      <c r="G17166" t="s">
        <v>103</v>
      </c>
      <c r="H17166" t="s">
        <v>153</v>
      </c>
      <c r="I17166">
        <v>2.9000000000000004</v>
      </c>
      <c r="J17166">
        <v>4</v>
      </c>
      <c r="K17166">
        <v>9616</v>
      </c>
      <c r="L17166" t="s">
        <v>471</v>
      </c>
      <c r="M17166" s="2">
        <f>+Table3[[#This Row],[CHW]]/Table3[[#This Row],[Count of Airbill Number]]</f>
        <v>0.72500000000000009</v>
      </c>
    </row>
    <row r="17167" spans="2:13">
      <c r="B17167" t="s">
        <v>20</v>
      </c>
      <c r="C17167" t="s">
        <v>21</v>
      </c>
      <c r="D17167" t="s">
        <v>22</v>
      </c>
      <c r="E17167" t="s">
        <v>778</v>
      </c>
      <c r="F17167" t="s">
        <v>776</v>
      </c>
      <c r="G17167" t="s">
        <v>233</v>
      </c>
      <c r="H17167" t="s">
        <v>31</v>
      </c>
      <c r="I17167">
        <v>2.9</v>
      </c>
      <c r="J17167">
        <v>2</v>
      </c>
      <c r="K17167">
        <v>9617</v>
      </c>
      <c r="L17167" t="s">
        <v>471</v>
      </c>
      <c r="M17167" s="2">
        <f>+Table3[[#This Row],[CHW]]/Table3[[#This Row],[Count of Airbill Number]]</f>
        <v>1.45</v>
      </c>
    </row>
    <row r="17168" spans="2:13">
      <c r="B17168" t="s">
        <v>20</v>
      </c>
      <c r="C17168" t="s">
        <v>21</v>
      </c>
      <c r="D17168" t="s">
        <v>22</v>
      </c>
      <c r="E17168" t="s">
        <v>776</v>
      </c>
      <c r="F17168" t="s">
        <v>777</v>
      </c>
      <c r="G17168" t="s">
        <v>31</v>
      </c>
      <c r="H17168" t="s">
        <v>55</v>
      </c>
      <c r="I17168">
        <v>2.9</v>
      </c>
      <c r="J17168">
        <v>3</v>
      </c>
      <c r="K17168">
        <v>9618</v>
      </c>
      <c r="L17168" t="s">
        <v>471</v>
      </c>
      <c r="M17168" s="2">
        <f>+Table3[[#This Row],[CHW]]/Table3[[#This Row],[Count of Airbill Number]]</f>
        <v>0.96666666666666667</v>
      </c>
    </row>
    <row r="17169" spans="2:13">
      <c r="B17169" t="s">
        <v>20</v>
      </c>
      <c r="C17169" t="s">
        <v>21</v>
      </c>
      <c r="D17169" t="s">
        <v>22</v>
      </c>
      <c r="E17169" t="s">
        <v>778</v>
      </c>
      <c r="F17169" t="s">
        <v>776</v>
      </c>
      <c r="G17169" t="s">
        <v>260</v>
      </c>
      <c r="H17169" t="s">
        <v>85</v>
      </c>
      <c r="I17169">
        <v>2.72</v>
      </c>
      <c r="J17169">
        <v>1</v>
      </c>
      <c r="K17169">
        <v>9619</v>
      </c>
      <c r="L17169" t="s">
        <v>471</v>
      </c>
      <c r="M17169" s="2">
        <f>+Table3[[#This Row],[CHW]]/Table3[[#This Row],[Count of Airbill Number]]</f>
        <v>2.72</v>
      </c>
    </row>
    <row r="17170" spans="2:13">
      <c r="B17170" t="s">
        <v>20</v>
      </c>
      <c r="C17170" t="s">
        <v>21</v>
      </c>
      <c r="D17170" t="s">
        <v>22</v>
      </c>
      <c r="E17170" t="s">
        <v>778</v>
      </c>
      <c r="F17170" t="s">
        <v>778</v>
      </c>
      <c r="G17170" t="s">
        <v>113</v>
      </c>
      <c r="H17170" t="s">
        <v>282</v>
      </c>
      <c r="I17170">
        <v>2.7</v>
      </c>
      <c r="J17170">
        <v>1</v>
      </c>
      <c r="K17170">
        <v>9620</v>
      </c>
      <c r="L17170" t="s">
        <v>471</v>
      </c>
      <c r="M17170" s="2">
        <f>+Table3[[#This Row],[CHW]]/Table3[[#This Row],[Count of Airbill Number]]</f>
        <v>2.7</v>
      </c>
    </row>
    <row r="17171" spans="2:13">
      <c r="B17171" t="s">
        <v>20</v>
      </c>
      <c r="C17171" t="s">
        <v>21</v>
      </c>
      <c r="D17171" t="s">
        <v>22</v>
      </c>
      <c r="E17171" t="s">
        <v>776</v>
      </c>
      <c r="F17171" t="s">
        <v>776</v>
      </c>
      <c r="G17171" t="s">
        <v>92</v>
      </c>
      <c r="H17171" t="s">
        <v>85</v>
      </c>
      <c r="I17171">
        <v>2.65</v>
      </c>
      <c r="J17171">
        <v>2</v>
      </c>
      <c r="K17171">
        <v>9621</v>
      </c>
      <c r="L17171" t="s">
        <v>471</v>
      </c>
      <c r="M17171" s="2">
        <f>+Table3[[#This Row],[CHW]]/Table3[[#This Row],[Count of Airbill Number]]</f>
        <v>1.325</v>
      </c>
    </row>
    <row r="17172" spans="2:13">
      <c r="B17172" t="s">
        <v>20</v>
      </c>
      <c r="C17172" t="s">
        <v>21</v>
      </c>
      <c r="D17172" t="s">
        <v>22</v>
      </c>
      <c r="E17172" t="s">
        <v>777</v>
      </c>
      <c r="F17172" t="s">
        <v>777</v>
      </c>
      <c r="G17172" t="s">
        <v>38</v>
      </c>
      <c r="H17172" t="s">
        <v>505</v>
      </c>
      <c r="I17172">
        <v>2.62</v>
      </c>
      <c r="J17172">
        <v>2</v>
      </c>
      <c r="K17172">
        <v>9622</v>
      </c>
      <c r="L17172" t="s">
        <v>471</v>
      </c>
      <c r="M17172" s="2">
        <f>+Table3[[#This Row],[CHW]]/Table3[[#This Row],[Count of Airbill Number]]</f>
        <v>1.31</v>
      </c>
    </row>
    <row r="17173" spans="2:13">
      <c r="B17173" t="s">
        <v>20</v>
      </c>
      <c r="C17173" t="s">
        <v>21</v>
      </c>
      <c r="D17173" t="s">
        <v>22</v>
      </c>
      <c r="E17173" t="s">
        <v>777</v>
      </c>
      <c r="F17173" t="s">
        <v>777</v>
      </c>
      <c r="G17173" t="s">
        <v>259</v>
      </c>
      <c r="H17173" t="s">
        <v>517</v>
      </c>
      <c r="I17173">
        <v>2.6</v>
      </c>
      <c r="J17173">
        <v>2</v>
      </c>
      <c r="K17173">
        <v>9623</v>
      </c>
      <c r="L17173" t="s">
        <v>471</v>
      </c>
      <c r="M17173" s="2">
        <f>+Table3[[#This Row],[CHW]]/Table3[[#This Row],[Count of Airbill Number]]</f>
        <v>1.3</v>
      </c>
    </row>
    <row r="17174" spans="2:13">
      <c r="B17174" t="s">
        <v>20</v>
      </c>
      <c r="C17174" t="s">
        <v>21</v>
      </c>
      <c r="D17174" t="s">
        <v>22</v>
      </c>
      <c r="E17174" t="s">
        <v>778</v>
      </c>
      <c r="F17174" t="s">
        <v>777</v>
      </c>
      <c r="G17174" t="s">
        <v>250</v>
      </c>
      <c r="H17174" t="s">
        <v>27</v>
      </c>
      <c r="I17174">
        <v>2.6</v>
      </c>
      <c r="J17174">
        <v>2</v>
      </c>
      <c r="K17174">
        <v>9624</v>
      </c>
      <c r="L17174" t="s">
        <v>471</v>
      </c>
      <c r="M17174" s="2">
        <f>+Table3[[#This Row],[CHW]]/Table3[[#This Row],[Count of Airbill Number]]</f>
        <v>1.3</v>
      </c>
    </row>
    <row r="17175" spans="2:13">
      <c r="B17175" t="s">
        <v>20</v>
      </c>
      <c r="C17175" t="s">
        <v>21</v>
      </c>
      <c r="D17175" t="s">
        <v>22</v>
      </c>
      <c r="E17175" t="s">
        <v>778</v>
      </c>
      <c r="F17175" t="s">
        <v>776</v>
      </c>
      <c r="G17175" t="s">
        <v>174</v>
      </c>
      <c r="H17175" t="s">
        <v>66</v>
      </c>
      <c r="I17175">
        <v>2.57</v>
      </c>
      <c r="J17175">
        <v>2</v>
      </c>
      <c r="K17175">
        <v>9625</v>
      </c>
      <c r="L17175" t="s">
        <v>471</v>
      </c>
      <c r="M17175" s="2">
        <f>+Table3[[#This Row],[CHW]]/Table3[[#This Row],[Count of Airbill Number]]</f>
        <v>1.2849999999999999</v>
      </c>
    </row>
    <row r="17176" spans="2:13">
      <c r="B17176" t="s">
        <v>20</v>
      </c>
      <c r="C17176" t="s">
        <v>21</v>
      </c>
      <c r="D17176" t="s">
        <v>22</v>
      </c>
      <c r="E17176" t="s">
        <v>778</v>
      </c>
      <c r="F17176" t="s">
        <v>777</v>
      </c>
      <c r="G17176" t="s">
        <v>86</v>
      </c>
      <c r="H17176" t="s">
        <v>484</v>
      </c>
      <c r="I17176">
        <v>2.5</v>
      </c>
      <c r="J17176">
        <v>1</v>
      </c>
      <c r="K17176">
        <v>9626</v>
      </c>
      <c r="L17176" t="s">
        <v>471</v>
      </c>
      <c r="M17176" s="2">
        <f>+Table3[[#This Row],[CHW]]/Table3[[#This Row],[Count of Airbill Number]]</f>
        <v>2.5</v>
      </c>
    </row>
    <row r="17177" spans="2:13">
      <c r="B17177" t="s">
        <v>20</v>
      </c>
      <c r="C17177" t="s">
        <v>21</v>
      </c>
      <c r="D17177" t="s">
        <v>22</v>
      </c>
      <c r="E17177" t="s">
        <v>778</v>
      </c>
      <c r="F17177" t="s">
        <v>778</v>
      </c>
      <c r="G17177" t="s">
        <v>86</v>
      </c>
      <c r="H17177" t="s">
        <v>316</v>
      </c>
      <c r="I17177">
        <v>2.5</v>
      </c>
      <c r="J17177">
        <v>2</v>
      </c>
      <c r="K17177">
        <v>9627</v>
      </c>
      <c r="L17177" t="s">
        <v>471</v>
      </c>
      <c r="M17177" s="2">
        <f>+Table3[[#This Row],[CHW]]/Table3[[#This Row],[Count of Airbill Number]]</f>
        <v>1.25</v>
      </c>
    </row>
    <row r="17178" spans="2:13">
      <c r="B17178" t="s">
        <v>20</v>
      </c>
      <c r="C17178" t="s">
        <v>21</v>
      </c>
      <c r="D17178" t="s">
        <v>22</v>
      </c>
      <c r="E17178" t="s">
        <v>777</v>
      </c>
      <c r="F17178" t="s">
        <v>777</v>
      </c>
      <c r="G17178" t="s">
        <v>106</v>
      </c>
      <c r="H17178" t="s">
        <v>532</v>
      </c>
      <c r="I17178">
        <v>2.5</v>
      </c>
      <c r="J17178">
        <v>3</v>
      </c>
      <c r="K17178">
        <v>9628</v>
      </c>
      <c r="L17178" t="s">
        <v>471</v>
      </c>
      <c r="M17178" s="2">
        <f>+Table3[[#This Row],[CHW]]/Table3[[#This Row],[Count of Airbill Number]]</f>
        <v>0.83333333333333337</v>
      </c>
    </row>
    <row r="17179" spans="2:13">
      <c r="B17179" t="s">
        <v>20</v>
      </c>
      <c r="C17179" t="s">
        <v>21</v>
      </c>
      <c r="D17179" t="s">
        <v>22</v>
      </c>
      <c r="E17179" t="s">
        <v>778</v>
      </c>
      <c r="F17179" t="s">
        <v>778</v>
      </c>
      <c r="G17179" t="s">
        <v>99</v>
      </c>
      <c r="H17179" t="s">
        <v>51</v>
      </c>
      <c r="I17179">
        <v>2.5</v>
      </c>
      <c r="J17179">
        <v>1</v>
      </c>
      <c r="K17179">
        <v>9629</v>
      </c>
      <c r="L17179" t="s">
        <v>471</v>
      </c>
      <c r="M17179" s="2">
        <f>+Table3[[#This Row],[CHW]]/Table3[[#This Row],[Count of Airbill Number]]</f>
        <v>2.5</v>
      </c>
    </row>
    <row r="17180" spans="2:13">
      <c r="B17180" t="s">
        <v>20</v>
      </c>
      <c r="C17180" t="s">
        <v>21</v>
      </c>
      <c r="D17180" t="s">
        <v>22</v>
      </c>
      <c r="E17180" t="s">
        <v>776</v>
      </c>
      <c r="F17180" t="s">
        <v>778</v>
      </c>
      <c r="G17180" t="s">
        <v>116</v>
      </c>
      <c r="H17180" t="s">
        <v>155</v>
      </c>
      <c r="I17180">
        <v>2.4471281999999999</v>
      </c>
      <c r="J17180">
        <v>1</v>
      </c>
      <c r="K17180">
        <v>9630</v>
      </c>
      <c r="L17180" t="s">
        <v>471</v>
      </c>
      <c r="M17180" s="2">
        <f>+Table3[[#This Row],[CHW]]/Table3[[#This Row],[Count of Airbill Number]]</f>
        <v>2.4471281999999999</v>
      </c>
    </row>
    <row r="17181" spans="2:13">
      <c r="B17181" t="s">
        <v>20</v>
      </c>
      <c r="C17181" t="s">
        <v>21</v>
      </c>
      <c r="D17181" t="s">
        <v>22</v>
      </c>
      <c r="E17181" t="s">
        <v>778</v>
      </c>
      <c r="F17181" t="s">
        <v>777</v>
      </c>
      <c r="G17181" t="s">
        <v>250</v>
      </c>
      <c r="H17181" t="s">
        <v>179</v>
      </c>
      <c r="I17181">
        <v>2.44</v>
      </c>
      <c r="J17181">
        <v>7</v>
      </c>
      <c r="K17181">
        <v>9631</v>
      </c>
      <c r="L17181" t="s">
        <v>471</v>
      </c>
      <c r="M17181" s="2">
        <f>+Table3[[#This Row],[CHW]]/Table3[[#This Row],[Count of Airbill Number]]</f>
        <v>0.34857142857142859</v>
      </c>
    </row>
    <row r="17182" spans="2:13">
      <c r="B17182" t="s">
        <v>20</v>
      </c>
      <c r="C17182" t="s">
        <v>21</v>
      </c>
      <c r="D17182" t="s">
        <v>22</v>
      </c>
      <c r="E17182" t="s">
        <v>777</v>
      </c>
      <c r="F17182" t="s">
        <v>777</v>
      </c>
      <c r="G17182" t="s">
        <v>38</v>
      </c>
      <c r="H17182" t="s">
        <v>496</v>
      </c>
      <c r="I17182">
        <v>2.4</v>
      </c>
      <c r="J17182">
        <v>2</v>
      </c>
      <c r="K17182">
        <v>9632</v>
      </c>
      <c r="L17182" t="s">
        <v>471</v>
      </c>
      <c r="M17182" s="2">
        <f>+Table3[[#This Row],[CHW]]/Table3[[#This Row],[Count of Airbill Number]]</f>
        <v>1.2</v>
      </c>
    </row>
    <row r="17183" spans="2:13">
      <c r="B17183" t="s">
        <v>20</v>
      </c>
      <c r="C17183" t="s">
        <v>21</v>
      </c>
      <c r="D17183" t="s">
        <v>22</v>
      </c>
      <c r="E17183" t="s">
        <v>776</v>
      </c>
      <c r="F17183" t="s">
        <v>778</v>
      </c>
      <c r="G17183" t="s">
        <v>85</v>
      </c>
      <c r="H17183" t="s">
        <v>493</v>
      </c>
      <c r="I17183">
        <v>2.4</v>
      </c>
      <c r="J17183">
        <v>1</v>
      </c>
      <c r="K17183">
        <v>9633</v>
      </c>
      <c r="L17183" t="s">
        <v>471</v>
      </c>
      <c r="M17183" s="2">
        <f>+Table3[[#This Row],[CHW]]/Table3[[#This Row],[Count of Airbill Number]]</f>
        <v>2.4</v>
      </c>
    </row>
    <row r="17184" spans="2:13">
      <c r="B17184" t="s">
        <v>20</v>
      </c>
      <c r="C17184" t="s">
        <v>21</v>
      </c>
      <c r="D17184" t="s">
        <v>22</v>
      </c>
      <c r="E17184" t="s">
        <v>776</v>
      </c>
      <c r="F17184" t="s">
        <v>778</v>
      </c>
      <c r="G17184" t="s">
        <v>32</v>
      </c>
      <c r="H17184" t="s">
        <v>405</v>
      </c>
      <c r="I17184">
        <v>2.4</v>
      </c>
      <c r="J17184">
        <v>4</v>
      </c>
      <c r="K17184">
        <v>9634</v>
      </c>
      <c r="L17184" t="s">
        <v>471</v>
      </c>
      <c r="M17184" s="2">
        <f>+Table3[[#This Row],[CHW]]/Table3[[#This Row],[Count of Airbill Number]]</f>
        <v>0.6</v>
      </c>
    </row>
    <row r="17185" spans="2:13">
      <c r="B17185" t="s">
        <v>35</v>
      </c>
      <c r="C17185" t="s">
        <v>21</v>
      </c>
      <c r="D17185" t="s">
        <v>36</v>
      </c>
      <c r="E17185" t="s">
        <v>776</v>
      </c>
      <c r="F17185" t="s">
        <v>776</v>
      </c>
      <c r="G17185" t="s">
        <v>192</v>
      </c>
      <c r="H17185" t="s">
        <v>85</v>
      </c>
      <c r="I17185">
        <v>2.2999999999999998</v>
      </c>
      <c r="J17185">
        <v>1</v>
      </c>
      <c r="K17185">
        <v>9635</v>
      </c>
      <c r="L17185" t="s">
        <v>471</v>
      </c>
      <c r="M17185" s="2">
        <f>+Table3[[#This Row],[CHW]]/Table3[[#This Row],[Count of Airbill Number]]</f>
        <v>2.2999999999999998</v>
      </c>
    </row>
    <row r="17186" spans="2:13">
      <c r="B17186" t="s">
        <v>20</v>
      </c>
      <c r="C17186" t="s">
        <v>21</v>
      </c>
      <c r="D17186" t="s">
        <v>22</v>
      </c>
      <c r="E17186" t="s">
        <v>778</v>
      </c>
      <c r="F17186" t="s">
        <v>776</v>
      </c>
      <c r="G17186" t="s">
        <v>86</v>
      </c>
      <c r="H17186" t="s">
        <v>165</v>
      </c>
      <c r="I17186">
        <v>2.2999999999999998</v>
      </c>
      <c r="J17186">
        <v>2</v>
      </c>
      <c r="K17186">
        <v>9636</v>
      </c>
      <c r="L17186" t="s">
        <v>471</v>
      </c>
      <c r="M17186" s="2">
        <f>+Table3[[#This Row],[CHW]]/Table3[[#This Row],[Count of Airbill Number]]</f>
        <v>1.1499999999999999</v>
      </c>
    </row>
    <row r="17187" spans="2:13">
      <c r="B17187" t="s">
        <v>20</v>
      </c>
      <c r="C17187" t="s">
        <v>21</v>
      </c>
      <c r="D17187" t="s">
        <v>22</v>
      </c>
      <c r="E17187" t="s">
        <v>778</v>
      </c>
      <c r="F17187" t="s">
        <v>778</v>
      </c>
      <c r="G17187" t="s">
        <v>81</v>
      </c>
      <c r="H17187" t="s">
        <v>528</v>
      </c>
      <c r="I17187">
        <v>2.2799999999999998</v>
      </c>
      <c r="J17187">
        <v>1</v>
      </c>
      <c r="K17187">
        <v>9637</v>
      </c>
      <c r="L17187" t="s">
        <v>471</v>
      </c>
      <c r="M17187" s="2">
        <f>+Table3[[#This Row],[CHW]]/Table3[[#This Row],[Count of Airbill Number]]</f>
        <v>2.2799999999999998</v>
      </c>
    </row>
    <row r="17188" spans="2:13">
      <c r="B17188" t="s">
        <v>20</v>
      </c>
      <c r="C17188" t="s">
        <v>21</v>
      </c>
      <c r="D17188" t="s">
        <v>22</v>
      </c>
      <c r="E17188" t="s">
        <v>776</v>
      </c>
      <c r="F17188" t="s">
        <v>776</v>
      </c>
      <c r="G17188" t="s">
        <v>70</v>
      </c>
      <c r="H17188" t="s">
        <v>189</v>
      </c>
      <c r="I17188">
        <v>2.27</v>
      </c>
      <c r="J17188">
        <v>1</v>
      </c>
      <c r="K17188">
        <v>9638</v>
      </c>
      <c r="L17188" t="s">
        <v>471</v>
      </c>
      <c r="M17188" s="2">
        <f>+Table3[[#This Row],[CHW]]/Table3[[#This Row],[Count of Airbill Number]]</f>
        <v>2.27</v>
      </c>
    </row>
    <row r="17189" spans="2:13">
      <c r="B17189" t="s">
        <v>20</v>
      </c>
      <c r="C17189" t="s">
        <v>21</v>
      </c>
      <c r="D17189" t="s">
        <v>22</v>
      </c>
      <c r="E17189" t="s">
        <v>778</v>
      </c>
      <c r="F17189" t="s">
        <v>778</v>
      </c>
      <c r="G17189" t="s">
        <v>283</v>
      </c>
      <c r="H17189" t="s">
        <v>269</v>
      </c>
      <c r="I17189">
        <v>2.27</v>
      </c>
      <c r="J17189">
        <v>1</v>
      </c>
      <c r="K17189">
        <v>9639</v>
      </c>
      <c r="L17189" t="s">
        <v>471</v>
      </c>
      <c r="M17189" s="2">
        <f>+Table3[[#This Row],[CHW]]/Table3[[#This Row],[Count of Airbill Number]]</f>
        <v>2.27</v>
      </c>
    </row>
    <row r="17190" spans="2:13">
      <c r="B17190" t="s">
        <v>20</v>
      </c>
      <c r="C17190" t="s">
        <v>472</v>
      </c>
      <c r="D17190" t="s">
        <v>22</v>
      </c>
      <c r="E17190" t="s">
        <v>776</v>
      </c>
      <c r="F17190" t="s">
        <v>776</v>
      </c>
      <c r="G17190" t="s">
        <v>89</v>
      </c>
      <c r="H17190" t="s">
        <v>175</v>
      </c>
      <c r="I17190">
        <v>2.2600000000000002</v>
      </c>
      <c r="J17190">
        <v>2</v>
      </c>
      <c r="K17190">
        <v>9640</v>
      </c>
      <c r="L17190" t="s">
        <v>471</v>
      </c>
      <c r="M17190" s="2">
        <f>+Table3[[#This Row],[CHW]]/Table3[[#This Row],[Count of Airbill Number]]</f>
        <v>1.1300000000000001</v>
      </c>
    </row>
    <row r="17191" spans="2:13">
      <c r="B17191" t="s">
        <v>20</v>
      </c>
      <c r="C17191" t="s">
        <v>21</v>
      </c>
      <c r="D17191" t="s">
        <v>22</v>
      </c>
      <c r="E17191" t="s">
        <v>776</v>
      </c>
      <c r="F17191" t="s">
        <v>778</v>
      </c>
      <c r="G17191" t="s">
        <v>122</v>
      </c>
      <c r="H17191" t="s">
        <v>153</v>
      </c>
      <c r="I17191">
        <v>2.2046199999999998</v>
      </c>
      <c r="J17191">
        <v>1</v>
      </c>
      <c r="K17191">
        <v>9641</v>
      </c>
      <c r="L17191" t="s">
        <v>471</v>
      </c>
      <c r="M17191" s="2">
        <f>+Table3[[#This Row],[CHW]]/Table3[[#This Row],[Count of Airbill Number]]</f>
        <v>2.2046199999999998</v>
      </c>
    </row>
    <row r="17192" spans="2:13">
      <c r="B17192" t="s">
        <v>20</v>
      </c>
      <c r="C17192" t="s">
        <v>21</v>
      </c>
      <c r="D17192" t="s">
        <v>22</v>
      </c>
      <c r="E17192" t="s">
        <v>776</v>
      </c>
      <c r="F17192" t="s">
        <v>776</v>
      </c>
      <c r="G17192" t="s">
        <v>107</v>
      </c>
      <c r="H17192" t="s">
        <v>85</v>
      </c>
      <c r="I17192">
        <v>2.2046199999999998</v>
      </c>
      <c r="J17192">
        <v>1</v>
      </c>
      <c r="K17192">
        <v>9642</v>
      </c>
      <c r="L17192" t="s">
        <v>471</v>
      </c>
      <c r="M17192" s="2">
        <f>+Table3[[#This Row],[CHW]]/Table3[[#This Row],[Count of Airbill Number]]</f>
        <v>2.2046199999999998</v>
      </c>
    </row>
    <row r="17193" spans="2:13">
      <c r="B17193" t="s">
        <v>20</v>
      </c>
      <c r="C17193" t="s">
        <v>21</v>
      </c>
      <c r="D17193" t="s">
        <v>22</v>
      </c>
      <c r="E17193" t="s">
        <v>776</v>
      </c>
      <c r="F17193" t="s">
        <v>776</v>
      </c>
      <c r="G17193" t="s">
        <v>132</v>
      </c>
      <c r="H17193" t="s">
        <v>49</v>
      </c>
      <c r="I17193">
        <v>2.2046199999999998</v>
      </c>
      <c r="J17193">
        <v>1</v>
      </c>
      <c r="K17193">
        <v>9643</v>
      </c>
      <c r="L17193" t="s">
        <v>471</v>
      </c>
      <c r="M17193" s="2">
        <f>+Table3[[#This Row],[CHW]]/Table3[[#This Row],[Count of Airbill Number]]</f>
        <v>2.2046199999999998</v>
      </c>
    </row>
    <row r="17194" spans="2:13">
      <c r="B17194" t="s">
        <v>35</v>
      </c>
      <c r="C17194" t="s">
        <v>21</v>
      </c>
      <c r="D17194" t="s">
        <v>36</v>
      </c>
      <c r="E17194" t="s">
        <v>778</v>
      </c>
      <c r="F17194" t="s">
        <v>778</v>
      </c>
      <c r="G17194" t="s">
        <v>113</v>
      </c>
      <c r="H17194" t="s">
        <v>86</v>
      </c>
      <c r="I17194">
        <v>2.2000000000000002</v>
      </c>
      <c r="J17194">
        <v>1</v>
      </c>
      <c r="K17194">
        <v>9644</v>
      </c>
      <c r="L17194" t="s">
        <v>471</v>
      </c>
      <c r="M17194" s="2">
        <f>+Table3[[#This Row],[CHW]]/Table3[[#This Row],[Count of Airbill Number]]</f>
        <v>2.2000000000000002</v>
      </c>
    </row>
    <row r="17195" spans="2:13">
      <c r="B17195" t="s">
        <v>20</v>
      </c>
      <c r="C17195" t="s">
        <v>21</v>
      </c>
      <c r="D17195" t="s">
        <v>22</v>
      </c>
      <c r="E17195" t="s">
        <v>778</v>
      </c>
      <c r="F17195" t="s">
        <v>778</v>
      </c>
      <c r="G17195" t="s">
        <v>99</v>
      </c>
      <c r="H17195" t="s">
        <v>113</v>
      </c>
      <c r="I17195">
        <v>2.1800000000000002</v>
      </c>
      <c r="J17195">
        <v>2</v>
      </c>
      <c r="K17195">
        <v>9645</v>
      </c>
      <c r="L17195" t="s">
        <v>471</v>
      </c>
      <c r="M17195" s="2">
        <f>+Table3[[#This Row],[CHW]]/Table3[[#This Row],[Count of Airbill Number]]</f>
        <v>1.0900000000000001</v>
      </c>
    </row>
    <row r="17196" spans="2:13">
      <c r="B17196" t="s">
        <v>20</v>
      </c>
      <c r="C17196" t="s">
        <v>21</v>
      </c>
      <c r="D17196" t="s">
        <v>22</v>
      </c>
      <c r="E17196" t="s">
        <v>776</v>
      </c>
      <c r="F17196" t="s">
        <v>776</v>
      </c>
      <c r="G17196" t="s">
        <v>477</v>
      </c>
      <c r="H17196" t="s">
        <v>432</v>
      </c>
      <c r="I17196">
        <v>2.1</v>
      </c>
      <c r="J17196">
        <v>3</v>
      </c>
      <c r="K17196">
        <v>9646</v>
      </c>
      <c r="L17196" t="s">
        <v>471</v>
      </c>
      <c r="M17196" s="2">
        <f>+Table3[[#This Row],[CHW]]/Table3[[#This Row],[Count of Airbill Number]]</f>
        <v>0.70000000000000007</v>
      </c>
    </row>
    <row r="17197" spans="2:13">
      <c r="B17197" t="s">
        <v>20</v>
      </c>
      <c r="C17197" t="s">
        <v>21</v>
      </c>
      <c r="D17197" t="s">
        <v>22</v>
      </c>
      <c r="E17197" t="s">
        <v>776</v>
      </c>
      <c r="F17197" t="s">
        <v>778</v>
      </c>
      <c r="G17197" t="s">
        <v>175</v>
      </c>
      <c r="H17197" t="s">
        <v>51</v>
      </c>
      <c r="I17197">
        <v>2.1</v>
      </c>
      <c r="J17197">
        <v>1</v>
      </c>
      <c r="K17197">
        <v>9647</v>
      </c>
      <c r="L17197" t="s">
        <v>471</v>
      </c>
      <c r="M17197" s="2">
        <f>+Table3[[#This Row],[CHW]]/Table3[[#This Row],[Count of Airbill Number]]</f>
        <v>2.1</v>
      </c>
    </row>
    <row r="17198" spans="2:13">
      <c r="B17198" t="s">
        <v>20</v>
      </c>
      <c r="C17198" t="s">
        <v>21</v>
      </c>
      <c r="D17198" t="s">
        <v>22</v>
      </c>
      <c r="E17198" t="s">
        <v>776</v>
      </c>
      <c r="F17198" t="s">
        <v>778</v>
      </c>
      <c r="G17198" t="s">
        <v>32</v>
      </c>
      <c r="H17198" t="s">
        <v>401</v>
      </c>
      <c r="I17198">
        <v>2.04</v>
      </c>
      <c r="J17198">
        <v>2</v>
      </c>
      <c r="K17198">
        <v>9648</v>
      </c>
      <c r="L17198" t="s">
        <v>471</v>
      </c>
      <c r="M17198" s="2">
        <f>+Table3[[#This Row],[CHW]]/Table3[[#This Row],[Count of Airbill Number]]</f>
        <v>1.02</v>
      </c>
    </row>
    <row r="17199" spans="2:13">
      <c r="B17199" t="s">
        <v>20</v>
      </c>
      <c r="C17199" t="s">
        <v>21</v>
      </c>
      <c r="D17199" t="s">
        <v>22</v>
      </c>
      <c r="E17199" t="s">
        <v>778</v>
      </c>
      <c r="F17199" t="s">
        <v>778</v>
      </c>
      <c r="G17199" t="s">
        <v>124</v>
      </c>
      <c r="H17199" t="s">
        <v>269</v>
      </c>
      <c r="I17199">
        <v>2.04</v>
      </c>
      <c r="J17199">
        <v>1</v>
      </c>
      <c r="K17199">
        <v>9649</v>
      </c>
      <c r="L17199" t="s">
        <v>471</v>
      </c>
      <c r="M17199" s="2">
        <f>+Table3[[#This Row],[CHW]]/Table3[[#This Row],[Count of Airbill Number]]</f>
        <v>2.04</v>
      </c>
    </row>
    <row r="17200" spans="2:13">
      <c r="B17200" t="s">
        <v>35</v>
      </c>
      <c r="C17200" t="s">
        <v>21</v>
      </c>
      <c r="D17200" t="s">
        <v>36</v>
      </c>
      <c r="E17200" t="s">
        <v>777</v>
      </c>
      <c r="F17200" t="s">
        <v>777</v>
      </c>
      <c r="G17200" t="s">
        <v>374</v>
      </c>
      <c r="H17200" t="s">
        <v>512</v>
      </c>
      <c r="I17200">
        <v>2</v>
      </c>
      <c r="J17200">
        <v>1</v>
      </c>
      <c r="K17200">
        <v>9650</v>
      </c>
      <c r="L17200" t="s">
        <v>471</v>
      </c>
      <c r="M17200" s="2">
        <f>+Table3[[#This Row],[CHW]]/Table3[[#This Row],[Count of Airbill Number]]</f>
        <v>2</v>
      </c>
    </row>
    <row r="17201" spans="2:13">
      <c r="B17201" t="s">
        <v>35</v>
      </c>
      <c r="C17201" t="s">
        <v>21</v>
      </c>
      <c r="D17201" t="s">
        <v>36</v>
      </c>
      <c r="E17201" t="s">
        <v>777</v>
      </c>
      <c r="F17201" t="s">
        <v>777</v>
      </c>
      <c r="G17201" t="s">
        <v>290</v>
      </c>
      <c r="H17201" t="s">
        <v>481</v>
      </c>
      <c r="I17201">
        <v>2</v>
      </c>
      <c r="J17201">
        <v>1</v>
      </c>
      <c r="K17201">
        <v>9651</v>
      </c>
      <c r="L17201" t="s">
        <v>471</v>
      </c>
      <c r="M17201" s="2">
        <f>+Table3[[#This Row],[CHW]]/Table3[[#This Row],[Count of Airbill Number]]</f>
        <v>2</v>
      </c>
    </row>
    <row r="17202" spans="2:13">
      <c r="B17202" t="s">
        <v>35</v>
      </c>
      <c r="C17202" t="s">
        <v>21</v>
      </c>
      <c r="D17202" t="s">
        <v>36</v>
      </c>
      <c r="E17202" t="s">
        <v>777</v>
      </c>
      <c r="F17202" t="s">
        <v>777</v>
      </c>
      <c r="G17202" t="s">
        <v>491</v>
      </c>
      <c r="H17202" t="s">
        <v>106</v>
      </c>
      <c r="I17202">
        <v>2</v>
      </c>
      <c r="J17202">
        <v>2</v>
      </c>
      <c r="K17202">
        <v>9652</v>
      </c>
      <c r="L17202" t="s">
        <v>471</v>
      </c>
      <c r="M17202" s="2">
        <f>+Table3[[#This Row],[CHW]]/Table3[[#This Row],[Count of Airbill Number]]</f>
        <v>1</v>
      </c>
    </row>
    <row r="17203" spans="2:13">
      <c r="B17203" t="s">
        <v>35</v>
      </c>
      <c r="C17203" t="s">
        <v>21</v>
      </c>
      <c r="D17203" t="s">
        <v>36</v>
      </c>
      <c r="E17203" t="s">
        <v>777</v>
      </c>
      <c r="F17203" t="s">
        <v>777</v>
      </c>
      <c r="G17203" t="s">
        <v>532</v>
      </c>
      <c r="H17203" t="s">
        <v>106</v>
      </c>
      <c r="I17203">
        <v>2</v>
      </c>
      <c r="J17203">
        <v>2</v>
      </c>
      <c r="K17203">
        <v>9653</v>
      </c>
      <c r="L17203" t="s">
        <v>471</v>
      </c>
      <c r="M17203" s="2">
        <f>+Table3[[#This Row],[CHW]]/Table3[[#This Row],[Count of Airbill Number]]</f>
        <v>1</v>
      </c>
    </row>
    <row r="17204" spans="2:13">
      <c r="B17204" t="s">
        <v>35</v>
      </c>
      <c r="C17204" t="s">
        <v>21</v>
      </c>
      <c r="D17204" t="s">
        <v>36</v>
      </c>
      <c r="E17204" t="s">
        <v>776</v>
      </c>
      <c r="F17204" t="s">
        <v>776</v>
      </c>
      <c r="G17204" t="s">
        <v>122</v>
      </c>
      <c r="H17204" t="s">
        <v>37</v>
      </c>
      <c r="I17204">
        <v>2</v>
      </c>
      <c r="J17204">
        <v>1</v>
      </c>
      <c r="K17204">
        <v>9654</v>
      </c>
      <c r="L17204" t="s">
        <v>471</v>
      </c>
      <c r="M17204" s="2">
        <f>+Table3[[#This Row],[CHW]]/Table3[[#This Row],[Count of Airbill Number]]</f>
        <v>2</v>
      </c>
    </row>
    <row r="17205" spans="2:13">
      <c r="B17205" t="s">
        <v>35</v>
      </c>
      <c r="C17205" t="s">
        <v>21</v>
      </c>
      <c r="D17205" t="s">
        <v>36</v>
      </c>
      <c r="E17205" t="s">
        <v>776</v>
      </c>
      <c r="F17205" t="s">
        <v>776</v>
      </c>
      <c r="G17205" t="s">
        <v>37</v>
      </c>
      <c r="H17205" t="s">
        <v>69</v>
      </c>
      <c r="I17205">
        <v>2</v>
      </c>
      <c r="J17205">
        <v>1</v>
      </c>
      <c r="K17205">
        <v>9655</v>
      </c>
      <c r="L17205" t="s">
        <v>471</v>
      </c>
      <c r="M17205" s="2">
        <f>+Table3[[#This Row],[CHW]]/Table3[[#This Row],[Count of Airbill Number]]</f>
        <v>2</v>
      </c>
    </row>
    <row r="17206" spans="2:13">
      <c r="B17206" t="s">
        <v>35</v>
      </c>
      <c r="C17206" t="s">
        <v>21</v>
      </c>
      <c r="D17206" t="s">
        <v>36</v>
      </c>
      <c r="E17206" t="s">
        <v>776</v>
      </c>
      <c r="F17206" t="s">
        <v>776</v>
      </c>
      <c r="G17206" t="s">
        <v>85</v>
      </c>
      <c r="H17206" t="s">
        <v>37</v>
      </c>
      <c r="I17206">
        <v>2</v>
      </c>
      <c r="J17206">
        <v>1</v>
      </c>
      <c r="K17206">
        <v>9656</v>
      </c>
      <c r="L17206" t="s">
        <v>471</v>
      </c>
      <c r="M17206" s="2">
        <f>+Table3[[#This Row],[CHW]]/Table3[[#This Row],[Count of Airbill Number]]</f>
        <v>2</v>
      </c>
    </row>
    <row r="17207" spans="2:13">
      <c r="B17207" t="s">
        <v>35</v>
      </c>
      <c r="C17207" t="s">
        <v>21</v>
      </c>
      <c r="D17207" t="s">
        <v>36</v>
      </c>
      <c r="E17207" t="s">
        <v>777</v>
      </c>
      <c r="F17207" t="s">
        <v>777</v>
      </c>
      <c r="G17207" t="s">
        <v>227</v>
      </c>
      <c r="H17207" t="s">
        <v>106</v>
      </c>
      <c r="I17207">
        <v>2</v>
      </c>
      <c r="J17207">
        <v>1</v>
      </c>
      <c r="K17207">
        <v>9657</v>
      </c>
      <c r="L17207" t="s">
        <v>471</v>
      </c>
      <c r="M17207" s="2">
        <f>+Table3[[#This Row],[CHW]]/Table3[[#This Row],[Count of Airbill Number]]</f>
        <v>2</v>
      </c>
    </row>
    <row r="17208" spans="2:13">
      <c r="B17208" t="s">
        <v>35</v>
      </c>
      <c r="C17208" t="s">
        <v>21</v>
      </c>
      <c r="D17208" t="s">
        <v>36</v>
      </c>
      <c r="E17208" t="s">
        <v>777</v>
      </c>
      <c r="F17208" t="s">
        <v>777</v>
      </c>
      <c r="G17208" t="s">
        <v>537</v>
      </c>
      <c r="H17208" t="s">
        <v>106</v>
      </c>
      <c r="I17208">
        <v>2</v>
      </c>
      <c r="J17208">
        <v>2</v>
      </c>
      <c r="K17208">
        <v>9658</v>
      </c>
      <c r="L17208" t="s">
        <v>471</v>
      </c>
      <c r="M17208" s="2">
        <f>+Table3[[#This Row],[CHW]]/Table3[[#This Row],[Count of Airbill Number]]</f>
        <v>1</v>
      </c>
    </row>
    <row r="17209" spans="2:13">
      <c r="B17209" t="s">
        <v>20</v>
      </c>
      <c r="C17209" t="s">
        <v>21</v>
      </c>
      <c r="D17209" t="s">
        <v>22</v>
      </c>
      <c r="E17209" t="s">
        <v>777</v>
      </c>
      <c r="F17209" t="s">
        <v>777</v>
      </c>
      <c r="G17209" t="s">
        <v>481</v>
      </c>
      <c r="H17209" t="s">
        <v>540</v>
      </c>
      <c r="I17209">
        <v>2</v>
      </c>
      <c r="J17209">
        <v>1</v>
      </c>
      <c r="K17209">
        <v>9659</v>
      </c>
      <c r="L17209" t="s">
        <v>471</v>
      </c>
      <c r="M17209" s="2">
        <f>+Table3[[#This Row],[CHW]]/Table3[[#This Row],[Count of Airbill Number]]</f>
        <v>2</v>
      </c>
    </row>
    <row r="17210" spans="2:13">
      <c r="B17210" t="s">
        <v>20</v>
      </c>
      <c r="C17210" t="s">
        <v>21</v>
      </c>
      <c r="D17210" t="s">
        <v>22</v>
      </c>
      <c r="E17210" t="s">
        <v>778</v>
      </c>
      <c r="F17210" t="s">
        <v>776</v>
      </c>
      <c r="G17210" t="s">
        <v>113</v>
      </c>
      <c r="H17210" t="s">
        <v>152</v>
      </c>
      <c r="I17210">
        <v>2</v>
      </c>
      <c r="J17210">
        <v>1</v>
      </c>
      <c r="K17210">
        <v>9660</v>
      </c>
      <c r="L17210" t="s">
        <v>471</v>
      </c>
      <c r="M17210" s="2">
        <f>+Table3[[#This Row],[CHW]]/Table3[[#This Row],[Count of Airbill Number]]</f>
        <v>2</v>
      </c>
    </row>
    <row r="17211" spans="2:13">
      <c r="B17211" t="s">
        <v>20</v>
      </c>
      <c r="C17211" t="s">
        <v>21</v>
      </c>
      <c r="D17211" t="s">
        <v>22</v>
      </c>
      <c r="E17211" t="s">
        <v>778</v>
      </c>
      <c r="F17211" t="s">
        <v>778</v>
      </c>
      <c r="G17211" t="s">
        <v>233</v>
      </c>
      <c r="H17211" t="s">
        <v>171</v>
      </c>
      <c r="I17211">
        <v>2</v>
      </c>
      <c r="J17211">
        <v>1</v>
      </c>
      <c r="K17211">
        <v>9661</v>
      </c>
      <c r="L17211" t="s">
        <v>471</v>
      </c>
      <c r="M17211" s="2">
        <f>+Table3[[#This Row],[CHW]]/Table3[[#This Row],[Count of Airbill Number]]</f>
        <v>2</v>
      </c>
    </row>
    <row r="17212" spans="2:13">
      <c r="B17212" t="s">
        <v>20</v>
      </c>
      <c r="C17212" t="s">
        <v>21</v>
      </c>
      <c r="D17212" t="s">
        <v>22</v>
      </c>
      <c r="E17212" t="s">
        <v>778</v>
      </c>
      <c r="F17212" t="s">
        <v>778</v>
      </c>
      <c r="G17212" t="s">
        <v>233</v>
      </c>
      <c r="H17212" t="s">
        <v>51</v>
      </c>
      <c r="I17212">
        <v>2</v>
      </c>
      <c r="J17212">
        <v>1</v>
      </c>
      <c r="K17212">
        <v>9662</v>
      </c>
      <c r="L17212" t="s">
        <v>471</v>
      </c>
      <c r="M17212" s="2">
        <f>+Table3[[#This Row],[CHW]]/Table3[[#This Row],[Count of Airbill Number]]</f>
        <v>2</v>
      </c>
    </row>
    <row r="17213" spans="2:13">
      <c r="B17213" t="s">
        <v>20</v>
      </c>
      <c r="C17213" t="s">
        <v>21</v>
      </c>
      <c r="D17213" t="s">
        <v>22</v>
      </c>
      <c r="E17213" t="s">
        <v>778</v>
      </c>
      <c r="F17213" t="s">
        <v>778</v>
      </c>
      <c r="G17213" t="s">
        <v>393</v>
      </c>
      <c r="H17213" t="s">
        <v>155</v>
      </c>
      <c r="I17213">
        <v>2</v>
      </c>
      <c r="J17213">
        <v>1</v>
      </c>
      <c r="K17213">
        <v>9663</v>
      </c>
      <c r="L17213" t="s">
        <v>471</v>
      </c>
      <c r="M17213" s="2">
        <f>+Table3[[#This Row],[CHW]]/Table3[[#This Row],[Count of Airbill Number]]</f>
        <v>2</v>
      </c>
    </row>
    <row r="17214" spans="2:13">
      <c r="B17214" t="s">
        <v>20</v>
      </c>
      <c r="C17214" t="s">
        <v>21</v>
      </c>
      <c r="D17214" t="s">
        <v>22</v>
      </c>
      <c r="E17214" t="s">
        <v>778</v>
      </c>
      <c r="F17214" t="s">
        <v>776</v>
      </c>
      <c r="G17214" t="s">
        <v>282</v>
      </c>
      <c r="H17214" t="s">
        <v>123</v>
      </c>
      <c r="I17214">
        <v>2</v>
      </c>
      <c r="J17214">
        <v>1</v>
      </c>
      <c r="K17214">
        <v>9664</v>
      </c>
      <c r="L17214" t="s">
        <v>471</v>
      </c>
      <c r="M17214" s="2">
        <f>+Table3[[#This Row],[CHW]]/Table3[[#This Row],[Count of Airbill Number]]</f>
        <v>2</v>
      </c>
    </row>
    <row r="17215" spans="2:13">
      <c r="B17215" t="s">
        <v>20</v>
      </c>
      <c r="C17215" t="s">
        <v>21</v>
      </c>
      <c r="D17215" t="s">
        <v>22</v>
      </c>
      <c r="E17215" t="s">
        <v>778</v>
      </c>
      <c r="F17215" t="s">
        <v>776</v>
      </c>
      <c r="G17215" t="s">
        <v>271</v>
      </c>
      <c r="H17215" t="s">
        <v>37</v>
      </c>
      <c r="I17215">
        <v>2</v>
      </c>
      <c r="J17215">
        <v>1</v>
      </c>
      <c r="K17215">
        <v>9665</v>
      </c>
      <c r="L17215" t="s">
        <v>471</v>
      </c>
      <c r="M17215" s="2">
        <f>+Table3[[#This Row],[CHW]]/Table3[[#This Row],[Count of Airbill Number]]</f>
        <v>2</v>
      </c>
    </row>
    <row r="17216" spans="2:13">
      <c r="B17216" t="s">
        <v>20</v>
      </c>
      <c r="C17216" t="s">
        <v>21</v>
      </c>
      <c r="D17216" t="s">
        <v>22</v>
      </c>
      <c r="E17216" t="s">
        <v>777</v>
      </c>
      <c r="F17216" t="s">
        <v>778</v>
      </c>
      <c r="G17216" t="s">
        <v>179</v>
      </c>
      <c r="H17216" t="s">
        <v>86</v>
      </c>
      <c r="I17216">
        <v>2</v>
      </c>
      <c r="J17216">
        <v>1</v>
      </c>
      <c r="K17216">
        <v>9666</v>
      </c>
      <c r="L17216" t="s">
        <v>471</v>
      </c>
      <c r="M17216" s="2">
        <f>+Table3[[#This Row],[CHW]]/Table3[[#This Row],[Count of Airbill Number]]</f>
        <v>2</v>
      </c>
    </row>
    <row r="17217" spans="2:13">
      <c r="B17217" t="s">
        <v>20</v>
      </c>
      <c r="C17217" t="s">
        <v>21</v>
      </c>
      <c r="D17217" t="s">
        <v>22</v>
      </c>
      <c r="E17217" t="s">
        <v>776</v>
      </c>
      <c r="F17217" t="s">
        <v>776</v>
      </c>
      <c r="G17217" t="s">
        <v>39</v>
      </c>
      <c r="H17217" t="s">
        <v>189</v>
      </c>
      <c r="I17217">
        <v>2</v>
      </c>
      <c r="J17217">
        <v>1</v>
      </c>
      <c r="K17217">
        <v>9667</v>
      </c>
      <c r="L17217" t="s">
        <v>471</v>
      </c>
      <c r="M17217" s="2">
        <f>+Table3[[#This Row],[CHW]]/Table3[[#This Row],[Count of Airbill Number]]</f>
        <v>2</v>
      </c>
    </row>
    <row r="17218" spans="2:13">
      <c r="B17218" t="s">
        <v>20</v>
      </c>
      <c r="C17218" t="s">
        <v>21</v>
      </c>
      <c r="D17218" t="s">
        <v>22</v>
      </c>
      <c r="E17218" t="s">
        <v>778</v>
      </c>
      <c r="F17218" t="s">
        <v>777</v>
      </c>
      <c r="G17218" t="s">
        <v>112</v>
      </c>
      <c r="H17218" t="s">
        <v>55</v>
      </c>
      <c r="I17218">
        <v>2</v>
      </c>
      <c r="J17218">
        <v>2</v>
      </c>
      <c r="K17218">
        <v>9668</v>
      </c>
      <c r="L17218" t="s">
        <v>471</v>
      </c>
      <c r="M17218" s="2">
        <f>+Table3[[#This Row],[CHW]]/Table3[[#This Row],[Count of Airbill Number]]</f>
        <v>1</v>
      </c>
    </row>
    <row r="17219" spans="2:13">
      <c r="B17219" t="s">
        <v>20</v>
      </c>
      <c r="C17219" t="s">
        <v>21</v>
      </c>
      <c r="D17219" t="s">
        <v>22</v>
      </c>
      <c r="E17219" t="s">
        <v>778</v>
      </c>
      <c r="F17219" t="s">
        <v>778</v>
      </c>
      <c r="G17219" t="s">
        <v>112</v>
      </c>
      <c r="H17219" t="s">
        <v>101</v>
      </c>
      <c r="I17219">
        <v>2</v>
      </c>
      <c r="J17219">
        <v>2</v>
      </c>
      <c r="K17219">
        <v>9669</v>
      </c>
      <c r="L17219" t="s">
        <v>471</v>
      </c>
      <c r="M17219" s="2">
        <f>+Table3[[#This Row],[CHW]]/Table3[[#This Row],[Count of Airbill Number]]</f>
        <v>1</v>
      </c>
    </row>
    <row r="17220" spans="2:13">
      <c r="B17220" t="s">
        <v>20</v>
      </c>
      <c r="C17220" t="s">
        <v>21</v>
      </c>
      <c r="D17220" t="s">
        <v>22</v>
      </c>
      <c r="E17220" t="s">
        <v>778</v>
      </c>
      <c r="F17220" t="s">
        <v>777</v>
      </c>
      <c r="G17220" t="s">
        <v>112</v>
      </c>
      <c r="H17220" t="s">
        <v>484</v>
      </c>
      <c r="I17220">
        <v>2</v>
      </c>
      <c r="J17220">
        <v>1</v>
      </c>
      <c r="K17220">
        <v>9670</v>
      </c>
      <c r="L17220" t="s">
        <v>471</v>
      </c>
      <c r="M17220" s="2">
        <f>+Table3[[#This Row],[CHW]]/Table3[[#This Row],[Count of Airbill Number]]</f>
        <v>2</v>
      </c>
    </row>
    <row r="17221" spans="2:13">
      <c r="B17221" t="s">
        <v>20</v>
      </c>
      <c r="C17221" t="s">
        <v>21</v>
      </c>
      <c r="D17221" t="s">
        <v>22</v>
      </c>
      <c r="E17221" t="s">
        <v>778</v>
      </c>
      <c r="F17221" t="s">
        <v>778</v>
      </c>
      <c r="G17221" t="s">
        <v>112</v>
      </c>
      <c r="H17221" t="s">
        <v>269</v>
      </c>
      <c r="I17221">
        <v>2</v>
      </c>
      <c r="J17221">
        <v>2</v>
      </c>
      <c r="K17221">
        <v>9671</v>
      </c>
      <c r="L17221" t="s">
        <v>471</v>
      </c>
      <c r="M17221" s="2">
        <f>+Table3[[#This Row],[CHW]]/Table3[[#This Row],[Count of Airbill Number]]</f>
        <v>1</v>
      </c>
    </row>
    <row r="17222" spans="2:13">
      <c r="B17222" t="s">
        <v>20</v>
      </c>
      <c r="C17222" t="s">
        <v>21</v>
      </c>
      <c r="D17222" t="s">
        <v>22</v>
      </c>
      <c r="E17222" t="s">
        <v>778</v>
      </c>
      <c r="F17222" t="s">
        <v>778</v>
      </c>
      <c r="G17222" t="s">
        <v>112</v>
      </c>
      <c r="H17222" t="s">
        <v>90</v>
      </c>
      <c r="I17222">
        <v>2</v>
      </c>
      <c r="J17222">
        <v>2</v>
      </c>
      <c r="K17222">
        <v>9672</v>
      </c>
      <c r="L17222" t="s">
        <v>471</v>
      </c>
      <c r="M17222" s="2">
        <f>+Table3[[#This Row],[CHW]]/Table3[[#This Row],[Count of Airbill Number]]</f>
        <v>1</v>
      </c>
    </row>
    <row r="17223" spans="2:13">
      <c r="B17223" t="s">
        <v>20</v>
      </c>
      <c r="C17223" t="s">
        <v>21</v>
      </c>
      <c r="D17223" t="s">
        <v>22</v>
      </c>
      <c r="E17223" t="s">
        <v>778</v>
      </c>
      <c r="F17223" t="s">
        <v>776</v>
      </c>
      <c r="G17223" t="s">
        <v>112</v>
      </c>
      <c r="H17223" t="s">
        <v>123</v>
      </c>
      <c r="I17223">
        <v>2</v>
      </c>
      <c r="J17223">
        <v>2</v>
      </c>
      <c r="K17223">
        <v>9673</v>
      </c>
      <c r="L17223" t="s">
        <v>471</v>
      </c>
      <c r="M17223" s="2">
        <f>+Table3[[#This Row],[CHW]]/Table3[[#This Row],[Count of Airbill Number]]</f>
        <v>1</v>
      </c>
    </row>
    <row r="17224" spans="2:13">
      <c r="B17224" t="s">
        <v>20</v>
      </c>
      <c r="C17224" t="s">
        <v>21</v>
      </c>
      <c r="D17224" t="s">
        <v>22</v>
      </c>
      <c r="E17224" t="s">
        <v>778</v>
      </c>
      <c r="F17224" t="s">
        <v>776</v>
      </c>
      <c r="G17224" t="s">
        <v>112</v>
      </c>
      <c r="H17224" t="s">
        <v>152</v>
      </c>
      <c r="I17224">
        <v>2</v>
      </c>
      <c r="J17224">
        <v>2</v>
      </c>
      <c r="K17224">
        <v>9674</v>
      </c>
      <c r="L17224" t="s">
        <v>471</v>
      </c>
      <c r="M17224" s="2">
        <f>+Table3[[#This Row],[CHW]]/Table3[[#This Row],[Count of Airbill Number]]</f>
        <v>1</v>
      </c>
    </row>
    <row r="17225" spans="2:13">
      <c r="B17225" t="s">
        <v>20</v>
      </c>
      <c r="C17225" t="s">
        <v>21</v>
      </c>
      <c r="D17225" t="s">
        <v>22</v>
      </c>
      <c r="E17225" t="s">
        <v>778</v>
      </c>
      <c r="F17225" t="s">
        <v>778</v>
      </c>
      <c r="G17225" t="s">
        <v>112</v>
      </c>
      <c r="H17225" t="s">
        <v>314</v>
      </c>
      <c r="I17225">
        <v>2</v>
      </c>
      <c r="J17225">
        <v>2</v>
      </c>
      <c r="K17225">
        <v>9675</v>
      </c>
      <c r="L17225" t="s">
        <v>471</v>
      </c>
      <c r="M17225" s="2">
        <f>+Table3[[#This Row],[CHW]]/Table3[[#This Row],[Count of Airbill Number]]</f>
        <v>1</v>
      </c>
    </row>
    <row r="17226" spans="2:13">
      <c r="B17226" t="s">
        <v>20</v>
      </c>
      <c r="C17226" t="s">
        <v>21</v>
      </c>
      <c r="D17226" t="s">
        <v>22</v>
      </c>
      <c r="E17226" t="s">
        <v>778</v>
      </c>
      <c r="F17226" t="s">
        <v>776</v>
      </c>
      <c r="G17226" t="s">
        <v>112</v>
      </c>
      <c r="H17226" t="s">
        <v>522</v>
      </c>
      <c r="I17226">
        <v>2</v>
      </c>
      <c r="J17226">
        <v>2</v>
      </c>
      <c r="K17226">
        <v>9676</v>
      </c>
      <c r="L17226" t="s">
        <v>471</v>
      </c>
      <c r="M17226" s="2">
        <f>+Table3[[#This Row],[CHW]]/Table3[[#This Row],[Count of Airbill Number]]</f>
        <v>1</v>
      </c>
    </row>
    <row r="17227" spans="2:13">
      <c r="B17227" t="s">
        <v>20</v>
      </c>
      <c r="C17227" t="s">
        <v>21</v>
      </c>
      <c r="D17227" t="s">
        <v>22</v>
      </c>
      <c r="E17227" t="s">
        <v>776</v>
      </c>
      <c r="F17227" t="s">
        <v>776</v>
      </c>
      <c r="G17227" t="s">
        <v>41</v>
      </c>
      <c r="H17227" t="s">
        <v>66</v>
      </c>
      <c r="I17227">
        <v>2</v>
      </c>
      <c r="J17227">
        <v>1</v>
      </c>
      <c r="K17227">
        <v>9677</v>
      </c>
      <c r="L17227" t="s">
        <v>471</v>
      </c>
      <c r="M17227" s="2">
        <f>+Table3[[#This Row],[CHW]]/Table3[[#This Row],[Count of Airbill Number]]</f>
        <v>2</v>
      </c>
    </row>
    <row r="17228" spans="2:13">
      <c r="B17228" t="s">
        <v>20</v>
      </c>
      <c r="C17228" t="s">
        <v>21</v>
      </c>
      <c r="D17228" t="s">
        <v>22</v>
      </c>
      <c r="E17228" t="s">
        <v>777</v>
      </c>
      <c r="F17228" t="s">
        <v>777</v>
      </c>
      <c r="G17228" t="s">
        <v>491</v>
      </c>
      <c r="H17228" t="s">
        <v>44</v>
      </c>
      <c r="I17228">
        <v>2</v>
      </c>
      <c r="J17228">
        <v>2</v>
      </c>
      <c r="K17228">
        <v>9678</v>
      </c>
      <c r="L17228" t="s">
        <v>471</v>
      </c>
      <c r="M17228" s="2">
        <f>+Table3[[#This Row],[CHW]]/Table3[[#This Row],[Count of Airbill Number]]</f>
        <v>1</v>
      </c>
    </row>
    <row r="17229" spans="2:13">
      <c r="B17229" t="s">
        <v>20</v>
      </c>
      <c r="C17229" t="s">
        <v>21</v>
      </c>
      <c r="D17229" t="s">
        <v>22</v>
      </c>
      <c r="E17229" t="s">
        <v>778</v>
      </c>
      <c r="F17229" t="s">
        <v>778</v>
      </c>
      <c r="G17229" t="s">
        <v>150</v>
      </c>
      <c r="H17229" t="s">
        <v>135</v>
      </c>
      <c r="I17229">
        <v>2</v>
      </c>
      <c r="J17229">
        <v>1</v>
      </c>
      <c r="K17229">
        <v>9679</v>
      </c>
      <c r="L17229" t="s">
        <v>471</v>
      </c>
      <c r="M17229" s="2">
        <f>+Table3[[#This Row],[CHW]]/Table3[[#This Row],[Count of Airbill Number]]</f>
        <v>2</v>
      </c>
    </row>
    <row r="17230" spans="2:13">
      <c r="B17230" t="s">
        <v>20</v>
      </c>
      <c r="C17230" t="s">
        <v>21</v>
      </c>
      <c r="D17230" t="s">
        <v>22</v>
      </c>
      <c r="E17230" t="s">
        <v>778</v>
      </c>
      <c r="F17230" t="s">
        <v>777</v>
      </c>
      <c r="G17230" t="s">
        <v>150</v>
      </c>
      <c r="H17230" t="s">
        <v>360</v>
      </c>
      <c r="I17230">
        <v>2</v>
      </c>
      <c r="J17230">
        <v>1</v>
      </c>
      <c r="K17230">
        <v>9680</v>
      </c>
      <c r="L17230" t="s">
        <v>471</v>
      </c>
      <c r="M17230" s="2">
        <f>+Table3[[#This Row],[CHW]]/Table3[[#This Row],[Count of Airbill Number]]</f>
        <v>2</v>
      </c>
    </row>
    <row r="17231" spans="2:13">
      <c r="B17231" t="s">
        <v>20</v>
      </c>
      <c r="C17231" t="s">
        <v>21</v>
      </c>
      <c r="D17231" t="s">
        <v>22</v>
      </c>
      <c r="E17231" t="s">
        <v>778</v>
      </c>
      <c r="F17231" t="s">
        <v>778</v>
      </c>
      <c r="G17231" t="s">
        <v>150</v>
      </c>
      <c r="H17231" t="s">
        <v>693</v>
      </c>
      <c r="I17231">
        <v>2</v>
      </c>
      <c r="J17231">
        <v>2</v>
      </c>
      <c r="K17231">
        <v>9681</v>
      </c>
      <c r="L17231" t="s">
        <v>471</v>
      </c>
      <c r="M17231" s="2">
        <f>+Table3[[#This Row],[CHW]]/Table3[[#This Row],[Count of Airbill Number]]</f>
        <v>1</v>
      </c>
    </row>
    <row r="17232" spans="2:13">
      <c r="B17232" t="s">
        <v>20</v>
      </c>
      <c r="C17232" t="s">
        <v>21</v>
      </c>
      <c r="D17232" t="s">
        <v>22</v>
      </c>
      <c r="E17232" t="s">
        <v>777</v>
      </c>
      <c r="F17232" t="s">
        <v>777</v>
      </c>
      <c r="G17232" t="s">
        <v>484</v>
      </c>
      <c r="H17232" t="s">
        <v>487</v>
      </c>
      <c r="I17232">
        <v>2</v>
      </c>
      <c r="J17232">
        <v>2</v>
      </c>
      <c r="K17232">
        <v>9682</v>
      </c>
      <c r="L17232" t="s">
        <v>471</v>
      </c>
      <c r="M17232" s="2">
        <f>+Table3[[#This Row],[CHW]]/Table3[[#This Row],[Count of Airbill Number]]</f>
        <v>1</v>
      </c>
    </row>
    <row r="17233" spans="2:13">
      <c r="B17233" t="s">
        <v>20</v>
      </c>
      <c r="C17233" t="s">
        <v>21</v>
      </c>
      <c r="D17233" t="s">
        <v>22</v>
      </c>
      <c r="E17233" t="s">
        <v>777</v>
      </c>
      <c r="F17233" t="s">
        <v>777</v>
      </c>
      <c r="G17233" t="s">
        <v>501</v>
      </c>
      <c r="H17233" t="s">
        <v>27</v>
      </c>
      <c r="I17233">
        <v>2</v>
      </c>
      <c r="J17233">
        <v>1</v>
      </c>
      <c r="K17233">
        <v>9683</v>
      </c>
      <c r="L17233" t="s">
        <v>471</v>
      </c>
      <c r="M17233" s="2">
        <f>+Table3[[#This Row],[CHW]]/Table3[[#This Row],[Count of Airbill Number]]</f>
        <v>2</v>
      </c>
    </row>
    <row r="17234" spans="2:13">
      <c r="B17234" t="s">
        <v>20</v>
      </c>
      <c r="C17234" t="s">
        <v>21</v>
      </c>
      <c r="D17234" t="s">
        <v>22</v>
      </c>
      <c r="E17234" t="s">
        <v>778</v>
      </c>
      <c r="F17234" t="s">
        <v>778</v>
      </c>
      <c r="G17234" t="s">
        <v>507</v>
      </c>
      <c r="H17234" t="s">
        <v>113</v>
      </c>
      <c r="I17234">
        <v>2</v>
      </c>
      <c r="J17234">
        <v>2</v>
      </c>
      <c r="K17234">
        <v>9684</v>
      </c>
      <c r="L17234" t="s">
        <v>471</v>
      </c>
      <c r="M17234" s="2">
        <f>+Table3[[#This Row],[CHW]]/Table3[[#This Row],[Count of Airbill Number]]</f>
        <v>1</v>
      </c>
    </row>
    <row r="17235" spans="2:13">
      <c r="B17235" t="s">
        <v>20</v>
      </c>
      <c r="C17235" t="s">
        <v>21</v>
      </c>
      <c r="D17235" t="s">
        <v>22</v>
      </c>
      <c r="E17235" t="s">
        <v>778</v>
      </c>
      <c r="F17235" t="s">
        <v>778</v>
      </c>
      <c r="G17235" t="s">
        <v>507</v>
      </c>
      <c r="H17235" t="s">
        <v>112</v>
      </c>
      <c r="I17235">
        <v>2</v>
      </c>
      <c r="J17235">
        <v>2</v>
      </c>
      <c r="K17235">
        <v>9685</v>
      </c>
      <c r="L17235" t="s">
        <v>471</v>
      </c>
      <c r="M17235" s="2">
        <f>+Table3[[#This Row],[CHW]]/Table3[[#This Row],[Count of Airbill Number]]</f>
        <v>1</v>
      </c>
    </row>
    <row r="17236" spans="2:13">
      <c r="B17236" t="s">
        <v>20</v>
      </c>
      <c r="C17236" t="s">
        <v>21</v>
      </c>
      <c r="D17236" t="s">
        <v>22</v>
      </c>
      <c r="E17236" t="s">
        <v>778</v>
      </c>
      <c r="F17236" t="s">
        <v>776</v>
      </c>
      <c r="G17236" t="s">
        <v>507</v>
      </c>
      <c r="H17236" t="s">
        <v>66</v>
      </c>
      <c r="I17236">
        <v>2</v>
      </c>
      <c r="J17236">
        <v>2</v>
      </c>
      <c r="K17236">
        <v>9686</v>
      </c>
      <c r="L17236" t="s">
        <v>471</v>
      </c>
      <c r="M17236" s="2">
        <f>+Table3[[#This Row],[CHW]]/Table3[[#This Row],[Count of Airbill Number]]</f>
        <v>1</v>
      </c>
    </row>
    <row r="17237" spans="2:13">
      <c r="B17237" t="s">
        <v>20</v>
      </c>
      <c r="C17237" t="s">
        <v>21</v>
      </c>
      <c r="D17237" t="s">
        <v>22</v>
      </c>
      <c r="E17237" t="s">
        <v>778</v>
      </c>
      <c r="F17237" t="s">
        <v>776</v>
      </c>
      <c r="G17237" t="s">
        <v>476</v>
      </c>
      <c r="H17237" t="s">
        <v>37</v>
      </c>
      <c r="I17237">
        <v>2</v>
      </c>
      <c r="J17237">
        <v>2</v>
      </c>
      <c r="K17237">
        <v>9687</v>
      </c>
      <c r="L17237" t="s">
        <v>471</v>
      </c>
      <c r="M17237" s="2">
        <f>+Table3[[#This Row],[CHW]]/Table3[[#This Row],[Count of Airbill Number]]</f>
        <v>1</v>
      </c>
    </row>
    <row r="17238" spans="2:13">
      <c r="B17238" t="s">
        <v>20</v>
      </c>
      <c r="C17238" t="s">
        <v>21</v>
      </c>
      <c r="D17238" t="s">
        <v>22</v>
      </c>
      <c r="E17238" t="s">
        <v>776</v>
      </c>
      <c r="F17238" t="s">
        <v>778</v>
      </c>
      <c r="G17238" t="s">
        <v>40</v>
      </c>
      <c r="H17238" t="s">
        <v>86</v>
      </c>
      <c r="I17238">
        <v>2</v>
      </c>
      <c r="J17238">
        <v>1</v>
      </c>
      <c r="K17238">
        <v>9688</v>
      </c>
      <c r="L17238" t="s">
        <v>471</v>
      </c>
      <c r="M17238" s="2">
        <f>+Table3[[#This Row],[CHW]]/Table3[[#This Row],[Count of Airbill Number]]</f>
        <v>2</v>
      </c>
    </row>
    <row r="17239" spans="2:13">
      <c r="B17239" t="s">
        <v>20</v>
      </c>
      <c r="C17239" t="s">
        <v>21</v>
      </c>
      <c r="D17239" t="s">
        <v>22</v>
      </c>
      <c r="E17239" t="s">
        <v>778</v>
      </c>
      <c r="F17239" t="s">
        <v>778</v>
      </c>
      <c r="G17239" t="s">
        <v>171</v>
      </c>
      <c r="H17239" t="s">
        <v>393</v>
      </c>
      <c r="I17239">
        <v>2</v>
      </c>
      <c r="J17239">
        <v>1</v>
      </c>
      <c r="K17239">
        <v>9689</v>
      </c>
      <c r="L17239" t="s">
        <v>471</v>
      </c>
      <c r="M17239" s="2">
        <f>+Table3[[#This Row],[CHW]]/Table3[[#This Row],[Count of Airbill Number]]</f>
        <v>2</v>
      </c>
    </row>
    <row r="17240" spans="2:13">
      <c r="B17240" t="s">
        <v>20</v>
      </c>
      <c r="C17240" t="s">
        <v>21</v>
      </c>
      <c r="D17240" t="s">
        <v>22</v>
      </c>
      <c r="E17240" t="s">
        <v>778</v>
      </c>
      <c r="F17240" t="s">
        <v>777</v>
      </c>
      <c r="G17240" t="s">
        <v>171</v>
      </c>
      <c r="H17240" t="s">
        <v>97</v>
      </c>
      <c r="I17240">
        <v>2</v>
      </c>
      <c r="J17240">
        <v>1</v>
      </c>
      <c r="K17240">
        <v>9690</v>
      </c>
      <c r="L17240" t="s">
        <v>471</v>
      </c>
      <c r="M17240" s="2">
        <f>+Table3[[#This Row],[CHW]]/Table3[[#This Row],[Count of Airbill Number]]</f>
        <v>2</v>
      </c>
    </row>
    <row r="17241" spans="2:13">
      <c r="B17241" t="s">
        <v>20</v>
      </c>
      <c r="C17241" t="s">
        <v>21</v>
      </c>
      <c r="D17241" t="s">
        <v>22</v>
      </c>
      <c r="E17241" t="s">
        <v>778</v>
      </c>
      <c r="F17241" t="s">
        <v>778</v>
      </c>
      <c r="G17241" t="s">
        <v>171</v>
      </c>
      <c r="H17241" t="s">
        <v>283</v>
      </c>
      <c r="I17241">
        <v>2</v>
      </c>
      <c r="J17241">
        <v>2</v>
      </c>
      <c r="K17241">
        <v>9691</v>
      </c>
      <c r="L17241" t="s">
        <v>471</v>
      </c>
      <c r="M17241" s="2">
        <f>+Table3[[#This Row],[CHW]]/Table3[[#This Row],[Count of Airbill Number]]</f>
        <v>1</v>
      </c>
    </row>
    <row r="17242" spans="2:13">
      <c r="B17242" t="s">
        <v>20</v>
      </c>
      <c r="C17242" t="s">
        <v>21</v>
      </c>
      <c r="D17242" t="s">
        <v>22</v>
      </c>
      <c r="E17242" t="s">
        <v>778</v>
      </c>
      <c r="F17242" t="s">
        <v>778</v>
      </c>
      <c r="G17242" t="s">
        <v>171</v>
      </c>
      <c r="H17242" t="s">
        <v>250</v>
      </c>
      <c r="I17242">
        <v>2</v>
      </c>
      <c r="J17242">
        <v>1</v>
      </c>
      <c r="K17242">
        <v>9692</v>
      </c>
      <c r="L17242" t="s">
        <v>471</v>
      </c>
      <c r="M17242" s="2">
        <f>+Table3[[#This Row],[CHW]]/Table3[[#This Row],[Count of Airbill Number]]</f>
        <v>2</v>
      </c>
    </row>
    <row r="17243" spans="2:13">
      <c r="B17243" t="s">
        <v>20</v>
      </c>
      <c r="C17243" t="s">
        <v>21</v>
      </c>
      <c r="D17243" t="s">
        <v>22</v>
      </c>
      <c r="E17243" t="s">
        <v>776</v>
      </c>
      <c r="F17243" t="s">
        <v>778</v>
      </c>
      <c r="G17243" t="s">
        <v>31</v>
      </c>
      <c r="H17243" t="s">
        <v>521</v>
      </c>
      <c r="I17243">
        <v>2</v>
      </c>
      <c r="J17243">
        <v>1</v>
      </c>
      <c r="K17243">
        <v>9693</v>
      </c>
      <c r="L17243" t="s">
        <v>471</v>
      </c>
      <c r="M17243" s="2">
        <f>+Table3[[#This Row],[CHW]]/Table3[[#This Row],[Count of Airbill Number]]</f>
        <v>2</v>
      </c>
    </row>
    <row r="17244" spans="2:13">
      <c r="B17244" t="s">
        <v>20</v>
      </c>
      <c r="C17244" t="s">
        <v>21</v>
      </c>
      <c r="D17244" t="s">
        <v>22</v>
      </c>
      <c r="E17244" t="s">
        <v>778</v>
      </c>
      <c r="F17244" t="s">
        <v>778</v>
      </c>
      <c r="G17244" t="s">
        <v>135</v>
      </c>
      <c r="H17244" t="s">
        <v>546</v>
      </c>
      <c r="I17244">
        <v>2</v>
      </c>
      <c r="J17244">
        <v>1</v>
      </c>
      <c r="K17244">
        <v>9694</v>
      </c>
      <c r="L17244" t="s">
        <v>471</v>
      </c>
      <c r="M17244" s="2">
        <f>+Table3[[#This Row],[CHW]]/Table3[[#This Row],[Count of Airbill Number]]</f>
        <v>2</v>
      </c>
    </row>
    <row r="17245" spans="2:13">
      <c r="B17245" t="s">
        <v>20</v>
      </c>
      <c r="C17245" t="s">
        <v>21</v>
      </c>
      <c r="D17245" t="s">
        <v>22</v>
      </c>
      <c r="E17245" t="s">
        <v>778</v>
      </c>
      <c r="F17245" t="s">
        <v>778</v>
      </c>
      <c r="G17245" t="s">
        <v>51</v>
      </c>
      <c r="H17245" t="s">
        <v>408</v>
      </c>
      <c r="I17245">
        <v>2</v>
      </c>
      <c r="J17245">
        <v>2</v>
      </c>
      <c r="K17245">
        <v>9695</v>
      </c>
      <c r="L17245" t="s">
        <v>471</v>
      </c>
      <c r="M17245" s="2">
        <f>+Table3[[#This Row],[CHW]]/Table3[[#This Row],[Count of Airbill Number]]</f>
        <v>1</v>
      </c>
    </row>
    <row r="17246" spans="2:13">
      <c r="B17246" t="s">
        <v>20</v>
      </c>
      <c r="C17246" t="s">
        <v>21</v>
      </c>
      <c r="D17246" t="s">
        <v>22</v>
      </c>
      <c r="E17246" t="s">
        <v>778</v>
      </c>
      <c r="F17246" t="s">
        <v>778</v>
      </c>
      <c r="G17246" t="s">
        <v>51</v>
      </c>
      <c r="H17246" t="s">
        <v>401</v>
      </c>
      <c r="I17246">
        <v>2</v>
      </c>
      <c r="J17246">
        <v>1</v>
      </c>
      <c r="K17246">
        <v>9696</v>
      </c>
      <c r="L17246" t="s">
        <v>471</v>
      </c>
      <c r="M17246" s="2">
        <f>+Table3[[#This Row],[CHW]]/Table3[[#This Row],[Count of Airbill Number]]</f>
        <v>2</v>
      </c>
    </row>
    <row r="17247" spans="2:13">
      <c r="B17247" t="s">
        <v>20</v>
      </c>
      <c r="C17247" t="s">
        <v>21</v>
      </c>
      <c r="D17247" t="s">
        <v>22</v>
      </c>
      <c r="E17247" t="s">
        <v>778</v>
      </c>
      <c r="F17247" t="s">
        <v>776</v>
      </c>
      <c r="G17247" t="s">
        <v>51</v>
      </c>
      <c r="H17247" t="s">
        <v>211</v>
      </c>
      <c r="I17247">
        <v>2</v>
      </c>
      <c r="J17247">
        <v>1</v>
      </c>
      <c r="K17247">
        <v>9697</v>
      </c>
      <c r="L17247" t="s">
        <v>471</v>
      </c>
      <c r="M17247" s="2">
        <f>+Table3[[#This Row],[CHW]]/Table3[[#This Row],[Count of Airbill Number]]</f>
        <v>2</v>
      </c>
    </row>
    <row r="17248" spans="2:13">
      <c r="B17248" t="s">
        <v>20</v>
      </c>
      <c r="C17248" t="s">
        <v>21</v>
      </c>
      <c r="D17248" t="s">
        <v>22</v>
      </c>
      <c r="E17248" t="s">
        <v>777</v>
      </c>
      <c r="F17248" t="s">
        <v>777</v>
      </c>
      <c r="G17248" t="s">
        <v>583</v>
      </c>
      <c r="H17248" t="s">
        <v>290</v>
      </c>
      <c r="I17248">
        <v>2</v>
      </c>
      <c r="J17248">
        <v>2</v>
      </c>
      <c r="K17248">
        <v>9698</v>
      </c>
      <c r="L17248" t="s">
        <v>471</v>
      </c>
      <c r="M17248" s="2">
        <f>+Table3[[#This Row],[CHW]]/Table3[[#This Row],[Count of Airbill Number]]</f>
        <v>1</v>
      </c>
    </row>
    <row r="17249" spans="2:13">
      <c r="B17249" t="s">
        <v>20</v>
      </c>
      <c r="C17249" t="s">
        <v>21</v>
      </c>
      <c r="D17249" t="s">
        <v>22</v>
      </c>
      <c r="E17249" t="s">
        <v>778</v>
      </c>
      <c r="F17249" t="s">
        <v>778</v>
      </c>
      <c r="G17249" t="s">
        <v>589</v>
      </c>
      <c r="H17249" t="s">
        <v>173</v>
      </c>
      <c r="I17249">
        <v>2</v>
      </c>
      <c r="J17249">
        <v>2</v>
      </c>
      <c r="K17249">
        <v>9699</v>
      </c>
      <c r="L17249" t="s">
        <v>471</v>
      </c>
      <c r="M17249" s="2">
        <f>+Table3[[#This Row],[CHW]]/Table3[[#This Row],[Count of Airbill Number]]</f>
        <v>1</v>
      </c>
    </row>
    <row r="17250" spans="2:13">
      <c r="B17250" t="s">
        <v>20</v>
      </c>
      <c r="C17250" t="s">
        <v>21</v>
      </c>
      <c r="D17250" t="s">
        <v>22</v>
      </c>
      <c r="E17250" t="s">
        <v>778</v>
      </c>
      <c r="F17250" t="s">
        <v>778</v>
      </c>
      <c r="G17250" t="s">
        <v>521</v>
      </c>
      <c r="H17250" t="s">
        <v>393</v>
      </c>
      <c r="I17250">
        <v>2</v>
      </c>
      <c r="J17250">
        <v>1</v>
      </c>
      <c r="K17250">
        <v>9700</v>
      </c>
      <c r="L17250" t="s">
        <v>471</v>
      </c>
      <c r="M17250" s="2">
        <f>+Table3[[#This Row],[CHW]]/Table3[[#This Row],[Count of Airbill Number]]</f>
        <v>2</v>
      </c>
    </row>
    <row r="17251" spans="2:13">
      <c r="B17251" t="s">
        <v>20</v>
      </c>
      <c r="C17251" t="s">
        <v>21</v>
      </c>
      <c r="D17251" t="s">
        <v>22</v>
      </c>
      <c r="E17251" t="s">
        <v>778</v>
      </c>
      <c r="F17251" t="s">
        <v>776</v>
      </c>
      <c r="G17251" t="s">
        <v>521</v>
      </c>
      <c r="H17251" t="s">
        <v>37</v>
      </c>
      <c r="I17251">
        <v>2</v>
      </c>
      <c r="J17251">
        <v>2</v>
      </c>
      <c r="K17251">
        <v>9701</v>
      </c>
      <c r="L17251" t="s">
        <v>471</v>
      </c>
      <c r="M17251" s="2">
        <f>+Table3[[#This Row],[CHW]]/Table3[[#This Row],[Count of Airbill Number]]</f>
        <v>1</v>
      </c>
    </row>
    <row r="17252" spans="2:13">
      <c r="B17252" t="s">
        <v>20</v>
      </c>
      <c r="C17252" t="s">
        <v>21</v>
      </c>
      <c r="D17252" t="s">
        <v>22</v>
      </c>
      <c r="E17252" t="s">
        <v>778</v>
      </c>
      <c r="F17252" t="s">
        <v>778</v>
      </c>
      <c r="G17252" t="s">
        <v>269</v>
      </c>
      <c r="H17252" t="s">
        <v>113</v>
      </c>
      <c r="I17252">
        <v>2</v>
      </c>
      <c r="J17252">
        <v>2</v>
      </c>
      <c r="K17252">
        <v>9702</v>
      </c>
      <c r="L17252" t="s">
        <v>471</v>
      </c>
      <c r="M17252" s="2">
        <f>+Table3[[#This Row],[CHW]]/Table3[[#This Row],[Count of Airbill Number]]</f>
        <v>1</v>
      </c>
    </row>
    <row r="17253" spans="2:13">
      <c r="B17253" t="s">
        <v>20</v>
      </c>
      <c r="C17253" t="s">
        <v>21</v>
      </c>
      <c r="D17253" t="s">
        <v>22</v>
      </c>
      <c r="E17253" t="s">
        <v>778</v>
      </c>
      <c r="F17253" t="s">
        <v>778</v>
      </c>
      <c r="G17253" t="s">
        <v>269</v>
      </c>
      <c r="H17253" t="s">
        <v>261</v>
      </c>
      <c r="I17253">
        <v>2</v>
      </c>
      <c r="J17253">
        <v>2</v>
      </c>
      <c r="K17253">
        <v>9703</v>
      </c>
      <c r="L17253" t="s">
        <v>471</v>
      </c>
      <c r="M17253" s="2">
        <f>+Table3[[#This Row],[CHW]]/Table3[[#This Row],[Count of Airbill Number]]</f>
        <v>1</v>
      </c>
    </row>
    <row r="17254" spans="2:13">
      <c r="B17254" t="s">
        <v>20</v>
      </c>
      <c r="C17254" t="s">
        <v>21</v>
      </c>
      <c r="D17254" t="s">
        <v>22</v>
      </c>
      <c r="E17254" t="s">
        <v>778</v>
      </c>
      <c r="F17254" t="s">
        <v>778</v>
      </c>
      <c r="G17254" t="s">
        <v>269</v>
      </c>
      <c r="H17254" t="s">
        <v>210</v>
      </c>
      <c r="I17254">
        <v>2</v>
      </c>
      <c r="J17254">
        <v>2</v>
      </c>
      <c r="K17254">
        <v>9704</v>
      </c>
      <c r="L17254" t="s">
        <v>471</v>
      </c>
      <c r="M17254" s="2">
        <f>+Table3[[#This Row],[CHW]]/Table3[[#This Row],[Count of Airbill Number]]</f>
        <v>1</v>
      </c>
    </row>
    <row r="17255" spans="2:13">
      <c r="B17255" t="s">
        <v>20</v>
      </c>
      <c r="C17255" t="s">
        <v>21</v>
      </c>
      <c r="D17255" t="s">
        <v>22</v>
      </c>
      <c r="E17255" t="s">
        <v>778</v>
      </c>
      <c r="F17255" t="s">
        <v>777</v>
      </c>
      <c r="G17255" t="s">
        <v>269</v>
      </c>
      <c r="H17255" t="s">
        <v>110</v>
      </c>
      <c r="I17255">
        <v>2</v>
      </c>
      <c r="J17255">
        <v>2</v>
      </c>
      <c r="K17255">
        <v>9705</v>
      </c>
      <c r="L17255" t="s">
        <v>471</v>
      </c>
      <c r="M17255" s="2">
        <f>+Table3[[#This Row],[CHW]]/Table3[[#This Row],[Count of Airbill Number]]</f>
        <v>1</v>
      </c>
    </row>
    <row r="17256" spans="2:13">
      <c r="B17256" t="s">
        <v>20</v>
      </c>
      <c r="C17256" t="s">
        <v>21</v>
      </c>
      <c r="D17256" t="s">
        <v>22</v>
      </c>
      <c r="E17256" t="s">
        <v>778</v>
      </c>
      <c r="F17256" t="s">
        <v>778</v>
      </c>
      <c r="G17256" t="s">
        <v>269</v>
      </c>
      <c r="H17256" t="s">
        <v>657</v>
      </c>
      <c r="I17256">
        <v>2</v>
      </c>
      <c r="J17256">
        <v>2</v>
      </c>
      <c r="K17256">
        <v>9706</v>
      </c>
      <c r="L17256" t="s">
        <v>471</v>
      </c>
      <c r="M17256" s="2">
        <f>+Table3[[#This Row],[CHW]]/Table3[[#This Row],[Count of Airbill Number]]</f>
        <v>1</v>
      </c>
    </row>
    <row r="17257" spans="2:13">
      <c r="B17257" t="s">
        <v>20</v>
      </c>
      <c r="C17257" t="s">
        <v>21</v>
      </c>
      <c r="D17257" t="s">
        <v>22</v>
      </c>
      <c r="E17257" t="s">
        <v>778</v>
      </c>
      <c r="F17257" t="s">
        <v>778</v>
      </c>
      <c r="G17257" t="s">
        <v>269</v>
      </c>
      <c r="H17257" t="s">
        <v>91</v>
      </c>
      <c r="I17257">
        <v>2</v>
      </c>
      <c r="J17257">
        <v>2</v>
      </c>
      <c r="K17257">
        <v>9707</v>
      </c>
      <c r="L17257" t="s">
        <v>471</v>
      </c>
      <c r="M17257" s="2">
        <f>+Table3[[#This Row],[CHW]]/Table3[[#This Row],[Count of Airbill Number]]</f>
        <v>1</v>
      </c>
    </row>
    <row r="17258" spans="2:13">
      <c r="B17258" t="s">
        <v>20</v>
      </c>
      <c r="C17258" t="s">
        <v>21</v>
      </c>
      <c r="D17258" t="s">
        <v>22</v>
      </c>
      <c r="E17258" t="s">
        <v>778</v>
      </c>
      <c r="F17258" t="s">
        <v>777</v>
      </c>
      <c r="G17258" t="s">
        <v>269</v>
      </c>
      <c r="H17258" t="s">
        <v>106</v>
      </c>
      <c r="I17258">
        <v>2</v>
      </c>
      <c r="J17258">
        <v>2</v>
      </c>
      <c r="K17258">
        <v>9708</v>
      </c>
      <c r="L17258" t="s">
        <v>471</v>
      </c>
      <c r="M17258" s="2">
        <f>+Table3[[#This Row],[CHW]]/Table3[[#This Row],[Count of Airbill Number]]</f>
        <v>1</v>
      </c>
    </row>
    <row r="17259" spans="2:13">
      <c r="B17259" t="s">
        <v>20</v>
      </c>
      <c r="C17259" t="s">
        <v>21</v>
      </c>
      <c r="D17259" t="s">
        <v>22</v>
      </c>
      <c r="E17259" t="s">
        <v>777</v>
      </c>
      <c r="F17259" t="s">
        <v>776</v>
      </c>
      <c r="G17259" t="s">
        <v>514</v>
      </c>
      <c r="H17259" t="s">
        <v>37</v>
      </c>
      <c r="I17259">
        <v>2</v>
      </c>
      <c r="J17259">
        <v>1</v>
      </c>
      <c r="K17259">
        <v>9709</v>
      </c>
      <c r="L17259" t="s">
        <v>471</v>
      </c>
      <c r="M17259" s="2">
        <f>+Table3[[#This Row],[CHW]]/Table3[[#This Row],[Count of Airbill Number]]</f>
        <v>2</v>
      </c>
    </row>
    <row r="17260" spans="2:13">
      <c r="B17260" t="s">
        <v>20</v>
      </c>
      <c r="C17260" t="s">
        <v>21</v>
      </c>
      <c r="D17260" t="s">
        <v>22</v>
      </c>
      <c r="E17260" t="s">
        <v>777</v>
      </c>
      <c r="F17260" t="s">
        <v>776</v>
      </c>
      <c r="G17260" t="s">
        <v>26</v>
      </c>
      <c r="H17260" t="s">
        <v>66</v>
      </c>
      <c r="I17260">
        <v>2</v>
      </c>
      <c r="J17260">
        <v>2</v>
      </c>
      <c r="K17260">
        <v>9710</v>
      </c>
      <c r="L17260" t="s">
        <v>471</v>
      </c>
      <c r="M17260" s="2">
        <f>+Table3[[#This Row],[CHW]]/Table3[[#This Row],[Count of Airbill Number]]</f>
        <v>1</v>
      </c>
    </row>
    <row r="17261" spans="2:13">
      <c r="B17261" t="s">
        <v>20</v>
      </c>
      <c r="C17261" t="s">
        <v>21</v>
      </c>
      <c r="D17261" t="s">
        <v>22</v>
      </c>
      <c r="E17261" t="s">
        <v>777</v>
      </c>
      <c r="F17261" t="s">
        <v>778</v>
      </c>
      <c r="G17261" t="s">
        <v>26</v>
      </c>
      <c r="H17261" t="s">
        <v>86</v>
      </c>
      <c r="I17261">
        <v>2</v>
      </c>
      <c r="J17261">
        <v>2</v>
      </c>
      <c r="K17261">
        <v>9711</v>
      </c>
      <c r="L17261" t="s">
        <v>471</v>
      </c>
      <c r="M17261" s="2">
        <f>+Table3[[#This Row],[CHW]]/Table3[[#This Row],[Count of Airbill Number]]</f>
        <v>1</v>
      </c>
    </row>
    <row r="17262" spans="2:13">
      <c r="B17262" t="s">
        <v>20</v>
      </c>
      <c r="C17262" t="s">
        <v>21</v>
      </c>
      <c r="D17262" t="s">
        <v>22</v>
      </c>
      <c r="E17262" t="s">
        <v>777</v>
      </c>
      <c r="F17262" t="s">
        <v>776</v>
      </c>
      <c r="G17262" t="s">
        <v>97</v>
      </c>
      <c r="H17262" t="s">
        <v>216</v>
      </c>
      <c r="I17262">
        <v>2</v>
      </c>
      <c r="J17262">
        <v>1</v>
      </c>
      <c r="K17262">
        <v>9712</v>
      </c>
      <c r="L17262" t="s">
        <v>471</v>
      </c>
      <c r="M17262" s="2">
        <f>+Table3[[#This Row],[CHW]]/Table3[[#This Row],[Count of Airbill Number]]</f>
        <v>2</v>
      </c>
    </row>
    <row r="17263" spans="2:13">
      <c r="B17263" t="s">
        <v>20</v>
      </c>
      <c r="C17263" t="s">
        <v>21</v>
      </c>
      <c r="D17263" t="s">
        <v>22</v>
      </c>
      <c r="E17263" t="s">
        <v>778</v>
      </c>
      <c r="F17263" t="s">
        <v>778</v>
      </c>
      <c r="G17263" t="s">
        <v>691</v>
      </c>
      <c r="H17263" t="s">
        <v>174</v>
      </c>
      <c r="I17263">
        <v>2</v>
      </c>
      <c r="J17263">
        <v>1</v>
      </c>
      <c r="K17263">
        <v>9713</v>
      </c>
      <c r="L17263" t="s">
        <v>471</v>
      </c>
      <c r="M17263" s="2">
        <f>+Table3[[#This Row],[CHW]]/Table3[[#This Row],[Count of Airbill Number]]</f>
        <v>2</v>
      </c>
    </row>
    <row r="17264" spans="2:13">
      <c r="B17264" t="s">
        <v>20</v>
      </c>
      <c r="C17264" t="s">
        <v>21</v>
      </c>
      <c r="D17264" t="s">
        <v>22</v>
      </c>
      <c r="E17264" t="s">
        <v>777</v>
      </c>
      <c r="F17264" t="s">
        <v>778</v>
      </c>
      <c r="G17264" t="s">
        <v>259</v>
      </c>
      <c r="H17264" t="s">
        <v>51</v>
      </c>
      <c r="I17264">
        <v>2</v>
      </c>
      <c r="J17264">
        <v>1</v>
      </c>
      <c r="K17264">
        <v>9714</v>
      </c>
      <c r="L17264" t="s">
        <v>471</v>
      </c>
      <c r="M17264" s="2">
        <f>+Table3[[#This Row],[CHW]]/Table3[[#This Row],[Count of Airbill Number]]</f>
        <v>2</v>
      </c>
    </row>
    <row r="17265" spans="2:13">
      <c r="B17265" t="s">
        <v>20</v>
      </c>
      <c r="C17265" t="s">
        <v>21</v>
      </c>
      <c r="D17265" t="s">
        <v>22</v>
      </c>
      <c r="E17265" t="s">
        <v>778</v>
      </c>
      <c r="F17265" t="s">
        <v>777</v>
      </c>
      <c r="G17265" t="s">
        <v>206</v>
      </c>
      <c r="H17265" t="s">
        <v>110</v>
      </c>
      <c r="I17265">
        <v>2</v>
      </c>
      <c r="J17265">
        <v>1</v>
      </c>
      <c r="K17265">
        <v>9715</v>
      </c>
      <c r="L17265" t="s">
        <v>471</v>
      </c>
      <c r="M17265" s="2">
        <f>+Table3[[#This Row],[CHW]]/Table3[[#This Row],[Count of Airbill Number]]</f>
        <v>2</v>
      </c>
    </row>
    <row r="17266" spans="2:13">
      <c r="B17266" t="s">
        <v>20</v>
      </c>
      <c r="C17266" t="s">
        <v>21</v>
      </c>
      <c r="D17266" t="s">
        <v>22</v>
      </c>
      <c r="E17266" t="s">
        <v>778</v>
      </c>
      <c r="F17266" t="s">
        <v>777</v>
      </c>
      <c r="G17266" t="s">
        <v>81</v>
      </c>
      <c r="H17266" t="s">
        <v>52</v>
      </c>
      <c r="I17266">
        <v>2</v>
      </c>
      <c r="J17266">
        <v>1</v>
      </c>
      <c r="K17266">
        <v>9716</v>
      </c>
      <c r="L17266" t="s">
        <v>471</v>
      </c>
      <c r="M17266" s="2">
        <f>+Table3[[#This Row],[CHW]]/Table3[[#This Row],[Count of Airbill Number]]</f>
        <v>2</v>
      </c>
    </row>
    <row r="17267" spans="2:13">
      <c r="B17267" t="s">
        <v>20</v>
      </c>
      <c r="C17267" t="s">
        <v>21</v>
      </c>
      <c r="D17267" t="s">
        <v>22</v>
      </c>
      <c r="E17267" t="s">
        <v>777</v>
      </c>
      <c r="F17267" t="s">
        <v>777</v>
      </c>
      <c r="G17267" t="s">
        <v>694</v>
      </c>
      <c r="H17267" t="s">
        <v>496</v>
      </c>
      <c r="I17267">
        <v>2</v>
      </c>
      <c r="J17267">
        <v>2</v>
      </c>
      <c r="K17267">
        <v>9717</v>
      </c>
      <c r="L17267" t="s">
        <v>471</v>
      </c>
      <c r="M17267" s="2">
        <f>+Table3[[#This Row],[CHW]]/Table3[[#This Row],[Count of Airbill Number]]</f>
        <v>1</v>
      </c>
    </row>
    <row r="17268" spans="2:13">
      <c r="B17268" t="s">
        <v>20</v>
      </c>
      <c r="C17268" t="s">
        <v>21</v>
      </c>
      <c r="D17268" t="s">
        <v>22</v>
      </c>
      <c r="E17268" t="s">
        <v>776</v>
      </c>
      <c r="F17268" t="s">
        <v>776</v>
      </c>
      <c r="G17268" t="s">
        <v>66</v>
      </c>
      <c r="H17268" t="s">
        <v>40</v>
      </c>
      <c r="I17268">
        <v>2</v>
      </c>
      <c r="J17268">
        <v>2</v>
      </c>
      <c r="K17268">
        <v>9718</v>
      </c>
      <c r="L17268" t="s">
        <v>471</v>
      </c>
      <c r="M17268" s="2">
        <f>+Table3[[#This Row],[CHW]]/Table3[[#This Row],[Count of Airbill Number]]</f>
        <v>1</v>
      </c>
    </row>
    <row r="17269" spans="2:13">
      <c r="B17269" t="s">
        <v>20</v>
      </c>
      <c r="C17269" t="s">
        <v>21</v>
      </c>
      <c r="D17269" t="s">
        <v>22</v>
      </c>
      <c r="E17269" t="s">
        <v>777</v>
      </c>
      <c r="F17269" t="s">
        <v>777</v>
      </c>
      <c r="G17269" t="s">
        <v>437</v>
      </c>
      <c r="H17269" t="s">
        <v>230</v>
      </c>
      <c r="I17269">
        <v>2</v>
      </c>
      <c r="J17269">
        <v>1</v>
      </c>
      <c r="K17269">
        <v>9719</v>
      </c>
      <c r="L17269" t="s">
        <v>471</v>
      </c>
      <c r="M17269" s="2">
        <f>+Table3[[#This Row],[CHW]]/Table3[[#This Row],[Count of Airbill Number]]</f>
        <v>2</v>
      </c>
    </row>
    <row r="17270" spans="2:13">
      <c r="B17270" t="s">
        <v>20</v>
      </c>
      <c r="C17270" t="s">
        <v>21</v>
      </c>
      <c r="D17270" t="s">
        <v>22</v>
      </c>
      <c r="E17270" t="s">
        <v>778</v>
      </c>
      <c r="F17270" t="s">
        <v>778</v>
      </c>
      <c r="G17270" t="s">
        <v>325</v>
      </c>
      <c r="H17270" t="s">
        <v>124</v>
      </c>
      <c r="I17270">
        <v>2</v>
      </c>
      <c r="J17270">
        <v>1</v>
      </c>
      <c r="K17270">
        <v>9720</v>
      </c>
      <c r="L17270" t="s">
        <v>471</v>
      </c>
      <c r="M17270" s="2">
        <f>+Table3[[#This Row],[CHW]]/Table3[[#This Row],[Count of Airbill Number]]</f>
        <v>2</v>
      </c>
    </row>
    <row r="17271" spans="2:13">
      <c r="B17271" t="s">
        <v>20</v>
      </c>
      <c r="C17271" t="s">
        <v>21</v>
      </c>
      <c r="D17271" t="s">
        <v>22</v>
      </c>
      <c r="E17271" t="s">
        <v>778</v>
      </c>
      <c r="F17271" t="s">
        <v>778</v>
      </c>
      <c r="G17271" t="s">
        <v>561</v>
      </c>
      <c r="H17271" t="s">
        <v>171</v>
      </c>
      <c r="I17271">
        <v>2</v>
      </c>
      <c r="J17271">
        <v>1</v>
      </c>
      <c r="K17271">
        <v>9721</v>
      </c>
      <c r="L17271" t="s">
        <v>471</v>
      </c>
      <c r="M17271" s="2">
        <f>+Table3[[#This Row],[CHW]]/Table3[[#This Row],[Count of Airbill Number]]</f>
        <v>2</v>
      </c>
    </row>
    <row r="17272" spans="2:13">
      <c r="B17272" t="s">
        <v>20</v>
      </c>
      <c r="C17272" t="s">
        <v>21</v>
      </c>
      <c r="D17272" t="s">
        <v>22</v>
      </c>
      <c r="E17272" t="s">
        <v>778</v>
      </c>
      <c r="F17272" t="s">
        <v>778</v>
      </c>
      <c r="G17272" t="s">
        <v>246</v>
      </c>
      <c r="H17272" t="s">
        <v>393</v>
      </c>
      <c r="I17272">
        <v>2</v>
      </c>
      <c r="J17272">
        <v>1</v>
      </c>
      <c r="K17272">
        <v>9722</v>
      </c>
      <c r="L17272" t="s">
        <v>471</v>
      </c>
      <c r="M17272" s="2">
        <f>+Table3[[#This Row],[CHW]]/Table3[[#This Row],[Count of Airbill Number]]</f>
        <v>2</v>
      </c>
    </row>
    <row r="17273" spans="2:13">
      <c r="B17273" t="s">
        <v>20</v>
      </c>
      <c r="C17273" t="s">
        <v>21</v>
      </c>
      <c r="D17273" t="s">
        <v>22</v>
      </c>
      <c r="E17273" t="s">
        <v>776</v>
      </c>
      <c r="F17273" t="s">
        <v>776</v>
      </c>
      <c r="G17273" t="s">
        <v>37</v>
      </c>
      <c r="H17273" t="s">
        <v>160</v>
      </c>
      <c r="I17273">
        <v>2</v>
      </c>
      <c r="J17273">
        <v>2</v>
      </c>
      <c r="K17273">
        <v>9723</v>
      </c>
      <c r="L17273" t="s">
        <v>471</v>
      </c>
      <c r="M17273" s="2">
        <f>+Table3[[#This Row],[CHW]]/Table3[[#This Row],[Count of Airbill Number]]</f>
        <v>1</v>
      </c>
    </row>
    <row r="17274" spans="2:13">
      <c r="B17274" t="s">
        <v>20</v>
      </c>
      <c r="C17274" t="s">
        <v>21</v>
      </c>
      <c r="D17274" t="s">
        <v>22</v>
      </c>
      <c r="E17274" t="s">
        <v>776</v>
      </c>
      <c r="F17274" t="s">
        <v>778</v>
      </c>
      <c r="G17274" t="s">
        <v>37</v>
      </c>
      <c r="H17274" t="s">
        <v>194</v>
      </c>
      <c r="I17274">
        <v>2</v>
      </c>
      <c r="J17274">
        <v>1</v>
      </c>
      <c r="K17274">
        <v>9724</v>
      </c>
      <c r="L17274" t="s">
        <v>471</v>
      </c>
      <c r="M17274" s="2">
        <f>+Table3[[#This Row],[CHW]]/Table3[[#This Row],[Count of Airbill Number]]</f>
        <v>2</v>
      </c>
    </row>
    <row r="17275" spans="2:13">
      <c r="B17275" t="s">
        <v>20</v>
      </c>
      <c r="C17275" t="s">
        <v>21</v>
      </c>
      <c r="D17275" t="s">
        <v>22</v>
      </c>
      <c r="E17275" t="s">
        <v>778</v>
      </c>
      <c r="F17275" t="s">
        <v>778</v>
      </c>
      <c r="G17275" t="s">
        <v>86</v>
      </c>
      <c r="H17275" t="s">
        <v>669</v>
      </c>
      <c r="I17275">
        <v>2</v>
      </c>
      <c r="J17275">
        <v>2</v>
      </c>
      <c r="K17275">
        <v>9725</v>
      </c>
      <c r="L17275" t="s">
        <v>471</v>
      </c>
      <c r="M17275" s="2">
        <f>+Table3[[#This Row],[CHW]]/Table3[[#This Row],[Count of Airbill Number]]</f>
        <v>1</v>
      </c>
    </row>
    <row r="17276" spans="2:13">
      <c r="B17276" t="s">
        <v>20</v>
      </c>
      <c r="C17276" t="s">
        <v>21</v>
      </c>
      <c r="D17276" t="s">
        <v>22</v>
      </c>
      <c r="E17276" t="s">
        <v>778</v>
      </c>
      <c r="F17276" t="s">
        <v>776</v>
      </c>
      <c r="G17276" t="s">
        <v>86</v>
      </c>
      <c r="H17276" t="s">
        <v>639</v>
      </c>
      <c r="I17276">
        <v>2</v>
      </c>
      <c r="J17276">
        <v>2</v>
      </c>
      <c r="K17276">
        <v>9726</v>
      </c>
      <c r="L17276" t="s">
        <v>471</v>
      </c>
      <c r="M17276" s="2">
        <f>+Table3[[#This Row],[CHW]]/Table3[[#This Row],[Count of Airbill Number]]</f>
        <v>1</v>
      </c>
    </row>
    <row r="17277" spans="2:13">
      <c r="B17277" t="s">
        <v>20</v>
      </c>
      <c r="C17277" t="s">
        <v>21</v>
      </c>
      <c r="D17277" t="s">
        <v>22</v>
      </c>
      <c r="E17277" t="s">
        <v>778</v>
      </c>
      <c r="F17277" t="s">
        <v>777</v>
      </c>
      <c r="G17277" t="s">
        <v>86</v>
      </c>
      <c r="H17277" t="s">
        <v>157</v>
      </c>
      <c r="I17277">
        <v>2</v>
      </c>
      <c r="J17277">
        <v>1</v>
      </c>
      <c r="K17277">
        <v>9727</v>
      </c>
      <c r="L17277" t="s">
        <v>471</v>
      </c>
      <c r="M17277" s="2">
        <f>+Table3[[#This Row],[CHW]]/Table3[[#This Row],[Count of Airbill Number]]</f>
        <v>2</v>
      </c>
    </row>
    <row r="17278" spans="2:13">
      <c r="B17278" t="s">
        <v>20</v>
      </c>
      <c r="C17278" t="s">
        <v>21</v>
      </c>
      <c r="D17278" t="s">
        <v>22</v>
      </c>
      <c r="E17278" t="s">
        <v>778</v>
      </c>
      <c r="F17278" t="s">
        <v>778</v>
      </c>
      <c r="G17278" t="s">
        <v>86</v>
      </c>
      <c r="H17278" t="s">
        <v>498</v>
      </c>
      <c r="I17278">
        <v>2</v>
      </c>
      <c r="J17278">
        <v>1</v>
      </c>
      <c r="K17278">
        <v>9728</v>
      </c>
      <c r="L17278" t="s">
        <v>471</v>
      </c>
      <c r="M17278" s="2">
        <f>+Table3[[#This Row],[CHW]]/Table3[[#This Row],[Count of Airbill Number]]</f>
        <v>2</v>
      </c>
    </row>
    <row r="17279" spans="2:13">
      <c r="B17279" t="s">
        <v>20</v>
      </c>
      <c r="C17279" t="s">
        <v>21</v>
      </c>
      <c r="D17279" t="s">
        <v>22</v>
      </c>
      <c r="E17279" t="s">
        <v>778</v>
      </c>
      <c r="F17279" t="s">
        <v>778</v>
      </c>
      <c r="G17279" t="s">
        <v>174</v>
      </c>
      <c r="H17279" t="s">
        <v>546</v>
      </c>
      <c r="I17279">
        <v>2</v>
      </c>
      <c r="J17279">
        <v>1</v>
      </c>
      <c r="K17279">
        <v>9729</v>
      </c>
      <c r="L17279" t="s">
        <v>471</v>
      </c>
      <c r="M17279" s="2">
        <f>+Table3[[#This Row],[CHW]]/Table3[[#This Row],[Count of Airbill Number]]</f>
        <v>2</v>
      </c>
    </row>
    <row r="17280" spans="2:13">
      <c r="B17280" t="s">
        <v>20</v>
      </c>
      <c r="C17280" t="s">
        <v>21</v>
      </c>
      <c r="D17280" t="s">
        <v>22</v>
      </c>
      <c r="E17280" t="s">
        <v>778</v>
      </c>
      <c r="F17280" t="s">
        <v>776</v>
      </c>
      <c r="G17280" t="s">
        <v>90</v>
      </c>
      <c r="H17280" t="s">
        <v>49</v>
      </c>
      <c r="I17280">
        <v>2</v>
      </c>
      <c r="J17280">
        <v>1</v>
      </c>
      <c r="K17280">
        <v>9730</v>
      </c>
      <c r="L17280" t="s">
        <v>471</v>
      </c>
      <c r="M17280" s="2">
        <f>+Table3[[#This Row],[CHW]]/Table3[[#This Row],[Count of Airbill Number]]</f>
        <v>2</v>
      </c>
    </row>
    <row r="17281" spans="2:13">
      <c r="B17281" t="s">
        <v>20</v>
      </c>
      <c r="C17281" t="s">
        <v>21</v>
      </c>
      <c r="D17281" t="s">
        <v>22</v>
      </c>
      <c r="E17281" t="s">
        <v>776</v>
      </c>
      <c r="F17281" t="s">
        <v>776</v>
      </c>
      <c r="G17281" t="s">
        <v>50</v>
      </c>
      <c r="H17281" t="s">
        <v>85</v>
      </c>
      <c r="I17281">
        <v>2</v>
      </c>
      <c r="J17281">
        <v>1</v>
      </c>
      <c r="K17281">
        <v>9731</v>
      </c>
      <c r="L17281" t="s">
        <v>471</v>
      </c>
      <c r="M17281" s="2">
        <f>+Table3[[#This Row],[CHW]]/Table3[[#This Row],[Count of Airbill Number]]</f>
        <v>2</v>
      </c>
    </row>
    <row r="17282" spans="2:13">
      <c r="B17282" t="s">
        <v>20</v>
      </c>
      <c r="C17282" t="s">
        <v>21</v>
      </c>
      <c r="D17282" t="s">
        <v>22</v>
      </c>
      <c r="E17282" t="s">
        <v>777</v>
      </c>
      <c r="F17282" t="s">
        <v>778</v>
      </c>
      <c r="G17282" t="s">
        <v>249</v>
      </c>
      <c r="H17282" t="s">
        <v>171</v>
      </c>
      <c r="I17282">
        <v>2</v>
      </c>
      <c r="J17282">
        <v>2</v>
      </c>
      <c r="K17282">
        <v>9732</v>
      </c>
      <c r="L17282" t="s">
        <v>471</v>
      </c>
      <c r="M17282" s="2">
        <f>+Table3[[#This Row],[CHW]]/Table3[[#This Row],[Count of Airbill Number]]</f>
        <v>1</v>
      </c>
    </row>
    <row r="17283" spans="2:13">
      <c r="B17283" t="s">
        <v>20</v>
      </c>
      <c r="C17283" t="s">
        <v>21</v>
      </c>
      <c r="D17283" t="s">
        <v>22</v>
      </c>
      <c r="E17283" t="s">
        <v>777</v>
      </c>
      <c r="F17283" t="s">
        <v>777</v>
      </c>
      <c r="G17283" t="s">
        <v>44</v>
      </c>
      <c r="H17283" t="s">
        <v>573</v>
      </c>
      <c r="I17283">
        <v>2</v>
      </c>
      <c r="J17283">
        <v>1</v>
      </c>
      <c r="K17283">
        <v>9733</v>
      </c>
      <c r="L17283" t="s">
        <v>471</v>
      </c>
      <c r="M17283" s="2">
        <f>+Table3[[#This Row],[CHW]]/Table3[[#This Row],[Count of Airbill Number]]</f>
        <v>2</v>
      </c>
    </row>
    <row r="17284" spans="2:13">
      <c r="B17284" t="s">
        <v>20</v>
      </c>
      <c r="C17284" t="s">
        <v>21</v>
      </c>
      <c r="D17284" t="s">
        <v>22</v>
      </c>
      <c r="E17284" t="s">
        <v>776</v>
      </c>
      <c r="F17284" t="s">
        <v>778</v>
      </c>
      <c r="G17284" t="s">
        <v>85</v>
      </c>
      <c r="H17284" t="s">
        <v>565</v>
      </c>
      <c r="I17284">
        <v>2</v>
      </c>
      <c r="J17284">
        <v>1</v>
      </c>
      <c r="K17284">
        <v>9734</v>
      </c>
      <c r="L17284" t="s">
        <v>471</v>
      </c>
      <c r="M17284" s="2">
        <f>+Table3[[#This Row],[CHW]]/Table3[[#This Row],[Count of Airbill Number]]</f>
        <v>2</v>
      </c>
    </row>
    <row r="17285" spans="2:13">
      <c r="B17285" t="s">
        <v>20</v>
      </c>
      <c r="C17285" t="s">
        <v>21</v>
      </c>
      <c r="D17285" t="s">
        <v>22</v>
      </c>
      <c r="E17285" t="s">
        <v>776</v>
      </c>
      <c r="F17285" t="s">
        <v>776</v>
      </c>
      <c r="G17285" t="s">
        <v>85</v>
      </c>
      <c r="H17285" t="s">
        <v>158</v>
      </c>
      <c r="I17285">
        <v>2</v>
      </c>
      <c r="J17285">
        <v>1</v>
      </c>
      <c r="K17285">
        <v>9735</v>
      </c>
      <c r="L17285" t="s">
        <v>471</v>
      </c>
      <c r="M17285" s="2">
        <f>+Table3[[#This Row],[CHW]]/Table3[[#This Row],[Count of Airbill Number]]</f>
        <v>2</v>
      </c>
    </row>
    <row r="17286" spans="2:13">
      <c r="B17286" t="s">
        <v>20</v>
      </c>
      <c r="C17286" t="s">
        <v>21</v>
      </c>
      <c r="D17286" t="s">
        <v>22</v>
      </c>
      <c r="E17286" t="s">
        <v>777</v>
      </c>
      <c r="F17286" t="s">
        <v>777</v>
      </c>
      <c r="G17286" t="s">
        <v>430</v>
      </c>
      <c r="H17286" t="s">
        <v>106</v>
      </c>
      <c r="I17286">
        <v>2</v>
      </c>
      <c r="J17286">
        <v>2</v>
      </c>
      <c r="K17286">
        <v>9736</v>
      </c>
      <c r="L17286" t="s">
        <v>471</v>
      </c>
      <c r="M17286" s="2">
        <f>+Table3[[#This Row],[CHW]]/Table3[[#This Row],[Count of Airbill Number]]</f>
        <v>1</v>
      </c>
    </row>
    <row r="17287" spans="2:13">
      <c r="B17287" t="s">
        <v>20</v>
      </c>
      <c r="C17287" t="s">
        <v>21</v>
      </c>
      <c r="D17287" t="s">
        <v>22</v>
      </c>
      <c r="E17287" t="s">
        <v>776</v>
      </c>
      <c r="F17287" t="s">
        <v>776</v>
      </c>
      <c r="G17287" t="s">
        <v>477</v>
      </c>
      <c r="H17287" t="s">
        <v>483</v>
      </c>
      <c r="I17287">
        <v>2</v>
      </c>
      <c r="J17287">
        <v>1</v>
      </c>
      <c r="K17287">
        <v>9737</v>
      </c>
      <c r="L17287" t="s">
        <v>471</v>
      </c>
      <c r="M17287" s="2">
        <f>+Table3[[#This Row],[CHW]]/Table3[[#This Row],[Count of Airbill Number]]</f>
        <v>2</v>
      </c>
    </row>
    <row r="17288" spans="2:13">
      <c r="B17288" t="s">
        <v>20</v>
      </c>
      <c r="C17288" t="s">
        <v>21</v>
      </c>
      <c r="D17288" t="s">
        <v>22</v>
      </c>
      <c r="E17288" t="s">
        <v>778</v>
      </c>
      <c r="F17288" t="s">
        <v>778</v>
      </c>
      <c r="G17288" t="s">
        <v>155</v>
      </c>
      <c r="H17288" t="s">
        <v>150</v>
      </c>
      <c r="I17288">
        <v>2</v>
      </c>
      <c r="J17288">
        <v>1</v>
      </c>
      <c r="K17288">
        <v>9738</v>
      </c>
      <c r="L17288" t="s">
        <v>471</v>
      </c>
      <c r="M17288" s="2">
        <f>+Table3[[#This Row],[CHW]]/Table3[[#This Row],[Count of Airbill Number]]</f>
        <v>2</v>
      </c>
    </row>
    <row r="17289" spans="2:13">
      <c r="B17289" t="s">
        <v>20</v>
      </c>
      <c r="C17289" t="s">
        <v>21</v>
      </c>
      <c r="D17289" t="s">
        <v>22</v>
      </c>
      <c r="E17289" t="s">
        <v>778</v>
      </c>
      <c r="F17289" t="s">
        <v>778</v>
      </c>
      <c r="G17289" t="s">
        <v>155</v>
      </c>
      <c r="H17289" t="s">
        <v>62</v>
      </c>
      <c r="I17289">
        <v>2</v>
      </c>
      <c r="J17289">
        <v>1</v>
      </c>
      <c r="K17289">
        <v>9739</v>
      </c>
      <c r="L17289" t="s">
        <v>471</v>
      </c>
      <c r="M17289" s="2">
        <f>+Table3[[#This Row],[CHW]]/Table3[[#This Row],[Count of Airbill Number]]</f>
        <v>2</v>
      </c>
    </row>
    <row r="17290" spans="2:13">
      <c r="B17290" t="s">
        <v>20</v>
      </c>
      <c r="C17290" t="s">
        <v>21</v>
      </c>
      <c r="D17290" t="s">
        <v>22</v>
      </c>
      <c r="E17290" t="s">
        <v>778</v>
      </c>
      <c r="F17290" t="s">
        <v>778</v>
      </c>
      <c r="G17290" t="s">
        <v>267</v>
      </c>
      <c r="H17290" t="s">
        <v>161</v>
      </c>
      <c r="I17290">
        <v>2</v>
      </c>
      <c r="J17290">
        <v>2</v>
      </c>
      <c r="K17290">
        <v>9740</v>
      </c>
      <c r="L17290" t="s">
        <v>471</v>
      </c>
      <c r="M17290" s="2">
        <f>+Table3[[#This Row],[CHW]]/Table3[[#This Row],[Count of Airbill Number]]</f>
        <v>1</v>
      </c>
    </row>
    <row r="17291" spans="2:13">
      <c r="B17291" t="s">
        <v>20</v>
      </c>
      <c r="C17291" t="s">
        <v>21</v>
      </c>
      <c r="D17291" t="s">
        <v>22</v>
      </c>
      <c r="E17291" t="s">
        <v>778</v>
      </c>
      <c r="F17291" t="s">
        <v>777</v>
      </c>
      <c r="G17291" t="s">
        <v>267</v>
      </c>
      <c r="H17291" t="s">
        <v>227</v>
      </c>
      <c r="I17291">
        <v>2</v>
      </c>
      <c r="J17291">
        <v>2</v>
      </c>
      <c r="K17291">
        <v>9741</v>
      </c>
      <c r="L17291" t="s">
        <v>471</v>
      </c>
      <c r="M17291" s="2">
        <f>+Table3[[#This Row],[CHW]]/Table3[[#This Row],[Count of Airbill Number]]</f>
        <v>1</v>
      </c>
    </row>
    <row r="17292" spans="2:13">
      <c r="B17292" t="s">
        <v>20</v>
      </c>
      <c r="C17292" t="s">
        <v>21</v>
      </c>
      <c r="D17292" t="s">
        <v>22</v>
      </c>
      <c r="E17292" t="s">
        <v>778</v>
      </c>
      <c r="F17292" t="s">
        <v>776</v>
      </c>
      <c r="G17292" t="s">
        <v>546</v>
      </c>
      <c r="H17292" t="s">
        <v>37</v>
      </c>
      <c r="I17292">
        <v>2</v>
      </c>
      <c r="J17292">
        <v>2</v>
      </c>
      <c r="K17292">
        <v>9742</v>
      </c>
      <c r="L17292" t="s">
        <v>471</v>
      </c>
      <c r="M17292" s="2">
        <f>+Table3[[#This Row],[CHW]]/Table3[[#This Row],[Count of Airbill Number]]</f>
        <v>1</v>
      </c>
    </row>
    <row r="17293" spans="2:13">
      <c r="B17293" t="s">
        <v>20</v>
      </c>
      <c r="C17293" t="s">
        <v>21</v>
      </c>
      <c r="D17293" t="s">
        <v>22</v>
      </c>
      <c r="E17293" t="s">
        <v>776</v>
      </c>
      <c r="F17293" t="s">
        <v>778</v>
      </c>
      <c r="G17293" t="s">
        <v>32</v>
      </c>
      <c r="H17293" t="s">
        <v>261</v>
      </c>
      <c r="I17293">
        <v>2</v>
      </c>
      <c r="J17293">
        <v>2</v>
      </c>
      <c r="K17293">
        <v>9743</v>
      </c>
      <c r="L17293" t="s">
        <v>471</v>
      </c>
      <c r="M17293" s="2">
        <f>+Table3[[#This Row],[CHW]]/Table3[[#This Row],[Count of Airbill Number]]</f>
        <v>1</v>
      </c>
    </row>
    <row r="17294" spans="2:13">
      <c r="B17294" t="s">
        <v>20</v>
      </c>
      <c r="C17294" t="s">
        <v>21</v>
      </c>
      <c r="D17294" t="s">
        <v>22</v>
      </c>
      <c r="E17294" t="s">
        <v>776</v>
      </c>
      <c r="F17294" t="s">
        <v>778</v>
      </c>
      <c r="G17294" t="s">
        <v>32</v>
      </c>
      <c r="H17294" t="s">
        <v>327</v>
      </c>
      <c r="I17294">
        <v>2</v>
      </c>
      <c r="J17294">
        <v>1</v>
      </c>
      <c r="K17294">
        <v>9744</v>
      </c>
      <c r="L17294" t="s">
        <v>471</v>
      </c>
      <c r="M17294" s="2">
        <f>+Table3[[#This Row],[CHW]]/Table3[[#This Row],[Count of Airbill Number]]</f>
        <v>2</v>
      </c>
    </row>
    <row r="17295" spans="2:13">
      <c r="B17295" t="s">
        <v>20</v>
      </c>
      <c r="C17295" t="s">
        <v>21</v>
      </c>
      <c r="D17295" t="s">
        <v>22</v>
      </c>
      <c r="E17295" t="s">
        <v>776</v>
      </c>
      <c r="F17295" t="s">
        <v>776</v>
      </c>
      <c r="G17295" t="s">
        <v>32</v>
      </c>
      <c r="H17295" t="s">
        <v>83</v>
      </c>
      <c r="I17295">
        <v>2</v>
      </c>
      <c r="J17295">
        <v>1</v>
      </c>
      <c r="K17295">
        <v>9745</v>
      </c>
      <c r="L17295" t="s">
        <v>471</v>
      </c>
      <c r="M17295" s="2">
        <f>+Table3[[#This Row],[CHW]]/Table3[[#This Row],[Count of Airbill Number]]</f>
        <v>2</v>
      </c>
    </row>
    <row r="17296" spans="2:13">
      <c r="B17296" t="s">
        <v>20</v>
      </c>
      <c r="C17296" t="s">
        <v>21</v>
      </c>
      <c r="D17296" t="s">
        <v>22</v>
      </c>
      <c r="E17296" t="s">
        <v>778</v>
      </c>
      <c r="F17296" t="s">
        <v>778</v>
      </c>
      <c r="G17296" t="s">
        <v>353</v>
      </c>
      <c r="H17296" t="s">
        <v>269</v>
      </c>
      <c r="I17296">
        <v>2</v>
      </c>
      <c r="J17296">
        <v>1</v>
      </c>
      <c r="K17296">
        <v>9746</v>
      </c>
      <c r="L17296" t="s">
        <v>471</v>
      </c>
      <c r="M17296" s="2">
        <f>+Table3[[#This Row],[CHW]]/Table3[[#This Row],[Count of Airbill Number]]</f>
        <v>2</v>
      </c>
    </row>
    <row r="17297" spans="2:13">
      <c r="B17297" t="s">
        <v>20</v>
      </c>
      <c r="C17297" t="s">
        <v>21</v>
      </c>
      <c r="D17297" t="s">
        <v>22</v>
      </c>
      <c r="E17297" t="s">
        <v>778</v>
      </c>
      <c r="F17297" t="s">
        <v>776</v>
      </c>
      <c r="G17297" t="s">
        <v>353</v>
      </c>
      <c r="H17297" t="s">
        <v>49</v>
      </c>
      <c r="I17297">
        <v>2</v>
      </c>
      <c r="J17297">
        <v>1</v>
      </c>
      <c r="K17297">
        <v>9747</v>
      </c>
      <c r="L17297" t="s">
        <v>471</v>
      </c>
      <c r="M17297" s="2">
        <f>+Table3[[#This Row],[CHW]]/Table3[[#This Row],[Count of Airbill Number]]</f>
        <v>2</v>
      </c>
    </row>
    <row r="17298" spans="2:13">
      <c r="B17298" t="s">
        <v>20</v>
      </c>
      <c r="C17298" t="s">
        <v>21</v>
      </c>
      <c r="D17298" t="s">
        <v>22</v>
      </c>
      <c r="E17298" t="s">
        <v>778</v>
      </c>
      <c r="F17298" t="s">
        <v>777</v>
      </c>
      <c r="G17298" t="s">
        <v>353</v>
      </c>
      <c r="H17298" t="s">
        <v>106</v>
      </c>
      <c r="I17298">
        <v>2</v>
      </c>
      <c r="J17298">
        <v>1</v>
      </c>
      <c r="K17298">
        <v>9748</v>
      </c>
      <c r="L17298" t="s">
        <v>471</v>
      </c>
      <c r="M17298" s="2">
        <f>+Table3[[#This Row],[CHW]]/Table3[[#This Row],[Count of Airbill Number]]</f>
        <v>2</v>
      </c>
    </row>
    <row r="17299" spans="2:13">
      <c r="B17299" t="s">
        <v>20</v>
      </c>
      <c r="C17299" t="s">
        <v>21</v>
      </c>
      <c r="D17299" t="s">
        <v>22</v>
      </c>
      <c r="E17299" t="s">
        <v>778</v>
      </c>
      <c r="F17299" t="s">
        <v>776</v>
      </c>
      <c r="G17299" t="s">
        <v>433</v>
      </c>
      <c r="H17299" t="s">
        <v>37</v>
      </c>
      <c r="I17299">
        <v>2</v>
      </c>
      <c r="J17299">
        <v>2</v>
      </c>
      <c r="K17299">
        <v>9749</v>
      </c>
      <c r="L17299" t="s">
        <v>471</v>
      </c>
      <c r="M17299" s="2">
        <f>+Table3[[#This Row],[CHW]]/Table3[[#This Row],[Count of Airbill Number]]</f>
        <v>1</v>
      </c>
    </row>
    <row r="17300" spans="2:13">
      <c r="B17300" t="s">
        <v>20</v>
      </c>
      <c r="C17300" t="s">
        <v>21</v>
      </c>
      <c r="D17300" t="s">
        <v>22</v>
      </c>
      <c r="E17300" t="s">
        <v>778</v>
      </c>
      <c r="F17300" t="s">
        <v>778</v>
      </c>
      <c r="G17300" t="s">
        <v>433</v>
      </c>
      <c r="H17300" t="s">
        <v>369</v>
      </c>
      <c r="I17300">
        <v>2</v>
      </c>
      <c r="J17300">
        <v>2</v>
      </c>
      <c r="K17300">
        <v>9750</v>
      </c>
      <c r="L17300" t="s">
        <v>471</v>
      </c>
      <c r="M17300" s="2">
        <f>+Table3[[#This Row],[CHW]]/Table3[[#This Row],[Count of Airbill Number]]</f>
        <v>1</v>
      </c>
    </row>
    <row r="17301" spans="2:13">
      <c r="B17301" t="s">
        <v>20</v>
      </c>
      <c r="C17301" t="s">
        <v>21</v>
      </c>
      <c r="D17301" t="s">
        <v>22</v>
      </c>
      <c r="E17301" t="s">
        <v>776</v>
      </c>
      <c r="F17301" t="s">
        <v>776</v>
      </c>
      <c r="G17301" t="s">
        <v>424</v>
      </c>
      <c r="H17301" t="s">
        <v>32</v>
      </c>
      <c r="I17301">
        <v>2</v>
      </c>
      <c r="J17301">
        <v>2</v>
      </c>
      <c r="K17301">
        <v>9751</v>
      </c>
      <c r="L17301" t="s">
        <v>471</v>
      </c>
      <c r="M17301" s="2">
        <f>+Table3[[#This Row],[CHW]]/Table3[[#This Row],[Count of Airbill Number]]</f>
        <v>1</v>
      </c>
    </row>
    <row r="17302" spans="2:13">
      <c r="B17302" t="s">
        <v>20</v>
      </c>
      <c r="C17302" t="s">
        <v>21</v>
      </c>
      <c r="D17302" t="s">
        <v>22</v>
      </c>
      <c r="E17302" t="s">
        <v>777</v>
      </c>
      <c r="F17302" t="s">
        <v>778</v>
      </c>
      <c r="G17302" t="s">
        <v>190</v>
      </c>
      <c r="H17302" t="s">
        <v>150</v>
      </c>
      <c r="I17302">
        <v>2</v>
      </c>
      <c r="J17302">
        <v>1</v>
      </c>
      <c r="K17302">
        <v>9752</v>
      </c>
      <c r="L17302" t="s">
        <v>471</v>
      </c>
      <c r="M17302" s="2">
        <f>+Table3[[#This Row],[CHW]]/Table3[[#This Row],[Count of Airbill Number]]</f>
        <v>2</v>
      </c>
    </row>
    <row r="17303" spans="2:13">
      <c r="B17303" t="s">
        <v>20</v>
      </c>
      <c r="C17303" t="s">
        <v>21</v>
      </c>
      <c r="D17303" t="s">
        <v>22</v>
      </c>
      <c r="E17303" t="s">
        <v>778</v>
      </c>
      <c r="F17303" t="s">
        <v>778</v>
      </c>
      <c r="G17303" t="s">
        <v>425</v>
      </c>
      <c r="H17303" t="s">
        <v>155</v>
      </c>
      <c r="I17303">
        <v>2</v>
      </c>
      <c r="J17303">
        <v>2</v>
      </c>
      <c r="K17303">
        <v>9753</v>
      </c>
      <c r="L17303" t="s">
        <v>471</v>
      </c>
      <c r="M17303" s="2">
        <f>+Table3[[#This Row],[CHW]]/Table3[[#This Row],[Count of Airbill Number]]</f>
        <v>1</v>
      </c>
    </row>
    <row r="17304" spans="2:13">
      <c r="B17304" t="s">
        <v>20</v>
      </c>
      <c r="C17304" t="s">
        <v>21</v>
      </c>
      <c r="D17304" t="s">
        <v>22</v>
      </c>
      <c r="E17304" t="s">
        <v>776</v>
      </c>
      <c r="F17304" t="s">
        <v>776</v>
      </c>
      <c r="G17304" t="s">
        <v>59</v>
      </c>
      <c r="H17304" t="s">
        <v>39</v>
      </c>
      <c r="I17304">
        <v>2</v>
      </c>
      <c r="J17304">
        <v>1</v>
      </c>
      <c r="K17304">
        <v>9754</v>
      </c>
      <c r="L17304" t="s">
        <v>471</v>
      </c>
      <c r="M17304" s="2">
        <f>+Table3[[#This Row],[CHW]]/Table3[[#This Row],[Count of Airbill Number]]</f>
        <v>2</v>
      </c>
    </row>
    <row r="17305" spans="2:13">
      <c r="B17305" t="s">
        <v>20</v>
      </c>
      <c r="C17305" t="s">
        <v>21</v>
      </c>
      <c r="D17305" t="s">
        <v>22</v>
      </c>
      <c r="E17305" t="s">
        <v>776</v>
      </c>
      <c r="F17305" t="s">
        <v>776</v>
      </c>
      <c r="G17305" t="s">
        <v>49</v>
      </c>
      <c r="H17305" t="s">
        <v>123</v>
      </c>
      <c r="I17305">
        <v>2</v>
      </c>
      <c r="J17305">
        <v>1</v>
      </c>
      <c r="K17305">
        <v>9755</v>
      </c>
      <c r="L17305" t="s">
        <v>471</v>
      </c>
      <c r="M17305" s="2">
        <f>+Table3[[#This Row],[CHW]]/Table3[[#This Row],[Count of Airbill Number]]</f>
        <v>2</v>
      </c>
    </row>
    <row r="17306" spans="2:13">
      <c r="B17306" t="s">
        <v>20</v>
      </c>
      <c r="C17306" t="s">
        <v>21</v>
      </c>
      <c r="D17306" t="s">
        <v>22</v>
      </c>
      <c r="E17306" t="s">
        <v>776</v>
      </c>
      <c r="F17306" t="s">
        <v>778</v>
      </c>
      <c r="G17306" t="s">
        <v>49</v>
      </c>
      <c r="H17306" t="s">
        <v>124</v>
      </c>
      <c r="I17306">
        <v>2</v>
      </c>
      <c r="J17306">
        <v>1</v>
      </c>
      <c r="K17306">
        <v>9756</v>
      </c>
      <c r="L17306" t="s">
        <v>471</v>
      </c>
      <c r="M17306" s="2">
        <f>+Table3[[#This Row],[CHW]]/Table3[[#This Row],[Count of Airbill Number]]</f>
        <v>2</v>
      </c>
    </row>
    <row r="17307" spans="2:13">
      <c r="B17307" t="s">
        <v>20</v>
      </c>
      <c r="C17307" t="s">
        <v>21</v>
      </c>
      <c r="D17307" t="s">
        <v>22</v>
      </c>
      <c r="E17307" t="s">
        <v>777</v>
      </c>
      <c r="F17307" t="s">
        <v>776</v>
      </c>
      <c r="G17307" t="s">
        <v>326</v>
      </c>
      <c r="H17307" t="s">
        <v>66</v>
      </c>
      <c r="I17307">
        <v>2</v>
      </c>
      <c r="J17307">
        <v>1</v>
      </c>
      <c r="K17307">
        <v>9757</v>
      </c>
      <c r="L17307" t="s">
        <v>471</v>
      </c>
      <c r="M17307" s="2">
        <f>+Table3[[#This Row],[CHW]]/Table3[[#This Row],[Count of Airbill Number]]</f>
        <v>2</v>
      </c>
    </row>
    <row r="17308" spans="2:13">
      <c r="B17308" t="s">
        <v>20</v>
      </c>
      <c r="C17308" t="s">
        <v>21</v>
      </c>
      <c r="D17308" t="s">
        <v>22</v>
      </c>
      <c r="E17308" t="s">
        <v>777</v>
      </c>
      <c r="F17308" t="s">
        <v>776</v>
      </c>
      <c r="G17308" t="s">
        <v>326</v>
      </c>
      <c r="H17308" t="s">
        <v>32</v>
      </c>
      <c r="I17308">
        <v>2</v>
      </c>
      <c r="J17308">
        <v>1</v>
      </c>
      <c r="K17308">
        <v>9758</v>
      </c>
      <c r="L17308" t="s">
        <v>471</v>
      </c>
      <c r="M17308" s="2">
        <f>+Table3[[#This Row],[CHW]]/Table3[[#This Row],[Count of Airbill Number]]</f>
        <v>2</v>
      </c>
    </row>
    <row r="17309" spans="2:13">
      <c r="B17309" t="s">
        <v>20</v>
      </c>
      <c r="C17309" t="s">
        <v>21</v>
      </c>
      <c r="D17309" t="s">
        <v>22</v>
      </c>
      <c r="E17309" t="s">
        <v>777</v>
      </c>
      <c r="F17309" t="s">
        <v>776</v>
      </c>
      <c r="G17309" t="s">
        <v>27</v>
      </c>
      <c r="H17309" t="s">
        <v>216</v>
      </c>
      <c r="I17309">
        <v>2</v>
      </c>
      <c r="J17309">
        <v>2</v>
      </c>
      <c r="K17309">
        <v>9759</v>
      </c>
      <c r="L17309" t="s">
        <v>471</v>
      </c>
      <c r="M17309" s="2">
        <f>+Table3[[#This Row],[CHW]]/Table3[[#This Row],[Count of Airbill Number]]</f>
        <v>1</v>
      </c>
    </row>
    <row r="17310" spans="2:13">
      <c r="B17310" t="s">
        <v>20</v>
      </c>
      <c r="C17310" t="s">
        <v>21</v>
      </c>
      <c r="D17310" t="s">
        <v>22</v>
      </c>
      <c r="E17310" t="s">
        <v>776</v>
      </c>
      <c r="F17310" t="s">
        <v>776</v>
      </c>
      <c r="G17310" t="s">
        <v>175</v>
      </c>
      <c r="H17310" t="s">
        <v>23</v>
      </c>
      <c r="I17310">
        <v>2</v>
      </c>
      <c r="J17310">
        <v>1</v>
      </c>
      <c r="K17310">
        <v>9760</v>
      </c>
      <c r="L17310" t="s">
        <v>471</v>
      </c>
      <c r="M17310" s="2">
        <f>+Table3[[#This Row],[CHW]]/Table3[[#This Row],[Count of Airbill Number]]</f>
        <v>2</v>
      </c>
    </row>
    <row r="17311" spans="2:13">
      <c r="B17311" t="s">
        <v>20</v>
      </c>
      <c r="C17311" t="s">
        <v>21</v>
      </c>
      <c r="D17311" t="s">
        <v>22</v>
      </c>
      <c r="E17311" t="s">
        <v>776</v>
      </c>
      <c r="F17311" t="s">
        <v>776</v>
      </c>
      <c r="G17311" t="s">
        <v>175</v>
      </c>
      <c r="H17311" t="s">
        <v>123</v>
      </c>
      <c r="I17311">
        <v>2</v>
      </c>
      <c r="J17311">
        <v>1</v>
      </c>
      <c r="K17311">
        <v>9761</v>
      </c>
      <c r="L17311" t="s">
        <v>471</v>
      </c>
      <c r="M17311" s="2">
        <f>+Table3[[#This Row],[CHW]]/Table3[[#This Row],[Count of Airbill Number]]</f>
        <v>2</v>
      </c>
    </row>
    <row r="17312" spans="2:13">
      <c r="B17312" t="s">
        <v>20</v>
      </c>
      <c r="C17312" t="s">
        <v>21</v>
      </c>
      <c r="D17312" t="s">
        <v>22</v>
      </c>
      <c r="E17312" t="s">
        <v>778</v>
      </c>
      <c r="F17312" t="s">
        <v>778</v>
      </c>
      <c r="G17312" t="s">
        <v>405</v>
      </c>
      <c r="H17312" t="s">
        <v>113</v>
      </c>
      <c r="I17312">
        <v>2</v>
      </c>
      <c r="J17312">
        <v>2</v>
      </c>
      <c r="K17312">
        <v>9762</v>
      </c>
      <c r="L17312" t="s">
        <v>471</v>
      </c>
      <c r="M17312" s="2">
        <f>+Table3[[#This Row],[CHW]]/Table3[[#This Row],[Count of Airbill Number]]</f>
        <v>1</v>
      </c>
    </row>
    <row r="17313" spans="2:13">
      <c r="B17313" t="s">
        <v>20</v>
      </c>
      <c r="C17313" t="s">
        <v>21</v>
      </c>
      <c r="D17313" t="s">
        <v>22</v>
      </c>
      <c r="E17313" t="s">
        <v>778</v>
      </c>
      <c r="F17313" t="s">
        <v>778</v>
      </c>
      <c r="G17313" t="s">
        <v>547</v>
      </c>
      <c r="H17313" t="s">
        <v>369</v>
      </c>
      <c r="I17313">
        <v>2</v>
      </c>
      <c r="J17313">
        <v>2</v>
      </c>
      <c r="K17313">
        <v>9763</v>
      </c>
      <c r="L17313" t="s">
        <v>471</v>
      </c>
      <c r="M17313" s="2">
        <f>+Table3[[#This Row],[CHW]]/Table3[[#This Row],[Count of Airbill Number]]</f>
        <v>1</v>
      </c>
    </row>
    <row r="17314" spans="2:13">
      <c r="B17314" t="s">
        <v>20</v>
      </c>
      <c r="C17314" t="s">
        <v>21</v>
      </c>
      <c r="D17314" t="s">
        <v>22</v>
      </c>
      <c r="E17314" t="s">
        <v>778</v>
      </c>
      <c r="F17314" t="s">
        <v>778</v>
      </c>
      <c r="G17314" t="s">
        <v>547</v>
      </c>
      <c r="H17314" t="s">
        <v>86</v>
      </c>
      <c r="I17314">
        <v>2</v>
      </c>
      <c r="J17314">
        <v>2</v>
      </c>
      <c r="K17314">
        <v>9764</v>
      </c>
      <c r="L17314" t="s">
        <v>471</v>
      </c>
      <c r="M17314" s="2">
        <f>+Table3[[#This Row],[CHW]]/Table3[[#This Row],[Count of Airbill Number]]</f>
        <v>1</v>
      </c>
    </row>
    <row r="17315" spans="2:13">
      <c r="B17315" t="s">
        <v>20</v>
      </c>
      <c r="C17315" t="s">
        <v>21</v>
      </c>
      <c r="D17315" t="s">
        <v>22</v>
      </c>
      <c r="E17315" t="s">
        <v>777</v>
      </c>
      <c r="F17315" t="s">
        <v>778</v>
      </c>
      <c r="G17315" t="s">
        <v>360</v>
      </c>
      <c r="H17315" t="s">
        <v>150</v>
      </c>
      <c r="I17315">
        <v>2</v>
      </c>
      <c r="J17315">
        <v>2</v>
      </c>
      <c r="K17315">
        <v>9765</v>
      </c>
      <c r="L17315" t="s">
        <v>471</v>
      </c>
      <c r="M17315" s="2">
        <f>+Table3[[#This Row],[CHW]]/Table3[[#This Row],[Count of Airbill Number]]</f>
        <v>1</v>
      </c>
    </row>
    <row r="17316" spans="2:13">
      <c r="B17316" t="s">
        <v>20</v>
      </c>
      <c r="C17316" t="s">
        <v>21</v>
      </c>
      <c r="D17316" t="s">
        <v>22</v>
      </c>
      <c r="E17316" t="s">
        <v>778</v>
      </c>
      <c r="F17316" t="s">
        <v>778</v>
      </c>
      <c r="G17316" t="s">
        <v>595</v>
      </c>
      <c r="H17316" t="s">
        <v>113</v>
      </c>
      <c r="I17316">
        <v>2</v>
      </c>
      <c r="J17316">
        <v>1</v>
      </c>
      <c r="K17316">
        <v>9766</v>
      </c>
      <c r="L17316" t="s">
        <v>471</v>
      </c>
      <c r="M17316" s="2">
        <f>+Table3[[#This Row],[CHW]]/Table3[[#This Row],[Count of Airbill Number]]</f>
        <v>2</v>
      </c>
    </row>
    <row r="17317" spans="2:13">
      <c r="B17317" t="s">
        <v>20</v>
      </c>
      <c r="C17317" t="s">
        <v>21</v>
      </c>
      <c r="D17317" t="s">
        <v>22</v>
      </c>
      <c r="E17317" t="s">
        <v>778</v>
      </c>
      <c r="F17317" t="s">
        <v>778</v>
      </c>
      <c r="G17317" t="s">
        <v>99</v>
      </c>
      <c r="H17317" t="s">
        <v>101</v>
      </c>
      <c r="I17317">
        <v>2</v>
      </c>
      <c r="J17317">
        <v>1</v>
      </c>
      <c r="K17317">
        <v>9767</v>
      </c>
      <c r="L17317" t="s">
        <v>471</v>
      </c>
      <c r="M17317" s="2">
        <f>+Table3[[#This Row],[CHW]]/Table3[[#This Row],[Count of Airbill Number]]</f>
        <v>2</v>
      </c>
    </row>
    <row r="17318" spans="2:13">
      <c r="B17318" t="s">
        <v>20</v>
      </c>
      <c r="C17318" t="s">
        <v>21</v>
      </c>
      <c r="D17318" t="s">
        <v>22</v>
      </c>
      <c r="E17318" t="s">
        <v>778</v>
      </c>
      <c r="F17318" t="s">
        <v>778</v>
      </c>
      <c r="G17318" t="s">
        <v>391</v>
      </c>
      <c r="H17318" t="s">
        <v>393</v>
      </c>
      <c r="I17318">
        <v>2</v>
      </c>
      <c r="J17318">
        <v>2</v>
      </c>
      <c r="K17318">
        <v>9768</v>
      </c>
      <c r="L17318" t="s">
        <v>471</v>
      </c>
      <c r="M17318" s="2">
        <f>+Table3[[#This Row],[CHW]]/Table3[[#This Row],[Count of Airbill Number]]</f>
        <v>1</v>
      </c>
    </row>
    <row r="17319" spans="2:13">
      <c r="B17319" t="s">
        <v>20</v>
      </c>
      <c r="C17319" t="s">
        <v>21</v>
      </c>
      <c r="D17319" t="s">
        <v>22</v>
      </c>
      <c r="E17319" t="s">
        <v>778</v>
      </c>
      <c r="F17319" t="s">
        <v>776</v>
      </c>
      <c r="G17319" t="s">
        <v>391</v>
      </c>
      <c r="H17319" t="s">
        <v>37</v>
      </c>
      <c r="I17319">
        <v>2</v>
      </c>
      <c r="J17319">
        <v>2</v>
      </c>
      <c r="K17319">
        <v>9769</v>
      </c>
      <c r="L17319" t="s">
        <v>471</v>
      </c>
      <c r="M17319" s="2">
        <f>+Table3[[#This Row],[CHW]]/Table3[[#This Row],[Count of Airbill Number]]</f>
        <v>1</v>
      </c>
    </row>
    <row r="17320" spans="2:13">
      <c r="B17320" t="s">
        <v>20</v>
      </c>
      <c r="C17320" t="s">
        <v>21</v>
      </c>
      <c r="D17320" t="s">
        <v>22</v>
      </c>
      <c r="E17320" t="s">
        <v>777</v>
      </c>
      <c r="F17320" t="s">
        <v>777</v>
      </c>
      <c r="G17320" t="s">
        <v>615</v>
      </c>
      <c r="H17320" t="s">
        <v>38</v>
      </c>
      <c r="I17320">
        <v>2</v>
      </c>
      <c r="J17320">
        <v>2</v>
      </c>
      <c r="K17320">
        <v>9770</v>
      </c>
      <c r="L17320" t="s">
        <v>471</v>
      </c>
      <c r="M17320" s="2">
        <f>+Table3[[#This Row],[CHW]]/Table3[[#This Row],[Count of Airbill Number]]</f>
        <v>1</v>
      </c>
    </row>
    <row r="17321" spans="2:13">
      <c r="B17321" t="s">
        <v>20</v>
      </c>
      <c r="C17321" t="s">
        <v>21</v>
      </c>
      <c r="D17321" t="s">
        <v>22</v>
      </c>
      <c r="E17321" t="s">
        <v>778</v>
      </c>
      <c r="F17321" t="s">
        <v>778</v>
      </c>
      <c r="G17321" t="s">
        <v>609</v>
      </c>
      <c r="H17321" t="s">
        <v>624</v>
      </c>
      <c r="I17321">
        <v>2</v>
      </c>
      <c r="J17321">
        <v>2</v>
      </c>
      <c r="K17321">
        <v>9771</v>
      </c>
      <c r="L17321" t="s">
        <v>471</v>
      </c>
      <c r="M17321" s="2">
        <f>+Table3[[#This Row],[CHW]]/Table3[[#This Row],[Count of Airbill Number]]</f>
        <v>1</v>
      </c>
    </row>
    <row r="17322" spans="2:13">
      <c r="B17322" t="s">
        <v>20</v>
      </c>
      <c r="C17322" t="s">
        <v>21</v>
      </c>
      <c r="D17322" t="s">
        <v>22</v>
      </c>
      <c r="E17322" t="s">
        <v>776</v>
      </c>
      <c r="F17322" t="s">
        <v>778</v>
      </c>
      <c r="G17322" t="s">
        <v>216</v>
      </c>
      <c r="H17322" t="s">
        <v>333</v>
      </c>
      <c r="I17322">
        <v>2</v>
      </c>
      <c r="J17322">
        <v>2</v>
      </c>
      <c r="K17322">
        <v>9772</v>
      </c>
      <c r="L17322" t="s">
        <v>471</v>
      </c>
      <c r="M17322" s="2">
        <f>+Table3[[#This Row],[CHW]]/Table3[[#This Row],[Count of Airbill Number]]</f>
        <v>1</v>
      </c>
    </row>
    <row r="17323" spans="2:13">
      <c r="B17323" t="s">
        <v>20</v>
      </c>
      <c r="C17323" t="s">
        <v>21</v>
      </c>
      <c r="D17323" t="s">
        <v>36</v>
      </c>
      <c r="E17323" t="s">
        <v>777</v>
      </c>
      <c r="F17323" t="s">
        <v>778</v>
      </c>
      <c r="G17323" t="s">
        <v>429</v>
      </c>
      <c r="H17323" t="s">
        <v>112</v>
      </c>
      <c r="I17323">
        <v>2</v>
      </c>
      <c r="J17323">
        <v>2</v>
      </c>
      <c r="K17323">
        <v>9773</v>
      </c>
      <c r="L17323" t="s">
        <v>471</v>
      </c>
      <c r="M17323" s="2">
        <f>+Table3[[#This Row],[CHW]]/Table3[[#This Row],[Count of Airbill Number]]</f>
        <v>1</v>
      </c>
    </row>
    <row r="17324" spans="2:13">
      <c r="B17324" t="s">
        <v>20</v>
      </c>
      <c r="C17324" t="s">
        <v>21</v>
      </c>
      <c r="D17324" t="s">
        <v>36</v>
      </c>
      <c r="E17324" t="s">
        <v>778</v>
      </c>
      <c r="F17324" t="s">
        <v>778</v>
      </c>
      <c r="G17324" t="s">
        <v>271</v>
      </c>
      <c r="H17324" t="s">
        <v>86</v>
      </c>
      <c r="I17324">
        <v>2</v>
      </c>
      <c r="J17324">
        <v>1</v>
      </c>
      <c r="K17324">
        <v>9774</v>
      </c>
      <c r="L17324" t="s">
        <v>471</v>
      </c>
      <c r="M17324" s="2">
        <f>+Table3[[#This Row],[CHW]]/Table3[[#This Row],[Count of Airbill Number]]</f>
        <v>2</v>
      </c>
    </row>
    <row r="17325" spans="2:13">
      <c r="B17325" t="s">
        <v>20</v>
      </c>
      <c r="C17325" t="s">
        <v>21</v>
      </c>
      <c r="D17325" t="s">
        <v>36</v>
      </c>
      <c r="E17325" t="s">
        <v>778</v>
      </c>
      <c r="F17325" t="s">
        <v>778</v>
      </c>
      <c r="G17325" t="s">
        <v>112</v>
      </c>
      <c r="H17325" t="s">
        <v>86</v>
      </c>
      <c r="I17325">
        <v>2</v>
      </c>
      <c r="J17325">
        <v>2</v>
      </c>
      <c r="K17325">
        <v>9775</v>
      </c>
      <c r="L17325" t="s">
        <v>471</v>
      </c>
      <c r="M17325" s="2">
        <f>+Table3[[#This Row],[CHW]]/Table3[[#This Row],[Count of Airbill Number]]</f>
        <v>1</v>
      </c>
    </row>
    <row r="17326" spans="2:13">
      <c r="B17326" t="s">
        <v>20</v>
      </c>
      <c r="C17326" t="s">
        <v>21</v>
      </c>
      <c r="D17326" t="s">
        <v>36</v>
      </c>
      <c r="E17326" t="s">
        <v>778</v>
      </c>
      <c r="F17326" t="s">
        <v>778</v>
      </c>
      <c r="G17326" t="s">
        <v>539</v>
      </c>
      <c r="H17326" t="s">
        <v>86</v>
      </c>
      <c r="I17326">
        <v>2</v>
      </c>
      <c r="J17326">
        <v>2</v>
      </c>
      <c r="K17326">
        <v>9776</v>
      </c>
      <c r="L17326" t="s">
        <v>471</v>
      </c>
      <c r="M17326" s="2">
        <f>+Table3[[#This Row],[CHW]]/Table3[[#This Row],[Count of Airbill Number]]</f>
        <v>1</v>
      </c>
    </row>
    <row r="17327" spans="2:13">
      <c r="B17327" t="s">
        <v>20</v>
      </c>
      <c r="C17327" t="s">
        <v>21</v>
      </c>
      <c r="D17327" t="s">
        <v>36</v>
      </c>
      <c r="E17327" t="s">
        <v>777</v>
      </c>
      <c r="F17327" t="s">
        <v>777</v>
      </c>
      <c r="G17327" t="s">
        <v>419</v>
      </c>
      <c r="H17327" t="s">
        <v>106</v>
      </c>
      <c r="I17327">
        <v>2</v>
      </c>
      <c r="J17327">
        <v>2</v>
      </c>
      <c r="K17327">
        <v>9777</v>
      </c>
      <c r="L17327" t="s">
        <v>471</v>
      </c>
      <c r="M17327" s="2">
        <f>+Table3[[#This Row],[CHW]]/Table3[[#This Row],[Count of Airbill Number]]</f>
        <v>1</v>
      </c>
    </row>
    <row r="17328" spans="2:13">
      <c r="B17328" t="s">
        <v>20</v>
      </c>
      <c r="C17328" t="s">
        <v>21</v>
      </c>
      <c r="D17328" t="s">
        <v>36</v>
      </c>
      <c r="E17328" t="s">
        <v>778</v>
      </c>
      <c r="F17328" t="s">
        <v>778</v>
      </c>
      <c r="G17328" t="s">
        <v>135</v>
      </c>
      <c r="H17328" t="s">
        <v>86</v>
      </c>
      <c r="I17328">
        <v>2</v>
      </c>
      <c r="J17328">
        <v>2</v>
      </c>
      <c r="K17328">
        <v>9778</v>
      </c>
      <c r="L17328" t="s">
        <v>471</v>
      </c>
      <c r="M17328" s="2">
        <f>+Table3[[#This Row],[CHW]]/Table3[[#This Row],[Count of Airbill Number]]</f>
        <v>1</v>
      </c>
    </row>
    <row r="17329" spans="2:13">
      <c r="B17329" t="s">
        <v>20</v>
      </c>
      <c r="C17329" t="s">
        <v>21</v>
      </c>
      <c r="D17329" t="s">
        <v>36</v>
      </c>
      <c r="E17329" t="s">
        <v>778</v>
      </c>
      <c r="F17329" t="s">
        <v>777</v>
      </c>
      <c r="G17329" t="s">
        <v>135</v>
      </c>
      <c r="H17329" t="s">
        <v>44</v>
      </c>
      <c r="I17329">
        <v>2</v>
      </c>
      <c r="J17329">
        <v>2</v>
      </c>
      <c r="K17329">
        <v>9779</v>
      </c>
      <c r="L17329" t="s">
        <v>471</v>
      </c>
      <c r="M17329" s="2">
        <f>+Table3[[#This Row],[CHW]]/Table3[[#This Row],[Count of Airbill Number]]</f>
        <v>1</v>
      </c>
    </row>
    <row r="17330" spans="2:13">
      <c r="B17330" t="s">
        <v>20</v>
      </c>
      <c r="C17330" t="s">
        <v>21</v>
      </c>
      <c r="D17330" t="s">
        <v>36</v>
      </c>
      <c r="E17330" t="s">
        <v>778</v>
      </c>
      <c r="F17330" t="s">
        <v>776</v>
      </c>
      <c r="G17330" t="s">
        <v>51</v>
      </c>
      <c r="H17330" t="s">
        <v>66</v>
      </c>
      <c r="I17330">
        <v>2</v>
      </c>
      <c r="J17330">
        <v>2</v>
      </c>
      <c r="K17330">
        <v>9780</v>
      </c>
      <c r="L17330" t="s">
        <v>471</v>
      </c>
      <c r="M17330" s="2">
        <f>+Table3[[#This Row],[CHW]]/Table3[[#This Row],[Count of Airbill Number]]</f>
        <v>1</v>
      </c>
    </row>
    <row r="17331" spans="2:13">
      <c r="B17331" t="s">
        <v>20</v>
      </c>
      <c r="C17331" t="s">
        <v>21</v>
      </c>
      <c r="D17331" t="s">
        <v>36</v>
      </c>
      <c r="E17331" t="s">
        <v>776</v>
      </c>
      <c r="F17331" t="s">
        <v>776</v>
      </c>
      <c r="G17331" t="s">
        <v>37</v>
      </c>
      <c r="H17331" t="s">
        <v>103</v>
      </c>
      <c r="I17331">
        <v>2</v>
      </c>
      <c r="J17331">
        <v>2</v>
      </c>
      <c r="K17331">
        <v>9781</v>
      </c>
      <c r="L17331" t="s">
        <v>471</v>
      </c>
      <c r="M17331" s="2">
        <f>+Table3[[#This Row],[CHW]]/Table3[[#This Row],[Count of Airbill Number]]</f>
        <v>1</v>
      </c>
    </row>
    <row r="17332" spans="2:13">
      <c r="B17332" t="s">
        <v>20</v>
      </c>
      <c r="C17332" t="s">
        <v>21</v>
      </c>
      <c r="D17332" t="s">
        <v>36</v>
      </c>
      <c r="E17332" t="s">
        <v>778</v>
      </c>
      <c r="F17332" t="s">
        <v>778</v>
      </c>
      <c r="G17332" t="s">
        <v>90</v>
      </c>
      <c r="H17332" t="s">
        <v>51</v>
      </c>
      <c r="I17332">
        <v>2</v>
      </c>
      <c r="J17332">
        <v>2</v>
      </c>
      <c r="K17332">
        <v>9782</v>
      </c>
      <c r="L17332" t="s">
        <v>471</v>
      </c>
      <c r="M17332" s="2">
        <f>+Table3[[#This Row],[CHW]]/Table3[[#This Row],[Count of Airbill Number]]</f>
        <v>1</v>
      </c>
    </row>
    <row r="17333" spans="2:13">
      <c r="B17333" t="s">
        <v>20</v>
      </c>
      <c r="C17333" t="s">
        <v>21</v>
      </c>
      <c r="D17333" t="s">
        <v>36</v>
      </c>
      <c r="E17333" t="s">
        <v>777</v>
      </c>
      <c r="F17333" t="s">
        <v>778</v>
      </c>
      <c r="G17333" t="s">
        <v>44</v>
      </c>
      <c r="H17333" t="s">
        <v>124</v>
      </c>
      <c r="I17333">
        <v>2</v>
      </c>
      <c r="J17333">
        <v>2</v>
      </c>
      <c r="K17333">
        <v>9783</v>
      </c>
      <c r="L17333" t="s">
        <v>471</v>
      </c>
      <c r="M17333" s="2">
        <f>+Table3[[#This Row],[CHW]]/Table3[[#This Row],[Count of Airbill Number]]</f>
        <v>1</v>
      </c>
    </row>
    <row r="17334" spans="2:13">
      <c r="B17334" t="s">
        <v>20</v>
      </c>
      <c r="C17334" t="s">
        <v>21</v>
      </c>
      <c r="D17334" t="s">
        <v>36</v>
      </c>
      <c r="E17334" t="s">
        <v>776</v>
      </c>
      <c r="F17334" t="s">
        <v>777</v>
      </c>
      <c r="G17334" t="s">
        <v>85</v>
      </c>
      <c r="H17334" t="s">
        <v>106</v>
      </c>
      <c r="I17334">
        <v>2</v>
      </c>
      <c r="J17334">
        <v>1</v>
      </c>
      <c r="K17334">
        <v>9784</v>
      </c>
      <c r="L17334" t="s">
        <v>471</v>
      </c>
      <c r="M17334" s="2">
        <f>+Table3[[#This Row],[CHW]]/Table3[[#This Row],[Count of Airbill Number]]</f>
        <v>2</v>
      </c>
    </row>
    <row r="17335" spans="2:13">
      <c r="B17335" t="s">
        <v>20</v>
      </c>
      <c r="C17335" t="s">
        <v>21</v>
      </c>
      <c r="D17335" t="s">
        <v>36</v>
      </c>
      <c r="E17335" t="s">
        <v>777</v>
      </c>
      <c r="F17335" t="s">
        <v>778</v>
      </c>
      <c r="G17335" t="s">
        <v>205</v>
      </c>
      <c r="H17335" t="s">
        <v>86</v>
      </c>
      <c r="I17335">
        <v>2</v>
      </c>
      <c r="J17335">
        <v>1</v>
      </c>
      <c r="K17335">
        <v>9785</v>
      </c>
      <c r="L17335" t="s">
        <v>471</v>
      </c>
      <c r="M17335" s="2">
        <f>+Table3[[#This Row],[CHW]]/Table3[[#This Row],[Count of Airbill Number]]</f>
        <v>2</v>
      </c>
    </row>
    <row r="17336" spans="2:13">
      <c r="B17336" t="s">
        <v>20</v>
      </c>
      <c r="C17336" t="s">
        <v>21</v>
      </c>
      <c r="D17336" t="s">
        <v>36</v>
      </c>
      <c r="E17336" t="s">
        <v>777</v>
      </c>
      <c r="F17336" t="s">
        <v>777</v>
      </c>
      <c r="G17336" t="s">
        <v>497</v>
      </c>
      <c r="H17336" t="s">
        <v>487</v>
      </c>
      <c r="I17336">
        <v>2</v>
      </c>
      <c r="J17336">
        <v>1</v>
      </c>
      <c r="K17336">
        <v>9786</v>
      </c>
      <c r="L17336" t="s">
        <v>471</v>
      </c>
      <c r="M17336" s="2">
        <f>+Table3[[#This Row],[CHW]]/Table3[[#This Row],[Count of Airbill Number]]</f>
        <v>2</v>
      </c>
    </row>
    <row r="17337" spans="2:13">
      <c r="B17337" t="s">
        <v>20</v>
      </c>
      <c r="C17337" t="s">
        <v>21</v>
      </c>
      <c r="D17337" t="s">
        <v>36</v>
      </c>
      <c r="E17337" t="s">
        <v>777</v>
      </c>
      <c r="F17337" t="s">
        <v>777</v>
      </c>
      <c r="G17337" t="s">
        <v>227</v>
      </c>
      <c r="H17337" t="s">
        <v>55</v>
      </c>
      <c r="I17337">
        <v>2</v>
      </c>
      <c r="J17337">
        <v>2</v>
      </c>
      <c r="K17337">
        <v>9787</v>
      </c>
      <c r="L17337" t="s">
        <v>471</v>
      </c>
      <c r="M17337" s="2">
        <f>+Table3[[#This Row],[CHW]]/Table3[[#This Row],[Count of Airbill Number]]</f>
        <v>1</v>
      </c>
    </row>
    <row r="17338" spans="2:13">
      <c r="B17338" t="s">
        <v>20</v>
      </c>
      <c r="C17338" t="s">
        <v>21</v>
      </c>
      <c r="D17338" t="s">
        <v>36</v>
      </c>
      <c r="E17338" t="s">
        <v>777</v>
      </c>
      <c r="F17338" t="s">
        <v>777</v>
      </c>
      <c r="G17338" t="s">
        <v>537</v>
      </c>
      <c r="H17338" t="s">
        <v>44</v>
      </c>
      <c r="I17338">
        <v>2</v>
      </c>
      <c r="J17338">
        <v>2</v>
      </c>
      <c r="K17338">
        <v>9788</v>
      </c>
      <c r="L17338" t="s">
        <v>471</v>
      </c>
      <c r="M17338" s="2">
        <f>+Table3[[#This Row],[CHW]]/Table3[[#This Row],[Count of Airbill Number]]</f>
        <v>1</v>
      </c>
    </row>
    <row r="17339" spans="2:13">
      <c r="B17339" t="s">
        <v>20</v>
      </c>
      <c r="C17339" t="s">
        <v>21</v>
      </c>
      <c r="D17339" t="s">
        <v>36</v>
      </c>
      <c r="E17339" t="s">
        <v>777</v>
      </c>
      <c r="F17339" t="s">
        <v>778</v>
      </c>
      <c r="G17339" t="s">
        <v>52</v>
      </c>
      <c r="H17339" t="s">
        <v>269</v>
      </c>
      <c r="I17339">
        <v>2</v>
      </c>
      <c r="J17339">
        <v>2</v>
      </c>
      <c r="K17339">
        <v>9789</v>
      </c>
      <c r="L17339" t="s">
        <v>471</v>
      </c>
      <c r="M17339" s="2">
        <f>+Table3[[#This Row],[CHW]]/Table3[[#This Row],[Count of Airbill Number]]</f>
        <v>1</v>
      </c>
    </row>
    <row r="17340" spans="2:13">
      <c r="B17340" t="s">
        <v>20</v>
      </c>
      <c r="C17340" t="s">
        <v>21</v>
      </c>
      <c r="D17340" t="s">
        <v>36</v>
      </c>
      <c r="E17340" t="s">
        <v>777</v>
      </c>
      <c r="F17340" t="s">
        <v>778</v>
      </c>
      <c r="G17340" t="s">
        <v>27</v>
      </c>
      <c r="H17340" t="s">
        <v>269</v>
      </c>
      <c r="I17340">
        <v>2</v>
      </c>
      <c r="J17340">
        <v>2</v>
      </c>
      <c r="K17340">
        <v>9790</v>
      </c>
      <c r="L17340" t="s">
        <v>471</v>
      </c>
      <c r="M17340" s="2">
        <f>+Table3[[#This Row],[CHW]]/Table3[[#This Row],[Count of Airbill Number]]</f>
        <v>1</v>
      </c>
    </row>
    <row r="17341" spans="2:13">
      <c r="B17341" t="s">
        <v>20</v>
      </c>
      <c r="C17341" t="s">
        <v>21</v>
      </c>
      <c r="D17341" t="s">
        <v>36</v>
      </c>
      <c r="E17341" t="s">
        <v>778</v>
      </c>
      <c r="F17341" t="s">
        <v>778</v>
      </c>
      <c r="G17341" t="s">
        <v>547</v>
      </c>
      <c r="H17341" t="s">
        <v>369</v>
      </c>
      <c r="I17341">
        <v>2</v>
      </c>
      <c r="J17341">
        <v>2</v>
      </c>
      <c r="K17341">
        <v>9791</v>
      </c>
      <c r="L17341" t="s">
        <v>471</v>
      </c>
      <c r="M17341" s="2">
        <f>+Table3[[#This Row],[CHW]]/Table3[[#This Row],[Count of Airbill Number]]</f>
        <v>1</v>
      </c>
    </row>
    <row r="17342" spans="2:13">
      <c r="B17342" t="s">
        <v>20</v>
      </c>
      <c r="C17342" t="s">
        <v>21</v>
      </c>
      <c r="D17342" t="s">
        <v>36</v>
      </c>
      <c r="E17342" t="s">
        <v>777</v>
      </c>
      <c r="F17342" t="s">
        <v>778</v>
      </c>
      <c r="G17342" t="s">
        <v>106</v>
      </c>
      <c r="H17342" t="s">
        <v>113</v>
      </c>
      <c r="I17342">
        <v>2</v>
      </c>
      <c r="J17342">
        <v>2</v>
      </c>
      <c r="K17342">
        <v>9792</v>
      </c>
      <c r="L17342" t="s">
        <v>471</v>
      </c>
      <c r="M17342" s="2">
        <f>+Table3[[#This Row],[CHW]]/Table3[[#This Row],[Count of Airbill Number]]</f>
        <v>1</v>
      </c>
    </row>
    <row r="17343" spans="2:13">
      <c r="B17343" t="s">
        <v>20</v>
      </c>
      <c r="C17343" t="s">
        <v>21</v>
      </c>
      <c r="D17343" t="s">
        <v>36</v>
      </c>
      <c r="E17343" t="s">
        <v>777</v>
      </c>
      <c r="F17343" t="s">
        <v>778</v>
      </c>
      <c r="G17343" t="s">
        <v>106</v>
      </c>
      <c r="H17343" t="s">
        <v>161</v>
      </c>
      <c r="I17343">
        <v>2</v>
      </c>
      <c r="J17343">
        <v>2</v>
      </c>
      <c r="K17343">
        <v>9793</v>
      </c>
      <c r="L17343" t="s">
        <v>471</v>
      </c>
      <c r="M17343" s="2">
        <f>+Table3[[#This Row],[CHW]]/Table3[[#This Row],[Count of Airbill Number]]</f>
        <v>1</v>
      </c>
    </row>
    <row r="17344" spans="2:13">
      <c r="B17344" t="s">
        <v>20</v>
      </c>
      <c r="C17344" t="s">
        <v>21</v>
      </c>
      <c r="D17344" t="s">
        <v>36</v>
      </c>
      <c r="E17344" t="s">
        <v>777</v>
      </c>
      <c r="F17344" t="s">
        <v>778</v>
      </c>
      <c r="G17344" t="s">
        <v>106</v>
      </c>
      <c r="H17344" t="s">
        <v>86</v>
      </c>
      <c r="I17344">
        <v>2</v>
      </c>
      <c r="J17344">
        <v>1</v>
      </c>
      <c r="K17344">
        <v>9794</v>
      </c>
      <c r="L17344" t="s">
        <v>471</v>
      </c>
      <c r="M17344" s="2">
        <f>+Table3[[#This Row],[CHW]]/Table3[[#This Row],[Count of Airbill Number]]</f>
        <v>2</v>
      </c>
    </row>
    <row r="17345" spans="2:13">
      <c r="B17345" t="s">
        <v>20</v>
      </c>
      <c r="C17345" t="s">
        <v>21</v>
      </c>
      <c r="D17345" t="s">
        <v>36</v>
      </c>
      <c r="E17345" t="s">
        <v>778</v>
      </c>
      <c r="F17345" t="s">
        <v>778</v>
      </c>
      <c r="G17345" t="s">
        <v>306</v>
      </c>
      <c r="H17345" t="s">
        <v>150</v>
      </c>
      <c r="I17345">
        <v>2</v>
      </c>
      <c r="J17345">
        <v>1</v>
      </c>
      <c r="K17345">
        <v>9795</v>
      </c>
      <c r="L17345" t="s">
        <v>471</v>
      </c>
      <c r="M17345" s="2">
        <f>+Table3[[#This Row],[CHW]]/Table3[[#This Row],[Count of Airbill Number]]</f>
        <v>2</v>
      </c>
    </row>
    <row r="17346" spans="2:13">
      <c r="B17346" t="s">
        <v>20</v>
      </c>
      <c r="C17346" t="s">
        <v>21</v>
      </c>
      <c r="D17346" t="s">
        <v>36</v>
      </c>
      <c r="E17346" t="s">
        <v>778</v>
      </c>
      <c r="F17346" t="s">
        <v>778</v>
      </c>
      <c r="G17346" t="s">
        <v>588</v>
      </c>
      <c r="H17346" t="s">
        <v>233</v>
      </c>
      <c r="I17346">
        <v>2</v>
      </c>
      <c r="J17346">
        <v>1</v>
      </c>
      <c r="K17346">
        <v>9796</v>
      </c>
      <c r="L17346" t="s">
        <v>471</v>
      </c>
      <c r="M17346" s="2">
        <f>+Table3[[#This Row],[CHW]]/Table3[[#This Row],[Count of Airbill Number]]</f>
        <v>2</v>
      </c>
    </row>
    <row r="17347" spans="2:13">
      <c r="B17347" t="s">
        <v>20</v>
      </c>
      <c r="C17347" t="s">
        <v>21</v>
      </c>
      <c r="D17347" t="s">
        <v>36</v>
      </c>
      <c r="E17347" t="s">
        <v>778</v>
      </c>
      <c r="F17347" t="s">
        <v>776</v>
      </c>
      <c r="G17347" t="s">
        <v>99</v>
      </c>
      <c r="H17347" t="s">
        <v>66</v>
      </c>
      <c r="I17347">
        <v>2</v>
      </c>
      <c r="J17347">
        <v>2</v>
      </c>
      <c r="K17347">
        <v>9797</v>
      </c>
      <c r="L17347" t="s">
        <v>471</v>
      </c>
      <c r="M17347" s="2">
        <f>+Table3[[#This Row],[CHW]]/Table3[[#This Row],[Count of Airbill Number]]</f>
        <v>1</v>
      </c>
    </row>
    <row r="17348" spans="2:13">
      <c r="B17348" t="s">
        <v>20</v>
      </c>
      <c r="C17348" t="s">
        <v>21</v>
      </c>
      <c r="D17348" t="s">
        <v>36</v>
      </c>
      <c r="E17348" t="s">
        <v>778</v>
      </c>
      <c r="F17348" t="s">
        <v>777</v>
      </c>
      <c r="G17348" t="s">
        <v>99</v>
      </c>
      <c r="H17348" t="s">
        <v>44</v>
      </c>
      <c r="I17348">
        <v>2</v>
      </c>
      <c r="J17348">
        <v>1</v>
      </c>
      <c r="K17348">
        <v>9798</v>
      </c>
      <c r="L17348" t="s">
        <v>471</v>
      </c>
      <c r="M17348" s="2">
        <f>+Table3[[#This Row],[CHW]]/Table3[[#This Row],[Count of Airbill Number]]</f>
        <v>2</v>
      </c>
    </row>
    <row r="17349" spans="2:13">
      <c r="B17349" t="s">
        <v>20</v>
      </c>
      <c r="C17349" t="s">
        <v>472</v>
      </c>
      <c r="D17349" t="s">
        <v>22</v>
      </c>
      <c r="E17349" t="s">
        <v>778</v>
      </c>
      <c r="F17349" t="s">
        <v>778</v>
      </c>
      <c r="G17349" t="s">
        <v>112</v>
      </c>
      <c r="H17349" t="s">
        <v>310</v>
      </c>
      <c r="I17349">
        <v>2</v>
      </c>
      <c r="J17349">
        <v>1</v>
      </c>
      <c r="K17349">
        <v>9799</v>
      </c>
      <c r="L17349" t="s">
        <v>471</v>
      </c>
      <c r="M17349" s="2">
        <f>+Table3[[#This Row],[CHW]]/Table3[[#This Row],[Count of Airbill Number]]</f>
        <v>2</v>
      </c>
    </row>
    <row r="17350" spans="2:13">
      <c r="B17350" t="s">
        <v>20</v>
      </c>
      <c r="C17350" t="s">
        <v>472</v>
      </c>
      <c r="D17350" t="s">
        <v>22</v>
      </c>
      <c r="E17350" t="s">
        <v>778</v>
      </c>
      <c r="F17350" t="s">
        <v>778</v>
      </c>
      <c r="G17350" t="s">
        <v>86</v>
      </c>
      <c r="H17350" t="s">
        <v>316</v>
      </c>
      <c r="I17350">
        <v>2</v>
      </c>
      <c r="J17350">
        <v>1</v>
      </c>
      <c r="K17350">
        <v>9800</v>
      </c>
      <c r="L17350" t="s">
        <v>471</v>
      </c>
      <c r="M17350" s="2">
        <f>+Table3[[#This Row],[CHW]]/Table3[[#This Row],[Count of Airbill Number]]</f>
        <v>2</v>
      </c>
    </row>
    <row r="17351" spans="2:13">
      <c r="B17351" t="s">
        <v>20</v>
      </c>
      <c r="C17351" t="s">
        <v>472</v>
      </c>
      <c r="D17351" t="s">
        <v>22</v>
      </c>
      <c r="E17351" t="s">
        <v>778</v>
      </c>
      <c r="F17351" t="s">
        <v>778</v>
      </c>
      <c r="G17351" t="s">
        <v>762</v>
      </c>
      <c r="H17351" t="s">
        <v>233</v>
      </c>
      <c r="I17351">
        <v>2</v>
      </c>
      <c r="J17351">
        <v>1</v>
      </c>
      <c r="K17351">
        <v>9801</v>
      </c>
      <c r="L17351" t="s">
        <v>471</v>
      </c>
      <c r="M17351" s="2">
        <f>+Table3[[#This Row],[CHW]]/Table3[[#This Row],[Count of Airbill Number]]</f>
        <v>2</v>
      </c>
    </row>
    <row r="17352" spans="2:13">
      <c r="B17352" t="s">
        <v>20</v>
      </c>
      <c r="C17352" t="s">
        <v>472</v>
      </c>
      <c r="D17352" t="s">
        <v>22</v>
      </c>
      <c r="E17352" t="s">
        <v>778</v>
      </c>
      <c r="F17352" t="s">
        <v>776</v>
      </c>
      <c r="G17352" t="s">
        <v>91</v>
      </c>
      <c r="H17352" t="s">
        <v>37</v>
      </c>
      <c r="I17352">
        <v>2</v>
      </c>
      <c r="J17352">
        <v>1</v>
      </c>
      <c r="K17352">
        <v>9802</v>
      </c>
      <c r="L17352" t="s">
        <v>471</v>
      </c>
      <c r="M17352" s="2">
        <f>+Table3[[#This Row],[CHW]]/Table3[[#This Row],[Count of Airbill Number]]</f>
        <v>2</v>
      </c>
    </row>
    <row r="17353" spans="2:13">
      <c r="B17353" t="s">
        <v>20</v>
      </c>
      <c r="C17353" t="s">
        <v>472</v>
      </c>
      <c r="D17353" t="s">
        <v>22</v>
      </c>
      <c r="E17353" t="s">
        <v>778</v>
      </c>
      <c r="F17353" t="s">
        <v>778</v>
      </c>
      <c r="G17353" t="s">
        <v>588</v>
      </c>
      <c r="H17353" t="s">
        <v>112</v>
      </c>
      <c r="I17353">
        <v>2</v>
      </c>
      <c r="J17353">
        <v>1</v>
      </c>
      <c r="K17353">
        <v>9803</v>
      </c>
      <c r="L17353" t="s">
        <v>471</v>
      </c>
      <c r="M17353" s="2">
        <f>+Table3[[#This Row],[CHW]]/Table3[[#This Row],[Count of Airbill Number]]</f>
        <v>2</v>
      </c>
    </row>
    <row r="17354" spans="2:13">
      <c r="B17354" t="s">
        <v>20</v>
      </c>
      <c r="C17354" t="s">
        <v>472</v>
      </c>
      <c r="D17354" t="s">
        <v>22</v>
      </c>
      <c r="E17354" t="s">
        <v>776</v>
      </c>
      <c r="F17354" t="s">
        <v>778</v>
      </c>
      <c r="G17354" t="s">
        <v>312</v>
      </c>
      <c r="H17354" t="s">
        <v>113</v>
      </c>
      <c r="I17354">
        <v>2</v>
      </c>
      <c r="J17354">
        <v>2</v>
      </c>
      <c r="K17354">
        <v>9804</v>
      </c>
      <c r="L17354" t="s">
        <v>471</v>
      </c>
      <c r="M17354" s="2">
        <f>+Table3[[#This Row],[CHW]]/Table3[[#This Row],[Count of Airbill Number]]</f>
        <v>1</v>
      </c>
    </row>
    <row r="17355" spans="2:13">
      <c r="B17355" t="s">
        <v>20</v>
      </c>
      <c r="C17355" t="s">
        <v>21</v>
      </c>
      <c r="D17355" t="s">
        <v>22</v>
      </c>
      <c r="E17355" t="s">
        <v>776</v>
      </c>
      <c r="F17355" t="s">
        <v>776</v>
      </c>
      <c r="G17355" t="s">
        <v>23</v>
      </c>
      <c r="H17355" t="s">
        <v>39</v>
      </c>
      <c r="I17355">
        <v>1.95</v>
      </c>
      <c r="J17355">
        <v>1</v>
      </c>
      <c r="K17355">
        <v>9805</v>
      </c>
      <c r="L17355" t="s">
        <v>471</v>
      </c>
      <c r="M17355" s="2">
        <f>+Table3[[#This Row],[CHW]]/Table3[[#This Row],[Count of Airbill Number]]</f>
        <v>1.95</v>
      </c>
    </row>
    <row r="17356" spans="2:13">
      <c r="B17356" t="s">
        <v>20</v>
      </c>
      <c r="C17356" t="s">
        <v>21</v>
      </c>
      <c r="D17356" t="s">
        <v>22</v>
      </c>
      <c r="E17356" t="s">
        <v>776</v>
      </c>
      <c r="F17356" t="s">
        <v>778</v>
      </c>
      <c r="G17356" t="s">
        <v>32</v>
      </c>
      <c r="H17356" t="s">
        <v>528</v>
      </c>
      <c r="I17356">
        <v>1.94</v>
      </c>
      <c r="J17356">
        <v>7</v>
      </c>
      <c r="K17356">
        <v>9806</v>
      </c>
      <c r="L17356" t="s">
        <v>471</v>
      </c>
      <c r="M17356" s="2">
        <f>+Table3[[#This Row],[CHW]]/Table3[[#This Row],[Count of Airbill Number]]</f>
        <v>0.27714285714285714</v>
      </c>
    </row>
    <row r="17357" spans="2:13">
      <c r="B17357" t="s">
        <v>20</v>
      </c>
      <c r="C17357" t="s">
        <v>21</v>
      </c>
      <c r="D17357" t="s">
        <v>22</v>
      </c>
      <c r="E17357" t="s">
        <v>778</v>
      </c>
      <c r="F17357" t="s">
        <v>778</v>
      </c>
      <c r="G17357" t="s">
        <v>171</v>
      </c>
      <c r="H17357" t="s">
        <v>124</v>
      </c>
      <c r="I17357">
        <v>1.9</v>
      </c>
      <c r="J17357">
        <v>1</v>
      </c>
      <c r="K17357">
        <v>9807</v>
      </c>
      <c r="L17357" t="s">
        <v>471</v>
      </c>
      <c r="M17357" s="2">
        <f>+Table3[[#This Row],[CHW]]/Table3[[#This Row],[Count of Airbill Number]]</f>
        <v>1.9</v>
      </c>
    </row>
    <row r="17358" spans="2:13">
      <c r="B17358" t="s">
        <v>20</v>
      </c>
      <c r="C17358" t="s">
        <v>21</v>
      </c>
      <c r="D17358" t="s">
        <v>22</v>
      </c>
      <c r="E17358" t="s">
        <v>778</v>
      </c>
      <c r="F17358" t="s">
        <v>776</v>
      </c>
      <c r="G17358" t="s">
        <v>124</v>
      </c>
      <c r="H17358" t="s">
        <v>32</v>
      </c>
      <c r="I17358">
        <v>1.9</v>
      </c>
      <c r="J17358">
        <v>2</v>
      </c>
      <c r="K17358">
        <v>9808</v>
      </c>
      <c r="L17358" t="s">
        <v>471</v>
      </c>
      <c r="M17358" s="2">
        <f>+Table3[[#This Row],[CHW]]/Table3[[#This Row],[Count of Airbill Number]]</f>
        <v>0.95</v>
      </c>
    </row>
    <row r="17359" spans="2:13">
      <c r="B17359" t="s">
        <v>35</v>
      </c>
      <c r="C17359" t="s">
        <v>21</v>
      </c>
      <c r="D17359" t="s">
        <v>36</v>
      </c>
      <c r="E17359" t="s">
        <v>778</v>
      </c>
      <c r="F17359" t="s">
        <v>776</v>
      </c>
      <c r="G17359" t="s">
        <v>86</v>
      </c>
      <c r="H17359" t="s">
        <v>66</v>
      </c>
      <c r="I17359">
        <v>1.8</v>
      </c>
      <c r="J17359">
        <v>1</v>
      </c>
      <c r="K17359">
        <v>9809</v>
      </c>
      <c r="L17359" t="s">
        <v>471</v>
      </c>
      <c r="M17359" s="2">
        <f>+Table3[[#This Row],[CHW]]/Table3[[#This Row],[Count of Airbill Number]]</f>
        <v>1.8</v>
      </c>
    </row>
    <row r="17360" spans="2:13">
      <c r="B17360" t="s">
        <v>20</v>
      </c>
      <c r="C17360" t="s">
        <v>21</v>
      </c>
      <c r="D17360" t="s">
        <v>22</v>
      </c>
      <c r="E17360" t="s">
        <v>776</v>
      </c>
      <c r="F17360" t="s">
        <v>776</v>
      </c>
      <c r="G17360" t="s">
        <v>32</v>
      </c>
      <c r="H17360" t="s">
        <v>318</v>
      </c>
      <c r="I17360">
        <v>1.8</v>
      </c>
      <c r="J17360">
        <v>2</v>
      </c>
      <c r="K17360">
        <v>9810</v>
      </c>
      <c r="L17360" t="s">
        <v>471</v>
      </c>
      <c r="M17360" s="2">
        <f>+Table3[[#This Row],[CHW]]/Table3[[#This Row],[Count of Airbill Number]]</f>
        <v>0.9</v>
      </c>
    </row>
    <row r="17361" spans="2:13">
      <c r="B17361" t="s">
        <v>20</v>
      </c>
      <c r="C17361" t="s">
        <v>21</v>
      </c>
      <c r="D17361" t="s">
        <v>22</v>
      </c>
      <c r="E17361" t="s">
        <v>776</v>
      </c>
      <c r="F17361" t="s">
        <v>777</v>
      </c>
      <c r="G17361" t="s">
        <v>39</v>
      </c>
      <c r="H17361" t="s">
        <v>181</v>
      </c>
      <c r="I17361">
        <v>1.76</v>
      </c>
      <c r="J17361">
        <v>1</v>
      </c>
      <c r="K17361">
        <v>9811</v>
      </c>
      <c r="L17361" t="s">
        <v>471</v>
      </c>
      <c r="M17361" s="2">
        <f>+Table3[[#This Row],[CHW]]/Table3[[#This Row],[Count of Airbill Number]]</f>
        <v>1.76</v>
      </c>
    </row>
    <row r="17362" spans="2:13">
      <c r="B17362" t="s">
        <v>20</v>
      </c>
      <c r="C17362" t="s">
        <v>21</v>
      </c>
      <c r="D17362" t="s">
        <v>22</v>
      </c>
      <c r="E17362" t="s">
        <v>778</v>
      </c>
      <c r="F17362" t="s">
        <v>777</v>
      </c>
      <c r="G17362" t="s">
        <v>86</v>
      </c>
      <c r="H17362" t="s">
        <v>205</v>
      </c>
      <c r="I17362">
        <v>1.72</v>
      </c>
      <c r="J17362">
        <v>3</v>
      </c>
      <c r="K17362">
        <v>9812</v>
      </c>
      <c r="L17362" t="s">
        <v>471</v>
      </c>
      <c r="M17362" s="2">
        <f>+Table3[[#This Row],[CHW]]/Table3[[#This Row],[Count of Airbill Number]]</f>
        <v>0.57333333333333336</v>
      </c>
    </row>
    <row r="17363" spans="2:13">
      <c r="B17363" t="s">
        <v>35</v>
      </c>
      <c r="C17363" t="s">
        <v>21</v>
      </c>
      <c r="D17363" t="s">
        <v>36</v>
      </c>
      <c r="E17363" t="s">
        <v>777</v>
      </c>
      <c r="F17363" t="s">
        <v>777</v>
      </c>
      <c r="G17363" t="s">
        <v>44</v>
      </c>
      <c r="H17363" t="s">
        <v>511</v>
      </c>
      <c r="I17363">
        <v>1.7</v>
      </c>
      <c r="J17363">
        <v>2</v>
      </c>
      <c r="K17363">
        <v>9813</v>
      </c>
      <c r="L17363" t="s">
        <v>471</v>
      </c>
      <c r="M17363" s="2">
        <f>+Table3[[#This Row],[CHW]]/Table3[[#This Row],[Count of Airbill Number]]</f>
        <v>0.85</v>
      </c>
    </row>
    <row r="17364" spans="2:13">
      <c r="B17364" t="s">
        <v>20</v>
      </c>
      <c r="C17364" t="s">
        <v>21</v>
      </c>
      <c r="D17364" t="s">
        <v>22</v>
      </c>
      <c r="E17364" t="s">
        <v>776</v>
      </c>
      <c r="F17364" t="s">
        <v>778</v>
      </c>
      <c r="G17364" t="s">
        <v>37</v>
      </c>
      <c r="H17364" t="s">
        <v>528</v>
      </c>
      <c r="I17364">
        <v>1.6600000000000001</v>
      </c>
      <c r="J17364">
        <v>2</v>
      </c>
      <c r="K17364">
        <v>9814</v>
      </c>
      <c r="L17364" t="s">
        <v>471</v>
      </c>
      <c r="M17364" s="2">
        <f>+Table3[[#This Row],[CHW]]/Table3[[#This Row],[Count of Airbill Number]]</f>
        <v>0.83000000000000007</v>
      </c>
    </row>
    <row r="17365" spans="2:13">
      <c r="B17365" t="s">
        <v>35</v>
      </c>
      <c r="C17365" t="s">
        <v>21</v>
      </c>
      <c r="D17365" t="s">
        <v>36</v>
      </c>
      <c r="E17365" t="s">
        <v>776</v>
      </c>
      <c r="F17365" t="s">
        <v>776</v>
      </c>
      <c r="G17365" t="s">
        <v>37</v>
      </c>
      <c r="H17365" t="s">
        <v>89</v>
      </c>
      <c r="I17365">
        <v>1.5</v>
      </c>
      <c r="J17365">
        <v>1</v>
      </c>
      <c r="K17365">
        <v>9815</v>
      </c>
      <c r="L17365" t="s">
        <v>471</v>
      </c>
      <c r="M17365" s="2">
        <f>+Table3[[#This Row],[CHW]]/Table3[[#This Row],[Count of Airbill Number]]</f>
        <v>1.5</v>
      </c>
    </row>
    <row r="17366" spans="2:13">
      <c r="B17366" t="s">
        <v>35</v>
      </c>
      <c r="C17366" t="s">
        <v>472</v>
      </c>
      <c r="D17366" t="s">
        <v>36</v>
      </c>
      <c r="E17366" t="s">
        <v>776</v>
      </c>
      <c r="F17366" t="s">
        <v>776</v>
      </c>
      <c r="G17366" t="s">
        <v>72</v>
      </c>
      <c r="H17366" t="s">
        <v>170</v>
      </c>
      <c r="I17366">
        <v>1.5</v>
      </c>
      <c r="J17366">
        <v>1</v>
      </c>
      <c r="K17366">
        <v>9816</v>
      </c>
      <c r="L17366" t="s">
        <v>471</v>
      </c>
      <c r="M17366" s="2">
        <f>+Table3[[#This Row],[CHW]]/Table3[[#This Row],[Count of Airbill Number]]</f>
        <v>1.5</v>
      </c>
    </row>
    <row r="17367" spans="2:13">
      <c r="B17367" t="s">
        <v>35</v>
      </c>
      <c r="C17367" t="s">
        <v>472</v>
      </c>
      <c r="D17367" t="s">
        <v>36</v>
      </c>
      <c r="E17367" t="s">
        <v>778</v>
      </c>
      <c r="F17367" t="s">
        <v>778</v>
      </c>
      <c r="G17367" t="s">
        <v>267</v>
      </c>
      <c r="H17367" t="s">
        <v>546</v>
      </c>
      <c r="I17367">
        <v>1.5</v>
      </c>
      <c r="J17367">
        <v>1</v>
      </c>
      <c r="K17367">
        <v>9817</v>
      </c>
      <c r="L17367" t="s">
        <v>471</v>
      </c>
      <c r="M17367" s="2">
        <f>+Table3[[#This Row],[CHW]]/Table3[[#This Row],[Count of Airbill Number]]</f>
        <v>1.5</v>
      </c>
    </row>
    <row r="17368" spans="2:13">
      <c r="B17368" t="s">
        <v>20</v>
      </c>
      <c r="C17368" t="s">
        <v>21</v>
      </c>
      <c r="D17368" t="s">
        <v>22</v>
      </c>
      <c r="E17368" t="s">
        <v>776</v>
      </c>
      <c r="F17368" t="s">
        <v>776</v>
      </c>
      <c r="G17368" t="s">
        <v>31</v>
      </c>
      <c r="H17368" t="s">
        <v>544</v>
      </c>
      <c r="I17368">
        <v>1.5</v>
      </c>
      <c r="J17368">
        <v>1</v>
      </c>
      <c r="K17368">
        <v>9818</v>
      </c>
      <c r="L17368" t="s">
        <v>471</v>
      </c>
      <c r="M17368" s="2">
        <f>+Table3[[#This Row],[CHW]]/Table3[[#This Row],[Count of Airbill Number]]</f>
        <v>1.5</v>
      </c>
    </row>
    <row r="17369" spans="2:13">
      <c r="B17369" t="s">
        <v>20</v>
      </c>
      <c r="C17369" t="s">
        <v>21</v>
      </c>
      <c r="D17369" t="s">
        <v>22</v>
      </c>
      <c r="E17369" t="s">
        <v>776</v>
      </c>
      <c r="F17369" t="s">
        <v>776</v>
      </c>
      <c r="G17369" t="s">
        <v>57</v>
      </c>
      <c r="H17369" t="s">
        <v>85</v>
      </c>
      <c r="I17369">
        <v>1.5</v>
      </c>
      <c r="J17369">
        <v>1</v>
      </c>
      <c r="K17369">
        <v>9819</v>
      </c>
      <c r="L17369" t="s">
        <v>471</v>
      </c>
      <c r="M17369" s="2">
        <f>+Table3[[#This Row],[CHW]]/Table3[[#This Row],[Count of Airbill Number]]</f>
        <v>1.5</v>
      </c>
    </row>
    <row r="17370" spans="2:13">
      <c r="B17370" t="s">
        <v>20</v>
      </c>
      <c r="C17370" t="s">
        <v>21</v>
      </c>
      <c r="D17370" t="s">
        <v>22</v>
      </c>
      <c r="E17370" t="s">
        <v>776</v>
      </c>
      <c r="F17370" t="s">
        <v>776</v>
      </c>
      <c r="G17370" t="s">
        <v>100</v>
      </c>
      <c r="H17370" t="s">
        <v>119</v>
      </c>
      <c r="I17370">
        <v>1.5</v>
      </c>
      <c r="J17370">
        <v>1</v>
      </c>
      <c r="K17370">
        <v>9820</v>
      </c>
      <c r="L17370" t="s">
        <v>471</v>
      </c>
      <c r="M17370" s="2">
        <f>+Table3[[#This Row],[CHW]]/Table3[[#This Row],[Count of Airbill Number]]</f>
        <v>1.5</v>
      </c>
    </row>
    <row r="17371" spans="2:13">
      <c r="B17371" t="s">
        <v>20</v>
      </c>
      <c r="C17371" t="s">
        <v>21</v>
      </c>
      <c r="D17371" t="s">
        <v>22</v>
      </c>
      <c r="E17371" t="s">
        <v>776</v>
      </c>
      <c r="F17371" t="s">
        <v>778</v>
      </c>
      <c r="G17371" t="s">
        <v>85</v>
      </c>
      <c r="H17371" t="s">
        <v>194</v>
      </c>
      <c r="I17371">
        <v>1.5</v>
      </c>
      <c r="J17371">
        <v>1</v>
      </c>
      <c r="K17371">
        <v>9821</v>
      </c>
      <c r="L17371" t="s">
        <v>471</v>
      </c>
      <c r="M17371" s="2">
        <f>+Table3[[#This Row],[CHW]]/Table3[[#This Row],[Count of Airbill Number]]</f>
        <v>1.5</v>
      </c>
    </row>
    <row r="17372" spans="2:13">
      <c r="B17372" t="s">
        <v>20</v>
      </c>
      <c r="C17372" t="s">
        <v>21</v>
      </c>
      <c r="D17372" t="s">
        <v>22</v>
      </c>
      <c r="E17372" t="s">
        <v>777</v>
      </c>
      <c r="F17372" t="s">
        <v>778</v>
      </c>
      <c r="G17372" t="s">
        <v>181</v>
      </c>
      <c r="H17372" t="s">
        <v>171</v>
      </c>
      <c r="I17372">
        <v>1.5</v>
      </c>
      <c r="J17372">
        <v>1</v>
      </c>
      <c r="K17372">
        <v>9822</v>
      </c>
      <c r="L17372" t="s">
        <v>471</v>
      </c>
      <c r="M17372" s="2">
        <f>+Table3[[#This Row],[CHW]]/Table3[[#This Row],[Count of Airbill Number]]</f>
        <v>1.5</v>
      </c>
    </row>
    <row r="17373" spans="2:13">
      <c r="B17373" t="s">
        <v>20</v>
      </c>
      <c r="C17373" t="s">
        <v>21</v>
      </c>
      <c r="D17373" t="s">
        <v>22</v>
      </c>
      <c r="E17373" t="s">
        <v>777</v>
      </c>
      <c r="F17373" t="s">
        <v>777</v>
      </c>
      <c r="G17373" t="s">
        <v>106</v>
      </c>
      <c r="H17373" t="s">
        <v>573</v>
      </c>
      <c r="I17373">
        <v>1.5</v>
      </c>
      <c r="J17373">
        <v>1</v>
      </c>
      <c r="K17373">
        <v>9823</v>
      </c>
      <c r="L17373" t="s">
        <v>471</v>
      </c>
      <c r="M17373" s="2">
        <f>+Table3[[#This Row],[CHW]]/Table3[[#This Row],[Count of Airbill Number]]</f>
        <v>1.5</v>
      </c>
    </row>
    <row r="17374" spans="2:13">
      <c r="B17374" t="s">
        <v>20</v>
      </c>
      <c r="C17374" t="s">
        <v>21</v>
      </c>
      <c r="D17374" t="s">
        <v>22</v>
      </c>
      <c r="E17374" t="s">
        <v>776</v>
      </c>
      <c r="F17374" t="s">
        <v>776</v>
      </c>
      <c r="G17374" t="s">
        <v>103</v>
      </c>
      <c r="H17374" t="s">
        <v>152</v>
      </c>
      <c r="I17374">
        <v>1.45</v>
      </c>
      <c r="J17374">
        <v>2</v>
      </c>
      <c r="K17374">
        <v>9824</v>
      </c>
      <c r="L17374" t="s">
        <v>471</v>
      </c>
      <c r="M17374" s="2">
        <f>+Table3[[#This Row],[CHW]]/Table3[[#This Row],[Count of Airbill Number]]</f>
        <v>0.72499999999999998</v>
      </c>
    </row>
    <row r="17375" spans="2:13">
      <c r="B17375" t="s">
        <v>20</v>
      </c>
      <c r="C17375" t="s">
        <v>21</v>
      </c>
      <c r="D17375" t="s">
        <v>22</v>
      </c>
      <c r="E17375" t="s">
        <v>776</v>
      </c>
      <c r="F17375" t="s">
        <v>776</v>
      </c>
      <c r="G17375" t="s">
        <v>85</v>
      </c>
      <c r="H17375" t="s">
        <v>45</v>
      </c>
      <c r="I17375">
        <v>1.45</v>
      </c>
      <c r="J17375">
        <v>2</v>
      </c>
      <c r="K17375">
        <v>9825</v>
      </c>
      <c r="L17375" t="s">
        <v>471</v>
      </c>
      <c r="M17375" s="2">
        <f>+Table3[[#This Row],[CHW]]/Table3[[#This Row],[Count of Airbill Number]]</f>
        <v>0.72499999999999998</v>
      </c>
    </row>
    <row r="17376" spans="2:13">
      <c r="B17376" t="s">
        <v>20</v>
      </c>
      <c r="C17376" t="s">
        <v>21</v>
      </c>
      <c r="D17376" t="s">
        <v>36</v>
      </c>
      <c r="E17376" t="s">
        <v>776</v>
      </c>
      <c r="F17376" t="s">
        <v>778</v>
      </c>
      <c r="G17376" t="s">
        <v>123</v>
      </c>
      <c r="H17376" t="s">
        <v>171</v>
      </c>
      <c r="I17376">
        <v>1.43</v>
      </c>
      <c r="J17376">
        <v>1</v>
      </c>
      <c r="K17376">
        <v>9826</v>
      </c>
      <c r="L17376" t="s">
        <v>471</v>
      </c>
      <c r="M17376" s="2">
        <f>+Table3[[#This Row],[CHW]]/Table3[[#This Row],[Count of Airbill Number]]</f>
        <v>1.43</v>
      </c>
    </row>
    <row r="17377" spans="2:13">
      <c r="B17377" t="s">
        <v>20</v>
      </c>
      <c r="C17377" t="s">
        <v>21</v>
      </c>
      <c r="D17377" t="s">
        <v>22</v>
      </c>
      <c r="E17377" t="s">
        <v>776</v>
      </c>
      <c r="F17377" t="s">
        <v>776</v>
      </c>
      <c r="G17377" t="s">
        <v>88</v>
      </c>
      <c r="H17377" t="s">
        <v>37</v>
      </c>
      <c r="I17377">
        <v>1.42</v>
      </c>
      <c r="J17377">
        <v>1</v>
      </c>
      <c r="K17377">
        <v>9827</v>
      </c>
      <c r="L17377" t="s">
        <v>471</v>
      </c>
      <c r="M17377" s="2">
        <f>+Table3[[#This Row],[CHW]]/Table3[[#This Row],[Count of Airbill Number]]</f>
        <v>1.42</v>
      </c>
    </row>
    <row r="17378" spans="2:13">
      <c r="B17378" t="s">
        <v>20</v>
      </c>
      <c r="C17378" t="s">
        <v>21</v>
      </c>
      <c r="D17378" t="s">
        <v>22</v>
      </c>
      <c r="E17378" t="s">
        <v>778</v>
      </c>
      <c r="F17378" t="s">
        <v>778</v>
      </c>
      <c r="G17378" t="s">
        <v>521</v>
      </c>
      <c r="H17378" t="s">
        <v>375</v>
      </c>
      <c r="I17378">
        <v>1.4</v>
      </c>
      <c r="J17378">
        <v>1</v>
      </c>
      <c r="K17378">
        <v>9828</v>
      </c>
      <c r="L17378" t="s">
        <v>471</v>
      </c>
      <c r="M17378" s="2">
        <f>+Table3[[#This Row],[CHW]]/Table3[[#This Row],[Count of Airbill Number]]</f>
        <v>1.4</v>
      </c>
    </row>
    <row r="17379" spans="2:13">
      <c r="B17379" t="s">
        <v>20</v>
      </c>
      <c r="C17379" t="s">
        <v>21</v>
      </c>
      <c r="D17379" t="s">
        <v>22</v>
      </c>
      <c r="E17379" t="s">
        <v>776</v>
      </c>
      <c r="F17379" t="s">
        <v>778</v>
      </c>
      <c r="G17379" t="s">
        <v>85</v>
      </c>
      <c r="H17379" t="s">
        <v>261</v>
      </c>
      <c r="I17379">
        <v>1.4</v>
      </c>
      <c r="J17379">
        <v>1</v>
      </c>
      <c r="K17379">
        <v>9829</v>
      </c>
      <c r="L17379" t="s">
        <v>471</v>
      </c>
      <c r="M17379" s="2">
        <f>+Table3[[#This Row],[CHW]]/Table3[[#This Row],[Count of Airbill Number]]</f>
        <v>1.4</v>
      </c>
    </row>
    <row r="17380" spans="2:13">
      <c r="B17380" t="s">
        <v>20</v>
      </c>
      <c r="C17380" t="s">
        <v>21</v>
      </c>
      <c r="D17380" t="s">
        <v>22</v>
      </c>
      <c r="E17380" t="s">
        <v>778</v>
      </c>
      <c r="F17380" t="s">
        <v>778</v>
      </c>
      <c r="G17380" t="s">
        <v>124</v>
      </c>
      <c r="H17380" t="s">
        <v>283</v>
      </c>
      <c r="I17380">
        <v>1.4</v>
      </c>
      <c r="J17380">
        <v>1</v>
      </c>
      <c r="K17380">
        <v>9830</v>
      </c>
      <c r="L17380" t="s">
        <v>471</v>
      </c>
      <c r="M17380" s="2">
        <f>+Table3[[#This Row],[CHW]]/Table3[[#This Row],[Count of Airbill Number]]</f>
        <v>1.4</v>
      </c>
    </row>
    <row r="17381" spans="2:13">
      <c r="B17381" t="s">
        <v>20</v>
      </c>
      <c r="C17381" t="s">
        <v>21</v>
      </c>
      <c r="D17381" t="s">
        <v>22</v>
      </c>
      <c r="E17381" t="s">
        <v>776</v>
      </c>
      <c r="F17381" t="s">
        <v>777</v>
      </c>
      <c r="G17381" t="s">
        <v>32</v>
      </c>
      <c r="H17381" t="s">
        <v>274</v>
      </c>
      <c r="I17381">
        <v>1.36</v>
      </c>
      <c r="J17381">
        <v>1</v>
      </c>
      <c r="K17381">
        <v>9831</v>
      </c>
      <c r="L17381" t="s">
        <v>471</v>
      </c>
      <c r="M17381" s="2">
        <f>+Table3[[#This Row],[CHW]]/Table3[[#This Row],[Count of Airbill Number]]</f>
        <v>1.36</v>
      </c>
    </row>
    <row r="17382" spans="2:13">
      <c r="B17382" t="s">
        <v>20</v>
      </c>
      <c r="C17382" t="s">
        <v>21</v>
      </c>
      <c r="D17382" t="s">
        <v>22</v>
      </c>
      <c r="E17382" t="s">
        <v>776</v>
      </c>
      <c r="F17382" t="s">
        <v>778</v>
      </c>
      <c r="G17382" t="s">
        <v>85</v>
      </c>
      <c r="H17382" t="s">
        <v>494</v>
      </c>
      <c r="I17382">
        <v>1.34</v>
      </c>
      <c r="J17382">
        <v>1</v>
      </c>
      <c r="K17382">
        <v>9832</v>
      </c>
      <c r="L17382" t="s">
        <v>471</v>
      </c>
      <c r="M17382" s="2">
        <f>+Table3[[#This Row],[CHW]]/Table3[[#This Row],[Count of Airbill Number]]</f>
        <v>1.34</v>
      </c>
    </row>
    <row r="17383" spans="2:13">
      <c r="B17383" t="s">
        <v>20</v>
      </c>
      <c r="C17383" t="s">
        <v>21</v>
      </c>
      <c r="D17383" t="s">
        <v>22</v>
      </c>
      <c r="E17383" t="s">
        <v>778</v>
      </c>
      <c r="F17383" t="s">
        <v>777</v>
      </c>
      <c r="G17383" t="s">
        <v>250</v>
      </c>
      <c r="H17383" t="s">
        <v>55</v>
      </c>
      <c r="I17383">
        <v>1.2000000000000002</v>
      </c>
      <c r="J17383">
        <v>3</v>
      </c>
      <c r="K17383">
        <v>9833</v>
      </c>
      <c r="L17383" t="s">
        <v>471</v>
      </c>
      <c r="M17383" s="2">
        <f>+Table3[[#This Row],[CHW]]/Table3[[#This Row],[Count of Airbill Number]]</f>
        <v>0.40000000000000008</v>
      </c>
    </row>
    <row r="17384" spans="2:13">
      <c r="B17384" t="s">
        <v>20</v>
      </c>
      <c r="C17384" t="s">
        <v>21</v>
      </c>
      <c r="D17384" t="s">
        <v>22</v>
      </c>
      <c r="E17384" t="s">
        <v>778</v>
      </c>
      <c r="F17384" t="s">
        <v>778</v>
      </c>
      <c r="G17384" t="s">
        <v>113</v>
      </c>
      <c r="H17384" t="s">
        <v>310</v>
      </c>
      <c r="I17384">
        <v>1.2</v>
      </c>
      <c r="J17384">
        <v>1</v>
      </c>
      <c r="K17384">
        <v>9834</v>
      </c>
      <c r="L17384" t="s">
        <v>471</v>
      </c>
      <c r="M17384" s="2">
        <f>+Table3[[#This Row],[CHW]]/Table3[[#This Row],[Count of Airbill Number]]</f>
        <v>1.2</v>
      </c>
    </row>
    <row r="17385" spans="2:13">
      <c r="B17385" t="s">
        <v>20</v>
      </c>
      <c r="C17385" t="s">
        <v>21</v>
      </c>
      <c r="D17385" t="s">
        <v>22</v>
      </c>
      <c r="E17385" t="s">
        <v>776</v>
      </c>
      <c r="F17385" t="s">
        <v>778</v>
      </c>
      <c r="G17385" t="s">
        <v>24</v>
      </c>
      <c r="H17385" t="s">
        <v>86</v>
      </c>
      <c r="I17385">
        <v>1.2</v>
      </c>
      <c r="J17385">
        <v>1</v>
      </c>
      <c r="K17385">
        <v>9835</v>
      </c>
      <c r="L17385" t="s">
        <v>471</v>
      </c>
      <c r="M17385" s="2">
        <f>+Table3[[#This Row],[CHW]]/Table3[[#This Row],[Count of Airbill Number]]</f>
        <v>1.2</v>
      </c>
    </row>
    <row r="17386" spans="2:13">
      <c r="B17386" t="s">
        <v>20</v>
      </c>
      <c r="C17386" t="s">
        <v>21</v>
      </c>
      <c r="D17386" t="s">
        <v>22</v>
      </c>
      <c r="E17386" t="s">
        <v>776</v>
      </c>
      <c r="F17386" t="s">
        <v>776</v>
      </c>
      <c r="G17386" t="s">
        <v>37</v>
      </c>
      <c r="H17386" t="s">
        <v>137</v>
      </c>
      <c r="I17386">
        <v>1.2</v>
      </c>
      <c r="J17386">
        <v>1</v>
      </c>
      <c r="K17386">
        <v>9836</v>
      </c>
      <c r="L17386" t="s">
        <v>471</v>
      </c>
      <c r="M17386" s="2">
        <f>+Table3[[#This Row],[CHW]]/Table3[[#This Row],[Count of Airbill Number]]</f>
        <v>1.2</v>
      </c>
    </row>
    <row r="17387" spans="2:13">
      <c r="B17387" t="s">
        <v>20</v>
      </c>
      <c r="C17387" t="s">
        <v>21</v>
      </c>
      <c r="D17387" t="s">
        <v>22</v>
      </c>
      <c r="E17387" t="s">
        <v>776</v>
      </c>
      <c r="F17387" t="s">
        <v>776</v>
      </c>
      <c r="G17387" t="s">
        <v>72</v>
      </c>
      <c r="H17387" t="s">
        <v>85</v>
      </c>
      <c r="I17387">
        <v>1.2</v>
      </c>
      <c r="J17387">
        <v>2</v>
      </c>
      <c r="K17387">
        <v>9837</v>
      </c>
      <c r="L17387" t="s">
        <v>471</v>
      </c>
      <c r="M17387" s="2">
        <f>+Table3[[#This Row],[CHW]]/Table3[[#This Row],[Count of Airbill Number]]</f>
        <v>0.6</v>
      </c>
    </row>
    <row r="17388" spans="2:13">
      <c r="B17388" t="s">
        <v>20</v>
      </c>
      <c r="C17388" t="s">
        <v>21</v>
      </c>
      <c r="D17388" t="s">
        <v>22</v>
      </c>
      <c r="E17388" t="s">
        <v>778</v>
      </c>
      <c r="F17388" t="s">
        <v>776</v>
      </c>
      <c r="G17388" t="s">
        <v>124</v>
      </c>
      <c r="H17388" t="s">
        <v>85</v>
      </c>
      <c r="I17388">
        <v>1.2</v>
      </c>
      <c r="J17388">
        <v>1</v>
      </c>
      <c r="K17388">
        <v>9838</v>
      </c>
      <c r="L17388" t="s">
        <v>471</v>
      </c>
      <c r="M17388" s="2">
        <f>+Table3[[#This Row],[CHW]]/Table3[[#This Row],[Count of Airbill Number]]</f>
        <v>1.2</v>
      </c>
    </row>
    <row r="17389" spans="2:13">
      <c r="B17389" t="s">
        <v>20</v>
      </c>
      <c r="C17389" t="s">
        <v>21</v>
      </c>
      <c r="D17389" t="s">
        <v>22</v>
      </c>
      <c r="E17389" t="s">
        <v>778</v>
      </c>
      <c r="F17389" t="s">
        <v>778</v>
      </c>
      <c r="G17389" t="s">
        <v>171</v>
      </c>
      <c r="H17389" t="s">
        <v>333</v>
      </c>
      <c r="I17389">
        <v>1.18</v>
      </c>
      <c r="J17389">
        <v>1</v>
      </c>
      <c r="K17389">
        <v>9839</v>
      </c>
      <c r="L17389" t="s">
        <v>471</v>
      </c>
      <c r="M17389" s="2">
        <f>+Table3[[#This Row],[CHW]]/Table3[[#This Row],[Count of Airbill Number]]</f>
        <v>1.18</v>
      </c>
    </row>
    <row r="17390" spans="2:13">
      <c r="B17390" t="s">
        <v>20</v>
      </c>
      <c r="C17390" t="s">
        <v>21</v>
      </c>
      <c r="D17390" t="s">
        <v>22</v>
      </c>
      <c r="E17390" t="s">
        <v>776</v>
      </c>
      <c r="F17390" t="s">
        <v>777</v>
      </c>
      <c r="G17390" t="s">
        <v>66</v>
      </c>
      <c r="H17390" t="s">
        <v>55</v>
      </c>
      <c r="I17390">
        <v>1.1000000000000001</v>
      </c>
      <c r="J17390">
        <v>1</v>
      </c>
      <c r="K17390">
        <v>9840</v>
      </c>
      <c r="L17390" t="s">
        <v>471</v>
      </c>
      <c r="M17390" s="2">
        <f>+Table3[[#This Row],[CHW]]/Table3[[#This Row],[Count of Airbill Number]]</f>
        <v>1.1000000000000001</v>
      </c>
    </row>
    <row r="17391" spans="2:13">
      <c r="B17391" t="s">
        <v>20</v>
      </c>
      <c r="C17391" t="s">
        <v>21</v>
      </c>
      <c r="D17391" t="s">
        <v>22</v>
      </c>
      <c r="E17391" t="s">
        <v>778</v>
      </c>
      <c r="F17391" t="s">
        <v>778</v>
      </c>
      <c r="G17391" t="s">
        <v>124</v>
      </c>
      <c r="H17391" t="s">
        <v>657</v>
      </c>
      <c r="I17391">
        <v>1.1000000000000001</v>
      </c>
      <c r="J17391">
        <v>1</v>
      </c>
      <c r="K17391">
        <v>9841</v>
      </c>
      <c r="L17391" t="s">
        <v>471</v>
      </c>
      <c r="M17391" s="2">
        <f>+Table3[[#This Row],[CHW]]/Table3[[#This Row],[Count of Airbill Number]]</f>
        <v>1.1000000000000001</v>
      </c>
    </row>
    <row r="17392" spans="2:13">
      <c r="B17392" t="s">
        <v>20</v>
      </c>
      <c r="C17392" t="s">
        <v>472</v>
      </c>
      <c r="D17392" t="s">
        <v>22</v>
      </c>
      <c r="E17392" t="s">
        <v>778</v>
      </c>
      <c r="F17392" t="s">
        <v>778</v>
      </c>
      <c r="G17392" t="s">
        <v>113</v>
      </c>
      <c r="H17392" t="s">
        <v>310</v>
      </c>
      <c r="I17392">
        <v>1.1000000000000001</v>
      </c>
      <c r="J17392">
        <v>1</v>
      </c>
      <c r="K17392">
        <v>9842</v>
      </c>
      <c r="L17392" t="s">
        <v>471</v>
      </c>
      <c r="M17392" s="2">
        <f>+Table3[[#This Row],[CHW]]/Table3[[#This Row],[Count of Airbill Number]]</f>
        <v>1.1000000000000001</v>
      </c>
    </row>
    <row r="17393" spans="2:13">
      <c r="B17393" t="s">
        <v>20</v>
      </c>
      <c r="C17393" t="s">
        <v>472</v>
      </c>
      <c r="D17393" t="s">
        <v>22</v>
      </c>
      <c r="E17393" t="s">
        <v>776</v>
      </c>
      <c r="F17393" t="s">
        <v>776</v>
      </c>
      <c r="G17393" t="s">
        <v>123</v>
      </c>
      <c r="H17393" t="s">
        <v>175</v>
      </c>
      <c r="I17393">
        <v>1.08</v>
      </c>
      <c r="J17393">
        <v>2</v>
      </c>
      <c r="K17393">
        <v>9843</v>
      </c>
      <c r="L17393" t="s">
        <v>471</v>
      </c>
      <c r="M17393" s="2">
        <f>+Table3[[#This Row],[CHW]]/Table3[[#This Row],[Count of Airbill Number]]</f>
        <v>0.54</v>
      </c>
    </row>
    <row r="17394" spans="2:13">
      <c r="B17394" t="s">
        <v>35</v>
      </c>
      <c r="C17394" t="s">
        <v>21</v>
      </c>
      <c r="D17394" t="s">
        <v>36</v>
      </c>
      <c r="E17394" t="s">
        <v>777</v>
      </c>
      <c r="F17394" t="s">
        <v>777</v>
      </c>
      <c r="G17394" t="s">
        <v>55</v>
      </c>
      <c r="H17394" t="s">
        <v>106</v>
      </c>
      <c r="I17394">
        <v>1</v>
      </c>
      <c r="J17394">
        <v>1</v>
      </c>
      <c r="K17394">
        <v>9844</v>
      </c>
      <c r="L17394" t="s">
        <v>471</v>
      </c>
      <c r="M17394" s="2">
        <f>+Table3[[#This Row],[CHW]]/Table3[[#This Row],[Count of Airbill Number]]</f>
        <v>1</v>
      </c>
    </row>
    <row r="17395" spans="2:13">
      <c r="B17395" t="s">
        <v>35</v>
      </c>
      <c r="C17395" t="s">
        <v>21</v>
      </c>
      <c r="D17395" t="s">
        <v>36</v>
      </c>
      <c r="E17395" t="s">
        <v>776</v>
      </c>
      <c r="F17395" t="s">
        <v>776</v>
      </c>
      <c r="G17395" t="s">
        <v>572</v>
      </c>
      <c r="H17395" t="s">
        <v>477</v>
      </c>
      <c r="I17395">
        <v>1</v>
      </c>
      <c r="J17395">
        <v>1</v>
      </c>
      <c r="K17395">
        <v>9845</v>
      </c>
      <c r="L17395" t="s">
        <v>471</v>
      </c>
      <c r="M17395" s="2">
        <f>+Table3[[#This Row],[CHW]]/Table3[[#This Row],[Count of Airbill Number]]</f>
        <v>1</v>
      </c>
    </row>
    <row r="17396" spans="2:13">
      <c r="B17396" t="s">
        <v>35</v>
      </c>
      <c r="C17396" t="s">
        <v>21</v>
      </c>
      <c r="D17396" t="s">
        <v>36</v>
      </c>
      <c r="E17396" t="s">
        <v>777</v>
      </c>
      <c r="F17396" t="s">
        <v>777</v>
      </c>
      <c r="G17396" t="s">
        <v>274</v>
      </c>
      <c r="H17396" t="s">
        <v>290</v>
      </c>
      <c r="I17396">
        <v>1</v>
      </c>
      <c r="J17396">
        <v>1</v>
      </c>
      <c r="K17396">
        <v>9846</v>
      </c>
      <c r="L17396" t="s">
        <v>471</v>
      </c>
      <c r="M17396" s="2">
        <f>+Table3[[#This Row],[CHW]]/Table3[[#This Row],[Count of Airbill Number]]</f>
        <v>1</v>
      </c>
    </row>
    <row r="17397" spans="2:13">
      <c r="B17397" t="s">
        <v>35</v>
      </c>
      <c r="C17397" t="s">
        <v>21</v>
      </c>
      <c r="D17397" t="s">
        <v>36</v>
      </c>
      <c r="E17397" t="s">
        <v>778</v>
      </c>
      <c r="F17397" t="s">
        <v>776</v>
      </c>
      <c r="G17397" t="s">
        <v>153</v>
      </c>
      <c r="H17397" t="s">
        <v>85</v>
      </c>
      <c r="I17397">
        <v>1</v>
      </c>
      <c r="J17397">
        <v>1</v>
      </c>
      <c r="K17397">
        <v>9847</v>
      </c>
      <c r="L17397" t="s">
        <v>471</v>
      </c>
      <c r="M17397" s="2">
        <f>+Table3[[#This Row],[CHW]]/Table3[[#This Row],[Count of Airbill Number]]</f>
        <v>1</v>
      </c>
    </row>
    <row r="17398" spans="2:13">
      <c r="B17398" t="s">
        <v>35</v>
      </c>
      <c r="C17398" t="s">
        <v>21</v>
      </c>
      <c r="D17398" t="s">
        <v>36</v>
      </c>
      <c r="E17398" t="s">
        <v>776</v>
      </c>
      <c r="F17398" t="s">
        <v>778</v>
      </c>
      <c r="G17398" t="s">
        <v>122</v>
      </c>
      <c r="H17398" t="s">
        <v>153</v>
      </c>
      <c r="I17398">
        <v>1</v>
      </c>
      <c r="J17398">
        <v>1</v>
      </c>
      <c r="K17398">
        <v>9848</v>
      </c>
      <c r="L17398" t="s">
        <v>471</v>
      </c>
      <c r="M17398" s="2">
        <f>+Table3[[#This Row],[CHW]]/Table3[[#This Row],[Count of Airbill Number]]</f>
        <v>1</v>
      </c>
    </row>
    <row r="17399" spans="2:13">
      <c r="B17399" t="s">
        <v>35</v>
      </c>
      <c r="C17399" t="s">
        <v>21</v>
      </c>
      <c r="D17399" t="s">
        <v>36</v>
      </c>
      <c r="E17399" t="s">
        <v>776</v>
      </c>
      <c r="F17399" t="s">
        <v>778</v>
      </c>
      <c r="G17399" t="s">
        <v>66</v>
      </c>
      <c r="H17399" t="s">
        <v>528</v>
      </c>
      <c r="I17399">
        <v>1</v>
      </c>
      <c r="J17399">
        <v>1</v>
      </c>
      <c r="K17399">
        <v>9849</v>
      </c>
      <c r="L17399" t="s">
        <v>471</v>
      </c>
      <c r="M17399" s="2">
        <f>+Table3[[#This Row],[CHW]]/Table3[[#This Row],[Count of Airbill Number]]</f>
        <v>1</v>
      </c>
    </row>
    <row r="17400" spans="2:13">
      <c r="B17400" t="s">
        <v>35</v>
      </c>
      <c r="C17400" t="s">
        <v>21</v>
      </c>
      <c r="D17400" t="s">
        <v>36</v>
      </c>
      <c r="E17400" t="s">
        <v>777</v>
      </c>
      <c r="F17400" t="s">
        <v>777</v>
      </c>
      <c r="G17400" t="s">
        <v>556</v>
      </c>
      <c r="H17400" t="s">
        <v>106</v>
      </c>
      <c r="I17400">
        <v>1</v>
      </c>
      <c r="J17400">
        <v>1</v>
      </c>
      <c r="K17400">
        <v>9850</v>
      </c>
      <c r="L17400" t="s">
        <v>471</v>
      </c>
      <c r="M17400" s="2">
        <f>+Table3[[#This Row],[CHW]]/Table3[[#This Row],[Count of Airbill Number]]</f>
        <v>1</v>
      </c>
    </row>
    <row r="17401" spans="2:13">
      <c r="B17401" t="s">
        <v>35</v>
      </c>
      <c r="C17401" t="s">
        <v>21</v>
      </c>
      <c r="D17401" t="s">
        <v>36</v>
      </c>
      <c r="E17401" t="s">
        <v>776</v>
      </c>
      <c r="F17401" t="s">
        <v>776</v>
      </c>
      <c r="G17401" t="s">
        <v>85</v>
      </c>
      <c r="H17401" t="s">
        <v>66</v>
      </c>
      <c r="I17401">
        <v>1</v>
      </c>
      <c r="J17401">
        <v>1</v>
      </c>
      <c r="K17401">
        <v>9851</v>
      </c>
      <c r="L17401" t="s">
        <v>471</v>
      </c>
      <c r="M17401" s="2">
        <f>+Table3[[#This Row],[CHW]]/Table3[[#This Row],[Count of Airbill Number]]</f>
        <v>1</v>
      </c>
    </row>
    <row r="17402" spans="2:13">
      <c r="B17402" t="s">
        <v>35</v>
      </c>
      <c r="C17402" t="s">
        <v>21</v>
      </c>
      <c r="D17402" t="s">
        <v>36</v>
      </c>
      <c r="E17402" t="s">
        <v>776</v>
      </c>
      <c r="F17402" t="s">
        <v>776</v>
      </c>
      <c r="G17402" t="s">
        <v>85</v>
      </c>
      <c r="H17402" t="s">
        <v>32</v>
      </c>
      <c r="I17402">
        <v>1</v>
      </c>
      <c r="J17402">
        <v>1</v>
      </c>
      <c r="K17402">
        <v>9852</v>
      </c>
      <c r="L17402" t="s">
        <v>471</v>
      </c>
      <c r="M17402" s="2">
        <f>+Table3[[#This Row],[CHW]]/Table3[[#This Row],[Count of Airbill Number]]</f>
        <v>1</v>
      </c>
    </row>
    <row r="17403" spans="2:13">
      <c r="B17403" t="s">
        <v>35</v>
      </c>
      <c r="C17403" t="s">
        <v>21</v>
      </c>
      <c r="D17403" t="s">
        <v>36</v>
      </c>
      <c r="E17403" t="s">
        <v>777</v>
      </c>
      <c r="F17403" t="s">
        <v>777</v>
      </c>
      <c r="G17403" t="s">
        <v>517</v>
      </c>
      <c r="H17403" t="s">
        <v>513</v>
      </c>
      <c r="I17403">
        <v>1</v>
      </c>
      <c r="J17403">
        <v>1</v>
      </c>
      <c r="K17403">
        <v>9853</v>
      </c>
      <c r="L17403" t="s">
        <v>471</v>
      </c>
      <c r="M17403" s="2">
        <f>+Table3[[#This Row],[CHW]]/Table3[[#This Row],[Count of Airbill Number]]</f>
        <v>1</v>
      </c>
    </row>
    <row r="17404" spans="2:13">
      <c r="B17404" t="s">
        <v>35</v>
      </c>
      <c r="C17404" t="s">
        <v>21</v>
      </c>
      <c r="D17404" t="s">
        <v>36</v>
      </c>
      <c r="E17404" t="s">
        <v>778</v>
      </c>
      <c r="F17404" t="s">
        <v>777</v>
      </c>
      <c r="G17404" t="s">
        <v>704</v>
      </c>
      <c r="H17404" t="s">
        <v>44</v>
      </c>
      <c r="I17404">
        <v>1</v>
      </c>
      <c r="J17404">
        <v>1</v>
      </c>
      <c r="K17404">
        <v>9854</v>
      </c>
      <c r="L17404" t="s">
        <v>471</v>
      </c>
      <c r="M17404" s="2">
        <f>+Table3[[#This Row],[CHW]]/Table3[[#This Row],[Count of Airbill Number]]</f>
        <v>1</v>
      </c>
    </row>
    <row r="17405" spans="2:13">
      <c r="B17405" t="s">
        <v>35</v>
      </c>
      <c r="C17405" t="s">
        <v>21</v>
      </c>
      <c r="D17405" t="s">
        <v>36</v>
      </c>
      <c r="E17405" t="s">
        <v>777</v>
      </c>
      <c r="F17405" t="s">
        <v>777</v>
      </c>
      <c r="G17405" t="s">
        <v>106</v>
      </c>
      <c r="H17405" t="s">
        <v>628</v>
      </c>
      <c r="I17405">
        <v>1</v>
      </c>
      <c r="J17405">
        <v>1</v>
      </c>
      <c r="K17405">
        <v>9855</v>
      </c>
      <c r="L17405" t="s">
        <v>471</v>
      </c>
      <c r="M17405" s="2">
        <f>+Table3[[#This Row],[CHW]]/Table3[[#This Row],[Count of Airbill Number]]</f>
        <v>1</v>
      </c>
    </row>
    <row r="17406" spans="2:13">
      <c r="B17406" t="s">
        <v>35</v>
      </c>
      <c r="C17406" t="s">
        <v>21</v>
      </c>
      <c r="D17406" t="s">
        <v>36</v>
      </c>
      <c r="E17406" t="s">
        <v>777</v>
      </c>
      <c r="F17406" t="s">
        <v>777</v>
      </c>
      <c r="G17406" t="s">
        <v>106</v>
      </c>
      <c r="H17406" t="s">
        <v>556</v>
      </c>
      <c r="I17406">
        <v>1</v>
      </c>
      <c r="J17406">
        <v>1</v>
      </c>
      <c r="K17406">
        <v>9856</v>
      </c>
      <c r="L17406" t="s">
        <v>471</v>
      </c>
      <c r="M17406" s="2">
        <f>+Table3[[#This Row],[CHW]]/Table3[[#This Row],[Count of Airbill Number]]</f>
        <v>1</v>
      </c>
    </row>
    <row r="17407" spans="2:13">
      <c r="B17407" t="s">
        <v>35</v>
      </c>
      <c r="C17407" t="s">
        <v>21</v>
      </c>
      <c r="D17407" t="s">
        <v>36</v>
      </c>
      <c r="E17407" t="s">
        <v>776</v>
      </c>
      <c r="F17407" t="s">
        <v>776</v>
      </c>
      <c r="G17407" t="s">
        <v>566</v>
      </c>
      <c r="H17407" t="s">
        <v>119</v>
      </c>
      <c r="I17407">
        <v>1</v>
      </c>
      <c r="J17407">
        <v>1</v>
      </c>
      <c r="K17407">
        <v>9857</v>
      </c>
      <c r="L17407" t="s">
        <v>471</v>
      </c>
      <c r="M17407" s="2">
        <f>+Table3[[#This Row],[CHW]]/Table3[[#This Row],[Count of Airbill Number]]</f>
        <v>1</v>
      </c>
    </row>
    <row r="17408" spans="2:13">
      <c r="B17408" t="s">
        <v>35</v>
      </c>
      <c r="C17408" t="s">
        <v>21</v>
      </c>
      <c r="D17408" t="s">
        <v>36</v>
      </c>
      <c r="E17408" t="s">
        <v>778</v>
      </c>
      <c r="F17408" t="s">
        <v>778</v>
      </c>
      <c r="G17408" t="s">
        <v>635</v>
      </c>
      <c r="H17408" t="s">
        <v>634</v>
      </c>
      <c r="I17408">
        <v>1</v>
      </c>
      <c r="J17408">
        <v>1</v>
      </c>
      <c r="K17408">
        <v>9858</v>
      </c>
      <c r="L17408" t="s">
        <v>471</v>
      </c>
      <c r="M17408" s="2">
        <f>+Table3[[#This Row],[CHW]]/Table3[[#This Row],[Count of Airbill Number]]</f>
        <v>1</v>
      </c>
    </row>
    <row r="17409" spans="2:13">
      <c r="B17409" t="s">
        <v>20</v>
      </c>
      <c r="C17409" t="s">
        <v>21</v>
      </c>
      <c r="D17409" t="s">
        <v>22</v>
      </c>
      <c r="E17409" t="s">
        <v>778</v>
      </c>
      <c r="F17409" t="s">
        <v>778</v>
      </c>
      <c r="G17409" t="s">
        <v>560</v>
      </c>
      <c r="H17409" t="s">
        <v>269</v>
      </c>
      <c r="I17409">
        <v>1</v>
      </c>
      <c r="J17409">
        <v>1</v>
      </c>
      <c r="K17409">
        <v>9859</v>
      </c>
      <c r="L17409" t="s">
        <v>471</v>
      </c>
      <c r="M17409" s="2">
        <f>+Table3[[#This Row],[CHW]]/Table3[[#This Row],[Count of Airbill Number]]</f>
        <v>1</v>
      </c>
    </row>
    <row r="17410" spans="2:13">
      <c r="B17410" t="s">
        <v>20</v>
      </c>
      <c r="C17410" t="s">
        <v>21</v>
      </c>
      <c r="D17410" t="s">
        <v>22</v>
      </c>
      <c r="E17410" t="s">
        <v>777</v>
      </c>
      <c r="F17410" t="s">
        <v>778</v>
      </c>
      <c r="G17410" t="s">
        <v>429</v>
      </c>
      <c r="H17410" t="s">
        <v>112</v>
      </c>
      <c r="I17410">
        <v>1</v>
      </c>
      <c r="J17410">
        <v>1</v>
      </c>
      <c r="K17410">
        <v>9860</v>
      </c>
      <c r="L17410" t="s">
        <v>471</v>
      </c>
      <c r="M17410" s="2">
        <f>+Table3[[#This Row],[CHW]]/Table3[[#This Row],[Count of Airbill Number]]</f>
        <v>1</v>
      </c>
    </row>
    <row r="17411" spans="2:13">
      <c r="B17411" t="s">
        <v>20</v>
      </c>
      <c r="C17411" t="s">
        <v>21</v>
      </c>
      <c r="D17411" t="s">
        <v>22</v>
      </c>
      <c r="E17411" t="s">
        <v>777</v>
      </c>
      <c r="F17411" t="s">
        <v>777</v>
      </c>
      <c r="G17411" t="s">
        <v>429</v>
      </c>
      <c r="H17411" t="s">
        <v>227</v>
      </c>
      <c r="I17411">
        <v>1</v>
      </c>
      <c r="J17411">
        <v>1</v>
      </c>
      <c r="K17411">
        <v>9861</v>
      </c>
      <c r="L17411" t="s">
        <v>471</v>
      </c>
      <c r="M17411" s="2">
        <f>+Table3[[#This Row],[CHW]]/Table3[[#This Row],[Count of Airbill Number]]</f>
        <v>1</v>
      </c>
    </row>
    <row r="17412" spans="2:13">
      <c r="B17412" t="s">
        <v>20</v>
      </c>
      <c r="C17412" t="s">
        <v>21</v>
      </c>
      <c r="D17412" t="s">
        <v>22</v>
      </c>
      <c r="E17412" t="s">
        <v>777</v>
      </c>
      <c r="F17412" t="s">
        <v>778</v>
      </c>
      <c r="G17412" t="s">
        <v>38</v>
      </c>
      <c r="H17412" t="s">
        <v>112</v>
      </c>
      <c r="I17412">
        <v>1</v>
      </c>
      <c r="J17412">
        <v>1</v>
      </c>
      <c r="K17412">
        <v>9862</v>
      </c>
      <c r="L17412" t="s">
        <v>471</v>
      </c>
      <c r="M17412" s="2">
        <f>+Table3[[#This Row],[CHW]]/Table3[[#This Row],[Count of Airbill Number]]</f>
        <v>1</v>
      </c>
    </row>
    <row r="17413" spans="2:13">
      <c r="B17413" t="s">
        <v>20</v>
      </c>
      <c r="C17413" t="s">
        <v>21</v>
      </c>
      <c r="D17413" t="s">
        <v>22</v>
      </c>
      <c r="E17413" t="s">
        <v>777</v>
      </c>
      <c r="F17413" t="s">
        <v>777</v>
      </c>
      <c r="G17413" t="s">
        <v>38</v>
      </c>
      <c r="H17413" t="s">
        <v>605</v>
      </c>
      <c r="I17413">
        <v>1</v>
      </c>
      <c r="J17413">
        <v>1</v>
      </c>
      <c r="K17413">
        <v>9863</v>
      </c>
      <c r="L17413" t="s">
        <v>471</v>
      </c>
      <c r="M17413" s="2">
        <f>+Table3[[#This Row],[CHW]]/Table3[[#This Row],[Count of Airbill Number]]</f>
        <v>1</v>
      </c>
    </row>
    <row r="17414" spans="2:13">
      <c r="B17414" t="s">
        <v>20</v>
      </c>
      <c r="C17414" t="s">
        <v>21</v>
      </c>
      <c r="D17414" t="s">
        <v>22</v>
      </c>
      <c r="E17414" t="s">
        <v>777</v>
      </c>
      <c r="F17414" t="s">
        <v>778</v>
      </c>
      <c r="G17414" t="s">
        <v>38</v>
      </c>
      <c r="H17414" t="s">
        <v>124</v>
      </c>
      <c r="I17414">
        <v>1</v>
      </c>
      <c r="J17414">
        <v>1</v>
      </c>
      <c r="K17414">
        <v>9864</v>
      </c>
      <c r="L17414" t="s">
        <v>471</v>
      </c>
      <c r="M17414" s="2">
        <f>+Table3[[#This Row],[CHW]]/Table3[[#This Row],[Count of Airbill Number]]</f>
        <v>1</v>
      </c>
    </row>
    <row r="17415" spans="2:13">
      <c r="B17415" t="s">
        <v>20</v>
      </c>
      <c r="C17415" t="s">
        <v>21</v>
      </c>
      <c r="D17415" t="s">
        <v>22</v>
      </c>
      <c r="E17415" t="s">
        <v>778</v>
      </c>
      <c r="F17415" t="s">
        <v>776</v>
      </c>
      <c r="G17415" t="s">
        <v>310</v>
      </c>
      <c r="H17415" t="s">
        <v>37</v>
      </c>
      <c r="I17415">
        <v>1</v>
      </c>
      <c r="J17415">
        <v>1</v>
      </c>
      <c r="K17415">
        <v>9865</v>
      </c>
      <c r="L17415" t="s">
        <v>471</v>
      </c>
      <c r="M17415" s="2">
        <f>+Table3[[#This Row],[CHW]]/Table3[[#This Row],[Count of Airbill Number]]</f>
        <v>1</v>
      </c>
    </row>
    <row r="17416" spans="2:13">
      <c r="B17416" t="s">
        <v>20</v>
      </c>
      <c r="C17416" t="s">
        <v>21</v>
      </c>
      <c r="D17416" t="s">
        <v>22</v>
      </c>
      <c r="E17416" t="s">
        <v>778</v>
      </c>
      <c r="F17416" t="s">
        <v>776</v>
      </c>
      <c r="G17416" t="s">
        <v>310</v>
      </c>
      <c r="H17416" t="s">
        <v>49</v>
      </c>
      <c r="I17416">
        <v>1</v>
      </c>
      <c r="J17416">
        <v>1</v>
      </c>
      <c r="K17416">
        <v>9866</v>
      </c>
      <c r="L17416" t="s">
        <v>471</v>
      </c>
      <c r="M17416" s="2">
        <f>+Table3[[#This Row],[CHW]]/Table3[[#This Row],[Count of Airbill Number]]</f>
        <v>1</v>
      </c>
    </row>
    <row r="17417" spans="2:13">
      <c r="B17417" t="s">
        <v>20</v>
      </c>
      <c r="C17417" t="s">
        <v>21</v>
      </c>
      <c r="D17417" t="s">
        <v>22</v>
      </c>
      <c r="E17417" t="s">
        <v>778</v>
      </c>
      <c r="F17417" t="s">
        <v>778</v>
      </c>
      <c r="G17417" t="s">
        <v>113</v>
      </c>
      <c r="H17417" t="s">
        <v>591</v>
      </c>
      <c r="I17417">
        <v>1</v>
      </c>
      <c r="J17417">
        <v>1</v>
      </c>
      <c r="K17417">
        <v>9867</v>
      </c>
      <c r="L17417" t="s">
        <v>471</v>
      </c>
      <c r="M17417" s="2">
        <f>+Table3[[#This Row],[CHW]]/Table3[[#This Row],[Count of Airbill Number]]</f>
        <v>1</v>
      </c>
    </row>
    <row r="17418" spans="2:13">
      <c r="B17418" t="s">
        <v>20</v>
      </c>
      <c r="C17418" t="s">
        <v>21</v>
      </c>
      <c r="D17418" t="s">
        <v>22</v>
      </c>
      <c r="E17418" t="s">
        <v>778</v>
      </c>
      <c r="F17418" t="s">
        <v>778</v>
      </c>
      <c r="G17418" t="s">
        <v>113</v>
      </c>
      <c r="H17418" t="s">
        <v>353</v>
      </c>
      <c r="I17418">
        <v>1</v>
      </c>
      <c r="J17418">
        <v>1</v>
      </c>
      <c r="K17418">
        <v>9868</v>
      </c>
      <c r="L17418" t="s">
        <v>471</v>
      </c>
      <c r="M17418" s="2">
        <f>+Table3[[#This Row],[CHW]]/Table3[[#This Row],[Count of Airbill Number]]</f>
        <v>1</v>
      </c>
    </row>
    <row r="17419" spans="2:13">
      <c r="B17419" t="s">
        <v>20</v>
      </c>
      <c r="C17419" t="s">
        <v>21</v>
      </c>
      <c r="D17419" t="s">
        <v>22</v>
      </c>
      <c r="E17419" t="s">
        <v>778</v>
      </c>
      <c r="F17419" t="s">
        <v>778</v>
      </c>
      <c r="G17419" t="s">
        <v>113</v>
      </c>
      <c r="H17419" t="s">
        <v>405</v>
      </c>
      <c r="I17419">
        <v>1</v>
      </c>
      <c r="J17419">
        <v>1</v>
      </c>
      <c r="K17419">
        <v>9869</v>
      </c>
      <c r="L17419" t="s">
        <v>471</v>
      </c>
      <c r="M17419" s="2">
        <f>+Table3[[#This Row],[CHW]]/Table3[[#This Row],[Count of Airbill Number]]</f>
        <v>1</v>
      </c>
    </row>
    <row r="17420" spans="2:13">
      <c r="B17420" t="s">
        <v>20</v>
      </c>
      <c r="C17420" t="s">
        <v>21</v>
      </c>
      <c r="D17420" t="s">
        <v>22</v>
      </c>
      <c r="E17420" t="s">
        <v>778</v>
      </c>
      <c r="F17420" t="s">
        <v>776</v>
      </c>
      <c r="G17420" t="s">
        <v>113</v>
      </c>
      <c r="H17420" t="s">
        <v>566</v>
      </c>
      <c r="I17420">
        <v>1</v>
      </c>
      <c r="J17420">
        <v>1</v>
      </c>
      <c r="K17420">
        <v>9870</v>
      </c>
      <c r="L17420" t="s">
        <v>471</v>
      </c>
      <c r="M17420" s="2">
        <f>+Table3[[#This Row],[CHW]]/Table3[[#This Row],[Count of Airbill Number]]</f>
        <v>1</v>
      </c>
    </row>
    <row r="17421" spans="2:13">
      <c r="B17421" t="s">
        <v>20</v>
      </c>
      <c r="C17421" t="s">
        <v>21</v>
      </c>
      <c r="D17421" t="s">
        <v>22</v>
      </c>
      <c r="E17421" t="s">
        <v>778</v>
      </c>
      <c r="F17421" t="s">
        <v>776</v>
      </c>
      <c r="G17421" t="s">
        <v>233</v>
      </c>
      <c r="H17421" t="s">
        <v>39</v>
      </c>
      <c r="I17421">
        <v>1</v>
      </c>
      <c r="J17421">
        <v>1</v>
      </c>
      <c r="K17421">
        <v>9871</v>
      </c>
      <c r="L17421" t="s">
        <v>471</v>
      </c>
      <c r="M17421" s="2">
        <f>+Table3[[#This Row],[CHW]]/Table3[[#This Row],[Count of Airbill Number]]</f>
        <v>1</v>
      </c>
    </row>
    <row r="17422" spans="2:13">
      <c r="B17422" t="s">
        <v>20</v>
      </c>
      <c r="C17422" t="s">
        <v>21</v>
      </c>
      <c r="D17422" t="s">
        <v>22</v>
      </c>
      <c r="E17422" t="s">
        <v>778</v>
      </c>
      <c r="F17422" t="s">
        <v>778</v>
      </c>
      <c r="G17422" t="s">
        <v>233</v>
      </c>
      <c r="H17422" t="s">
        <v>304</v>
      </c>
      <c r="I17422">
        <v>1</v>
      </c>
      <c r="J17422">
        <v>1</v>
      </c>
      <c r="K17422">
        <v>9872</v>
      </c>
      <c r="L17422" t="s">
        <v>471</v>
      </c>
      <c r="M17422" s="2">
        <f>+Table3[[#This Row],[CHW]]/Table3[[#This Row],[Count of Airbill Number]]</f>
        <v>1</v>
      </c>
    </row>
    <row r="17423" spans="2:13">
      <c r="B17423" t="s">
        <v>20</v>
      </c>
      <c r="C17423" t="s">
        <v>21</v>
      </c>
      <c r="D17423" t="s">
        <v>22</v>
      </c>
      <c r="E17423" t="s">
        <v>778</v>
      </c>
      <c r="F17423" t="s">
        <v>777</v>
      </c>
      <c r="G17423" t="s">
        <v>233</v>
      </c>
      <c r="H17423" t="s">
        <v>190</v>
      </c>
      <c r="I17423">
        <v>1</v>
      </c>
      <c r="J17423">
        <v>1</v>
      </c>
      <c r="K17423">
        <v>9873</v>
      </c>
      <c r="L17423" t="s">
        <v>471</v>
      </c>
      <c r="M17423" s="2">
        <f>+Table3[[#This Row],[CHW]]/Table3[[#This Row],[Count of Airbill Number]]</f>
        <v>1</v>
      </c>
    </row>
    <row r="17424" spans="2:13">
      <c r="B17424" t="s">
        <v>20</v>
      </c>
      <c r="C17424" t="s">
        <v>21</v>
      </c>
      <c r="D17424" t="s">
        <v>22</v>
      </c>
      <c r="E17424" t="s">
        <v>778</v>
      </c>
      <c r="F17424" t="s">
        <v>778</v>
      </c>
      <c r="G17424" t="s">
        <v>261</v>
      </c>
      <c r="H17424" t="s">
        <v>150</v>
      </c>
      <c r="I17424">
        <v>1</v>
      </c>
      <c r="J17424">
        <v>1</v>
      </c>
      <c r="K17424">
        <v>9874</v>
      </c>
      <c r="L17424" t="s">
        <v>471</v>
      </c>
      <c r="M17424" s="2">
        <f>+Table3[[#This Row],[CHW]]/Table3[[#This Row],[Count of Airbill Number]]</f>
        <v>1</v>
      </c>
    </row>
    <row r="17425" spans="2:13">
      <c r="B17425" t="s">
        <v>20</v>
      </c>
      <c r="C17425" t="s">
        <v>21</v>
      </c>
      <c r="D17425" t="s">
        <v>22</v>
      </c>
      <c r="E17425" t="s">
        <v>776</v>
      </c>
      <c r="F17425" t="s">
        <v>776</v>
      </c>
      <c r="G17425" t="s">
        <v>23</v>
      </c>
      <c r="H17425" t="s">
        <v>178</v>
      </c>
      <c r="I17425">
        <v>1</v>
      </c>
      <c r="J17425">
        <v>1</v>
      </c>
      <c r="K17425">
        <v>9875</v>
      </c>
      <c r="L17425" t="s">
        <v>471</v>
      </c>
      <c r="M17425" s="2">
        <f>+Table3[[#This Row],[CHW]]/Table3[[#This Row],[Count of Airbill Number]]</f>
        <v>1</v>
      </c>
    </row>
    <row r="17426" spans="2:13">
      <c r="B17426" t="s">
        <v>20</v>
      </c>
      <c r="C17426" t="s">
        <v>21</v>
      </c>
      <c r="D17426" t="s">
        <v>22</v>
      </c>
      <c r="E17426" t="s">
        <v>778</v>
      </c>
      <c r="F17426" t="s">
        <v>778</v>
      </c>
      <c r="G17426" t="s">
        <v>210</v>
      </c>
      <c r="H17426" t="s">
        <v>358</v>
      </c>
      <c r="I17426">
        <v>1</v>
      </c>
      <c r="J17426">
        <v>1</v>
      </c>
      <c r="K17426">
        <v>9876</v>
      </c>
      <c r="L17426" t="s">
        <v>471</v>
      </c>
      <c r="M17426" s="2">
        <f>+Table3[[#This Row],[CHW]]/Table3[[#This Row],[Count of Airbill Number]]</f>
        <v>1</v>
      </c>
    </row>
    <row r="17427" spans="2:13">
      <c r="B17427" t="s">
        <v>20</v>
      </c>
      <c r="C17427" t="s">
        <v>21</v>
      </c>
      <c r="D17427" t="s">
        <v>22</v>
      </c>
      <c r="E17427" t="s">
        <v>778</v>
      </c>
      <c r="F17427" t="s">
        <v>778</v>
      </c>
      <c r="G17427" t="s">
        <v>210</v>
      </c>
      <c r="H17427" t="s">
        <v>155</v>
      </c>
      <c r="I17427">
        <v>1</v>
      </c>
      <c r="J17427">
        <v>1</v>
      </c>
      <c r="K17427">
        <v>9877</v>
      </c>
      <c r="L17427" t="s">
        <v>471</v>
      </c>
      <c r="M17427" s="2">
        <f>+Table3[[#This Row],[CHW]]/Table3[[#This Row],[Count of Airbill Number]]</f>
        <v>1</v>
      </c>
    </row>
    <row r="17428" spans="2:13">
      <c r="B17428" t="s">
        <v>20</v>
      </c>
      <c r="C17428" t="s">
        <v>21</v>
      </c>
      <c r="D17428" t="s">
        <v>22</v>
      </c>
      <c r="E17428" t="s">
        <v>778</v>
      </c>
      <c r="F17428" t="s">
        <v>776</v>
      </c>
      <c r="G17428" t="s">
        <v>393</v>
      </c>
      <c r="H17428" t="s">
        <v>39</v>
      </c>
      <c r="I17428">
        <v>1</v>
      </c>
      <c r="J17428">
        <v>1</v>
      </c>
      <c r="K17428">
        <v>9878</v>
      </c>
      <c r="L17428" t="s">
        <v>471</v>
      </c>
      <c r="M17428" s="2">
        <f>+Table3[[#This Row],[CHW]]/Table3[[#This Row],[Count of Airbill Number]]</f>
        <v>1</v>
      </c>
    </row>
    <row r="17429" spans="2:13">
      <c r="B17429" t="s">
        <v>20</v>
      </c>
      <c r="C17429" t="s">
        <v>21</v>
      </c>
      <c r="D17429" t="s">
        <v>22</v>
      </c>
      <c r="E17429" t="s">
        <v>778</v>
      </c>
      <c r="F17429" t="s">
        <v>778</v>
      </c>
      <c r="G17429" t="s">
        <v>393</v>
      </c>
      <c r="H17429" t="s">
        <v>171</v>
      </c>
      <c r="I17429">
        <v>1</v>
      </c>
      <c r="J17429">
        <v>1</v>
      </c>
      <c r="K17429">
        <v>9879</v>
      </c>
      <c r="L17429" t="s">
        <v>471</v>
      </c>
      <c r="M17429" s="2">
        <f>+Table3[[#This Row],[CHW]]/Table3[[#This Row],[Count of Airbill Number]]</f>
        <v>1</v>
      </c>
    </row>
    <row r="17430" spans="2:13">
      <c r="B17430" t="s">
        <v>20</v>
      </c>
      <c r="C17430" t="s">
        <v>21</v>
      </c>
      <c r="D17430" t="s">
        <v>22</v>
      </c>
      <c r="E17430" t="s">
        <v>778</v>
      </c>
      <c r="F17430" t="s">
        <v>776</v>
      </c>
      <c r="G17430" t="s">
        <v>393</v>
      </c>
      <c r="H17430" t="s">
        <v>32</v>
      </c>
      <c r="I17430">
        <v>1</v>
      </c>
      <c r="J17430">
        <v>1</v>
      </c>
      <c r="K17430">
        <v>9880</v>
      </c>
      <c r="L17430" t="s">
        <v>471</v>
      </c>
      <c r="M17430" s="2">
        <f>+Table3[[#This Row],[CHW]]/Table3[[#This Row],[Count of Airbill Number]]</f>
        <v>1</v>
      </c>
    </row>
    <row r="17431" spans="2:13">
      <c r="B17431" t="s">
        <v>20</v>
      </c>
      <c r="C17431" t="s">
        <v>21</v>
      </c>
      <c r="D17431" t="s">
        <v>22</v>
      </c>
      <c r="E17431" t="s">
        <v>778</v>
      </c>
      <c r="F17431" t="s">
        <v>778</v>
      </c>
      <c r="G17431" t="s">
        <v>282</v>
      </c>
      <c r="H17431" t="s">
        <v>51</v>
      </c>
      <c r="I17431">
        <v>1</v>
      </c>
      <c r="J17431">
        <v>1</v>
      </c>
      <c r="K17431">
        <v>9881</v>
      </c>
      <c r="L17431" t="s">
        <v>471</v>
      </c>
      <c r="M17431" s="2">
        <f>+Table3[[#This Row],[CHW]]/Table3[[#This Row],[Count of Airbill Number]]</f>
        <v>1</v>
      </c>
    </row>
    <row r="17432" spans="2:13">
      <c r="B17432" t="s">
        <v>20</v>
      </c>
      <c r="C17432" t="s">
        <v>21</v>
      </c>
      <c r="D17432" t="s">
        <v>22</v>
      </c>
      <c r="E17432" t="s">
        <v>778</v>
      </c>
      <c r="F17432" t="s">
        <v>778</v>
      </c>
      <c r="G17432" t="s">
        <v>467</v>
      </c>
      <c r="H17432" t="s">
        <v>86</v>
      </c>
      <c r="I17432">
        <v>1</v>
      </c>
      <c r="J17432">
        <v>1</v>
      </c>
      <c r="K17432">
        <v>9882</v>
      </c>
      <c r="L17432" t="s">
        <v>471</v>
      </c>
      <c r="M17432" s="2">
        <f>+Table3[[#This Row],[CHW]]/Table3[[#This Row],[Count of Airbill Number]]</f>
        <v>1</v>
      </c>
    </row>
    <row r="17433" spans="2:13">
      <c r="B17433" t="s">
        <v>20</v>
      </c>
      <c r="C17433" t="s">
        <v>21</v>
      </c>
      <c r="D17433" t="s">
        <v>22</v>
      </c>
      <c r="E17433" t="s">
        <v>776</v>
      </c>
      <c r="F17433" t="s">
        <v>776</v>
      </c>
      <c r="G17433" t="s">
        <v>492</v>
      </c>
      <c r="H17433" t="s">
        <v>432</v>
      </c>
      <c r="I17433">
        <v>1</v>
      </c>
      <c r="J17433">
        <v>1</v>
      </c>
      <c r="K17433">
        <v>9883</v>
      </c>
      <c r="L17433" t="s">
        <v>471</v>
      </c>
      <c r="M17433" s="2">
        <f>+Table3[[#This Row],[CHW]]/Table3[[#This Row],[Count of Airbill Number]]</f>
        <v>1</v>
      </c>
    </row>
    <row r="17434" spans="2:13">
      <c r="B17434" t="s">
        <v>20</v>
      </c>
      <c r="C17434" t="s">
        <v>21</v>
      </c>
      <c r="D17434" t="s">
        <v>22</v>
      </c>
      <c r="E17434" t="s">
        <v>777</v>
      </c>
      <c r="F17434" t="s">
        <v>776</v>
      </c>
      <c r="G17434" t="s">
        <v>374</v>
      </c>
      <c r="H17434" t="s">
        <v>122</v>
      </c>
      <c r="I17434">
        <v>1</v>
      </c>
      <c r="J17434">
        <v>1</v>
      </c>
      <c r="K17434">
        <v>9884</v>
      </c>
      <c r="L17434" t="s">
        <v>471</v>
      </c>
      <c r="M17434" s="2">
        <f>+Table3[[#This Row],[CHW]]/Table3[[#This Row],[Count of Airbill Number]]</f>
        <v>1</v>
      </c>
    </row>
    <row r="17435" spans="2:13">
      <c r="B17435" t="s">
        <v>20</v>
      </c>
      <c r="C17435" t="s">
        <v>21</v>
      </c>
      <c r="D17435" t="s">
        <v>22</v>
      </c>
      <c r="E17435" t="s">
        <v>777</v>
      </c>
      <c r="F17435" t="s">
        <v>777</v>
      </c>
      <c r="G17435" t="s">
        <v>55</v>
      </c>
      <c r="H17435" t="s">
        <v>633</v>
      </c>
      <c r="I17435">
        <v>1</v>
      </c>
      <c r="J17435">
        <v>1</v>
      </c>
      <c r="K17435">
        <v>9885</v>
      </c>
      <c r="L17435" t="s">
        <v>471</v>
      </c>
      <c r="M17435" s="2">
        <f>+Table3[[#This Row],[CHW]]/Table3[[#This Row],[Count of Airbill Number]]</f>
        <v>1</v>
      </c>
    </row>
    <row r="17436" spans="2:13">
      <c r="B17436" t="s">
        <v>20</v>
      </c>
      <c r="C17436" t="s">
        <v>21</v>
      </c>
      <c r="D17436" t="s">
        <v>22</v>
      </c>
      <c r="E17436" t="s">
        <v>777</v>
      </c>
      <c r="F17436" t="s">
        <v>777</v>
      </c>
      <c r="G17436" t="s">
        <v>55</v>
      </c>
      <c r="H17436" t="s">
        <v>711</v>
      </c>
      <c r="I17436">
        <v>1</v>
      </c>
      <c r="J17436">
        <v>1</v>
      </c>
      <c r="K17436">
        <v>9886</v>
      </c>
      <c r="L17436" t="s">
        <v>471</v>
      </c>
      <c r="M17436" s="2">
        <f>+Table3[[#This Row],[CHW]]/Table3[[#This Row],[Count of Airbill Number]]</f>
        <v>1</v>
      </c>
    </row>
    <row r="17437" spans="2:13">
      <c r="B17437" t="s">
        <v>20</v>
      </c>
      <c r="C17437" t="s">
        <v>21</v>
      </c>
      <c r="D17437" t="s">
        <v>22</v>
      </c>
      <c r="E17437" t="s">
        <v>777</v>
      </c>
      <c r="F17437" t="s">
        <v>776</v>
      </c>
      <c r="G17437" t="s">
        <v>55</v>
      </c>
      <c r="H17437" t="s">
        <v>49</v>
      </c>
      <c r="I17437">
        <v>1</v>
      </c>
      <c r="J17437">
        <v>1</v>
      </c>
      <c r="K17437">
        <v>9887</v>
      </c>
      <c r="L17437" t="s">
        <v>471</v>
      </c>
      <c r="M17437" s="2">
        <f>+Table3[[#This Row],[CHW]]/Table3[[#This Row],[Count of Airbill Number]]</f>
        <v>1</v>
      </c>
    </row>
    <row r="17438" spans="2:13">
      <c r="B17438" t="s">
        <v>20</v>
      </c>
      <c r="C17438" t="s">
        <v>21</v>
      </c>
      <c r="D17438" t="s">
        <v>22</v>
      </c>
      <c r="E17438" t="s">
        <v>777</v>
      </c>
      <c r="F17438" t="s">
        <v>778</v>
      </c>
      <c r="G17438" t="s">
        <v>290</v>
      </c>
      <c r="H17438" t="s">
        <v>606</v>
      </c>
      <c r="I17438">
        <v>1</v>
      </c>
      <c r="J17438">
        <v>1</v>
      </c>
      <c r="K17438">
        <v>9888</v>
      </c>
      <c r="L17438" t="s">
        <v>471</v>
      </c>
      <c r="M17438" s="2">
        <f>+Table3[[#This Row],[CHW]]/Table3[[#This Row],[Count of Airbill Number]]</f>
        <v>1</v>
      </c>
    </row>
    <row r="17439" spans="2:13">
      <c r="B17439" t="s">
        <v>20</v>
      </c>
      <c r="C17439" t="s">
        <v>21</v>
      </c>
      <c r="D17439" t="s">
        <v>22</v>
      </c>
      <c r="E17439" t="s">
        <v>777</v>
      </c>
      <c r="F17439" t="s">
        <v>778</v>
      </c>
      <c r="G17439" t="s">
        <v>290</v>
      </c>
      <c r="H17439" t="s">
        <v>269</v>
      </c>
      <c r="I17439">
        <v>1</v>
      </c>
      <c r="J17439">
        <v>1</v>
      </c>
      <c r="K17439">
        <v>9889</v>
      </c>
      <c r="L17439" t="s">
        <v>471</v>
      </c>
      <c r="M17439" s="2">
        <f>+Table3[[#This Row],[CHW]]/Table3[[#This Row],[Count of Airbill Number]]</f>
        <v>1</v>
      </c>
    </row>
    <row r="17440" spans="2:13">
      <c r="B17440" t="s">
        <v>20</v>
      </c>
      <c r="C17440" t="s">
        <v>21</v>
      </c>
      <c r="D17440" t="s">
        <v>22</v>
      </c>
      <c r="E17440" t="s">
        <v>778</v>
      </c>
      <c r="F17440" t="s">
        <v>778</v>
      </c>
      <c r="G17440" t="s">
        <v>112</v>
      </c>
      <c r="H17440" t="s">
        <v>173</v>
      </c>
      <c r="I17440">
        <v>1</v>
      </c>
      <c r="J17440">
        <v>1</v>
      </c>
      <c r="K17440">
        <v>9890</v>
      </c>
      <c r="L17440" t="s">
        <v>471</v>
      </c>
      <c r="M17440" s="2">
        <f>+Table3[[#This Row],[CHW]]/Table3[[#This Row],[Count of Airbill Number]]</f>
        <v>1</v>
      </c>
    </row>
    <row r="17441" spans="2:13">
      <c r="B17441" t="s">
        <v>20</v>
      </c>
      <c r="C17441" t="s">
        <v>21</v>
      </c>
      <c r="D17441" t="s">
        <v>22</v>
      </c>
      <c r="E17441" t="s">
        <v>778</v>
      </c>
      <c r="F17441" t="s">
        <v>777</v>
      </c>
      <c r="G17441" t="s">
        <v>112</v>
      </c>
      <c r="H17441" t="s">
        <v>230</v>
      </c>
      <c r="I17441">
        <v>1</v>
      </c>
      <c r="J17441">
        <v>1</v>
      </c>
      <c r="K17441">
        <v>9891</v>
      </c>
      <c r="L17441" t="s">
        <v>471</v>
      </c>
      <c r="M17441" s="2">
        <f>+Table3[[#This Row],[CHW]]/Table3[[#This Row],[Count of Airbill Number]]</f>
        <v>1</v>
      </c>
    </row>
    <row r="17442" spans="2:13">
      <c r="B17442" t="s">
        <v>20</v>
      </c>
      <c r="C17442" t="s">
        <v>21</v>
      </c>
      <c r="D17442" t="s">
        <v>22</v>
      </c>
      <c r="E17442" t="s">
        <v>778</v>
      </c>
      <c r="F17442" t="s">
        <v>778</v>
      </c>
      <c r="G17442" t="s">
        <v>112</v>
      </c>
      <c r="H17442" t="s">
        <v>91</v>
      </c>
      <c r="I17442">
        <v>1</v>
      </c>
      <c r="J17442">
        <v>1</v>
      </c>
      <c r="K17442">
        <v>9892</v>
      </c>
      <c r="L17442" t="s">
        <v>471</v>
      </c>
      <c r="M17442" s="2">
        <f>+Table3[[#This Row],[CHW]]/Table3[[#This Row],[Count of Airbill Number]]</f>
        <v>1</v>
      </c>
    </row>
    <row r="17443" spans="2:13">
      <c r="B17443" t="s">
        <v>20</v>
      </c>
      <c r="C17443" t="s">
        <v>21</v>
      </c>
      <c r="D17443" t="s">
        <v>22</v>
      </c>
      <c r="E17443" t="s">
        <v>778</v>
      </c>
      <c r="F17443" t="s">
        <v>776</v>
      </c>
      <c r="G17443" t="s">
        <v>112</v>
      </c>
      <c r="H17443" t="s">
        <v>85</v>
      </c>
      <c r="I17443">
        <v>1</v>
      </c>
      <c r="J17443">
        <v>1</v>
      </c>
      <c r="K17443">
        <v>9893</v>
      </c>
      <c r="L17443" t="s">
        <v>471</v>
      </c>
      <c r="M17443" s="2">
        <f>+Table3[[#This Row],[CHW]]/Table3[[#This Row],[Count of Airbill Number]]</f>
        <v>1</v>
      </c>
    </row>
    <row r="17444" spans="2:13">
      <c r="B17444" t="s">
        <v>20</v>
      </c>
      <c r="C17444" t="s">
        <v>21</v>
      </c>
      <c r="D17444" t="s">
        <v>22</v>
      </c>
      <c r="E17444" t="s">
        <v>778</v>
      </c>
      <c r="F17444" t="s">
        <v>777</v>
      </c>
      <c r="G17444" t="s">
        <v>112</v>
      </c>
      <c r="H17444" t="s">
        <v>227</v>
      </c>
      <c r="I17444">
        <v>1</v>
      </c>
      <c r="J17444">
        <v>1</v>
      </c>
      <c r="K17444">
        <v>9894</v>
      </c>
      <c r="L17444" t="s">
        <v>471</v>
      </c>
      <c r="M17444" s="2">
        <f>+Table3[[#This Row],[CHW]]/Table3[[#This Row],[Count of Airbill Number]]</f>
        <v>1</v>
      </c>
    </row>
    <row r="17445" spans="2:13">
      <c r="B17445" t="s">
        <v>20</v>
      </c>
      <c r="C17445" t="s">
        <v>21</v>
      </c>
      <c r="D17445" t="s">
        <v>22</v>
      </c>
      <c r="E17445" t="s">
        <v>778</v>
      </c>
      <c r="F17445" t="s">
        <v>778</v>
      </c>
      <c r="G17445" t="s">
        <v>112</v>
      </c>
      <c r="H17445" t="s">
        <v>493</v>
      </c>
      <c r="I17445">
        <v>1</v>
      </c>
      <c r="J17445">
        <v>1</v>
      </c>
      <c r="K17445">
        <v>9895</v>
      </c>
      <c r="L17445" t="s">
        <v>471</v>
      </c>
      <c r="M17445" s="2">
        <f>+Table3[[#This Row],[CHW]]/Table3[[#This Row],[Count of Airbill Number]]</f>
        <v>1</v>
      </c>
    </row>
    <row r="17446" spans="2:13">
      <c r="B17446" t="s">
        <v>20</v>
      </c>
      <c r="C17446" t="s">
        <v>21</v>
      </c>
      <c r="D17446" t="s">
        <v>22</v>
      </c>
      <c r="E17446" t="s">
        <v>778</v>
      </c>
      <c r="F17446" t="s">
        <v>778</v>
      </c>
      <c r="G17446" t="s">
        <v>112</v>
      </c>
      <c r="H17446" t="s">
        <v>306</v>
      </c>
      <c r="I17446">
        <v>1</v>
      </c>
      <c r="J17446">
        <v>1</v>
      </c>
      <c r="K17446">
        <v>9896</v>
      </c>
      <c r="L17446" t="s">
        <v>471</v>
      </c>
      <c r="M17446" s="2">
        <f>+Table3[[#This Row],[CHW]]/Table3[[#This Row],[Count of Airbill Number]]</f>
        <v>1</v>
      </c>
    </row>
    <row r="17447" spans="2:13">
      <c r="B17447" t="s">
        <v>20</v>
      </c>
      <c r="C17447" t="s">
        <v>21</v>
      </c>
      <c r="D17447" t="s">
        <v>22</v>
      </c>
      <c r="E17447" t="s">
        <v>778</v>
      </c>
      <c r="F17447" t="s">
        <v>776</v>
      </c>
      <c r="G17447" t="s">
        <v>112</v>
      </c>
      <c r="H17447" t="s">
        <v>578</v>
      </c>
      <c r="I17447">
        <v>1</v>
      </c>
      <c r="J17447">
        <v>1</v>
      </c>
      <c r="K17447">
        <v>9897</v>
      </c>
      <c r="L17447" t="s">
        <v>471</v>
      </c>
      <c r="M17447" s="2">
        <f>+Table3[[#This Row],[CHW]]/Table3[[#This Row],[Count of Airbill Number]]</f>
        <v>1</v>
      </c>
    </row>
    <row r="17448" spans="2:13">
      <c r="B17448" t="s">
        <v>20</v>
      </c>
      <c r="C17448" t="s">
        <v>21</v>
      </c>
      <c r="D17448" t="s">
        <v>22</v>
      </c>
      <c r="E17448" t="s">
        <v>778</v>
      </c>
      <c r="F17448" t="s">
        <v>776</v>
      </c>
      <c r="G17448" t="s">
        <v>112</v>
      </c>
      <c r="H17448" t="s">
        <v>756</v>
      </c>
      <c r="I17448">
        <v>1</v>
      </c>
      <c r="J17448">
        <v>1</v>
      </c>
      <c r="K17448">
        <v>9898</v>
      </c>
      <c r="L17448" t="s">
        <v>471</v>
      </c>
      <c r="M17448" s="2">
        <f>+Table3[[#This Row],[CHW]]/Table3[[#This Row],[Count of Airbill Number]]</f>
        <v>1</v>
      </c>
    </row>
    <row r="17449" spans="2:13">
      <c r="B17449" t="s">
        <v>20</v>
      </c>
      <c r="C17449" t="s">
        <v>21</v>
      </c>
      <c r="D17449" t="s">
        <v>22</v>
      </c>
      <c r="E17449" t="s">
        <v>778</v>
      </c>
      <c r="F17449" t="s">
        <v>776</v>
      </c>
      <c r="G17449" t="s">
        <v>539</v>
      </c>
      <c r="H17449" t="s">
        <v>66</v>
      </c>
      <c r="I17449">
        <v>1</v>
      </c>
      <c r="J17449">
        <v>1</v>
      </c>
      <c r="K17449">
        <v>9899</v>
      </c>
      <c r="L17449" t="s">
        <v>471</v>
      </c>
      <c r="M17449" s="2">
        <f>+Table3[[#This Row],[CHW]]/Table3[[#This Row],[Count of Airbill Number]]</f>
        <v>1</v>
      </c>
    </row>
    <row r="17450" spans="2:13">
      <c r="B17450" t="s">
        <v>20</v>
      </c>
      <c r="C17450" t="s">
        <v>21</v>
      </c>
      <c r="D17450" t="s">
        <v>22</v>
      </c>
      <c r="E17450" t="s">
        <v>777</v>
      </c>
      <c r="F17450" t="s">
        <v>777</v>
      </c>
      <c r="G17450" t="s">
        <v>491</v>
      </c>
      <c r="H17450" t="s">
        <v>429</v>
      </c>
      <c r="I17450">
        <v>1</v>
      </c>
      <c r="J17450">
        <v>1</v>
      </c>
      <c r="K17450">
        <v>9900</v>
      </c>
      <c r="L17450" t="s">
        <v>471</v>
      </c>
      <c r="M17450" s="2">
        <f>+Table3[[#This Row],[CHW]]/Table3[[#This Row],[Count of Airbill Number]]</f>
        <v>1</v>
      </c>
    </row>
    <row r="17451" spans="2:13">
      <c r="B17451" t="s">
        <v>20</v>
      </c>
      <c r="C17451" t="s">
        <v>21</v>
      </c>
      <c r="D17451" t="s">
        <v>22</v>
      </c>
      <c r="E17451" t="s">
        <v>778</v>
      </c>
      <c r="F17451" t="s">
        <v>778</v>
      </c>
      <c r="G17451" t="s">
        <v>150</v>
      </c>
      <c r="H17451" t="s">
        <v>210</v>
      </c>
      <c r="I17451">
        <v>1</v>
      </c>
      <c r="J17451">
        <v>1</v>
      </c>
      <c r="K17451">
        <v>9901</v>
      </c>
      <c r="L17451" t="s">
        <v>471</v>
      </c>
      <c r="M17451" s="2">
        <f>+Table3[[#This Row],[CHW]]/Table3[[#This Row],[Count of Airbill Number]]</f>
        <v>1</v>
      </c>
    </row>
    <row r="17452" spans="2:13">
      <c r="B17452" t="s">
        <v>20</v>
      </c>
      <c r="C17452" t="s">
        <v>21</v>
      </c>
      <c r="D17452" t="s">
        <v>22</v>
      </c>
      <c r="E17452" t="s">
        <v>778</v>
      </c>
      <c r="F17452" t="s">
        <v>777</v>
      </c>
      <c r="G17452" t="s">
        <v>150</v>
      </c>
      <c r="H17452" t="s">
        <v>44</v>
      </c>
      <c r="I17452">
        <v>1</v>
      </c>
      <c r="J17452">
        <v>1</v>
      </c>
      <c r="K17452">
        <v>9902</v>
      </c>
      <c r="L17452" t="s">
        <v>471</v>
      </c>
      <c r="M17452" s="2">
        <f>+Table3[[#This Row],[CHW]]/Table3[[#This Row],[Count of Airbill Number]]</f>
        <v>1</v>
      </c>
    </row>
    <row r="17453" spans="2:13">
      <c r="B17453" t="s">
        <v>20</v>
      </c>
      <c r="C17453" t="s">
        <v>21</v>
      </c>
      <c r="D17453" t="s">
        <v>22</v>
      </c>
      <c r="E17453" t="s">
        <v>778</v>
      </c>
      <c r="F17453" t="s">
        <v>776</v>
      </c>
      <c r="G17453" t="s">
        <v>150</v>
      </c>
      <c r="H17453" t="s">
        <v>89</v>
      </c>
      <c r="I17453">
        <v>1</v>
      </c>
      <c r="J17453">
        <v>1</v>
      </c>
      <c r="K17453">
        <v>9903</v>
      </c>
      <c r="L17453" t="s">
        <v>471</v>
      </c>
      <c r="M17453" s="2">
        <f>+Table3[[#This Row],[CHW]]/Table3[[#This Row],[Count of Airbill Number]]</f>
        <v>1</v>
      </c>
    </row>
    <row r="17454" spans="2:13">
      <c r="B17454" t="s">
        <v>20</v>
      </c>
      <c r="C17454" t="s">
        <v>21</v>
      </c>
      <c r="D17454" t="s">
        <v>22</v>
      </c>
      <c r="E17454" t="s">
        <v>778</v>
      </c>
      <c r="F17454" t="s">
        <v>777</v>
      </c>
      <c r="G17454" t="s">
        <v>150</v>
      </c>
      <c r="H17454" t="s">
        <v>106</v>
      </c>
      <c r="I17454">
        <v>1</v>
      </c>
      <c r="J17454">
        <v>1</v>
      </c>
      <c r="K17454">
        <v>9904</v>
      </c>
      <c r="L17454" t="s">
        <v>471</v>
      </c>
      <c r="M17454" s="2">
        <f>+Table3[[#This Row],[CHW]]/Table3[[#This Row],[Count of Airbill Number]]</f>
        <v>1</v>
      </c>
    </row>
    <row r="17455" spans="2:13">
      <c r="B17455" t="s">
        <v>20</v>
      </c>
      <c r="C17455" t="s">
        <v>21</v>
      </c>
      <c r="D17455" t="s">
        <v>22</v>
      </c>
      <c r="E17455" t="s">
        <v>778</v>
      </c>
      <c r="F17455" t="s">
        <v>778</v>
      </c>
      <c r="G17455" t="s">
        <v>150</v>
      </c>
      <c r="H17455" t="s">
        <v>99</v>
      </c>
      <c r="I17455">
        <v>1</v>
      </c>
      <c r="J17455">
        <v>1</v>
      </c>
      <c r="K17455">
        <v>9905</v>
      </c>
      <c r="L17455" t="s">
        <v>471</v>
      </c>
      <c r="M17455" s="2">
        <f>+Table3[[#This Row],[CHW]]/Table3[[#This Row],[Count of Airbill Number]]</f>
        <v>1</v>
      </c>
    </row>
    <row r="17456" spans="2:13">
      <c r="B17456" t="s">
        <v>20</v>
      </c>
      <c r="C17456" t="s">
        <v>21</v>
      </c>
      <c r="D17456" t="s">
        <v>22</v>
      </c>
      <c r="E17456" t="s">
        <v>778</v>
      </c>
      <c r="F17456" t="s">
        <v>778</v>
      </c>
      <c r="G17456" t="s">
        <v>150</v>
      </c>
      <c r="H17456" t="s">
        <v>260</v>
      </c>
      <c r="I17456">
        <v>1</v>
      </c>
      <c r="J17456">
        <v>1</v>
      </c>
      <c r="K17456">
        <v>9906</v>
      </c>
      <c r="L17456" t="s">
        <v>471</v>
      </c>
      <c r="M17456" s="2">
        <f>+Table3[[#This Row],[CHW]]/Table3[[#This Row],[Count of Airbill Number]]</f>
        <v>1</v>
      </c>
    </row>
    <row r="17457" spans="2:13">
      <c r="B17457" t="s">
        <v>20</v>
      </c>
      <c r="C17457" t="s">
        <v>21</v>
      </c>
      <c r="D17457" t="s">
        <v>22</v>
      </c>
      <c r="E17457" t="s">
        <v>777</v>
      </c>
      <c r="F17457" t="s">
        <v>777</v>
      </c>
      <c r="G17457" t="s">
        <v>484</v>
      </c>
      <c r="H17457" t="s">
        <v>55</v>
      </c>
      <c r="I17457">
        <v>1</v>
      </c>
      <c r="J17457">
        <v>1</v>
      </c>
      <c r="K17457">
        <v>9907</v>
      </c>
      <c r="L17457" t="s">
        <v>471</v>
      </c>
      <c r="M17457" s="2">
        <f>+Table3[[#This Row],[CHW]]/Table3[[#This Row],[Count of Airbill Number]]</f>
        <v>1</v>
      </c>
    </row>
    <row r="17458" spans="2:13">
      <c r="B17458" t="s">
        <v>20</v>
      </c>
      <c r="C17458" t="s">
        <v>21</v>
      </c>
      <c r="D17458" t="s">
        <v>22</v>
      </c>
      <c r="E17458" t="s">
        <v>777</v>
      </c>
      <c r="F17458" t="s">
        <v>777</v>
      </c>
      <c r="G17458" t="s">
        <v>484</v>
      </c>
      <c r="H17458" t="s">
        <v>106</v>
      </c>
      <c r="I17458">
        <v>1</v>
      </c>
      <c r="J17458">
        <v>1</v>
      </c>
      <c r="K17458">
        <v>9908</v>
      </c>
      <c r="L17458" t="s">
        <v>471</v>
      </c>
      <c r="M17458" s="2">
        <f>+Table3[[#This Row],[CHW]]/Table3[[#This Row],[Count of Airbill Number]]</f>
        <v>1</v>
      </c>
    </row>
    <row r="17459" spans="2:13">
      <c r="B17459" t="s">
        <v>20</v>
      </c>
      <c r="C17459" t="s">
        <v>21</v>
      </c>
      <c r="D17459" t="s">
        <v>22</v>
      </c>
      <c r="E17459" t="s">
        <v>776</v>
      </c>
      <c r="F17459" t="s">
        <v>776</v>
      </c>
      <c r="G17459" t="s">
        <v>75</v>
      </c>
      <c r="H17459" t="s">
        <v>137</v>
      </c>
      <c r="I17459">
        <v>1</v>
      </c>
      <c r="J17459">
        <v>1</v>
      </c>
      <c r="K17459">
        <v>9909</v>
      </c>
      <c r="L17459" t="s">
        <v>471</v>
      </c>
      <c r="M17459" s="2">
        <f>+Table3[[#This Row],[CHW]]/Table3[[#This Row],[Count of Airbill Number]]</f>
        <v>1</v>
      </c>
    </row>
    <row r="17460" spans="2:13">
      <c r="B17460" t="s">
        <v>20</v>
      </c>
      <c r="C17460" t="s">
        <v>21</v>
      </c>
      <c r="D17460" t="s">
        <v>22</v>
      </c>
      <c r="E17460" t="s">
        <v>776</v>
      </c>
      <c r="F17460" t="s">
        <v>776</v>
      </c>
      <c r="G17460" t="s">
        <v>94</v>
      </c>
      <c r="H17460" t="s">
        <v>32</v>
      </c>
      <c r="I17460">
        <v>1</v>
      </c>
      <c r="J17460">
        <v>1</v>
      </c>
      <c r="K17460">
        <v>9910</v>
      </c>
      <c r="L17460" t="s">
        <v>471</v>
      </c>
      <c r="M17460" s="2">
        <f>+Table3[[#This Row],[CHW]]/Table3[[#This Row],[Count of Airbill Number]]</f>
        <v>1</v>
      </c>
    </row>
    <row r="17461" spans="2:13">
      <c r="B17461" t="s">
        <v>20</v>
      </c>
      <c r="C17461" t="s">
        <v>21</v>
      </c>
      <c r="D17461" t="s">
        <v>22</v>
      </c>
      <c r="E17461" t="s">
        <v>777</v>
      </c>
      <c r="F17461" t="s">
        <v>777</v>
      </c>
      <c r="G17461" t="s">
        <v>419</v>
      </c>
      <c r="H17461" t="s">
        <v>55</v>
      </c>
      <c r="I17461">
        <v>1</v>
      </c>
      <c r="J17461">
        <v>1</v>
      </c>
      <c r="K17461">
        <v>9911</v>
      </c>
      <c r="L17461" t="s">
        <v>471</v>
      </c>
      <c r="M17461" s="2">
        <f>+Table3[[#This Row],[CHW]]/Table3[[#This Row],[Count of Airbill Number]]</f>
        <v>1</v>
      </c>
    </row>
    <row r="17462" spans="2:13">
      <c r="B17462" t="s">
        <v>20</v>
      </c>
      <c r="C17462" t="s">
        <v>21</v>
      </c>
      <c r="D17462" t="s">
        <v>22</v>
      </c>
      <c r="E17462" t="s">
        <v>778</v>
      </c>
      <c r="F17462" t="s">
        <v>778</v>
      </c>
      <c r="G17462" t="s">
        <v>173</v>
      </c>
      <c r="H17462" t="s">
        <v>62</v>
      </c>
      <c r="I17462">
        <v>1</v>
      </c>
      <c r="J17462">
        <v>1</v>
      </c>
      <c r="K17462">
        <v>9912</v>
      </c>
      <c r="L17462" t="s">
        <v>471</v>
      </c>
      <c r="M17462" s="2">
        <f>+Table3[[#This Row],[CHW]]/Table3[[#This Row],[Count of Airbill Number]]</f>
        <v>1</v>
      </c>
    </row>
    <row r="17463" spans="2:13">
      <c r="B17463" t="s">
        <v>20</v>
      </c>
      <c r="C17463" t="s">
        <v>21</v>
      </c>
      <c r="D17463" t="s">
        <v>22</v>
      </c>
      <c r="E17463" t="s">
        <v>778</v>
      </c>
      <c r="F17463" t="s">
        <v>778</v>
      </c>
      <c r="G17463" t="s">
        <v>473</v>
      </c>
      <c r="H17463" t="s">
        <v>582</v>
      </c>
      <c r="I17463">
        <v>1</v>
      </c>
      <c r="J17463">
        <v>1</v>
      </c>
      <c r="K17463">
        <v>9913</v>
      </c>
      <c r="L17463" t="s">
        <v>471</v>
      </c>
      <c r="M17463" s="2">
        <f>+Table3[[#This Row],[CHW]]/Table3[[#This Row],[Count of Airbill Number]]</f>
        <v>1</v>
      </c>
    </row>
    <row r="17464" spans="2:13">
      <c r="B17464" t="s">
        <v>20</v>
      </c>
      <c r="C17464" t="s">
        <v>21</v>
      </c>
      <c r="D17464" t="s">
        <v>22</v>
      </c>
      <c r="E17464" t="s">
        <v>778</v>
      </c>
      <c r="F17464" t="s">
        <v>778</v>
      </c>
      <c r="G17464" t="s">
        <v>507</v>
      </c>
      <c r="H17464" t="s">
        <v>150</v>
      </c>
      <c r="I17464">
        <v>1</v>
      </c>
      <c r="J17464">
        <v>1</v>
      </c>
      <c r="K17464">
        <v>9914</v>
      </c>
      <c r="L17464" t="s">
        <v>471</v>
      </c>
      <c r="M17464" s="2">
        <f>+Table3[[#This Row],[CHW]]/Table3[[#This Row],[Count of Airbill Number]]</f>
        <v>1</v>
      </c>
    </row>
    <row r="17465" spans="2:13">
      <c r="B17465" t="s">
        <v>20</v>
      </c>
      <c r="C17465" t="s">
        <v>21</v>
      </c>
      <c r="D17465" t="s">
        <v>22</v>
      </c>
      <c r="E17465" t="s">
        <v>776</v>
      </c>
      <c r="F17465" t="s">
        <v>778</v>
      </c>
      <c r="G17465" t="s">
        <v>45</v>
      </c>
      <c r="H17465" t="s">
        <v>210</v>
      </c>
      <c r="I17465">
        <v>1</v>
      </c>
      <c r="J17465">
        <v>1</v>
      </c>
      <c r="K17465">
        <v>9915</v>
      </c>
      <c r="L17465" t="s">
        <v>471</v>
      </c>
      <c r="M17465" s="2">
        <f>+Table3[[#This Row],[CHW]]/Table3[[#This Row],[Count of Airbill Number]]</f>
        <v>1</v>
      </c>
    </row>
    <row r="17466" spans="2:13">
      <c r="B17466" t="s">
        <v>20</v>
      </c>
      <c r="C17466" t="s">
        <v>21</v>
      </c>
      <c r="D17466" t="s">
        <v>22</v>
      </c>
      <c r="E17466" t="s">
        <v>776</v>
      </c>
      <c r="F17466" t="s">
        <v>776</v>
      </c>
      <c r="G17466" t="s">
        <v>508</v>
      </c>
      <c r="H17466" t="s">
        <v>572</v>
      </c>
      <c r="I17466">
        <v>1</v>
      </c>
      <c r="J17466">
        <v>1</v>
      </c>
      <c r="K17466">
        <v>9916</v>
      </c>
      <c r="L17466" t="s">
        <v>471</v>
      </c>
      <c r="M17466" s="2">
        <f>+Table3[[#This Row],[CHW]]/Table3[[#This Row],[Count of Airbill Number]]</f>
        <v>1</v>
      </c>
    </row>
    <row r="17467" spans="2:13">
      <c r="B17467" t="s">
        <v>20</v>
      </c>
      <c r="C17467" t="s">
        <v>21</v>
      </c>
      <c r="D17467" t="s">
        <v>22</v>
      </c>
      <c r="E17467" t="s">
        <v>778</v>
      </c>
      <c r="F17467" t="s">
        <v>778</v>
      </c>
      <c r="G17467" t="s">
        <v>476</v>
      </c>
      <c r="H17467" t="s">
        <v>150</v>
      </c>
      <c r="I17467">
        <v>1</v>
      </c>
      <c r="J17467">
        <v>1</v>
      </c>
      <c r="K17467">
        <v>9917</v>
      </c>
      <c r="L17467" t="s">
        <v>471</v>
      </c>
      <c r="M17467" s="2">
        <f>+Table3[[#This Row],[CHW]]/Table3[[#This Row],[Count of Airbill Number]]</f>
        <v>1</v>
      </c>
    </row>
    <row r="17468" spans="2:13">
      <c r="B17468" t="s">
        <v>20</v>
      </c>
      <c r="C17468" t="s">
        <v>21</v>
      </c>
      <c r="D17468" t="s">
        <v>22</v>
      </c>
      <c r="E17468" t="s">
        <v>777</v>
      </c>
      <c r="F17468" t="s">
        <v>777</v>
      </c>
      <c r="G17468" t="s">
        <v>628</v>
      </c>
      <c r="H17468" t="s">
        <v>106</v>
      </c>
      <c r="I17468">
        <v>1</v>
      </c>
      <c r="J17468">
        <v>1</v>
      </c>
      <c r="K17468">
        <v>9918</v>
      </c>
      <c r="L17468" t="s">
        <v>471</v>
      </c>
      <c r="M17468" s="2">
        <f>+Table3[[#This Row],[CHW]]/Table3[[#This Row],[Count of Airbill Number]]</f>
        <v>1</v>
      </c>
    </row>
    <row r="17469" spans="2:13">
      <c r="B17469" t="s">
        <v>20</v>
      </c>
      <c r="C17469" t="s">
        <v>21</v>
      </c>
      <c r="D17469" t="s">
        <v>22</v>
      </c>
      <c r="E17469" t="s">
        <v>778</v>
      </c>
      <c r="F17469" t="s">
        <v>778</v>
      </c>
      <c r="G17469" t="s">
        <v>171</v>
      </c>
      <c r="H17469" t="s">
        <v>153</v>
      </c>
      <c r="I17469">
        <v>1</v>
      </c>
      <c r="J17469">
        <v>1</v>
      </c>
      <c r="K17469">
        <v>9919</v>
      </c>
      <c r="L17469" t="s">
        <v>471</v>
      </c>
      <c r="M17469" s="2">
        <f>+Table3[[#This Row],[CHW]]/Table3[[#This Row],[Count of Airbill Number]]</f>
        <v>1</v>
      </c>
    </row>
    <row r="17470" spans="2:13">
      <c r="B17470" t="s">
        <v>20</v>
      </c>
      <c r="C17470" t="s">
        <v>21</v>
      </c>
      <c r="D17470" t="s">
        <v>22</v>
      </c>
      <c r="E17470" t="s">
        <v>778</v>
      </c>
      <c r="F17470" t="s">
        <v>776</v>
      </c>
      <c r="G17470" t="s">
        <v>304</v>
      </c>
      <c r="H17470" t="s">
        <v>66</v>
      </c>
      <c r="I17470">
        <v>1</v>
      </c>
      <c r="J17470">
        <v>1</v>
      </c>
      <c r="K17470">
        <v>9920</v>
      </c>
      <c r="L17470" t="s">
        <v>471</v>
      </c>
      <c r="M17470" s="2">
        <f>+Table3[[#This Row],[CHW]]/Table3[[#This Row],[Count of Airbill Number]]</f>
        <v>1</v>
      </c>
    </row>
    <row r="17471" spans="2:13">
      <c r="B17471" t="s">
        <v>20</v>
      </c>
      <c r="C17471" t="s">
        <v>21</v>
      </c>
      <c r="D17471" t="s">
        <v>22</v>
      </c>
      <c r="E17471" t="s">
        <v>778</v>
      </c>
      <c r="F17471" t="s">
        <v>777</v>
      </c>
      <c r="G17471" t="s">
        <v>109</v>
      </c>
      <c r="H17471" t="s">
        <v>484</v>
      </c>
      <c r="I17471">
        <v>1</v>
      </c>
      <c r="J17471">
        <v>1</v>
      </c>
      <c r="K17471">
        <v>9921</v>
      </c>
      <c r="L17471" t="s">
        <v>471</v>
      </c>
      <c r="M17471" s="2">
        <f>+Table3[[#This Row],[CHW]]/Table3[[#This Row],[Count of Airbill Number]]</f>
        <v>1</v>
      </c>
    </row>
    <row r="17472" spans="2:13">
      <c r="B17472" t="s">
        <v>20</v>
      </c>
      <c r="C17472" t="s">
        <v>21</v>
      </c>
      <c r="D17472" t="s">
        <v>22</v>
      </c>
      <c r="E17472" t="s">
        <v>778</v>
      </c>
      <c r="F17472" t="s">
        <v>777</v>
      </c>
      <c r="G17472" t="s">
        <v>109</v>
      </c>
      <c r="H17472" t="s">
        <v>29</v>
      </c>
      <c r="I17472">
        <v>1</v>
      </c>
      <c r="J17472">
        <v>1</v>
      </c>
      <c r="K17472">
        <v>9922</v>
      </c>
      <c r="L17472" t="s">
        <v>471</v>
      </c>
      <c r="M17472" s="2">
        <f>+Table3[[#This Row],[CHW]]/Table3[[#This Row],[Count of Airbill Number]]</f>
        <v>1</v>
      </c>
    </row>
    <row r="17473" spans="2:13">
      <c r="B17473" t="s">
        <v>20</v>
      </c>
      <c r="C17473" t="s">
        <v>21</v>
      </c>
      <c r="D17473" t="s">
        <v>22</v>
      </c>
      <c r="E17473" t="s">
        <v>778</v>
      </c>
      <c r="F17473" t="s">
        <v>776</v>
      </c>
      <c r="G17473" t="s">
        <v>565</v>
      </c>
      <c r="H17473" t="s">
        <v>37</v>
      </c>
      <c r="I17473">
        <v>1</v>
      </c>
      <c r="J17473">
        <v>1</v>
      </c>
      <c r="K17473">
        <v>9923</v>
      </c>
      <c r="L17473" t="s">
        <v>471</v>
      </c>
      <c r="M17473" s="2">
        <f>+Table3[[#This Row],[CHW]]/Table3[[#This Row],[Count of Airbill Number]]</f>
        <v>1</v>
      </c>
    </row>
    <row r="17474" spans="2:13">
      <c r="B17474" t="s">
        <v>20</v>
      </c>
      <c r="C17474" t="s">
        <v>21</v>
      </c>
      <c r="D17474" t="s">
        <v>22</v>
      </c>
      <c r="E17474" t="s">
        <v>776</v>
      </c>
      <c r="F17474" t="s">
        <v>778</v>
      </c>
      <c r="G17474" t="s">
        <v>31</v>
      </c>
      <c r="H17474" t="s">
        <v>99</v>
      </c>
      <c r="I17474">
        <v>1</v>
      </c>
      <c r="J17474">
        <v>1</v>
      </c>
      <c r="K17474">
        <v>9924</v>
      </c>
      <c r="L17474" t="s">
        <v>471</v>
      </c>
      <c r="M17474" s="2">
        <f>+Table3[[#This Row],[CHW]]/Table3[[#This Row],[Count of Airbill Number]]</f>
        <v>1</v>
      </c>
    </row>
    <row r="17475" spans="2:13">
      <c r="B17475" t="s">
        <v>20</v>
      </c>
      <c r="C17475" t="s">
        <v>21</v>
      </c>
      <c r="D17475" t="s">
        <v>22</v>
      </c>
      <c r="E17475" t="s">
        <v>776</v>
      </c>
      <c r="F17475" t="s">
        <v>776</v>
      </c>
      <c r="G17475" t="s">
        <v>31</v>
      </c>
      <c r="H17475" t="s">
        <v>630</v>
      </c>
      <c r="I17475">
        <v>1</v>
      </c>
      <c r="J17475">
        <v>1</v>
      </c>
      <c r="K17475">
        <v>9925</v>
      </c>
      <c r="L17475" t="s">
        <v>471</v>
      </c>
      <c r="M17475" s="2">
        <f>+Table3[[#This Row],[CHW]]/Table3[[#This Row],[Count of Airbill Number]]</f>
        <v>1</v>
      </c>
    </row>
    <row r="17476" spans="2:13">
      <c r="B17476" t="s">
        <v>20</v>
      </c>
      <c r="C17476" t="s">
        <v>21</v>
      </c>
      <c r="D17476" t="s">
        <v>22</v>
      </c>
      <c r="E17476" t="s">
        <v>778</v>
      </c>
      <c r="F17476" t="s">
        <v>778</v>
      </c>
      <c r="G17476" t="s">
        <v>153</v>
      </c>
      <c r="H17476" t="s">
        <v>171</v>
      </c>
      <c r="I17476">
        <v>1</v>
      </c>
      <c r="J17476">
        <v>1</v>
      </c>
      <c r="K17476">
        <v>9926</v>
      </c>
      <c r="L17476" t="s">
        <v>471</v>
      </c>
      <c r="M17476" s="2">
        <f>+Table3[[#This Row],[CHW]]/Table3[[#This Row],[Count of Airbill Number]]</f>
        <v>1</v>
      </c>
    </row>
    <row r="17477" spans="2:13">
      <c r="B17477" t="s">
        <v>20</v>
      </c>
      <c r="C17477" t="s">
        <v>21</v>
      </c>
      <c r="D17477" t="s">
        <v>22</v>
      </c>
      <c r="E17477" t="s">
        <v>778</v>
      </c>
      <c r="F17477" t="s">
        <v>778</v>
      </c>
      <c r="G17477" t="s">
        <v>135</v>
      </c>
      <c r="H17477" t="s">
        <v>155</v>
      </c>
      <c r="I17477">
        <v>1</v>
      </c>
      <c r="J17477">
        <v>1</v>
      </c>
      <c r="K17477">
        <v>9927</v>
      </c>
      <c r="L17477" t="s">
        <v>471</v>
      </c>
      <c r="M17477" s="2">
        <f>+Table3[[#This Row],[CHW]]/Table3[[#This Row],[Count of Airbill Number]]</f>
        <v>1</v>
      </c>
    </row>
    <row r="17478" spans="2:13">
      <c r="B17478" t="s">
        <v>20</v>
      </c>
      <c r="C17478" t="s">
        <v>21</v>
      </c>
      <c r="D17478" t="s">
        <v>22</v>
      </c>
      <c r="E17478" t="s">
        <v>778</v>
      </c>
      <c r="F17478" t="s">
        <v>778</v>
      </c>
      <c r="G17478" t="s">
        <v>51</v>
      </c>
      <c r="H17478" t="s">
        <v>233</v>
      </c>
      <c r="I17478">
        <v>1</v>
      </c>
      <c r="J17478">
        <v>1</v>
      </c>
      <c r="K17478">
        <v>9928</v>
      </c>
      <c r="L17478" t="s">
        <v>471</v>
      </c>
      <c r="M17478" s="2">
        <f>+Table3[[#This Row],[CHW]]/Table3[[#This Row],[Count of Airbill Number]]</f>
        <v>1</v>
      </c>
    </row>
    <row r="17479" spans="2:13">
      <c r="B17479" t="s">
        <v>20</v>
      </c>
      <c r="C17479" t="s">
        <v>21</v>
      </c>
      <c r="D17479" t="s">
        <v>22</v>
      </c>
      <c r="E17479" t="s">
        <v>778</v>
      </c>
      <c r="F17479" t="s">
        <v>778</v>
      </c>
      <c r="G17479" t="s">
        <v>269</v>
      </c>
      <c r="H17479" t="s">
        <v>763</v>
      </c>
      <c r="I17479">
        <v>1</v>
      </c>
      <c r="J17479">
        <v>1</v>
      </c>
      <c r="K17479">
        <v>9929</v>
      </c>
      <c r="L17479" t="s">
        <v>471</v>
      </c>
      <c r="M17479" s="2">
        <f>+Table3[[#This Row],[CHW]]/Table3[[#This Row],[Count of Airbill Number]]</f>
        <v>1</v>
      </c>
    </row>
    <row r="17480" spans="2:13">
      <c r="B17480" t="s">
        <v>20</v>
      </c>
      <c r="C17480" t="s">
        <v>21</v>
      </c>
      <c r="D17480" t="s">
        <v>22</v>
      </c>
      <c r="E17480" t="s">
        <v>778</v>
      </c>
      <c r="F17480" t="s">
        <v>777</v>
      </c>
      <c r="G17480" t="s">
        <v>269</v>
      </c>
      <c r="H17480" t="s">
        <v>55</v>
      </c>
      <c r="I17480">
        <v>1</v>
      </c>
      <c r="J17480">
        <v>1</v>
      </c>
      <c r="K17480">
        <v>9930</v>
      </c>
      <c r="L17480" t="s">
        <v>471</v>
      </c>
      <c r="M17480" s="2">
        <f>+Table3[[#This Row],[CHW]]/Table3[[#This Row],[Count of Airbill Number]]</f>
        <v>1</v>
      </c>
    </row>
    <row r="17481" spans="2:13">
      <c r="B17481" t="s">
        <v>20</v>
      </c>
      <c r="C17481" t="s">
        <v>21</v>
      </c>
      <c r="D17481" t="s">
        <v>22</v>
      </c>
      <c r="E17481" t="s">
        <v>778</v>
      </c>
      <c r="F17481" t="s">
        <v>778</v>
      </c>
      <c r="G17481" t="s">
        <v>269</v>
      </c>
      <c r="H17481" t="s">
        <v>86</v>
      </c>
      <c r="I17481">
        <v>1</v>
      </c>
      <c r="J17481">
        <v>1</v>
      </c>
      <c r="K17481">
        <v>9931</v>
      </c>
      <c r="L17481" t="s">
        <v>471</v>
      </c>
      <c r="M17481" s="2">
        <f>+Table3[[#This Row],[CHW]]/Table3[[#This Row],[Count of Airbill Number]]</f>
        <v>1</v>
      </c>
    </row>
    <row r="17482" spans="2:13">
      <c r="B17482" t="s">
        <v>20</v>
      </c>
      <c r="C17482" t="s">
        <v>21</v>
      </c>
      <c r="D17482" t="s">
        <v>22</v>
      </c>
      <c r="E17482" t="s">
        <v>778</v>
      </c>
      <c r="F17482" t="s">
        <v>777</v>
      </c>
      <c r="G17482" t="s">
        <v>269</v>
      </c>
      <c r="H17482" t="s">
        <v>44</v>
      </c>
      <c r="I17482">
        <v>1</v>
      </c>
      <c r="J17482">
        <v>1</v>
      </c>
      <c r="K17482">
        <v>9932</v>
      </c>
      <c r="L17482" t="s">
        <v>471</v>
      </c>
      <c r="M17482" s="2">
        <f>+Table3[[#This Row],[CHW]]/Table3[[#This Row],[Count of Airbill Number]]</f>
        <v>1</v>
      </c>
    </row>
    <row r="17483" spans="2:13">
      <c r="B17483" t="s">
        <v>20</v>
      </c>
      <c r="C17483" t="s">
        <v>21</v>
      </c>
      <c r="D17483" t="s">
        <v>22</v>
      </c>
      <c r="E17483" t="s">
        <v>778</v>
      </c>
      <c r="F17483" t="s">
        <v>778</v>
      </c>
      <c r="G17483" t="s">
        <v>269</v>
      </c>
      <c r="H17483" t="s">
        <v>333</v>
      </c>
      <c r="I17483">
        <v>1</v>
      </c>
      <c r="J17483">
        <v>1</v>
      </c>
      <c r="K17483">
        <v>9933</v>
      </c>
      <c r="L17483" t="s">
        <v>471</v>
      </c>
      <c r="M17483" s="2">
        <f>+Table3[[#This Row],[CHW]]/Table3[[#This Row],[Count of Airbill Number]]</f>
        <v>1</v>
      </c>
    </row>
    <row r="17484" spans="2:13">
      <c r="B17484" t="s">
        <v>20</v>
      </c>
      <c r="C17484" t="s">
        <v>21</v>
      </c>
      <c r="D17484" t="s">
        <v>22</v>
      </c>
      <c r="E17484" t="s">
        <v>778</v>
      </c>
      <c r="F17484" t="s">
        <v>776</v>
      </c>
      <c r="G17484" t="s">
        <v>269</v>
      </c>
      <c r="H17484" t="s">
        <v>216</v>
      </c>
      <c r="I17484">
        <v>1</v>
      </c>
      <c r="J17484">
        <v>1</v>
      </c>
      <c r="K17484">
        <v>9934</v>
      </c>
      <c r="L17484" t="s">
        <v>471</v>
      </c>
      <c r="M17484" s="2">
        <f>+Table3[[#This Row],[CHW]]/Table3[[#This Row],[Count of Airbill Number]]</f>
        <v>1</v>
      </c>
    </row>
    <row r="17485" spans="2:13">
      <c r="B17485" t="s">
        <v>20</v>
      </c>
      <c r="C17485" t="s">
        <v>21</v>
      </c>
      <c r="D17485" t="s">
        <v>22</v>
      </c>
      <c r="E17485" t="s">
        <v>778</v>
      </c>
      <c r="F17485" t="s">
        <v>778</v>
      </c>
      <c r="G17485" t="s">
        <v>62</v>
      </c>
      <c r="H17485" t="s">
        <v>155</v>
      </c>
      <c r="I17485">
        <v>1</v>
      </c>
      <c r="J17485">
        <v>1</v>
      </c>
      <c r="K17485">
        <v>9935</v>
      </c>
      <c r="L17485" t="s">
        <v>471</v>
      </c>
      <c r="M17485" s="2">
        <f>+Table3[[#This Row],[CHW]]/Table3[[#This Row],[Count of Airbill Number]]</f>
        <v>1</v>
      </c>
    </row>
    <row r="17486" spans="2:13">
      <c r="B17486" t="s">
        <v>20</v>
      </c>
      <c r="C17486" t="s">
        <v>21</v>
      </c>
      <c r="D17486" t="s">
        <v>22</v>
      </c>
      <c r="E17486" t="s">
        <v>777</v>
      </c>
      <c r="F17486" t="s">
        <v>776</v>
      </c>
      <c r="G17486" t="s">
        <v>436</v>
      </c>
      <c r="H17486" t="s">
        <v>37</v>
      </c>
      <c r="I17486">
        <v>1</v>
      </c>
      <c r="J17486">
        <v>1</v>
      </c>
      <c r="K17486">
        <v>9936</v>
      </c>
      <c r="L17486" t="s">
        <v>471</v>
      </c>
      <c r="M17486" s="2">
        <f>+Table3[[#This Row],[CHW]]/Table3[[#This Row],[Count of Airbill Number]]</f>
        <v>1</v>
      </c>
    </row>
    <row r="17487" spans="2:13">
      <c r="B17487" t="s">
        <v>20</v>
      </c>
      <c r="C17487" t="s">
        <v>21</v>
      </c>
      <c r="D17487" t="s">
        <v>22</v>
      </c>
      <c r="E17487" t="s">
        <v>777</v>
      </c>
      <c r="F17487" t="s">
        <v>778</v>
      </c>
      <c r="G17487" t="s">
        <v>26</v>
      </c>
      <c r="H17487" t="s">
        <v>150</v>
      </c>
      <c r="I17487">
        <v>1</v>
      </c>
      <c r="J17487">
        <v>1</v>
      </c>
      <c r="K17487">
        <v>9937</v>
      </c>
      <c r="L17487" t="s">
        <v>471</v>
      </c>
      <c r="M17487" s="2">
        <f>+Table3[[#This Row],[CHW]]/Table3[[#This Row],[Count of Airbill Number]]</f>
        <v>1</v>
      </c>
    </row>
    <row r="17488" spans="2:13">
      <c r="B17488" t="s">
        <v>20</v>
      </c>
      <c r="C17488" t="s">
        <v>21</v>
      </c>
      <c r="D17488" t="s">
        <v>22</v>
      </c>
      <c r="E17488" t="s">
        <v>777</v>
      </c>
      <c r="F17488" t="s">
        <v>778</v>
      </c>
      <c r="G17488" t="s">
        <v>26</v>
      </c>
      <c r="H17488" t="s">
        <v>51</v>
      </c>
      <c r="I17488">
        <v>1</v>
      </c>
      <c r="J17488">
        <v>1</v>
      </c>
      <c r="K17488">
        <v>9938</v>
      </c>
      <c r="L17488" t="s">
        <v>471</v>
      </c>
      <c r="M17488" s="2">
        <f>+Table3[[#This Row],[CHW]]/Table3[[#This Row],[Count of Airbill Number]]</f>
        <v>1</v>
      </c>
    </row>
    <row r="17489" spans="2:13">
      <c r="B17489" t="s">
        <v>20</v>
      </c>
      <c r="C17489" t="s">
        <v>21</v>
      </c>
      <c r="D17489" t="s">
        <v>22</v>
      </c>
      <c r="E17489" t="s">
        <v>777</v>
      </c>
      <c r="F17489" t="s">
        <v>776</v>
      </c>
      <c r="G17489" t="s">
        <v>26</v>
      </c>
      <c r="H17489" t="s">
        <v>32</v>
      </c>
      <c r="I17489">
        <v>1</v>
      </c>
      <c r="J17489">
        <v>1</v>
      </c>
      <c r="K17489">
        <v>9939</v>
      </c>
      <c r="L17489" t="s">
        <v>471</v>
      </c>
      <c r="M17489" s="2">
        <f>+Table3[[#This Row],[CHW]]/Table3[[#This Row],[Count of Airbill Number]]</f>
        <v>1</v>
      </c>
    </row>
    <row r="17490" spans="2:13">
      <c r="B17490" t="s">
        <v>20</v>
      </c>
      <c r="C17490" t="s">
        <v>21</v>
      </c>
      <c r="D17490" t="s">
        <v>22</v>
      </c>
      <c r="E17490" t="s">
        <v>777</v>
      </c>
      <c r="F17490" t="s">
        <v>777</v>
      </c>
      <c r="G17490" t="s">
        <v>97</v>
      </c>
      <c r="H17490" t="s">
        <v>274</v>
      </c>
      <c r="I17490">
        <v>1</v>
      </c>
      <c r="J17490">
        <v>1</v>
      </c>
      <c r="K17490">
        <v>9940</v>
      </c>
      <c r="L17490" t="s">
        <v>471</v>
      </c>
      <c r="M17490" s="2">
        <f>+Table3[[#This Row],[CHW]]/Table3[[#This Row],[Count of Airbill Number]]</f>
        <v>1</v>
      </c>
    </row>
    <row r="17491" spans="2:13">
      <c r="B17491" t="s">
        <v>20</v>
      </c>
      <c r="C17491" t="s">
        <v>21</v>
      </c>
      <c r="D17491" t="s">
        <v>22</v>
      </c>
      <c r="E17491" t="s">
        <v>777</v>
      </c>
      <c r="F17491" t="s">
        <v>778</v>
      </c>
      <c r="G17491" t="s">
        <v>259</v>
      </c>
      <c r="H17491" t="s">
        <v>353</v>
      </c>
      <c r="I17491">
        <v>1</v>
      </c>
      <c r="J17491">
        <v>1</v>
      </c>
      <c r="K17491">
        <v>9941</v>
      </c>
      <c r="L17491" t="s">
        <v>471</v>
      </c>
      <c r="M17491" s="2">
        <f>+Table3[[#This Row],[CHW]]/Table3[[#This Row],[Count of Airbill Number]]</f>
        <v>1</v>
      </c>
    </row>
    <row r="17492" spans="2:13">
      <c r="B17492" t="s">
        <v>20</v>
      </c>
      <c r="C17492" t="s">
        <v>21</v>
      </c>
      <c r="D17492" t="s">
        <v>22</v>
      </c>
      <c r="E17492" t="s">
        <v>778</v>
      </c>
      <c r="F17492" t="s">
        <v>778</v>
      </c>
      <c r="G17492" t="s">
        <v>206</v>
      </c>
      <c r="H17492" t="s">
        <v>161</v>
      </c>
      <c r="I17492">
        <v>1</v>
      </c>
      <c r="J17492">
        <v>1</v>
      </c>
      <c r="K17492">
        <v>9942</v>
      </c>
      <c r="L17492" t="s">
        <v>471</v>
      </c>
      <c r="M17492" s="2">
        <f>+Table3[[#This Row],[CHW]]/Table3[[#This Row],[Count of Airbill Number]]</f>
        <v>1</v>
      </c>
    </row>
    <row r="17493" spans="2:13">
      <c r="B17493" t="s">
        <v>20</v>
      </c>
      <c r="C17493" t="s">
        <v>21</v>
      </c>
      <c r="D17493" t="s">
        <v>22</v>
      </c>
      <c r="E17493" t="s">
        <v>778</v>
      </c>
      <c r="F17493" t="s">
        <v>778</v>
      </c>
      <c r="G17493" t="s">
        <v>81</v>
      </c>
      <c r="H17493" t="s">
        <v>393</v>
      </c>
      <c r="I17493">
        <v>1</v>
      </c>
      <c r="J17493">
        <v>1</v>
      </c>
      <c r="K17493">
        <v>9943</v>
      </c>
      <c r="L17493" t="s">
        <v>471</v>
      </c>
      <c r="M17493" s="2">
        <f>+Table3[[#This Row],[CHW]]/Table3[[#This Row],[Count of Airbill Number]]</f>
        <v>1</v>
      </c>
    </row>
    <row r="17494" spans="2:13">
      <c r="B17494" t="s">
        <v>20</v>
      </c>
      <c r="C17494" t="s">
        <v>21</v>
      </c>
      <c r="D17494" t="s">
        <v>22</v>
      </c>
      <c r="E17494" t="s">
        <v>778</v>
      </c>
      <c r="F17494" t="s">
        <v>777</v>
      </c>
      <c r="G17494" t="s">
        <v>81</v>
      </c>
      <c r="H17494" t="s">
        <v>520</v>
      </c>
      <c r="I17494">
        <v>1</v>
      </c>
      <c r="J17494">
        <v>1</v>
      </c>
      <c r="K17494">
        <v>9944</v>
      </c>
      <c r="L17494" t="s">
        <v>471</v>
      </c>
      <c r="M17494" s="2">
        <f>+Table3[[#This Row],[CHW]]/Table3[[#This Row],[Count of Airbill Number]]</f>
        <v>1</v>
      </c>
    </row>
    <row r="17495" spans="2:13">
      <c r="B17495" t="s">
        <v>20</v>
      </c>
      <c r="C17495" t="s">
        <v>21</v>
      </c>
      <c r="D17495" t="s">
        <v>22</v>
      </c>
      <c r="E17495" t="s">
        <v>777</v>
      </c>
      <c r="F17495" t="s">
        <v>777</v>
      </c>
      <c r="G17495" t="s">
        <v>512</v>
      </c>
      <c r="H17495" t="s">
        <v>374</v>
      </c>
      <c r="I17495">
        <v>1</v>
      </c>
      <c r="J17495">
        <v>1</v>
      </c>
      <c r="K17495">
        <v>9945</v>
      </c>
      <c r="L17495" t="s">
        <v>471</v>
      </c>
      <c r="M17495" s="2">
        <f>+Table3[[#This Row],[CHW]]/Table3[[#This Row],[Count of Airbill Number]]</f>
        <v>1</v>
      </c>
    </row>
    <row r="17496" spans="2:13">
      <c r="B17496" t="s">
        <v>20</v>
      </c>
      <c r="C17496" t="s">
        <v>21</v>
      </c>
      <c r="D17496" t="s">
        <v>22</v>
      </c>
      <c r="E17496" t="s">
        <v>776</v>
      </c>
      <c r="F17496" t="s">
        <v>778</v>
      </c>
      <c r="G17496" t="s">
        <v>66</v>
      </c>
      <c r="H17496" t="s">
        <v>393</v>
      </c>
      <c r="I17496">
        <v>1</v>
      </c>
      <c r="J17496">
        <v>1</v>
      </c>
      <c r="K17496">
        <v>9946</v>
      </c>
      <c r="L17496" t="s">
        <v>471</v>
      </c>
      <c r="M17496" s="2">
        <f>+Table3[[#This Row],[CHW]]/Table3[[#This Row],[Count of Airbill Number]]</f>
        <v>1</v>
      </c>
    </row>
    <row r="17497" spans="2:13">
      <c r="B17497" t="s">
        <v>20</v>
      </c>
      <c r="C17497" t="s">
        <v>21</v>
      </c>
      <c r="D17497" t="s">
        <v>22</v>
      </c>
      <c r="E17497" t="s">
        <v>776</v>
      </c>
      <c r="F17497" t="s">
        <v>776</v>
      </c>
      <c r="G17497" t="s">
        <v>66</v>
      </c>
      <c r="H17497" t="s">
        <v>47</v>
      </c>
      <c r="I17497">
        <v>1</v>
      </c>
      <c r="J17497">
        <v>1</v>
      </c>
      <c r="K17497">
        <v>9947</v>
      </c>
      <c r="L17497" t="s">
        <v>471</v>
      </c>
      <c r="M17497" s="2">
        <f>+Table3[[#This Row],[CHW]]/Table3[[#This Row],[Count of Airbill Number]]</f>
        <v>1</v>
      </c>
    </row>
    <row r="17498" spans="2:13">
      <c r="B17498" t="s">
        <v>20</v>
      </c>
      <c r="C17498" t="s">
        <v>21</v>
      </c>
      <c r="D17498" t="s">
        <v>22</v>
      </c>
      <c r="E17498" t="s">
        <v>776</v>
      </c>
      <c r="F17498" t="s">
        <v>778</v>
      </c>
      <c r="G17498" t="s">
        <v>66</v>
      </c>
      <c r="H17498" t="s">
        <v>135</v>
      </c>
      <c r="I17498">
        <v>1</v>
      </c>
      <c r="J17498">
        <v>1</v>
      </c>
      <c r="K17498">
        <v>9948</v>
      </c>
      <c r="L17498" t="s">
        <v>471</v>
      </c>
      <c r="M17498" s="2">
        <f>+Table3[[#This Row],[CHW]]/Table3[[#This Row],[Count of Airbill Number]]</f>
        <v>1</v>
      </c>
    </row>
    <row r="17499" spans="2:13">
      <c r="B17499" t="s">
        <v>20</v>
      </c>
      <c r="C17499" t="s">
        <v>21</v>
      </c>
      <c r="D17499" t="s">
        <v>22</v>
      </c>
      <c r="E17499" t="s">
        <v>776</v>
      </c>
      <c r="F17499" t="s">
        <v>777</v>
      </c>
      <c r="G17499" t="s">
        <v>66</v>
      </c>
      <c r="H17499" t="s">
        <v>154</v>
      </c>
      <c r="I17499">
        <v>1</v>
      </c>
      <c r="J17499">
        <v>1</v>
      </c>
      <c r="K17499">
        <v>9949</v>
      </c>
      <c r="L17499" t="s">
        <v>471</v>
      </c>
      <c r="M17499" s="2">
        <f>+Table3[[#This Row],[CHW]]/Table3[[#This Row],[Count of Airbill Number]]</f>
        <v>1</v>
      </c>
    </row>
    <row r="17500" spans="2:13">
      <c r="B17500" t="s">
        <v>20</v>
      </c>
      <c r="C17500" t="s">
        <v>21</v>
      </c>
      <c r="D17500" t="s">
        <v>22</v>
      </c>
      <c r="E17500" t="s">
        <v>776</v>
      </c>
      <c r="F17500" t="s">
        <v>777</v>
      </c>
      <c r="G17500" t="s">
        <v>66</v>
      </c>
      <c r="H17500" t="s">
        <v>227</v>
      </c>
      <c r="I17500">
        <v>1</v>
      </c>
      <c r="J17500">
        <v>1</v>
      </c>
      <c r="K17500">
        <v>9950</v>
      </c>
      <c r="L17500" t="s">
        <v>471</v>
      </c>
      <c r="M17500" s="2">
        <f>+Table3[[#This Row],[CHW]]/Table3[[#This Row],[Count of Airbill Number]]</f>
        <v>1</v>
      </c>
    </row>
    <row r="17501" spans="2:13">
      <c r="B17501" t="s">
        <v>20</v>
      </c>
      <c r="C17501" t="s">
        <v>21</v>
      </c>
      <c r="D17501" t="s">
        <v>22</v>
      </c>
      <c r="E17501" t="s">
        <v>778</v>
      </c>
      <c r="F17501" t="s">
        <v>778</v>
      </c>
      <c r="G17501" t="s">
        <v>764</v>
      </c>
      <c r="H17501" t="s">
        <v>261</v>
      </c>
      <c r="I17501">
        <v>1</v>
      </c>
      <c r="J17501">
        <v>1</v>
      </c>
      <c r="K17501">
        <v>9951</v>
      </c>
      <c r="L17501" t="s">
        <v>471</v>
      </c>
      <c r="M17501" s="2">
        <f>+Table3[[#This Row],[CHW]]/Table3[[#This Row],[Count of Airbill Number]]</f>
        <v>1</v>
      </c>
    </row>
    <row r="17502" spans="2:13">
      <c r="B17502" t="s">
        <v>20</v>
      </c>
      <c r="C17502" t="s">
        <v>21</v>
      </c>
      <c r="D17502" t="s">
        <v>22</v>
      </c>
      <c r="E17502" t="s">
        <v>778</v>
      </c>
      <c r="F17502" t="s">
        <v>777</v>
      </c>
      <c r="G17502" t="s">
        <v>283</v>
      </c>
      <c r="H17502" t="s">
        <v>259</v>
      </c>
      <c r="I17502">
        <v>1</v>
      </c>
      <c r="J17502">
        <v>1</v>
      </c>
      <c r="K17502">
        <v>9952</v>
      </c>
      <c r="L17502" t="s">
        <v>471</v>
      </c>
      <c r="M17502" s="2">
        <f>+Table3[[#This Row],[CHW]]/Table3[[#This Row],[Count of Airbill Number]]</f>
        <v>1</v>
      </c>
    </row>
    <row r="17503" spans="2:13">
      <c r="B17503" t="s">
        <v>20</v>
      </c>
      <c r="C17503" t="s">
        <v>21</v>
      </c>
      <c r="D17503" t="s">
        <v>22</v>
      </c>
      <c r="E17503" t="s">
        <v>778</v>
      </c>
      <c r="F17503" t="s">
        <v>776</v>
      </c>
      <c r="G17503" t="s">
        <v>325</v>
      </c>
      <c r="H17503" t="s">
        <v>66</v>
      </c>
      <c r="I17503">
        <v>1</v>
      </c>
      <c r="J17503">
        <v>1</v>
      </c>
      <c r="K17503">
        <v>9953</v>
      </c>
      <c r="L17503" t="s">
        <v>471</v>
      </c>
      <c r="M17503" s="2">
        <f>+Table3[[#This Row],[CHW]]/Table3[[#This Row],[Count of Airbill Number]]</f>
        <v>1</v>
      </c>
    </row>
    <row r="17504" spans="2:13">
      <c r="B17504" t="s">
        <v>20</v>
      </c>
      <c r="C17504" t="s">
        <v>21</v>
      </c>
      <c r="D17504" t="s">
        <v>22</v>
      </c>
      <c r="E17504" t="s">
        <v>776</v>
      </c>
      <c r="F17504" t="s">
        <v>778</v>
      </c>
      <c r="G17504" t="s">
        <v>37</v>
      </c>
      <c r="H17504" t="s">
        <v>327</v>
      </c>
      <c r="I17504">
        <v>1</v>
      </c>
      <c r="J17504">
        <v>1</v>
      </c>
      <c r="K17504">
        <v>9954</v>
      </c>
      <c r="L17504" t="s">
        <v>471</v>
      </c>
      <c r="M17504" s="2">
        <f>+Table3[[#This Row],[CHW]]/Table3[[#This Row],[Count of Airbill Number]]</f>
        <v>1</v>
      </c>
    </row>
    <row r="17505" spans="2:13">
      <c r="B17505" t="s">
        <v>20</v>
      </c>
      <c r="C17505" t="s">
        <v>21</v>
      </c>
      <c r="D17505" t="s">
        <v>22</v>
      </c>
      <c r="E17505" t="s">
        <v>776</v>
      </c>
      <c r="F17505" t="s">
        <v>778</v>
      </c>
      <c r="G17505" t="s">
        <v>37</v>
      </c>
      <c r="H17505" t="s">
        <v>311</v>
      </c>
      <c r="I17505">
        <v>1</v>
      </c>
      <c r="J17505">
        <v>1</v>
      </c>
      <c r="K17505">
        <v>9955</v>
      </c>
      <c r="L17505" t="s">
        <v>471</v>
      </c>
      <c r="M17505" s="2">
        <f>+Table3[[#This Row],[CHW]]/Table3[[#This Row],[Count of Airbill Number]]</f>
        <v>1</v>
      </c>
    </row>
    <row r="17506" spans="2:13">
      <c r="B17506" t="s">
        <v>20</v>
      </c>
      <c r="C17506" t="s">
        <v>21</v>
      </c>
      <c r="D17506" t="s">
        <v>22</v>
      </c>
      <c r="E17506" t="s">
        <v>776</v>
      </c>
      <c r="F17506" t="s">
        <v>776</v>
      </c>
      <c r="G17506" t="s">
        <v>37</v>
      </c>
      <c r="H17506" t="s">
        <v>50</v>
      </c>
      <c r="I17506">
        <v>1</v>
      </c>
      <c r="J17506">
        <v>1</v>
      </c>
      <c r="K17506">
        <v>9956</v>
      </c>
      <c r="L17506" t="s">
        <v>471</v>
      </c>
      <c r="M17506" s="2">
        <f>+Table3[[#This Row],[CHW]]/Table3[[#This Row],[Count of Airbill Number]]</f>
        <v>1</v>
      </c>
    </row>
    <row r="17507" spans="2:13">
      <c r="B17507" t="s">
        <v>20</v>
      </c>
      <c r="C17507" t="s">
        <v>21</v>
      </c>
      <c r="D17507" t="s">
        <v>22</v>
      </c>
      <c r="E17507" t="s">
        <v>778</v>
      </c>
      <c r="F17507" t="s">
        <v>778</v>
      </c>
      <c r="G17507" t="s">
        <v>369</v>
      </c>
      <c r="H17507" t="s">
        <v>546</v>
      </c>
      <c r="I17507">
        <v>1</v>
      </c>
      <c r="J17507">
        <v>1</v>
      </c>
      <c r="K17507">
        <v>9957</v>
      </c>
      <c r="L17507" t="s">
        <v>471</v>
      </c>
      <c r="M17507" s="2">
        <f>+Table3[[#This Row],[CHW]]/Table3[[#This Row],[Count of Airbill Number]]</f>
        <v>1</v>
      </c>
    </row>
    <row r="17508" spans="2:13">
      <c r="B17508" t="s">
        <v>20</v>
      </c>
      <c r="C17508" t="s">
        <v>21</v>
      </c>
      <c r="D17508" t="s">
        <v>22</v>
      </c>
      <c r="E17508" t="s">
        <v>778</v>
      </c>
      <c r="F17508" t="s">
        <v>778</v>
      </c>
      <c r="G17508" t="s">
        <v>86</v>
      </c>
      <c r="H17508" t="s">
        <v>651</v>
      </c>
      <c r="I17508">
        <v>1</v>
      </c>
      <c r="J17508">
        <v>1</v>
      </c>
      <c r="K17508">
        <v>9958</v>
      </c>
      <c r="L17508" t="s">
        <v>471</v>
      </c>
      <c r="M17508" s="2">
        <f>+Table3[[#This Row],[CHW]]/Table3[[#This Row],[Count of Airbill Number]]</f>
        <v>1</v>
      </c>
    </row>
    <row r="17509" spans="2:13">
      <c r="B17509" t="s">
        <v>20</v>
      </c>
      <c r="C17509" t="s">
        <v>21</v>
      </c>
      <c r="D17509" t="s">
        <v>22</v>
      </c>
      <c r="E17509" t="s">
        <v>778</v>
      </c>
      <c r="F17509" t="s">
        <v>778</v>
      </c>
      <c r="G17509" t="s">
        <v>86</v>
      </c>
      <c r="H17509" t="s">
        <v>606</v>
      </c>
      <c r="I17509">
        <v>1</v>
      </c>
      <c r="J17509">
        <v>1</v>
      </c>
      <c r="K17509">
        <v>9959</v>
      </c>
      <c r="L17509" t="s">
        <v>471</v>
      </c>
      <c r="M17509" s="2">
        <f>+Table3[[#This Row],[CHW]]/Table3[[#This Row],[Count of Airbill Number]]</f>
        <v>1</v>
      </c>
    </row>
    <row r="17510" spans="2:13">
      <c r="B17510" t="s">
        <v>20</v>
      </c>
      <c r="C17510" t="s">
        <v>21</v>
      </c>
      <c r="D17510" t="s">
        <v>22</v>
      </c>
      <c r="E17510" t="s">
        <v>778</v>
      </c>
      <c r="F17510" t="s">
        <v>778</v>
      </c>
      <c r="G17510" t="s">
        <v>86</v>
      </c>
      <c r="H17510" t="s">
        <v>457</v>
      </c>
      <c r="I17510">
        <v>1</v>
      </c>
      <c r="J17510">
        <v>1</v>
      </c>
      <c r="K17510">
        <v>9960</v>
      </c>
      <c r="L17510" t="s">
        <v>471</v>
      </c>
      <c r="M17510" s="2">
        <f>+Table3[[#This Row],[CHW]]/Table3[[#This Row],[Count of Airbill Number]]</f>
        <v>1</v>
      </c>
    </row>
    <row r="17511" spans="2:13">
      <c r="B17511" t="s">
        <v>20</v>
      </c>
      <c r="C17511" t="s">
        <v>21</v>
      </c>
      <c r="D17511" t="s">
        <v>22</v>
      </c>
      <c r="E17511" t="s">
        <v>778</v>
      </c>
      <c r="F17511" t="s">
        <v>776</v>
      </c>
      <c r="G17511" t="s">
        <v>86</v>
      </c>
      <c r="H17511" t="s">
        <v>404</v>
      </c>
      <c r="I17511">
        <v>1</v>
      </c>
      <c r="J17511">
        <v>1</v>
      </c>
      <c r="K17511">
        <v>9961</v>
      </c>
      <c r="L17511" t="s">
        <v>471</v>
      </c>
      <c r="M17511" s="2">
        <f>+Table3[[#This Row],[CHW]]/Table3[[#This Row],[Count of Airbill Number]]</f>
        <v>1</v>
      </c>
    </row>
    <row r="17512" spans="2:13">
      <c r="B17512" t="s">
        <v>20</v>
      </c>
      <c r="C17512" t="s">
        <v>21</v>
      </c>
      <c r="D17512" t="s">
        <v>22</v>
      </c>
      <c r="E17512" t="s">
        <v>778</v>
      </c>
      <c r="F17512" t="s">
        <v>778</v>
      </c>
      <c r="G17512" t="s">
        <v>358</v>
      </c>
      <c r="H17512" t="s">
        <v>547</v>
      </c>
      <c r="I17512">
        <v>1</v>
      </c>
      <c r="J17512">
        <v>1</v>
      </c>
      <c r="K17512">
        <v>9962</v>
      </c>
      <c r="L17512" t="s">
        <v>471</v>
      </c>
      <c r="M17512" s="2">
        <f>+Table3[[#This Row],[CHW]]/Table3[[#This Row],[Count of Airbill Number]]</f>
        <v>1</v>
      </c>
    </row>
    <row r="17513" spans="2:13">
      <c r="B17513" t="s">
        <v>20</v>
      </c>
      <c r="C17513" t="s">
        <v>21</v>
      </c>
      <c r="D17513" t="s">
        <v>22</v>
      </c>
      <c r="E17513" t="s">
        <v>778</v>
      </c>
      <c r="F17513" t="s">
        <v>778</v>
      </c>
      <c r="G17513" t="s">
        <v>174</v>
      </c>
      <c r="H17513" t="s">
        <v>171</v>
      </c>
      <c r="I17513">
        <v>1</v>
      </c>
      <c r="J17513">
        <v>1</v>
      </c>
      <c r="K17513">
        <v>9963</v>
      </c>
      <c r="L17513" t="s">
        <v>471</v>
      </c>
      <c r="M17513" s="2">
        <f>+Table3[[#This Row],[CHW]]/Table3[[#This Row],[Count of Airbill Number]]</f>
        <v>1</v>
      </c>
    </row>
    <row r="17514" spans="2:13">
      <c r="B17514" t="s">
        <v>20</v>
      </c>
      <c r="C17514" t="s">
        <v>21</v>
      </c>
      <c r="D17514" t="s">
        <v>22</v>
      </c>
      <c r="E17514" t="s">
        <v>778</v>
      </c>
      <c r="F17514" t="s">
        <v>778</v>
      </c>
      <c r="G17514" t="s">
        <v>174</v>
      </c>
      <c r="H17514" t="s">
        <v>51</v>
      </c>
      <c r="I17514">
        <v>1</v>
      </c>
      <c r="J17514">
        <v>1</v>
      </c>
      <c r="K17514">
        <v>9964</v>
      </c>
      <c r="L17514" t="s">
        <v>471</v>
      </c>
      <c r="M17514" s="2">
        <f>+Table3[[#This Row],[CHW]]/Table3[[#This Row],[Count of Airbill Number]]</f>
        <v>1</v>
      </c>
    </row>
    <row r="17515" spans="2:13">
      <c r="B17515" t="s">
        <v>20</v>
      </c>
      <c r="C17515" t="s">
        <v>21</v>
      </c>
      <c r="D17515" t="s">
        <v>22</v>
      </c>
      <c r="E17515" t="s">
        <v>778</v>
      </c>
      <c r="F17515" t="s">
        <v>778</v>
      </c>
      <c r="G17515" t="s">
        <v>174</v>
      </c>
      <c r="H17515" t="s">
        <v>269</v>
      </c>
      <c r="I17515">
        <v>1</v>
      </c>
      <c r="J17515">
        <v>1</v>
      </c>
      <c r="K17515">
        <v>9965</v>
      </c>
      <c r="L17515" t="s">
        <v>471</v>
      </c>
      <c r="M17515" s="2">
        <f>+Table3[[#This Row],[CHW]]/Table3[[#This Row],[Count of Airbill Number]]</f>
        <v>1</v>
      </c>
    </row>
    <row r="17516" spans="2:13">
      <c r="B17516" t="s">
        <v>20</v>
      </c>
      <c r="C17516" t="s">
        <v>21</v>
      </c>
      <c r="D17516" t="s">
        <v>22</v>
      </c>
      <c r="E17516" t="s">
        <v>778</v>
      </c>
      <c r="F17516" t="s">
        <v>778</v>
      </c>
      <c r="G17516" t="s">
        <v>174</v>
      </c>
      <c r="H17516" t="s">
        <v>62</v>
      </c>
      <c r="I17516">
        <v>1</v>
      </c>
      <c r="J17516">
        <v>1</v>
      </c>
      <c r="K17516">
        <v>9966</v>
      </c>
      <c r="L17516" t="s">
        <v>471</v>
      </c>
      <c r="M17516" s="2">
        <f>+Table3[[#This Row],[CHW]]/Table3[[#This Row],[Count of Airbill Number]]</f>
        <v>1</v>
      </c>
    </row>
    <row r="17517" spans="2:13">
      <c r="B17517" t="s">
        <v>20</v>
      </c>
      <c r="C17517" t="s">
        <v>21</v>
      </c>
      <c r="D17517" t="s">
        <v>22</v>
      </c>
      <c r="E17517" t="s">
        <v>778</v>
      </c>
      <c r="F17517" t="s">
        <v>776</v>
      </c>
      <c r="G17517" t="s">
        <v>91</v>
      </c>
      <c r="H17517" t="s">
        <v>37</v>
      </c>
      <c r="I17517">
        <v>1</v>
      </c>
      <c r="J17517">
        <v>1</v>
      </c>
      <c r="K17517">
        <v>9967</v>
      </c>
      <c r="L17517" t="s">
        <v>471</v>
      </c>
      <c r="M17517" s="2">
        <f>+Table3[[#This Row],[CHW]]/Table3[[#This Row],[Count of Airbill Number]]</f>
        <v>1</v>
      </c>
    </row>
    <row r="17518" spans="2:13">
      <c r="B17518" t="s">
        <v>20</v>
      </c>
      <c r="C17518" t="s">
        <v>21</v>
      </c>
      <c r="D17518" t="s">
        <v>22</v>
      </c>
      <c r="E17518" t="s">
        <v>777</v>
      </c>
      <c r="F17518" t="s">
        <v>777</v>
      </c>
      <c r="G17518" t="s">
        <v>556</v>
      </c>
      <c r="H17518" t="s">
        <v>106</v>
      </c>
      <c r="I17518">
        <v>1</v>
      </c>
      <c r="J17518">
        <v>1</v>
      </c>
      <c r="K17518">
        <v>9968</v>
      </c>
      <c r="L17518" t="s">
        <v>471</v>
      </c>
      <c r="M17518" s="2">
        <f>+Table3[[#This Row],[CHW]]/Table3[[#This Row],[Count of Airbill Number]]</f>
        <v>1</v>
      </c>
    </row>
    <row r="17519" spans="2:13">
      <c r="B17519" t="s">
        <v>20</v>
      </c>
      <c r="C17519" t="s">
        <v>21</v>
      </c>
      <c r="D17519" t="s">
        <v>22</v>
      </c>
      <c r="E17519" t="s">
        <v>778</v>
      </c>
      <c r="F17519" t="s">
        <v>778</v>
      </c>
      <c r="G17519" t="s">
        <v>90</v>
      </c>
      <c r="H17519" t="s">
        <v>185</v>
      </c>
      <c r="I17519">
        <v>1</v>
      </c>
      <c r="J17519">
        <v>1</v>
      </c>
      <c r="K17519">
        <v>9969</v>
      </c>
      <c r="L17519" t="s">
        <v>471</v>
      </c>
      <c r="M17519" s="2">
        <f>+Table3[[#This Row],[CHW]]/Table3[[#This Row],[Count of Airbill Number]]</f>
        <v>1</v>
      </c>
    </row>
    <row r="17520" spans="2:13">
      <c r="B17520" t="s">
        <v>20</v>
      </c>
      <c r="C17520" t="s">
        <v>21</v>
      </c>
      <c r="D17520" t="s">
        <v>22</v>
      </c>
      <c r="E17520" t="s">
        <v>778</v>
      </c>
      <c r="F17520" t="s">
        <v>778</v>
      </c>
      <c r="G17520" t="s">
        <v>90</v>
      </c>
      <c r="H17520" t="s">
        <v>62</v>
      </c>
      <c r="I17520">
        <v>1</v>
      </c>
      <c r="J17520">
        <v>1</v>
      </c>
      <c r="K17520">
        <v>9970</v>
      </c>
      <c r="L17520" t="s">
        <v>471</v>
      </c>
      <c r="M17520" s="2">
        <f>+Table3[[#This Row],[CHW]]/Table3[[#This Row],[Count of Airbill Number]]</f>
        <v>1</v>
      </c>
    </row>
    <row r="17521" spans="2:13">
      <c r="B17521" t="s">
        <v>20</v>
      </c>
      <c r="C17521" t="s">
        <v>21</v>
      </c>
      <c r="D17521" t="s">
        <v>22</v>
      </c>
      <c r="E17521" t="s">
        <v>778</v>
      </c>
      <c r="F17521" t="s">
        <v>778</v>
      </c>
      <c r="G17521" t="s">
        <v>90</v>
      </c>
      <c r="H17521" t="s">
        <v>155</v>
      </c>
      <c r="I17521">
        <v>1</v>
      </c>
      <c r="J17521">
        <v>1</v>
      </c>
      <c r="K17521">
        <v>9971</v>
      </c>
      <c r="L17521" t="s">
        <v>471</v>
      </c>
      <c r="M17521" s="2">
        <f>+Table3[[#This Row],[CHW]]/Table3[[#This Row],[Count of Airbill Number]]</f>
        <v>1</v>
      </c>
    </row>
    <row r="17522" spans="2:13">
      <c r="B17522" t="s">
        <v>20</v>
      </c>
      <c r="C17522" t="s">
        <v>21</v>
      </c>
      <c r="D17522" t="s">
        <v>22</v>
      </c>
      <c r="E17522" t="s">
        <v>776</v>
      </c>
      <c r="F17522" t="s">
        <v>776</v>
      </c>
      <c r="G17522" t="s">
        <v>77</v>
      </c>
      <c r="H17522" t="s">
        <v>85</v>
      </c>
      <c r="I17522">
        <v>1</v>
      </c>
      <c r="J17522">
        <v>1</v>
      </c>
      <c r="K17522">
        <v>9972</v>
      </c>
      <c r="L17522" t="s">
        <v>471</v>
      </c>
      <c r="M17522" s="2">
        <f>+Table3[[#This Row],[CHW]]/Table3[[#This Row],[Count of Airbill Number]]</f>
        <v>1</v>
      </c>
    </row>
    <row r="17523" spans="2:13">
      <c r="B17523" t="s">
        <v>20</v>
      </c>
      <c r="C17523" t="s">
        <v>21</v>
      </c>
      <c r="D17523" t="s">
        <v>22</v>
      </c>
      <c r="E17523" t="s">
        <v>776</v>
      </c>
      <c r="F17523" t="s">
        <v>776</v>
      </c>
      <c r="G17523" t="s">
        <v>50</v>
      </c>
      <c r="H17523" t="s">
        <v>37</v>
      </c>
      <c r="I17523">
        <v>1</v>
      </c>
      <c r="J17523">
        <v>1</v>
      </c>
      <c r="K17523">
        <v>9973</v>
      </c>
      <c r="L17523" t="s">
        <v>471</v>
      </c>
      <c r="M17523" s="2">
        <f>+Table3[[#This Row],[CHW]]/Table3[[#This Row],[Count of Airbill Number]]</f>
        <v>1</v>
      </c>
    </row>
    <row r="17524" spans="2:13">
      <c r="B17524" t="s">
        <v>20</v>
      </c>
      <c r="C17524" t="s">
        <v>21</v>
      </c>
      <c r="D17524" t="s">
        <v>22</v>
      </c>
      <c r="E17524" t="s">
        <v>777</v>
      </c>
      <c r="F17524" t="s">
        <v>778</v>
      </c>
      <c r="G17524" t="s">
        <v>249</v>
      </c>
      <c r="H17524" t="s">
        <v>112</v>
      </c>
      <c r="I17524">
        <v>1</v>
      </c>
      <c r="J17524">
        <v>1</v>
      </c>
      <c r="K17524">
        <v>9974</v>
      </c>
      <c r="L17524" t="s">
        <v>471</v>
      </c>
      <c r="M17524" s="2">
        <f>+Table3[[#This Row],[CHW]]/Table3[[#This Row],[Count of Airbill Number]]</f>
        <v>1</v>
      </c>
    </row>
    <row r="17525" spans="2:13">
      <c r="B17525" t="s">
        <v>20</v>
      </c>
      <c r="C17525" t="s">
        <v>21</v>
      </c>
      <c r="D17525" t="s">
        <v>22</v>
      </c>
      <c r="E17525" t="s">
        <v>776</v>
      </c>
      <c r="F17525" t="s">
        <v>776</v>
      </c>
      <c r="G17525" t="s">
        <v>178</v>
      </c>
      <c r="H17525" t="s">
        <v>89</v>
      </c>
      <c r="I17525">
        <v>1</v>
      </c>
      <c r="J17525">
        <v>1</v>
      </c>
      <c r="K17525">
        <v>9975</v>
      </c>
      <c r="L17525" t="s">
        <v>471</v>
      </c>
      <c r="M17525" s="2">
        <f>+Table3[[#This Row],[CHW]]/Table3[[#This Row],[Count of Airbill Number]]</f>
        <v>1</v>
      </c>
    </row>
    <row r="17526" spans="2:13">
      <c r="B17526" t="s">
        <v>20</v>
      </c>
      <c r="C17526" t="s">
        <v>21</v>
      </c>
      <c r="D17526" t="s">
        <v>22</v>
      </c>
      <c r="E17526" t="s">
        <v>777</v>
      </c>
      <c r="F17526" t="s">
        <v>777</v>
      </c>
      <c r="G17526" t="s">
        <v>44</v>
      </c>
      <c r="H17526" t="s">
        <v>419</v>
      </c>
      <c r="I17526">
        <v>1</v>
      </c>
      <c r="J17526">
        <v>1</v>
      </c>
      <c r="K17526">
        <v>9976</v>
      </c>
      <c r="L17526" t="s">
        <v>471</v>
      </c>
      <c r="M17526" s="2">
        <f>+Table3[[#This Row],[CHW]]/Table3[[#This Row],[Count of Airbill Number]]</f>
        <v>1</v>
      </c>
    </row>
    <row r="17527" spans="2:13">
      <c r="B17527" t="s">
        <v>20</v>
      </c>
      <c r="C17527" t="s">
        <v>21</v>
      </c>
      <c r="D17527" t="s">
        <v>22</v>
      </c>
      <c r="E17527" t="s">
        <v>777</v>
      </c>
      <c r="F17527" t="s">
        <v>778</v>
      </c>
      <c r="G17527" t="s">
        <v>44</v>
      </c>
      <c r="H17527" t="s">
        <v>62</v>
      </c>
      <c r="I17527">
        <v>1</v>
      </c>
      <c r="J17527">
        <v>1</v>
      </c>
      <c r="K17527">
        <v>9977</v>
      </c>
      <c r="L17527" t="s">
        <v>471</v>
      </c>
      <c r="M17527" s="2">
        <f>+Table3[[#This Row],[CHW]]/Table3[[#This Row],[Count of Airbill Number]]</f>
        <v>1</v>
      </c>
    </row>
    <row r="17528" spans="2:13">
      <c r="B17528" t="s">
        <v>20</v>
      </c>
      <c r="C17528" t="s">
        <v>21</v>
      </c>
      <c r="D17528" t="s">
        <v>22</v>
      </c>
      <c r="E17528" t="s">
        <v>777</v>
      </c>
      <c r="F17528" t="s">
        <v>777</v>
      </c>
      <c r="G17528" t="s">
        <v>44</v>
      </c>
      <c r="H17528" t="s">
        <v>711</v>
      </c>
      <c r="I17528">
        <v>1</v>
      </c>
      <c r="J17528">
        <v>1</v>
      </c>
      <c r="K17528">
        <v>9978</v>
      </c>
      <c r="L17528" t="s">
        <v>471</v>
      </c>
      <c r="M17528" s="2">
        <f>+Table3[[#This Row],[CHW]]/Table3[[#This Row],[Count of Airbill Number]]</f>
        <v>1</v>
      </c>
    </row>
    <row r="17529" spans="2:13">
      <c r="B17529" t="s">
        <v>20</v>
      </c>
      <c r="C17529" t="s">
        <v>21</v>
      </c>
      <c r="D17529" t="s">
        <v>22</v>
      </c>
      <c r="E17529" t="s">
        <v>776</v>
      </c>
      <c r="F17529" t="s">
        <v>776</v>
      </c>
      <c r="G17529" t="s">
        <v>85</v>
      </c>
      <c r="H17529" t="s">
        <v>93</v>
      </c>
      <c r="I17529">
        <v>1</v>
      </c>
      <c r="J17529">
        <v>1</v>
      </c>
      <c r="K17529">
        <v>9979</v>
      </c>
      <c r="L17529" t="s">
        <v>471</v>
      </c>
      <c r="M17529" s="2">
        <f>+Table3[[#This Row],[CHW]]/Table3[[#This Row],[Count of Airbill Number]]</f>
        <v>1</v>
      </c>
    </row>
    <row r="17530" spans="2:13">
      <c r="B17530" t="s">
        <v>20</v>
      </c>
      <c r="C17530" t="s">
        <v>21</v>
      </c>
      <c r="D17530" t="s">
        <v>22</v>
      </c>
      <c r="E17530" t="s">
        <v>778</v>
      </c>
      <c r="F17530" t="s">
        <v>776</v>
      </c>
      <c r="G17530" t="s">
        <v>155</v>
      </c>
      <c r="H17530" t="s">
        <v>66</v>
      </c>
      <c r="I17530">
        <v>1</v>
      </c>
      <c r="J17530">
        <v>1</v>
      </c>
      <c r="K17530">
        <v>9980</v>
      </c>
      <c r="L17530" t="s">
        <v>471</v>
      </c>
      <c r="M17530" s="2">
        <f>+Table3[[#This Row],[CHW]]/Table3[[#This Row],[Count of Airbill Number]]</f>
        <v>1</v>
      </c>
    </row>
    <row r="17531" spans="2:13">
      <c r="B17531" t="s">
        <v>20</v>
      </c>
      <c r="C17531" t="s">
        <v>21</v>
      </c>
      <c r="D17531" t="s">
        <v>22</v>
      </c>
      <c r="E17531" t="s">
        <v>778</v>
      </c>
      <c r="F17531" t="s">
        <v>777</v>
      </c>
      <c r="G17531" t="s">
        <v>267</v>
      </c>
      <c r="H17531" t="s">
        <v>429</v>
      </c>
      <c r="I17531">
        <v>1</v>
      </c>
      <c r="J17531">
        <v>1</v>
      </c>
      <c r="K17531">
        <v>9981</v>
      </c>
      <c r="L17531" t="s">
        <v>471</v>
      </c>
      <c r="M17531" s="2">
        <f>+Table3[[#This Row],[CHW]]/Table3[[#This Row],[Count of Airbill Number]]</f>
        <v>1</v>
      </c>
    </row>
    <row r="17532" spans="2:13">
      <c r="B17532" t="s">
        <v>20</v>
      </c>
      <c r="C17532" t="s">
        <v>21</v>
      </c>
      <c r="D17532" t="s">
        <v>22</v>
      </c>
      <c r="E17532" t="s">
        <v>778</v>
      </c>
      <c r="F17532" t="s">
        <v>777</v>
      </c>
      <c r="G17532" t="s">
        <v>267</v>
      </c>
      <c r="H17532" t="s">
        <v>55</v>
      </c>
      <c r="I17532">
        <v>1</v>
      </c>
      <c r="J17532">
        <v>1</v>
      </c>
      <c r="K17532">
        <v>9982</v>
      </c>
      <c r="L17532" t="s">
        <v>471</v>
      </c>
      <c r="M17532" s="2">
        <f>+Table3[[#This Row],[CHW]]/Table3[[#This Row],[Count of Airbill Number]]</f>
        <v>1</v>
      </c>
    </row>
    <row r="17533" spans="2:13">
      <c r="B17533" t="s">
        <v>20</v>
      </c>
      <c r="C17533" t="s">
        <v>21</v>
      </c>
      <c r="D17533" t="s">
        <v>22</v>
      </c>
      <c r="E17533" t="s">
        <v>778</v>
      </c>
      <c r="F17533" t="s">
        <v>778</v>
      </c>
      <c r="G17533" t="s">
        <v>267</v>
      </c>
      <c r="H17533" t="s">
        <v>173</v>
      </c>
      <c r="I17533">
        <v>1</v>
      </c>
      <c r="J17533">
        <v>1</v>
      </c>
      <c r="K17533">
        <v>9983</v>
      </c>
      <c r="L17533" t="s">
        <v>471</v>
      </c>
      <c r="M17533" s="2">
        <f>+Table3[[#This Row],[CHW]]/Table3[[#This Row],[Count of Airbill Number]]</f>
        <v>1</v>
      </c>
    </row>
    <row r="17534" spans="2:13">
      <c r="B17534" t="s">
        <v>20</v>
      </c>
      <c r="C17534" t="s">
        <v>21</v>
      </c>
      <c r="D17534" t="s">
        <v>22</v>
      </c>
      <c r="E17534" t="s">
        <v>778</v>
      </c>
      <c r="F17534" t="s">
        <v>778</v>
      </c>
      <c r="G17534" t="s">
        <v>267</v>
      </c>
      <c r="H17534" t="s">
        <v>51</v>
      </c>
      <c r="I17534">
        <v>1</v>
      </c>
      <c r="J17534">
        <v>1</v>
      </c>
      <c r="K17534">
        <v>9984</v>
      </c>
      <c r="L17534" t="s">
        <v>471</v>
      </c>
      <c r="M17534" s="2">
        <f>+Table3[[#This Row],[CHW]]/Table3[[#This Row],[Count of Airbill Number]]</f>
        <v>1</v>
      </c>
    </row>
    <row r="17535" spans="2:13">
      <c r="B17535" t="s">
        <v>20</v>
      </c>
      <c r="C17535" t="s">
        <v>21</v>
      </c>
      <c r="D17535" t="s">
        <v>22</v>
      </c>
      <c r="E17535" t="s">
        <v>778</v>
      </c>
      <c r="F17535" t="s">
        <v>778</v>
      </c>
      <c r="G17535" t="s">
        <v>267</v>
      </c>
      <c r="H17535" t="s">
        <v>765</v>
      </c>
      <c r="I17535">
        <v>1</v>
      </c>
      <c r="J17535">
        <v>1</v>
      </c>
      <c r="K17535">
        <v>9985</v>
      </c>
      <c r="L17535" t="s">
        <v>471</v>
      </c>
      <c r="M17535" s="2">
        <f>+Table3[[#This Row],[CHW]]/Table3[[#This Row],[Count of Airbill Number]]</f>
        <v>1</v>
      </c>
    </row>
    <row r="17536" spans="2:13">
      <c r="B17536" t="s">
        <v>20</v>
      </c>
      <c r="C17536" t="s">
        <v>21</v>
      </c>
      <c r="D17536" t="s">
        <v>22</v>
      </c>
      <c r="E17536" t="s">
        <v>778</v>
      </c>
      <c r="F17536" t="s">
        <v>777</v>
      </c>
      <c r="G17536" t="s">
        <v>267</v>
      </c>
      <c r="H17536" t="s">
        <v>181</v>
      </c>
      <c r="I17536">
        <v>1</v>
      </c>
      <c r="J17536">
        <v>1</v>
      </c>
      <c r="K17536">
        <v>9986</v>
      </c>
      <c r="L17536" t="s">
        <v>471</v>
      </c>
      <c r="M17536" s="2">
        <f>+Table3[[#This Row],[CHW]]/Table3[[#This Row],[Count of Airbill Number]]</f>
        <v>1</v>
      </c>
    </row>
    <row r="17537" spans="2:13">
      <c r="B17537" t="s">
        <v>20</v>
      </c>
      <c r="C17537" t="s">
        <v>21</v>
      </c>
      <c r="D17537" t="s">
        <v>22</v>
      </c>
      <c r="E17537" t="s">
        <v>777</v>
      </c>
      <c r="F17537" t="s">
        <v>777</v>
      </c>
      <c r="G17537" t="s">
        <v>680</v>
      </c>
      <c r="H17537" t="s">
        <v>230</v>
      </c>
      <c r="I17537">
        <v>1</v>
      </c>
      <c r="J17537">
        <v>1</v>
      </c>
      <c r="K17537">
        <v>9987</v>
      </c>
      <c r="L17537" t="s">
        <v>471</v>
      </c>
      <c r="M17537" s="2">
        <f>+Table3[[#This Row],[CHW]]/Table3[[#This Row],[Count of Airbill Number]]</f>
        <v>1</v>
      </c>
    </row>
    <row r="17538" spans="2:13">
      <c r="B17538" t="s">
        <v>20</v>
      </c>
      <c r="C17538" t="s">
        <v>21</v>
      </c>
      <c r="D17538" t="s">
        <v>22</v>
      </c>
      <c r="E17538" t="s">
        <v>777</v>
      </c>
      <c r="F17538" t="s">
        <v>777</v>
      </c>
      <c r="G17538" t="s">
        <v>531</v>
      </c>
      <c r="H17538" t="s">
        <v>487</v>
      </c>
      <c r="I17538">
        <v>1</v>
      </c>
      <c r="J17538">
        <v>1</v>
      </c>
      <c r="K17538">
        <v>9988</v>
      </c>
      <c r="L17538" t="s">
        <v>471</v>
      </c>
      <c r="M17538" s="2">
        <f>+Table3[[#This Row],[CHW]]/Table3[[#This Row],[Count of Airbill Number]]</f>
        <v>1</v>
      </c>
    </row>
    <row r="17539" spans="2:13">
      <c r="B17539" t="s">
        <v>20</v>
      </c>
      <c r="C17539" t="s">
        <v>21</v>
      </c>
      <c r="D17539" t="s">
        <v>22</v>
      </c>
      <c r="E17539" t="s">
        <v>776</v>
      </c>
      <c r="F17539" t="s">
        <v>776</v>
      </c>
      <c r="G17539" t="s">
        <v>32</v>
      </c>
      <c r="H17539" t="s">
        <v>23</v>
      </c>
      <c r="I17539">
        <v>1</v>
      </c>
      <c r="J17539">
        <v>1</v>
      </c>
      <c r="K17539">
        <v>9989</v>
      </c>
      <c r="L17539" t="s">
        <v>471</v>
      </c>
      <c r="M17539" s="2">
        <f>+Table3[[#This Row],[CHW]]/Table3[[#This Row],[Count of Airbill Number]]</f>
        <v>1</v>
      </c>
    </row>
    <row r="17540" spans="2:13">
      <c r="B17540" t="s">
        <v>20</v>
      </c>
      <c r="C17540" t="s">
        <v>21</v>
      </c>
      <c r="D17540" t="s">
        <v>22</v>
      </c>
      <c r="E17540" t="s">
        <v>776</v>
      </c>
      <c r="F17540" t="s">
        <v>776</v>
      </c>
      <c r="G17540" t="s">
        <v>32</v>
      </c>
      <c r="H17540" t="s">
        <v>146</v>
      </c>
      <c r="I17540">
        <v>1</v>
      </c>
      <c r="J17540">
        <v>1</v>
      </c>
      <c r="K17540">
        <v>9990</v>
      </c>
      <c r="L17540" t="s">
        <v>471</v>
      </c>
      <c r="M17540" s="2">
        <f>+Table3[[#This Row],[CHW]]/Table3[[#This Row],[Count of Airbill Number]]</f>
        <v>1</v>
      </c>
    </row>
    <row r="17541" spans="2:13">
      <c r="B17541" t="s">
        <v>20</v>
      </c>
      <c r="C17541" t="s">
        <v>21</v>
      </c>
      <c r="D17541" t="s">
        <v>22</v>
      </c>
      <c r="E17541" t="s">
        <v>776</v>
      </c>
      <c r="F17541" t="s">
        <v>776</v>
      </c>
      <c r="G17541" t="s">
        <v>32</v>
      </c>
      <c r="H17541" t="s">
        <v>111</v>
      </c>
      <c r="I17541">
        <v>1</v>
      </c>
      <c r="J17541">
        <v>1</v>
      </c>
      <c r="K17541">
        <v>9991</v>
      </c>
      <c r="L17541" t="s">
        <v>471</v>
      </c>
      <c r="M17541" s="2">
        <f>+Table3[[#This Row],[CHW]]/Table3[[#This Row],[Count of Airbill Number]]</f>
        <v>1</v>
      </c>
    </row>
    <row r="17542" spans="2:13">
      <c r="B17542" t="s">
        <v>20</v>
      </c>
      <c r="C17542" t="s">
        <v>21</v>
      </c>
      <c r="D17542" t="s">
        <v>22</v>
      </c>
      <c r="E17542" t="s">
        <v>776</v>
      </c>
      <c r="F17542" t="s">
        <v>778</v>
      </c>
      <c r="G17542" t="s">
        <v>32</v>
      </c>
      <c r="H17542" t="s">
        <v>206</v>
      </c>
      <c r="I17542">
        <v>1</v>
      </c>
      <c r="J17542">
        <v>1</v>
      </c>
      <c r="K17542">
        <v>9992</v>
      </c>
      <c r="L17542" t="s">
        <v>471</v>
      </c>
      <c r="M17542" s="2">
        <f>+Table3[[#This Row],[CHW]]/Table3[[#This Row],[Count of Airbill Number]]</f>
        <v>1</v>
      </c>
    </row>
    <row r="17543" spans="2:13">
      <c r="B17543" t="s">
        <v>20</v>
      </c>
      <c r="C17543" t="s">
        <v>21</v>
      </c>
      <c r="D17543" t="s">
        <v>22</v>
      </c>
      <c r="E17543" t="s">
        <v>776</v>
      </c>
      <c r="F17543" t="s">
        <v>778</v>
      </c>
      <c r="G17543" t="s">
        <v>32</v>
      </c>
      <c r="H17543" t="s">
        <v>174</v>
      </c>
      <c r="I17543">
        <v>1</v>
      </c>
      <c r="J17543">
        <v>1</v>
      </c>
      <c r="K17543">
        <v>9993</v>
      </c>
      <c r="L17543" t="s">
        <v>471</v>
      </c>
      <c r="M17543" s="2">
        <f>+Table3[[#This Row],[CHW]]/Table3[[#This Row],[Count of Airbill Number]]</f>
        <v>1</v>
      </c>
    </row>
    <row r="17544" spans="2:13">
      <c r="B17544" t="s">
        <v>20</v>
      </c>
      <c r="C17544" t="s">
        <v>21</v>
      </c>
      <c r="D17544" t="s">
        <v>22</v>
      </c>
      <c r="E17544" t="s">
        <v>776</v>
      </c>
      <c r="F17544" t="s">
        <v>776</v>
      </c>
      <c r="G17544" t="s">
        <v>32</v>
      </c>
      <c r="H17544" t="s">
        <v>92</v>
      </c>
      <c r="I17544">
        <v>1</v>
      </c>
      <c r="J17544">
        <v>1</v>
      </c>
      <c r="K17544">
        <v>9994</v>
      </c>
      <c r="L17544" t="s">
        <v>471</v>
      </c>
      <c r="M17544" s="2">
        <f>+Table3[[#This Row],[CHW]]/Table3[[#This Row],[Count of Airbill Number]]</f>
        <v>1</v>
      </c>
    </row>
    <row r="17545" spans="2:13">
      <c r="B17545" t="s">
        <v>20</v>
      </c>
      <c r="C17545" t="s">
        <v>21</v>
      </c>
      <c r="D17545" t="s">
        <v>22</v>
      </c>
      <c r="E17545" t="s">
        <v>776</v>
      </c>
      <c r="F17545" t="s">
        <v>776</v>
      </c>
      <c r="G17545" t="s">
        <v>32</v>
      </c>
      <c r="H17545" t="s">
        <v>89</v>
      </c>
      <c r="I17545">
        <v>1</v>
      </c>
      <c r="J17545">
        <v>1</v>
      </c>
      <c r="K17545">
        <v>9995</v>
      </c>
      <c r="L17545" t="s">
        <v>471</v>
      </c>
      <c r="M17545" s="2">
        <f>+Table3[[#This Row],[CHW]]/Table3[[#This Row],[Count of Airbill Number]]</f>
        <v>1</v>
      </c>
    </row>
    <row r="17546" spans="2:13">
      <c r="B17546" t="s">
        <v>20</v>
      </c>
      <c r="C17546" t="s">
        <v>21</v>
      </c>
      <c r="D17546" t="s">
        <v>22</v>
      </c>
      <c r="E17546" t="s">
        <v>776</v>
      </c>
      <c r="F17546" t="s">
        <v>776</v>
      </c>
      <c r="G17546" t="s">
        <v>32</v>
      </c>
      <c r="H17546" t="s">
        <v>253</v>
      </c>
      <c r="I17546">
        <v>1</v>
      </c>
      <c r="J17546">
        <v>1</v>
      </c>
      <c r="K17546">
        <v>9996</v>
      </c>
      <c r="L17546" t="s">
        <v>471</v>
      </c>
      <c r="M17546" s="2">
        <f>+Table3[[#This Row],[CHW]]/Table3[[#This Row],[Count of Airbill Number]]</f>
        <v>1</v>
      </c>
    </row>
    <row r="17547" spans="2:13">
      <c r="B17547" t="s">
        <v>20</v>
      </c>
      <c r="C17547" t="s">
        <v>21</v>
      </c>
      <c r="D17547" t="s">
        <v>22</v>
      </c>
      <c r="E17547" t="s">
        <v>776</v>
      </c>
      <c r="F17547" t="s">
        <v>776</v>
      </c>
      <c r="G17547" t="s">
        <v>32</v>
      </c>
      <c r="H17547" t="s">
        <v>88</v>
      </c>
      <c r="I17547">
        <v>1</v>
      </c>
      <c r="J17547">
        <v>1</v>
      </c>
      <c r="K17547">
        <v>9997</v>
      </c>
      <c r="L17547" t="s">
        <v>471</v>
      </c>
      <c r="M17547" s="2">
        <f>+Table3[[#This Row],[CHW]]/Table3[[#This Row],[Count of Airbill Number]]</f>
        <v>1</v>
      </c>
    </row>
    <row r="17548" spans="2:13">
      <c r="B17548" t="s">
        <v>20</v>
      </c>
      <c r="C17548" t="s">
        <v>21</v>
      </c>
      <c r="D17548" t="s">
        <v>22</v>
      </c>
      <c r="E17548" t="s">
        <v>778</v>
      </c>
      <c r="F17548" t="s">
        <v>778</v>
      </c>
      <c r="G17548" t="s">
        <v>516</v>
      </c>
      <c r="H17548" t="s">
        <v>546</v>
      </c>
      <c r="I17548">
        <v>1</v>
      </c>
      <c r="J17548">
        <v>1</v>
      </c>
      <c r="K17548">
        <v>9998</v>
      </c>
      <c r="L17548" t="s">
        <v>471</v>
      </c>
      <c r="M17548" s="2">
        <f>+Table3[[#This Row],[CHW]]/Table3[[#This Row],[Count of Airbill Number]]</f>
        <v>1</v>
      </c>
    </row>
    <row r="17549" spans="2:13">
      <c r="B17549" t="s">
        <v>20</v>
      </c>
      <c r="C17549" t="s">
        <v>21</v>
      </c>
      <c r="D17549" t="s">
        <v>22</v>
      </c>
      <c r="E17549" t="s">
        <v>777</v>
      </c>
      <c r="F17549" t="s">
        <v>777</v>
      </c>
      <c r="G17549" t="s">
        <v>227</v>
      </c>
      <c r="H17549" t="s">
        <v>374</v>
      </c>
      <c r="I17549">
        <v>1</v>
      </c>
      <c r="J17549">
        <v>1</v>
      </c>
      <c r="K17549">
        <v>9999</v>
      </c>
      <c r="L17549" t="s">
        <v>471</v>
      </c>
      <c r="M17549" s="2">
        <f>+Table3[[#This Row],[CHW]]/Table3[[#This Row],[Count of Airbill Number]]</f>
        <v>1</v>
      </c>
    </row>
    <row r="17550" spans="2:13">
      <c r="B17550" t="s">
        <v>20</v>
      </c>
      <c r="C17550" t="s">
        <v>21</v>
      </c>
      <c r="D17550" t="s">
        <v>22</v>
      </c>
      <c r="E17550" t="s">
        <v>776</v>
      </c>
      <c r="F17550" t="s">
        <v>776</v>
      </c>
      <c r="G17550" t="s">
        <v>123</v>
      </c>
      <c r="H17550" t="s">
        <v>63</v>
      </c>
      <c r="I17550">
        <v>1</v>
      </c>
      <c r="J17550">
        <v>1</v>
      </c>
      <c r="K17550">
        <v>10000</v>
      </c>
      <c r="L17550" t="s">
        <v>471</v>
      </c>
      <c r="M17550" s="2">
        <f>+Table3[[#This Row],[CHW]]/Table3[[#This Row],[Count of Airbill Number]]</f>
        <v>1</v>
      </c>
    </row>
    <row r="17551" spans="2:13">
      <c r="B17551" t="s">
        <v>20</v>
      </c>
      <c r="C17551" t="s">
        <v>21</v>
      </c>
      <c r="D17551" t="s">
        <v>22</v>
      </c>
      <c r="E17551" t="s">
        <v>776</v>
      </c>
      <c r="F17551" t="s">
        <v>776</v>
      </c>
      <c r="G17551" t="s">
        <v>123</v>
      </c>
      <c r="H17551" t="s">
        <v>72</v>
      </c>
      <c r="I17551">
        <v>1</v>
      </c>
      <c r="J17551">
        <v>1</v>
      </c>
      <c r="K17551">
        <v>10001</v>
      </c>
      <c r="L17551" t="s">
        <v>471</v>
      </c>
      <c r="M17551" s="2">
        <f>+Table3[[#This Row],[CHW]]/Table3[[#This Row],[Count of Airbill Number]]</f>
        <v>1</v>
      </c>
    </row>
    <row r="17552" spans="2:13">
      <c r="B17552" t="s">
        <v>20</v>
      </c>
      <c r="C17552" t="s">
        <v>21</v>
      </c>
      <c r="D17552" t="s">
        <v>22</v>
      </c>
      <c r="E17552" t="s">
        <v>776</v>
      </c>
      <c r="F17552" t="s">
        <v>776</v>
      </c>
      <c r="G17552" t="s">
        <v>123</v>
      </c>
      <c r="H17552" t="s">
        <v>89</v>
      </c>
      <c r="I17552">
        <v>1</v>
      </c>
      <c r="J17552">
        <v>1</v>
      </c>
      <c r="K17552">
        <v>10002</v>
      </c>
      <c r="L17552" t="s">
        <v>471</v>
      </c>
      <c r="M17552" s="2">
        <f>+Table3[[#This Row],[CHW]]/Table3[[#This Row],[Count of Airbill Number]]</f>
        <v>1</v>
      </c>
    </row>
    <row r="17553" spans="2:13">
      <c r="B17553" t="s">
        <v>20</v>
      </c>
      <c r="C17553" t="s">
        <v>21</v>
      </c>
      <c r="D17553" t="s">
        <v>22</v>
      </c>
      <c r="E17553" t="s">
        <v>778</v>
      </c>
      <c r="F17553" t="s">
        <v>778</v>
      </c>
      <c r="G17553" t="s">
        <v>433</v>
      </c>
      <c r="H17553" t="s">
        <v>150</v>
      </c>
      <c r="I17553">
        <v>1</v>
      </c>
      <c r="J17553">
        <v>1</v>
      </c>
      <c r="K17553">
        <v>10003</v>
      </c>
      <c r="L17553" t="s">
        <v>471</v>
      </c>
      <c r="M17553" s="2">
        <f>+Table3[[#This Row],[CHW]]/Table3[[#This Row],[Count of Airbill Number]]</f>
        <v>1</v>
      </c>
    </row>
    <row r="17554" spans="2:13">
      <c r="B17554" t="s">
        <v>20</v>
      </c>
      <c r="C17554" t="s">
        <v>21</v>
      </c>
      <c r="D17554" t="s">
        <v>22</v>
      </c>
      <c r="E17554" t="s">
        <v>777</v>
      </c>
      <c r="F17554" t="s">
        <v>777</v>
      </c>
      <c r="G17554" t="s">
        <v>517</v>
      </c>
      <c r="H17554" t="s">
        <v>290</v>
      </c>
      <c r="I17554">
        <v>1</v>
      </c>
      <c r="J17554">
        <v>1</v>
      </c>
      <c r="K17554">
        <v>10004</v>
      </c>
      <c r="L17554" t="s">
        <v>471</v>
      </c>
      <c r="M17554" s="2">
        <f>+Table3[[#This Row],[CHW]]/Table3[[#This Row],[Count of Airbill Number]]</f>
        <v>1</v>
      </c>
    </row>
    <row r="17555" spans="2:13">
      <c r="B17555" t="s">
        <v>20</v>
      </c>
      <c r="C17555" t="s">
        <v>21</v>
      </c>
      <c r="D17555" t="s">
        <v>22</v>
      </c>
      <c r="E17555" t="s">
        <v>777</v>
      </c>
      <c r="F17555" t="s">
        <v>777</v>
      </c>
      <c r="G17555" t="s">
        <v>517</v>
      </c>
      <c r="H17555" t="s">
        <v>583</v>
      </c>
      <c r="I17555">
        <v>1</v>
      </c>
      <c r="J17555">
        <v>1</v>
      </c>
      <c r="K17555">
        <v>10005</v>
      </c>
      <c r="L17555" t="s">
        <v>471</v>
      </c>
      <c r="M17555" s="2">
        <f>+Table3[[#This Row],[CHW]]/Table3[[#This Row],[Count of Airbill Number]]</f>
        <v>1</v>
      </c>
    </row>
    <row r="17556" spans="2:13">
      <c r="B17556" t="s">
        <v>20</v>
      </c>
      <c r="C17556" t="s">
        <v>21</v>
      </c>
      <c r="D17556" t="s">
        <v>22</v>
      </c>
      <c r="E17556" t="s">
        <v>778</v>
      </c>
      <c r="F17556" t="s">
        <v>778</v>
      </c>
      <c r="G17556" t="s">
        <v>250</v>
      </c>
      <c r="H17556" t="s">
        <v>113</v>
      </c>
      <c r="I17556">
        <v>1</v>
      </c>
      <c r="J17556">
        <v>1</v>
      </c>
      <c r="K17556">
        <v>10006</v>
      </c>
      <c r="L17556" t="s">
        <v>471</v>
      </c>
      <c r="M17556" s="2">
        <f>+Table3[[#This Row],[CHW]]/Table3[[#This Row],[Count of Airbill Number]]</f>
        <v>1</v>
      </c>
    </row>
    <row r="17557" spans="2:13">
      <c r="B17557" t="s">
        <v>20</v>
      </c>
      <c r="C17557" t="s">
        <v>21</v>
      </c>
      <c r="D17557" t="s">
        <v>22</v>
      </c>
      <c r="E17557" t="s">
        <v>778</v>
      </c>
      <c r="F17557" t="s">
        <v>778</v>
      </c>
      <c r="G17557" t="s">
        <v>250</v>
      </c>
      <c r="H17557" t="s">
        <v>112</v>
      </c>
      <c r="I17557">
        <v>1</v>
      </c>
      <c r="J17557">
        <v>1</v>
      </c>
      <c r="K17557">
        <v>10007</v>
      </c>
      <c r="L17557" t="s">
        <v>471</v>
      </c>
      <c r="M17557" s="2">
        <f>+Table3[[#This Row],[CHW]]/Table3[[#This Row],[Count of Airbill Number]]</f>
        <v>1</v>
      </c>
    </row>
    <row r="17558" spans="2:13">
      <c r="B17558" t="s">
        <v>20</v>
      </c>
      <c r="C17558" t="s">
        <v>21</v>
      </c>
      <c r="D17558" t="s">
        <v>22</v>
      </c>
      <c r="E17558" t="s">
        <v>778</v>
      </c>
      <c r="F17558" t="s">
        <v>777</v>
      </c>
      <c r="G17558" t="s">
        <v>704</v>
      </c>
      <c r="H17558" t="s">
        <v>106</v>
      </c>
      <c r="I17558">
        <v>1</v>
      </c>
      <c r="J17558">
        <v>1</v>
      </c>
      <c r="K17558">
        <v>10008</v>
      </c>
      <c r="L17558" t="s">
        <v>471</v>
      </c>
      <c r="M17558" s="2">
        <f>+Table3[[#This Row],[CHW]]/Table3[[#This Row],[Count of Airbill Number]]</f>
        <v>1</v>
      </c>
    </row>
    <row r="17559" spans="2:13">
      <c r="B17559" t="s">
        <v>20</v>
      </c>
      <c r="C17559" t="s">
        <v>21</v>
      </c>
      <c r="D17559" t="s">
        <v>22</v>
      </c>
      <c r="E17559" t="s">
        <v>776</v>
      </c>
      <c r="F17559" t="s">
        <v>778</v>
      </c>
      <c r="G17559" t="s">
        <v>89</v>
      </c>
      <c r="H17559" t="s">
        <v>150</v>
      </c>
      <c r="I17559">
        <v>1</v>
      </c>
      <c r="J17559">
        <v>1</v>
      </c>
      <c r="K17559">
        <v>10009</v>
      </c>
      <c r="L17559" t="s">
        <v>471</v>
      </c>
      <c r="M17559" s="2">
        <f>+Table3[[#This Row],[CHW]]/Table3[[#This Row],[Count of Airbill Number]]</f>
        <v>1</v>
      </c>
    </row>
    <row r="17560" spans="2:13">
      <c r="B17560" t="s">
        <v>20</v>
      </c>
      <c r="C17560" t="s">
        <v>21</v>
      </c>
      <c r="D17560" t="s">
        <v>22</v>
      </c>
      <c r="E17560" t="s">
        <v>778</v>
      </c>
      <c r="F17560" t="s">
        <v>778</v>
      </c>
      <c r="G17560" t="s">
        <v>425</v>
      </c>
      <c r="H17560" t="s">
        <v>358</v>
      </c>
      <c r="I17560">
        <v>1</v>
      </c>
      <c r="J17560">
        <v>1</v>
      </c>
      <c r="K17560">
        <v>10010</v>
      </c>
      <c r="L17560" t="s">
        <v>471</v>
      </c>
      <c r="M17560" s="2">
        <f>+Table3[[#This Row],[CHW]]/Table3[[#This Row],[Count of Airbill Number]]</f>
        <v>1</v>
      </c>
    </row>
    <row r="17561" spans="2:13">
      <c r="B17561" t="s">
        <v>20</v>
      </c>
      <c r="C17561" t="s">
        <v>21</v>
      </c>
      <c r="D17561" t="s">
        <v>22</v>
      </c>
      <c r="E17561" t="s">
        <v>778</v>
      </c>
      <c r="F17561" t="s">
        <v>778</v>
      </c>
      <c r="G17561" t="s">
        <v>297</v>
      </c>
      <c r="H17561" t="s">
        <v>51</v>
      </c>
      <c r="I17561">
        <v>1</v>
      </c>
      <c r="J17561">
        <v>1</v>
      </c>
      <c r="K17561">
        <v>10011</v>
      </c>
      <c r="L17561" t="s">
        <v>471</v>
      </c>
      <c r="M17561" s="2">
        <f>+Table3[[#This Row],[CHW]]/Table3[[#This Row],[Count of Airbill Number]]</f>
        <v>1</v>
      </c>
    </row>
    <row r="17562" spans="2:13">
      <c r="B17562" t="s">
        <v>20</v>
      </c>
      <c r="C17562" t="s">
        <v>21</v>
      </c>
      <c r="D17562" t="s">
        <v>22</v>
      </c>
      <c r="E17562" t="s">
        <v>777</v>
      </c>
      <c r="F17562" t="s">
        <v>777</v>
      </c>
      <c r="G17562" t="s">
        <v>711</v>
      </c>
      <c r="H17562" t="s">
        <v>55</v>
      </c>
      <c r="I17562">
        <v>1</v>
      </c>
      <c r="J17562">
        <v>1</v>
      </c>
      <c r="K17562">
        <v>10012</v>
      </c>
      <c r="L17562" t="s">
        <v>471</v>
      </c>
      <c r="M17562" s="2">
        <f>+Table3[[#This Row],[CHW]]/Table3[[#This Row],[Count of Airbill Number]]</f>
        <v>1</v>
      </c>
    </row>
    <row r="17563" spans="2:13">
      <c r="B17563" t="s">
        <v>20</v>
      </c>
      <c r="C17563" t="s">
        <v>21</v>
      </c>
      <c r="D17563" t="s">
        <v>22</v>
      </c>
      <c r="E17563" t="s">
        <v>777</v>
      </c>
      <c r="F17563" t="s">
        <v>777</v>
      </c>
      <c r="G17563" t="s">
        <v>605</v>
      </c>
      <c r="H17563" t="s">
        <v>38</v>
      </c>
      <c r="I17563">
        <v>1</v>
      </c>
      <c r="J17563">
        <v>1</v>
      </c>
      <c r="K17563">
        <v>10013</v>
      </c>
      <c r="L17563" t="s">
        <v>471</v>
      </c>
      <c r="M17563" s="2">
        <f>+Table3[[#This Row],[CHW]]/Table3[[#This Row],[Count of Airbill Number]]</f>
        <v>1</v>
      </c>
    </row>
    <row r="17564" spans="2:13">
      <c r="B17564" t="s">
        <v>20</v>
      </c>
      <c r="C17564" t="s">
        <v>21</v>
      </c>
      <c r="D17564" t="s">
        <v>22</v>
      </c>
      <c r="E17564" t="s">
        <v>777</v>
      </c>
      <c r="F17564" t="s">
        <v>777</v>
      </c>
      <c r="G17564" t="s">
        <v>605</v>
      </c>
      <c r="H17564" t="s">
        <v>487</v>
      </c>
      <c r="I17564">
        <v>1</v>
      </c>
      <c r="J17564">
        <v>1</v>
      </c>
      <c r="K17564">
        <v>10014</v>
      </c>
      <c r="L17564" t="s">
        <v>471</v>
      </c>
      <c r="M17564" s="2">
        <f>+Table3[[#This Row],[CHW]]/Table3[[#This Row],[Count of Airbill Number]]</f>
        <v>1</v>
      </c>
    </row>
    <row r="17565" spans="2:13">
      <c r="B17565" t="s">
        <v>20</v>
      </c>
      <c r="C17565" t="s">
        <v>21</v>
      </c>
      <c r="D17565" t="s">
        <v>22</v>
      </c>
      <c r="E17565" t="s">
        <v>777</v>
      </c>
      <c r="F17565" t="s">
        <v>776</v>
      </c>
      <c r="G17565" t="s">
        <v>52</v>
      </c>
      <c r="H17565" t="s">
        <v>66</v>
      </c>
      <c r="I17565">
        <v>1</v>
      </c>
      <c r="J17565">
        <v>1</v>
      </c>
      <c r="K17565">
        <v>10015</v>
      </c>
      <c r="L17565" t="s">
        <v>471</v>
      </c>
      <c r="M17565" s="2">
        <f>+Table3[[#This Row],[CHW]]/Table3[[#This Row],[Count of Airbill Number]]</f>
        <v>1</v>
      </c>
    </row>
    <row r="17566" spans="2:13">
      <c r="B17566" t="s">
        <v>20</v>
      </c>
      <c r="C17566" t="s">
        <v>21</v>
      </c>
      <c r="D17566" t="s">
        <v>22</v>
      </c>
      <c r="E17566" t="s">
        <v>777</v>
      </c>
      <c r="F17566" t="s">
        <v>777</v>
      </c>
      <c r="G17566" t="s">
        <v>748</v>
      </c>
      <c r="H17566" t="s">
        <v>230</v>
      </c>
      <c r="I17566">
        <v>1</v>
      </c>
      <c r="J17566">
        <v>1</v>
      </c>
      <c r="K17566">
        <v>10016</v>
      </c>
      <c r="L17566" t="s">
        <v>471</v>
      </c>
      <c r="M17566" s="2">
        <f>+Table3[[#This Row],[CHW]]/Table3[[#This Row],[Count of Airbill Number]]</f>
        <v>1</v>
      </c>
    </row>
    <row r="17567" spans="2:13">
      <c r="B17567" t="s">
        <v>20</v>
      </c>
      <c r="C17567" t="s">
        <v>21</v>
      </c>
      <c r="D17567" t="s">
        <v>22</v>
      </c>
      <c r="E17567" t="s">
        <v>776</v>
      </c>
      <c r="F17567" t="s">
        <v>776</v>
      </c>
      <c r="G17567" t="s">
        <v>152</v>
      </c>
      <c r="H17567" t="s">
        <v>32</v>
      </c>
      <c r="I17567">
        <v>1</v>
      </c>
      <c r="J17567">
        <v>1</v>
      </c>
      <c r="K17567">
        <v>10017</v>
      </c>
      <c r="L17567" t="s">
        <v>471</v>
      </c>
      <c r="M17567" s="2">
        <f>+Table3[[#This Row],[CHW]]/Table3[[#This Row],[Count of Airbill Number]]</f>
        <v>1</v>
      </c>
    </row>
    <row r="17568" spans="2:13">
      <c r="B17568" t="s">
        <v>20</v>
      </c>
      <c r="C17568" t="s">
        <v>21</v>
      </c>
      <c r="D17568" t="s">
        <v>22</v>
      </c>
      <c r="E17568" t="s">
        <v>776</v>
      </c>
      <c r="F17568" t="s">
        <v>776</v>
      </c>
      <c r="G17568" t="s">
        <v>49</v>
      </c>
      <c r="H17568" t="s">
        <v>31</v>
      </c>
      <c r="I17568">
        <v>1</v>
      </c>
      <c r="J17568">
        <v>1</v>
      </c>
      <c r="K17568">
        <v>10018</v>
      </c>
      <c r="L17568" t="s">
        <v>471</v>
      </c>
      <c r="M17568" s="2">
        <f>+Table3[[#This Row],[CHW]]/Table3[[#This Row],[Count of Airbill Number]]</f>
        <v>1</v>
      </c>
    </row>
    <row r="17569" spans="2:13">
      <c r="B17569" t="s">
        <v>20</v>
      </c>
      <c r="C17569" t="s">
        <v>21</v>
      </c>
      <c r="D17569" t="s">
        <v>22</v>
      </c>
      <c r="E17569" t="s">
        <v>776</v>
      </c>
      <c r="F17569" t="s">
        <v>778</v>
      </c>
      <c r="G17569" t="s">
        <v>49</v>
      </c>
      <c r="H17569" t="s">
        <v>153</v>
      </c>
      <c r="I17569">
        <v>1</v>
      </c>
      <c r="J17569">
        <v>1</v>
      </c>
      <c r="K17569">
        <v>10019</v>
      </c>
      <c r="L17569" t="s">
        <v>471</v>
      </c>
      <c r="M17569" s="2">
        <f>+Table3[[#This Row],[CHW]]/Table3[[#This Row],[Count of Airbill Number]]</f>
        <v>1</v>
      </c>
    </row>
    <row r="17570" spans="2:13">
      <c r="B17570" t="s">
        <v>20</v>
      </c>
      <c r="C17570" t="s">
        <v>21</v>
      </c>
      <c r="D17570" t="s">
        <v>22</v>
      </c>
      <c r="E17570" t="s">
        <v>776</v>
      </c>
      <c r="F17570" t="s">
        <v>776</v>
      </c>
      <c r="G17570" t="s">
        <v>49</v>
      </c>
      <c r="H17570" t="s">
        <v>85</v>
      </c>
      <c r="I17570">
        <v>1</v>
      </c>
      <c r="J17570">
        <v>1</v>
      </c>
      <c r="K17570">
        <v>10020</v>
      </c>
      <c r="L17570" t="s">
        <v>471</v>
      </c>
      <c r="M17570" s="2">
        <f>+Table3[[#This Row],[CHW]]/Table3[[#This Row],[Count of Airbill Number]]</f>
        <v>1</v>
      </c>
    </row>
    <row r="17571" spans="2:13">
      <c r="B17571" t="s">
        <v>20</v>
      </c>
      <c r="C17571" t="s">
        <v>21</v>
      </c>
      <c r="D17571" t="s">
        <v>22</v>
      </c>
      <c r="E17571" t="s">
        <v>777</v>
      </c>
      <c r="F17571" t="s">
        <v>776</v>
      </c>
      <c r="G17571" t="s">
        <v>27</v>
      </c>
      <c r="H17571" t="s">
        <v>66</v>
      </c>
      <c r="I17571">
        <v>1</v>
      </c>
      <c r="J17571">
        <v>1</v>
      </c>
      <c r="K17571">
        <v>10021</v>
      </c>
      <c r="L17571" t="s">
        <v>471</v>
      </c>
      <c r="M17571" s="2">
        <f>+Table3[[#This Row],[CHW]]/Table3[[#This Row],[Count of Airbill Number]]</f>
        <v>1</v>
      </c>
    </row>
    <row r="17572" spans="2:13">
      <c r="B17572" t="s">
        <v>20</v>
      </c>
      <c r="C17572" t="s">
        <v>21</v>
      </c>
      <c r="D17572" t="s">
        <v>22</v>
      </c>
      <c r="E17572" t="s">
        <v>778</v>
      </c>
      <c r="F17572" t="s">
        <v>778</v>
      </c>
      <c r="G17572" t="s">
        <v>493</v>
      </c>
      <c r="H17572" t="s">
        <v>86</v>
      </c>
      <c r="I17572">
        <v>1</v>
      </c>
      <c r="J17572">
        <v>1</v>
      </c>
      <c r="K17572">
        <v>10022</v>
      </c>
      <c r="L17572" t="s">
        <v>471</v>
      </c>
      <c r="M17572" s="2">
        <f>+Table3[[#This Row],[CHW]]/Table3[[#This Row],[Count of Airbill Number]]</f>
        <v>1</v>
      </c>
    </row>
    <row r="17573" spans="2:13">
      <c r="B17573" t="s">
        <v>20</v>
      </c>
      <c r="C17573" t="s">
        <v>21</v>
      </c>
      <c r="D17573" t="s">
        <v>22</v>
      </c>
      <c r="E17573" t="s">
        <v>776</v>
      </c>
      <c r="F17573" t="s">
        <v>776</v>
      </c>
      <c r="G17573" t="s">
        <v>175</v>
      </c>
      <c r="H17573" t="s">
        <v>37</v>
      </c>
      <c r="I17573">
        <v>1</v>
      </c>
      <c r="J17573">
        <v>1</v>
      </c>
      <c r="K17573">
        <v>10023</v>
      </c>
      <c r="L17573" t="s">
        <v>471</v>
      </c>
      <c r="M17573" s="2">
        <f>+Table3[[#This Row],[CHW]]/Table3[[#This Row],[Count of Airbill Number]]</f>
        <v>1</v>
      </c>
    </row>
    <row r="17574" spans="2:13">
      <c r="B17574" t="s">
        <v>20</v>
      </c>
      <c r="C17574" t="s">
        <v>21</v>
      </c>
      <c r="D17574" t="s">
        <v>22</v>
      </c>
      <c r="E17574" t="s">
        <v>776</v>
      </c>
      <c r="F17574" t="s">
        <v>776</v>
      </c>
      <c r="G17574" t="s">
        <v>107</v>
      </c>
      <c r="H17574" t="s">
        <v>66</v>
      </c>
      <c r="I17574">
        <v>1</v>
      </c>
      <c r="J17574">
        <v>1</v>
      </c>
      <c r="K17574">
        <v>10024</v>
      </c>
      <c r="L17574" t="s">
        <v>471</v>
      </c>
      <c r="M17574" s="2">
        <f>+Table3[[#This Row],[CHW]]/Table3[[#This Row],[Count of Airbill Number]]</f>
        <v>1</v>
      </c>
    </row>
    <row r="17575" spans="2:13">
      <c r="B17575" t="s">
        <v>20</v>
      </c>
      <c r="C17575" t="s">
        <v>21</v>
      </c>
      <c r="D17575" t="s">
        <v>22</v>
      </c>
      <c r="E17575" t="s">
        <v>778</v>
      </c>
      <c r="F17575" t="s">
        <v>778</v>
      </c>
      <c r="G17575" t="s">
        <v>405</v>
      </c>
      <c r="H17575" t="s">
        <v>267</v>
      </c>
      <c r="I17575">
        <v>1</v>
      </c>
      <c r="J17575">
        <v>1</v>
      </c>
      <c r="K17575">
        <v>10025</v>
      </c>
      <c r="L17575" t="s">
        <v>471</v>
      </c>
      <c r="M17575" s="2">
        <f>+Table3[[#This Row],[CHW]]/Table3[[#This Row],[Count of Airbill Number]]</f>
        <v>1</v>
      </c>
    </row>
    <row r="17576" spans="2:13">
      <c r="B17576" t="s">
        <v>20</v>
      </c>
      <c r="C17576" t="s">
        <v>21</v>
      </c>
      <c r="D17576" t="s">
        <v>22</v>
      </c>
      <c r="E17576" t="s">
        <v>777</v>
      </c>
      <c r="F17576" t="s">
        <v>778</v>
      </c>
      <c r="G17576" t="s">
        <v>106</v>
      </c>
      <c r="H17576" t="s">
        <v>62</v>
      </c>
      <c r="I17576">
        <v>1</v>
      </c>
      <c r="J17576">
        <v>1</v>
      </c>
      <c r="K17576">
        <v>10026</v>
      </c>
      <c r="L17576" t="s">
        <v>471</v>
      </c>
      <c r="M17576" s="2">
        <f>+Table3[[#This Row],[CHW]]/Table3[[#This Row],[Count of Airbill Number]]</f>
        <v>1</v>
      </c>
    </row>
    <row r="17577" spans="2:13">
      <c r="B17577" t="s">
        <v>20</v>
      </c>
      <c r="C17577" t="s">
        <v>21</v>
      </c>
      <c r="D17577" t="s">
        <v>22</v>
      </c>
      <c r="E17577" t="s">
        <v>777</v>
      </c>
      <c r="F17577" t="s">
        <v>777</v>
      </c>
      <c r="G17577" t="s">
        <v>654</v>
      </c>
      <c r="H17577" t="s">
        <v>205</v>
      </c>
      <c r="I17577">
        <v>1</v>
      </c>
      <c r="J17577">
        <v>1</v>
      </c>
      <c r="K17577">
        <v>10027</v>
      </c>
      <c r="L17577" t="s">
        <v>471</v>
      </c>
      <c r="M17577" s="2">
        <f>+Table3[[#This Row],[CHW]]/Table3[[#This Row],[Count of Airbill Number]]</f>
        <v>1</v>
      </c>
    </row>
    <row r="17578" spans="2:13">
      <c r="B17578" t="s">
        <v>20</v>
      </c>
      <c r="C17578" t="s">
        <v>21</v>
      </c>
      <c r="D17578" t="s">
        <v>22</v>
      </c>
      <c r="E17578" t="s">
        <v>776</v>
      </c>
      <c r="F17578" t="s">
        <v>776</v>
      </c>
      <c r="G17578" t="s">
        <v>488</v>
      </c>
      <c r="H17578" t="s">
        <v>432</v>
      </c>
      <c r="I17578">
        <v>1</v>
      </c>
      <c r="J17578">
        <v>1</v>
      </c>
      <c r="K17578">
        <v>10028</v>
      </c>
      <c r="L17578" t="s">
        <v>471</v>
      </c>
      <c r="M17578" s="2">
        <f>+Table3[[#This Row],[CHW]]/Table3[[#This Row],[Count of Airbill Number]]</f>
        <v>1</v>
      </c>
    </row>
    <row r="17579" spans="2:13">
      <c r="B17579" t="s">
        <v>20</v>
      </c>
      <c r="C17579" t="s">
        <v>21</v>
      </c>
      <c r="D17579" t="s">
        <v>22</v>
      </c>
      <c r="E17579" t="s">
        <v>778</v>
      </c>
      <c r="F17579" t="s">
        <v>778</v>
      </c>
      <c r="G17579" t="s">
        <v>306</v>
      </c>
      <c r="H17579" t="s">
        <v>269</v>
      </c>
      <c r="I17579">
        <v>1</v>
      </c>
      <c r="J17579">
        <v>1</v>
      </c>
      <c r="K17579">
        <v>10029</v>
      </c>
      <c r="L17579" t="s">
        <v>471</v>
      </c>
      <c r="M17579" s="2">
        <f>+Table3[[#This Row],[CHW]]/Table3[[#This Row],[Count of Airbill Number]]</f>
        <v>1</v>
      </c>
    </row>
    <row r="17580" spans="2:13">
      <c r="B17580" t="s">
        <v>20</v>
      </c>
      <c r="C17580" t="s">
        <v>21</v>
      </c>
      <c r="D17580" t="s">
        <v>22</v>
      </c>
      <c r="E17580" t="s">
        <v>778</v>
      </c>
      <c r="F17580" t="s">
        <v>778</v>
      </c>
      <c r="G17580" t="s">
        <v>306</v>
      </c>
      <c r="H17580" t="s">
        <v>90</v>
      </c>
      <c r="I17580">
        <v>1</v>
      </c>
      <c r="J17580">
        <v>1</v>
      </c>
      <c r="K17580">
        <v>10030</v>
      </c>
      <c r="L17580" t="s">
        <v>471</v>
      </c>
      <c r="M17580" s="2">
        <f>+Table3[[#This Row],[CHW]]/Table3[[#This Row],[Count of Airbill Number]]</f>
        <v>1</v>
      </c>
    </row>
    <row r="17581" spans="2:13">
      <c r="B17581" t="s">
        <v>20</v>
      </c>
      <c r="C17581" t="s">
        <v>21</v>
      </c>
      <c r="D17581" t="s">
        <v>22</v>
      </c>
      <c r="E17581" t="s">
        <v>778</v>
      </c>
      <c r="F17581" t="s">
        <v>778</v>
      </c>
      <c r="G17581" t="s">
        <v>595</v>
      </c>
      <c r="H17581" t="s">
        <v>269</v>
      </c>
      <c r="I17581">
        <v>1</v>
      </c>
      <c r="J17581">
        <v>1</v>
      </c>
      <c r="K17581">
        <v>10031</v>
      </c>
      <c r="L17581" t="s">
        <v>471</v>
      </c>
      <c r="M17581" s="2">
        <f>+Table3[[#This Row],[CHW]]/Table3[[#This Row],[Count of Airbill Number]]</f>
        <v>1</v>
      </c>
    </row>
    <row r="17582" spans="2:13">
      <c r="B17582" t="s">
        <v>20</v>
      </c>
      <c r="C17582" t="s">
        <v>21</v>
      </c>
      <c r="D17582" t="s">
        <v>22</v>
      </c>
      <c r="E17582" t="s">
        <v>777</v>
      </c>
      <c r="F17582" t="s">
        <v>777</v>
      </c>
      <c r="G17582" t="s">
        <v>417</v>
      </c>
      <c r="H17582" t="s">
        <v>44</v>
      </c>
      <c r="I17582">
        <v>1</v>
      </c>
      <c r="J17582">
        <v>1</v>
      </c>
      <c r="K17582">
        <v>10032</v>
      </c>
      <c r="L17582" t="s">
        <v>471</v>
      </c>
      <c r="M17582" s="2">
        <f>+Table3[[#This Row],[CHW]]/Table3[[#This Row],[Count of Airbill Number]]</f>
        <v>1</v>
      </c>
    </row>
    <row r="17583" spans="2:13">
      <c r="B17583" t="s">
        <v>20</v>
      </c>
      <c r="C17583" t="s">
        <v>21</v>
      </c>
      <c r="D17583" t="s">
        <v>22</v>
      </c>
      <c r="E17583" t="s">
        <v>777</v>
      </c>
      <c r="F17583" t="s">
        <v>777</v>
      </c>
      <c r="G17583" t="s">
        <v>417</v>
      </c>
      <c r="H17583" t="s">
        <v>430</v>
      </c>
      <c r="I17583">
        <v>1</v>
      </c>
      <c r="J17583">
        <v>1</v>
      </c>
      <c r="K17583">
        <v>10033</v>
      </c>
      <c r="L17583" t="s">
        <v>471</v>
      </c>
      <c r="M17583" s="2">
        <f>+Table3[[#This Row],[CHW]]/Table3[[#This Row],[Count of Airbill Number]]</f>
        <v>1</v>
      </c>
    </row>
    <row r="17584" spans="2:13">
      <c r="B17584" t="s">
        <v>20</v>
      </c>
      <c r="C17584" t="s">
        <v>21</v>
      </c>
      <c r="D17584" t="s">
        <v>22</v>
      </c>
      <c r="E17584" t="s">
        <v>778</v>
      </c>
      <c r="F17584" t="s">
        <v>777</v>
      </c>
      <c r="G17584" t="s">
        <v>99</v>
      </c>
      <c r="H17584" t="s">
        <v>44</v>
      </c>
      <c r="I17584">
        <v>1</v>
      </c>
      <c r="J17584">
        <v>1</v>
      </c>
      <c r="K17584">
        <v>10034</v>
      </c>
      <c r="L17584" t="s">
        <v>471</v>
      </c>
      <c r="M17584" s="2">
        <f>+Table3[[#This Row],[CHW]]/Table3[[#This Row],[Count of Airbill Number]]</f>
        <v>1</v>
      </c>
    </row>
    <row r="17585" spans="2:13">
      <c r="B17585" t="s">
        <v>20</v>
      </c>
      <c r="C17585" t="s">
        <v>21</v>
      </c>
      <c r="D17585" t="s">
        <v>22</v>
      </c>
      <c r="E17585" t="s">
        <v>778</v>
      </c>
      <c r="F17585" t="s">
        <v>778</v>
      </c>
      <c r="G17585" t="s">
        <v>99</v>
      </c>
      <c r="H17585" t="s">
        <v>155</v>
      </c>
      <c r="I17585">
        <v>1</v>
      </c>
      <c r="J17585">
        <v>1</v>
      </c>
      <c r="K17585">
        <v>10035</v>
      </c>
      <c r="L17585" t="s">
        <v>471</v>
      </c>
      <c r="M17585" s="2">
        <f>+Table3[[#This Row],[CHW]]/Table3[[#This Row],[Count of Airbill Number]]</f>
        <v>1</v>
      </c>
    </row>
    <row r="17586" spans="2:13">
      <c r="B17586" t="s">
        <v>20</v>
      </c>
      <c r="C17586" t="s">
        <v>21</v>
      </c>
      <c r="D17586" t="s">
        <v>22</v>
      </c>
      <c r="E17586" t="s">
        <v>778</v>
      </c>
      <c r="F17586" t="s">
        <v>776</v>
      </c>
      <c r="G17586" t="s">
        <v>391</v>
      </c>
      <c r="H17586" t="s">
        <v>66</v>
      </c>
      <c r="I17586">
        <v>1</v>
      </c>
      <c r="J17586">
        <v>1</v>
      </c>
      <c r="K17586">
        <v>10036</v>
      </c>
      <c r="L17586" t="s">
        <v>471</v>
      </c>
      <c r="M17586" s="2">
        <f>+Table3[[#This Row],[CHW]]/Table3[[#This Row],[Count of Airbill Number]]</f>
        <v>1</v>
      </c>
    </row>
    <row r="17587" spans="2:13">
      <c r="B17587" t="s">
        <v>20</v>
      </c>
      <c r="C17587" t="s">
        <v>21</v>
      </c>
      <c r="D17587" t="s">
        <v>22</v>
      </c>
      <c r="E17587" t="s">
        <v>778</v>
      </c>
      <c r="F17587" t="s">
        <v>778</v>
      </c>
      <c r="G17587" t="s">
        <v>333</v>
      </c>
      <c r="H17587" t="s">
        <v>171</v>
      </c>
      <c r="I17587">
        <v>1</v>
      </c>
      <c r="J17587">
        <v>1</v>
      </c>
      <c r="K17587">
        <v>10037</v>
      </c>
      <c r="L17587" t="s">
        <v>471</v>
      </c>
      <c r="M17587" s="2">
        <f>+Table3[[#This Row],[CHW]]/Table3[[#This Row],[Count of Airbill Number]]</f>
        <v>1</v>
      </c>
    </row>
    <row r="17588" spans="2:13">
      <c r="B17588" t="s">
        <v>20</v>
      </c>
      <c r="C17588" t="s">
        <v>21</v>
      </c>
      <c r="D17588" t="s">
        <v>22</v>
      </c>
      <c r="E17588" t="s">
        <v>778</v>
      </c>
      <c r="F17588" t="s">
        <v>776</v>
      </c>
      <c r="G17588" t="s">
        <v>333</v>
      </c>
      <c r="H17588" t="s">
        <v>123</v>
      </c>
      <c r="I17588">
        <v>1</v>
      </c>
      <c r="J17588">
        <v>1</v>
      </c>
      <c r="K17588">
        <v>10038</v>
      </c>
      <c r="L17588" t="s">
        <v>471</v>
      </c>
      <c r="M17588" s="2">
        <f>+Table3[[#This Row],[CHW]]/Table3[[#This Row],[Count of Airbill Number]]</f>
        <v>1</v>
      </c>
    </row>
    <row r="17589" spans="2:13">
      <c r="B17589" t="s">
        <v>20</v>
      </c>
      <c r="C17589" t="s">
        <v>21</v>
      </c>
      <c r="D17589" t="s">
        <v>22</v>
      </c>
      <c r="E17589" t="s">
        <v>778</v>
      </c>
      <c r="F17589" t="s">
        <v>778</v>
      </c>
      <c r="G17589" t="s">
        <v>260</v>
      </c>
      <c r="H17589" t="s">
        <v>304</v>
      </c>
      <c r="I17589">
        <v>1</v>
      </c>
      <c r="J17589">
        <v>1</v>
      </c>
      <c r="K17589">
        <v>10039</v>
      </c>
      <c r="L17589" t="s">
        <v>471</v>
      </c>
      <c r="M17589" s="2">
        <f>+Table3[[#This Row],[CHW]]/Table3[[#This Row],[Count of Airbill Number]]</f>
        <v>1</v>
      </c>
    </row>
    <row r="17590" spans="2:13">
      <c r="B17590" t="s">
        <v>20</v>
      </c>
      <c r="C17590" t="s">
        <v>21</v>
      </c>
      <c r="D17590" t="s">
        <v>22</v>
      </c>
      <c r="E17590" t="s">
        <v>778</v>
      </c>
      <c r="F17590" t="s">
        <v>776</v>
      </c>
      <c r="G17590" t="s">
        <v>260</v>
      </c>
      <c r="H17590" t="s">
        <v>216</v>
      </c>
      <c r="I17590">
        <v>1</v>
      </c>
      <c r="J17590">
        <v>1</v>
      </c>
      <c r="K17590">
        <v>10040</v>
      </c>
      <c r="L17590" t="s">
        <v>471</v>
      </c>
      <c r="M17590" s="2">
        <f>+Table3[[#This Row],[CHW]]/Table3[[#This Row],[Count of Airbill Number]]</f>
        <v>1</v>
      </c>
    </row>
    <row r="17591" spans="2:13">
      <c r="B17591" t="s">
        <v>20</v>
      </c>
      <c r="C17591" t="s">
        <v>21</v>
      </c>
      <c r="D17591" t="s">
        <v>22</v>
      </c>
      <c r="E17591" t="s">
        <v>777</v>
      </c>
      <c r="F17591" t="s">
        <v>777</v>
      </c>
      <c r="G17591" t="s">
        <v>615</v>
      </c>
      <c r="H17591" t="s">
        <v>487</v>
      </c>
      <c r="I17591">
        <v>1</v>
      </c>
      <c r="J17591">
        <v>1</v>
      </c>
      <c r="K17591">
        <v>10041</v>
      </c>
      <c r="L17591" t="s">
        <v>471</v>
      </c>
      <c r="M17591" s="2">
        <f>+Table3[[#This Row],[CHW]]/Table3[[#This Row],[Count of Airbill Number]]</f>
        <v>1</v>
      </c>
    </row>
    <row r="17592" spans="2:13">
      <c r="B17592" t="s">
        <v>20</v>
      </c>
      <c r="C17592" t="s">
        <v>21</v>
      </c>
      <c r="D17592" t="s">
        <v>22</v>
      </c>
      <c r="E17592" t="s">
        <v>776</v>
      </c>
      <c r="F17592" t="s">
        <v>777</v>
      </c>
      <c r="G17592" t="s">
        <v>312</v>
      </c>
      <c r="H17592" t="s">
        <v>29</v>
      </c>
      <c r="I17592">
        <v>1</v>
      </c>
      <c r="J17592">
        <v>1</v>
      </c>
      <c r="K17592">
        <v>10042</v>
      </c>
      <c r="L17592" t="s">
        <v>471</v>
      </c>
      <c r="M17592" s="2">
        <f>+Table3[[#This Row],[CHW]]/Table3[[#This Row],[Count of Airbill Number]]</f>
        <v>1</v>
      </c>
    </row>
    <row r="17593" spans="2:13">
      <c r="B17593" t="s">
        <v>20</v>
      </c>
      <c r="C17593" t="s">
        <v>21</v>
      </c>
      <c r="D17593" t="s">
        <v>22</v>
      </c>
      <c r="E17593" t="s">
        <v>778</v>
      </c>
      <c r="F17593" t="s">
        <v>778</v>
      </c>
      <c r="G17593" t="s">
        <v>124</v>
      </c>
      <c r="H17593" t="s">
        <v>91</v>
      </c>
      <c r="I17593">
        <v>1</v>
      </c>
      <c r="J17593">
        <v>1</v>
      </c>
      <c r="K17593">
        <v>10043</v>
      </c>
      <c r="L17593" t="s">
        <v>471</v>
      </c>
      <c r="M17593" s="2">
        <f>+Table3[[#This Row],[CHW]]/Table3[[#This Row],[Count of Airbill Number]]</f>
        <v>1</v>
      </c>
    </row>
    <row r="17594" spans="2:13">
      <c r="B17594" t="s">
        <v>20</v>
      </c>
      <c r="C17594" t="s">
        <v>21</v>
      </c>
      <c r="D17594" t="s">
        <v>22</v>
      </c>
      <c r="E17594" t="s">
        <v>778</v>
      </c>
      <c r="F17594" t="s">
        <v>776</v>
      </c>
      <c r="G17594" t="s">
        <v>124</v>
      </c>
      <c r="H17594" t="s">
        <v>116</v>
      </c>
      <c r="I17594">
        <v>1</v>
      </c>
      <c r="J17594">
        <v>1</v>
      </c>
      <c r="K17594">
        <v>10044</v>
      </c>
      <c r="L17594" t="s">
        <v>471</v>
      </c>
      <c r="M17594" s="2">
        <f>+Table3[[#This Row],[CHW]]/Table3[[#This Row],[Count of Airbill Number]]</f>
        <v>1</v>
      </c>
    </row>
    <row r="17595" spans="2:13">
      <c r="B17595" t="s">
        <v>20</v>
      </c>
      <c r="C17595" t="s">
        <v>21</v>
      </c>
      <c r="D17595" t="s">
        <v>22</v>
      </c>
      <c r="E17595" t="s">
        <v>778</v>
      </c>
      <c r="F17595" t="s">
        <v>778</v>
      </c>
      <c r="G17595" t="s">
        <v>124</v>
      </c>
      <c r="H17595" t="s">
        <v>465</v>
      </c>
      <c r="I17595">
        <v>1</v>
      </c>
      <c r="J17595">
        <v>1</v>
      </c>
      <c r="K17595">
        <v>10045</v>
      </c>
      <c r="L17595" t="s">
        <v>471</v>
      </c>
      <c r="M17595" s="2">
        <f>+Table3[[#This Row],[CHW]]/Table3[[#This Row],[Count of Airbill Number]]</f>
        <v>1</v>
      </c>
    </row>
    <row r="17596" spans="2:13">
      <c r="B17596" t="s">
        <v>20</v>
      </c>
      <c r="C17596" t="s">
        <v>21</v>
      </c>
      <c r="D17596" t="s">
        <v>22</v>
      </c>
      <c r="E17596" t="s">
        <v>778</v>
      </c>
      <c r="F17596" t="s">
        <v>777</v>
      </c>
      <c r="G17596" t="s">
        <v>124</v>
      </c>
      <c r="H17596" t="s">
        <v>360</v>
      </c>
      <c r="I17596">
        <v>1</v>
      </c>
      <c r="J17596">
        <v>1</v>
      </c>
      <c r="K17596">
        <v>10046</v>
      </c>
      <c r="L17596" t="s">
        <v>471</v>
      </c>
      <c r="M17596" s="2">
        <f>+Table3[[#This Row],[CHW]]/Table3[[#This Row],[Count of Airbill Number]]</f>
        <v>1</v>
      </c>
    </row>
    <row r="17597" spans="2:13">
      <c r="B17597" t="s">
        <v>20</v>
      </c>
      <c r="C17597" t="s">
        <v>21</v>
      </c>
      <c r="D17597" t="s">
        <v>36</v>
      </c>
      <c r="E17597" t="s">
        <v>777</v>
      </c>
      <c r="F17597" t="s">
        <v>778</v>
      </c>
      <c r="G17597" t="s">
        <v>429</v>
      </c>
      <c r="H17597" t="s">
        <v>155</v>
      </c>
      <c r="I17597">
        <v>1</v>
      </c>
      <c r="J17597">
        <v>1</v>
      </c>
      <c r="K17597">
        <v>10047</v>
      </c>
      <c r="L17597" t="s">
        <v>471</v>
      </c>
      <c r="M17597" s="2">
        <f>+Table3[[#This Row],[CHW]]/Table3[[#This Row],[Count of Airbill Number]]</f>
        <v>1</v>
      </c>
    </row>
    <row r="17598" spans="2:13">
      <c r="B17598" t="s">
        <v>20</v>
      </c>
      <c r="C17598" t="s">
        <v>21</v>
      </c>
      <c r="D17598" t="s">
        <v>36</v>
      </c>
      <c r="E17598" t="s">
        <v>777</v>
      </c>
      <c r="F17598" t="s">
        <v>777</v>
      </c>
      <c r="G17598" t="s">
        <v>38</v>
      </c>
      <c r="H17598" t="s">
        <v>487</v>
      </c>
      <c r="I17598">
        <v>1</v>
      </c>
      <c r="J17598">
        <v>1</v>
      </c>
      <c r="K17598">
        <v>10048</v>
      </c>
      <c r="L17598" t="s">
        <v>471</v>
      </c>
      <c r="M17598" s="2">
        <f>+Table3[[#This Row],[CHW]]/Table3[[#This Row],[Count of Airbill Number]]</f>
        <v>1</v>
      </c>
    </row>
    <row r="17599" spans="2:13">
      <c r="B17599" t="s">
        <v>20</v>
      </c>
      <c r="C17599" t="s">
        <v>21</v>
      </c>
      <c r="D17599" t="s">
        <v>36</v>
      </c>
      <c r="E17599" t="s">
        <v>778</v>
      </c>
      <c r="F17599" t="s">
        <v>778</v>
      </c>
      <c r="G17599" t="s">
        <v>113</v>
      </c>
      <c r="H17599" t="s">
        <v>86</v>
      </c>
      <c r="I17599">
        <v>1</v>
      </c>
      <c r="J17599">
        <v>1</v>
      </c>
      <c r="K17599">
        <v>10049</v>
      </c>
      <c r="L17599" t="s">
        <v>471</v>
      </c>
      <c r="M17599" s="2">
        <f>+Table3[[#This Row],[CHW]]/Table3[[#This Row],[Count of Airbill Number]]</f>
        <v>1</v>
      </c>
    </row>
    <row r="17600" spans="2:13">
      <c r="B17600" t="s">
        <v>20</v>
      </c>
      <c r="C17600" t="s">
        <v>21</v>
      </c>
      <c r="D17600" t="s">
        <v>36</v>
      </c>
      <c r="E17600" t="s">
        <v>778</v>
      </c>
      <c r="F17600" t="s">
        <v>778</v>
      </c>
      <c r="G17600" t="s">
        <v>261</v>
      </c>
      <c r="H17600" t="s">
        <v>86</v>
      </c>
      <c r="I17600">
        <v>1</v>
      </c>
      <c r="J17600">
        <v>1</v>
      </c>
      <c r="K17600">
        <v>10050</v>
      </c>
      <c r="L17600" t="s">
        <v>471</v>
      </c>
      <c r="M17600" s="2">
        <f>+Table3[[#This Row],[CHW]]/Table3[[#This Row],[Count of Airbill Number]]</f>
        <v>1</v>
      </c>
    </row>
    <row r="17601" spans="2:13">
      <c r="B17601" t="s">
        <v>20</v>
      </c>
      <c r="C17601" t="s">
        <v>21</v>
      </c>
      <c r="D17601" t="s">
        <v>36</v>
      </c>
      <c r="E17601" t="s">
        <v>778</v>
      </c>
      <c r="F17601" t="s">
        <v>778</v>
      </c>
      <c r="G17601" t="s">
        <v>327</v>
      </c>
      <c r="H17601" t="s">
        <v>267</v>
      </c>
      <c r="I17601">
        <v>1</v>
      </c>
      <c r="J17601">
        <v>1</v>
      </c>
      <c r="K17601">
        <v>10051</v>
      </c>
      <c r="L17601" t="s">
        <v>471</v>
      </c>
      <c r="M17601" s="2">
        <f>+Table3[[#This Row],[CHW]]/Table3[[#This Row],[Count of Airbill Number]]</f>
        <v>1</v>
      </c>
    </row>
    <row r="17602" spans="2:13">
      <c r="B17602" t="s">
        <v>20</v>
      </c>
      <c r="C17602" t="s">
        <v>21</v>
      </c>
      <c r="D17602" t="s">
        <v>36</v>
      </c>
      <c r="E17602" t="s">
        <v>778</v>
      </c>
      <c r="F17602" t="s">
        <v>778</v>
      </c>
      <c r="G17602" t="s">
        <v>393</v>
      </c>
      <c r="H17602" t="s">
        <v>51</v>
      </c>
      <c r="I17602">
        <v>1</v>
      </c>
      <c r="J17602">
        <v>1</v>
      </c>
      <c r="K17602">
        <v>10052</v>
      </c>
      <c r="L17602" t="s">
        <v>471</v>
      </c>
      <c r="M17602" s="2">
        <f>+Table3[[#This Row],[CHW]]/Table3[[#This Row],[Count of Airbill Number]]</f>
        <v>1</v>
      </c>
    </row>
    <row r="17603" spans="2:13">
      <c r="B17603" t="s">
        <v>20</v>
      </c>
      <c r="C17603" t="s">
        <v>21</v>
      </c>
      <c r="D17603" t="s">
        <v>36</v>
      </c>
      <c r="E17603" t="s">
        <v>777</v>
      </c>
      <c r="F17603" t="s">
        <v>778</v>
      </c>
      <c r="G17603" t="s">
        <v>55</v>
      </c>
      <c r="H17603" t="s">
        <v>161</v>
      </c>
      <c r="I17603">
        <v>1</v>
      </c>
      <c r="J17603">
        <v>1</v>
      </c>
      <c r="K17603">
        <v>10053</v>
      </c>
      <c r="L17603" t="s">
        <v>471</v>
      </c>
      <c r="M17603" s="2">
        <f>+Table3[[#This Row],[CHW]]/Table3[[#This Row],[Count of Airbill Number]]</f>
        <v>1</v>
      </c>
    </row>
    <row r="17604" spans="2:13">
      <c r="B17604" t="s">
        <v>20</v>
      </c>
      <c r="C17604" t="s">
        <v>21</v>
      </c>
      <c r="D17604" t="s">
        <v>36</v>
      </c>
      <c r="E17604" t="s">
        <v>777</v>
      </c>
      <c r="F17604" t="s">
        <v>778</v>
      </c>
      <c r="G17604" t="s">
        <v>55</v>
      </c>
      <c r="H17604" t="s">
        <v>155</v>
      </c>
      <c r="I17604">
        <v>1</v>
      </c>
      <c r="J17604">
        <v>1</v>
      </c>
      <c r="K17604">
        <v>10054</v>
      </c>
      <c r="L17604" t="s">
        <v>471</v>
      </c>
      <c r="M17604" s="2">
        <f>+Table3[[#This Row],[CHW]]/Table3[[#This Row],[Count of Airbill Number]]</f>
        <v>1</v>
      </c>
    </row>
    <row r="17605" spans="2:13">
      <c r="B17605" t="s">
        <v>20</v>
      </c>
      <c r="C17605" t="s">
        <v>21</v>
      </c>
      <c r="D17605" t="s">
        <v>36</v>
      </c>
      <c r="E17605" t="s">
        <v>777</v>
      </c>
      <c r="F17605" t="s">
        <v>776</v>
      </c>
      <c r="G17605" t="s">
        <v>55</v>
      </c>
      <c r="H17605" t="s">
        <v>49</v>
      </c>
      <c r="I17605">
        <v>1</v>
      </c>
      <c r="J17605">
        <v>1</v>
      </c>
      <c r="K17605">
        <v>10055</v>
      </c>
      <c r="L17605" t="s">
        <v>471</v>
      </c>
      <c r="M17605" s="2">
        <f>+Table3[[#This Row],[CHW]]/Table3[[#This Row],[Count of Airbill Number]]</f>
        <v>1</v>
      </c>
    </row>
    <row r="17606" spans="2:13">
      <c r="B17606" t="s">
        <v>20</v>
      </c>
      <c r="C17606" t="s">
        <v>21</v>
      </c>
      <c r="D17606" t="s">
        <v>36</v>
      </c>
      <c r="E17606" t="s">
        <v>777</v>
      </c>
      <c r="F17606" t="s">
        <v>777</v>
      </c>
      <c r="G17606" t="s">
        <v>290</v>
      </c>
      <c r="H17606" t="s">
        <v>506</v>
      </c>
      <c r="I17606">
        <v>1</v>
      </c>
      <c r="J17606">
        <v>1</v>
      </c>
      <c r="K17606">
        <v>10056</v>
      </c>
      <c r="L17606" t="s">
        <v>471</v>
      </c>
      <c r="M17606" s="2">
        <f>+Table3[[#This Row],[CHW]]/Table3[[#This Row],[Count of Airbill Number]]</f>
        <v>1</v>
      </c>
    </row>
    <row r="17607" spans="2:13">
      <c r="B17607" t="s">
        <v>20</v>
      </c>
      <c r="C17607" t="s">
        <v>21</v>
      </c>
      <c r="D17607" t="s">
        <v>36</v>
      </c>
      <c r="E17607" t="s">
        <v>777</v>
      </c>
      <c r="F17607" t="s">
        <v>777</v>
      </c>
      <c r="G17607" t="s">
        <v>290</v>
      </c>
      <c r="H17607" t="s">
        <v>27</v>
      </c>
      <c r="I17607">
        <v>1</v>
      </c>
      <c r="J17607">
        <v>1</v>
      </c>
      <c r="K17607">
        <v>10057</v>
      </c>
      <c r="L17607" t="s">
        <v>471</v>
      </c>
      <c r="M17607" s="2">
        <f>+Table3[[#This Row],[CHW]]/Table3[[#This Row],[Count of Airbill Number]]</f>
        <v>1</v>
      </c>
    </row>
    <row r="17608" spans="2:13">
      <c r="B17608" t="s">
        <v>20</v>
      </c>
      <c r="C17608" t="s">
        <v>21</v>
      </c>
      <c r="D17608" t="s">
        <v>36</v>
      </c>
      <c r="E17608" t="s">
        <v>777</v>
      </c>
      <c r="F17608" t="s">
        <v>777</v>
      </c>
      <c r="G17608" t="s">
        <v>491</v>
      </c>
      <c r="H17608" t="s">
        <v>44</v>
      </c>
      <c r="I17608">
        <v>1</v>
      </c>
      <c r="J17608">
        <v>1</v>
      </c>
      <c r="K17608">
        <v>10058</v>
      </c>
      <c r="L17608" t="s">
        <v>471</v>
      </c>
      <c r="M17608" s="2">
        <f>+Table3[[#This Row],[CHW]]/Table3[[#This Row],[Count of Airbill Number]]</f>
        <v>1</v>
      </c>
    </row>
    <row r="17609" spans="2:13">
      <c r="B17609" t="s">
        <v>20</v>
      </c>
      <c r="C17609" t="s">
        <v>21</v>
      </c>
      <c r="D17609" t="s">
        <v>36</v>
      </c>
      <c r="E17609" t="s">
        <v>777</v>
      </c>
      <c r="F17609" t="s">
        <v>778</v>
      </c>
      <c r="G17609" t="s">
        <v>484</v>
      </c>
      <c r="H17609" t="s">
        <v>269</v>
      </c>
      <c r="I17609">
        <v>1</v>
      </c>
      <c r="J17609">
        <v>1</v>
      </c>
      <c r="K17609">
        <v>10059</v>
      </c>
      <c r="L17609" t="s">
        <v>471</v>
      </c>
      <c r="M17609" s="2">
        <f>+Table3[[#This Row],[CHW]]/Table3[[#This Row],[Count of Airbill Number]]</f>
        <v>1</v>
      </c>
    </row>
    <row r="17610" spans="2:13">
      <c r="B17610" t="s">
        <v>20</v>
      </c>
      <c r="C17610" t="s">
        <v>21</v>
      </c>
      <c r="D17610" t="s">
        <v>36</v>
      </c>
      <c r="E17610" t="s">
        <v>778</v>
      </c>
      <c r="F17610" t="s">
        <v>778</v>
      </c>
      <c r="G17610" t="s">
        <v>507</v>
      </c>
      <c r="H17610" t="s">
        <v>112</v>
      </c>
      <c r="I17610">
        <v>1</v>
      </c>
      <c r="J17610">
        <v>1</v>
      </c>
      <c r="K17610">
        <v>10060</v>
      </c>
      <c r="L17610" t="s">
        <v>471</v>
      </c>
      <c r="M17610" s="2">
        <f>+Table3[[#This Row],[CHW]]/Table3[[#This Row],[Count of Airbill Number]]</f>
        <v>1</v>
      </c>
    </row>
    <row r="17611" spans="2:13">
      <c r="B17611" t="s">
        <v>20</v>
      </c>
      <c r="C17611" t="s">
        <v>21</v>
      </c>
      <c r="D17611" t="s">
        <v>36</v>
      </c>
      <c r="E17611" t="s">
        <v>778</v>
      </c>
      <c r="F17611" t="s">
        <v>778</v>
      </c>
      <c r="G17611" t="s">
        <v>507</v>
      </c>
      <c r="H17611" t="s">
        <v>358</v>
      </c>
      <c r="I17611">
        <v>1</v>
      </c>
      <c r="J17611">
        <v>1</v>
      </c>
      <c r="K17611">
        <v>10061</v>
      </c>
      <c r="L17611" t="s">
        <v>471</v>
      </c>
      <c r="M17611" s="2">
        <f>+Table3[[#This Row],[CHW]]/Table3[[#This Row],[Count of Airbill Number]]</f>
        <v>1</v>
      </c>
    </row>
    <row r="17612" spans="2:13">
      <c r="B17612" t="s">
        <v>20</v>
      </c>
      <c r="C17612" t="s">
        <v>21</v>
      </c>
      <c r="D17612" t="s">
        <v>36</v>
      </c>
      <c r="E17612" t="s">
        <v>778</v>
      </c>
      <c r="F17612" t="s">
        <v>778</v>
      </c>
      <c r="G17612" t="s">
        <v>171</v>
      </c>
      <c r="H17612" t="s">
        <v>135</v>
      </c>
      <c r="I17612">
        <v>1</v>
      </c>
      <c r="J17612">
        <v>1</v>
      </c>
      <c r="K17612">
        <v>10062</v>
      </c>
      <c r="L17612" t="s">
        <v>471</v>
      </c>
      <c r="M17612" s="2">
        <f>+Table3[[#This Row],[CHW]]/Table3[[#This Row],[Count of Airbill Number]]</f>
        <v>1</v>
      </c>
    </row>
    <row r="17613" spans="2:13">
      <c r="B17613" t="s">
        <v>20</v>
      </c>
      <c r="C17613" t="s">
        <v>21</v>
      </c>
      <c r="D17613" t="s">
        <v>36</v>
      </c>
      <c r="E17613" t="s">
        <v>778</v>
      </c>
      <c r="F17613" t="s">
        <v>776</v>
      </c>
      <c r="G17613" t="s">
        <v>153</v>
      </c>
      <c r="H17613" t="s">
        <v>85</v>
      </c>
      <c r="I17613">
        <v>1</v>
      </c>
      <c r="J17613">
        <v>1</v>
      </c>
      <c r="K17613">
        <v>10063</v>
      </c>
      <c r="L17613" t="s">
        <v>471</v>
      </c>
      <c r="M17613" s="2">
        <f>+Table3[[#This Row],[CHW]]/Table3[[#This Row],[Count of Airbill Number]]</f>
        <v>1</v>
      </c>
    </row>
    <row r="17614" spans="2:13">
      <c r="B17614" t="s">
        <v>20</v>
      </c>
      <c r="C17614" t="s">
        <v>21</v>
      </c>
      <c r="D17614" t="s">
        <v>36</v>
      </c>
      <c r="E17614" t="s">
        <v>778</v>
      </c>
      <c r="F17614" t="s">
        <v>778</v>
      </c>
      <c r="G17614" t="s">
        <v>51</v>
      </c>
      <c r="H17614" t="s">
        <v>112</v>
      </c>
      <c r="I17614">
        <v>1</v>
      </c>
      <c r="J17614">
        <v>1</v>
      </c>
      <c r="K17614">
        <v>10064</v>
      </c>
      <c r="L17614" t="s">
        <v>471</v>
      </c>
      <c r="M17614" s="2">
        <f>+Table3[[#This Row],[CHW]]/Table3[[#This Row],[Count of Airbill Number]]</f>
        <v>1</v>
      </c>
    </row>
    <row r="17615" spans="2:13">
      <c r="B17615" t="s">
        <v>20</v>
      </c>
      <c r="C17615" t="s">
        <v>21</v>
      </c>
      <c r="D17615" t="s">
        <v>36</v>
      </c>
      <c r="E17615" t="s">
        <v>778</v>
      </c>
      <c r="F17615" t="s">
        <v>778</v>
      </c>
      <c r="G17615" t="s">
        <v>51</v>
      </c>
      <c r="H17615" t="s">
        <v>62</v>
      </c>
      <c r="I17615">
        <v>1</v>
      </c>
      <c r="J17615">
        <v>1</v>
      </c>
      <c r="K17615">
        <v>10065</v>
      </c>
      <c r="L17615" t="s">
        <v>471</v>
      </c>
      <c r="M17615" s="2">
        <f>+Table3[[#This Row],[CHW]]/Table3[[#This Row],[Count of Airbill Number]]</f>
        <v>1</v>
      </c>
    </row>
    <row r="17616" spans="2:13">
      <c r="B17616" t="s">
        <v>20</v>
      </c>
      <c r="C17616" t="s">
        <v>21</v>
      </c>
      <c r="D17616" t="s">
        <v>36</v>
      </c>
      <c r="E17616" t="s">
        <v>778</v>
      </c>
      <c r="F17616" t="s">
        <v>776</v>
      </c>
      <c r="G17616" t="s">
        <v>51</v>
      </c>
      <c r="H17616" t="s">
        <v>37</v>
      </c>
      <c r="I17616">
        <v>1</v>
      </c>
      <c r="J17616">
        <v>1</v>
      </c>
      <c r="K17616">
        <v>10066</v>
      </c>
      <c r="L17616" t="s">
        <v>471</v>
      </c>
      <c r="M17616" s="2">
        <f>+Table3[[#This Row],[CHW]]/Table3[[#This Row],[Count of Airbill Number]]</f>
        <v>1</v>
      </c>
    </row>
    <row r="17617" spans="2:13">
      <c r="B17617" t="s">
        <v>20</v>
      </c>
      <c r="C17617" t="s">
        <v>21</v>
      </c>
      <c r="D17617" t="s">
        <v>36</v>
      </c>
      <c r="E17617" t="s">
        <v>778</v>
      </c>
      <c r="F17617" t="s">
        <v>777</v>
      </c>
      <c r="G17617" t="s">
        <v>51</v>
      </c>
      <c r="H17617" t="s">
        <v>44</v>
      </c>
      <c r="I17617">
        <v>1</v>
      </c>
      <c r="J17617">
        <v>1</v>
      </c>
      <c r="K17617">
        <v>10067</v>
      </c>
      <c r="L17617" t="s">
        <v>471</v>
      </c>
      <c r="M17617" s="2">
        <f>+Table3[[#This Row],[CHW]]/Table3[[#This Row],[Count of Airbill Number]]</f>
        <v>1</v>
      </c>
    </row>
    <row r="17618" spans="2:13">
      <c r="B17618" t="s">
        <v>20</v>
      </c>
      <c r="C17618" t="s">
        <v>21</v>
      </c>
      <c r="D17618" t="s">
        <v>36</v>
      </c>
      <c r="E17618" t="s">
        <v>778</v>
      </c>
      <c r="F17618" t="s">
        <v>778</v>
      </c>
      <c r="G17618" t="s">
        <v>51</v>
      </c>
      <c r="H17618" t="s">
        <v>155</v>
      </c>
      <c r="I17618">
        <v>1</v>
      </c>
      <c r="J17618">
        <v>1</v>
      </c>
      <c r="K17618">
        <v>10068</v>
      </c>
      <c r="L17618" t="s">
        <v>471</v>
      </c>
      <c r="M17618" s="2">
        <f>+Table3[[#This Row],[CHW]]/Table3[[#This Row],[Count of Airbill Number]]</f>
        <v>1</v>
      </c>
    </row>
    <row r="17619" spans="2:13">
      <c r="B17619" t="s">
        <v>20</v>
      </c>
      <c r="C17619" t="s">
        <v>21</v>
      </c>
      <c r="D17619" t="s">
        <v>36</v>
      </c>
      <c r="E17619" t="s">
        <v>778</v>
      </c>
      <c r="F17619" t="s">
        <v>778</v>
      </c>
      <c r="G17619" t="s">
        <v>313</v>
      </c>
      <c r="H17619" t="s">
        <v>155</v>
      </c>
      <c r="I17619">
        <v>1</v>
      </c>
      <c r="J17619">
        <v>1</v>
      </c>
      <c r="K17619">
        <v>10069</v>
      </c>
      <c r="L17619" t="s">
        <v>471</v>
      </c>
      <c r="M17619" s="2">
        <f>+Table3[[#This Row],[CHW]]/Table3[[#This Row],[Count of Airbill Number]]</f>
        <v>1</v>
      </c>
    </row>
    <row r="17620" spans="2:13">
      <c r="B17620" t="s">
        <v>20</v>
      </c>
      <c r="C17620" t="s">
        <v>21</v>
      </c>
      <c r="D17620" t="s">
        <v>36</v>
      </c>
      <c r="E17620" t="s">
        <v>778</v>
      </c>
      <c r="F17620" t="s">
        <v>778</v>
      </c>
      <c r="G17620" t="s">
        <v>62</v>
      </c>
      <c r="H17620" t="s">
        <v>86</v>
      </c>
      <c r="I17620">
        <v>1</v>
      </c>
      <c r="J17620">
        <v>1</v>
      </c>
      <c r="K17620">
        <v>10070</v>
      </c>
      <c r="L17620" t="s">
        <v>471</v>
      </c>
      <c r="M17620" s="2">
        <f>+Table3[[#This Row],[CHW]]/Table3[[#This Row],[Count of Airbill Number]]</f>
        <v>1</v>
      </c>
    </row>
    <row r="17621" spans="2:13">
      <c r="B17621" t="s">
        <v>20</v>
      </c>
      <c r="C17621" t="s">
        <v>21</v>
      </c>
      <c r="D17621" t="s">
        <v>36</v>
      </c>
      <c r="E17621" t="s">
        <v>778</v>
      </c>
      <c r="F17621" t="s">
        <v>778</v>
      </c>
      <c r="G17621" t="s">
        <v>629</v>
      </c>
      <c r="H17621" t="s">
        <v>261</v>
      </c>
      <c r="I17621">
        <v>1</v>
      </c>
      <c r="J17621">
        <v>1</v>
      </c>
      <c r="K17621">
        <v>10071</v>
      </c>
      <c r="L17621" t="s">
        <v>471</v>
      </c>
      <c r="M17621" s="2">
        <f>+Table3[[#This Row],[CHW]]/Table3[[#This Row],[Count of Airbill Number]]</f>
        <v>1</v>
      </c>
    </row>
    <row r="17622" spans="2:13">
      <c r="B17622" t="s">
        <v>20</v>
      </c>
      <c r="C17622" t="s">
        <v>21</v>
      </c>
      <c r="D17622" t="s">
        <v>36</v>
      </c>
      <c r="E17622" t="s">
        <v>776</v>
      </c>
      <c r="F17622" t="s">
        <v>776</v>
      </c>
      <c r="G17622" t="s">
        <v>57</v>
      </c>
      <c r="H17622" t="s">
        <v>37</v>
      </c>
      <c r="I17622">
        <v>1</v>
      </c>
      <c r="J17622">
        <v>1</v>
      </c>
      <c r="K17622">
        <v>10072</v>
      </c>
      <c r="L17622" t="s">
        <v>471</v>
      </c>
      <c r="M17622" s="2">
        <f>+Table3[[#This Row],[CHW]]/Table3[[#This Row],[Count of Airbill Number]]</f>
        <v>1</v>
      </c>
    </row>
    <row r="17623" spans="2:13">
      <c r="B17623" t="s">
        <v>20</v>
      </c>
      <c r="C17623" t="s">
        <v>21</v>
      </c>
      <c r="D17623" t="s">
        <v>36</v>
      </c>
      <c r="E17623" t="s">
        <v>778</v>
      </c>
      <c r="F17623" t="s">
        <v>778</v>
      </c>
      <c r="G17623" t="s">
        <v>206</v>
      </c>
      <c r="H17623" t="s">
        <v>173</v>
      </c>
      <c r="I17623">
        <v>1</v>
      </c>
      <c r="J17623">
        <v>1</v>
      </c>
      <c r="K17623">
        <v>10073</v>
      </c>
      <c r="L17623" t="s">
        <v>471</v>
      </c>
      <c r="M17623" s="2">
        <f>+Table3[[#This Row],[CHW]]/Table3[[#This Row],[Count of Airbill Number]]</f>
        <v>1</v>
      </c>
    </row>
    <row r="17624" spans="2:13">
      <c r="B17624" t="s">
        <v>20</v>
      </c>
      <c r="C17624" t="s">
        <v>21</v>
      </c>
      <c r="D17624" t="s">
        <v>36</v>
      </c>
      <c r="E17624" t="s">
        <v>778</v>
      </c>
      <c r="F17624" t="s">
        <v>777</v>
      </c>
      <c r="G17624" t="s">
        <v>206</v>
      </c>
      <c r="H17624" t="s">
        <v>44</v>
      </c>
      <c r="I17624">
        <v>1</v>
      </c>
      <c r="J17624">
        <v>1</v>
      </c>
      <c r="K17624">
        <v>10074</v>
      </c>
      <c r="L17624" t="s">
        <v>471</v>
      </c>
      <c r="M17624" s="2">
        <f>+Table3[[#This Row],[CHW]]/Table3[[#This Row],[Count of Airbill Number]]</f>
        <v>1</v>
      </c>
    </row>
    <row r="17625" spans="2:13">
      <c r="B17625" t="s">
        <v>20</v>
      </c>
      <c r="C17625" t="s">
        <v>21</v>
      </c>
      <c r="D17625" t="s">
        <v>36</v>
      </c>
      <c r="E17625" t="s">
        <v>776</v>
      </c>
      <c r="F17625" t="s">
        <v>776</v>
      </c>
      <c r="G17625" t="s">
        <v>37</v>
      </c>
      <c r="H17625" t="s">
        <v>84</v>
      </c>
      <c r="I17625">
        <v>1</v>
      </c>
      <c r="J17625">
        <v>1</v>
      </c>
      <c r="K17625">
        <v>10075</v>
      </c>
      <c r="L17625" t="s">
        <v>471</v>
      </c>
      <c r="M17625" s="2">
        <f>+Table3[[#This Row],[CHW]]/Table3[[#This Row],[Count of Airbill Number]]</f>
        <v>1</v>
      </c>
    </row>
    <row r="17626" spans="2:13">
      <c r="B17626" t="s">
        <v>20</v>
      </c>
      <c r="C17626" t="s">
        <v>21</v>
      </c>
      <c r="D17626" t="s">
        <v>36</v>
      </c>
      <c r="E17626" t="s">
        <v>776</v>
      </c>
      <c r="F17626" t="s">
        <v>776</v>
      </c>
      <c r="G17626" t="s">
        <v>37</v>
      </c>
      <c r="H17626" t="s">
        <v>53</v>
      </c>
      <c r="I17626">
        <v>1</v>
      </c>
      <c r="J17626">
        <v>1</v>
      </c>
      <c r="K17626">
        <v>10076</v>
      </c>
      <c r="L17626" t="s">
        <v>471</v>
      </c>
      <c r="M17626" s="2">
        <f>+Table3[[#This Row],[CHW]]/Table3[[#This Row],[Count of Airbill Number]]</f>
        <v>1</v>
      </c>
    </row>
    <row r="17627" spans="2:13">
      <c r="B17627" t="s">
        <v>20</v>
      </c>
      <c r="C17627" t="s">
        <v>21</v>
      </c>
      <c r="D17627" t="s">
        <v>36</v>
      </c>
      <c r="E17627" t="s">
        <v>778</v>
      </c>
      <c r="F17627" t="s">
        <v>778</v>
      </c>
      <c r="G17627" t="s">
        <v>86</v>
      </c>
      <c r="H17627" t="s">
        <v>161</v>
      </c>
      <c r="I17627">
        <v>1</v>
      </c>
      <c r="J17627">
        <v>1</v>
      </c>
      <c r="K17627">
        <v>10077</v>
      </c>
      <c r="L17627" t="s">
        <v>471</v>
      </c>
      <c r="M17627" s="2">
        <f>+Table3[[#This Row],[CHW]]/Table3[[#This Row],[Count of Airbill Number]]</f>
        <v>1</v>
      </c>
    </row>
    <row r="17628" spans="2:13">
      <c r="B17628" t="s">
        <v>20</v>
      </c>
      <c r="C17628" t="s">
        <v>21</v>
      </c>
      <c r="D17628" t="s">
        <v>36</v>
      </c>
      <c r="E17628" t="s">
        <v>778</v>
      </c>
      <c r="F17628" t="s">
        <v>778</v>
      </c>
      <c r="G17628" t="s">
        <v>86</v>
      </c>
      <c r="H17628" t="s">
        <v>124</v>
      </c>
      <c r="I17628">
        <v>1</v>
      </c>
      <c r="J17628">
        <v>1</v>
      </c>
      <c r="K17628">
        <v>10078</v>
      </c>
      <c r="L17628" t="s">
        <v>471</v>
      </c>
      <c r="M17628" s="2">
        <f>+Table3[[#This Row],[CHW]]/Table3[[#This Row],[Count of Airbill Number]]</f>
        <v>1</v>
      </c>
    </row>
    <row r="17629" spans="2:13">
      <c r="B17629" t="s">
        <v>20</v>
      </c>
      <c r="C17629" t="s">
        <v>21</v>
      </c>
      <c r="D17629" t="s">
        <v>36</v>
      </c>
      <c r="E17629" t="s">
        <v>778</v>
      </c>
      <c r="F17629" t="s">
        <v>778</v>
      </c>
      <c r="G17629" t="s">
        <v>358</v>
      </c>
      <c r="H17629" t="s">
        <v>112</v>
      </c>
      <c r="I17629">
        <v>1</v>
      </c>
      <c r="J17629">
        <v>1</v>
      </c>
      <c r="K17629">
        <v>10079</v>
      </c>
      <c r="L17629" t="s">
        <v>471</v>
      </c>
      <c r="M17629" s="2">
        <f>+Table3[[#This Row],[CHW]]/Table3[[#This Row],[Count of Airbill Number]]</f>
        <v>1</v>
      </c>
    </row>
    <row r="17630" spans="2:13">
      <c r="B17630" t="s">
        <v>20</v>
      </c>
      <c r="C17630" t="s">
        <v>21</v>
      </c>
      <c r="D17630" t="s">
        <v>36</v>
      </c>
      <c r="E17630" t="s">
        <v>777</v>
      </c>
      <c r="F17630" t="s">
        <v>777</v>
      </c>
      <c r="G17630" t="s">
        <v>499</v>
      </c>
      <c r="H17630" t="s">
        <v>290</v>
      </c>
      <c r="I17630">
        <v>1</v>
      </c>
      <c r="J17630">
        <v>1</v>
      </c>
      <c r="K17630">
        <v>10080</v>
      </c>
      <c r="L17630" t="s">
        <v>471</v>
      </c>
      <c r="M17630" s="2">
        <f>+Table3[[#This Row],[CHW]]/Table3[[#This Row],[Count of Airbill Number]]</f>
        <v>1</v>
      </c>
    </row>
    <row r="17631" spans="2:13">
      <c r="B17631" t="s">
        <v>20</v>
      </c>
      <c r="C17631" t="s">
        <v>21</v>
      </c>
      <c r="D17631" t="s">
        <v>36</v>
      </c>
      <c r="E17631" t="s">
        <v>778</v>
      </c>
      <c r="F17631" t="s">
        <v>778</v>
      </c>
      <c r="G17631" t="s">
        <v>90</v>
      </c>
      <c r="H17631" t="s">
        <v>62</v>
      </c>
      <c r="I17631">
        <v>1</v>
      </c>
      <c r="J17631">
        <v>1</v>
      </c>
      <c r="K17631">
        <v>10081</v>
      </c>
      <c r="L17631" t="s">
        <v>471</v>
      </c>
      <c r="M17631" s="2">
        <f>+Table3[[#This Row],[CHW]]/Table3[[#This Row],[Count of Airbill Number]]</f>
        <v>1</v>
      </c>
    </row>
    <row r="17632" spans="2:13">
      <c r="B17632" t="s">
        <v>20</v>
      </c>
      <c r="C17632" t="s">
        <v>21</v>
      </c>
      <c r="D17632" t="s">
        <v>36</v>
      </c>
      <c r="E17632" t="s">
        <v>778</v>
      </c>
      <c r="F17632" t="s">
        <v>776</v>
      </c>
      <c r="G17632" t="s">
        <v>90</v>
      </c>
      <c r="H17632" t="s">
        <v>37</v>
      </c>
      <c r="I17632">
        <v>1</v>
      </c>
      <c r="J17632">
        <v>1</v>
      </c>
      <c r="K17632">
        <v>10082</v>
      </c>
      <c r="L17632" t="s">
        <v>471</v>
      </c>
      <c r="M17632" s="2">
        <f>+Table3[[#This Row],[CHW]]/Table3[[#This Row],[Count of Airbill Number]]</f>
        <v>1</v>
      </c>
    </row>
    <row r="17633" spans="2:13">
      <c r="B17633" t="s">
        <v>20</v>
      </c>
      <c r="C17633" t="s">
        <v>21</v>
      </c>
      <c r="D17633" t="s">
        <v>36</v>
      </c>
      <c r="E17633" t="s">
        <v>776</v>
      </c>
      <c r="F17633" t="s">
        <v>776</v>
      </c>
      <c r="G17633" t="s">
        <v>85</v>
      </c>
      <c r="H17633" t="s">
        <v>37</v>
      </c>
      <c r="I17633">
        <v>1</v>
      </c>
      <c r="J17633">
        <v>1</v>
      </c>
      <c r="K17633">
        <v>10083</v>
      </c>
      <c r="L17633" t="s">
        <v>471</v>
      </c>
      <c r="M17633" s="2">
        <f>+Table3[[#This Row],[CHW]]/Table3[[#This Row],[Count of Airbill Number]]</f>
        <v>1</v>
      </c>
    </row>
    <row r="17634" spans="2:13">
      <c r="B17634" t="s">
        <v>20</v>
      </c>
      <c r="C17634" t="s">
        <v>21</v>
      </c>
      <c r="D17634" t="s">
        <v>36</v>
      </c>
      <c r="E17634" t="s">
        <v>778</v>
      </c>
      <c r="F17634" t="s">
        <v>778</v>
      </c>
      <c r="G17634" t="s">
        <v>267</v>
      </c>
      <c r="H17634" t="s">
        <v>86</v>
      </c>
      <c r="I17634">
        <v>1</v>
      </c>
      <c r="J17634">
        <v>1</v>
      </c>
      <c r="K17634">
        <v>10084</v>
      </c>
      <c r="L17634" t="s">
        <v>471</v>
      </c>
      <c r="M17634" s="2">
        <f>+Table3[[#This Row],[CHW]]/Table3[[#This Row],[Count of Airbill Number]]</f>
        <v>1</v>
      </c>
    </row>
    <row r="17635" spans="2:13">
      <c r="B17635" t="s">
        <v>20</v>
      </c>
      <c r="C17635" t="s">
        <v>21</v>
      </c>
      <c r="D17635" t="s">
        <v>36</v>
      </c>
      <c r="E17635" t="s">
        <v>777</v>
      </c>
      <c r="F17635" t="s">
        <v>777</v>
      </c>
      <c r="G17635" t="s">
        <v>506</v>
      </c>
      <c r="H17635" t="s">
        <v>290</v>
      </c>
      <c r="I17635">
        <v>1</v>
      </c>
      <c r="J17635">
        <v>1</v>
      </c>
      <c r="K17635">
        <v>10085</v>
      </c>
      <c r="L17635" t="s">
        <v>471</v>
      </c>
      <c r="M17635" s="2">
        <f>+Table3[[#This Row],[CHW]]/Table3[[#This Row],[Count of Airbill Number]]</f>
        <v>1</v>
      </c>
    </row>
    <row r="17636" spans="2:13">
      <c r="B17636" t="s">
        <v>20</v>
      </c>
      <c r="C17636" t="s">
        <v>21</v>
      </c>
      <c r="D17636" t="s">
        <v>36</v>
      </c>
      <c r="E17636" t="s">
        <v>778</v>
      </c>
      <c r="F17636" t="s">
        <v>778</v>
      </c>
      <c r="G17636" t="s">
        <v>766</v>
      </c>
      <c r="H17636" t="s">
        <v>358</v>
      </c>
      <c r="I17636">
        <v>1</v>
      </c>
      <c r="J17636">
        <v>1</v>
      </c>
      <c r="K17636">
        <v>10086</v>
      </c>
      <c r="L17636" t="s">
        <v>471</v>
      </c>
      <c r="M17636" s="2">
        <f>+Table3[[#This Row],[CHW]]/Table3[[#This Row],[Count of Airbill Number]]</f>
        <v>1</v>
      </c>
    </row>
    <row r="17637" spans="2:13">
      <c r="B17637" t="s">
        <v>20</v>
      </c>
      <c r="C17637" t="s">
        <v>21</v>
      </c>
      <c r="D17637" t="s">
        <v>36</v>
      </c>
      <c r="E17637" t="s">
        <v>776</v>
      </c>
      <c r="F17637" t="s">
        <v>778</v>
      </c>
      <c r="G17637" t="s">
        <v>32</v>
      </c>
      <c r="H17637" t="s">
        <v>171</v>
      </c>
      <c r="I17637">
        <v>1</v>
      </c>
      <c r="J17637">
        <v>1</v>
      </c>
      <c r="K17637">
        <v>10087</v>
      </c>
      <c r="L17637" t="s">
        <v>471</v>
      </c>
      <c r="M17637" s="2">
        <f>+Table3[[#This Row],[CHW]]/Table3[[#This Row],[Count of Airbill Number]]</f>
        <v>1</v>
      </c>
    </row>
    <row r="17638" spans="2:13">
      <c r="B17638" t="s">
        <v>20</v>
      </c>
      <c r="C17638" t="s">
        <v>21</v>
      </c>
      <c r="D17638" t="s">
        <v>36</v>
      </c>
      <c r="E17638" t="s">
        <v>777</v>
      </c>
      <c r="F17638" t="s">
        <v>778</v>
      </c>
      <c r="G17638" t="s">
        <v>227</v>
      </c>
      <c r="H17638" t="s">
        <v>171</v>
      </c>
      <c r="I17638">
        <v>1</v>
      </c>
      <c r="J17638">
        <v>1</v>
      </c>
      <c r="K17638">
        <v>10088</v>
      </c>
      <c r="L17638" t="s">
        <v>471</v>
      </c>
      <c r="M17638" s="2">
        <f>+Table3[[#This Row],[CHW]]/Table3[[#This Row],[Count of Airbill Number]]</f>
        <v>1</v>
      </c>
    </row>
    <row r="17639" spans="2:13">
      <c r="B17639" t="s">
        <v>20</v>
      </c>
      <c r="C17639" t="s">
        <v>21</v>
      </c>
      <c r="D17639" t="s">
        <v>36</v>
      </c>
      <c r="E17639" t="s">
        <v>778</v>
      </c>
      <c r="F17639" t="s">
        <v>777</v>
      </c>
      <c r="G17639" t="s">
        <v>704</v>
      </c>
      <c r="H17639" t="s">
        <v>106</v>
      </c>
      <c r="I17639">
        <v>1</v>
      </c>
      <c r="J17639">
        <v>1</v>
      </c>
      <c r="K17639">
        <v>10089</v>
      </c>
      <c r="L17639" t="s">
        <v>471</v>
      </c>
      <c r="M17639" s="2">
        <f>+Table3[[#This Row],[CHW]]/Table3[[#This Row],[Count of Airbill Number]]</f>
        <v>1</v>
      </c>
    </row>
    <row r="17640" spans="2:13">
      <c r="B17640" t="s">
        <v>20</v>
      </c>
      <c r="C17640" t="s">
        <v>21</v>
      </c>
      <c r="D17640" t="s">
        <v>36</v>
      </c>
      <c r="E17640" t="s">
        <v>778</v>
      </c>
      <c r="F17640" t="s">
        <v>776</v>
      </c>
      <c r="G17640" t="s">
        <v>297</v>
      </c>
      <c r="H17640" t="s">
        <v>37</v>
      </c>
      <c r="I17640">
        <v>1</v>
      </c>
      <c r="J17640">
        <v>1</v>
      </c>
      <c r="K17640">
        <v>10090</v>
      </c>
      <c r="L17640" t="s">
        <v>471</v>
      </c>
      <c r="M17640" s="2">
        <f>+Table3[[#This Row],[CHW]]/Table3[[#This Row],[Count of Airbill Number]]</f>
        <v>1</v>
      </c>
    </row>
    <row r="17641" spans="2:13">
      <c r="B17641" t="s">
        <v>20</v>
      </c>
      <c r="C17641" t="s">
        <v>21</v>
      </c>
      <c r="D17641" t="s">
        <v>36</v>
      </c>
      <c r="E17641" t="s">
        <v>778</v>
      </c>
      <c r="F17641" t="s">
        <v>778</v>
      </c>
      <c r="G17641" t="s">
        <v>297</v>
      </c>
      <c r="H17641" t="s">
        <v>86</v>
      </c>
      <c r="I17641">
        <v>1</v>
      </c>
      <c r="J17641">
        <v>1</v>
      </c>
      <c r="K17641">
        <v>10091</v>
      </c>
      <c r="L17641" t="s">
        <v>471</v>
      </c>
      <c r="M17641" s="2">
        <f>+Table3[[#This Row],[CHW]]/Table3[[#This Row],[Count of Airbill Number]]</f>
        <v>1</v>
      </c>
    </row>
    <row r="17642" spans="2:13">
      <c r="B17642" t="s">
        <v>20</v>
      </c>
      <c r="C17642" t="s">
        <v>21</v>
      </c>
      <c r="D17642" t="s">
        <v>36</v>
      </c>
      <c r="E17642" t="s">
        <v>778</v>
      </c>
      <c r="F17642" t="s">
        <v>778</v>
      </c>
      <c r="G17642" t="s">
        <v>498</v>
      </c>
      <c r="H17642" t="s">
        <v>86</v>
      </c>
      <c r="I17642">
        <v>1</v>
      </c>
      <c r="J17642">
        <v>1</v>
      </c>
      <c r="K17642">
        <v>10092</v>
      </c>
      <c r="L17642" t="s">
        <v>471</v>
      </c>
      <c r="M17642" s="2">
        <f>+Table3[[#This Row],[CHW]]/Table3[[#This Row],[Count of Airbill Number]]</f>
        <v>1</v>
      </c>
    </row>
    <row r="17643" spans="2:13">
      <c r="B17643" t="s">
        <v>20</v>
      </c>
      <c r="C17643" t="s">
        <v>21</v>
      </c>
      <c r="D17643" t="s">
        <v>36</v>
      </c>
      <c r="E17643" t="s">
        <v>778</v>
      </c>
      <c r="F17643" t="s">
        <v>778</v>
      </c>
      <c r="G17643" t="s">
        <v>495</v>
      </c>
      <c r="H17643" t="s">
        <v>86</v>
      </c>
      <c r="I17643">
        <v>1</v>
      </c>
      <c r="J17643">
        <v>1</v>
      </c>
      <c r="K17643">
        <v>10093</v>
      </c>
      <c r="L17643" t="s">
        <v>471</v>
      </c>
      <c r="M17643" s="2">
        <f>+Table3[[#This Row],[CHW]]/Table3[[#This Row],[Count of Airbill Number]]</f>
        <v>1</v>
      </c>
    </row>
    <row r="17644" spans="2:13">
      <c r="B17644" t="s">
        <v>20</v>
      </c>
      <c r="C17644" t="s">
        <v>21</v>
      </c>
      <c r="D17644" t="s">
        <v>36</v>
      </c>
      <c r="E17644" t="s">
        <v>778</v>
      </c>
      <c r="F17644" t="s">
        <v>778</v>
      </c>
      <c r="G17644" t="s">
        <v>405</v>
      </c>
      <c r="H17644" t="s">
        <v>150</v>
      </c>
      <c r="I17644">
        <v>1</v>
      </c>
      <c r="J17644">
        <v>1</v>
      </c>
      <c r="K17644">
        <v>10094</v>
      </c>
      <c r="L17644" t="s">
        <v>471</v>
      </c>
      <c r="M17644" s="2">
        <f>+Table3[[#This Row],[CHW]]/Table3[[#This Row],[Count of Airbill Number]]</f>
        <v>1</v>
      </c>
    </row>
    <row r="17645" spans="2:13">
      <c r="B17645" t="s">
        <v>20</v>
      </c>
      <c r="C17645" t="s">
        <v>21</v>
      </c>
      <c r="D17645" t="s">
        <v>36</v>
      </c>
      <c r="E17645" t="s">
        <v>778</v>
      </c>
      <c r="F17645" t="s">
        <v>778</v>
      </c>
      <c r="G17645" t="s">
        <v>621</v>
      </c>
      <c r="H17645" t="s">
        <v>86</v>
      </c>
      <c r="I17645">
        <v>1</v>
      </c>
      <c r="J17645">
        <v>1</v>
      </c>
      <c r="K17645">
        <v>10095</v>
      </c>
      <c r="L17645" t="s">
        <v>471</v>
      </c>
      <c r="M17645" s="2">
        <f>+Table3[[#This Row],[CHW]]/Table3[[#This Row],[Count of Airbill Number]]</f>
        <v>1</v>
      </c>
    </row>
    <row r="17646" spans="2:13">
      <c r="B17646" t="s">
        <v>20</v>
      </c>
      <c r="C17646" t="s">
        <v>21</v>
      </c>
      <c r="D17646" t="s">
        <v>36</v>
      </c>
      <c r="E17646" t="s">
        <v>777</v>
      </c>
      <c r="F17646" t="s">
        <v>778</v>
      </c>
      <c r="G17646" t="s">
        <v>106</v>
      </c>
      <c r="H17646" t="s">
        <v>124</v>
      </c>
      <c r="I17646">
        <v>1</v>
      </c>
      <c r="J17646">
        <v>1</v>
      </c>
      <c r="K17646">
        <v>10096</v>
      </c>
      <c r="L17646" t="s">
        <v>471</v>
      </c>
      <c r="M17646" s="2">
        <f>+Table3[[#This Row],[CHW]]/Table3[[#This Row],[Count of Airbill Number]]</f>
        <v>1</v>
      </c>
    </row>
    <row r="17647" spans="2:13">
      <c r="B17647" t="s">
        <v>20</v>
      </c>
      <c r="C17647" t="s">
        <v>21</v>
      </c>
      <c r="D17647" t="s">
        <v>36</v>
      </c>
      <c r="E17647" t="s">
        <v>778</v>
      </c>
      <c r="F17647" t="s">
        <v>778</v>
      </c>
      <c r="G17647" t="s">
        <v>401</v>
      </c>
      <c r="H17647" t="s">
        <v>86</v>
      </c>
      <c r="I17647">
        <v>1</v>
      </c>
      <c r="J17647">
        <v>1</v>
      </c>
      <c r="K17647">
        <v>10097</v>
      </c>
      <c r="L17647" t="s">
        <v>471</v>
      </c>
      <c r="M17647" s="2">
        <f>+Table3[[#This Row],[CHW]]/Table3[[#This Row],[Count of Airbill Number]]</f>
        <v>1</v>
      </c>
    </row>
    <row r="17648" spans="2:13">
      <c r="B17648" t="s">
        <v>20</v>
      </c>
      <c r="C17648" t="s">
        <v>21</v>
      </c>
      <c r="D17648" t="s">
        <v>36</v>
      </c>
      <c r="E17648" t="s">
        <v>778</v>
      </c>
      <c r="F17648" t="s">
        <v>778</v>
      </c>
      <c r="G17648" t="s">
        <v>306</v>
      </c>
      <c r="H17648" t="s">
        <v>113</v>
      </c>
      <c r="I17648">
        <v>1</v>
      </c>
      <c r="J17648">
        <v>1</v>
      </c>
      <c r="K17648">
        <v>10098</v>
      </c>
      <c r="L17648" t="s">
        <v>471</v>
      </c>
      <c r="M17648" s="2">
        <f>+Table3[[#This Row],[CHW]]/Table3[[#This Row],[Count of Airbill Number]]</f>
        <v>1</v>
      </c>
    </row>
    <row r="17649" spans="2:13">
      <c r="B17649" t="s">
        <v>20</v>
      </c>
      <c r="C17649" t="s">
        <v>21</v>
      </c>
      <c r="D17649" t="s">
        <v>36</v>
      </c>
      <c r="E17649" t="s">
        <v>778</v>
      </c>
      <c r="F17649" t="s">
        <v>776</v>
      </c>
      <c r="G17649" t="s">
        <v>306</v>
      </c>
      <c r="H17649" t="s">
        <v>66</v>
      </c>
      <c r="I17649">
        <v>1</v>
      </c>
      <c r="J17649">
        <v>1</v>
      </c>
      <c r="K17649">
        <v>10099</v>
      </c>
      <c r="L17649" t="s">
        <v>471</v>
      </c>
      <c r="M17649" s="2">
        <f>+Table3[[#This Row],[CHW]]/Table3[[#This Row],[Count of Airbill Number]]</f>
        <v>1</v>
      </c>
    </row>
    <row r="17650" spans="2:13">
      <c r="B17650" t="s">
        <v>20</v>
      </c>
      <c r="C17650" t="s">
        <v>21</v>
      </c>
      <c r="D17650" t="s">
        <v>36</v>
      </c>
      <c r="E17650" t="s">
        <v>778</v>
      </c>
      <c r="F17650" t="s">
        <v>778</v>
      </c>
      <c r="G17650" t="s">
        <v>298</v>
      </c>
      <c r="H17650" t="s">
        <v>150</v>
      </c>
      <c r="I17650">
        <v>1</v>
      </c>
      <c r="J17650">
        <v>1</v>
      </c>
      <c r="K17650">
        <v>10100</v>
      </c>
      <c r="L17650" t="s">
        <v>471</v>
      </c>
      <c r="M17650" s="2">
        <f>+Table3[[#This Row],[CHW]]/Table3[[#This Row],[Count of Airbill Number]]</f>
        <v>1</v>
      </c>
    </row>
    <row r="17651" spans="2:13">
      <c r="B17651" t="s">
        <v>20</v>
      </c>
      <c r="C17651" t="s">
        <v>21</v>
      </c>
      <c r="D17651" t="s">
        <v>36</v>
      </c>
      <c r="E17651" t="s">
        <v>778</v>
      </c>
      <c r="F17651" t="s">
        <v>778</v>
      </c>
      <c r="G17651" t="s">
        <v>298</v>
      </c>
      <c r="H17651" t="s">
        <v>86</v>
      </c>
      <c r="I17651">
        <v>1</v>
      </c>
      <c r="J17651">
        <v>1</v>
      </c>
      <c r="K17651">
        <v>10101</v>
      </c>
      <c r="L17651" t="s">
        <v>471</v>
      </c>
      <c r="M17651" s="2">
        <f>+Table3[[#This Row],[CHW]]/Table3[[#This Row],[Count of Airbill Number]]</f>
        <v>1</v>
      </c>
    </row>
    <row r="17652" spans="2:13">
      <c r="B17652" t="s">
        <v>20</v>
      </c>
      <c r="C17652" t="s">
        <v>21</v>
      </c>
      <c r="D17652" t="s">
        <v>36</v>
      </c>
      <c r="E17652" t="s">
        <v>778</v>
      </c>
      <c r="F17652" t="s">
        <v>778</v>
      </c>
      <c r="G17652" t="s">
        <v>298</v>
      </c>
      <c r="H17652" t="s">
        <v>516</v>
      </c>
      <c r="I17652">
        <v>1</v>
      </c>
      <c r="J17652">
        <v>1</v>
      </c>
      <c r="K17652">
        <v>10102</v>
      </c>
      <c r="L17652" t="s">
        <v>471</v>
      </c>
      <c r="M17652" s="2">
        <f>+Table3[[#This Row],[CHW]]/Table3[[#This Row],[Count of Airbill Number]]</f>
        <v>1</v>
      </c>
    </row>
    <row r="17653" spans="2:13">
      <c r="B17653" t="s">
        <v>20</v>
      </c>
      <c r="C17653" t="s">
        <v>21</v>
      </c>
      <c r="D17653" t="s">
        <v>36</v>
      </c>
      <c r="E17653" t="s">
        <v>778</v>
      </c>
      <c r="F17653" t="s">
        <v>778</v>
      </c>
      <c r="G17653" t="s">
        <v>99</v>
      </c>
      <c r="H17653" t="s">
        <v>112</v>
      </c>
      <c r="I17653">
        <v>1</v>
      </c>
      <c r="J17653">
        <v>1</v>
      </c>
      <c r="K17653">
        <v>10103</v>
      </c>
      <c r="L17653" t="s">
        <v>471</v>
      </c>
      <c r="M17653" s="2">
        <f>+Table3[[#This Row],[CHW]]/Table3[[#This Row],[Count of Airbill Number]]</f>
        <v>1</v>
      </c>
    </row>
    <row r="17654" spans="2:13">
      <c r="B17654" t="s">
        <v>20</v>
      </c>
      <c r="C17654" t="s">
        <v>21</v>
      </c>
      <c r="D17654" t="s">
        <v>36</v>
      </c>
      <c r="E17654" t="s">
        <v>778</v>
      </c>
      <c r="F17654" t="s">
        <v>778</v>
      </c>
      <c r="G17654" t="s">
        <v>99</v>
      </c>
      <c r="H17654" t="s">
        <v>62</v>
      </c>
      <c r="I17654">
        <v>1</v>
      </c>
      <c r="J17654">
        <v>1</v>
      </c>
      <c r="K17654">
        <v>10104</v>
      </c>
      <c r="L17654" t="s">
        <v>471</v>
      </c>
      <c r="M17654" s="2">
        <f>+Table3[[#This Row],[CHW]]/Table3[[#This Row],[Count of Airbill Number]]</f>
        <v>1</v>
      </c>
    </row>
    <row r="17655" spans="2:13">
      <c r="B17655" t="s">
        <v>20</v>
      </c>
      <c r="C17655" t="s">
        <v>21</v>
      </c>
      <c r="D17655" t="s">
        <v>36</v>
      </c>
      <c r="E17655" t="s">
        <v>778</v>
      </c>
      <c r="F17655" t="s">
        <v>778</v>
      </c>
      <c r="G17655" t="s">
        <v>260</v>
      </c>
      <c r="H17655" t="s">
        <v>112</v>
      </c>
      <c r="I17655">
        <v>1</v>
      </c>
      <c r="J17655">
        <v>1</v>
      </c>
      <c r="K17655">
        <v>10105</v>
      </c>
      <c r="L17655" t="s">
        <v>471</v>
      </c>
      <c r="M17655" s="2">
        <f>+Table3[[#This Row],[CHW]]/Table3[[#This Row],[Count of Airbill Number]]</f>
        <v>1</v>
      </c>
    </row>
    <row r="17656" spans="2:13">
      <c r="B17656" t="s">
        <v>20</v>
      </c>
      <c r="C17656" t="s">
        <v>21</v>
      </c>
      <c r="D17656" t="s">
        <v>36</v>
      </c>
      <c r="E17656" t="s">
        <v>778</v>
      </c>
      <c r="F17656" t="s">
        <v>778</v>
      </c>
      <c r="G17656" t="s">
        <v>624</v>
      </c>
      <c r="H17656" t="s">
        <v>610</v>
      </c>
      <c r="I17656">
        <v>1</v>
      </c>
      <c r="J17656">
        <v>1</v>
      </c>
      <c r="K17656">
        <v>10106</v>
      </c>
      <c r="L17656" t="s">
        <v>471</v>
      </c>
      <c r="M17656" s="2">
        <f>+Table3[[#This Row],[CHW]]/Table3[[#This Row],[Count of Airbill Number]]</f>
        <v>1</v>
      </c>
    </row>
    <row r="17657" spans="2:13">
      <c r="B17657" t="s">
        <v>20</v>
      </c>
      <c r="C17657" t="s">
        <v>21</v>
      </c>
      <c r="D17657" t="s">
        <v>36</v>
      </c>
      <c r="E17657" t="s">
        <v>778</v>
      </c>
      <c r="F17657" t="s">
        <v>778</v>
      </c>
      <c r="G17657" t="s">
        <v>624</v>
      </c>
      <c r="H17657" t="s">
        <v>609</v>
      </c>
      <c r="I17657">
        <v>1</v>
      </c>
      <c r="J17657">
        <v>1</v>
      </c>
      <c r="K17657">
        <v>10107</v>
      </c>
      <c r="L17657" t="s">
        <v>471</v>
      </c>
      <c r="M17657" s="2">
        <f>+Table3[[#This Row],[CHW]]/Table3[[#This Row],[Count of Airbill Number]]</f>
        <v>1</v>
      </c>
    </row>
    <row r="17658" spans="2:13">
      <c r="B17658" t="s">
        <v>20</v>
      </c>
      <c r="C17658" t="s">
        <v>472</v>
      </c>
      <c r="D17658" t="s">
        <v>22</v>
      </c>
      <c r="E17658" t="s">
        <v>776</v>
      </c>
      <c r="F17658" t="s">
        <v>777</v>
      </c>
      <c r="G17658" t="s">
        <v>122</v>
      </c>
      <c r="H17658" t="s">
        <v>44</v>
      </c>
      <c r="I17658">
        <v>1</v>
      </c>
      <c r="J17658">
        <v>1</v>
      </c>
      <c r="K17658">
        <v>10108</v>
      </c>
      <c r="L17658" t="s">
        <v>471</v>
      </c>
      <c r="M17658" s="2">
        <f>+Table3[[#This Row],[CHW]]/Table3[[#This Row],[Count of Airbill Number]]</f>
        <v>1</v>
      </c>
    </row>
    <row r="17659" spans="2:13">
      <c r="B17659" t="s">
        <v>20</v>
      </c>
      <c r="C17659" t="s">
        <v>472</v>
      </c>
      <c r="D17659" t="s">
        <v>22</v>
      </c>
      <c r="E17659" t="s">
        <v>778</v>
      </c>
      <c r="F17659" t="s">
        <v>778</v>
      </c>
      <c r="G17659" t="s">
        <v>358</v>
      </c>
      <c r="H17659" t="s">
        <v>766</v>
      </c>
      <c r="I17659">
        <v>1</v>
      </c>
      <c r="J17659">
        <v>1</v>
      </c>
      <c r="K17659">
        <v>10109</v>
      </c>
      <c r="L17659" t="s">
        <v>471</v>
      </c>
      <c r="M17659" s="2">
        <f>+Table3[[#This Row],[CHW]]/Table3[[#This Row],[Count of Airbill Number]]</f>
        <v>1</v>
      </c>
    </row>
    <row r="17660" spans="2:13">
      <c r="B17660" t="s">
        <v>20</v>
      </c>
      <c r="C17660" t="s">
        <v>21</v>
      </c>
      <c r="D17660" t="s">
        <v>22</v>
      </c>
      <c r="E17660" t="s">
        <v>778</v>
      </c>
      <c r="F17660" t="s">
        <v>777</v>
      </c>
      <c r="G17660" t="s">
        <v>124</v>
      </c>
      <c r="H17660" t="s">
        <v>481</v>
      </c>
      <c r="I17660">
        <v>0.98</v>
      </c>
      <c r="J17660">
        <v>1</v>
      </c>
      <c r="K17660">
        <v>10110</v>
      </c>
      <c r="L17660" t="s">
        <v>471</v>
      </c>
      <c r="M17660" s="2">
        <f>+Table3[[#This Row],[CHW]]/Table3[[#This Row],[Count of Airbill Number]]</f>
        <v>0.98</v>
      </c>
    </row>
    <row r="17661" spans="2:13">
      <c r="B17661" t="s">
        <v>20</v>
      </c>
      <c r="C17661" t="s">
        <v>21</v>
      </c>
      <c r="D17661" t="s">
        <v>22</v>
      </c>
      <c r="E17661" t="s">
        <v>776</v>
      </c>
      <c r="F17661" t="s">
        <v>778</v>
      </c>
      <c r="G17661" t="s">
        <v>165</v>
      </c>
      <c r="H17661" t="s">
        <v>153</v>
      </c>
      <c r="I17661">
        <v>0.9</v>
      </c>
      <c r="J17661">
        <v>1</v>
      </c>
      <c r="K17661">
        <v>10111</v>
      </c>
      <c r="L17661" t="s">
        <v>471</v>
      </c>
      <c r="M17661" s="2">
        <f>+Table3[[#This Row],[CHW]]/Table3[[#This Row],[Count of Airbill Number]]</f>
        <v>0.9</v>
      </c>
    </row>
    <row r="17662" spans="2:13">
      <c r="B17662" t="s">
        <v>20</v>
      </c>
      <c r="C17662" t="s">
        <v>21</v>
      </c>
      <c r="D17662" t="s">
        <v>22</v>
      </c>
      <c r="E17662" t="s">
        <v>776</v>
      </c>
      <c r="F17662" t="s">
        <v>776</v>
      </c>
      <c r="G17662" t="s">
        <v>37</v>
      </c>
      <c r="H17662" t="s">
        <v>169</v>
      </c>
      <c r="I17662">
        <v>0.9</v>
      </c>
      <c r="J17662">
        <v>1</v>
      </c>
      <c r="K17662">
        <v>10112</v>
      </c>
      <c r="L17662" t="s">
        <v>471</v>
      </c>
      <c r="M17662" s="2">
        <f>+Table3[[#This Row],[CHW]]/Table3[[#This Row],[Count of Airbill Number]]</f>
        <v>0.9</v>
      </c>
    </row>
    <row r="17663" spans="2:13">
      <c r="B17663" t="s">
        <v>20</v>
      </c>
      <c r="C17663" t="s">
        <v>472</v>
      </c>
      <c r="D17663" t="s">
        <v>22</v>
      </c>
      <c r="E17663" t="s">
        <v>776</v>
      </c>
      <c r="F17663" t="s">
        <v>776</v>
      </c>
      <c r="G17663" t="s">
        <v>37</v>
      </c>
      <c r="H17663" t="s">
        <v>54</v>
      </c>
      <c r="I17663">
        <v>0.9</v>
      </c>
      <c r="J17663">
        <v>1</v>
      </c>
      <c r="K17663">
        <v>10113</v>
      </c>
      <c r="L17663" t="s">
        <v>471</v>
      </c>
      <c r="M17663" s="2">
        <f>+Table3[[#This Row],[CHW]]/Table3[[#This Row],[Count of Airbill Number]]</f>
        <v>0.9</v>
      </c>
    </row>
    <row r="17664" spans="2:13">
      <c r="B17664" t="s">
        <v>20</v>
      </c>
      <c r="C17664" t="s">
        <v>472</v>
      </c>
      <c r="D17664" t="s">
        <v>22</v>
      </c>
      <c r="E17664" t="s">
        <v>776</v>
      </c>
      <c r="F17664" t="s">
        <v>776</v>
      </c>
      <c r="G17664" t="s">
        <v>85</v>
      </c>
      <c r="H17664" t="s">
        <v>87</v>
      </c>
      <c r="I17664">
        <v>0.9</v>
      </c>
      <c r="J17664">
        <v>1</v>
      </c>
      <c r="K17664">
        <v>10114</v>
      </c>
      <c r="L17664" t="s">
        <v>471</v>
      </c>
      <c r="M17664" s="2">
        <f>+Table3[[#This Row],[CHW]]/Table3[[#This Row],[Count of Airbill Number]]</f>
        <v>0.9</v>
      </c>
    </row>
    <row r="17665" spans="2:13">
      <c r="B17665" t="s">
        <v>20</v>
      </c>
      <c r="C17665" t="s">
        <v>21</v>
      </c>
      <c r="D17665" t="s">
        <v>22</v>
      </c>
      <c r="E17665" t="s">
        <v>778</v>
      </c>
      <c r="F17665" t="s">
        <v>777</v>
      </c>
      <c r="G17665" t="s">
        <v>250</v>
      </c>
      <c r="H17665" t="s">
        <v>429</v>
      </c>
      <c r="I17665">
        <v>0.8</v>
      </c>
      <c r="J17665">
        <v>2</v>
      </c>
      <c r="K17665">
        <v>10115</v>
      </c>
      <c r="L17665" t="s">
        <v>471</v>
      </c>
      <c r="M17665" s="2">
        <f>+Table3[[#This Row],[CHW]]/Table3[[#This Row],[Count of Airbill Number]]</f>
        <v>0.4</v>
      </c>
    </row>
    <row r="17666" spans="2:13">
      <c r="B17666" t="s">
        <v>20</v>
      </c>
      <c r="C17666" t="s">
        <v>21</v>
      </c>
      <c r="D17666" t="s">
        <v>22</v>
      </c>
      <c r="E17666" t="s">
        <v>778</v>
      </c>
      <c r="F17666" t="s">
        <v>777</v>
      </c>
      <c r="G17666" t="s">
        <v>124</v>
      </c>
      <c r="H17666" t="s">
        <v>374</v>
      </c>
      <c r="I17666">
        <v>0.71</v>
      </c>
      <c r="J17666">
        <v>2</v>
      </c>
      <c r="K17666">
        <v>10116</v>
      </c>
      <c r="L17666" t="s">
        <v>471</v>
      </c>
      <c r="M17666" s="2">
        <f>+Table3[[#This Row],[CHW]]/Table3[[#This Row],[Count of Airbill Number]]</f>
        <v>0.35499999999999998</v>
      </c>
    </row>
    <row r="17667" spans="2:13">
      <c r="B17667" t="s">
        <v>35</v>
      </c>
      <c r="C17667" t="s">
        <v>21</v>
      </c>
      <c r="D17667" t="s">
        <v>36</v>
      </c>
      <c r="E17667" t="s">
        <v>777</v>
      </c>
      <c r="F17667" t="s">
        <v>777</v>
      </c>
      <c r="G17667" t="s">
        <v>484</v>
      </c>
      <c r="H17667" t="s">
        <v>487</v>
      </c>
      <c r="I17667">
        <v>0.7</v>
      </c>
      <c r="J17667">
        <v>1</v>
      </c>
      <c r="K17667">
        <v>10117</v>
      </c>
      <c r="L17667" t="s">
        <v>471</v>
      </c>
      <c r="M17667" s="2">
        <f>+Table3[[#This Row],[CHW]]/Table3[[#This Row],[Count of Airbill Number]]</f>
        <v>0.7</v>
      </c>
    </row>
    <row r="17668" spans="2:13">
      <c r="B17668" t="s">
        <v>20</v>
      </c>
      <c r="C17668" t="s">
        <v>21</v>
      </c>
      <c r="D17668" t="s">
        <v>22</v>
      </c>
      <c r="E17668" t="s">
        <v>778</v>
      </c>
      <c r="F17668" t="s">
        <v>778</v>
      </c>
      <c r="G17668" t="s">
        <v>412</v>
      </c>
      <c r="H17668" t="s">
        <v>510</v>
      </c>
      <c r="I17668">
        <v>0.7</v>
      </c>
      <c r="J17668">
        <v>2</v>
      </c>
      <c r="K17668">
        <v>10118</v>
      </c>
      <c r="L17668" t="s">
        <v>471</v>
      </c>
      <c r="M17668" s="2">
        <f>+Table3[[#This Row],[CHW]]/Table3[[#This Row],[Count of Airbill Number]]</f>
        <v>0.35</v>
      </c>
    </row>
    <row r="17669" spans="2:13">
      <c r="B17669" t="s">
        <v>20</v>
      </c>
      <c r="C17669" t="s">
        <v>21</v>
      </c>
      <c r="D17669" t="s">
        <v>22</v>
      </c>
      <c r="E17669" t="s">
        <v>778</v>
      </c>
      <c r="F17669" t="s">
        <v>778</v>
      </c>
      <c r="G17669" t="s">
        <v>297</v>
      </c>
      <c r="H17669" t="s">
        <v>150</v>
      </c>
      <c r="I17669">
        <v>0.7</v>
      </c>
      <c r="J17669">
        <v>1</v>
      </c>
      <c r="K17669">
        <v>10119</v>
      </c>
      <c r="L17669" t="s">
        <v>471</v>
      </c>
      <c r="M17669" s="2">
        <f>+Table3[[#This Row],[CHW]]/Table3[[#This Row],[Count of Airbill Number]]</f>
        <v>0.7</v>
      </c>
    </row>
    <row r="17670" spans="2:13">
      <c r="B17670" t="s">
        <v>20</v>
      </c>
      <c r="C17670" t="s">
        <v>21</v>
      </c>
      <c r="D17670" t="s">
        <v>36</v>
      </c>
      <c r="E17670" t="s">
        <v>777</v>
      </c>
      <c r="F17670" t="s">
        <v>777</v>
      </c>
      <c r="G17670" t="s">
        <v>484</v>
      </c>
      <c r="H17670" t="s">
        <v>505</v>
      </c>
      <c r="I17670">
        <v>0.7</v>
      </c>
      <c r="J17670">
        <v>1</v>
      </c>
      <c r="K17670">
        <v>10120</v>
      </c>
      <c r="L17670" t="s">
        <v>471</v>
      </c>
      <c r="M17670" s="2">
        <f>+Table3[[#This Row],[CHW]]/Table3[[#This Row],[Count of Airbill Number]]</f>
        <v>0.7</v>
      </c>
    </row>
    <row r="17671" spans="2:13">
      <c r="B17671" t="s">
        <v>20</v>
      </c>
      <c r="C17671" t="s">
        <v>21</v>
      </c>
      <c r="D17671" t="s">
        <v>22</v>
      </c>
      <c r="E17671" t="s">
        <v>778</v>
      </c>
      <c r="F17671" t="s">
        <v>778</v>
      </c>
      <c r="G17671" t="s">
        <v>124</v>
      </c>
      <c r="H17671" t="s">
        <v>333</v>
      </c>
      <c r="I17671">
        <v>0.61</v>
      </c>
      <c r="J17671">
        <v>1</v>
      </c>
      <c r="K17671">
        <v>10121</v>
      </c>
      <c r="L17671" t="s">
        <v>471</v>
      </c>
      <c r="M17671" s="2">
        <f>+Table3[[#This Row],[CHW]]/Table3[[#This Row],[Count of Airbill Number]]</f>
        <v>0.61</v>
      </c>
    </row>
    <row r="17672" spans="2:13">
      <c r="B17672" t="s">
        <v>20</v>
      </c>
      <c r="C17672" t="s">
        <v>21</v>
      </c>
      <c r="D17672" t="s">
        <v>22</v>
      </c>
      <c r="E17672" t="s">
        <v>778</v>
      </c>
      <c r="F17672" t="s">
        <v>778</v>
      </c>
      <c r="G17672" t="s">
        <v>113</v>
      </c>
      <c r="H17672" t="s">
        <v>476</v>
      </c>
      <c r="I17672">
        <v>0.6</v>
      </c>
      <c r="J17672">
        <v>1</v>
      </c>
      <c r="K17672">
        <v>10122</v>
      </c>
      <c r="L17672" t="s">
        <v>471</v>
      </c>
      <c r="M17672" s="2">
        <f>+Table3[[#This Row],[CHW]]/Table3[[#This Row],[Count of Airbill Number]]</f>
        <v>0.6</v>
      </c>
    </row>
    <row r="17673" spans="2:13">
      <c r="B17673" t="s">
        <v>20</v>
      </c>
      <c r="C17673" t="s">
        <v>21</v>
      </c>
      <c r="D17673" t="s">
        <v>22</v>
      </c>
      <c r="E17673" t="s">
        <v>777</v>
      </c>
      <c r="F17673" t="s">
        <v>777</v>
      </c>
      <c r="G17673" t="s">
        <v>157</v>
      </c>
      <c r="H17673" t="s">
        <v>115</v>
      </c>
      <c r="I17673">
        <v>0.6</v>
      </c>
      <c r="J17673">
        <v>1</v>
      </c>
      <c r="K17673">
        <v>10123</v>
      </c>
      <c r="L17673" t="s">
        <v>471</v>
      </c>
      <c r="M17673" s="2">
        <f>+Table3[[#This Row],[CHW]]/Table3[[#This Row],[Count of Airbill Number]]</f>
        <v>0.6</v>
      </c>
    </row>
    <row r="17674" spans="2:13">
      <c r="B17674" t="s">
        <v>20</v>
      </c>
      <c r="C17674" t="s">
        <v>21</v>
      </c>
      <c r="D17674" t="s">
        <v>22</v>
      </c>
      <c r="E17674" t="s">
        <v>776</v>
      </c>
      <c r="F17674" t="s">
        <v>777</v>
      </c>
      <c r="G17674" t="s">
        <v>37</v>
      </c>
      <c r="H17674" t="s">
        <v>326</v>
      </c>
      <c r="I17674">
        <v>0.52</v>
      </c>
      <c r="J17674">
        <v>1</v>
      </c>
      <c r="K17674">
        <v>10124</v>
      </c>
      <c r="L17674" t="s">
        <v>471</v>
      </c>
      <c r="M17674" s="2">
        <f>+Table3[[#This Row],[CHW]]/Table3[[#This Row],[Count of Airbill Number]]</f>
        <v>0.52</v>
      </c>
    </row>
    <row r="17675" spans="2:13">
      <c r="B17675" t="s">
        <v>35</v>
      </c>
      <c r="C17675" t="s">
        <v>21</v>
      </c>
      <c r="D17675" t="s">
        <v>36</v>
      </c>
      <c r="E17675" t="s">
        <v>776</v>
      </c>
      <c r="F17675" t="s">
        <v>776</v>
      </c>
      <c r="G17675" t="s">
        <v>31</v>
      </c>
      <c r="H17675" t="s">
        <v>152</v>
      </c>
      <c r="I17675">
        <v>0.5</v>
      </c>
      <c r="J17675">
        <v>1</v>
      </c>
      <c r="K17675">
        <v>10125</v>
      </c>
      <c r="L17675" t="s">
        <v>471</v>
      </c>
      <c r="M17675" s="2">
        <f>+Table3[[#This Row],[CHW]]/Table3[[#This Row],[Count of Airbill Number]]</f>
        <v>0.5</v>
      </c>
    </row>
    <row r="17676" spans="2:13">
      <c r="B17676" t="s">
        <v>20</v>
      </c>
      <c r="C17676" t="s">
        <v>21</v>
      </c>
      <c r="D17676" t="s">
        <v>22</v>
      </c>
      <c r="E17676" t="s">
        <v>778</v>
      </c>
      <c r="F17676" t="s">
        <v>778</v>
      </c>
      <c r="G17676" t="s">
        <v>51</v>
      </c>
      <c r="H17676" t="s">
        <v>333</v>
      </c>
      <c r="I17676">
        <v>0.5</v>
      </c>
      <c r="J17676">
        <v>1</v>
      </c>
      <c r="K17676">
        <v>10126</v>
      </c>
      <c r="L17676" t="s">
        <v>471</v>
      </c>
      <c r="M17676" s="2">
        <f>+Table3[[#This Row],[CHW]]/Table3[[#This Row],[Count of Airbill Number]]</f>
        <v>0.5</v>
      </c>
    </row>
    <row r="17677" spans="2:13">
      <c r="B17677" t="s">
        <v>20</v>
      </c>
      <c r="C17677" t="s">
        <v>21</v>
      </c>
      <c r="D17677" t="s">
        <v>22</v>
      </c>
      <c r="E17677" t="s">
        <v>778</v>
      </c>
      <c r="F17677" t="s">
        <v>778</v>
      </c>
      <c r="G17677" t="s">
        <v>521</v>
      </c>
      <c r="H17677" t="s">
        <v>51</v>
      </c>
      <c r="I17677">
        <v>0.5</v>
      </c>
      <c r="J17677">
        <v>1</v>
      </c>
      <c r="K17677">
        <v>10127</v>
      </c>
      <c r="L17677" t="s">
        <v>471</v>
      </c>
      <c r="M17677" s="2">
        <f>+Table3[[#This Row],[CHW]]/Table3[[#This Row],[Count of Airbill Number]]</f>
        <v>0.5</v>
      </c>
    </row>
    <row r="17678" spans="2:13">
      <c r="B17678" t="s">
        <v>20</v>
      </c>
      <c r="C17678" t="s">
        <v>21</v>
      </c>
      <c r="D17678" t="s">
        <v>22</v>
      </c>
      <c r="E17678" t="s">
        <v>778</v>
      </c>
      <c r="F17678" t="s">
        <v>777</v>
      </c>
      <c r="G17678" t="s">
        <v>86</v>
      </c>
      <c r="H17678" t="s">
        <v>554</v>
      </c>
      <c r="I17678">
        <v>0.5</v>
      </c>
      <c r="J17678">
        <v>1</v>
      </c>
      <c r="K17678">
        <v>10128</v>
      </c>
      <c r="L17678" t="s">
        <v>471</v>
      </c>
      <c r="M17678" s="2">
        <f>+Table3[[#This Row],[CHW]]/Table3[[#This Row],[Count of Airbill Number]]</f>
        <v>0.5</v>
      </c>
    </row>
    <row r="17679" spans="2:13">
      <c r="B17679" t="s">
        <v>20</v>
      </c>
      <c r="C17679" t="s">
        <v>21</v>
      </c>
      <c r="D17679" t="s">
        <v>22</v>
      </c>
      <c r="E17679" t="s">
        <v>776</v>
      </c>
      <c r="F17679" t="s">
        <v>776</v>
      </c>
      <c r="G17679" t="s">
        <v>189</v>
      </c>
      <c r="H17679" t="s">
        <v>85</v>
      </c>
      <c r="I17679">
        <v>0.5</v>
      </c>
      <c r="J17679">
        <v>1</v>
      </c>
      <c r="K17679">
        <v>10129</v>
      </c>
      <c r="L17679" t="s">
        <v>471</v>
      </c>
      <c r="M17679" s="2">
        <f>+Table3[[#This Row],[CHW]]/Table3[[#This Row],[Count of Airbill Number]]</f>
        <v>0.5</v>
      </c>
    </row>
    <row r="17680" spans="2:13">
      <c r="B17680" t="s">
        <v>20</v>
      </c>
      <c r="C17680" t="s">
        <v>21</v>
      </c>
      <c r="D17680" t="s">
        <v>36</v>
      </c>
      <c r="E17680" t="s">
        <v>778</v>
      </c>
      <c r="F17680" t="s">
        <v>778</v>
      </c>
      <c r="G17680" t="s">
        <v>171</v>
      </c>
      <c r="H17680" t="s">
        <v>86</v>
      </c>
      <c r="I17680">
        <v>0.5</v>
      </c>
      <c r="J17680">
        <v>1</v>
      </c>
      <c r="K17680">
        <v>10130</v>
      </c>
      <c r="L17680" t="s">
        <v>471</v>
      </c>
      <c r="M17680" s="2">
        <f>+Table3[[#This Row],[CHW]]/Table3[[#This Row],[Count of Airbill Number]]</f>
        <v>0.5</v>
      </c>
    </row>
    <row r="17681" spans="2:13">
      <c r="B17681" t="s">
        <v>20</v>
      </c>
      <c r="C17681" t="s">
        <v>21</v>
      </c>
      <c r="D17681" t="s">
        <v>22</v>
      </c>
      <c r="E17681" t="s">
        <v>776</v>
      </c>
      <c r="F17681" t="s">
        <v>776</v>
      </c>
      <c r="G17681" t="s">
        <v>137</v>
      </c>
      <c r="H17681" t="s">
        <v>37</v>
      </c>
      <c r="I17681">
        <v>0.48</v>
      </c>
      <c r="J17681">
        <v>1</v>
      </c>
      <c r="K17681">
        <v>10131</v>
      </c>
      <c r="L17681" t="s">
        <v>471</v>
      </c>
      <c r="M17681" s="2">
        <f>+Table3[[#This Row],[CHW]]/Table3[[#This Row],[Count of Airbill Number]]</f>
        <v>0.48</v>
      </c>
    </row>
    <row r="17682" spans="2:13">
      <c r="B17682" t="s">
        <v>20</v>
      </c>
      <c r="C17682" t="s">
        <v>21</v>
      </c>
      <c r="D17682" t="s">
        <v>22</v>
      </c>
      <c r="E17682" t="s">
        <v>778</v>
      </c>
      <c r="F17682" t="s">
        <v>776</v>
      </c>
      <c r="G17682" t="s">
        <v>51</v>
      </c>
      <c r="H17682" t="s">
        <v>49</v>
      </c>
      <c r="I17682">
        <v>0.45</v>
      </c>
      <c r="J17682">
        <v>1</v>
      </c>
      <c r="K17682">
        <v>10132</v>
      </c>
      <c r="L17682" t="s">
        <v>471</v>
      </c>
      <c r="M17682" s="2">
        <f>+Table3[[#This Row],[CHW]]/Table3[[#This Row],[Count of Airbill Number]]</f>
        <v>0.45</v>
      </c>
    </row>
    <row r="17683" spans="2:13">
      <c r="B17683" t="s">
        <v>20</v>
      </c>
      <c r="C17683" t="s">
        <v>21</v>
      </c>
      <c r="D17683" t="s">
        <v>22</v>
      </c>
      <c r="E17683" t="s">
        <v>777</v>
      </c>
      <c r="F17683" t="s">
        <v>777</v>
      </c>
      <c r="G17683" t="s">
        <v>484</v>
      </c>
      <c r="H17683" t="s">
        <v>496</v>
      </c>
      <c r="I17683">
        <v>0.4</v>
      </c>
      <c r="J17683">
        <v>1</v>
      </c>
      <c r="K17683">
        <v>10133</v>
      </c>
      <c r="L17683" t="s">
        <v>471</v>
      </c>
      <c r="M17683" s="2">
        <f>+Table3[[#This Row],[CHW]]/Table3[[#This Row],[Count of Airbill Number]]</f>
        <v>0.4</v>
      </c>
    </row>
    <row r="17684" spans="2:13">
      <c r="B17684" t="s">
        <v>20</v>
      </c>
      <c r="C17684" t="s">
        <v>21</v>
      </c>
      <c r="D17684" t="s">
        <v>22</v>
      </c>
      <c r="E17684" t="s">
        <v>778</v>
      </c>
      <c r="F17684" t="s">
        <v>777</v>
      </c>
      <c r="G17684" t="s">
        <v>51</v>
      </c>
      <c r="H17684" t="s">
        <v>429</v>
      </c>
      <c r="I17684">
        <v>0.4</v>
      </c>
      <c r="J17684">
        <v>1</v>
      </c>
      <c r="K17684">
        <v>10134</v>
      </c>
      <c r="L17684" t="s">
        <v>471</v>
      </c>
      <c r="M17684" s="2">
        <f>+Table3[[#This Row],[CHW]]/Table3[[#This Row],[Count of Airbill Number]]</f>
        <v>0.4</v>
      </c>
    </row>
    <row r="17685" spans="2:13">
      <c r="B17685" t="s">
        <v>20</v>
      </c>
      <c r="C17685" t="s">
        <v>21</v>
      </c>
      <c r="D17685" t="s">
        <v>22</v>
      </c>
      <c r="E17685" t="s">
        <v>778</v>
      </c>
      <c r="F17685" t="s">
        <v>777</v>
      </c>
      <c r="G17685" t="s">
        <v>51</v>
      </c>
      <c r="H17685" t="s">
        <v>55</v>
      </c>
      <c r="I17685">
        <v>0.4</v>
      </c>
      <c r="J17685">
        <v>1</v>
      </c>
      <c r="K17685">
        <v>10135</v>
      </c>
      <c r="L17685" t="s">
        <v>471</v>
      </c>
      <c r="M17685" s="2">
        <f>+Table3[[#This Row],[CHW]]/Table3[[#This Row],[Count of Airbill Number]]</f>
        <v>0.4</v>
      </c>
    </row>
    <row r="17686" spans="2:13">
      <c r="B17686" t="s">
        <v>20</v>
      </c>
      <c r="C17686" t="s">
        <v>21</v>
      </c>
      <c r="D17686" t="s">
        <v>22</v>
      </c>
      <c r="E17686" t="s">
        <v>778</v>
      </c>
      <c r="F17686" t="s">
        <v>778</v>
      </c>
      <c r="G17686" t="s">
        <v>521</v>
      </c>
      <c r="H17686" t="s">
        <v>306</v>
      </c>
      <c r="I17686">
        <v>0.4</v>
      </c>
      <c r="J17686">
        <v>1</v>
      </c>
      <c r="K17686">
        <v>10136</v>
      </c>
      <c r="L17686" t="s">
        <v>471</v>
      </c>
      <c r="M17686" s="2">
        <f>+Table3[[#This Row],[CHW]]/Table3[[#This Row],[Count of Airbill Number]]</f>
        <v>0.4</v>
      </c>
    </row>
    <row r="17687" spans="2:13">
      <c r="B17687" t="s">
        <v>20</v>
      </c>
      <c r="C17687" t="s">
        <v>21</v>
      </c>
      <c r="D17687" t="s">
        <v>22</v>
      </c>
      <c r="E17687" t="s">
        <v>778</v>
      </c>
      <c r="F17687" t="s">
        <v>777</v>
      </c>
      <c r="G17687" t="s">
        <v>250</v>
      </c>
      <c r="H17687" t="s">
        <v>484</v>
      </c>
      <c r="I17687">
        <v>0.4</v>
      </c>
      <c r="J17687">
        <v>1</v>
      </c>
      <c r="K17687">
        <v>10137</v>
      </c>
      <c r="L17687" t="s">
        <v>471</v>
      </c>
      <c r="M17687" s="2">
        <f>+Table3[[#This Row],[CHW]]/Table3[[#This Row],[Count of Airbill Number]]</f>
        <v>0.4</v>
      </c>
    </row>
    <row r="17688" spans="2:13">
      <c r="B17688" t="s">
        <v>20</v>
      </c>
      <c r="C17688" t="s">
        <v>21</v>
      </c>
      <c r="D17688" t="s">
        <v>22</v>
      </c>
      <c r="E17688" t="s">
        <v>776</v>
      </c>
      <c r="F17688" t="s">
        <v>777</v>
      </c>
      <c r="G17688" t="s">
        <v>89</v>
      </c>
      <c r="H17688" t="s">
        <v>29</v>
      </c>
      <c r="I17688">
        <v>0.4</v>
      </c>
      <c r="J17688">
        <v>1</v>
      </c>
      <c r="K17688">
        <v>10138</v>
      </c>
      <c r="L17688" t="s">
        <v>471</v>
      </c>
      <c r="M17688" s="2">
        <f>+Table3[[#This Row],[CHW]]/Table3[[#This Row],[Count of Airbill Number]]</f>
        <v>0.4</v>
      </c>
    </row>
    <row r="17689" spans="2:13">
      <c r="B17689" t="s">
        <v>20</v>
      </c>
      <c r="C17689" t="s">
        <v>21</v>
      </c>
      <c r="D17689" t="s">
        <v>22</v>
      </c>
      <c r="E17689" t="s">
        <v>778</v>
      </c>
      <c r="F17689" t="s">
        <v>777</v>
      </c>
      <c r="G17689" t="s">
        <v>194</v>
      </c>
      <c r="H17689" t="s">
        <v>259</v>
      </c>
      <c r="I17689">
        <v>0.4</v>
      </c>
      <c r="J17689">
        <v>1</v>
      </c>
      <c r="K17689">
        <v>10139</v>
      </c>
      <c r="L17689" t="s">
        <v>471</v>
      </c>
      <c r="M17689" s="2">
        <f>+Table3[[#This Row],[CHW]]/Table3[[#This Row],[Count of Airbill Number]]</f>
        <v>0.4</v>
      </c>
    </row>
    <row r="17690" spans="2:13">
      <c r="B17690" t="s">
        <v>35</v>
      </c>
      <c r="C17690" t="s">
        <v>21</v>
      </c>
      <c r="D17690" t="s">
        <v>36</v>
      </c>
      <c r="E17690" t="s">
        <v>776</v>
      </c>
      <c r="F17690" t="s">
        <v>778</v>
      </c>
      <c r="G17690" t="s">
        <v>85</v>
      </c>
      <c r="H17690" t="s">
        <v>267</v>
      </c>
      <c r="I17690">
        <v>0.3</v>
      </c>
      <c r="J17690">
        <v>1</v>
      </c>
      <c r="K17690">
        <v>10140</v>
      </c>
      <c r="L17690" t="s">
        <v>471</v>
      </c>
      <c r="M17690" s="2">
        <f>+Table3[[#This Row],[CHW]]/Table3[[#This Row],[Count of Airbill Number]]</f>
        <v>0.3</v>
      </c>
    </row>
    <row r="17691" spans="2:13">
      <c r="B17691" t="s">
        <v>20</v>
      </c>
      <c r="C17691" t="s">
        <v>21</v>
      </c>
      <c r="D17691" t="s">
        <v>22</v>
      </c>
      <c r="E17691" t="s">
        <v>778</v>
      </c>
      <c r="F17691" t="s">
        <v>778</v>
      </c>
      <c r="G17691" t="s">
        <v>171</v>
      </c>
      <c r="H17691" t="s">
        <v>476</v>
      </c>
      <c r="I17691">
        <v>0.3</v>
      </c>
      <c r="J17691">
        <v>1</v>
      </c>
      <c r="K17691">
        <v>10141</v>
      </c>
      <c r="L17691" t="s">
        <v>471</v>
      </c>
      <c r="M17691" s="2">
        <f>+Table3[[#This Row],[CHW]]/Table3[[#This Row],[Count of Airbill Number]]</f>
        <v>0.3</v>
      </c>
    </row>
    <row r="17692" spans="2:13">
      <c r="B17692" t="s">
        <v>20</v>
      </c>
      <c r="C17692" t="s">
        <v>21</v>
      </c>
      <c r="D17692" t="s">
        <v>22</v>
      </c>
      <c r="E17692" t="s">
        <v>778</v>
      </c>
      <c r="F17692" t="s">
        <v>777</v>
      </c>
      <c r="G17692" t="s">
        <v>51</v>
      </c>
      <c r="H17692" t="s">
        <v>227</v>
      </c>
      <c r="I17692">
        <v>0.3</v>
      </c>
      <c r="J17692">
        <v>1</v>
      </c>
      <c r="K17692">
        <v>10142</v>
      </c>
      <c r="L17692" t="s">
        <v>471</v>
      </c>
      <c r="M17692" s="2">
        <f>+Table3[[#This Row],[CHW]]/Table3[[#This Row],[Count of Airbill Number]]</f>
        <v>0.3</v>
      </c>
    </row>
    <row r="17693" spans="2:13">
      <c r="B17693" t="s">
        <v>20</v>
      </c>
      <c r="C17693" t="s">
        <v>21</v>
      </c>
      <c r="D17693" t="s">
        <v>22</v>
      </c>
      <c r="E17693" t="s">
        <v>777</v>
      </c>
      <c r="F17693" t="s">
        <v>777</v>
      </c>
      <c r="G17693" t="s">
        <v>106</v>
      </c>
      <c r="H17693" t="s">
        <v>556</v>
      </c>
      <c r="I17693">
        <v>0.27</v>
      </c>
      <c r="J17693">
        <v>1</v>
      </c>
      <c r="K17693">
        <v>10143</v>
      </c>
      <c r="L17693" t="s">
        <v>471</v>
      </c>
      <c r="M17693" s="2">
        <f>+Table3[[#This Row],[CHW]]/Table3[[#This Row],[Count of Airbill Number]]</f>
        <v>0.27</v>
      </c>
    </row>
    <row r="17694" spans="2:13">
      <c r="B17694" t="s">
        <v>20</v>
      </c>
      <c r="C17694" t="s">
        <v>21</v>
      </c>
      <c r="D17694" t="s">
        <v>22</v>
      </c>
      <c r="E17694" t="s">
        <v>778</v>
      </c>
      <c r="F17694" t="s">
        <v>778</v>
      </c>
      <c r="G17694" t="s">
        <v>124</v>
      </c>
      <c r="H17694" t="s">
        <v>173</v>
      </c>
      <c r="I17694">
        <v>0.23</v>
      </c>
      <c r="J17694">
        <v>1</v>
      </c>
      <c r="K17694">
        <v>10144</v>
      </c>
      <c r="L17694" t="s">
        <v>471</v>
      </c>
      <c r="M17694" s="2">
        <f>+Table3[[#This Row],[CHW]]/Table3[[#This Row],[Count of Airbill Number]]</f>
        <v>0.23</v>
      </c>
    </row>
    <row r="17695" spans="2:13">
      <c r="B17695" t="s">
        <v>20</v>
      </c>
      <c r="C17695" t="s">
        <v>21</v>
      </c>
      <c r="D17695" t="s">
        <v>22</v>
      </c>
      <c r="E17695" t="s">
        <v>778</v>
      </c>
      <c r="F17695" t="s">
        <v>778</v>
      </c>
      <c r="G17695" t="s">
        <v>124</v>
      </c>
      <c r="H17695" t="s">
        <v>498</v>
      </c>
      <c r="I17695">
        <v>0.23</v>
      </c>
      <c r="J17695">
        <v>1</v>
      </c>
      <c r="K17695">
        <v>10145</v>
      </c>
      <c r="L17695" t="s">
        <v>471</v>
      </c>
      <c r="M17695" s="2">
        <f>+Table3[[#This Row],[CHW]]/Table3[[#This Row],[Count of Airbill Number]]</f>
        <v>0.23</v>
      </c>
    </row>
    <row r="17696" spans="2:13">
      <c r="B17696" t="s">
        <v>20</v>
      </c>
      <c r="C17696" t="s">
        <v>21</v>
      </c>
      <c r="D17696" t="s">
        <v>22</v>
      </c>
      <c r="E17696" t="s">
        <v>776</v>
      </c>
      <c r="F17696" t="s">
        <v>776</v>
      </c>
      <c r="G17696" t="s">
        <v>165</v>
      </c>
      <c r="H17696" t="s">
        <v>122</v>
      </c>
      <c r="I17696">
        <v>0</v>
      </c>
      <c r="J17696">
        <v>1</v>
      </c>
      <c r="K17696">
        <v>10146</v>
      </c>
      <c r="L17696" t="s">
        <v>471</v>
      </c>
      <c r="M17696" s="2">
        <f>+Table3[[#This Row],[CHW]]/Table3[[#This Row],[Count of Airbill Number]]</f>
        <v>0</v>
      </c>
    </row>
    <row r="17697" spans="2:13">
      <c r="B17697" t="s">
        <v>767</v>
      </c>
      <c r="D17697" s="2" t="s">
        <v>771</v>
      </c>
      <c r="E17697" s="2"/>
      <c r="F17697" s="2"/>
      <c r="G17697" s="2" t="s">
        <v>772</v>
      </c>
      <c r="I17697" s="2">
        <f>SUBTOTAL(109,Table3[CHW])</f>
        <v>30853827.245712973</v>
      </c>
      <c r="J17697" s="2">
        <f>SUBTOTAL(109,Table3[Count of Airbill Number])</f>
        <v>457898</v>
      </c>
      <c r="K17697">
        <f>SUBTOTAL(109,Table3[Rank])</f>
        <v>79982100</v>
      </c>
      <c r="M17697" s="2">
        <f>+Table3[[#Totals],[CHW]]/Table3[[#Totals],[Count of Airbill Number]]</f>
        <v>67.381441381515032</v>
      </c>
    </row>
    <row r="17698" spans="2:13">
      <c r="B17698" t="s">
        <v>773</v>
      </c>
      <c r="D17698" s="3">
        <f>+Table3[[#Totals],[CHW]]/Table3[[#Totals],[Air Mode]]</f>
        <v>0.99999990262839322</v>
      </c>
      <c r="E17698" s="3"/>
      <c r="F17698" s="3"/>
      <c r="G17698" s="3">
        <f>+Table3[[#Totals],[Count of Airbill Number]]/Table3[[#Totals],[Origin Airport]]</f>
        <v>0.99999344836547643</v>
      </c>
    </row>
  </sheetData>
  <mergeCells count="1">
    <mergeCell ref="B2:I2"/>
  </mergeCells>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Bid Analysis</vt:lpstr>
      <vt:lpstr>Bid Details</vt:lpstr>
      <vt:lpstr>Airline Bids</vt:lpstr>
      <vt:lpstr>Sheet2</vt:lpstr>
      <vt:lpstr>Lanes Covered</vt:lpstr>
      <vt:lpstr>RFP Stats</vt:lpstr>
      <vt:lpstr>Data</vt:lpstr>
      <vt:lpstr>Weight View</vt:lpstr>
    </vt:vector>
  </TitlesOfParts>
  <Company>United Parcel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Graefenstein David (YPG5BJD)</dc:creator>
  <cp:lastModifiedBy>bruno marco</cp:lastModifiedBy>
  <dcterms:created xsi:type="dcterms:W3CDTF">2025-05-30T14:39:50Z</dcterms:created>
  <dcterms:modified xsi:type="dcterms:W3CDTF">2025-07-10T09:25:11Z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cd8ab5-5795-469a-8c51-9f21ba29bce6_Enabled">
    <vt:lpwstr>true</vt:lpwstr>
  </property>
  <property fmtid="{D5CDD505-2E9C-101B-9397-08002B2CF9AE}" pid="3" name="MSIP_Label_becd8ab5-5795-469a-8c51-9f21ba29bce6_SetDate">
    <vt:lpwstr>2025-07-09T10:46:19Z</vt:lpwstr>
  </property>
  <property fmtid="{D5CDD505-2E9C-101B-9397-08002B2CF9AE}" pid="4" name="MSIP_Label_becd8ab5-5795-469a-8c51-9f21ba29bce6_Method">
    <vt:lpwstr>Standard</vt:lpwstr>
  </property>
  <property fmtid="{D5CDD505-2E9C-101B-9397-08002B2CF9AE}" pid="5" name="MSIP_Label_becd8ab5-5795-469a-8c51-9f21ba29bce6_Name">
    <vt:lpwstr>GENERAL</vt:lpwstr>
  </property>
  <property fmtid="{D5CDD505-2E9C-101B-9397-08002B2CF9AE}" pid="6" name="MSIP_Label_becd8ab5-5795-469a-8c51-9f21ba29bce6_SiteId">
    <vt:lpwstr>e7520e4d-d5a0-488d-9e9f-949faae7dce8</vt:lpwstr>
  </property>
  <property fmtid="{D5CDD505-2E9C-101B-9397-08002B2CF9AE}" pid="7" name="MSIP_Label_becd8ab5-5795-469a-8c51-9f21ba29bce6_ActionId">
    <vt:lpwstr>aa98f662-b94c-460a-859b-be3e92857036</vt:lpwstr>
  </property>
  <property fmtid="{D5CDD505-2E9C-101B-9397-08002B2CF9AE}" pid="8" name="MSIP_Label_becd8ab5-5795-469a-8c51-9f21ba29bce6_ContentBits">
    <vt:lpwstr>0</vt:lpwstr>
  </property>
</Properties>
</file>